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6p_nziShadow_dev\viz_compare_info\"/>
    </mc:Choice>
  </mc:AlternateContent>
  <xr:revisionPtr revIDLastSave="0" documentId="13_ncr:1_{E8825DA6-3F56-4E57-8BD2-816719F00243}" xr6:coauthVersionLast="47" xr6:coauthVersionMax="47" xr10:uidLastSave="{00000000-0000-0000-0000-000000000000}"/>
  <bookViews>
    <workbookView xWindow="-120" yWindow="-120" windowWidth="29040" windowHeight="15720" tabRatio="904" activeTab="3" xr2:uid="{0C04E4D0-5751-44E6-BC3B-AD203EDB8BF9}"/>
  </bookViews>
  <sheets>
    <sheet name="Model_expectations_worksheet" sheetId="53" r:id="rId1"/>
    <sheet name="PeriodMap" sheetId="15" r:id="rId2"/>
    <sheet name="nodes" sheetId="10" r:id="rId3"/>
    <sheet name="assetsEG" sheetId="43" r:id="rId4"/>
    <sheet name="assetsStore" sheetId="44" r:id="rId5"/>
    <sheet name="assetsTx" sheetId="52" r:id="rId6"/>
    <sheet name="CarriersTech_characteristics" sheetId="4" r:id="rId7"/>
    <sheet name="Conversions" sheetId="11" r:id="rId8"/>
    <sheet name="ECT_EfficiencyCostMaxAnnualUF" sheetId="37" r:id="rId9"/>
    <sheet name="ECT_Lifetime" sheetId="38" r:id="rId10"/>
    <sheet name="ECT_OperationalInfo" sheetId="39" r:id="rId11"/>
    <sheet name="ECT_LegacyCapacity" sheetId="40" r:id="rId12"/>
    <sheet name="ECT_LegacyRetirement" sheetId="41" r:id="rId13"/>
    <sheet name="ECT_CapAddBounds" sheetId="42" r:id="rId14"/>
    <sheet name="PEC_Info" sheetId="31" r:id="rId15"/>
    <sheet name="PEC_ProdImpConstraints" sheetId="30" r:id="rId16"/>
    <sheet name="DEC_Info" sheetId="32" r:id="rId17"/>
    <sheet name="DEC_ImpConstraints" sheetId="33" r:id="rId18"/>
    <sheet name="EnergyStorTechnologies" sheetId="45" r:id="rId19"/>
    <sheet name="EST_DeratingDepthOfDischarge" sheetId="46" r:id="rId20"/>
    <sheet name="EST_EfficiencyCost" sheetId="47" r:id="rId21"/>
    <sheet name="EST_LegacyDetails" sheetId="48" r:id="rId22"/>
    <sheet name="EST_Lifetime" sheetId="49" r:id="rId23"/>
    <sheet name="EST_CapAddBounds" sheetId="50" r:id="rId24"/>
    <sheet name="EC_Transfers" sheetId="51" r:id="rId25"/>
  </sheets>
  <externalReferences>
    <externalReference r:id="rId26"/>
  </externalReferences>
  <definedNames>
    <definedName name="_xlnm._FilterDatabase" localSheetId="3" hidden="1">assetsEG!$A$7:$AJ$439</definedName>
    <definedName name="_xlnm._FilterDatabase" localSheetId="4" hidden="1">assetsStore!#REF!</definedName>
    <definedName name="_xlnm._FilterDatabase" localSheetId="5" hidden="1">assetsTx!$A$6:$T$306</definedName>
    <definedName name="_xlnm._FilterDatabase" localSheetId="12" hidden="1">ECT_LegacyRetirement!$A$1:$G$2701</definedName>
    <definedName name="_xlnm._FilterDatabase" localSheetId="2" hidden="1">nodes!$A$8:$S$109</definedName>
    <definedName name="_xlnm._FilterDatabase" localSheetId="14" hidden="1">PEC_Info!$A$1:$K$301</definedName>
    <definedName name="Escalation_rate">[1]!COAL_TransitCost_Esc[#All]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" i="43" l="1"/>
  <c r="AI8" i="43"/>
  <c r="Q7" i="53"/>
  <c r="T7" i="53"/>
  <c r="R8" i="53"/>
  <c r="R9" i="53"/>
  <c r="R10" i="53"/>
  <c r="R11" i="53"/>
  <c r="R12" i="53"/>
  <c r="R13" i="53"/>
  <c r="R14" i="53"/>
  <c r="R15" i="53"/>
  <c r="R16" i="53"/>
  <c r="R17" i="53"/>
  <c r="R18" i="53"/>
  <c r="R7" i="53"/>
  <c r="R19" i="53" s="1"/>
  <c r="Q8" i="53"/>
  <c r="Q9" i="53"/>
  <c r="Q10" i="53"/>
  <c r="Q11" i="53"/>
  <c r="Q12" i="53"/>
  <c r="Q13" i="53"/>
  <c r="Q14" i="53"/>
  <c r="Q15" i="53"/>
  <c r="Q16" i="53"/>
  <c r="Q17" i="53"/>
  <c r="Q18" i="53"/>
  <c r="U8" i="53"/>
  <c r="U9" i="53"/>
  <c r="U10" i="53"/>
  <c r="U11" i="53"/>
  <c r="U12" i="53"/>
  <c r="U13" i="53"/>
  <c r="U14" i="53"/>
  <c r="U15" i="53"/>
  <c r="U16" i="53"/>
  <c r="U17" i="53"/>
  <c r="U18" i="53"/>
  <c r="U7" i="53"/>
  <c r="U19" i="53" s="1"/>
  <c r="T8" i="53"/>
  <c r="T9" i="53"/>
  <c r="T10" i="53"/>
  <c r="T11" i="53"/>
  <c r="T12" i="53"/>
  <c r="T13" i="53"/>
  <c r="T14" i="53"/>
  <c r="T15" i="53"/>
  <c r="T16" i="53"/>
  <c r="T17" i="53"/>
  <c r="T18" i="53"/>
  <c r="T19" i="53"/>
  <c r="I156" i="52"/>
  <c r="M156" i="52" s="1"/>
  <c r="E156" i="52"/>
  <c r="E306" i="52"/>
  <c r="E305" i="52"/>
  <c r="E304" i="52"/>
  <c r="E303" i="52"/>
  <c r="E302" i="52"/>
  <c r="E301" i="52"/>
  <c r="E300" i="52"/>
  <c r="E299" i="52"/>
  <c r="E298" i="52"/>
  <c r="E297" i="52"/>
  <c r="E296" i="52"/>
  <c r="E295" i="52"/>
  <c r="E294" i="52"/>
  <c r="E293" i="52"/>
  <c r="E292" i="52"/>
  <c r="E291" i="52"/>
  <c r="E290" i="52"/>
  <c r="E289" i="52"/>
  <c r="E288" i="52"/>
  <c r="E287" i="52"/>
  <c r="E286" i="52"/>
  <c r="E285" i="52"/>
  <c r="E284" i="52"/>
  <c r="E283" i="52"/>
  <c r="E282" i="52"/>
  <c r="E281" i="52"/>
  <c r="E280" i="52"/>
  <c r="E279" i="52"/>
  <c r="E278" i="52"/>
  <c r="E277" i="52"/>
  <c r="E276" i="52"/>
  <c r="E275" i="52"/>
  <c r="E274" i="52"/>
  <c r="E273" i="52"/>
  <c r="E272" i="52"/>
  <c r="E271" i="52"/>
  <c r="E270" i="52"/>
  <c r="E269" i="52"/>
  <c r="E268" i="52"/>
  <c r="E267" i="52"/>
  <c r="E266" i="52"/>
  <c r="E265" i="52"/>
  <c r="E264" i="52"/>
  <c r="E263" i="52"/>
  <c r="E262" i="52"/>
  <c r="E261" i="52"/>
  <c r="E260" i="52"/>
  <c r="E259" i="52"/>
  <c r="E258" i="52"/>
  <c r="E257" i="52"/>
  <c r="E256" i="52"/>
  <c r="E255" i="52"/>
  <c r="E254" i="52"/>
  <c r="E253" i="52"/>
  <c r="E252" i="52"/>
  <c r="E251" i="52"/>
  <c r="E250" i="52"/>
  <c r="E249" i="52"/>
  <c r="E248" i="52"/>
  <c r="E247" i="52"/>
  <c r="E246" i="52"/>
  <c r="E245" i="52"/>
  <c r="E244" i="52"/>
  <c r="E243" i="52"/>
  <c r="E242" i="52"/>
  <c r="E241" i="52"/>
  <c r="E240" i="52"/>
  <c r="E239" i="52"/>
  <c r="E238" i="52"/>
  <c r="E237" i="52"/>
  <c r="E236" i="52"/>
  <c r="E235" i="52"/>
  <c r="E234" i="52"/>
  <c r="E233" i="52"/>
  <c r="E232" i="52"/>
  <c r="E231" i="52"/>
  <c r="E230" i="52"/>
  <c r="E229" i="52"/>
  <c r="E228" i="52"/>
  <c r="E227" i="52"/>
  <c r="E226" i="52"/>
  <c r="E225" i="52"/>
  <c r="E224" i="52"/>
  <c r="E223" i="52"/>
  <c r="E222" i="52"/>
  <c r="E221" i="52"/>
  <c r="E220" i="52"/>
  <c r="E219" i="52"/>
  <c r="E218" i="52"/>
  <c r="E217" i="52"/>
  <c r="E216" i="52"/>
  <c r="E215" i="52"/>
  <c r="E214" i="52"/>
  <c r="E213" i="52"/>
  <c r="E212" i="52"/>
  <c r="E211" i="52"/>
  <c r="E210" i="52"/>
  <c r="E209" i="52"/>
  <c r="E208" i="52"/>
  <c r="E207" i="52"/>
  <c r="E206" i="52"/>
  <c r="E205" i="52"/>
  <c r="E204" i="52"/>
  <c r="E203" i="52"/>
  <c r="E202" i="52"/>
  <c r="E201" i="52"/>
  <c r="E200" i="52"/>
  <c r="E199" i="52"/>
  <c r="E198" i="52"/>
  <c r="E197" i="52"/>
  <c r="E196" i="52"/>
  <c r="E195" i="52"/>
  <c r="E194" i="52"/>
  <c r="E193" i="52"/>
  <c r="E192" i="52"/>
  <c r="E191" i="52"/>
  <c r="E190" i="52"/>
  <c r="E189" i="52"/>
  <c r="E188" i="52"/>
  <c r="E187" i="52"/>
  <c r="E186" i="52"/>
  <c r="E185" i="52"/>
  <c r="E184" i="52"/>
  <c r="E183" i="52"/>
  <c r="E182" i="52"/>
  <c r="E181" i="52"/>
  <c r="E180" i="52"/>
  <c r="E179" i="52"/>
  <c r="E178" i="52"/>
  <c r="E177" i="52"/>
  <c r="E176" i="52"/>
  <c r="E175" i="52"/>
  <c r="E174" i="52"/>
  <c r="E173" i="52"/>
  <c r="E172" i="52"/>
  <c r="E171" i="52"/>
  <c r="E170" i="52"/>
  <c r="E169" i="52"/>
  <c r="E168" i="52"/>
  <c r="E167" i="52"/>
  <c r="E166" i="52"/>
  <c r="E165" i="52"/>
  <c r="E164" i="52"/>
  <c r="E163" i="52"/>
  <c r="E162" i="52"/>
  <c r="E161" i="52"/>
  <c r="E160" i="52"/>
  <c r="E159" i="52"/>
  <c r="E158" i="52"/>
  <c r="E157" i="52"/>
  <c r="E155" i="52"/>
  <c r="E154" i="52"/>
  <c r="E153" i="52"/>
  <c r="E152" i="52"/>
  <c r="E151" i="52"/>
  <c r="E150" i="52"/>
  <c r="E149" i="52"/>
  <c r="E148" i="52"/>
  <c r="E147" i="52"/>
  <c r="E146" i="52"/>
  <c r="E145" i="52"/>
  <c r="E144" i="52"/>
  <c r="E143" i="52"/>
  <c r="E142" i="52"/>
  <c r="E141" i="52"/>
  <c r="E140" i="52"/>
  <c r="E139" i="52"/>
  <c r="E138" i="52"/>
  <c r="E137" i="52"/>
  <c r="E136" i="52"/>
  <c r="E135" i="52"/>
  <c r="E134" i="52"/>
  <c r="E133" i="52"/>
  <c r="E132" i="52"/>
  <c r="E131" i="52"/>
  <c r="E130" i="52"/>
  <c r="E129" i="52"/>
  <c r="E128" i="52"/>
  <c r="E127" i="52"/>
  <c r="E126" i="52"/>
  <c r="E125" i="52"/>
  <c r="E124" i="52"/>
  <c r="E123" i="52"/>
  <c r="E122" i="52"/>
  <c r="E121" i="52"/>
  <c r="E120" i="52"/>
  <c r="E119" i="52"/>
  <c r="E118" i="52"/>
  <c r="E117" i="52"/>
  <c r="E116" i="52"/>
  <c r="E115" i="52"/>
  <c r="E114" i="52"/>
  <c r="E113" i="52"/>
  <c r="E112" i="52"/>
  <c r="E111" i="52"/>
  <c r="E110" i="52"/>
  <c r="E109" i="52"/>
  <c r="E108" i="52"/>
  <c r="E107" i="52"/>
  <c r="E106" i="52"/>
  <c r="E105" i="52"/>
  <c r="E104" i="52"/>
  <c r="E103" i="52"/>
  <c r="E102" i="52"/>
  <c r="E101" i="52"/>
  <c r="E100" i="52"/>
  <c r="E99" i="52"/>
  <c r="E98" i="52"/>
  <c r="E97" i="52"/>
  <c r="E96" i="52"/>
  <c r="E95" i="52"/>
  <c r="E94" i="52"/>
  <c r="E93" i="52"/>
  <c r="E92" i="52"/>
  <c r="E91" i="52"/>
  <c r="E90" i="52"/>
  <c r="E89" i="52"/>
  <c r="E88" i="52"/>
  <c r="E87" i="52"/>
  <c r="E86" i="52"/>
  <c r="E85" i="52"/>
  <c r="E84" i="52"/>
  <c r="E83" i="52"/>
  <c r="E82" i="52"/>
  <c r="E81" i="52"/>
  <c r="E80" i="52"/>
  <c r="E79" i="52"/>
  <c r="E78" i="52"/>
  <c r="E77" i="52"/>
  <c r="E76" i="52"/>
  <c r="E75" i="52"/>
  <c r="E74" i="52"/>
  <c r="E73" i="52"/>
  <c r="E72" i="52"/>
  <c r="E71" i="52"/>
  <c r="E70" i="52"/>
  <c r="E69" i="52"/>
  <c r="E68" i="52"/>
  <c r="E67" i="52"/>
  <c r="E66" i="52"/>
  <c r="E65" i="52"/>
  <c r="E64" i="52"/>
  <c r="E63" i="52"/>
  <c r="E62" i="52"/>
  <c r="E61" i="52"/>
  <c r="E60" i="52"/>
  <c r="E59" i="52"/>
  <c r="E58" i="52"/>
  <c r="E57" i="52"/>
  <c r="E56" i="52"/>
  <c r="E55" i="52"/>
  <c r="E54" i="52"/>
  <c r="E53" i="52"/>
  <c r="E52" i="52"/>
  <c r="E51" i="52"/>
  <c r="E50" i="52"/>
  <c r="E49" i="52"/>
  <c r="E48" i="52"/>
  <c r="E47" i="52"/>
  <c r="E46" i="52"/>
  <c r="E45" i="52"/>
  <c r="E44" i="52"/>
  <c r="E43" i="52"/>
  <c r="E42" i="52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K57" i="52"/>
  <c r="J306" i="52"/>
  <c r="I306" i="52"/>
  <c r="J156" i="52"/>
  <c r="J106" i="52"/>
  <c r="I106" i="52"/>
  <c r="K78" i="52"/>
  <c r="K62" i="52"/>
  <c r="K281" i="52"/>
  <c r="K280" i="52"/>
  <c r="K279" i="52"/>
  <c r="K278" i="52"/>
  <c r="K277" i="52"/>
  <c r="K276" i="52"/>
  <c r="K275" i="52"/>
  <c r="K274" i="52"/>
  <c r="K273" i="52"/>
  <c r="K272" i="52"/>
  <c r="K271" i="52"/>
  <c r="K270" i="52"/>
  <c r="K269" i="52"/>
  <c r="K268" i="52"/>
  <c r="K267" i="52"/>
  <c r="K266" i="52"/>
  <c r="K265" i="52"/>
  <c r="K264" i="52"/>
  <c r="K263" i="52"/>
  <c r="K262" i="52"/>
  <c r="K231" i="52"/>
  <c r="K230" i="52"/>
  <c r="K229" i="52"/>
  <c r="K228" i="52"/>
  <c r="K227" i="52"/>
  <c r="K226" i="52"/>
  <c r="K225" i="52"/>
  <c r="K224" i="52"/>
  <c r="K223" i="52"/>
  <c r="K222" i="52"/>
  <c r="K221" i="52"/>
  <c r="K220" i="52"/>
  <c r="K219" i="52"/>
  <c r="K218" i="52"/>
  <c r="K217" i="52"/>
  <c r="K216" i="52"/>
  <c r="K215" i="52"/>
  <c r="K214" i="52"/>
  <c r="K213" i="52"/>
  <c r="K212" i="52"/>
  <c r="K181" i="52"/>
  <c r="K180" i="52"/>
  <c r="K179" i="52"/>
  <c r="K178" i="52"/>
  <c r="K177" i="52"/>
  <c r="K176" i="52"/>
  <c r="K175" i="52"/>
  <c r="K174" i="52"/>
  <c r="K173" i="52"/>
  <c r="K172" i="52"/>
  <c r="K171" i="52"/>
  <c r="K170" i="52"/>
  <c r="K169" i="52"/>
  <c r="K168" i="52"/>
  <c r="K167" i="52"/>
  <c r="K166" i="52"/>
  <c r="K165" i="52"/>
  <c r="K164" i="52"/>
  <c r="K163" i="52"/>
  <c r="K162" i="52"/>
  <c r="K131" i="52"/>
  <c r="K130" i="52"/>
  <c r="K129" i="52"/>
  <c r="K128" i="52"/>
  <c r="K127" i="52"/>
  <c r="K126" i="52"/>
  <c r="K125" i="52"/>
  <c r="K124" i="52"/>
  <c r="K123" i="52"/>
  <c r="K122" i="52"/>
  <c r="K121" i="52"/>
  <c r="K120" i="52"/>
  <c r="K119" i="52"/>
  <c r="K118" i="52"/>
  <c r="K117" i="52"/>
  <c r="K116" i="52"/>
  <c r="K115" i="52"/>
  <c r="K114" i="52"/>
  <c r="K113" i="52"/>
  <c r="K112" i="52"/>
  <c r="K81" i="52"/>
  <c r="K80" i="52"/>
  <c r="K79" i="52"/>
  <c r="K77" i="52"/>
  <c r="K76" i="52"/>
  <c r="K75" i="52"/>
  <c r="K74" i="52"/>
  <c r="K73" i="52"/>
  <c r="K72" i="52"/>
  <c r="K71" i="52"/>
  <c r="K70" i="52"/>
  <c r="K69" i="52"/>
  <c r="K68" i="52"/>
  <c r="K67" i="52"/>
  <c r="K66" i="52"/>
  <c r="K65" i="52"/>
  <c r="K64" i="52"/>
  <c r="K63" i="52"/>
  <c r="K29" i="52"/>
  <c r="K13" i="52"/>
  <c r="K31" i="52"/>
  <c r="K15" i="52"/>
  <c r="K306" i="52"/>
  <c r="K305" i="52"/>
  <c r="K304" i="52"/>
  <c r="K303" i="52"/>
  <c r="K302" i="52"/>
  <c r="K301" i="52"/>
  <c r="K300" i="52"/>
  <c r="K299" i="52"/>
  <c r="K298" i="52"/>
  <c r="K297" i="52"/>
  <c r="K296" i="52"/>
  <c r="K295" i="52"/>
  <c r="K294" i="52"/>
  <c r="K293" i="52"/>
  <c r="K292" i="52"/>
  <c r="K291" i="52"/>
  <c r="K290" i="52"/>
  <c r="K289" i="52"/>
  <c r="K288" i="52"/>
  <c r="K287" i="52"/>
  <c r="K286" i="52"/>
  <c r="K285" i="52"/>
  <c r="K284" i="52"/>
  <c r="K283" i="52"/>
  <c r="K282" i="52"/>
  <c r="K261" i="52"/>
  <c r="K260" i="52"/>
  <c r="K259" i="52"/>
  <c r="K258" i="52"/>
  <c r="K257" i="52"/>
  <c r="K256" i="52"/>
  <c r="K255" i="52"/>
  <c r="K254" i="52"/>
  <c r="K253" i="52"/>
  <c r="K252" i="52"/>
  <c r="K251" i="52"/>
  <c r="K250" i="52"/>
  <c r="K249" i="52"/>
  <c r="K248" i="52"/>
  <c r="K247" i="52"/>
  <c r="K246" i="52"/>
  <c r="K245" i="52"/>
  <c r="K244" i="52"/>
  <c r="K243" i="52"/>
  <c r="K242" i="52"/>
  <c r="K241" i="52"/>
  <c r="K240" i="52"/>
  <c r="K239" i="52"/>
  <c r="K238" i="52"/>
  <c r="K237" i="52"/>
  <c r="K236" i="52"/>
  <c r="K235" i="52"/>
  <c r="K234" i="52"/>
  <c r="K233" i="52"/>
  <c r="K232" i="52"/>
  <c r="K211" i="52"/>
  <c r="K210" i="52"/>
  <c r="K209" i="52"/>
  <c r="K208" i="52"/>
  <c r="K207" i="52"/>
  <c r="K206" i="52"/>
  <c r="K205" i="52"/>
  <c r="K204" i="52"/>
  <c r="K203" i="52"/>
  <c r="K202" i="52"/>
  <c r="K201" i="52"/>
  <c r="K200" i="52"/>
  <c r="K199" i="52"/>
  <c r="K198" i="52"/>
  <c r="K197" i="52"/>
  <c r="K196" i="52"/>
  <c r="K195" i="52"/>
  <c r="K194" i="52"/>
  <c r="K193" i="52"/>
  <c r="K192" i="52"/>
  <c r="K191" i="52"/>
  <c r="K190" i="52"/>
  <c r="K189" i="52"/>
  <c r="K188" i="52"/>
  <c r="K187" i="52"/>
  <c r="K186" i="52"/>
  <c r="K185" i="52"/>
  <c r="K184" i="52"/>
  <c r="K183" i="52"/>
  <c r="K182" i="52"/>
  <c r="K161" i="52"/>
  <c r="K160" i="52"/>
  <c r="K159" i="52"/>
  <c r="K158" i="52"/>
  <c r="K157" i="52"/>
  <c r="K156" i="52"/>
  <c r="K155" i="52"/>
  <c r="K154" i="52"/>
  <c r="K153" i="52"/>
  <c r="K152" i="52"/>
  <c r="K151" i="52"/>
  <c r="K150" i="52"/>
  <c r="K149" i="52"/>
  <c r="K148" i="52"/>
  <c r="K147" i="52"/>
  <c r="K146" i="52"/>
  <c r="K145" i="52"/>
  <c r="K144" i="52"/>
  <c r="K143" i="52"/>
  <c r="K142" i="52"/>
  <c r="K141" i="52"/>
  <c r="K140" i="52"/>
  <c r="K139" i="52"/>
  <c r="K138" i="52"/>
  <c r="K137" i="52"/>
  <c r="K136" i="52"/>
  <c r="K135" i="52"/>
  <c r="K134" i="52"/>
  <c r="K133" i="52"/>
  <c r="K132" i="52"/>
  <c r="K111" i="52"/>
  <c r="K110" i="52"/>
  <c r="K109" i="52"/>
  <c r="K108" i="52"/>
  <c r="K107" i="52"/>
  <c r="K106" i="52"/>
  <c r="K105" i="52"/>
  <c r="K104" i="52"/>
  <c r="K103" i="52"/>
  <c r="K102" i="52"/>
  <c r="K101" i="52"/>
  <c r="K100" i="52"/>
  <c r="K99" i="52"/>
  <c r="K98" i="52"/>
  <c r="K97" i="52"/>
  <c r="K96" i="52"/>
  <c r="K95" i="52"/>
  <c r="K94" i="52"/>
  <c r="K93" i="52"/>
  <c r="K92" i="52"/>
  <c r="K91" i="52"/>
  <c r="K90" i="52"/>
  <c r="K89" i="52"/>
  <c r="K88" i="52"/>
  <c r="K87" i="52"/>
  <c r="K86" i="52"/>
  <c r="K85" i="52"/>
  <c r="K84" i="52"/>
  <c r="K83" i="52"/>
  <c r="K82" i="52"/>
  <c r="K61" i="52"/>
  <c r="K60" i="52"/>
  <c r="K59" i="52"/>
  <c r="K58" i="52"/>
  <c r="K56" i="52"/>
  <c r="K55" i="52"/>
  <c r="K54" i="52"/>
  <c r="K53" i="52"/>
  <c r="K52" i="52"/>
  <c r="K51" i="52"/>
  <c r="K50" i="52"/>
  <c r="K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0" i="52"/>
  <c r="K28" i="52"/>
  <c r="K27" i="52"/>
  <c r="K26" i="52"/>
  <c r="K25" i="52"/>
  <c r="K24" i="52"/>
  <c r="K23" i="52"/>
  <c r="K22" i="52"/>
  <c r="K21" i="52"/>
  <c r="K20" i="52"/>
  <c r="K19" i="52"/>
  <c r="K18" i="52"/>
  <c r="K17" i="52"/>
  <c r="K16" i="52"/>
  <c r="K14" i="52"/>
  <c r="K12" i="52"/>
  <c r="K11" i="52"/>
  <c r="K10" i="52"/>
  <c r="K9" i="52"/>
  <c r="K8" i="52"/>
  <c r="K7" i="52"/>
  <c r="N306" i="52"/>
  <c r="M306" i="52"/>
  <c r="G261" i="52"/>
  <c r="G260" i="52"/>
  <c r="G259" i="52"/>
  <c r="G258" i="52"/>
  <c r="G257" i="52"/>
  <c r="N256" i="52"/>
  <c r="G211" i="52"/>
  <c r="G210" i="52"/>
  <c r="G209" i="52"/>
  <c r="G208" i="52"/>
  <c r="G207" i="52"/>
  <c r="G161" i="52"/>
  <c r="G160" i="52"/>
  <c r="G159" i="52"/>
  <c r="G158" i="52"/>
  <c r="G157" i="52"/>
  <c r="N30" i="52"/>
  <c r="O30" i="52" s="1"/>
  <c r="N14" i="52"/>
  <c r="O14" i="52" s="1"/>
  <c r="N16" i="52"/>
  <c r="O16" i="52" s="1"/>
  <c r="N17" i="52"/>
  <c r="O17" i="52" s="1"/>
  <c r="N18" i="52"/>
  <c r="O18" i="52" s="1"/>
  <c r="N19" i="52"/>
  <c r="O19" i="52" s="1"/>
  <c r="N20" i="52"/>
  <c r="O20" i="52" s="1"/>
  <c r="N21" i="52"/>
  <c r="O21" i="52" s="1"/>
  <c r="N22" i="52"/>
  <c r="O22" i="52" s="1"/>
  <c r="N23" i="52"/>
  <c r="O23" i="52" s="1"/>
  <c r="N24" i="52"/>
  <c r="O24" i="52" s="1"/>
  <c r="N25" i="52"/>
  <c r="O25" i="52" s="1"/>
  <c r="N26" i="52"/>
  <c r="O26" i="52" s="1"/>
  <c r="N27" i="52"/>
  <c r="O27" i="52" s="1"/>
  <c r="N28" i="52"/>
  <c r="O28" i="52" s="1"/>
  <c r="N29" i="52"/>
  <c r="O29" i="52" s="1"/>
  <c r="N13" i="52"/>
  <c r="O13" i="52" s="1"/>
  <c r="N156" i="52"/>
  <c r="G111" i="52"/>
  <c r="G110" i="52"/>
  <c r="G109" i="52"/>
  <c r="J109" i="52"/>
  <c r="G108" i="52"/>
  <c r="G107" i="52"/>
  <c r="N106" i="52"/>
  <c r="M106" i="52"/>
  <c r="G61" i="52"/>
  <c r="G60" i="52"/>
  <c r="G59" i="52"/>
  <c r="G58" i="52"/>
  <c r="G57" i="52"/>
  <c r="N15" i="52"/>
  <c r="O15" i="52" s="1"/>
  <c r="T30" i="52"/>
  <c r="T29" i="52"/>
  <c r="T28" i="52"/>
  <c r="T27" i="52"/>
  <c r="T26" i="52"/>
  <c r="T25" i="52"/>
  <c r="T24" i="52"/>
  <c r="T23" i="52"/>
  <c r="T22" i="52"/>
  <c r="T21" i="52"/>
  <c r="T20" i="52"/>
  <c r="T19" i="52"/>
  <c r="T18" i="52"/>
  <c r="T17" i="52"/>
  <c r="T16" i="52"/>
  <c r="T15" i="52"/>
  <c r="T14" i="52"/>
  <c r="T13" i="52"/>
  <c r="T12" i="52"/>
  <c r="T11" i="52"/>
  <c r="T10" i="52"/>
  <c r="T9" i="52"/>
  <c r="T8" i="52"/>
  <c r="T7" i="52"/>
  <c r="N56" i="52"/>
  <c r="N55" i="52"/>
  <c r="N54" i="52"/>
  <c r="N53" i="52"/>
  <c r="N52" i="52"/>
  <c r="N51" i="52"/>
  <c r="N50" i="52"/>
  <c r="N49" i="52"/>
  <c r="N48" i="52"/>
  <c r="N47" i="52"/>
  <c r="N46" i="52"/>
  <c r="N45" i="52"/>
  <c r="N44" i="52"/>
  <c r="N43" i="52"/>
  <c r="N42" i="52"/>
  <c r="N41" i="52"/>
  <c r="N40" i="52"/>
  <c r="N39" i="52"/>
  <c r="N38" i="52"/>
  <c r="N37" i="52"/>
  <c r="N12" i="52"/>
  <c r="O12" i="52" s="1"/>
  <c r="J1999" i="51"/>
  <c r="J1998" i="51"/>
  <c r="J1997" i="51"/>
  <c r="J1996" i="51"/>
  <c r="J1995" i="51"/>
  <c r="J1994" i="51"/>
  <c r="J1993" i="51"/>
  <c r="J1992" i="51"/>
  <c r="J1991" i="51"/>
  <c r="J1990" i="51"/>
  <c r="J1989" i="51"/>
  <c r="J1988" i="51"/>
  <c r="J1987" i="51"/>
  <c r="J1986" i="51"/>
  <c r="J1985" i="51"/>
  <c r="J1984" i="51"/>
  <c r="J1983" i="51"/>
  <c r="J1982" i="51"/>
  <c r="J1981" i="51"/>
  <c r="J1980" i="51"/>
  <c r="J1979" i="51"/>
  <c r="J1978" i="51"/>
  <c r="J1977" i="51"/>
  <c r="J1976" i="51"/>
  <c r="J1975" i="51"/>
  <c r="J1974" i="51"/>
  <c r="J1973" i="51"/>
  <c r="J1972" i="51"/>
  <c r="J1971" i="51"/>
  <c r="J1970" i="51"/>
  <c r="J1969" i="51"/>
  <c r="J1968" i="51"/>
  <c r="J1967" i="51"/>
  <c r="J1966" i="51"/>
  <c r="J1965" i="51"/>
  <c r="J1964" i="51"/>
  <c r="J1963" i="51"/>
  <c r="J1962" i="51"/>
  <c r="J1961" i="51"/>
  <c r="J1960" i="51"/>
  <c r="J1959" i="51"/>
  <c r="J1958" i="51"/>
  <c r="J1957" i="51"/>
  <c r="J1956" i="51"/>
  <c r="J1955" i="51"/>
  <c r="J1954" i="51"/>
  <c r="J1953" i="51"/>
  <c r="J1952" i="51"/>
  <c r="J1951" i="51"/>
  <c r="J1950" i="51"/>
  <c r="J1949" i="51"/>
  <c r="J1948" i="51"/>
  <c r="J1947" i="51"/>
  <c r="J1946" i="51"/>
  <c r="J1945" i="51"/>
  <c r="J1944" i="51"/>
  <c r="J1943" i="51"/>
  <c r="J1942" i="51"/>
  <c r="J1941" i="51"/>
  <c r="J1940" i="51"/>
  <c r="J1939" i="51"/>
  <c r="J1938" i="51"/>
  <c r="J1937" i="51"/>
  <c r="J1936" i="51"/>
  <c r="J1935" i="51"/>
  <c r="J1934" i="51"/>
  <c r="J1933" i="51"/>
  <c r="J1932" i="51"/>
  <c r="J1931" i="51"/>
  <c r="J1930" i="51"/>
  <c r="J1929" i="51"/>
  <c r="J1928" i="51"/>
  <c r="J1927" i="51"/>
  <c r="J1926" i="51"/>
  <c r="J1925" i="51"/>
  <c r="J1924" i="51"/>
  <c r="J1923" i="51"/>
  <c r="J1922" i="51"/>
  <c r="J1921" i="51"/>
  <c r="J1920" i="51"/>
  <c r="J1919" i="51"/>
  <c r="J1918" i="51"/>
  <c r="J1917" i="51"/>
  <c r="J1916" i="51"/>
  <c r="J1915" i="51"/>
  <c r="J1914" i="51"/>
  <c r="J1913" i="51"/>
  <c r="J1912" i="51"/>
  <c r="J1911" i="51"/>
  <c r="J1910" i="51"/>
  <c r="J1909" i="51"/>
  <c r="J1908" i="51"/>
  <c r="J1907" i="51"/>
  <c r="J1906" i="51"/>
  <c r="J1905" i="51"/>
  <c r="J1904" i="51"/>
  <c r="J1903" i="51"/>
  <c r="J1902" i="51"/>
  <c r="J1901" i="51"/>
  <c r="J1900" i="51"/>
  <c r="J1899" i="51"/>
  <c r="J1898" i="51"/>
  <c r="J1897" i="51"/>
  <c r="J1896" i="51"/>
  <c r="J1895" i="51"/>
  <c r="J1894" i="51"/>
  <c r="J1893" i="51"/>
  <c r="J1892" i="51"/>
  <c r="J1891" i="51"/>
  <c r="J1890" i="51"/>
  <c r="J1889" i="51"/>
  <c r="J1888" i="51"/>
  <c r="J1887" i="51"/>
  <c r="J1886" i="51"/>
  <c r="J1885" i="51"/>
  <c r="J1884" i="51"/>
  <c r="J1883" i="51"/>
  <c r="J1882" i="51"/>
  <c r="J1881" i="51"/>
  <c r="J1880" i="51"/>
  <c r="J1879" i="51"/>
  <c r="J1878" i="51"/>
  <c r="J1877" i="51"/>
  <c r="J1876" i="51"/>
  <c r="J1875" i="51"/>
  <c r="J1874" i="51"/>
  <c r="J1873" i="51"/>
  <c r="J1872" i="51"/>
  <c r="J1871" i="51"/>
  <c r="J1870" i="51"/>
  <c r="J1869" i="51"/>
  <c r="J1868" i="51"/>
  <c r="J1867" i="51"/>
  <c r="J1866" i="51"/>
  <c r="J1865" i="51"/>
  <c r="J1864" i="51"/>
  <c r="J1863" i="51"/>
  <c r="J1862" i="51"/>
  <c r="J1861" i="51"/>
  <c r="J1860" i="51"/>
  <c r="J1859" i="51"/>
  <c r="J1858" i="51"/>
  <c r="J1857" i="51"/>
  <c r="J1856" i="51"/>
  <c r="J1855" i="51"/>
  <c r="J1854" i="51"/>
  <c r="J1853" i="51"/>
  <c r="J1852" i="51"/>
  <c r="J1851" i="51"/>
  <c r="J1850" i="51"/>
  <c r="J1849" i="51"/>
  <c r="J1848" i="51"/>
  <c r="J1847" i="51"/>
  <c r="J1846" i="51"/>
  <c r="J1845" i="51"/>
  <c r="J1844" i="51"/>
  <c r="J1843" i="51"/>
  <c r="J1842" i="51"/>
  <c r="J1841" i="51"/>
  <c r="J1840" i="51"/>
  <c r="J1839" i="51"/>
  <c r="J1838" i="51"/>
  <c r="J1837" i="51"/>
  <c r="J1836" i="51"/>
  <c r="J1835" i="51"/>
  <c r="J1834" i="51"/>
  <c r="J1833" i="51"/>
  <c r="J1832" i="51"/>
  <c r="J1831" i="51"/>
  <c r="J1830" i="51"/>
  <c r="J1829" i="51"/>
  <c r="J1828" i="51"/>
  <c r="J1827" i="51"/>
  <c r="J1826" i="51"/>
  <c r="J1825" i="51"/>
  <c r="J1824" i="51"/>
  <c r="J1823" i="51"/>
  <c r="J1822" i="51"/>
  <c r="J1821" i="51"/>
  <c r="J1820" i="51"/>
  <c r="J1819" i="51"/>
  <c r="J1818" i="51"/>
  <c r="J1817" i="51"/>
  <c r="J1816" i="51"/>
  <c r="J1815" i="51"/>
  <c r="J1814" i="51"/>
  <c r="J1813" i="51"/>
  <c r="J1812" i="51"/>
  <c r="J1811" i="51"/>
  <c r="J1810" i="51"/>
  <c r="J1809" i="51"/>
  <c r="J1808" i="51"/>
  <c r="J1807" i="51"/>
  <c r="J1806" i="51"/>
  <c r="J1805" i="51"/>
  <c r="J1804" i="51"/>
  <c r="J1803" i="51"/>
  <c r="J1802" i="51"/>
  <c r="J1801" i="51"/>
  <c r="J1800" i="51"/>
  <c r="J1799" i="51"/>
  <c r="J1798" i="51"/>
  <c r="J1797" i="51"/>
  <c r="J1796" i="51"/>
  <c r="J1795" i="51"/>
  <c r="J1794" i="51"/>
  <c r="J1793" i="51"/>
  <c r="J1792" i="51"/>
  <c r="J1791" i="51"/>
  <c r="J1790" i="51"/>
  <c r="J1789" i="51"/>
  <c r="J1788" i="51"/>
  <c r="J1787" i="51"/>
  <c r="J1786" i="51"/>
  <c r="J1785" i="51"/>
  <c r="J1784" i="51"/>
  <c r="J1783" i="51"/>
  <c r="J1782" i="51"/>
  <c r="J1781" i="51"/>
  <c r="J1780" i="51"/>
  <c r="J1779" i="51"/>
  <c r="J1778" i="51"/>
  <c r="J1777" i="51"/>
  <c r="J1776" i="51"/>
  <c r="J1775" i="51"/>
  <c r="J1774" i="51"/>
  <c r="J1773" i="51"/>
  <c r="J1772" i="51"/>
  <c r="J1771" i="51"/>
  <c r="J1770" i="51"/>
  <c r="J1769" i="51"/>
  <c r="J1768" i="51"/>
  <c r="J1767" i="51"/>
  <c r="J1766" i="51"/>
  <c r="J1765" i="51"/>
  <c r="J1764" i="51"/>
  <c r="J1763" i="51"/>
  <c r="J1762" i="51"/>
  <c r="J1761" i="51"/>
  <c r="J1760" i="51"/>
  <c r="J1759" i="51"/>
  <c r="J1758" i="51"/>
  <c r="J1757" i="51"/>
  <c r="J1756" i="51"/>
  <c r="J1755" i="51"/>
  <c r="J1754" i="51"/>
  <c r="J1753" i="51"/>
  <c r="J1752" i="51"/>
  <c r="J1751" i="51"/>
  <c r="J1750" i="51"/>
  <c r="J1749" i="51"/>
  <c r="J1748" i="51"/>
  <c r="J1747" i="51"/>
  <c r="J1746" i="51"/>
  <c r="J1745" i="51"/>
  <c r="J1744" i="51"/>
  <c r="J1743" i="51"/>
  <c r="J1742" i="51"/>
  <c r="J1741" i="51"/>
  <c r="J1740" i="51"/>
  <c r="J1739" i="51"/>
  <c r="J1738" i="51"/>
  <c r="J1737" i="51"/>
  <c r="J1736" i="51"/>
  <c r="J1735" i="51"/>
  <c r="J1734" i="51"/>
  <c r="J1733" i="51"/>
  <c r="J1732" i="51"/>
  <c r="J1731" i="51"/>
  <c r="J1730" i="51"/>
  <c r="J1729" i="51"/>
  <c r="J1728" i="51"/>
  <c r="J1727" i="51"/>
  <c r="J1726" i="51"/>
  <c r="J1725" i="51"/>
  <c r="J1724" i="51"/>
  <c r="J1723" i="51"/>
  <c r="J1722" i="51"/>
  <c r="J1721" i="51"/>
  <c r="J1720" i="51"/>
  <c r="J1719" i="51"/>
  <c r="J1718" i="51"/>
  <c r="J1717" i="51"/>
  <c r="J1716" i="51"/>
  <c r="J1715" i="51"/>
  <c r="J1714" i="51"/>
  <c r="J1713" i="51"/>
  <c r="J1712" i="51"/>
  <c r="J1711" i="51"/>
  <c r="J1710" i="51"/>
  <c r="J1709" i="51"/>
  <c r="J1708" i="51"/>
  <c r="J1707" i="51"/>
  <c r="J1706" i="51"/>
  <c r="J1705" i="51"/>
  <c r="J1704" i="51"/>
  <c r="J1703" i="51"/>
  <c r="J1702" i="51"/>
  <c r="J1701" i="51"/>
  <c r="J1700" i="51"/>
  <c r="J1699" i="51"/>
  <c r="J1698" i="51"/>
  <c r="J1697" i="51"/>
  <c r="J1696" i="51"/>
  <c r="J1695" i="51"/>
  <c r="J1694" i="51"/>
  <c r="J1693" i="51"/>
  <c r="J1692" i="51"/>
  <c r="J1691" i="51"/>
  <c r="J1690" i="51"/>
  <c r="J1689" i="51"/>
  <c r="J1688" i="51"/>
  <c r="J1687" i="51"/>
  <c r="J1686" i="51"/>
  <c r="J1685" i="51"/>
  <c r="J1684" i="51"/>
  <c r="J1683" i="51"/>
  <c r="J1682" i="51"/>
  <c r="J1681" i="51"/>
  <c r="J1680" i="51"/>
  <c r="J1679" i="51"/>
  <c r="J1678" i="51"/>
  <c r="J1677" i="51"/>
  <c r="J1676" i="51"/>
  <c r="J1675" i="51"/>
  <c r="J1674" i="51"/>
  <c r="J1673" i="51"/>
  <c r="J1672" i="51"/>
  <c r="J1671" i="51"/>
  <c r="J1670" i="51"/>
  <c r="J1669" i="51"/>
  <c r="J1668" i="51"/>
  <c r="J1667" i="51"/>
  <c r="J1666" i="51"/>
  <c r="J1665" i="51"/>
  <c r="J1664" i="51"/>
  <c r="J1663" i="51"/>
  <c r="J1662" i="51"/>
  <c r="J1661" i="51"/>
  <c r="J1660" i="51"/>
  <c r="J1659" i="51"/>
  <c r="J1658" i="51"/>
  <c r="J1657" i="51"/>
  <c r="J1656" i="51"/>
  <c r="J1655" i="51"/>
  <c r="J1654" i="51"/>
  <c r="J1653" i="51"/>
  <c r="J1652" i="51"/>
  <c r="J1651" i="51"/>
  <c r="J1650" i="51"/>
  <c r="J1649" i="51"/>
  <c r="J1648" i="51"/>
  <c r="J1647" i="51"/>
  <c r="J1646" i="51"/>
  <c r="J1645" i="51"/>
  <c r="J1644" i="51"/>
  <c r="J1643" i="51"/>
  <c r="J1642" i="51"/>
  <c r="J1641" i="51"/>
  <c r="J1640" i="51"/>
  <c r="J1639" i="51"/>
  <c r="J1638" i="51"/>
  <c r="J1637" i="51"/>
  <c r="J1636" i="51"/>
  <c r="J1635" i="51"/>
  <c r="J1634" i="51"/>
  <c r="J1633" i="51"/>
  <c r="J1632" i="51"/>
  <c r="J1631" i="51"/>
  <c r="J1630" i="51"/>
  <c r="J1629" i="51"/>
  <c r="J1628" i="51"/>
  <c r="J1627" i="51"/>
  <c r="J1626" i="51"/>
  <c r="J1625" i="51"/>
  <c r="J1624" i="51"/>
  <c r="J1623" i="51"/>
  <c r="J1622" i="51"/>
  <c r="J1621" i="51"/>
  <c r="J1620" i="51"/>
  <c r="J1619" i="51"/>
  <c r="J1618" i="51"/>
  <c r="J1617" i="51"/>
  <c r="J1616" i="51"/>
  <c r="J1615" i="51"/>
  <c r="J1614" i="51"/>
  <c r="J1613" i="51"/>
  <c r="J1612" i="51"/>
  <c r="J1611" i="51"/>
  <c r="J1610" i="51"/>
  <c r="J1609" i="51"/>
  <c r="J1608" i="51"/>
  <c r="J1607" i="51"/>
  <c r="J1606" i="51"/>
  <c r="J1605" i="51"/>
  <c r="J1604" i="51"/>
  <c r="J1603" i="51"/>
  <c r="J1602" i="51"/>
  <c r="J1601" i="51"/>
  <c r="J1600" i="51"/>
  <c r="J1599" i="51"/>
  <c r="J1598" i="51"/>
  <c r="J1597" i="51"/>
  <c r="J1596" i="51"/>
  <c r="J1595" i="51"/>
  <c r="J1594" i="51"/>
  <c r="J1593" i="51"/>
  <c r="J1592" i="51"/>
  <c r="J1591" i="51"/>
  <c r="J1590" i="51"/>
  <c r="J1589" i="51"/>
  <c r="J1588" i="51"/>
  <c r="J1587" i="51"/>
  <c r="J1586" i="51"/>
  <c r="J1585" i="51"/>
  <c r="J1584" i="51"/>
  <c r="J1583" i="51"/>
  <c r="J1582" i="51"/>
  <c r="J1581" i="51"/>
  <c r="J1580" i="51"/>
  <c r="J1579" i="51"/>
  <c r="J1578" i="51"/>
  <c r="J1577" i="51"/>
  <c r="J1576" i="51"/>
  <c r="J1575" i="51"/>
  <c r="J1574" i="51"/>
  <c r="J1573" i="51"/>
  <c r="J1572" i="51"/>
  <c r="J1571" i="51"/>
  <c r="J1570" i="51"/>
  <c r="J1569" i="51"/>
  <c r="J1568" i="51"/>
  <c r="J1567" i="51"/>
  <c r="J1566" i="51"/>
  <c r="J1565" i="51"/>
  <c r="J1564" i="51"/>
  <c r="J1563" i="51"/>
  <c r="J1562" i="51"/>
  <c r="J1561" i="51"/>
  <c r="J1560" i="51"/>
  <c r="J1559" i="51"/>
  <c r="J1558" i="51"/>
  <c r="J1557" i="51"/>
  <c r="J1556" i="51"/>
  <c r="J1555" i="51"/>
  <c r="J1554" i="51"/>
  <c r="J1553" i="51"/>
  <c r="J1552" i="51"/>
  <c r="J1551" i="51"/>
  <c r="J1550" i="51"/>
  <c r="J1549" i="51"/>
  <c r="J1548" i="51"/>
  <c r="J1547" i="51"/>
  <c r="J1546" i="51"/>
  <c r="J1545" i="51"/>
  <c r="J1544" i="51"/>
  <c r="J1543" i="51"/>
  <c r="J1542" i="51"/>
  <c r="J1541" i="51"/>
  <c r="J1540" i="51"/>
  <c r="J1539" i="51"/>
  <c r="J1538" i="51"/>
  <c r="J1537" i="51"/>
  <c r="J1536" i="51"/>
  <c r="J1535" i="51"/>
  <c r="J1534" i="51"/>
  <c r="J1533" i="51"/>
  <c r="J1532" i="51"/>
  <c r="J1531" i="51"/>
  <c r="J1530" i="51"/>
  <c r="J1529" i="51"/>
  <c r="J1528" i="51"/>
  <c r="J1527" i="51"/>
  <c r="J1526" i="51"/>
  <c r="J1525" i="51"/>
  <c r="J1524" i="51"/>
  <c r="J1523" i="51"/>
  <c r="J1522" i="51"/>
  <c r="J1521" i="51"/>
  <c r="J1520" i="51"/>
  <c r="J1519" i="51"/>
  <c r="J1518" i="51"/>
  <c r="J1517" i="51"/>
  <c r="J1516" i="51"/>
  <c r="J1515" i="51"/>
  <c r="J1514" i="51"/>
  <c r="J1513" i="51"/>
  <c r="J1512" i="51"/>
  <c r="J1511" i="51"/>
  <c r="J1510" i="51"/>
  <c r="J1509" i="51"/>
  <c r="J1508" i="51"/>
  <c r="J1507" i="51"/>
  <c r="J1506" i="51"/>
  <c r="J1505" i="51"/>
  <c r="J1504" i="51"/>
  <c r="J1503" i="51"/>
  <c r="J1502" i="51"/>
  <c r="J1501" i="51"/>
  <c r="J1500" i="51"/>
  <c r="J1499" i="51"/>
  <c r="J1498" i="51"/>
  <c r="J1497" i="51"/>
  <c r="J1496" i="51"/>
  <c r="J1495" i="51"/>
  <c r="J1494" i="51"/>
  <c r="J1493" i="51"/>
  <c r="J1492" i="51"/>
  <c r="J1491" i="51"/>
  <c r="J1490" i="51"/>
  <c r="J1489" i="51"/>
  <c r="J1488" i="51"/>
  <c r="J1487" i="51"/>
  <c r="J1486" i="51"/>
  <c r="J1485" i="51"/>
  <c r="J1484" i="51"/>
  <c r="J1483" i="51"/>
  <c r="J1482" i="51"/>
  <c r="J1481" i="51"/>
  <c r="J1480" i="51"/>
  <c r="J1479" i="51"/>
  <c r="J1478" i="51"/>
  <c r="J1477" i="51"/>
  <c r="J1476" i="51"/>
  <c r="J1475" i="51"/>
  <c r="J1474" i="51"/>
  <c r="J1473" i="51"/>
  <c r="J1472" i="51"/>
  <c r="J1471" i="51"/>
  <c r="J1470" i="51"/>
  <c r="J1469" i="51"/>
  <c r="J1468" i="51"/>
  <c r="J1467" i="51"/>
  <c r="J1466" i="51"/>
  <c r="J1465" i="51"/>
  <c r="J1464" i="51"/>
  <c r="J1463" i="51"/>
  <c r="J1462" i="51"/>
  <c r="J1461" i="51"/>
  <c r="J1460" i="51"/>
  <c r="J1459" i="51"/>
  <c r="J1458" i="51"/>
  <c r="J1457" i="51"/>
  <c r="J1456" i="51"/>
  <c r="J1455" i="51"/>
  <c r="J1454" i="51"/>
  <c r="J1453" i="51"/>
  <c r="J1452" i="51"/>
  <c r="J1451" i="51"/>
  <c r="J1450" i="51"/>
  <c r="J1449" i="51"/>
  <c r="J1448" i="51"/>
  <c r="J1447" i="51"/>
  <c r="J1446" i="51"/>
  <c r="J1445" i="51"/>
  <c r="J1444" i="51"/>
  <c r="J1443" i="51"/>
  <c r="J1442" i="51"/>
  <c r="J1441" i="51"/>
  <c r="J1440" i="51"/>
  <c r="J1439" i="51"/>
  <c r="J1438" i="51"/>
  <c r="J1437" i="51"/>
  <c r="J1436" i="51"/>
  <c r="J1435" i="51"/>
  <c r="J1434" i="51"/>
  <c r="J1433" i="51"/>
  <c r="J1432" i="51"/>
  <c r="J1431" i="51"/>
  <c r="J1430" i="51"/>
  <c r="J1429" i="51"/>
  <c r="J1428" i="51"/>
  <c r="J1427" i="51"/>
  <c r="J1426" i="51"/>
  <c r="J1425" i="51"/>
  <c r="J1424" i="51"/>
  <c r="J1423" i="51"/>
  <c r="J1422" i="51"/>
  <c r="J1421" i="51"/>
  <c r="J1420" i="51"/>
  <c r="J1419" i="51"/>
  <c r="J1418" i="51"/>
  <c r="J1417" i="51"/>
  <c r="J1416" i="51"/>
  <c r="J1415" i="51"/>
  <c r="J1414" i="51"/>
  <c r="J1413" i="51"/>
  <c r="J1412" i="51"/>
  <c r="J1411" i="51"/>
  <c r="J1410" i="51"/>
  <c r="J1409" i="51"/>
  <c r="J1408" i="51"/>
  <c r="J1407" i="51"/>
  <c r="J1406" i="51"/>
  <c r="J1405" i="51"/>
  <c r="J1404" i="51"/>
  <c r="J1403" i="51"/>
  <c r="J1402" i="51"/>
  <c r="J1401" i="51"/>
  <c r="J1400" i="51"/>
  <c r="J1399" i="51"/>
  <c r="J1398" i="51"/>
  <c r="J1397" i="51"/>
  <c r="J1396" i="51"/>
  <c r="J1395" i="51"/>
  <c r="J1394" i="51"/>
  <c r="J1393" i="51"/>
  <c r="J1392" i="51"/>
  <c r="J1391" i="51"/>
  <c r="J1390" i="51"/>
  <c r="J1389" i="51"/>
  <c r="J1388" i="51"/>
  <c r="J1387" i="51"/>
  <c r="J1386" i="51"/>
  <c r="J1385" i="51"/>
  <c r="J1384" i="51"/>
  <c r="J1383" i="51"/>
  <c r="J1382" i="51"/>
  <c r="J1381" i="51"/>
  <c r="J1380" i="51"/>
  <c r="J1379" i="51"/>
  <c r="J1378" i="51"/>
  <c r="J1377" i="51"/>
  <c r="J1376" i="51"/>
  <c r="J1375" i="51"/>
  <c r="J1374" i="51"/>
  <c r="J1373" i="51"/>
  <c r="J1372" i="51"/>
  <c r="J1371" i="51"/>
  <c r="J1370" i="51"/>
  <c r="J1369" i="51"/>
  <c r="J1368" i="51"/>
  <c r="J1367" i="51"/>
  <c r="J1366" i="51"/>
  <c r="J1365" i="51"/>
  <c r="J1364" i="51"/>
  <c r="J1363" i="51"/>
  <c r="J1362" i="51"/>
  <c r="J1361" i="51"/>
  <c r="J1360" i="51"/>
  <c r="J1359" i="51"/>
  <c r="J1358" i="51"/>
  <c r="J1357" i="51"/>
  <c r="J1356" i="51"/>
  <c r="J1355" i="51"/>
  <c r="J1354" i="51"/>
  <c r="J1353" i="51"/>
  <c r="J1352" i="51"/>
  <c r="J1351" i="51"/>
  <c r="J1350" i="51"/>
  <c r="J1349" i="51"/>
  <c r="J1348" i="51"/>
  <c r="J1347" i="51"/>
  <c r="J1346" i="51"/>
  <c r="J1345" i="51"/>
  <c r="J1344" i="51"/>
  <c r="J1343" i="51"/>
  <c r="J1342" i="51"/>
  <c r="J1341" i="51"/>
  <c r="J1340" i="51"/>
  <c r="J1339" i="51"/>
  <c r="J1338" i="51"/>
  <c r="J1337" i="51"/>
  <c r="J1336" i="51"/>
  <c r="J1335" i="51"/>
  <c r="J1334" i="51"/>
  <c r="J1333" i="51"/>
  <c r="J1332" i="51"/>
  <c r="J1331" i="51"/>
  <c r="J1330" i="51"/>
  <c r="J1329" i="51"/>
  <c r="J1328" i="51"/>
  <c r="J1327" i="51"/>
  <c r="J1326" i="51"/>
  <c r="J1325" i="51"/>
  <c r="J1324" i="51"/>
  <c r="J1323" i="51"/>
  <c r="J1322" i="51"/>
  <c r="J1321" i="51"/>
  <c r="J1320" i="51"/>
  <c r="J1319" i="51"/>
  <c r="J1318" i="51"/>
  <c r="J1317" i="51"/>
  <c r="J1316" i="51"/>
  <c r="J1315" i="51"/>
  <c r="J1314" i="51"/>
  <c r="J1313" i="51"/>
  <c r="J1312" i="51"/>
  <c r="J1311" i="51"/>
  <c r="J1310" i="51"/>
  <c r="J1309" i="51"/>
  <c r="J1308" i="51"/>
  <c r="J1307" i="51"/>
  <c r="J1306" i="51"/>
  <c r="J1305" i="51"/>
  <c r="J1304" i="51"/>
  <c r="J1303" i="51"/>
  <c r="J1302" i="51"/>
  <c r="J1301" i="51"/>
  <c r="J1300" i="51"/>
  <c r="J1299" i="51"/>
  <c r="J1298" i="51"/>
  <c r="J1297" i="51"/>
  <c r="J1296" i="51"/>
  <c r="J1295" i="51"/>
  <c r="J1294" i="51"/>
  <c r="J1293" i="51"/>
  <c r="J1292" i="51"/>
  <c r="J1291" i="51"/>
  <c r="J1290" i="51"/>
  <c r="J1289" i="51"/>
  <c r="J1288" i="51"/>
  <c r="J1287" i="51"/>
  <c r="J1286" i="51"/>
  <c r="J1285" i="51"/>
  <c r="J1284" i="51"/>
  <c r="J1283" i="51"/>
  <c r="J1282" i="51"/>
  <c r="J1281" i="51"/>
  <c r="J1280" i="51"/>
  <c r="J1279" i="51"/>
  <c r="J1278" i="51"/>
  <c r="J1277" i="51"/>
  <c r="J1276" i="51"/>
  <c r="J1275" i="51"/>
  <c r="J1274" i="51"/>
  <c r="J1273" i="51"/>
  <c r="J1272" i="51"/>
  <c r="J1271" i="51"/>
  <c r="J1270" i="51"/>
  <c r="J1269" i="51"/>
  <c r="J1268" i="51"/>
  <c r="J1267" i="51"/>
  <c r="J1266" i="51"/>
  <c r="J1265" i="51"/>
  <c r="J1264" i="51"/>
  <c r="J1263" i="51"/>
  <c r="J1262" i="51"/>
  <c r="J1261" i="51"/>
  <c r="J1260" i="51"/>
  <c r="J1259" i="51"/>
  <c r="J1258" i="51"/>
  <c r="J1257" i="51"/>
  <c r="J1256" i="51"/>
  <c r="J1255" i="51"/>
  <c r="J1254" i="51"/>
  <c r="J1253" i="51"/>
  <c r="J1252" i="51"/>
  <c r="J1251" i="51"/>
  <c r="J1250" i="51"/>
  <c r="J1249" i="51"/>
  <c r="J1248" i="51"/>
  <c r="J1247" i="51"/>
  <c r="J1246" i="51"/>
  <c r="J1245" i="51"/>
  <c r="J1244" i="51"/>
  <c r="J1243" i="51"/>
  <c r="J1242" i="51"/>
  <c r="J1241" i="51"/>
  <c r="J1240" i="51"/>
  <c r="J1239" i="51"/>
  <c r="J1238" i="51"/>
  <c r="J1237" i="51"/>
  <c r="J1236" i="51"/>
  <c r="J1235" i="51"/>
  <c r="J1234" i="51"/>
  <c r="J1233" i="51"/>
  <c r="J1232" i="51"/>
  <c r="J1231" i="51"/>
  <c r="J1230" i="51"/>
  <c r="J1229" i="51"/>
  <c r="J1228" i="51"/>
  <c r="J1227" i="51"/>
  <c r="J1226" i="51"/>
  <c r="J1225" i="51"/>
  <c r="J1224" i="51"/>
  <c r="J1223" i="51"/>
  <c r="J1222" i="51"/>
  <c r="J1221" i="51"/>
  <c r="J1220" i="51"/>
  <c r="J1219" i="51"/>
  <c r="J1218" i="51"/>
  <c r="J1217" i="51"/>
  <c r="J1216" i="51"/>
  <c r="J1215" i="51"/>
  <c r="J1214" i="51"/>
  <c r="J1213" i="51"/>
  <c r="J1212" i="51"/>
  <c r="J1211" i="51"/>
  <c r="J1210" i="51"/>
  <c r="J1209" i="51"/>
  <c r="J1208" i="51"/>
  <c r="J1207" i="51"/>
  <c r="J1206" i="51"/>
  <c r="J1205" i="51"/>
  <c r="J1204" i="51"/>
  <c r="J1203" i="51"/>
  <c r="J1202" i="51"/>
  <c r="J1201" i="51"/>
  <c r="J1200" i="51"/>
  <c r="J1199" i="51"/>
  <c r="J1198" i="51"/>
  <c r="J1197" i="51"/>
  <c r="J1196" i="51"/>
  <c r="J1195" i="51"/>
  <c r="J1194" i="51"/>
  <c r="J1193" i="51"/>
  <c r="J1192" i="51"/>
  <c r="J1191" i="51"/>
  <c r="J1190" i="51"/>
  <c r="J1189" i="51"/>
  <c r="J1188" i="51"/>
  <c r="J1187" i="51"/>
  <c r="J1186" i="51"/>
  <c r="J1185" i="51"/>
  <c r="J1184" i="51"/>
  <c r="J1183" i="51"/>
  <c r="J1182" i="51"/>
  <c r="J1181" i="51"/>
  <c r="J1180" i="51"/>
  <c r="J1179" i="51"/>
  <c r="J1178" i="51"/>
  <c r="J1177" i="51"/>
  <c r="J1176" i="51"/>
  <c r="J1175" i="51"/>
  <c r="J1174" i="51"/>
  <c r="J1173" i="51"/>
  <c r="J1172" i="51"/>
  <c r="J1171" i="51"/>
  <c r="J1170" i="51"/>
  <c r="J1169" i="51"/>
  <c r="J1168" i="51"/>
  <c r="J1167" i="51"/>
  <c r="J1166" i="51"/>
  <c r="J1165" i="51"/>
  <c r="J1164" i="51"/>
  <c r="J1163" i="51"/>
  <c r="J1162" i="51"/>
  <c r="J1161" i="51"/>
  <c r="J1160" i="51"/>
  <c r="J1159" i="51"/>
  <c r="J1158" i="51"/>
  <c r="J1157" i="51"/>
  <c r="J1156" i="51"/>
  <c r="J1155" i="51"/>
  <c r="J1154" i="51"/>
  <c r="J1153" i="51"/>
  <c r="J1152" i="51"/>
  <c r="J1151" i="51"/>
  <c r="J1150" i="51"/>
  <c r="J1149" i="51"/>
  <c r="J1148" i="51"/>
  <c r="J1147" i="51"/>
  <c r="J1146" i="51"/>
  <c r="J1145" i="51"/>
  <c r="J1144" i="51"/>
  <c r="J1143" i="51"/>
  <c r="J1142" i="51"/>
  <c r="J1141" i="51"/>
  <c r="J1140" i="51"/>
  <c r="J1139" i="51"/>
  <c r="J1138" i="51"/>
  <c r="J1137" i="51"/>
  <c r="J1136" i="51"/>
  <c r="J1135" i="51"/>
  <c r="J1134" i="51"/>
  <c r="J1133" i="51"/>
  <c r="J1132" i="51"/>
  <c r="J1131" i="51"/>
  <c r="J1130" i="51"/>
  <c r="J1129" i="51"/>
  <c r="J1128" i="51"/>
  <c r="J1127" i="51"/>
  <c r="J1126" i="51"/>
  <c r="J1125" i="51"/>
  <c r="J1124" i="51"/>
  <c r="J1123" i="51"/>
  <c r="J1122" i="51"/>
  <c r="J1121" i="51"/>
  <c r="J1120" i="51"/>
  <c r="J1119" i="51"/>
  <c r="J1118" i="51"/>
  <c r="J1117" i="51"/>
  <c r="J1116" i="51"/>
  <c r="J1115" i="51"/>
  <c r="J1114" i="51"/>
  <c r="J1113" i="51"/>
  <c r="J1112" i="51"/>
  <c r="J1111" i="51"/>
  <c r="J1110" i="51"/>
  <c r="J1109" i="51"/>
  <c r="J1108" i="51"/>
  <c r="J1107" i="51"/>
  <c r="J1106" i="51"/>
  <c r="J1105" i="51"/>
  <c r="J1104" i="51"/>
  <c r="J1103" i="51"/>
  <c r="J1102" i="51"/>
  <c r="J1101" i="51"/>
  <c r="J1100" i="51"/>
  <c r="J1099" i="51"/>
  <c r="J1098" i="51"/>
  <c r="J1097" i="51"/>
  <c r="J1096" i="51"/>
  <c r="J1095" i="51"/>
  <c r="J1094" i="51"/>
  <c r="J1093" i="51"/>
  <c r="J1092" i="51"/>
  <c r="J1091" i="51"/>
  <c r="J1090" i="51"/>
  <c r="J1089" i="51"/>
  <c r="J1088" i="51"/>
  <c r="J1087" i="51"/>
  <c r="J1086" i="51"/>
  <c r="J1085" i="51"/>
  <c r="J1084" i="51"/>
  <c r="J1083" i="51"/>
  <c r="J1082" i="51"/>
  <c r="J1081" i="51"/>
  <c r="J1080" i="51"/>
  <c r="J1079" i="51"/>
  <c r="J1078" i="51"/>
  <c r="J1077" i="51"/>
  <c r="J1076" i="51"/>
  <c r="J1075" i="51"/>
  <c r="J1074" i="51"/>
  <c r="J1073" i="51"/>
  <c r="J1072" i="51"/>
  <c r="J1071" i="51"/>
  <c r="J1070" i="51"/>
  <c r="J1069" i="51"/>
  <c r="J1068" i="51"/>
  <c r="J1067" i="51"/>
  <c r="J1066" i="51"/>
  <c r="J1065" i="51"/>
  <c r="J1064" i="51"/>
  <c r="J1063" i="51"/>
  <c r="J1062" i="51"/>
  <c r="J1061" i="51"/>
  <c r="J1060" i="51"/>
  <c r="J1059" i="51"/>
  <c r="J1058" i="51"/>
  <c r="J1057" i="51"/>
  <c r="J1056" i="51"/>
  <c r="J1055" i="51"/>
  <c r="J1054" i="51"/>
  <c r="J1053" i="51"/>
  <c r="J1052" i="51"/>
  <c r="J1051" i="51"/>
  <c r="J1050" i="51"/>
  <c r="J1049" i="51"/>
  <c r="J1048" i="51"/>
  <c r="J1047" i="51"/>
  <c r="J1046" i="51"/>
  <c r="J1045" i="51"/>
  <c r="J1044" i="51"/>
  <c r="J1043" i="51"/>
  <c r="J1042" i="51"/>
  <c r="J1041" i="51"/>
  <c r="J1040" i="51"/>
  <c r="J1039" i="51"/>
  <c r="J1038" i="51"/>
  <c r="J1037" i="51"/>
  <c r="J1036" i="51"/>
  <c r="J1035" i="51"/>
  <c r="J1034" i="51"/>
  <c r="J1033" i="51"/>
  <c r="J1032" i="51"/>
  <c r="J1031" i="51"/>
  <c r="J1030" i="51"/>
  <c r="J1029" i="51"/>
  <c r="J1028" i="51"/>
  <c r="J1027" i="51"/>
  <c r="J1026" i="51"/>
  <c r="J1025" i="51"/>
  <c r="J1024" i="51"/>
  <c r="J1023" i="51"/>
  <c r="J1022" i="51"/>
  <c r="J1021" i="51"/>
  <c r="J1020" i="51"/>
  <c r="J1019" i="51"/>
  <c r="J1018" i="51"/>
  <c r="J1017" i="51"/>
  <c r="J1016" i="51"/>
  <c r="J1015" i="51"/>
  <c r="J1014" i="51"/>
  <c r="J1013" i="51"/>
  <c r="J1012" i="51"/>
  <c r="J1011" i="51"/>
  <c r="J1010" i="51"/>
  <c r="J1009" i="51"/>
  <c r="J1008" i="51"/>
  <c r="J1007" i="51"/>
  <c r="J1006" i="51"/>
  <c r="J1005" i="51"/>
  <c r="J1004" i="51"/>
  <c r="J1003" i="51"/>
  <c r="J1002" i="51"/>
  <c r="J1001" i="51"/>
  <c r="J1000" i="51"/>
  <c r="J999" i="51"/>
  <c r="J998" i="51"/>
  <c r="J997" i="51"/>
  <c r="J996" i="51"/>
  <c r="J995" i="51"/>
  <c r="J994" i="51"/>
  <c r="J993" i="51"/>
  <c r="J992" i="51"/>
  <c r="J991" i="51"/>
  <c r="J990" i="51"/>
  <c r="J989" i="51"/>
  <c r="J988" i="51"/>
  <c r="J987" i="51"/>
  <c r="J986" i="51"/>
  <c r="J985" i="51"/>
  <c r="J984" i="51"/>
  <c r="J983" i="51"/>
  <c r="J982" i="51"/>
  <c r="J981" i="51"/>
  <c r="J980" i="51"/>
  <c r="J979" i="51"/>
  <c r="J978" i="51"/>
  <c r="J977" i="51"/>
  <c r="J976" i="51"/>
  <c r="J975" i="51"/>
  <c r="J974" i="51"/>
  <c r="J973" i="51"/>
  <c r="J972" i="51"/>
  <c r="J971" i="51"/>
  <c r="J970" i="51"/>
  <c r="J969" i="51"/>
  <c r="J968" i="51"/>
  <c r="J967" i="51"/>
  <c r="J966" i="51"/>
  <c r="J965" i="51"/>
  <c r="J964" i="51"/>
  <c r="J963" i="51"/>
  <c r="J962" i="51"/>
  <c r="J961" i="51"/>
  <c r="J960" i="51"/>
  <c r="J959" i="51"/>
  <c r="J958" i="51"/>
  <c r="J957" i="51"/>
  <c r="J956" i="51"/>
  <c r="J955" i="51"/>
  <c r="J954" i="51"/>
  <c r="J953" i="51"/>
  <c r="J952" i="51"/>
  <c r="J951" i="51"/>
  <c r="J950" i="51"/>
  <c r="J949" i="51"/>
  <c r="J948" i="51"/>
  <c r="J947" i="51"/>
  <c r="J946" i="51"/>
  <c r="J945" i="51"/>
  <c r="J944" i="51"/>
  <c r="J943" i="51"/>
  <c r="J942" i="51"/>
  <c r="J941" i="51"/>
  <c r="J940" i="51"/>
  <c r="J939" i="51"/>
  <c r="J938" i="51"/>
  <c r="J937" i="51"/>
  <c r="J936" i="51"/>
  <c r="J935" i="51"/>
  <c r="J934" i="51"/>
  <c r="J933" i="51"/>
  <c r="J932" i="51"/>
  <c r="J931" i="51"/>
  <c r="J930" i="51"/>
  <c r="J929" i="51"/>
  <c r="J928" i="51"/>
  <c r="J927" i="51"/>
  <c r="J926" i="51"/>
  <c r="J925" i="51"/>
  <c r="J924" i="51"/>
  <c r="J923" i="51"/>
  <c r="J922" i="51"/>
  <c r="J921" i="51"/>
  <c r="J920" i="51"/>
  <c r="J919" i="51"/>
  <c r="J918" i="51"/>
  <c r="J917" i="51"/>
  <c r="J916" i="51"/>
  <c r="J915" i="51"/>
  <c r="J914" i="51"/>
  <c r="J913" i="51"/>
  <c r="J912" i="51"/>
  <c r="J911" i="51"/>
  <c r="J910" i="51"/>
  <c r="J909" i="51"/>
  <c r="J908" i="51"/>
  <c r="J907" i="51"/>
  <c r="J906" i="51"/>
  <c r="J905" i="51"/>
  <c r="J904" i="51"/>
  <c r="J903" i="51"/>
  <c r="J902" i="51"/>
  <c r="J901" i="51"/>
  <c r="J900" i="51"/>
  <c r="J899" i="51"/>
  <c r="J898" i="51"/>
  <c r="J897" i="51"/>
  <c r="J896" i="51"/>
  <c r="J895" i="51"/>
  <c r="J894" i="51"/>
  <c r="J893" i="51"/>
  <c r="J892" i="51"/>
  <c r="J891" i="51"/>
  <c r="J890" i="51"/>
  <c r="J889" i="51"/>
  <c r="J888" i="51"/>
  <c r="J887" i="51"/>
  <c r="J886" i="51"/>
  <c r="J885" i="51"/>
  <c r="J884" i="51"/>
  <c r="J883" i="51"/>
  <c r="J882" i="51"/>
  <c r="J881" i="51"/>
  <c r="J880" i="51"/>
  <c r="J879" i="51"/>
  <c r="J878" i="51"/>
  <c r="J877" i="51"/>
  <c r="J876" i="51"/>
  <c r="J875" i="51"/>
  <c r="J874" i="51"/>
  <c r="J873" i="51"/>
  <c r="J872" i="51"/>
  <c r="J871" i="51"/>
  <c r="J870" i="51"/>
  <c r="J869" i="51"/>
  <c r="J868" i="51"/>
  <c r="J867" i="51"/>
  <c r="J866" i="51"/>
  <c r="J865" i="51"/>
  <c r="J864" i="51"/>
  <c r="J863" i="51"/>
  <c r="J862" i="51"/>
  <c r="J861" i="51"/>
  <c r="J860" i="51"/>
  <c r="J859" i="51"/>
  <c r="J858" i="51"/>
  <c r="J857" i="51"/>
  <c r="J856" i="51"/>
  <c r="J855" i="51"/>
  <c r="J854" i="51"/>
  <c r="J853" i="51"/>
  <c r="J852" i="51"/>
  <c r="J851" i="51"/>
  <c r="J850" i="51"/>
  <c r="J849" i="51"/>
  <c r="J848" i="51"/>
  <c r="J847" i="51"/>
  <c r="J846" i="51"/>
  <c r="J845" i="51"/>
  <c r="J844" i="51"/>
  <c r="J843" i="51"/>
  <c r="J842" i="51"/>
  <c r="J841" i="51"/>
  <c r="J840" i="51"/>
  <c r="J839" i="51"/>
  <c r="J838" i="51"/>
  <c r="J837" i="51"/>
  <c r="J836" i="51"/>
  <c r="J835" i="51"/>
  <c r="J834" i="51"/>
  <c r="J833" i="51"/>
  <c r="J832" i="51"/>
  <c r="J831" i="51"/>
  <c r="J830" i="51"/>
  <c r="J829" i="51"/>
  <c r="J828" i="51"/>
  <c r="J827" i="51"/>
  <c r="J826" i="51"/>
  <c r="J825" i="51"/>
  <c r="J824" i="51"/>
  <c r="J823" i="51"/>
  <c r="J822" i="51"/>
  <c r="J821" i="51"/>
  <c r="J820" i="51"/>
  <c r="J819" i="51"/>
  <c r="J818" i="51"/>
  <c r="J817" i="51"/>
  <c r="J816" i="51"/>
  <c r="J815" i="51"/>
  <c r="J814" i="51"/>
  <c r="J813" i="51"/>
  <c r="J812" i="51"/>
  <c r="J811" i="51"/>
  <c r="J810" i="51"/>
  <c r="J809" i="51"/>
  <c r="J808" i="51"/>
  <c r="J807" i="51"/>
  <c r="J806" i="51"/>
  <c r="J805" i="51"/>
  <c r="J804" i="51"/>
  <c r="J803" i="51"/>
  <c r="J802" i="51"/>
  <c r="J801" i="51"/>
  <c r="J800" i="51"/>
  <c r="J799" i="51"/>
  <c r="J798" i="51"/>
  <c r="J797" i="51"/>
  <c r="J796" i="51"/>
  <c r="J795" i="51"/>
  <c r="J794" i="51"/>
  <c r="J793" i="51"/>
  <c r="J792" i="51"/>
  <c r="J791" i="51"/>
  <c r="J790" i="51"/>
  <c r="J789" i="51"/>
  <c r="J788" i="51"/>
  <c r="J787" i="51"/>
  <c r="J786" i="51"/>
  <c r="J785" i="51"/>
  <c r="J784" i="51"/>
  <c r="J783" i="51"/>
  <c r="J782" i="51"/>
  <c r="J781" i="51"/>
  <c r="J780" i="51"/>
  <c r="J779" i="51"/>
  <c r="J778" i="51"/>
  <c r="J777" i="51"/>
  <c r="J776" i="51"/>
  <c r="J775" i="51"/>
  <c r="J774" i="51"/>
  <c r="J773" i="51"/>
  <c r="J772" i="51"/>
  <c r="J771" i="51"/>
  <c r="J770" i="51"/>
  <c r="J769" i="51"/>
  <c r="J768" i="51"/>
  <c r="J767" i="51"/>
  <c r="J766" i="51"/>
  <c r="J765" i="51"/>
  <c r="J764" i="51"/>
  <c r="J763" i="51"/>
  <c r="J762" i="51"/>
  <c r="J761" i="51"/>
  <c r="J760" i="51"/>
  <c r="J759" i="51"/>
  <c r="J758" i="51"/>
  <c r="J757" i="51"/>
  <c r="J756" i="51"/>
  <c r="J755" i="51"/>
  <c r="J754" i="51"/>
  <c r="J753" i="51"/>
  <c r="J752" i="51"/>
  <c r="J751" i="51"/>
  <c r="J750" i="51"/>
  <c r="J749" i="51"/>
  <c r="J748" i="51"/>
  <c r="J747" i="51"/>
  <c r="J746" i="51"/>
  <c r="J745" i="51"/>
  <c r="J744" i="51"/>
  <c r="J743" i="51"/>
  <c r="J742" i="51"/>
  <c r="J741" i="51"/>
  <c r="J740" i="51"/>
  <c r="J739" i="51"/>
  <c r="J738" i="51"/>
  <c r="J737" i="51"/>
  <c r="J736" i="51"/>
  <c r="J735" i="51"/>
  <c r="J734" i="51"/>
  <c r="J733" i="51"/>
  <c r="J732" i="51"/>
  <c r="J731" i="51"/>
  <c r="J730" i="51"/>
  <c r="J729" i="51"/>
  <c r="J728" i="51"/>
  <c r="J727" i="51"/>
  <c r="J726" i="51"/>
  <c r="J725" i="51"/>
  <c r="J724" i="51"/>
  <c r="J723" i="51"/>
  <c r="J722" i="51"/>
  <c r="J721" i="51"/>
  <c r="J720" i="51"/>
  <c r="J719" i="51"/>
  <c r="J718" i="51"/>
  <c r="J717" i="51"/>
  <c r="J716" i="51"/>
  <c r="J715" i="51"/>
  <c r="J714" i="51"/>
  <c r="J713" i="51"/>
  <c r="J712" i="51"/>
  <c r="J711" i="51"/>
  <c r="J710" i="51"/>
  <c r="J709" i="51"/>
  <c r="J708" i="51"/>
  <c r="J707" i="51"/>
  <c r="J706" i="51"/>
  <c r="J705" i="51"/>
  <c r="J704" i="51"/>
  <c r="J703" i="51"/>
  <c r="J702" i="51"/>
  <c r="J701" i="51"/>
  <c r="J700" i="51"/>
  <c r="J699" i="51"/>
  <c r="J698" i="51"/>
  <c r="J697" i="51"/>
  <c r="J696" i="51"/>
  <c r="J695" i="51"/>
  <c r="J694" i="51"/>
  <c r="J693" i="51"/>
  <c r="J692" i="51"/>
  <c r="J691" i="51"/>
  <c r="J690" i="51"/>
  <c r="J689" i="51"/>
  <c r="J688" i="51"/>
  <c r="J687" i="51"/>
  <c r="J686" i="51"/>
  <c r="J685" i="51"/>
  <c r="J684" i="51"/>
  <c r="J683" i="51"/>
  <c r="J682" i="51"/>
  <c r="J681" i="51"/>
  <c r="J680" i="51"/>
  <c r="J679" i="51"/>
  <c r="J678" i="51"/>
  <c r="J677" i="51"/>
  <c r="J676" i="51"/>
  <c r="J675" i="51"/>
  <c r="J674" i="51"/>
  <c r="J673" i="51"/>
  <c r="J672" i="51"/>
  <c r="J671" i="51"/>
  <c r="J670" i="51"/>
  <c r="J669" i="51"/>
  <c r="J668" i="51"/>
  <c r="J667" i="51"/>
  <c r="J666" i="51"/>
  <c r="J665" i="51"/>
  <c r="J664" i="51"/>
  <c r="J663" i="51"/>
  <c r="J662" i="51"/>
  <c r="J661" i="51"/>
  <c r="J660" i="51"/>
  <c r="J659" i="51"/>
  <c r="J658" i="51"/>
  <c r="J657" i="51"/>
  <c r="J656" i="51"/>
  <c r="J655" i="51"/>
  <c r="J654" i="51"/>
  <c r="J653" i="51"/>
  <c r="J652" i="51"/>
  <c r="J651" i="51"/>
  <c r="J650" i="51"/>
  <c r="J649" i="51"/>
  <c r="J648" i="51"/>
  <c r="J647" i="51"/>
  <c r="J646" i="51"/>
  <c r="J645" i="51"/>
  <c r="J644" i="51"/>
  <c r="J643" i="51"/>
  <c r="J642" i="51"/>
  <c r="J641" i="51"/>
  <c r="J640" i="51"/>
  <c r="J639" i="51"/>
  <c r="J638" i="51"/>
  <c r="J637" i="51"/>
  <c r="J636" i="51"/>
  <c r="J635" i="51"/>
  <c r="J634" i="51"/>
  <c r="J633" i="51"/>
  <c r="J632" i="51"/>
  <c r="J631" i="51"/>
  <c r="J630" i="51"/>
  <c r="J629" i="51"/>
  <c r="J628" i="51"/>
  <c r="J627" i="51"/>
  <c r="J626" i="51"/>
  <c r="J625" i="51"/>
  <c r="J624" i="51"/>
  <c r="J623" i="51"/>
  <c r="J622" i="51"/>
  <c r="J621" i="51"/>
  <c r="J620" i="51"/>
  <c r="J619" i="51"/>
  <c r="J618" i="51"/>
  <c r="J617" i="51"/>
  <c r="J616" i="51"/>
  <c r="J615" i="51"/>
  <c r="J614" i="51"/>
  <c r="J613" i="51"/>
  <c r="J612" i="51"/>
  <c r="J611" i="51"/>
  <c r="J610" i="51"/>
  <c r="J609" i="51"/>
  <c r="J608" i="51"/>
  <c r="J607" i="51"/>
  <c r="J606" i="51"/>
  <c r="J605" i="51"/>
  <c r="J604" i="51"/>
  <c r="J603" i="51"/>
  <c r="J602" i="51"/>
  <c r="J601" i="51"/>
  <c r="J600" i="51"/>
  <c r="J599" i="51"/>
  <c r="J598" i="51"/>
  <c r="J597" i="51"/>
  <c r="J596" i="51"/>
  <c r="J595" i="51"/>
  <c r="J594" i="51"/>
  <c r="J593" i="51"/>
  <c r="J592" i="51"/>
  <c r="J591" i="51"/>
  <c r="J590" i="51"/>
  <c r="J589" i="51"/>
  <c r="J588" i="51"/>
  <c r="J587" i="51"/>
  <c r="J586" i="51"/>
  <c r="J585" i="51"/>
  <c r="J584" i="51"/>
  <c r="J583" i="51"/>
  <c r="J582" i="51"/>
  <c r="J581" i="51"/>
  <c r="J580" i="51"/>
  <c r="J579" i="51"/>
  <c r="J578" i="51"/>
  <c r="J577" i="51"/>
  <c r="J576" i="51"/>
  <c r="J575" i="51"/>
  <c r="J574" i="51"/>
  <c r="J573" i="51"/>
  <c r="J572" i="51"/>
  <c r="J571" i="51"/>
  <c r="J570" i="51"/>
  <c r="J569" i="51"/>
  <c r="J568" i="51"/>
  <c r="J567" i="51"/>
  <c r="J566" i="51"/>
  <c r="J565" i="51"/>
  <c r="J564" i="51"/>
  <c r="J563" i="51"/>
  <c r="J562" i="51"/>
  <c r="J561" i="51"/>
  <c r="J560" i="51"/>
  <c r="J559" i="51"/>
  <c r="J558" i="51"/>
  <c r="J557" i="51"/>
  <c r="J556" i="51"/>
  <c r="J555" i="51"/>
  <c r="J554" i="51"/>
  <c r="J553" i="51"/>
  <c r="J552" i="51"/>
  <c r="J551" i="51"/>
  <c r="J550" i="51"/>
  <c r="J549" i="51"/>
  <c r="J548" i="51"/>
  <c r="J547" i="51"/>
  <c r="J546" i="51"/>
  <c r="J545" i="51"/>
  <c r="J544" i="51"/>
  <c r="J543" i="51"/>
  <c r="J542" i="51"/>
  <c r="J541" i="51"/>
  <c r="J540" i="51"/>
  <c r="J539" i="51"/>
  <c r="J538" i="51"/>
  <c r="J537" i="51"/>
  <c r="J536" i="51"/>
  <c r="J535" i="51"/>
  <c r="J534" i="51"/>
  <c r="J533" i="51"/>
  <c r="J532" i="51"/>
  <c r="J531" i="51"/>
  <c r="J530" i="51"/>
  <c r="J529" i="51"/>
  <c r="J528" i="51"/>
  <c r="J527" i="51"/>
  <c r="J526" i="51"/>
  <c r="J525" i="51"/>
  <c r="J524" i="51"/>
  <c r="J523" i="51"/>
  <c r="J522" i="51"/>
  <c r="J521" i="51"/>
  <c r="J520" i="51"/>
  <c r="J519" i="51"/>
  <c r="J518" i="51"/>
  <c r="J517" i="51"/>
  <c r="J516" i="51"/>
  <c r="J515" i="51"/>
  <c r="J514" i="51"/>
  <c r="J513" i="51"/>
  <c r="J512" i="51"/>
  <c r="J511" i="51"/>
  <c r="J510" i="51"/>
  <c r="J509" i="51"/>
  <c r="J508" i="51"/>
  <c r="J507" i="51"/>
  <c r="J506" i="51"/>
  <c r="J505" i="51"/>
  <c r="J504" i="51"/>
  <c r="J503" i="51"/>
  <c r="J502" i="51"/>
  <c r="J501" i="51"/>
  <c r="J500" i="51"/>
  <c r="J499" i="51"/>
  <c r="J498" i="51"/>
  <c r="J497" i="51"/>
  <c r="J496" i="51"/>
  <c r="J495" i="51"/>
  <c r="J494" i="51"/>
  <c r="J493" i="51"/>
  <c r="J492" i="51"/>
  <c r="J491" i="51"/>
  <c r="J490" i="51"/>
  <c r="J489" i="51"/>
  <c r="J488" i="51"/>
  <c r="J487" i="51"/>
  <c r="J486" i="51"/>
  <c r="J485" i="51"/>
  <c r="J484" i="51"/>
  <c r="J483" i="51"/>
  <c r="J482" i="51"/>
  <c r="J481" i="51"/>
  <c r="J480" i="51"/>
  <c r="J479" i="51"/>
  <c r="J478" i="51"/>
  <c r="J477" i="51"/>
  <c r="J476" i="51"/>
  <c r="J475" i="51"/>
  <c r="J474" i="51"/>
  <c r="J473" i="51"/>
  <c r="J472" i="51"/>
  <c r="J471" i="51"/>
  <c r="J470" i="51"/>
  <c r="J469" i="51"/>
  <c r="J468" i="51"/>
  <c r="J467" i="51"/>
  <c r="J466" i="51"/>
  <c r="J465" i="51"/>
  <c r="J464" i="51"/>
  <c r="J463" i="51"/>
  <c r="J462" i="51"/>
  <c r="J461" i="51"/>
  <c r="J460" i="51"/>
  <c r="J459" i="51"/>
  <c r="J458" i="51"/>
  <c r="J457" i="51"/>
  <c r="J456" i="51"/>
  <c r="J455" i="51"/>
  <c r="J454" i="51"/>
  <c r="J453" i="51"/>
  <c r="J452" i="51"/>
  <c r="J451" i="51"/>
  <c r="J450" i="51"/>
  <c r="J449" i="51"/>
  <c r="J448" i="51"/>
  <c r="J447" i="51"/>
  <c r="J446" i="51"/>
  <c r="J445" i="51"/>
  <c r="J444" i="51"/>
  <c r="J443" i="51"/>
  <c r="J442" i="51"/>
  <c r="J441" i="51"/>
  <c r="J440" i="51"/>
  <c r="J439" i="51"/>
  <c r="J438" i="51"/>
  <c r="J437" i="51"/>
  <c r="J436" i="51"/>
  <c r="J435" i="51"/>
  <c r="J434" i="51"/>
  <c r="J433" i="51"/>
  <c r="J432" i="51"/>
  <c r="J431" i="51"/>
  <c r="J430" i="51"/>
  <c r="J429" i="51"/>
  <c r="J428" i="51"/>
  <c r="J427" i="51"/>
  <c r="J426" i="51"/>
  <c r="J425" i="51"/>
  <c r="J424" i="51"/>
  <c r="J423" i="51"/>
  <c r="J422" i="51"/>
  <c r="J421" i="51"/>
  <c r="J420" i="51"/>
  <c r="J419" i="51"/>
  <c r="J418" i="51"/>
  <c r="J417" i="51"/>
  <c r="J416" i="51"/>
  <c r="J415" i="51"/>
  <c r="J414" i="51"/>
  <c r="J413" i="51"/>
  <c r="J412" i="51"/>
  <c r="J411" i="51"/>
  <c r="J410" i="51"/>
  <c r="J409" i="51"/>
  <c r="J408" i="51"/>
  <c r="J407" i="51"/>
  <c r="J406" i="51"/>
  <c r="J405" i="51"/>
  <c r="J404" i="51"/>
  <c r="J403" i="51"/>
  <c r="J402" i="51"/>
  <c r="J401" i="51"/>
  <c r="J400" i="51"/>
  <c r="J399" i="51"/>
  <c r="J398" i="51"/>
  <c r="J397" i="51"/>
  <c r="J396" i="51"/>
  <c r="J395" i="51"/>
  <c r="J394" i="51"/>
  <c r="J393" i="51"/>
  <c r="J392" i="51"/>
  <c r="J391" i="51"/>
  <c r="J390" i="51"/>
  <c r="J389" i="51"/>
  <c r="J388" i="51"/>
  <c r="J387" i="51"/>
  <c r="J386" i="51"/>
  <c r="J385" i="51"/>
  <c r="J384" i="51"/>
  <c r="J383" i="51"/>
  <c r="J382" i="51"/>
  <c r="J381" i="51"/>
  <c r="J380" i="51"/>
  <c r="J379" i="51"/>
  <c r="J378" i="51"/>
  <c r="J377" i="51"/>
  <c r="J376" i="51"/>
  <c r="J375" i="51"/>
  <c r="J374" i="51"/>
  <c r="J373" i="51"/>
  <c r="J372" i="51"/>
  <c r="J371" i="51"/>
  <c r="J370" i="51"/>
  <c r="J369" i="51"/>
  <c r="J368" i="51"/>
  <c r="J367" i="51"/>
  <c r="J366" i="51"/>
  <c r="J365" i="51"/>
  <c r="J364" i="51"/>
  <c r="J363" i="51"/>
  <c r="J362" i="51"/>
  <c r="J361" i="51"/>
  <c r="J360" i="51"/>
  <c r="J359" i="51"/>
  <c r="J358" i="51"/>
  <c r="J357" i="51"/>
  <c r="J356" i="51"/>
  <c r="J355" i="51"/>
  <c r="J354" i="51"/>
  <c r="J353" i="51"/>
  <c r="J352" i="51"/>
  <c r="J351" i="51"/>
  <c r="J350" i="51"/>
  <c r="J349" i="51"/>
  <c r="J348" i="51"/>
  <c r="J347" i="51"/>
  <c r="J346" i="51"/>
  <c r="J345" i="51"/>
  <c r="J344" i="51"/>
  <c r="J343" i="51"/>
  <c r="J342" i="51"/>
  <c r="J341" i="51"/>
  <c r="J340" i="51"/>
  <c r="J339" i="51"/>
  <c r="J338" i="51"/>
  <c r="J337" i="51"/>
  <c r="J336" i="51"/>
  <c r="J335" i="51"/>
  <c r="J334" i="51"/>
  <c r="J333" i="51"/>
  <c r="J332" i="51"/>
  <c r="J331" i="51"/>
  <c r="J330" i="51"/>
  <c r="J329" i="51"/>
  <c r="J328" i="51"/>
  <c r="J327" i="51"/>
  <c r="J326" i="51"/>
  <c r="J325" i="51"/>
  <c r="J324" i="51"/>
  <c r="J323" i="51"/>
  <c r="J322" i="51"/>
  <c r="J321" i="51"/>
  <c r="J320" i="51"/>
  <c r="J319" i="51"/>
  <c r="J318" i="51"/>
  <c r="J317" i="51"/>
  <c r="J316" i="51"/>
  <c r="J315" i="51"/>
  <c r="J314" i="51"/>
  <c r="J313" i="51"/>
  <c r="J312" i="51"/>
  <c r="J311" i="51"/>
  <c r="J310" i="51"/>
  <c r="J309" i="51"/>
  <c r="J308" i="51"/>
  <c r="J307" i="51"/>
  <c r="J306" i="51"/>
  <c r="J305" i="51"/>
  <c r="J304" i="51"/>
  <c r="J303" i="51"/>
  <c r="J302" i="51"/>
  <c r="J301" i="51"/>
  <c r="J300" i="51"/>
  <c r="J299" i="51"/>
  <c r="J298" i="51"/>
  <c r="J297" i="51"/>
  <c r="J296" i="51"/>
  <c r="J295" i="51"/>
  <c r="J294" i="51"/>
  <c r="J293" i="51"/>
  <c r="J292" i="51"/>
  <c r="J291" i="51"/>
  <c r="J290" i="51"/>
  <c r="J289" i="51"/>
  <c r="J288" i="51"/>
  <c r="J287" i="51"/>
  <c r="J286" i="51"/>
  <c r="J285" i="51"/>
  <c r="J284" i="51"/>
  <c r="J283" i="51"/>
  <c r="J282" i="51"/>
  <c r="J281" i="51"/>
  <c r="J280" i="51"/>
  <c r="J279" i="51"/>
  <c r="J278" i="51"/>
  <c r="J277" i="51"/>
  <c r="J276" i="51"/>
  <c r="J275" i="51"/>
  <c r="J274" i="51"/>
  <c r="J273" i="51"/>
  <c r="J272" i="51"/>
  <c r="J271" i="51"/>
  <c r="J270" i="51"/>
  <c r="J269" i="51"/>
  <c r="J268" i="51"/>
  <c r="J267" i="51"/>
  <c r="J266" i="51"/>
  <c r="J265" i="51"/>
  <c r="J264" i="51"/>
  <c r="J263" i="51"/>
  <c r="J262" i="51"/>
  <c r="J261" i="51"/>
  <c r="J260" i="51"/>
  <c r="J259" i="51"/>
  <c r="J258" i="51"/>
  <c r="J257" i="51"/>
  <c r="J256" i="51"/>
  <c r="J255" i="51"/>
  <c r="J254" i="51"/>
  <c r="J253" i="51"/>
  <c r="J252" i="51"/>
  <c r="J251" i="51"/>
  <c r="J250" i="51"/>
  <c r="J249" i="51"/>
  <c r="J248" i="51"/>
  <c r="J247" i="51"/>
  <c r="J246" i="51"/>
  <c r="J245" i="51"/>
  <c r="J244" i="51"/>
  <c r="J243" i="51"/>
  <c r="J242" i="51"/>
  <c r="J241" i="51"/>
  <c r="J240" i="51"/>
  <c r="J239" i="51"/>
  <c r="J238" i="51"/>
  <c r="J237" i="51"/>
  <c r="J236" i="51"/>
  <c r="J235" i="51"/>
  <c r="J234" i="51"/>
  <c r="J233" i="51"/>
  <c r="J232" i="51"/>
  <c r="J231" i="51"/>
  <c r="J230" i="51"/>
  <c r="J229" i="51"/>
  <c r="J228" i="51"/>
  <c r="J227" i="51"/>
  <c r="J226" i="51"/>
  <c r="J225" i="51"/>
  <c r="J224" i="51"/>
  <c r="J223" i="51"/>
  <c r="J222" i="51"/>
  <c r="J221" i="51"/>
  <c r="J220" i="51"/>
  <c r="J219" i="51"/>
  <c r="J218" i="51"/>
  <c r="J217" i="51"/>
  <c r="J216" i="51"/>
  <c r="J215" i="51"/>
  <c r="J214" i="51"/>
  <c r="J213" i="51"/>
  <c r="J212" i="51"/>
  <c r="J211" i="51"/>
  <c r="J210" i="51"/>
  <c r="J209" i="51"/>
  <c r="J208" i="51"/>
  <c r="J207" i="51"/>
  <c r="J206" i="51"/>
  <c r="J205" i="51"/>
  <c r="J204" i="51"/>
  <c r="J203" i="51"/>
  <c r="J202" i="51"/>
  <c r="J201" i="51"/>
  <c r="J200" i="51"/>
  <c r="J199" i="51"/>
  <c r="J198" i="51"/>
  <c r="J197" i="51"/>
  <c r="J196" i="51"/>
  <c r="J195" i="51"/>
  <c r="J194" i="51"/>
  <c r="J193" i="51"/>
  <c r="J192" i="51"/>
  <c r="J191" i="51"/>
  <c r="J190" i="51"/>
  <c r="J189" i="51"/>
  <c r="J188" i="51"/>
  <c r="J187" i="51"/>
  <c r="J186" i="51"/>
  <c r="J185" i="51"/>
  <c r="J184" i="51"/>
  <c r="J183" i="51"/>
  <c r="J182" i="51"/>
  <c r="J181" i="51"/>
  <c r="J180" i="51"/>
  <c r="J179" i="51"/>
  <c r="J178" i="51"/>
  <c r="J177" i="51"/>
  <c r="J176" i="51"/>
  <c r="J175" i="51"/>
  <c r="J174" i="51"/>
  <c r="J173" i="51"/>
  <c r="J172" i="51"/>
  <c r="J171" i="51"/>
  <c r="J170" i="51"/>
  <c r="J169" i="51"/>
  <c r="J168" i="51"/>
  <c r="J167" i="51"/>
  <c r="J166" i="51"/>
  <c r="J165" i="51"/>
  <c r="J164" i="51"/>
  <c r="J163" i="51"/>
  <c r="J162" i="51"/>
  <c r="J161" i="51"/>
  <c r="J160" i="51"/>
  <c r="J159" i="51"/>
  <c r="J158" i="51"/>
  <c r="J157" i="51"/>
  <c r="J156" i="51"/>
  <c r="J155" i="51"/>
  <c r="J154" i="51"/>
  <c r="J153" i="51"/>
  <c r="J152" i="51"/>
  <c r="J151" i="51"/>
  <c r="J150" i="51"/>
  <c r="J149" i="51"/>
  <c r="J148" i="51"/>
  <c r="J147" i="51"/>
  <c r="J146" i="51"/>
  <c r="J145" i="51"/>
  <c r="J144" i="51"/>
  <c r="J143" i="51"/>
  <c r="J142" i="51"/>
  <c r="J141" i="51"/>
  <c r="J140" i="51"/>
  <c r="J139" i="51"/>
  <c r="J138" i="51"/>
  <c r="J137" i="51"/>
  <c r="J136" i="51"/>
  <c r="J135" i="51"/>
  <c r="J134" i="51"/>
  <c r="J133" i="51"/>
  <c r="J132" i="51"/>
  <c r="J131" i="51"/>
  <c r="J130" i="51"/>
  <c r="J129" i="51"/>
  <c r="J128" i="51"/>
  <c r="J127" i="51"/>
  <c r="J126" i="51"/>
  <c r="J125" i="51"/>
  <c r="J124" i="51"/>
  <c r="J123" i="51"/>
  <c r="J122" i="51"/>
  <c r="J121" i="51"/>
  <c r="J120" i="51"/>
  <c r="J119" i="51"/>
  <c r="J118" i="51"/>
  <c r="J117" i="51"/>
  <c r="J116" i="51"/>
  <c r="J115" i="51"/>
  <c r="J114" i="51"/>
  <c r="J113" i="51"/>
  <c r="J112" i="51"/>
  <c r="J111" i="51"/>
  <c r="J110" i="51"/>
  <c r="J109" i="51"/>
  <c r="J108" i="51"/>
  <c r="J107" i="51"/>
  <c r="J106" i="51"/>
  <c r="J105" i="51"/>
  <c r="J104" i="51"/>
  <c r="J103" i="51"/>
  <c r="J102" i="51"/>
  <c r="J101" i="51"/>
  <c r="J100" i="51"/>
  <c r="J99" i="51"/>
  <c r="J98" i="51"/>
  <c r="J97" i="51"/>
  <c r="J96" i="51"/>
  <c r="J95" i="51"/>
  <c r="J94" i="51"/>
  <c r="J93" i="51"/>
  <c r="J92" i="51"/>
  <c r="J91" i="51"/>
  <c r="J90" i="51"/>
  <c r="J89" i="51"/>
  <c r="J88" i="51"/>
  <c r="J87" i="51"/>
  <c r="J86" i="51"/>
  <c r="J85" i="51"/>
  <c r="J84" i="51"/>
  <c r="J83" i="51"/>
  <c r="J82" i="51"/>
  <c r="J81" i="51"/>
  <c r="J80" i="51"/>
  <c r="J79" i="51"/>
  <c r="J78" i="51"/>
  <c r="J77" i="51"/>
  <c r="J76" i="51"/>
  <c r="J75" i="51"/>
  <c r="J74" i="51"/>
  <c r="J73" i="51"/>
  <c r="J72" i="51"/>
  <c r="J71" i="51"/>
  <c r="J70" i="51"/>
  <c r="J69" i="51"/>
  <c r="J68" i="51"/>
  <c r="J67" i="51"/>
  <c r="J66" i="51"/>
  <c r="J65" i="51"/>
  <c r="J64" i="51"/>
  <c r="J63" i="51"/>
  <c r="J62" i="51"/>
  <c r="J61" i="51"/>
  <c r="J60" i="51"/>
  <c r="J59" i="51"/>
  <c r="J58" i="51"/>
  <c r="J57" i="51"/>
  <c r="J56" i="51"/>
  <c r="J55" i="51"/>
  <c r="J54" i="51"/>
  <c r="J53" i="51"/>
  <c r="J52" i="51"/>
  <c r="J51" i="51"/>
  <c r="J50" i="51"/>
  <c r="J49" i="51"/>
  <c r="J48" i="51"/>
  <c r="J47" i="51"/>
  <c r="J46" i="51"/>
  <c r="J45" i="51"/>
  <c r="J44" i="51"/>
  <c r="J43" i="51"/>
  <c r="J42" i="51"/>
  <c r="J41" i="51"/>
  <c r="J40" i="51"/>
  <c r="J39" i="51"/>
  <c r="J38" i="51"/>
  <c r="J37" i="51"/>
  <c r="J36" i="51"/>
  <c r="J35" i="51"/>
  <c r="J34" i="51"/>
  <c r="J33" i="51"/>
  <c r="J32" i="51"/>
  <c r="J31" i="51"/>
  <c r="J30" i="51"/>
  <c r="J29" i="51"/>
  <c r="J28" i="51"/>
  <c r="J27" i="51"/>
  <c r="J26" i="51"/>
  <c r="J25" i="51"/>
  <c r="J24" i="51"/>
  <c r="J23" i="51"/>
  <c r="J22" i="51"/>
  <c r="J2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J5" i="51"/>
  <c r="J4" i="51"/>
  <c r="J3" i="51"/>
  <c r="J2" i="51"/>
  <c r="D8" i="44"/>
  <c r="H1801" i="50"/>
  <c r="H1800" i="50"/>
  <c r="H1799" i="50"/>
  <c r="H1798" i="50"/>
  <c r="H1797" i="50"/>
  <c r="H1796" i="50"/>
  <c r="H1795" i="50"/>
  <c r="H1794" i="50"/>
  <c r="H1793" i="50"/>
  <c r="H1792" i="50"/>
  <c r="H1791" i="50"/>
  <c r="H1790" i="50"/>
  <c r="H1789" i="50"/>
  <c r="H1788" i="50"/>
  <c r="H1787" i="50"/>
  <c r="H1786" i="50"/>
  <c r="H1785" i="50"/>
  <c r="H1784" i="50"/>
  <c r="H1783" i="50"/>
  <c r="H1782" i="50"/>
  <c r="H1781" i="50"/>
  <c r="H1780" i="50"/>
  <c r="H1779" i="50"/>
  <c r="H1778" i="50"/>
  <c r="H1777" i="50"/>
  <c r="H1776" i="50"/>
  <c r="H1775" i="50"/>
  <c r="H1774" i="50"/>
  <c r="H1773" i="50"/>
  <c r="H1772" i="50"/>
  <c r="H1771" i="50"/>
  <c r="H1770" i="50"/>
  <c r="H1769" i="50"/>
  <c r="H1768" i="50"/>
  <c r="H1767" i="50"/>
  <c r="H1766" i="50"/>
  <c r="H1765" i="50"/>
  <c r="H1764" i="50"/>
  <c r="H1763" i="50"/>
  <c r="H1762" i="50"/>
  <c r="H1761" i="50"/>
  <c r="H1760" i="50"/>
  <c r="H1759" i="50"/>
  <c r="H1758" i="50"/>
  <c r="H1757" i="50"/>
  <c r="H1756" i="50"/>
  <c r="H1755" i="50"/>
  <c r="H1754" i="50"/>
  <c r="H1753" i="50"/>
  <c r="H1752" i="50"/>
  <c r="H1751" i="50"/>
  <c r="H1750" i="50"/>
  <c r="H1749" i="50"/>
  <c r="H1748" i="50"/>
  <c r="H1747" i="50"/>
  <c r="H1746" i="50"/>
  <c r="H1745" i="50"/>
  <c r="H1744" i="50"/>
  <c r="H1743" i="50"/>
  <c r="H1742" i="50"/>
  <c r="H1741" i="50"/>
  <c r="H1740" i="50"/>
  <c r="H1739" i="50"/>
  <c r="H1738" i="50"/>
  <c r="H1737" i="50"/>
  <c r="H1736" i="50"/>
  <c r="H1735" i="50"/>
  <c r="H1734" i="50"/>
  <c r="H1733" i="50"/>
  <c r="H1732" i="50"/>
  <c r="H1731" i="50"/>
  <c r="H1730" i="50"/>
  <c r="H1729" i="50"/>
  <c r="H1728" i="50"/>
  <c r="H1727" i="50"/>
  <c r="H1726" i="50"/>
  <c r="H1725" i="50"/>
  <c r="H1724" i="50"/>
  <c r="H1723" i="50"/>
  <c r="H1722" i="50"/>
  <c r="H1721" i="50"/>
  <c r="H1720" i="50"/>
  <c r="H1719" i="50"/>
  <c r="H1718" i="50"/>
  <c r="H1717" i="50"/>
  <c r="H1716" i="50"/>
  <c r="H1715" i="50"/>
  <c r="H1714" i="50"/>
  <c r="H1713" i="50"/>
  <c r="H1712" i="50"/>
  <c r="H1711" i="50"/>
  <c r="H1710" i="50"/>
  <c r="H1709" i="50"/>
  <c r="H1708" i="50"/>
  <c r="H1707" i="50"/>
  <c r="H1706" i="50"/>
  <c r="H1705" i="50"/>
  <c r="H1704" i="50"/>
  <c r="H1703" i="50"/>
  <c r="H1702" i="50"/>
  <c r="H1701" i="50"/>
  <c r="H1700" i="50"/>
  <c r="H1699" i="50"/>
  <c r="H1698" i="50"/>
  <c r="H1697" i="50"/>
  <c r="H1696" i="50"/>
  <c r="H1695" i="50"/>
  <c r="H1694" i="50"/>
  <c r="H1693" i="50"/>
  <c r="H1692" i="50"/>
  <c r="H1691" i="50"/>
  <c r="H1690" i="50"/>
  <c r="H1689" i="50"/>
  <c r="H1688" i="50"/>
  <c r="H1687" i="50"/>
  <c r="H1686" i="50"/>
  <c r="H1685" i="50"/>
  <c r="H1684" i="50"/>
  <c r="H1683" i="50"/>
  <c r="H1682" i="50"/>
  <c r="H1681" i="50"/>
  <c r="H1680" i="50"/>
  <c r="H1679" i="50"/>
  <c r="H1678" i="50"/>
  <c r="H1677" i="50"/>
  <c r="H1676" i="50"/>
  <c r="H1675" i="50"/>
  <c r="H1674" i="50"/>
  <c r="H1673" i="50"/>
  <c r="H1672" i="50"/>
  <c r="H1671" i="50"/>
  <c r="H1670" i="50"/>
  <c r="H1669" i="50"/>
  <c r="H1668" i="50"/>
  <c r="H1667" i="50"/>
  <c r="H1666" i="50"/>
  <c r="H1665" i="50"/>
  <c r="H1664" i="50"/>
  <c r="H1663" i="50"/>
  <c r="H1662" i="50"/>
  <c r="H1661" i="50"/>
  <c r="H1660" i="50"/>
  <c r="H1659" i="50"/>
  <c r="H1658" i="50"/>
  <c r="H1657" i="50"/>
  <c r="H1656" i="50"/>
  <c r="H1655" i="50"/>
  <c r="H1654" i="50"/>
  <c r="H1653" i="50"/>
  <c r="H1652" i="50"/>
  <c r="H1651" i="50"/>
  <c r="H1650" i="50"/>
  <c r="H1649" i="50"/>
  <c r="H1648" i="50"/>
  <c r="H1647" i="50"/>
  <c r="H1646" i="50"/>
  <c r="H1645" i="50"/>
  <c r="H1644" i="50"/>
  <c r="H1643" i="50"/>
  <c r="H1642" i="50"/>
  <c r="H1641" i="50"/>
  <c r="H1640" i="50"/>
  <c r="H1639" i="50"/>
  <c r="H1638" i="50"/>
  <c r="H1637" i="50"/>
  <c r="H1636" i="50"/>
  <c r="H1635" i="50"/>
  <c r="H1634" i="50"/>
  <c r="H1633" i="50"/>
  <c r="H1632" i="50"/>
  <c r="H1631" i="50"/>
  <c r="H1630" i="50"/>
  <c r="H1629" i="50"/>
  <c r="H1628" i="50"/>
  <c r="H1627" i="50"/>
  <c r="H1626" i="50"/>
  <c r="H1625" i="50"/>
  <c r="H1624" i="50"/>
  <c r="H1623" i="50"/>
  <c r="H1622" i="50"/>
  <c r="H1621" i="50"/>
  <c r="H1620" i="50"/>
  <c r="H1619" i="50"/>
  <c r="H1618" i="50"/>
  <c r="H1617" i="50"/>
  <c r="H1616" i="50"/>
  <c r="H1615" i="50"/>
  <c r="H1614" i="50"/>
  <c r="H1613" i="50"/>
  <c r="H1612" i="50"/>
  <c r="H1611" i="50"/>
  <c r="H1610" i="50"/>
  <c r="H1609" i="50"/>
  <c r="H1608" i="50"/>
  <c r="H1607" i="50"/>
  <c r="H1606" i="50"/>
  <c r="H1605" i="50"/>
  <c r="H1604" i="50"/>
  <c r="H1603" i="50"/>
  <c r="H1602" i="50"/>
  <c r="H1601" i="50"/>
  <c r="H1600" i="50"/>
  <c r="H1599" i="50"/>
  <c r="H1598" i="50"/>
  <c r="H1597" i="50"/>
  <c r="H1596" i="50"/>
  <c r="H1595" i="50"/>
  <c r="H1594" i="50"/>
  <c r="H1593" i="50"/>
  <c r="H1592" i="50"/>
  <c r="H1591" i="50"/>
  <c r="H1590" i="50"/>
  <c r="H1589" i="50"/>
  <c r="H1588" i="50"/>
  <c r="H1587" i="50"/>
  <c r="H1586" i="50"/>
  <c r="H1585" i="50"/>
  <c r="H1584" i="50"/>
  <c r="H1583" i="50"/>
  <c r="H1582" i="50"/>
  <c r="H1581" i="50"/>
  <c r="H1580" i="50"/>
  <c r="H1579" i="50"/>
  <c r="H1578" i="50"/>
  <c r="H1577" i="50"/>
  <c r="H1576" i="50"/>
  <c r="H1575" i="50"/>
  <c r="H1574" i="50"/>
  <c r="H1573" i="50"/>
  <c r="H1572" i="50"/>
  <c r="H1571" i="50"/>
  <c r="H1570" i="50"/>
  <c r="H1569" i="50"/>
  <c r="H1568" i="50"/>
  <c r="H1567" i="50"/>
  <c r="H1566" i="50"/>
  <c r="H1565" i="50"/>
  <c r="H1564" i="50"/>
  <c r="H1563" i="50"/>
  <c r="H1562" i="50"/>
  <c r="H1561" i="50"/>
  <c r="H1560" i="50"/>
  <c r="H1559" i="50"/>
  <c r="H1558" i="50"/>
  <c r="H1557" i="50"/>
  <c r="H1556" i="50"/>
  <c r="H1555" i="50"/>
  <c r="H1554" i="50"/>
  <c r="H1553" i="50"/>
  <c r="H1552" i="50"/>
  <c r="H1551" i="50"/>
  <c r="H1550" i="50"/>
  <c r="H1549" i="50"/>
  <c r="H1548" i="50"/>
  <c r="H1547" i="50"/>
  <c r="H1546" i="50"/>
  <c r="H1545" i="50"/>
  <c r="H1544" i="50"/>
  <c r="H1543" i="50"/>
  <c r="H1542" i="50"/>
  <c r="H1541" i="50"/>
  <c r="H1540" i="50"/>
  <c r="H1539" i="50"/>
  <c r="H1538" i="50"/>
  <c r="H1537" i="50"/>
  <c r="H1536" i="50"/>
  <c r="H1535" i="50"/>
  <c r="H1534" i="50"/>
  <c r="H1533" i="50"/>
  <c r="H1532" i="50"/>
  <c r="H1531" i="50"/>
  <c r="H1530" i="50"/>
  <c r="H1529" i="50"/>
  <c r="H1528" i="50"/>
  <c r="H1527" i="50"/>
  <c r="H1526" i="50"/>
  <c r="H1525" i="50"/>
  <c r="H1524" i="50"/>
  <c r="H1523" i="50"/>
  <c r="H1522" i="50"/>
  <c r="H1521" i="50"/>
  <c r="H1520" i="50"/>
  <c r="H1519" i="50"/>
  <c r="H1518" i="50"/>
  <c r="H1517" i="50"/>
  <c r="H1516" i="50"/>
  <c r="H1515" i="50"/>
  <c r="H1514" i="50"/>
  <c r="H1513" i="50"/>
  <c r="H1512" i="50"/>
  <c r="H1511" i="50"/>
  <c r="H1510" i="50"/>
  <c r="H1509" i="50"/>
  <c r="H1508" i="50"/>
  <c r="H1507" i="50"/>
  <c r="H1506" i="50"/>
  <c r="H1505" i="50"/>
  <c r="H1504" i="50"/>
  <c r="H1503" i="50"/>
  <c r="H1502" i="50"/>
  <c r="H1501" i="50"/>
  <c r="H1500" i="50"/>
  <c r="H1499" i="50"/>
  <c r="H1498" i="50"/>
  <c r="H1497" i="50"/>
  <c r="H1496" i="50"/>
  <c r="H1495" i="50"/>
  <c r="H1494" i="50"/>
  <c r="H1493" i="50"/>
  <c r="H1492" i="50"/>
  <c r="H1491" i="50"/>
  <c r="H1490" i="50"/>
  <c r="H1489" i="50"/>
  <c r="H1488" i="50"/>
  <c r="H1487" i="50"/>
  <c r="H1486" i="50"/>
  <c r="H1485" i="50"/>
  <c r="H1484" i="50"/>
  <c r="H1483" i="50"/>
  <c r="H1482" i="50"/>
  <c r="H1481" i="50"/>
  <c r="H1480" i="50"/>
  <c r="H1479" i="50"/>
  <c r="H1478" i="50"/>
  <c r="H1477" i="50"/>
  <c r="H1476" i="50"/>
  <c r="H1475" i="50"/>
  <c r="H1474" i="50"/>
  <c r="H1473" i="50"/>
  <c r="H1472" i="50"/>
  <c r="H1471" i="50"/>
  <c r="H1470" i="50"/>
  <c r="H1469" i="50"/>
  <c r="H1468" i="50"/>
  <c r="H1467" i="50"/>
  <c r="H1466" i="50"/>
  <c r="H1465" i="50"/>
  <c r="H1464" i="50"/>
  <c r="H1463" i="50"/>
  <c r="H1462" i="50"/>
  <c r="H1461" i="50"/>
  <c r="H1460" i="50"/>
  <c r="H1459" i="50"/>
  <c r="H1458" i="50"/>
  <c r="H1457" i="50"/>
  <c r="H1456" i="50"/>
  <c r="H1455" i="50"/>
  <c r="H1454" i="50"/>
  <c r="H1453" i="50"/>
  <c r="H1452" i="50"/>
  <c r="H1451" i="50"/>
  <c r="H1450" i="50"/>
  <c r="H1449" i="50"/>
  <c r="H1448" i="50"/>
  <c r="H1447" i="50"/>
  <c r="H1446" i="50"/>
  <c r="H1445" i="50"/>
  <c r="H1444" i="50"/>
  <c r="H1443" i="50"/>
  <c r="H1442" i="50"/>
  <c r="H1441" i="50"/>
  <c r="H1440" i="50"/>
  <c r="H1439" i="50"/>
  <c r="H1438" i="50"/>
  <c r="H1437" i="50"/>
  <c r="H1436" i="50"/>
  <c r="H1435" i="50"/>
  <c r="H1434" i="50"/>
  <c r="H1433" i="50"/>
  <c r="H1432" i="50"/>
  <c r="H1431" i="50"/>
  <c r="H1430" i="50"/>
  <c r="H1429" i="50"/>
  <c r="H1428" i="50"/>
  <c r="H1427" i="50"/>
  <c r="H1426" i="50"/>
  <c r="H1425" i="50"/>
  <c r="H1424" i="50"/>
  <c r="H1423" i="50"/>
  <c r="H1422" i="50"/>
  <c r="H1421" i="50"/>
  <c r="H1420" i="50"/>
  <c r="H1419" i="50"/>
  <c r="H1418" i="50"/>
  <c r="H1417" i="50"/>
  <c r="H1416" i="50"/>
  <c r="H1415" i="50"/>
  <c r="H1414" i="50"/>
  <c r="H1413" i="50"/>
  <c r="H1412" i="50"/>
  <c r="H1411" i="50"/>
  <c r="H1410" i="50"/>
  <c r="H1409" i="50"/>
  <c r="H1408" i="50"/>
  <c r="H1407" i="50"/>
  <c r="H1406" i="50"/>
  <c r="H1405" i="50"/>
  <c r="H1404" i="50"/>
  <c r="H1403" i="50"/>
  <c r="H1402" i="50"/>
  <c r="H1401" i="50"/>
  <c r="H1400" i="50"/>
  <c r="H1399" i="50"/>
  <c r="H1398" i="50"/>
  <c r="H1397" i="50"/>
  <c r="H1396" i="50"/>
  <c r="H1395" i="50"/>
  <c r="H1394" i="50"/>
  <c r="H1393" i="50"/>
  <c r="H1392" i="50"/>
  <c r="H1391" i="50"/>
  <c r="H1390" i="50"/>
  <c r="H1389" i="50"/>
  <c r="H1388" i="50"/>
  <c r="H1387" i="50"/>
  <c r="H1386" i="50"/>
  <c r="H1385" i="50"/>
  <c r="H1384" i="50"/>
  <c r="H1383" i="50"/>
  <c r="H1382" i="50"/>
  <c r="H1381" i="50"/>
  <c r="H1380" i="50"/>
  <c r="H1379" i="50"/>
  <c r="H1378" i="50"/>
  <c r="H1377" i="50"/>
  <c r="H1376" i="50"/>
  <c r="H1375" i="50"/>
  <c r="H1374" i="50"/>
  <c r="H1373" i="50"/>
  <c r="H1372" i="50"/>
  <c r="H1371" i="50"/>
  <c r="H1370" i="50"/>
  <c r="H1369" i="50"/>
  <c r="H1368" i="50"/>
  <c r="H1367" i="50"/>
  <c r="H1366" i="50"/>
  <c r="H1365" i="50"/>
  <c r="H1364" i="50"/>
  <c r="H1363" i="50"/>
  <c r="H1362" i="50"/>
  <c r="H1361" i="50"/>
  <c r="H1360" i="50"/>
  <c r="H1359" i="50"/>
  <c r="H1358" i="50"/>
  <c r="H1357" i="50"/>
  <c r="H1356" i="50"/>
  <c r="H1355" i="50"/>
  <c r="H1354" i="50"/>
  <c r="H1353" i="50"/>
  <c r="H1352" i="50"/>
  <c r="H1351" i="50"/>
  <c r="H1350" i="50"/>
  <c r="H1349" i="50"/>
  <c r="H1348" i="50"/>
  <c r="H1347" i="50"/>
  <c r="H1346" i="50"/>
  <c r="H1345" i="50"/>
  <c r="H1344" i="50"/>
  <c r="H1343" i="50"/>
  <c r="H1342" i="50"/>
  <c r="H1341" i="50"/>
  <c r="H1340" i="50"/>
  <c r="H1339" i="50"/>
  <c r="H1338" i="50"/>
  <c r="H1337" i="50"/>
  <c r="H1336" i="50"/>
  <c r="H1335" i="50"/>
  <c r="H1334" i="50"/>
  <c r="H1333" i="50"/>
  <c r="H1332" i="50"/>
  <c r="H1331" i="50"/>
  <c r="H1330" i="50"/>
  <c r="H1329" i="50"/>
  <c r="H1328" i="50"/>
  <c r="H1327" i="50"/>
  <c r="H1326" i="50"/>
  <c r="H1325" i="50"/>
  <c r="H1324" i="50"/>
  <c r="H1323" i="50"/>
  <c r="H1322" i="50"/>
  <c r="H1321" i="50"/>
  <c r="H1320" i="50"/>
  <c r="H1319" i="50"/>
  <c r="H1318" i="50"/>
  <c r="H1317" i="50"/>
  <c r="H1316" i="50"/>
  <c r="H1315" i="50"/>
  <c r="H1314" i="50"/>
  <c r="H1313" i="50"/>
  <c r="H1312" i="50"/>
  <c r="H1311" i="50"/>
  <c r="H1310" i="50"/>
  <c r="H1309" i="50"/>
  <c r="H1308" i="50"/>
  <c r="H1307" i="50"/>
  <c r="H1306" i="50"/>
  <c r="H1305" i="50"/>
  <c r="H1304" i="50"/>
  <c r="H1303" i="50"/>
  <c r="H1302" i="50"/>
  <c r="H1301" i="50"/>
  <c r="H1300" i="50"/>
  <c r="H1299" i="50"/>
  <c r="H1298" i="50"/>
  <c r="H1297" i="50"/>
  <c r="H1296" i="50"/>
  <c r="H1295" i="50"/>
  <c r="H1294" i="50"/>
  <c r="H1293" i="50"/>
  <c r="H1292" i="50"/>
  <c r="H1291" i="50"/>
  <c r="H1290" i="50"/>
  <c r="H1289" i="50"/>
  <c r="H1288" i="50"/>
  <c r="H1287" i="50"/>
  <c r="H1286" i="50"/>
  <c r="H1285" i="50"/>
  <c r="H1284" i="50"/>
  <c r="H1283" i="50"/>
  <c r="H1282" i="50"/>
  <c r="H1281" i="50"/>
  <c r="H1280" i="50"/>
  <c r="H1279" i="50"/>
  <c r="H1278" i="50"/>
  <c r="H1277" i="50"/>
  <c r="H1276" i="50"/>
  <c r="H1275" i="50"/>
  <c r="H1274" i="50"/>
  <c r="H1273" i="50"/>
  <c r="H1272" i="50"/>
  <c r="H1271" i="50"/>
  <c r="H1270" i="50"/>
  <c r="H1269" i="50"/>
  <c r="H1268" i="50"/>
  <c r="H1267" i="50"/>
  <c r="H1266" i="50"/>
  <c r="H1265" i="50"/>
  <c r="H1264" i="50"/>
  <c r="H1263" i="50"/>
  <c r="H1262" i="50"/>
  <c r="H1261" i="50"/>
  <c r="H1260" i="50"/>
  <c r="H1259" i="50"/>
  <c r="H1258" i="50"/>
  <c r="H1257" i="50"/>
  <c r="H1256" i="50"/>
  <c r="H1255" i="50"/>
  <c r="H1254" i="50"/>
  <c r="H1253" i="50"/>
  <c r="H1252" i="50"/>
  <c r="H1251" i="50"/>
  <c r="H1250" i="50"/>
  <c r="H1249" i="50"/>
  <c r="H1248" i="50"/>
  <c r="H1247" i="50"/>
  <c r="H1246" i="50"/>
  <c r="H1245" i="50"/>
  <c r="H1244" i="50"/>
  <c r="H1243" i="50"/>
  <c r="H1242" i="50"/>
  <c r="H1241" i="50"/>
  <c r="H1240" i="50"/>
  <c r="H1239" i="50"/>
  <c r="H1238" i="50"/>
  <c r="H1237" i="50"/>
  <c r="H1236" i="50"/>
  <c r="H1235" i="50"/>
  <c r="H1234" i="50"/>
  <c r="H1233" i="50"/>
  <c r="H1232" i="50"/>
  <c r="H1231" i="50"/>
  <c r="H1230" i="50"/>
  <c r="H1229" i="50"/>
  <c r="H1228" i="50"/>
  <c r="H1227" i="50"/>
  <c r="H1226" i="50"/>
  <c r="H1225" i="50"/>
  <c r="H1224" i="50"/>
  <c r="H1223" i="50"/>
  <c r="H1222" i="50"/>
  <c r="H1221" i="50"/>
  <c r="H1220" i="50"/>
  <c r="H1219" i="50"/>
  <c r="H1218" i="50"/>
  <c r="H1217" i="50"/>
  <c r="H1216" i="50"/>
  <c r="H1215" i="50"/>
  <c r="H1214" i="50"/>
  <c r="H1213" i="50"/>
  <c r="H1212" i="50"/>
  <c r="H1211" i="50"/>
  <c r="H1210" i="50"/>
  <c r="H1209" i="50"/>
  <c r="H1208" i="50"/>
  <c r="H1207" i="50"/>
  <c r="H1206" i="50"/>
  <c r="H1205" i="50"/>
  <c r="H1204" i="50"/>
  <c r="H1203" i="50"/>
  <c r="H1202" i="50"/>
  <c r="H1201" i="50"/>
  <c r="H1200" i="50"/>
  <c r="H1199" i="50"/>
  <c r="H1198" i="50"/>
  <c r="H1197" i="50"/>
  <c r="H1196" i="50"/>
  <c r="H1195" i="50"/>
  <c r="H1194" i="50"/>
  <c r="H1193" i="50"/>
  <c r="H1192" i="50"/>
  <c r="H1191" i="50"/>
  <c r="H1190" i="50"/>
  <c r="H1189" i="50"/>
  <c r="H1188" i="50"/>
  <c r="H1187" i="50"/>
  <c r="H1186" i="50"/>
  <c r="H1185" i="50"/>
  <c r="H1184" i="50"/>
  <c r="H1183" i="50"/>
  <c r="H1182" i="50"/>
  <c r="H1181" i="50"/>
  <c r="H1180" i="50"/>
  <c r="H1179" i="50"/>
  <c r="H1178" i="50"/>
  <c r="H1177" i="50"/>
  <c r="H1176" i="50"/>
  <c r="H1175" i="50"/>
  <c r="H1174" i="50"/>
  <c r="H1173" i="50"/>
  <c r="H1172" i="50"/>
  <c r="H1171" i="50"/>
  <c r="H1170" i="50"/>
  <c r="H1169" i="50"/>
  <c r="H1168" i="50"/>
  <c r="H1167" i="50"/>
  <c r="H1166" i="50"/>
  <c r="H1165" i="50"/>
  <c r="H1164" i="50"/>
  <c r="H1163" i="50"/>
  <c r="H1162" i="50"/>
  <c r="H1161" i="50"/>
  <c r="H1160" i="50"/>
  <c r="H1159" i="50"/>
  <c r="H1158" i="50"/>
  <c r="H1157" i="50"/>
  <c r="H1156" i="50"/>
  <c r="H1155" i="50"/>
  <c r="H1154" i="50"/>
  <c r="H1153" i="50"/>
  <c r="H1152" i="50"/>
  <c r="H1151" i="50"/>
  <c r="H1150" i="50"/>
  <c r="H1149" i="50"/>
  <c r="H1148" i="50"/>
  <c r="H1147" i="50"/>
  <c r="H1146" i="50"/>
  <c r="H1145" i="50"/>
  <c r="H1144" i="50"/>
  <c r="H1143" i="50"/>
  <c r="H1142" i="50"/>
  <c r="H1141" i="50"/>
  <c r="H1140" i="50"/>
  <c r="H1139" i="50"/>
  <c r="H1138" i="50"/>
  <c r="H1137" i="50"/>
  <c r="H1136" i="50"/>
  <c r="H1135" i="50"/>
  <c r="H1134" i="50"/>
  <c r="H1133" i="50"/>
  <c r="H1132" i="50"/>
  <c r="H1131" i="50"/>
  <c r="H1130" i="50"/>
  <c r="H1129" i="50"/>
  <c r="H1128" i="50"/>
  <c r="H1127" i="50"/>
  <c r="H1126" i="50"/>
  <c r="H1125" i="50"/>
  <c r="H1124" i="50"/>
  <c r="H1123" i="50"/>
  <c r="H1122" i="50"/>
  <c r="H1121" i="50"/>
  <c r="H1120" i="50"/>
  <c r="H1119" i="50"/>
  <c r="H1118" i="50"/>
  <c r="H1117" i="50"/>
  <c r="H1116" i="50"/>
  <c r="H1115" i="50"/>
  <c r="H1114" i="50"/>
  <c r="H1113" i="50"/>
  <c r="H1112" i="50"/>
  <c r="H1111" i="50"/>
  <c r="H1110" i="50"/>
  <c r="H1109" i="50"/>
  <c r="H1108" i="50"/>
  <c r="H1107" i="50"/>
  <c r="H1106" i="50"/>
  <c r="H1105" i="50"/>
  <c r="H1104" i="50"/>
  <c r="H1103" i="50"/>
  <c r="H1102" i="50"/>
  <c r="H1101" i="50"/>
  <c r="H1100" i="50"/>
  <c r="H1099" i="50"/>
  <c r="H1098" i="50"/>
  <c r="H1097" i="50"/>
  <c r="H1096" i="50"/>
  <c r="H1095" i="50"/>
  <c r="H1094" i="50"/>
  <c r="H1093" i="50"/>
  <c r="H1092" i="50"/>
  <c r="H1091" i="50"/>
  <c r="H1090" i="50"/>
  <c r="H1089" i="50"/>
  <c r="H1088" i="50"/>
  <c r="H1087" i="50"/>
  <c r="H1086" i="50"/>
  <c r="H1085" i="50"/>
  <c r="H1084" i="50"/>
  <c r="H1083" i="50"/>
  <c r="H1082" i="50"/>
  <c r="H1081" i="50"/>
  <c r="H1080" i="50"/>
  <c r="H1079" i="50"/>
  <c r="H1078" i="50"/>
  <c r="H1077" i="50"/>
  <c r="H1076" i="50"/>
  <c r="H1075" i="50"/>
  <c r="H1074" i="50"/>
  <c r="H1073" i="50"/>
  <c r="H1072" i="50"/>
  <c r="H1071" i="50"/>
  <c r="H1070" i="50"/>
  <c r="H1069" i="50"/>
  <c r="H1068" i="50"/>
  <c r="H1067" i="50"/>
  <c r="H1066" i="50"/>
  <c r="H1065" i="50"/>
  <c r="H1064" i="50"/>
  <c r="H1063" i="50"/>
  <c r="H1062" i="50"/>
  <c r="H1061" i="50"/>
  <c r="H1060" i="50"/>
  <c r="H1059" i="50"/>
  <c r="H1058" i="50"/>
  <c r="H1057" i="50"/>
  <c r="H1056" i="50"/>
  <c r="H1055" i="50"/>
  <c r="H1054" i="50"/>
  <c r="H1053" i="50"/>
  <c r="H1052" i="50"/>
  <c r="H1051" i="50"/>
  <c r="H1050" i="50"/>
  <c r="H1049" i="50"/>
  <c r="H1048" i="50"/>
  <c r="H1047" i="50"/>
  <c r="H1046" i="50"/>
  <c r="H1045" i="50"/>
  <c r="H1044" i="50"/>
  <c r="H1043" i="50"/>
  <c r="H1042" i="50"/>
  <c r="H1041" i="50"/>
  <c r="H1040" i="50"/>
  <c r="H1039" i="50"/>
  <c r="H1038" i="50"/>
  <c r="H1037" i="50"/>
  <c r="H1036" i="50"/>
  <c r="H1035" i="50"/>
  <c r="H1034" i="50"/>
  <c r="H1033" i="50"/>
  <c r="H1032" i="50"/>
  <c r="H1031" i="50"/>
  <c r="H1030" i="50"/>
  <c r="H1029" i="50"/>
  <c r="H1028" i="50"/>
  <c r="H1027" i="50"/>
  <c r="H1026" i="50"/>
  <c r="H1025" i="50"/>
  <c r="H1024" i="50"/>
  <c r="H1023" i="50"/>
  <c r="H1022" i="50"/>
  <c r="H1021" i="50"/>
  <c r="H1020" i="50"/>
  <c r="H1019" i="50"/>
  <c r="H1018" i="50"/>
  <c r="H1017" i="50"/>
  <c r="H1016" i="50"/>
  <c r="H1015" i="50"/>
  <c r="H1014" i="50"/>
  <c r="H1013" i="50"/>
  <c r="H1012" i="50"/>
  <c r="H1011" i="50"/>
  <c r="H1010" i="50"/>
  <c r="H1009" i="50"/>
  <c r="H1008" i="50"/>
  <c r="H1007" i="50"/>
  <c r="H1006" i="50"/>
  <c r="H1005" i="50"/>
  <c r="H1004" i="50"/>
  <c r="H1003" i="50"/>
  <c r="H1002" i="50"/>
  <c r="H1001" i="50"/>
  <c r="H1000" i="50"/>
  <c r="H999" i="50"/>
  <c r="H998" i="50"/>
  <c r="H997" i="50"/>
  <c r="H996" i="50"/>
  <c r="H995" i="50"/>
  <c r="H994" i="50"/>
  <c r="H993" i="50"/>
  <c r="H992" i="50"/>
  <c r="H991" i="50"/>
  <c r="H990" i="50"/>
  <c r="H989" i="50"/>
  <c r="H988" i="50"/>
  <c r="H987" i="50"/>
  <c r="H986" i="50"/>
  <c r="H985" i="50"/>
  <c r="H984" i="50"/>
  <c r="H983" i="50"/>
  <c r="H982" i="50"/>
  <c r="H981" i="50"/>
  <c r="H980" i="50"/>
  <c r="H979" i="50"/>
  <c r="H978" i="50"/>
  <c r="H977" i="50"/>
  <c r="H976" i="50"/>
  <c r="H975" i="50"/>
  <c r="H974" i="50"/>
  <c r="H973" i="50"/>
  <c r="H972" i="50"/>
  <c r="H971" i="50"/>
  <c r="H970" i="50"/>
  <c r="H969" i="50"/>
  <c r="H968" i="50"/>
  <c r="H967" i="50"/>
  <c r="H966" i="50"/>
  <c r="H965" i="50"/>
  <c r="H964" i="50"/>
  <c r="H963" i="50"/>
  <c r="H962" i="50"/>
  <c r="H961" i="50"/>
  <c r="H960" i="50"/>
  <c r="H959" i="50"/>
  <c r="H958" i="50"/>
  <c r="H957" i="50"/>
  <c r="H956" i="50"/>
  <c r="H955" i="50"/>
  <c r="H954" i="50"/>
  <c r="H953" i="50"/>
  <c r="H952" i="50"/>
  <c r="H951" i="50"/>
  <c r="H950" i="50"/>
  <c r="H949" i="50"/>
  <c r="H948" i="50"/>
  <c r="H947" i="50"/>
  <c r="H946" i="50"/>
  <c r="H945" i="50"/>
  <c r="H944" i="50"/>
  <c r="H943" i="50"/>
  <c r="H942" i="50"/>
  <c r="H941" i="50"/>
  <c r="H940" i="50"/>
  <c r="H939" i="50"/>
  <c r="H938" i="50"/>
  <c r="H937" i="50"/>
  <c r="H936" i="50"/>
  <c r="H935" i="50"/>
  <c r="H934" i="50"/>
  <c r="H933" i="50"/>
  <c r="H932" i="50"/>
  <c r="H931" i="50"/>
  <c r="H930" i="50"/>
  <c r="H929" i="50"/>
  <c r="H928" i="50"/>
  <c r="H927" i="50"/>
  <c r="H926" i="50"/>
  <c r="H925" i="50"/>
  <c r="H924" i="50"/>
  <c r="H923" i="50"/>
  <c r="H922" i="50"/>
  <c r="H921" i="50"/>
  <c r="H920" i="50"/>
  <c r="H919" i="50"/>
  <c r="H918" i="50"/>
  <c r="H917" i="50"/>
  <c r="H916" i="50"/>
  <c r="H915" i="50"/>
  <c r="H914" i="50"/>
  <c r="H913" i="50"/>
  <c r="H912" i="50"/>
  <c r="H911" i="50"/>
  <c r="H910" i="50"/>
  <c r="H909" i="50"/>
  <c r="H908" i="50"/>
  <c r="H907" i="50"/>
  <c r="H906" i="50"/>
  <c r="H905" i="50"/>
  <c r="H904" i="50"/>
  <c r="H903" i="50"/>
  <c r="H902" i="50"/>
  <c r="H901" i="50"/>
  <c r="H900" i="50"/>
  <c r="H899" i="50"/>
  <c r="H898" i="50"/>
  <c r="H897" i="50"/>
  <c r="H896" i="50"/>
  <c r="H895" i="50"/>
  <c r="H894" i="50"/>
  <c r="H893" i="50"/>
  <c r="H892" i="50"/>
  <c r="H891" i="50"/>
  <c r="H890" i="50"/>
  <c r="H889" i="50"/>
  <c r="H888" i="50"/>
  <c r="H887" i="50"/>
  <c r="H886" i="50"/>
  <c r="H885" i="50"/>
  <c r="H884" i="50"/>
  <c r="H883" i="50"/>
  <c r="H882" i="50"/>
  <c r="H881" i="50"/>
  <c r="H880" i="50"/>
  <c r="H879" i="50"/>
  <c r="H878" i="50"/>
  <c r="H877" i="50"/>
  <c r="H876" i="50"/>
  <c r="H875" i="50"/>
  <c r="H874" i="50"/>
  <c r="H873" i="50"/>
  <c r="H872" i="50"/>
  <c r="H871" i="50"/>
  <c r="H870" i="50"/>
  <c r="H869" i="50"/>
  <c r="H868" i="50"/>
  <c r="H867" i="50"/>
  <c r="H866" i="50"/>
  <c r="H865" i="50"/>
  <c r="H864" i="50"/>
  <c r="H863" i="50"/>
  <c r="H862" i="50"/>
  <c r="H861" i="50"/>
  <c r="H860" i="50"/>
  <c r="H859" i="50"/>
  <c r="H858" i="50"/>
  <c r="H857" i="50"/>
  <c r="H856" i="50"/>
  <c r="H855" i="50"/>
  <c r="H854" i="50"/>
  <c r="H853" i="50"/>
  <c r="H852" i="50"/>
  <c r="H851" i="50"/>
  <c r="H850" i="50"/>
  <c r="H849" i="50"/>
  <c r="H848" i="50"/>
  <c r="H847" i="50"/>
  <c r="H846" i="50"/>
  <c r="H845" i="50"/>
  <c r="H844" i="50"/>
  <c r="H843" i="50"/>
  <c r="H842" i="50"/>
  <c r="H841" i="50"/>
  <c r="H840" i="50"/>
  <c r="H839" i="50"/>
  <c r="H838" i="50"/>
  <c r="H837" i="50"/>
  <c r="H836" i="50"/>
  <c r="H835" i="50"/>
  <c r="H834" i="50"/>
  <c r="H833" i="50"/>
  <c r="H832" i="50"/>
  <c r="H831" i="50"/>
  <c r="H830" i="50"/>
  <c r="H829" i="50"/>
  <c r="H828" i="50"/>
  <c r="H827" i="50"/>
  <c r="H826" i="50"/>
  <c r="H825" i="50"/>
  <c r="H824" i="50"/>
  <c r="H823" i="50"/>
  <c r="H822" i="50"/>
  <c r="H821" i="50"/>
  <c r="H820" i="50"/>
  <c r="H819" i="50"/>
  <c r="H818" i="50"/>
  <c r="H817" i="50"/>
  <c r="H816" i="50"/>
  <c r="H815" i="50"/>
  <c r="H814" i="50"/>
  <c r="H813" i="50"/>
  <c r="H812" i="50"/>
  <c r="H811" i="50"/>
  <c r="H810" i="50"/>
  <c r="H809" i="50"/>
  <c r="H808" i="50"/>
  <c r="H807" i="50"/>
  <c r="H806" i="50"/>
  <c r="H805" i="50"/>
  <c r="H804" i="50"/>
  <c r="H803" i="50"/>
  <c r="H802" i="50"/>
  <c r="H801" i="50"/>
  <c r="H800" i="50"/>
  <c r="H799" i="50"/>
  <c r="H798" i="50"/>
  <c r="H797" i="50"/>
  <c r="H796" i="50"/>
  <c r="H795" i="50"/>
  <c r="H794" i="50"/>
  <c r="H793" i="50"/>
  <c r="H792" i="50"/>
  <c r="H791" i="50"/>
  <c r="H790" i="50"/>
  <c r="H789" i="50"/>
  <c r="H788" i="50"/>
  <c r="H787" i="50"/>
  <c r="H786" i="50"/>
  <c r="H785" i="50"/>
  <c r="H784" i="50"/>
  <c r="H783" i="50"/>
  <c r="H782" i="50"/>
  <c r="H781" i="50"/>
  <c r="H780" i="50"/>
  <c r="H779" i="50"/>
  <c r="H778" i="50"/>
  <c r="H777" i="50"/>
  <c r="H776" i="50"/>
  <c r="H775" i="50"/>
  <c r="H774" i="50"/>
  <c r="H773" i="50"/>
  <c r="H772" i="50"/>
  <c r="H771" i="50"/>
  <c r="H770" i="50"/>
  <c r="H769" i="50"/>
  <c r="H768" i="50"/>
  <c r="H767" i="50"/>
  <c r="H766" i="50"/>
  <c r="H765" i="50"/>
  <c r="H764" i="50"/>
  <c r="H763" i="50"/>
  <c r="H762" i="50"/>
  <c r="H761" i="50"/>
  <c r="H760" i="50"/>
  <c r="H759" i="50"/>
  <c r="H758" i="50"/>
  <c r="H757" i="50"/>
  <c r="H756" i="50"/>
  <c r="H755" i="50"/>
  <c r="H754" i="50"/>
  <c r="H753" i="50"/>
  <c r="H752" i="50"/>
  <c r="H751" i="50"/>
  <c r="H750" i="50"/>
  <c r="H749" i="50"/>
  <c r="H748" i="50"/>
  <c r="H747" i="50"/>
  <c r="H746" i="50"/>
  <c r="H745" i="50"/>
  <c r="H744" i="50"/>
  <c r="H743" i="50"/>
  <c r="H742" i="50"/>
  <c r="H741" i="50"/>
  <c r="H740" i="50"/>
  <c r="H739" i="50"/>
  <c r="H738" i="50"/>
  <c r="H737" i="50"/>
  <c r="H736" i="50"/>
  <c r="H735" i="50"/>
  <c r="H734" i="50"/>
  <c r="H733" i="50"/>
  <c r="H732" i="50"/>
  <c r="H731" i="50"/>
  <c r="H730" i="50"/>
  <c r="H729" i="50"/>
  <c r="H728" i="50"/>
  <c r="H727" i="50"/>
  <c r="H726" i="50"/>
  <c r="H725" i="50"/>
  <c r="H724" i="50"/>
  <c r="H723" i="50"/>
  <c r="H722" i="50"/>
  <c r="H721" i="50"/>
  <c r="H720" i="50"/>
  <c r="H719" i="50"/>
  <c r="H718" i="50"/>
  <c r="H717" i="50"/>
  <c r="H716" i="50"/>
  <c r="H715" i="50"/>
  <c r="H714" i="50"/>
  <c r="H713" i="50"/>
  <c r="H712" i="50"/>
  <c r="H711" i="50"/>
  <c r="H710" i="50"/>
  <c r="H709" i="50"/>
  <c r="H708" i="50"/>
  <c r="H707" i="50"/>
  <c r="H706" i="50"/>
  <c r="H705" i="50"/>
  <c r="H704" i="50"/>
  <c r="H703" i="50"/>
  <c r="H702" i="50"/>
  <c r="H701" i="50"/>
  <c r="H700" i="50"/>
  <c r="H699" i="50"/>
  <c r="H698" i="50"/>
  <c r="H697" i="50"/>
  <c r="H696" i="50"/>
  <c r="H695" i="50"/>
  <c r="H694" i="50"/>
  <c r="H693" i="50"/>
  <c r="H692" i="50"/>
  <c r="H691" i="50"/>
  <c r="H690" i="50"/>
  <c r="H689" i="50"/>
  <c r="H688" i="50"/>
  <c r="H687" i="50"/>
  <c r="H686" i="50"/>
  <c r="H685" i="50"/>
  <c r="H684" i="50"/>
  <c r="H683" i="50"/>
  <c r="H682" i="50"/>
  <c r="H681" i="50"/>
  <c r="H680" i="50"/>
  <c r="H679" i="50"/>
  <c r="H678" i="50"/>
  <c r="H677" i="50"/>
  <c r="H676" i="50"/>
  <c r="H675" i="50"/>
  <c r="H674" i="50"/>
  <c r="H673" i="50"/>
  <c r="H672" i="50"/>
  <c r="H671" i="50"/>
  <c r="H670" i="50"/>
  <c r="H669" i="50"/>
  <c r="H668" i="50"/>
  <c r="H667" i="50"/>
  <c r="H666" i="50"/>
  <c r="H665" i="50"/>
  <c r="H664" i="50"/>
  <c r="H663" i="50"/>
  <c r="H662" i="50"/>
  <c r="H661" i="50"/>
  <c r="H660" i="50"/>
  <c r="H659" i="50"/>
  <c r="H658" i="50"/>
  <c r="H657" i="50"/>
  <c r="H656" i="50"/>
  <c r="H655" i="50"/>
  <c r="H654" i="50"/>
  <c r="H653" i="50"/>
  <c r="H652" i="50"/>
  <c r="H651" i="50"/>
  <c r="H650" i="50"/>
  <c r="H649" i="50"/>
  <c r="H648" i="50"/>
  <c r="H647" i="50"/>
  <c r="H646" i="50"/>
  <c r="H645" i="50"/>
  <c r="H644" i="50"/>
  <c r="H643" i="50"/>
  <c r="H642" i="50"/>
  <c r="H641" i="50"/>
  <c r="H640" i="50"/>
  <c r="H639" i="50"/>
  <c r="H638" i="50"/>
  <c r="H637" i="50"/>
  <c r="H636" i="50"/>
  <c r="H635" i="50"/>
  <c r="H634" i="50"/>
  <c r="H633" i="50"/>
  <c r="H632" i="50"/>
  <c r="H631" i="50"/>
  <c r="H630" i="50"/>
  <c r="H629" i="50"/>
  <c r="H628" i="50"/>
  <c r="H627" i="50"/>
  <c r="H626" i="50"/>
  <c r="H625" i="50"/>
  <c r="H624" i="50"/>
  <c r="H623" i="50"/>
  <c r="H622" i="50"/>
  <c r="H621" i="50"/>
  <c r="H620" i="50"/>
  <c r="H619" i="50"/>
  <c r="H618" i="50"/>
  <c r="H617" i="50"/>
  <c r="H616" i="50"/>
  <c r="H615" i="50"/>
  <c r="H614" i="50"/>
  <c r="H613" i="50"/>
  <c r="H612" i="50"/>
  <c r="H611" i="50"/>
  <c r="H610" i="50"/>
  <c r="H609" i="50"/>
  <c r="H608" i="50"/>
  <c r="H607" i="50"/>
  <c r="H606" i="50"/>
  <c r="H605" i="50"/>
  <c r="H604" i="50"/>
  <c r="H603" i="50"/>
  <c r="H602" i="50"/>
  <c r="H601" i="50"/>
  <c r="H600" i="50"/>
  <c r="H599" i="50"/>
  <c r="H598" i="50"/>
  <c r="H597" i="50"/>
  <c r="H596" i="50"/>
  <c r="H595" i="50"/>
  <c r="H594" i="50"/>
  <c r="H593" i="50"/>
  <c r="H592" i="50"/>
  <c r="H591" i="50"/>
  <c r="H590" i="50"/>
  <c r="H589" i="50"/>
  <c r="H588" i="50"/>
  <c r="H587" i="50"/>
  <c r="H586" i="50"/>
  <c r="H585" i="50"/>
  <c r="H584" i="50"/>
  <c r="H583" i="50"/>
  <c r="H582" i="50"/>
  <c r="H581" i="50"/>
  <c r="H580" i="50"/>
  <c r="H579" i="50"/>
  <c r="H578" i="50"/>
  <c r="H577" i="50"/>
  <c r="H576" i="50"/>
  <c r="H575" i="50"/>
  <c r="H574" i="50"/>
  <c r="H573" i="50"/>
  <c r="H572" i="50"/>
  <c r="H571" i="50"/>
  <c r="H570" i="50"/>
  <c r="H569" i="50"/>
  <c r="H568" i="50"/>
  <c r="H567" i="50"/>
  <c r="H566" i="50"/>
  <c r="H565" i="50"/>
  <c r="H564" i="50"/>
  <c r="H563" i="50"/>
  <c r="H562" i="50"/>
  <c r="H561" i="50"/>
  <c r="H560" i="50"/>
  <c r="H559" i="50"/>
  <c r="H558" i="50"/>
  <c r="H557" i="50"/>
  <c r="H556" i="50"/>
  <c r="H555" i="50"/>
  <c r="H554" i="50"/>
  <c r="H553" i="50"/>
  <c r="H552" i="50"/>
  <c r="H551" i="50"/>
  <c r="H550" i="50"/>
  <c r="H549" i="50"/>
  <c r="H548" i="50"/>
  <c r="H547" i="50"/>
  <c r="H546" i="50"/>
  <c r="H545" i="50"/>
  <c r="H544" i="50"/>
  <c r="H543" i="50"/>
  <c r="H542" i="50"/>
  <c r="H541" i="50"/>
  <c r="H540" i="50"/>
  <c r="H539" i="50"/>
  <c r="H538" i="50"/>
  <c r="H537" i="50"/>
  <c r="H536" i="50"/>
  <c r="H535" i="50"/>
  <c r="H534" i="50"/>
  <c r="H533" i="50"/>
  <c r="H532" i="50"/>
  <c r="H531" i="50"/>
  <c r="H530" i="50"/>
  <c r="H529" i="50"/>
  <c r="H528" i="50"/>
  <c r="H527" i="50"/>
  <c r="H526" i="50"/>
  <c r="H525" i="50"/>
  <c r="H524" i="50"/>
  <c r="H523" i="50"/>
  <c r="H522" i="50"/>
  <c r="H521" i="50"/>
  <c r="H520" i="50"/>
  <c r="H519" i="50"/>
  <c r="H518" i="50"/>
  <c r="H517" i="50"/>
  <c r="H516" i="50"/>
  <c r="H515" i="50"/>
  <c r="H514" i="50"/>
  <c r="H513" i="50"/>
  <c r="H512" i="50"/>
  <c r="H511" i="50"/>
  <c r="H510" i="50"/>
  <c r="H509" i="50"/>
  <c r="H508" i="50"/>
  <c r="H507" i="50"/>
  <c r="H506" i="50"/>
  <c r="H505" i="50"/>
  <c r="H504" i="50"/>
  <c r="H503" i="50"/>
  <c r="H502" i="50"/>
  <c r="H501" i="50"/>
  <c r="H500" i="50"/>
  <c r="H499" i="50"/>
  <c r="H498" i="50"/>
  <c r="H497" i="50"/>
  <c r="H496" i="50"/>
  <c r="H495" i="50"/>
  <c r="H494" i="50"/>
  <c r="H493" i="50"/>
  <c r="H492" i="50"/>
  <c r="H491" i="50"/>
  <c r="H490" i="50"/>
  <c r="H489" i="50"/>
  <c r="H488" i="50"/>
  <c r="H487" i="50"/>
  <c r="H486" i="50"/>
  <c r="H485" i="50"/>
  <c r="H484" i="50"/>
  <c r="H483" i="50"/>
  <c r="H482" i="50"/>
  <c r="H481" i="50"/>
  <c r="H480" i="50"/>
  <c r="H479" i="50"/>
  <c r="H478" i="50"/>
  <c r="H477" i="50"/>
  <c r="H476" i="50"/>
  <c r="H475" i="50"/>
  <c r="H474" i="50"/>
  <c r="H473" i="50"/>
  <c r="H472" i="50"/>
  <c r="H471" i="50"/>
  <c r="H470" i="50"/>
  <c r="H469" i="50"/>
  <c r="H468" i="50"/>
  <c r="H467" i="50"/>
  <c r="H466" i="50"/>
  <c r="H465" i="50"/>
  <c r="H464" i="50"/>
  <c r="H463" i="50"/>
  <c r="H462" i="50"/>
  <c r="H461" i="50"/>
  <c r="H460" i="50"/>
  <c r="H459" i="50"/>
  <c r="H458" i="50"/>
  <c r="H457" i="50"/>
  <c r="H456" i="50"/>
  <c r="H455" i="50"/>
  <c r="H454" i="50"/>
  <c r="H453" i="50"/>
  <c r="H452" i="50"/>
  <c r="H451" i="50"/>
  <c r="H450" i="50"/>
  <c r="H449" i="50"/>
  <c r="H448" i="50"/>
  <c r="H447" i="50"/>
  <c r="H446" i="50"/>
  <c r="H445" i="50"/>
  <c r="H444" i="50"/>
  <c r="H443" i="50"/>
  <c r="H442" i="50"/>
  <c r="H441" i="50"/>
  <c r="H440" i="50"/>
  <c r="H439" i="50"/>
  <c r="H438" i="50"/>
  <c r="H437" i="50"/>
  <c r="H436" i="50"/>
  <c r="H435" i="50"/>
  <c r="H434" i="50"/>
  <c r="H433" i="50"/>
  <c r="H432" i="50"/>
  <c r="H431" i="50"/>
  <c r="H430" i="50"/>
  <c r="H429" i="50"/>
  <c r="H428" i="50"/>
  <c r="H427" i="50"/>
  <c r="H426" i="50"/>
  <c r="H425" i="50"/>
  <c r="H424" i="50"/>
  <c r="H423" i="50"/>
  <c r="H422" i="50"/>
  <c r="H421" i="50"/>
  <c r="H420" i="50"/>
  <c r="H419" i="50"/>
  <c r="H418" i="50"/>
  <c r="H417" i="50"/>
  <c r="H416" i="50"/>
  <c r="H415" i="50"/>
  <c r="H414" i="50"/>
  <c r="H413" i="50"/>
  <c r="H412" i="50"/>
  <c r="H411" i="50"/>
  <c r="H410" i="50"/>
  <c r="H409" i="50"/>
  <c r="H408" i="50"/>
  <c r="H407" i="50"/>
  <c r="H406" i="50"/>
  <c r="H405" i="50"/>
  <c r="H404" i="50"/>
  <c r="H403" i="50"/>
  <c r="H402" i="50"/>
  <c r="H401" i="50"/>
  <c r="H400" i="50"/>
  <c r="H399" i="50"/>
  <c r="H398" i="50"/>
  <c r="H397" i="50"/>
  <c r="H396" i="50"/>
  <c r="H395" i="50"/>
  <c r="H394" i="50"/>
  <c r="H393" i="50"/>
  <c r="H392" i="50"/>
  <c r="H391" i="50"/>
  <c r="H390" i="50"/>
  <c r="H389" i="50"/>
  <c r="H388" i="50"/>
  <c r="H387" i="50"/>
  <c r="H386" i="50"/>
  <c r="H385" i="50"/>
  <c r="H384" i="50"/>
  <c r="H383" i="50"/>
  <c r="H382" i="50"/>
  <c r="H381" i="50"/>
  <c r="H380" i="50"/>
  <c r="H379" i="50"/>
  <c r="H378" i="50"/>
  <c r="H377" i="50"/>
  <c r="H376" i="50"/>
  <c r="H375" i="50"/>
  <c r="H374" i="50"/>
  <c r="H373" i="50"/>
  <c r="H372" i="50"/>
  <c r="H371" i="50"/>
  <c r="H370" i="50"/>
  <c r="H369" i="50"/>
  <c r="H368" i="50"/>
  <c r="H367" i="50"/>
  <c r="H366" i="50"/>
  <c r="H365" i="50"/>
  <c r="H364" i="50"/>
  <c r="H363" i="50"/>
  <c r="H362" i="50"/>
  <c r="H361" i="50"/>
  <c r="H360" i="50"/>
  <c r="H359" i="50"/>
  <c r="H358" i="50"/>
  <c r="H357" i="50"/>
  <c r="H356" i="50"/>
  <c r="H355" i="50"/>
  <c r="H354" i="50"/>
  <c r="H353" i="50"/>
  <c r="H352" i="50"/>
  <c r="H351" i="50"/>
  <c r="H350" i="50"/>
  <c r="H349" i="50"/>
  <c r="H348" i="50"/>
  <c r="H347" i="50"/>
  <c r="H346" i="50"/>
  <c r="H345" i="50"/>
  <c r="H344" i="50"/>
  <c r="H343" i="50"/>
  <c r="H342" i="50"/>
  <c r="H341" i="50"/>
  <c r="H340" i="50"/>
  <c r="H339" i="50"/>
  <c r="H338" i="50"/>
  <c r="H337" i="50"/>
  <c r="H336" i="50"/>
  <c r="H335" i="50"/>
  <c r="H334" i="50"/>
  <c r="H333" i="50"/>
  <c r="H332" i="50"/>
  <c r="H331" i="50"/>
  <c r="H330" i="50"/>
  <c r="H329" i="50"/>
  <c r="H328" i="50"/>
  <c r="H327" i="50"/>
  <c r="H326" i="50"/>
  <c r="H325" i="50"/>
  <c r="H324" i="50"/>
  <c r="H323" i="50"/>
  <c r="H322" i="50"/>
  <c r="H321" i="50"/>
  <c r="H320" i="50"/>
  <c r="H319" i="50"/>
  <c r="H318" i="50"/>
  <c r="H317" i="50"/>
  <c r="H316" i="50"/>
  <c r="H315" i="50"/>
  <c r="H314" i="50"/>
  <c r="H313" i="50"/>
  <c r="H312" i="50"/>
  <c r="H311" i="50"/>
  <c r="H310" i="50"/>
  <c r="H309" i="50"/>
  <c r="H308" i="50"/>
  <c r="H307" i="50"/>
  <c r="H306" i="50"/>
  <c r="H305" i="50"/>
  <c r="H304" i="50"/>
  <c r="H303" i="50"/>
  <c r="H302" i="50"/>
  <c r="H301" i="50"/>
  <c r="H300" i="50"/>
  <c r="H299" i="50"/>
  <c r="H298" i="50"/>
  <c r="H297" i="50"/>
  <c r="H296" i="50"/>
  <c r="H295" i="50"/>
  <c r="H294" i="50"/>
  <c r="H293" i="50"/>
  <c r="H292" i="50"/>
  <c r="H291" i="50"/>
  <c r="H290" i="50"/>
  <c r="H289" i="50"/>
  <c r="H288" i="50"/>
  <c r="H287" i="50"/>
  <c r="H286" i="50"/>
  <c r="H285" i="50"/>
  <c r="H284" i="50"/>
  <c r="H283" i="50"/>
  <c r="H282" i="50"/>
  <c r="H281" i="50"/>
  <c r="H280" i="50"/>
  <c r="H279" i="50"/>
  <c r="H278" i="50"/>
  <c r="H277" i="50"/>
  <c r="H276" i="50"/>
  <c r="H275" i="50"/>
  <c r="H274" i="50"/>
  <c r="H273" i="50"/>
  <c r="H272" i="50"/>
  <c r="H271" i="50"/>
  <c r="H270" i="50"/>
  <c r="H269" i="50"/>
  <c r="H268" i="50"/>
  <c r="H267" i="50"/>
  <c r="H266" i="50"/>
  <c r="H265" i="50"/>
  <c r="H264" i="50"/>
  <c r="H263" i="50"/>
  <c r="H262" i="50"/>
  <c r="H261" i="50"/>
  <c r="H260" i="50"/>
  <c r="H259" i="50"/>
  <c r="H258" i="50"/>
  <c r="H257" i="50"/>
  <c r="H256" i="50"/>
  <c r="H255" i="50"/>
  <c r="H254" i="50"/>
  <c r="H253" i="50"/>
  <c r="H252" i="50"/>
  <c r="H251" i="50"/>
  <c r="H250" i="50"/>
  <c r="H249" i="50"/>
  <c r="H248" i="50"/>
  <c r="H247" i="50"/>
  <c r="H246" i="50"/>
  <c r="H245" i="50"/>
  <c r="H244" i="50"/>
  <c r="H243" i="50"/>
  <c r="H242" i="50"/>
  <c r="H241" i="50"/>
  <c r="H240" i="50"/>
  <c r="H239" i="50"/>
  <c r="H238" i="50"/>
  <c r="H237" i="50"/>
  <c r="H236" i="50"/>
  <c r="H235" i="50"/>
  <c r="H234" i="50"/>
  <c r="H233" i="50"/>
  <c r="H232" i="50"/>
  <c r="H231" i="50"/>
  <c r="H230" i="50"/>
  <c r="H229" i="50"/>
  <c r="H228" i="50"/>
  <c r="H227" i="50"/>
  <c r="H226" i="50"/>
  <c r="H225" i="50"/>
  <c r="H224" i="50"/>
  <c r="H223" i="50"/>
  <c r="H222" i="50"/>
  <c r="H221" i="50"/>
  <c r="H220" i="50"/>
  <c r="H219" i="50"/>
  <c r="H218" i="50"/>
  <c r="H217" i="50"/>
  <c r="H216" i="50"/>
  <c r="H215" i="50"/>
  <c r="H214" i="50"/>
  <c r="H213" i="50"/>
  <c r="H212" i="50"/>
  <c r="H211" i="50"/>
  <c r="H210" i="50"/>
  <c r="H209" i="50"/>
  <c r="H208" i="50"/>
  <c r="H207" i="50"/>
  <c r="H206" i="50"/>
  <c r="H205" i="50"/>
  <c r="H204" i="50"/>
  <c r="H203" i="50"/>
  <c r="H202" i="50"/>
  <c r="H201" i="50"/>
  <c r="H200" i="50"/>
  <c r="H199" i="50"/>
  <c r="H198" i="50"/>
  <c r="H197" i="50"/>
  <c r="H196" i="50"/>
  <c r="H195" i="50"/>
  <c r="H194" i="50"/>
  <c r="H193" i="50"/>
  <c r="H192" i="50"/>
  <c r="H191" i="50"/>
  <c r="H190" i="50"/>
  <c r="H189" i="50"/>
  <c r="H188" i="50"/>
  <c r="H187" i="50"/>
  <c r="H186" i="50"/>
  <c r="H185" i="50"/>
  <c r="H184" i="50"/>
  <c r="H183" i="50"/>
  <c r="H182" i="50"/>
  <c r="H181" i="50"/>
  <c r="H180" i="50"/>
  <c r="H179" i="50"/>
  <c r="H178" i="50"/>
  <c r="H177" i="50"/>
  <c r="H176" i="50"/>
  <c r="H175" i="50"/>
  <c r="H174" i="50"/>
  <c r="H173" i="50"/>
  <c r="H172" i="50"/>
  <c r="H171" i="50"/>
  <c r="H170" i="50"/>
  <c r="H169" i="50"/>
  <c r="H168" i="50"/>
  <c r="H167" i="50"/>
  <c r="H166" i="50"/>
  <c r="H165" i="50"/>
  <c r="H164" i="50"/>
  <c r="H163" i="50"/>
  <c r="H162" i="50"/>
  <c r="H161" i="50"/>
  <c r="H160" i="50"/>
  <c r="H159" i="50"/>
  <c r="H158" i="50"/>
  <c r="H157" i="50"/>
  <c r="H156" i="50"/>
  <c r="H155" i="50"/>
  <c r="H154" i="50"/>
  <c r="H153" i="50"/>
  <c r="H152" i="50"/>
  <c r="H151" i="50"/>
  <c r="H150" i="50"/>
  <c r="H149" i="50"/>
  <c r="H148" i="50"/>
  <c r="H147" i="50"/>
  <c r="H146" i="50"/>
  <c r="H145" i="50"/>
  <c r="H144" i="50"/>
  <c r="H143" i="50"/>
  <c r="H142" i="50"/>
  <c r="H141" i="50"/>
  <c r="H140" i="50"/>
  <c r="H139" i="50"/>
  <c r="H138" i="50"/>
  <c r="H137" i="50"/>
  <c r="H136" i="50"/>
  <c r="H135" i="50"/>
  <c r="H134" i="50"/>
  <c r="H133" i="50"/>
  <c r="H132" i="50"/>
  <c r="H131" i="50"/>
  <c r="H130" i="50"/>
  <c r="H129" i="50"/>
  <c r="H128" i="50"/>
  <c r="H127" i="50"/>
  <c r="H126" i="50"/>
  <c r="H125" i="50"/>
  <c r="H124" i="50"/>
  <c r="H123" i="50"/>
  <c r="H122" i="50"/>
  <c r="H121" i="50"/>
  <c r="H120" i="50"/>
  <c r="H119" i="50"/>
  <c r="H118" i="50"/>
  <c r="H117" i="50"/>
  <c r="H116" i="50"/>
  <c r="H115" i="50"/>
  <c r="H114" i="50"/>
  <c r="H113" i="50"/>
  <c r="H112" i="50"/>
  <c r="H111" i="50"/>
  <c r="H110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7" i="50"/>
  <c r="H96" i="50"/>
  <c r="H95" i="50"/>
  <c r="H94" i="50"/>
  <c r="H93" i="50"/>
  <c r="H92" i="50"/>
  <c r="H91" i="50"/>
  <c r="H90" i="50"/>
  <c r="H89" i="50"/>
  <c r="H88" i="50"/>
  <c r="H87" i="50"/>
  <c r="H86" i="50"/>
  <c r="H85" i="50"/>
  <c r="H84" i="50"/>
  <c r="H83" i="50"/>
  <c r="H82" i="50"/>
  <c r="H81" i="50"/>
  <c r="H80" i="50"/>
  <c r="H79" i="50"/>
  <c r="H78" i="50"/>
  <c r="H77" i="50"/>
  <c r="H76" i="50"/>
  <c r="H75" i="50"/>
  <c r="H74" i="50"/>
  <c r="H73" i="50"/>
  <c r="H72" i="50"/>
  <c r="H71" i="50"/>
  <c r="H70" i="50"/>
  <c r="H69" i="50"/>
  <c r="H68" i="50"/>
  <c r="H67" i="50"/>
  <c r="H66" i="50"/>
  <c r="H65" i="50"/>
  <c r="H64" i="50"/>
  <c r="H63" i="50"/>
  <c r="H62" i="50"/>
  <c r="H61" i="50"/>
  <c r="H60" i="50"/>
  <c r="H59" i="50"/>
  <c r="H58" i="50"/>
  <c r="H57" i="50"/>
  <c r="H56" i="50"/>
  <c r="H55" i="50"/>
  <c r="H54" i="50"/>
  <c r="H53" i="50"/>
  <c r="H52" i="50"/>
  <c r="H51" i="50"/>
  <c r="H50" i="50"/>
  <c r="H49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H5" i="50"/>
  <c r="H4" i="50"/>
  <c r="H3" i="50"/>
  <c r="H2" i="50"/>
  <c r="U8" i="44"/>
  <c r="D151" i="44"/>
  <c r="D150" i="44"/>
  <c r="D149" i="44"/>
  <c r="D148" i="44"/>
  <c r="D147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D120" i="44"/>
  <c r="D119" i="44"/>
  <c r="D118" i="44"/>
  <c r="D117" i="44"/>
  <c r="D116" i="44"/>
  <c r="D115" i="44"/>
  <c r="D114" i="44"/>
  <c r="D113" i="44"/>
  <c r="D112" i="44"/>
  <c r="D111" i="44"/>
  <c r="D110" i="44"/>
  <c r="D109" i="44"/>
  <c r="D108" i="44"/>
  <c r="D107" i="44"/>
  <c r="D106" i="44"/>
  <c r="D105" i="44"/>
  <c r="D104" i="44"/>
  <c r="D103" i="44"/>
  <c r="D102" i="44"/>
  <c r="D101" i="44"/>
  <c r="D100" i="44"/>
  <c r="D99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6" i="44"/>
  <c r="D85" i="44"/>
  <c r="D84" i="44"/>
  <c r="D83" i="44"/>
  <c r="D82" i="44"/>
  <c r="D81" i="44"/>
  <c r="D80" i="44"/>
  <c r="D79" i="44"/>
  <c r="D78" i="44"/>
  <c r="D77" i="44"/>
  <c r="D76" i="44"/>
  <c r="D75" i="44"/>
  <c r="D74" i="44"/>
  <c r="D73" i="44"/>
  <c r="D72" i="44"/>
  <c r="D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3"/>
  <c r="X151" i="44"/>
  <c r="W151" i="44"/>
  <c r="X150" i="44"/>
  <c r="W150" i="44"/>
  <c r="X149" i="44"/>
  <c r="W149" i="44"/>
  <c r="X148" i="44"/>
  <c r="W148" i="44"/>
  <c r="V147" i="44"/>
  <c r="U147" i="44"/>
  <c r="T147" i="44"/>
  <c r="S147" i="44"/>
  <c r="R147" i="44"/>
  <c r="Q147" i="44"/>
  <c r="P147" i="44"/>
  <c r="O147" i="44"/>
  <c r="N147" i="44"/>
  <c r="L147" i="44"/>
  <c r="L151" i="44" s="1"/>
  <c r="K147" i="44"/>
  <c r="K151" i="44" s="1"/>
  <c r="V146" i="44"/>
  <c r="U146" i="44"/>
  <c r="T146" i="44"/>
  <c r="S146" i="44"/>
  <c r="R146" i="44"/>
  <c r="Q146" i="44"/>
  <c r="P146" i="44"/>
  <c r="O146" i="44"/>
  <c r="N146" i="44"/>
  <c r="L146" i="44"/>
  <c r="L150" i="44" s="1"/>
  <c r="K146" i="44"/>
  <c r="K150" i="44" s="1"/>
  <c r="V145" i="44"/>
  <c r="U145" i="44"/>
  <c r="T145" i="44"/>
  <c r="S145" i="44"/>
  <c r="R145" i="44"/>
  <c r="Q145" i="44"/>
  <c r="P145" i="44"/>
  <c r="O145" i="44"/>
  <c r="N145" i="44"/>
  <c r="L145" i="44"/>
  <c r="L149" i="44" s="1"/>
  <c r="K145" i="44"/>
  <c r="K149" i="44" s="1"/>
  <c r="V144" i="44"/>
  <c r="U144" i="44"/>
  <c r="T144" i="44"/>
  <c r="S144" i="44"/>
  <c r="R144" i="44"/>
  <c r="Q144" i="44"/>
  <c r="P144" i="44"/>
  <c r="O144" i="44"/>
  <c r="N144" i="44"/>
  <c r="L144" i="44"/>
  <c r="L148" i="44" s="1"/>
  <c r="K144" i="44"/>
  <c r="K148" i="44" s="1"/>
  <c r="V143" i="44"/>
  <c r="U143" i="44"/>
  <c r="T143" i="44"/>
  <c r="S143" i="44"/>
  <c r="R143" i="44"/>
  <c r="Q143" i="44"/>
  <c r="AB143" i="44" s="1"/>
  <c r="AC143" i="44" s="1"/>
  <c r="P143" i="44"/>
  <c r="Z143" i="44" s="1"/>
  <c r="AA143" i="44" s="1"/>
  <c r="O143" i="44"/>
  <c r="N143" i="44"/>
  <c r="L143" i="44"/>
  <c r="K143" i="44"/>
  <c r="V142" i="44"/>
  <c r="U142" i="44"/>
  <c r="T142" i="44"/>
  <c r="S142" i="44"/>
  <c r="R142" i="44"/>
  <c r="Q142" i="44"/>
  <c r="AB142" i="44" s="1"/>
  <c r="AC142" i="44" s="1"/>
  <c r="P142" i="44"/>
  <c r="Z142" i="44" s="1"/>
  <c r="AA142" i="44" s="1"/>
  <c r="O142" i="44"/>
  <c r="N142" i="44"/>
  <c r="L142" i="44"/>
  <c r="K142" i="44"/>
  <c r="V141" i="44"/>
  <c r="U141" i="44"/>
  <c r="T141" i="44"/>
  <c r="S141" i="44"/>
  <c r="R141" i="44"/>
  <c r="Q141" i="44"/>
  <c r="AB141" i="44" s="1"/>
  <c r="AC141" i="44" s="1"/>
  <c r="P141" i="44"/>
  <c r="Z141" i="44" s="1"/>
  <c r="AA141" i="44" s="1"/>
  <c r="O141" i="44"/>
  <c r="N141" i="44"/>
  <c r="L141" i="44"/>
  <c r="K141" i="44"/>
  <c r="V140" i="44"/>
  <c r="U140" i="44"/>
  <c r="T140" i="44"/>
  <c r="S140" i="44"/>
  <c r="R140" i="44"/>
  <c r="Q140" i="44"/>
  <c r="AB140" i="44" s="1"/>
  <c r="AC140" i="44" s="1"/>
  <c r="P140" i="44"/>
  <c r="Z140" i="44" s="1"/>
  <c r="AA140" i="44" s="1"/>
  <c r="O140" i="44"/>
  <c r="N140" i="44"/>
  <c r="L140" i="44"/>
  <c r="K140" i="44"/>
  <c r="V139" i="44"/>
  <c r="U139" i="44"/>
  <c r="T139" i="44"/>
  <c r="S139" i="44"/>
  <c r="R139" i="44"/>
  <c r="Q139" i="44"/>
  <c r="AB139" i="44" s="1"/>
  <c r="AC139" i="44" s="1"/>
  <c r="P139" i="44"/>
  <c r="Z139" i="44" s="1"/>
  <c r="AA139" i="44" s="1"/>
  <c r="O139" i="44"/>
  <c r="N139" i="44"/>
  <c r="L139" i="44"/>
  <c r="K139" i="44"/>
  <c r="V138" i="44"/>
  <c r="U138" i="44"/>
  <c r="T138" i="44"/>
  <c r="S138" i="44"/>
  <c r="R138" i="44"/>
  <c r="Q138" i="44"/>
  <c r="AB138" i="44" s="1"/>
  <c r="AC138" i="44" s="1"/>
  <c r="P138" i="44"/>
  <c r="Z138" i="44" s="1"/>
  <c r="AA138" i="44" s="1"/>
  <c r="O138" i="44"/>
  <c r="N138" i="44"/>
  <c r="L138" i="44"/>
  <c r="K138" i="44"/>
  <c r="V137" i="44"/>
  <c r="U137" i="44"/>
  <c r="T137" i="44"/>
  <c r="S137" i="44"/>
  <c r="R137" i="44"/>
  <c r="Q137" i="44"/>
  <c r="AB137" i="44" s="1"/>
  <c r="AC137" i="44" s="1"/>
  <c r="P137" i="44"/>
  <c r="Z137" i="44" s="1"/>
  <c r="AA137" i="44" s="1"/>
  <c r="O137" i="44"/>
  <c r="N137" i="44"/>
  <c r="L137" i="44"/>
  <c r="K137" i="44"/>
  <c r="V136" i="44"/>
  <c r="U136" i="44"/>
  <c r="T136" i="44"/>
  <c r="S136" i="44"/>
  <c r="R136" i="44"/>
  <c r="Q136" i="44"/>
  <c r="AB136" i="44" s="1"/>
  <c r="AC136" i="44" s="1"/>
  <c r="P136" i="44"/>
  <c r="Z136" i="44" s="1"/>
  <c r="AA136" i="44" s="1"/>
  <c r="O136" i="44"/>
  <c r="N136" i="44"/>
  <c r="L136" i="44"/>
  <c r="K136" i="44"/>
  <c r="V135" i="44"/>
  <c r="U135" i="44"/>
  <c r="T135" i="44"/>
  <c r="S135" i="44"/>
  <c r="R135" i="44"/>
  <c r="Q135" i="44"/>
  <c r="AB135" i="44" s="1"/>
  <c r="AC135" i="44" s="1"/>
  <c r="P135" i="44"/>
  <c r="Z135" i="44" s="1"/>
  <c r="AA135" i="44" s="1"/>
  <c r="O135" i="44"/>
  <c r="N135" i="44"/>
  <c r="L135" i="44"/>
  <c r="K135" i="44"/>
  <c r="V134" i="44"/>
  <c r="U134" i="44"/>
  <c r="T134" i="44"/>
  <c r="S134" i="44"/>
  <c r="R134" i="44"/>
  <c r="Q134" i="44"/>
  <c r="AB134" i="44" s="1"/>
  <c r="AC134" i="44" s="1"/>
  <c r="P134" i="44"/>
  <c r="Z134" i="44" s="1"/>
  <c r="AA134" i="44" s="1"/>
  <c r="O134" i="44"/>
  <c r="N134" i="44"/>
  <c r="L134" i="44"/>
  <c r="K134" i="44"/>
  <c r="V133" i="44"/>
  <c r="U133" i="44"/>
  <c r="T133" i="44"/>
  <c r="S133" i="44"/>
  <c r="R133" i="44"/>
  <c r="Q133" i="44"/>
  <c r="AB133" i="44" s="1"/>
  <c r="AC133" i="44" s="1"/>
  <c r="P133" i="44"/>
  <c r="Z133" i="44" s="1"/>
  <c r="AA133" i="44" s="1"/>
  <c r="O133" i="44"/>
  <c r="N133" i="44"/>
  <c r="L133" i="44"/>
  <c r="K133" i="44"/>
  <c r="V132" i="44"/>
  <c r="U132" i="44"/>
  <c r="T132" i="44"/>
  <c r="S132" i="44"/>
  <c r="R132" i="44"/>
  <c r="Q132" i="44"/>
  <c r="AB132" i="44" s="1"/>
  <c r="AC132" i="44" s="1"/>
  <c r="P132" i="44"/>
  <c r="Z132" i="44" s="1"/>
  <c r="AA132" i="44" s="1"/>
  <c r="O132" i="44"/>
  <c r="N132" i="44"/>
  <c r="L132" i="44"/>
  <c r="K132" i="44"/>
  <c r="V131" i="44"/>
  <c r="V151" i="44" s="1"/>
  <c r="U131" i="44"/>
  <c r="U151" i="44" s="1"/>
  <c r="T131" i="44"/>
  <c r="T151" i="44" s="1"/>
  <c r="S131" i="44"/>
  <c r="R131" i="44"/>
  <c r="Q131" i="44"/>
  <c r="AB131" i="44" s="1"/>
  <c r="P131" i="44"/>
  <c r="Z131" i="44" s="1"/>
  <c r="O131" i="44"/>
  <c r="N131" i="44"/>
  <c r="L131" i="44"/>
  <c r="K131" i="44"/>
  <c r="V130" i="44"/>
  <c r="U130" i="44"/>
  <c r="U150" i="44" s="1"/>
  <c r="T130" i="44"/>
  <c r="T150" i="44" s="1"/>
  <c r="S130" i="44"/>
  <c r="R130" i="44"/>
  <c r="Q130" i="44"/>
  <c r="AB130" i="44" s="1"/>
  <c r="P130" i="44"/>
  <c r="Z130" i="44" s="1"/>
  <c r="O130" i="44"/>
  <c r="N130" i="44"/>
  <c r="L130" i="44"/>
  <c r="K130" i="44"/>
  <c r="V129" i="44"/>
  <c r="U129" i="44"/>
  <c r="U149" i="44" s="1"/>
  <c r="T129" i="44"/>
  <c r="T149" i="44" s="1"/>
  <c r="S129" i="44"/>
  <c r="R129" i="44"/>
  <c r="Q129" i="44"/>
  <c r="AB129" i="44" s="1"/>
  <c r="P129" i="44"/>
  <c r="Z129" i="44" s="1"/>
  <c r="O129" i="44"/>
  <c r="N129" i="44"/>
  <c r="L129" i="44"/>
  <c r="K129" i="44"/>
  <c r="V128" i="44"/>
  <c r="U128" i="44"/>
  <c r="T128" i="44"/>
  <c r="T148" i="44" s="1"/>
  <c r="S128" i="44"/>
  <c r="R128" i="44"/>
  <c r="Q128" i="44"/>
  <c r="AB128" i="44" s="1"/>
  <c r="P128" i="44"/>
  <c r="Z128" i="44" s="1"/>
  <c r="O128" i="44"/>
  <c r="N128" i="44"/>
  <c r="L128" i="44"/>
  <c r="K128" i="44"/>
  <c r="X127" i="44"/>
  <c r="W127" i="44"/>
  <c r="X126" i="44"/>
  <c r="W126" i="44"/>
  <c r="X125" i="44"/>
  <c r="W125" i="44"/>
  <c r="X124" i="44"/>
  <c r="W124" i="44"/>
  <c r="V123" i="44"/>
  <c r="U123" i="44"/>
  <c r="T123" i="44"/>
  <c r="S123" i="44"/>
  <c r="R123" i="44"/>
  <c r="Q123" i="44"/>
  <c r="P123" i="44"/>
  <c r="O123" i="44"/>
  <c r="N123" i="44"/>
  <c r="L123" i="44"/>
  <c r="L127" i="44" s="1"/>
  <c r="K123" i="44"/>
  <c r="K127" i="44" s="1"/>
  <c r="V122" i="44"/>
  <c r="U122" i="44"/>
  <c r="T122" i="44"/>
  <c r="S122" i="44"/>
  <c r="R122" i="44"/>
  <c r="Q122" i="44"/>
  <c r="P122" i="44"/>
  <c r="O122" i="44"/>
  <c r="N122" i="44"/>
  <c r="L122" i="44"/>
  <c r="L126" i="44" s="1"/>
  <c r="K122" i="44"/>
  <c r="K126" i="44" s="1"/>
  <c r="V121" i="44"/>
  <c r="U121" i="44"/>
  <c r="T121" i="44"/>
  <c r="S121" i="44"/>
  <c r="R121" i="44"/>
  <c r="Q121" i="44"/>
  <c r="P121" i="44"/>
  <c r="O121" i="44"/>
  <c r="N121" i="44"/>
  <c r="L121" i="44"/>
  <c r="L125" i="44" s="1"/>
  <c r="K121" i="44"/>
  <c r="K125" i="44" s="1"/>
  <c r="V120" i="44"/>
  <c r="U120" i="44"/>
  <c r="T120" i="44"/>
  <c r="S120" i="44"/>
  <c r="R120" i="44"/>
  <c r="Q120" i="44"/>
  <c r="P120" i="44"/>
  <c r="O120" i="44"/>
  <c r="N120" i="44"/>
  <c r="L120" i="44"/>
  <c r="L124" i="44" s="1"/>
  <c r="K120" i="44"/>
  <c r="K124" i="44" s="1"/>
  <c r="V119" i="44"/>
  <c r="U119" i="44"/>
  <c r="T119" i="44"/>
  <c r="S119" i="44"/>
  <c r="R119" i="44"/>
  <c r="Q119" i="44"/>
  <c r="AB119" i="44" s="1"/>
  <c r="AC119" i="44" s="1"/>
  <c r="P119" i="44"/>
  <c r="Z119" i="44" s="1"/>
  <c r="AA119" i="44" s="1"/>
  <c r="O119" i="44"/>
  <c r="N119" i="44"/>
  <c r="L119" i="44"/>
  <c r="K119" i="44"/>
  <c r="V118" i="44"/>
  <c r="U118" i="44"/>
  <c r="T118" i="44"/>
  <c r="S118" i="44"/>
  <c r="R118" i="44"/>
  <c r="Q118" i="44"/>
  <c r="AB118" i="44" s="1"/>
  <c r="AC118" i="44" s="1"/>
  <c r="P118" i="44"/>
  <c r="Z118" i="44" s="1"/>
  <c r="AA118" i="44" s="1"/>
  <c r="O118" i="44"/>
  <c r="N118" i="44"/>
  <c r="L118" i="44"/>
  <c r="K118" i="44"/>
  <c r="V117" i="44"/>
  <c r="U117" i="44"/>
  <c r="T117" i="44"/>
  <c r="S117" i="44"/>
  <c r="R117" i="44"/>
  <c r="Q117" i="44"/>
  <c r="AB117" i="44" s="1"/>
  <c r="AC117" i="44" s="1"/>
  <c r="P117" i="44"/>
  <c r="Z117" i="44" s="1"/>
  <c r="AA117" i="44" s="1"/>
  <c r="O117" i="44"/>
  <c r="N117" i="44"/>
  <c r="L117" i="44"/>
  <c r="K117" i="44"/>
  <c r="V116" i="44"/>
  <c r="U116" i="44"/>
  <c r="T116" i="44"/>
  <c r="S116" i="44"/>
  <c r="R116" i="44"/>
  <c r="Q116" i="44"/>
  <c r="AB116" i="44" s="1"/>
  <c r="AC116" i="44" s="1"/>
  <c r="P116" i="44"/>
  <c r="Z116" i="44" s="1"/>
  <c r="AA116" i="44" s="1"/>
  <c r="O116" i="44"/>
  <c r="N116" i="44"/>
  <c r="L116" i="44"/>
  <c r="K116" i="44"/>
  <c r="V115" i="44"/>
  <c r="U115" i="44"/>
  <c r="T115" i="44"/>
  <c r="S115" i="44"/>
  <c r="R115" i="44"/>
  <c r="Q115" i="44"/>
  <c r="AB115" i="44" s="1"/>
  <c r="AC115" i="44" s="1"/>
  <c r="P115" i="44"/>
  <c r="Z115" i="44" s="1"/>
  <c r="AA115" i="44" s="1"/>
  <c r="O115" i="44"/>
  <c r="N115" i="44"/>
  <c r="L115" i="44"/>
  <c r="K115" i="44"/>
  <c r="V114" i="44"/>
  <c r="U114" i="44"/>
  <c r="T114" i="44"/>
  <c r="S114" i="44"/>
  <c r="R114" i="44"/>
  <c r="Q114" i="44"/>
  <c r="AB114" i="44" s="1"/>
  <c r="AC114" i="44" s="1"/>
  <c r="P114" i="44"/>
  <c r="Z114" i="44" s="1"/>
  <c r="AA114" i="44" s="1"/>
  <c r="O114" i="44"/>
  <c r="N114" i="44"/>
  <c r="L114" i="44"/>
  <c r="K114" i="44"/>
  <c r="V113" i="44"/>
  <c r="U113" i="44"/>
  <c r="T113" i="44"/>
  <c r="S113" i="44"/>
  <c r="R113" i="44"/>
  <c r="Q113" i="44"/>
  <c r="AB113" i="44" s="1"/>
  <c r="AC113" i="44" s="1"/>
  <c r="P113" i="44"/>
  <c r="Z113" i="44" s="1"/>
  <c r="AA113" i="44" s="1"/>
  <c r="O113" i="44"/>
  <c r="N113" i="44"/>
  <c r="L113" i="44"/>
  <c r="K113" i="44"/>
  <c r="V112" i="44"/>
  <c r="U112" i="44"/>
  <c r="T112" i="44"/>
  <c r="S112" i="44"/>
  <c r="R112" i="44"/>
  <c r="Q112" i="44"/>
  <c r="AB112" i="44" s="1"/>
  <c r="AC112" i="44" s="1"/>
  <c r="P112" i="44"/>
  <c r="Z112" i="44" s="1"/>
  <c r="AA112" i="44" s="1"/>
  <c r="O112" i="44"/>
  <c r="N112" i="44"/>
  <c r="L112" i="44"/>
  <c r="K112" i="44"/>
  <c r="V111" i="44"/>
  <c r="U111" i="44"/>
  <c r="T111" i="44"/>
  <c r="S111" i="44"/>
  <c r="R111" i="44"/>
  <c r="Q111" i="44"/>
  <c r="AB111" i="44" s="1"/>
  <c r="AC111" i="44" s="1"/>
  <c r="P111" i="44"/>
  <c r="Z111" i="44" s="1"/>
  <c r="AA111" i="44" s="1"/>
  <c r="O111" i="44"/>
  <c r="N111" i="44"/>
  <c r="L111" i="44"/>
  <c r="K111" i="44"/>
  <c r="V110" i="44"/>
  <c r="U110" i="44"/>
  <c r="T110" i="44"/>
  <c r="S110" i="44"/>
  <c r="R110" i="44"/>
  <c r="Q110" i="44"/>
  <c r="AB110" i="44" s="1"/>
  <c r="AC110" i="44" s="1"/>
  <c r="P110" i="44"/>
  <c r="Z110" i="44" s="1"/>
  <c r="AA110" i="44" s="1"/>
  <c r="O110" i="44"/>
  <c r="N110" i="44"/>
  <c r="L110" i="44"/>
  <c r="K110" i="44"/>
  <c r="V109" i="44"/>
  <c r="U109" i="44"/>
  <c r="T109" i="44"/>
  <c r="S109" i="44"/>
  <c r="R109" i="44"/>
  <c r="Q109" i="44"/>
  <c r="AB109" i="44" s="1"/>
  <c r="AC109" i="44" s="1"/>
  <c r="P109" i="44"/>
  <c r="Z109" i="44" s="1"/>
  <c r="AA109" i="44" s="1"/>
  <c r="O109" i="44"/>
  <c r="N109" i="44"/>
  <c r="L109" i="44"/>
  <c r="K109" i="44"/>
  <c r="V108" i="44"/>
  <c r="U108" i="44"/>
  <c r="T108" i="44"/>
  <c r="S108" i="44"/>
  <c r="R108" i="44"/>
  <c r="Q108" i="44"/>
  <c r="AB108" i="44" s="1"/>
  <c r="AC108" i="44" s="1"/>
  <c r="P108" i="44"/>
  <c r="Z108" i="44" s="1"/>
  <c r="AA108" i="44" s="1"/>
  <c r="O108" i="44"/>
  <c r="N108" i="44"/>
  <c r="L108" i="44"/>
  <c r="K108" i="44"/>
  <c r="V107" i="44"/>
  <c r="V127" i="44" s="1"/>
  <c r="U107" i="44"/>
  <c r="U127" i="44" s="1"/>
  <c r="T107" i="44"/>
  <c r="T127" i="44" s="1"/>
  <c r="S107" i="44"/>
  <c r="R107" i="44"/>
  <c r="Q107" i="44"/>
  <c r="AB107" i="44" s="1"/>
  <c r="P107" i="44"/>
  <c r="Z107" i="44" s="1"/>
  <c r="O107" i="44"/>
  <c r="N107" i="44"/>
  <c r="L107" i="44"/>
  <c r="K107" i="44"/>
  <c r="V106" i="44"/>
  <c r="V126" i="44" s="1"/>
  <c r="U106" i="44"/>
  <c r="U126" i="44" s="1"/>
  <c r="T106" i="44"/>
  <c r="T126" i="44" s="1"/>
  <c r="S106" i="44"/>
  <c r="R106" i="44"/>
  <c r="Q106" i="44"/>
  <c r="AB106" i="44" s="1"/>
  <c r="P106" i="44"/>
  <c r="Z106" i="44" s="1"/>
  <c r="O106" i="44"/>
  <c r="N106" i="44"/>
  <c r="L106" i="44"/>
  <c r="K106" i="44"/>
  <c r="V105" i="44"/>
  <c r="V125" i="44" s="1"/>
  <c r="U105" i="44"/>
  <c r="U125" i="44" s="1"/>
  <c r="T105" i="44"/>
  <c r="T125" i="44" s="1"/>
  <c r="S105" i="44"/>
  <c r="R105" i="44"/>
  <c r="Q105" i="44"/>
  <c r="AB105" i="44" s="1"/>
  <c r="P105" i="44"/>
  <c r="Z105" i="44" s="1"/>
  <c r="O105" i="44"/>
  <c r="N105" i="44"/>
  <c r="L105" i="44"/>
  <c r="K105" i="44"/>
  <c r="V104" i="44"/>
  <c r="V124" i="44" s="1"/>
  <c r="U104" i="44"/>
  <c r="U124" i="44" s="1"/>
  <c r="T104" i="44"/>
  <c r="T124" i="44" s="1"/>
  <c r="S104" i="44"/>
  <c r="R104" i="44"/>
  <c r="Q104" i="44"/>
  <c r="AB104" i="44" s="1"/>
  <c r="P104" i="44"/>
  <c r="Z104" i="44" s="1"/>
  <c r="O104" i="44"/>
  <c r="N104" i="44"/>
  <c r="L104" i="44"/>
  <c r="K104" i="44"/>
  <c r="X103" i="44"/>
  <c r="W103" i="44"/>
  <c r="X102" i="44"/>
  <c r="W102" i="44"/>
  <c r="X101" i="44"/>
  <c r="W101" i="44"/>
  <c r="X100" i="44"/>
  <c r="W100" i="44"/>
  <c r="V99" i="44"/>
  <c r="U99" i="44"/>
  <c r="T99" i="44"/>
  <c r="S99" i="44"/>
  <c r="R99" i="44"/>
  <c r="Q99" i="44"/>
  <c r="P99" i="44"/>
  <c r="O99" i="44"/>
  <c r="N99" i="44"/>
  <c r="L99" i="44"/>
  <c r="L103" i="44" s="1"/>
  <c r="K99" i="44"/>
  <c r="K103" i="44" s="1"/>
  <c r="V98" i="44"/>
  <c r="U98" i="44"/>
  <c r="T98" i="44"/>
  <c r="S98" i="44"/>
  <c r="R98" i="44"/>
  <c r="Q98" i="44"/>
  <c r="P98" i="44"/>
  <c r="O98" i="44"/>
  <c r="N98" i="44"/>
  <c r="L98" i="44"/>
  <c r="L102" i="44" s="1"/>
  <c r="K98" i="44"/>
  <c r="K102" i="44" s="1"/>
  <c r="V97" i="44"/>
  <c r="U97" i="44"/>
  <c r="T97" i="44"/>
  <c r="S97" i="44"/>
  <c r="R97" i="44"/>
  <c r="Q97" i="44"/>
  <c r="P97" i="44"/>
  <c r="O97" i="44"/>
  <c r="N97" i="44"/>
  <c r="L97" i="44"/>
  <c r="L101" i="44" s="1"/>
  <c r="K97" i="44"/>
  <c r="K101" i="44" s="1"/>
  <c r="V96" i="44"/>
  <c r="U96" i="44"/>
  <c r="T96" i="44"/>
  <c r="S96" i="44"/>
  <c r="R96" i="44"/>
  <c r="Q96" i="44"/>
  <c r="P96" i="44"/>
  <c r="O96" i="44"/>
  <c r="N96" i="44"/>
  <c r="L96" i="44"/>
  <c r="L100" i="44" s="1"/>
  <c r="K96" i="44"/>
  <c r="K100" i="44" s="1"/>
  <c r="V95" i="44"/>
  <c r="U95" i="44"/>
  <c r="T95" i="44"/>
  <c r="S95" i="44"/>
  <c r="R95" i="44"/>
  <c r="Q95" i="44"/>
  <c r="AB95" i="44" s="1"/>
  <c r="AC95" i="44" s="1"/>
  <c r="P95" i="44"/>
  <c r="Z95" i="44" s="1"/>
  <c r="AA95" i="44" s="1"/>
  <c r="O95" i="44"/>
  <c r="N95" i="44"/>
  <c r="L95" i="44"/>
  <c r="K95" i="44"/>
  <c r="V94" i="44"/>
  <c r="U94" i="44"/>
  <c r="T94" i="44"/>
  <c r="S94" i="44"/>
  <c r="R94" i="44"/>
  <c r="Q94" i="44"/>
  <c r="AB94" i="44" s="1"/>
  <c r="AC94" i="44" s="1"/>
  <c r="P94" i="44"/>
  <c r="Z94" i="44" s="1"/>
  <c r="AA94" i="44" s="1"/>
  <c r="O94" i="44"/>
  <c r="N94" i="44"/>
  <c r="L94" i="44"/>
  <c r="K94" i="44"/>
  <c r="V93" i="44"/>
  <c r="U93" i="44"/>
  <c r="T93" i="44"/>
  <c r="S93" i="44"/>
  <c r="R93" i="44"/>
  <c r="Q93" i="44"/>
  <c r="AB93" i="44" s="1"/>
  <c r="AC93" i="44" s="1"/>
  <c r="P93" i="44"/>
  <c r="Z93" i="44" s="1"/>
  <c r="AA93" i="44" s="1"/>
  <c r="O93" i="44"/>
  <c r="N93" i="44"/>
  <c r="L93" i="44"/>
  <c r="K93" i="44"/>
  <c r="V92" i="44"/>
  <c r="U92" i="44"/>
  <c r="T92" i="44"/>
  <c r="S92" i="44"/>
  <c r="R92" i="44"/>
  <c r="Q92" i="44"/>
  <c r="AB92" i="44" s="1"/>
  <c r="AC92" i="44" s="1"/>
  <c r="P92" i="44"/>
  <c r="Z92" i="44" s="1"/>
  <c r="AA92" i="44" s="1"/>
  <c r="O92" i="44"/>
  <c r="N92" i="44"/>
  <c r="L92" i="44"/>
  <c r="K92" i="44"/>
  <c r="V91" i="44"/>
  <c r="U91" i="44"/>
  <c r="T91" i="44"/>
  <c r="S91" i="44"/>
  <c r="R91" i="44"/>
  <c r="Q91" i="44"/>
  <c r="AB91" i="44" s="1"/>
  <c r="AC91" i="44" s="1"/>
  <c r="P91" i="44"/>
  <c r="Z91" i="44" s="1"/>
  <c r="AA91" i="44" s="1"/>
  <c r="O91" i="44"/>
  <c r="N91" i="44"/>
  <c r="L91" i="44"/>
  <c r="K91" i="44"/>
  <c r="V90" i="44"/>
  <c r="U90" i="44"/>
  <c r="T90" i="44"/>
  <c r="S90" i="44"/>
  <c r="R90" i="44"/>
  <c r="Q90" i="44"/>
  <c r="AB90" i="44" s="1"/>
  <c r="AC90" i="44" s="1"/>
  <c r="P90" i="44"/>
  <c r="Z90" i="44" s="1"/>
  <c r="AA90" i="44" s="1"/>
  <c r="O90" i="44"/>
  <c r="N90" i="44"/>
  <c r="L90" i="44"/>
  <c r="K90" i="44"/>
  <c r="V89" i="44"/>
  <c r="U89" i="44"/>
  <c r="T89" i="44"/>
  <c r="S89" i="44"/>
  <c r="R89" i="44"/>
  <c r="Q89" i="44"/>
  <c r="AB89" i="44" s="1"/>
  <c r="AC89" i="44" s="1"/>
  <c r="P89" i="44"/>
  <c r="Z89" i="44" s="1"/>
  <c r="AA89" i="44" s="1"/>
  <c r="O89" i="44"/>
  <c r="N89" i="44"/>
  <c r="L89" i="44"/>
  <c r="K89" i="44"/>
  <c r="V88" i="44"/>
  <c r="U88" i="44"/>
  <c r="T88" i="44"/>
  <c r="S88" i="44"/>
  <c r="R88" i="44"/>
  <c r="Q88" i="44"/>
  <c r="AB88" i="44" s="1"/>
  <c r="AC88" i="44" s="1"/>
  <c r="P88" i="44"/>
  <c r="Z88" i="44" s="1"/>
  <c r="AA88" i="44" s="1"/>
  <c r="O88" i="44"/>
  <c r="N88" i="44"/>
  <c r="L88" i="44"/>
  <c r="K88" i="44"/>
  <c r="V87" i="44"/>
  <c r="U87" i="44"/>
  <c r="T87" i="44"/>
  <c r="S87" i="44"/>
  <c r="R87" i="44"/>
  <c r="Q87" i="44"/>
  <c r="AB87" i="44" s="1"/>
  <c r="AC87" i="44" s="1"/>
  <c r="P87" i="44"/>
  <c r="Z87" i="44" s="1"/>
  <c r="AA87" i="44" s="1"/>
  <c r="O87" i="44"/>
  <c r="N87" i="44"/>
  <c r="L87" i="44"/>
  <c r="K87" i="44"/>
  <c r="V86" i="44"/>
  <c r="U86" i="44"/>
  <c r="T86" i="44"/>
  <c r="S86" i="44"/>
  <c r="R86" i="44"/>
  <c r="Q86" i="44"/>
  <c r="AB86" i="44" s="1"/>
  <c r="AC86" i="44" s="1"/>
  <c r="P86" i="44"/>
  <c r="Z86" i="44" s="1"/>
  <c r="AA86" i="44" s="1"/>
  <c r="O86" i="44"/>
  <c r="N86" i="44"/>
  <c r="L86" i="44"/>
  <c r="K86" i="44"/>
  <c r="V85" i="44"/>
  <c r="U85" i="44"/>
  <c r="T85" i="44"/>
  <c r="S85" i="44"/>
  <c r="R85" i="44"/>
  <c r="Q85" i="44"/>
  <c r="AB85" i="44" s="1"/>
  <c r="AC85" i="44" s="1"/>
  <c r="P85" i="44"/>
  <c r="Z85" i="44" s="1"/>
  <c r="AA85" i="44" s="1"/>
  <c r="O85" i="44"/>
  <c r="N85" i="44"/>
  <c r="L85" i="44"/>
  <c r="K85" i="44"/>
  <c r="V84" i="44"/>
  <c r="U84" i="44"/>
  <c r="T84" i="44"/>
  <c r="S84" i="44"/>
  <c r="R84" i="44"/>
  <c r="Q84" i="44"/>
  <c r="AB84" i="44" s="1"/>
  <c r="AC84" i="44" s="1"/>
  <c r="P84" i="44"/>
  <c r="Z84" i="44" s="1"/>
  <c r="AA84" i="44" s="1"/>
  <c r="O84" i="44"/>
  <c r="N84" i="44"/>
  <c r="L84" i="44"/>
  <c r="K84" i="44"/>
  <c r="V83" i="44"/>
  <c r="V103" i="44" s="1"/>
  <c r="U83" i="44"/>
  <c r="U103" i="44" s="1"/>
  <c r="T83" i="44"/>
  <c r="T103" i="44" s="1"/>
  <c r="S83" i="44"/>
  <c r="R83" i="44"/>
  <c r="Q83" i="44"/>
  <c r="AB83" i="44" s="1"/>
  <c r="P83" i="44"/>
  <c r="Z83" i="44" s="1"/>
  <c r="O83" i="44"/>
  <c r="N83" i="44"/>
  <c r="L83" i="44"/>
  <c r="K83" i="44"/>
  <c r="V82" i="44"/>
  <c r="V102" i="44" s="1"/>
  <c r="U82" i="44"/>
  <c r="U102" i="44" s="1"/>
  <c r="T82" i="44"/>
  <c r="T102" i="44" s="1"/>
  <c r="S82" i="44"/>
  <c r="R82" i="44"/>
  <c r="Q82" i="44"/>
  <c r="AB82" i="44" s="1"/>
  <c r="P82" i="44"/>
  <c r="Z82" i="44" s="1"/>
  <c r="O82" i="44"/>
  <c r="N82" i="44"/>
  <c r="L82" i="44"/>
  <c r="K82" i="44"/>
  <c r="V81" i="44"/>
  <c r="V101" i="44" s="1"/>
  <c r="U81" i="44"/>
  <c r="U101" i="44" s="1"/>
  <c r="T81" i="44"/>
  <c r="T101" i="44" s="1"/>
  <c r="S81" i="44"/>
  <c r="R81" i="44"/>
  <c r="Q81" i="44"/>
  <c r="AB81" i="44" s="1"/>
  <c r="P81" i="44"/>
  <c r="Z81" i="44" s="1"/>
  <c r="O81" i="44"/>
  <c r="N81" i="44"/>
  <c r="L81" i="44"/>
  <c r="K81" i="44"/>
  <c r="V80" i="44"/>
  <c r="V100" i="44" s="1"/>
  <c r="U80" i="44"/>
  <c r="U100" i="44" s="1"/>
  <c r="T80" i="44"/>
  <c r="T100" i="44" s="1"/>
  <c r="S80" i="44"/>
  <c r="R80" i="44"/>
  <c r="Q80" i="44"/>
  <c r="AB80" i="44" s="1"/>
  <c r="P80" i="44"/>
  <c r="Z80" i="44" s="1"/>
  <c r="O80" i="44"/>
  <c r="N80" i="44"/>
  <c r="L80" i="44"/>
  <c r="K80" i="44"/>
  <c r="X79" i="44"/>
  <c r="W79" i="44"/>
  <c r="X78" i="44"/>
  <c r="W78" i="44"/>
  <c r="X77" i="44"/>
  <c r="W77" i="44"/>
  <c r="X76" i="44"/>
  <c r="W76" i="44"/>
  <c r="V75" i="44"/>
  <c r="U75" i="44"/>
  <c r="T75" i="44"/>
  <c r="S75" i="44"/>
  <c r="R75" i="44"/>
  <c r="Q75" i="44"/>
  <c r="P75" i="44"/>
  <c r="O75" i="44"/>
  <c r="N75" i="44"/>
  <c r="L75" i="44"/>
  <c r="L79" i="44" s="1"/>
  <c r="K75" i="44"/>
  <c r="K79" i="44" s="1"/>
  <c r="V74" i="44"/>
  <c r="U74" i="44"/>
  <c r="T74" i="44"/>
  <c r="S74" i="44"/>
  <c r="R74" i="44"/>
  <c r="Q74" i="44"/>
  <c r="P74" i="44"/>
  <c r="O74" i="44"/>
  <c r="N74" i="44"/>
  <c r="L74" i="44"/>
  <c r="L78" i="44" s="1"/>
  <c r="K74" i="44"/>
  <c r="K78" i="44" s="1"/>
  <c r="V73" i="44"/>
  <c r="U73" i="44"/>
  <c r="T73" i="44"/>
  <c r="S73" i="44"/>
  <c r="R73" i="44"/>
  <c r="Q73" i="44"/>
  <c r="P73" i="44"/>
  <c r="O73" i="44"/>
  <c r="N73" i="44"/>
  <c r="L73" i="44"/>
  <c r="L77" i="44" s="1"/>
  <c r="K73" i="44"/>
  <c r="K77" i="44" s="1"/>
  <c r="V72" i="44"/>
  <c r="U72" i="44"/>
  <c r="T72" i="44"/>
  <c r="S72" i="44"/>
  <c r="R72" i="44"/>
  <c r="Q72" i="44"/>
  <c r="P72" i="44"/>
  <c r="O72" i="44"/>
  <c r="N72" i="44"/>
  <c r="L72" i="44"/>
  <c r="L76" i="44" s="1"/>
  <c r="K72" i="44"/>
  <c r="K76" i="44" s="1"/>
  <c r="V71" i="44"/>
  <c r="U71" i="44"/>
  <c r="T71" i="44"/>
  <c r="S71" i="44"/>
  <c r="R71" i="44"/>
  <c r="Q71" i="44"/>
  <c r="AB71" i="44" s="1"/>
  <c r="AC71" i="44" s="1"/>
  <c r="P71" i="44"/>
  <c r="Z71" i="44" s="1"/>
  <c r="AA71" i="44" s="1"/>
  <c r="O71" i="44"/>
  <c r="N71" i="44"/>
  <c r="L71" i="44"/>
  <c r="K71" i="44"/>
  <c r="V70" i="44"/>
  <c r="U70" i="44"/>
  <c r="T70" i="44"/>
  <c r="S70" i="44"/>
  <c r="R70" i="44"/>
  <c r="Q70" i="44"/>
  <c r="AB70" i="44" s="1"/>
  <c r="AC70" i="44" s="1"/>
  <c r="P70" i="44"/>
  <c r="Z70" i="44" s="1"/>
  <c r="AA70" i="44" s="1"/>
  <c r="O70" i="44"/>
  <c r="N70" i="44"/>
  <c r="L70" i="44"/>
  <c r="K70" i="44"/>
  <c r="V69" i="44"/>
  <c r="U69" i="44"/>
  <c r="T69" i="44"/>
  <c r="S69" i="44"/>
  <c r="R69" i="44"/>
  <c r="Q69" i="44"/>
  <c r="AB69" i="44" s="1"/>
  <c r="AC69" i="44" s="1"/>
  <c r="P69" i="44"/>
  <c r="Z69" i="44" s="1"/>
  <c r="AA69" i="44" s="1"/>
  <c r="O69" i="44"/>
  <c r="N69" i="44"/>
  <c r="L69" i="44"/>
  <c r="K69" i="44"/>
  <c r="V68" i="44"/>
  <c r="U68" i="44"/>
  <c r="T68" i="44"/>
  <c r="S68" i="44"/>
  <c r="R68" i="44"/>
  <c r="Q68" i="44"/>
  <c r="AB68" i="44" s="1"/>
  <c r="AC68" i="44" s="1"/>
  <c r="P68" i="44"/>
  <c r="Z68" i="44" s="1"/>
  <c r="AA68" i="44" s="1"/>
  <c r="O68" i="44"/>
  <c r="N68" i="44"/>
  <c r="L68" i="44"/>
  <c r="K68" i="44"/>
  <c r="V67" i="44"/>
  <c r="U67" i="44"/>
  <c r="T67" i="44"/>
  <c r="S67" i="44"/>
  <c r="R67" i="44"/>
  <c r="Q67" i="44"/>
  <c r="AB67" i="44" s="1"/>
  <c r="AC67" i="44" s="1"/>
  <c r="P67" i="44"/>
  <c r="Z67" i="44" s="1"/>
  <c r="AA67" i="44" s="1"/>
  <c r="O67" i="44"/>
  <c r="N67" i="44"/>
  <c r="L67" i="44"/>
  <c r="K67" i="44"/>
  <c r="V66" i="44"/>
  <c r="U66" i="44"/>
  <c r="T66" i="44"/>
  <c r="S66" i="44"/>
  <c r="R66" i="44"/>
  <c r="Q66" i="44"/>
  <c r="AB66" i="44" s="1"/>
  <c r="AC66" i="44" s="1"/>
  <c r="P66" i="44"/>
  <c r="Z66" i="44" s="1"/>
  <c r="AA66" i="44" s="1"/>
  <c r="O66" i="44"/>
  <c r="N66" i="44"/>
  <c r="L66" i="44"/>
  <c r="K66" i="44"/>
  <c r="V65" i="44"/>
  <c r="U65" i="44"/>
  <c r="T65" i="44"/>
  <c r="S65" i="44"/>
  <c r="R65" i="44"/>
  <c r="Q65" i="44"/>
  <c r="AB65" i="44" s="1"/>
  <c r="AC65" i="44" s="1"/>
  <c r="P65" i="44"/>
  <c r="Z65" i="44" s="1"/>
  <c r="AA65" i="44" s="1"/>
  <c r="O65" i="44"/>
  <c r="N65" i="44"/>
  <c r="L65" i="44"/>
  <c r="K65" i="44"/>
  <c r="V64" i="44"/>
  <c r="U64" i="44"/>
  <c r="T64" i="44"/>
  <c r="S64" i="44"/>
  <c r="R64" i="44"/>
  <c r="Q64" i="44"/>
  <c r="AB64" i="44" s="1"/>
  <c r="AC64" i="44" s="1"/>
  <c r="P64" i="44"/>
  <c r="Z64" i="44" s="1"/>
  <c r="AA64" i="44" s="1"/>
  <c r="O64" i="44"/>
  <c r="N64" i="44"/>
  <c r="L64" i="44"/>
  <c r="K64" i="44"/>
  <c r="V63" i="44"/>
  <c r="U63" i="44"/>
  <c r="T63" i="44"/>
  <c r="S63" i="44"/>
  <c r="R63" i="44"/>
  <c r="Q63" i="44"/>
  <c r="AB63" i="44" s="1"/>
  <c r="AC63" i="44" s="1"/>
  <c r="P63" i="44"/>
  <c r="Z63" i="44" s="1"/>
  <c r="AA63" i="44" s="1"/>
  <c r="O63" i="44"/>
  <c r="N63" i="44"/>
  <c r="L63" i="44"/>
  <c r="K63" i="44"/>
  <c r="V62" i="44"/>
  <c r="U62" i="44"/>
  <c r="T62" i="44"/>
  <c r="S62" i="44"/>
  <c r="R62" i="44"/>
  <c r="Q62" i="44"/>
  <c r="AB62" i="44" s="1"/>
  <c r="AC62" i="44" s="1"/>
  <c r="P62" i="44"/>
  <c r="Z62" i="44" s="1"/>
  <c r="AA62" i="44" s="1"/>
  <c r="O62" i="44"/>
  <c r="N62" i="44"/>
  <c r="L62" i="44"/>
  <c r="K62" i="44"/>
  <c r="V61" i="44"/>
  <c r="U61" i="44"/>
  <c r="T61" i="44"/>
  <c r="S61" i="44"/>
  <c r="R61" i="44"/>
  <c r="Q61" i="44"/>
  <c r="AB61" i="44" s="1"/>
  <c r="AC61" i="44" s="1"/>
  <c r="P61" i="44"/>
  <c r="Z61" i="44" s="1"/>
  <c r="AA61" i="44" s="1"/>
  <c r="O61" i="44"/>
  <c r="N61" i="44"/>
  <c r="L61" i="44"/>
  <c r="K61" i="44"/>
  <c r="V60" i="44"/>
  <c r="U60" i="44"/>
  <c r="T60" i="44"/>
  <c r="S60" i="44"/>
  <c r="R60" i="44"/>
  <c r="Q60" i="44"/>
  <c r="AB60" i="44" s="1"/>
  <c r="AC60" i="44" s="1"/>
  <c r="P60" i="44"/>
  <c r="Z60" i="44" s="1"/>
  <c r="AA60" i="44" s="1"/>
  <c r="O60" i="44"/>
  <c r="N60" i="44"/>
  <c r="L60" i="44"/>
  <c r="K60" i="44"/>
  <c r="V59" i="44"/>
  <c r="V79" i="44" s="1"/>
  <c r="U59" i="44"/>
  <c r="U79" i="44" s="1"/>
  <c r="T59" i="44"/>
  <c r="T79" i="44" s="1"/>
  <c r="S59" i="44"/>
  <c r="R59" i="44"/>
  <c r="Q59" i="44"/>
  <c r="AB59" i="44" s="1"/>
  <c r="P59" i="44"/>
  <c r="Z59" i="44" s="1"/>
  <c r="O59" i="44"/>
  <c r="N59" i="44"/>
  <c r="L59" i="44"/>
  <c r="K59" i="44"/>
  <c r="V58" i="44"/>
  <c r="V78" i="44" s="1"/>
  <c r="U58" i="44"/>
  <c r="U78" i="44" s="1"/>
  <c r="T58" i="44"/>
  <c r="T78" i="44" s="1"/>
  <c r="S58" i="44"/>
  <c r="R58" i="44"/>
  <c r="Q58" i="44"/>
  <c r="AB58" i="44" s="1"/>
  <c r="P58" i="44"/>
  <c r="Z58" i="44" s="1"/>
  <c r="O58" i="44"/>
  <c r="N58" i="44"/>
  <c r="L58" i="44"/>
  <c r="K58" i="44"/>
  <c r="V57" i="44"/>
  <c r="V77" i="44" s="1"/>
  <c r="U57" i="44"/>
  <c r="U77" i="44" s="1"/>
  <c r="T57" i="44"/>
  <c r="T77" i="44" s="1"/>
  <c r="S57" i="44"/>
  <c r="R57" i="44"/>
  <c r="Q57" i="44"/>
  <c r="AB57" i="44" s="1"/>
  <c r="P57" i="44"/>
  <c r="Z57" i="44" s="1"/>
  <c r="O57" i="44"/>
  <c r="N57" i="44"/>
  <c r="L57" i="44"/>
  <c r="K57" i="44"/>
  <c r="V56" i="44"/>
  <c r="V76" i="44" s="1"/>
  <c r="U56" i="44"/>
  <c r="U76" i="44" s="1"/>
  <c r="T56" i="44"/>
  <c r="T76" i="44" s="1"/>
  <c r="S56" i="44"/>
  <c r="R56" i="44"/>
  <c r="Q56" i="44"/>
  <c r="AB56" i="44" s="1"/>
  <c r="P56" i="44"/>
  <c r="Z56" i="44" s="1"/>
  <c r="O56" i="44"/>
  <c r="N56" i="44"/>
  <c r="L56" i="44"/>
  <c r="K56" i="44"/>
  <c r="X55" i="44"/>
  <c r="W55" i="44"/>
  <c r="X54" i="44"/>
  <c r="W54" i="44"/>
  <c r="X53" i="44"/>
  <c r="W53" i="44"/>
  <c r="X52" i="44"/>
  <c r="W52" i="44"/>
  <c r="V51" i="44"/>
  <c r="U51" i="44"/>
  <c r="T51" i="44"/>
  <c r="S51" i="44"/>
  <c r="R51" i="44"/>
  <c r="Q51" i="44"/>
  <c r="P51" i="44"/>
  <c r="O51" i="44"/>
  <c r="N51" i="44"/>
  <c r="L51" i="44"/>
  <c r="L55" i="44" s="1"/>
  <c r="K51" i="44"/>
  <c r="K55" i="44" s="1"/>
  <c r="V50" i="44"/>
  <c r="U50" i="44"/>
  <c r="T50" i="44"/>
  <c r="S50" i="44"/>
  <c r="R50" i="44"/>
  <c r="Q50" i="44"/>
  <c r="P50" i="44"/>
  <c r="O50" i="44"/>
  <c r="N50" i="44"/>
  <c r="L50" i="44"/>
  <c r="L54" i="44" s="1"/>
  <c r="K50" i="44"/>
  <c r="K54" i="44" s="1"/>
  <c r="V49" i="44"/>
  <c r="U49" i="44"/>
  <c r="T49" i="44"/>
  <c r="S49" i="44"/>
  <c r="R49" i="44"/>
  <c r="Q49" i="44"/>
  <c r="P49" i="44"/>
  <c r="O49" i="44"/>
  <c r="N49" i="44"/>
  <c r="L49" i="44"/>
  <c r="L53" i="44" s="1"/>
  <c r="K49" i="44"/>
  <c r="K53" i="44" s="1"/>
  <c r="V48" i="44"/>
  <c r="U48" i="44"/>
  <c r="T48" i="44"/>
  <c r="S48" i="44"/>
  <c r="R48" i="44"/>
  <c r="Q48" i="44"/>
  <c r="P48" i="44"/>
  <c r="O48" i="44"/>
  <c r="N48" i="44"/>
  <c r="L48" i="44"/>
  <c r="L52" i="44" s="1"/>
  <c r="K48" i="44"/>
  <c r="K52" i="44" s="1"/>
  <c r="V47" i="44"/>
  <c r="U47" i="44"/>
  <c r="T47" i="44"/>
  <c r="S47" i="44"/>
  <c r="R47" i="44"/>
  <c r="Q47" i="44"/>
  <c r="AB47" i="44" s="1"/>
  <c r="AC47" i="44" s="1"/>
  <c r="P47" i="44"/>
  <c r="Z47" i="44" s="1"/>
  <c r="AA47" i="44" s="1"/>
  <c r="O47" i="44"/>
  <c r="N47" i="44"/>
  <c r="L47" i="44"/>
  <c r="K47" i="44"/>
  <c r="V46" i="44"/>
  <c r="U46" i="44"/>
  <c r="T46" i="44"/>
  <c r="S46" i="44"/>
  <c r="R46" i="44"/>
  <c r="Q46" i="44"/>
  <c r="AB46" i="44" s="1"/>
  <c r="AC46" i="44" s="1"/>
  <c r="P46" i="44"/>
  <c r="Z46" i="44" s="1"/>
  <c r="AA46" i="44" s="1"/>
  <c r="O46" i="44"/>
  <c r="N46" i="44"/>
  <c r="L46" i="44"/>
  <c r="K46" i="44"/>
  <c r="V45" i="44"/>
  <c r="U45" i="44"/>
  <c r="T45" i="44"/>
  <c r="S45" i="44"/>
  <c r="R45" i="44"/>
  <c r="Q45" i="44"/>
  <c r="AB45" i="44" s="1"/>
  <c r="AC45" i="44" s="1"/>
  <c r="P45" i="44"/>
  <c r="Z45" i="44" s="1"/>
  <c r="AA45" i="44" s="1"/>
  <c r="O45" i="44"/>
  <c r="N45" i="44"/>
  <c r="L45" i="44"/>
  <c r="K45" i="44"/>
  <c r="V44" i="44"/>
  <c r="U44" i="44"/>
  <c r="T44" i="44"/>
  <c r="S44" i="44"/>
  <c r="R44" i="44"/>
  <c r="Q44" i="44"/>
  <c r="AB44" i="44" s="1"/>
  <c r="AC44" i="44" s="1"/>
  <c r="P44" i="44"/>
  <c r="Z44" i="44" s="1"/>
  <c r="AA44" i="44" s="1"/>
  <c r="O44" i="44"/>
  <c r="N44" i="44"/>
  <c r="L44" i="44"/>
  <c r="K44" i="44"/>
  <c r="V43" i="44"/>
  <c r="U43" i="44"/>
  <c r="T43" i="44"/>
  <c r="S43" i="44"/>
  <c r="R43" i="44"/>
  <c r="Q43" i="44"/>
  <c r="AB43" i="44" s="1"/>
  <c r="AC43" i="44" s="1"/>
  <c r="P43" i="44"/>
  <c r="Z43" i="44" s="1"/>
  <c r="AA43" i="44" s="1"/>
  <c r="O43" i="44"/>
  <c r="N43" i="44"/>
  <c r="L43" i="44"/>
  <c r="K43" i="44"/>
  <c r="V42" i="44"/>
  <c r="U42" i="44"/>
  <c r="T42" i="44"/>
  <c r="S42" i="44"/>
  <c r="R42" i="44"/>
  <c r="Q42" i="44"/>
  <c r="AB42" i="44" s="1"/>
  <c r="AC42" i="44" s="1"/>
  <c r="P42" i="44"/>
  <c r="Z42" i="44" s="1"/>
  <c r="AA42" i="44" s="1"/>
  <c r="O42" i="44"/>
  <c r="N42" i="44"/>
  <c r="L42" i="44"/>
  <c r="K42" i="44"/>
  <c r="V41" i="44"/>
  <c r="U41" i="44"/>
  <c r="T41" i="44"/>
  <c r="S41" i="44"/>
  <c r="R41" i="44"/>
  <c r="Q41" i="44"/>
  <c r="AB41" i="44" s="1"/>
  <c r="AC41" i="44" s="1"/>
  <c r="P41" i="44"/>
  <c r="Z41" i="44" s="1"/>
  <c r="AA41" i="44" s="1"/>
  <c r="O41" i="44"/>
  <c r="N41" i="44"/>
  <c r="L41" i="44"/>
  <c r="K41" i="44"/>
  <c r="V40" i="44"/>
  <c r="U40" i="44"/>
  <c r="T40" i="44"/>
  <c r="S40" i="44"/>
  <c r="R40" i="44"/>
  <c r="Q40" i="44"/>
  <c r="AB40" i="44" s="1"/>
  <c r="AC40" i="44" s="1"/>
  <c r="P40" i="44"/>
  <c r="Z40" i="44" s="1"/>
  <c r="AA40" i="44" s="1"/>
  <c r="L40" i="44"/>
  <c r="K40" i="44"/>
  <c r="L39" i="44"/>
  <c r="K39" i="44"/>
  <c r="L38" i="44"/>
  <c r="K38" i="44"/>
  <c r="L37" i="44"/>
  <c r="K37" i="44"/>
  <c r="L36" i="44"/>
  <c r="K36" i="44"/>
  <c r="L35" i="44"/>
  <c r="K35" i="44"/>
  <c r="L34" i="44"/>
  <c r="K34" i="44"/>
  <c r="L33" i="44"/>
  <c r="K33" i="44"/>
  <c r="L32" i="44"/>
  <c r="K32" i="44"/>
  <c r="V8" i="44"/>
  <c r="V152" i="43"/>
  <c r="U152" i="43"/>
  <c r="H5959" i="42"/>
  <c r="H5958" i="42"/>
  <c r="H5957" i="42"/>
  <c r="H5956" i="42"/>
  <c r="H5955" i="42"/>
  <c r="H5954" i="42"/>
  <c r="H5953" i="42"/>
  <c r="H5952" i="42"/>
  <c r="H5951" i="42"/>
  <c r="H5950" i="42"/>
  <c r="H5949" i="42"/>
  <c r="H5948" i="42"/>
  <c r="H5947" i="42"/>
  <c r="H5946" i="42"/>
  <c r="H5945" i="42"/>
  <c r="H5944" i="42"/>
  <c r="H5943" i="42"/>
  <c r="H5942" i="42"/>
  <c r="H5941" i="42"/>
  <c r="H5940" i="42"/>
  <c r="H5939" i="42"/>
  <c r="H5938" i="42"/>
  <c r="H5937" i="42"/>
  <c r="H5936" i="42"/>
  <c r="H5935" i="42"/>
  <c r="H5934" i="42"/>
  <c r="H5933" i="42"/>
  <c r="H5932" i="42"/>
  <c r="H5931" i="42"/>
  <c r="H5930" i="42"/>
  <c r="H5929" i="42"/>
  <c r="H5928" i="42"/>
  <c r="H5927" i="42"/>
  <c r="H5926" i="42"/>
  <c r="H5925" i="42"/>
  <c r="H5924" i="42"/>
  <c r="H5923" i="42"/>
  <c r="H5922" i="42"/>
  <c r="H5921" i="42"/>
  <c r="H5920" i="42"/>
  <c r="H5919" i="42"/>
  <c r="H5918" i="42"/>
  <c r="H5917" i="42"/>
  <c r="H5916" i="42"/>
  <c r="H5915" i="42"/>
  <c r="H5914" i="42"/>
  <c r="H5913" i="42"/>
  <c r="H5912" i="42"/>
  <c r="H5911" i="42"/>
  <c r="H5910" i="42"/>
  <c r="H5909" i="42"/>
  <c r="H5908" i="42"/>
  <c r="H5907" i="42"/>
  <c r="H5906" i="42"/>
  <c r="H5905" i="42"/>
  <c r="H5904" i="42"/>
  <c r="H5903" i="42"/>
  <c r="H5902" i="42"/>
  <c r="H5901" i="42"/>
  <c r="H5900" i="42"/>
  <c r="H5899" i="42"/>
  <c r="H5898" i="42"/>
  <c r="H5897" i="42"/>
  <c r="H5896" i="42"/>
  <c r="H5895" i="42"/>
  <c r="H5894" i="42"/>
  <c r="H5893" i="42"/>
  <c r="H5892" i="42"/>
  <c r="H5891" i="42"/>
  <c r="H5890" i="42"/>
  <c r="H5889" i="42"/>
  <c r="H5888" i="42"/>
  <c r="H5887" i="42"/>
  <c r="H5886" i="42"/>
  <c r="H5885" i="42"/>
  <c r="H5884" i="42"/>
  <c r="H5883" i="42"/>
  <c r="H5882" i="42"/>
  <c r="H5881" i="42"/>
  <c r="H5880" i="42"/>
  <c r="H5879" i="42"/>
  <c r="H5878" i="42"/>
  <c r="H5877" i="42"/>
  <c r="H5876" i="42"/>
  <c r="H5875" i="42"/>
  <c r="H5874" i="42"/>
  <c r="H5873" i="42"/>
  <c r="H5872" i="42"/>
  <c r="H5871" i="42"/>
  <c r="H5870" i="42"/>
  <c r="H5869" i="42"/>
  <c r="H5868" i="42"/>
  <c r="H5867" i="42"/>
  <c r="H5866" i="42"/>
  <c r="H5865" i="42"/>
  <c r="H5864" i="42"/>
  <c r="H5863" i="42"/>
  <c r="H5862" i="42"/>
  <c r="H5861" i="42"/>
  <c r="H5860" i="42"/>
  <c r="H5859" i="42"/>
  <c r="H5858" i="42"/>
  <c r="H5857" i="42"/>
  <c r="H5856" i="42"/>
  <c r="H5855" i="42"/>
  <c r="H5854" i="42"/>
  <c r="H5853" i="42"/>
  <c r="H5852" i="42"/>
  <c r="H5851" i="42"/>
  <c r="H5850" i="42"/>
  <c r="H5849" i="42"/>
  <c r="H5848" i="42"/>
  <c r="H5847" i="42"/>
  <c r="H5846" i="42"/>
  <c r="H5845" i="42"/>
  <c r="H5844" i="42"/>
  <c r="H5843" i="42"/>
  <c r="H5842" i="42"/>
  <c r="H5841" i="42"/>
  <c r="H5840" i="42"/>
  <c r="H5839" i="42"/>
  <c r="H5838" i="42"/>
  <c r="H5837" i="42"/>
  <c r="H5836" i="42"/>
  <c r="H5835" i="42"/>
  <c r="H5834" i="42"/>
  <c r="H5833" i="42"/>
  <c r="H5832" i="42"/>
  <c r="H5831" i="42"/>
  <c r="H5830" i="42"/>
  <c r="H5829" i="42"/>
  <c r="H5828" i="42"/>
  <c r="H5827" i="42"/>
  <c r="H5826" i="42"/>
  <c r="H5825" i="42"/>
  <c r="H5824" i="42"/>
  <c r="H5823" i="42"/>
  <c r="H5822" i="42"/>
  <c r="H5821" i="42"/>
  <c r="H5820" i="42"/>
  <c r="H5819" i="42"/>
  <c r="H5818" i="42"/>
  <c r="H5817" i="42"/>
  <c r="H5816" i="42"/>
  <c r="H5815" i="42"/>
  <c r="H5814" i="42"/>
  <c r="H5813" i="42"/>
  <c r="H5812" i="42"/>
  <c r="H5811" i="42"/>
  <c r="H5810" i="42"/>
  <c r="H5809" i="42"/>
  <c r="H5808" i="42"/>
  <c r="H5807" i="42"/>
  <c r="H5806" i="42"/>
  <c r="H5805" i="42"/>
  <c r="H5804" i="42"/>
  <c r="H5803" i="42"/>
  <c r="H5802" i="42"/>
  <c r="H5801" i="42"/>
  <c r="H5800" i="42"/>
  <c r="H5799" i="42"/>
  <c r="H5798" i="42"/>
  <c r="H5797" i="42"/>
  <c r="H5796" i="42"/>
  <c r="H5795" i="42"/>
  <c r="H5794" i="42"/>
  <c r="H5793" i="42"/>
  <c r="H5792" i="42"/>
  <c r="H5791" i="42"/>
  <c r="H5790" i="42"/>
  <c r="H5789" i="42"/>
  <c r="H5788" i="42"/>
  <c r="H5787" i="42"/>
  <c r="H5786" i="42"/>
  <c r="H5785" i="42"/>
  <c r="H5784" i="42"/>
  <c r="H5783" i="42"/>
  <c r="H5782" i="42"/>
  <c r="H5781" i="42"/>
  <c r="H5780" i="42"/>
  <c r="H5779" i="42"/>
  <c r="H5778" i="42"/>
  <c r="H5777" i="42"/>
  <c r="H5776" i="42"/>
  <c r="H5775" i="42"/>
  <c r="H5774" i="42"/>
  <c r="H5773" i="42"/>
  <c r="H5772" i="42"/>
  <c r="H5771" i="42"/>
  <c r="H5770" i="42"/>
  <c r="H5769" i="42"/>
  <c r="H5768" i="42"/>
  <c r="H5767" i="42"/>
  <c r="H5766" i="42"/>
  <c r="H5765" i="42"/>
  <c r="H5764" i="42"/>
  <c r="H5763" i="42"/>
  <c r="H5762" i="42"/>
  <c r="H5761" i="42"/>
  <c r="H5760" i="42"/>
  <c r="H5759" i="42"/>
  <c r="H5758" i="42"/>
  <c r="H5757" i="42"/>
  <c r="H5756" i="42"/>
  <c r="H5755" i="42"/>
  <c r="H5754" i="42"/>
  <c r="H5753" i="42"/>
  <c r="H5752" i="42"/>
  <c r="H5751" i="42"/>
  <c r="H5750" i="42"/>
  <c r="H5749" i="42"/>
  <c r="H5748" i="42"/>
  <c r="H5747" i="42"/>
  <c r="H5746" i="42"/>
  <c r="H5745" i="42"/>
  <c r="H5744" i="42"/>
  <c r="H5743" i="42"/>
  <c r="H5742" i="42"/>
  <c r="H5741" i="42"/>
  <c r="H5740" i="42"/>
  <c r="H5739" i="42"/>
  <c r="H5738" i="42"/>
  <c r="H5737" i="42"/>
  <c r="H5736" i="42"/>
  <c r="H5735" i="42"/>
  <c r="H5734" i="42"/>
  <c r="H5733" i="42"/>
  <c r="H5732" i="42"/>
  <c r="H5731" i="42"/>
  <c r="H5730" i="42"/>
  <c r="H5729" i="42"/>
  <c r="H5728" i="42"/>
  <c r="H5727" i="42"/>
  <c r="H5726" i="42"/>
  <c r="H5725" i="42"/>
  <c r="H5724" i="42"/>
  <c r="H5723" i="42"/>
  <c r="H5722" i="42"/>
  <c r="H5721" i="42"/>
  <c r="H5720" i="42"/>
  <c r="H5719" i="42"/>
  <c r="H5718" i="42"/>
  <c r="H5717" i="42"/>
  <c r="H5716" i="42"/>
  <c r="H5715" i="42"/>
  <c r="H5714" i="42"/>
  <c r="H5713" i="42"/>
  <c r="H5712" i="42"/>
  <c r="H5711" i="42"/>
  <c r="H5710" i="42"/>
  <c r="H5709" i="42"/>
  <c r="H5708" i="42"/>
  <c r="H5707" i="42"/>
  <c r="H5706" i="42"/>
  <c r="H5705" i="42"/>
  <c r="H5704" i="42"/>
  <c r="H5703" i="42"/>
  <c r="H5702" i="42"/>
  <c r="H5701" i="42"/>
  <c r="H5700" i="42"/>
  <c r="H5699" i="42"/>
  <c r="H5698" i="42"/>
  <c r="H5697" i="42"/>
  <c r="H5696" i="42"/>
  <c r="H5695" i="42"/>
  <c r="H5694" i="42"/>
  <c r="H5693" i="42"/>
  <c r="H5692" i="42"/>
  <c r="H5691" i="42"/>
  <c r="H5690" i="42"/>
  <c r="H5689" i="42"/>
  <c r="H5688" i="42"/>
  <c r="H5687" i="42"/>
  <c r="H5686" i="42"/>
  <c r="H5685" i="42"/>
  <c r="H5684" i="42"/>
  <c r="H5683" i="42"/>
  <c r="H5682" i="42"/>
  <c r="H5681" i="42"/>
  <c r="H5680" i="42"/>
  <c r="H5679" i="42"/>
  <c r="H5678" i="42"/>
  <c r="H5677" i="42"/>
  <c r="H5676" i="42"/>
  <c r="H5675" i="42"/>
  <c r="H5674" i="42"/>
  <c r="H5673" i="42"/>
  <c r="H5672" i="42"/>
  <c r="H5671" i="42"/>
  <c r="H5670" i="42"/>
  <c r="H5669" i="42"/>
  <c r="H5668" i="42"/>
  <c r="H5667" i="42"/>
  <c r="H5666" i="42"/>
  <c r="H5665" i="42"/>
  <c r="H5664" i="42"/>
  <c r="H5663" i="42"/>
  <c r="H5662" i="42"/>
  <c r="H5661" i="42"/>
  <c r="H5660" i="42"/>
  <c r="H5659" i="42"/>
  <c r="H5658" i="42"/>
  <c r="H5657" i="42"/>
  <c r="H5656" i="42"/>
  <c r="H5655" i="42"/>
  <c r="H5654" i="42"/>
  <c r="H5653" i="42"/>
  <c r="H5652" i="42"/>
  <c r="H5651" i="42"/>
  <c r="H5650" i="42"/>
  <c r="H5649" i="42"/>
  <c r="H5648" i="42"/>
  <c r="H5647" i="42"/>
  <c r="H5646" i="42"/>
  <c r="H5645" i="42"/>
  <c r="H5644" i="42"/>
  <c r="H5643" i="42"/>
  <c r="H5642" i="42"/>
  <c r="H5641" i="42"/>
  <c r="H5640" i="42"/>
  <c r="H5639" i="42"/>
  <c r="H5638" i="42"/>
  <c r="H5637" i="42"/>
  <c r="H5636" i="42"/>
  <c r="H5635" i="42"/>
  <c r="H5634" i="42"/>
  <c r="H5633" i="42"/>
  <c r="H5632" i="42"/>
  <c r="H5631" i="42"/>
  <c r="H5630" i="42"/>
  <c r="H5629" i="42"/>
  <c r="H5628" i="42"/>
  <c r="H5627" i="42"/>
  <c r="H5626" i="42"/>
  <c r="H5625" i="42"/>
  <c r="H5624" i="42"/>
  <c r="H5623" i="42"/>
  <c r="H5622" i="42"/>
  <c r="H5621" i="42"/>
  <c r="H5620" i="42"/>
  <c r="H5619" i="42"/>
  <c r="H5618" i="42"/>
  <c r="H5617" i="42"/>
  <c r="H5616" i="42"/>
  <c r="H5615" i="42"/>
  <c r="H5614" i="42"/>
  <c r="H5613" i="42"/>
  <c r="H5612" i="42"/>
  <c r="H5611" i="42"/>
  <c r="H5610" i="42"/>
  <c r="H5609" i="42"/>
  <c r="H5608" i="42"/>
  <c r="H5607" i="42"/>
  <c r="H5606" i="42"/>
  <c r="H5605" i="42"/>
  <c r="H5604" i="42"/>
  <c r="H5603" i="42"/>
  <c r="H5602" i="42"/>
  <c r="H5601" i="42"/>
  <c r="H5600" i="42"/>
  <c r="H5599" i="42"/>
  <c r="H5598" i="42"/>
  <c r="H5597" i="42"/>
  <c r="H5596" i="42"/>
  <c r="H5595" i="42"/>
  <c r="H5594" i="42"/>
  <c r="H5593" i="42"/>
  <c r="H5592" i="42"/>
  <c r="H5591" i="42"/>
  <c r="H5590" i="42"/>
  <c r="H5589" i="42"/>
  <c r="H5588" i="42"/>
  <c r="H5587" i="42"/>
  <c r="H5586" i="42"/>
  <c r="H5585" i="42"/>
  <c r="H5584" i="42"/>
  <c r="H5583" i="42"/>
  <c r="H5582" i="42"/>
  <c r="H5581" i="42"/>
  <c r="H5580" i="42"/>
  <c r="H5579" i="42"/>
  <c r="H5578" i="42"/>
  <c r="H5577" i="42"/>
  <c r="H5576" i="42"/>
  <c r="H5575" i="42"/>
  <c r="H5574" i="42"/>
  <c r="H5573" i="42"/>
  <c r="H5572" i="42"/>
  <c r="H5571" i="42"/>
  <c r="H5570" i="42"/>
  <c r="H5569" i="42"/>
  <c r="H5568" i="42"/>
  <c r="H5567" i="42"/>
  <c r="H5566" i="42"/>
  <c r="H5565" i="42"/>
  <c r="H5564" i="42"/>
  <c r="H5563" i="42"/>
  <c r="H5562" i="42"/>
  <c r="H5561" i="42"/>
  <c r="H5560" i="42"/>
  <c r="H5559" i="42"/>
  <c r="H5558" i="42"/>
  <c r="H5557" i="42"/>
  <c r="H5556" i="42"/>
  <c r="H5555" i="42"/>
  <c r="H5554" i="42"/>
  <c r="H5553" i="42"/>
  <c r="H5552" i="42"/>
  <c r="H5551" i="42"/>
  <c r="H5550" i="42"/>
  <c r="H5549" i="42"/>
  <c r="H5548" i="42"/>
  <c r="H5547" i="42"/>
  <c r="H5546" i="42"/>
  <c r="H5545" i="42"/>
  <c r="H5544" i="42"/>
  <c r="H5543" i="42"/>
  <c r="H5542" i="42"/>
  <c r="H5541" i="42"/>
  <c r="H5540" i="42"/>
  <c r="H5539" i="42"/>
  <c r="H5538" i="42"/>
  <c r="H5537" i="42"/>
  <c r="H5536" i="42"/>
  <c r="H5535" i="42"/>
  <c r="H5534" i="42"/>
  <c r="H5533" i="42"/>
  <c r="H5532" i="42"/>
  <c r="H5531" i="42"/>
  <c r="H5530" i="42"/>
  <c r="H5529" i="42"/>
  <c r="H5528" i="42"/>
  <c r="H5527" i="42"/>
  <c r="H5526" i="42"/>
  <c r="H5525" i="42"/>
  <c r="H5524" i="42"/>
  <c r="H5523" i="42"/>
  <c r="H5522" i="42"/>
  <c r="H5521" i="42"/>
  <c r="H5520" i="42"/>
  <c r="H5519" i="42"/>
  <c r="H5518" i="42"/>
  <c r="H5517" i="42"/>
  <c r="H5516" i="42"/>
  <c r="H5515" i="42"/>
  <c r="H5514" i="42"/>
  <c r="H5513" i="42"/>
  <c r="H5512" i="42"/>
  <c r="H5511" i="42"/>
  <c r="H5510" i="42"/>
  <c r="H5509" i="42"/>
  <c r="H5508" i="42"/>
  <c r="H5507" i="42"/>
  <c r="H5506" i="42"/>
  <c r="H5505" i="42"/>
  <c r="H5504" i="42"/>
  <c r="H5503" i="42"/>
  <c r="H5502" i="42"/>
  <c r="H5501" i="42"/>
  <c r="H5500" i="42"/>
  <c r="H5499" i="42"/>
  <c r="H5498" i="42"/>
  <c r="H5497" i="42"/>
  <c r="H5496" i="42"/>
  <c r="H5495" i="42"/>
  <c r="H5494" i="42"/>
  <c r="H5493" i="42"/>
  <c r="H5492" i="42"/>
  <c r="H5491" i="42"/>
  <c r="H5490" i="42"/>
  <c r="H5489" i="42"/>
  <c r="H5488" i="42"/>
  <c r="H5487" i="42"/>
  <c r="H5486" i="42"/>
  <c r="H5485" i="42"/>
  <c r="H5484" i="42"/>
  <c r="H5483" i="42"/>
  <c r="H5482" i="42"/>
  <c r="H5481" i="42"/>
  <c r="H5480" i="42"/>
  <c r="H5479" i="42"/>
  <c r="H5478" i="42"/>
  <c r="H5477" i="42"/>
  <c r="H5476" i="42"/>
  <c r="H5475" i="42"/>
  <c r="H5474" i="42"/>
  <c r="H5473" i="42"/>
  <c r="H5472" i="42"/>
  <c r="H5471" i="42"/>
  <c r="H5470" i="42"/>
  <c r="H5469" i="42"/>
  <c r="H5468" i="42"/>
  <c r="H5467" i="42"/>
  <c r="H5466" i="42"/>
  <c r="H5465" i="42"/>
  <c r="H5464" i="42"/>
  <c r="H5463" i="42"/>
  <c r="H5462" i="42"/>
  <c r="H5461" i="42"/>
  <c r="H5460" i="42"/>
  <c r="H5459" i="42"/>
  <c r="H5458" i="42"/>
  <c r="H5457" i="42"/>
  <c r="H5456" i="42"/>
  <c r="H5455" i="42"/>
  <c r="H5454" i="42"/>
  <c r="H5453" i="42"/>
  <c r="H5452" i="42"/>
  <c r="H5451" i="42"/>
  <c r="H5450" i="42"/>
  <c r="H5449" i="42"/>
  <c r="H5448" i="42"/>
  <c r="H5447" i="42"/>
  <c r="H5446" i="42"/>
  <c r="H5445" i="42"/>
  <c r="H5444" i="42"/>
  <c r="H5443" i="42"/>
  <c r="H5442" i="42"/>
  <c r="H5441" i="42"/>
  <c r="H5440" i="42"/>
  <c r="H5439" i="42"/>
  <c r="H5438" i="42"/>
  <c r="H5437" i="42"/>
  <c r="H5436" i="42"/>
  <c r="H5435" i="42"/>
  <c r="H5434" i="42"/>
  <c r="H5433" i="42"/>
  <c r="H5432" i="42"/>
  <c r="H5431" i="42"/>
  <c r="H5430" i="42"/>
  <c r="H5429" i="42"/>
  <c r="H5428" i="42"/>
  <c r="H5427" i="42"/>
  <c r="H5426" i="42"/>
  <c r="H5425" i="42"/>
  <c r="H5424" i="42"/>
  <c r="H5423" i="42"/>
  <c r="H5422" i="42"/>
  <c r="H5421" i="42"/>
  <c r="H5420" i="42"/>
  <c r="H5419" i="42"/>
  <c r="H5418" i="42"/>
  <c r="H5417" i="42"/>
  <c r="H5416" i="42"/>
  <c r="H5415" i="42"/>
  <c r="H5414" i="42"/>
  <c r="H5413" i="42"/>
  <c r="H5412" i="42"/>
  <c r="H5411" i="42"/>
  <c r="H5410" i="42"/>
  <c r="H5409" i="42"/>
  <c r="H5408" i="42"/>
  <c r="H5407" i="42"/>
  <c r="H5406" i="42"/>
  <c r="H5405" i="42"/>
  <c r="H5404" i="42"/>
  <c r="H5403" i="42"/>
  <c r="H5402" i="42"/>
  <c r="H5401" i="42"/>
  <c r="H5400" i="42"/>
  <c r="H5399" i="42"/>
  <c r="H5398" i="42"/>
  <c r="H5397" i="42"/>
  <c r="H5396" i="42"/>
  <c r="H5395" i="42"/>
  <c r="H5394" i="42"/>
  <c r="H5393" i="42"/>
  <c r="H5392" i="42"/>
  <c r="H5391" i="42"/>
  <c r="H5390" i="42"/>
  <c r="H5389" i="42"/>
  <c r="H5388" i="42"/>
  <c r="H5387" i="42"/>
  <c r="H5386" i="42"/>
  <c r="H5385" i="42"/>
  <c r="H5384" i="42"/>
  <c r="H5383" i="42"/>
  <c r="H5382" i="42"/>
  <c r="H5381" i="42"/>
  <c r="H5380" i="42"/>
  <c r="H5379" i="42"/>
  <c r="H5378" i="42"/>
  <c r="H5377" i="42"/>
  <c r="H5376" i="42"/>
  <c r="H5375" i="42"/>
  <c r="H5374" i="42"/>
  <c r="H5373" i="42"/>
  <c r="H5372" i="42"/>
  <c r="H5371" i="42"/>
  <c r="H5370" i="42"/>
  <c r="H5369" i="42"/>
  <c r="H5368" i="42"/>
  <c r="H5367" i="42"/>
  <c r="H5366" i="42"/>
  <c r="H5365" i="42"/>
  <c r="H5364" i="42"/>
  <c r="H5363" i="42"/>
  <c r="H5362" i="42"/>
  <c r="H5361" i="42"/>
  <c r="H5360" i="42"/>
  <c r="H5359" i="42"/>
  <c r="H5358" i="42"/>
  <c r="H5357" i="42"/>
  <c r="H5356" i="42"/>
  <c r="H5355" i="42"/>
  <c r="H5354" i="42"/>
  <c r="H5353" i="42"/>
  <c r="H5352" i="42"/>
  <c r="H5351" i="42"/>
  <c r="H5350" i="42"/>
  <c r="H5349" i="42"/>
  <c r="H5348" i="42"/>
  <c r="H5347" i="42"/>
  <c r="H5346" i="42"/>
  <c r="H5345" i="42"/>
  <c r="H5344" i="42"/>
  <c r="H5343" i="42"/>
  <c r="H5342" i="42"/>
  <c r="H5341" i="42"/>
  <c r="H5340" i="42"/>
  <c r="H5339" i="42"/>
  <c r="H5338" i="42"/>
  <c r="H5337" i="42"/>
  <c r="H5336" i="42"/>
  <c r="H5335" i="42"/>
  <c r="H5334" i="42"/>
  <c r="H5333" i="42"/>
  <c r="H5332" i="42"/>
  <c r="H5331" i="42"/>
  <c r="H5330" i="42"/>
  <c r="H5329" i="42"/>
  <c r="H5328" i="42"/>
  <c r="H5327" i="42"/>
  <c r="H5326" i="42"/>
  <c r="H5325" i="42"/>
  <c r="H5324" i="42"/>
  <c r="H5323" i="42"/>
  <c r="H5322" i="42"/>
  <c r="H5321" i="42"/>
  <c r="H5320" i="42"/>
  <c r="H5319" i="42"/>
  <c r="H5318" i="42"/>
  <c r="H5317" i="42"/>
  <c r="H5316" i="42"/>
  <c r="H5315" i="42"/>
  <c r="H5314" i="42"/>
  <c r="H5313" i="42"/>
  <c r="H5312" i="42"/>
  <c r="H5311" i="42"/>
  <c r="H5310" i="42"/>
  <c r="H5309" i="42"/>
  <c r="H5308" i="42"/>
  <c r="H5307" i="42"/>
  <c r="H5306" i="42"/>
  <c r="H5305" i="42"/>
  <c r="H5304" i="42"/>
  <c r="H5303" i="42"/>
  <c r="H5302" i="42"/>
  <c r="H5301" i="42"/>
  <c r="H5300" i="42"/>
  <c r="H5299" i="42"/>
  <c r="H5298" i="42"/>
  <c r="H5297" i="42"/>
  <c r="H5296" i="42"/>
  <c r="H5295" i="42"/>
  <c r="H5294" i="42"/>
  <c r="H5293" i="42"/>
  <c r="H5292" i="42"/>
  <c r="H5291" i="42"/>
  <c r="H5290" i="42"/>
  <c r="H5289" i="42"/>
  <c r="H5288" i="42"/>
  <c r="H5287" i="42"/>
  <c r="H5286" i="42"/>
  <c r="H5285" i="42"/>
  <c r="H5284" i="42"/>
  <c r="H5283" i="42"/>
  <c r="H5282" i="42"/>
  <c r="H5281" i="42"/>
  <c r="H5280" i="42"/>
  <c r="H5279" i="42"/>
  <c r="H5278" i="42"/>
  <c r="H5277" i="42"/>
  <c r="H5276" i="42"/>
  <c r="H5275" i="42"/>
  <c r="H5274" i="42"/>
  <c r="H5273" i="42"/>
  <c r="H5272" i="42"/>
  <c r="H5271" i="42"/>
  <c r="H5270" i="42"/>
  <c r="H5269" i="42"/>
  <c r="H5268" i="42"/>
  <c r="H5267" i="42"/>
  <c r="H5266" i="42"/>
  <c r="H5265" i="42"/>
  <c r="H5264" i="42"/>
  <c r="H5263" i="42"/>
  <c r="H5262" i="42"/>
  <c r="H5261" i="42"/>
  <c r="H5260" i="42"/>
  <c r="H5259" i="42"/>
  <c r="H5258" i="42"/>
  <c r="H5257" i="42"/>
  <c r="H5256" i="42"/>
  <c r="H5255" i="42"/>
  <c r="H5254" i="42"/>
  <c r="H5253" i="42"/>
  <c r="H5252" i="42"/>
  <c r="H5251" i="42"/>
  <c r="H5250" i="42"/>
  <c r="H5249" i="42"/>
  <c r="H5248" i="42"/>
  <c r="H5247" i="42"/>
  <c r="H5246" i="42"/>
  <c r="H5245" i="42"/>
  <c r="H5244" i="42"/>
  <c r="H5243" i="42"/>
  <c r="H5242" i="42"/>
  <c r="H5241" i="42"/>
  <c r="H5240" i="42"/>
  <c r="H5239" i="42"/>
  <c r="H5238" i="42"/>
  <c r="H5237" i="42"/>
  <c r="H5236" i="42"/>
  <c r="H5235" i="42"/>
  <c r="H5234" i="42"/>
  <c r="H5233" i="42"/>
  <c r="H5232" i="42"/>
  <c r="H5231" i="42"/>
  <c r="H5230" i="42"/>
  <c r="H5229" i="42"/>
  <c r="H5228" i="42"/>
  <c r="H5227" i="42"/>
  <c r="H5226" i="42"/>
  <c r="H5225" i="42"/>
  <c r="H5224" i="42"/>
  <c r="H5223" i="42"/>
  <c r="H5222" i="42"/>
  <c r="H5221" i="42"/>
  <c r="H5220" i="42"/>
  <c r="H5219" i="42"/>
  <c r="H5218" i="42"/>
  <c r="H5217" i="42"/>
  <c r="H5216" i="42"/>
  <c r="H5215" i="42"/>
  <c r="H5214" i="42"/>
  <c r="H5213" i="42"/>
  <c r="H5212" i="42"/>
  <c r="H5211" i="42"/>
  <c r="H5210" i="42"/>
  <c r="H5209" i="42"/>
  <c r="H5208" i="42"/>
  <c r="H5207" i="42"/>
  <c r="H5206" i="42"/>
  <c r="H5205" i="42"/>
  <c r="H5204" i="42"/>
  <c r="H5203" i="42"/>
  <c r="H5202" i="42"/>
  <c r="H5201" i="42"/>
  <c r="H5200" i="42"/>
  <c r="H5199" i="42"/>
  <c r="H5198" i="42"/>
  <c r="H5197" i="42"/>
  <c r="H5196" i="42"/>
  <c r="H5195" i="42"/>
  <c r="H5194" i="42"/>
  <c r="H5193" i="42"/>
  <c r="H5192" i="42"/>
  <c r="H5191" i="42"/>
  <c r="H5190" i="42"/>
  <c r="H5189" i="42"/>
  <c r="H5188" i="42"/>
  <c r="H5187" i="42"/>
  <c r="H5186" i="42"/>
  <c r="H5185" i="42"/>
  <c r="H5184" i="42"/>
  <c r="H5183" i="42"/>
  <c r="H5182" i="42"/>
  <c r="H5181" i="42"/>
  <c r="H5180" i="42"/>
  <c r="H5179" i="42"/>
  <c r="H5178" i="42"/>
  <c r="H5177" i="42"/>
  <c r="H5176" i="42"/>
  <c r="H5175" i="42"/>
  <c r="H5174" i="42"/>
  <c r="H5173" i="42"/>
  <c r="H5172" i="42"/>
  <c r="H5171" i="42"/>
  <c r="H5170" i="42"/>
  <c r="H5169" i="42"/>
  <c r="H5168" i="42"/>
  <c r="H5167" i="42"/>
  <c r="H5166" i="42"/>
  <c r="H5165" i="42"/>
  <c r="H5164" i="42"/>
  <c r="H5163" i="42"/>
  <c r="H5162" i="42"/>
  <c r="H5161" i="42"/>
  <c r="H5160" i="42"/>
  <c r="H5159" i="42"/>
  <c r="H5158" i="42"/>
  <c r="H5157" i="42"/>
  <c r="H5156" i="42"/>
  <c r="H5155" i="42"/>
  <c r="H5154" i="42"/>
  <c r="H5153" i="42"/>
  <c r="H5152" i="42"/>
  <c r="H5151" i="42"/>
  <c r="H5150" i="42"/>
  <c r="H5149" i="42"/>
  <c r="H5148" i="42"/>
  <c r="H5147" i="42"/>
  <c r="H5146" i="42"/>
  <c r="H5145" i="42"/>
  <c r="H5144" i="42"/>
  <c r="H5143" i="42"/>
  <c r="H5142" i="42"/>
  <c r="H5141" i="42"/>
  <c r="H5140" i="42"/>
  <c r="H5139" i="42"/>
  <c r="H5138" i="42"/>
  <c r="H5137" i="42"/>
  <c r="H5136" i="42"/>
  <c r="H5135" i="42"/>
  <c r="H5134" i="42"/>
  <c r="H5133" i="42"/>
  <c r="H5132" i="42"/>
  <c r="H5131" i="42"/>
  <c r="H5130" i="42"/>
  <c r="H5129" i="42"/>
  <c r="H5128" i="42"/>
  <c r="H5127" i="42"/>
  <c r="H5126" i="42"/>
  <c r="H5125" i="42"/>
  <c r="H5124" i="42"/>
  <c r="H5123" i="42"/>
  <c r="H5122" i="42"/>
  <c r="H5121" i="42"/>
  <c r="H5120" i="42"/>
  <c r="H5119" i="42"/>
  <c r="H5118" i="42"/>
  <c r="H5117" i="42"/>
  <c r="H5116" i="42"/>
  <c r="H5115" i="42"/>
  <c r="H5114" i="42"/>
  <c r="H5113" i="42"/>
  <c r="H5112" i="42"/>
  <c r="H5111" i="42"/>
  <c r="H5110" i="42"/>
  <c r="H5109" i="42"/>
  <c r="H5108" i="42"/>
  <c r="H5107" i="42"/>
  <c r="H5106" i="42"/>
  <c r="H5105" i="42"/>
  <c r="H5104" i="42"/>
  <c r="H5103" i="42"/>
  <c r="H5102" i="42"/>
  <c r="H5101" i="42"/>
  <c r="H5100" i="42"/>
  <c r="H5099" i="42"/>
  <c r="H5098" i="42"/>
  <c r="H5097" i="42"/>
  <c r="H5096" i="42"/>
  <c r="H5095" i="42"/>
  <c r="H5094" i="42"/>
  <c r="H5093" i="42"/>
  <c r="H5092" i="42"/>
  <c r="H5091" i="42"/>
  <c r="H5090" i="42"/>
  <c r="H5089" i="42"/>
  <c r="H5088" i="42"/>
  <c r="H5087" i="42"/>
  <c r="H5086" i="42"/>
  <c r="H5085" i="42"/>
  <c r="H5084" i="42"/>
  <c r="H5083" i="42"/>
  <c r="H5082" i="42"/>
  <c r="H5081" i="42"/>
  <c r="H5080" i="42"/>
  <c r="H5079" i="42"/>
  <c r="H5078" i="42"/>
  <c r="H5077" i="42"/>
  <c r="H5076" i="42"/>
  <c r="H5075" i="42"/>
  <c r="H5074" i="42"/>
  <c r="H5073" i="42"/>
  <c r="H5072" i="42"/>
  <c r="H5071" i="42"/>
  <c r="H5070" i="42"/>
  <c r="H5069" i="42"/>
  <c r="H5068" i="42"/>
  <c r="H5067" i="42"/>
  <c r="H5066" i="42"/>
  <c r="H5065" i="42"/>
  <c r="H5064" i="42"/>
  <c r="H5063" i="42"/>
  <c r="H5062" i="42"/>
  <c r="H5061" i="42"/>
  <c r="H5060" i="42"/>
  <c r="H5059" i="42"/>
  <c r="H5058" i="42"/>
  <c r="H5057" i="42"/>
  <c r="H5056" i="42"/>
  <c r="H5055" i="42"/>
  <c r="H5054" i="42"/>
  <c r="H5053" i="42"/>
  <c r="H5052" i="42"/>
  <c r="H5051" i="42"/>
  <c r="H5050" i="42"/>
  <c r="H5049" i="42"/>
  <c r="H5048" i="42"/>
  <c r="H5047" i="42"/>
  <c r="H5046" i="42"/>
  <c r="H5045" i="42"/>
  <c r="H5044" i="42"/>
  <c r="H5043" i="42"/>
  <c r="H5042" i="42"/>
  <c r="H5041" i="42"/>
  <c r="H5040" i="42"/>
  <c r="H5039" i="42"/>
  <c r="H5038" i="42"/>
  <c r="H5037" i="42"/>
  <c r="H5036" i="42"/>
  <c r="H5035" i="42"/>
  <c r="H5034" i="42"/>
  <c r="H5033" i="42"/>
  <c r="H5032" i="42"/>
  <c r="H5031" i="42"/>
  <c r="H5030" i="42"/>
  <c r="H5029" i="42"/>
  <c r="H5028" i="42"/>
  <c r="H5027" i="42"/>
  <c r="H5026" i="42"/>
  <c r="H5025" i="42"/>
  <c r="H5024" i="42"/>
  <c r="H5023" i="42"/>
  <c r="H5022" i="42"/>
  <c r="H5021" i="42"/>
  <c r="H5020" i="42"/>
  <c r="H5019" i="42"/>
  <c r="H5018" i="42"/>
  <c r="H5017" i="42"/>
  <c r="H5016" i="42"/>
  <c r="H5015" i="42"/>
  <c r="H5014" i="42"/>
  <c r="H5013" i="42"/>
  <c r="H5012" i="42"/>
  <c r="H5011" i="42"/>
  <c r="H5010" i="42"/>
  <c r="H5009" i="42"/>
  <c r="H5008" i="42"/>
  <c r="H5007" i="42"/>
  <c r="H5006" i="42"/>
  <c r="H5005" i="42"/>
  <c r="H5004" i="42"/>
  <c r="H5003" i="42"/>
  <c r="H5002" i="42"/>
  <c r="H5001" i="42"/>
  <c r="H5000" i="42"/>
  <c r="H4999" i="42"/>
  <c r="H4998" i="42"/>
  <c r="H4997" i="42"/>
  <c r="H4996" i="42"/>
  <c r="H4995" i="42"/>
  <c r="H4994" i="42"/>
  <c r="H4993" i="42"/>
  <c r="H4992" i="42"/>
  <c r="H4991" i="42"/>
  <c r="H4990" i="42"/>
  <c r="H4989" i="42"/>
  <c r="H4988" i="42"/>
  <c r="H4987" i="42"/>
  <c r="H4986" i="42"/>
  <c r="H4985" i="42"/>
  <c r="H4984" i="42"/>
  <c r="H4983" i="42"/>
  <c r="H4982" i="42"/>
  <c r="H4981" i="42"/>
  <c r="H4980" i="42"/>
  <c r="H4979" i="42"/>
  <c r="H4978" i="42"/>
  <c r="H4977" i="42"/>
  <c r="H4976" i="42"/>
  <c r="H4975" i="42"/>
  <c r="H4974" i="42"/>
  <c r="H4973" i="42"/>
  <c r="H4972" i="42"/>
  <c r="H4971" i="42"/>
  <c r="H4970" i="42"/>
  <c r="H4969" i="42"/>
  <c r="H4968" i="42"/>
  <c r="H4967" i="42"/>
  <c r="H4966" i="42"/>
  <c r="H4965" i="42"/>
  <c r="H4964" i="42"/>
  <c r="H4963" i="42"/>
  <c r="H4962" i="42"/>
  <c r="H4961" i="42"/>
  <c r="H4960" i="42"/>
  <c r="H4959" i="42"/>
  <c r="H4958" i="42"/>
  <c r="H4957" i="42"/>
  <c r="H4956" i="42"/>
  <c r="H4955" i="42"/>
  <c r="H4954" i="42"/>
  <c r="H4953" i="42"/>
  <c r="H4952" i="42"/>
  <c r="H4951" i="42"/>
  <c r="H4950" i="42"/>
  <c r="H4949" i="42"/>
  <c r="H4948" i="42"/>
  <c r="H4947" i="42"/>
  <c r="H4946" i="42"/>
  <c r="H4945" i="42"/>
  <c r="H4944" i="42"/>
  <c r="H4943" i="42"/>
  <c r="H4942" i="42"/>
  <c r="H4941" i="42"/>
  <c r="H4940" i="42"/>
  <c r="H4939" i="42"/>
  <c r="H4938" i="42"/>
  <c r="H4937" i="42"/>
  <c r="H4936" i="42"/>
  <c r="H4935" i="42"/>
  <c r="H4934" i="42"/>
  <c r="H4933" i="42"/>
  <c r="H4932" i="42"/>
  <c r="H4931" i="42"/>
  <c r="H4930" i="42"/>
  <c r="H4929" i="42"/>
  <c r="H4928" i="42"/>
  <c r="H4927" i="42"/>
  <c r="H4926" i="42"/>
  <c r="H4925" i="42"/>
  <c r="H4924" i="42"/>
  <c r="H4923" i="42"/>
  <c r="H4922" i="42"/>
  <c r="H4921" i="42"/>
  <c r="H4920" i="42"/>
  <c r="H4919" i="42"/>
  <c r="H4918" i="42"/>
  <c r="H4917" i="42"/>
  <c r="H4916" i="42"/>
  <c r="H4915" i="42"/>
  <c r="H4914" i="42"/>
  <c r="H4913" i="42"/>
  <c r="H4912" i="42"/>
  <c r="H4911" i="42"/>
  <c r="H4910" i="42"/>
  <c r="H4909" i="42"/>
  <c r="H4908" i="42"/>
  <c r="H4907" i="42"/>
  <c r="H4906" i="42"/>
  <c r="H4905" i="42"/>
  <c r="H4904" i="42"/>
  <c r="H4903" i="42"/>
  <c r="H4902" i="42"/>
  <c r="H4901" i="42"/>
  <c r="H4900" i="42"/>
  <c r="H4899" i="42"/>
  <c r="H4898" i="42"/>
  <c r="H4897" i="42"/>
  <c r="H4896" i="42"/>
  <c r="H4895" i="42"/>
  <c r="H4894" i="42"/>
  <c r="H4893" i="42"/>
  <c r="H4892" i="42"/>
  <c r="H4891" i="42"/>
  <c r="H4890" i="42"/>
  <c r="H4889" i="42"/>
  <c r="H4888" i="42"/>
  <c r="H4887" i="42"/>
  <c r="H4886" i="42"/>
  <c r="H4885" i="42"/>
  <c r="H4884" i="42"/>
  <c r="H4883" i="42"/>
  <c r="H4882" i="42"/>
  <c r="H4881" i="42"/>
  <c r="H4880" i="42"/>
  <c r="H4879" i="42"/>
  <c r="H4878" i="42"/>
  <c r="H4877" i="42"/>
  <c r="H4876" i="42"/>
  <c r="H4875" i="42"/>
  <c r="H4874" i="42"/>
  <c r="H4873" i="42"/>
  <c r="H4872" i="42"/>
  <c r="H4871" i="42"/>
  <c r="H4870" i="42"/>
  <c r="H4869" i="42"/>
  <c r="H4868" i="42"/>
  <c r="H4867" i="42"/>
  <c r="H4866" i="42"/>
  <c r="H4865" i="42"/>
  <c r="H4864" i="42"/>
  <c r="H4863" i="42"/>
  <c r="H4862" i="42"/>
  <c r="H4861" i="42"/>
  <c r="H4860" i="42"/>
  <c r="H4859" i="42"/>
  <c r="H4858" i="42"/>
  <c r="H4857" i="42"/>
  <c r="H4856" i="42"/>
  <c r="H4855" i="42"/>
  <c r="H4854" i="42"/>
  <c r="H4853" i="42"/>
  <c r="H4852" i="42"/>
  <c r="H4851" i="42"/>
  <c r="H4850" i="42"/>
  <c r="H4849" i="42"/>
  <c r="H4848" i="42"/>
  <c r="H4847" i="42"/>
  <c r="H4846" i="42"/>
  <c r="H4845" i="42"/>
  <c r="H4844" i="42"/>
  <c r="H4843" i="42"/>
  <c r="H4842" i="42"/>
  <c r="H4841" i="42"/>
  <c r="H4840" i="42"/>
  <c r="H4839" i="42"/>
  <c r="H4838" i="42"/>
  <c r="H4837" i="42"/>
  <c r="H4836" i="42"/>
  <c r="H4835" i="42"/>
  <c r="H4834" i="42"/>
  <c r="H4833" i="42"/>
  <c r="H4832" i="42"/>
  <c r="H4831" i="42"/>
  <c r="H4830" i="42"/>
  <c r="H4829" i="42"/>
  <c r="H4828" i="42"/>
  <c r="H4827" i="42"/>
  <c r="H4826" i="42"/>
  <c r="H4825" i="42"/>
  <c r="H4824" i="42"/>
  <c r="H4823" i="42"/>
  <c r="H4822" i="42"/>
  <c r="H4821" i="42"/>
  <c r="H4820" i="42"/>
  <c r="H4819" i="42"/>
  <c r="H4818" i="42"/>
  <c r="H4817" i="42"/>
  <c r="H4816" i="42"/>
  <c r="H4815" i="42"/>
  <c r="H4814" i="42"/>
  <c r="H4813" i="42"/>
  <c r="H4812" i="42"/>
  <c r="H4811" i="42"/>
  <c r="H4810" i="42"/>
  <c r="H4809" i="42"/>
  <c r="H4808" i="42"/>
  <c r="H4807" i="42"/>
  <c r="H4806" i="42"/>
  <c r="H4805" i="42"/>
  <c r="H4804" i="42"/>
  <c r="H4803" i="42"/>
  <c r="H4802" i="42"/>
  <c r="H4801" i="42"/>
  <c r="H4800" i="42"/>
  <c r="H4799" i="42"/>
  <c r="H4798" i="42"/>
  <c r="H4797" i="42"/>
  <c r="H4796" i="42"/>
  <c r="H4795" i="42"/>
  <c r="H4794" i="42"/>
  <c r="H4793" i="42"/>
  <c r="H4792" i="42"/>
  <c r="H4791" i="42"/>
  <c r="H4790" i="42"/>
  <c r="H4789" i="42"/>
  <c r="H4788" i="42"/>
  <c r="H4787" i="42"/>
  <c r="H4786" i="42"/>
  <c r="H4785" i="42"/>
  <c r="H4784" i="42"/>
  <c r="H4783" i="42"/>
  <c r="H4782" i="42"/>
  <c r="H4781" i="42"/>
  <c r="H4780" i="42"/>
  <c r="H4779" i="42"/>
  <c r="H4778" i="42"/>
  <c r="H4777" i="42"/>
  <c r="H4776" i="42"/>
  <c r="H4775" i="42"/>
  <c r="H4774" i="42"/>
  <c r="H4773" i="42"/>
  <c r="H4772" i="42"/>
  <c r="H4771" i="42"/>
  <c r="H4770" i="42"/>
  <c r="H4769" i="42"/>
  <c r="H4768" i="42"/>
  <c r="H4767" i="42"/>
  <c r="H4766" i="42"/>
  <c r="H4765" i="42"/>
  <c r="H4764" i="42"/>
  <c r="H4763" i="42"/>
  <c r="H4762" i="42"/>
  <c r="H4761" i="42"/>
  <c r="H4760" i="42"/>
  <c r="H4759" i="42"/>
  <c r="H4758" i="42"/>
  <c r="H4757" i="42"/>
  <c r="H4756" i="42"/>
  <c r="H4755" i="42"/>
  <c r="H4754" i="42"/>
  <c r="H4753" i="42"/>
  <c r="H4752" i="42"/>
  <c r="H4751" i="42"/>
  <c r="H4750" i="42"/>
  <c r="H4749" i="42"/>
  <c r="H4748" i="42"/>
  <c r="H4747" i="42"/>
  <c r="H4746" i="42"/>
  <c r="H4745" i="42"/>
  <c r="H4744" i="42"/>
  <c r="H4743" i="42"/>
  <c r="H4742" i="42"/>
  <c r="H4741" i="42"/>
  <c r="H4740" i="42"/>
  <c r="H4739" i="42"/>
  <c r="H4738" i="42"/>
  <c r="H4737" i="42"/>
  <c r="H4736" i="42"/>
  <c r="H4735" i="42"/>
  <c r="H4734" i="42"/>
  <c r="H4733" i="42"/>
  <c r="H4732" i="42"/>
  <c r="H4731" i="42"/>
  <c r="H4730" i="42"/>
  <c r="H4729" i="42"/>
  <c r="H4728" i="42"/>
  <c r="H4727" i="42"/>
  <c r="H4726" i="42"/>
  <c r="H4725" i="42"/>
  <c r="H4724" i="42"/>
  <c r="H4723" i="42"/>
  <c r="H4722" i="42"/>
  <c r="H4721" i="42"/>
  <c r="H4720" i="42"/>
  <c r="H4719" i="42"/>
  <c r="H4718" i="42"/>
  <c r="H4717" i="42"/>
  <c r="H4716" i="42"/>
  <c r="H4715" i="42"/>
  <c r="H4714" i="42"/>
  <c r="H4713" i="42"/>
  <c r="H4712" i="42"/>
  <c r="H4711" i="42"/>
  <c r="H4710" i="42"/>
  <c r="H4709" i="42"/>
  <c r="H4708" i="42"/>
  <c r="H4707" i="42"/>
  <c r="H4706" i="42"/>
  <c r="H4705" i="42"/>
  <c r="H4704" i="42"/>
  <c r="H4703" i="42"/>
  <c r="H4702" i="42"/>
  <c r="H4701" i="42"/>
  <c r="H4700" i="42"/>
  <c r="H4699" i="42"/>
  <c r="H4698" i="42"/>
  <c r="H4697" i="42"/>
  <c r="H4696" i="42"/>
  <c r="H4695" i="42"/>
  <c r="H4694" i="42"/>
  <c r="H4693" i="42"/>
  <c r="H4692" i="42"/>
  <c r="H4691" i="42"/>
  <c r="H4690" i="42"/>
  <c r="H4689" i="42"/>
  <c r="H4688" i="42"/>
  <c r="H4687" i="42"/>
  <c r="H4686" i="42"/>
  <c r="H4685" i="42"/>
  <c r="H4684" i="42"/>
  <c r="H4683" i="42"/>
  <c r="H4682" i="42"/>
  <c r="H4681" i="42"/>
  <c r="H4680" i="42"/>
  <c r="H4679" i="42"/>
  <c r="H4678" i="42"/>
  <c r="H4677" i="42"/>
  <c r="H4676" i="42"/>
  <c r="H4675" i="42"/>
  <c r="H4674" i="42"/>
  <c r="H4673" i="42"/>
  <c r="H4672" i="42"/>
  <c r="H4671" i="42"/>
  <c r="H4670" i="42"/>
  <c r="H4669" i="42"/>
  <c r="H4668" i="42"/>
  <c r="H4667" i="42"/>
  <c r="H4666" i="42"/>
  <c r="H4665" i="42"/>
  <c r="H4664" i="42"/>
  <c r="H4663" i="42"/>
  <c r="H4662" i="42"/>
  <c r="H4661" i="42"/>
  <c r="H4660" i="42"/>
  <c r="H4659" i="42"/>
  <c r="H4658" i="42"/>
  <c r="H4657" i="42"/>
  <c r="H4656" i="42"/>
  <c r="H4655" i="42"/>
  <c r="H4654" i="42"/>
  <c r="H4653" i="42"/>
  <c r="H4652" i="42"/>
  <c r="H4651" i="42"/>
  <c r="H4650" i="42"/>
  <c r="H4649" i="42"/>
  <c r="H4648" i="42"/>
  <c r="H4647" i="42"/>
  <c r="H4646" i="42"/>
  <c r="H4645" i="42"/>
  <c r="H4644" i="42"/>
  <c r="H4643" i="42"/>
  <c r="H4642" i="42"/>
  <c r="H4641" i="42"/>
  <c r="H4640" i="42"/>
  <c r="H4639" i="42"/>
  <c r="H4638" i="42"/>
  <c r="H4637" i="42"/>
  <c r="H4636" i="42"/>
  <c r="H4635" i="42"/>
  <c r="H4634" i="42"/>
  <c r="H4633" i="42"/>
  <c r="H4632" i="42"/>
  <c r="H4631" i="42"/>
  <c r="H4630" i="42"/>
  <c r="H4629" i="42"/>
  <c r="H4628" i="42"/>
  <c r="H4627" i="42"/>
  <c r="H4626" i="42"/>
  <c r="H4625" i="42"/>
  <c r="H4624" i="42"/>
  <c r="H4623" i="42"/>
  <c r="H4622" i="42"/>
  <c r="H4621" i="42"/>
  <c r="H4620" i="42"/>
  <c r="H4619" i="42"/>
  <c r="H4618" i="42"/>
  <c r="H4617" i="42"/>
  <c r="H4616" i="42"/>
  <c r="H4615" i="42"/>
  <c r="H4614" i="42"/>
  <c r="H4613" i="42"/>
  <c r="H4612" i="42"/>
  <c r="H4611" i="42"/>
  <c r="H4610" i="42"/>
  <c r="H4609" i="42"/>
  <c r="H4608" i="42"/>
  <c r="H4607" i="42"/>
  <c r="H4606" i="42"/>
  <c r="H4605" i="42"/>
  <c r="H4604" i="42"/>
  <c r="H4603" i="42"/>
  <c r="H4602" i="42"/>
  <c r="H4601" i="42"/>
  <c r="H4600" i="42"/>
  <c r="H4599" i="42"/>
  <c r="H4598" i="42"/>
  <c r="H4597" i="42"/>
  <c r="H4596" i="42"/>
  <c r="H4595" i="42"/>
  <c r="H4594" i="42"/>
  <c r="H4593" i="42"/>
  <c r="H4592" i="42"/>
  <c r="H4591" i="42"/>
  <c r="H4590" i="42"/>
  <c r="H4589" i="42"/>
  <c r="H4588" i="42"/>
  <c r="H4587" i="42"/>
  <c r="H4586" i="42"/>
  <c r="H4585" i="42"/>
  <c r="H4584" i="42"/>
  <c r="H4583" i="42"/>
  <c r="H4582" i="42"/>
  <c r="H4581" i="42"/>
  <c r="H4580" i="42"/>
  <c r="H4579" i="42"/>
  <c r="H4578" i="42"/>
  <c r="H4577" i="42"/>
  <c r="H4576" i="42"/>
  <c r="H4575" i="42"/>
  <c r="H4574" i="42"/>
  <c r="H4573" i="42"/>
  <c r="H4572" i="42"/>
  <c r="H4571" i="42"/>
  <c r="H4570" i="42"/>
  <c r="H4569" i="42"/>
  <c r="H4568" i="42"/>
  <c r="H4567" i="42"/>
  <c r="H4566" i="42"/>
  <c r="H4565" i="42"/>
  <c r="H4564" i="42"/>
  <c r="H4563" i="42"/>
  <c r="H4562" i="42"/>
  <c r="H4561" i="42"/>
  <c r="H4560" i="42"/>
  <c r="H4559" i="42"/>
  <c r="H4558" i="42"/>
  <c r="H4557" i="42"/>
  <c r="H4556" i="42"/>
  <c r="H4555" i="42"/>
  <c r="H4554" i="42"/>
  <c r="H4553" i="42"/>
  <c r="H4552" i="42"/>
  <c r="H4551" i="42"/>
  <c r="H4550" i="42"/>
  <c r="H4549" i="42"/>
  <c r="H4548" i="42"/>
  <c r="H4547" i="42"/>
  <c r="H4546" i="42"/>
  <c r="H4545" i="42"/>
  <c r="H4544" i="42"/>
  <c r="H4543" i="42"/>
  <c r="H4542" i="42"/>
  <c r="H4541" i="42"/>
  <c r="H4540" i="42"/>
  <c r="H4539" i="42"/>
  <c r="H4538" i="42"/>
  <c r="H4537" i="42"/>
  <c r="H4536" i="42"/>
  <c r="H4535" i="42"/>
  <c r="H4534" i="42"/>
  <c r="H4533" i="42"/>
  <c r="H4532" i="42"/>
  <c r="H4531" i="42"/>
  <c r="H4530" i="42"/>
  <c r="H4529" i="42"/>
  <c r="H4528" i="42"/>
  <c r="H4527" i="42"/>
  <c r="H4526" i="42"/>
  <c r="H4525" i="42"/>
  <c r="H4524" i="42"/>
  <c r="H4523" i="42"/>
  <c r="H4522" i="42"/>
  <c r="H4521" i="42"/>
  <c r="H4520" i="42"/>
  <c r="H4519" i="42"/>
  <c r="H4518" i="42"/>
  <c r="H4517" i="42"/>
  <c r="H4516" i="42"/>
  <c r="H4515" i="42"/>
  <c r="H4514" i="42"/>
  <c r="H4513" i="42"/>
  <c r="H4512" i="42"/>
  <c r="H4511" i="42"/>
  <c r="H4510" i="42"/>
  <c r="H4509" i="42"/>
  <c r="H4508" i="42"/>
  <c r="H4507" i="42"/>
  <c r="H4506" i="42"/>
  <c r="H4505" i="42"/>
  <c r="H4504" i="42"/>
  <c r="H4503" i="42"/>
  <c r="H4502" i="42"/>
  <c r="H4501" i="42"/>
  <c r="H4500" i="42"/>
  <c r="H4499" i="42"/>
  <c r="H4498" i="42"/>
  <c r="H4497" i="42"/>
  <c r="H4496" i="42"/>
  <c r="H4495" i="42"/>
  <c r="H4494" i="42"/>
  <c r="H4493" i="42"/>
  <c r="H4492" i="42"/>
  <c r="H4491" i="42"/>
  <c r="H4490" i="42"/>
  <c r="H4489" i="42"/>
  <c r="H4488" i="42"/>
  <c r="H4487" i="42"/>
  <c r="H4486" i="42"/>
  <c r="H4485" i="42"/>
  <c r="H4484" i="42"/>
  <c r="H4483" i="42"/>
  <c r="H4482" i="42"/>
  <c r="H4481" i="42"/>
  <c r="H4480" i="42"/>
  <c r="H4479" i="42"/>
  <c r="H4478" i="42"/>
  <c r="H4477" i="42"/>
  <c r="H4476" i="42"/>
  <c r="H4475" i="42"/>
  <c r="H4474" i="42"/>
  <c r="H4473" i="42"/>
  <c r="H4472" i="42"/>
  <c r="H4471" i="42"/>
  <c r="H4470" i="42"/>
  <c r="H4469" i="42"/>
  <c r="H4468" i="42"/>
  <c r="H4467" i="42"/>
  <c r="H4466" i="42"/>
  <c r="H4465" i="42"/>
  <c r="H4464" i="42"/>
  <c r="H4463" i="42"/>
  <c r="H4462" i="42"/>
  <c r="H4461" i="42"/>
  <c r="H4460" i="42"/>
  <c r="H4459" i="42"/>
  <c r="H4458" i="42"/>
  <c r="H4457" i="42"/>
  <c r="H4456" i="42"/>
  <c r="H4455" i="42"/>
  <c r="H4454" i="42"/>
  <c r="H4453" i="42"/>
  <c r="H4452" i="42"/>
  <c r="H4451" i="42"/>
  <c r="H4450" i="42"/>
  <c r="H4449" i="42"/>
  <c r="H4448" i="42"/>
  <c r="H4447" i="42"/>
  <c r="H4446" i="42"/>
  <c r="H4445" i="42"/>
  <c r="H4444" i="42"/>
  <c r="H4443" i="42"/>
  <c r="H4442" i="42"/>
  <c r="H4441" i="42"/>
  <c r="H4440" i="42"/>
  <c r="H4439" i="42"/>
  <c r="H4438" i="42"/>
  <c r="H4437" i="42"/>
  <c r="H4436" i="42"/>
  <c r="H4435" i="42"/>
  <c r="H4434" i="42"/>
  <c r="H4433" i="42"/>
  <c r="H4432" i="42"/>
  <c r="H4431" i="42"/>
  <c r="H4430" i="42"/>
  <c r="H4429" i="42"/>
  <c r="H4428" i="42"/>
  <c r="H4427" i="42"/>
  <c r="H4426" i="42"/>
  <c r="H4425" i="42"/>
  <c r="H4424" i="42"/>
  <c r="H4423" i="42"/>
  <c r="H4422" i="42"/>
  <c r="H4421" i="42"/>
  <c r="H4420" i="42"/>
  <c r="H4419" i="42"/>
  <c r="H4418" i="42"/>
  <c r="H4417" i="42"/>
  <c r="H4416" i="42"/>
  <c r="H4415" i="42"/>
  <c r="H4414" i="42"/>
  <c r="H4413" i="42"/>
  <c r="H4412" i="42"/>
  <c r="H4411" i="42"/>
  <c r="H4410" i="42"/>
  <c r="H4409" i="42"/>
  <c r="H4408" i="42"/>
  <c r="H4407" i="42"/>
  <c r="H4406" i="42"/>
  <c r="H4405" i="42"/>
  <c r="H4404" i="42"/>
  <c r="H4403" i="42"/>
  <c r="H4402" i="42"/>
  <c r="H4401" i="42"/>
  <c r="H4400" i="42"/>
  <c r="H4399" i="42"/>
  <c r="H4398" i="42"/>
  <c r="H4397" i="42"/>
  <c r="H4396" i="42"/>
  <c r="H4395" i="42"/>
  <c r="H4394" i="42"/>
  <c r="H4393" i="42"/>
  <c r="H4392" i="42"/>
  <c r="H4391" i="42"/>
  <c r="H4390" i="42"/>
  <c r="H4389" i="42"/>
  <c r="H4388" i="42"/>
  <c r="H4387" i="42"/>
  <c r="H4386" i="42"/>
  <c r="H4385" i="42"/>
  <c r="H4384" i="42"/>
  <c r="H4383" i="42"/>
  <c r="H4382" i="42"/>
  <c r="H4381" i="42"/>
  <c r="H4380" i="42"/>
  <c r="H4379" i="42"/>
  <c r="H4378" i="42"/>
  <c r="H4377" i="42"/>
  <c r="H4376" i="42"/>
  <c r="H4375" i="42"/>
  <c r="H4374" i="42"/>
  <c r="H4373" i="42"/>
  <c r="H4372" i="42"/>
  <c r="H4371" i="42"/>
  <c r="H4370" i="42"/>
  <c r="H4369" i="42"/>
  <c r="H4368" i="42"/>
  <c r="H4367" i="42"/>
  <c r="H4366" i="42"/>
  <c r="H4365" i="42"/>
  <c r="H4364" i="42"/>
  <c r="H4363" i="42"/>
  <c r="H4362" i="42"/>
  <c r="H4361" i="42"/>
  <c r="H4360" i="42"/>
  <c r="H4359" i="42"/>
  <c r="H4358" i="42"/>
  <c r="H4357" i="42"/>
  <c r="H4356" i="42"/>
  <c r="H4355" i="42"/>
  <c r="H4354" i="42"/>
  <c r="H4353" i="42"/>
  <c r="H4352" i="42"/>
  <c r="H4351" i="42"/>
  <c r="H4350" i="42"/>
  <c r="H4349" i="42"/>
  <c r="H4348" i="42"/>
  <c r="H4347" i="42"/>
  <c r="H4346" i="42"/>
  <c r="H4345" i="42"/>
  <c r="H4344" i="42"/>
  <c r="H4343" i="42"/>
  <c r="H4342" i="42"/>
  <c r="H4341" i="42"/>
  <c r="H4340" i="42"/>
  <c r="H4339" i="42"/>
  <c r="H4338" i="42"/>
  <c r="H4337" i="42"/>
  <c r="H4336" i="42"/>
  <c r="H4335" i="42"/>
  <c r="H4334" i="42"/>
  <c r="H4333" i="42"/>
  <c r="H4332" i="42"/>
  <c r="H4331" i="42"/>
  <c r="H4330" i="42"/>
  <c r="H4329" i="42"/>
  <c r="H4328" i="42"/>
  <c r="H4327" i="42"/>
  <c r="H4326" i="42"/>
  <c r="H4325" i="42"/>
  <c r="H4324" i="42"/>
  <c r="H4323" i="42"/>
  <c r="H4322" i="42"/>
  <c r="H4321" i="42"/>
  <c r="H4320" i="42"/>
  <c r="H4319" i="42"/>
  <c r="H4318" i="42"/>
  <c r="H4317" i="42"/>
  <c r="H4316" i="42"/>
  <c r="H4315" i="42"/>
  <c r="H4314" i="42"/>
  <c r="H4313" i="42"/>
  <c r="H4312" i="42"/>
  <c r="H4311" i="42"/>
  <c r="H4310" i="42"/>
  <c r="H4309" i="42"/>
  <c r="H4308" i="42"/>
  <c r="H4307" i="42"/>
  <c r="H4306" i="42"/>
  <c r="H4305" i="42"/>
  <c r="H4304" i="42"/>
  <c r="H4303" i="42"/>
  <c r="H4302" i="42"/>
  <c r="H4301" i="42"/>
  <c r="H4300" i="42"/>
  <c r="H4299" i="42"/>
  <c r="H4298" i="42"/>
  <c r="H4297" i="42"/>
  <c r="H4296" i="42"/>
  <c r="H4295" i="42"/>
  <c r="H4294" i="42"/>
  <c r="H4293" i="42"/>
  <c r="H4292" i="42"/>
  <c r="H4291" i="42"/>
  <c r="H4290" i="42"/>
  <c r="H4289" i="42"/>
  <c r="H4288" i="42"/>
  <c r="H4287" i="42"/>
  <c r="H4286" i="42"/>
  <c r="H4285" i="42"/>
  <c r="H4284" i="42"/>
  <c r="H4283" i="42"/>
  <c r="H4282" i="42"/>
  <c r="H4281" i="42"/>
  <c r="H4280" i="42"/>
  <c r="H4279" i="42"/>
  <c r="H4278" i="42"/>
  <c r="H4277" i="42"/>
  <c r="H4276" i="42"/>
  <c r="H4275" i="42"/>
  <c r="H4274" i="42"/>
  <c r="H4273" i="42"/>
  <c r="H4272" i="42"/>
  <c r="H4271" i="42"/>
  <c r="H4270" i="42"/>
  <c r="H4269" i="42"/>
  <c r="H4268" i="42"/>
  <c r="H4267" i="42"/>
  <c r="H4266" i="42"/>
  <c r="H4265" i="42"/>
  <c r="H4264" i="42"/>
  <c r="H4263" i="42"/>
  <c r="H4262" i="42"/>
  <c r="H4261" i="42"/>
  <c r="H4260" i="42"/>
  <c r="H4259" i="42"/>
  <c r="H4258" i="42"/>
  <c r="H4257" i="42"/>
  <c r="H4256" i="42"/>
  <c r="H4255" i="42"/>
  <c r="H4254" i="42"/>
  <c r="H4253" i="42"/>
  <c r="H4252" i="42"/>
  <c r="H4251" i="42"/>
  <c r="H4250" i="42"/>
  <c r="H4249" i="42"/>
  <c r="H4248" i="42"/>
  <c r="H4247" i="42"/>
  <c r="H4246" i="42"/>
  <c r="H4245" i="42"/>
  <c r="H4244" i="42"/>
  <c r="H4243" i="42"/>
  <c r="H4242" i="42"/>
  <c r="H4241" i="42"/>
  <c r="H4240" i="42"/>
  <c r="H4239" i="42"/>
  <c r="H4238" i="42"/>
  <c r="H4237" i="42"/>
  <c r="H4236" i="42"/>
  <c r="H4235" i="42"/>
  <c r="H4234" i="42"/>
  <c r="H4233" i="42"/>
  <c r="H4232" i="42"/>
  <c r="H4231" i="42"/>
  <c r="H4230" i="42"/>
  <c r="H4229" i="42"/>
  <c r="H4228" i="42"/>
  <c r="H4227" i="42"/>
  <c r="H4226" i="42"/>
  <c r="H4225" i="42"/>
  <c r="H4224" i="42"/>
  <c r="H4223" i="42"/>
  <c r="H4222" i="42"/>
  <c r="H4221" i="42"/>
  <c r="H4220" i="42"/>
  <c r="H4219" i="42"/>
  <c r="H4218" i="42"/>
  <c r="H4217" i="42"/>
  <c r="H4216" i="42"/>
  <c r="H4215" i="42"/>
  <c r="H4214" i="42"/>
  <c r="H4213" i="42"/>
  <c r="H4212" i="42"/>
  <c r="H4211" i="42"/>
  <c r="H4210" i="42"/>
  <c r="H4209" i="42"/>
  <c r="H4208" i="42"/>
  <c r="H4207" i="42"/>
  <c r="H4206" i="42"/>
  <c r="H4205" i="42"/>
  <c r="H4204" i="42"/>
  <c r="H4203" i="42"/>
  <c r="H4202" i="42"/>
  <c r="H4201" i="42"/>
  <c r="H4200" i="42"/>
  <c r="H4199" i="42"/>
  <c r="H4198" i="42"/>
  <c r="H4197" i="42"/>
  <c r="H4196" i="42"/>
  <c r="H4195" i="42"/>
  <c r="H4194" i="42"/>
  <c r="H4193" i="42"/>
  <c r="H4192" i="42"/>
  <c r="H4191" i="42"/>
  <c r="H4190" i="42"/>
  <c r="H4189" i="42"/>
  <c r="H4188" i="42"/>
  <c r="H4187" i="42"/>
  <c r="H4186" i="42"/>
  <c r="H4185" i="42"/>
  <c r="H4184" i="42"/>
  <c r="H4183" i="42"/>
  <c r="H4182" i="42"/>
  <c r="H4181" i="42"/>
  <c r="H4180" i="42"/>
  <c r="H4179" i="42"/>
  <c r="H4178" i="42"/>
  <c r="H4177" i="42"/>
  <c r="H4176" i="42"/>
  <c r="H4175" i="42"/>
  <c r="H4174" i="42"/>
  <c r="H4173" i="42"/>
  <c r="H4172" i="42"/>
  <c r="H4171" i="42"/>
  <c r="H4170" i="42"/>
  <c r="H4169" i="42"/>
  <c r="H4168" i="42"/>
  <c r="H4167" i="42"/>
  <c r="H4166" i="42"/>
  <c r="H4165" i="42"/>
  <c r="H4164" i="42"/>
  <c r="H4163" i="42"/>
  <c r="H4162" i="42"/>
  <c r="H4161" i="42"/>
  <c r="H4160" i="42"/>
  <c r="H4159" i="42"/>
  <c r="H4158" i="42"/>
  <c r="H4157" i="42"/>
  <c r="H4156" i="42"/>
  <c r="H4155" i="42"/>
  <c r="H4154" i="42"/>
  <c r="H4153" i="42"/>
  <c r="H4152" i="42"/>
  <c r="H4151" i="42"/>
  <c r="H4150" i="42"/>
  <c r="H4149" i="42"/>
  <c r="H4148" i="42"/>
  <c r="H4147" i="42"/>
  <c r="H4146" i="42"/>
  <c r="H4145" i="42"/>
  <c r="H4144" i="42"/>
  <c r="H4143" i="42"/>
  <c r="H4142" i="42"/>
  <c r="H4141" i="42"/>
  <c r="H4140" i="42"/>
  <c r="H4139" i="42"/>
  <c r="H4138" i="42"/>
  <c r="H4137" i="42"/>
  <c r="H4136" i="42"/>
  <c r="H4135" i="42"/>
  <c r="H4134" i="42"/>
  <c r="H4133" i="42"/>
  <c r="H4132" i="42"/>
  <c r="H4131" i="42"/>
  <c r="H4130" i="42"/>
  <c r="H4129" i="42"/>
  <c r="H4128" i="42"/>
  <c r="H4127" i="42"/>
  <c r="H4126" i="42"/>
  <c r="H4125" i="42"/>
  <c r="H4124" i="42"/>
  <c r="H4123" i="42"/>
  <c r="H4122" i="42"/>
  <c r="H4121" i="42"/>
  <c r="H4120" i="42"/>
  <c r="H4119" i="42"/>
  <c r="H4118" i="42"/>
  <c r="H4117" i="42"/>
  <c r="H4116" i="42"/>
  <c r="H4115" i="42"/>
  <c r="H4114" i="42"/>
  <c r="H4113" i="42"/>
  <c r="H4112" i="42"/>
  <c r="H4111" i="42"/>
  <c r="H4110" i="42"/>
  <c r="H4109" i="42"/>
  <c r="H4108" i="42"/>
  <c r="H4107" i="42"/>
  <c r="H4106" i="42"/>
  <c r="H4105" i="42"/>
  <c r="H4104" i="42"/>
  <c r="H4103" i="42"/>
  <c r="H4102" i="42"/>
  <c r="H4101" i="42"/>
  <c r="H4100" i="42"/>
  <c r="H4099" i="42"/>
  <c r="H4098" i="42"/>
  <c r="H4097" i="42"/>
  <c r="H4096" i="42"/>
  <c r="H4095" i="42"/>
  <c r="H4094" i="42"/>
  <c r="H4093" i="42"/>
  <c r="H4092" i="42"/>
  <c r="H4091" i="42"/>
  <c r="H4090" i="42"/>
  <c r="H4089" i="42"/>
  <c r="H4088" i="42"/>
  <c r="H4087" i="42"/>
  <c r="H4086" i="42"/>
  <c r="H4085" i="42"/>
  <c r="H4084" i="42"/>
  <c r="H4083" i="42"/>
  <c r="H4082" i="42"/>
  <c r="H4081" i="42"/>
  <c r="H4080" i="42"/>
  <c r="H4079" i="42"/>
  <c r="H4078" i="42"/>
  <c r="H4077" i="42"/>
  <c r="H4076" i="42"/>
  <c r="H4075" i="42"/>
  <c r="H4074" i="42"/>
  <c r="H4073" i="42"/>
  <c r="H4072" i="42"/>
  <c r="H4071" i="42"/>
  <c r="H4070" i="42"/>
  <c r="H4069" i="42"/>
  <c r="H4068" i="42"/>
  <c r="H4067" i="42"/>
  <c r="H4066" i="42"/>
  <c r="H4065" i="42"/>
  <c r="H4064" i="42"/>
  <c r="H4063" i="42"/>
  <c r="H4062" i="42"/>
  <c r="H4061" i="42"/>
  <c r="H4060" i="42"/>
  <c r="H4059" i="42"/>
  <c r="H4058" i="42"/>
  <c r="H4057" i="42"/>
  <c r="H4056" i="42"/>
  <c r="H4055" i="42"/>
  <c r="H4054" i="42"/>
  <c r="H4053" i="42"/>
  <c r="H4052" i="42"/>
  <c r="H4051" i="42"/>
  <c r="H4050" i="42"/>
  <c r="H4049" i="42"/>
  <c r="H4048" i="42"/>
  <c r="H4047" i="42"/>
  <c r="H4046" i="42"/>
  <c r="H4045" i="42"/>
  <c r="H4044" i="42"/>
  <c r="H4043" i="42"/>
  <c r="H4042" i="42"/>
  <c r="H4041" i="42"/>
  <c r="H4040" i="42"/>
  <c r="H4039" i="42"/>
  <c r="H4038" i="42"/>
  <c r="H4037" i="42"/>
  <c r="H4036" i="42"/>
  <c r="H4035" i="42"/>
  <c r="H4034" i="42"/>
  <c r="H4033" i="42"/>
  <c r="H4032" i="42"/>
  <c r="H4031" i="42"/>
  <c r="H4030" i="42"/>
  <c r="H4029" i="42"/>
  <c r="H4028" i="42"/>
  <c r="H4027" i="42"/>
  <c r="H4026" i="42"/>
  <c r="H4025" i="42"/>
  <c r="H4024" i="42"/>
  <c r="H4023" i="42"/>
  <c r="H4022" i="42"/>
  <c r="H4021" i="42"/>
  <c r="H4020" i="42"/>
  <c r="H4019" i="42"/>
  <c r="H4018" i="42"/>
  <c r="H4017" i="42"/>
  <c r="H4016" i="42"/>
  <c r="H4015" i="42"/>
  <c r="H4014" i="42"/>
  <c r="H4013" i="42"/>
  <c r="H4012" i="42"/>
  <c r="H4011" i="42"/>
  <c r="H4010" i="42"/>
  <c r="H4009" i="42"/>
  <c r="H4008" i="42"/>
  <c r="H4007" i="42"/>
  <c r="H4006" i="42"/>
  <c r="H4005" i="42"/>
  <c r="H4004" i="42"/>
  <c r="H4003" i="42"/>
  <c r="H4002" i="42"/>
  <c r="H4001" i="42"/>
  <c r="H4000" i="42"/>
  <c r="H3999" i="42"/>
  <c r="H3998" i="42"/>
  <c r="H3997" i="42"/>
  <c r="H3996" i="42"/>
  <c r="H3995" i="42"/>
  <c r="H3994" i="42"/>
  <c r="H3993" i="42"/>
  <c r="H3992" i="42"/>
  <c r="H3991" i="42"/>
  <c r="H3990" i="42"/>
  <c r="H3989" i="42"/>
  <c r="H3988" i="42"/>
  <c r="H3987" i="42"/>
  <c r="H3986" i="42"/>
  <c r="H3985" i="42"/>
  <c r="H3984" i="42"/>
  <c r="H3983" i="42"/>
  <c r="H3982" i="42"/>
  <c r="H3981" i="42"/>
  <c r="H3980" i="42"/>
  <c r="H3979" i="42"/>
  <c r="H3978" i="42"/>
  <c r="H3977" i="42"/>
  <c r="H3976" i="42"/>
  <c r="H3975" i="42"/>
  <c r="H3974" i="42"/>
  <c r="H3973" i="42"/>
  <c r="H3972" i="42"/>
  <c r="H3971" i="42"/>
  <c r="H3970" i="42"/>
  <c r="H3969" i="42"/>
  <c r="H3968" i="42"/>
  <c r="H3967" i="42"/>
  <c r="H3966" i="42"/>
  <c r="H3965" i="42"/>
  <c r="H3964" i="42"/>
  <c r="H3963" i="42"/>
  <c r="H3962" i="42"/>
  <c r="H3961" i="42"/>
  <c r="H3960" i="42"/>
  <c r="H3959" i="42"/>
  <c r="H3958" i="42"/>
  <c r="H3957" i="42"/>
  <c r="H3956" i="42"/>
  <c r="H3955" i="42"/>
  <c r="H3954" i="42"/>
  <c r="H3953" i="42"/>
  <c r="H3952" i="42"/>
  <c r="H3951" i="42"/>
  <c r="H3950" i="42"/>
  <c r="H3949" i="42"/>
  <c r="H3948" i="42"/>
  <c r="H3947" i="42"/>
  <c r="H3946" i="42"/>
  <c r="H3945" i="42"/>
  <c r="H3944" i="42"/>
  <c r="H3943" i="42"/>
  <c r="H3942" i="42"/>
  <c r="H3941" i="42"/>
  <c r="H3940" i="42"/>
  <c r="H3939" i="42"/>
  <c r="H3938" i="42"/>
  <c r="H3937" i="42"/>
  <c r="H3936" i="42"/>
  <c r="H3935" i="42"/>
  <c r="H3934" i="42"/>
  <c r="H3933" i="42"/>
  <c r="H3932" i="42"/>
  <c r="H3931" i="42"/>
  <c r="H3930" i="42"/>
  <c r="H3929" i="42"/>
  <c r="H3928" i="42"/>
  <c r="H3927" i="42"/>
  <c r="H3926" i="42"/>
  <c r="H3925" i="42"/>
  <c r="H3924" i="42"/>
  <c r="H3923" i="42"/>
  <c r="H3922" i="42"/>
  <c r="H3921" i="42"/>
  <c r="H3920" i="42"/>
  <c r="H3919" i="42"/>
  <c r="H3918" i="42"/>
  <c r="H3917" i="42"/>
  <c r="H3916" i="42"/>
  <c r="H3915" i="42"/>
  <c r="H3914" i="42"/>
  <c r="H3913" i="42"/>
  <c r="H3912" i="42"/>
  <c r="H3911" i="42"/>
  <c r="H3910" i="42"/>
  <c r="H3909" i="42"/>
  <c r="H3908" i="42"/>
  <c r="H3907" i="42"/>
  <c r="H3906" i="42"/>
  <c r="H3905" i="42"/>
  <c r="H3904" i="42"/>
  <c r="H3903" i="42"/>
  <c r="H3902" i="42"/>
  <c r="H3901" i="42"/>
  <c r="H3900" i="42"/>
  <c r="H3899" i="42"/>
  <c r="H3898" i="42"/>
  <c r="H3897" i="42"/>
  <c r="H3896" i="42"/>
  <c r="H3895" i="42"/>
  <c r="H3894" i="42"/>
  <c r="H3893" i="42"/>
  <c r="H3892" i="42"/>
  <c r="H3891" i="42"/>
  <c r="H3890" i="42"/>
  <c r="H3889" i="42"/>
  <c r="H3888" i="42"/>
  <c r="H3887" i="42"/>
  <c r="H3886" i="42"/>
  <c r="H3885" i="42"/>
  <c r="H3884" i="42"/>
  <c r="H3883" i="42"/>
  <c r="H3882" i="42"/>
  <c r="H3881" i="42"/>
  <c r="H3880" i="42"/>
  <c r="H3879" i="42"/>
  <c r="H3878" i="42"/>
  <c r="H3877" i="42"/>
  <c r="H3876" i="42"/>
  <c r="H3875" i="42"/>
  <c r="H3874" i="42"/>
  <c r="H3873" i="42"/>
  <c r="H3872" i="42"/>
  <c r="H3871" i="42"/>
  <c r="H3870" i="42"/>
  <c r="H3869" i="42"/>
  <c r="H3868" i="42"/>
  <c r="H3867" i="42"/>
  <c r="H3866" i="42"/>
  <c r="H3865" i="42"/>
  <c r="H3864" i="42"/>
  <c r="H3863" i="42"/>
  <c r="H3862" i="42"/>
  <c r="H3861" i="42"/>
  <c r="H3860" i="42"/>
  <c r="H3859" i="42"/>
  <c r="H3858" i="42"/>
  <c r="H3857" i="42"/>
  <c r="H3856" i="42"/>
  <c r="H3855" i="42"/>
  <c r="H3854" i="42"/>
  <c r="H3853" i="42"/>
  <c r="H3852" i="42"/>
  <c r="H3851" i="42"/>
  <c r="H3850" i="42"/>
  <c r="H3849" i="42"/>
  <c r="H3848" i="42"/>
  <c r="H3847" i="42"/>
  <c r="H3846" i="42"/>
  <c r="H3845" i="42"/>
  <c r="H3844" i="42"/>
  <c r="H3843" i="42"/>
  <c r="H3842" i="42"/>
  <c r="H3841" i="42"/>
  <c r="H3840" i="42"/>
  <c r="H3839" i="42"/>
  <c r="H3838" i="42"/>
  <c r="H3837" i="42"/>
  <c r="H3836" i="42"/>
  <c r="H3835" i="42"/>
  <c r="H3834" i="42"/>
  <c r="H3833" i="42"/>
  <c r="H3832" i="42"/>
  <c r="H3831" i="42"/>
  <c r="H3830" i="42"/>
  <c r="H3829" i="42"/>
  <c r="H3828" i="42"/>
  <c r="H3827" i="42"/>
  <c r="H3826" i="42"/>
  <c r="H3825" i="42"/>
  <c r="H3824" i="42"/>
  <c r="H3823" i="42"/>
  <c r="H3822" i="42"/>
  <c r="H3821" i="42"/>
  <c r="H3820" i="42"/>
  <c r="H3819" i="42"/>
  <c r="H3818" i="42"/>
  <c r="H3817" i="42"/>
  <c r="H3816" i="42"/>
  <c r="H3815" i="42"/>
  <c r="H3814" i="42"/>
  <c r="H3813" i="42"/>
  <c r="H3812" i="42"/>
  <c r="H3811" i="42"/>
  <c r="H3810" i="42"/>
  <c r="H3809" i="42"/>
  <c r="H3808" i="42"/>
  <c r="H3807" i="42"/>
  <c r="H3806" i="42"/>
  <c r="H3805" i="42"/>
  <c r="H3804" i="42"/>
  <c r="H3803" i="42"/>
  <c r="H3802" i="42"/>
  <c r="H3801" i="42"/>
  <c r="H3800" i="42"/>
  <c r="H3799" i="42"/>
  <c r="H3798" i="42"/>
  <c r="H3797" i="42"/>
  <c r="H3796" i="42"/>
  <c r="H3795" i="42"/>
  <c r="H3794" i="42"/>
  <c r="H3793" i="42"/>
  <c r="H3792" i="42"/>
  <c r="H3791" i="42"/>
  <c r="H3790" i="42"/>
  <c r="H3789" i="42"/>
  <c r="H3788" i="42"/>
  <c r="H3787" i="42"/>
  <c r="H3786" i="42"/>
  <c r="H3785" i="42"/>
  <c r="H3784" i="42"/>
  <c r="H3783" i="42"/>
  <c r="H3782" i="42"/>
  <c r="H3781" i="42"/>
  <c r="H3780" i="42"/>
  <c r="H3779" i="42"/>
  <c r="H3778" i="42"/>
  <c r="H3777" i="42"/>
  <c r="H3776" i="42"/>
  <c r="H3775" i="42"/>
  <c r="H3774" i="42"/>
  <c r="H3773" i="42"/>
  <c r="H3772" i="42"/>
  <c r="H3771" i="42"/>
  <c r="H3770" i="42"/>
  <c r="H3769" i="42"/>
  <c r="H3768" i="42"/>
  <c r="H3767" i="42"/>
  <c r="H3766" i="42"/>
  <c r="H3765" i="42"/>
  <c r="H3764" i="42"/>
  <c r="H3763" i="42"/>
  <c r="H3762" i="42"/>
  <c r="H3761" i="42"/>
  <c r="H3760" i="42"/>
  <c r="H3759" i="42"/>
  <c r="H3758" i="42"/>
  <c r="H3757" i="42"/>
  <c r="H3756" i="42"/>
  <c r="H3755" i="42"/>
  <c r="H3754" i="42"/>
  <c r="H3753" i="42"/>
  <c r="H3752" i="42"/>
  <c r="H3751" i="42"/>
  <c r="H3750" i="42"/>
  <c r="H3749" i="42"/>
  <c r="H3748" i="42"/>
  <c r="H3747" i="42"/>
  <c r="H3746" i="42"/>
  <c r="H3745" i="42"/>
  <c r="H3744" i="42"/>
  <c r="H3743" i="42"/>
  <c r="H3742" i="42"/>
  <c r="H3741" i="42"/>
  <c r="H3740" i="42"/>
  <c r="H3739" i="42"/>
  <c r="H3738" i="42"/>
  <c r="H3737" i="42"/>
  <c r="H3736" i="42"/>
  <c r="H3735" i="42"/>
  <c r="H3734" i="42"/>
  <c r="H3733" i="42"/>
  <c r="H3732" i="42"/>
  <c r="H3731" i="42"/>
  <c r="H3730" i="42"/>
  <c r="H3729" i="42"/>
  <c r="H3728" i="42"/>
  <c r="H3727" i="42"/>
  <c r="H3726" i="42"/>
  <c r="H3725" i="42"/>
  <c r="H3724" i="42"/>
  <c r="H3723" i="42"/>
  <c r="H3722" i="42"/>
  <c r="H3721" i="42"/>
  <c r="H3720" i="42"/>
  <c r="H3719" i="42"/>
  <c r="H3718" i="42"/>
  <c r="H3717" i="42"/>
  <c r="H3716" i="42"/>
  <c r="H3715" i="42"/>
  <c r="H3714" i="42"/>
  <c r="H3713" i="42"/>
  <c r="H3712" i="42"/>
  <c r="H3711" i="42"/>
  <c r="H3710" i="42"/>
  <c r="H3709" i="42"/>
  <c r="H3708" i="42"/>
  <c r="H3707" i="42"/>
  <c r="H3706" i="42"/>
  <c r="H3705" i="42"/>
  <c r="H3704" i="42"/>
  <c r="H3703" i="42"/>
  <c r="H3702" i="42"/>
  <c r="H3701" i="42"/>
  <c r="H3700" i="42"/>
  <c r="H3699" i="42"/>
  <c r="H3698" i="42"/>
  <c r="H3697" i="42"/>
  <c r="H3696" i="42"/>
  <c r="H3695" i="42"/>
  <c r="H3694" i="42"/>
  <c r="H3693" i="42"/>
  <c r="H3692" i="42"/>
  <c r="H3691" i="42"/>
  <c r="H3690" i="42"/>
  <c r="H3689" i="42"/>
  <c r="H3688" i="42"/>
  <c r="H3687" i="42"/>
  <c r="H3686" i="42"/>
  <c r="H3685" i="42"/>
  <c r="H3684" i="42"/>
  <c r="H3683" i="42"/>
  <c r="H3682" i="42"/>
  <c r="H3681" i="42"/>
  <c r="H3680" i="42"/>
  <c r="H3679" i="42"/>
  <c r="H3678" i="42"/>
  <c r="H3677" i="42"/>
  <c r="H3676" i="42"/>
  <c r="H3675" i="42"/>
  <c r="H3674" i="42"/>
  <c r="H3673" i="42"/>
  <c r="H3672" i="42"/>
  <c r="H3671" i="42"/>
  <c r="H3670" i="42"/>
  <c r="H3669" i="42"/>
  <c r="H3668" i="42"/>
  <c r="H3667" i="42"/>
  <c r="H3666" i="42"/>
  <c r="H3665" i="42"/>
  <c r="H3664" i="42"/>
  <c r="H3663" i="42"/>
  <c r="H3662" i="42"/>
  <c r="H3661" i="42"/>
  <c r="H3660" i="42"/>
  <c r="H3659" i="42"/>
  <c r="H3658" i="42"/>
  <c r="H3657" i="42"/>
  <c r="H3656" i="42"/>
  <c r="H3655" i="42"/>
  <c r="H3654" i="42"/>
  <c r="H3653" i="42"/>
  <c r="H3652" i="42"/>
  <c r="H3651" i="42"/>
  <c r="H3650" i="42"/>
  <c r="H3649" i="42"/>
  <c r="H3648" i="42"/>
  <c r="H3647" i="42"/>
  <c r="H3646" i="42"/>
  <c r="H3645" i="42"/>
  <c r="H3644" i="42"/>
  <c r="H3643" i="42"/>
  <c r="H3642" i="42"/>
  <c r="H3641" i="42"/>
  <c r="H3640" i="42"/>
  <c r="H3639" i="42"/>
  <c r="H3638" i="42"/>
  <c r="H3637" i="42"/>
  <c r="H3636" i="42"/>
  <c r="H3635" i="42"/>
  <c r="H3634" i="42"/>
  <c r="H3633" i="42"/>
  <c r="H3632" i="42"/>
  <c r="H3631" i="42"/>
  <c r="H3630" i="42"/>
  <c r="H3629" i="42"/>
  <c r="H3628" i="42"/>
  <c r="H3627" i="42"/>
  <c r="H3626" i="42"/>
  <c r="H3625" i="42"/>
  <c r="H3624" i="42"/>
  <c r="H3623" i="42"/>
  <c r="H3622" i="42"/>
  <c r="H3621" i="42"/>
  <c r="H3620" i="42"/>
  <c r="H3619" i="42"/>
  <c r="H3618" i="42"/>
  <c r="H3617" i="42"/>
  <c r="H3616" i="42"/>
  <c r="H3615" i="42"/>
  <c r="H3614" i="42"/>
  <c r="H3613" i="42"/>
  <c r="H3612" i="42"/>
  <c r="H3611" i="42"/>
  <c r="H3610" i="42"/>
  <c r="H3609" i="42"/>
  <c r="H3608" i="42"/>
  <c r="H3607" i="42"/>
  <c r="H3606" i="42"/>
  <c r="H3605" i="42"/>
  <c r="H3604" i="42"/>
  <c r="H3603" i="42"/>
  <c r="H3602" i="42"/>
  <c r="H3601" i="42"/>
  <c r="H3600" i="42"/>
  <c r="H3599" i="42"/>
  <c r="H3598" i="42"/>
  <c r="H3597" i="42"/>
  <c r="H3596" i="42"/>
  <c r="H3595" i="42"/>
  <c r="H3594" i="42"/>
  <c r="H3593" i="42"/>
  <c r="H3592" i="42"/>
  <c r="H3591" i="42"/>
  <c r="H3590" i="42"/>
  <c r="H3589" i="42"/>
  <c r="H3588" i="42"/>
  <c r="H3587" i="42"/>
  <c r="H3586" i="42"/>
  <c r="H3585" i="42"/>
  <c r="H3584" i="42"/>
  <c r="H3583" i="42"/>
  <c r="H3582" i="42"/>
  <c r="H3581" i="42"/>
  <c r="H3580" i="42"/>
  <c r="H3579" i="42"/>
  <c r="H3578" i="42"/>
  <c r="H3577" i="42"/>
  <c r="H3576" i="42"/>
  <c r="H3575" i="42"/>
  <c r="H3574" i="42"/>
  <c r="H3573" i="42"/>
  <c r="H3572" i="42"/>
  <c r="H3571" i="42"/>
  <c r="H3570" i="42"/>
  <c r="H3569" i="42"/>
  <c r="H3568" i="42"/>
  <c r="H3567" i="42"/>
  <c r="H3566" i="42"/>
  <c r="H3565" i="42"/>
  <c r="H3564" i="42"/>
  <c r="H3563" i="42"/>
  <c r="H3562" i="42"/>
  <c r="H3561" i="42"/>
  <c r="H3560" i="42"/>
  <c r="H3559" i="42"/>
  <c r="H3558" i="42"/>
  <c r="H3557" i="42"/>
  <c r="H3556" i="42"/>
  <c r="H3555" i="42"/>
  <c r="H3554" i="42"/>
  <c r="H3553" i="42"/>
  <c r="H3552" i="42"/>
  <c r="H3551" i="42"/>
  <c r="H3550" i="42"/>
  <c r="H3549" i="42"/>
  <c r="H3548" i="42"/>
  <c r="H3547" i="42"/>
  <c r="H3546" i="42"/>
  <c r="H3545" i="42"/>
  <c r="H3544" i="42"/>
  <c r="H3543" i="42"/>
  <c r="H3542" i="42"/>
  <c r="H3541" i="42"/>
  <c r="H3540" i="42"/>
  <c r="H3539" i="42"/>
  <c r="H3538" i="42"/>
  <c r="H3537" i="42"/>
  <c r="H3536" i="42"/>
  <c r="H3535" i="42"/>
  <c r="H3534" i="42"/>
  <c r="H3533" i="42"/>
  <c r="H3532" i="42"/>
  <c r="H3531" i="42"/>
  <c r="H3530" i="42"/>
  <c r="H3529" i="42"/>
  <c r="H3528" i="42"/>
  <c r="H3527" i="42"/>
  <c r="H3526" i="42"/>
  <c r="H3525" i="42"/>
  <c r="H3524" i="42"/>
  <c r="H3523" i="42"/>
  <c r="H3522" i="42"/>
  <c r="H3521" i="42"/>
  <c r="H3520" i="42"/>
  <c r="H3519" i="42"/>
  <c r="H3518" i="42"/>
  <c r="H3517" i="42"/>
  <c r="H3516" i="42"/>
  <c r="H3515" i="42"/>
  <c r="H3514" i="42"/>
  <c r="H3513" i="42"/>
  <c r="H3512" i="42"/>
  <c r="H3511" i="42"/>
  <c r="H3510" i="42"/>
  <c r="H3509" i="42"/>
  <c r="H3508" i="42"/>
  <c r="H3507" i="42"/>
  <c r="H3506" i="42"/>
  <c r="H3505" i="42"/>
  <c r="H3504" i="42"/>
  <c r="H3503" i="42"/>
  <c r="H3502" i="42"/>
  <c r="H3501" i="42"/>
  <c r="H3500" i="42"/>
  <c r="H3499" i="42"/>
  <c r="H3498" i="42"/>
  <c r="H3497" i="42"/>
  <c r="H3496" i="42"/>
  <c r="H3495" i="42"/>
  <c r="H3494" i="42"/>
  <c r="H3493" i="42"/>
  <c r="H3492" i="42"/>
  <c r="H3491" i="42"/>
  <c r="H3490" i="42"/>
  <c r="H3489" i="42"/>
  <c r="H3488" i="42"/>
  <c r="H3487" i="42"/>
  <c r="H3486" i="42"/>
  <c r="H3485" i="42"/>
  <c r="H3484" i="42"/>
  <c r="H3483" i="42"/>
  <c r="H3482" i="42"/>
  <c r="H3481" i="42"/>
  <c r="H3480" i="42"/>
  <c r="H3479" i="42"/>
  <c r="H3478" i="42"/>
  <c r="H3477" i="42"/>
  <c r="H3476" i="42"/>
  <c r="H3475" i="42"/>
  <c r="H3474" i="42"/>
  <c r="H3473" i="42"/>
  <c r="H3472" i="42"/>
  <c r="H3471" i="42"/>
  <c r="H3470" i="42"/>
  <c r="H3469" i="42"/>
  <c r="H3468" i="42"/>
  <c r="H3467" i="42"/>
  <c r="H3466" i="42"/>
  <c r="H3465" i="42"/>
  <c r="H3464" i="42"/>
  <c r="H3463" i="42"/>
  <c r="H3462" i="42"/>
  <c r="H3461" i="42"/>
  <c r="H3460" i="42"/>
  <c r="H3459" i="42"/>
  <c r="H3458" i="42"/>
  <c r="H3457" i="42"/>
  <c r="H3456" i="42"/>
  <c r="H3455" i="42"/>
  <c r="H3454" i="42"/>
  <c r="H3453" i="42"/>
  <c r="H3452" i="42"/>
  <c r="H3451" i="42"/>
  <c r="H3450" i="42"/>
  <c r="H3449" i="42"/>
  <c r="H3448" i="42"/>
  <c r="H3447" i="42"/>
  <c r="H3446" i="42"/>
  <c r="H3445" i="42"/>
  <c r="H3444" i="42"/>
  <c r="H3443" i="42"/>
  <c r="H3442" i="42"/>
  <c r="H3441" i="42"/>
  <c r="H3440" i="42"/>
  <c r="H3439" i="42"/>
  <c r="H3438" i="42"/>
  <c r="H3437" i="42"/>
  <c r="H3436" i="42"/>
  <c r="H3435" i="42"/>
  <c r="H3434" i="42"/>
  <c r="H3433" i="42"/>
  <c r="H3432" i="42"/>
  <c r="H3431" i="42"/>
  <c r="H3430" i="42"/>
  <c r="H3429" i="42"/>
  <c r="H3428" i="42"/>
  <c r="H3427" i="42"/>
  <c r="H3426" i="42"/>
  <c r="H3425" i="42"/>
  <c r="H3424" i="42"/>
  <c r="H3423" i="42"/>
  <c r="H3422" i="42"/>
  <c r="H3421" i="42"/>
  <c r="H3420" i="42"/>
  <c r="H3419" i="42"/>
  <c r="H3418" i="42"/>
  <c r="H3417" i="42"/>
  <c r="H3416" i="42"/>
  <c r="H3415" i="42"/>
  <c r="H3414" i="42"/>
  <c r="H3413" i="42"/>
  <c r="H3412" i="42"/>
  <c r="H3411" i="42"/>
  <c r="H3410" i="42"/>
  <c r="H3409" i="42"/>
  <c r="H3408" i="42"/>
  <c r="H3407" i="42"/>
  <c r="H3406" i="42"/>
  <c r="H3405" i="42"/>
  <c r="H3404" i="42"/>
  <c r="H3403" i="42"/>
  <c r="H3402" i="42"/>
  <c r="H3401" i="42"/>
  <c r="H3400" i="42"/>
  <c r="H3399" i="42"/>
  <c r="H3398" i="42"/>
  <c r="H3397" i="42"/>
  <c r="H3396" i="42"/>
  <c r="H3395" i="42"/>
  <c r="H3394" i="42"/>
  <c r="H3393" i="42"/>
  <c r="H3392" i="42"/>
  <c r="H3391" i="42"/>
  <c r="H3390" i="42"/>
  <c r="H3389" i="42"/>
  <c r="H3388" i="42"/>
  <c r="H3387" i="42"/>
  <c r="H3386" i="42"/>
  <c r="H3385" i="42"/>
  <c r="H3384" i="42"/>
  <c r="H3383" i="42"/>
  <c r="H3382" i="42"/>
  <c r="H3381" i="42"/>
  <c r="H3380" i="42"/>
  <c r="H3379" i="42"/>
  <c r="H3378" i="42"/>
  <c r="H3377" i="42"/>
  <c r="H3376" i="42"/>
  <c r="H3375" i="42"/>
  <c r="H3374" i="42"/>
  <c r="H3373" i="42"/>
  <c r="H3372" i="42"/>
  <c r="H3371" i="42"/>
  <c r="H3370" i="42"/>
  <c r="H3369" i="42"/>
  <c r="H3368" i="42"/>
  <c r="H3367" i="42"/>
  <c r="H3366" i="42"/>
  <c r="H3365" i="42"/>
  <c r="H3364" i="42"/>
  <c r="H3363" i="42"/>
  <c r="H3362" i="42"/>
  <c r="H3361" i="42"/>
  <c r="H3360" i="42"/>
  <c r="H3359" i="42"/>
  <c r="H3358" i="42"/>
  <c r="H3357" i="42"/>
  <c r="H3356" i="42"/>
  <c r="H3355" i="42"/>
  <c r="H3354" i="42"/>
  <c r="H3353" i="42"/>
  <c r="H3352" i="42"/>
  <c r="H3351" i="42"/>
  <c r="H3350" i="42"/>
  <c r="H3349" i="42"/>
  <c r="H3348" i="42"/>
  <c r="H3347" i="42"/>
  <c r="H3346" i="42"/>
  <c r="H3345" i="42"/>
  <c r="H3344" i="42"/>
  <c r="H3343" i="42"/>
  <c r="H3342" i="42"/>
  <c r="H3341" i="42"/>
  <c r="H3340" i="42"/>
  <c r="H3339" i="42"/>
  <c r="H3338" i="42"/>
  <c r="H3337" i="42"/>
  <c r="H3336" i="42"/>
  <c r="H3335" i="42"/>
  <c r="H3334" i="42"/>
  <c r="H3333" i="42"/>
  <c r="H3332" i="42"/>
  <c r="H3331" i="42"/>
  <c r="H3330" i="42"/>
  <c r="H3329" i="42"/>
  <c r="H3328" i="42"/>
  <c r="H3327" i="42"/>
  <c r="H3326" i="42"/>
  <c r="H3325" i="42"/>
  <c r="H3324" i="42"/>
  <c r="H3323" i="42"/>
  <c r="H3322" i="42"/>
  <c r="H3321" i="42"/>
  <c r="H3320" i="42"/>
  <c r="H3319" i="42"/>
  <c r="H3318" i="42"/>
  <c r="H3317" i="42"/>
  <c r="H3316" i="42"/>
  <c r="H3315" i="42"/>
  <c r="H3314" i="42"/>
  <c r="H3313" i="42"/>
  <c r="H3312" i="42"/>
  <c r="H3311" i="42"/>
  <c r="H3310" i="42"/>
  <c r="H3309" i="42"/>
  <c r="H3308" i="42"/>
  <c r="H3307" i="42"/>
  <c r="H3306" i="42"/>
  <c r="H3305" i="42"/>
  <c r="H3304" i="42"/>
  <c r="H3303" i="42"/>
  <c r="H3302" i="42"/>
  <c r="H3301" i="42"/>
  <c r="H3300" i="42"/>
  <c r="H3299" i="42"/>
  <c r="H3298" i="42"/>
  <c r="H3297" i="42"/>
  <c r="H3296" i="42"/>
  <c r="H3295" i="42"/>
  <c r="H3294" i="42"/>
  <c r="H3293" i="42"/>
  <c r="H3292" i="42"/>
  <c r="H3291" i="42"/>
  <c r="H3290" i="42"/>
  <c r="H3289" i="42"/>
  <c r="H3288" i="42"/>
  <c r="H3287" i="42"/>
  <c r="H3286" i="42"/>
  <c r="H3285" i="42"/>
  <c r="H3284" i="42"/>
  <c r="H3283" i="42"/>
  <c r="H3282" i="42"/>
  <c r="H3281" i="42"/>
  <c r="H3280" i="42"/>
  <c r="H3279" i="42"/>
  <c r="H3278" i="42"/>
  <c r="H3277" i="42"/>
  <c r="H3276" i="42"/>
  <c r="H3275" i="42"/>
  <c r="H3274" i="42"/>
  <c r="H3273" i="42"/>
  <c r="H3272" i="42"/>
  <c r="H3271" i="42"/>
  <c r="H3270" i="42"/>
  <c r="H3269" i="42"/>
  <c r="H3268" i="42"/>
  <c r="H3267" i="42"/>
  <c r="H3266" i="42"/>
  <c r="H3265" i="42"/>
  <c r="H3264" i="42"/>
  <c r="H3263" i="42"/>
  <c r="H3262" i="42"/>
  <c r="H3261" i="42"/>
  <c r="H3260" i="42"/>
  <c r="H3259" i="42"/>
  <c r="H3258" i="42"/>
  <c r="H3257" i="42"/>
  <c r="H3256" i="42"/>
  <c r="H3255" i="42"/>
  <c r="H3254" i="42"/>
  <c r="H3253" i="42"/>
  <c r="H3252" i="42"/>
  <c r="H3251" i="42"/>
  <c r="H3250" i="42"/>
  <c r="H3249" i="42"/>
  <c r="H3248" i="42"/>
  <c r="H3247" i="42"/>
  <c r="H3246" i="42"/>
  <c r="H3245" i="42"/>
  <c r="H3244" i="42"/>
  <c r="H3243" i="42"/>
  <c r="H3242" i="42"/>
  <c r="H3241" i="42"/>
  <c r="H3240" i="42"/>
  <c r="H3239" i="42"/>
  <c r="H3238" i="42"/>
  <c r="H3237" i="42"/>
  <c r="H3236" i="42"/>
  <c r="H3235" i="42"/>
  <c r="H3234" i="42"/>
  <c r="H3233" i="42"/>
  <c r="H3232" i="42"/>
  <c r="H3231" i="42"/>
  <c r="H3230" i="42"/>
  <c r="H3229" i="42"/>
  <c r="H3228" i="42"/>
  <c r="H3227" i="42"/>
  <c r="H3226" i="42"/>
  <c r="H3225" i="42"/>
  <c r="H3224" i="42"/>
  <c r="H3223" i="42"/>
  <c r="H3222" i="42"/>
  <c r="H3221" i="42"/>
  <c r="H3220" i="42"/>
  <c r="H3219" i="42"/>
  <c r="H3218" i="42"/>
  <c r="H3217" i="42"/>
  <c r="H3216" i="42"/>
  <c r="H3215" i="42"/>
  <c r="H3214" i="42"/>
  <c r="H3213" i="42"/>
  <c r="H3212" i="42"/>
  <c r="H3211" i="42"/>
  <c r="H3210" i="42"/>
  <c r="H3209" i="42"/>
  <c r="H3208" i="42"/>
  <c r="H3207" i="42"/>
  <c r="H3206" i="42"/>
  <c r="H3205" i="42"/>
  <c r="H3204" i="42"/>
  <c r="H3203" i="42"/>
  <c r="H3202" i="42"/>
  <c r="H3201" i="42"/>
  <c r="H3200" i="42"/>
  <c r="H3199" i="42"/>
  <c r="H3198" i="42"/>
  <c r="H3197" i="42"/>
  <c r="H3196" i="42"/>
  <c r="H3195" i="42"/>
  <c r="H3194" i="42"/>
  <c r="H3193" i="42"/>
  <c r="H3192" i="42"/>
  <c r="H3191" i="42"/>
  <c r="H3190" i="42"/>
  <c r="H3189" i="42"/>
  <c r="H3188" i="42"/>
  <c r="H3187" i="42"/>
  <c r="H3186" i="42"/>
  <c r="H3185" i="42"/>
  <c r="H3184" i="42"/>
  <c r="H3183" i="42"/>
  <c r="H3182" i="42"/>
  <c r="H3181" i="42"/>
  <c r="H3180" i="42"/>
  <c r="H3179" i="42"/>
  <c r="H3178" i="42"/>
  <c r="H3177" i="42"/>
  <c r="H3176" i="42"/>
  <c r="H3175" i="42"/>
  <c r="H3174" i="42"/>
  <c r="H3173" i="42"/>
  <c r="H3172" i="42"/>
  <c r="H3171" i="42"/>
  <c r="H3170" i="42"/>
  <c r="H3169" i="42"/>
  <c r="H3168" i="42"/>
  <c r="H3167" i="42"/>
  <c r="H3166" i="42"/>
  <c r="H3165" i="42"/>
  <c r="H3164" i="42"/>
  <c r="H3163" i="42"/>
  <c r="H3162" i="42"/>
  <c r="H3161" i="42"/>
  <c r="H3160" i="42"/>
  <c r="H3159" i="42"/>
  <c r="H3158" i="42"/>
  <c r="H3157" i="42"/>
  <c r="H3156" i="42"/>
  <c r="H3155" i="42"/>
  <c r="H3154" i="42"/>
  <c r="H3153" i="42"/>
  <c r="H3152" i="42"/>
  <c r="H3151" i="42"/>
  <c r="H3150" i="42"/>
  <c r="H3149" i="42"/>
  <c r="H3148" i="42"/>
  <c r="H3147" i="42"/>
  <c r="H3146" i="42"/>
  <c r="H3145" i="42"/>
  <c r="H3144" i="42"/>
  <c r="H3143" i="42"/>
  <c r="H3142" i="42"/>
  <c r="H3141" i="42"/>
  <c r="H3140" i="42"/>
  <c r="H3139" i="42"/>
  <c r="H3138" i="42"/>
  <c r="H3137" i="42"/>
  <c r="H3136" i="42"/>
  <c r="H3135" i="42"/>
  <c r="H3134" i="42"/>
  <c r="H3133" i="42"/>
  <c r="H3132" i="42"/>
  <c r="H3131" i="42"/>
  <c r="H3130" i="42"/>
  <c r="H3129" i="42"/>
  <c r="H3128" i="42"/>
  <c r="H3127" i="42"/>
  <c r="H3126" i="42"/>
  <c r="H3125" i="42"/>
  <c r="H3124" i="42"/>
  <c r="H3123" i="42"/>
  <c r="H3122" i="42"/>
  <c r="H3121" i="42"/>
  <c r="H3120" i="42"/>
  <c r="H3119" i="42"/>
  <c r="H3118" i="42"/>
  <c r="H3117" i="42"/>
  <c r="H3116" i="42"/>
  <c r="H3115" i="42"/>
  <c r="H3114" i="42"/>
  <c r="H3113" i="42"/>
  <c r="H3112" i="42"/>
  <c r="H3111" i="42"/>
  <c r="H3110" i="42"/>
  <c r="H3109" i="42"/>
  <c r="H3108" i="42"/>
  <c r="H3107" i="42"/>
  <c r="H3106" i="42"/>
  <c r="H3105" i="42"/>
  <c r="H3104" i="42"/>
  <c r="H3103" i="42"/>
  <c r="H3102" i="42"/>
  <c r="H3101" i="42"/>
  <c r="H3100" i="42"/>
  <c r="H3099" i="42"/>
  <c r="H3098" i="42"/>
  <c r="H3097" i="42"/>
  <c r="H3096" i="42"/>
  <c r="H3095" i="42"/>
  <c r="H3094" i="42"/>
  <c r="H3093" i="42"/>
  <c r="H3092" i="42"/>
  <c r="H3091" i="42"/>
  <c r="H3090" i="42"/>
  <c r="H3089" i="42"/>
  <c r="H3088" i="42"/>
  <c r="H3087" i="42"/>
  <c r="H3086" i="42"/>
  <c r="H3085" i="42"/>
  <c r="H3084" i="42"/>
  <c r="H3083" i="42"/>
  <c r="H3082" i="42"/>
  <c r="H3081" i="42"/>
  <c r="H3080" i="42"/>
  <c r="H3079" i="42"/>
  <c r="H3078" i="42"/>
  <c r="H3077" i="42"/>
  <c r="H3076" i="42"/>
  <c r="H3075" i="42"/>
  <c r="H3074" i="42"/>
  <c r="H3073" i="42"/>
  <c r="H3072" i="42"/>
  <c r="H3071" i="42"/>
  <c r="H3070" i="42"/>
  <c r="H3069" i="42"/>
  <c r="H3068" i="42"/>
  <c r="H3067" i="42"/>
  <c r="H3066" i="42"/>
  <c r="H3065" i="42"/>
  <c r="H3064" i="42"/>
  <c r="H3063" i="42"/>
  <c r="H3062" i="42"/>
  <c r="H3061" i="42"/>
  <c r="H3060" i="42"/>
  <c r="H3059" i="42"/>
  <c r="H3058" i="42"/>
  <c r="H3057" i="42"/>
  <c r="H3056" i="42"/>
  <c r="H3055" i="42"/>
  <c r="H3054" i="42"/>
  <c r="H3053" i="42"/>
  <c r="H3052" i="42"/>
  <c r="H3051" i="42"/>
  <c r="H3050" i="42"/>
  <c r="H3049" i="42"/>
  <c r="H3048" i="42"/>
  <c r="H3047" i="42"/>
  <c r="H3046" i="42"/>
  <c r="H3045" i="42"/>
  <c r="H3044" i="42"/>
  <c r="H3043" i="42"/>
  <c r="H3042" i="42"/>
  <c r="H3041" i="42"/>
  <c r="H3040" i="42"/>
  <c r="H3039" i="42"/>
  <c r="H3038" i="42"/>
  <c r="H3037" i="42"/>
  <c r="H3036" i="42"/>
  <c r="H3035" i="42"/>
  <c r="H3034" i="42"/>
  <c r="H3033" i="42"/>
  <c r="H3032" i="42"/>
  <c r="H3031" i="42"/>
  <c r="H3030" i="42"/>
  <c r="H3029" i="42"/>
  <c r="H3028" i="42"/>
  <c r="H3027" i="42"/>
  <c r="H3026" i="42"/>
  <c r="H3025" i="42"/>
  <c r="H3024" i="42"/>
  <c r="H3023" i="42"/>
  <c r="H3022" i="42"/>
  <c r="H3021" i="42"/>
  <c r="H3020" i="42"/>
  <c r="H3019" i="42"/>
  <c r="H3018" i="42"/>
  <c r="H3017" i="42"/>
  <c r="H3016" i="42"/>
  <c r="H3015" i="42"/>
  <c r="H3014" i="42"/>
  <c r="H3013" i="42"/>
  <c r="H3012" i="42"/>
  <c r="H3011" i="42"/>
  <c r="H3010" i="42"/>
  <c r="H3009" i="42"/>
  <c r="H3008" i="42"/>
  <c r="H3007" i="42"/>
  <c r="H3006" i="42"/>
  <c r="H3005" i="42"/>
  <c r="H3004" i="42"/>
  <c r="H3003" i="42"/>
  <c r="H3002" i="42"/>
  <c r="H3001" i="42"/>
  <c r="H3000" i="42"/>
  <c r="H2999" i="42"/>
  <c r="H2998" i="42"/>
  <c r="H2997" i="42"/>
  <c r="H2996" i="42"/>
  <c r="H2995" i="42"/>
  <c r="H2994" i="42"/>
  <c r="H2993" i="42"/>
  <c r="H2992" i="42"/>
  <c r="H2991" i="42"/>
  <c r="H2990" i="42"/>
  <c r="H2989" i="42"/>
  <c r="H2988" i="42"/>
  <c r="H2987" i="42"/>
  <c r="H2986" i="42"/>
  <c r="H2985" i="42"/>
  <c r="H2984" i="42"/>
  <c r="H2983" i="42"/>
  <c r="H2982" i="42"/>
  <c r="H2981" i="42"/>
  <c r="H2980" i="42"/>
  <c r="H2979" i="42"/>
  <c r="H2978" i="42"/>
  <c r="H2977" i="42"/>
  <c r="H2976" i="42"/>
  <c r="H2975" i="42"/>
  <c r="H2974" i="42"/>
  <c r="H2973" i="42"/>
  <c r="H2972" i="42"/>
  <c r="H2971" i="42"/>
  <c r="H2970" i="42"/>
  <c r="H2969" i="42"/>
  <c r="H2968" i="42"/>
  <c r="H2967" i="42"/>
  <c r="H2966" i="42"/>
  <c r="H2965" i="42"/>
  <c r="H2964" i="42"/>
  <c r="H2963" i="42"/>
  <c r="H2962" i="42"/>
  <c r="H2961" i="42"/>
  <c r="H2960" i="42"/>
  <c r="H2959" i="42"/>
  <c r="H2958" i="42"/>
  <c r="H2957" i="42"/>
  <c r="H2956" i="42"/>
  <c r="H2955" i="42"/>
  <c r="H2954" i="42"/>
  <c r="H2953" i="42"/>
  <c r="H2952" i="42"/>
  <c r="H2951" i="42"/>
  <c r="H2950" i="42"/>
  <c r="H2949" i="42"/>
  <c r="H2948" i="42"/>
  <c r="H2947" i="42"/>
  <c r="H2946" i="42"/>
  <c r="H2945" i="42"/>
  <c r="H2944" i="42"/>
  <c r="H2943" i="42"/>
  <c r="H2942" i="42"/>
  <c r="H2941" i="42"/>
  <c r="H2940" i="42"/>
  <c r="H2939" i="42"/>
  <c r="H2938" i="42"/>
  <c r="H2937" i="42"/>
  <c r="H2936" i="42"/>
  <c r="H2935" i="42"/>
  <c r="H2934" i="42"/>
  <c r="H2933" i="42"/>
  <c r="H2932" i="42"/>
  <c r="H2931" i="42"/>
  <c r="H2930" i="42"/>
  <c r="H2929" i="42"/>
  <c r="H2928" i="42"/>
  <c r="H2927" i="42"/>
  <c r="H2926" i="42"/>
  <c r="H2925" i="42"/>
  <c r="H2924" i="42"/>
  <c r="H2923" i="42"/>
  <c r="H2922" i="42"/>
  <c r="H2921" i="42"/>
  <c r="H2920" i="42"/>
  <c r="H2919" i="42"/>
  <c r="H2918" i="42"/>
  <c r="H2917" i="42"/>
  <c r="H2916" i="42"/>
  <c r="H2915" i="42"/>
  <c r="H2914" i="42"/>
  <c r="H2913" i="42"/>
  <c r="H2912" i="42"/>
  <c r="H2911" i="42"/>
  <c r="H2910" i="42"/>
  <c r="H2909" i="42"/>
  <c r="H2908" i="42"/>
  <c r="H2907" i="42"/>
  <c r="H2906" i="42"/>
  <c r="H2905" i="42"/>
  <c r="H2904" i="42"/>
  <c r="H2903" i="42"/>
  <c r="H2902" i="42"/>
  <c r="H2901" i="42"/>
  <c r="H2900" i="42"/>
  <c r="H2899" i="42"/>
  <c r="H2898" i="42"/>
  <c r="H2897" i="42"/>
  <c r="H2896" i="42"/>
  <c r="H2895" i="42"/>
  <c r="H2894" i="42"/>
  <c r="H2893" i="42"/>
  <c r="H2892" i="42"/>
  <c r="H2891" i="42"/>
  <c r="H2890" i="42"/>
  <c r="H2889" i="42"/>
  <c r="H2888" i="42"/>
  <c r="H2887" i="42"/>
  <c r="H2886" i="42"/>
  <c r="H2885" i="42"/>
  <c r="H2884" i="42"/>
  <c r="H2883" i="42"/>
  <c r="H2882" i="42"/>
  <c r="H2881" i="42"/>
  <c r="H2880" i="42"/>
  <c r="H2879" i="42"/>
  <c r="H2878" i="42"/>
  <c r="H2877" i="42"/>
  <c r="H2876" i="42"/>
  <c r="H2875" i="42"/>
  <c r="H2874" i="42"/>
  <c r="H2873" i="42"/>
  <c r="H2872" i="42"/>
  <c r="H2871" i="42"/>
  <c r="H2870" i="42"/>
  <c r="H2869" i="42"/>
  <c r="H2868" i="42"/>
  <c r="H2867" i="42"/>
  <c r="H2866" i="42"/>
  <c r="H2865" i="42"/>
  <c r="H2864" i="42"/>
  <c r="H2863" i="42"/>
  <c r="H2862" i="42"/>
  <c r="H2861" i="42"/>
  <c r="H2860" i="42"/>
  <c r="H2859" i="42"/>
  <c r="H2858" i="42"/>
  <c r="H2857" i="42"/>
  <c r="H2856" i="42"/>
  <c r="H2855" i="42"/>
  <c r="H2854" i="42"/>
  <c r="H2853" i="42"/>
  <c r="H2852" i="42"/>
  <c r="H2851" i="42"/>
  <c r="H2850" i="42"/>
  <c r="H2849" i="42"/>
  <c r="H2848" i="42"/>
  <c r="H2847" i="42"/>
  <c r="H2846" i="42"/>
  <c r="H2845" i="42"/>
  <c r="H2844" i="42"/>
  <c r="H2843" i="42"/>
  <c r="H2842" i="42"/>
  <c r="H2841" i="42"/>
  <c r="H2840" i="42"/>
  <c r="H2839" i="42"/>
  <c r="H2838" i="42"/>
  <c r="H2837" i="42"/>
  <c r="H2836" i="42"/>
  <c r="H2835" i="42"/>
  <c r="H2834" i="42"/>
  <c r="H2833" i="42"/>
  <c r="H2832" i="42"/>
  <c r="H2831" i="42"/>
  <c r="H2830" i="42"/>
  <c r="H2829" i="42"/>
  <c r="H2828" i="42"/>
  <c r="H2827" i="42"/>
  <c r="H2826" i="42"/>
  <c r="H2825" i="42"/>
  <c r="H2824" i="42"/>
  <c r="H2823" i="42"/>
  <c r="H2822" i="42"/>
  <c r="H2821" i="42"/>
  <c r="H2820" i="42"/>
  <c r="H2819" i="42"/>
  <c r="H2818" i="42"/>
  <c r="H2817" i="42"/>
  <c r="H2816" i="42"/>
  <c r="H2815" i="42"/>
  <c r="H2814" i="42"/>
  <c r="H2813" i="42"/>
  <c r="H2812" i="42"/>
  <c r="H2811" i="42"/>
  <c r="H2810" i="42"/>
  <c r="H2809" i="42"/>
  <c r="H2808" i="42"/>
  <c r="H2807" i="42"/>
  <c r="H2806" i="42"/>
  <c r="H2805" i="42"/>
  <c r="H2804" i="42"/>
  <c r="H2803" i="42"/>
  <c r="H2802" i="42"/>
  <c r="H2801" i="42"/>
  <c r="H2800" i="42"/>
  <c r="H2799" i="42"/>
  <c r="H2798" i="42"/>
  <c r="H2797" i="42"/>
  <c r="H2796" i="42"/>
  <c r="H2795" i="42"/>
  <c r="H2794" i="42"/>
  <c r="H2793" i="42"/>
  <c r="H2792" i="42"/>
  <c r="H2791" i="42"/>
  <c r="H2790" i="42"/>
  <c r="H2789" i="42"/>
  <c r="H2788" i="42"/>
  <c r="H2787" i="42"/>
  <c r="H2786" i="42"/>
  <c r="H2785" i="42"/>
  <c r="H2784" i="42"/>
  <c r="H2783" i="42"/>
  <c r="H2782" i="42"/>
  <c r="H2781" i="42"/>
  <c r="H2780" i="42"/>
  <c r="H2779" i="42"/>
  <c r="H2778" i="42"/>
  <c r="H2777" i="42"/>
  <c r="H2776" i="42"/>
  <c r="H2775" i="42"/>
  <c r="H2774" i="42"/>
  <c r="H2773" i="42"/>
  <c r="H2772" i="42"/>
  <c r="H2771" i="42"/>
  <c r="H2770" i="42"/>
  <c r="H2769" i="42"/>
  <c r="H2768" i="42"/>
  <c r="H2767" i="42"/>
  <c r="H2766" i="42"/>
  <c r="H2765" i="42"/>
  <c r="H2764" i="42"/>
  <c r="H2763" i="42"/>
  <c r="H2762" i="42"/>
  <c r="H2761" i="42"/>
  <c r="H2760" i="42"/>
  <c r="H2759" i="42"/>
  <c r="H2758" i="42"/>
  <c r="H2757" i="42"/>
  <c r="H2756" i="42"/>
  <c r="H2755" i="42"/>
  <c r="H2754" i="42"/>
  <c r="H2753" i="42"/>
  <c r="H2752" i="42"/>
  <c r="H2751" i="42"/>
  <c r="H2750" i="42"/>
  <c r="H2749" i="42"/>
  <c r="H2748" i="42"/>
  <c r="H2747" i="42"/>
  <c r="H2746" i="42"/>
  <c r="H2745" i="42"/>
  <c r="H2744" i="42"/>
  <c r="H2743" i="42"/>
  <c r="H2742" i="42"/>
  <c r="H2741" i="42"/>
  <c r="H2740" i="42"/>
  <c r="H2739" i="42"/>
  <c r="H2738" i="42"/>
  <c r="H2737" i="42"/>
  <c r="H2736" i="42"/>
  <c r="H2735" i="42"/>
  <c r="H2734" i="42"/>
  <c r="H2733" i="42"/>
  <c r="H2732" i="42"/>
  <c r="H2731" i="42"/>
  <c r="H2730" i="42"/>
  <c r="H2729" i="42"/>
  <c r="H2728" i="42"/>
  <c r="H2727" i="42"/>
  <c r="H2726" i="42"/>
  <c r="H2725" i="42"/>
  <c r="H2724" i="42"/>
  <c r="H2723" i="42"/>
  <c r="H2722" i="42"/>
  <c r="H2721" i="42"/>
  <c r="H2720" i="42"/>
  <c r="H2719" i="42"/>
  <c r="H2718" i="42"/>
  <c r="H2717" i="42"/>
  <c r="H2716" i="42"/>
  <c r="H2715" i="42"/>
  <c r="H2714" i="42"/>
  <c r="H2713" i="42"/>
  <c r="H2712" i="42"/>
  <c r="H2711" i="42"/>
  <c r="H2710" i="42"/>
  <c r="H2709" i="42"/>
  <c r="H2708" i="42"/>
  <c r="H2707" i="42"/>
  <c r="H2706" i="42"/>
  <c r="H2705" i="42"/>
  <c r="H2704" i="42"/>
  <c r="H2703" i="42"/>
  <c r="H2702" i="42"/>
  <c r="H2701" i="42"/>
  <c r="H2700" i="42"/>
  <c r="H2699" i="42"/>
  <c r="H2698" i="42"/>
  <c r="H2697" i="42"/>
  <c r="H2696" i="42"/>
  <c r="H2695" i="42"/>
  <c r="H2694" i="42"/>
  <c r="H2693" i="42"/>
  <c r="H2692" i="42"/>
  <c r="H2691" i="42"/>
  <c r="H2690" i="42"/>
  <c r="H2689" i="42"/>
  <c r="H2688" i="42"/>
  <c r="H2687" i="42"/>
  <c r="H2686" i="42"/>
  <c r="H2685" i="42"/>
  <c r="H2684" i="42"/>
  <c r="H2683" i="42"/>
  <c r="H2682" i="42"/>
  <c r="H2681" i="42"/>
  <c r="H2680" i="42"/>
  <c r="H2679" i="42"/>
  <c r="H2678" i="42"/>
  <c r="H2677" i="42"/>
  <c r="H2676" i="42"/>
  <c r="H2675" i="42"/>
  <c r="H2674" i="42"/>
  <c r="H2673" i="42"/>
  <c r="H2672" i="42"/>
  <c r="H2671" i="42"/>
  <c r="H2670" i="42"/>
  <c r="H2669" i="42"/>
  <c r="H2668" i="42"/>
  <c r="H2667" i="42"/>
  <c r="H2666" i="42"/>
  <c r="H2665" i="42"/>
  <c r="H2664" i="42"/>
  <c r="H2663" i="42"/>
  <c r="H2662" i="42"/>
  <c r="H2661" i="42"/>
  <c r="H2660" i="42"/>
  <c r="H2659" i="42"/>
  <c r="H2658" i="42"/>
  <c r="H2657" i="42"/>
  <c r="H2656" i="42"/>
  <c r="H2655" i="42"/>
  <c r="H2654" i="42"/>
  <c r="H2653" i="42"/>
  <c r="H2652" i="42"/>
  <c r="H2651" i="42"/>
  <c r="H2650" i="42"/>
  <c r="H2649" i="42"/>
  <c r="H2648" i="42"/>
  <c r="H2647" i="42"/>
  <c r="H2646" i="42"/>
  <c r="H2645" i="42"/>
  <c r="H2644" i="42"/>
  <c r="H2643" i="42"/>
  <c r="H2642" i="42"/>
  <c r="H2641" i="42"/>
  <c r="H2640" i="42"/>
  <c r="H2639" i="42"/>
  <c r="H2638" i="42"/>
  <c r="H2637" i="42"/>
  <c r="H2636" i="42"/>
  <c r="H2635" i="42"/>
  <c r="H2634" i="42"/>
  <c r="H2633" i="42"/>
  <c r="H2632" i="42"/>
  <c r="H2631" i="42"/>
  <c r="H2630" i="42"/>
  <c r="H2629" i="42"/>
  <c r="H2628" i="42"/>
  <c r="H2627" i="42"/>
  <c r="H2626" i="42"/>
  <c r="H2625" i="42"/>
  <c r="H2624" i="42"/>
  <c r="H2623" i="42"/>
  <c r="H2622" i="42"/>
  <c r="H2621" i="42"/>
  <c r="H2620" i="42"/>
  <c r="H2619" i="42"/>
  <c r="H2618" i="42"/>
  <c r="H2617" i="42"/>
  <c r="H2616" i="42"/>
  <c r="H2615" i="42"/>
  <c r="H2614" i="42"/>
  <c r="H2613" i="42"/>
  <c r="H2612" i="42"/>
  <c r="H2611" i="42"/>
  <c r="H2610" i="42"/>
  <c r="H2609" i="42"/>
  <c r="H2608" i="42"/>
  <c r="H2607" i="42"/>
  <c r="H2606" i="42"/>
  <c r="H2605" i="42"/>
  <c r="H2604" i="42"/>
  <c r="H2603" i="42"/>
  <c r="H2602" i="42"/>
  <c r="H2601" i="42"/>
  <c r="H2600" i="42"/>
  <c r="H2599" i="42"/>
  <c r="H2598" i="42"/>
  <c r="H2597" i="42"/>
  <c r="H2596" i="42"/>
  <c r="H2595" i="42"/>
  <c r="H2594" i="42"/>
  <c r="H2593" i="42"/>
  <c r="H2592" i="42"/>
  <c r="H2591" i="42"/>
  <c r="H2590" i="42"/>
  <c r="H2589" i="42"/>
  <c r="H2588" i="42"/>
  <c r="H2587" i="42"/>
  <c r="H2586" i="42"/>
  <c r="H2585" i="42"/>
  <c r="H2584" i="42"/>
  <c r="H2583" i="42"/>
  <c r="H2582" i="42"/>
  <c r="H2581" i="42"/>
  <c r="H2580" i="42"/>
  <c r="H2579" i="42"/>
  <c r="H2578" i="42"/>
  <c r="H2577" i="42"/>
  <c r="H2576" i="42"/>
  <c r="H2575" i="42"/>
  <c r="H2574" i="42"/>
  <c r="H2573" i="42"/>
  <c r="H2572" i="42"/>
  <c r="H2571" i="42"/>
  <c r="H2570" i="42"/>
  <c r="H2569" i="42"/>
  <c r="H2568" i="42"/>
  <c r="H2567" i="42"/>
  <c r="H2566" i="42"/>
  <c r="H2565" i="42"/>
  <c r="H2564" i="42"/>
  <c r="H2563" i="42"/>
  <c r="H2562" i="42"/>
  <c r="H2561" i="42"/>
  <c r="H2560" i="42"/>
  <c r="H2559" i="42"/>
  <c r="H2558" i="42"/>
  <c r="H2557" i="42"/>
  <c r="H2556" i="42"/>
  <c r="H2555" i="42"/>
  <c r="H2554" i="42"/>
  <c r="H2553" i="42"/>
  <c r="H2552" i="42"/>
  <c r="H2551" i="42"/>
  <c r="H2550" i="42"/>
  <c r="H2549" i="42"/>
  <c r="H2548" i="42"/>
  <c r="H2547" i="42"/>
  <c r="H2546" i="42"/>
  <c r="H2545" i="42"/>
  <c r="H2544" i="42"/>
  <c r="H2543" i="42"/>
  <c r="H2542" i="42"/>
  <c r="H2541" i="42"/>
  <c r="H2540" i="42"/>
  <c r="H2539" i="42"/>
  <c r="H2538" i="42"/>
  <c r="H2537" i="42"/>
  <c r="H2536" i="42"/>
  <c r="H2535" i="42"/>
  <c r="H2534" i="42"/>
  <c r="H2533" i="42"/>
  <c r="H2532" i="42"/>
  <c r="H2531" i="42"/>
  <c r="H2530" i="42"/>
  <c r="H2529" i="42"/>
  <c r="H2528" i="42"/>
  <c r="H2527" i="42"/>
  <c r="H2526" i="42"/>
  <c r="H2525" i="42"/>
  <c r="H2524" i="42"/>
  <c r="H2523" i="42"/>
  <c r="H2522" i="42"/>
  <c r="H2521" i="42"/>
  <c r="H2520" i="42"/>
  <c r="H2519" i="42"/>
  <c r="H2518" i="42"/>
  <c r="H2517" i="42"/>
  <c r="H2516" i="42"/>
  <c r="H2515" i="42"/>
  <c r="H2514" i="42"/>
  <c r="H2513" i="42"/>
  <c r="H2512" i="42"/>
  <c r="H2511" i="42"/>
  <c r="H2510" i="42"/>
  <c r="H2509" i="42"/>
  <c r="H2508" i="42"/>
  <c r="H2507" i="42"/>
  <c r="H2506" i="42"/>
  <c r="H2505" i="42"/>
  <c r="H2504" i="42"/>
  <c r="H2503" i="42"/>
  <c r="H2502" i="42"/>
  <c r="H2501" i="42"/>
  <c r="H2500" i="42"/>
  <c r="H2499" i="42"/>
  <c r="H2498" i="42"/>
  <c r="H2497" i="42"/>
  <c r="H2496" i="42"/>
  <c r="H2495" i="42"/>
  <c r="H2494" i="42"/>
  <c r="H2493" i="42"/>
  <c r="H2492" i="42"/>
  <c r="H2491" i="42"/>
  <c r="H2490" i="42"/>
  <c r="H2489" i="42"/>
  <c r="H2488" i="42"/>
  <c r="H2487" i="42"/>
  <c r="H2486" i="42"/>
  <c r="H2485" i="42"/>
  <c r="H2484" i="42"/>
  <c r="H2483" i="42"/>
  <c r="H2482" i="42"/>
  <c r="H2481" i="42"/>
  <c r="H2480" i="42"/>
  <c r="H2479" i="42"/>
  <c r="H2478" i="42"/>
  <c r="H2477" i="42"/>
  <c r="H2476" i="42"/>
  <c r="H2475" i="42"/>
  <c r="H2474" i="42"/>
  <c r="H2473" i="42"/>
  <c r="H2472" i="42"/>
  <c r="H2471" i="42"/>
  <c r="H2470" i="42"/>
  <c r="H2469" i="42"/>
  <c r="H2468" i="42"/>
  <c r="H2467" i="42"/>
  <c r="H2466" i="42"/>
  <c r="H2465" i="42"/>
  <c r="H2464" i="42"/>
  <c r="H2463" i="42"/>
  <c r="H2462" i="42"/>
  <c r="H2461" i="42"/>
  <c r="H2460" i="42"/>
  <c r="H2459" i="42"/>
  <c r="H2458" i="42"/>
  <c r="H2457" i="42"/>
  <c r="H2456" i="42"/>
  <c r="H2455" i="42"/>
  <c r="H2454" i="42"/>
  <c r="H2453" i="42"/>
  <c r="H2452" i="42"/>
  <c r="H2451" i="42"/>
  <c r="H2450" i="42"/>
  <c r="H2449" i="42"/>
  <c r="H2448" i="42"/>
  <c r="H2447" i="42"/>
  <c r="H2446" i="42"/>
  <c r="H2445" i="42"/>
  <c r="H2444" i="42"/>
  <c r="H2443" i="42"/>
  <c r="H2442" i="42"/>
  <c r="H2441" i="42"/>
  <c r="H2440" i="42"/>
  <c r="H2439" i="42"/>
  <c r="H2438" i="42"/>
  <c r="H2437" i="42"/>
  <c r="H2436" i="42"/>
  <c r="H2435" i="42"/>
  <c r="H2434" i="42"/>
  <c r="H2433" i="42"/>
  <c r="H2432" i="42"/>
  <c r="H2431" i="42"/>
  <c r="H2430" i="42"/>
  <c r="H2429" i="42"/>
  <c r="H2428" i="42"/>
  <c r="H2427" i="42"/>
  <c r="H2426" i="42"/>
  <c r="H2425" i="42"/>
  <c r="H2424" i="42"/>
  <c r="H2423" i="42"/>
  <c r="H2422" i="42"/>
  <c r="H2421" i="42"/>
  <c r="H2420" i="42"/>
  <c r="H2419" i="42"/>
  <c r="H2418" i="42"/>
  <c r="H2417" i="42"/>
  <c r="H2416" i="42"/>
  <c r="H2415" i="42"/>
  <c r="H2414" i="42"/>
  <c r="H2413" i="42"/>
  <c r="H2412" i="42"/>
  <c r="H2411" i="42"/>
  <c r="H2410" i="42"/>
  <c r="H2409" i="42"/>
  <c r="H2408" i="42"/>
  <c r="H2407" i="42"/>
  <c r="H2406" i="42"/>
  <c r="H2405" i="42"/>
  <c r="H2404" i="42"/>
  <c r="H2403" i="42"/>
  <c r="H2402" i="42"/>
  <c r="H2401" i="42"/>
  <c r="H2400" i="42"/>
  <c r="H2399" i="42"/>
  <c r="H2398" i="42"/>
  <c r="H2397" i="42"/>
  <c r="H2396" i="42"/>
  <c r="H2395" i="42"/>
  <c r="H2394" i="42"/>
  <c r="H2393" i="42"/>
  <c r="H2392" i="42"/>
  <c r="H2391" i="42"/>
  <c r="H2390" i="42"/>
  <c r="H2389" i="42"/>
  <c r="H2388" i="42"/>
  <c r="H2387" i="42"/>
  <c r="H2386" i="42"/>
  <c r="H2385" i="42"/>
  <c r="H2384" i="42"/>
  <c r="H2383" i="42"/>
  <c r="H2382" i="42"/>
  <c r="H2381" i="42"/>
  <c r="H2380" i="42"/>
  <c r="H2379" i="42"/>
  <c r="H2378" i="42"/>
  <c r="H2377" i="42"/>
  <c r="H2376" i="42"/>
  <c r="H2375" i="42"/>
  <c r="H2374" i="42"/>
  <c r="H2373" i="42"/>
  <c r="H2372" i="42"/>
  <c r="H2371" i="42"/>
  <c r="H2370" i="42"/>
  <c r="H2369" i="42"/>
  <c r="H2368" i="42"/>
  <c r="H2367" i="42"/>
  <c r="H2366" i="42"/>
  <c r="H2365" i="42"/>
  <c r="H2364" i="42"/>
  <c r="H2363" i="42"/>
  <c r="H2362" i="42"/>
  <c r="H2361" i="42"/>
  <c r="H2360" i="42"/>
  <c r="H2359" i="42"/>
  <c r="H2358" i="42"/>
  <c r="H2357" i="42"/>
  <c r="H2356" i="42"/>
  <c r="H2355" i="42"/>
  <c r="H2354" i="42"/>
  <c r="H2353" i="42"/>
  <c r="H2352" i="42"/>
  <c r="H2351" i="42"/>
  <c r="H2350" i="42"/>
  <c r="H2349" i="42"/>
  <c r="H2348" i="42"/>
  <c r="H2347" i="42"/>
  <c r="H2346" i="42"/>
  <c r="H2345" i="42"/>
  <c r="H2344" i="42"/>
  <c r="H2343" i="42"/>
  <c r="H2342" i="42"/>
  <c r="H2341" i="42"/>
  <c r="H2340" i="42"/>
  <c r="H2339" i="42"/>
  <c r="H2338" i="42"/>
  <c r="H2337" i="42"/>
  <c r="H2336" i="42"/>
  <c r="H2335" i="42"/>
  <c r="H2334" i="42"/>
  <c r="H2333" i="42"/>
  <c r="H2332" i="42"/>
  <c r="H2331" i="42"/>
  <c r="H2330" i="42"/>
  <c r="H2329" i="42"/>
  <c r="H2328" i="42"/>
  <c r="H2327" i="42"/>
  <c r="H2326" i="42"/>
  <c r="H2325" i="42"/>
  <c r="H2324" i="42"/>
  <c r="H2323" i="42"/>
  <c r="H2322" i="42"/>
  <c r="H2321" i="42"/>
  <c r="H2320" i="42"/>
  <c r="H2319" i="42"/>
  <c r="H2318" i="42"/>
  <c r="H2317" i="42"/>
  <c r="H2316" i="42"/>
  <c r="H2315" i="42"/>
  <c r="H2314" i="42"/>
  <c r="H2313" i="42"/>
  <c r="H2312" i="42"/>
  <c r="H2311" i="42"/>
  <c r="H2310" i="42"/>
  <c r="H2309" i="42"/>
  <c r="H2308" i="42"/>
  <c r="H2307" i="42"/>
  <c r="H2306" i="42"/>
  <c r="H2305" i="42"/>
  <c r="H2304" i="42"/>
  <c r="H2303" i="42"/>
  <c r="H2302" i="42"/>
  <c r="H2301" i="42"/>
  <c r="H2300" i="42"/>
  <c r="H2299" i="42"/>
  <c r="H2298" i="42"/>
  <c r="H2297" i="42"/>
  <c r="H2296" i="42"/>
  <c r="H2295" i="42"/>
  <c r="H2294" i="42"/>
  <c r="H2293" i="42"/>
  <c r="H2292" i="42"/>
  <c r="H2291" i="42"/>
  <c r="H2290" i="42"/>
  <c r="H2289" i="42"/>
  <c r="H2288" i="42"/>
  <c r="H2287" i="42"/>
  <c r="H2286" i="42"/>
  <c r="H2285" i="42"/>
  <c r="H2284" i="42"/>
  <c r="H2283" i="42"/>
  <c r="H2282" i="42"/>
  <c r="H2281" i="42"/>
  <c r="H2280" i="42"/>
  <c r="H2279" i="42"/>
  <c r="H2278" i="42"/>
  <c r="H2277" i="42"/>
  <c r="H2276" i="42"/>
  <c r="H2275" i="42"/>
  <c r="H2274" i="42"/>
  <c r="H2273" i="42"/>
  <c r="H2272" i="42"/>
  <c r="H2271" i="42"/>
  <c r="H2270" i="42"/>
  <c r="H2269" i="42"/>
  <c r="H2268" i="42"/>
  <c r="H2267" i="42"/>
  <c r="H2266" i="42"/>
  <c r="H2265" i="42"/>
  <c r="H2264" i="42"/>
  <c r="H2263" i="42"/>
  <c r="H2262" i="42"/>
  <c r="H2261" i="42"/>
  <c r="H2260" i="42"/>
  <c r="H2259" i="42"/>
  <c r="H2258" i="42"/>
  <c r="H2257" i="42"/>
  <c r="H2256" i="42"/>
  <c r="H2255" i="42"/>
  <c r="H2254" i="42"/>
  <c r="H2253" i="42"/>
  <c r="H2252" i="42"/>
  <c r="H2251" i="42"/>
  <c r="H2250" i="42"/>
  <c r="H2249" i="42"/>
  <c r="H2248" i="42"/>
  <c r="H2247" i="42"/>
  <c r="H2246" i="42"/>
  <c r="H2245" i="42"/>
  <c r="H2244" i="42"/>
  <c r="H2243" i="42"/>
  <c r="H2242" i="42"/>
  <c r="H2241" i="42"/>
  <c r="H2240" i="42"/>
  <c r="H2239" i="42"/>
  <c r="H2238" i="42"/>
  <c r="H2237" i="42"/>
  <c r="H2236" i="42"/>
  <c r="H2235" i="42"/>
  <c r="H2234" i="42"/>
  <c r="H2233" i="42"/>
  <c r="H2232" i="42"/>
  <c r="H2231" i="42"/>
  <c r="H2230" i="42"/>
  <c r="H2229" i="42"/>
  <c r="H2228" i="42"/>
  <c r="H2227" i="42"/>
  <c r="H2226" i="42"/>
  <c r="H2225" i="42"/>
  <c r="H2224" i="42"/>
  <c r="H2223" i="42"/>
  <c r="H2222" i="42"/>
  <c r="H2221" i="42"/>
  <c r="H2220" i="42"/>
  <c r="H2219" i="42"/>
  <c r="H2218" i="42"/>
  <c r="H2217" i="42"/>
  <c r="H2216" i="42"/>
  <c r="H2215" i="42"/>
  <c r="H2214" i="42"/>
  <c r="H2213" i="42"/>
  <c r="H2212" i="42"/>
  <c r="H2211" i="42"/>
  <c r="H2210" i="42"/>
  <c r="H2209" i="42"/>
  <c r="H2208" i="42"/>
  <c r="H2207" i="42"/>
  <c r="H2206" i="42"/>
  <c r="H2205" i="42"/>
  <c r="H2204" i="42"/>
  <c r="H2203" i="42"/>
  <c r="H2202" i="42"/>
  <c r="H2201" i="42"/>
  <c r="H2200" i="42"/>
  <c r="H2199" i="42"/>
  <c r="H2198" i="42"/>
  <c r="H2197" i="42"/>
  <c r="H2196" i="42"/>
  <c r="H2195" i="42"/>
  <c r="H2194" i="42"/>
  <c r="H2193" i="42"/>
  <c r="H2192" i="42"/>
  <c r="H2191" i="42"/>
  <c r="H2190" i="42"/>
  <c r="H2189" i="42"/>
  <c r="H2188" i="42"/>
  <c r="H2187" i="42"/>
  <c r="H2186" i="42"/>
  <c r="H2185" i="42"/>
  <c r="H2184" i="42"/>
  <c r="H2183" i="42"/>
  <c r="H2182" i="42"/>
  <c r="H2181" i="42"/>
  <c r="H2180" i="42"/>
  <c r="H2179" i="42"/>
  <c r="H2178" i="42"/>
  <c r="H2177" i="42"/>
  <c r="H2176" i="42"/>
  <c r="H2175" i="42"/>
  <c r="H2174" i="42"/>
  <c r="H2173" i="42"/>
  <c r="H2172" i="42"/>
  <c r="H2171" i="42"/>
  <c r="H2170" i="42"/>
  <c r="H2169" i="42"/>
  <c r="H2168" i="42"/>
  <c r="H2167" i="42"/>
  <c r="H2166" i="42"/>
  <c r="H2165" i="42"/>
  <c r="H2164" i="42"/>
  <c r="H2163" i="42"/>
  <c r="H2162" i="42"/>
  <c r="H2161" i="42"/>
  <c r="H2160" i="42"/>
  <c r="H2159" i="42"/>
  <c r="H2158" i="42"/>
  <c r="H2157" i="42"/>
  <c r="H2156" i="42"/>
  <c r="H2155" i="42"/>
  <c r="H2154" i="42"/>
  <c r="H2153" i="42"/>
  <c r="H2152" i="42"/>
  <c r="H2151" i="42"/>
  <c r="H2150" i="42"/>
  <c r="H2149" i="42"/>
  <c r="H2148" i="42"/>
  <c r="H2147" i="42"/>
  <c r="H2146" i="42"/>
  <c r="H2145" i="42"/>
  <c r="H2144" i="42"/>
  <c r="H2143" i="42"/>
  <c r="H2142" i="42"/>
  <c r="H2141" i="42"/>
  <c r="H2140" i="42"/>
  <c r="H2139" i="42"/>
  <c r="H2138" i="42"/>
  <c r="H2137" i="42"/>
  <c r="H2136" i="42"/>
  <c r="H2135" i="42"/>
  <c r="H2134" i="42"/>
  <c r="H2133" i="42"/>
  <c r="H2132" i="42"/>
  <c r="H2131" i="42"/>
  <c r="H2130" i="42"/>
  <c r="H2129" i="42"/>
  <c r="H2128" i="42"/>
  <c r="H2127" i="42"/>
  <c r="H2126" i="42"/>
  <c r="H2125" i="42"/>
  <c r="H2124" i="42"/>
  <c r="H2123" i="42"/>
  <c r="H2122" i="42"/>
  <c r="H2121" i="42"/>
  <c r="H2120" i="42"/>
  <c r="H2119" i="42"/>
  <c r="H2118" i="42"/>
  <c r="H2117" i="42"/>
  <c r="H2116" i="42"/>
  <c r="H2115" i="42"/>
  <c r="H2114" i="42"/>
  <c r="H2113" i="42"/>
  <c r="H2112" i="42"/>
  <c r="H2111" i="42"/>
  <c r="H2110" i="42"/>
  <c r="H2109" i="42"/>
  <c r="H2108" i="42"/>
  <c r="H2107" i="42"/>
  <c r="H2106" i="42"/>
  <c r="H2105" i="42"/>
  <c r="H2104" i="42"/>
  <c r="H2103" i="42"/>
  <c r="H2102" i="42"/>
  <c r="H2101" i="42"/>
  <c r="H2100" i="42"/>
  <c r="H2099" i="42"/>
  <c r="H2098" i="42"/>
  <c r="H2097" i="42"/>
  <c r="H2096" i="42"/>
  <c r="H2095" i="42"/>
  <c r="H2094" i="42"/>
  <c r="H2093" i="42"/>
  <c r="H2092" i="42"/>
  <c r="H2091" i="42"/>
  <c r="H2090" i="42"/>
  <c r="H2089" i="42"/>
  <c r="H2088" i="42"/>
  <c r="H2087" i="42"/>
  <c r="H2086" i="42"/>
  <c r="H2085" i="42"/>
  <c r="H2084" i="42"/>
  <c r="H2083" i="42"/>
  <c r="H2082" i="42"/>
  <c r="H2081" i="42"/>
  <c r="H2080" i="42"/>
  <c r="H2079" i="42"/>
  <c r="H2078" i="42"/>
  <c r="H2077" i="42"/>
  <c r="H2076" i="42"/>
  <c r="H2075" i="42"/>
  <c r="H2074" i="42"/>
  <c r="H2073" i="42"/>
  <c r="H2072" i="42"/>
  <c r="H2071" i="42"/>
  <c r="H2070" i="42"/>
  <c r="H2069" i="42"/>
  <c r="H2068" i="42"/>
  <c r="H2067" i="42"/>
  <c r="H2066" i="42"/>
  <c r="H2065" i="42"/>
  <c r="H2064" i="42"/>
  <c r="H2063" i="42"/>
  <c r="H2062" i="42"/>
  <c r="H2061" i="42"/>
  <c r="H2060" i="42"/>
  <c r="H2059" i="42"/>
  <c r="H2058" i="42"/>
  <c r="H2057" i="42"/>
  <c r="H2056" i="42"/>
  <c r="H2055" i="42"/>
  <c r="H2054" i="42"/>
  <c r="H2053" i="42"/>
  <c r="H2052" i="42"/>
  <c r="H2051" i="42"/>
  <c r="H2050" i="42"/>
  <c r="H2049" i="42"/>
  <c r="H2048" i="42"/>
  <c r="H2047" i="42"/>
  <c r="H2046" i="42"/>
  <c r="H2045" i="42"/>
  <c r="H2044" i="42"/>
  <c r="H2043" i="42"/>
  <c r="H2042" i="42"/>
  <c r="H2041" i="42"/>
  <c r="H2040" i="42"/>
  <c r="H2039" i="42"/>
  <c r="H2038" i="42"/>
  <c r="H2037" i="42"/>
  <c r="H2036" i="42"/>
  <c r="H2035" i="42"/>
  <c r="H2034" i="42"/>
  <c r="H2033" i="42"/>
  <c r="H2032" i="42"/>
  <c r="H2031" i="42"/>
  <c r="H2030" i="42"/>
  <c r="H2029" i="42"/>
  <c r="H2028" i="42"/>
  <c r="H2027" i="42"/>
  <c r="H2026" i="42"/>
  <c r="H2025" i="42"/>
  <c r="H2024" i="42"/>
  <c r="H2023" i="42"/>
  <c r="H2022" i="42"/>
  <c r="H2021" i="42"/>
  <c r="H2020" i="42"/>
  <c r="H2019" i="42"/>
  <c r="H2018" i="42"/>
  <c r="H2017" i="42"/>
  <c r="H2016" i="42"/>
  <c r="H2015" i="42"/>
  <c r="H2014" i="42"/>
  <c r="H2013" i="42"/>
  <c r="H2012" i="42"/>
  <c r="H2011" i="42"/>
  <c r="H2010" i="42"/>
  <c r="H2009" i="42"/>
  <c r="H2008" i="42"/>
  <c r="H2007" i="42"/>
  <c r="H2006" i="42"/>
  <c r="H2005" i="42"/>
  <c r="H2004" i="42"/>
  <c r="H2003" i="42"/>
  <c r="H2002" i="42"/>
  <c r="H2001" i="42"/>
  <c r="H2000" i="42"/>
  <c r="H1999" i="42"/>
  <c r="H1998" i="42"/>
  <c r="H1997" i="42"/>
  <c r="H1996" i="42"/>
  <c r="H1995" i="42"/>
  <c r="H1994" i="42"/>
  <c r="H1993" i="42"/>
  <c r="H1992" i="42"/>
  <c r="H1991" i="42"/>
  <c r="H1990" i="42"/>
  <c r="H1989" i="42"/>
  <c r="H1988" i="42"/>
  <c r="H1987" i="42"/>
  <c r="H1986" i="42"/>
  <c r="H1985" i="42"/>
  <c r="H1984" i="42"/>
  <c r="H1983" i="42"/>
  <c r="H1982" i="42"/>
  <c r="H1981" i="42"/>
  <c r="H1980" i="42"/>
  <c r="H1979" i="42"/>
  <c r="H1978" i="42"/>
  <c r="H1977" i="42"/>
  <c r="H1976" i="42"/>
  <c r="H1975" i="42"/>
  <c r="H1974" i="42"/>
  <c r="H1973" i="42"/>
  <c r="H1972" i="42"/>
  <c r="H1971" i="42"/>
  <c r="H1970" i="42"/>
  <c r="H1969" i="42"/>
  <c r="H1968" i="42"/>
  <c r="H1967" i="42"/>
  <c r="H1966" i="42"/>
  <c r="H1965" i="42"/>
  <c r="H1964" i="42"/>
  <c r="H1963" i="42"/>
  <c r="H1962" i="42"/>
  <c r="H1961" i="42"/>
  <c r="H1960" i="42"/>
  <c r="H1959" i="42"/>
  <c r="H1958" i="42"/>
  <c r="H1957" i="42"/>
  <c r="H1956" i="42"/>
  <c r="H1955" i="42"/>
  <c r="H1954" i="42"/>
  <c r="H1953" i="42"/>
  <c r="H1952" i="42"/>
  <c r="H1951" i="42"/>
  <c r="H1950" i="42"/>
  <c r="H1949" i="42"/>
  <c r="H1948" i="42"/>
  <c r="H1947" i="42"/>
  <c r="H1946" i="42"/>
  <c r="H1945" i="42"/>
  <c r="H1944" i="42"/>
  <c r="H1943" i="42"/>
  <c r="H1942" i="42"/>
  <c r="H1941" i="42"/>
  <c r="H1940" i="42"/>
  <c r="H1939" i="42"/>
  <c r="H1938" i="42"/>
  <c r="H1937" i="42"/>
  <c r="H1936" i="42"/>
  <c r="H1935" i="42"/>
  <c r="H1934" i="42"/>
  <c r="H1933" i="42"/>
  <c r="H1932" i="42"/>
  <c r="H1931" i="42"/>
  <c r="H1930" i="42"/>
  <c r="H1929" i="42"/>
  <c r="H1928" i="42"/>
  <c r="H1927" i="42"/>
  <c r="H1926" i="42"/>
  <c r="H1925" i="42"/>
  <c r="H1924" i="42"/>
  <c r="H1923" i="42"/>
  <c r="H1922" i="42"/>
  <c r="H1921" i="42"/>
  <c r="H1920" i="42"/>
  <c r="H1919" i="42"/>
  <c r="H1918" i="42"/>
  <c r="H1917" i="42"/>
  <c r="H1916" i="42"/>
  <c r="H1915" i="42"/>
  <c r="H1914" i="42"/>
  <c r="H1913" i="42"/>
  <c r="H1912" i="42"/>
  <c r="H1911" i="42"/>
  <c r="H1910" i="42"/>
  <c r="H1909" i="42"/>
  <c r="H1908" i="42"/>
  <c r="H1907" i="42"/>
  <c r="H1906" i="42"/>
  <c r="H1905" i="42"/>
  <c r="H1904" i="42"/>
  <c r="H1903" i="42"/>
  <c r="H1902" i="42"/>
  <c r="H1901" i="42"/>
  <c r="H1900" i="42"/>
  <c r="H1899" i="42"/>
  <c r="H1898" i="42"/>
  <c r="H1897" i="42"/>
  <c r="H1896" i="42"/>
  <c r="H1895" i="42"/>
  <c r="H1894" i="42"/>
  <c r="H1893" i="42"/>
  <c r="H1892" i="42"/>
  <c r="H1891" i="42"/>
  <c r="H1890" i="42"/>
  <c r="H1889" i="42"/>
  <c r="H1888" i="42"/>
  <c r="H1887" i="42"/>
  <c r="H1886" i="42"/>
  <c r="H1885" i="42"/>
  <c r="H1884" i="42"/>
  <c r="H1883" i="42"/>
  <c r="H1882" i="42"/>
  <c r="H1881" i="42"/>
  <c r="H1880" i="42"/>
  <c r="H1879" i="42"/>
  <c r="H1878" i="42"/>
  <c r="H1877" i="42"/>
  <c r="H1876" i="42"/>
  <c r="H1875" i="42"/>
  <c r="H1874" i="42"/>
  <c r="H1873" i="42"/>
  <c r="H1872" i="42"/>
  <c r="H1871" i="42"/>
  <c r="H1870" i="42"/>
  <c r="H1869" i="42"/>
  <c r="H1868" i="42"/>
  <c r="H1867" i="42"/>
  <c r="H1866" i="42"/>
  <c r="H1865" i="42"/>
  <c r="H1864" i="42"/>
  <c r="H1863" i="42"/>
  <c r="H1862" i="42"/>
  <c r="H1861" i="42"/>
  <c r="H1860" i="42"/>
  <c r="H1859" i="42"/>
  <c r="H1858" i="42"/>
  <c r="H1857" i="42"/>
  <c r="H1856" i="42"/>
  <c r="H1855" i="42"/>
  <c r="H1854" i="42"/>
  <c r="H1853" i="42"/>
  <c r="H1852" i="42"/>
  <c r="H1851" i="42"/>
  <c r="H1850" i="42"/>
  <c r="H1849" i="42"/>
  <c r="H1848" i="42"/>
  <c r="H1847" i="42"/>
  <c r="H1846" i="42"/>
  <c r="H1845" i="42"/>
  <c r="H1844" i="42"/>
  <c r="H1843" i="42"/>
  <c r="H1842" i="42"/>
  <c r="H1841" i="42"/>
  <c r="H1840" i="42"/>
  <c r="H1839" i="42"/>
  <c r="H1838" i="42"/>
  <c r="H1837" i="42"/>
  <c r="H1836" i="42"/>
  <c r="H1835" i="42"/>
  <c r="H1834" i="42"/>
  <c r="H1833" i="42"/>
  <c r="H1832" i="42"/>
  <c r="H1831" i="42"/>
  <c r="H1830" i="42"/>
  <c r="H1829" i="42"/>
  <c r="H1828" i="42"/>
  <c r="H1827" i="42"/>
  <c r="H1826" i="42"/>
  <c r="H1825" i="42"/>
  <c r="H1824" i="42"/>
  <c r="H1823" i="42"/>
  <c r="H1822" i="42"/>
  <c r="H1821" i="42"/>
  <c r="H1820" i="42"/>
  <c r="H1819" i="42"/>
  <c r="H1818" i="42"/>
  <c r="H1817" i="42"/>
  <c r="H1816" i="42"/>
  <c r="H1815" i="42"/>
  <c r="H1814" i="42"/>
  <c r="H1813" i="42"/>
  <c r="H1812" i="42"/>
  <c r="H1811" i="42"/>
  <c r="H1810" i="42"/>
  <c r="H1809" i="42"/>
  <c r="H1808" i="42"/>
  <c r="H1807" i="42"/>
  <c r="H1806" i="42"/>
  <c r="H1805" i="42"/>
  <c r="H1804" i="42"/>
  <c r="H1803" i="42"/>
  <c r="H1802" i="42"/>
  <c r="H1801" i="42"/>
  <c r="H1800" i="42"/>
  <c r="H1799" i="42"/>
  <c r="H1798" i="42"/>
  <c r="H1797" i="42"/>
  <c r="H1796" i="42"/>
  <c r="H1795" i="42"/>
  <c r="H1794" i="42"/>
  <c r="H1793" i="42"/>
  <c r="H1792" i="42"/>
  <c r="H1791" i="42"/>
  <c r="H1790" i="42"/>
  <c r="H1789" i="42"/>
  <c r="H1788" i="42"/>
  <c r="H1787" i="42"/>
  <c r="H1786" i="42"/>
  <c r="H1785" i="42"/>
  <c r="H1784" i="42"/>
  <c r="H1783" i="42"/>
  <c r="H1782" i="42"/>
  <c r="H1781" i="42"/>
  <c r="H1780" i="42"/>
  <c r="H1779" i="42"/>
  <c r="H1778" i="42"/>
  <c r="H1777" i="42"/>
  <c r="H1776" i="42"/>
  <c r="H1775" i="42"/>
  <c r="H1774" i="42"/>
  <c r="H1773" i="42"/>
  <c r="H1772" i="42"/>
  <c r="H1771" i="42"/>
  <c r="H1770" i="42"/>
  <c r="H1769" i="42"/>
  <c r="H1768" i="42"/>
  <c r="H1767" i="42"/>
  <c r="H1766" i="42"/>
  <c r="H1765" i="42"/>
  <c r="H1764" i="42"/>
  <c r="H1763" i="42"/>
  <c r="H1762" i="42"/>
  <c r="H1761" i="42"/>
  <c r="H1760" i="42"/>
  <c r="H1759" i="42"/>
  <c r="H1758" i="42"/>
  <c r="H1757" i="42"/>
  <c r="H1756" i="42"/>
  <c r="H1755" i="42"/>
  <c r="H1754" i="42"/>
  <c r="H1753" i="42"/>
  <c r="H1752" i="42"/>
  <c r="H1751" i="42"/>
  <c r="H1750" i="42"/>
  <c r="H1749" i="42"/>
  <c r="H1748" i="42"/>
  <c r="H1747" i="42"/>
  <c r="H1746" i="42"/>
  <c r="H1745" i="42"/>
  <c r="H1744" i="42"/>
  <c r="H1743" i="42"/>
  <c r="H1742" i="42"/>
  <c r="H1741" i="42"/>
  <c r="H1740" i="42"/>
  <c r="H1739" i="42"/>
  <c r="H1738" i="42"/>
  <c r="H1737" i="42"/>
  <c r="H1736" i="42"/>
  <c r="H1735" i="42"/>
  <c r="H1734" i="42"/>
  <c r="H1733" i="42"/>
  <c r="H1732" i="42"/>
  <c r="H1731" i="42"/>
  <c r="H1730" i="42"/>
  <c r="H1729" i="42"/>
  <c r="H1728" i="42"/>
  <c r="H1727" i="42"/>
  <c r="H1726" i="42"/>
  <c r="H1725" i="42"/>
  <c r="H1724" i="42"/>
  <c r="H1723" i="42"/>
  <c r="H1722" i="42"/>
  <c r="H1721" i="42"/>
  <c r="H1720" i="42"/>
  <c r="H1719" i="42"/>
  <c r="H1718" i="42"/>
  <c r="H1717" i="42"/>
  <c r="H1716" i="42"/>
  <c r="H1715" i="42"/>
  <c r="H1714" i="42"/>
  <c r="H1713" i="42"/>
  <c r="H1712" i="42"/>
  <c r="H1711" i="42"/>
  <c r="H1710" i="42"/>
  <c r="H1709" i="42"/>
  <c r="H1708" i="42"/>
  <c r="H1707" i="42"/>
  <c r="H1706" i="42"/>
  <c r="H1705" i="42"/>
  <c r="H1704" i="42"/>
  <c r="H1703" i="42"/>
  <c r="H1702" i="42"/>
  <c r="H1701" i="42"/>
  <c r="H1700" i="42"/>
  <c r="H1699" i="42"/>
  <c r="H1698" i="42"/>
  <c r="H1697" i="42"/>
  <c r="H1696" i="42"/>
  <c r="H1695" i="42"/>
  <c r="H1694" i="42"/>
  <c r="H1693" i="42"/>
  <c r="H1692" i="42"/>
  <c r="H1691" i="42"/>
  <c r="H1690" i="42"/>
  <c r="H1689" i="42"/>
  <c r="H1688" i="42"/>
  <c r="H1687" i="42"/>
  <c r="H1686" i="42"/>
  <c r="H1685" i="42"/>
  <c r="H1684" i="42"/>
  <c r="H1683" i="42"/>
  <c r="H1682" i="42"/>
  <c r="H1681" i="42"/>
  <c r="H1680" i="42"/>
  <c r="H1679" i="42"/>
  <c r="H1678" i="42"/>
  <c r="H1677" i="42"/>
  <c r="H1676" i="42"/>
  <c r="H1675" i="42"/>
  <c r="H1674" i="42"/>
  <c r="H1673" i="42"/>
  <c r="H1672" i="42"/>
  <c r="H1671" i="42"/>
  <c r="H1670" i="42"/>
  <c r="H1669" i="42"/>
  <c r="H1668" i="42"/>
  <c r="H1667" i="42"/>
  <c r="H1666" i="42"/>
  <c r="H1665" i="42"/>
  <c r="H1664" i="42"/>
  <c r="H1663" i="42"/>
  <c r="H1662" i="42"/>
  <c r="H1661" i="42"/>
  <c r="H1660" i="42"/>
  <c r="H1659" i="42"/>
  <c r="H1658" i="42"/>
  <c r="H1657" i="42"/>
  <c r="H1656" i="42"/>
  <c r="H1655" i="42"/>
  <c r="H1654" i="42"/>
  <c r="H1653" i="42"/>
  <c r="H1652" i="42"/>
  <c r="H1651" i="42"/>
  <c r="H1650" i="42"/>
  <c r="H1649" i="42"/>
  <c r="H1648" i="42"/>
  <c r="H1647" i="42"/>
  <c r="H1646" i="42"/>
  <c r="H1645" i="42"/>
  <c r="H1644" i="42"/>
  <c r="H1643" i="42"/>
  <c r="H1642" i="42"/>
  <c r="H1641" i="42"/>
  <c r="H1640" i="42"/>
  <c r="H1639" i="42"/>
  <c r="H1638" i="42"/>
  <c r="H1637" i="42"/>
  <c r="H1636" i="42"/>
  <c r="H1635" i="42"/>
  <c r="H1634" i="42"/>
  <c r="H1633" i="42"/>
  <c r="H1632" i="42"/>
  <c r="H1631" i="42"/>
  <c r="H1630" i="42"/>
  <c r="H1629" i="42"/>
  <c r="H1628" i="42"/>
  <c r="H1627" i="42"/>
  <c r="H1626" i="42"/>
  <c r="H1625" i="42"/>
  <c r="H1624" i="42"/>
  <c r="H1623" i="42"/>
  <c r="H1622" i="42"/>
  <c r="H1621" i="42"/>
  <c r="H1620" i="42"/>
  <c r="H1619" i="42"/>
  <c r="H1618" i="42"/>
  <c r="H1617" i="42"/>
  <c r="H1616" i="42"/>
  <c r="H1615" i="42"/>
  <c r="H1614" i="42"/>
  <c r="H1613" i="42"/>
  <c r="H1612" i="42"/>
  <c r="H1611" i="42"/>
  <c r="H1610" i="42"/>
  <c r="H1609" i="42"/>
  <c r="H1608" i="42"/>
  <c r="H1607" i="42"/>
  <c r="H1606" i="42"/>
  <c r="H1605" i="42"/>
  <c r="H1604" i="42"/>
  <c r="H1603" i="42"/>
  <c r="H1602" i="42"/>
  <c r="H1601" i="42"/>
  <c r="H1600" i="42"/>
  <c r="H1599" i="42"/>
  <c r="H1598" i="42"/>
  <c r="H1597" i="42"/>
  <c r="H1596" i="42"/>
  <c r="H1595" i="42"/>
  <c r="H1594" i="42"/>
  <c r="H1593" i="42"/>
  <c r="H1592" i="42"/>
  <c r="H1591" i="42"/>
  <c r="H1590" i="42"/>
  <c r="H1589" i="42"/>
  <c r="H1588" i="42"/>
  <c r="H1587" i="42"/>
  <c r="H1586" i="42"/>
  <c r="H1585" i="42"/>
  <c r="H1584" i="42"/>
  <c r="H1583" i="42"/>
  <c r="H1582" i="42"/>
  <c r="H1581" i="42"/>
  <c r="H1580" i="42"/>
  <c r="H1579" i="42"/>
  <c r="H1578" i="42"/>
  <c r="H1577" i="42"/>
  <c r="H1576" i="42"/>
  <c r="H1575" i="42"/>
  <c r="H1574" i="42"/>
  <c r="H1573" i="42"/>
  <c r="H1572" i="42"/>
  <c r="H1571" i="42"/>
  <c r="H1570" i="42"/>
  <c r="H1569" i="42"/>
  <c r="H1568" i="42"/>
  <c r="H1567" i="42"/>
  <c r="H1566" i="42"/>
  <c r="H1565" i="42"/>
  <c r="H1564" i="42"/>
  <c r="H1563" i="42"/>
  <c r="H1562" i="42"/>
  <c r="H1561" i="42"/>
  <c r="H1560" i="42"/>
  <c r="H1559" i="42"/>
  <c r="H1558" i="42"/>
  <c r="H1557" i="42"/>
  <c r="H1556" i="42"/>
  <c r="H1555" i="42"/>
  <c r="H1554" i="42"/>
  <c r="H1553" i="42"/>
  <c r="H1552" i="42"/>
  <c r="H1551" i="42"/>
  <c r="H1550" i="42"/>
  <c r="H1549" i="42"/>
  <c r="H1548" i="42"/>
  <c r="H1547" i="42"/>
  <c r="H1546" i="42"/>
  <c r="H1545" i="42"/>
  <c r="H1544" i="42"/>
  <c r="H1543" i="42"/>
  <c r="H1542" i="42"/>
  <c r="H1541" i="42"/>
  <c r="H1540" i="42"/>
  <c r="H1539" i="42"/>
  <c r="H1538" i="42"/>
  <c r="H1537" i="42"/>
  <c r="H1536" i="42"/>
  <c r="H1535" i="42"/>
  <c r="H1534" i="42"/>
  <c r="H1533" i="42"/>
  <c r="H1532" i="42"/>
  <c r="H1531" i="42"/>
  <c r="H1530" i="42"/>
  <c r="H1529" i="42"/>
  <c r="H1528" i="42"/>
  <c r="H1527" i="42"/>
  <c r="H1526" i="42"/>
  <c r="H1525" i="42"/>
  <c r="H1524" i="42"/>
  <c r="H1523" i="42"/>
  <c r="H1522" i="42"/>
  <c r="H1521" i="42"/>
  <c r="H1520" i="42"/>
  <c r="H1519" i="42"/>
  <c r="H1518" i="42"/>
  <c r="H1517" i="42"/>
  <c r="H1516" i="42"/>
  <c r="H1515" i="42"/>
  <c r="H1514" i="42"/>
  <c r="H1513" i="42"/>
  <c r="H1512" i="42"/>
  <c r="H1511" i="42"/>
  <c r="H1510" i="42"/>
  <c r="H1509" i="42"/>
  <c r="H1508" i="42"/>
  <c r="H1507" i="42"/>
  <c r="H1506" i="42"/>
  <c r="H1505" i="42"/>
  <c r="H1504" i="42"/>
  <c r="H1503" i="42"/>
  <c r="H1502" i="42"/>
  <c r="H1501" i="42"/>
  <c r="H1500" i="42"/>
  <c r="H1499" i="42"/>
  <c r="H1498" i="42"/>
  <c r="H1497" i="42"/>
  <c r="H1496" i="42"/>
  <c r="H1495" i="42"/>
  <c r="H1494" i="42"/>
  <c r="H1493" i="42"/>
  <c r="H1492" i="42"/>
  <c r="H1491" i="42"/>
  <c r="H1490" i="42"/>
  <c r="H1489" i="42"/>
  <c r="H1488" i="42"/>
  <c r="H1487" i="42"/>
  <c r="H1486" i="42"/>
  <c r="H1485" i="42"/>
  <c r="H1484" i="42"/>
  <c r="H1483" i="42"/>
  <c r="H1482" i="42"/>
  <c r="H1481" i="42"/>
  <c r="H1480" i="42"/>
  <c r="H1479" i="42"/>
  <c r="H1478" i="42"/>
  <c r="H1477" i="42"/>
  <c r="H1476" i="42"/>
  <c r="H1475" i="42"/>
  <c r="H1474" i="42"/>
  <c r="H1473" i="42"/>
  <c r="H1472" i="42"/>
  <c r="H1471" i="42"/>
  <c r="H1470" i="42"/>
  <c r="H1469" i="42"/>
  <c r="H1468" i="42"/>
  <c r="H1467" i="42"/>
  <c r="H1466" i="42"/>
  <c r="H1465" i="42"/>
  <c r="H1464" i="42"/>
  <c r="H1463" i="42"/>
  <c r="H1462" i="42"/>
  <c r="H1461" i="42"/>
  <c r="H1460" i="42"/>
  <c r="H1459" i="42"/>
  <c r="H1458" i="42"/>
  <c r="H1457" i="42"/>
  <c r="H1456" i="42"/>
  <c r="H1455" i="42"/>
  <c r="H1454" i="42"/>
  <c r="H1453" i="42"/>
  <c r="H1452" i="42"/>
  <c r="H1451" i="42"/>
  <c r="H1450" i="42"/>
  <c r="H1449" i="42"/>
  <c r="H1448" i="42"/>
  <c r="H1447" i="42"/>
  <c r="H1446" i="42"/>
  <c r="H1445" i="42"/>
  <c r="H1444" i="42"/>
  <c r="H1443" i="42"/>
  <c r="H1442" i="42"/>
  <c r="H1441" i="42"/>
  <c r="H1440" i="42"/>
  <c r="H1439" i="42"/>
  <c r="H1438" i="42"/>
  <c r="H1437" i="42"/>
  <c r="H1436" i="42"/>
  <c r="H1435" i="42"/>
  <c r="H1434" i="42"/>
  <c r="H1433" i="42"/>
  <c r="H1432" i="42"/>
  <c r="H1431" i="42"/>
  <c r="H1430" i="42"/>
  <c r="H1429" i="42"/>
  <c r="H1428" i="42"/>
  <c r="H1427" i="42"/>
  <c r="H1426" i="42"/>
  <c r="H1425" i="42"/>
  <c r="H1424" i="42"/>
  <c r="H1423" i="42"/>
  <c r="H1422" i="42"/>
  <c r="H1421" i="42"/>
  <c r="H1420" i="42"/>
  <c r="H1419" i="42"/>
  <c r="H1418" i="42"/>
  <c r="H1417" i="42"/>
  <c r="H1416" i="42"/>
  <c r="H1415" i="42"/>
  <c r="H1414" i="42"/>
  <c r="H1413" i="42"/>
  <c r="H1412" i="42"/>
  <c r="H1411" i="42"/>
  <c r="H1410" i="42"/>
  <c r="H1409" i="42"/>
  <c r="H1408" i="42"/>
  <c r="H1407" i="42"/>
  <c r="H1406" i="42"/>
  <c r="H1405" i="42"/>
  <c r="H1404" i="42"/>
  <c r="H1403" i="42"/>
  <c r="H1402" i="42"/>
  <c r="H1401" i="42"/>
  <c r="H1400" i="42"/>
  <c r="H1399" i="42"/>
  <c r="H1398" i="42"/>
  <c r="H1397" i="42"/>
  <c r="H1396" i="42"/>
  <c r="H1395" i="42"/>
  <c r="H1394" i="42"/>
  <c r="H1393" i="42"/>
  <c r="H1392" i="42"/>
  <c r="H1391" i="42"/>
  <c r="H1390" i="42"/>
  <c r="H1389" i="42"/>
  <c r="H1388" i="42"/>
  <c r="H1387" i="42"/>
  <c r="H1386" i="42"/>
  <c r="H1385" i="42"/>
  <c r="H1384" i="42"/>
  <c r="H1383" i="42"/>
  <c r="H1382" i="42"/>
  <c r="H1381" i="42"/>
  <c r="H1380" i="42"/>
  <c r="H1379" i="42"/>
  <c r="H1378" i="42"/>
  <c r="H1377" i="42"/>
  <c r="H1376" i="42"/>
  <c r="H1375" i="42"/>
  <c r="H1374" i="42"/>
  <c r="H1373" i="42"/>
  <c r="H1372" i="42"/>
  <c r="H1371" i="42"/>
  <c r="H1370" i="42"/>
  <c r="H1369" i="42"/>
  <c r="H1368" i="42"/>
  <c r="H1367" i="42"/>
  <c r="H1366" i="42"/>
  <c r="H1365" i="42"/>
  <c r="H1364" i="42"/>
  <c r="H1363" i="42"/>
  <c r="H1362" i="42"/>
  <c r="H1361" i="42"/>
  <c r="H1360" i="42"/>
  <c r="H1359" i="42"/>
  <c r="H1358" i="42"/>
  <c r="H1357" i="42"/>
  <c r="H1356" i="42"/>
  <c r="H1355" i="42"/>
  <c r="H1354" i="42"/>
  <c r="H1353" i="42"/>
  <c r="H1352" i="42"/>
  <c r="H1351" i="42"/>
  <c r="H1350" i="42"/>
  <c r="H1349" i="42"/>
  <c r="H1348" i="42"/>
  <c r="H1347" i="42"/>
  <c r="H1346" i="42"/>
  <c r="H1345" i="42"/>
  <c r="H1344" i="42"/>
  <c r="H1343" i="42"/>
  <c r="H1342" i="42"/>
  <c r="H1341" i="42"/>
  <c r="H1340" i="42"/>
  <c r="H1339" i="42"/>
  <c r="H1338" i="42"/>
  <c r="H1337" i="42"/>
  <c r="H1336" i="42"/>
  <c r="H1335" i="42"/>
  <c r="H1334" i="42"/>
  <c r="H1333" i="42"/>
  <c r="H1332" i="42"/>
  <c r="H1331" i="42"/>
  <c r="H1330" i="42"/>
  <c r="H1329" i="42"/>
  <c r="H1328" i="42"/>
  <c r="H1327" i="42"/>
  <c r="H1326" i="42"/>
  <c r="H1325" i="42"/>
  <c r="H1324" i="42"/>
  <c r="H1323" i="42"/>
  <c r="H1322" i="42"/>
  <c r="H1321" i="42"/>
  <c r="H1320" i="42"/>
  <c r="H1319" i="42"/>
  <c r="H1318" i="42"/>
  <c r="H1317" i="42"/>
  <c r="H1316" i="42"/>
  <c r="H1315" i="42"/>
  <c r="H1314" i="42"/>
  <c r="H1313" i="42"/>
  <c r="H1312" i="42"/>
  <c r="H1311" i="42"/>
  <c r="H1310" i="42"/>
  <c r="H1309" i="42"/>
  <c r="H1308" i="42"/>
  <c r="H1307" i="42"/>
  <c r="H1306" i="42"/>
  <c r="H1305" i="42"/>
  <c r="H1304" i="42"/>
  <c r="H1303" i="42"/>
  <c r="H1302" i="42"/>
  <c r="H1301" i="42"/>
  <c r="H1300" i="42"/>
  <c r="H1299" i="42"/>
  <c r="H1298" i="42"/>
  <c r="H1297" i="42"/>
  <c r="H1296" i="42"/>
  <c r="H1295" i="42"/>
  <c r="H1294" i="42"/>
  <c r="H1293" i="42"/>
  <c r="H1292" i="42"/>
  <c r="H1291" i="42"/>
  <c r="H1290" i="42"/>
  <c r="H1289" i="42"/>
  <c r="H1288" i="42"/>
  <c r="H1287" i="42"/>
  <c r="H1286" i="42"/>
  <c r="H1285" i="42"/>
  <c r="H1284" i="42"/>
  <c r="H1283" i="42"/>
  <c r="H1282" i="42"/>
  <c r="H1281" i="42"/>
  <c r="H1280" i="42"/>
  <c r="H1279" i="42"/>
  <c r="H1278" i="42"/>
  <c r="H1277" i="42"/>
  <c r="H1276" i="42"/>
  <c r="H1275" i="42"/>
  <c r="H1274" i="42"/>
  <c r="H1273" i="42"/>
  <c r="H1272" i="42"/>
  <c r="H1271" i="42"/>
  <c r="H1270" i="42"/>
  <c r="H1269" i="42"/>
  <c r="H1268" i="42"/>
  <c r="H1267" i="42"/>
  <c r="H1266" i="42"/>
  <c r="H1265" i="42"/>
  <c r="H1264" i="42"/>
  <c r="H1263" i="42"/>
  <c r="H1262" i="42"/>
  <c r="H1261" i="42"/>
  <c r="H1260" i="42"/>
  <c r="H1259" i="42"/>
  <c r="H1258" i="42"/>
  <c r="H1257" i="42"/>
  <c r="H1256" i="42"/>
  <c r="H1255" i="42"/>
  <c r="H1254" i="42"/>
  <c r="H1253" i="42"/>
  <c r="H1252" i="42"/>
  <c r="H1251" i="42"/>
  <c r="H1250" i="42"/>
  <c r="H1249" i="42"/>
  <c r="H1248" i="42"/>
  <c r="H1247" i="42"/>
  <c r="H1246" i="42"/>
  <c r="H1245" i="42"/>
  <c r="H1244" i="42"/>
  <c r="H1243" i="42"/>
  <c r="H1242" i="42"/>
  <c r="H1241" i="42"/>
  <c r="H1240" i="42"/>
  <c r="H1239" i="42"/>
  <c r="H1238" i="42"/>
  <c r="H1237" i="42"/>
  <c r="H1236" i="42"/>
  <c r="H1235" i="42"/>
  <c r="H1234" i="42"/>
  <c r="H1233" i="42"/>
  <c r="H1232" i="42"/>
  <c r="H1231" i="42"/>
  <c r="H1230" i="42"/>
  <c r="H1229" i="42"/>
  <c r="H1228" i="42"/>
  <c r="H1227" i="42"/>
  <c r="H1226" i="42"/>
  <c r="H1225" i="42"/>
  <c r="H1224" i="42"/>
  <c r="H1223" i="42"/>
  <c r="H1222" i="42"/>
  <c r="H1221" i="42"/>
  <c r="H1220" i="42"/>
  <c r="H1219" i="42"/>
  <c r="H1218" i="42"/>
  <c r="H1217" i="42"/>
  <c r="H1216" i="42"/>
  <c r="H1215" i="42"/>
  <c r="H1214" i="42"/>
  <c r="H1213" i="42"/>
  <c r="H1212" i="42"/>
  <c r="H1211" i="42"/>
  <c r="H1210" i="42"/>
  <c r="H1209" i="42"/>
  <c r="H1208" i="42"/>
  <c r="H1207" i="42"/>
  <c r="H1206" i="42"/>
  <c r="H1205" i="42"/>
  <c r="H1204" i="42"/>
  <c r="H1203" i="42"/>
  <c r="H1202" i="42"/>
  <c r="H1201" i="42"/>
  <c r="H1200" i="42"/>
  <c r="H1199" i="42"/>
  <c r="H1198" i="42"/>
  <c r="H1197" i="42"/>
  <c r="H1196" i="42"/>
  <c r="H1195" i="42"/>
  <c r="H1194" i="42"/>
  <c r="H1193" i="42"/>
  <c r="H1192" i="42"/>
  <c r="H1191" i="42"/>
  <c r="H1190" i="42"/>
  <c r="H1189" i="42"/>
  <c r="H1188" i="42"/>
  <c r="H1187" i="42"/>
  <c r="H1186" i="42"/>
  <c r="H1185" i="42"/>
  <c r="H1184" i="42"/>
  <c r="H1183" i="42"/>
  <c r="H1182" i="42"/>
  <c r="H1181" i="42"/>
  <c r="H1180" i="42"/>
  <c r="H1179" i="42"/>
  <c r="H1178" i="42"/>
  <c r="H1177" i="42"/>
  <c r="H1176" i="42"/>
  <c r="H1175" i="42"/>
  <c r="H1174" i="42"/>
  <c r="H1173" i="42"/>
  <c r="H1172" i="42"/>
  <c r="H1171" i="42"/>
  <c r="H1170" i="42"/>
  <c r="H1169" i="42"/>
  <c r="H1168" i="42"/>
  <c r="H1167" i="42"/>
  <c r="H1166" i="42"/>
  <c r="H1165" i="42"/>
  <c r="H1164" i="42"/>
  <c r="H1163" i="42"/>
  <c r="H1162" i="42"/>
  <c r="H1161" i="42"/>
  <c r="H1160" i="42"/>
  <c r="H1159" i="42"/>
  <c r="H1158" i="42"/>
  <c r="H1157" i="42"/>
  <c r="H1156" i="42"/>
  <c r="H1155" i="42"/>
  <c r="H1154" i="42"/>
  <c r="H1153" i="42"/>
  <c r="H1152" i="42"/>
  <c r="H1151" i="42"/>
  <c r="H1150" i="42"/>
  <c r="H1149" i="42"/>
  <c r="H1148" i="42"/>
  <c r="H1147" i="42"/>
  <c r="H1146" i="42"/>
  <c r="H1145" i="42"/>
  <c r="H1144" i="42"/>
  <c r="H1143" i="42"/>
  <c r="H1142" i="42"/>
  <c r="H1141" i="42"/>
  <c r="H1140" i="42"/>
  <c r="H1139" i="42"/>
  <c r="H1138" i="42"/>
  <c r="H1137" i="42"/>
  <c r="H1136" i="42"/>
  <c r="H1135" i="42"/>
  <c r="H1134" i="42"/>
  <c r="H1133" i="42"/>
  <c r="H1132" i="42"/>
  <c r="H1131" i="42"/>
  <c r="H1130" i="42"/>
  <c r="H1129" i="42"/>
  <c r="H1128" i="42"/>
  <c r="H1127" i="42"/>
  <c r="H1126" i="42"/>
  <c r="H1125" i="42"/>
  <c r="H1124" i="42"/>
  <c r="H1123" i="42"/>
  <c r="H1122" i="42"/>
  <c r="H1121" i="42"/>
  <c r="H1120" i="42"/>
  <c r="H1119" i="42"/>
  <c r="H1118" i="42"/>
  <c r="H1117" i="42"/>
  <c r="H1116" i="42"/>
  <c r="H1115" i="42"/>
  <c r="H1114" i="42"/>
  <c r="H1113" i="42"/>
  <c r="H1112" i="42"/>
  <c r="H1111" i="42"/>
  <c r="H1110" i="42"/>
  <c r="H1109" i="42"/>
  <c r="H1108" i="42"/>
  <c r="H1107" i="42"/>
  <c r="H1106" i="42"/>
  <c r="H1105" i="42"/>
  <c r="H1104" i="42"/>
  <c r="H1103" i="42"/>
  <c r="H1102" i="42"/>
  <c r="H1101" i="42"/>
  <c r="H1100" i="42"/>
  <c r="H1099" i="42"/>
  <c r="H1098" i="42"/>
  <c r="H1097" i="42"/>
  <c r="H1096" i="42"/>
  <c r="H1095" i="42"/>
  <c r="H1094" i="42"/>
  <c r="H1093" i="42"/>
  <c r="H1092" i="42"/>
  <c r="H1091" i="42"/>
  <c r="H1090" i="42"/>
  <c r="H1089" i="42"/>
  <c r="H1088" i="42"/>
  <c r="H1087" i="42"/>
  <c r="H1086" i="42"/>
  <c r="H1085" i="42"/>
  <c r="H1084" i="42"/>
  <c r="H1083" i="42"/>
  <c r="H1082" i="42"/>
  <c r="H1081" i="42"/>
  <c r="H1080" i="42"/>
  <c r="H1079" i="42"/>
  <c r="H1078" i="42"/>
  <c r="H1077" i="42"/>
  <c r="H1076" i="42"/>
  <c r="H1075" i="42"/>
  <c r="H1074" i="42"/>
  <c r="H1073" i="42"/>
  <c r="H1072" i="42"/>
  <c r="H1071" i="42"/>
  <c r="H1070" i="42"/>
  <c r="H1069" i="42"/>
  <c r="H1068" i="42"/>
  <c r="H1067" i="42"/>
  <c r="H1066" i="42"/>
  <c r="H1065" i="42"/>
  <c r="H1064" i="42"/>
  <c r="H1063" i="42"/>
  <c r="H1062" i="42"/>
  <c r="H1061" i="42"/>
  <c r="H1060" i="42"/>
  <c r="H1059" i="42"/>
  <c r="H1058" i="42"/>
  <c r="H1057" i="42"/>
  <c r="H1056" i="42"/>
  <c r="H1055" i="42"/>
  <c r="H1054" i="42"/>
  <c r="H1053" i="42"/>
  <c r="H1052" i="42"/>
  <c r="H1051" i="42"/>
  <c r="H1050" i="42"/>
  <c r="H1049" i="42"/>
  <c r="H1048" i="42"/>
  <c r="H1047" i="42"/>
  <c r="H1046" i="42"/>
  <c r="H1045" i="42"/>
  <c r="H1044" i="42"/>
  <c r="H1043" i="42"/>
  <c r="H1042" i="42"/>
  <c r="H1041" i="42"/>
  <c r="H1040" i="42"/>
  <c r="H1039" i="42"/>
  <c r="H1038" i="42"/>
  <c r="H1037" i="42"/>
  <c r="H1036" i="42"/>
  <c r="H1035" i="42"/>
  <c r="H1034" i="42"/>
  <c r="H1033" i="42"/>
  <c r="H1032" i="42"/>
  <c r="H1031" i="42"/>
  <c r="H1030" i="42"/>
  <c r="H1029" i="42"/>
  <c r="H1028" i="42"/>
  <c r="H1027" i="42"/>
  <c r="H1026" i="42"/>
  <c r="H1025" i="42"/>
  <c r="H1024" i="42"/>
  <c r="H1023" i="42"/>
  <c r="H1022" i="42"/>
  <c r="H1021" i="42"/>
  <c r="H1020" i="42"/>
  <c r="H1019" i="42"/>
  <c r="H1018" i="42"/>
  <c r="H1017" i="42"/>
  <c r="H1016" i="42"/>
  <c r="H1015" i="42"/>
  <c r="H1014" i="42"/>
  <c r="H1013" i="42"/>
  <c r="H1012" i="42"/>
  <c r="H1011" i="42"/>
  <c r="H1010" i="42"/>
  <c r="H1009" i="42"/>
  <c r="H1008" i="42"/>
  <c r="H1007" i="42"/>
  <c r="H1006" i="42"/>
  <c r="H1005" i="42"/>
  <c r="H1004" i="42"/>
  <c r="H1003" i="42"/>
  <c r="H1002" i="42"/>
  <c r="H1001" i="42"/>
  <c r="H1000" i="42"/>
  <c r="H999" i="42"/>
  <c r="H998" i="42"/>
  <c r="H997" i="42"/>
  <c r="H996" i="42"/>
  <c r="H995" i="42"/>
  <c r="H994" i="42"/>
  <c r="H993" i="42"/>
  <c r="H992" i="42"/>
  <c r="H991" i="42"/>
  <c r="H990" i="42"/>
  <c r="H989" i="42"/>
  <c r="H988" i="42"/>
  <c r="H987" i="42"/>
  <c r="H986" i="42"/>
  <c r="H985" i="42"/>
  <c r="H984" i="42"/>
  <c r="H983" i="42"/>
  <c r="H982" i="42"/>
  <c r="H981" i="42"/>
  <c r="H980" i="42"/>
  <c r="H979" i="42"/>
  <c r="H978" i="42"/>
  <c r="H977" i="42"/>
  <c r="H976" i="42"/>
  <c r="H975" i="42"/>
  <c r="H974" i="42"/>
  <c r="H973" i="42"/>
  <c r="H972" i="42"/>
  <c r="H971" i="42"/>
  <c r="H970" i="42"/>
  <c r="H969" i="42"/>
  <c r="H968" i="42"/>
  <c r="H967" i="42"/>
  <c r="H966" i="42"/>
  <c r="H965" i="42"/>
  <c r="H964" i="42"/>
  <c r="H963" i="42"/>
  <c r="H962" i="42"/>
  <c r="H961" i="42"/>
  <c r="H960" i="42"/>
  <c r="H959" i="42"/>
  <c r="H958" i="42"/>
  <c r="H957" i="42"/>
  <c r="H956" i="42"/>
  <c r="H955" i="42"/>
  <c r="H954" i="42"/>
  <c r="H953" i="42"/>
  <c r="H952" i="42"/>
  <c r="H951" i="42"/>
  <c r="H950" i="42"/>
  <c r="H949" i="42"/>
  <c r="H948" i="42"/>
  <c r="H947" i="42"/>
  <c r="H946" i="42"/>
  <c r="H945" i="42"/>
  <c r="H944" i="42"/>
  <c r="H943" i="42"/>
  <c r="H942" i="42"/>
  <c r="H941" i="42"/>
  <c r="H940" i="42"/>
  <c r="H939" i="42"/>
  <c r="H938" i="42"/>
  <c r="H937" i="42"/>
  <c r="H936" i="42"/>
  <c r="H935" i="42"/>
  <c r="H934" i="42"/>
  <c r="H933" i="42"/>
  <c r="H932" i="42"/>
  <c r="H931" i="42"/>
  <c r="H930" i="42"/>
  <c r="H929" i="42"/>
  <c r="H928" i="42"/>
  <c r="H927" i="42"/>
  <c r="H926" i="42"/>
  <c r="H925" i="42"/>
  <c r="H924" i="42"/>
  <c r="H923" i="42"/>
  <c r="H922" i="42"/>
  <c r="H921" i="42"/>
  <c r="H920" i="42"/>
  <c r="H919" i="42"/>
  <c r="H918" i="42"/>
  <c r="H917" i="42"/>
  <c r="H916" i="42"/>
  <c r="H915" i="42"/>
  <c r="H914" i="42"/>
  <c r="H913" i="42"/>
  <c r="H912" i="42"/>
  <c r="H911" i="42"/>
  <c r="H910" i="42"/>
  <c r="H909" i="42"/>
  <c r="H908" i="42"/>
  <c r="H907" i="42"/>
  <c r="H906" i="42"/>
  <c r="H905" i="42"/>
  <c r="H904" i="42"/>
  <c r="H903" i="42"/>
  <c r="H902" i="42"/>
  <c r="H901" i="42"/>
  <c r="H900" i="42"/>
  <c r="H899" i="42"/>
  <c r="H898" i="42"/>
  <c r="H897" i="42"/>
  <c r="H896" i="42"/>
  <c r="H895" i="42"/>
  <c r="H894" i="42"/>
  <c r="H893" i="42"/>
  <c r="H892" i="42"/>
  <c r="H891" i="42"/>
  <c r="H890" i="42"/>
  <c r="H889" i="42"/>
  <c r="H888" i="42"/>
  <c r="H887" i="42"/>
  <c r="H886" i="42"/>
  <c r="H885" i="42"/>
  <c r="H884" i="42"/>
  <c r="H883" i="42"/>
  <c r="H882" i="42"/>
  <c r="H881" i="42"/>
  <c r="H880" i="42"/>
  <c r="H879" i="42"/>
  <c r="H878" i="42"/>
  <c r="H877" i="42"/>
  <c r="H876" i="42"/>
  <c r="H875" i="42"/>
  <c r="H874" i="42"/>
  <c r="H873" i="42"/>
  <c r="H872" i="42"/>
  <c r="H871" i="42"/>
  <c r="H870" i="42"/>
  <c r="H869" i="42"/>
  <c r="H868" i="42"/>
  <c r="H867" i="42"/>
  <c r="H866" i="42"/>
  <c r="H865" i="42"/>
  <c r="H864" i="42"/>
  <c r="H863" i="42"/>
  <c r="H862" i="42"/>
  <c r="H861" i="42"/>
  <c r="H860" i="42"/>
  <c r="H859" i="42"/>
  <c r="H858" i="42"/>
  <c r="H857" i="42"/>
  <c r="H856" i="42"/>
  <c r="H855" i="42"/>
  <c r="H854" i="42"/>
  <c r="H853" i="42"/>
  <c r="H852" i="42"/>
  <c r="H851" i="42"/>
  <c r="H850" i="42"/>
  <c r="H849" i="42"/>
  <c r="H848" i="42"/>
  <c r="H847" i="42"/>
  <c r="H846" i="42"/>
  <c r="H845" i="42"/>
  <c r="H844" i="42"/>
  <c r="H843" i="42"/>
  <c r="H842" i="42"/>
  <c r="H841" i="42"/>
  <c r="H840" i="42"/>
  <c r="H839" i="42"/>
  <c r="H838" i="42"/>
  <c r="H837" i="42"/>
  <c r="H836" i="42"/>
  <c r="H835" i="42"/>
  <c r="H834" i="42"/>
  <c r="H833" i="42"/>
  <c r="H832" i="42"/>
  <c r="H831" i="42"/>
  <c r="H830" i="42"/>
  <c r="H829" i="42"/>
  <c r="H828" i="42"/>
  <c r="H827" i="42"/>
  <c r="H826" i="42"/>
  <c r="H825" i="42"/>
  <c r="H824" i="42"/>
  <c r="H823" i="42"/>
  <c r="H822" i="42"/>
  <c r="H821" i="42"/>
  <c r="H820" i="42"/>
  <c r="H819" i="42"/>
  <c r="H818" i="42"/>
  <c r="H817" i="42"/>
  <c r="H816" i="42"/>
  <c r="H815" i="42"/>
  <c r="H814" i="42"/>
  <c r="H813" i="42"/>
  <c r="H812" i="42"/>
  <c r="H811" i="42"/>
  <c r="H810" i="42"/>
  <c r="H809" i="42"/>
  <c r="H808" i="42"/>
  <c r="H807" i="42"/>
  <c r="H806" i="42"/>
  <c r="H805" i="42"/>
  <c r="H804" i="42"/>
  <c r="H803" i="42"/>
  <c r="H802" i="42"/>
  <c r="H801" i="42"/>
  <c r="H800" i="42"/>
  <c r="H799" i="42"/>
  <c r="H798" i="42"/>
  <c r="H797" i="42"/>
  <c r="H796" i="42"/>
  <c r="H795" i="42"/>
  <c r="H794" i="42"/>
  <c r="H793" i="42"/>
  <c r="H792" i="42"/>
  <c r="H791" i="42"/>
  <c r="H790" i="42"/>
  <c r="H789" i="42"/>
  <c r="H788" i="42"/>
  <c r="H787" i="42"/>
  <c r="H786" i="42"/>
  <c r="H785" i="42"/>
  <c r="H784" i="42"/>
  <c r="H783" i="42"/>
  <c r="H782" i="42"/>
  <c r="H781" i="42"/>
  <c r="H780" i="42"/>
  <c r="H779" i="42"/>
  <c r="H778" i="42"/>
  <c r="H777" i="42"/>
  <c r="H776" i="42"/>
  <c r="H775" i="42"/>
  <c r="H774" i="42"/>
  <c r="H773" i="42"/>
  <c r="H772" i="42"/>
  <c r="H771" i="42"/>
  <c r="H770" i="42"/>
  <c r="H769" i="42"/>
  <c r="H768" i="42"/>
  <c r="H767" i="42"/>
  <c r="H766" i="42"/>
  <c r="H765" i="42"/>
  <c r="H764" i="42"/>
  <c r="H763" i="42"/>
  <c r="H762" i="42"/>
  <c r="H761" i="42"/>
  <c r="H760" i="42"/>
  <c r="H759" i="42"/>
  <c r="H758" i="42"/>
  <c r="H757" i="42"/>
  <c r="H756" i="42"/>
  <c r="H755" i="42"/>
  <c r="H754" i="42"/>
  <c r="H753" i="42"/>
  <c r="H752" i="42"/>
  <c r="H751" i="42"/>
  <c r="H750" i="42"/>
  <c r="H749" i="42"/>
  <c r="H748" i="42"/>
  <c r="H747" i="42"/>
  <c r="H746" i="42"/>
  <c r="H745" i="42"/>
  <c r="H744" i="42"/>
  <c r="H743" i="42"/>
  <c r="H742" i="42"/>
  <c r="H741" i="42"/>
  <c r="H740" i="42"/>
  <c r="H739" i="42"/>
  <c r="H738" i="42"/>
  <c r="H737" i="42"/>
  <c r="H736" i="42"/>
  <c r="H735" i="42"/>
  <c r="H734" i="42"/>
  <c r="H733" i="42"/>
  <c r="H732" i="42"/>
  <c r="H731" i="42"/>
  <c r="H730" i="42"/>
  <c r="H729" i="42"/>
  <c r="H728" i="42"/>
  <c r="H727" i="42"/>
  <c r="H726" i="42"/>
  <c r="H725" i="42"/>
  <c r="H724" i="42"/>
  <c r="H723" i="42"/>
  <c r="H722" i="42"/>
  <c r="H721" i="42"/>
  <c r="H720" i="42"/>
  <c r="H719" i="42"/>
  <c r="H718" i="42"/>
  <c r="H717" i="42"/>
  <c r="H716" i="42"/>
  <c r="H715" i="42"/>
  <c r="H714" i="42"/>
  <c r="H713" i="42"/>
  <c r="H712" i="42"/>
  <c r="H711" i="42"/>
  <c r="H710" i="42"/>
  <c r="H709" i="42"/>
  <c r="H708" i="42"/>
  <c r="H707" i="42"/>
  <c r="H706" i="42"/>
  <c r="H705" i="42"/>
  <c r="H704" i="42"/>
  <c r="H703" i="42"/>
  <c r="H702" i="42"/>
  <c r="H701" i="42"/>
  <c r="H700" i="42"/>
  <c r="H699" i="42"/>
  <c r="H698" i="42"/>
  <c r="H697" i="42"/>
  <c r="H696" i="42"/>
  <c r="H695" i="42"/>
  <c r="H694" i="42"/>
  <c r="H693" i="42"/>
  <c r="H692" i="42"/>
  <c r="H691" i="42"/>
  <c r="H690" i="42"/>
  <c r="H689" i="42"/>
  <c r="H688" i="42"/>
  <c r="H687" i="42"/>
  <c r="H686" i="42"/>
  <c r="H685" i="42"/>
  <c r="H684" i="42"/>
  <c r="H683" i="42"/>
  <c r="H682" i="42"/>
  <c r="H681" i="42"/>
  <c r="H680" i="42"/>
  <c r="H679" i="42"/>
  <c r="H678" i="42"/>
  <c r="H677" i="42"/>
  <c r="H676" i="42"/>
  <c r="H675" i="42"/>
  <c r="H674" i="42"/>
  <c r="H673" i="42"/>
  <c r="H672" i="42"/>
  <c r="H671" i="42"/>
  <c r="H670" i="42"/>
  <c r="H669" i="42"/>
  <c r="H668" i="42"/>
  <c r="H667" i="42"/>
  <c r="H666" i="42"/>
  <c r="H665" i="42"/>
  <c r="H664" i="42"/>
  <c r="H663" i="42"/>
  <c r="H662" i="42"/>
  <c r="H661" i="42"/>
  <c r="H660" i="42"/>
  <c r="H659" i="42"/>
  <c r="H658" i="42"/>
  <c r="H657" i="42"/>
  <c r="H656" i="42"/>
  <c r="H655" i="42"/>
  <c r="H654" i="42"/>
  <c r="H653" i="42"/>
  <c r="H652" i="42"/>
  <c r="H651" i="42"/>
  <c r="H650" i="42"/>
  <c r="H649" i="42"/>
  <c r="H648" i="42"/>
  <c r="H647" i="42"/>
  <c r="H646" i="42"/>
  <c r="H645" i="42"/>
  <c r="H644" i="42"/>
  <c r="H643" i="42"/>
  <c r="H642" i="42"/>
  <c r="H641" i="42"/>
  <c r="H640" i="42"/>
  <c r="H639" i="42"/>
  <c r="H638" i="42"/>
  <c r="H637" i="42"/>
  <c r="H636" i="42"/>
  <c r="H635" i="42"/>
  <c r="H634" i="42"/>
  <c r="H633" i="42"/>
  <c r="H632" i="42"/>
  <c r="H631" i="42"/>
  <c r="H630" i="42"/>
  <c r="H629" i="42"/>
  <c r="H628" i="42"/>
  <c r="H627" i="42"/>
  <c r="H626" i="42"/>
  <c r="H625" i="42"/>
  <c r="H624" i="42"/>
  <c r="H623" i="42"/>
  <c r="H622" i="42"/>
  <c r="H621" i="42"/>
  <c r="H620" i="42"/>
  <c r="H619" i="42"/>
  <c r="H618" i="42"/>
  <c r="H617" i="42"/>
  <c r="H616" i="42"/>
  <c r="H615" i="42"/>
  <c r="H614" i="42"/>
  <c r="H613" i="42"/>
  <c r="H612" i="42"/>
  <c r="H611" i="42"/>
  <c r="H610" i="42"/>
  <c r="H609" i="42"/>
  <c r="H608" i="42"/>
  <c r="H607" i="42"/>
  <c r="H606" i="42"/>
  <c r="H605" i="42"/>
  <c r="H604" i="42"/>
  <c r="H603" i="42"/>
  <c r="H602" i="42"/>
  <c r="H601" i="42"/>
  <c r="H600" i="42"/>
  <c r="H599" i="42"/>
  <c r="H598" i="42"/>
  <c r="H597" i="42"/>
  <c r="H596" i="42"/>
  <c r="H595" i="42"/>
  <c r="H594" i="42"/>
  <c r="H593" i="42"/>
  <c r="H592" i="42"/>
  <c r="H591" i="42"/>
  <c r="H590" i="42"/>
  <c r="H589" i="42"/>
  <c r="H588" i="42"/>
  <c r="H587" i="42"/>
  <c r="H586" i="42"/>
  <c r="H585" i="42"/>
  <c r="H584" i="42"/>
  <c r="H583" i="42"/>
  <c r="H582" i="42"/>
  <c r="H581" i="42"/>
  <c r="H580" i="42"/>
  <c r="H579" i="42"/>
  <c r="H578" i="42"/>
  <c r="H577" i="42"/>
  <c r="H576" i="42"/>
  <c r="H575" i="42"/>
  <c r="H574" i="42"/>
  <c r="H573" i="42"/>
  <c r="H572" i="42"/>
  <c r="H571" i="42"/>
  <c r="H570" i="42"/>
  <c r="H569" i="42"/>
  <c r="H568" i="42"/>
  <c r="H567" i="42"/>
  <c r="H566" i="42"/>
  <c r="H565" i="42"/>
  <c r="H564" i="42"/>
  <c r="H563" i="42"/>
  <c r="H562" i="42"/>
  <c r="H561" i="42"/>
  <c r="H560" i="42"/>
  <c r="H559" i="42"/>
  <c r="H558" i="42"/>
  <c r="H557" i="42"/>
  <c r="H556" i="42"/>
  <c r="H555" i="42"/>
  <c r="H554" i="42"/>
  <c r="H553" i="42"/>
  <c r="H552" i="42"/>
  <c r="H551" i="42"/>
  <c r="H550" i="42"/>
  <c r="H549" i="42"/>
  <c r="H548" i="42"/>
  <c r="H547" i="42"/>
  <c r="H546" i="42"/>
  <c r="H545" i="42"/>
  <c r="H544" i="42"/>
  <c r="H543" i="42"/>
  <c r="H542" i="42"/>
  <c r="H541" i="42"/>
  <c r="H540" i="42"/>
  <c r="H539" i="42"/>
  <c r="H538" i="42"/>
  <c r="H537" i="42"/>
  <c r="H536" i="42"/>
  <c r="H535" i="42"/>
  <c r="H534" i="42"/>
  <c r="H533" i="42"/>
  <c r="H532" i="42"/>
  <c r="H531" i="42"/>
  <c r="H530" i="42"/>
  <c r="H529" i="42"/>
  <c r="H528" i="42"/>
  <c r="H527" i="42"/>
  <c r="H526" i="42"/>
  <c r="H525" i="42"/>
  <c r="H524" i="42"/>
  <c r="H523" i="42"/>
  <c r="H522" i="42"/>
  <c r="H521" i="42"/>
  <c r="H520" i="42"/>
  <c r="H519" i="42"/>
  <c r="H518" i="42"/>
  <c r="H517" i="42"/>
  <c r="H516" i="42"/>
  <c r="H515" i="42"/>
  <c r="H514" i="42"/>
  <c r="H513" i="42"/>
  <c r="H512" i="42"/>
  <c r="H511" i="42"/>
  <c r="H510" i="42"/>
  <c r="H509" i="42"/>
  <c r="H508" i="42"/>
  <c r="H507" i="42"/>
  <c r="H506" i="42"/>
  <c r="H505" i="42"/>
  <c r="H504" i="42"/>
  <c r="H503" i="42"/>
  <c r="H502" i="42"/>
  <c r="H501" i="42"/>
  <c r="H500" i="42"/>
  <c r="H499" i="42"/>
  <c r="H498" i="42"/>
  <c r="H497" i="42"/>
  <c r="H496" i="42"/>
  <c r="H495" i="42"/>
  <c r="H494" i="42"/>
  <c r="H493" i="42"/>
  <c r="H492" i="42"/>
  <c r="H491" i="42"/>
  <c r="H490" i="42"/>
  <c r="H489" i="42"/>
  <c r="H488" i="42"/>
  <c r="H487" i="42"/>
  <c r="H486" i="42"/>
  <c r="H485" i="42"/>
  <c r="H484" i="42"/>
  <c r="H483" i="42"/>
  <c r="H482" i="42"/>
  <c r="H481" i="42"/>
  <c r="H480" i="42"/>
  <c r="H479" i="42"/>
  <c r="H478" i="42"/>
  <c r="H477" i="42"/>
  <c r="H476" i="42"/>
  <c r="H475" i="42"/>
  <c r="H474" i="42"/>
  <c r="H473" i="42"/>
  <c r="H472" i="42"/>
  <c r="H471" i="42"/>
  <c r="H470" i="42"/>
  <c r="H469" i="42"/>
  <c r="H468" i="42"/>
  <c r="H467" i="42"/>
  <c r="H466" i="42"/>
  <c r="H465" i="42"/>
  <c r="H464" i="42"/>
  <c r="H463" i="42"/>
  <c r="H462" i="42"/>
  <c r="H461" i="42"/>
  <c r="H460" i="42"/>
  <c r="H459" i="42"/>
  <c r="H458" i="42"/>
  <c r="H457" i="42"/>
  <c r="H456" i="42"/>
  <c r="H455" i="42"/>
  <c r="H454" i="42"/>
  <c r="H453" i="42"/>
  <c r="H452" i="42"/>
  <c r="H451" i="42"/>
  <c r="H450" i="42"/>
  <c r="H449" i="42"/>
  <c r="H448" i="42"/>
  <c r="H447" i="42"/>
  <c r="H446" i="42"/>
  <c r="H445" i="42"/>
  <c r="H444" i="42"/>
  <c r="H443" i="42"/>
  <c r="H442" i="42"/>
  <c r="H441" i="42"/>
  <c r="H440" i="42"/>
  <c r="H439" i="42"/>
  <c r="H438" i="42"/>
  <c r="H437" i="42"/>
  <c r="H436" i="42"/>
  <c r="H435" i="42"/>
  <c r="H434" i="42"/>
  <c r="H433" i="42"/>
  <c r="H432" i="42"/>
  <c r="H431" i="42"/>
  <c r="H430" i="42"/>
  <c r="H429" i="42"/>
  <c r="H428" i="42"/>
  <c r="H427" i="42"/>
  <c r="H426" i="42"/>
  <c r="H425" i="42"/>
  <c r="H424" i="42"/>
  <c r="H423" i="42"/>
  <c r="H422" i="42"/>
  <c r="H421" i="42"/>
  <c r="H420" i="42"/>
  <c r="H419" i="42"/>
  <c r="H418" i="42"/>
  <c r="H417" i="42"/>
  <c r="H416" i="42"/>
  <c r="H415" i="42"/>
  <c r="H414" i="42"/>
  <c r="H413" i="42"/>
  <c r="H412" i="42"/>
  <c r="H411" i="42"/>
  <c r="H410" i="42"/>
  <c r="H409" i="42"/>
  <c r="H408" i="42"/>
  <c r="H407" i="42"/>
  <c r="H406" i="42"/>
  <c r="H405" i="42"/>
  <c r="H404" i="42"/>
  <c r="H403" i="42"/>
  <c r="H402" i="42"/>
  <c r="H401" i="42"/>
  <c r="H400" i="42"/>
  <c r="H399" i="42"/>
  <c r="H398" i="42"/>
  <c r="H397" i="42"/>
  <c r="H396" i="42"/>
  <c r="H395" i="42"/>
  <c r="H394" i="42"/>
  <c r="H393" i="42"/>
  <c r="H392" i="42"/>
  <c r="H391" i="42"/>
  <c r="H390" i="42"/>
  <c r="H389" i="42"/>
  <c r="H388" i="42"/>
  <c r="H387" i="42"/>
  <c r="H386" i="42"/>
  <c r="H385" i="42"/>
  <c r="H384" i="42"/>
  <c r="H383" i="42"/>
  <c r="H382" i="42"/>
  <c r="H381" i="42"/>
  <c r="H380" i="42"/>
  <c r="H379" i="42"/>
  <c r="H378" i="42"/>
  <c r="H377" i="42"/>
  <c r="H376" i="42"/>
  <c r="H375" i="42"/>
  <c r="H374" i="42"/>
  <c r="H373" i="42"/>
  <c r="H372" i="42"/>
  <c r="H371" i="42"/>
  <c r="H370" i="42"/>
  <c r="H369" i="42"/>
  <c r="H368" i="42"/>
  <c r="H367" i="42"/>
  <c r="H366" i="42"/>
  <c r="H365" i="42"/>
  <c r="H364" i="42"/>
  <c r="H363" i="42"/>
  <c r="H362" i="42"/>
  <c r="H361" i="42"/>
  <c r="H360" i="42"/>
  <c r="H359" i="42"/>
  <c r="H358" i="42"/>
  <c r="H357" i="42"/>
  <c r="H356" i="42"/>
  <c r="H355" i="42"/>
  <c r="H354" i="42"/>
  <c r="H353" i="42"/>
  <c r="H352" i="42"/>
  <c r="H351" i="42"/>
  <c r="H350" i="42"/>
  <c r="H349" i="42"/>
  <c r="H348" i="42"/>
  <c r="H347" i="42"/>
  <c r="H346" i="42"/>
  <c r="H345" i="42"/>
  <c r="H344" i="42"/>
  <c r="H343" i="42"/>
  <c r="H342" i="42"/>
  <c r="H341" i="42"/>
  <c r="H340" i="42"/>
  <c r="H339" i="42"/>
  <c r="H338" i="42"/>
  <c r="H337" i="42"/>
  <c r="H336" i="42"/>
  <c r="H335" i="42"/>
  <c r="H334" i="42"/>
  <c r="H333" i="42"/>
  <c r="H332" i="42"/>
  <c r="H331" i="42"/>
  <c r="H330" i="42"/>
  <c r="H329" i="42"/>
  <c r="H328" i="42"/>
  <c r="H327" i="42"/>
  <c r="H326" i="42"/>
  <c r="H325" i="42"/>
  <c r="H324" i="42"/>
  <c r="H323" i="42"/>
  <c r="H322" i="42"/>
  <c r="H321" i="42"/>
  <c r="H320" i="42"/>
  <c r="H319" i="42"/>
  <c r="H318" i="42"/>
  <c r="H317" i="42"/>
  <c r="H316" i="42"/>
  <c r="H315" i="42"/>
  <c r="H314" i="42"/>
  <c r="H313" i="42"/>
  <c r="H312" i="42"/>
  <c r="H311" i="42"/>
  <c r="H310" i="42"/>
  <c r="H309" i="42"/>
  <c r="H308" i="42"/>
  <c r="H307" i="42"/>
  <c r="H306" i="42"/>
  <c r="H305" i="42"/>
  <c r="H304" i="42"/>
  <c r="H303" i="42"/>
  <c r="H302" i="42"/>
  <c r="H301" i="42"/>
  <c r="H300" i="42"/>
  <c r="H299" i="42"/>
  <c r="H298" i="42"/>
  <c r="H297" i="42"/>
  <c r="H296" i="42"/>
  <c r="H295" i="42"/>
  <c r="H294" i="42"/>
  <c r="H293" i="42"/>
  <c r="H292" i="42"/>
  <c r="H291" i="42"/>
  <c r="H290" i="42"/>
  <c r="H289" i="42"/>
  <c r="H288" i="42"/>
  <c r="H287" i="42"/>
  <c r="H286" i="42"/>
  <c r="H285" i="42"/>
  <c r="H284" i="42"/>
  <c r="H283" i="42"/>
  <c r="H282" i="42"/>
  <c r="H281" i="42"/>
  <c r="H280" i="42"/>
  <c r="H279" i="42"/>
  <c r="H278" i="42"/>
  <c r="H277" i="42"/>
  <c r="H276" i="42"/>
  <c r="H275" i="42"/>
  <c r="H274" i="42"/>
  <c r="H273" i="42"/>
  <c r="H272" i="42"/>
  <c r="H271" i="42"/>
  <c r="H270" i="42"/>
  <c r="H269" i="42"/>
  <c r="H268" i="42"/>
  <c r="H267" i="42"/>
  <c r="H266" i="42"/>
  <c r="H265" i="42"/>
  <c r="H264" i="42"/>
  <c r="H263" i="42"/>
  <c r="H262" i="42"/>
  <c r="H261" i="42"/>
  <c r="H260" i="42"/>
  <c r="H259" i="42"/>
  <c r="H258" i="42"/>
  <c r="H257" i="42"/>
  <c r="H256" i="42"/>
  <c r="H255" i="42"/>
  <c r="H254" i="42"/>
  <c r="H253" i="42"/>
  <c r="H252" i="42"/>
  <c r="H251" i="42"/>
  <c r="H250" i="42"/>
  <c r="H249" i="42"/>
  <c r="H248" i="42"/>
  <c r="H247" i="42"/>
  <c r="H246" i="42"/>
  <c r="H245" i="42"/>
  <c r="H244" i="42"/>
  <c r="H243" i="42"/>
  <c r="H242" i="42"/>
  <c r="H241" i="42"/>
  <c r="H240" i="42"/>
  <c r="H239" i="42"/>
  <c r="H238" i="42"/>
  <c r="H237" i="42"/>
  <c r="H236" i="42"/>
  <c r="H235" i="42"/>
  <c r="H234" i="42"/>
  <c r="H233" i="42"/>
  <c r="H232" i="42"/>
  <c r="H231" i="42"/>
  <c r="H230" i="42"/>
  <c r="H229" i="42"/>
  <c r="H228" i="42"/>
  <c r="H227" i="42"/>
  <c r="H226" i="42"/>
  <c r="H225" i="42"/>
  <c r="H224" i="42"/>
  <c r="H223" i="42"/>
  <c r="H222" i="42"/>
  <c r="H221" i="42"/>
  <c r="H220" i="42"/>
  <c r="H219" i="42"/>
  <c r="H218" i="42"/>
  <c r="H217" i="42"/>
  <c r="H216" i="42"/>
  <c r="H215" i="42"/>
  <c r="H214" i="42"/>
  <c r="H213" i="42"/>
  <c r="H212" i="42"/>
  <c r="H211" i="42"/>
  <c r="H210" i="42"/>
  <c r="H209" i="42"/>
  <c r="H208" i="42"/>
  <c r="H207" i="42"/>
  <c r="H206" i="42"/>
  <c r="H205" i="42"/>
  <c r="H204" i="42"/>
  <c r="H203" i="42"/>
  <c r="H202" i="42"/>
  <c r="H201" i="42"/>
  <c r="H200" i="42"/>
  <c r="H199" i="42"/>
  <c r="H198" i="42"/>
  <c r="H197" i="42"/>
  <c r="H196" i="42"/>
  <c r="H195" i="42"/>
  <c r="H194" i="42"/>
  <c r="H193" i="42"/>
  <c r="H192" i="42"/>
  <c r="H191" i="42"/>
  <c r="H190" i="42"/>
  <c r="H189" i="42"/>
  <c r="H188" i="42"/>
  <c r="H187" i="42"/>
  <c r="H186" i="42"/>
  <c r="H185" i="42"/>
  <c r="H184" i="42"/>
  <c r="H183" i="42"/>
  <c r="H182" i="42"/>
  <c r="H181" i="42"/>
  <c r="H180" i="42"/>
  <c r="H179" i="42"/>
  <c r="H178" i="42"/>
  <c r="H177" i="42"/>
  <c r="H176" i="42"/>
  <c r="H175" i="42"/>
  <c r="H174" i="42"/>
  <c r="H173" i="42"/>
  <c r="H172" i="42"/>
  <c r="H171" i="42"/>
  <c r="H170" i="42"/>
  <c r="H169" i="42"/>
  <c r="H168" i="42"/>
  <c r="H167" i="42"/>
  <c r="H166" i="42"/>
  <c r="H165" i="42"/>
  <c r="H164" i="42"/>
  <c r="H163" i="42"/>
  <c r="H162" i="42"/>
  <c r="H161" i="42"/>
  <c r="H160" i="42"/>
  <c r="H159" i="42"/>
  <c r="H158" i="42"/>
  <c r="H157" i="42"/>
  <c r="H156" i="42"/>
  <c r="H155" i="42"/>
  <c r="H154" i="42"/>
  <c r="H153" i="42"/>
  <c r="H152" i="42"/>
  <c r="H151" i="42"/>
  <c r="H150" i="42"/>
  <c r="H149" i="42"/>
  <c r="H148" i="42"/>
  <c r="H147" i="42"/>
  <c r="H146" i="42"/>
  <c r="H145" i="42"/>
  <c r="H144" i="42"/>
  <c r="H143" i="42"/>
  <c r="H142" i="42"/>
  <c r="H141" i="42"/>
  <c r="H140" i="42"/>
  <c r="H139" i="42"/>
  <c r="H138" i="42"/>
  <c r="H137" i="42"/>
  <c r="H136" i="42"/>
  <c r="H135" i="42"/>
  <c r="H134" i="42"/>
  <c r="H133" i="42"/>
  <c r="H132" i="42"/>
  <c r="H131" i="42"/>
  <c r="H130" i="42"/>
  <c r="H129" i="42"/>
  <c r="H128" i="42"/>
  <c r="H127" i="42"/>
  <c r="H126" i="42"/>
  <c r="H125" i="42"/>
  <c r="H124" i="42"/>
  <c r="H123" i="42"/>
  <c r="H122" i="42"/>
  <c r="H121" i="42"/>
  <c r="H120" i="42"/>
  <c r="H119" i="42"/>
  <c r="H118" i="42"/>
  <c r="H117" i="42"/>
  <c r="H116" i="42"/>
  <c r="H115" i="42"/>
  <c r="H114" i="42"/>
  <c r="H113" i="42"/>
  <c r="H112" i="42"/>
  <c r="H111" i="42"/>
  <c r="H110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7" i="42"/>
  <c r="H96" i="42"/>
  <c r="H95" i="42"/>
  <c r="H94" i="42"/>
  <c r="H93" i="42"/>
  <c r="H92" i="42"/>
  <c r="H91" i="42"/>
  <c r="H90" i="42"/>
  <c r="H89" i="42"/>
  <c r="H88" i="42"/>
  <c r="H87" i="42"/>
  <c r="H86" i="42"/>
  <c r="H85" i="42"/>
  <c r="H84" i="42"/>
  <c r="H83" i="42"/>
  <c r="H82" i="42"/>
  <c r="H81" i="42"/>
  <c r="H80" i="42"/>
  <c r="H79" i="42"/>
  <c r="H78" i="42"/>
  <c r="H77" i="42"/>
  <c r="H76" i="42"/>
  <c r="H75" i="42"/>
  <c r="H74" i="42"/>
  <c r="H73" i="42"/>
  <c r="H72" i="42"/>
  <c r="H71" i="42"/>
  <c r="H70" i="42"/>
  <c r="H69" i="42"/>
  <c r="H68" i="42"/>
  <c r="H67" i="42"/>
  <c r="H66" i="42"/>
  <c r="H65" i="42"/>
  <c r="H64" i="42"/>
  <c r="H63" i="42"/>
  <c r="H62" i="42"/>
  <c r="H61" i="42"/>
  <c r="H60" i="42"/>
  <c r="H59" i="42"/>
  <c r="H58" i="42"/>
  <c r="H57" i="42"/>
  <c r="H56" i="42"/>
  <c r="H55" i="42"/>
  <c r="H54" i="42"/>
  <c r="H53" i="42"/>
  <c r="H52" i="42"/>
  <c r="H51" i="42"/>
  <c r="H50" i="42"/>
  <c r="H49" i="42"/>
  <c r="H48" i="42"/>
  <c r="H47" i="42"/>
  <c r="H46" i="42"/>
  <c r="H45" i="42"/>
  <c r="H44" i="42"/>
  <c r="H43" i="42"/>
  <c r="H42" i="42"/>
  <c r="H41" i="42"/>
  <c r="H40" i="42"/>
  <c r="H39" i="42"/>
  <c r="H38" i="42"/>
  <c r="H37" i="42"/>
  <c r="H36" i="42"/>
  <c r="H35" i="42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H4" i="42"/>
  <c r="H3" i="42"/>
  <c r="H2" i="42"/>
  <c r="T8" i="44"/>
  <c r="G6" i="48"/>
  <c r="G5" i="48"/>
  <c r="G4" i="48"/>
  <c r="G3" i="48"/>
  <c r="G2" i="48"/>
  <c r="R8" i="44"/>
  <c r="Q8" i="44"/>
  <c r="AB8" i="44" s="1"/>
  <c r="AC8" i="44" s="1"/>
  <c r="E73" i="49"/>
  <c r="E72" i="49"/>
  <c r="E71" i="49"/>
  <c r="E70" i="49"/>
  <c r="E69" i="49"/>
  <c r="E68" i="49"/>
  <c r="E67" i="49"/>
  <c r="E66" i="49"/>
  <c r="E65" i="49"/>
  <c r="E64" i="49"/>
  <c r="E63" i="49"/>
  <c r="E62" i="49"/>
  <c r="E61" i="49"/>
  <c r="E60" i="49"/>
  <c r="E59" i="49"/>
  <c r="E58" i="49"/>
  <c r="E57" i="49"/>
  <c r="E56" i="49"/>
  <c r="E55" i="49"/>
  <c r="E54" i="49"/>
  <c r="E53" i="49"/>
  <c r="E52" i="49"/>
  <c r="E51" i="49"/>
  <c r="E50" i="49"/>
  <c r="E49" i="49"/>
  <c r="E48" i="49"/>
  <c r="E47" i="49"/>
  <c r="E46" i="49"/>
  <c r="E45" i="49"/>
  <c r="E44" i="49"/>
  <c r="E43" i="49"/>
  <c r="E42" i="49"/>
  <c r="E41" i="49"/>
  <c r="E40" i="49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2" i="49"/>
  <c r="P8" i="44"/>
  <c r="Z8" i="44" s="1"/>
  <c r="S8" i="44"/>
  <c r="P27" i="44"/>
  <c r="P26" i="44"/>
  <c r="P25" i="44"/>
  <c r="P24" i="44"/>
  <c r="P23" i="44"/>
  <c r="P22" i="44"/>
  <c r="P21" i="44"/>
  <c r="P20" i="44"/>
  <c r="P19" i="44"/>
  <c r="Z19" i="44" s="1"/>
  <c r="AA19" i="44" s="1"/>
  <c r="P18" i="44"/>
  <c r="P17" i="44"/>
  <c r="P16" i="44"/>
  <c r="P15" i="44"/>
  <c r="P14" i="44"/>
  <c r="P13" i="44"/>
  <c r="P12" i="44"/>
  <c r="P11" i="44"/>
  <c r="P10" i="44"/>
  <c r="P30" i="44" s="1"/>
  <c r="P9" i="44"/>
  <c r="G757" i="47"/>
  <c r="G756" i="47"/>
  <c r="G755" i="47"/>
  <c r="G754" i="47"/>
  <c r="G753" i="47"/>
  <c r="G752" i="47"/>
  <c r="G751" i="47"/>
  <c r="G750" i="47"/>
  <c r="G749" i="47"/>
  <c r="G748" i="47"/>
  <c r="G747" i="47"/>
  <c r="G746" i="47"/>
  <c r="G745" i="47"/>
  <c r="G744" i="47"/>
  <c r="G743" i="47"/>
  <c r="G742" i="47"/>
  <c r="G741" i="47"/>
  <c r="G740" i="47"/>
  <c r="G739" i="47"/>
  <c r="G738" i="47"/>
  <c r="G737" i="47"/>
  <c r="G736" i="47"/>
  <c r="G735" i="47"/>
  <c r="G734" i="47"/>
  <c r="G733" i="47"/>
  <c r="G732" i="47"/>
  <c r="G731" i="47"/>
  <c r="G730" i="47"/>
  <c r="G729" i="47"/>
  <c r="G728" i="47"/>
  <c r="G727" i="47"/>
  <c r="G726" i="47"/>
  <c r="G725" i="47"/>
  <c r="G724" i="47"/>
  <c r="G723" i="47"/>
  <c r="G722" i="47"/>
  <c r="G721" i="47"/>
  <c r="G720" i="47"/>
  <c r="G719" i="47"/>
  <c r="G718" i="47"/>
  <c r="G717" i="47"/>
  <c r="G716" i="47"/>
  <c r="G715" i="47"/>
  <c r="G714" i="47"/>
  <c r="G713" i="47"/>
  <c r="G712" i="47"/>
  <c r="G711" i="47"/>
  <c r="G710" i="47"/>
  <c r="G709" i="47"/>
  <c r="G708" i="47"/>
  <c r="G707" i="47"/>
  <c r="G706" i="47"/>
  <c r="G705" i="47"/>
  <c r="G704" i="47"/>
  <c r="G703" i="47"/>
  <c r="G702" i="47"/>
  <c r="G701" i="47"/>
  <c r="G700" i="47"/>
  <c r="G699" i="47"/>
  <c r="G698" i="47"/>
  <c r="G697" i="47"/>
  <c r="G696" i="47"/>
  <c r="G695" i="47"/>
  <c r="G694" i="47"/>
  <c r="G693" i="47"/>
  <c r="G692" i="47"/>
  <c r="G691" i="47"/>
  <c r="G690" i="47"/>
  <c r="G689" i="47"/>
  <c r="G688" i="47"/>
  <c r="G687" i="47"/>
  <c r="G686" i="47"/>
  <c r="G685" i="47"/>
  <c r="G684" i="47"/>
  <c r="G683" i="47"/>
  <c r="G682" i="47"/>
  <c r="G681" i="47"/>
  <c r="G680" i="47"/>
  <c r="G679" i="47"/>
  <c r="G678" i="47"/>
  <c r="G677" i="47"/>
  <c r="G676" i="47"/>
  <c r="G675" i="47"/>
  <c r="G674" i="47"/>
  <c r="G673" i="47"/>
  <c r="G672" i="47"/>
  <c r="G671" i="47"/>
  <c r="G670" i="47"/>
  <c r="G669" i="47"/>
  <c r="G668" i="47"/>
  <c r="G667" i="47"/>
  <c r="G666" i="47"/>
  <c r="G665" i="47"/>
  <c r="G664" i="47"/>
  <c r="G663" i="47"/>
  <c r="G662" i="47"/>
  <c r="G661" i="47"/>
  <c r="G660" i="47"/>
  <c r="G659" i="47"/>
  <c r="G658" i="47"/>
  <c r="G657" i="47"/>
  <c r="G656" i="47"/>
  <c r="G655" i="47"/>
  <c r="G654" i="47"/>
  <c r="G653" i="47"/>
  <c r="G652" i="47"/>
  <c r="G651" i="47"/>
  <c r="G650" i="47"/>
  <c r="G649" i="47"/>
  <c r="G648" i="47"/>
  <c r="G647" i="47"/>
  <c r="G646" i="47"/>
  <c r="G645" i="47"/>
  <c r="G644" i="47"/>
  <c r="G643" i="47"/>
  <c r="G642" i="47"/>
  <c r="G641" i="47"/>
  <c r="G640" i="47"/>
  <c r="G639" i="47"/>
  <c r="G638" i="47"/>
  <c r="G637" i="47"/>
  <c r="G636" i="47"/>
  <c r="G635" i="47"/>
  <c r="G634" i="47"/>
  <c r="G633" i="47"/>
  <c r="G632" i="47"/>
  <c r="G631" i="47"/>
  <c r="G630" i="47"/>
  <c r="G629" i="47"/>
  <c r="G628" i="47"/>
  <c r="G627" i="47"/>
  <c r="G626" i="47"/>
  <c r="G625" i="47"/>
  <c r="G624" i="47"/>
  <c r="G623" i="47"/>
  <c r="G622" i="47"/>
  <c r="G621" i="47"/>
  <c r="G620" i="47"/>
  <c r="G619" i="47"/>
  <c r="G618" i="47"/>
  <c r="G617" i="47"/>
  <c r="G616" i="47"/>
  <c r="G615" i="47"/>
  <c r="G614" i="47"/>
  <c r="G613" i="47"/>
  <c r="G612" i="47"/>
  <c r="G611" i="47"/>
  <c r="G610" i="47"/>
  <c r="G609" i="47"/>
  <c r="G608" i="47"/>
  <c r="G607" i="47"/>
  <c r="G606" i="47"/>
  <c r="G605" i="47"/>
  <c r="G604" i="47"/>
  <c r="G603" i="47"/>
  <c r="G602" i="47"/>
  <c r="G601" i="47"/>
  <c r="G600" i="47"/>
  <c r="G599" i="47"/>
  <c r="G598" i="47"/>
  <c r="G597" i="47"/>
  <c r="G596" i="47"/>
  <c r="G595" i="47"/>
  <c r="G594" i="47"/>
  <c r="G593" i="47"/>
  <c r="G592" i="47"/>
  <c r="G591" i="47"/>
  <c r="G590" i="47"/>
  <c r="G589" i="47"/>
  <c r="G588" i="47"/>
  <c r="G587" i="47"/>
  <c r="G586" i="47"/>
  <c r="G585" i="47"/>
  <c r="G584" i="47"/>
  <c r="G583" i="47"/>
  <c r="G582" i="47"/>
  <c r="G581" i="47"/>
  <c r="G580" i="47"/>
  <c r="G579" i="47"/>
  <c r="G578" i="47"/>
  <c r="G577" i="47"/>
  <c r="G576" i="47"/>
  <c r="G575" i="47"/>
  <c r="G574" i="47"/>
  <c r="G573" i="47"/>
  <c r="G572" i="47"/>
  <c r="G571" i="47"/>
  <c r="G570" i="47"/>
  <c r="G569" i="47"/>
  <c r="G568" i="47"/>
  <c r="G567" i="47"/>
  <c r="G566" i="47"/>
  <c r="G565" i="47"/>
  <c r="G564" i="47"/>
  <c r="G563" i="47"/>
  <c r="G562" i="47"/>
  <c r="G561" i="47"/>
  <c r="G560" i="47"/>
  <c r="G559" i="47"/>
  <c r="G558" i="47"/>
  <c r="G557" i="47"/>
  <c r="G556" i="47"/>
  <c r="G555" i="47"/>
  <c r="G554" i="47"/>
  <c r="G553" i="47"/>
  <c r="G552" i="47"/>
  <c r="G551" i="47"/>
  <c r="G550" i="47"/>
  <c r="G549" i="47"/>
  <c r="G548" i="47"/>
  <c r="G547" i="47"/>
  <c r="G546" i="47"/>
  <c r="G545" i="47"/>
  <c r="G544" i="47"/>
  <c r="G543" i="47"/>
  <c r="G542" i="47"/>
  <c r="G541" i="47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26" i="47"/>
  <c r="G525" i="47"/>
  <c r="G524" i="47"/>
  <c r="G523" i="47"/>
  <c r="G522" i="47"/>
  <c r="G521" i="47"/>
  <c r="G520" i="47"/>
  <c r="G519" i="47"/>
  <c r="G518" i="47"/>
  <c r="G517" i="47"/>
  <c r="G516" i="47"/>
  <c r="G515" i="47"/>
  <c r="G514" i="47"/>
  <c r="G513" i="47"/>
  <c r="G512" i="47"/>
  <c r="G511" i="47"/>
  <c r="G510" i="47"/>
  <c r="G509" i="47"/>
  <c r="G508" i="47"/>
  <c r="G507" i="47"/>
  <c r="G506" i="47"/>
  <c r="G505" i="47"/>
  <c r="G504" i="47"/>
  <c r="G503" i="47"/>
  <c r="G502" i="47"/>
  <c r="G501" i="47"/>
  <c r="G500" i="47"/>
  <c r="G499" i="47"/>
  <c r="G498" i="47"/>
  <c r="G497" i="47"/>
  <c r="G496" i="47"/>
  <c r="G495" i="47"/>
  <c r="G494" i="47"/>
  <c r="G493" i="47"/>
  <c r="G492" i="47"/>
  <c r="G491" i="47"/>
  <c r="G490" i="47"/>
  <c r="G489" i="47"/>
  <c r="G488" i="47"/>
  <c r="G487" i="47"/>
  <c r="G486" i="47"/>
  <c r="G485" i="47"/>
  <c r="G484" i="47"/>
  <c r="G483" i="47"/>
  <c r="G482" i="47"/>
  <c r="G481" i="47"/>
  <c r="G480" i="47"/>
  <c r="G479" i="47"/>
  <c r="G478" i="47"/>
  <c r="G477" i="47"/>
  <c r="G476" i="47"/>
  <c r="G475" i="47"/>
  <c r="G474" i="47"/>
  <c r="G473" i="47"/>
  <c r="G472" i="47"/>
  <c r="G471" i="47"/>
  <c r="G470" i="47"/>
  <c r="G469" i="47"/>
  <c r="G468" i="47"/>
  <c r="G467" i="47"/>
  <c r="G466" i="47"/>
  <c r="G465" i="47"/>
  <c r="G464" i="47"/>
  <c r="G463" i="47"/>
  <c r="G462" i="47"/>
  <c r="G461" i="47"/>
  <c r="G460" i="47"/>
  <c r="G459" i="47"/>
  <c r="G458" i="47"/>
  <c r="G457" i="47"/>
  <c r="G456" i="47"/>
  <c r="G455" i="47"/>
  <c r="G454" i="47"/>
  <c r="G453" i="47"/>
  <c r="G452" i="47"/>
  <c r="G451" i="47"/>
  <c r="G450" i="47"/>
  <c r="G449" i="47"/>
  <c r="G448" i="47"/>
  <c r="G447" i="47"/>
  <c r="G446" i="47"/>
  <c r="G445" i="47"/>
  <c r="G444" i="47"/>
  <c r="G443" i="47"/>
  <c r="G442" i="47"/>
  <c r="G441" i="47"/>
  <c r="G440" i="47"/>
  <c r="G439" i="47"/>
  <c r="G438" i="47"/>
  <c r="G437" i="47"/>
  <c r="G436" i="47"/>
  <c r="G435" i="47"/>
  <c r="G434" i="47"/>
  <c r="G433" i="47"/>
  <c r="G432" i="47"/>
  <c r="G431" i="47"/>
  <c r="G430" i="47"/>
  <c r="G429" i="47"/>
  <c r="G428" i="47"/>
  <c r="G427" i="47"/>
  <c r="G426" i="47"/>
  <c r="G425" i="47"/>
  <c r="G424" i="47"/>
  <c r="G423" i="47"/>
  <c r="G422" i="47"/>
  <c r="G421" i="47"/>
  <c r="G420" i="47"/>
  <c r="G419" i="47"/>
  <c r="G418" i="47"/>
  <c r="G417" i="47"/>
  <c r="G416" i="47"/>
  <c r="G415" i="47"/>
  <c r="G414" i="47"/>
  <c r="G413" i="47"/>
  <c r="G412" i="47"/>
  <c r="G411" i="47"/>
  <c r="G410" i="47"/>
  <c r="G409" i="47"/>
  <c r="G408" i="47"/>
  <c r="G407" i="47"/>
  <c r="G406" i="47"/>
  <c r="G405" i="47"/>
  <c r="G404" i="47"/>
  <c r="G403" i="47"/>
  <c r="G402" i="47"/>
  <c r="G401" i="47"/>
  <c r="G400" i="47"/>
  <c r="G399" i="47"/>
  <c r="G398" i="47"/>
  <c r="G397" i="47"/>
  <c r="G396" i="47"/>
  <c r="G395" i="47"/>
  <c r="G394" i="47"/>
  <c r="G393" i="47"/>
  <c r="G392" i="47"/>
  <c r="G391" i="47"/>
  <c r="G390" i="47"/>
  <c r="G389" i="47"/>
  <c r="G388" i="47"/>
  <c r="G387" i="47"/>
  <c r="G386" i="47"/>
  <c r="G385" i="47"/>
  <c r="G384" i="47"/>
  <c r="G383" i="47"/>
  <c r="G382" i="47"/>
  <c r="G381" i="47"/>
  <c r="G380" i="47"/>
  <c r="G379" i="47"/>
  <c r="G378" i="47"/>
  <c r="G377" i="47"/>
  <c r="G376" i="47"/>
  <c r="G375" i="47"/>
  <c r="G374" i="47"/>
  <c r="G373" i="47"/>
  <c r="G372" i="47"/>
  <c r="G371" i="47"/>
  <c r="G370" i="47"/>
  <c r="G369" i="47"/>
  <c r="G368" i="47"/>
  <c r="G367" i="47"/>
  <c r="G366" i="47"/>
  <c r="G365" i="47"/>
  <c r="G364" i="47"/>
  <c r="G363" i="47"/>
  <c r="G362" i="47"/>
  <c r="G361" i="47"/>
  <c r="G360" i="47"/>
  <c r="G359" i="47"/>
  <c r="G358" i="47"/>
  <c r="G357" i="47"/>
  <c r="G356" i="47"/>
  <c r="G355" i="47"/>
  <c r="G354" i="47"/>
  <c r="G353" i="47"/>
  <c r="G352" i="47"/>
  <c r="G351" i="47"/>
  <c r="G350" i="47"/>
  <c r="G349" i="47"/>
  <c r="G348" i="47"/>
  <c r="G347" i="47"/>
  <c r="G346" i="47"/>
  <c r="G345" i="47"/>
  <c r="G344" i="47"/>
  <c r="G343" i="47"/>
  <c r="G342" i="47"/>
  <c r="G341" i="47"/>
  <c r="G340" i="47"/>
  <c r="G339" i="47"/>
  <c r="G338" i="47"/>
  <c r="G337" i="47"/>
  <c r="G336" i="47"/>
  <c r="G335" i="47"/>
  <c r="G334" i="47"/>
  <c r="G333" i="47"/>
  <c r="G332" i="47"/>
  <c r="G331" i="47"/>
  <c r="G330" i="47"/>
  <c r="G329" i="47"/>
  <c r="G328" i="47"/>
  <c r="G327" i="47"/>
  <c r="G326" i="47"/>
  <c r="G325" i="47"/>
  <c r="G324" i="47"/>
  <c r="G323" i="47"/>
  <c r="G322" i="47"/>
  <c r="G321" i="47"/>
  <c r="G320" i="47"/>
  <c r="G319" i="47"/>
  <c r="G318" i="47"/>
  <c r="G317" i="47"/>
  <c r="G316" i="47"/>
  <c r="G315" i="47"/>
  <c r="G314" i="47"/>
  <c r="G313" i="47"/>
  <c r="G312" i="47"/>
  <c r="G311" i="47"/>
  <c r="G310" i="47"/>
  <c r="G309" i="47"/>
  <c r="G308" i="47"/>
  <c r="G307" i="47"/>
  <c r="G306" i="47"/>
  <c r="G305" i="47"/>
  <c r="G304" i="47"/>
  <c r="G303" i="47"/>
  <c r="G302" i="47"/>
  <c r="G301" i="47"/>
  <c r="G300" i="47"/>
  <c r="G299" i="47"/>
  <c r="G298" i="47"/>
  <c r="G297" i="47"/>
  <c r="G296" i="47"/>
  <c r="G295" i="47"/>
  <c r="G294" i="47"/>
  <c r="G293" i="47"/>
  <c r="G292" i="47"/>
  <c r="G291" i="47"/>
  <c r="G290" i="47"/>
  <c r="G289" i="47"/>
  <c r="G288" i="47"/>
  <c r="G287" i="47"/>
  <c r="G286" i="47"/>
  <c r="G285" i="47"/>
  <c r="G284" i="47"/>
  <c r="G283" i="47"/>
  <c r="G282" i="47"/>
  <c r="G281" i="47"/>
  <c r="G280" i="47"/>
  <c r="G279" i="47"/>
  <c r="G278" i="47"/>
  <c r="G277" i="47"/>
  <c r="G276" i="47"/>
  <c r="G275" i="47"/>
  <c r="G274" i="47"/>
  <c r="G273" i="47"/>
  <c r="G272" i="47"/>
  <c r="G271" i="47"/>
  <c r="G270" i="47"/>
  <c r="G269" i="47"/>
  <c r="G268" i="47"/>
  <c r="G267" i="47"/>
  <c r="G266" i="47"/>
  <c r="G265" i="47"/>
  <c r="G264" i="47"/>
  <c r="G263" i="47"/>
  <c r="G262" i="47"/>
  <c r="G261" i="47"/>
  <c r="G260" i="47"/>
  <c r="G259" i="47"/>
  <c r="G258" i="47"/>
  <c r="G257" i="47"/>
  <c r="G256" i="47"/>
  <c r="G255" i="47"/>
  <c r="G254" i="47"/>
  <c r="G253" i="47"/>
  <c r="G252" i="47"/>
  <c r="G251" i="47"/>
  <c r="G250" i="47"/>
  <c r="G249" i="47"/>
  <c r="G248" i="47"/>
  <c r="G247" i="47"/>
  <c r="G246" i="47"/>
  <c r="G245" i="47"/>
  <c r="G244" i="47"/>
  <c r="G243" i="47"/>
  <c r="G242" i="47"/>
  <c r="G241" i="47"/>
  <c r="G240" i="47"/>
  <c r="G239" i="47"/>
  <c r="G238" i="47"/>
  <c r="G237" i="47"/>
  <c r="G236" i="47"/>
  <c r="G235" i="47"/>
  <c r="G234" i="47"/>
  <c r="G233" i="47"/>
  <c r="G232" i="47"/>
  <c r="G231" i="47"/>
  <c r="G230" i="47"/>
  <c r="G229" i="47"/>
  <c r="G228" i="47"/>
  <c r="G227" i="47"/>
  <c r="G226" i="47"/>
  <c r="G225" i="47"/>
  <c r="G224" i="47"/>
  <c r="G223" i="47"/>
  <c r="G222" i="47"/>
  <c r="G221" i="47"/>
  <c r="G220" i="47"/>
  <c r="G219" i="47"/>
  <c r="G218" i="47"/>
  <c r="G217" i="47"/>
  <c r="G216" i="47"/>
  <c r="G215" i="47"/>
  <c r="G214" i="47"/>
  <c r="G213" i="47"/>
  <c r="G212" i="47"/>
  <c r="G211" i="47"/>
  <c r="G210" i="47"/>
  <c r="G209" i="47"/>
  <c r="G208" i="47"/>
  <c r="G207" i="47"/>
  <c r="G206" i="47"/>
  <c r="G205" i="47"/>
  <c r="G204" i="47"/>
  <c r="G203" i="47"/>
  <c r="G202" i="47"/>
  <c r="G201" i="47"/>
  <c r="G200" i="47"/>
  <c r="G199" i="47"/>
  <c r="G198" i="47"/>
  <c r="G197" i="47"/>
  <c r="G196" i="47"/>
  <c r="G195" i="47"/>
  <c r="G194" i="47"/>
  <c r="G193" i="47"/>
  <c r="G192" i="47"/>
  <c r="G191" i="47"/>
  <c r="G190" i="47"/>
  <c r="G189" i="47"/>
  <c r="G188" i="47"/>
  <c r="G187" i="47"/>
  <c r="G186" i="47"/>
  <c r="G185" i="47"/>
  <c r="G184" i="47"/>
  <c r="G183" i="47"/>
  <c r="G182" i="47"/>
  <c r="G181" i="47"/>
  <c r="G180" i="47"/>
  <c r="G179" i="47"/>
  <c r="G178" i="47"/>
  <c r="G177" i="47"/>
  <c r="G176" i="47"/>
  <c r="G175" i="47"/>
  <c r="G174" i="47"/>
  <c r="G173" i="47"/>
  <c r="G172" i="47"/>
  <c r="G171" i="47"/>
  <c r="G170" i="47"/>
  <c r="G169" i="47"/>
  <c r="G168" i="47"/>
  <c r="G167" i="47"/>
  <c r="G166" i="47"/>
  <c r="G165" i="47"/>
  <c r="G164" i="47"/>
  <c r="G163" i="47"/>
  <c r="G162" i="47"/>
  <c r="G161" i="47"/>
  <c r="G160" i="47"/>
  <c r="G159" i="47"/>
  <c r="G158" i="47"/>
  <c r="G157" i="47"/>
  <c r="G156" i="47"/>
  <c r="G155" i="47"/>
  <c r="G154" i="47"/>
  <c r="G153" i="47"/>
  <c r="G152" i="47"/>
  <c r="G151" i="47"/>
  <c r="G150" i="47"/>
  <c r="G149" i="47"/>
  <c r="G148" i="47"/>
  <c r="G147" i="47"/>
  <c r="G146" i="47"/>
  <c r="G145" i="47"/>
  <c r="G144" i="47"/>
  <c r="G143" i="47"/>
  <c r="G142" i="47"/>
  <c r="G141" i="47"/>
  <c r="G140" i="47"/>
  <c r="G139" i="47"/>
  <c r="G138" i="47"/>
  <c r="G137" i="47"/>
  <c r="G136" i="47"/>
  <c r="G135" i="47"/>
  <c r="G134" i="47"/>
  <c r="G133" i="47"/>
  <c r="G132" i="47"/>
  <c r="G131" i="47"/>
  <c r="G130" i="47"/>
  <c r="G129" i="47"/>
  <c r="G128" i="47"/>
  <c r="G127" i="47"/>
  <c r="G126" i="47"/>
  <c r="G125" i="47"/>
  <c r="G124" i="47"/>
  <c r="G123" i="47"/>
  <c r="G122" i="47"/>
  <c r="G121" i="47"/>
  <c r="G120" i="47"/>
  <c r="G119" i="47"/>
  <c r="G118" i="47"/>
  <c r="G117" i="47"/>
  <c r="G116" i="47"/>
  <c r="G115" i="47"/>
  <c r="G114" i="47"/>
  <c r="G113" i="47"/>
  <c r="G112" i="47"/>
  <c r="G111" i="47"/>
  <c r="G110" i="47"/>
  <c r="G109" i="47"/>
  <c r="G108" i="47"/>
  <c r="G107" i="47"/>
  <c r="G106" i="47"/>
  <c r="G105" i="47"/>
  <c r="G104" i="47"/>
  <c r="G103" i="47"/>
  <c r="G102" i="47"/>
  <c r="G101" i="47"/>
  <c r="G100" i="47"/>
  <c r="G99" i="47"/>
  <c r="G98" i="47"/>
  <c r="G97" i="47"/>
  <c r="G96" i="47"/>
  <c r="G95" i="47"/>
  <c r="G94" i="47"/>
  <c r="G93" i="47"/>
  <c r="G92" i="47"/>
  <c r="G91" i="47"/>
  <c r="G90" i="47"/>
  <c r="G89" i="47"/>
  <c r="G88" i="47"/>
  <c r="G87" i="47"/>
  <c r="G86" i="47"/>
  <c r="G85" i="47"/>
  <c r="G84" i="47"/>
  <c r="G83" i="47"/>
  <c r="G82" i="47"/>
  <c r="G81" i="47"/>
  <c r="G80" i="47"/>
  <c r="G79" i="47"/>
  <c r="G78" i="47"/>
  <c r="G77" i="47"/>
  <c r="G76" i="47"/>
  <c r="G75" i="47"/>
  <c r="G74" i="47"/>
  <c r="G73" i="47"/>
  <c r="G72" i="47"/>
  <c r="G71" i="47"/>
  <c r="G70" i="47"/>
  <c r="G69" i="47"/>
  <c r="G68" i="47"/>
  <c r="G67" i="47"/>
  <c r="G66" i="47"/>
  <c r="G65" i="47"/>
  <c r="G64" i="47"/>
  <c r="G63" i="47"/>
  <c r="G62" i="47"/>
  <c r="G61" i="47"/>
  <c r="G60" i="47"/>
  <c r="G59" i="47"/>
  <c r="G58" i="47"/>
  <c r="G57" i="47"/>
  <c r="G56" i="47"/>
  <c r="G55" i="47"/>
  <c r="G54" i="47"/>
  <c r="G53" i="47"/>
  <c r="G52" i="47"/>
  <c r="G51" i="47"/>
  <c r="G50" i="47"/>
  <c r="G49" i="47"/>
  <c r="G48" i="47"/>
  <c r="G47" i="47"/>
  <c r="G46" i="47"/>
  <c r="G45" i="47"/>
  <c r="G44" i="47"/>
  <c r="G43" i="47"/>
  <c r="G42" i="47"/>
  <c r="G41" i="47"/>
  <c r="G40" i="47"/>
  <c r="G39" i="47"/>
  <c r="G38" i="47"/>
  <c r="G37" i="47"/>
  <c r="G36" i="47"/>
  <c r="G35" i="47"/>
  <c r="G34" i="47"/>
  <c r="G33" i="47"/>
  <c r="G32" i="47"/>
  <c r="G31" i="47"/>
  <c r="G30" i="47"/>
  <c r="G29" i="47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O8" i="44"/>
  <c r="N27" i="44"/>
  <c r="N26" i="44"/>
  <c r="N25" i="44"/>
  <c r="N24" i="44"/>
  <c r="N23" i="44"/>
  <c r="N22" i="44"/>
  <c r="N21" i="44"/>
  <c r="N20" i="44"/>
  <c r="N19" i="44"/>
  <c r="N18" i="44"/>
  <c r="N17" i="44"/>
  <c r="N16" i="44"/>
  <c r="N15" i="44"/>
  <c r="N14" i="44"/>
  <c r="N13" i="44"/>
  <c r="N12" i="44"/>
  <c r="N11" i="44"/>
  <c r="N10" i="44"/>
  <c r="N9" i="44"/>
  <c r="N8" i="44"/>
  <c r="N28" i="44" s="1"/>
  <c r="L27" i="44"/>
  <c r="L26" i="44"/>
  <c r="L25" i="44"/>
  <c r="L24" i="44"/>
  <c r="L23" i="44"/>
  <c r="L22" i="44"/>
  <c r="L21" i="44"/>
  <c r="L20" i="44"/>
  <c r="L19" i="44"/>
  <c r="L18" i="44"/>
  <c r="L17" i="44"/>
  <c r="L16" i="44"/>
  <c r="L15" i="44"/>
  <c r="L14" i="44"/>
  <c r="L13" i="44"/>
  <c r="L12" i="44"/>
  <c r="L11" i="44"/>
  <c r="L10" i="44"/>
  <c r="L9" i="44"/>
  <c r="L8" i="44"/>
  <c r="K8" i="44"/>
  <c r="K28" i="44" s="1"/>
  <c r="N30" i="44"/>
  <c r="L31" i="44"/>
  <c r="L30" i="44"/>
  <c r="L29" i="44"/>
  <c r="L28" i="44"/>
  <c r="K31" i="44"/>
  <c r="K30" i="44"/>
  <c r="K29" i="44"/>
  <c r="K27" i="44"/>
  <c r="K26" i="44"/>
  <c r="K25" i="44"/>
  <c r="K24" i="44"/>
  <c r="K23" i="44"/>
  <c r="K22" i="44"/>
  <c r="K21" i="44"/>
  <c r="K20" i="44"/>
  <c r="K19" i="44"/>
  <c r="K18" i="44"/>
  <c r="K17" i="44"/>
  <c r="K16" i="44"/>
  <c r="K15" i="44"/>
  <c r="K14" i="44"/>
  <c r="K13" i="44"/>
  <c r="K12" i="44"/>
  <c r="K11" i="44"/>
  <c r="K10" i="44"/>
  <c r="K9" i="44"/>
  <c r="O27" i="44"/>
  <c r="O26" i="44"/>
  <c r="O30" i="44" s="1"/>
  <c r="O25" i="44"/>
  <c r="O29" i="44" s="1"/>
  <c r="O24" i="44"/>
  <c r="O23" i="44"/>
  <c r="O22" i="44"/>
  <c r="O21" i="44"/>
  <c r="O20" i="44"/>
  <c r="O19" i="44"/>
  <c r="O31" i="44" s="1"/>
  <c r="O18" i="44"/>
  <c r="O17" i="44"/>
  <c r="O16" i="44"/>
  <c r="O15" i="44"/>
  <c r="O14" i="44"/>
  <c r="O13" i="44"/>
  <c r="O12" i="44"/>
  <c r="O11" i="44"/>
  <c r="O10" i="44"/>
  <c r="O9" i="44"/>
  <c r="E73" i="46"/>
  <c r="E72" i="46"/>
  <c r="E71" i="46"/>
  <c r="E70" i="46"/>
  <c r="E69" i="46"/>
  <c r="E68" i="46"/>
  <c r="E67" i="46"/>
  <c r="E66" i="46"/>
  <c r="E65" i="46"/>
  <c r="E64" i="46"/>
  <c r="E63" i="46"/>
  <c r="E62" i="46"/>
  <c r="E61" i="46"/>
  <c r="E60" i="46"/>
  <c r="E59" i="46"/>
  <c r="E58" i="46"/>
  <c r="E57" i="46"/>
  <c r="E56" i="46"/>
  <c r="E55" i="46"/>
  <c r="E54" i="46"/>
  <c r="E53" i="46"/>
  <c r="E52" i="46"/>
  <c r="E51" i="46"/>
  <c r="E50" i="46"/>
  <c r="E49" i="46"/>
  <c r="E48" i="46"/>
  <c r="E47" i="46"/>
  <c r="E46" i="46"/>
  <c r="E45" i="46"/>
  <c r="E44" i="46"/>
  <c r="E43" i="46"/>
  <c r="E42" i="46"/>
  <c r="E41" i="46"/>
  <c r="E40" i="46"/>
  <c r="E39" i="46"/>
  <c r="E38" i="46"/>
  <c r="E37" i="46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" i="46"/>
  <c r="G2" i="30"/>
  <c r="X31" i="44"/>
  <c r="W31" i="44"/>
  <c r="X30" i="44"/>
  <c r="W30" i="44"/>
  <c r="X29" i="44"/>
  <c r="W29" i="44"/>
  <c r="X28" i="44"/>
  <c r="W28" i="44"/>
  <c r="Z27" i="44"/>
  <c r="AA27" i="44" s="1"/>
  <c r="Z26" i="44"/>
  <c r="AA26" i="44" s="1"/>
  <c r="Z25" i="44"/>
  <c r="AA25" i="44" s="1"/>
  <c r="Z24" i="44"/>
  <c r="AA24" i="44" s="1"/>
  <c r="Z23" i="44"/>
  <c r="AA23" i="44" s="1"/>
  <c r="Z22" i="44"/>
  <c r="AA22" i="44" s="1"/>
  <c r="Z21" i="44"/>
  <c r="AA21" i="44" s="1"/>
  <c r="Z20" i="44"/>
  <c r="AA20" i="44" s="1"/>
  <c r="Z18" i="44"/>
  <c r="AA18" i="44" s="1"/>
  <c r="Z16" i="44"/>
  <c r="AA16" i="44" s="1"/>
  <c r="Z15" i="44"/>
  <c r="AA15" i="44" s="1"/>
  <c r="Z14" i="44"/>
  <c r="AA14" i="44" s="1"/>
  <c r="Z13" i="44"/>
  <c r="AA13" i="44" s="1"/>
  <c r="Z12" i="44"/>
  <c r="AA12" i="44" s="1"/>
  <c r="Z11" i="44"/>
  <c r="Z10" i="44"/>
  <c r="Z9" i="44"/>
  <c r="T152" i="43"/>
  <c r="G2701" i="41"/>
  <c r="G2700" i="41"/>
  <c r="G2699" i="41"/>
  <c r="G2698" i="41"/>
  <c r="G2697" i="41"/>
  <c r="G2696" i="41"/>
  <c r="G2695" i="41"/>
  <c r="G2694" i="41"/>
  <c r="G2693" i="41"/>
  <c r="G2692" i="41"/>
  <c r="G2691" i="41"/>
  <c r="G2690" i="41"/>
  <c r="G2689" i="41"/>
  <c r="G2688" i="41"/>
  <c r="G2687" i="41"/>
  <c r="G2686" i="41"/>
  <c r="G2685" i="41"/>
  <c r="G2684" i="41"/>
  <c r="G2683" i="41"/>
  <c r="G2682" i="41"/>
  <c r="G2681" i="41"/>
  <c r="G2680" i="41"/>
  <c r="G2679" i="41"/>
  <c r="G2678" i="41"/>
  <c r="G2677" i="41"/>
  <c r="G2676" i="41"/>
  <c r="G2675" i="41"/>
  <c r="G2674" i="41"/>
  <c r="G2673" i="41"/>
  <c r="G2672" i="41"/>
  <c r="G2671" i="41"/>
  <c r="G2670" i="41"/>
  <c r="G2669" i="41"/>
  <c r="G2668" i="41"/>
  <c r="G2667" i="41"/>
  <c r="G2666" i="41"/>
  <c r="G2665" i="41"/>
  <c r="G2664" i="41"/>
  <c r="G2663" i="41"/>
  <c r="G2662" i="41"/>
  <c r="G2661" i="41"/>
  <c r="G2660" i="41"/>
  <c r="G2659" i="41"/>
  <c r="G2658" i="41"/>
  <c r="G2657" i="41"/>
  <c r="G2656" i="41"/>
  <c r="G2655" i="41"/>
  <c r="G2654" i="41"/>
  <c r="G2653" i="41"/>
  <c r="G2652" i="41"/>
  <c r="G2651" i="41"/>
  <c r="G2650" i="41"/>
  <c r="G2649" i="41"/>
  <c r="G2648" i="41"/>
  <c r="G2647" i="41"/>
  <c r="G2646" i="41"/>
  <c r="G2645" i="41"/>
  <c r="G2644" i="41"/>
  <c r="G2643" i="41"/>
  <c r="G2642" i="41"/>
  <c r="G2641" i="41"/>
  <c r="G2640" i="41"/>
  <c r="G2639" i="41"/>
  <c r="G2638" i="41"/>
  <c r="G2637" i="41"/>
  <c r="G2636" i="41"/>
  <c r="G2635" i="41"/>
  <c r="G2634" i="41"/>
  <c r="G2633" i="41"/>
  <c r="G2632" i="41"/>
  <c r="G2631" i="41"/>
  <c r="G2630" i="41"/>
  <c r="G2629" i="41"/>
  <c r="G2628" i="41"/>
  <c r="G2627" i="41"/>
  <c r="G2626" i="41"/>
  <c r="G2625" i="41"/>
  <c r="G2624" i="41"/>
  <c r="G2623" i="41"/>
  <c r="G2622" i="41"/>
  <c r="G2621" i="41"/>
  <c r="G2620" i="41"/>
  <c r="G2619" i="41"/>
  <c r="G2618" i="41"/>
  <c r="G2617" i="41"/>
  <c r="G2616" i="41"/>
  <c r="G2615" i="41"/>
  <c r="G2614" i="41"/>
  <c r="G2613" i="41"/>
  <c r="G2612" i="41"/>
  <c r="G2611" i="41"/>
  <c r="G2610" i="41"/>
  <c r="G2609" i="41"/>
  <c r="G2608" i="41"/>
  <c r="G2607" i="41"/>
  <c r="G2606" i="41"/>
  <c r="G2605" i="41"/>
  <c r="G2604" i="41"/>
  <c r="G2603" i="41"/>
  <c r="G2602" i="41"/>
  <c r="G2601" i="41"/>
  <c r="G2600" i="41"/>
  <c r="G2599" i="41"/>
  <c r="G2598" i="41"/>
  <c r="G2597" i="41"/>
  <c r="G2596" i="41"/>
  <c r="G2595" i="41"/>
  <c r="G2594" i="41"/>
  <c r="G2593" i="41"/>
  <c r="G2592" i="41"/>
  <c r="G2591" i="41"/>
  <c r="G2590" i="41"/>
  <c r="G2589" i="41"/>
  <c r="G2588" i="41"/>
  <c r="G2587" i="41"/>
  <c r="G2586" i="41"/>
  <c r="G2585" i="41"/>
  <c r="G2584" i="41"/>
  <c r="G2583" i="41"/>
  <c r="G2582" i="41"/>
  <c r="G2581" i="41"/>
  <c r="G2580" i="41"/>
  <c r="G2579" i="41"/>
  <c r="G2578" i="41"/>
  <c r="G2577" i="41"/>
  <c r="G2576" i="41"/>
  <c r="G2575" i="41"/>
  <c r="G2574" i="41"/>
  <c r="G2573" i="41"/>
  <c r="G2572" i="41"/>
  <c r="G2571" i="41"/>
  <c r="G2570" i="41"/>
  <c r="G2569" i="41"/>
  <c r="G2568" i="41"/>
  <c r="G2567" i="41"/>
  <c r="G2566" i="41"/>
  <c r="G2565" i="41"/>
  <c r="G2564" i="41"/>
  <c r="G2563" i="41"/>
  <c r="G2562" i="41"/>
  <c r="G2561" i="41"/>
  <c r="G2560" i="41"/>
  <c r="G2559" i="41"/>
  <c r="G2558" i="41"/>
  <c r="G2557" i="41"/>
  <c r="G2556" i="41"/>
  <c r="G2555" i="41"/>
  <c r="G2554" i="41"/>
  <c r="G2553" i="41"/>
  <c r="G2552" i="41"/>
  <c r="G2551" i="41"/>
  <c r="G2550" i="41"/>
  <c r="G2549" i="41"/>
  <c r="G2548" i="41"/>
  <c r="G2547" i="41"/>
  <c r="G2546" i="41"/>
  <c r="G2545" i="41"/>
  <c r="G2544" i="41"/>
  <c r="G2543" i="41"/>
  <c r="G2542" i="41"/>
  <c r="G2541" i="41"/>
  <c r="G2540" i="41"/>
  <c r="G2539" i="41"/>
  <c r="G2538" i="41"/>
  <c r="G2537" i="41"/>
  <c r="G2536" i="41"/>
  <c r="G2535" i="41"/>
  <c r="G2534" i="41"/>
  <c r="G2533" i="41"/>
  <c r="G2532" i="41"/>
  <c r="G2531" i="41"/>
  <c r="G2530" i="41"/>
  <c r="G2529" i="41"/>
  <c r="G2528" i="41"/>
  <c r="G2527" i="41"/>
  <c r="G2526" i="41"/>
  <c r="G2525" i="41"/>
  <c r="G2524" i="41"/>
  <c r="G2523" i="41"/>
  <c r="G2522" i="41"/>
  <c r="G2521" i="41"/>
  <c r="G2520" i="41"/>
  <c r="G2519" i="41"/>
  <c r="G2518" i="41"/>
  <c r="G2517" i="41"/>
  <c r="G2516" i="41"/>
  <c r="G2515" i="41"/>
  <c r="G2514" i="41"/>
  <c r="G2513" i="41"/>
  <c r="G2512" i="41"/>
  <c r="G2511" i="41"/>
  <c r="G2510" i="41"/>
  <c r="G2509" i="41"/>
  <c r="G2508" i="41"/>
  <c r="G2507" i="41"/>
  <c r="G2506" i="41"/>
  <c r="G2505" i="41"/>
  <c r="G2504" i="41"/>
  <c r="G2503" i="41"/>
  <c r="G2502" i="41"/>
  <c r="G2501" i="41"/>
  <c r="G2500" i="41"/>
  <c r="G2499" i="41"/>
  <c r="G2498" i="41"/>
  <c r="G2497" i="41"/>
  <c r="G2496" i="41"/>
  <c r="G2495" i="41"/>
  <c r="G2494" i="41"/>
  <c r="G2493" i="41"/>
  <c r="G2492" i="41"/>
  <c r="G2491" i="41"/>
  <c r="G2490" i="41"/>
  <c r="G2489" i="41"/>
  <c r="G2488" i="41"/>
  <c r="G2487" i="41"/>
  <c r="G2486" i="41"/>
  <c r="G2485" i="41"/>
  <c r="G2484" i="41"/>
  <c r="G2483" i="41"/>
  <c r="G2482" i="41"/>
  <c r="G2481" i="41"/>
  <c r="G2480" i="41"/>
  <c r="G2479" i="41"/>
  <c r="G2478" i="41"/>
  <c r="G2477" i="41"/>
  <c r="G2476" i="41"/>
  <c r="G2475" i="41"/>
  <c r="G2474" i="41"/>
  <c r="G2473" i="41"/>
  <c r="G2472" i="41"/>
  <c r="G2471" i="41"/>
  <c r="G2470" i="41"/>
  <c r="G2469" i="41"/>
  <c r="G2468" i="41"/>
  <c r="G2467" i="41"/>
  <c r="G2466" i="41"/>
  <c r="G2465" i="41"/>
  <c r="G2464" i="41"/>
  <c r="G2463" i="41"/>
  <c r="G2462" i="41"/>
  <c r="G2461" i="41"/>
  <c r="G2460" i="41"/>
  <c r="G2459" i="41"/>
  <c r="G2458" i="41"/>
  <c r="G2457" i="41"/>
  <c r="G2456" i="41"/>
  <c r="G2455" i="41"/>
  <c r="G2454" i="41"/>
  <c r="G2453" i="41"/>
  <c r="G2452" i="41"/>
  <c r="G2451" i="41"/>
  <c r="G2450" i="41"/>
  <c r="G2449" i="41"/>
  <c r="G2448" i="41"/>
  <c r="G2447" i="41"/>
  <c r="G2446" i="41"/>
  <c r="G2445" i="41"/>
  <c r="G2444" i="41"/>
  <c r="G2443" i="41"/>
  <c r="G2442" i="41"/>
  <c r="G2441" i="41"/>
  <c r="G2440" i="41"/>
  <c r="G2439" i="41"/>
  <c r="G2438" i="41"/>
  <c r="G2437" i="41"/>
  <c r="G2436" i="41"/>
  <c r="G2435" i="41"/>
  <c r="G2434" i="41"/>
  <c r="G2433" i="41"/>
  <c r="G2432" i="41"/>
  <c r="G2431" i="41"/>
  <c r="G2430" i="41"/>
  <c r="G2429" i="41"/>
  <c r="G2428" i="41"/>
  <c r="G2427" i="41"/>
  <c r="G2426" i="41"/>
  <c r="G2425" i="41"/>
  <c r="G2424" i="41"/>
  <c r="G2423" i="41"/>
  <c r="G2422" i="41"/>
  <c r="G2421" i="41"/>
  <c r="G2420" i="41"/>
  <c r="G2419" i="41"/>
  <c r="G2418" i="41"/>
  <c r="G2417" i="41"/>
  <c r="G2416" i="41"/>
  <c r="G2415" i="41"/>
  <c r="G2414" i="41"/>
  <c r="G2413" i="41"/>
  <c r="G2412" i="41"/>
  <c r="G2411" i="41"/>
  <c r="G2410" i="41"/>
  <c r="G2409" i="41"/>
  <c r="G2408" i="41"/>
  <c r="G2407" i="41"/>
  <c r="G2406" i="41"/>
  <c r="G2405" i="41"/>
  <c r="G2404" i="41"/>
  <c r="G2403" i="41"/>
  <c r="G2402" i="41"/>
  <c r="G2401" i="41"/>
  <c r="G2400" i="41"/>
  <c r="G2399" i="41"/>
  <c r="G2398" i="41"/>
  <c r="G2397" i="41"/>
  <c r="G2396" i="41"/>
  <c r="G2395" i="41"/>
  <c r="G2394" i="41"/>
  <c r="G2393" i="41"/>
  <c r="G2392" i="41"/>
  <c r="G2391" i="41"/>
  <c r="G2390" i="41"/>
  <c r="G2389" i="41"/>
  <c r="G2388" i="41"/>
  <c r="G2387" i="41"/>
  <c r="G2386" i="41"/>
  <c r="G2385" i="41"/>
  <c r="G2384" i="41"/>
  <c r="G2383" i="41"/>
  <c r="G2382" i="41"/>
  <c r="G2381" i="41"/>
  <c r="G2380" i="41"/>
  <c r="G2379" i="41"/>
  <c r="G2378" i="41"/>
  <c r="G2377" i="41"/>
  <c r="G2376" i="41"/>
  <c r="G2375" i="41"/>
  <c r="G2374" i="41"/>
  <c r="G2373" i="41"/>
  <c r="G2372" i="41"/>
  <c r="G2371" i="41"/>
  <c r="G2370" i="41"/>
  <c r="G2369" i="41"/>
  <c r="G2368" i="41"/>
  <c r="G2367" i="41"/>
  <c r="G2366" i="41"/>
  <c r="G2365" i="41"/>
  <c r="G2364" i="41"/>
  <c r="G2363" i="41"/>
  <c r="G2362" i="41"/>
  <c r="G2361" i="41"/>
  <c r="G2360" i="41"/>
  <c r="G2359" i="41"/>
  <c r="G2358" i="41"/>
  <c r="G2357" i="41"/>
  <c r="G2356" i="41"/>
  <c r="G2355" i="41"/>
  <c r="G2354" i="41"/>
  <c r="G2353" i="41"/>
  <c r="G2352" i="41"/>
  <c r="G2351" i="41"/>
  <c r="G2350" i="41"/>
  <c r="G2349" i="41"/>
  <c r="G2348" i="41"/>
  <c r="G2347" i="41"/>
  <c r="G2346" i="41"/>
  <c r="G2345" i="41"/>
  <c r="G2344" i="41"/>
  <c r="G2343" i="41"/>
  <c r="G2342" i="41"/>
  <c r="G2341" i="41"/>
  <c r="G2340" i="41"/>
  <c r="G2339" i="41"/>
  <c r="G2338" i="41"/>
  <c r="G2337" i="41"/>
  <c r="G2336" i="41"/>
  <c r="G2335" i="41"/>
  <c r="G2334" i="41"/>
  <c r="G2333" i="41"/>
  <c r="G2332" i="41"/>
  <c r="G2331" i="41"/>
  <c r="G2330" i="41"/>
  <c r="G2329" i="41"/>
  <c r="G2328" i="41"/>
  <c r="G2327" i="41"/>
  <c r="G2326" i="41"/>
  <c r="G2325" i="41"/>
  <c r="G2324" i="41"/>
  <c r="G2323" i="41"/>
  <c r="G2322" i="41"/>
  <c r="G2321" i="41"/>
  <c r="G2320" i="41"/>
  <c r="G2319" i="41"/>
  <c r="G2318" i="41"/>
  <c r="G2317" i="41"/>
  <c r="G2316" i="41"/>
  <c r="G2315" i="41"/>
  <c r="G2314" i="41"/>
  <c r="G2313" i="41"/>
  <c r="G2312" i="41"/>
  <c r="G2311" i="41"/>
  <c r="G2310" i="41"/>
  <c r="G2309" i="41"/>
  <c r="G2308" i="41"/>
  <c r="G2307" i="41"/>
  <c r="G2306" i="41"/>
  <c r="G2305" i="41"/>
  <c r="G2304" i="41"/>
  <c r="G2303" i="41"/>
  <c r="G2302" i="41"/>
  <c r="G2301" i="41"/>
  <c r="G2300" i="41"/>
  <c r="G2299" i="41"/>
  <c r="G2298" i="41"/>
  <c r="G2297" i="41"/>
  <c r="G2296" i="41"/>
  <c r="G2295" i="41"/>
  <c r="G2294" i="41"/>
  <c r="G2293" i="41"/>
  <c r="G2292" i="41"/>
  <c r="G2291" i="41"/>
  <c r="G2290" i="41"/>
  <c r="G2289" i="41"/>
  <c r="G2288" i="41"/>
  <c r="G2287" i="41"/>
  <c r="G2286" i="41"/>
  <c r="G2285" i="41"/>
  <c r="G2284" i="41"/>
  <c r="G2283" i="41"/>
  <c r="G2282" i="41"/>
  <c r="G2281" i="41"/>
  <c r="G2280" i="41"/>
  <c r="G2279" i="41"/>
  <c r="G2278" i="41"/>
  <c r="G2277" i="41"/>
  <c r="G2276" i="41"/>
  <c r="G2275" i="41"/>
  <c r="G2274" i="41"/>
  <c r="G2273" i="41"/>
  <c r="G2272" i="41"/>
  <c r="G2271" i="41"/>
  <c r="G2270" i="41"/>
  <c r="G2269" i="41"/>
  <c r="G2268" i="41"/>
  <c r="G2267" i="41"/>
  <c r="G2266" i="41"/>
  <c r="G2265" i="41"/>
  <c r="G2264" i="41"/>
  <c r="G2263" i="41"/>
  <c r="G2262" i="41"/>
  <c r="G2261" i="41"/>
  <c r="G2260" i="41"/>
  <c r="G2259" i="41"/>
  <c r="G2258" i="41"/>
  <c r="G2257" i="41"/>
  <c r="G2256" i="41"/>
  <c r="G2255" i="41"/>
  <c r="G2254" i="41"/>
  <c r="G2253" i="41"/>
  <c r="G2252" i="41"/>
  <c r="G2251" i="41"/>
  <c r="G2250" i="41"/>
  <c r="G2249" i="41"/>
  <c r="G2248" i="41"/>
  <c r="G2247" i="41"/>
  <c r="G2246" i="41"/>
  <c r="G2245" i="41"/>
  <c r="G2244" i="41"/>
  <c r="G2243" i="41"/>
  <c r="G2242" i="41"/>
  <c r="G2241" i="41"/>
  <c r="G2240" i="41"/>
  <c r="G2239" i="41"/>
  <c r="G2238" i="41"/>
  <c r="G2237" i="41"/>
  <c r="G2236" i="41"/>
  <c r="G2235" i="41"/>
  <c r="G2234" i="41"/>
  <c r="G2233" i="41"/>
  <c r="G2232" i="41"/>
  <c r="G2231" i="41"/>
  <c r="G2230" i="41"/>
  <c r="G2229" i="41"/>
  <c r="G2228" i="41"/>
  <c r="G2227" i="41"/>
  <c r="G2226" i="41"/>
  <c r="G2225" i="41"/>
  <c r="G2224" i="41"/>
  <c r="G2223" i="41"/>
  <c r="G2222" i="41"/>
  <c r="G2221" i="41"/>
  <c r="G2220" i="41"/>
  <c r="G2219" i="41"/>
  <c r="G2218" i="41"/>
  <c r="G2217" i="41"/>
  <c r="G2216" i="41"/>
  <c r="G2215" i="41"/>
  <c r="G2214" i="41"/>
  <c r="G2213" i="41"/>
  <c r="G2212" i="41"/>
  <c r="G2211" i="41"/>
  <c r="G2210" i="41"/>
  <c r="G2209" i="41"/>
  <c r="G2208" i="41"/>
  <c r="G2207" i="41"/>
  <c r="G2206" i="41"/>
  <c r="G2205" i="41"/>
  <c r="G2204" i="41"/>
  <c r="G2203" i="41"/>
  <c r="G2202" i="41"/>
  <c r="G2201" i="41"/>
  <c r="G2200" i="41"/>
  <c r="G2199" i="41"/>
  <c r="G2198" i="41"/>
  <c r="G2197" i="41"/>
  <c r="G2196" i="41"/>
  <c r="G2195" i="41"/>
  <c r="G2194" i="41"/>
  <c r="G2193" i="41"/>
  <c r="G2192" i="41"/>
  <c r="G2191" i="41"/>
  <c r="G2190" i="41"/>
  <c r="G2189" i="41"/>
  <c r="G2188" i="41"/>
  <c r="G2187" i="41"/>
  <c r="G2186" i="41"/>
  <c r="G2185" i="41"/>
  <c r="G2184" i="41"/>
  <c r="G2183" i="41"/>
  <c r="G2182" i="41"/>
  <c r="G2181" i="41"/>
  <c r="G2180" i="41"/>
  <c r="G2179" i="41"/>
  <c r="G2178" i="41"/>
  <c r="G2177" i="41"/>
  <c r="G2176" i="41"/>
  <c r="G2175" i="41"/>
  <c r="G2174" i="41"/>
  <c r="G2173" i="41"/>
  <c r="G2172" i="41"/>
  <c r="G2171" i="41"/>
  <c r="G2170" i="41"/>
  <c r="G2169" i="41"/>
  <c r="G2168" i="41"/>
  <c r="G2167" i="41"/>
  <c r="G2166" i="41"/>
  <c r="G2165" i="41"/>
  <c r="G2164" i="41"/>
  <c r="G2163" i="41"/>
  <c r="G2162" i="41"/>
  <c r="G2161" i="41"/>
  <c r="G2160" i="41"/>
  <c r="G2159" i="41"/>
  <c r="G2158" i="41"/>
  <c r="G2157" i="41"/>
  <c r="G2156" i="41"/>
  <c r="G2155" i="41"/>
  <c r="G2154" i="41"/>
  <c r="G2153" i="41"/>
  <c r="G2152" i="41"/>
  <c r="G2151" i="41"/>
  <c r="G2150" i="41"/>
  <c r="G2149" i="41"/>
  <c r="G2148" i="41"/>
  <c r="G2147" i="41"/>
  <c r="G2146" i="41"/>
  <c r="G2145" i="41"/>
  <c r="G2144" i="41"/>
  <c r="G2143" i="41"/>
  <c r="G2142" i="41"/>
  <c r="G2141" i="41"/>
  <c r="G2140" i="41"/>
  <c r="G2139" i="41"/>
  <c r="G2138" i="41"/>
  <c r="G2137" i="41"/>
  <c r="G2136" i="41"/>
  <c r="G2135" i="41"/>
  <c r="G2134" i="41"/>
  <c r="G2133" i="41"/>
  <c r="G2132" i="41"/>
  <c r="G2131" i="41"/>
  <c r="G2130" i="41"/>
  <c r="G2129" i="41"/>
  <c r="G2128" i="41"/>
  <c r="G2127" i="41"/>
  <c r="G2126" i="41"/>
  <c r="G2125" i="41"/>
  <c r="G2124" i="41"/>
  <c r="G2123" i="41"/>
  <c r="G2122" i="41"/>
  <c r="G2121" i="41"/>
  <c r="G2120" i="41"/>
  <c r="G2119" i="41"/>
  <c r="G2118" i="41"/>
  <c r="G2117" i="41"/>
  <c r="G2116" i="41"/>
  <c r="G2115" i="41"/>
  <c r="G2114" i="41"/>
  <c r="G2113" i="41"/>
  <c r="G2112" i="41"/>
  <c r="G2111" i="41"/>
  <c r="G2110" i="41"/>
  <c r="G2109" i="41"/>
  <c r="G2108" i="41"/>
  <c r="G2107" i="41"/>
  <c r="G2106" i="41"/>
  <c r="G2105" i="41"/>
  <c r="G2104" i="41"/>
  <c r="G2103" i="41"/>
  <c r="G2102" i="41"/>
  <c r="G2101" i="41"/>
  <c r="G2100" i="41"/>
  <c r="G2099" i="41"/>
  <c r="G2098" i="41"/>
  <c r="G2097" i="41"/>
  <c r="G2096" i="41"/>
  <c r="G2095" i="41"/>
  <c r="G2094" i="41"/>
  <c r="G2093" i="41"/>
  <c r="G2092" i="41"/>
  <c r="G2091" i="41"/>
  <c r="G2090" i="41"/>
  <c r="G2089" i="41"/>
  <c r="G2088" i="41"/>
  <c r="G2087" i="41"/>
  <c r="G2086" i="41"/>
  <c r="G2085" i="41"/>
  <c r="G2084" i="41"/>
  <c r="G2083" i="41"/>
  <c r="G2082" i="41"/>
  <c r="G2081" i="41"/>
  <c r="G2080" i="41"/>
  <c r="G2079" i="41"/>
  <c r="G2078" i="41"/>
  <c r="G2077" i="41"/>
  <c r="G2076" i="41"/>
  <c r="G2075" i="41"/>
  <c r="G2074" i="41"/>
  <c r="G2073" i="41"/>
  <c r="G2072" i="41"/>
  <c r="G2071" i="41"/>
  <c r="G2070" i="41"/>
  <c r="G2069" i="41"/>
  <c r="G2068" i="41"/>
  <c r="G2067" i="41"/>
  <c r="G2066" i="41"/>
  <c r="G2065" i="41"/>
  <c r="G2064" i="41"/>
  <c r="G2063" i="41"/>
  <c r="G2062" i="41"/>
  <c r="G2061" i="41"/>
  <c r="G2060" i="41"/>
  <c r="G2059" i="41"/>
  <c r="G2058" i="41"/>
  <c r="G2057" i="41"/>
  <c r="G2056" i="41"/>
  <c r="G2055" i="41"/>
  <c r="G2054" i="41"/>
  <c r="G2053" i="41"/>
  <c r="G2052" i="41"/>
  <c r="G2051" i="41"/>
  <c r="G2050" i="41"/>
  <c r="G2049" i="41"/>
  <c r="G2048" i="41"/>
  <c r="G2047" i="41"/>
  <c r="G2046" i="41"/>
  <c r="G2045" i="41"/>
  <c r="G2044" i="41"/>
  <c r="G2043" i="41"/>
  <c r="G2042" i="41"/>
  <c r="G2041" i="41"/>
  <c r="G2040" i="41"/>
  <c r="G2039" i="41"/>
  <c r="G2038" i="41"/>
  <c r="G2037" i="41"/>
  <c r="G2036" i="41"/>
  <c r="G2035" i="41"/>
  <c r="G2034" i="41"/>
  <c r="G2033" i="41"/>
  <c r="G2032" i="41"/>
  <c r="G2031" i="41"/>
  <c r="G2030" i="41"/>
  <c r="G2029" i="41"/>
  <c r="G2028" i="41"/>
  <c r="G2027" i="41"/>
  <c r="G2026" i="41"/>
  <c r="G2025" i="41"/>
  <c r="G2024" i="41"/>
  <c r="G2023" i="41"/>
  <c r="G2022" i="41"/>
  <c r="G2021" i="41"/>
  <c r="G2020" i="41"/>
  <c r="G2019" i="41"/>
  <c r="G2018" i="41"/>
  <c r="G2017" i="41"/>
  <c r="G2016" i="41"/>
  <c r="G2015" i="41"/>
  <c r="G2014" i="41"/>
  <c r="G2013" i="41"/>
  <c r="G2012" i="41"/>
  <c r="G2011" i="41"/>
  <c r="G2010" i="41"/>
  <c r="G2009" i="41"/>
  <c r="G2008" i="41"/>
  <c r="G2007" i="41"/>
  <c r="G2006" i="41"/>
  <c r="G2005" i="41"/>
  <c r="G2004" i="41"/>
  <c r="G2003" i="41"/>
  <c r="G2002" i="41"/>
  <c r="G2001" i="41"/>
  <c r="G2000" i="41"/>
  <c r="G1999" i="41"/>
  <c r="G1998" i="41"/>
  <c r="G1997" i="41"/>
  <c r="G1996" i="41"/>
  <c r="G1995" i="41"/>
  <c r="G1994" i="41"/>
  <c r="G1993" i="41"/>
  <c r="G1992" i="41"/>
  <c r="G1991" i="41"/>
  <c r="G1990" i="41"/>
  <c r="G1989" i="41"/>
  <c r="G1988" i="41"/>
  <c r="G1987" i="41"/>
  <c r="G1986" i="41"/>
  <c r="G1985" i="41"/>
  <c r="G1984" i="41"/>
  <c r="G1983" i="41"/>
  <c r="G1982" i="41"/>
  <c r="G1981" i="41"/>
  <c r="G1980" i="41"/>
  <c r="G1979" i="41"/>
  <c r="G1978" i="41"/>
  <c r="G1977" i="41"/>
  <c r="G1976" i="41"/>
  <c r="G1975" i="41"/>
  <c r="G1974" i="41"/>
  <c r="G1973" i="41"/>
  <c r="G1972" i="41"/>
  <c r="G1971" i="41"/>
  <c r="G1970" i="41"/>
  <c r="G1969" i="41"/>
  <c r="G1968" i="41"/>
  <c r="G1967" i="41"/>
  <c r="G1966" i="41"/>
  <c r="G1965" i="41"/>
  <c r="G1964" i="41"/>
  <c r="G1963" i="41"/>
  <c r="G1962" i="41"/>
  <c r="G1961" i="41"/>
  <c r="G1960" i="41"/>
  <c r="G1959" i="41"/>
  <c r="G1958" i="41"/>
  <c r="G1957" i="41"/>
  <c r="G1956" i="41"/>
  <c r="G1955" i="41"/>
  <c r="G1954" i="41"/>
  <c r="G1953" i="41"/>
  <c r="G1952" i="41"/>
  <c r="G1951" i="41"/>
  <c r="G1950" i="41"/>
  <c r="G1949" i="41"/>
  <c r="G1948" i="41"/>
  <c r="G1947" i="41"/>
  <c r="G1946" i="41"/>
  <c r="G1945" i="41"/>
  <c r="G1944" i="41"/>
  <c r="G1943" i="41"/>
  <c r="G1942" i="41"/>
  <c r="G1941" i="41"/>
  <c r="G1940" i="41"/>
  <c r="G1939" i="41"/>
  <c r="G1938" i="41"/>
  <c r="G1937" i="41"/>
  <c r="G1936" i="41"/>
  <c r="G1935" i="41"/>
  <c r="G1934" i="41"/>
  <c r="G1933" i="41"/>
  <c r="G1932" i="41"/>
  <c r="G1931" i="41"/>
  <c r="G1930" i="41"/>
  <c r="G1929" i="41"/>
  <c r="G1928" i="41"/>
  <c r="G1927" i="41"/>
  <c r="G1926" i="41"/>
  <c r="G1925" i="41"/>
  <c r="G1924" i="41"/>
  <c r="G1923" i="41"/>
  <c r="G1922" i="41"/>
  <c r="G1921" i="41"/>
  <c r="G1920" i="41"/>
  <c r="G1919" i="41"/>
  <c r="G1918" i="41"/>
  <c r="G1917" i="41"/>
  <c r="G1916" i="41"/>
  <c r="G1915" i="41"/>
  <c r="G1914" i="41"/>
  <c r="G1913" i="41"/>
  <c r="G1912" i="41"/>
  <c r="G1911" i="41"/>
  <c r="G1910" i="41"/>
  <c r="G1909" i="41"/>
  <c r="G1908" i="41"/>
  <c r="G1907" i="41"/>
  <c r="G1906" i="41"/>
  <c r="G1905" i="41"/>
  <c r="G1904" i="41"/>
  <c r="G1903" i="41"/>
  <c r="G1902" i="41"/>
  <c r="G1901" i="41"/>
  <c r="G1900" i="41"/>
  <c r="G1899" i="41"/>
  <c r="G1898" i="41"/>
  <c r="G1897" i="41"/>
  <c r="G1896" i="41"/>
  <c r="G1895" i="41"/>
  <c r="G1894" i="41"/>
  <c r="G1893" i="41"/>
  <c r="G1892" i="41"/>
  <c r="G1891" i="41"/>
  <c r="G1890" i="41"/>
  <c r="G1889" i="41"/>
  <c r="G1888" i="41"/>
  <c r="G1887" i="41"/>
  <c r="G1886" i="41"/>
  <c r="G1885" i="41"/>
  <c r="G1884" i="41"/>
  <c r="G1883" i="41"/>
  <c r="G1882" i="41"/>
  <c r="G1881" i="41"/>
  <c r="G1880" i="41"/>
  <c r="G1879" i="41"/>
  <c r="G1878" i="41"/>
  <c r="G1877" i="41"/>
  <c r="G1876" i="41"/>
  <c r="G1875" i="41"/>
  <c r="G1874" i="41"/>
  <c r="G1873" i="41"/>
  <c r="G1872" i="41"/>
  <c r="G1871" i="41"/>
  <c r="G1870" i="41"/>
  <c r="G1869" i="41"/>
  <c r="G1868" i="41"/>
  <c r="G1867" i="41"/>
  <c r="G1866" i="41"/>
  <c r="G1865" i="41"/>
  <c r="G1864" i="41"/>
  <c r="G1863" i="41"/>
  <c r="G1862" i="41"/>
  <c r="G1861" i="41"/>
  <c r="G1860" i="41"/>
  <c r="G1859" i="41"/>
  <c r="G1858" i="41"/>
  <c r="G1857" i="41"/>
  <c r="G1856" i="41"/>
  <c r="G1855" i="41"/>
  <c r="G1854" i="41"/>
  <c r="G1853" i="41"/>
  <c r="G1852" i="41"/>
  <c r="G1851" i="41"/>
  <c r="G1850" i="41"/>
  <c r="G1849" i="41"/>
  <c r="G1848" i="41"/>
  <c r="G1847" i="41"/>
  <c r="G1846" i="41"/>
  <c r="G1845" i="41"/>
  <c r="G1844" i="41"/>
  <c r="G1843" i="41"/>
  <c r="G1842" i="41"/>
  <c r="G1841" i="41"/>
  <c r="G1840" i="41"/>
  <c r="G1839" i="41"/>
  <c r="G1838" i="41"/>
  <c r="G1837" i="41"/>
  <c r="G1836" i="41"/>
  <c r="G1835" i="41"/>
  <c r="G1834" i="41"/>
  <c r="G1833" i="41"/>
  <c r="G1832" i="41"/>
  <c r="G1831" i="41"/>
  <c r="G1830" i="41"/>
  <c r="G1829" i="41"/>
  <c r="G1828" i="41"/>
  <c r="G1827" i="41"/>
  <c r="G1826" i="41"/>
  <c r="G1825" i="41"/>
  <c r="G1824" i="41"/>
  <c r="G1823" i="41"/>
  <c r="G1822" i="41"/>
  <c r="G1821" i="41"/>
  <c r="G1820" i="41"/>
  <c r="G1819" i="41"/>
  <c r="G1818" i="41"/>
  <c r="G1817" i="41"/>
  <c r="G1816" i="41"/>
  <c r="G1815" i="41"/>
  <c r="G1814" i="41"/>
  <c r="G1813" i="41"/>
  <c r="G1812" i="41"/>
  <c r="G1811" i="41"/>
  <c r="G1810" i="41"/>
  <c r="G1809" i="41"/>
  <c r="G1808" i="41"/>
  <c r="G1807" i="41"/>
  <c r="G1806" i="41"/>
  <c r="G1805" i="41"/>
  <c r="G1804" i="41"/>
  <c r="G1803" i="41"/>
  <c r="G1802" i="41"/>
  <c r="G1801" i="41"/>
  <c r="G1800" i="41"/>
  <c r="G1799" i="41"/>
  <c r="G1798" i="41"/>
  <c r="G1797" i="41"/>
  <c r="G1796" i="41"/>
  <c r="G1795" i="41"/>
  <c r="G1794" i="41"/>
  <c r="G1793" i="41"/>
  <c r="G1792" i="41"/>
  <c r="G1791" i="41"/>
  <c r="G1790" i="41"/>
  <c r="G1789" i="41"/>
  <c r="G1788" i="41"/>
  <c r="G1787" i="41"/>
  <c r="G1786" i="41"/>
  <c r="G1785" i="41"/>
  <c r="G1784" i="41"/>
  <c r="G1783" i="41"/>
  <c r="G1782" i="41"/>
  <c r="G1781" i="41"/>
  <c r="G1780" i="41"/>
  <c r="G1779" i="41"/>
  <c r="G1778" i="41"/>
  <c r="G1777" i="41"/>
  <c r="G1776" i="41"/>
  <c r="G1775" i="41"/>
  <c r="G1774" i="41"/>
  <c r="G1773" i="41"/>
  <c r="G1772" i="41"/>
  <c r="G1771" i="41"/>
  <c r="G1770" i="41"/>
  <c r="G1769" i="41"/>
  <c r="G1768" i="41"/>
  <c r="G1767" i="41"/>
  <c r="G1766" i="41"/>
  <c r="G1765" i="41"/>
  <c r="G1764" i="41"/>
  <c r="G1763" i="41"/>
  <c r="G1762" i="41"/>
  <c r="G1761" i="41"/>
  <c r="G1760" i="41"/>
  <c r="G1759" i="41"/>
  <c r="G1758" i="41"/>
  <c r="G1757" i="41"/>
  <c r="G1756" i="41"/>
  <c r="G1755" i="41"/>
  <c r="G1754" i="41"/>
  <c r="G1753" i="41"/>
  <c r="G1752" i="41"/>
  <c r="G1751" i="41"/>
  <c r="G1750" i="41"/>
  <c r="G1749" i="41"/>
  <c r="G1748" i="41"/>
  <c r="G1747" i="41"/>
  <c r="G1746" i="41"/>
  <c r="G1745" i="41"/>
  <c r="G1744" i="41"/>
  <c r="G1743" i="41"/>
  <c r="G1742" i="41"/>
  <c r="G1741" i="41"/>
  <c r="G1740" i="41"/>
  <c r="G1739" i="41"/>
  <c r="G1738" i="41"/>
  <c r="G1737" i="41"/>
  <c r="G1736" i="41"/>
  <c r="G1735" i="41"/>
  <c r="G1734" i="41"/>
  <c r="G1733" i="41"/>
  <c r="G1732" i="41"/>
  <c r="G1731" i="41"/>
  <c r="G1730" i="41"/>
  <c r="G1729" i="41"/>
  <c r="G1728" i="41"/>
  <c r="G1727" i="41"/>
  <c r="G1726" i="41"/>
  <c r="G1725" i="41"/>
  <c r="G1724" i="41"/>
  <c r="G1723" i="41"/>
  <c r="G1722" i="41"/>
  <c r="G1721" i="41"/>
  <c r="G1720" i="41"/>
  <c r="G1719" i="41"/>
  <c r="G1718" i="41"/>
  <c r="G1717" i="41"/>
  <c r="G1716" i="41"/>
  <c r="G1715" i="41"/>
  <c r="G1714" i="41"/>
  <c r="G1713" i="41"/>
  <c r="G1712" i="41"/>
  <c r="G1711" i="41"/>
  <c r="G1710" i="41"/>
  <c r="G1709" i="41"/>
  <c r="G1708" i="41"/>
  <c r="G1707" i="41"/>
  <c r="G1706" i="41"/>
  <c r="G1705" i="41"/>
  <c r="G1704" i="41"/>
  <c r="G1703" i="41"/>
  <c r="G1702" i="41"/>
  <c r="G1701" i="41"/>
  <c r="G1700" i="41"/>
  <c r="G1699" i="41"/>
  <c r="G1698" i="41"/>
  <c r="G1697" i="41"/>
  <c r="G1696" i="41"/>
  <c r="G1695" i="41"/>
  <c r="G1694" i="41"/>
  <c r="G1693" i="41"/>
  <c r="G1692" i="41"/>
  <c r="G1691" i="41"/>
  <c r="G1690" i="41"/>
  <c r="G1689" i="41"/>
  <c r="G1688" i="41"/>
  <c r="G1687" i="41"/>
  <c r="G1686" i="41"/>
  <c r="G1685" i="41"/>
  <c r="G1684" i="41"/>
  <c r="G1683" i="41"/>
  <c r="G1682" i="41"/>
  <c r="G1681" i="41"/>
  <c r="G1680" i="41"/>
  <c r="G1679" i="41"/>
  <c r="G1678" i="41"/>
  <c r="G1677" i="41"/>
  <c r="G1676" i="41"/>
  <c r="G1675" i="41"/>
  <c r="G1674" i="41"/>
  <c r="G1673" i="41"/>
  <c r="G1672" i="41"/>
  <c r="G1671" i="41"/>
  <c r="G1670" i="41"/>
  <c r="G1669" i="41"/>
  <c r="G1668" i="41"/>
  <c r="G1667" i="41"/>
  <c r="G1666" i="41"/>
  <c r="G1665" i="41"/>
  <c r="G1664" i="41"/>
  <c r="G1663" i="41"/>
  <c r="G1662" i="41"/>
  <c r="G1661" i="41"/>
  <c r="G1660" i="41"/>
  <c r="G1659" i="41"/>
  <c r="G1658" i="41"/>
  <c r="G1657" i="41"/>
  <c r="G1656" i="41"/>
  <c r="G1655" i="41"/>
  <c r="G1654" i="41"/>
  <c r="G1653" i="41"/>
  <c r="G1652" i="41"/>
  <c r="G1651" i="41"/>
  <c r="G1650" i="41"/>
  <c r="G1649" i="41"/>
  <c r="G1648" i="41"/>
  <c r="G1647" i="41"/>
  <c r="G1646" i="41"/>
  <c r="G1645" i="41"/>
  <c r="G1644" i="41"/>
  <c r="G1643" i="41"/>
  <c r="G1642" i="41"/>
  <c r="G1641" i="41"/>
  <c r="G1640" i="41"/>
  <c r="G1639" i="41"/>
  <c r="G1638" i="41"/>
  <c r="G1637" i="41"/>
  <c r="G1636" i="41"/>
  <c r="G1635" i="41"/>
  <c r="G1634" i="41"/>
  <c r="G1633" i="41"/>
  <c r="G1632" i="41"/>
  <c r="G1631" i="41"/>
  <c r="G1630" i="41"/>
  <c r="G1629" i="41"/>
  <c r="G1628" i="41"/>
  <c r="G1627" i="41"/>
  <c r="G1626" i="41"/>
  <c r="G1625" i="41"/>
  <c r="G1624" i="41"/>
  <c r="G1623" i="41"/>
  <c r="G1622" i="41"/>
  <c r="G1621" i="41"/>
  <c r="G1620" i="41"/>
  <c r="G1619" i="41"/>
  <c r="G1618" i="41"/>
  <c r="G1617" i="41"/>
  <c r="G1616" i="41"/>
  <c r="G1615" i="41"/>
  <c r="G1614" i="41"/>
  <c r="G1613" i="41"/>
  <c r="G1612" i="41"/>
  <c r="G1611" i="41"/>
  <c r="G1610" i="41"/>
  <c r="G1609" i="41"/>
  <c r="G1608" i="41"/>
  <c r="G1607" i="41"/>
  <c r="G1606" i="41"/>
  <c r="G1605" i="41"/>
  <c r="G1604" i="41"/>
  <c r="G1603" i="41"/>
  <c r="G1602" i="41"/>
  <c r="G1601" i="41"/>
  <c r="G1600" i="41"/>
  <c r="G1599" i="41"/>
  <c r="G1598" i="41"/>
  <c r="G1597" i="41"/>
  <c r="G1596" i="41"/>
  <c r="G1595" i="41"/>
  <c r="G1594" i="41"/>
  <c r="G1593" i="41"/>
  <c r="G1592" i="41"/>
  <c r="G1591" i="41"/>
  <c r="G1590" i="41"/>
  <c r="G1589" i="41"/>
  <c r="G1588" i="41"/>
  <c r="G1587" i="41"/>
  <c r="G1586" i="41"/>
  <c r="G1585" i="41"/>
  <c r="G1584" i="41"/>
  <c r="G1583" i="41"/>
  <c r="G1582" i="41"/>
  <c r="G1581" i="41"/>
  <c r="G1580" i="41"/>
  <c r="G1579" i="41"/>
  <c r="G1578" i="41"/>
  <c r="G1577" i="41"/>
  <c r="G1576" i="41"/>
  <c r="G1575" i="41"/>
  <c r="G1574" i="41"/>
  <c r="G1573" i="41"/>
  <c r="G1572" i="41"/>
  <c r="G1571" i="41"/>
  <c r="G1570" i="41"/>
  <c r="G1569" i="41"/>
  <c r="G1568" i="41"/>
  <c r="G1567" i="41"/>
  <c r="G1566" i="41"/>
  <c r="G1565" i="41"/>
  <c r="G1564" i="41"/>
  <c r="G1563" i="41"/>
  <c r="G1562" i="41"/>
  <c r="G1561" i="41"/>
  <c r="G1560" i="41"/>
  <c r="G1559" i="41"/>
  <c r="G1558" i="41"/>
  <c r="G1557" i="41"/>
  <c r="G1556" i="41"/>
  <c r="G1555" i="41"/>
  <c r="G1554" i="41"/>
  <c r="G1553" i="41"/>
  <c r="G1552" i="41"/>
  <c r="G1551" i="41"/>
  <c r="G1550" i="41"/>
  <c r="G1549" i="41"/>
  <c r="G1548" i="41"/>
  <c r="G1547" i="41"/>
  <c r="G1546" i="41"/>
  <c r="G1545" i="41"/>
  <c r="G1544" i="41"/>
  <c r="G1543" i="41"/>
  <c r="G1542" i="41"/>
  <c r="G1541" i="41"/>
  <c r="G1540" i="41"/>
  <c r="G1539" i="41"/>
  <c r="G1538" i="41"/>
  <c r="G1537" i="41"/>
  <c r="G1536" i="41"/>
  <c r="G1535" i="41"/>
  <c r="G1534" i="41"/>
  <c r="G1533" i="41"/>
  <c r="G1532" i="41"/>
  <c r="G1531" i="41"/>
  <c r="G1530" i="41"/>
  <c r="G1529" i="41"/>
  <c r="G1528" i="41"/>
  <c r="G1527" i="41"/>
  <c r="G1526" i="41"/>
  <c r="G1525" i="41"/>
  <c r="G1524" i="41"/>
  <c r="G1523" i="41"/>
  <c r="G1522" i="41"/>
  <c r="G1521" i="41"/>
  <c r="G1520" i="41"/>
  <c r="G1519" i="41"/>
  <c r="G1518" i="41"/>
  <c r="G1517" i="41"/>
  <c r="G1516" i="41"/>
  <c r="G1515" i="41"/>
  <c r="G1514" i="41"/>
  <c r="G1513" i="41"/>
  <c r="G1512" i="41"/>
  <c r="G1511" i="41"/>
  <c r="G1510" i="41"/>
  <c r="G1509" i="41"/>
  <c r="G1508" i="41"/>
  <c r="G1507" i="41"/>
  <c r="G1506" i="41"/>
  <c r="G1505" i="41"/>
  <c r="G1504" i="41"/>
  <c r="G1503" i="41"/>
  <c r="G1502" i="41"/>
  <c r="G1501" i="41"/>
  <c r="G1500" i="41"/>
  <c r="G1499" i="41"/>
  <c r="G1498" i="41"/>
  <c r="G1497" i="41"/>
  <c r="G1496" i="41"/>
  <c r="G1495" i="41"/>
  <c r="G1494" i="41"/>
  <c r="G1493" i="41"/>
  <c r="G1492" i="41"/>
  <c r="G1491" i="41"/>
  <c r="G1490" i="41"/>
  <c r="G1489" i="41"/>
  <c r="G1488" i="41"/>
  <c r="G1487" i="41"/>
  <c r="G1486" i="41"/>
  <c r="G1485" i="41"/>
  <c r="G1484" i="41"/>
  <c r="G1483" i="41"/>
  <c r="G1482" i="41"/>
  <c r="G1481" i="41"/>
  <c r="G1480" i="41"/>
  <c r="G1479" i="41"/>
  <c r="G1478" i="41"/>
  <c r="G1477" i="41"/>
  <c r="G1476" i="41"/>
  <c r="G1475" i="41"/>
  <c r="G1474" i="41"/>
  <c r="G1473" i="41"/>
  <c r="G1472" i="41"/>
  <c r="G1471" i="41"/>
  <c r="G1470" i="41"/>
  <c r="G1469" i="41"/>
  <c r="G1468" i="41"/>
  <c r="G1467" i="41"/>
  <c r="G1466" i="41"/>
  <c r="G1465" i="41"/>
  <c r="G1464" i="41"/>
  <c r="G1463" i="41"/>
  <c r="G1462" i="41"/>
  <c r="G1461" i="41"/>
  <c r="G1460" i="41"/>
  <c r="G1459" i="41"/>
  <c r="G1458" i="41"/>
  <c r="G1457" i="41"/>
  <c r="G1456" i="41"/>
  <c r="G1455" i="41"/>
  <c r="G1454" i="41"/>
  <c r="G1453" i="41"/>
  <c r="G1452" i="41"/>
  <c r="G1451" i="41"/>
  <c r="G1450" i="41"/>
  <c r="G1449" i="41"/>
  <c r="G1448" i="41"/>
  <c r="G1447" i="41"/>
  <c r="G1446" i="41"/>
  <c r="G1445" i="41"/>
  <c r="G1444" i="41"/>
  <c r="G1443" i="41"/>
  <c r="G1442" i="41"/>
  <c r="G1441" i="41"/>
  <c r="G1440" i="41"/>
  <c r="G1439" i="41"/>
  <c r="G1438" i="41"/>
  <c r="G1437" i="41"/>
  <c r="G1436" i="41"/>
  <c r="G1435" i="41"/>
  <c r="G1434" i="41"/>
  <c r="G1433" i="41"/>
  <c r="G1432" i="41"/>
  <c r="G1431" i="41"/>
  <c r="G1430" i="41"/>
  <c r="G1429" i="41"/>
  <c r="G1428" i="41"/>
  <c r="G1427" i="41"/>
  <c r="G1426" i="41"/>
  <c r="G1425" i="41"/>
  <c r="G1424" i="41"/>
  <c r="G1423" i="41"/>
  <c r="G1422" i="41"/>
  <c r="G1421" i="41"/>
  <c r="G1420" i="41"/>
  <c r="G1419" i="41"/>
  <c r="G1418" i="41"/>
  <c r="G1417" i="41"/>
  <c r="G1416" i="41"/>
  <c r="G1415" i="41"/>
  <c r="G1414" i="41"/>
  <c r="G1413" i="41"/>
  <c r="G1412" i="41"/>
  <c r="G1411" i="41"/>
  <c r="G1410" i="41"/>
  <c r="G1409" i="41"/>
  <c r="G1408" i="41"/>
  <c r="G1407" i="41"/>
  <c r="G1406" i="41"/>
  <c r="G1405" i="41"/>
  <c r="G1404" i="41"/>
  <c r="G1403" i="41"/>
  <c r="G1402" i="41"/>
  <c r="G1401" i="41"/>
  <c r="G1400" i="41"/>
  <c r="G1399" i="41"/>
  <c r="G1398" i="41"/>
  <c r="G1397" i="41"/>
  <c r="G1396" i="41"/>
  <c r="G1395" i="41"/>
  <c r="G1394" i="41"/>
  <c r="G1393" i="41"/>
  <c r="G1392" i="41"/>
  <c r="G1391" i="41"/>
  <c r="G1390" i="41"/>
  <c r="G1389" i="41"/>
  <c r="G1388" i="41"/>
  <c r="G1387" i="41"/>
  <c r="G1386" i="41"/>
  <c r="G1385" i="41"/>
  <c r="G1384" i="41"/>
  <c r="G1383" i="41"/>
  <c r="G1382" i="41"/>
  <c r="G1381" i="41"/>
  <c r="G1380" i="41"/>
  <c r="G1379" i="41"/>
  <c r="G1378" i="41"/>
  <c r="G1377" i="41"/>
  <c r="G1376" i="41"/>
  <c r="G1375" i="41"/>
  <c r="G1374" i="41"/>
  <c r="G1373" i="41"/>
  <c r="G1372" i="41"/>
  <c r="G1371" i="41"/>
  <c r="G1370" i="41"/>
  <c r="G1369" i="41"/>
  <c r="G1368" i="41"/>
  <c r="G1367" i="41"/>
  <c r="G1366" i="41"/>
  <c r="G1365" i="41"/>
  <c r="G1364" i="41"/>
  <c r="G1363" i="41"/>
  <c r="G1362" i="41"/>
  <c r="G1361" i="41"/>
  <c r="G1360" i="41"/>
  <c r="G1359" i="41"/>
  <c r="G1358" i="41"/>
  <c r="G1357" i="41"/>
  <c r="G1356" i="41"/>
  <c r="G1355" i="41"/>
  <c r="G1354" i="41"/>
  <c r="G1353" i="41"/>
  <c r="G1352" i="41"/>
  <c r="G1351" i="41"/>
  <c r="G1350" i="41"/>
  <c r="G1349" i="41"/>
  <c r="G1348" i="41"/>
  <c r="G1347" i="41"/>
  <c r="G1346" i="41"/>
  <c r="G1345" i="41"/>
  <c r="G1344" i="41"/>
  <c r="G1343" i="41"/>
  <c r="G1342" i="41"/>
  <c r="G1341" i="41"/>
  <c r="G1340" i="41"/>
  <c r="G1339" i="41"/>
  <c r="G1338" i="41"/>
  <c r="G1337" i="41"/>
  <c r="G1336" i="41"/>
  <c r="G1335" i="41"/>
  <c r="G1334" i="41"/>
  <c r="G1333" i="41"/>
  <c r="G1332" i="41"/>
  <c r="G1331" i="41"/>
  <c r="G1330" i="41"/>
  <c r="G1329" i="41"/>
  <c r="G1328" i="41"/>
  <c r="G1327" i="41"/>
  <c r="G1326" i="41"/>
  <c r="G1325" i="41"/>
  <c r="G1324" i="41"/>
  <c r="G1323" i="41"/>
  <c r="G1322" i="41"/>
  <c r="G1321" i="41"/>
  <c r="G1320" i="41"/>
  <c r="G1319" i="41"/>
  <c r="G1318" i="41"/>
  <c r="G1317" i="41"/>
  <c r="G1316" i="41"/>
  <c r="G1315" i="41"/>
  <c r="G1314" i="41"/>
  <c r="G1313" i="41"/>
  <c r="G1312" i="41"/>
  <c r="G1311" i="41"/>
  <c r="G1310" i="41"/>
  <c r="G1309" i="41"/>
  <c r="G1308" i="41"/>
  <c r="G1307" i="41"/>
  <c r="G1306" i="41"/>
  <c r="G1305" i="41"/>
  <c r="G1304" i="41"/>
  <c r="G1303" i="41"/>
  <c r="G1302" i="41"/>
  <c r="G1301" i="41"/>
  <c r="G1300" i="41"/>
  <c r="G1299" i="41"/>
  <c r="G1298" i="41"/>
  <c r="G1297" i="41"/>
  <c r="G1296" i="41"/>
  <c r="G1295" i="41"/>
  <c r="G1294" i="41"/>
  <c r="G1293" i="41"/>
  <c r="G1292" i="41"/>
  <c r="G1291" i="41"/>
  <c r="G1290" i="41"/>
  <c r="G1289" i="41"/>
  <c r="G1288" i="41"/>
  <c r="G1287" i="41"/>
  <c r="G1286" i="41"/>
  <c r="G1285" i="41"/>
  <c r="G1284" i="41"/>
  <c r="G1283" i="41"/>
  <c r="G1282" i="41"/>
  <c r="G1281" i="41"/>
  <c r="G1280" i="41"/>
  <c r="G1279" i="41"/>
  <c r="G1278" i="41"/>
  <c r="G1277" i="41"/>
  <c r="G1276" i="41"/>
  <c r="G1275" i="41"/>
  <c r="G1274" i="41"/>
  <c r="G1273" i="41"/>
  <c r="G1272" i="41"/>
  <c r="G1271" i="41"/>
  <c r="G1270" i="41"/>
  <c r="G1269" i="41"/>
  <c r="G1268" i="41"/>
  <c r="G1267" i="41"/>
  <c r="G1266" i="41"/>
  <c r="G1265" i="41"/>
  <c r="G1264" i="41"/>
  <c r="G1263" i="41"/>
  <c r="G1262" i="41"/>
  <c r="G1261" i="41"/>
  <c r="G1260" i="41"/>
  <c r="G1259" i="41"/>
  <c r="G1258" i="41"/>
  <c r="G1257" i="41"/>
  <c r="G1256" i="41"/>
  <c r="G1255" i="41"/>
  <c r="G1254" i="41"/>
  <c r="G1253" i="41"/>
  <c r="G1252" i="41"/>
  <c r="G1251" i="41"/>
  <c r="G1250" i="41"/>
  <c r="G1249" i="41"/>
  <c r="G1248" i="41"/>
  <c r="G1247" i="41"/>
  <c r="G1246" i="41"/>
  <c r="G1245" i="41"/>
  <c r="G1244" i="41"/>
  <c r="G1243" i="41"/>
  <c r="G1242" i="41"/>
  <c r="G1241" i="41"/>
  <c r="G1240" i="41"/>
  <c r="G1239" i="41"/>
  <c r="G1238" i="41"/>
  <c r="G1237" i="41"/>
  <c r="G1236" i="41"/>
  <c r="G1235" i="41"/>
  <c r="G1234" i="41"/>
  <c r="G1233" i="41"/>
  <c r="G1232" i="41"/>
  <c r="G1231" i="41"/>
  <c r="G1230" i="41"/>
  <c r="G1229" i="41"/>
  <c r="G1228" i="41"/>
  <c r="G1227" i="41"/>
  <c r="G1226" i="41"/>
  <c r="G1225" i="41"/>
  <c r="G1224" i="41"/>
  <c r="G1223" i="41"/>
  <c r="G1222" i="41"/>
  <c r="G1221" i="41"/>
  <c r="G1220" i="41"/>
  <c r="G1219" i="41"/>
  <c r="G1218" i="41"/>
  <c r="G1217" i="41"/>
  <c r="G1216" i="41"/>
  <c r="G1215" i="41"/>
  <c r="G1214" i="41"/>
  <c r="G1213" i="41"/>
  <c r="G1212" i="41"/>
  <c r="G1211" i="41"/>
  <c r="G1210" i="41"/>
  <c r="G1209" i="41"/>
  <c r="G1208" i="41"/>
  <c r="G1207" i="41"/>
  <c r="G1206" i="41"/>
  <c r="G1205" i="41"/>
  <c r="G1204" i="41"/>
  <c r="G1203" i="41"/>
  <c r="G1202" i="41"/>
  <c r="G1201" i="41"/>
  <c r="G1200" i="41"/>
  <c r="G1199" i="41"/>
  <c r="G1198" i="41"/>
  <c r="G1197" i="41"/>
  <c r="G1196" i="41"/>
  <c r="G1195" i="41"/>
  <c r="G1194" i="41"/>
  <c r="G1193" i="41"/>
  <c r="G1192" i="41"/>
  <c r="G1191" i="41"/>
  <c r="G1190" i="41"/>
  <c r="G1189" i="41"/>
  <c r="G1188" i="41"/>
  <c r="G1187" i="41"/>
  <c r="G1186" i="41"/>
  <c r="G1185" i="41"/>
  <c r="G1184" i="41"/>
  <c r="G1183" i="41"/>
  <c r="G1182" i="41"/>
  <c r="G1181" i="41"/>
  <c r="G1180" i="41"/>
  <c r="G1179" i="41"/>
  <c r="G1178" i="41"/>
  <c r="G1177" i="41"/>
  <c r="G1176" i="41"/>
  <c r="G1175" i="41"/>
  <c r="G1174" i="41"/>
  <c r="G1173" i="41"/>
  <c r="G1172" i="41"/>
  <c r="G1171" i="41"/>
  <c r="G1170" i="41"/>
  <c r="G1169" i="41"/>
  <c r="G1168" i="41"/>
  <c r="G1167" i="41"/>
  <c r="G1166" i="41"/>
  <c r="G1165" i="41"/>
  <c r="G1164" i="41"/>
  <c r="G1163" i="41"/>
  <c r="G1162" i="41"/>
  <c r="G1161" i="41"/>
  <c r="G1160" i="41"/>
  <c r="G1159" i="41"/>
  <c r="G1158" i="41"/>
  <c r="G1157" i="41"/>
  <c r="G1156" i="41"/>
  <c r="G1155" i="41"/>
  <c r="G1154" i="41"/>
  <c r="G1153" i="41"/>
  <c r="G1152" i="41"/>
  <c r="G1151" i="41"/>
  <c r="G1150" i="41"/>
  <c r="G1149" i="41"/>
  <c r="G1148" i="41"/>
  <c r="G1147" i="41"/>
  <c r="G1146" i="41"/>
  <c r="G1145" i="41"/>
  <c r="G1144" i="41"/>
  <c r="G1143" i="41"/>
  <c r="G1142" i="41"/>
  <c r="G1141" i="41"/>
  <c r="G1140" i="41"/>
  <c r="G1139" i="41"/>
  <c r="G1138" i="41"/>
  <c r="G1137" i="41"/>
  <c r="G1136" i="41"/>
  <c r="G1135" i="41"/>
  <c r="G1134" i="41"/>
  <c r="G1133" i="41"/>
  <c r="G1132" i="41"/>
  <c r="G1131" i="41"/>
  <c r="G1130" i="41"/>
  <c r="G1129" i="41"/>
  <c r="G1128" i="41"/>
  <c r="G1127" i="41"/>
  <c r="G1126" i="41"/>
  <c r="G1125" i="41"/>
  <c r="G1124" i="41"/>
  <c r="G1123" i="41"/>
  <c r="G1122" i="41"/>
  <c r="G1121" i="41"/>
  <c r="G1120" i="41"/>
  <c r="G1119" i="41"/>
  <c r="G1118" i="41"/>
  <c r="G1117" i="41"/>
  <c r="G1116" i="41"/>
  <c r="G1115" i="41"/>
  <c r="G1114" i="41"/>
  <c r="G1113" i="41"/>
  <c r="G1112" i="41"/>
  <c r="G1111" i="41"/>
  <c r="G1110" i="41"/>
  <c r="G1109" i="41"/>
  <c r="G1108" i="41"/>
  <c r="G1107" i="41"/>
  <c r="G1106" i="41"/>
  <c r="G1105" i="41"/>
  <c r="G1104" i="41"/>
  <c r="G1103" i="41"/>
  <c r="G1102" i="41"/>
  <c r="G1101" i="41"/>
  <c r="G1100" i="41"/>
  <c r="G1099" i="41"/>
  <c r="G1098" i="41"/>
  <c r="G1097" i="41"/>
  <c r="G1096" i="41"/>
  <c r="G1095" i="41"/>
  <c r="G1094" i="41"/>
  <c r="G1093" i="41"/>
  <c r="G1092" i="41"/>
  <c r="G1091" i="41"/>
  <c r="G1090" i="41"/>
  <c r="G1089" i="41"/>
  <c r="G1088" i="41"/>
  <c r="G1087" i="41"/>
  <c r="G1086" i="41"/>
  <c r="G1085" i="41"/>
  <c r="G1084" i="41"/>
  <c r="G1083" i="41"/>
  <c r="G1082" i="41"/>
  <c r="G1081" i="41"/>
  <c r="G1080" i="41"/>
  <c r="G1079" i="41"/>
  <c r="G1078" i="41"/>
  <c r="G1077" i="41"/>
  <c r="G1076" i="41"/>
  <c r="G1075" i="41"/>
  <c r="G1074" i="41"/>
  <c r="G1073" i="41"/>
  <c r="G1072" i="41"/>
  <c r="G1071" i="41"/>
  <c r="G1070" i="41"/>
  <c r="G1069" i="41"/>
  <c r="G1068" i="41"/>
  <c r="G1067" i="41"/>
  <c r="G1066" i="41"/>
  <c r="G1065" i="41"/>
  <c r="G1064" i="41"/>
  <c r="G1063" i="41"/>
  <c r="G1062" i="41"/>
  <c r="G1061" i="41"/>
  <c r="G1060" i="41"/>
  <c r="G1059" i="41"/>
  <c r="G1058" i="41"/>
  <c r="G1057" i="41"/>
  <c r="G1056" i="41"/>
  <c r="G1055" i="41"/>
  <c r="G1054" i="41"/>
  <c r="G1053" i="41"/>
  <c r="G1052" i="41"/>
  <c r="G1051" i="41"/>
  <c r="G1050" i="41"/>
  <c r="G1049" i="41"/>
  <c r="G1048" i="41"/>
  <c r="G1047" i="41"/>
  <c r="G1046" i="41"/>
  <c r="G1045" i="41"/>
  <c r="G1044" i="41"/>
  <c r="G1043" i="41"/>
  <c r="G1042" i="41"/>
  <c r="G1041" i="41"/>
  <c r="G1040" i="41"/>
  <c r="G1039" i="41"/>
  <c r="G1038" i="41"/>
  <c r="G1037" i="41"/>
  <c r="G1036" i="41"/>
  <c r="G1035" i="41"/>
  <c r="G1034" i="41"/>
  <c r="G1033" i="41"/>
  <c r="G1032" i="41"/>
  <c r="G1031" i="41"/>
  <c r="G1030" i="41"/>
  <c r="G1029" i="41"/>
  <c r="G1028" i="41"/>
  <c r="G1027" i="41"/>
  <c r="G1026" i="41"/>
  <c r="G1025" i="41"/>
  <c r="G1024" i="41"/>
  <c r="G1023" i="41"/>
  <c r="G1022" i="41"/>
  <c r="G1021" i="41"/>
  <c r="G1020" i="41"/>
  <c r="G1019" i="41"/>
  <c r="G1018" i="41"/>
  <c r="G1017" i="41"/>
  <c r="G1016" i="41"/>
  <c r="G1015" i="41"/>
  <c r="G1014" i="41"/>
  <c r="G1013" i="41"/>
  <c r="G1012" i="41"/>
  <c r="G1011" i="41"/>
  <c r="G1010" i="41"/>
  <c r="G1009" i="41"/>
  <c r="G1008" i="41"/>
  <c r="G1007" i="41"/>
  <c r="G1006" i="41"/>
  <c r="G1005" i="41"/>
  <c r="G1004" i="41"/>
  <c r="G1003" i="41"/>
  <c r="G1002" i="41"/>
  <c r="G1001" i="41"/>
  <c r="G1000" i="41"/>
  <c r="G999" i="41"/>
  <c r="G998" i="41"/>
  <c r="G997" i="41"/>
  <c r="G996" i="41"/>
  <c r="G995" i="41"/>
  <c r="G994" i="41"/>
  <c r="G993" i="41"/>
  <c r="G992" i="41"/>
  <c r="G991" i="41"/>
  <c r="G990" i="41"/>
  <c r="G989" i="41"/>
  <c r="G988" i="41"/>
  <c r="G987" i="41"/>
  <c r="G986" i="41"/>
  <c r="G985" i="41"/>
  <c r="G984" i="41"/>
  <c r="G983" i="41"/>
  <c r="G982" i="41"/>
  <c r="G981" i="41"/>
  <c r="G980" i="41"/>
  <c r="G979" i="41"/>
  <c r="G978" i="41"/>
  <c r="G977" i="41"/>
  <c r="G976" i="41"/>
  <c r="G975" i="41"/>
  <c r="G974" i="41"/>
  <c r="G973" i="41"/>
  <c r="G972" i="41"/>
  <c r="G971" i="41"/>
  <c r="G970" i="41"/>
  <c r="G969" i="41"/>
  <c r="G968" i="41"/>
  <c r="G967" i="41"/>
  <c r="G966" i="41"/>
  <c r="G965" i="41"/>
  <c r="G964" i="41"/>
  <c r="G963" i="41"/>
  <c r="G962" i="41"/>
  <c r="G961" i="41"/>
  <c r="G960" i="41"/>
  <c r="G959" i="41"/>
  <c r="G958" i="41"/>
  <c r="G957" i="41"/>
  <c r="G956" i="41"/>
  <c r="G955" i="41"/>
  <c r="G954" i="41"/>
  <c r="G953" i="41"/>
  <c r="G952" i="41"/>
  <c r="G951" i="41"/>
  <c r="G950" i="41"/>
  <c r="G949" i="41"/>
  <c r="G948" i="41"/>
  <c r="G947" i="41"/>
  <c r="G946" i="41"/>
  <c r="G945" i="41"/>
  <c r="G944" i="41"/>
  <c r="G943" i="41"/>
  <c r="G942" i="41"/>
  <c r="G941" i="41"/>
  <c r="G940" i="41"/>
  <c r="G939" i="41"/>
  <c r="G938" i="41"/>
  <c r="G937" i="41"/>
  <c r="G936" i="41"/>
  <c r="G935" i="41"/>
  <c r="G934" i="41"/>
  <c r="G933" i="41"/>
  <c r="G932" i="41"/>
  <c r="G931" i="41"/>
  <c r="G930" i="41"/>
  <c r="G929" i="41"/>
  <c r="G928" i="41"/>
  <c r="G927" i="41"/>
  <c r="G926" i="41"/>
  <c r="G925" i="41"/>
  <c r="G924" i="41"/>
  <c r="G923" i="41"/>
  <c r="G922" i="41"/>
  <c r="G921" i="41"/>
  <c r="G920" i="41"/>
  <c r="G919" i="41"/>
  <c r="G918" i="41"/>
  <c r="G917" i="41"/>
  <c r="G916" i="41"/>
  <c r="G915" i="41"/>
  <c r="G914" i="41"/>
  <c r="G913" i="41"/>
  <c r="G912" i="41"/>
  <c r="G911" i="41"/>
  <c r="G910" i="41"/>
  <c r="G909" i="41"/>
  <c r="G908" i="41"/>
  <c r="G907" i="41"/>
  <c r="G906" i="41"/>
  <c r="G905" i="41"/>
  <c r="G904" i="41"/>
  <c r="G903" i="41"/>
  <c r="G902" i="41"/>
  <c r="G901" i="41"/>
  <c r="G900" i="41"/>
  <c r="G899" i="41"/>
  <c r="G898" i="41"/>
  <c r="G897" i="41"/>
  <c r="G896" i="41"/>
  <c r="G895" i="41"/>
  <c r="G894" i="41"/>
  <c r="G893" i="41"/>
  <c r="G892" i="41"/>
  <c r="G891" i="41"/>
  <c r="G890" i="41"/>
  <c r="G889" i="41"/>
  <c r="G888" i="41"/>
  <c r="G887" i="41"/>
  <c r="G886" i="41"/>
  <c r="G885" i="41"/>
  <c r="G884" i="41"/>
  <c r="G883" i="41"/>
  <c r="G882" i="41"/>
  <c r="G881" i="41"/>
  <c r="G880" i="41"/>
  <c r="G879" i="41"/>
  <c r="G878" i="41"/>
  <c r="G877" i="41"/>
  <c r="G876" i="41"/>
  <c r="G875" i="41"/>
  <c r="G874" i="41"/>
  <c r="G873" i="41"/>
  <c r="G872" i="41"/>
  <c r="G871" i="41"/>
  <c r="G870" i="41"/>
  <c r="G869" i="41"/>
  <c r="G868" i="41"/>
  <c r="G867" i="41"/>
  <c r="G866" i="41"/>
  <c r="G865" i="41"/>
  <c r="G864" i="41"/>
  <c r="G863" i="41"/>
  <c r="G862" i="41"/>
  <c r="G861" i="41"/>
  <c r="G860" i="41"/>
  <c r="G859" i="41"/>
  <c r="G858" i="41"/>
  <c r="G857" i="41"/>
  <c r="G856" i="41"/>
  <c r="G855" i="41"/>
  <c r="G854" i="41"/>
  <c r="G853" i="41"/>
  <c r="G852" i="41"/>
  <c r="G851" i="41"/>
  <c r="G850" i="41"/>
  <c r="G849" i="41"/>
  <c r="G848" i="41"/>
  <c r="G847" i="41"/>
  <c r="G846" i="41"/>
  <c r="G845" i="41"/>
  <c r="G844" i="41"/>
  <c r="G843" i="41"/>
  <c r="G842" i="41"/>
  <c r="G841" i="41"/>
  <c r="G840" i="41"/>
  <c r="G839" i="41"/>
  <c r="G838" i="41"/>
  <c r="G837" i="41"/>
  <c r="G836" i="41"/>
  <c r="G835" i="41"/>
  <c r="G834" i="41"/>
  <c r="G833" i="41"/>
  <c r="G832" i="41"/>
  <c r="G831" i="41"/>
  <c r="G830" i="41"/>
  <c r="G829" i="41"/>
  <c r="G828" i="41"/>
  <c r="G827" i="41"/>
  <c r="G826" i="41"/>
  <c r="G825" i="41"/>
  <c r="G824" i="41"/>
  <c r="G823" i="41"/>
  <c r="G822" i="41"/>
  <c r="G821" i="41"/>
  <c r="G820" i="41"/>
  <c r="G819" i="41"/>
  <c r="G818" i="41"/>
  <c r="G817" i="41"/>
  <c r="G816" i="41"/>
  <c r="G815" i="41"/>
  <c r="G814" i="41"/>
  <c r="G813" i="41"/>
  <c r="G812" i="41"/>
  <c r="G811" i="41"/>
  <c r="G810" i="41"/>
  <c r="G809" i="41"/>
  <c r="G808" i="41"/>
  <c r="G807" i="41"/>
  <c r="G806" i="41"/>
  <c r="G805" i="41"/>
  <c r="G804" i="41"/>
  <c r="G803" i="41"/>
  <c r="G802" i="41"/>
  <c r="G801" i="41"/>
  <c r="G800" i="41"/>
  <c r="G799" i="41"/>
  <c r="G798" i="41"/>
  <c r="G797" i="41"/>
  <c r="G796" i="41"/>
  <c r="G795" i="41"/>
  <c r="G794" i="41"/>
  <c r="G793" i="41"/>
  <c r="G792" i="41"/>
  <c r="G791" i="41"/>
  <c r="G790" i="41"/>
  <c r="G789" i="41"/>
  <c r="G788" i="41"/>
  <c r="G787" i="41"/>
  <c r="G786" i="41"/>
  <c r="G785" i="41"/>
  <c r="G784" i="41"/>
  <c r="G783" i="41"/>
  <c r="G782" i="41"/>
  <c r="G781" i="41"/>
  <c r="G780" i="41"/>
  <c r="G779" i="41"/>
  <c r="G778" i="41"/>
  <c r="G777" i="41"/>
  <c r="G776" i="41"/>
  <c r="G775" i="41"/>
  <c r="G774" i="41"/>
  <c r="G773" i="41"/>
  <c r="G772" i="41"/>
  <c r="G771" i="41"/>
  <c r="G770" i="41"/>
  <c r="G769" i="41"/>
  <c r="G768" i="41"/>
  <c r="G767" i="41"/>
  <c r="G766" i="41"/>
  <c r="G765" i="41"/>
  <c r="G764" i="41"/>
  <c r="G763" i="41"/>
  <c r="G762" i="41"/>
  <c r="G761" i="41"/>
  <c r="G760" i="41"/>
  <c r="G759" i="41"/>
  <c r="G758" i="41"/>
  <c r="G757" i="41"/>
  <c r="G756" i="41"/>
  <c r="G755" i="41"/>
  <c r="G754" i="41"/>
  <c r="G753" i="41"/>
  <c r="G752" i="41"/>
  <c r="G751" i="41"/>
  <c r="G750" i="41"/>
  <c r="G749" i="41"/>
  <c r="G748" i="41"/>
  <c r="G747" i="41"/>
  <c r="G746" i="41"/>
  <c r="G745" i="41"/>
  <c r="G744" i="41"/>
  <c r="G743" i="41"/>
  <c r="G742" i="41"/>
  <c r="G741" i="41"/>
  <c r="G740" i="41"/>
  <c r="G739" i="41"/>
  <c r="G738" i="41"/>
  <c r="G737" i="41"/>
  <c r="G736" i="41"/>
  <c r="G735" i="41"/>
  <c r="G734" i="41"/>
  <c r="G733" i="41"/>
  <c r="G732" i="41"/>
  <c r="G731" i="41"/>
  <c r="G730" i="41"/>
  <c r="G729" i="41"/>
  <c r="G728" i="41"/>
  <c r="G727" i="41"/>
  <c r="G726" i="41"/>
  <c r="G725" i="41"/>
  <c r="G724" i="41"/>
  <c r="G723" i="41"/>
  <c r="G722" i="41"/>
  <c r="G721" i="41"/>
  <c r="G720" i="41"/>
  <c r="G719" i="41"/>
  <c r="G718" i="41"/>
  <c r="G717" i="41"/>
  <c r="G716" i="41"/>
  <c r="G715" i="41"/>
  <c r="G714" i="41"/>
  <c r="G713" i="41"/>
  <c r="G712" i="41"/>
  <c r="G711" i="41"/>
  <c r="G710" i="41"/>
  <c r="G709" i="41"/>
  <c r="G708" i="41"/>
  <c r="G707" i="41"/>
  <c r="G706" i="41"/>
  <c r="G705" i="41"/>
  <c r="G704" i="41"/>
  <c r="G703" i="41"/>
  <c r="G702" i="41"/>
  <c r="G701" i="41"/>
  <c r="G700" i="41"/>
  <c r="G699" i="41"/>
  <c r="G698" i="41"/>
  <c r="G697" i="41"/>
  <c r="G696" i="41"/>
  <c r="G695" i="41"/>
  <c r="G694" i="41"/>
  <c r="G693" i="41"/>
  <c r="G692" i="41"/>
  <c r="G691" i="41"/>
  <c r="G690" i="41"/>
  <c r="G689" i="41"/>
  <c r="G688" i="41"/>
  <c r="G687" i="41"/>
  <c r="G686" i="41"/>
  <c r="G685" i="41"/>
  <c r="G684" i="41"/>
  <c r="G683" i="41"/>
  <c r="G682" i="41"/>
  <c r="G681" i="41"/>
  <c r="G680" i="41"/>
  <c r="G679" i="41"/>
  <c r="G678" i="41"/>
  <c r="G677" i="41"/>
  <c r="G676" i="41"/>
  <c r="G675" i="41"/>
  <c r="G674" i="41"/>
  <c r="G673" i="41"/>
  <c r="G672" i="41"/>
  <c r="G671" i="41"/>
  <c r="G670" i="41"/>
  <c r="G669" i="41"/>
  <c r="G668" i="41"/>
  <c r="G667" i="41"/>
  <c r="G666" i="41"/>
  <c r="G665" i="41"/>
  <c r="G664" i="41"/>
  <c r="G663" i="41"/>
  <c r="G662" i="41"/>
  <c r="G661" i="41"/>
  <c r="G660" i="41"/>
  <c r="G659" i="41"/>
  <c r="G658" i="41"/>
  <c r="G657" i="41"/>
  <c r="G656" i="41"/>
  <c r="G655" i="41"/>
  <c r="G654" i="41"/>
  <c r="G653" i="41"/>
  <c r="G652" i="41"/>
  <c r="G651" i="41"/>
  <c r="G650" i="41"/>
  <c r="G649" i="41"/>
  <c r="G648" i="41"/>
  <c r="G647" i="41"/>
  <c r="G646" i="41"/>
  <c r="G645" i="41"/>
  <c r="G644" i="41"/>
  <c r="G643" i="41"/>
  <c r="G642" i="41"/>
  <c r="G641" i="41"/>
  <c r="G640" i="41"/>
  <c r="G639" i="41"/>
  <c r="G638" i="41"/>
  <c r="G637" i="41"/>
  <c r="G636" i="41"/>
  <c r="G635" i="41"/>
  <c r="G634" i="41"/>
  <c r="G633" i="41"/>
  <c r="G632" i="41"/>
  <c r="G631" i="41"/>
  <c r="G630" i="41"/>
  <c r="G629" i="41"/>
  <c r="G628" i="41"/>
  <c r="G627" i="41"/>
  <c r="G626" i="41"/>
  <c r="G625" i="41"/>
  <c r="G624" i="41"/>
  <c r="G623" i="41"/>
  <c r="G622" i="41"/>
  <c r="G621" i="41"/>
  <c r="G620" i="41"/>
  <c r="G619" i="41"/>
  <c r="G618" i="41"/>
  <c r="G617" i="41"/>
  <c r="G616" i="41"/>
  <c r="G615" i="41"/>
  <c r="G614" i="41"/>
  <c r="G613" i="41"/>
  <c r="G612" i="41"/>
  <c r="G611" i="41"/>
  <c r="G610" i="41"/>
  <c r="G609" i="41"/>
  <c r="G608" i="41"/>
  <c r="G607" i="41"/>
  <c r="G606" i="41"/>
  <c r="G605" i="41"/>
  <c r="G604" i="41"/>
  <c r="G603" i="41"/>
  <c r="G602" i="41"/>
  <c r="G601" i="41"/>
  <c r="G600" i="41"/>
  <c r="G599" i="41"/>
  <c r="G598" i="41"/>
  <c r="G597" i="41"/>
  <c r="G596" i="41"/>
  <c r="G595" i="41"/>
  <c r="G594" i="41"/>
  <c r="G593" i="41"/>
  <c r="G592" i="41"/>
  <c r="G591" i="41"/>
  <c r="G590" i="41"/>
  <c r="G589" i="41"/>
  <c r="G588" i="41"/>
  <c r="G587" i="41"/>
  <c r="G586" i="41"/>
  <c r="G585" i="41"/>
  <c r="G584" i="41"/>
  <c r="G583" i="41"/>
  <c r="G582" i="41"/>
  <c r="G581" i="41"/>
  <c r="G580" i="41"/>
  <c r="G579" i="41"/>
  <c r="G578" i="41"/>
  <c r="G577" i="41"/>
  <c r="G576" i="41"/>
  <c r="G575" i="41"/>
  <c r="G574" i="41"/>
  <c r="G573" i="41"/>
  <c r="G572" i="41"/>
  <c r="G571" i="41"/>
  <c r="G570" i="41"/>
  <c r="G569" i="41"/>
  <c r="G568" i="41"/>
  <c r="G567" i="41"/>
  <c r="G566" i="41"/>
  <c r="G565" i="41"/>
  <c r="G564" i="41"/>
  <c r="G563" i="41"/>
  <c r="G562" i="41"/>
  <c r="G561" i="41"/>
  <c r="G560" i="41"/>
  <c r="G559" i="41"/>
  <c r="G558" i="41"/>
  <c r="G557" i="41"/>
  <c r="G556" i="41"/>
  <c r="G555" i="41"/>
  <c r="G554" i="41"/>
  <c r="G553" i="41"/>
  <c r="G552" i="41"/>
  <c r="G551" i="41"/>
  <c r="G550" i="41"/>
  <c r="G549" i="41"/>
  <c r="G548" i="41"/>
  <c r="G547" i="41"/>
  <c r="G546" i="41"/>
  <c r="G545" i="41"/>
  <c r="G544" i="41"/>
  <c r="G543" i="41"/>
  <c r="G542" i="41"/>
  <c r="G541" i="41"/>
  <c r="G540" i="41"/>
  <c r="G539" i="41"/>
  <c r="G538" i="41"/>
  <c r="G537" i="41"/>
  <c r="G536" i="41"/>
  <c r="G535" i="41"/>
  <c r="G534" i="41"/>
  <c r="G533" i="41"/>
  <c r="G532" i="41"/>
  <c r="G531" i="41"/>
  <c r="G530" i="41"/>
  <c r="G529" i="41"/>
  <c r="G528" i="41"/>
  <c r="G527" i="41"/>
  <c r="G526" i="41"/>
  <c r="G525" i="41"/>
  <c r="G524" i="41"/>
  <c r="G523" i="41"/>
  <c r="G522" i="41"/>
  <c r="G521" i="41"/>
  <c r="G520" i="41"/>
  <c r="G519" i="41"/>
  <c r="G518" i="41"/>
  <c r="G517" i="41"/>
  <c r="G516" i="41"/>
  <c r="G515" i="41"/>
  <c r="G514" i="41"/>
  <c r="G513" i="41"/>
  <c r="G512" i="41"/>
  <c r="G511" i="41"/>
  <c r="G510" i="41"/>
  <c r="G509" i="41"/>
  <c r="G508" i="41"/>
  <c r="G507" i="41"/>
  <c r="G506" i="41"/>
  <c r="G505" i="41"/>
  <c r="G504" i="41"/>
  <c r="G503" i="41"/>
  <c r="G502" i="41"/>
  <c r="G501" i="41"/>
  <c r="G500" i="41"/>
  <c r="G499" i="41"/>
  <c r="G498" i="41"/>
  <c r="G497" i="41"/>
  <c r="G496" i="41"/>
  <c r="G495" i="41"/>
  <c r="G494" i="41"/>
  <c r="G493" i="41"/>
  <c r="G492" i="41"/>
  <c r="G491" i="41"/>
  <c r="G490" i="41"/>
  <c r="G489" i="41"/>
  <c r="G488" i="41"/>
  <c r="G487" i="41"/>
  <c r="G486" i="41"/>
  <c r="G485" i="41"/>
  <c r="G484" i="41"/>
  <c r="G483" i="41"/>
  <c r="G482" i="41"/>
  <c r="G481" i="41"/>
  <c r="G480" i="41"/>
  <c r="G479" i="41"/>
  <c r="G478" i="41"/>
  <c r="G477" i="41"/>
  <c r="G476" i="41"/>
  <c r="G475" i="41"/>
  <c r="G474" i="41"/>
  <c r="G473" i="41"/>
  <c r="G472" i="41"/>
  <c r="G471" i="41"/>
  <c r="G470" i="41"/>
  <c r="G469" i="41"/>
  <c r="G468" i="41"/>
  <c r="G467" i="41"/>
  <c r="G466" i="41"/>
  <c r="G465" i="41"/>
  <c r="G464" i="41"/>
  <c r="G463" i="41"/>
  <c r="G462" i="41"/>
  <c r="G461" i="41"/>
  <c r="G460" i="41"/>
  <c r="G459" i="41"/>
  <c r="G458" i="41"/>
  <c r="G457" i="41"/>
  <c r="G456" i="41"/>
  <c r="G455" i="41"/>
  <c r="G454" i="41"/>
  <c r="G453" i="41"/>
  <c r="G452" i="41"/>
  <c r="G451" i="41"/>
  <c r="G450" i="41"/>
  <c r="G449" i="41"/>
  <c r="G448" i="41"/>
  <c r="G447" i="41"/>
  <c r="G446" i="41"/>
  <c r="G445" i="41"/>
  <c r="G444" i="41"/>
  <c r="G443" i="41"/>
  <c r="G442" i="41"/>
  <c r="G441" i="41"/>
  <c r="G440" i="41"/>
  <c r="G439" i="41"/>
  <c r="G438" i="41"/>
  <c r="G437" i="41"/>
  <c r="G436" i="41"/>
  <c r="G435" i="41"/>
  <c r="G434" i="41"/>
  <c r="G433" i="41"/>
  <c r="G432" i="41"/>
  <c r="G431" i="41"/>
  <c r="G430" i="41"/>
  <c r="G429" i="41"/>
  <c r="G428" i="41"/>
  <c r="G427" i="41"/>
  <c r="G426" i="41"/>
  <c r="G425" i="41"/>
  <c r="G424" i="41"/>
  <c r="G423" i="41"/>
  <c r="G422" i="41"/>
  <c r="G421" i="41"/>
  <c r="G420" i="41"/>
  <c r="G419" i="41"/>
  <c r="G418" i="41"/>
  <c r="G417" i="41"/>
  <c r="G416" i="41"/>
  <c r="G415" i="41"/>
  <c r="G414" i="41"/>
  <c r="G413" i="41"/>
  <c r="G412" i="41"/>
  <c r="G411" i="41"/>
  <c r="G410" i="41"/>
  <c r="G409" i="41"/>
  <c r="G408" i="41"/>
  <c r="G407" i="41"/>
  <c r="G406" i="41"/>
  <c r="G405" i="41"/>
  <c r="G404" i="41"/>
  <c r="G403" i="41"/>
  <c r="G402" i="41"/>
  <c r="G401" i="41"/>
  <c r="G400" i="41"/>
  <c r="G399" i="41"/>
  <c r="G398" i="41"/>
  <c r="G397" i="41"/>
  <c r="G396" i="41"/>
  <c r="G395" i="41"/>
  <c r="G394" i="41"/>
  <c r="G393" i="41"/>
  <c r="G392" i="41"/>
  <c r="G391" i="41"/>
  <c r="G390" i="41"/>
  <c r="G389" i="41"/>
  <c r="G388" i="41"/>
  <c r="G387" i="41"/>
  <c r="G386" i="41"/>
  <c r="G385" i="41"/>
  <c r="G384" i="41"/>
  <c r="G383" i="41"/>
  <c r="G382" i="41"/>
  <c r="G381" i="41"/>
  <c r="G380" i="41"/>
  <c r="G379" i="41"/>
  <c r="G378" i="41"/>
  <c r="G377" i="41"/>
  <c r="G376" i="41"/>
  <c r="G375" i="41"/>
  <c r="G374" i="41"/>
  <c r="G373" i="41"/>
  <c r="G372" i="41"/>
  <c r="G371" i="41"/>
  <c r="G370" i="41"/>
  <c r="G369" i="41"/>
  <c r="G368" i="41"/>
  <c r="G367" i="41"/>
  <c r="G366" i="41"/>
  <c r="G365" i="41"/>
  <c r="G364" i="41"/>
  <c r="G363" i="41"/>
  <c r="G362" i="41"/>
  <c r="G361" i="41"/>
  <c r="G360" i="41"/>
  <c r="G359" i="41"/>
  <c r="G358" i="41"/>
  <c r="G357" i="41"/>
  <c r="G356" i="41"/>
  <c r="G355" i="41"/>
  <c r="G354" i="41"/>
  <c r="G353" i="41"/>
  <c r="G352" i="41"/>
  <c r="G351" i="41"/>
  <c r="G350" i="41"/>
  <c r="G349" i="41"/>
  <c r="G348" i="41"/>
  <c r="G347" i="41"/>
  <c r="G346" i="41"/>
  <c r="G345" i="41"/>
  <c r="G344" i="41"/>
  <c r="G343" i="41"/>
  <c r="G342" i="41"/>
  <c r="G341" i="41"/>
  <c r="G340" i="41"/>
  <c r="G339" i="41"/>
  <c r="G338" i="41"/>
  <c r="G337" i="41"/>
  <c r="G336" i="41"/>
  <c r="G335" i="41"/>
  <c r="G334" i="41"/>
  <c r="G333" i="41"/>
  <c r="G332" i="41"/>
  <c r="G331" i="41"/>
  <c r="G330" i="41"/>
  <c r="G329" i="41"/>
  <c r="G328" i="41"/>
  <c r="G327" i="41"/>
  <c r="G326" i="41"/>
  <c r="G325" i="41"/>
  <c r="G324" i="41"/>
  <c r="G323" i="41"/>
  <c r="G322" i="41"/>
  <c r="G321" i="41"/>
  <c r="G320" i="41"/>
  <c r="G319" i="41"/>
  <c r="G318" i="41"/>
  <c r="G317" i="41"/>
  <c r="G316" i="41"/>
  <c r="G315" i="41"/>
  <c r="G314" i="41"/>
  <c r="G313" i="41"/>
  <c r="G312" i="41"/>
  <c r="G311" i="41"/>
  <c r="G310" i="41"/>
  <c r="G309" i="41"/>
  <c r="G308" i="41"/>
  <c r="G307" i="41"/>
  <c r="G306" i="41"/>
  <c r="G305" i="41"/>
  <c r="G304" i="41"/>
  <c r="G303" i="41"/>
  <c r="G302" i="41"/>
  <c r="G301" i="41"/>
  <c r="G300" i="41"/>
  <c r="G299" i="41"/>
  <c r="G298" i="41"/>
  <c r="G297" i="41"/>
  <c r="G296" i="41"/>
  <c r="G295" i="41"/>
  <c r="G294" i="41"/>
  <c r="G293" i="41"/>
  <c r="G292" i="41"/>
  <c r="G291" i="41"/>
  <c r="G290" i="41"/>
  <c r="G289" i="41"/>
  <c r="G288" i="41"/>
  <c r="G287" i="41"/>
  <c r="G286" i="41"/>
  <c r="G285" i="41"/>
  <c r="G284" i="41"/>
  <c r="G283" i="41"/>
  <c r="G282" i="41"/>
  <c r="G281" i="41"/>
  <c r="G280" i="41"/>
  <c r="G279" i="41"/>
  <c r="G278" i="41"/>
  <c r="G277" i="41"/>
  <c r="G276" i="41"/>
  <c r="G275" i="41"/>
  <c r="G274" i="41"/>
  <c r="G273" i="41"/>
  <c r="G272" i="41"/>
  <c r="G271" i="41"/>
  <c r="G270" i="41"/>
  <c r="G269" i="41"/>
  <c r="G268" i="41"/>
  <c r="G267" i="41"/>
  <c r="G266" i="41"/>
  <c r="G265" i="41"/>
  <c r="G264" i="41"/>
  <c r="G263" i="41"/>
  <c r="G262" i="41"/>
  <c r="G261" i="41"/>
  <c r="G260" i="41"/>
  <c r="G259" i="41"/>
  <c r="G258" i="41"/>
  <c r="G257" i="41"/>
  <c r="G256" i="41"/>
  <c r="G255" i="41"/>
  <c r="G254" i="41"/>
  <c r="G253" i="41"/>
  <c r="G252" i="41"/>
  <c r="G251" i="41"/>
  <c r="G250" i="41"/>
  <c r="G249" i="41"/>
  <c r="G248" i="41"/>
  <c r="G247" i="41"/>
  <c r="G246" i="41"/>
  <c r="G245" i="41"/>
  <c r="G244" i="41"/>
  <c r="G243" i="41"/>
  <c r="G242" i="41"/>
  <c r="G241" i="41"/>
  <c r="G240" i="41"/>
  <c r="G239" i="41"/>
  <c r="G238" i="41"/>
  <c r="G237" i="41"/>
  <c r="G236" i="41"/>
  <c r="G235" i="41"/>
  <c r="G234" i="41"/>
  <c r="G233" i="41"/>
  <c r="G232" i="41"/>
  <c r="G231" i="41"/>
  <c r="G230" i="41"/>
  <c r="G229" i="41"/>
  <c r="G228" i="41"/>
  <c r="G227" i="41"/>
  <c r="G226" i="41"/>
  <c r="G225" i="41"/>
  <c r="G224" i="41"/>
  <c r="G223" i="41"/>
  <c r="G222" i="41"/>
  <c r="G221" i="41"/>
  <c r="G220" i="41"/>
  <c r="G219" i="41"/>
  <c r="G218" i="41"/>
  <c r="G217" i="41"/>
  <c r="G216" i="41"/>
  <c r="G215" i="41"/>
  <c r="G214" i="41"/>
  <c r="G213" i="41"/>
  <c r="G212" i="41"/>
  <c r="G211" i="41"/>
  <c r="G210" i="41"/>
  <c r="G209" i="41"/>
  <c r="G208" i="41"/>
  <c r="G207" i="41"/>
  <c r="G206" i="41"/>
  <c r="G205" i="41"/>
  <c r="G204" i="41"/>
  <c r="G203" i="41"/>
  <c r="G202" i="41"/>
  <c r="G201" i="41"/>
  <c r="G200" i="41"/>
  <c r="G199" i="41"/>
  <c r="G198" i="41"/>
  <c r="G197" i="41"/>
  <c r="G196" i="41"/>
  <c r="G195" i="41"/>
  <c r="G194" i="41"/>
  <c r="G193" i="41"/>
  <c r="G192" i="41"/>
  <c r="G191" i="41"/>
  <c r="G190" i="41"/>
  <c r="G189" i="41"/>
  <c r="G188" i="41"/>
  <c r="G187" i="41"/>
  <c r="G186" i="41"/>
  <c r="G185" i="41"/>
  <c r="G184" i="41"/>
  <c r="G183" i="41"/>
  <c r="G182" i="41"/>
  <c r="G181" i="41"/>
  <c r="G180" i="41"/>
  <c r="G179" i="41"/>
  <c r="G178" i="41"/>
  <c r="G177" i="41"/>
  <c r="G176" i="41"/>
  <c r="G175" i="41"/>
  <c r="G174" i="41"/>
  <c r="G173" i="41"/>
  <c r="G172" i="41"/>
  <c r="G171" i="41"/>
  <c r="G170" i="41"/>
  <c r="G169" i="41"/>
  <c r="G168" i="41"/>
  <c r="G167" i="41"/>
  <c r="G166" i="41"/>
  <c r="G165" i="41"/>
  <c r="G164" i="41"/>
  <c r="G163" i="41"/>
  <c r="G162" i="41"/>
  <c r="G161" i="41"/>
  <c r="G160" i="41"/>
  <c r="G159" i="41"/>
  <c r="G158" i="41"/>
  <c r="G157" i="41"/>
  <c r="G156" i="41"/>
  <c r="G155" i="41"/>
  <c r="G154" i="41"/>
  <c r="G153" i="41"/>
  <c r="G152" i="41"/>
  <c r="G151" i="41"/>
  <c r="G150" i="41"/>
  <c r="G149" i="41"/>
  <c r="G148" i="41"/>
  <c r="G147" i="41"/>
  <c r="G146" i="41"/>
  <c r="G145" i="41"/>
  <c r="G144" i="41"/>
  <c r="G143" i="41"/>
  <c r="G142" i="41"/>
  <c r="G141" i="41"/>
  <c r="G140" i="41"/>
  <c r="G139" i="41"/>
  <c r="G138" i="41"/>
  <c r="G137" i="41"/>
  <c r="G136" i="41"/>
  <c r="G135" i="41"/>
  <c r="G134" i="41"/>
  <c r="G133" i="41"/>
  <c r="G132" i="41"/>
  <c r="G131" i="41"/>
  <c r="G130" i="41"/>
  <c r="G129" i="41"/>
  <c r="G128" i="41"/>
  <c r="G127" i="41"/>
  <c r="G126" i="41"/>
  <c r="G125" i="41"/>
  <c r="G124" i="41"/>
  <c r="G123" i="41"/>
  <c r="G122" i="41"/>
  <c r="G121" i="41"/>
  <c r="G120" i="41"/>
  <c r="G119" i="41"/>
  <c r="G118" i="41"/>
  <c r="G117" i="41"/>
  <c r="G116" i="41"/>
  <c r="G115" i="41"/>
  <c r="G114" i="41"/>
  <c r="G113" i="41"/>
  <c r="G112" i="41"/>
  <c r="G111" i="41"/>
  <c r="G110" i="41"/>
  <c r="G109" i="41"/>
  <c r="G108" i="41"/>
  <c r="G107" i="41"/>
  <c r="G106" i="41"/>
  <c r="G105" i="41"/>
  <c r="G104" i="41"/>
  <c r="G103" i="41"/>
  <c r="G102" i="41"/>
  <c r="G101" i="41"/>
  <c r="G100" i="41"/>
  <c r="G99" i="41"/>
  <c r="G98" i="41"/>
  <c r="G97" i="41"/>
  <c r="G96" i="41"/>
  <c r="G95" i="41"/>
  <c r="G94" i="41"/>
  <c r="G93" i="41"/>
  <c r="G92" i="41"/>
  <c r="G91" i="41"/>
  <c r="G90" i="41"/>
  <c r="G89" i="41"/>
  <c r="G88" i="41"/>
  <c r="G87" i="41"/>
  <c r="G86" i="41"/>
  <c r="G85" i="41"/>
  <c r="G84" i="41"/>
  <c r="G83" i="41"/>
  <c r="G82" i="41"/>
  <c r="G81" i="41"/>
  <c r="G80" i="41"/>
  <c r="G79" i="41"/>
  <c r="G78" i="4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4" i="41"/>
  <c r="G3" i="41"/>
  <c r="G2" i="41"/>
  <c r="W80" i="43"/>
  <c r="X80" i="43"/>
  <c r="AD80" i="43"/>
  <c r="AF80" i="43"/>
  <c r="AE439" i="43"/>
  <c r="Z439" i="43"/>
  <c r="Y439" i="43"/>
  <c r="AE438" i="43"/>
  <c r="Z438" i="43"/>
  <c r="Y438" i="43"/>
  <c r="AE437" i="43"/>
  <c r="Z437" i="43"/>
  <c r="Y437" i="43"/>
  <c r="AE436" i="43"/>
  <c r="Z436" i="43"/>
  <c r="Y436" i="43"/>
  <c r="AE435" i="43"/>
  <c r="Z435" i="43"/>
  <c r="Y435" i="43"/>
  <c r="X435" i="43"/>
  <c r="AD435" i="43" s="1"/>
  <c r="W435" i="43"/>
  <c r="AE434" i="43"/>
  <c r="Z434" i="43"/>
  <c r="Y434" i="43"/>
  <c r="AE433" i="43"/>
  <c r="Z433" i="43"/>
  <c r="Y433" i="43"/>
  <c r="AE432" i="43"/>
  <c r="Z432" i="43"/>
  <c r="Y432" i="43"/>
  <c r="AE431" i="43"/>
  <c r="Z431" i="43"/>
  <c r="Y431" i="43"/>
  <c r="AE430" i="43"/>
  <c r="Z430" i="43"/>
  <c r="Y430" i="43"/>
  <c r="X430" i="43"/>
  <c r="AD430" i="43" s="1"/>
  <c r="W430" i="43"/>
  <c r="AE429" i="43"/>
  <c r="Z429" i="43"/>
  <c r="Y429" i="43"/>
  <c r="X429" i="43"/>
  <c r="AD429" i="43" s="1"/>
  <c r="W429" i="43"/>
  <c r="Z428" i="43"/>
  <c r="Y428" i="43"/>
  <c r="X428" i="43"/>
  <c r="AD428" i="43" s="1"/>
  <c r="W428" i="43"/>
  <c r="AE367" i="43"/>
  <c r="Z367" i="43"/>
  <c r="Y367" i="43"/>
  <c r="AE366" i="43"/>
  <c r="Z366" i="43"/>
  <c r="Y366" i="43"/>
  <c r="AE365" i="43"/>
  <c r="Z365" i="43"/>
  <c r="Y365" i="43"/>
  <c r="AE364" i="43"/>
  <c r="Z364" i="43"/>
  <c r="Y364" i="43"/>
  <c r="AE363" i="43"/>
  <c r="Z363" i="43"/>
  <c r="Y363" i="43"/>
  <c r="X363" i="43"/>
  <c r="AD363" i="43" s="1"/>
  <c r="W363" i="43"/>
  <c r="AE362" i="43"/>
  <c r="Z362" i="43"/>
  <c r="Y362" i="43"/>
  <c r="AE361" i="43"/>
  <c r="Z361" i="43"/>
  <c r="Y361" i="43"/>
  <c r="AE360" i="43"/>
  <c r="Z360" i="43"/>
  <c r="Y360" i="43"/>
  <c r="AE359" i="43"/>
  <c r="Z359" i="43"/>
  <c r="Y359" i="43"/>
  <c r="AE358" i="43"/>
  <c r="Z358" i="43"/>
  <c r="Y358" i="43"/>
  <c r="X358" i="43"/>
  <c r="AD358" i="43" s="1"/>
  <c r="W358" i="43"/>
  <c r="AE357" i="43"/>
  <c r="Z357" i="43"/>
  <c r="Y357" i="43"/>
  <c r="X357" i="43"/>
  <c r="AD357" i="43" s="1"/>
  <c r="W357" i="43"/>
  <c r="Z356" i="43"/>
  <c r="Y356" i="43"/>
  <c r="X356" i="43"/>
  <c r="AD356" i="43" s="1"/>
  <c r="W356" i="43"/>
  <c r="AE295" i="43"/>
  <c r="Z295" i="43"/>
  <c r="Y295" i="43"/>
  <c r="AE294" i="43"/>
  <c r="Z294" i="43"/>
  <c r="Y294" i="43"/>
  <c r="AE293" i="43"/>
  <c r="Z293" i="43"/>
  <c r="Y293" i="43"/>
  <c r="AE292" i="43"/>
  <c r="Z292" i="43"/>
  <c r="Y292" i="43"/>
  <c r="AE291" i="43"/>
  <c r="Z291" i="43"/>
  <c r="Y291" i="43"/>
  <c r="X291" i="43"/>
  <c r="AD291" i="43" s="1"/>
  <c r="W291" i="43"/>
  <c r="AE290" i="43"/>
  <c r="Z290" i="43"/>
  <c r="Y290" i="43"/>
  <c r="AE289" i="43"/>
  <c r="Z289" i="43"/>
  <c r="Y289" i="43"/>
  <c r="AE288" i="43"/>
  <c r="Z288" i="43"/>
  <c r="Y288" i="43"/>
  <c r="AE287" i="43"/>
  <c r="Z287" i="43"/>
  <c r="Y287" i="43"/>
  <c r="AE286" i="43"/>
  <c r="Z286" i="43"/>
  <c r="Y286" i="43"/>
  <c r="X286" i="43"/>
  <c r="AD286" i="43" s="1"/>
  <c r="W286" i="43"/>
  <c r="AE285" i="43"/>
  <c r="Z285" i="43"/>
  <c r="Y285" i="43"/>
  <c r="X285" i="43"/>
  <c r="AD285" i="43" s="1"/>
  <c r="W285" i="43"/>
  <c r="Z284" i="43"/>
  <c r="Y284" i="43"/>
  <c r="X284" i="43"/>
  <c r="AD284" i="43" s="1"/>
  <c r="W284" i="43"/>
  <c r="AE223" i="43"/>
  <c r="Z223" i="43"/>
  <c r="Y223" i="43"/>
  <c r="AE222" i="43"/>
  <c r="Z222" i="43"/>
  <c r="Y222" i="43"/>
  <c r="AE221" i="43"/>
  <c r="Z221" i="43"/>
  <c r="Y221" i="43"/>
  <c r="AE220" i="43"/>
  <c r="Z220" i="43"/>
  <c r="Y220" i="43"/>
  <c r="AE219" i="43"/>
  <c r="Z219" i="43"/>
  <c r="Y219" i="43"/>
  <c r="X219" i="43"/>
  <c r="AD219" i="43" s="1"/>
  <c r="W219" i="43"/>
  <c r="AE218" i="43"/>
  <c r="Z218" i="43"/>
  <c r="Y218" i="43"/>
  <c r="AE217" i="43"/>
  <c r="Z217" i="43"/>
  <c r="Y217" i="43"/>
  <c r="AE216" i="43"/>
  <c r="Z216" i="43"/>
  <c r="Y216" i="43"/>
  <c r="AE215" i="43"/>
  <c r="Z215" i="43"/>
  <c r="Y215" i="43"/>
  <c r="AE214" i="43"/>
  <c r="Z214" i="43"/>
  <c r="Y214" i="43"/>
  <c r="X214" i="43"/>
  <c r="AD214" i="43" s="1"/>
  <c r="W214" i="43"/>
  <c r="AE213" i="43"/>
  <c r="Z213" i="43"/>
  <c r="Y213" i="43"/>
  <c r="X213" i="43"/>
  <c r="AD213" i="43" s="1"/>
  <c r="W213" i="43"/>
  <c r="Z212" i="43"/>
  <c r="Y212" i="43"/>
  <c r="X212" i="43"/>
  <c r="AD212" i="43" s="1"/>
  <c r="W212" i="43"/>
  <c r="AE151" i="43"/>
  <c r="Z151" i="43"/>
  <c r="Y151" i="43"/>
  <c r="AE150" i="43"/>
  <c r="Z150" i="43"/>
  <c r="Y150" i="43"/>
  <c r="AE149" i="43"/>
  <c r="Z149" i="43"/>
  <c r="Y149" i="43"/>
  <c r="AE148" i="43"/>
  <c r="Z148" i="43"/>
  <c r="Y148" i="43"/>
  <c r="AE147" i="43"/>
  <c r="Z147" i="43"/>
  <c r="Y147" i="43"/>
  <c r="X147" i="43"/>
  <c r="AD147" i="43" s="1"/>
  <c r="W147" i="43"/>
  <c r="AE146" i="43"/>
  <c r="Z146" i="43"/>
  <c r="Y146" i="43"/>
  <c r="AE145" i="43"/>
  <c r="Z145" i="43"/>
  <c r="Y145" i="43"/>
  <c r="AE144" i="43"/>
  <c r="Z144" i="43"/>
  <c r="Y144" i="43"/>
  <c r="AE143" i="43"/>
  <c r="Z143" i="43"/>
  <c r="Y143" i="43"/>
  <c r="AE142" i="43"/>
  <c r="Z142" i="43"/>
  <c r="Y142" i="43"/>
  <c r="X142" i="43"/>
  <c r="AD142" i="43" s="1"/>
  <c r="W142" i="43"/>
  <c r="AE141" i="43"/>
  <c r="Z141" i="43"/>
  <c r="Y141" i="43"/>
  <c r="X141" i="43"/>
  <c r="AD141" i="43" s="1"/>
  <c r="W141" i="43"/>
  <c r="Z140" i="43"/>
  <c r="Y140" i="43"/>
  <c r="X140" i="43"/>
  <c r="AD140" i="43" s="1"/>
  <c r="W140" i="43"/>
  <c r="AE69" i="43"/>
  <c r="AE70" i="43"/>
  <c r="AE71" i="43"/>
  <c r="AE72" i="43"/>
  <c r="AE73" i="43"/>
  <c r="AE74" i="43"/>
  <c r="AE75" i="43"/>
  <c r="AE76" i="43"/>
  <c r="AE77" i="43"/>
  <c r="AE78" i="43"/>
  <c r="AE79" i="43"/>
  <c r="Y69" i="43"/>
  <c r="Z69" i="43"/>
  <c r="Y70" i="43"/>
  <c r="Z70" i="43"/>
  <c r="Y71" i="43"/>
  <c r="Z71" i="43"/>
  <c r="Y72" i="43"/>
  <c r="Z72" i="43"/>
  <c r="Y73" i="43"/>
  <c r="Z73" i="43"/>
  <c r="Y74" i="43"/>
  <c r="Z74" i="43"/>
  <c r="Y75" i="43"/>
  <c r="Z75" i="43"/>
  <c r="Y76" i="43"/>
  <c r="Z76" i="43"/>
  <c r="Y77" i="43"/>
  <c r="Z77" i="43"/>
  <c r="Y78" i="43"/>
  <c r="Z78" i="43"/>
  <c r="Y79" i="43"/>
  <c r="Z79" i="43"/>
  <c r="Z68" i="43"/>
  <c r="Y68" i="43"/>
  <c r="D439" i="43"/>
  <c r="D438" i="43"/>
  <c r="D437" i="43"/>
  <c r="D436" i="43"/>
  <c r="D435" i="43"/>
  <c r="D434" i="43"/>
  <c r="D433" i="43"/>
  <c r="D432" i="43"/>
  <c r="D431" i="43"/>
  <c r="D430" i="43"/>
  <c r="D429" i="43"/>
  <c r="D428" i="43"/>
  <c r="AF427" i="43"/>
  <c r="D427" i="43"/>
  <c r="T427" i="43" s="1"/>
  <c r="AF426" i="43"/>
  <c r="D426" i="43"/>
  <c r="T426" i="43" s="1"/>
  <c r="AF425" i="43"/>
  <c r="D425" i="43"/>
  <c r="T425" i="43" s="1"/>
  <c r="AF424" i="43"/>
  <c r="D424" i="43"/>
  <c r="T424" i="43" s="1"/>
  <c r="AF423" i="43"/>
  <c r="X423" i="43"/>
  <c r="AD423" i="43" s="1"/>
  <c r="W423" i="43"/>
  <c r="D423" i="43"/>
  <c r="T423" i="43" s="1"/>
  <c r="Y422" i="43"/>
  <c r="AF422" i="43" s="1"/>
  <c r="D422" i="43"/>
  <c r="T422" i="43" s="1"/>
  <c r="AF421" i="43"/>
  <c r="D421" i="43"/>
  <c r="T421" i="43" s="1"/>
  <c r="AF420" i="43"/>
  <c r="D420" i="43"/>
  <c r="T420" i="43" s="1"/>
  <c r="AF419" i="43"/>
  <c r="D419" i="43"/>
  <c r="T419" i="43" s="1"/>
  <c r="AF418" i="43"/>
  <c r="X418" i="43"/>
  <c r="AD418" i="43" s="1"/>
  <c r="W418" i="43"/>
  <c r="D418" i="43"/>
  <c r="T418" i="43" s="1"/>
  <c r="AF417" i="43"/>
  <c r="X417" i="43"/>
  <c r="AD417" i="43" s="1"/>
  <c r="W417" i="43"/>
  <c r="D417" i="43"/>
  <c r="T417" i="43" s="1"/>
  <c r="AF416" i="43"/>
  <c r="X416" i="43"/>
  <c r="AD416" i="43" s="1"/>
  <c r="W416" i="43"/>
  <c r="D416" i="43"/>
  <c r="T416" i="43" s="1"/>
  <c r="AF415" i="43"/>
  <c r="D415" i="43"/>
  <c r="T415" i="43" s="1"/>
  <c r="AF414" i="43"/>
  <c r="D414" i="43"/>
  <c r="T414" i="43" s="1"/>
  <c r="AF413" i="43"/>
  <c r="D413" i="43"/>
  <c r="T413" i="43" s="1"/>
  <c r="AF412" i="43"/>
  <c r="D412" i="43"/>
  <c r="T412" i="43" s="1"/>
  <c r="AF411" i="43"/>
  <c r="X411" i="43"/>
  <c r="AD411" i="43" s="1"/>
  <c r="W411" i="43"/>
  <c r="D411" i="43"/>
  <c r="T411" i="43" s="1"/>
  <c r="Y410" i="43"/>
  <c r="AF410" i="43" s="1"/>
  <c r="D410" i="43"/>
  <c r="T410" i="43" s="1"/>
  <c r="AF409" i="43"/>
  <c r="D409" i="43"/>
  <c r="T409" i="43" s="1"/>
  <c r="AF408" i="43"/>
  <c r="D408" i="43"/>
  <c r="T408" i="43" s="1"/>
  <c r="AF407" i="43"/>
  <c r="D407" i="43"/>
  <c r="T407" i="43" s="1"/>
  <c r="AF406" i="43"/>
  <c r="X406" i="43"/>
  <c r="AD406" i="43" s="1"/>
  <c r="W406" i="43"/>
  <c r="D406" i="43"/>
  <c r="T406" i="43" s="1"/>
  <c r="AF405" i="43"/>
  <c r="X405" i="43"/>
  <c r="AD405" i="43" s="1"/>
  <c r="W405" i="43"/>
  <c r="D405" i="43"/>
  <c r="T405" i="43" s="1"/>
  <c r="AF404" i="43"/>
  <c r="X404" i="43"/>
  <c r="AD404" i="43" s="1"/>
  <c r="W404" i="43"/>
  <c r="D404" i="43"/>
  <c r="T404" i="43" s="1"/>
  <c r="AF403" i="43"/>
  <c r="D403" i="43"/>
  <c r="T403" i="43" s="1"/>
  <c r="AF402" i="43"/>
  <c r="D402" i="43"/>
  <c r="T402" i="43" s="1"/>
  <c r="AF401" i="43"/>
  <c r="D401" i="43"/>
  <c r="T401" i="43" s="1"/>
  <c r="AF400" i="43"/>
  <c r="D400" i="43"/>
  <c r="T400" i="43" s="1"/>
  <c r="AF399" i="43"/>
  <c r="X399" i="43"/>
  <c r="AD399" i="43" s="1"/>
  <c r="W399" i="43"/>
  <c r="D399" i="43"/>
  <c r="T399" i="43" s="1"/>
  <c r="Y398" i="43"/>
  <c r="AF398" i="43" s="1"/>
  <c r="D398" i="43"/>
  <c r="T398" i="43" s="1"/>
  <c r="AF397" i="43"/>
  <c r="D397" i="43"/>
  <c r="T397" i="43" s="1"/>
  <c r="AF396" i="43"/>
  <c r="D396" i="43"/>
  <c r="T396" i="43" s="1"/>
  <c r="AF395" i="43"/>
  <c r="D395" i="43"/>
  <c r="T395" i="43" s="1"/>
  <c r="AF394" i="43"/>
  <c r="X394" i="43"/>
  <c r="AD394" i="43" s="1"/>
  <c r="W394" i="43"/>
  <c r="D394" i="43"/>
  <c r="T394" i="43" s="1"/>
  <c r="AF393" i="43"/>
  <c r="X393" i="43"/>
  <c r="AD393" i="43" s="1"/>
  <c r="W393" i="43"/>
  <c r="D393" i="43"/>
  <c r="T393" i="43" s="1"/>
  <c r="AF392" i="43"/>
  <c r="X392" i="43"/>
  <c r="AD392" i="43" s="1"/>
  <c r="W392" i="43"/>
  <c r="D392" i="43"/>
  <c r="T392" i="43" s="1"/>
  <c r="AF391" i="43"/>
  <c r="D391" i="43"/>
  <c r="T391" i="43" s="1"/>
  <c r="AF390" i="43"/>
  <c r="D390" i="43"/>
  <c r="T390" i="43" s="1"/>
  <c r="AF389" i="43"/>
  <c r="D389" i="43"/>
  <c r="T389" i="43" s="1"/>
  <c r="AF388" i="43"/>
  <c r="D388" i="43"/>
  <c r="T388" i="43" s="1"/>
  <c r="AF387" i="43"/>
  <c r="X387" i="43"/>
  <c r="AD387" i="43" s="1"/>
  <c r="W387" i="43"/>
  <c r="D387" i="43"/>
  <c r="T387" i="43" s="1"/>
  <c r="Y386" i="43"/>
  <c r="AF386" i="43" s="1"/>
  <c r="D386" i="43"/>
  <c r="T386" i="43" s="1"/>
  <c r="AF385" i="43"/>
  <c r="D385" i="43"/>
  <c r="T385" i="43" s="1"/>
  <c r="AF384" i="43"/>
  <c r="D384" i="43"/>
  <c r="T384" i="43" s="1"/>
  <c r="AF383" i="43"/>
  <c r="D383" i="43"/>
  <c r="T383" i="43" s="1"/>
  <c r="AF382" i="43"/>
  <c r="X382" i="43"/>
  <c r="AD382" i="43" s="1"/>
  <c r="W382" i="43"/>
  <c r="D382" i="43"/>
  <c r="T382" i="43" s="1"/>
  <c r="AF381" i="43"/>
  <c r="X381" i="43"/>
  <c r="AD381" i="43" s="1"/>
  <c r="W381" i="43"/>
  <c r="D381" i="43"/>
  <c r="T381" i="43" s="1"/>
  <c r="AF380" i="43"/>
  <c r="X380" i="43"/>
  <c r="AD380" i="43" s="1"/>
  <c r="W380" i="43"/>
  <c r="D380" i="43"/>
  <c r="T380" i="43" s="1"/>
  <c r="AF379" i="43"/>
  <c r="D379" i="43"/>
  <c r="T379" i="43" s="1"/>
  <c r="AF378" i="43"/>
  <c r="D378" i="43"/>
  <c r="T378" i="43" s="1"/>
  <c r="AF377" i="43"/>
  <c r="D377" i="43"/>
  <c r="T377" i="43" s="1"/>
  <c r="AF376" i="43"/>
  <c r="D376" i="43"/>
  <c r="T376" i="43" s="1"/>
  <c r="AF375" i="43"/>
  <c r="X375" i="43"/>
  <c r="AD375" i="43" s="1"/>
  <c r="W375" i="43"/>
  <c r="D375" i="43"/>
  <c r="T375" i="43" s="1"/>
  <c r="Y374" i="43"/>
  <c r="AF374" i="43" s="1"/>
  <c r="D374" i="43"/>
  <c r="T374" i="43" s="1"/>
  <c r="AF373" i="43"/>
  <c r="D373" i="43"/>
  <c r="T373" i="43" s="1"/>
  <c r="AF372" i="43"/>
  <c r="D372" i="43"/>
  <c r="T372" i="43" s="1"/>
  <c r="AF371" i="43"/>
  <c r="D371" i="43"/>
  <c r="T371" i="43" s="1"/>
  <c r="AF370" i="43"/>
  <c r="X370" i="43"/>
  <c r="AD370" i="43" s="1"/>
  <c r="W370" i="43"/>
  <c r="D370" i="43"/>
  <c r="T370" i="43" s="1"/>
  <c r="AF369" i="43"/>
  <c r="X369" i="43"/>
  <c r="AD369" i="43" s="1"/>
  <c r="W369" i="43"/>
  <c r="D369" i="43"/>
  <c r="T369" i="43" s="1"/>
  <c r="AF368" i="43"/>
  <c r="X368" i="43"/>
  <c r="AD368" i="43" s="1"/>
  <c r="W368" i="43"/>
  <c r="D368" i="43"/>
  <c r="T368" i="43" s="1"/>
  <c r="D367" i="43"/>
  <c r="D366" i="43"/>
  <c r="D365" i="43"/>
  <c r="D364" i="43"/>
  <c r="D363" i="43"/>
  <c r="D362" i="43"/>
  <c r="D361" i="43"/>
  <c r="D360" i="43"/>
  <c r="D359" i="43"/>
  <c r="D358" i="43"/>
  <c r="D357" i="43"/>
  <c r="D356" i="43"/>
  <c r="AF355" i="43"/>
  <c r="D355" i="43"/>
  <c r="T355" i="43" s="1"/>
  <c r="AF354" i="43"/>
  <c r="D354" i="43"/>
  <c r="T354" i="43" s="1"/>
  <c r="AF353" i="43"/>
  <c r="D353" i="43"/>
  <c r="T353" i="43" s="1"/>
  <c r="AF352" i="43"/>
  <c r="D352" i="43"/>
  <c r="T352" i="43" s="1"/>
  <c r="AF351" i="43"/>
  <c r="X351" i="43"/>
  <c r="AD351" i="43" s="1"/>
  <c r="W351" i="43"/>
  <c r="D351" i="43"/>
  <c r="T351" i="43" s="1"/>
  <c r="Y350" i="43"/>
  <c r="AF350" i="43" s="1"/>
  <c r="D350" i="43"/>
  <c r="T350" i="43" s="1"/>
  <c r="AF349" i="43"/>
  <c r="D349" i="43"/>
  <c r="T349" i="43" s="1"/>
  <c r="AF348" i="43"/>
  <c r="D348" i="43"/>
  <c r="T348" i="43" s="1"/>
  <c r="AF347" i="43"/>
  <c r="D347" i="43"/>
  <c r="T347" i="43" s="1"/>
  <c r="AF346" i="43"/>
  <c r="X346" i="43"/>
  <c r="AD346" i="43" s="1"/>
  <c r="W346" i="43"/>
  <c r="D346" i="43"/>
  <c r="T346" i="43" s="1"/>
  <c r="AF345" i="43"/>
  <c r="X345" i="43"/>
  <c r="AD345" i="43" s="1"/>
  <c r="W345" i="43"/>
  <c r="D345" i="43"/>
  <c r="T345" i="43" s="1"/>
  <c r="AF344" i="43"/>
  <c r="X344" i="43"/>
  <c r="AD344" i="43" s="1"/>
  <c r="W344" i="43"/>
  <c r="D344" i="43"/>
  <c r="T344" i="43" s="1"/>
  <c r="AF343" i="43"/>
  <c r="D343" i="43"/>
  <c r="T343" i="43" s="1"/>
  <c r="AF342" i="43"/>
  <c r="D342" i="43"/>
  <c r="T342" i="43" s="1"/>
  <c r="AF341" i="43"/>
  <c r="D341" i="43"/>
  <c r="T341" i="43" s="1"/>
  <c r="AF340" i="43"/>
  <c r="D340" i="43"/>
  <c r="T340" i="43" s="1"/>
  <c r="AF339" i="43"/>
  <c r="X339" i="43"/>
  <c r="AD339" i="43" s="1"/>
  <c r="W339" i="43"/>
  <c r="D339" i="43"/>
  <c r="T339" i="43" s="1"/>
  <c r="Y338" i="43"/>
  <c r="AF338" i="43" s="1"/>
  <c r="D338" i="43"/>
  <c r="T338" i="43" s="1"/>
  <c r="AF337" i="43"/>
  <c r="D337" i="43"/>
  <c r="T337" i="43" s="1"/>
  <c r="AF336" i="43"/>
  <c r="D336" i="43"/>
  <c r="T336" i="43" s="1"/>
  <c r="AF335" i="43"/>
  <c r="D335" i="43"/>
  <c r="T335" i="43" s="1"/>
  <c r="AF334" i="43"/>
  <c r="X334" i="43"/>
  <c r="AD334" i="43" s="1"/>
  <c r="W334" i="43"/>
  <c r="D334" i="43"/>
  <c r="T334" i="43" s="1"/>
  <c r="AF333" i="43"/>
  <c r="X333" i="43"/>
  <c r="AD333" i="43" s="1"/>
  <c r="W333" i="43"/>
  <c r="D333" i="43"/>
  <c r="T333" i="43" s="1"/>
  <c r="AF332" i="43"/>
  <c r="X332" i="43"/>
  <c r="AD332" i="43" s="1"/>
  <c r="W332" i="43"/>
  <c r="D332" i="43"/>
  <c r="T332" i="43" s="1"/>
  <c r="AF331" i="43"/>
  <c r="D331" i="43"/>
  <c r="T331" i="43" s="1"/>
  <c r="AF330" i="43"/>
  <c r="D330" i="43"/>
  <c r="T330" i="43" s="1"/>
  <c r="AF329" i="43"/>
  <c r="D329" i="43"/>
  <c r="T329" i="43" s="1"/>
  <c r="AF328" i="43"/>
  <c r="D328" i="43"/>
  <c r="T328" i="43" s="1"/>
  <c r="AF327" i="43"/>
  <c r="X327" i="43"/>
  <c r="AD327" i="43" s="1"/>
  <c r="W327" i="43"/>
  <c r="D327" i="43"/>
  <c r="T327" i="43" s="1"/>
  <c r="Y326" i="43"/>
  <c r="AF326" i="43" s="1"/>
  <c r="D326" i="43"/>
  <c r="T326" i="43" s="1"/>
  <c r="AF325" i="43"/>
  <c r="D325" i="43"/>
  <c r="T325" i="43" s="1"/>
  <c r="AF324" i="43"/>
  <c r="D324" i="43"/>
  <c r="T324" i="43" s="1"/>
  <c r="AF323" i="43"/>
  <c r="D323" i="43"/>
  <c r="T323" i="43" s="1"/>
  <c r="AF322" i="43"/>
  <c r="X322" i="43"/>
  <c r="AD322" i="43" s="1"/>
  <c r="W322" i="43"/>
  <c r="D322" i="43"/>
  <c r="T322" i="43" s="1"/>
  <c r="AF321" i="43"/>
  <c r="X321" i="43"/>
  <c r="AD321" i="43" s="1"/>
  <c r="W321" i="43"/>
  <c r="D321" i="43"/>
  <c r="T321" i="43" s="1"/>
  <c r="AF320" i="43"/>
  <c r="X320" i="43"/>
  <c r="AD320" i="43" s="1"/>
  <c r="W320" i="43"/>
  <c r="D320" i="43"/>
  <c r="T320" i="43" s="1"/>
  <c r="AF319" i="43"/>
  <c r="D319" i="43"/>
  <c r="T319" i="43" s="1"/>
  <c r="AF318" i="43"/>
  <c r="D318" i="43"/>
  <c r="T318" i="43" s="1"/>
  <c r="AF317" i="43"/>
  <c r="D317" i="43"/>
  <c r="T317" i="43" s="1"/>
  <c r="AF316" i="43"/>
  <c r="D316" i="43"/>
  <c r="T316" i="43" s="1"/>
  <c r="AF315" i="43"/>
  <c r="X315" i="43"/>
  <c r="AD315" i="43" s="1"/>
  <c r="W315" i="43"/>
  <c r="D315" i="43"/>
  <c r="T315" i="43" s="1"/>
  <c r="Y314" i="43"/>
  <c r="AF314" i="43" s="1"/>
  <c r="D314" i="43"/>
  <c r="T314" i="43" s="1"/>
  <c r="AF313" i="43"/>
  <c r="D313" i="43"/>
  <c r="T313" i="43" s="1"/>
  <c r="AF312" i="43"/>
  <c r="D312" i="43"/>
  <c r="T312" i="43" s="1"/>
  <c r="AF311" i="43"/>
  <c r="D311" i="43"/>
  <c r="T311" i="43" s="1"/>
  <c r="AF310" i="43"/>
  <c r="X310" i="43"/>
  <c r="AD310" i="43" s="1"/>
  <c r="W310" i="43"/>
  <c r="D310" i="43"/>
  <c r="T310" i="43" s="1"/>
  <c r="AF309" i="43"/>
  <c r="X309" i="43"/>
  <c r="AD309" i="43" s="1"/>
  <c r="W309" i="43"/>
  <c r="D309" i="43"/>
  <c r="T309" i="43" s="1"/>
  <c r="AF308" i="43"/>
  <c r="X308" i="43"/>
  <c r="AD308" i="43" s="1"/>
  <c r="W308" i="43"/>
  <c r="D308" i="43"/>
  <c r="T308" i="43" s="1"/>
  <c r="AF307" i="43"/>
  <c r="AF367" i="43" s="1"/>
  <c r="D307" i="43"/>
  <c r="T307" i="43" s="1"/>
  <c r="AF306" i="43"/>
  <c r="D306" i="43"/>
  <c r="T306" i="43" s="1"/>
  <c r="AF305" i="43"/>
  <c r="D305" i="43"/>
  <c r="T305" i="43" s="1"/>
  <c r="AF304" i="43"/>
  <c r="D304" i="43"/>
  <c r="T304" i="43" s="1"/>
  <c r="AF303" i="43"/>
  <c r="X303" i="43"/>
  <c r="AD303" i="43" s="1"/>
  <c r="W303" i="43"/>
  <c r="D303" i="43"/>
  <c r="T303" i="43" s="1"/>
  <c r="Y302" i="43"/>
  <c r="AF302" i="43" s="1"/>
  <c r="D302" i="43"/>
  <c r="T302" i="43" s="1"/>
  <c r="AF301" i="43"/>
  <c r="D301" i="43"/>
  <c r="T301" i="43" s="1"/>
  <c r="AF300" i="43"/>
  <c r="D300" i="43"/>
  <c r="T300" i="43" s="1"/>
  <c r="AF299" i="43"/>
  <c r="D299" i="43"/>
  <c r="T299" i="43" s="1"/>
  <c r="AF298" i="43"/>
  <c r="X298" i="43"/>
  <c r="AD298" i="43" s="1"/>
  <c r="W298" i="43"/>
  <c r="D298" i="43"/>
  <c r="T298" i="43" s="1"/>
  <c r="AF297" i="43"/>
  <c r="X297" i="43"/>
  <c r="AD297" i="43" s="1"/>
  <c r="W297" i="43"/>
  <c r="D297" i="43"/>
  <c r="T297" i="43" s="1"/>
  <c r="AF296" i="43"/>
  <c r="X296" i="43"/>
  <c r="AD296" i="43" s="1"/>
  <c r="W296" i="43"/>
  <c r="D296" i="43"/>
  <c r="T296" i="43" s="1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AF283" i="43"/>
  <c r="D283" i="43"/>
  <c r="T283" i="43" s="1"/>
  <c r="AF282" i="43"/>
  <c r="D282" i="43"/>
  <c r="T282" i="43" s="1"/>
  <c r="AF281" i="43"/>
  <c r="D281" i="43"/>
  <c r="T281" i="43" s="1"/>
  <c r="AF280" i="43"/>
  <c r="D280" i="43"/>
  <c r="T280" i="43" s="1"/>
  <c r="AF279" i="43"/>
  <c r="X279" i="43"/>
  <c r="AD279" i="43" s="1"/>
  <c r="W279" i="43"/>
  <c r="D279" i="43"/>
  <c r="T279" i="43" s="1"/>
  <c r="Y278" i="43"/>
  <c r="AF278" i="43" s="1"/>
  <c r="D278" i="43"/>
  <c r="T278" i="43" s="1"/>
  <c r="AF277" i="43"/>
  <c r="D277" i="43"/>
  <c r="T277" i="43" s="1"/>
  <c r="AF276" i="43"/>
  <c r="D276" i="43"/>
  <c r="T276" i="43" s="1"/>
  <c r="AF275" i="43"/>
  <c r="D275" i="43"/>
  <c r="T275" i="43" s="1"/>
  <c r="AF274" i="43"/>
  <c r="X274" i="43"/>
  <c r="AD274" i="43" s="1"/>
  <c r="W274" i="43"/>
  <c r="D274" i="43"/>
  <c r="T274" i="43" s="1"/>
  <c r="AF273" i="43"/>
  <c r="X273" i="43"/>
  <c r="AD273" i="43" s="1"/>
  <c r="W273" i="43"/>
  <c r="D273" i="43"/>
  <c r="T273" i="43" s="1"/>
  <c r="AF272" i="43"/>
  <c r="X272" i="43"/>
  <c r="AD272" i="43" s="1"/>
  <c r="W272" i="43"/>
  <c r="D272" i="43"/>
  <c r="T272" i="43" s="1"/>
  <c r="AF271" i="43"/>
  <c r="D271" i="43"/>
  <c r="T271" i="43" s="1"/>
  <c r="AF270" i="43"/>
  <c r="D270" i="43"/>
  <c r="T270" i="43" s="1"/>
  <c r="AF269" i="43"/>
  <c r="D269" i="43"/>
  <c r="T269" i="43" s="1"/>
  <c r="AF268" i="43"/>
  <c r="D268" i="43"/>
  <c r="T268" i="43" s="1"/>
  <c r="AF267" i="43"/>
  <c r="X267" i="43"/>
  <c r="AD267" i="43" s="1"/>
  <c r="W267" i="43"/>
  <c r="D267" i="43"/>
  <c r="T267" i="43" s="1"/>
  <c r="Y266" i="43"/>
  <c r="AF266" i="43" s="1"/>
  <c r="D266" i="43"/>
  <c r="T266" i="43" s="1"/>
  <c r="AF265" i="43"/>
  <c r="D265" i="43"/>
  <c r="T265" i="43" s="1"/>
  <c r="AF264" i="43"/>
  <c r="D264" i="43"/>
  <c r="T264" i="43" s="1"/>
  <c r="AF263" i="43"/>
  <c r="D263" i="43"/>
  <c r="T263" i="43" s="1"/>
  <c r="AF262" i="43"/>
  <c r="X262" i="43"/>
  <c r="AD262" i="43" s="1"/>
  <c r="W262" i="43"/>
  <c r="D262" i="43"/>
  <c r="T262" i="43" s="1"/>
  <c r="AF261" i="43"/>
  <c r="X261" i="43"/>
  <c r="AD261" i="43" s="1"/>
  <c r="W261" i="43"/>
  <c r="D261" i="43"/>
  <c r="T261" i="43" s="1"/>
  <c r="AF260" i="43"/>
  <c r="X260" i="43"/>
  <c r="AD260" i="43" s="1"/>
  <c r="W260" i="43"/>
  <c r="D260" i="43"/>
  <c r="T260" i="43" s="1"/>
  <c r="AF259" i="43"/>
  <c r="D259" i="43"/>
  <c r="T259" i="43" s="1"/>
  <c r="AF258" i="43"/>
  <c r="D258" i="43"/>
  <c r="T258" i="43" s="1"/>
  <c r="AF257" i="43"/>
  <c r="D257" i="43"/>
  <c r="T257" i="43" s="1"/>
  <c r="AF256" i="43"/>
  <c r="D256" i="43"/>
  <c r="T256" i="43" s="1"/>
  <c r="AF255" i="43"/>
  <c r="X255" i="43"/>
  <c r="AD255" i="43" s="1"/>
  <c r="W255" i="43"/>
  <c r="D255" i="43"/>
  <c r="T255" i="43" s="1"/>
  <c r="Y254" i="43"/>
  <c r="AF254" i="43" s="1"/>
  <c r="D254" i="43"/>
  <c r="T254" i="43" s="1"/>
  <c r="AF253" i="43"/>
  <c r="D253" i="43"/>
  <c r="T253" i="43" s="1"/>
  <c r="AF252" i="43"/>
  <c r="D252" i="43"/>
  <c r="T252" i="43" s="1"/>
  <c r="AF251" i="43"/>
  <c r="D251" i="43"/>
  <c r="T251" i="43" s="1"/>
  <c r="AF250" i="43"/>
  <c r="X250" i="43"/>
  <c r="AD250" i="43" s="1"/>
  <c r="W250" i="43"/>
  <c r="D250" i="43"/>
  <c r="T250" i="43" s="1"/>
  <c r="AF249" i="43"/>
  <c r="X249" i="43"/>
  <c r="AD249" i="43" s="1"/>
  <c r="W249" i="43"/>
  <c r="D249" i="43"/>
  <c r="T249" i="43" s="1"/>
  <c r="AF248" i="43"/>
  <c r="X248" i="43"/>
  <c r="AD248" i="43" s="1"/>
  <c r="W248" i="43"/>
  <c r="D248" i="43"/>
  <c r="T248" i="43" s="1"/>
  <c r="AF247" i="43"/>
  <c r="D247" i="43"/>
  <c r="T247" i="43" s="1"/>
  <c r="AF246" i="43"/>
  <c r="D246" i="43"/>
  <c r="T246" i="43" s="1"/>
  <c r="AF245" i="43"/>
  <c r="D245" i="43"/>
  <c r="T245" i="43" s="1"/>
  <c r="AF244" i="43"/>
  <c r="D244" i="43"/>
  <c r="T244" i="43" s="1"/>
  <c r="AF243" i="43"/>
  <c r="X243" i="43"/>
  <c r="AD243" i="43" s="1"/>
  <c r="W243" i="43"/>
  <c r="D243" i="43"/>
  <c r="T243" i="43" s="1"/>
  <c r="Y242" i="43"/>
  <c r="AF242" i="43" s="1"/>
  <c r="D242" i="43"/>
  <c r="T242" i="43" s="1"/>
  <c r="AF241" i="43"/>
  <c r="D241" i="43"/>
  <c r="T241" i="43" s="1"/>
  <c r="AF240" i="43"/>
  <c r="D240" i="43"/>
  <c r="T240" i="43" s="1"/>
  <c r="AF239" i="43"/>
  <c r="D239" i="43"/>
  <c r="T239" i="43" s="1"/>
  <c r="AF238" i="43"/>
  <c r="X238" i="43"/>
  <c r="AD238" i="43" s="1"/>
  <c r="W238" i="43"/>
  <c r="D238" i="43"/>
  <c r="T238" i="43" s="1"/>
  <c r="AF237" i="43"/>
  <c r="X237" i="43"/>
  <c r="AD237" i="43" s="1"/>
  <c r="W237" i="43"/>
  <c r="D237" i="43"/>
  <c r="T237" i="43" s="1"/>
  <c r="AF236" i="43"/>
  <c r="X236" i="43"/>
  <c r="AD236" i="43" s="1"/>
  <c r="W236" i="43"/>
  <c r="D236" i="43"/>
  <c r="T236" i="43" s="1"/>
  <c r="AF235" i="43"/>
  <c r="D235" i="43"/>
  <c r="T235" i="43" s="1"/>
  <c r="AF234" i="43"/>
  <c r="D234" i="43"/>
  <c r="T234" i="43" s="1"/>
  <c r="AF233" i="43"/>
  <c r="D233" i="43"/>
  <c r="T233" i="43" s="1"/>
  <c r="AF232" i="43"/>
  <c r="D232" i="43"/>
  <c r="T232" i="43" s="1"/>
  <c r="AF231" i="43"/>
  <c r="X231" i="43"/>
  <c r="AD231" i="43" s="1"/>
  <c r="W231" i="43"/>
  <c r="D231" i="43"/>
  <c r="T231" i="43" s="1"/>
  <c r="Y230" i="43"/>
  <c r="AF230" i="43" s="1"/>
  <c r="D230" i="43"/>
  <c r="T230" i="43" s="1"/>
  <c r="AF229" i="43"/>
  <c r="D229" i="43"/>
  <c r="T229" i="43" s="1"/>
  <c r="AF228" i="43"/>
  <c r="D228" i="43"/>
  <c r="T228" i="43" s="1"/>
  <c r="AF227" i="43"/>
  <c r="D227" i="43"/>
  <c r="T227" i="43" s="1"/>
  <c r="AF226" i="43"/>
  <c r="X226" i="43"/>
  <c r="AD226" i="43" s="1"/>
  <c r="W226" i="43"/>
  <c r="D226" i="43"/>
  <c r="T226" i="43" s="1"/>
  <c r="AF225" i="43"/>
  <c r="X225" i="43"/>
  <c r="AD225" i="43" s="1"/>
  <c r="W225" i="43"/>
  <c r="D225" i="43"/>
  <c r="T225" i="43" s="1"/>
  <c r="AF224" i="43"/>
  <c r="X224" i="43"/>
  <c r="AD224" i="43" s="1"/>
  <c r="W224" i="43"/>
  <c r="D224" i="43"/>
  <c r="T224" i="43" s="1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AF211" i="43"/>
  <c r="D211" i="43"/>
  <c r="T211" i="43" s="1"/>
  <c r="AF210" i="43"/>
  <c r="D210" i="43"/>
  <c r="T210" i="43" s="1"/>
  <c r="AF209" i="43"/>
  <c r="D209" i="43"/>
  <c r="T209" i="43" s="1"/>
  <c r="AF208" i="43"/>
  <c r="D208" i="43"/>
  <c r="T208" i="43" s="1"/>
  <c r="AF207" i="43"/>
  <c r="X207" i="43"/>
  <c r="AD207" i="43" s="1"/>
  <c r="W207" i="43"/>
  <c r="D207" i="43"/>
  <c r="T207" i="43" s="1"/>
  <c r="Y206" i="43"/>
  <c r="AF206" i="43" s="1"/>
  <c r="D206" i="43"/>
  <c r="T206" i="43" s="1"/>
  <c r="AF205" i="43"/>
  <c r="D205" i="43"/>
  <c r="T205" i="43" s="1"/>
  <c r="AF204" i="43"/>
  <c r="D204" i="43"/>
  <c r="T204" i="43" s="1"/>
  <c r="AF203" i="43"/>
  <c r="D203" i="43"/>
  <c r="T203" i="43" s="1"/>
  <c r="AF202" i="43"/>
  <c r="X202" i="43"/>
  <c r="AD202" i="43" s="1"/>
  <c r="W202" i="43"/>
  <c r="D202" i="43"/>
  <c r="T202" i="43" s="1"/>
  <c r="AF201" i="43"/>
  <c r="X201" i="43"/>
  <c r="AD201" i="43" s="1"/>
  <c r="W201" i="43"/>
  <c r="D201" i="43"/>
  <c r="T201" i="43" s="1"/>
  <c r="AF200" i="43"/>
  <c r="X200" i="43"/>
  <c r="AD200" i="43" s="1"/>
  <c r="W200" i="43"/>
  <c r="D200" i="43"/>
  <c r="T200" i="43" s="1"/>
  <c r="AF199" i="43"/>
  <c r="D199" i="43"/>
  <c r="T199" i="43" s="1"/>
  <c r="AF198" i="43"/>
  <c r="D198" i="43"/>
  <c r="T198" i="43" s="1"/>
  <c r="AF197" i="43"/>
  <c r="D197" i="43"/>
  <c r="T197" i="43" s="1"/>
  <c r="AF196" i="43"/>
  <c r="D196" i="43"/>
  <c r="T196" i="43" s="1"/>
  <c r="AF195" i="43"/>
  <c r="X195" i="43"/>
  <c r="AD195" i="43" s="1"/>
  <c r="W195" i="43"/>
  <c r="D195" i="43"/>
  <c r="T195" i="43" s="1"/>
  <c r="Y194" i="43"/>
  <c r="AF194" i="43" s="1"/>
  <c r="D194" i="43"/>
  <c r="T194" i="43" s="1"/>
  <c r="AF193" i="43"/>
  <c r="D193" i="43"/>
  <c r="T193" i="43" s="1"/>
  <c r="AF192" i="43"/>
  <c r="D192" i="43"/>
  <c r="T192" i="43" s="1"/>
  <c r="AF191" i="43"/>
  <c r="D191" i="43"/>
  <c r="T191" i="43" s="1"/>
  <c r="AF190" i="43"/>
  <c r="X190" i="43"/>
  <c r="AD190" i="43" s="1"/>
  <c r="W190" i="43"/>
  <c r="D190" i="43"/>
  <c r="T190" i="43" s="1"/>
  <c r="AF189" i="43"/>
  <c r="X189" i="43"/>
  <c r="AD189" i="43" s="1"/>
  <c r="W189" i="43"/>
  <c r="D189" i="43"/>
  <c r="T189" i="43" s="1"/>
  <c r="AF188" i="43"/>
  <c r="X188" i="43"/>
  <c r="AD188" i="43" s="1"/>
  <c r="W188" i="43"/>
  <c r="D188" i="43"/>
  <c r="T188" i="43" s="1"/>
  <c r="AF187" i="43"/>
  <c r="D187" i="43"/>
  <c r="T187" i="43" s="1"/>
  <c r="AF186" i="43"/>
  <c r="D186" i="43"/>
  <c r="T186" i="43" s="1"/>
  <c r="AF185" i="43"/>
  <c r="D185" i="43"/>
  <c r="T185" i="43" s="1"/>
  <c r="AF184" i="43"/>
  <c r="D184" i="43"/>
  <c r="T184" i="43" s="1"/>
  <c r="AF183" i="43"/>
  <c r="X183" i="43"/>
  <c r="AD183" i="43" s="1"/>
  <c r="W183" i="43"/>
  <c r="D183" i="43"/>
  <c r="T183" i="43" s="1"/>
  <c r="Y182" i="43"/>
  <c r="AF182" i="43" s="1"/>
  <c r="D182" i="43"/>
  <c r="T182" i="43" s="1"/>
  <c r="AF181" i="43"/>
  <c r="D181" i="43"/>
  <c r="T181" i="43" s="1"/>
  <c r="AF180" i="43"/>
  <c r="D180" i="43"/>
  <c r="T180" i="43" s="1"/>
  <c r="AF179" i="43"/>
  <c r="D179" i="43"/>
  <c r="T179" i="43" s="1"/>
  <c r="AF178" i="43"/>
  <c r="X178" i="43"/>
  <c r="AD178" i="43" s="1"/>
  <c r="W178" i="43"/>
  <c r="D178" i="43"/>
  <c r="T178" i="43" s="1"/>
  <c r="AF177" i="43"/>
  <c r="X177" i="43"/>
  <c r="AD177" i="43" s="1"/>
  <c r="W177" i="43"/>
  <c r="D177" i="43"/>
  <c r="T177" i="43" s="1"/>
  <c r="AF176" i="43"/>
  <c r="X176" i="43"/>
  <c r="AD176" i="43" s="1"/>
  <c r="W176" i="43"/>
  <c r="D176" i="43"/>
  <c r="T176" i="43" s="1"/>
  <c r="AF175" i="43"/>
  <c r="D175" i="43"/>
  <c r="T175" i="43" s="1"/>
  <c r="AF174" i="43"/>
  <c r="D174" i="43"/>
  <c r="T174" i="43" s="1"/>
  <c r="AF173" i="43"/>
  <c r="D173" i="43"/>
  <c r="T173" i="43" s="1"/>
  <c r="AF172" i="43"/>
  <c r="D172" i="43"/>
  <c r="T172" i="43" s="1"/>
  <c r="AF171" i="43"/>
  <c r="X171" i="43"/>
  <c r="AD171" i="43" s="1"/>
  <c r="W171" i="43"/>
  <c r="D171" i="43"/>
  <c r="T171" i="43" s="1"/>
  <c r="Y170" i="43"/>
  <c r="AF170" i="43" s="1"/>
  <c r="D170" i="43"/>
  <c r="T170" i="43" s="1"/>
  <c r="AF169" i="43"/>
  <c r="D169" i="43"/>
  <c r="T169" i="43" s="1"/>
  <c r="AF168" i="43"/>
  <c r="D168" i="43"/>
  <c r="T168" i="43" s="1"/>
  <c r="AF167" i="43"/>
  <c r="D167" i="43"/>
  <c r="T167" i="43" s="1"/>
  <c r="AF166" i="43"/>
  <c r="X166" i="43"/>
  <c r="AD166" i="43" s="1"/>
  <c r="W166" i="43"/>
  <c r="D166" i="43"/>
  <c r="T166" i="43" s="1"/>
  <c r="AF165" i="43"/>
  <c r="X165" i="43"/>
  <c r="AD165" i="43" s="1"/>
  <c r="W165" i="43"/>
  <c r="D165" i="43"/>
  <c r="T165" i="43" s="1"/>
  <c r="AF164" i="43"/>
  <c r="X164" i="43"/>
  <c r="AD164" i="43" s="1"/>
  <c r="W164" i="43"/>
  <c r="D164" i="43"/>
  <c r="T164" i="43" s="1"/>
  <c r="AF163" i="43"/>
  <c r="D163" i="43"/>
  <c r="T163" i="43" s="1"/>
  <c r="AF162" i="43"/>
  <c r="D162" i="43"/>
  <c r="T162" i="43" s="1"/>
  <c r="AF161" i="43"/>
  <c r="D161" i="43"/>
  <c r="T161" i="43" s="1"/>
  <c r="AF160" i="43"/>
  <c r="D160" i="43"/>
  <c r="T160" i="43" s="1"/>
  <c r="AF159" i="43"/>
  <c r="X159" i="43"/>
  <c r="AD159" i="43" s="1"/>
  <c r="W159" i="43"/>
  <c r="D159" i="43"/>
  <c r="T159" i="43" s="1"/>
  <c r="Y158" i="43"/>
  <c r="AF158" i="43" s="1"/>
  <c r="D158" i="43"/>
  <c r="T158" i="43" s="1"/>
  <c r="AF157" i="43"/>
  <c r="D157" i="43"/>
  <c r="T157" i="43" s="1"/>
  <c r="AF156" i="43"/>
  <c r="D156" i="43"/>
  <c r="T156" i="43" s="1"/>
  <c r="AF155" i="43"/>
  <c r="D155" i="43"/>
  <c r="T155" i="43" s="1"/>
  <c r="AF154" i="43"/>
  <c r="X154" i="43"/>
  <c r="AD154" i="43" s="1"/>
  <c r="W154" i="43"/>
  <c r="D154" i="43"/>
  <c r="T154" i="43" s="1"/>
  <c r="AF153" i="43"/>
  <c r="X153" i="43"/>
  <c r="AD153" i="43" s="1"/>
  <c r="W153" i="43"/>
  <c r="D153" i="43"/>
  <c r="T153" i="43" s="1"/>
  <c r="AF152" i="43"/>
  <c r="X152" i="43"/>
  <c r="AD152" i="43" s="1"/>
  <c r="W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AF139" i="43"/>
  <c r="D139" i="43"/>
  <c r="T139" i="43" s="1"/>
  <c r="AF138" i="43"/>
  <c r="D138" i="43"/>
  <c r="T138" i="43" s="1"/>
  <c r="AF137" i="43"/>
  <c r="D137" i="43"/>
  <c r="T137" i="43" s="1"/>
  <c r="AF136" i="43"/>
  <c r="D136" i="43"/>
  <c r="T136" i="43" s="1"/>
  <c r="AF135" i="43"/>
  <c r="X135" i="43"/>
  <c r="AD135" i="43" s="1"/>
  <c r="W135" i="43"/>
  <c r="D135" i="43"/>
  <c r="T135" i="43" s="1"/>
  <c r="Y134" i="43"/>
  <c r="AF134" i="43" s="1"/>
  <c r="D134" i="43"/>
  <c r="T134" i="43" s="1"/>
  <c r="AF133" i="43"/>
  <c r="D133" i="43"/>
  <c r="T133" i="43" s="1"/>
  <c r="AF132" i="43"/>
  <c r="D132" i="43"/>
  <c r="T132" i="43" s="1"/>
  <c r="AF131" i="43"/>
  <c r="D131" i="43"/>
  <c r="T131" i="43" s="1"/>
  <c r="AF130" i="43"/>
  <c r="X130" i="43"/>
  <c r="AD130" i="43" s="1"/>
  <c r="W130" i="43"/>
  <c r="D130" i="43"/>
  <c r="T130" i="43" s="1"/>
  <c r="AF129" i="43"/>
  <c r="X129" i="43"/>
  <c r="AD129" i="43" s="1"/>
  <c r="W129" i="43"/>
  <c r="D129" i="43"/>
  <c r="T129" i="43" s="1"/>
  <c r="AF128" i="43"/>
  <c r="X128" i="43"/>
  <c r="AD128" i="43" s="1"/>
  <c r="W128" i="43"/>
  <c r="D128" i="43"/>
  <c r="T128" i="43" s="1"/>
  <c r="AF127" i="43"/>
  <c r="D127" i="43"/>
  <c r="T127" i="43" s="1"/>
  <c r="AF126" i="43"/>
  <c r="D126" i="43"/>
  <c r="T126" i="43" s="1"/>
  <c r="AF125" i="43"/>
  <c r="D125" i="43"/>
  <c r="T125" i="43" s="1"/>
  <c r="AF124" i="43"/>
  <c r="D124" i="43"/>
  <c r="T124" i="43" s="1"/>
  <c r="AF123" i="43"/>
  <c r="X123" i="43"/>
  <c r="AD123" i="43" s="1"/>
  <c r="W123" i="43"/>
  <c r="D123" i="43"/>
  <c r="T123" i="43" s="1"/>
  <c r="Y122" i="43"/>
  <c r="AF122" i="43" s="1"/>
  <c r="D122" i="43"/>
  <c r="T122" i="43" s="1"/>
  <c r="AF121" i="43"/>
  <c r="D121" i="43"/>
  <c r="T121" i="43" s="1"/>
  <c r="AF120" i="43"/>
  <c r="D120" i="43"/>
  <c r="T120" i="43" s="1"/>
  <c r="AF119" i="43"/>
  <c r="D119" i="43"/>
  <c r="T119" i="43" s="1"/>
  <c r="AF118" i="43"/>
  <c r="X118" i="43"/>
  <c r="AD118" i="43" s="1"/>
  <c r="W118" i="43"/>
  <c r="D118" i="43"/>
  <c r="T118" i="43" s="1"/>
  <c r="AF117" i="43"/>
  <c r="X117" i="43"/>
  <c r="AD117" i="43" s="1"/>
  <c r="W117" i="43"/>
  <c r="D117" i="43"/>
  <c r="T117" i="43" s="1"/>
  <c r="AF116" i="43"/>
  <c r="X116" i="43"/>
  <c r="AD116" i="43" s="1"/>
  <c r="W116" i="43"/>
  <c r="D116" i="43"/>
  <c r="T116" i="43" s="1"/>
  <c r="AF115" i="43"/>
  <c r="D115" i="43"/>
  <c r="T115" i="43" s="1"/>
  <c r="AF114" i="43"/>
  <c r="D114" i="43"/>
  <c r="T114" i="43" s="1"/>
  <c r="AF113" i="43"/>
  <c r="D113" i="43"/>
  <c r="T113" i="43" s="1"/>
  <c r="AF112" i="43"/>
  <c r="D112" i="43"/>
  <c r="T112" i="43" s="1"/>
  <c r="AF111" i="43"/>
  <c r="X111" i="43"/>
  <c r="AD111" i="43" s="1"/>
  <c r="W111" i="43"/>
  <c r="D111" i="43"/>
  <c r="T111" i="43" s="1"/>
  <c r="Y110" i="43"/>
  <c r="AF110" i="43" s="1"/>
  <c r="D110" i="43"/>
  <c r="T110" i="43" s="1"/>
  <c r="AF109" i="43"/>
  <c r="D109" i="43"/>
  <c r="T109" i="43" s="1"/>
  <c r="AF108" i="43"/>
  <c r="D108" i="43"/>
  <c r="T108" i="43" s="1"/>
  <c r="AF107" i="43"/>
  <c r="D107" i="43"/>
  <c r="T107" i="43" s="1"/>
  <c r="AF106" i="43"/>
  <c r="X106" i="43"/>
  <c r="AD106" i="43" s="1"/>
  <c r="W106" i="43"/>
  <c r="D106" i="43"/>
  <c r="T106" i="43" s="1"/>
  <c r="AF105" i="43"/>
  <c r="X105" i="43"/>
  <c r="AD105" i="43" s="1"/>
  <c r="W105" i="43"/>
  <c r="D105" i="43"/>
  <c r="T105" i="43" s="1"/>
  <c r="AF104" i="43"/>
  <c r="X104" i="43"/>
  <c r="AD104" i="43" s="1"/>
  <c r="W104" i="43"/>
  <c r="D104" i="43"/>
  <c r="T104" i="43" s="1"/>
  <c r="AF103" i="43"/>
  <c r="D103" i="43"/>
  <c r="T103" i="43" s="1"/>
  <c r="AF102" i="43"/>
  <c r="D102" i="43"/>
  <c r="T102" i="43" s="1"/>
  <c r="AF101" i="43"/>
  <c r="D101" i="43"/>
  <c r="T101" i="43" s="1"/>
  <c r="AF100" i="43"/>
  <c r="D100" i="43"/>
  <c r="T100" i="43" s="1"/>
  <c r="AF99" i="43"/>
  <c r="X99" i="43"/>
  <c r="AD99" i="43" s="1"/>
  <c r="W99" i="43"/>
  <c r="D99" i="43"/>
  <c r="T99" i="43" s="1"/>
  <c r="Y98" i="43"/>
  <c r="AF98" i="43" s="1"/>
  <c r="D98" i="43"/>
  <c r="T98" i="43" s="1"/>
  <c r="AF97" i="43"/>
  <c r="D97" i="43"/>
  <c r="T97" i="43" s="1"/>
  <c r="AF96" i="43"/>
  <c r="D96" i="43"/>
  <c r="T96" i="43" s="1"/>
  <c r="AF95" i="43"/>
  <c r="D95" i="43"/>
  <c r="T95" i="43" s="1"/>
  <c r="AF94" i="43"/>
  <c r="X94" i="43"/>
  <c r="AD94" i="43" s="1"/>
  <c r="W94" i="43"/>
  <c r="D94" i="43"/>
  <c r="T94" i="43" s="1"/>
  <c r="AF93" i="43"/>
  <c r="X93" i="43"/>
  <c r="AD93" i="43" s="1"/>
  <c r="W93" i="43"/>
  <c r="D93" i="43"/>
  <c r="T93" i="43" s="1"/>
  <c r="AF92" i="43"/>
  <c r="X92" i="43"/>
  <c r="AD92" i="43" s="1"/>
  <c r="W92" i="43"/>
  <c r="D92" i="43"/>
  <c r="T92" i="43" s="1"/>
  <c r="AF91" i="43"/>
  <c r="D91" i="43"/>
  <c r="T91" i="43" s="1"/>
  <c r="AF90" i="43"/>
  <c r="D90" i="43"/>
  <c r="T90" i="43" s="1"/>
  <c r="AF89" i="43"/>
  <c r="D89" i="43"/>
  <c r="T89" i="43" s="1"/>
  <c r="AF88" i="43"/>
  <c r="D88" i="43"/>
  <c r="T88" i="43" s="1"/>
  <c r="AF87" i="43"/>
  <c r="X87" i="43"/>
  <c r="AD87" i="43" s="1"/>
  <c r="W87" i="43"/>
  <c r="D87" i="43"/>
  <c r="T87" i="43" s="1"/>
  <c r="Y86" i="43"/>
  <c r="AF86" i="43" s="1"/>
  <c r="D86" i="43"/>
  <c r="T86" i="43" s="1"/>
  <c r="AF85" i="43"/>
  <c r="D85" i="43"/>
  <c r="T85" i="43" s="1"/>
  <c r="AF84" i="43"/>
  <c r="D84" i="43"/>
  <c r="T84" i="43" s="1"/>
  <c r="AF83" i="43"/>
  <c r="D83" i="43"/>
  <c r="T83" i="43" s="1"/>
  <c r="AF82" i="43"/>
  <c r="X82" i="43"/>
  <c r="AD82" i="43" s="1"/>
  <c r="W82" i="43"/>
  <c r="D82" i="43"/>
  <c r="T82" i="43" s="1"/>
  <c r="AF81" i="43"/>
  <c r="X81" i="43"/>
  <c r="AD81" i="43" s="1"/>
  <c r="W81" i="43"/>
  <c r="D81" i="43"/>
  <c r="T81" i="43" s="1"/>
  <c r="D80" i="43"/>
  <c r="T80" i="43" s="1"/>
  <c r="X8" i="43"/>
  <c r="X20" i="43"/>
  <c r="X32" i="43"/>
  <c r="X44" i="43"/>
  <c r="AD20" i="43"/>
  <c r="D79" i="43"/>
  <c r="D78" i="43"/>
  <c r="D77" i="43"/>
  <c r="D76" i="43"/>
  <c r="X75" i="43"/>
  <c r="W75" i="43"/>
  <c r="D75" i="43"/>
  <c r="D74" i="43"/>
  <c r="D73" i="43"/>
  <c r="D72" i="43"/>
  <c r="D71" i="43"/>
  <c r="X70" i="43"/>
  <c r="W70" i="43"/>
  <c r="D70" i="43"/>
  <c r="X69" i="43"/>
  <c r="AD69" i="43" s="1"/>
  <c r="W69" i="43"/>
  <c r="D69" i="43"/>
  <c r="X68" i="43"/>
  <c r="AD68" i="43" s="1"/>
  <c r="W68" i="43"/>
  <c r="D68" i="43"/>
  <c r="AF67" i="43"/>
  <c r="D67" i="43"/>
  <c r="T67" i="43" s="1"/>
  <c r="AF66" i="43"/>
  <c r="D66" i="43"/>
  <c r="T66" i="43" s="1"/>
  <c r="AF65" i="43"/>
  <c r="D65" i="43"/>
  <c r="T65" i="43" s="1"/>
  <c r="AF64" i="43"/>
  <c r="D64" i="43"/>
  <c r="T64" i="43" s="1"/>
  <c r="AF63" i="43"/>
  <c r="X63" i="43"/>
  <c r="W63" i="43"/>
  <c r="D63" i="43"/>
  <c r="T63" i="43" s="1"/>
  <c r="Y62" i="43"/>
  <c r="AF62" i="43" s="1"/>
  <c r="D62" i="43"/>
  <c r="T62" i="43" s="1"/>
  <c r="AF61" i="43"/>
  <c r="D61" i="43"/>
  <c r="T61" i="43" s="1"/>
  <c r="AF60" i="43"/>
  <c r="D60" i="43"/>
  <c r="T60" i="43" s="1"/>
  <c r="AF59" i="43"/>
  <c r="D59" i="43"/>
  <c r="T59" i="43" s="1"/>
  <c r="AF58" i="43"/>
  <c r="X58" i="43"/>
  <c r="W58" i="43"/>
  <c r="D58" i="43"/>
  <c r="T58" i="43" s="1"/>
  <c r="AF57" i="43"/>
  <c r="X57" i="43"/>
  <c r="W57" i="43"/>
  <c r="D57" i="43"/>
  <c r="T57" i="43" s="1"/>
  <c r="AF56" i="43"/>
  <c r="X56" i="43"/>
  <c r="W56" i="43"/>
  <c r="D56" i="43"/>
  <c r="T56" i="43" s="1"/>
  <c r="AF55" i="43"/>
  <c r="D55" i="43"/>
  <c r="T55" i="43" s="1"/>
  <c r="AF54" i="43"/>
  <c r="D54" i="43"/>
  <c r="T54" i="43" s="1"/>
  <c r="AF53" i="43"/>
  <c r="D53" i="43"/>
  <c r="T53" i="43" s="1"/>
  <c r="AF52" i="43"/>
  <c r="D52" i="43"/>
  <c r="T52" i="43" s="1"/>
  <c r="AF51" i="43"/>
  <c r="X51" i="43"/>
  <c r="W51" i="43"/>
  <c r="D51" i="43"/>
  <c r="T51" i="43" s="1"/>
  <c r="Y50" i="43"/>
  <c r="AF50" i="43" s="1"/>
  <c r="D50" i="43"/>
  <c r="T50" i="43" s="1"/>
  <c r="AF49" i="43"/>
  <c r="D49" i="43"/>
  <c r="T49" i="43" s="1"/>
  <c r="AF48" i="43"/>
  <c r="D48" i="43"/>
  <c r="T48" i="43" s="1"/>
  <c r="AF47" i="43"/>
  <c r="D47" i="43"/>
  <c r="T47" i="43" s="1"/>
  <c r="AF46" i="43"/>
  <c r="X46" i="43"/>
  <c r="W46" i="43"/>
  <c r="D46" i="43"/>
  <c r="T46" i="43" s="1"/>
  <c r="AF45" i="43"/>
  <c r="X45" i="43"/>
  <c r="W45" i="43"/>
  <c r="D45" i="43"/>
  <c r="T45" i="43" s="1"/>
  <c r="AF44" i="43"/>
  <c r="W44" i="43"/>
  <c r="D44" i="43"/>
  <c r="T44" i="43" s="1"/>
  <c r="AF43" i="43"/>
  <c r="D43" i="43"/>
  <c r="T43" i="43" s="1"/>
  <c r="AF42" i="43"/>
  <c r="D42" i="43"/>
  <c r="T42" i="43" s="1"/>
  <c r="AF41" i="43"/>
  <c r="D41" i="43"/>
  <c r="T41" i="43" s="1"/>
  <c r="AF40" i="43"/>
  <c r="D40" i="43"/>
  <c r="T40" i="43" s="1"/>
  <c r="AF39" i="43"/>
  <c r="X39" i="43"/>
  <c r="W39" i="43"/>
  <c r="D39" i="43"/>
  <c r="T39" i="43" s="1"/>
  <c r="Y38" i="43"/>
  <c r="AF38" i="43" s="1"/>
  <c r="D38" i="43"/>
  <c r="T38" i="43" s="1"/>
  <c r="AF37" i="43"/>
  <c r="D37" i="43"/>
  <c r="T37" i="43" s="1"/>
  <c r="AF36" i="43"/>
  <c r="D36" i="43"/>
  <c r="T36" i="43" s="1"/>
  <c r="AF35" i="43"/>
  <c r="D35" i="43"/>
  <c r="T35" i="43" s="1"/>
  <c r="AF34" i="43"/>
  <c r="X34" i="43"/>
  <c r="W34" i="43"/>
  <c r="D34" i="43"/>
  <c r="T34" i="43" s="1"/>
  <c r="AF33" i="43"/>
  <c r="X33" i="43"/>
  <c r="W33" i="43"/>
  <c r="D33" i="43"/>
  <c r="T33" i="43" s="1"/>
  <c r="AF32" i="43"/>
  <c r="W32" i="43"/>
  <c r="D32" i="43"/>
  <c r="T32" i="43" s="1"/>
  <c r="AF31" i="43"/>
  <c r="D31" i="43"/>
  <c r="T31" i="43" s="1"/>
  <c r="AF30" i="43"/>
  <c r="D30" i="43"/>
  <c r="T30" i="43" s="1"/>
  <c r="AF29" i="43"/>
  <c r="D29" i="43"/>
  <c r="T29" i="43" s="1"/>
  <c r="AF28" i="43"/>
  <c r="D28" i="43"/>
  <c r="T28" i="43" s="1"/>
  <c r="AF27" i="43"/>
  <c r="X27" i="43"/>
  <c r="W27" i="43"/>
  <c r="D27" i="43"/>
  <c r="T27" i="43" s="1"/>
  <c r="Y26" i="43"/>
  <c r="AF26" i="43" s="1"/>
  <c r="D26" i="43"/>
  <c r="T26" i="43" s="1"/>
  <c r="AF25" i="43"/>
  <c r="D25" i="43"/>
  <c r="T25" i="43" s="1"/>
  <c r="AF24" i="43"/>
  <c r="D24" i="43"/>
  <c r="T24" i="43" s="1"/>
  <c r="AF23" i="43"/>
  <c r="D23" i="43"/>
  <c r="T23" i="43" s="1"/>
  <c r="AF22" i="43"/>
  <c r="X22" i="43"/>
  <c r="W22" i="43"/>
  <c r="D22" i="43"/>
  <c r="T22" i="43" s="1"/>
  <c r="AF21" i="43"/>
  <c r="X21" i="43"/>
  <c r="W21" i="43"/>
  <c r="D21" i="43"/>
  <c r="T21" i="43" s="1"/>
  <c r="AF20" i="43"/>
  <c r="W20" i="43"/>
  <c r="D20" i="43"/>
  <c r="T20" i="43" s="1"/>
  <c r="AF19" i="43"/>
  <c r="D19" i="43"/>
  <c r="T19" i="43" s="1"/>
  <c r="AF18" i="43"/>
  <c r="D18" i="43"/>
  <c r="T18" i="43" s="1"/>
  <c r="AF17" i="43"/>
  <c r="D17" i="43"/>
  <c r="T17" i="43" s="1"/>
  <c r="AF16" i="43"/>
  <c r="D16" i="43"/>
  <c r="T16" i="43" s="1"/>
  <c r="AF15" i="43"/>
  <c r="X15" i="43"/>
  <c r="W15" i="43"/>
  <c r="D15" i="43"/>
  <c r="T15" i="43" s="1"/>
  <c r="Y14" i="43"/>
  <c r="AF14" i="43" s="1"/>
  <c r="D14" i="43"/>
  <c r="T14" i="43" s="1"/>
  <c r="AF13" i="43"/>
  <c r="D13" i="43"/>
  <c r="T13" i="43" s="1"/>
  <c r="AF12" i="43"/>
  <c r="D12" i="43"/>
  <c r="T12" i="43" s="1"/>
  <c r="AF11" i="43"/>
  <c r="D11" i="43"/>
  <c r="T11" i="43" s="1"/>
  <c r="AF10" i="43"/>
  <c r="X10" i="43"/>
  <c r="W10" i="43"/>
  <c r="D10" i="43"/>
  <c r="T10" i="43" s="1"/>
  <c r="AF9" i="43"/>
  <c r="X9" i="43"/>
  <c r="W9" i="43"/>
  <c r="D9" i="43"/>
  <c r="T9" i="43" s="1"/>
  <c r="AF8" i="43"/>
  <c r="W8" i="43"/>
  <c r="F257" i="40"/>
  <c r="F256" i="40"/>
  <c r="F255" i="40"/>
  <c r="F254" i="40"/>
  <c r="F253" i="40"/>
  <c r="F252" i="40"/>
  <c r="F251" i="40"/>
  <c r="F250" i="40"/>
  <c r="F249" i="40"/>
  <c r="F248" i="40"/>
  <c r="F247" i="40"/>
  <c r="F246" i="40"/>
  <c r="F245" i="40"/>
  <c r="F244" i="40"/>
  <c r="F243" i="40"/>
  <c r="F242" i="40"/>
  <c r="F241" i="40"/>
  <c r="F240" i="40"/>
  <c r="F239" i="40"/>
  <c r="F238" i="40"/>
  <c r="F237" i="40"/>
  <c r="F236" i="40"/>
  <c r="F235" i="40"/>
  <c r="F234" i="40"/>
  <c r="F233" i="40"/>
  <c r="F232" i="40"/>
  <c r="F231" i="40"/>
  <c r="F230" i="40"/>
  <c r="F229" i="40"/>
  <c r="F228" i="40"/>
  <c r="F227" i="40"/>
  <c r="F226" i="40"/>
  <c r="F225" i="40"/>
  <c r="F224" i="40"/>
  <c r="F223" i="40"/>
  <c r="F222" i="40"/>
  <c r="F221" i="40"/>
  <c r="F220" i="40"/>
  <c r="F219" i="40"/>
  <c r="F218" i="40"/>
  <c r="F217" i="40"/>
  <c r="F216" i="40"/>
  <c r="F215" i="40"/>
  <c r="F214" i="40"/>
  <c r="F213" i="40"/>
  <c r="F212" i="40"/>
  <c r="F211" i="40"/>
  <c r="F210" i="40"/>
  <c r="F209" i="40"/>
  <c r="F208" i="40"/>
  <c r="F207" i="40"/>
  <c r="F206" i="40"/>
  <c r="F205" i="40"/>
  <c r="F204" i="40"/>
  <c r="F203" i="40"/>
  <c r="F202" i="40"/>
  <c r="F201" i="40"/>
  <c r="F200" i="40"/>
  <c r="F199" i="40"/>
  <c r="F198" i="40"/>
  <c r="F197" i="40"/>
  <c r="F196" i="40"/>
  <c r="F195" i="40"/>
  <c r="F194" i="40"/>
  <c r="F193" i="40"/>
  <c r="F192" i="40"/>
  <c r="F191" i="40"/>
  <c r="F190" i="40"/>
  <c r="F189" i="40"/>
  <c r="F188" i="40"/>
  <c r="F187" i="40"/>
  <c r="F186" i="40"/>
  <c r="F185" i="40"/>
  <c r="F184" i="40"/>
  <c r="F183" i="40"/>
  <c r="F182" i="40"/>
  <c r="F181" i="40"/>
  <c r="F180" i="40"/>
  <c r="F179" i="40"/>
  <c r="F178" i="40"/>
  <c r="F177" i="40"/>
  <c r="F176" i="40"/>
  <c r="F175" i="40"/>
  <c r="F174" i="40"/>
  <c r="F173" i="40"/>
  <c r="F172" i="40"/>
  <c r="F171" i="40"/>
  <c r="F170" i="40"/>
  <c r="F169" i="40"/>
  <c r="F168" i="40"/>
  <c r="F167" i="40"/>
  <c r="F166" i="40"/>
  <c r="F165" i="40"/>
  <c r="F164" i="40"/>
  <c r="F163" i="40"/>
  <c r="F162" i="40"/>
  <c r="F161" i="40"/>
  <c r="F160" i="40"/>
  <c r="F159" i="40"/>
  <c r="F158" i="40"/>
  <c r="F157" i="40"/>
  <c r="F156" i="40"/>
  <c r="F155" i="40"/>
  <c r="F154" i="40"/>
  <c r="F153" i="40"/>
  <c r="F152" i="40"/>
  <c r="F151" i="40"/>
  <c r="F150" i="40"/>
  <c r="F149" i="40"/>
  <c r="F148" i="40"/>
  <c r="F147" i="40"/>
  <c r="F146" i="40"/>
  <c r="F145" i="40"/>
  <c r="F144" i="40"/>
  <c r="F143" i="40"/>
  <c r="F142" i="40"/>
  <c r="F141" i="40"/>
  <c r="F140" i="40"/>
  <c r="F139" i="40"/>
  <c r="F138" i="40"/>
  <c r="F137" i="40"/>
  <c r="F136" i="40"/>
  <c r="F135" i="40"/>
  <c r="F134" i="40"/>
  <c r="F133" i="40"/>
  <c r="F132" i="40"/>
  <c r="F131" i="40"/>
  <c r="F130" i="40"/>
  <c r="F129" i="40"/>
  <c r="F128" i="40"/>
  <c r="F127" i="40"/>
  <c r="F126" i="40"/>
  <c r="F125" i="40"/>
  <c r="F124" i="40"/>
  <c r="F123" i="40"/>
  <c r="F122" i="40"/>
  <c r="F121" i="40"/>
  <c r="F120" i="40"/>
  <c r="F119" i="40"/>
  <c r="F118" i="40"/>
  <c r="F117" i="40"/>
  <c r="F116" i="40"/>
  <c r="F115" i="40"/>
  <c r="F114" i="40"/>
  <c r="F113" i="40"/>
  <c r="F112" i="40"/>
  <c r="F111" i="40"/>
  <c r="F110" i="40"/>
  <c r="F109" i="40"/>
  <c r="F108" i="40"/>
  <c r="F107" i="40"/>
  <c r="F106" i="40"/>
  <c r="F105" i="40"/>
  <c r="F104" i="40"/>
  <c r="F103" i="40"/>
  <c r="F102" i="40"/>
  <c r="F101" i="40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81" i="40"/>
  <c r="F80" i="40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64" i="40"/>
  <c r="F63" i="40"/>
  <c r="F62" i="40"/>
  <c r="F61" i="40"/>
  <c r="F60" i="40"/>
  <c r="F59" i="40"/>
  <c r="F58" i="40"/>
  <c r="F57" i="40"/>
  <c r="F56" i="40"/>
  <c r="F55" i="40"/>
  <c r="F54" i="40"/>
  <c r="F53" i="40"/>
  <c r="F52" i="40"/>
  <c r="F51" i="40"/>
  <c r="F50" i="40"/>
  <c r="F49" i="40"/>
  <c r="F48" i="40"/>
  <c r="F47" i="40"/>
  <c r="F46" i="40"/>
  <c r="F45" i="40"/>
  <c r="F44" i="40"/>
  <c r="F43" i="4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8" i="40"/>
  <c r="F7" i="40"/>
  <c r="F6" i="40"/>
  <c r="F5" i="40"/>
  <c r="F4" i="40"/>
  <c r="F3" i="40"/>
  <c r="F2" i="40"/>
  <c r="G362" i="39"/>
  <c r="G361" i="39"/>
  <c r="G360" i="39"/>
  <c r="G359" i="39"/>
  <c r="G358" i="39"/>
  <c r="G357" i="39"/>
  <c r="G356" i="39"/>
  <c r="G355" i="39"/>
  <c r="G354" i="39"/>
  <c r="G353" i="39"/>
  <c r="G352" i="39"/>
  <c r="G351" i="39"/>
  <c r="G350" i="39"/>
  <c r="G349" i="39"/>
  <c r="G348" i="39"/>
  <c r="G347" i="39"/>
  <c r="G346" i="39"/>
  <c r="G345" i="39"/>
  <c r="G344" i="39"/>
  <c r="G343" i="39"/>
  <c r="G342" i="39"/>
  <c r="G341" i="39"/>
  <c r="G340" i="39"/>
  <c r="G339" i="39"/>
  <c r="G338" i="39"/>
  <c r="G337" i="39"/>
  <c r="G336" i="39"/>
  <c r="G335" i="39"/>
  <c r="G334" i="39"/>
  <c r="G333" i="39"/>
  <c r="G332" i="39"/>
  <c r="G331" i="39"/>
  <c r="G330" i="39"/>
  <c r="G329" i="39"/>
  <c r="G328" i="39"/>
  <c r="G327" i="39"/>
  <c r="G326" i="39"/>
  <c r="G325" i="39"/>
  <c r="G324" i="39"/>
  <c r="G323" i="39"/>
  <c r="G322" i="39"/>
  <c r="G321" i="39"/>
  <c r="G320" i="39"/>
  <c r="G319" i="39"/>
  <c r="G318" i="39"/>
  <c r="G317" i="39"/>
  <c r="G316" i="39"/>
  <c r="G315" i="39"/>
  <c r="G314" i="39"/>
  <c r="G313" i="39"/>
  <c r="G312" i="39"/>
  <c r="G311" i="39"/>
  <c r="G310" i="39"/>
  <c r="G309" i="39"/>
  <c r="G308" i="39"/>
  <c r="G307" i="39"/>
  <c r="G306" i="39"/>
  <c r="G305" i="39"/>
  <c r="G304" i="39"/>
  <c r="G303" i="39"/>
  <c r="G302" i="39"/>
  <c r="G301" i="39"/>
  <c r="G300" i="39"/>
  <c r="G299" i="39"/>
  <c r="G298" i="39"/>
  <c r="G297" i="39"/>
  <c r="G296" i="39"/>
  <c r="G295" i="39"/>
  <c r="G294" i="39"/>
  <c r="G293" i="39"/>
  <c r="G292" i="39"/>
  <c r="G291" i="39"/>
  <c r="G290" i="39"/>
  <c r="G289" i="39"/>
  <c r="G288" i="39"/>
  <c r="G287" i="39"/>
  <c r="G286" i="39"/>
  <c r="G285" i="39"/>
  <c r="G284" i="39"/>
  <c r="G283" i="39"/>
  <c r="G282" i="39"/>
  <c r="G281" i="39"/>
  <c r="G280" i="39"/>
  <c r="G279" i="39"/>
  <c r="G278" i="39"/>
  <c r="G277" i="39"/>
  <c r="G276" i="39"/>
  <c r="G275" i="39"/>
  <c r="G274" i="39"/>
  <c r="G273" i="39"/>
  <c r="G272" i="39"/>
  <c r="G271" i="39"/>
  <c r="G270" i="39"/>
  <c r="G269" i="39"/>
  <c r="G268" i="39"/>
  <c r="G267" i="39"/>
  <c r="G266" i="39"/>
  <c r="G265" i="39"/>
  <c r="G264" i="39"/>
  <c r="G263" i="39"/>
  <c r="G262" i="39"/>
  <c r="G261" i="39"/>
  <c r="G260" i="39"/>
  <c r="G259" i="39"/>
  <c r="G258" i="39"/>
  <c r="G257" i="39"/>
  <c r="G256" i="39"/>
  <c r="G255" i="39"/>
  <c r="G254" i="39"/>
  <c r="G253" i="39"/>
  <c r="G252" i="39"/>
  <c r="G251" i="39"/>
  <c r="G250" i="39"/>
  <c r="G249" i="39"/>
  <c r="G248" i="39"/>
  <c r="G247" i="39"/>
  <c r="G246" i="39"/>
  <c r="G245" i="39"/>
  <c r="G244" i="39"/>
  <c r="G243" i="39"/>
  <c r="G242" i="39"/>
  <c r="G241" i="39"/>
  <c r="G240" i="39"/>
  <c r="G239" i="39"/>
  <c r="G238" i="39"/>
  <c r="G237" i="39"/>
  <c r="G236" i="39"/>
  <c r="G235" i="39"/>
  <c r="G234" i="39"/>
  <c r="G233" i="39"/>
  <c r="G232" i="39"/>
  <c r="G231" i="39"/>
  <c r="G230" i="39"/>
  <c r="G229" i="39"/>
  <c r="G228" i="39"/>
  <c r="G227" i="39"/>
  <c r="G226" i="39"/>
  <c r="G225" i="39"/>
  <c r="G224" i="39"/>
  <c r="G223" i="39"/>
  <c r="G222" i="39"/>
  <c r="G221" i="39"/>
  <c r="G220" i="39"/>
  <c r="G219" i="39"/>
  <c r="G218" i="39"/>
  <c r="G217" i="39"/>
  <c r="G216" i="39"/>
  <c r="G215" i="39"/>
  <c r="G214" i="39"/>
  <c r="G213" i="39"/>
  <c r="G212" i="39"/>
  <c r="G211" i="39"/>
  <c r="G210" i="39"/>
  <c r="G209" i="39"/>
  <c r="G208" i="39"/>
  <c r="G207" i="39"/>
  <c r="G206" i="39"/>
  <c r="G205" i="39"/>
  <c r="G204" i="39"/>
  <c r="G203" i="39"/>
  <c r="G202" i="39"/>
  <c r="G201" i="39"/>
  <c r="G200" i="39"/>
  <c r="G199" i="39"/>
  <c r="G198" i="39"/>
  <c r="G197" i="39"/>
  <c r="G196" i="39"/>
  <c r="G195" i="39"/>
  <c r="G194" i="39"/>
  <c r="G193" i="39"/>
  <c r="G192" i="39"/>
  <c r="G191" i="39"/>
  <c r="G190" i="39"/>
  <c r="G189" i="39"/>
  <c r="G188" i="39"/>
  <c r="G187" i="39"/>
  <c r="G186" i="39"/>
  <c r="G185" i="39"/>
  <c r="G184" i="39"/>
  <c r="G183" i="39"/>
  <c r="G182" i="39"/>
  <c r="G181" i="39"/>
  <c r="G180" i="39"/>
  <c r="G179" i="39"/>
  <c r="G178" i="39"/>
  <c r="G177" i="39"/>
  <c r="G176" i="39"/>
  <c r="G175" i="39"/>
  <c r="G174" i="39"/>
  <c r="G173" i="39"/>
  <c r="G172" i="39"/>
  <c r="G171" i="39"/>
  <c r="G170" i="39"/>
  <c r="G169" i="39"/>
  <c r="G168" i="39"/>
  <c r="G167" i="39"/>
  <c r="G166" i="39"/>
  <c r="G165" i="39"/>
  <c r="G164" i="39"/>
  <c r="G163" i="39"/>
  <c r="G162" i="39"/>
  <c r="G161" i="39"/>
  <c r="G160" i="39"/>
  <c r="G159" i="39"/>
  <c r="G158" i="39"/>
  <c r="G157" i="39"/>
  <c r="G156" i="39"/>
  <c r="G155" i="39"/>
  <c r="G154" i="39"/>
  <c r="G153" i="39"/>
  <c r="G152" i="39"/>
  <c r="G151" i="39"/>
  <c r="G150" i="39"/>
  <c r="G149" i="39"/>
  <c r="G148" i="39"/>
  <c r="G147" i="39"/>
  <c r="G146" i="39"/>
  <c r="G145" i="39"/>
  <c r="G144" i="39"/>
  <c r="G143" i="39"/>
  <c r="G142" i="39"/>
  <c r="G141" i="39"/>
  <c r="G140" i="39"/>
  <c r="G139" i="39"/>
  <c r="G138" i="39"/>
  <c r="G137" i="39"/>
  <c r="G136" i="39"/>
  <c r="G135" i="39"/>
  <c r="G134" i="39"/>
  <c r="G133" i="39"/>
  <c r="G132" i="39"/>
  <c r="G131" i="39"/>
  <c r="G130" i="39"/>
  <c r="G129" i="39"/>
  <c r="G128" i="39"/>
  <c r="G127" i="39"/>
  <c r="G126" i="39"/>
  <c r="G125" i="39"/>
  <c r="G124" i="39"/>
  <c r="G123" i="39"/>
  <c r="G122" i="39"/>
  <c r="G121" i="39"/>
  <c r="G120" i="39"/>
  <c r="G119" i="39"/>
  <c r="G118" i="39"/>
  <c r="G117" i="39"/>
  <c r="G116" i="39"/>
  <c r="G115" i="39"/>
  <c r="G114" i="39"/>
  <c r="G113" i="39"/>
  <c r="G112" i="39"/>
  <c r="G111" i="39"/>
  <c r="G110" i="39"/>
  <c r="G109" i="39"/>
  <c r="G108" i="39"/>
  <c r="G107" i="39"/>
  <c r="G106" i="39"/>
  <c r="G105" i="39"/>
  <c r="G104" i="39"/>
  <c r="G103" i="39"/>
  <c r="G102" i="39"/>
  <c r="G101" i="39"/>
  <c r="G100" i="39"/>
  <c r="G99" i="39"/>
  <c r="G98" i="39"/>
  <c r="G97" i="39"/>
  <c r="G96" i="39"/>
  <c r="G95" i="39"/>
  <c r="G94" i="39"/>
  <c r="G93" i="39"/>
  <c r="G92" i="39"/>
  <c r="G91" i="39"/>
  <c r="G90" i="39"/>
  <c r="G89" i="39"/>
  <c r="G88" i="39"/>
  <c r="G87" i="39"/>
  <c r="G86" i="39"/>
  <c r="G85" i="39"/>
  <c r="G84" i="39"/>
  <c r="G83" i="39"/>
  <c r="G82" i="39"/>
  <c r="G81" i="39"/>
  <c r="G80" i="39"/>
  <c r="G79" i="39"/>
  <c r="G78" i="39"/>
  <c r="G77" i="39"/>
  <c r="G76" i="39"/>
  <c r="G75" i="39"/>
  <c r="G74" i="39"/>
  <c r="G73" i="39"/>
  <c r="G72" i="39"/>
  <c r="G71" i="39"/>
  <c r="G70" i="39"/>
  <c r="G69" i="39"/>
  <c r="G68" i="39"/>
  <c r="G67" i="39"/>
  <c r="G66" i="39"/>
  <c r="G65" i="39"/>
  <c r="G64" i="39"/>
  <c r="G63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G3" i="39"/>
  <c r="G2" i="39"/>
  <c r="D343" i="38"/>
  <c r="D342" i="38"/>
  <c r="D341" i="38"/>
  <c r="D340" i="38"/>
  <c r="D339" i="38"/>
  <c r="D338" i="38"/>
  <c r="D337" i="38"/>
  <c r="D336" i="38"/>
  <c r="D335" i="38"/>
  <c r="D334" i="38"/>
  <c r="D333" i="38"/>
  <c r="D332" i="38"/>
  <c r="D331" i="38"/>
  <c r="D330" i="38"/>
  <c r="D329" i="38"/>
  <c r="D328" i="38"/>
  <c r="D327" i="38"/>
  <c r="D326" i="38"/>
  <c r="D325" i="38"/>
  <c r="D324" i="38"/>
  <c r="D323" i="38"/>
  <c r="D322" i="38"/>
  <c r="D321" i="38"/>
  <c r="D320" i="38"/>
  <c r="D319" i="38"/>
  <c r="D318" i="38"/>
  <c r="D317" i="38"/>
  <c r="D316" i="38"/>
  <c r="D315" i="38"/>
  <c r="D314" i="38"/>
  <c r="D313" i="38"/>
  <c r="D312" i="38"/>
  <c r="D311" i="38"/>
  <c r="D310" i="38"/>
  <c r="D309" i="38"/>
  <c r="D308" i="38"/>
  <c r="D307" i="38"/>
  <c r="D306" i="38"/>
  <c r="D305" i="38"/>
  <c r="D304" i="38"/>
  <c r="D303" i="38"/>
  <c r="D302" i="38"/>
  <c r="D301" i="38"/>
  <c r="D300" i="38"/>
  <c r="D299" i="38"/>
  <c r="D298" i="38"/>
  <c r="D297" i="38"/>
  <c r="D296" i="38"/>
  <c r="D295" i="38"/>
  <c r="D294" i="38"/>
  <c r="D293" i="38"/>
  <c r="D292" i="38"/>
  <c r="D291" i="38"/>
  <c r="D290" i="38"/>
  <c r="D289" i="38"/>
  <c r="D288" i="38"/>
  <c r="D287" i="38"/>
  <c r="D286" i="38"/>
  <c r="D285" i="38"/>
  <c r="D284" i="38"/>
  <c r="D283" i="38"/>
  <c r="D282" i="38"/>
  <c r="D281" i="38"/>
  <c r="D280" i="38"/>
  <c r="D279" i="38"/>
  <c r="D278" i="38"/>
  <c r="D277" i="38"/>
  <c r="D276" i="38"/>
  <c r="D275" i="38"/>
  <c r="D274" i="38"/>
  <c r="D273" i="38"/>
  <c r="D272" i="38"/>
  <c r="D271" i="38"/>
  <c r="D270" i="38"/>
  <c r="D269" i="38"/>
  <c r="D268" i="38"/>
  <c r="D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J12484" i="37"/>
  <c r="J12483" i="37"/>
  <c r="J12482" i="37"/>
  <c r="J12481" i="37"/>
  <c r="J12480" i="37"/>
  <c r="J12479" i="37"/>
  <c r="J12478" i="37"/>
  <c r="J12477" i="37"/>
  <c r="J12476" i="37"/>
  <c r="J12475" i="37"/>
  <c r="J12474" i="37"/>
  <c r="J12473" i="37"/>
  <c r="J12472" i="37"/>
  <c r="J12471" i="37"/>
  <c r="J12470" i="37"/>
  <c r="J12469" i="37"/>
  <c r="J12468" i="37"/>
  <c r="J12467" i="37"/>
  <c r="J12466" i="37"/>
  <c r="J12465" i="37"/>
  <c r="J12464" i="37"/>
  <c r="J12463" i="37"/>
  <c r="J12462" i="37"/>
  <c r="J12461" i="37"/>
  <c r="J12460" i="37"/>
  <c r="J12459" i="37"/>
  <c r="J12458" i="37"/>
  <c r="J12457" i="37"/>
  <c r="J12456" i="37"/>
  <c r="J12455" i="37"/>
  <c r="J12454" i="37"/>
  <c r="J12453" i="37"/>
  <c r="J12452" i="37"/>
  <c r="J12451" i="37"/>
  <c r="J12450" i="37"/>
  <c r="J12449" i="37"/>
  <c r="J12448" i="37"/>
  <c r="J12447" i="37"/>
  <c r="J12446" i="37"/>
  <c r="J12445" i="37"/>
  <c r="J12444" i="37"/>
  <c r="J12443" i="37"/>
  <c r="J12442" i="37"/>
  <c r="J12441" i="37"/>
  <c r="J12440" i="37"/>
  <c r="J12439" i="37"/>
  <c r="J12438" i="37"/>
  <c r="J12437" i="37"/>
  <c r="J12436" i="37"/>
  <c r="J12435" i="37"/>
  <c r="J12434" i="37"/>
  <c r="J12433" i="37"/>
  <c r="J12432" i="37"/>
  <c r="J12431" i="37"/>
  <c r="J12430" i="37"/>
  <c r="J12429" i="37"/>
  <c r="J12428" i="37"/>
  <c r="J12427" i="37"/>
  <c r="J12426" i="37"/>
  <c r="J12425" i="37"/>
  <c r="J12424" i="37"/>
  <c r="J12423" i="37"/>
  <c r="J12422" i="37"/>
  <c r="J12421" i="37"/>
  <c r="J12420" i="37"/>
  <c r="J12419" i="37"/>
  <c r="J12418" i="37"/>
  <c r="J12417" i="37"/>
  <c r="J12416" i="37"/>
  <c r="J12415" i="37"/>
  <c r="J12414" i="37"/>
  <c r="J12413" i="37"/>
  <c r="J12412" i="37"/>
  <c r="J12411" i="37"/>
  <c r="J12410" i="37"/>
  <c r="J12409" i="37"/>
  <c r="J12408" i="37"/>
  <c r="J12407" i="37"/>
  <c r="J12406" i="37"/>
  <c r="J12405" i="37"/>
  <c r="J12404" i="37"/>
  <c r="J12403" i="37"/>
  <c r="J12402" i="37"/>
  <c r="J12401" i="37"/>
  <c r="J12400" i="37"/>
  <c r="J12399" i="37"/>
  <c r="J12398" i="37"/>
  <c r="J12397" i="37"/>
  <c r="J12396" i="37"/>
  <c r="J12395" i="37"/>
  <c r="J12394" i="37"/>
  <c r="J12393" i="37"/>
  <c r="J12392" i="37"/>
  <c r="J12391" i="37"/>
  <c r="J12390" i="37"/>
  <c r="J12389" i="37"/>
  <c r="J12388" i="37"/>
  <c r="J12387" i="37"/>
  <c r="J12386" i="37"/>
  <c r="J12385" i="37"/>
  <c r="J12384" i="37"/>
  <c r="J12383" i="37"/>
  <c r="J12382" i="37"/>
  <c r="J12381" i="37"/>
  <c r="J12380" i="37"/>
  <c r="J12379" i="37"/>
  <c r="J12378" i="37"/>
  <c r="J12377" i="37"/>
  <c r="J12376" i="37"/>
  <c r="J12375" i="37"/>
  <c r="J12374" i="37"/>
  <c r="J12373" i="37"/>
  <c r="J12372" i="37"/>
  <c r="J12371" i="37"/>
  <c r="J12370" i="37"/>
  <c r="J12369" i="37"/>
  <c r="J12368" i="37"/>
  <c r="J12367" i="37"/>
  <c r="J12366" i="37"/>
  <c r="J12365" i="37"/>
  <c r="J12364" i="37"/>
  <c r="J12363" i="37"/>
  <c r="J12362" i="37"/>
  <c r="J12361" i="37"/>
  <c r="J12360" i="37"/>
  <c r="J12359" i="37"/>
  <c r="J12358" i="37"/>
  <c r="J12357" i="37"/>
  <c r="J12356" i="37"/>
  <c r="J12355" i="37"/>
  <c r="J12354" i="37"/>
  <c r="J12353" i="37"/>
  <c r="J12352" i="37"/>
  <c r="J12351" i="37"/>
  <c r="J12350" i="37"/>
  <c r="J12349" i="37"/>
  <c r="J12348" i="37"/>
  <c r="J12347" i="37"/>
  <c r="J12346" i="37"/>
  <c r="J12345" i="37"/>
  <c r="J12344" i="37"/>
  <c r="J12343" i="37"/>
  <c r="J12342" i="37"/>
  <c r="J12341" i="37"/>
  <c r="J12340" i="37"/>
  <c r="J12339" i="37"/>
  <c r="J12338" i="37"/>
  <c r="J12337" i="37"/>
  <c r="J12336" i="37"/>
  <c r="J12335" i="37"/>
  <c r="J12334" i="37"/>
  <c r="J12333" i="37"/>
  <c r="J12332" i="37"/>
  <c r="J12331" i="37"/>
  <c r="J12330" i="37"/>
  <c r="J12329" i="37"/>
  <c r="J12328" i="37"/>
  <c r="J12327" i="37"/>
  <c r="J12326" i="37"/>
  <c r="J12325" i="37"/>
  <c r="J12324" i="37"/>
  <c r="J12323" i="37"/>
  <c r="J12322" i="37"/>
  <c r="J12321" i="37"/>
  <c r="J12320" i="37"/>
  <c r="J12319" i="37"/>
  <c r="J12318" i="37"/>
  <c r="J12317" i="37"/>
  <c r="J12316" i="37"/>
  <c r="J12315" i="37"/>
  <c r="J12314" i="37"/>
  <c r="J12313" i="37"/>
  <c r="J12312" i="37"/>
  <c r="J12311" i="37"/>
  <c r="J12310" i="37"/>
  <c r="J12309" i="37"/>
  <c r="J12308" i="37"/>
  <c r="J12307" i="37"/>
  <c r="J12306" i="37"/>
  <c r="J12305" i="37"/>
  <c r="J12304" i="37"/>
  <c r="J12303" i="37"/>
  <c r="J12302" i="37"/>
  <c r="J12301" i="37"/>
  <c r="J12300" i="37"/>
  <c r="J12299" i="37"/>
  <c r="J12298" i="37"/>
  <c r="J12297" i="37"/>
  <c r="J12296" i="37"/>
  <c r="J12295" i="37"/>
  <c r="J12294" i="37"/>
  <c r="J12293" i="37"/>
  <c r="J12292" i="37"/>
  <c r="J12291" i="37"/>
  <c r="J12290" i="37"/>
  <c r="J12289" i="37"/>
  <c r="J12288" i="37"/>
  <c r="J12287" i="37"/>
  <c r="J12286" i="37"/>
  <c r="J12285" i="37"/>
  <c r="J12284" i="37"/>
  <c r="J12283" i="37"/>
  <c r="J12282" i="37"/>
  <c r="J12281" i="37"/>
  <c r="J12280" i="37"/>
  <c r="J12279" i="37"/>
  <c r="J12278" i="37"/>
  <c r="J12277" i="37"/>
  <c r="J12276" i="37"/>
  <c r="J12275" i="37"/>
  <c r="J12274" i="37"/>
  <c r="J12273" i="37"/>
  <c r="J12272" i="37"/>
  <c r="J12271" i="37"/>
  <c r="J12270" i="37"/>
  <c r="J12269" i="37"/>
  <c r="J12268" i="37"/>
  <c r="J12267" i="37"/>
  <c r="J12266" i="37"/>
  <c r="J12265" i="37"/>
  <c r="J12264" i="37"/>
  <c r="J12263" i="37"/>
  <c r="J12262" i="37"/>
  <c r="J12261" i="37"/>
  <c r="J12260" i="37"/>
  <c r="J12259" i="37"/>
  <c r="J12258" i="37"/>
  <c r="J12257" i="37"/>
  <c r="J12256" i="37"/>
  <c r="J12255" i="37"/>
  <c r="J12254" i="37"/>
  <c r="J12253" i="37"/>
  <c r="J12252" i="37"/>
  <c r="J12251" i="37"/>
  <c r="J12250" i="37"/>
  <c r="J12249" i="37"/>
  <c r="J12248" i="37"/>
  <c r="J12247" i="37"/>
  <c r="J12246" i="37"/>
  <c r="J12245" i="37"/>
  <c r="J12244" i="37"/>
  <c r="J12243" i="37"/>
  <c r="J12242" i="37"/>
  <c r="J12241" i="37"/>
  <c r="J12240" i="37"/>
  <c r="J12239" i="37"/>
  <c r="J12238" i="37"/>
  <c r="J12237" i="37"/>
  <c r="J12236" i="37"/>
  <c r="J12235" i="37"/>
  <c r="J12234" i="37"/>
  <c r="J12233" i="37"/>
  <c r="J12232" i="37"/>
  <c r="J12231" i="37"/>
  <c r="J12230" i="37"/>
  <c r="J12229" i="37"/>
  <c r="J12228" i="37"/>
  <c r="J12227" i="37"/>
  <c r="J12226" i="37"/>
  <c r="J12225" i="37"/>
  <c r="J12224" i="37"/>
  <c r="J12223" i="37"/>
  <c r="J12222" i="37"/>
  <c r="J12221" i="37"/>
  <c r="J12220" i="37"/>
  <c r="J12219" i="37"/>
  <c r="J12218" i="37"/>
  <c r="J12217" i="37"/>
  <c r="J12216" i="37"/>
  <c r="J12215" i="37"/>
  <c r="J12214" i="37"/>
  <c r="J12213" i="37"/>
  <c r="J12212" i="37"/>
  <c r="J12211" i="37"/>
  <c r="J12210" i="37"/>
  <c r="J12209" i="37"/>
  <c r="J12208" i="37"/>
  <c r="J12207" i="37"/>
  <c r="J12206" i="37"/>
  <c r="J12205" i="37"/>
  <c r="J12204" i="37"/>
  <c r="J12203" i="37"/>
  <c r="J12202" i="37"/>
  <c r="J12201" i="37"/>
  <c r="J12200" i="37"/>
  <c r="J12199" i="37"/>
  <c r="J12198" i="37"/>
  <c r="J12197" i="37"/>
  <c r="J12196" i="37"/>
  <c r="J12195" i="37"/>
  <c r="J12194" i="37"/>
  <c r="J12193" i="37"/>
  <c r="J12192" i="37"/>
  <c r="J12191" i="37"/>
  <c r="J12190" i="37"/>
  <c r="J12189" i="37"/>
  <c r="J12188" i="37"/>
  <c r="J12187" i="37"/>
  <c r="J12186" i="37"/>
  <c r="J12185" i="37"/>
  <c r="J12184" i="37"/>
  <c r="J12183" i="37"/>
  <c r="J12182" i="37"/>
  <c r="J12181" i="37"/>
  <c r="J12180" i="37"/>
  <c r="J12179" i="37"/>
  <c r="J12178" i="37"/>
  <c r="J12177" i="37"/>
  <c r="J12176" i="37"/>
  <c r="J12175" i="37"/>
  <c r="J12174" i="37"/>
  <c r="J12173" i="37"/>
  <c r="J12172" i="37"/>
  <c r="J12171" i="37"/>
  <c r="J12170" i="37"/>
  <c r="J12169" i="37"/>
  <c r="J12168" i="37"/>
  <c r="J12167" i="37"/>
  <c r="J12166" i="37"/>
  <c r="J12165" i="37"/>
  <c r="J12164" i="37"/>
  <c r="J12163" i="37"/>
  <c r="J12162" i="37"/>
  <c r="J12161" i="37"/>
  <c r="J12160" i="37"/>
  <c r="J12159" i="37"/>
  <c r="J12158" i="37"/>
  <c r="J12157" i="37"/>
  <c r="J12156" i="37"/>
  <c r="J12155" i="37"/>
  <c r="J12154" i="37"/>
  <c r="J12153" i="37"/>
  <c r="J12152" i="37"/>
  <c r="J12151" i="37"/>
  <c r="J12150" i="37"/>
  <c r="J12149" i="37"/>
  <c r="J12148" i="37"/>
  <c r="J12147" i="37"/>
  <c r="J12146" i="37"/>
  <c r="J12145" i="37"/>
  <c r="J12144" i="37"/>
  <c r="J12143" i="37"/>
  <c r="J12142" i="37"/>
  <c r="J12141" i="37"/>
  <c r="J12140" i="37"/>
  <c r="J12139" i="37"/>
  <c r="J12138" i="37"/>
  <c r="J12137" i="37"/>
  <c r="J12136" i="37"/>
  <c r="J12135" i="37"/>
  <c r="J12134" i="37"/>
  <c r="J12133" i="37"/>
  <c r="J12132" i="37"/>
  <c r="J12131" i="37"/>
  <c r="J12130" i="37"/>
  <c r="J12129" i="37"/>
  <c r="J12128" i="37"/>
  <c r="J12127" i="37"/>
  <c r="J12126" i="37"/>
  <c r="J12125" i="37"/>
  <c r="J12124" i="37"/>
  <c r="J12123" i="37"/>
  <c r="J12122" i="37"/>
  <c r="J12121" i="37"/>
  <c r="J12120" i="37"/>
  <c r="J12119" i="37"/>
  <c r="J12118" i="37"/>
  <c r="J12117" i="37"/>
  <c r="J12116" i="37"/>
  <c r="J12115" i="37"/>
  <c r="J12114" i="37"/>
  <c r="J12113" i="37"/>
  <c r="J12112" i="37"/>
  <c r="J12111" i="37"/>
  <c r="J12110" i="37"/>
  <c r="J12109" i="37"/>
  <c r="J12108" i="37"/>
  <c r="J12107" i="37"/>
  <c r="J12106" i="37"/>
  <c r="J12105" i="37"/>
  <c r="J12104" i="37"/>
  <c r="J12103" i="37"/>
  <c r="J12102" i="37"/>
  <c r="J12101" i="37"/>
  <c r="J12100" i="37"/>
  <c r="J12099" i="37"/>
  <c r="J12098" i="37"/>
  <c r="J12097" i="37"/>
  <c r="J12096" i="37"/>
  <c r="J12095" i="37"/>
  <c r="J12094" i="37"/>
  <c r="J12093" i="37"/>
  <c r="J12092" i="37"/>
  <c r="J12091" i="37"/>
  <c r="J12090" i="37"/>
  <c r="J12089" i="37"/>
  <c r="J12088" i="37"/>
  <c r="J12087" i="37"/>
  <c r="J12086" i="37"/>
  <c r="J12085" i="37"/>
  <c r="J12084" i="37"/>
  <c r="J12083" i="37"/>
  <c r="J12082" i="37"/>
  <c r="J12081" i="37"/>
  <c r="J12080" i="37"/>
  <c r="J12079" i="37"/>
  <c r="J12078" i="37"/>
  <c r="J12077" i="37"/>
  <c r="J12076" i="37"/>
  <c r="J12075" i="37"/>
  <c r="J12074" i="37"/>
  <c r="J12073" i="37"/>
  <c r="J12072" i="37"/>
  <c r="J12071" i="37"/>
  <c r="J12070" i="37"/>
  <c r="J12069" i="37"/>
  <c r="J12068" i="37"/>
  <c r="J12067" i="37"/>
  <c r="J12066" i="37"/>
  <c r="J12065" i="37"/>
  <c r="J12064" i="37"/>
  <c r="J12063" i="37"/>
  <c r="J12062" i="37"/>
  <c r="J12061" i="37"/>
  <c r="J12060" i="37"/>
  <c r="J12059" i="37"/>
  <c r="J12058" i="37"/>
  <c r="J12057" i="37"/>
  <c r="J12056" i="37"/>
  <c r="J12055" i="37"/>
  <c r="J12054" i="37"/>
  <c r="J12053" i="37"/>
  <c r="J12052" i="37"/>
  <c r="J12051" i="37"/>
  <c r="J12050" i="37"/>
  <c r="J12049" i="37"/>
  <c r="J12048" i="37"/>
  <c r="J12047" i="37"/>
  <c r="J12046" i="37"/>
  <c r="J12045" i="37"/>
  <c r="J12044" i="37"/>
  <c r="J12043" i="37"/>
  <c r="J12042" i="37"/>
  <c r="J12041" i="37"/>
  <c r="J12040" i="37"/>
  <c r="J12039" i="37"/>
  <c r="J12038" i="37"/>
  <c r="J12037" i="37"/>
  <c r="J12036" i="37"/>
  <c r="J12035" i="37"/>
  <c r="J12034" i="37"/>
  <c r="J12033" i="37"/>
  <c r="J12032" i="37"/>
  <c r="J12031" i="37"/>
  <c r="J12030" i="37"/>
  <c r="J12029" i="37"/>
  <c r="J12028" i="37"/>
  <c r="J12027" i="37"/>
  <c r="J12026" i="37"/>
  <c r="J12025" i="37"/>
  <c r="J12024" i="37"/>
  <c r="J12023" i="37"/>
  <c r="J12022" i="37"/>
  <c r="J12021" i="37"/>
  <c r="J12020" i="37"/>
  <c r="J12019" i="37"/>
  <c r="J12018" i="37"/>
  <c r="J12017" i="37"/>
  <c r="J12016" i="37"/>
  <c r="J12015" i="37"/>
  <c r="J12014" i="37"/>
  <c r="J12013" i="37"/>
  <c r="J12012" i="37"/>
  <c r="J12011" i="37"/>
  <c r="J12010" i="37"/>
  <c r="J12009" i="37"/>
  <c r="J12008" i="37"/>
  <c r="J12007" i="37"/>
  <c r="J12006" i="37"/>
  <c r="J12005" i="37"/>
  <c r="J12004" i="37"/>
  <c r="J12003" i="37"/>
  <c r="J12002" i="37"/>
  <c r="J12001" i="37"/>
  <c r="J12000" i="37"/>
  <c r="J11999" i="37"/>
  <c r="J11998" i="37"/>
  <c r="J11997" i="37"/>
  <c r="J11996" i="37"/>
  <c r="J11995" i="37"/>
  <c r="J11994" i="37"/>
  <c r="J11993" i="37"/>
  <c r="J11992" i="37"/>
  <c r="J11991" i="37"/>
  <c r="J11990" i="37"/>
  <c r="J11989" i="37"/>
  <c r="J11988" i="37"/>
  <c r="J11987" i="37"/>
  <c r="J11986" i="37"/>
  <c r="J11985" i="37"/>
  <c r="J11984" i="37"/>
  <c r="J11983" i="37"/>
  <c r="J11982" i="37"/>
  <c r="J11981" i="37"/>
  <c r="J11980" i="37"/>
  <c r="J11979" i="37"/>
  <c r="J11978" i="37"/>
  <c r="J11977" i="37"/>
  <c r="J11976" i="37"/>
  <c r="J11975" i="37"/>
  <c r="J11974" i="37"/>
  <c r="J11973" i="37"/>
  <c r="J11972" i="37"/>
  <c r="J11971" i="37"/>
  <c r="J11970" i="37"/>
  <c r="J11969" i="37"/>
  <c r="J11968" i="37"/>
  <c r="J11967" i="37"/>
  <c r="J11966" i="37"/>
  <c r="J11965" i="37"/>
  <c r="J11964" i="37"/>
  <c r="J11963" i="37"/>
  <c r="J11962" i="37"/>
  <c r="J11961" i="37"/>
  <c r="J11960" i="37"/>
  <c r="J11959" i="37"/>
  <c r="J11958" i="37"/>
  <c r="J11957" i="37"/>
  <c r="J11956" i="37"/>
  <c r="J11955" i="37"/>
  <c r="J11954" i="37"/>
  <c r="J11953" i="37"/>
  <c r="J11952" i="37"/>
  <c r="J11951" i="37"/>
  <c r="J11950" i="37"/>
  <c r="J11949" i="37"/>
  <c r="J11948" i="37"/>
  <c r="J11947" i="37"/>
  <c r="J11946" i="37"/>
  <c r="J11945" i="37"/>
  <c r="J11944" i="37"/>
  <c r="J11943" i="37"/>
  <c r="J11942" i="37"/>
  <c r="J11941" i="37"/>
  <c r="J11940" i="37"/>
  <c r="J11939" i="37"/>
  <c r="J11938" i="37"/>
  <c r="J11937" i="37"/>
  <c r="J11936" i="37"/>
  <c r="J11935" i="37"/>
  <c r="J11934" i="37"/>
  <c r="J11933" i="37"/>
  <c r="J11932" i="37"/>
  <c r="J11931" i="37"/>
  <c r="J11930" i="37"/>
  <c r="J11929" i="37"/>
  <c r="J11928" i="37"/>
  <c r="J11927" i="37"/>
  <c r="J11926" i="37"/>
  <c r="J11925" i="37"/>
  <c r="J11924" i="37"/>
  <c r="J11923" i="37"/>
  <c r="J11922" i="37"/>
  <c r="J11921" i="37"/>
  <c r="J11920" i="37"/>
  <c r="J11919" i="37"/>
  <c r="J11918" i="37"/>
  <c r="J11917" i="37"/>
  <c r="J11916" i="37"/>
  <c r="J11915" i="37"/>
  <c r="J11914" i="37"/>
  <c r="J11913" i="37"/>
  <c r="J11912" i="37"/>
  <c r="J11911" i="37"/>
  <c r="J11910" i="37"/>
  <c r="J11909" i="37"/>
  <c r="J11908" i="37"/>
  <c r="J11907" i="37"/>
  <c r="J11906" i="37"/>
  <c r="J11905" i="37"/>
  <c r="J11904" i="37"/>
  <c r="J11903" i="37"/>
  <c r="J11902" i="37"/>
  <c r="J11901" i="37"/>
  <c r="J11900" i="37"/>
  <c r="J11899" i="37"/>
  <c r="J11898" i="37"/>
  <c r="J11897" i="37"/>
  <c r="J11896" i="37"/>
  <c r="J11895" i="37"/>
  <c r="J11894" i="37"/>
  <c r="J11893" i="37"/>
  <c r="J11892" i="37"/>
  <c r="J11891" i="37"/>
  <c r="J11890" i="37"/>
  <c r="J11889" i="37"/>
  <c r="J11888" i="37"/>
  <c r="J11887" i="37"/>
  <c r="J11886" i="37"/>
  <c r="J11885" i="37"/>
  <c r="J11884" i="37"/>
  <c r="J11883" i="37"/>
  <c r="J11882" i="37"/>
  <c r="J11881" i="37"/>
  <c r="J11880" i="37"/>
  <c r="J11879" i="37"/>
  <c r="J11878" i="37"/>
  <c r="J11877" i="37"/>
  <c r="J11876" i="37"/>
  <c r="J11875" i="37"/>
  <c r="J11874" i="37"/>
  <c r="J11873" i="37"/>
  <c r="J11872" i="37"/>
  <c r="J11871" i="37"/>
  <c r="J11870" i="37"/>
  <c r="J11869" i="37"/>
  <c r="J11868" i="37"/>
  <c r="J11867" i="37"/>
  <c r="J11866" i="37"/>
  <c r="J11865" i="37"/>
  <c r="J11864" i="37"/>
  <c r="J11863" i="37"/>
  <c r="J11862" i="37"/>
  <c r="J11861" i="37"/>
  <c r="J11860" i="37"/>
  <c r="J11859" i="37"/>
  <c r="J11858" i="37"/>
  <c r="J11857" i="37"/>
  <c r="J11856" i="37"/>
  <c r="J11855" i="37"/>
  <c r="J11854" i="37"/>
  <c r="J11853" i="37"/>
  <c r="J11852" i="37"/>
  <c r="J11851" i="37"/>
  <c r="J11850" i="37"/>
  <c r="J11849" i="37"/>
  <c r="J11848" i="37"/>
  <c r="J11847" i="37"/>
  <c r="J11846" i="37"/>
  <c r="J11845" i="37"/>
  <c r="J11844" i="37"/>
  <c r="J11843" i="37"/>
  <c r="J11842" i="37"/>
  <c r="J11841" i="37"/>
  <c r="J11840" i="37"/>
  <c r="J11839" i="37"/>
  <c r="J11838" i="37"/>
  <c r="J11837" i="37"/>
  <c r="J11836" i="37"/>
  <c r="J11835" i="37"/>
  <c r="J11834" i="37"/>
  <c r="J11833" i="37"/>
  <c r="J11832" i="37"/>
  <c r="J11831" i="37"/>
  <c r="J11830" i="37"/>
  <c r="J11829" i="37"/>
  <c r="J11828" i="37"/>
  <c r="J11827" i="37"/>
  <c r="J11826" i="37"/>
  <c r="J11825" i="37"/>
  <c r="J11824" i="37"/>
  <c r="J11823" i="37"/>
  <c r="J11822" i="37"/>
  <c r="J11821" i="37"/>
  <c r="J11820" i="37"/>
  <c r="J11819" i="37"/>
  <c r="J11818" i="37"/>
  <c r="J11817" i="37"/>
  <c r="J11816" i="37"/>
  <c r="J11815" i="37"/>
  <c r="J11814" i="37"/>
  <c r="J11813" i="37"/>
  <c r="J11812" i="37"/>
  <c r="J11811" i="37"/>
  <c r="J11810" i="37"/>
  <c r="J11809" i="37"/>
  <c r="J11808" i="37"/>
  <c r="J11807" i="37"/>
  <c r="J11806" i="37"/>
  <c r="J11805" i="37"/>
  <c r="J11804" i="37"/>
  <c r="J11803" i="37"/>
  <c r="J11802" i="37"/>
  <c r="J11801" i="37"/>
  <c r="J11800" i="37"/>
  <c r="J11799" i="37"/>
  <c r="J11798" i="37"/>
  <c r="J11797" i="37"/>
  <c r="J11796" i="37"/>
  <c r="J11795" i="37"/>
  <c r="J11794" i="37"/>
  <c r="J11793" i="37"/>
  <c r="J11792" i="37"/>
  <c r="J11791" i="37"/>
  <c r="J11790" i="37"/>
  <c r="J11789" i="37"/>
  <c r="J11788" i="37"/>
  <c r="J11787" i="37"/>
  <c r="J11786" i="37"/>
  <c r="J11785" i="37"/>
  <c r="J11784" i="37"/>
  <c r="J11783" i="37"/>
  <c r="J11782" i="37"/>
  <c r="J11781" i="37"/>
  <c r="J11780" i="37"/>
  <c r="J11779" i="37"/>
  <c r="J11778" i="37"/>
  <c r="J11777" i="37"/>
  <c r="J11776" i="37"/>
  <c r="J11775" i="37"/>
  <c r="J11774" i="37"/>
  <c r="J11773" i="37"/>
  <c r="J11772" i="37"/>
  <c r="J11771" i="37"/>
  <c r="J11770" i="37"/>
  <c r="J11769" i="37"/>
  <c r="J11768" i="37"/>
  <c r="J11767" i="37"/>
  <c r="J11766" i="37"/>
  <c r="J11765" i="37"/>
  <c r="J11764" i="37"/>
  <c r="J11763" i="37"/>
  <c r="J11762" i="37"/>
  <c r="J11761" i="37"/>
  <c r="J11760" i="37"/>
  <c r="J11759" i="37"/>
  <c r="J11758" i="37"/>
  <c r="J11757" i="37"/>
  <c r="J11756" i="37"/>
  <c r="J11755" i="37"/>
  <c r="J11754" i="37"/>
  <c r="J11753" i="37"/>
  <c r="J11752" i="37"/>
  <c r="J11751" i="37"/>
  <c r="J11750" i="37"/>
  <c r="J11749" i="37"/>
  <c r="J11748" i="37"/>
  <c r="J11747" i="37"/>
  <c r="J11746" i="37"/>
  <c r="J11745" i="37"/>
  <c r="J11744" i="37"/>
  <c r="J11743" i="37"/>
  <c r="J11742" i="37"/>
  <c r="J11741" i="37"/>
  <c r="J11740" i="37"/>
  <c r="J11739" i="37"/>
  <c r="J11738" i="37"/>
  <c r="J11737" i="37"/>
  <c r="J11736" i="37"/>
  <c r="J11735" i="37"/>
  <c r="J11734" i="37"/>
  <c r="J11733" i="37"/>
  <c r="J11732" i="37"/>
  <c r="J11731" i="37"/>
  <c r="J11730" i="37"/>
  <c r="J11729" i="37"/>
  <c r="J11728" i="37"/>
  <c r="J11727" i="37"/>
  <c r="J11726" i="37"/>
  <c r="J11725" i="37"/>
  <c r="J11724" i="37"/>
  <c r="J11723" i="37"/>
  <c r="J11722" i="37"/>
  <c r="J11721" i="37"/>
  <c r="J11720" i="37"/>
  <c r="J11719" i="37"/>
  <c r="J11718" i="37"/>
  <c r="J11717" i="37"/>
  <c r="J11716" i="37"/>
  <c r="J11715" i="37"/>
  <c r="J11714" i="37"/>
  <c r="J11713" i="37"/>
  <c r="J11712" i="37"/>
  <c r="J11711" i="37"/>
  <c r="J11710" i="37"/>
  <c r="J11709" i="37"/>
  <c r="J11708" i="37"/>
  <c r="J11707" i="37"/>
  <c r="J11706" i="37"/>
  <c r="J11705" i="37"/>
  <c r="J11704" i="37"/>
  <c r="J11703" i="37"/>
  <c r="J11702" i="37"/>
  <c r="J11701" i="37"/>
  <c r="J11700" i="37"/>
  <c r="J11699" i="37"/>
  <c r="J11698" i="37"/>
  <c r="J11697" i="37"/>
  <c r="J11696" i="37"/>
  <c r="J11695" i="37"/>
  <c r="J11694" i="37"/>
  <c r="J11693" i="37"/>
  <c r="J11692" i="37"/>
  <c r="J11691" i="37"/>
  <c r="J11690" i="37"/>
  <c r="J11689" i="37"/>
  <c r="J11688" i="37"/>
  <c r="J11687" i="37"/>
  <c r="J11686" i="37"/>
  <c r="J11685" i="37"/>
  <c r="J11684" i="37"/>
  <c r="J11683" i="37"/>
  <c r="J11682" i="37"/>
  <c r="J11681" i="37"/>
  <c r="J11680" i="37"/>
  <c r="J11679" i="37"/>
  <c r="J11678" i="37"/>
  <c r="J11677" i="37"/>
  <c r="J11676" i="37"/>
  <c r="J11675" i="37"/>
  <c r="J11674" i="37"/>
  <c r="J11673" i="37"/>
  <c r="J11672" i="37"/>
  <c r="J11671" i="37"/>
  <c r="J11670" i="37"/>
  <c r="J11669" i="37"/>
  <c r="J11668" i="37"/>
  <c r="J11667" i="37"/>
  <c r="J11666" i="37"/>
  <c r="J11665" i="37"/>
  <c r="J11664" i="37"/>
  <c r="J11663" i="37"/>
  <c r="J11662" i="37"/>
  <c r="J11661" i="37"/>
  <c r="J11660" i="37"/>
  <c r="J11659" i="37"/>
  <c r="J11658" i="37"/>
  <c r="J11657" i="37"/>
  <c r="J11656" i="37"/>
  <c r="J11655" i="37"/>
  <c r="J11654" i="37"/>
  <c r="J11653" i="37"/>
  <c r="J11652" i="37"/>
  <c r="J11651" i="37"/>
  <c r="J11650" i="37"/>
  <c r="J11649" i="37"/>
  <c r="J11648" i="37"/>
  <c r="J11647" i="37"/>
  <c r="J11646" i="37"/>
  <c r="J11645" i="37"/>
  <c r="J11644" i="37"/>
  <c r="J11643" i="37"/>
  <c r="J11642" i="37"/>
  <c r="J11641" i="37"/>
  <c r="J11640" i="37"/>
  <c r="J11639" i="37"/>
  <c r="J11638" i="37"/>
  <c r="J11637" i="37"/>
  <c r="J11636" i="37"/>
  <c r="J11635" i="37"/>
  <c r="J11634" i="37"/>
  <c r="J11633" i="37"/>
  <c r="J11632" i="37"/>
  <c r="J11631" i="37"/>
  <c r="J11630" i="37"/>
  <c r="J11629" i="37"/>
  <c r="J11628" i="37"/>
  <c r="J11627" i="37"/>
  <c r="J11626" i="37"/>
  <c r="J11625" i="37"/>
  <c r="J11624" i="37"/>
  <c r="J11623" i="37"/>
  <c r="J11622" i="37"/>
  <c r="J11621" i="37"/>
  <c r="J11620" i="37"/>
  <c r="J11619" i="37"/>
  <c r="J11618" i="37"/>
  <c r="J11617" i="37"/>
  <c r="J11616" i="37"/>
  <c r="J11615" i="37"/>
  <c r="J11614" i="37"/>
  <c r="J11613" i="37"/>
  <c r="J11612" i="37"/>
  <c r="J11611" i="37"/>
  <c r="J11610" i="37"/>
  <c r="J11609" i="37"/>
  <c r="J11608" i="37"/>
  <c r="J11607" i="37"/>
  <c r="J11606" i="37"/>
  <c r="J11605" i="37"/>
  <c r="J11604" i="37"/>
  <c r="J11603" i="37"/>
  <c r="J11602" i="37"/>
  <c r="J11601" i="37"/>
  <c r="J11600" i="37"/>
  <c r="J11599" i="37"/>
  <c r="J11598" i="37"/>
  <c r="J11597" i="37"/>
  <c r="J11596" i="37"/>
  <c r="J11595" i="37"/>
  <c r="J11594" i="37"/>
  <c r="J11593" i="37"/>
  <c r="J11592" i="37"/>
  <c r="J11591" i="37"/>
  <c r="J11590" i="37"/>
  <c r="J11589" i="37"/>
  <c r="J11588" i="37"/>
  <c r="J11587" i="37"/>
  <c r="J11586" i="37"/>
  <c r="J11585" i="37"/>
  <c r="J11584" i="37"/>
  <c r="J11583" i="37"/>
  <c r="J11582" i="37"/>
  <c r="J11581" i="37"/>
  <c r="J11580" i="37"/>
  <c r="J11579" i="37"/>
  <c r="J11578" i="37"/>
  <c r="J11577" i="37"/>
  <c r="J11576" i="37"/>
  <c r="J11575" i="37"/>
  <c r="J11574" i="37"/>
  <c r="J11573" i="37"/>
  <c r="J11572" i="37"/>
  <c r="J11571" i="37"/>
  <c r="J11570" i="37"/>
  <c r="J11569" i="37"/>
  <c r="J11568" i="37"/>
  <c r="J11567" i="37"/>
  <c r="J11566" i="37"/>
  <c r="J11565" i="37"/>
  <c r="J11564" i="37"/>
  <c r="J11563" i="37"/>
  <c r="J11562" i="37"/>
  <c r="J11561" i="37"/>
  <c r="J11560" i="37"/>
  <c r="J11559" i="37"/>
  <c r="J11558" i="37"/>
  <c r="J11557" i="37"/>
  <c r="J11556" i="37"/>
  <c r="J11555" i="37"/>
  <c r="J11554" i="37"/>
  <c r="J11553" i="37"/>
  <c r="J11552" i="37"/>
  <c r="J11551" i="37"/>
  <c r="J11550" i="37"/>
  <c r="J11549" i="37"/>
  <c r="J11548" i="37"/>
  <c r="J11547" i="37"/>
  <c r="J11546" i="37"/>
  <c r="J11545" i="37"/>
  <c r="J11544" i="37"/>
  <c r="J11543" i="37"/>
  <c r="J11542" i="37"/>
  <c r="J11541" i="37"/>
  <c r="J11540" i="37"/>
  <c r="J11539" i="37"/>
  <c r="J11538" i="37"/>
  <c r="J11537" i="37"/>
  <c r="J11536" i="37"/>
  <c r="J11535" i="37"/>
  <c r="J11534" i="37"/>
  <c r="J11533" i="37"/>
  <c r="J11532" i="37"/>
  <c r="J11531" i="37"/>
  <c r="J11530" i="37"/>
  <c r="J11529" i="37"/>
  <c r="J11528" i="37"/>
  <c r="J11527" i="37"/>
  <c r="J11526" i="37"/>
  <c r="J11525" i="37"/>
  <c r="J11524" i="37"/>
  <c r="J11523" i="37"/>
  <c r="J11522" i="37"/>
  <c r="J11521" i="37"/>
  <c r="J11520" i="37"/>
  <c r="J11519" i="37"/>
  <c r="J11518" i="37"/>
  <c r="J11517" i="37"/>
  <c r="J11516" i="37"/>
  <c r="J11515" i="37"/>
  <c r="J11514" i="37"/>
  <c r="J11513" i="37"/>
  <c r="J11512" i="37"/>
  <c r="J11511" i="37"/>
  <c r="J11510" i="37"/>
  <c r="J11509" i="37"/>
  <c r="J11508" i="37"/>
  <c r="J11507" i="37"/>
  <c r="J11506" i="37"/>
  <c r="J11505" i="37"/>
  <c r="J11504" i="37"/>
  <c r="J11503" i="37"/>
  <c r="J11502" i="37"/>
  <c r="J11501" i="37"/>
  <c r="J11500" i="37"/>
  <c r="J11499" i="37"/>
  <c r="J11498" i="37"/>
  <c r="J11497" i="37"/>
  <c r="J11496" i="37"/>
  <c r="J11495" i="37"/>
  <c r="J11494" i="37"/>
  <c r="J11493" i="37"/>
  <c r="J11492" i="37"/>
  <c r="J11491" i="37"/>
  <c r="J11490" i="37"/>
  <c r="J11489" i="37"/>
  <c r="J11488" i="37"/>
  <c r="J11487" i="37"/>
  <c r="J11486" i="37"/>
  <c r="J11485" i="37"/>
  <c r="J11484" i="37"/>
  <c r="J11483" i="37"/>
  <c r="J11482" i="37"/>
  <c r="J11481" i="37"/>
  <c r="J11480" i="37"/>
  <c r="J11479" i="37"/>
  <c r="J11478" i="37"/>
  <c r="J11477" i="37"/>
  <c r="J11476" i="37"/>
  <c r="J11475" i="37"/>
  <c r="J11474" i="37"/>
  <c r="J11473" i="37"/>
  <c r="J11472" i="37"/>
  <c r="J11471" i="37"/>
  <c r="J11470" i="37"/>
  <c r="J11469" i="37"/>
  <c r="J11468" i="37"/>
  <c r="J11467" i="37"/>
  <c r="J11466" i="37"/>
  <c r="J11465" i="37"/>
  <c r="J11464" i="37"/>
  <c r="J11463" i="37"/>
  <c r="J11462" i="37"/>
  <c r="J11461" i="37"/>
  <c r="J11460" i="37"/>
  <c r="J11459" i="37"/>
  <c r="J11458" i="37"/>
  <c r="J11457" i="37"/>
  <c r="J11456" i="37"/>
  <c r="J11455" i="37"/>
  <c r="J11454" i="37"/>
  <c r="J11453" i="37"/>
  <c r="J11452" i="37"/>
  <c r="J11451" i="37"/>
  <c r="J11450" i="37"/>
  <c r="J11449" i="37"/>
  <c r="J11448" i="37"/>
  <c r="J11447" i="37"/>
  <c r="J11446" i="37"/>
  <c r="J11445" i="37"/>
  <c r="J11444" i="37"/>
  <c r="J11443" i="37"/>
  <c r="J11442" i="37"/>
  <c r="J11441" i="37"/>
  <c r="J11440" i="37"/>
  <c r="J11439" i="37"/>
  <c r="J11438" i="37"/>
  <c r="J11437" i="37"/>
  <c r="J11436" i="37"/>
  <c r="J11435" i="37"/>
  <c r="J11434" i="37"/>
  <c r="J11433" i="37"/>
  <c r="J11432" i="37"/>
  <c r="J11431" i="37"/>
  <c r="J11430" i="37"/>
  <c r="J11429" i="37"/>
  <c r="J11428" i="37"/>
  <c r="J11427" i="37"/>
  <c r="J11426" i="37"/>
  <c r="J11425" i="37"/>
  <c r="J11424" i="37"/>
  <c r="J11423" i="37"/>
  <c r="J11422" i="37"/>
  <c r="J11421" i="37"/>
  <c r="J11420" i="37"/>
  <c r="J11419" i="37"/>
  <c r="J11418" i="37"/>
  <c r="J11417" i="37"/>
  <c r="J11416" i="37"/>
  <c r="J11415" i="37"/>
  <c r="J11414" i="37"/>
  <c r="J11413" i="37"/>
  <c r="J11412" i="37"/>
  <c r="J11411" i="37"/>
  <c r="J11410" i="37"/>
  <c r="J11409" i="37"/>
  <c r="J11408" i="37"/>
  <c r="J11407" i="37"/>
  <c r="J11406" i="37"/>
  <c r="J11405" i="37"/>
  <c r="J11404" i="37"/>
  <c r="J11403" i="37"/>
  <c r="J11402" i="37"/>
  <c r="J11401" i="37"/>
  <c r="J11400" i="37"/>
  <c r="J11399" i="37"/>
  <c r="J11398" i="37"/>
  <c r="J11397" i="37"/>
  <c r="J11396" i="37"/>
  <c r="J11395" i="37"/>
  <c r="J11394" i="37"/>
  <c r="J11393" i="37"/>
  <c r="J11392" i="37"/>
  <c r="J11391" i="37"/>
  <c r="J11390" i="37"/>
  <c r="J11389" i="37"/>
  <c r="J11388" i="37"/>
  <c r="J11387" i="37"/>
  <c r="J11386" i="37"/>
  <c r="J11385" i="37"/>
  <c r="J11384" i="37"/>
  <c r="J11383" i="37"/>
  <c r="J11382" i="37"/>
  <c r="J11381" i="37"/>
  <c r="J11380" i="37"/>
  <c r="J11379" i="37"/>
  <c r="J11378" i="37"/>
  <c r="J11377" i="37"/>
  <c r="J11376" i="37"/>
  <c r="J11375" i="37"/>
  <c r="J11374" i="37"/>
  <c r="J11373" i="37"/>
  <c r="J11372" i="37"/>
  <c r="J11371" i="37"/>
  <c r="J11370" i="37"/>
  <c r="J11369" i="37"/>
  <c r="J11368" i="37"/>
  <c r="J11367" i="37"/>
  <c r="J11366" i="37"/>
  <c r="J11365" i="37"/>
  <c r="J11364" i="37"/>
  <c r="J11363" i="37"/>
  <c r="J11362" i="37"/>
  <c r="J11361" i="37"/>
  <c r="J11360" i="37"/>
  <c r="J11359" i="37"/>
  <c r="J11358" i="37"/>
  <c r="J11357" i="37"/>
  <c r="J11356" i="37"/>
  <c r="J11355" i="37"/>
  <c r="J11354" i="37"/>
  <c r="J11353" i="37"/>
  <c r="J11352" i="37"/>
  <c r="J11351" i="37"/>
  <c r="J11350" i="37"/>
  <c r="J11349" i="37"/>
  <c r="J11348" i="37"/>
  <c r="J11347" i="37"/>
  <c r="J11346" i="37"/>
  <c r="J11345" i="37"/>
  <c r="J11344" i="37"/>
  <c r="J11343" i="37"/>
  <c r="J11342" i="37"/>
  <c r="J11341" i="37"/>
  <c r="J11340" i="37"/>
  <c r="J11339" i="37"/>
  <c r="J11338" i="37"/>
  <c r="J11337" i="37"/>
  <c r="J11336" i="37"/>
  <c r="J11335" i="37"/>
  <c r="J11334" i="37"/>
  <c r="J11333" i="37"/>
  <c r="J11332" i="37"/>
  <c r="J11331" i="37"/>
  <c r="J11330" i="37"/>
  <c r="J11329" i="37"/>
  <c r="J11328" i="37"/>
  <c r="J11327" i="37"/>
  <c r="J11326" i="37"/>
  <c r="J11325" i="37"/>
  <c r="J11324" i="37"/>
  <c r="J11323" i="37"/>
  <c r="J11322" i="37"/>
  <c r="J11321" i="37"/>
  <c r="J11320" i="37"/>
  <c r="J11319" i="37"/>
  <c r="J11318" i="37"/>
  <c r="J11317" i="37"/>
  <c r="J11316" i="37"/>
  <c r="J11315" i="37"/>
  <c r="J11314" i="37"/>
  <c r="J11313" i="37"/>
  <c r="J11312" i="37"/>
  <c r="J11311" i="37"/>
  <c r="J11310" i="37"/>
  <c r="J11309" i="37"/>
  <c r="J11308" i="37"/>
  <c r="J11307" i="37"/>
  <c r="J11306" i="37"/>
  <c r="J11305" i="37"/>
  <c r="J11304" i="37"/>
  <c r="J11303" i="37"/>
  <c r="J11302" i="37"/>
  <c r="J11301" i="37"/>
  <c r="J11300" i="37"/>
  <c r="J11299" i="37"/>
  <c r="J11298" i="37"/>
  <c r="J11297" i="37"/>
  <c r="J11296" i="37"/>
  <c r="J11295" i="37"/>
  <c r="J11294" i="37"/>
  <c r="J11293" i="37"/>
  <c r="J11292" i="37"/>
  <c r="J11291" i="37"/>
  <c r="J11290" i="37"/>
  <c r="J11289" i="37"/>
  <c r="J11288" i="37"/>
  <c r="J11287" i="37"/>
  <c r="J11286" i="37"/>
  <c r="J11285" i="37"/>
  <c r="J11284" i="37"/>
  <c r="J11283" i="37"/>
  <c r="J11282" i="37"/>
  <c r="J11281" i="37"/>
  <c r="J11280" i="37"/>
  <c r="J11279" i="37"/>
  <c r="J11278" i="37"/>
  <c r="J11277" i="37"/>
  <c r="J11276" i="37"/>
  <c r="J11275" i="37"/>
  <c r="J11274" i="37"/>
  <c r="J11273" i="37"/>
  <c r="J11272" i="37"/>
  <c r="J11271" i="37"/>
  <c r="J11270" i="37"/>
  <c r="J11269" i="37"/>
  <c r="J11268" i="37"/>
  <c r="J11267" i="37"/>
  <c r="J11266" i="37"/>
  <c r="J11265" i="37"/>
  <c r="J11264" i="37"/>
  <c r="J11263" i="37"/>
  <c r="J11262" i="37"/>
  <c r="J11261" i="37"/>
  <c r="J11260" i="37"/>
  <c r="J11259" i="37"/>
  <c r="J11258" i="37"/>
  <c r="J11257" i="37"/>
  <c r="J11256" i="37"/>
  <c r="J11255" i="37"/>
  <c r="J11254" i="37"/>
  <c r="J11253" i="37"/>
  <c r="J11252" i="37"/>
  <c r="J11251" i="37"/>
  <c r="J11250" i="37"/>
  <c r="J11249" i="37"/>
  <c r="J11248" i="37"/>
  <c r="J11247" i="37"/>
  <c r="J11246" i="37"/>
  <c r="J11245" i="37"/>
  <c r="J11244" i="37"/>
  <c r="J11243" i="37"/>
  <c r="J11242" i="37"/>
  <c r="J11241" i="37"/>
  <c r="J11240" i="37"/>
  <c r="J11239" i="37"/>
  <c r="J11238" i="37"/>
  <c r="J11237" i="37"/>
  <c r="J11236" i="37"/>
  <c r="J11235" i="37"/>
  <c r="J11234" i="37"/>
  <c r="J11233" i="37"/>
  <c r="J11232" i="37"/>
  <c r="J11231" i="37"/>
  <c r="J11230" i="37"/>
  <c r="J11229" i="37"/>
  <c r="J11228" i="37"/>
  <c r="J11227" i="37"/>
  <c r="J11226" i="37"/>
  <c r="J11225" i="37"/>
  <c r="J11224" i="37"/>
  <c r="J11223" i="37"/>
  <c r="J11222" i="37"/>
  <c r="J11221" i="37"/>
  <c r="J11220" i="37"/>
  <c r="J11219" i="37"/>
  <c r="J11218" i="37"/>
  <c r="J11217" i="37"/>
  <c r="J11216" i="37"/>
  <c r="J11215" i="37"/>
  <c r="J11214" i="37"/>
  <c r="J11213" i="37"/>
  <c r="J11212" i="37"/>
  <c r="J11211" i="37"/>
  <c r="J11210" i="37"/>
  <c r="J11209" i="37"/>
  <c r="J11208" i="37"/>
  <c r="J11207" i="37"/>
  <c r="J11206" i="37"/>
  <c r="J11205" i="37"/>
  <c r="J11204" i="37"/>
  <c r="J11203" i="37"/>
  <c r="J11202" i="37"/>
  <c r="J11201" i="37"/>
  <c r="J11200" i="37"/>
  <c r="J11199" i="37"/>
  <c r="J11198" i="37"/>
  <c r="J11197" i="37"/>
  <c r="J11196" i="37"/>
  <c r="J11195" i="37"/>
  <c r="J11194" i="37"/>
  <c r="J11193" i="37"/>
  <c r="J11192" i="37"/>
  <c r="J11191" i="37"/>
  <c r="J11190" i="37"/>
  <c r="J11189" i="37"/>
  <c r="J11188" i="37"/>
  <c r="J11187" i="37"/>
  <c r="J11186" i="37"/>
  <c r="J11185" i="37"/>
  <c r="J11184" i="37"/>
  <c r="J11183" i="37"/>
  <c r="J11182" i="37"/>
  <c r="J11181" i="37"/>
  <c r="J11180" i="37"/>
  <c r="J11179" i="37"/>
  <c r="J11178" i="37"/>
  <c r="J11177" i="37"/>
  <c r="J11176" i="37"/>
  <c r="J11175" i="37"/>
  <c r="J11174" i="37"/>
  <c r="J11173" i="37"/>
  <c r="J11172" i="37"/>
  <c r="J11171" i="37"/>
  <c r="J11170" i="37"/>
  <c r="J11169" i="37"/>
  <c r="J11168" i="37"/>
  <c r="J11167" i="37"/>
  <c r="J11166" i="37"/>
  <c r="J11165" i="37"/>
  <c r="J11164" i="37"/>
  <c r="J11163" i="37"/>
  <c r="J11162" i="37"/>
  <c r="J11161" i="37"/>
  <c r="J11160" i="37"/>
  <c r="J11159" i="37"/>
  <c r="J11158" i="37"/>
  <c r="J11157" i="37"/>
  <c r="J11156" i="37"/>
  <c r="J11155" i="37"/>
  <c r="J11154" i="37"/>
  <c r="J11153" i="37"/>
  <c r="J11152" i="37"/>
  <c r="J11151" i="37"/>
  <c r="J11150" i="37"/>
  <c r="J11149" i="37"/>
  <c r="J11148" i="37"/>
  <c r="J11147" i="37"/>
  <c r="J11146" i="37"/>
  <c r="J11145" i="37"/>
  <c r="J11144" i="37"/>
  <c r="J11143" i="37"/>
  <c r="J11142" i="37"/>
  <c r="J11141" i="37"/>
  <c r="J11140" i="37"/>
  <c r="J11139" i="37"/>
  <c r="J11138" i="37"/>
  <c r="J11137" i="37"/>
  <c r="J11136" i="37"/>
  <c r="J11135" i="37"/>
  <c r="J11134" i="37"/>
  <c r="J11133" i="37"/>
  <c r="J11132" i="37"/>
  <c r="J11131" i="37"/>
  <c r="J11130" i="37"/>
  <c r="J11129" i="37"/>
  <c r="J11128" i="37"/>
  <c r="J11127" i="37"/>
  <c r="J11126" i="37"/>
  <c r="J11125" i="37"/>
  <c r="J11124" i="37"/>
  <c r="J11123" i="37"/>
  <c r="J11122" i="37"/>
  <c r="J11121" i="37"/>
  <c r="J11120" i="37"/>
  <c r="J11119" i="37"/>
  <c r="J11118" i="37"/>
  <c r="J11117" i="37"/>
  <c r="J11116" i="37"/>
  <c r="J11115" i="37"/>
  <c r="J11114" i="37"/>
  <c r="J11113" i="37"/>
  <c r="J11112" i="37"/>
  <c r="J11111" i="37"/>
  <c r="J11110" i="37"/>
  <c r="J11109" i="37"/>
  <c r="J11108" i="37"/>
  <c r="J11107" i="37"/>
  <c r="J11106" i="37"/>
  <c r="J11105" i="37"/>
  <c r="J11104" i="37"/>
  <c r="J11103" i="37"/>
  <c r="J11102" i="37"/>
  <c r="J11101" i="37"/>
  <c r="J11100" i="37"/>
  <c r="J11099" i="37"/>
  <c r="J11098" i="37"/>
  <c r="J11097" i="37"/>
  <c r="J11096" i="37"/>
  <c r="J11095" i="37"/>
  <c r="J11094" i="37"/>
  <c r="J11093" i="37"/>
  <c r="J11092" i="37"/>
  <c r="J11091" i="37"/>
  <c r="J11090" i="37"/>
  <c r="J11089" i="37"/>
  <c r="J11088" i="37"/>
  <c r="J11087" i="37"/>
  <c r="J11086" i="37"/>
  <c r="J11085" i="37"/>
  <c r="J11084" i="37"/>
  <c r="J11083" i="37"/>
  <c r="J11082" i="37"/>
  <c r="J11081" i="37"/>
  <c r="J11080" i="37"/>
  <c r="J11079" i="37"/>
  <c r="J11078" i="37"/>
  <c r="J11077" i="37"/>
  <c r="J11076" i="37"/>
  <c r="J11075" i="37"/>
  <c r="J11074" i="37"/>
  <c r="J11073" i="37"/>
  <c r="J11072" i="37"/>
  <c r="J11071" i="37"/>
  <c r="J11070" i="37"/>
  <c r="J11069" i="37"/>
  <c r="J11068" i="37"/>
  <c r="J11067" i="37"/>
  <c r="J11066" i="37"/>
  <c r="J11065" i="37"/>
  <c r="J11064" i="37"/>
  <c r="J11063" i="37"/>
  <c r="J11062" i="37"/>
  <c r="J11061" i="37"/>
  <c r="J11060" i="37"/>
  <c r="J11059" i="37"/>
  <c r="J11058" i="37"/>
  <c r="J11057" i="37"/>
  <c r="J11056" i="37"/>
  <c r="J11055" i="37"/>
  <c r="J11054" i="37"/>
  <c r="J11053" i="37"/>
  <c r="J11052" i="37"/>
  <c r="J11051" i="37"/>
  <c r="J11050" i="37"/>
  <c r="J11049" i="37"/>
  <c r="J11048" i="37"/>
  <c r="J11047" i="37"/>
  <c r="J11046" i="37"/>
  <c r="J11045" i="37"/>
  <c r="J11044" i="37"/>
  <c r="J11043" i="37"/>
  <c r="J11042" i="37"/>
  <c r="J11041" i="37"/>
  <c r="J11040" i="37"/>
  <c r="J11039" i="37"/>
  <c r="J11038" i="37"/>
  <c r="J11037" i="37"/>
  <c r="J11036" i="37"/>
  <c r="J11035" i="37"/>
  <c r="J11034" i="37"/>
  <c r="J11033" i="37"/>
  <c r="J11032" i="37"/>
  <c r="J11031" i="37"/>
  <c r="J11030" i="37"/>
  <c r="J11029" i="37"/>
  <c r="J11028" i="37"/>
  <c r="J11027" i="37"/>
  <c r="J11026" i="37"/>
  <c r="J11025" i="37"/>
  <c r="J11024" i="37"/>
  <c r="J11023" i="37"/>
  <c r="J11022" i="37"/>
  <c r="J11021" i="37"/>
  <c r="J11020" i="37"/>
  <c r="J11019" i="37"/>
  <c r="J11018" i="37"/>
  <c r="J11017" i="37"/>
  <c r="J11016" i="37"/>
  <c r="J11015" i="37"/>
  <c r="J11014" i="37"/>
  <c r="J11013" i="37"/>
  <c r="J11012" i="37"/>
  <c r="J11011" i="37"/>
  <c r="J11010" i="37"/>
  <c r="J11009" i="37"/>
  <c r="J11008" i="37"/>
  <c r="J11007" i="37"/>
  <c r="J11006" i="37"/>
  <c r="J11005" i="37"/>
  <c r="J11004" i="37"/>
  <c r="J11003" i="37"/>
  <c r="J11002" i="37"/>
  <c r="J11001" i="37"/>
  <c r="J11000" i="37"/>
  <c r="J10999" i="37"/>
  <c r="J10998" i="37"/>
  <c r="J10997" i="37"/>
  <c r="J10996" i="37"/>
  <c r="J10995" i="37"/>
  <c r="J10994" i="37"/>
  <c r="J10993" i="37"/>
  <c r="J10992" i="37"/>
  <c r="J10991" i="37"/>
  <c r="J10990" i="37"/>
  <c r="J10989" i="37"/>
  <c r="J10988" i="37"/>
  <c r="J10987" i="37"/>
  <c r="J10986" i="37"/>
  <c r="J10985" i="37"/>
  <c r="J10984" i="37"/>
  <c r="J10983" i="37"/>
  <c r="J10982" i="37"/>
  <c r="J10981" i="37"/>
  <c r="J10980" i="37"/>
  <c r="J10979" i="37"/>
  <c r="J10978" i="37"/>
  <c r="J10977" i="37"/>
  <c r="J10976" i="37"/>
  <c r="J10975" i="37"/>
  <c r="J10974" i="37"/>
  <c r="J10973" i="37"/>
  <c r="J10972" i="37"/>
  <c r="J10971" i="37"/>
  <c r="J10970" i="37"/>
  <c r="J10969" i="37"/>
  <c r="J10968" i="37"/>
  <c r="J10967" i="37"/>
  <c r="J10966" i="37"/>
  <c r="J10965" i="37"/>
  <c r="J10964" i="37"/>
  <c r="J10963" i="37"/>
  <c r="J10962" i="37"/>
  <c r="J10961" i="37"/>
  <c r="J10960" i="37"/>
  <c r="J10959" i="37"/>
  <c r="J10958" i="37"/>
  <c r="J10957" i="37"/>
  <c r="J10956" i="37"/>
  <c r="J10955" i="37"/>
  <c r="J10954" i="37"/>
  <c r="J10953" i="37"/>
  <c r="J10952" i="37"/>
  <c r="J10951" i="37"/>
  <c r="J10950" i="37"/>
  <c r="J10949" i="37"/>
  <c r="J10948" i="37"/>
  <c r="J10947" i="37"/>
  <c r="J10946" i="37"/>
  <c r="J10945" i="37"/>
  <c r="J10944" i="37"/>
  <c r="J10943" i="37"/>
  <c r="J10942" i="37"/>
  <c r="J10941" i="37"/>
  <c r="J10940" i="37"/>
  <c r="J10939" i="37"/>
  <c r="J10938" i="37"/>
  <c r="J10937" i="37"/>
  <c r="J10936" i="37"/>
  <c r="J10935" i="37"/>
  <c r="J10934" i="37"/>
  <c r="J10933" i="37"/>
  <c r="J10932" i="37"/>
  <c r="J10931" i="37"/>
  <c r="J10930" i="37"/>
  <c r="J10929" i="37"/>
  <c r="J10928" i="37"/>
  <c r="J10927" i="37"/>
  <c r="J10926" i="37"/>
  <c r="J10925" i="37"/>
  <c r="J10924" i="37"/>
  <c r="J10923" i="37"/>
  <c r="J10922" i="37"/>
  <c r="J10921" i="37"/>
  <c r="J10920" i="37"/>
  <c r="J10919" i="37"/>
  <c r="J10918" i="37"/>
  <c r="J10917" i="37"/>
  <c r="J10916" i="37"/>
  <c r="J10915" i="37"/>
  <c r="J10914" i="37"/>
  <c r="J10913" i="37"/>
  <c r="J10912" i="37"/>
  <c r="J10911" i="37"/>
  <c r="J10910" i="37"/>
  <c r="J10909" i="37"/>
  <c r="J10908" i="37"/>
  <c r="J10907" i="37"/>
  <c r="J10906" i="37"/>
  <c r="J10905" i="37"/>
  <c r="J10904" i="37"/>
  <c r="J10903" i="37"/>
  <c r="J10902" i="37"/>
  <c r="J10901" i="37"/>
  <c r="J10900" i="37"/>
  <c r="J10899" i="37"/>
  <c r="J10898" i="37"/>
  <c r="J10897" i="37"/>
  <c r="J10896" i="37"/>
  <c r="J10895" i="37"/>
  <c r="J10894" i="37"/>
  <c r="J10893" i="37"/>
  <c r="J10892" i="37"/>
  <c r="J10891" i="37"/>
  <c r="J10890" i="37"/>
  <c r="J10889" i="37"/>
  <c r="J10888" i="37"/>
  <c r="J10887" i="37"/>
  <c r="J10886" i="37"/>
  <c r="J10885" i="37"/>
  <c r="J10884" i="37"/>
  <c r="J10883" i="37"/>
  <c r="J10882" i="37"/>
  <c r="J10881" i="37"/>
  <c r="J10880" i="37"/>
  <c r="J10879" i="37"/>
  <c r="J10878" i="37"/>
  <c r="J10877" i="37"/>
  <c r="J10876" i="37"/>
  <c r="J10875" i="37"/>
  <c r="J10874" i="37"/>
  <c r="J10873" i="37"/>
  <c r="J10872" i="37"/>
  <c r="J10871" i="37"/>
  <c r="J10870" i="37"/>
  <c r="J10869" i="37"/>
  <c r="J10868" i="37"/>
  <c r="J10867" i="37"/>
  <c r="J10866" i="37"/>
  <c r="J10865" i="37"/>
  <c r="J10864" i="37"/>
  <c r="J10863" i="37"/>
  <c r="J10862" i="37"/>
  <c r="J10861" i="37"/>
  <c r="J10860" i="37"/>
  <c r="J10859" i="37"/>
  <c r="J10858" i="37"/>
  <c r="J10857" i="37"/>
  <c r="J10856" i="37"/>
  <c r="J10855" i="37"/>
  <c r="J10854" i="37"/>
  <c r="J10853" i="37"/>
  <c r="J10852" i="37"/>
  <c r="J10851" i="37"/>
  <c r="J10850" i="37"/>
  <c r="J10849" i="37"/>
  <c r="J10848" i="37"/>
  <c r="J10847" i="37"/>
  <c r="J10846" i="37"/>
  <c r="J10845" i="37"/>
  <c r="J10844" i="37"/>
  <c r="J10843" i="37"/>
  <c r="J10842" i="37"/>
  <c r="J10841" i="37"/>
  <c r="J10840" i="37"/>
  <c r="J10839" i="37"/>
  <c r="J10838" i="37"/>
  <c r="J10837" i="37"/>
  <c r="J10836" i="37"/>
  <c r="J10835" i="37"/>
  <c r="J10834" i="37"/>
  <c r="J10833" i="37"/>
  <c r="J10832" i="37"/>
  <c r="J10831" i="37"/>
  <c r="J10830" i="37"/>
  <c r="J10829" i="37"/>
  <c r="J10828" i="37"/>
  <c r="J10827" i="37"/>
  <c r="J10826" i="37"/>
  <c r="J10825" i="37"/>
  <c r="J10824" i="37"/>
  <c r="J10823" i="37"/>
  <c r="J10822" i="37"/>
  <c r="J10821" i="37"/>
  <c r="J10820" i="37"/>
  <c r="J10819" i="37"/>
  <c r="J10818" i="37"/>
  <c r="J10817" i="37"/>
  <c r="J10816" i="37"/>
  <c r="J10815" i="37"/>
  <c r="J10814" i="37"/>
  <c r="J10813" i="37"/>
  <c r="J10812" i="37"/>
  <c r="J10811" i="37"/>
  <c r="J10810" i="37"/>
  <c r="J10809" i="37"/>
  <c r="J10808" i="37"/>
  <c r="J10807" i="37"/>
  <c r="J10806" i="37"/>
  <c r="J10805" i="37"/>
  <c r="J10804" i="37"/>
  <c r="J10803" i="37"/>
  <c r="J10802" i="37"/>
  <c r="J10801" i="37"/>
  <c r="J10800" i="37"/>
  <c r="J10799" i="37"/>
  <c r="J10798" i="37"/>
  <c r="J10797" i="37"/>
  <c r="J10796" i="37"/>
  <c r="J10795" i="37"/>
  <c r="J10794" i="37"/>
  <c r="J10793" i="37"/>
  <c r="J10792" i="37"/>
  <c r="J10791" i="37"/>
  <c r="J10790" i="37"/>
  <c r="J10789" i="37"/>
  <c r="J10788" i="37"/>
  <c r="J10787" i="37"/>
  <c r="J10786" i="37"/>
  <c r="J10785" i="37"/>
  <c r="J10784" i="37"/>
  <c r="J10783" i="37"/>
  <c r="J10782" i="37"/>
  <c r="J10781" i="37"/>
  <c r="J10780" i="37"/>
  <c r="J10779" i="37"/>
  <c r="J10778" i="37"/>
  <c r="J10777" i="37"/>
  <c r="J10776" i="37"/>
  <c r="J10775" i="37"/>
  <c r="J10774" i="37"/>
  <c r="J10773" i="37"/>
  <c r="J10772" i="37"/>
  <c r="J10771" i="37"/>
  <c r="J10770" i="37"/>
  <c r="J10769" i="37"/>
  <c r="J10768" i="37"/>
  <c r="J10767" i="37"/>
  <c r="J10766" i="37"/>
  <c r="J10765" i="37"/>
  <c r="J10764" i="37"/>
  <c r="J10763" i="37"/>
  <c r="J10762" i="37"/>
  <c r="J10761" i="37"/>
  <c r="J10760" i="37"/>
  <c r="J10759" i="37"/>
  <c r="J10758" i="37"/>
  <c r="J10757" i="37"/>
  <c r="J10756" i="37"/>
  <c r="J10755" i="37"/>
  <c r="J10754" i="37"/>
  <c r="J10753" i="37"/>
  <c r="J10752" i="37"/>
  <c r="J10751" i="37"/>
  <c r="J10750" i="37"/>
  <c r="J10749" i="37"/>
  <c r="J10748" i="37"/>
  <c r="J10747" i="37"/>
  <c r="J10746" i="37"/>
  <c r="J10745" i="37"/>
  <c r="J10744" i="37"/>
  <c r="J10743" i="37"/>
  <c r="J10742" i="37"/>
  <c r="J10741" i="37"/>
  <c r="J10740" i="37"/>
  <c r="J10739" i="37"/>
  <c r="J10738" i="37"/>
  <c r="J10737" i="37"/>
  <c r="J10736" i="37"/>
  <c r="J10735" i="37"/>
  <c r="J10734" i="37"/>
  <c r="J10733" i="37"/>
  <c r="J10732" i="37"/>
  <c r="J10731" i="37"/>
  <c r="J10730" i="37"/>
  <c r="J10729" i="37"/>
  <c r="J10728" i="37"/>
  <c r="J10727" i="37"/>
  <c r="J10726" i="37"/>
  <c r="J10725" i="37"/>
  <c r="J10724" i="37"/>
  <c r="J10723" i="37"/>
  <c r="J10722" i="37"/>
  <c r="J10721" i="37"/>
  <c r="J10720" i="37"/>
  <c r="J10719" i="37"/>
  <c r="J10718" i="37"/>
  <c r="J10717" i="37"/>
  <c r="J10716" i="37"/>
  <c r="J10715" i="37"/>
  <c r="J10714" i="37"/>
  <c r="J10713" i="37"/>
  <c r="J10712" i="37"/>
  <c r="J10711" i="37"/>
  <c r="J10710" i="37"/>
  <c r="J10709" i="37"/>
  <c r="J10708" i="37"/>
  <c r="J10707" i="37"/>
  <c r="J10706" i="37"/>
  <c r="J10705" i="37"/>
  <c r="J10704" i="37"/>
  <c r="J10703" i="37"/>
  <c r="J10702" i="37"/>
  <c r="J10701" i="37"/>
  <c r="J10700" i="37"/>
  <c r="J10699" i="37"/>
  <c r="J10698" i="37"/>
  <c r="J10697" i="37"/>
  <c r="J10696" i="37"/>
  <c r="J10695" i="37"/>
  <c r="J10694" i="37"/>
  <c r="J10693" i="37"/>
  <c r="J10692" i="37"/>
  <c r="J10691" i="37"/>
  <c r="J10690" i="37"/>
  <c r="J10689" i="37"/>
  <c r="J10688" i="37"/>
  <c r="J10687" i="37"/>
  <c r="J10686" i="37"/>
  <c r="J10685" i="37"/>
  <c r="J10684" i="37"/>
  <c r="J10683" i="37"/>
  <c r="J10682" i="37"/>
  <c r="J10681" i="37"/>
  <c r="J10680" i="37"/>
  <c r="J10679" i="37"/>
  <c r="J10678" i="37"/>
  <c r="J10677" i="37"/>
  <c r="J10676" i="37"/>
  <c r="J10675" i="37"/>
  <c r="J10674" i="37"/>
  <c r="J10673" i="37"/>
  <c r="J10672" i="37"/>
  <c r="J10671" i="37"/>
  <c r="J10670" i="37"/>
  <c r="J10669" i="37"/>
  <c r="J10668" i="37"/>
  <c r="J10667" i="37"/>
  <c r="J10666" i="37"/>
  <c r="J10665" i="37"/>
  <c r="J10664" i="37"/>
  <c r="J10663" i="37"/>
  <c r="J10662" i="37"/>
  <c r="J10661" i="37"/>
  <c r="J10660" i="37"/>
  <c r="J10659" i="37"/>
  <c r="J10658" i="37"/>
  <c r="J10657" i="37"/>
  <c r="J10656" i="37"/>
  <c r="J10655" i="37"/>
  <c r="J10654" i="37"/>
  <c r="J10653" i="37"/>
  <c r="J10652" i="37"/>
  <c r="J10651" i="37"/>
  <c r="J10650" i="37"/>
  <c r="J10649" i="37"/>
  <c r="J10648" i="37"/>
  <c r="J10647" i="37"/>
  <c r="J10646" i="37"/>
  <c r="J10645" i="37"/>
  <c r="J10644" i="37"/>
  <c r="J10643" i="37"/>
  <c r="J10642" i="37"/>
  <c r="J10641" i="37"/>
  <c r="J10640" i="37"/>
  <c r="J10639" i="37"/>
  <c r="J10638" i="37"/>
  <c r="J10637" i="37"/>
  <c r="J10636" i="37"/>
  <c r="J10635" i="37"/>
  <c r="J10634" i="37"/>
  <c r="J10633" i="37"/>
  <c r="J10632" i="37"/>
  <c r="J10631" i="37"/>
  <c r="J10630" i="37"/>
  <c r="J10629" i="37"/>
  <c r="J10628" i="37"/>
  <c r="J10627" i="37"/>
  <c r="J10626" i="37"/>
  <c r="J10625" i="37"/>
  <c r="J10624" i="37"/>
  <c r="J10623" i="37"/>
  <c r="J10622" i="37"/>
  <c r="J10621" i="37"/>
  <c r="J10620" i="37"/>
  <c r="J10619" i="37"/>
  <c r="J10618" i="37"/>
  <c r="J10617" i="37"/>
  <c r="J10616" i="37"/>
  <c r="J10615" i="37"/>
  <c r="J10614" i="37"/>
  <c r="J10613" i="37"/>
  <c r="J10612" i="37"/>
  <c r="J10611" i="37"/>
  <c r="J10610" i="37"/>
  <c r="J10609" i="37"/>
  <c r="J10608" i="37"/>
  <c r="J10607" i="37"/>
  <c r="J10606" i="37"/>
  <c r="J10605" i="37"/>
  <c r="J10604" i="37"/>
  <c r="J10603" i="37"/>
  <c r="J10602" i="37"/>
  <c r="J10601" i="37"/>
  <c r="J10600" i="37"/>
  <c r="J10599" i="37"/>
  <c r="J10598" i="37"/>
  <c r="J10597" i="37"/>
  <c r="J10596" i="37"/>
  <c r="J10595" i="37"/>
  <c r="J10594" i="37"/>
  <c r="J10593" i="37"/>
  <c r="J10592" i="37"/>
  <c r="J10591" i="37"/>
  <c r="J10590" i="37"/>
  <c r="J10589" i="37"/>
  <c r="J10588" i="37"/>
  <c r="J10587" i="37"/>
  <c r="J10586" i="37"/>
  <c r="J10585" i="37"/>
  <c r="J10584" i="37"/>
  <c r="J10583" i="37"/>
  <c r="J10582" i="37"/>
  <c r="J10581" i="37"/>
  <c r="J10580" i="37"/>
  <c r="J10579" i="37"/>
  <c r="J10578" i="37"/>
  <c r="J10577" i="37"/>
  <c r="J10576" i="37"/>
  <c r="J10575" i="37"/>
  <c r="J10574" i="37"/>
  <c r="J10573" i="37"/>
  <c r="J10572" i="37"/>
  <c r="J10571" i="37"/>
  <c r="J10570" i="37"/>
  <c r="J10569" i="37"/>
  <c r="J10568" i="37"/>
  <c r="J10567" i="37"/>
  <c r="J10566" i="37"/>
  <c r="J10565" i="37"/>
  <c r="J10564" i="37"/>
  <c r="J10563" i="37"/>
  <c r="J10562" i="37"/>
  <c r="J10561" i="37"/>
  <c r="J10560" i="37"/>
  <c r="J10559" i="37"/>
  <c r="J10558" i="37"/>
  <c r="J10557" i="37"/>
  <c r="J10556" i="37"/>
  <c r="J10555" i="37"/>
  <c r="J10554" i="37"/>
  <c r="J10553" i="37"/>
  <c r="J10552" i="37"/>
  <c r="J10551" i="37"/>
  <c r="J10550" i="37"/>
  <c r="J10549" i="37"/>
  <c r="J10548" i="37"/>
  <c r="J10547" i="37"/>
  <c r="J10546" i="37"/>
  <c r="J10545" i="37"/>
  <c r="J10544" i="37"/>
  <c r="J10543" i="37"/>
  <c r="J10542" i="37"/>
  <c r="J10541" i="37"/>
  <c r="J10540" i="37"/>
  <c r="J10539" i="37"/>
  <c r="J10538" i="37"/>
  <c r="J10537" i="37"/>
  <c r="J10536" i="37"/>
  <c r="J10535" i="37"/>
  <c r="J10534" i="37"/>
  <c r="J10533" i="37"/>
  <c r="J10532" i="37"/>
  <c r="J10531" i="37"/>
  <c r="J10530" i="37"/>
  <c r="J10529" i="37"/>
  <c r="J10528" i="37"/>
  <c r="J10527" i="37"/>
  <c r="J10526" i="37"/>
  <c r="J10525" i="37"/>
  <c r="J10524" i="37"/>
  <c r="J10523" i="37"/>
  <c r="J10522" i="37"/>
  <c r="J10521" i="37"/>
  <c r="J10520" i="37"/>
  <c r="J10519" i="37"/>
  <c r="J10518" i="37"/>
  <c r="J10517" i="37"/>
  <c r="J10516" i="37"/>
  <c r="J10515" i="37"/>
  <c r="J10514" i="37"/>
  <c r="J10513" i="37"/>
  <c r="J10512" i="37"/>
  <c r="J10511" i="37"/>
  <c r="J10510" i="37"/>
  <c r="J10509" i="37"/>
  <c r="J10508" i="37"/>
  <c r="J10507" i="37"/>
  <c r="J10506" i="37"/>
  <c r="J10505" i="37"/>
  <c r="J10504" i="37"/>
  <c r="J10503" i="37"/>
  <c r="J10502" i="37"/>
  <c r="J10501" i="37"/>
  <c r="J10500" i="37"/>
  <c r="J10499" i="37"/>
  <c r="J10498" i="37"/>
  <c r="J10497" i="37"/>
  <c r="J10496" i="37"/>
  <c r="J10495" i="37"/>
  <c r="J10494" i="37"/>
  <c r="J10493" i="37"/>
  <c r="J10492" i="37"/>
  <c r="J10491" i="37"/>
  <c r="J10490" i="37"/>
  <c r="J10489" i="37"/>
  <c r="J10488" i="37"/>
  <c r="J10487" i="37"/>
  <c r="J10486" i="37"/>
  <c r="J10485" i="37"/>
  <c r="J10484" i="37"/>
  <c r="J10483" i="37"/>
  <c r="J10482" i="37"/>
  <c r="J10481" i="37"/>
  <c r="J10480" i="37"/>
  <c r="J10479" i="37"/>
  <c r="J10478" i="37"/>
  <c r="J10477" i="37"/>
  <c r="J10476" i="37"/>
  <c r="J10475" i="37"/>
  <c r="J10474" i="37"/>
  <c r="J10473" i="37"/>
  <c r="J10472" i="37"/>
  <c r="J10471" i="37"/>
  <c r="J10470" i="37"/>
  <c r="J10469" i="37"/>
  <c r="J10468" i="37"/>
  <c r="J10467" i="37"/>
  <c r="J10466" i="37"/>
  <c r="J10465" i="37"/>
  <c r="J10464" i="37"/>
  <c r="J10463" i="37"/>
  <c r="J10462" i="37"/>
  <c r="J10461" i="37"/>
  <c r="J10460" i="37"/>
  <c r="J10459" i="37"/>
  <c r="J10458" i="37"/>
  <c r="J10457" i="37"/>
  <c r="J10456" i="37"/>
  <c r="J10455" i="37"/>
  <c r="J10454" i="37"/>
  <c r="J10453" i="37"/>
  <c r="J10452" i="37"/>
  <c r="J10451" i="37"/>
  <c r="J10450" i="37"/>
  <c r="J10449" i="37"/>
  <c r="J10448" i="37"/>
  <c r="J10447" i="37"/>
  <c r="J10446" i="37"/>
  <c r="J10445" i="37"/>
  <c r="J10444" i="37"/>
  <c r="J10443" i="37"/>
  <c r="J10442" i="37"/>
  <c r="J10441" i="37"/>
  <c r="J10440" i="37"/>
  <c r="J10439" i="37"/>
  <c r="J10438" i="37"/>
  <c r="J10437" i="37"/>
  <c r="J10436" i="37"/>
  <c r="J10435" i="37"/>
  <c r="J10434" i="37"/>
  <c r="J10433" i="37"/>
  <c r="J10432" i="37"/>
  <c r="J10431" i="37"/>
  <c r="J10430" i="37"/>
  <c r="J10429" i="37"/>
  <c r="J10428" i="37"/>
  <c r="J10427" i="37"/>
  <c r="J10426" i="37"/>
  <c r="J10425" i="37"/>
  <c r="J10424" i="37"/>
  <c r="J10423" i="37"/>
  <c r="J10422" i="37"/>
  <c r="J10421" i="37"/>
  <c r="J10420" i="37"/>
  <c r="J10419" i="37"/>
  <c r="J10418" i="37"/>
  <c r="J10417" i="37"/>
  <c r="J10416" i="37"/>
  <c r="J10415" i="37"/>
  <c r="J10414" i="37"/>
  <c r="J10413" i="37"/>
  <c r="J10412" i="37"/>
  <c r="J10411" i="37"/>
  <c r="J10410" i="37"/>
  <c r="J10409" i="37"/>
  <c r="J10408" i="37"/>
  <c r="J10407" i="37"/>
  <c r="J10406" i="37"/>
  <c r="J10405" i="37"/>
  <c r="J10404" i="37"/>
  <c r="J10403" i="37"/>
  <c r="J10402" i="37"/>
  <c r="J10401" i="37"/>
  <c r="J10400" i="37"/>
  <c r="J10399" i="37"/>
  <c r="J10398" i="37"/>
  <c r="J10397" i="37"/>
  <c r="J10396" i="37"/>
  <c r="J10395" i="37"/>
  <c r="J10394" i="37"/>
  <c r="J10393" i="37"/>
  <c r="J10392" i="37"/>
  <c r="J10391" i="37"/>
  <c r="J10390" i="37"/>
  <c r="J10389" i="37"/>
  <c r="J10388" i="37"/>
  <c r="J10387" i="37"/>
  <c r="J10386" i="37"/>
  <c r="J10385" i="37"/>
  <c r="J10384" i="37"/>
  <c r="J10383" i="37"/>
  <c r="J10382" i="37"/>
  <c r="J10381" i="37"/>
  <c r="J10380" i="37"/>
  <c r="J10379" i="37"/>
  <c r="J10378" i="37"/>
  <c r="J10377" i="37"/>
  <c r="J10376" i="37"/>
  <c r="J10375" i="37"/>
  <c r="J10374" i="37"/>
  <c r="J10373" i="37"/>
  <c r="J10372" i="37"/>
  <c r="J10371" i="37"/>
  <c r="J10370" i="37"/>
  <c r="J10369" i="37"/>
  <c r="J10368" i="37"/>
  <c r="J10367" i="37"/>
  <c r="J10366" i="37"/>
  <c r="J10365" i="37"/>
  <c r="J10364" i="37"/>
  <c r="J10363" i="37"/>
  <c r="J10362" i="37"/>
  <c r="J10361" i="37"/>
  <c r="J10360" i="37"/>
  <c r="J10359" i="37"/>
  <c r="J10358" i="37"/>
  <c r="J10357" i="37"/>
  <c r="J10356" i="37"/>
  <c r="J10355" i="37"/>
  <c r="J10354" i="37"/>
  <c r="J10353" i="37"/>
  <c r="J10352" i="37"/>
  <c r="J10351" i="37"/>
  <c r="J10350" i="37"/>
  <c r="J10349" i="37"/>
  <c r="J10348" i="37"/>
  <c r="J10347" i="37"/>
  <c r="J10346" i="37"/>
  <c r="J10345" i="37"/>
  <c r="J10344" i="37"/>
  <c r="J10343" i="37"/>
  <c r="J10342" i="37"/>
  <c r="J10341" i="37"/>
  <c r="J10340" i="37"/>
  <c r="J10339" i="37"/>
  <c r="J10338" i="37"/>
  <c r="J10337" i="37"/>
  <c r="J10336" i="37"/>
  <c r="J10335" i="37"/>
  <c r="J10334" i="37"/>
  <c r="J10333" i="37"/>
  <c r="J10332" i="37"/>
  <c r="J10331" i="37"/>
  <c r="J10330" i="37"/>
  <c r="J10329" i="37"/>
  <c r="J10328" i="37"/>
  <c r="J10327" i="37"/>
  <c r="J10326" i="37"/>
  <c r="J10325" i="37"/>
  <c r="J10324" i="37"/>
  <c r="J10323" i="37"/>
  <c r="J10322" i="37"/>
  <c r="J10321" i="37"/>
  <c r="J10320" i="37"/>
  <c r="J10319" i="37"/>
  <c r="J10318" i="37"/>
  <c r="J10317" i="37"/>
  <c r="J10316" i="37"/>
  <c r="J10315" i="37"/>
  <c r="J10314" i="37"/>
  <c r="J10313" i="37"/>
  <c r="J10312" i="37"/>
  <c r="J10311" i="37"/>
  <c r="J10310" i="37"/>
  <c r="J10309" i="37"/>
  <c r="J10308" i="37"/>
  <c r="J10307" i="37"/>
  <c r="J10306" i="37"/>
  <c r="J10305" i="37"/>
  <c r="J10304" i="37"/>
  <c r="J10303" i="37"/>
  <c r="J10302" i="37"/>
  <c r="J10301" i="37"/>
  <c r="J10300" i="37"/>
  <c r="J10299" i="37"/>
  <c r="J10298" i="37"/>
  <c r="J10297" i="37"/>
  <c r="J10296" i="37"/>
  <c r="J10295" i="37"/>
  <c r="J10294" i="37"/>
  <c r="J10293" i="37"/>
  <c r="J10292" i="37"/>
  <c r="J10291" i="37"/>
  <c r="J10290" i="37"/>
  <c r="J10289" i="37"/>
  <c r="J10288" i="37"/>
  <c r="J10287" i="37"/>
  <c r="J10286" i="37"/>
  <c r="J10285" i="37"/>
  <c r="J10284" i="37"/>
  <c r="J10283" i="37"/>
  <c r="J10282" i="37"/>
  <c r="J10281" i="37"/>
  <c r="J10280" i="37"/>
  <c r="J10279" i="37"/>
  <c r="J10278" i="37"/>
  <c r="J10277" i="37"/>
  <c r="J10276" i="37"/>
  <c r="J10275" i="37"/>
  <c r="J10274" i="37"/>
  <c r="J10273" i="37"/>
  <c r="J10272" i="37"/>
  <c r="J10271" i="37"/>
  <c r="J10270" i="37"/>
  <c r="J10269" i="37"/>
  <c r="J10268" i="37"/>
  <c r="J10267" i="37"/>
  <c r="J10266" i="37"/>
  <c r="J10265" i="37"/>
  <c r="J10264" i="37"/>
  <c r="J10263" i="37"/>
  <c r="J10262" i="37"/>
  <c r="J10261" i="37"/>
  <c r="J10260" i="37"/>
  <c r="J10259" i="37"/>
  <c r="J10258" i="37"/>
  <c r="J10257" i="37"/>
  <c r="J10256" i="37"/>
  <c r="J10255" i="37"/>
  <c r="J10254" i="37"/>
  <c r="J10253" i="37"/>
  <c r="J10252" i="37"/>
  <c r="J10251" i="37"/>
  <c r="J10250" i="37"/>
  <c r="J10249" i="37"/>
  <c r="J10248" i="37"/>
  <c r="J10247" i="37"/>
  <c r="J10246" i="37"/>
  <c r="J10245" i="37"/>
  <c r="J10244" i="37"/>
  <c r="J10243" i="37"/>
  <c r="J10242" i="37"/>
  <c r="J10241" i="37"/>
  <c r="J10240" i="37"/>
  <c r="J10239" i="37"/>
  <c r="J10238" i="37"/>
  <c r="J10237" i="37"/>
  <c r="J10236" i="37"/>
  <c r="J10235" i="37"/>
  <c r="J10234" i="37"/>
  <c r="J10233" i="37"/>
  <c r="J10232" i="37"/>
  <c r="J10231" i="37"/>
  <c r="J10230" i="37"/>
  <c r="J10229" i="37"/>
  <c r="J10228" i="37"/>
  <c r="J10227" i="37"/>
  <c r="J10226" i="37"/>
  <c r="J10225" i="37"/>
  <c r="J10224" i="37"/>
  <c r="J10223" i="37"/>
  <c r="J10222" i="37"/>
  <c r="J10221" i="37"/>
  <c r="J10220" i="37"/>
  <c r="J10219" i="37"/>
  <c r="J10218" i="37"/>
  <c r="J10217" i="37"/>
  <c r="J10216" i="37"/>
  <c r="J10215" i="37"/>
  <c r="J10214" i="37"/>
  <c r="J10213" i="37"/>
  <c r="J10212" i="37"/>
  <c r="J10211" i="37"/>
  <c r="J10210" i="37"/>
  <c r="J10209" i="37"/>
  <c r="J10208" i="37"/>
  <c r="J10207" i="37"/>
  <c r="J10206" i="37"/>
  <c r="J10205" i="37"/>
  <c r="J10204" i="37"/>
  <c r="J10203" i="37"/>
  <c r="J10202" i="37"/>
  <c r="J10201" i="37"/>
  <c r="J10200" i="37"/>
  <c r="J10199" i="37"/>
  <c r="J10198" i="37"/>
  <c r="J10197" i="37"/>
  <c r="J10196" i="37"/>
  <c r="J10195" i="37"/>
  <c r="J10194" i="37"/>
  <c r="J10193" i="37"/>
  <c r="J10192" i="37"/>
  <c r="J10191" i="37"/>
  <c r="J10190" i="37"/>
  <c r="J10189" i="37"/>
  <c r="J10188" i="37"/>
  <c r="J10187" i="37"/>
  <c r="J10186" i="37"/>
  <c r="J10185" i="37"/>
  <c r="J10184" i="37"/>
  <c r="J10183" i="37"/>
  <c r="J10182" i="37"/>
  <c r="J10181" i="37"/>
  <c r="J10180" i="37"/>
  <c r="J10179" i="37"/>
  <c r="J10178" i="37"/>
  <c r="J10177" i="37"/>
  <c r="J10176" i="37"/>
  <c r="J10175" i="37"/>
  <c r="J10174" i="37"/>
  <c r="J10173" i="37"/>
  <c r="J10172" i="37"/>
  <c r="J10171" i="37"/>
  <c r="J10170" i="37"/>
  <c r="J10169" i="37"/>
  <c r="J10168" i="37"/>
  <c r="J10167" i="37"/>
  <c r="J10166" i="37"/>
  <c r="J10165" i="37"/>
  <c r="J10164" i="37"/>
  <c r="J10163" i="37"/>
  <c r="J10162" i="37"/>
  <c r="J10161" i="37"/>
  <c r="J10160" i="37"/>
  <c r="J10159" i="37"/>
  <c r="J10158" i="37"/>
  <c r="J10157" i="37"/>
  <c r="J10156" i="37"/>
  <c r="J10155" i="37"/>
  <c r="J10154" i="37"/>
  <c r="J10153" i="37"/>
  <c r="J10152" i="37"/>
  <c r="J10151" i="37"/>
  <c r="J10150" i="37"/>
  <c r="J10149" i="37"/>
  <c r="J10148" i="37"/>
  <c r="J10147" i="37"/>
  <c r="J10146" i="37"/>
  <c r="J10145" i="37"/>
  <c r="J10144" i="37"/>
  <c r="J10143" i="37"/>
  <c r="J10142" i="37"/>
  <c r="J10141" i="37"/>
  <c r="J10140" i="37"/>
  <c r="J10139" i="37"/>
  <c r="J10138" i="37"/>
  <c r="J10137" i="37"/>
  <c r="J10136" i="37"/>
  <c r="J10135" i="37"/>
  <c r="J10134" i="37"/>
  <c r="J10133" i="37"/>
  <c r="J10132" i="37"/>
  <c r="J10131" i="37"/>
  <c r="J10130" i="37"/>
  <c r="J10129" i="37"/>
  <c r="J10128" i="37"/>
  <c r="J10127" i="37"/>
  <c r="J10126" i="37"/>
  <c r="J10125" i="37"/>
  <c r="J10124" i="37"/>
  <c r="J10123" i="37"/>
  <c r="J10122" i="37"/>
  <c r="J10121" i="37"/>
  <c r="J10120" i="37"/>
  <c r="J10119" i="37"/>
  <c r="J10118" i="37"/>
  <c r="J10117" i="37"/>
  <c r="J10116" i="37"/>
  <c r="J10115" i="37"/>
  <c r="J10114" i="37"/>
  <c r="J10113" i="37"/>
  <c r="J10112" i="37"/>
  <c r="J10111" i="37"/>
  <c r="J10110" i="37"/>
  <c r="J10109" i="37"/>
  <c r="J10108" i="37"/>
  <c r="J10107" i="37"/>
  <c r="J10106" i="37"/>
  <c r="J10105" i="37"/>
  <c r="J10104" i="37"/>
  <c r="J10103" i="37"/>
  <c r="J10102" i="37"/>
  <c r="J10101" i="37"/>
  <c r="J10100" i="37"/>
  <c r="J10099" i="37"/>
  <c r="J10098" i="37"/>
  <c r="J10097" i="37"/>
  <c r="J10096" i="37"/>
  <c r="J10095" i="37"/>
  <c r="J10094" i="37"/>
  <c r="J10093" i="37"/>
  <c r="J10092" i="37"/>
  <c r="J10091" i="37"/>
  <c r="J10090" i="37"/>
  <c r="J10089" i="37"/>
  <c r="J10088" i="37"/>
  <c r="J10087" i="37"/>
  <c r="J10086" i="37"/>
  <c r="J10085" i="37"/>
  <c r="J10084" i="37"/>
  <c r="J10083" i="37"/>
  <c r="J10082" i="37"/>
  <c r="J10081" i="37"/>
  <c r="J10080" i="37"/>
  <c r="J10079" i="37"/>
  <c r="J10078" i="37"/>
  <c r="J10077" i="37"/>
  <c r="J10076" i="37"/>
  <c r="J10075" i="37"/>
  <c r="J10074" i="37"/>
  <c r="J10073" i="37"/>
  <c r="J10072" i="37"/>
  <c r="J10071" i="37"/>
  <c r="J10070" i="37"/>
  <c r="J10069" i="37"/>
  <c r="J10068" i="37"/>
  <c r="J10067" i="37"/>
  <c r="J10066" i="37"/>
  <c r="J10065" i="37"/>
  <c r="J10064" i="37"/>
  <c r="J10063" i="37"/>
  <c r="J10062" i="37"/>
  <c r="J10061" i="37"/>
  <c r="J10060" i="37"/>
  <c r="J10059" i="37"/>
  <c r="J10058" i="37"/>
  <c r="J10057" i="37"/>
  <c r="J10056" i="37"/>
  <c r="J10055" i="37"/>
  <c r="J10054" i="37"/>
  <c r="J10053" i="37"/>
  <c r="J10052" i="37"/>
  <c r="J10051" i="37"/>
  <c r="J10050" i="37"/>
  <c r="J10049" i="37"/>
  <c r="J10048" i="37"/>
  <c r="J10047" i="37"/>
  <c r="J10046" i="37"/>
  <c r="J10045" i="37"/>
  <c r="J10044" i="37"/>
  <c r="J10043" i="37"/>
  <c r="J10042" i="37"/>
  <c r="J10041" i="37"/>
  <c r="J10040" i="37"/>
  <c r="J10039" i="37"/>
  <c r="J10038" i="37"/>
  <c r="J10037" i="37"/>
  <c r="J10036" i="37"/>
  <c r="J10035" i="37"/>
  <c r="J10034" i="37"/>
  <c r="J10033" i="37"/>
  <c r="J10032" i="37"/>
  <c r="J10031" i="37"/>
  <c r="J10030" i="37"/>
  <c r="J10029" i="37"/>
  <c r="J10028" i="37"/>
  <c r="J10027" i="37"/>
  <c r="J10026" i="37"/>
  <c r="J10025" i="37"/>
  <c r="J10024" i="37"/>
  <c r="J10023" i="37"/>
  <c r="J10022" i="37"/>
  <c r="J10021" i="37"/>
  <c r="J10020" i="37"/>
  <c r="J10019" i="37"/>
  <c r="J10018" i="37"/>
  <c r="J10017" i="37"/>
  <c r="J10016" i="37"/>
  <c r="J10015" i="37"/>
  <c r="J10014" i="37"/>
  <c r="J10013" i="37"/>
  <c r="J10012" i="37"/>
  <c r="J10011" i="37"/>
  <c r="J10010" i="37"/>
  <c r="J10009" i="37"/>
  <c r="J10008" i="37"/>
  <c r="J10007" i="37"/>
  <c r="J10006" i="37"/>
  <c r="J10005" i="37"/>
  <c r="J10004" i="37"/>
  <c r="J10003" i="37"/>
  <c r="J10002" i="37"/>
  <c r="J10001" i="37"/>
  <c r="J10000" i="37"/>
  <c r="J9999" i="37"/>
  <c r="J9998" i="37"/>
  <c r="J9997" i="37"/>
  <c r="J9996" i="37"/>
  <c r="J9995" i="37"/>
  <c r="J9994" i="37"/>
  <c r="J9993" i="37"/>
  <c r="J9992" i="37"/>
  <c r="J9991" i="37"/>
  <c r="J9990" i="37"/>
  <c r="J9989" i="37"/>
  <c r="J9988" i="37"/>
  <c r="J9987" i="37"/>
  <c r="J9986" i="37"/>
  <c r="J9985" i="37"/>
  <c r="J9984" i="37"/>
  <c r="J9983" i="37"/>
  <c r="J9982" i="37"/>
  <c r="J9981" i="37"/>
  <c r="J9980" i="37"/>
  <c r="J9979" i="37"/>
  <c r="J9978" i="37"/>
  <c r="J9977" i="37"/>
  <c r="J9976" i="37"/>
  <c r="J9975" i="37"/>
  <c r="J9974" i="37"/>
  <c r="J9973" i="37"/>
  <c r="J9972" i="37"/>
  <c r="J9971" i="37"/>
  <c r="J9970" i="37"/>
  <c r="J9969" i="37"/>
  <c r="J9968" i="37"/>
  <c r="J9967" i="37"/>
  <c r="J9966" i="37"/>
  <c r="J9965" i="37"/>
  <c r="J9964" i="37"/>
  <c r="J9963" i="37"/>
  <c r="J9962" i="37"/>
  <c r="J9961" i="37"/>
  <c r="J9960" i="37"/>
  <c r="J9959" i="37"/>
  <c r="J9958" i="37"/>
  <c r="J9957" i="37"/>
  <c r="J9956" i="37"/>
  <c r="J9955" i="37"/>
  <c r="J9954" i="37"/>
  <c r="J9953" i="37"/>
  <c r="J9952" i="37"/>
  <c r="J9951" i="37"/>
  <c r="J9950" i="37"/>
  <c r="J9949" i="37"/>
  <c r="J9948" i="37"/>
  <c r="J9947" i="37"/>
  <c r="J9946" i="37"/>
  <c r="J9945" i="37"/>
  <c r="J9944" i="37"/>
  <c r="J9943" i="37"/>
  <c r="J9942" i="37"/>
  <c r="J9941" i="37"/>
  <c r="J9940" i="37"/>
  <c r="J9939" i="37"/>
  <c r="J9938" i="37"/>
  <c r="J9937" i="37"/>
  <c r="J9936" i="37"/>
  <c r="J9935" i="37"/>
  <c r="J9934" i="37"/>
  <c r="J9933" i="37"/>
  <c r="J9932" i="37"/>
  <c r="J9931" i="37"/>
  <c r="J9930" i="37"/>
  <c r="J9929" i="37"/>
  <c r="J9928" i="37"/>
  <c r="J9927" i="37"/>
  <c r="J9926" i="37"/>
  <c r="J9925" i="37"/>
  <c r="J9924" i="37"/>
  <c r="J9923" i="37"/>
  <c r="J9922" i="37"/>
  <c r="J9921" i="37"/>
  <c r="J9920" i="37"/>
  <c r="J9919" i="37"/>
  <c r="J9918" i="37"/>
  <c r="J9917" i="37"/>
  <c r="J9916" i="37"/>
  <c r="J9915" i="37"/>
  <c r="J9914" i="37"/>
  <c r="J9913" i="37"/>
  <c r="J9912" i="37"/>
  <c r="J9911" i="37"/>
  <c r="J9910" i="37"/>
  <c r="J9909" i="37"/>
  <c r="J9908" i="37"/>
  <c r="J9907" i="37"/>
  <c r="J9906" i="37"/>
  <c r="J9905" i="37"/>
  <c r="J9904" i="37"/>
  <c r="J9903" i="37"/>
  <c r="J9902" i="37"/>
  <c r="J9901" i="37"/>
  <c r="J9900" i="37"/>
  <c r="J9899" i="37"/>
  <c r="J9898" i="37"/>
  <c r="J9897" i="37"/>
  <c r="J9896" i="37"/>
  <c r="J9895" i="37"/>
  <c r="J9894" i="37"/>
  <c r="J9893" i="37"/>
  <c r="J9892" i="37"/>
  <c r="J9891" i="37"/>
  <c r="J9890" i="37"/>
  <c r="J9889" i="37"/>
  <c r="J9888" i="37"/>
  <c r="J9887" i="37"/>
  <c r="J9886" i="37"/>
  <c r="J9885" i="37"/>
  <c r="J9884" i="37"/>
  <c r="J9883" i="37"/>
  <c r="J9882" i="37"/>
  <c r="J9881" i="37"/>
  <c r="J9880" i="37"/>
  <c r="J9879" i="37"/>
  <c r="J9878" i="37"/>
  <c r="J9877" i="37"/>
  <c r="J9876" i="37"/>
  <c r="J9875" i="37"/>
  <c r="J9874" i="37"/>
  <c r="J9873" i="37"/>
  <c r="J9872" i="37"/>
  <c r="J9871" i="37"/>
  <c r="J9870" i="37"/>
  <c r="J9869" i="37"/>
  <c r="J9868" i="37"/>
  <c r="J9867" i="37"/>
  <c r="J9866" i="37"/>
  <c r="J9865" i="37"/>
  <c r="J9864" i="37"/>
  <c r="J9863" i="37"/>
  <c r="J9862" i="37"/>
  <c r="J9861" i="37"/>
  <c r="J9860" i="37"/>
  <c r="J9859" i="37"/>
  <c r="J9858" i="37"/>
  <c r="J9857" i="37"/>
  <c r="J9856" i="37"/>
  <c r="J9855" i="37"/>
  <c r="J9854" i="37"/>
  <c r="J9853" i="37"/>
  <c r="J9852" i="37"/>
  <c r="J9851" i="37"/>
  <c r="J9850" i="37"/>
  <c r="J9849" i="37"/>
  <c r="J9848" i="37"/>
  <c r="J9847" i="37"/>
  <c r="J9846" i="37"/>
  <c r="J9845" i="37"/>
  <c r="J9844" i="37"/>
  <c r="J9843" i="37"/>
  <c r="J9842" i="37"/>
  <c r="J9841" i="37"/>
  <c r="J9840" i="37"/>
  <c r="J9839" i="37"/>
  <c r="J9838" i="37"/>
  <c r="J9837" i="37"/>
  <c r="J9836" i="37"/>
  <c r="J9835" i="37"/>
  <c r="J9834" i="37"/>
  <c r="J9833" i="37"/>
  <c r="J9832" i="37"/>
  <c r="J9831" i="37"/>
  <c r="J9830" i="37"/>
  <c r="J9829" i="37"/>
  <c r="J9828" i="37"/>
  <c r="J9827" i="37"/>
  <c r="J9826" i="37"/>
  <c r="J9825" i="37"/>
  <c r="J9824" i="37"/>
  <c r="J9823" i="37"/>
  <c r="J9822" i="37"/>
  <c r="J9821" i="37"/>
  <c r="J9820" i="37"/>
  <c r="J9819" i="37"/>
  <c r="J9818" i="37"/>
  <c r="J9817" i="37"/>
  <c r="J9816" i="37"/>
  <c r="J9815" i="37"/>
  <c r="J9814" i="37"/>
  <c r="J9813" i="37"/>
  <c r="J9812" i="37"/>
  <c r="J9811" i="37"/>
  <c r="J9810" i="37"/>
  <c r="J9809" i="37"/>
  <c r="J9808" i="37"/>
  <c r="J9807" i="37"/>
  <c r="J9806" i="37"/>
  <c r="J9805" i="37"/>
  <c r="J9804" i="37"/>
  <c r="J9803" i="37"/>
  <c r="J9802" i="37"/>
  <c r="J9801" i="37"/>
  <c r="J9800" i="37"/>
  <c r="J9799" i="37"/>
  <c r="J9798" i="37"/>
  <c r="J9797" i="37"/>
  <c r="J9796" i="37"/>
  <c r="J9795" i="37"/>
  <c r="J9794" i="37"/>
  <c r="J9793" i="37"/>
  <c r="J9792" i="37"/>
  <c r="J9791" i="37"/>
  <c r="J9790" i="37"/>
  <c r="J9789" i="37"/>
  <c r="J9788" i="37"/>
  <c r="J9787" i="37"/>
  <c r="J9786" i="37"/>
  <c r="J9785" i="37"/>
  <c r="J9784" i="37"/>
  <c r="J9783" i="37"/>
  <c r="J9782" i="37"/>
  <c r="J9781" i="37"/>
  <c r="J9780" i="37"/>
  <c r="J9779" i="37"/>
  <c r="J9778" i="37"/>
  <c r="J9777" i="37"/>
  <c r="J9776" i="37"/>
  <c r="J9775" i="37"/>
  <c r="J9774" i="37"/>
  <c r="J9773" i="37"/>
  <c r="J9772" i="37"/>
  <c r="J9771" i="37"/>
  <c r="J9770" i="37"/>
  <c r="J9769" i="37"/>
  <c r="J9768" i="37"/>
  <c r="J9767" i="37"/>
  <c r="J9766" i="37"/>
  <c r="J9765" i="37"/>
  <c r="J9764" i="37"/>
  <c r="J9763" i="37"/>
  <c r="J9762" i="37"/>
  <c r="J9761" i="37"/>
  <c r="J9760" i="37"/>
  <c r="J9759" i="37"/>
  <c r="J9758" i="37"/>
  <c r="J9757" i="37"/>
  <c r="J9756" i="37"/>
  <c r="J9755" i="37"/>
  <c r="J9754" i="37"/>
  <c r="J9753" i="37"/>
  <c r="J9752" i="37"/>
  <c r="J9751" i="37"/>
  <c r="J9750" i="37"/>
  <c r="J9749" i="37"/>
  <c r="J9748" i="37"/>
  <c r="J9747" i="37"/>
  <c r="J9746" i="37"/>
  <c r="J9745" i="37"/>
  <c r="J9744" i="37"/>
  <c r="J9743" i="37"/>
  <c r="J9742" i="37"/>
  <c r="J9741" i="37"/>
  <c r="J9740" i="37"/>
  <c r="J9739" i="37"/>
  <c r="J9738" i="37"/>
  <c r="J9737" i="37"/>
  <c r="J9736" i="37"/>
  <c r="J9735" i="37"/>
  <c r="J9734" i="37"/>
  <c r="J9733" i="37"/>
  <c r="J9732" i="37"/>
  <c r="J9731" i="37"/>
  <c r="J9730" i="37"/>
  <c r="J9729" i="37"/>
  <c r="J9728" i="37"/>
  <c r="J9727" i="37"/>
  <c r="J9726" i="37"/>
  <c r="J9725" i="37"/>
  <c r="J9724" i="37"/>
  <c r="J9723" i="37"/>
  <c r="J9722" i="37"/>
  <c r="J9721" i="37"/>
  <c r="J9720" i="37"/>
  <c r="J9719" i="37"/>
  <c r="J9718" i="37"/>
  <c r="J9717" i="37"/>
  <c r="J9716" i="37"/>
  <c r="J9715" i="37"/>
  <c r="J9714" i="37"/>
  <c r="J9713" i="37"/>
  <c r="J9712" i="37"/>
  <c r="J9711" i="37"/>
  <c r="J9710" i="37"/>
  <c r="J9709" i="37"/>
  <c r="J9708" i="37"/>
  <c r="J9707" i="37"/>
  <c r="J9706" i="37"/>
  <c r="J9705" i="37"/>
  <c r="J9704" i="37"/>
  <c r="J9703" i="37"/>
  <c r="J9702" i="37"/>
  <c r="J9701" i="37"/>
  <c r="J9700" i="37"/>
  <c r="J9699" i="37"/>
  <c r="J9698" i="37"/>
  <c r="J9697" i="37"/>
  <c r="J9696" i="37"/>
  <c r="J9695" i="37"/>
  <c r="J9694" i="37"/>
  <c r="J9693" i="37"/>
  <c r="J9692" i="37"/>
  <c r="J9691" i="37"/>
  <c r="J9690" i="37"/>
  <c r="J9689" i="37"/>
  <c r="J9688" i="37"/>
  <c r="J9687" i="37"/>
  <c r="J9686" i="37"/>
  <c r="J9685" i="37"/>
  <c r="J9684" i="37"/>
  <c r="J9683" i="37"/>
  <c r="J9682" i="37"/>
  <c r="J9681" i="37"/>
  <c r="J9680" i="37"/>
  <c r="J9679" i="37"/>
  <c r="J9678" i="37"/>
  <c r="J9677" i="37"/>
  <c r="J9676" i="37"/>
  <c r="J9675" i="37"/>
  <c r="J9674" i="37"/>
  <c r="J9673" i="37"/>
  <c r="J9672" i="37"/>
  <c r="J9671" i="37"/>
  <c r="J9670" i="37"/>
  <c r="J9669" i="37"/>
  <c r="J9668" i="37"/>
  <c r="J9667" i="37"/>
  <c r="J9666" i="37"/>
  <c r="J9665" i="37"/>
  <c r="J9664" i="37"/>
  <c r="J9663" i="37"/>
  <c r="J9662" i="37"/>
  <c r="J9661" i="37"/>
  <c r="J9660" i="37"/>
  <c r="J9659" i="37"/>
  <c r="J9658" i="37"/>
  <c r="J9657" i="37"/>
  <c r="J9656" i="37"/>
  <c r="J9655" i="37"/>
  <c r="J9654" i="37"/>
  <c r="J9653" i="37"/>
  <c r="J9652" i="37"/>
  <c r="J9651" i="37"/>
  <c r="J9650" i="37"/>
  <c r="J9649" i="37"/>
  <c r="J9648" i="37"/>
  <c r="J9647" i="37"/>
  <c r="J9646" i="37"/>
  <c r="J9645" i="37"/>
  <c r="J9644" i="37"/>
  <c r="J9643" i="37"/>
  <c r="J9642" i="37"/>
  <c r="J9641" i="37"/>
  <c r="J9640" i="37"/>
  <c r="J9639" i="37"/>
  <c r="J9638" i="37"/>
  <c r="J9637" i="37"/>
  <c r="J9636" i="37"/>
  <c r="J9635" i="37"/>
  <c r="J9634" i="37"/>
  <c r="J9633" i="37"/>
  <c r="J9632" i="37"/>
  <c r="J9631" i="37"/>
  <c r="J9630" i="37"/>
  <c r="J9629" i="37"/>
  <c r="J9628" i="37"/>
  <c r="J9627" i="37"/>
  <c r="J9626" i="37"/>
  <c r="J9625" i="37"/>
  <c r="J9624" i="37"/>
  <c r="J9623" i="37"/>
  <c r="J9622" i="37"/>
  <c r="J9621" i="37"/>
  <c r="J9620" i="37"/>
  <c r="J9619" i="37"/>
  <c r="J9618" i="37"/>
  <c r="J9617" i="37"/>
  <c r="J9616" i="37"/>
  <c r="J9615" i="37"/>
  <c r="J9614" i="37"/>
  <c r="J9613" i="37"/>
  <c r="J9612" i="37"/>
  <c r="J9611" i="37"/>
  <c r="J9610" i="37"/>
  <c r="J9609" i="37"/>
  <c r="J9608" i="37"/>
  <c r="J9607" i="37"/>
  <c r="J9606" i="37"/>
  <c r="J9605" i="37"/>
  <c r="J9604" i="37"/>
  <c r="J9603" i="37"/>
  <c r="J9602" i="37"/>
  <c r="J9601" i="37"/>
  <c r="J9600" i="37"/>
  <c r="J9599" i="37"/>
  <c r="J9598" i="37"/>
  <c r="J9597" i="37"/>
  <c r="J9596" i="37"/>
  <c r="J9595" i="37"/>
  <c r="J9594" i="37"/>
  <c r="J9593" i="37"/>
  <c r="J9592" i="37"/>
  <c r="J9591" i="37"/>
  <c r="J9590" i="37"/>
  <c r="J9589" i="37"/>
  <c r="J9588" i="37"/>
  <c r="J9587" i="37"/>
  <c r="J9586" i="37"/>
  <c r="J9585" i="37"/>
  <c r="J9584" i="37"/>
  <c r="J9583" i="37"/>
  <c r="J9582" i="37"/>
  <c r="J9581" i="37"/>
  <c r="J9580" i="37"/>
  <c r="J9579" i="37"/>
  <c r="J9578" i="37"/>
  <c r="J9577" i="37"/>
  <c r="J9576" i="37"/>
  <c r="J9575" i="37"/>
  <c r="J9574" i="37"/>
  <c r="J9573" i="37"/>
  <c r="J9572" i="37"/>
  <c r="J9571" i="37"/>
  <c r="J9570" i="37"/>
  <c r="J9569" i="37"/>
  <c r="J9568" i="37"/>
  <c r="J9567" i="37"/>
  <c r="J9566" i="37"/>
  <c r="J9565" i="37"/>
  <c r="J9564" i="37"/>
  <c r="J9563" i="37"/>
  <c r="J9562" i="37"/>
  <c r="J9561" i="37"/>
  <c r="J9560" i="37"/>
  <c r="J9559" i="37"/>
  <c r="J9558" i="37"/>
  <c r="J9557" i="37"/>
  <c r="J9556" i="37"/>
  <c r="J9555" i="37"/>
  <c r="J9554" i="37"/>
  <c r="J9553" i="37"/>
  <c r="J9552" i="37"/>
  <c r="J9551" i="37"/>
  <c r="J9550" i="37"/>
  <c r="J9549" i="37"/>
  <c r="J9548" i="37"/>
  <c r="J9547" i="37"/>
  <c r="J9546" i="37"/>
  <c r="J9545" i="37"/>
  <c r="J9544" i="37"/>
  <c r="J9543" i="37"/>
  <c r="J9542" i="37"/>
  <c r="J9541" i="37"/>
  <c r="J9540" i="37"/>
  <c r="J9539" i="37"/>
  <c r="J9538" i="37"/>
  <c r="J9537" i="37"/>
  <c r="J9536" i="37"/>
  <c r="J9535" i="37"/>
  <c r="J9534" i="37"/>
  <c r="J9533" i="37"/>
  <c r="J9532" i="37"/>
  <c r="J9531" i="37"/>
  <c r="J9530" i="37"/>
  <c r="J9529" i="37"/>
  <c r="J9528" i="37"/>
  <c r="J9527" i="37"/>
  <c r="J9526" i="37"/>
  <c r="J9525" i="37"/>
  <c r="J9524" i="37"/>
  <c r="J9523" i="37"/>
  <c r="J9522" i="37"/>
  <c r="J9521" i="37"/>
  <c r="J9520" i="37"/>
  <c r="J9519" i="37"/>
  <c r="J9518" i="37"/>
  <c r="J9517" i="37"/>
  <c r="J9516" i="37"/>
  <c r="J9515" i="37"/>
  <c r="J9514" i="37"/>
  <c r="J9513" i="37"/>
  <c r="J9512" i="37"/>
  <c r="J9511" i="37"/>
  <c r="J9510" i="37"/>
  <c r="J9509" i="37"/>
  <c r="J9508" i="37"/>
  <c r="J9507" i="37"/>
  <c r="J9506" i="37"/>
  <c r="J9505" i="37"/>
  <c r="J9504" i="37"/>
  <c r="J9503" i="37"/>
  <c r="J9502" i="37"/>
  <c r="J9501" i="37"/>
  <c r="J9500" i="37"/>
  <c r="J9499" i="37"/>
  <c r="J9498" i="37"/>
  <c r="J9497" i="37"/>
  <c r="J9496" i="37"/>
  <c r="J9495" i="37"/>
  <c r="J9494" i="37"/>
  <c r="J9493" i="37"/>
  <c r="J9492" i="37"/>
  <c r="J9491" i="37"/>
  <c r="J9490" i="37"/>
  <c r="J9489" i="37"/>
  <c r="J9488" i="37"/>
  <c r="J9487" i="37"/>
  <c r="J9486" i="37"/>
  <c r="J9485" i="37"/>
  <c r="J9484" i="37"/>
  <c r="J9483" i="37"/>
  <c r="J9482" i="37"/>
  <c r="J9481" i="37"/>
  <c r="J9480" i="37"/>
  <c r="J9479" i="37"/>
  <c r="J9478" i="37"/>
  <c r="J9477" i="37"/>
  <c r="J9476" i="37"/>
  <c r="J9475" i="37"/>
  <c r="J9474" i="37"/>
  <c r="J9473" i="37"/>
  <c r="J9472" i="37"/>
  <c r="J9471" i="37"/>
  <c r="J9470" i="37"/>
  <c r="J9469" i="37"/>
  <c r="J9468" i="37"/>
  <c r="J9467" i="37"/>
  <c r="J9466" i="37"/>
  <c r="J9465" i="37"/>
  <c r="J9464" i="37"/>
  <c r="J9463" i="37"/>
  <c r="J9462" i="37"/>
  <c r="J9461" i="37"/>
  <c r="J9460" i="37"/>
  <c r="J9459" i="37"/>
  <c r="J9458" i="37"/>
  <c r="J9457" i="37"/>
  <c r="J9456" i="37"/>
  <c r="J9455" i="37"/>
  <c r="J9454" i="37"/>
  <c r="J9453" i="37"/>
  <c r="J9452" i="37"/>
  <c r="J9451" i="37"/>
  <c r="J9450" i="37"/>
  <c r="J9449" i="37"/>
  <c r="J9448" i="37"/>
  <c r="J9447" i="37"/>
  <c r="J9446" i="37"/>
  <c r="J9445" i="37"/>
  <c r="J9444" i="37"/>
  <c r="J9443" i="37"/>
  <c r="J9442" i="37"/>
  <c r="J9441" i="37"/>
  <c r="J9440" i="37"/>
  <c r="J9439" i="37"/>
  <c r="J9438" i="37"/>
  <c r="J9437" i="37"/>
  <c r="J9436" i="37"/>
  <c r="J9435" i="37"/>
  <c r="J9434" i="37"/>
  <c r="J9433" i="37"/>
  <c r="J9432" i="37"/>
  <c r="J9431" i="37"/>
  <c r="J9430" i="37"/>
  <c r="J9429" i="37"/>
  <c r="J9428" i="37"/>
  <c r="J9427" i="37"/>
  <c r="J9426" i="37"/>
  <c r="J9425" i="37"/>
  <c r="J9424" i="37"/>
  <c r="J9423" i="37"/>
  <c r="J9422" i="37"/>
  <c r="J9421" i="37"/>
  <c r="J9420" i="37"/>
  <c r="J9419" i="37"/>
  <c r="J9418" i="37"/>
  <c r="J9417" i="37"/>
  <c r="J9416" i="37"/>
  <c r="J9415" i="37"/>
  <c r="J9414" i="37"/>
  <c r="J9413" i="37"/>
  <c r="J9412" i="37"/>
  <c r="J9411" i="37"/>
  <c r="J9410" i="37"/>
  <c r="J9409" i="37"/>
  <c r="J9408" i="37"/>
  <c r="J9407" i="37"/>
  <c r="J9406" i="37"/>
  <c r="J9405" i="37"/>
  <c r="J9404" i="37"/>
  <c r="J9403" i="37"/>
  <c r="J9402" i="37"/>
  <c r="J9401" i="37"/>
  <c r="J9400" i="37"/>
  <c r="J9399" i="37"/>
  <c r="J9398" i="37"/>
  <c r="J9397" i="37"/>
  <c r="J9396" i="37"/>
  <c r="J9395" i="37"/>
  <c r="J9394" i="37"/>
  <c r="J9393" i="37"/>
  <c r="J9392" i="37"/>
  <c r="J9391" i="37"/>
  <c r="J9390" i="37"/>
  <c r="J9389" i="37"/>
  <c r="J9388" i="37"/>
  <c r="J9387" i="37"/>
  <c r="J9386" i="37"/>
  <c r="J9385" i="37"/>
  <c r="J9384" i="37"/>
  <c r="J9383" i="37"/>
  <c r="J9382" i="37"/>
  <c r="J9381" i="37"/>
  <c r="J9380" i="37"/>
  <c r="J9379" i="37"/>
  <c r="J9378" i="37"/>
  <c r="J9377" i="37"/>
  <c r="J9376" i="37"/>
  <c r="J9375" i="37"/>
  <c r="J9374" i="37"/>
  <c r="J9373" i="37"/>
  <c r="J9372" i="37"/>
  <c r="J9371" i="37"/>
  <c r="J9370" i="37"/>
  <c r="J9369" i="37"/>
  <c r="J9368" i="37"/>
  <c r="J9367" i="37"/>
  <c r="J9366" i="37"/>
  <c r="J9365" i="37"/>
  <c r="J9364" i="37"/>
  <c r="J9363" i="37"/>
  <c r="J9362" i="37"/>
  <c r="J9361" i="37"/>
  <c r="J9360" i="37"/>
  <c r="J9359" i="37"/>
  <c r="J9358" i="37"/>
  <c r="J9357" i="37"/>
  <c r="J9356" i="37"/>
  <c r="J9355" i="37"/>
  <c r="J9354" i="37"/>
  <c r="J9353" i="37"/>
  <c r="J9352" i="37"/>
  <c r="J9351" i="37"/>
  <c r="J9350" i="37"/>
  <c r="J9349" i="37"/>
  <c r="J9348" i="37"/>
  <c r="J9347" i="37"/>
  <c r="J9346" i="37"/>
  <c r="J9345" i="37"/>
  <c r="J9344" i="37"/>
  <c r="J9343" i="37"/>
  <c r="J9342" i="37"/>
  <c r="J9341" i="37"/>
  <c r="J9340" i="37"/>
  <c r="J9339" i="37"/>
  <c r="J9338" i="37"/>
  <c r="J9337" i="37"/>
  <c r="J9336" i="37"/>
  <c r="J9335" i="37"/>
  <c r="J9334" i="37"/>
  <c r="J9333" i="37"/>
  <c r="J9332" i="37"/>
  <c r="J9331" i="37"/>
  <c r="J9330" i="37"/>
  <c r="J9329" i="37"/>
  <c r="J9328" i="37"/>
  <c r="J9327" i="37"/>
  <c r="J9326" i="37"/>
  <c r="J9325" i="37"/>
  <c r="J9324" i="37"/>
  <c r="J9323" i="37"/>
  <c r="J9322" i="37"/>
  <c r="J9321" i="37"/>
  <c r="J9320" i="37"/>
  <c r="J9319" i="37"/>
  <c r="J9318" i="37"/>
  <c r="J9317" i="37"/>
  <c r="J9316" i="37"/>
  <c r="J9315" i="37"/>
  <c r="J9314" i="37"/>
  <c r="J9313" i="37"/>
  <c r="J9312" i="37"/>
  <c r="J9311" i="37"/>
  <c r="J9310" i="37"/>
  <c r="J9309" i="37"/>
  <c r="J9308" i="37"/>
  <c r="J9307" i="37"/>
  <c r="J9306" i="37"/>
  <c r="J9305" i="37"/>
  <c r="J9304" i="37"/>
  <c r="J9303" i="37"/>
  <c r="J9302" i="37"/>
  <c r="J9301" i="37"/>
  <c r="J9300" i="37"/>
  <c r="J9299" i="37"/>
  <c r="J9298" i="37"/>
  <c r="J9297" i="37"/>
  <c r="J9296" i="37"/>
  <c r="J9295" i="37"/>
  <c r="J9294" i="37"/>
  <c r="J9293" i="37"/>
  <c r="J9292" i="37"/>
  <c r="J9291" i="37"/>
  <c r="J9290" i="37"/>
  <c r="J9289" i="37"/>
  <c r="J9288" i="37"/>
  <c r="J9287" i="37"/>
  <c r="J9286" i="37"/>
  <c r="J9285" i="37"/>
  <c r="J9284" i="37"/>
  <c r="J9283" i="37"/>
  <c r="J9282" i="37"/>
  <c r="J9281" i="37"/>
  <c r="J9280" i="37"/>
  <c r="J9279" i="37"/>
  <c r="J9278" i="37"/>
  <c r="J9277" i="37"/>
  <c r="J9276" i="37"/>
  <c r="J9275" i="37"/>
  <c r="J9274" i="37"/>
  <c r="J9273" i="37"/>
  <c r="J9272" i="37"/>
  <c r="J9271" i="37"/>
  <c r="J9270" i="37"/>
  <c r="J9269" i="37"/>
  <c r="J9268" i="37"/>
  <c r="J9267" i="37"/>
  <c r="J9266" i="37"/>
  <c r="J9265" i="37"/>
  <c r="J9264" i="37"/>
  <c r="J9263" i="37"/>
  <c r="J9262" i="37"/>
  <c r="J9261" i="37"/>
  <c r="J9260" i="37"/>
  <c r="J9259" i="37"/>
  <c r="J9258" i="37"/>
  <c r="J9257" i="37"/>
  <c r="J9256" i="37"/>
  <c r="J9255" i="37"/>
  <c r="J9254" i="37"/>
  <c r="J9253" i="37"/>
  <c r="J9252" i="37"/>
  <c r="J9251" i="37"/>
  <c r="J9250" i="37"/>
  <c r="J9249" i="37"/>
  <c r="J9248" i="37"/>
  <c r="J9247" i="37"/>
  <c r="J9246" i="37"/>
  <c r="J9245" i="37"/>
  <c r="J9244" i="37"/>
  <c r="J9243" i="37"/>
  <c r="J9242" i="37"/>
  <c r="J9241" i="37"/>
  <c r="J9240" i="37"/>
  <c r="J9239" i="37"/>
  <c r="J9238" i="37"/>
  <c r="J9237" i="37"/>
  <c r="J9236" i="37"/>
  <c r="J9235" i="37"/>
  <c r="J9234" i="37"/>
  <c r="J9233" i="37"/>
  <c r="J9232" i="37"/>
  <c r="J9231" i="37"/>
  <c r="J9230" i="37"/>
  <c r="J9229" i="37"/>
  <c r="J9228" i="37"/>
  <c r="J9227" i="37"/>
  <c r="J9226" i="37"/>
  <c r="J9225" i="37"/>
  <c r="J9224" i="37"/>
  <c r="J9223" i="37"/>
  <c r="J9222" i="37"/>
  <c r="J9221" i="37"/>
  <c r="J9220" i="37"/>
  <c r="J9219" i="37"/>
  <c r="J9218" i="37"/>
  <c r="J9217" i="37"/>
  <c r="J9216" i="37"/>
  <c r="J9215" i="37"/>
  <c r="J9214" i="37"/>
  <c r="J9213" i="37"/>
  <c r="J9212" i="37"/>
  <c r="J9211" i="37"/>
  <c r="J9210" i="37"/>
  <c r="J9209" i="37"/>
  <c r="J9208" i="37"/>
  <c r="J9207" i="37"/>
  <c r="J9206" i="37"/>
  <c r="J9205" i="37"/>
  <c r="J9204" i="37"/>
  <c r="J9203" i="37"/>
  <c r="J9202" i="37"/>
  <c r="J9201" i="37"/>
  <c r="J9200" i="37"/>
  <c r="J9199" i="37"/>
  <c r="J9198" i="37"/>
  <c r="J9197" i="37"/>
  <c r="J9196" i="37"/>
  <c r="J9195" i="37"/>
  <c r="J9194" i="37"/>
  <c r="J9193" i="37"/>
  <c r="J9192" i="37"/>
  <c r="J9191" i="37"/>
  <c r="J9190" i="37"/>
  <c r="J9189" i="37"/>
  <c r="J9188" i="37"/>
  <c r="J9187" i="37"/>
  <c r="J9186" i="37"/>
  <c r="J9185" i="37"/>
  <c r="J9184" i="37"/>
  <c r="J9183" i="37"/>
  <c r="J9182" i="37"/>
  <c r="J9181" i="37"/>
  <c r="J9180" i="37"/>
  <c r="J9179" i="37"/>
  <c r="J9178" i="37"/>
  <c r="J9177" i="37"/>
  <c r="J9176" i="37"/>
  <c r="J9175" i="37"/>
  <c r="J9174" i="37"/>
  <c r="J9173" i="37"/>
  <c r="J9172" i="37"/>
  <c r="J9171" i="37"/>
  <c r="J9170" i="37"/>
  <c r="J9169" i="37"/>
  <c r="J9168" i="37"/>
  <c r="J9167" i="37"/>
  <c r="J9166" i="37"/>
  <c r="J9165" i="37"/>
  <c r="J9164" i="37"/>
  <c r="J9163" i="37"/>
  <c r="J9162" i="37"/>
  <c r="J9161" i="37"/>
  <c r="J9160" i="37"/>
  <c r="J9159" i="37"/>
  <c r="J9158" i="37"/>
  <c r="J9157" i="37"/>
  <c r="J9156" i="37"/>
  <c r="J9155" i="37"/>
  <c r="J9154" i="37"/>
  <c r="J9153" i="37"/>
  <c r="J9152" i="37"/>
  <c r="J9151" i="37"/>
  <c r="J9150" i="37"/>
  <c r="J9149" i="37"/>
  <c r="J9148" i="37"/>
  <c r="J9147" i="37"/>
  <c r="J9146" i="37"/>
  <c r="J9145" i="37"/>
  <c r="J9144" i="37"/>
  <c r="J9143" i="37"/>
  <c r="J9142" i="37"/>
  <c r="J9141" i="37"/>
  <c r="J9140" i="37"/>
  <c r="J9139" i="37"/>
  <c r="J9138" i="37"/>
  <c r="J9137" i="37"/>
  <c r="J9136" i="37"/>
  <c r="J9135" i="37"/>
  <c r="J9134" i="37"/>
  <c r="J9133" i="37"/>
  <c r="J9132" i="37"/>
  <c r="J9131" i="37"/>
  <c r="J9130" i="37"/>
  <c r="J9129" i="37"/>
  <c r="J9128" i="37"/>
  <c r="J9127" i="37"/>
  <c r="J9126" i="37"/>
  <c r="J9125" i="37"/>
  <c r="J9124" i="37"/>
  <c r="J9123" i="37"/>
  <c r="J9122" i="37"/>
  <c r="J9121" i="37"/>
  <c r="J9120" i="37"/>
  <c r="J9119" i="37"/>
  <c r="J9118" i="37"/>
  <c r="J9117" i="37"/>
  <c r="J9116" i="37"/>
  <c r="J9115" i="37"/>
  <c r="J9114" i="37"/>
  <c r="J9113" i="37"/>
  <c r="J9112" i="37"/>
  <c r="J9111" i="37"/>
  <c r="J9110" i="37"/>
  <c r="J9109" i="37"/>
  <c r="J9108" i="37"/>
  <c r="J9107" i="37"/>
  <c r="J9106" i="37"/>
  <c r="J9105" i="37"/>
  <c r="J9104" i="37"/>
  <c r="J9103" i="37"/>
  <c r="J9102" i="37"/>
  <c r="J9101" i="37"/>
  <c r="J9100" i="37"/>
  <c r="J9099" i="37"/>
  <c r="J9098" i="37"/>
  <c r="J9097" i="37"/>
  <c r="J9096" i="37"/>
  <c r="J9095" i="37"/>
  <c r="J9094" i="37"/>
  <c r="J9093" i="37"/>
  <c r="J9092" i="37"/>
  <c r="J9091" i="37"/>
  <c r="J9090" i="37"/>
  <c r="J9089" i="37"/>
  <c r="J9088" i="37"/>
  <c r="J9087" i="37"/>
  <c r="J9086" i="37"/>
  <c r="J9085" i="37"/>
  <c r="J9084" i="37"/>
  <c r="J9083" i="37"/>
  <c r="J9082" i="37"/>
  <c r="J9081" i="37"/>
  <c r="J9080" i="37"/>
  <c r="J9079" i="37"/>
  <c r="J9078" i="37"/>
  <c r="J9077" i="37"/>
  <c r="J9076" i="37"/>
  <c r="J9075" i="37"/>
  <c r="J9074" i="37"/>
  <c r="J9073" i="37"/>
  <c r="J9072" i="37"/>
  <c r="J9071" i="37"/>
  <c r="J9070" i="37"/>
  <c r="J9069" i="37"/>
  <c r="J9068" i="37"/>
  <c r="J9067" i="37"/>
  <c r="J9066" i="37"/>
  <c r="J9065" i="37"/>
  <c r="J9064" i="37"/>
  <c r="J9063" i="37"/>
  <c r="J9062" i="37"/>
  <c r="J9061" i="37"/>
  <c r="J9060" i="37"/>
  <c r="J9059" i="37"/>
  <c r="J9058" i="37"/>
  <c r="J9057" i="37"/>
  <c r="J9056" i="37"/>
  <c r="J9055" i="37"/>
  <c r="J9054" i="37"/>
  <c r="J9053" i="37"/>
  <c r="J9052" i="37"/>
  <c r="J9051" i="37"/>
  <c r="J9050" i="37"/>
  <c r="J9049" i="37"/>
  <c r="J9048" i="37"/>
  <c r="J9047" i="37"/>
  <c r="J9046" i="37"/>
  <c r="J9045" i="37"/>
  <c r="J9044" i="37"/>
  <c r="J9043" i="37"/>
  <c r="J9042" i="37"/>
  <c r="J9041" i="37"/>
  <c r="J9040" i="37"/>
  <c r="J9039" i="37"/>
  <c r="J9038" i="37"/>
  <c r="J9037" i="37"/>
  <c r="J9036" i="37"/>
  <c r="J9035" i="37"/>
  <c r="J9034" i="37"/>
  <c r="J9033" i="37"/>
  <c r="J9032" i="37"/>
  <c r="J9031" i="37"/>
  <c r="J9030" i="37"/>
  <c r="J9029" i="37"/>
  <c r="J9028" i="37"/>
  <c r="J9027" i="37"/>
  <c r="J9026" i="37"/>
  <c r="J9025" i="37"/>
  <c r="J9024" i="37"/>
  <c r="J9023" i="37"/>
  <c r="J9022" i="37"/>
  <c r="J9021" i="37"/>
  <c r="J9020" i="37"/>
  <c r="J9019" i="37"/>
  <c r="J9018" i="37"/>
  <c r="J9017" i="37"/>
  <c r="J9016" i="37"/>
  <c r="J9015" i="37"/>
  <c r="J9014" i="37"/>
  <c r="J9013" i="37"/>
  <c r="J9012" i="37"/>
  <c r="J9011" i="37"/>
  <c r="J9010" i="37"/>
  <c r="J9009" i="37"/>
  <c r="J9008" i="37"/>
  <c r="J9007" i="37"/>
  <c r="J9006" i="37"/>
  <c r="J9005" i="37"/>
  <c r="J9004" i="37"/>
  <c r="J9003" i="37"/>
  <c r="J9002" i="37"/>
  <c r="J9001" i="37"/>
  <c r="J9000" i="37"/>
  <c r="J8999" i="37"/>
  <c r="J8998" i="37"/>
  <c r="J8997" i="37"/>
  <c r="J8996" i="37"/>
  <c r="J8995" i="37"/>
  <c r="J8994" i="37"/>
  <c r="J8993" i="37"/>
  <c r="J8992" i="37"/>
  <c r="J8991" i="37"/>
  <c r="J8990" i="37"/>
  <c r="J8989" i="37"/>
  <c r="J8988" i="37"/>
  <c r="J8987" i="37"/>
  <c r="J8986" i="37"/>
  <c r="J8985" i="37"/>
  <c r="J8984" i="37"/>
  <c r="J8983" i="37"/>
  <c r="J8982" i="37"/>
  <c r="J8981" i="37"/>
  <c r="J8980" i="37"/>
  <c r="J8979" i="37"/>
  <c r="J8978" i="37"/>
  <c r="J8977" i="37"/>
  <c r="J8976" i="37"/>
  <c r="J8975" i="37"/>
  <c r="J8974" i="37"/>
  <c r="J8973" i="37"/>
  <c r="J8972" i="37"/>
  <c r="J8971" i="37"/>
  <c r="J8970" i="37"/>
  <c r="J8969" i="37"/>
  <c r="J8968" i="37"/>
  <c r="J8967" i="37"/>
  <c r="J8966" i="37"/>
  <c r="J8965" i="37"/>
  <c r="J8964" i="37"/>
  <c r="J8963" i="37"/>
  <c r="J8962" i="37"/>
  <c r="J8961" i="37"/>
  <c r="J8960" i="37"/>
  <c r="J8959" i="37"/>
  <c r="J8958" i="37"/>
  <c r="J8957" i="37"/>
  <c r="J8956" i="37"/>
  <c r="J8955" i="37"/>
  <c r="J8954" i="37"/>
  <c r="J8953" i="37"/>
  <c r="J8952" i="37"/>
  <c r="J8951" i="37"/>
  <c r="J8950" i="37"/>
  <c r="J8949" i="37"/>
  <c r="J8948" i="37"/>
  <c r="J8947" i="37"/>
  <c r="J8946" i="37"/>
  <c r="J8945" i="37"/>
  <c r="J8944" i="37"/>
  <c r="J8943" i="37"/>
  <c r="J8942" i="37"/>
  <c r="J8941" i="37"/>
  <c r="J8940" i="37"/>
  <c r="J8939" i="37"/>
  <c r="J8938" i="37"/>
  <c r="J8937" i="37"/>
  <c r="J8936" i="37"/>
  <c r="J8935" i="37"/>
  <c r="J8934" i="37"/>
  <c r="J8933" i="37"/>
  <c r="J8932" i="37"/>
  <c r="J8931" i="37"/>
  <c r="J8930" i="37"/>
  <c r="J8929" i="37"/>
  <c r="J8928" i="37"/>
  <c r="J8927" i="37"/>
  <c r="J8926" i="37"/>
  <c r="J8925" i="37"/>
  <c r="J8924" i="37"/>
  <c r="J8923" i="37"/>
  <c r="J8922" i="37"/>
  <c r="J8921" i="37"/>
  <c r="J8920" i="37"/>
  <c r="J8919" i="37"/>
  <c r="J8918" i="37"/>
  <c r="J8917" i="37"/>
  <c r="J8916" i="37"/>
  <c r="J8915" i="37"/>
  <c r="J8914" i="37"/>
  <c r="J8913" i="37"/>
  <c r="J8912" i="37"/>
  <c r="J8911" i="37"/>
  <c r="J8910" i="37"/>
  <c r="J8909" i="37"/>
  <c r="J8908" i="37"/>
  <c r="J8907" i="37"/>
  <c r="J8906" i="37"/>
  <c r="J8905" i="37"/>
  <c r="J8904" i="37"/>
  <c r="J8903" i="37"/>
  <c r="J8902" i="37"/>
  <c r="J8901" i="37"/>
  <c r="J8900" i="37"/>
  <c r="J8899" i="37"/>
  <c r="J8898" i="37"/>
  <c r="J8897" i="37"/>
  <c r="J8896" i="37"/>
  <c r="J8895" i="37"/>
  <c r="J8894" i="37"/>
  <c r="J8893" i="37"/>
  <c r="J8892" i="37"/>
  <c r="J8891" i="37"/>
  <c r="J8890" i="37"/>
  <c r="J8889" i="37"/>
  <c r="J8888" i="37"/>
  <c r="J8887" i="37"/>
  <c r="J8886" i="37"/>
  <c r="J8885" i="37"/>
  <c r="J8884" i="37"/>
  <c r="J8883" i="37"/>
  <c r="J8882" i="37"/>
  <c r="J8881" i="37"/>
  <c r="J8880" i="37"/>
  <c r="J8879" i="37"/>
  <c r="J8878" i="37"/>
  <c r="J8877" i="37"/>
  <c r="J8876" i="37"/>
  <c r="J8875" i="37"/>
  <c r="J8874" i="37"/>
  <c r="J8873" i="37"/>
  <c r="J8872" i="37"/>
  <c r="J8871" i="37"/>
  <c r="J8870" i="37"/>
  <c r="J8869" i="37"/>
  <c r="J8868" i="37"/>
  <c r="J8867" i="37"/>
  <c r="J8866" i="37"/>
  <c r="J8865" i="37"/>
  <c r="J8864" i="37"/>
  <c r="J8863" i="37"/>
  <c r="J8862" i="37"/>
  <c r="J8861" i="37"/>
  <c r="J8860" i="37"/>
  <c r="J8859" i="37"/>
  <c r="J8858" i="37"/>
  <c r="J8857" i="37"/>
  <c r="J8856" i="37"/>
  <c r="J8855" i="37"/>
  <c r="J8854" i="37"/>
  <c r="J8853" i="37"/>
  <c r="J8852" i="37"/>
  <c r="J8851" i="37"/>
  <c r="J8850" i="37"/>
  <c r="J8849" i="37"/>
  <c r="J8848" i="37"/>
  <c r="J8847" i="37"/>
  <c r="J8846" i="37"/>
  <c r="J8845" i="37"/>
  <c r="J8844" i="37"/>
  <c r="J8843" i="37"/>
  <c r="J8842" i="37"/>
  <c r="J8841" i="37"/>
  <c r="J8840" i="37"/>
  <c r="J8839" i="37"/>
  <c r="J8838" i="37"/>
  <c r="J8837" i="37"/>
  <c r="J8836" i="37"/>
  <c r="J8835" i="37"/>
  <c r="J8834" i="37"/>
  <c r="J8833" i="37"/>
  <c r="J8832" i="37"/>
  <c r="J8831" i="37"/>
  <c r="J8830" i="37"/>
  <c r="J8829" i="37"/>
  <c r="J8828" i="37"/>
  <c r="J8827" i="37"/>
  <c r="J8826" i="37"/>
  <c r="J8825" i="37"/>
  <c r="J8824" i="37"/>
  <c r="J8823" i="37"/>
  <c r="J8822" i="37"/>
  <c r="J8821" i="37"/>
  <c r="J8820" i="37"/>
  <c r="J8819" i="37"/>
  <c r="J8818" i="37"/>
  <c r="J8817" i="37"/>
  <c r="J8816" i="37"/>
  <c r="J8815" i="37"/>
  <c r="J8814" i="37"/>
  <c r="J8813" i="37"/>
  <c r="J8812" i="37"/>
  <c r="J8811" i="37"/>
  <c r="J8810" i="37"/>
  <c r="J8809" i="37"/>
  <c r="J8808" i="37"/>
  <c r="J8807" i="37"/>
  <c r="J8806" i="37"/>
  <c r="J8805" i="37"/>
  <c r="J8804" i="37"/>
  <c r="J8803" i="37"/>
  <c r="J8802" i="37"/>
  <c r="J8801" i="37"/>
  <c r="J8800" i="37"/>
  <c r="J8799" i="37"/>
  <c r="J8798" i="37"/>
  <c r="J8797" i="37"/>
  <c r="J8796" i="37"/>
  <c r="J8795" i="37"/>
  <c r="J8794" i="37"/>
  <c r="J8793" i="37"/>
  <c r="J8792" i="37"/>
  <c r="J8791" i="37"/>
  <c r="J8790" i="37"/>
  <c r="J8789" i="37"/>
  <c r="J8788" i="37"/>
  <c r="J8787" i="37"/>
  <c r="J8786" i="37"/>
  <c r="J8785" i="37"/>
  <c r="J8784" i="37"/>
  <c r="J8783" i="37"/>
  <c r="J8782" i="37"/>
  <c r="J8781" i="37"/>
  <c r="J8780" i="37"/>
  <c r="J8779" i="37"/>
  <c r="J8778" i="37"/>
  <c r="J8777" i="37"/>
  <c r="J8776" i="37"/>
  <c r="J8775" i="37"/>
  <c r="J8774" i="37"/>
  <c r="J8773" i="37"/>
  <c r="J8772" i="37"/>
  <c r="J8771" i="37"/>
  <c r="J8770" i="37"/>
  <c r="J8769" i="37"/>
  <c r="J8768" i="37"/>
  <c r="J8767" i="37"/>
  <c r="J8766" i="37"/>
  <c r="J8765" i="37"/>
  <c r="J8764" i="37"/>
  <c r="J8763" i="37"/>
  <c r="J8762" i="37"/>
  <c r="J8761" i="37"/>
  <c r="J8760" i="37"/>
  <c r="J8759" i="37"/>
  <c r="J8758" i="37"/>
  <c r="J8757" i="37"/>
  <c r="J8756" i="37"/>
  <c r="J8755" i="37"/>
  <c r="J8754" i="37"/>
  <c r="J8753" i="37"/>
  <c r="J8752" i="37"/>
  <c r="J8751" i="37"/>
  <c r="J8750" i="37"/>
  <c r="J8749" i="37"/>
  <c r="J8748" i="37"/>
  <c r="J8747" i="37"/>
  <c r="J8746" i="37"/>
  <c r="J8745" i="37"/>
  <c r="J8744" i="37"/>
  <c r="J8743" i="37"/>
  <c r="J8742" i="37"/>
  <c r="J8741" i="37"/>
  <c r="J8740" i="37"/>
  <c r="J8739" i="37"/>
  <c r="J8738" i="37"/>
  <c r="J8737" i="37"/>
  <c r="J8736" i="37"/>
  <c r="J8735" i="37"/>
  <c r="J8734" i="37"/>
  <c r="J8733" i="37"/>
  <c r="J8732" i="37"/>
  <c r="J8731" i="37"/>
  <c r="J8730" i="37"/>
  <c r="J8729" i="37"/>
  <c r="J8728" i="37"/>
  <c r="J8727" i="37"/>
  <c r="J8726" i="37"/>
  <c r="J8725" i="37"/>
  <c r="J8724" i="37"/>
  <c r="J8723" i="37"/>
  <c r="J8722" i="37"/>
  <c r="J8721" i="37"/>
  <c r="J8720" i="37"/>
  <c r="J8719" i="37"/>
  <c r="J8718" i="37"/>
  <c r="J8717" i="37"/>
  <c r="J8716" i="37"/>
  <c r="J8715" i="37"/>
  <c r="J8714" i="37"/>
  <c r="J8713" i="37"/>
  <c r="J8712" i="37"/>
  <c r="J8711" i="37"/>
  <c r="J8710" i="37"/>
  <c r="J8709" i="37"/>
  <c r="J8708" i="37"/>
  <c r="J8707" i="37"/>
  <c r="J8706" i="37"/>
  <c r="J8705" i="37"/>
  <c r="J8704" i="37"/>
  <c r="J8703" i="37"/>
  <c r="J8702" i="37"/>
  <c r="J8701" i="37"/>
  <c r="J8700" i="37"/>
  <c r="J8699" i="37"/>
  <c r="J8698" i="37"/>
  <c r="J8697" i="37"/>
  <c r="J8696" i="37"/>
  <c r="J8695" i="37"/>
  <c r="J8694" i="37"/>
  <c r="J8693" i="37"/>
  <c r="J8692" i="37"/>
  <c r="J8691" i="37"/>
  <c r="J8690" i="37"/>
  <c r="J8689" i="37"/>
  <c r="J8688" i="37"/>
  <c r="J8687" i="37"/>
  <c r="J8686" i="37"/>
  <c r="J8685" i="37"/>
  <c r="J8684" i="37"/>
  <c r="J8683" i="37"/>
  <c r="J8682" i="37"/>
  <c r="J8681" i="37"/>
  <c r="J8680" i="37"/>
  <c r="J8679" i="37"/>
  <c r="J8678" i="37"/>
  <c r="J8677" i="37"/>
  <c r="J8676" i="37"/>
  <c r="J8675" i="37"/>
  <c r="J8674" i="37"/>
  <c r="J8673" i="37"/>
  <c r="J8672" i="37"/>
  <c r="J8671" i="37"/>
  <c r="J8670" i="37"/>
  <c r="J8669" i="37"/>
  <c r="J8668" i="37"/>
  <c r="J8667" i="37"/>
  <c r="J8666" i="37"/>
  <c r="J8665" i="37"/>
  <c r="J8664" i="37"/>
  <c r="J8663" i="37"/>
  <c r="J8662" i="37"/>
  <c r="J8661" i="37"/>
  <c r="J8660" i="37"/>
  <c r="J8659" i="37"/>
  <c r="J8658" i="37"/>
  <c r="J8657" i="37"/>
  <c r="J8656" i="37"/>
  <c r="J8655" i="37"/>
  <c r="J8654" i="37"/>
  <c r="J8653" i="37"/>
  <c r="J8652" i="37"/>
  <c r="J8651" i="37"/>
  <c r="J8650" i="37"/>
  <c r="J8649" i="37"/>
  <c r="J8648" i="37"/>
  <c r="J8647" i="37"/>
  <c r="J8646" i="37"/>
  <c r="J8645" i="37"/>
  <c r="J8644" i="37"/>
  <c r="J8643" i="37"/>
  <c r="J8642" i="37"/>
  <c r="J8641" i="37"/>
  <c r="J8640" i="37"/>
  <c r="J8639" i="37"/>
  <c r="J8638" i="37"/>
  <c r="J8637" i="37"/>
  <c r="J8636" i="37"/>
  <c r="J8635" i="37"/>
  <c r="J8634" i="37"/>
  <c r="J8633" i="37"/>
  <c r="J8632" i="37"/>
  <c r="J8631" i="37"/>
  <c r="J8630" i="37"/>
  <c r="J8629" i="37"/>
  <c r="J8628" i="37"/>
  <c r="J8627" i="37"/>
  <c r="J8626" i="37"/>
  <c r="J8625" i="37"/>
  <c r="J8624" i="37"/>
  <c r="J8623" i="37"/>
  <c r="J8622" i="37"/>
  <c r="J8621" i="37"/>
  <c r="J8620" i="37"/>
  <c r="J8619" i="37"/>
  <c r="J8618" i="37"/>
  <c r="J8617" i="37"/>
  <c r="J8616" i="37"/>
  <c r="J8615" i="37"/>
  <c r="J8614" i="37"/>
  <c r="J8613" i="37"/>
  <c r="J8612" i="37"/>
  <c r="J8611" i="37"/>
  <c r="J8610" i="37"/>
  <c r="J8609" i="37"/>
  <c r="J8608" i="37"/>
  <c r="J8607" i="37"/>
  <c r="J8606" i="37"/>
  <c r="J8605" i="37"/>
  <c r="J8604" i="37"/>
  <c r="J8603" i="37"/>
  <c r="J8602" i="37"/>
  <c r="J8601" i="37"/>
  <c r="J8600" i="37"/>
  <c r="J8599" i="37"/>
  <c r="J8598" i="37"/>
  <c r="J8597" i="37"/>
  <c r="J8596" i="37"/>
  <c r="J8595" i="37"/>
  <c r="J8594" i="37"/>
  <c r="J8593" i="37"/>
  <c r="J8592" i="37"/>
  <c r="J8591" i="37"/>
  <c r="J8590" i="37"/>
  <c r="J8589" i="37"/>
  <c r="J8588" i="37"/>
  <c r="J8587" i="37"/>
  <c r="J8586" i="37"/>
  <c r="J8585" i="37"/>
  <c r="J8584" i="37"/>
  <c r="J8583" i="37"/>
  <c r="J8582" i="37"/>
  <c r="J8581" i="37"/>
  <c r="J8580" i="37"/>
  <c r="J8579" i="37"/>
  <c r="J8578" i="37"/>
  <c r="J8577" i="37"/>
  <c r="J8576" i="37"/>
  <c r="J8575" i="37"/>
  <c r="J8574" i="37"/>
  <c r="J8573" i="37"/>
  <c r="J8572" i="37"/>
  <c r="J8571" i="37"/>
  <c r="J8570" i="37"/>
  <c r="J8569" i="37"/>
  <c r="J8568" i="37"/>
  <c r="J8567" i="37"/>
  <c r="J8566" i="37"/>
  <c r="J8565" i="37"/>
  <c r="J8564" i="37"/>
  <c r="J8563" i="37"/>
  <c r="J8562" i="37"/>
  <c r="J8561" i="37"/>
  <c r="J8560" i="37"/>
  <c r="J8559" i="37"/>
  <c r="J8558" i="37"/>
  <c r="J8557" i="37"/>
  <c r="J8556" i="37"/>
  <c r="J8555" i="37"/>
  <c r="J8554" i="37"/>
  <c r="J8553" i="37"/>
  <c r="J8552" i="37"/>
  <c r="J8551" i="37"/>
  <c r="J8550" i="37"/>
  <c r="J8549" i="37"/>
  <c r="J8548" i="37"/>
  <c r="J8547" i="37"/>
  <c r="J8546" i="37"/>
  <c r="J8545" i="37"/>
  <c r="J8544" i="37"/>
  <c r="J8543" i="37"/>
  <c r="J8542" i="37"/>
  <c r="J8541" i="37"/>
  <c r="J8540" i="37"/>
  <c r="J8539" i="37"/>
  <c r="J8538" i="37"/>
  <c r="J8537" i="37"/>
  <c r="J8536" i="37"/>
  <c r="J8535" i="37"/>
  <c r="J8534" i="37"/>
  <c r="J8533" i="37"/>
  <c r="J8532" i="37"/>
  <c r="J8531" i="37"/>
  <c r="J8530" i="37"/>
  <c r="J8529" i="37"/>
  <c r="J8528" i="37"/>
  <c r="J8527" i="37"/>
  <c r="J8526" i="37"/>
  <c r="J8525" i="37"/>
  <c r="J8524" i="37"/>
  <c r="J8523" i="37"/>
  <c r="J8522" i="37"/>
  <c r="J8521" i="37"/>
  <c r="J8520" i="37"/>
  <c r="J8519" i="37"/>
  <c r="J8518" i="37"/>
  <c r="J8517" i="37"/>
  <c r="J8516" i="37"/>
  <c r="J8515" i="37"/>
  <c r="J8514" i="37"/>
  <c r="J8513" i="37"/>
  <c r="J8512" i="37"/>
  <c r="J8511" i="37"/>
  <c r="J8510" i="37"/>
  <c r="J8509" i="37"/>
  <c r="J8508" i="37"/>
  <c r="J8507" i="37"/>
  <c r="J8506" i="37"/>
  <c r="J8505" i="37"/>
  <c r="J8504" i="37"/>
  <c r="J8503" i="37"/>
  <c r="J8502" i="37"/>
  <c r="J8501" i="37"/>
  <c r="J8500" i="37"/>
  <c r="J8499" i="37"/>
  <c r="J8498" i="37"/>
  <c r="J8497" i="37"/>
  <c r="J8496" i="37"/>
  <c r="J8495" i="37"/>
  <c r="J8494" i="37"/>
  <c r="J8493" i="37"/>
  <c r="J8492" i="37"/>
  <c r="J8491" i="37"/>
  <c r="J8490" i="37"/>
  <c r="J8489" i="37"/>
  <c r="J8488" i="37"/>
  <c r="J8487" i="37"/>
  <c r="J8486" i="37"/>
  <c r="J8485" i="37"/>
  <c r="J8484" i="37"/>
  <c r="J8483" i="37"/>
  <c r="J8482" i="37"/>
  <c r="J8481" i="37"/>
  <c r="J8480" i="37"/>
  <c r="J8479" i="37"/>
  <c r="J8478" i="37"/>
  <c r="J8477" i="37"/>
  <c r="J8476" i="37"/>
  <c r="J8475" i="37"/>
  <c r="J8474" i="37"/>
  <c r="J8473" i="37"/>
  <c r="J8472" i="37"/>
  <c r="J8471" i="37"/>
  <c r="J8470" i="37"/>
  <c r="J8469" i="37"/>
  <c r="J8468" i="37"/>
  <c r="J8467" i="37"/>
  <c r="J8466" i="37"/>
  <c r="J8465" i="37"/>
  <c r="J8464" i="37"/>
  <c r="J8463" i="37"/>
  <c r="J8462" i="37"/>
  <c r="J8461" i="37"/>
  <c r="J8460" i="37"/>
  <c r="J8459" i="37"/>
  <c r="J8458" i="37"/>
  <c r="J8457" i="37"/>
  <c r="J8456" i="37"/>
  <c r="J8455" i="37"/>
  <c r="J8454" i="37"/>
  <c r="J8453" i="37"/>
  <c r="J8452" i="37"/>
  <c r="J8451" i="37"/>
  <c r="J8450" i="37"/>
  <c r="J8449" i="37"/>
  <c r="J8448" i="37"/>
  <c r="J8447" i="37"/>
  <c r="J8446" i="37"/>
  <c r="J8445" i="37"/>
  <c r="J8444" i="37"/>
  <c r="J8443" i="37"/>
  <c r="J8442" i="37"/>
  <c r="J8441" i="37"/>
  <c r="J8440" i="37"/>
  <c r="J8439" i="37"/>
  <c r="J8438" i="37"/>
  <c r="J8437" i="37"/>
  <c r="J8436" i="37"/>
  <c r="J8435" i="37"/>
  <c r="J8434" i="37"/>
  <c r="J8433" i="37"/>
  <c r="J8432" i="37"/>
  <c r="J8431" i="37"/>
  <c r="J8430" i="37"/>
  <c r="J8429" i="37"/>
  <c r="J8428" i="37"/>
  <c r="J8427" i="37"/>
  <c r="J8426" i="37"/>
  <c r="J8425" i="37"/>
  <c r="J8424" i="37"/>
  <c r="J8423" i="37"/>
  <c r="J8422" i="37"/>
  <c r="J8421" i="37"/>
  <c r="J8420" i="37"/>
  <c r="J8419" i="37"/>
  <c r="J8418" i="37"/>
  <c r="J8417" i="37"/>
  <c r="J8416" i="37"/>
  <c r="J8415" i="37"/>
  <c r="J8414" i="37"/>
  <c r="J8413" i="37"/>
  <c r="J8412" i="37"/>
  <c r="J8411" i="37"/>
  <c r="J8410" i="37"/>
  <c r="J8409" i="37"/>
  <c r="J8408" i="37"/>
  <c r="J8407" i="37"/>
  <c r="J8406" i="37"/>
  <c r="J8405" i="37"/>
  <c r="J8404" i="37"/>
  <c r="J8403" i="37"/>
  <c r="J8402" i="37"/>
  <c r="J8401" i="37"/>
  <c r="J8400" i="37"/>
  <c r="J8399" i="37"/>
  <c r="J8398" i="37"/>
  <c r="J8397" i="37"/>
  <c r="J8396" i="37"/>
  <c r="J8395" i="37"/>
  <c r="J8394" i="37"/>
  <c r="J8393" i="37"/>
  <c r="J8392" i="37"/>
  <c r="J8391" i="37"/>
  <c r="J8390" i="37"/>
  <c r="J8389" i="37"/>
  <c r="J8388" i="37"/>
  <c r="J8387" i="37"/>
  <c r="J8386" i="37"/>
  <c r="J8385" i="37"/>
  <c r="J8384" i="37"/>
  <c r="J8383" i="37"/>
  <c r="J8382" i="37"/>
  <c r="J8381" i="37"/>
  <c r="J8380" i="37"/>
  <c r="J8379" i="37"/>
  <c r="J8378" i="37"/>
  <c r="J8377" i="37"/>
  <c r="J8376" i="37"/>
  <c r="J8375" i="37"/>
  <c r="J8374" i="37"/>
  <c r="J8373" i="37"/>
  <c r="J8372" i="37"/>
  <c r="J8371" i="37"/>
  <c r="J8370" i="37"/>
  <c r="J8369" i="37"/>
  <c r="J8368" i="37"/>
  <c r="J8367" i="37"/>
  <c r="J8366" i="37"/>
  <c r="J8365" i="37"/>
  <c r="J8364" i="37"/>
  <c r="J8363" i="37"/>
  <c r="J8362" i="37"/>
  <c r="J8361" i="37"/>
  <c r="J8360" i="37"/>
  <c r="J8359" i="37"/>
  <c r="J8358" i="37"/>
  <c r="J8357" i="37"/>
  <c r="J8356" i="37"/>
  <c r="J8355" i="37"/>
  <c r="J8354" i="37"/>
  <c r="J8353" i="37"/>
  <c r="J8352" i="37"/>
  <c r="J8351" i="37"/>
  <c r="J8350" i="37"/>
  <c r="J8349" i="37"/>
  <c r="J8348" i="37"/>
  <c r="J8347" i="37"/>
  <c r="J8346" i="37"/>
  <c r="J8345" i="37"/>
  <c r="J8344" i="37"/>
  <c r="J8343" i="37"/>
  <c r="J8342" i="37"/>
  <c r="J8341" i="37"/>
  <c r="J8340" i="37"/>
  <c r="J8339" i="37"/>
  <c r="J8338" i="37"/>
  <c r="J8337" i="37"/>
  <c r="J8336" i="37"/>
  <c r="J8335" i="37"/>
  <c r="J8334" i="37"/>
  <c r="J8333" i="37"/>
  <c r="J8332" i="37"/>
  <c r="J8331" i="37"/>
  <c r="J8330" i="37"/>
  <c r="J8329" i="37"/>
  <c r="J8328" i="37"/>
  <c r="J8327" i="37"/>
  <c r="J8326" i="37"/>
  <c r="J8325" i="37"/>
  <c r="J8324" i="37"/>
  <c r="J8323" i="37"/>
  <c r="J8322" i="37"/>
  <c r="J8321" i="37"/>
  <c r="J8320" i="37"/>
  <c r="J8319" i="37"/>
  <c r="J8318" i="37"/>
  <c r="J8317" i="37"/>
  <c r="J8316" i="37"/>
  <c r="J8315" i="37"/>
  <c r="J8314" i="37"/>
  <c r="J8313" i="37"/>
  <c r="J8312" i="37"/>
  <c r="J8311" i="37"/>
  <c r="J8310" i="37"/>
  <c r="J8309" i="37"/>
  <c r="J8308" i="37"/>
  <c r="J8307" i="37"/>
  <c r="J8306" i="37"/>
  <c r="J8305" i="37"/>
  <c r="J8304" i="37"/>
  <c r="J8303" i="37"/>
  <c r="J8302" i="37"/>
  <c r="J8301" i="37"/>
  <c r="J8300" i="37"/>
  <c r="J8299" i="37"/>
  <c r="J8298" i="37"/>
  <c r="J8297" i="37"/>
  <c r="J8296" i="37"/>
  <c r="J8295" i="37"/>
  <c r="J8294" i="37"/>
  <c r="J8293" i="37"/>
  <c r="J8292" i="37"/>
  <c r="J8291" i="37"/>
  <c r="J8290" i="37"/>
  <c r="J8289" i="37"/>
  <c r="J8288" i="37"/>
  <c r="J8287" i="37"/>
  <c r="J8286" i="37"/>
  <c r="J8285" i="37"/>
  <c r="J8284" i="37"/>
  <c r="J8283" i="37"/>
  <c r="J8282" i="37"/>
  <c r="J8281" i="37"/>
  <c r="J8280" i="37"/>
  <c r="J8279" i="37"/>
  <c r="J8278" i="37"/>
  <c r="J8277" i="37"/>
  <c r="J8276" i="37"/>
  <c r="J8275" i="37"/>
  <c r="J8274" i="37"/>
  <c r="J8273" i="37"/>
  <c r="J8272" i="37"/>
  <c r="J8271" i="37"/>
  <c r="J8270" i="37"/>
  <c r="J8269" i="37"/>
  <c r="J8268" i="37"/>
  <c r="J8267" i="37"/>
  <c r="J8266" i="37"/>
  <c r="J8265" i="37"/>
  <c r="J8264" i="37"/>
  <c r="J8263" i="37"/>
  <c r="J8262" i="37"/>
  <c r="J8261" i="37"/>
  <c r="J8260" i="37"/>
  <c r="J8259" i="37"/>
  <c r="J8258" i="37"/>
  <c r="J8257" i="37"/>
  <c r="J8256" i="37"/>
  <c r="J8255" i="37"/>
  <c r="J8254" i="37"/>
  <c r="J8253" i="37"/>
  <c r="J8252" i="37"/>
  <c r="J8251" i="37"/>
  <c r="J8250" i="37"/>
  <c r="J8249" i="37"/>
  <c r="J8248" i="37"/>
  <c r="J8247" i="37"/>
  <c r="J8246" i="37"/>
  <c r="J8245" i="37"/>
  <c r="J8244" i="37"/>
  <c r="J8243" i="37"/>
  <c r="J8242" i="37"/>
  <c r="J8241" i="37"/>
  <c r="J8240" i="37"/>
  <c r="J8239" i="37"/>
  <c r="J8238" i="37"/>
  <c r="J8237" i="37"/>
  <c r="J8236" i="37"/>
  <c r="J8235" i="37"/>
  <c r="J8234" i="37"/>
  <c r="J8233" i="37"/>
  <c r="J8232" i="37"/>
  <c r="J8231" i="37"/>
  <c r="J8230" i="37"/>
  <c r="J8229" i="37"/>
  <c r="J8228" i="37"/>
  <c r="J8227" i="37"/>
  <c r="J8226" i="37"/>
  <c r="J8225" i="37"/>
  <c r="J8224" i="37"/>
  <c r="J8223" i="37"/>
  <c r="J8222" i="37"/>
  <c r="J8221" i="37"/>
  <c r="J8220" i="37"/>
  <c r="J8219" i="37"/>
  <c r="J8218" i="37"/>
  <c r="J8217" i="37"/>
  <c r="J8216" i="37"/>
  <c r="J8215" i="37"/>
  <c r="J8214" i="37"/>
  <c r="J8213" i="37"/>
  <c r="J8212" i="37"/>
  <c r="J8211" i="37"/>
  <c r="J8210" i="37"/>
  <c r="J8209" i="37"/>
  <c r="J8208" i="37"/>
  <c r="J8207" i="37"/>
  <c r="J8206" i="37"/>
  <c r="J8205" i="37"/>
  <c r="J8204" i="37"/>
  <c r="J8203" i="37"/>
  <c r="J8202" i="37"/>
  <c r="J8201" i="37"/>
  <c r="J8200" i="37"/>
  <c r="J8199" i="37"/>
  <c r="J8198" i="37"/>
  <c r="J8197" i="37"/>
  <c r="J8196" i="37"/>
  <c r="J8195" i="37"/>
  <c r="J8194" i="37"/>
  <c r="J8193" i="37"/>
  <c r="J8192" i="37"/>
  <c r="J8191" i="37"/>
  <c r="J8190" i="37"/>
  <c r="J8189" i="37"/>
  <c r="J8188" i="37"/>
  <c r="J8187" i="37"/>
  <c r="J8186" i="37"/>
  <c r="J8185" i="37"/>
  <c r="J8184" i="37"/>
  <c r="J8183" i="37"/>
  <c r="J8182" i="37"/>
  <c r="J8181" i="37"/>
  <c r="J8180" i="37"/>
  <c r="J8179" i="37"/>
  <c r="J8178" i="37"/>
  <c r="J8177" i="37"/>
  <c r="J8176" i="37"/>
  <c r="J8175" i="37"/>
  <c r="J8174" i="37"/>
  <c r="J8173" i="37"/>
  <c r="J8172" i="37"/>
  <c r="J8171" i="37"/>
  <c r="J8170" i="37"/>
  <c r="J8169" i="37"/>
  <c r="J8168" i="37"/>
  <c r="J8167" i="37"/>
  <c r="J8166" i="37"/>
  <c r="J8165" i="37"/>
  <c r="J8164" i="37"/>
  <c r="J8163" i="37"/>
  <c r="J8162" i="37"/>
  <c r="J8161" i="37"/>
  <c r="J8160" i="37"/>
  <c r="J8159" i="37"/>
  <c r="J8158" i="37"/>
  <c r="J8157" i="37"/>
  <c r="J8156" i="37"/>
  <c r="J8155" i="37"/>
  <c r="J8154" i="37"/>
  <c r="J8153" i="37"/>
  <c r="J8152" i="37"/>
  <c r="J8151" i="37"/>
  <c r="J8150" i="37"/>
  <c r="J8149" i="37"/>
  <c r="J8148" i="37"/>
  <c r="J8147" i="37"/>
  <c r="J8146" i="37"/>
  <c r="J8145" i="37"/>
  <c r="J8144" i="37"/>
  <c r="J8143" i="37"/>
  <c r="J8142" i="37"/>
  <c r="J8141" i="37"/>
  <c r="J8140" i="37"/>
  <c r="J8139" i="37"/>
  <c r="J8138" i="37"/>
  <c r="J8137" i="37"/>
  <c r="J8136" i="37"/>
  <c r="J8135" i="37"/>
  <c r="J8134" i="37"/>
  <c r="J8133" i="37"/>
  <c r="J8132" i="37"/>
  <c r="J8131" i="37"/>
  <c r="J8130" i="37"/>
  <c r="J8129" i="37"/>
  <c r="J8128" i="37"/>
  <c r="J8127" i="37"/>
  <c r="J8126" i="37"/>
  <c r="J8125" i="37"/>
  <c r="J8124" i="37"/>
  <c r="J8123" i="37"/>
  <c r="J8122" i="37"/>
  <c r="J8121" i="37"/>
  <c r="J8120" i="37"/>
  <c r="J8119" i="37"/>
  <c r="J8118" i="37"/>
  <c r="J8117" i="37"/>
  <c r="J8116" i="37"/>
  <c r="J8115" i="37"/>
  <c r="J8114" i="37"/>
  <c r="J8113" i="37"/>
  <c r="J8112" i="37"/>
  <c r="J8111" i="37"/>
  <c r="J8110" i="37"/>
  <c r="J8109" i="37"/>
  <c r="J8108" i="37"/>
  <c r="J8107" i="37"/>
  <c r="J8106" i="37"/>
  <c r="J8105" i="37"/>
  <c r="J8104" i="37"/>
  <c r="J8103" i="37"/>
  <c r="J8102" i="37"/>
  <c r="J8101" i="37"/>
  <c r="J8100" i="37"/>
  <c r="J8099" i="37"/>
  <c r="J8098" i="37"/>
  <c r="J8097" i="37"/>
  <c r="J8096" i="37"/>
  <c r="J8095" i="37"/>
  <c r="J8094" i="37"/>
  <c r="J8093" i="37"/>
  <c r="J8092" i="37"/>
  <c r="J8091" i="37"/>
  <c r="J8090" i="37"/>
  <c r="J8089" i="37"/>
  <c r="J8088" i="37"/>
  <c r="J8087" i="37"/>
  <c r="J8086" i="37"/>
  <c r="J8085" i="37"/>
  <c r="J8084" i="37"/>
  <c r="J8083" i="37"/>
  <c r="J8082" i="37"/>
  <c r="J8081" i="37"/>
  <c r="J8080" i="37"/>
  <c r="J8079" i="37"/>
  <c r="J8078" i="37"/>
  <c r="J8077" i="37"/>
  <c r="J8076" i="37"/>
  <c r="J8075" i="37"/>
  <c r="J8074" i="37"/>
  <c r="J8073" i="37"/>
  <c r="J8072" i="37"/>
  <c r="J8071" i="37"/>
  <c r="J8070" i="37"/>
  <c r="J8069" i="37"/>
  <c r="J8068" i="37"/>
  <c r="J8067" i="37"/>
  <c r="J8066" i="37"/>
  <c r="J8065" i="37"/>
  <c r="J8064" i="37"/>
  <c r="J8063" i="37"/>
  <c r="J8062" i="37"/>
  <c r="J8061" i="37"/>
  <c r="J8060" i="37"/>
  <c r="J8059" i="37"/>
  <c r="J8058" i="37"/>
  <c r="J8057" i="37"/>
  <c r="J8056" i="37"/>
  <c r="J8055" i="37"/>
  <c r="J8054" i="37"/>
  <c r="J8053" i="37"/>
  <c r="J8052" i="37"/>
  <c r="J8051" i="37"/>
  <c r="J8050" i="37"/>
  <c r="J8049" i="37"/>
  <c r="J8048" i="37"/>
  <c r="J8047" i="37"/>
  <c r="J8046" i="37"/>
  <c r="J8045" i="37"/>
  <c r="J8044" i="37"/>
  <c r="J8043" i="37"/>
  <c r="J8042" i="37"/>
  <c r="J8041" i="37"/>
  <c r="J8040" i="37"/>
  <c r="J8039" i="37"/>
  <c r="J8038" i="37"/>
  <c r="J8037" i="37"/>
  <c r="J8036" i="37"/>
  <c r="J8035" i="37"/>
  <c r="J8034" i="37"/>
  <c r="J8033" i="37"/>
  <c r="J8032" i="37"/>
  <c r="J8031" i="37"/>
  <c r="J8030" i="37"/>
  <c r="J8029" i="37"/>
  <c r="J8028" i="37"/>
  <c r="J8027" i="37"/>
  <c r="J8026" i="37"/>
  <c r="J8025" i="37"/>
  <c r="J8024" i="37"/>
  <c r="J8023" i="37"/>
  <c r="J8022" i="37"/>
  <c r="J8021" i="37"/>
  <c r="J8020" i="37"/>
  <c r="J8019" i="37"/>
  <c r="J8018" i="37"/>
  <c r="J8017" i="37"/>
  <c r="J8016" i="37"/>
  <c r="J8015" i="37"/>
  <c r="J8014" i="37"/>
  <c r="J8013" i="37"/>
  <c r="J8012" i="37"/>
  <c r="J8011" i="37"/>
  <c r="J8010" i="37"/>
  <c r="J8009" i="37"/>
  <c r="J8008" i="37"/>
  <c r="J8007" i="37"/>
  <c r="J8006" i="37"/>
  <c r="J8005" i="37"/>
  <c r="J8004" i="37"/>
  <c r="J8003" i="37"/>
  <c r="J8002" i="37"/>
  <c r="J8001" i="37"/>
  <c r="J8000" i="37"/>
  <c r="J7999" i="37"/>
  <c r="J7998" i="37"/>
  <c r="J7997" i="37"/>
  <c r="J7996" i="37"/>
  <c r="J7995" i="37"/>
  <c r="J7994" i="37"/>
  <c r="J7993" i="37"/>
  <c r="J7992" i="37"/>
  <c r="J7991" i="37"/>
  <c r="J7990" i="37"/>
  <c r="J7989" i="37"/>
  <c r="J7988" i="37"/>
  <c r="J7987" i="37"/>
  <c r="J7986" i="37"/>
  <c r="J7985" i="37"/>
  <c r="J7984" i="37"/>
  <c r="J7983" i="37"/>
  <c r="J7982" i="37"/>
  <c r="J7981" i="37"/>
  <c r="J7980" i="37"/>
  <c r="J7979" i="37"/>
  <c r="J7978" i="37"/>
  <c r="J7977" i="37"/>
  <c r="J7976" i="37"/>
  <c r="J7975" i="37"/>
  <c r="J7974" i="37"/>
  <c r="J7973" i="37"/>
  <c r="J7972" i="37"/>
  <c r="J7971" i="37"/>
  <c r="J7970" i="37"/>
  <c r="J7969" i="37"/>
  <c r="J7968" i="37"/>
  <c r="J7967" i="37"/>
  <c r="J7966" i="37"/>
  <c r="J7965" i="37"/>
  <c r="J7964" i="37"/>
  <c r="J7963" i="37"/>
  <c r="J7962" i="37"/>
  <c r="J7961" i="37"/>
  <c r="J7960" i="37"/>
  <c r="J7959" i="37"/>
  <c r="J7958" i="37"/>
  <c r="J7957" i="37"/>
  <c r="J7956" i="37"/>
  <c r="J7955" i="37"/>
  <c r="J7954" i="37"/>
  <c r="J7953" i="37"/>
  <c r="J7952" i="37"/>
  <c r="J7951" i="37"/>
  <c r="J7950" i="37"/>
  <c r="J7949" i="37"/>
  <c r="J7948" i="37"/>
  <c r="J7947" i="37"/>
  <c r="J7946" i="37"/>
  <c r="J7945" i="37"/>
  <c r="J7944" i="37"/>
  <c r="J7943" i="37"/>
  <c r="J7942" i="37"/>
  <c r="J7941" i="37"/>
  <c r="J7940" i="37"/>
  <c r="J7939" i="37"/>
  <c r="J7938" i="37"/>
  <c r="J7937" i="37"/>
  <c r="J7936" i="37"/>
  <c r="J7935" i="37"/>
  <c r="J7934" i="37"/>
  <c r="J7933" i="37"/>
  <c r="J7932" i="37"/>
  <c r="J7931" i="37"/>
  <c r="J7930" i="37"/>
  <c r="J7929" i="37"/>
  <c r="J7928" i="37"/>
  <c r="J7927" i="37"/>
  <c r="J7926" i="37"/>
  <c r="J7925" i="37"/>
  <c r="J7924" i="37"/>
  <c r="J7923" i="37"/>
  <c r="J7922" i="37"/>
  <c r="J7921" i="37"/>
  <c r="J7920" i="37"/>
  <c r="J7919" i="37"/>
  <c r="J7918" i="37"/>
  <c r="J7917" i="37"/>
  <c r="J7916" i="37"/>
  <c r="J7915" i="37"/>
  <c r="J7914" i="37"/>
  <c r="J7913" i="37"/>
  <c r="J7912" i="37"/>
  <c r="J7911" i="37"/>
  <c r="J7910" i="37"/>
  <c r="J7909" i="37"/>
  <c r="J7908" i="37"/>
  <c r="J7907" i="37"/>
  <c r="J7906" i="37"/>
  <c r="J7905" i="37"/>
  <c r="J7904" i="37"/>
  <c r="J7903" i="37"/>
  <c r="J7902" i="37"/>
  <c r="J7901" i="37"/>
  <c r="J7900" i="37"/>
  <c r="J7899" i="37"/>
  <c r="J7898" i="37"/>
  <c r="J7897" i="37"/>
  <c r="J7896" i="37"/>
  <c r="J7895" i="37"/>
  <c r="J7894" i="37"/>
  <c r="J7893" i="37"/>
  <c r="J7892" i="37"/>
  <c r="J7891" i="37"/>
  <c r="J7890" i="37"/>
  <c r="J7889" i="37"/>
  <c r="J7888" i="37"/>
  <c r="J7887" i="37"/>
  <c r="J7886" i="37"/>
  <c r="J7885" i="37"/>
  <c r="J7884" i="37"/>
  <c r="J7883" i="37"/>
  <c r="J7882" i="37"/>
  <c r="J7881" i="37"/>
  <c r="J7880" i="37"/>
  <c r="J7879" i="37"/>
  <c r="J7878" i="37"/>
  <c r="J7877" i="37"/>
  <c r="J7876" i="37"/>
  <c r="J7875" i="37"/>
  <c r="J7874" i="37"/>
  <c r="J7873" i="37"/>
  <c r="J7872" i="37"/>
  <c r="J7871" i="37"/>
  <c r="J7870" i="37"/>
  <c r="J7869" i="37"/>
  <c r="J7868" i="37"/>
  <c r="J7867" i="37"/>
  <c r="J7866" i="37"/>
  <c r="J7865" i="37"/>
  <c r="J7864" i="37"/>
  <c r="J7863" i="37"/>
  <c r="J7862" i="37"/>
  <c r="J7861" i="37"/>
  <c r="J7860" i="37"/>
  <c r="J7859" i="37"/>
  <c r="J7858" i="37"/>
  <c r="J7857" i="37"/>
  <c r="J7856" i="37"/>
  <c r="J7855" i="37"/>
  <c r="J7854" i="37"/>
  <c r="J7853" i="37"/>
  <c r="J7852" i="37"/>
  <c r="J7851" i="37"/>
  <c r="J7850" i="37"/>
  <c r="J7849" i="37"/>
  <c r="J7848" i="37"/>
  <c r="J7847" i="37"/>
  <c r="J7846" i="37"/>
  <c r="J7845" i="37"/>
  <c r="J7844" i="37"/>
  <c r="J7843" i="37"/>
  <c r="J7842" i="37"/>
  <c r="J7841" i="37"/>
  <c r="J7840" i="37"/>
  <c r="J7839" i="37"/>
  <c r="J7838" i="37"/>
  <c r="J7837" i="37"/>
  <c r="J7836" i="37"/>
  <c r="J7835" i="37"/>
  <c r="J7834" i="37"/>
  <c r="J7833" i="37"/>
  <c r="J7832" i="37"/>
  <c r="J7831" i="37"/>
  <c r="J7830" i="37"/>
  <c r="J7829" i="37"/>
  <c r="J7828" i="37"/>
  <c r="J7827" i="37"/>
  <c r="J7826" i="37"/>
  <c r="J7825" i="37"/>
  <c r="J7824" i="37"/>
  <c r="J7823" i="37"/>
  <c r="J7822" i="37"/>
  <c r="J7821" i="37"/>
  <c r="J7820" i="37"/>
  <c r="J7819" i="37"/>
  <c r="J7818" i="37"/>
  <c r="J7817" i="37"/>
  <c r="J7816" i="37"/>
  <c r="J7815" i="37"/>
  <c r="J7814" i="37"/>
  <c r="J7813" i="37"/>
  <c r="J7812" i="37"/>
  <c r="J7811" i="37"/>
  <c r="J7810" i="37"/>
  <c r="J7809" i="37"/>
  <c r="J7808" i="37"/>
  <c r="J7807" i="37"/>
  <c r="J7806" i="37"/>
  <c r="J7805" i="37"/>
  <c r="J7804" i="37"/>
  <c r="J7803" i="37"/>
  <c r="J7802" i="37"/>
  <c r="J7801" i="37"/>
  <c r="J7800" i="37"/>
  <c r="J7799" i="37"/>
  <c r="J7798" i="37"/>
  <c r="J7797" i="37"/>
  <c r="J7796" i="37"/>
  <c r="J7795" i="37"/>
  <c r="J7794" i="37"/>
  <c r="J7793" i="37"/>
  <c r="J7792" i="37"/>
  <c r="J7791" i="37"/>
  <c r="J7790" i="37"/>
  <c r="J7789" i="37"/>
  <c r="J7788" i="37"/>
  <c r="J7787" i="37"/>
  <c r="J7786" i="37"/>
  <c r="J7785" i="37"/>
  <c r="J7784" i="37"/>
  <c r="J7783" i="37"/>
  <c r="J7782" i="37"/>
  <c r="J7781" i="37"/>
  <c r="J7780" i="37"/>
  <c r="J7779" i="37"/>
  <c r="J7778" i="37"/>
  <c r="J7777" i="37"/>
  <c r="J7776" i="37"/>
  <c r="J7775" i="37"/>
  <c r="J7774" i="37"/>
  <c r="J7773" i="37"/>
  <c r="J7772" i="37"/>
  <c r="J7771" i="37"/>
  <c r="J7770" i="37"/>
  <c r="J7769" i="37"/>
  <c r="J7768" i="37"/>
  <c r="J7767" i="37"/>
  <c r="J7766" i="37"/>
  <c r="J7765" i="37"/>
  <c r="J7764" i="37"/>
  <c r="J7763" i="37"/>
  <c r="J7762" i="37"/>
  <c r="J7761" i="37"/>
  <c r="J7760" i="37"/>
  <c r="J7759" i="37"/>
  <c r="J7758" i="37"/>
  <c r="J7757" i="37"/>
  <c r="J7756" i="37"/>
  <c r="J7755" i="37"/>
  <c r="J7754" i="37"/>
  <c r="J7753" i="37"/>
  <c r="J7752" i="37"/>
  <c r="J7751" i="37"/>
  <c r="J7750" i="37"/>
  <c r="J7749" i="37"/>
  <c r="J7748" i="37"/>
  <c r="J7747" i="37"/>
  <c r="J7746" i="37"/>
  <c r="J7745" i="37"/>
  <c r="J7744" i="37"/>
  <c r="J7743" i="37"/>
  <c r="J7742" i="37"/>
  <c r="J7741" i="37"/>
  <c r="J7740" i="37"/>
  <c r="J7739" i="37"/>
  <c r="J7738" i="37"/>
  <c r="J7737" i="37"/>
  <c r="J7736" i="37"/>
  <c r="J7735" i="37"/>
  <c r="J7734" i="37"/>
  <c r="J7733" i="37"/>
  <c r="J7732" i="37"/>
  <c r="J7731" i="37"/>
  <c r="J7730" i="37"/>
  <c r="J7729" i="37"/>
  <c r="J7728" i="37"/>
  <c r="J7727" i="37"/>
  <c r="J7726" i="37"/>
  <c r="J7725" i="37"/>
  <c r="J7724" i="37"/>
  <c r="J7723" i="37"/>
  <c r="J7722" i="37"/>
  <c r="J7721" i="37"/>
  <c r="J7720" i="37"/>
  <c r="J7719" i="37"/>
  <c r="J7718" i="37"/>
  <c r="J7717" i="37"/>
  <c r="J7716" i="37"/>
  <c r="J7715" i="37"/>
  <c r="J7714" i="37"/>
  <c r="J7713" i="37"/>
  <c r="J7712" i="37"/>
  <c r="J7711" i="37"/>
  <c r="J7710" i="37"/>
  <c r="J7709" i="37"/>
  <c r="J7708" i="37"/>
  <c r="J7707" i="37"/>
  <c r="J7706" i="37"/>
  <c r="J7705" i="37"/>
  <c r="J7704" i="37"/>
  <c r="J7703" i="37"/>
  <c r="J7702" i="37"/>
  <c r="J7701" i="37"/>
  <c r="J7700" i="37"/>
  <c r="J7699" i="37"/>
  <c r="J7698" i="37"/>
  <c r="J7697" i="37"/>
  <c r="J7696" i="37"/>
  <c r="J7695" i="37"/>
  <c r="J7694" i="37"/>
  <c r="J7693" i="37"/>
  <c r="J7692" i="37"/>
  <c r="J7691" i="37"/>
  <c r="J7690" i="37"/>
  <c r="J7689" i="37"/>
  <c r="J7688" i="37"/>
  <c r="J7687" i="37"/>
  <c r="J7686" i="37"/>
  <c r="J7685" i="37"/>
  <c r="J7684" i="37"/>
  <c r="J7683" i="37"/>
  <c r="J7682" i="37"/>
  <c r="J7681" i="37"/>
  <c r="J7680" i="37"/>
  <c r="J7679" i="37"/>
  <c r="J7678" i="37"/>
  <c r="J7677" i="37"/>
  <c r="J7676" i="37"/>
  <c r="J7675" i="37"/>
  <c r="J7674" i="37"/>
  <c r="J7673" i="37"/>
  <c r="J7672" i="37"/>
  <c r="J7671" i="37"/>
  <c r="J7670" i="37"/>
  <c r="J7669" i="37"/>
  <c r="J7668" i="37"/>
  <c r="J7667" i="37"/>
  <c r="J7666" i="37"/>
  <c r="J7665" i="37"/>
  <c r="J7664" i="37"/>
  <c r="J7663" i="37"/>
  <c r="J7662" i="37"/>
  <c r="J7661" i="37"/>
  <c r="J7660" i="37"/>
  <c r="J7659" i="37"/>
  <c r="J7658" i="37"/>
  <c r="J7657" i="37"/>
  <c r="J7656" i="37"/>
  <c r="J7655" i="37"/>
  <c r="J7654" i="37"/>
  <c r="J7653" i="37"/>
  <c r="J7652" i="37"/>
  <c r="J7651" i="37"/>
  <c r="J7650" i="37"/>
  <c r="J7649" i="37"/>
  <c r="J7648" i="37"/>
  <c r="J7647" i="37"/>
  <c r="J7646" i="37"/>
  <c r="J7645" i="37"/>
  <c r="J7644" i="37"/>
  <c r="J7643" i="37"/>
  <c r="J7642" i="37"/>
  <c r="J7641" i="37"/>
  <c r="J7640" i="37"/>
  <c r="J7639" i="37"/>
  <c r="J7638" i="37"/>
  <c r="J7637" i="37"/>
  <c r="J7636" i="37"/>
  <c r="J7635" i="37"/>
  <c r="J7634" i="37"/>
  <c r="J7633" i="37"/>
  <c r="J7632" i="37"/>
  <c r="J7631" i="37"/>
  <c r="J7630" i="37"/>
  <c r="J7629" i="37"/>
  <c r="J7628" i="37"/>
  <c r="J7627" i="37"/>
  <c r="J7626" i="37"/>
  <c r="J7625" i="37"/>
  <c r="J7624" i="37"/>
  <c r="J7623" i="37"/>
  <c r="J7622" i="37"/>
  <c r="J7621" i="37"/>
  <c r="J7620" i="37"/>
  <c r="J7619" i="37"/>
  <c r="J7618" i="37"/>
  <c r="J7617" i="37"/>
  <c r="J7616" i="37"/>
  <c r="J7615" i="37"/>
  <c r="J7614" i="37"/>
  <c r="J7613" i="37"/>
  <c r="J7612" i="37"/>
  <c r="J7611" i="37"/>
  <c r="J7610" i="37"/>
  <c r="J7609" i="37"/>
  <c r="J7608" i="37"/>
  <c r="J7607" i="37"/>
  <c r="J7606" i="37"/>
  <c r="J7605" i="37"/>
  <c r="J7604" i="37"/>
  <c r="J7603" i="37"/>
  <c r="J7602" i="37"/>
  <c r="J7601" i="37"/>
  <c r="J7600" i="37"/>
  <c r="J7599" i="37"/>
  <c r="J7598" i="37"/>
  <c r="J7597" i="37"/>
  <c r="J7596" i="37"/>
  <c r="J7595" i="37"/>
  <c r="J7594" i="37"/>
  <c r="J7593" i="37"/>
  <c r="J7592" i="37"/>
  <c r="J7591" i="37"/>
  <c r="J7590" i="37"/>
  <c r="J7589" i="37"/>
  <c r="J7588" i="37"/>
  <c r="J7587" i="37"/>
  <c r="J7586" i="37"/>
  <c r="J7585" i="37"/>
  <c r="J7584" i="37"/>
  <c r="J7583" i="37"/>
  <c r="J7582" i="37"/>
  <c r="J7581" i="37"/>
  <c r="J7580" i="37"/>
  <c r="J7579" i="37"/>
  <c r="J7578" i="37"/>
  <c r="J7577" i="37"/>
  <c r="J7576" i="37"/>
  <c r="J7575" i="37"/>
  <c r="J7574" i="37"/>
  <c r="J7573" i="37"/>
  <c r="J7572" i="37"/>
  <c r="J7571" i="37"/>
  <c r="J7570" i="37"/>
  <c r="J7569" i="37"/>
  <c r="J7568" i="37"/>
  <c r="J7567" i="37"/>
  <c r="J7566" i="37"/>
  <c r="J7565" i="37"/>
  <c r="J7564" i="37"/>
  <c r="J7563" i="37"/>
  <c r="J7562" i="37"/>
  <c r="J7561" i="37"/>
  <c r="J7560" i="37"/>
  <c r="J7559" i="37"/>
  <c r="J7558" i="37"/>
  <c r="J7557" i="37"/>
  <c r="J7556" i="37"/>
  <c r="J7555" i="37"/>
  <c r="J7554" i="37"/>
  <c r="J7553" i="37"/>
  <c r="J7552" i="37"/>
  <c r="J7551" i="37"/>
  <c r="J7550" i="37"/>
  <c r="J7549" i="37"/>
  <c r="J7548" i="37"/>
  <c r="J7547" i="37"/>
  <c r="J7546" i="37"/>
  <c r="J7545" i="37"/>
  <c r="J7544" i="37"/>
  <c r="J7543" i="37"/>
  <c r="J7542" i="37"/>
  <c r="J7541" i="37"/>
  <c r="J7540" i="37"/>
  <c r="J7539" i="37"/>
  <c r="J7538" i="37"/>
  <c r="J7537" i="37"/>
  <c r="J7536" i="37"/>
  <c r="J7535" i="37"/>
  <c r="J7534" i="37"/>
  <c r="J7533" i="37"/>
  <c r="J7532" i="37"/>
  <c r="J7531" i="37"/>
  <c r="J7530" i="37"/>
  <c r="J7529" i="37"/>
  <c r="J7528" i="37"/>
  <c r="J7527" i="37"/>
  <c r="J7526" i="37"/>
  <c r="J7525" i="37"/>
  <c r="J7524" i="37"/>
  <c r="J7523" i="37"/>
  <c r="J7522" i="37"/>
  <c r="J7521" i="37"/>
  <c r="J7520" i="37"/>
  <c r="J7519" i="37"/>
  <c r="J7518" i="37"/>
  <c r="J7517" i="37"/>
  <c r="J7516" i="37"/>
  <c r="J7515" i="37"/>
  <c r="J7514" i="37"/>
  <c r="J7513" i="37"/>
  <c r="J7512" i="37"/>
  <c r="J7511" i="37"/>
  <c r="J7510" i="37"/>
  <c r="J7509" i="37"/>
  <c r="J7508" i="37"/>
  <c r="J7507" i="37"/>
  <c r="J7506" i="37"/>
  <c r="J7505" i="37"/>
  <c r="J7504" i="37"/>
  <c r="J7503" i="37"/>
  <c r="J7502" i="37"/>
  <c r="J7501" i="37"/>
  <c r="J7500" i="37"/>
  <c r="J7499" i="37"/>
  <c r="J7498" i="37"/>
  <c r="J7497" i="37"/>
  <c r="J7496" i="37"/>
  <c r="J7495" i="37"/>
  <c r="J7494" i="37"/>
  <c r="J7493" i="37"/>
  <c r="J7492" i="37"/>
  <c r="J7491" i="37"/>
  <c r="J7490" i="37"/>
  <c r="J7489" i="37"/>
  <c r="J7488" i="37"/>
  <c r="J7487" i="37"/>
  <c r="J7486" i="37"/>
  <c r="J7485" i="37"/>
  <c r="J7484" i="37"/>
  <c r="J7483" i="37"/>
  <c r="J7482" i="37"/>
  <c r="J7481" i="37"/>
  <c r="J7480" i="37"/>
  <c r="J7479" i="37"/>
  <c r="J7478" i="37"/>
  <c r="J7477" i="37"/>
  <c r="J7476" i="37"/>
  <c r="J7475" i="37"/>
  <c r="J7474" i="37"/>
  <c r="J7473" i="37"/>
  <c r="J7472" i="37"/>
  <c r="J7471" i="37"/>
  <c r="J7470" i="37"/>
  <c r="J7469" i="37"/>
  <c r="J7468" i="37"/>
  <c r="J7467" i="37"/>
  <c r="J7466" i="37"/>
  <c r="J7465" i="37"/>
  <c r="J7464" i="37"/>
  <c r="J7463" i="37"/>
  <c r="J7462" i="37"/>
  <c r="J7461" i="37"/>
  <c r="J7460" i="37"/>
  <c r="J7459" i="37"/>
  <c r="J7458" i="37"/>
  <c r="J7457" i="37"/>
  <c r="J7456" i="37"/>
  <c r="J7455" i="37"/>
  <c r="J7454" i="37"/>
  <c r="J7453" i="37"/>
  <c r="J7452" i="37"/>
  <c r="J7451" i="37"/>
  <c r="J7450" i="37"/>
  <c r="J7449" i="37"/>
  <c r="J7448" i="37"/>
  <c r="J7447" i="37"/>
  <c r="J7446" i="37"/>
  <c r="J7445" i="37"/>
  <c r="J7444" i="37"/>
  <c r="J7443" i="37"/>
  <c r="J7442" i="37"/>
  <c r="J7441" i="37"/>
  <c r="J7440" i="37"/>
  <c r="J7439" i="37"/>
  <c r="J7438" i="37"/>
  <c r="J7437" i="37"/>
  <c r="J7436" i="37"/>
  <c r="J7435" i="37"/>
  <c r="J7434" i="37"/>
  <c r="J7433" i="37"/>
  <c r="J7432" i="37"/>
  <c r="J7431" i="37"/>
  <c r="J7430" i="37"/>
  <c r="J7429" i="37"/>
  <c r="J7428" i="37"/>
  <c r="J7427" i="37"/>
  <c r="J7426" i="37"/>
  <c r="J7425" i="37"/>
  <c r="J7424" i="37"/>
  <c r="J7423" i="37"/>
  <c r="J7422" i="37"/>
  <c r="J7421" i="37"/>
  <c r="J7420" i="37"/>
  <c r="J7419" i="37"/>
  <c r="J7418" i="37"/>
  <c r="J7417" i="37"/>
  <c r="J7416" i="37"/>
  <c r="J7415" i="37"/>
  <c r="J7414" i="37"/>
  <c r="J7413" i="37"/>
  <c r="J7412" i="37"/>
  <c r="J7411" i="37"/>
  <c r="J7410" i="37"/>
  <c r="J7409" i="37"/>
  <c r="J7408" i="37"/>
  <c r="J7407" i="37"/>
  <c r="J7406" i="37"/>
  <c r="J7405" i="37"/>
  <c r="J7404" i="37"/>
  <c r="J7403" i="37"/>
  <c r="J7402" i="37"/>
  <c r="J7401" i="37"/>
  <c r="J7400" i="37"/>
  <c r="J7399" i="37"/>
  <c r="J7398" i="37"/>
  <c r="J7397" i="37"/>
  <c r="J7396" i="37"/>
  <c r="J7395" i="37"/>
  <c r="J7394" i="37"/>
  <c r="J7393" i="37"/>
  <c r="J7392" i="37"/>
  <c r="J7391" i="37"/>
  <c r="J7390" i="37"/>
  <c r="J7389" i="37"/>
  <c r="J7388" i="37"/>
  <c r="J7387" i="37"/>
  <c r="J7386" i="37"/>
  <c r="J7385" i="37"/>
  <c r="J7384" i="37"/>
  <c r="J7383" i="37"/>
  <c r="J7382" i="37"/>
  <c r="J7381" i="37"/>
  <c r="J7380" i="37"/>
  <c r="J7379" i="37"/>
  <c r="J7378" i="37"/>
  <c r="J7377" i="37"/>
  <c r="J7376" i="37"/>
  <c r="J7375" i="37"/>
  <c r="J7374" i="37"/>
  <c r="J7373" i="37"/>
  <c r="J7372" i="37"/>
  <c r="J7371" i="37"/>
  <c r="J7370" i="37"/>
  <c r="J7369" i="37"/>
  <c r="J7368" i="37"/>
  <c r="J7367" i="37"/>
  <c r="J7366" i="37"/>
  <c r="J7365" i="37"/>
  <c r="J7364" i="37"/>
  <c r="J7363" i="37"/>
  <c r="J7362" i="37"/>
  <c r="J7361" i="37"/>
  <c r="J7360" i="37"/>
  <c r="J7359" i="37"/>
  <c r="J7358" i="37"/>
  <c r="J7357" i="37"/>
  <c r="J7356" i="37"/>
  <c r="J7355" i="37"/>
  <c r="J7354" i="37"/>
  <c r="J7353" i="37"/>
  <c r="J7352" i="37"/>
  <c r="J7351" i="37"/>
  <c r="J7350" i="37"/>
  <c r="J7349" i="37"/>
  <c r="J7348" i="37"/>
  <c r="J7347" i="37"/>
  <c r="J7346" i="37"/>
  <c r="J7345" i="37"/>
  <c r="J7344" i="37"/>
  <c r="J7343" i="37"/>
  <c r="J7342" i="37"/>
  <c r="J7341" i="37"/>
  <c r="J7340" i="37"/>
  <c r="J7339" i="37"/>
  <c r="J7338" i="37"/>
  <c r="J7337" i="37"/>
  <c r="J7336" i="37"/>
  <c r="J7335" i="37"/>
  <c r="J7334" i="37"/>
  <c r="J7333" i="37"/>
  <c r="J7332" i="37"/>
  <c r="J7331" i="37"/>
  <c r="J7330" i="37"/>
  <c r="J7329" i="37"/>
  <c r="J7328" i="37"/>
  <c r="J7327" i="37"/>
  <c r="J7326" i="37"/>
  <c r="J7325" i="37"/>
  <c r="J7324" i="37"/>
  <c r="J7323" i="37"/>
  <c r="J7322" i="37"/>
  <c r="J7321" i="37"/>
  <c r="J7320" i="37"/>
  <c r="J7319" i="37"/>
  <c r="J7318" i="37"/>
  <c r="J7317" i="37"/>
  <c r="J7316" i="37"/>
  <c r="J7315" i="37"/>
  <c r="J7314" i="37"/>
  <c r="J7313" i="37"/>
  <c r="J7312" i="37"/>
  <c r="J7311" i="37"/>
  <c r="J7310" i="37"/>
  <c r="J7309" i="37"/>
  <c r="J7308" i="37"/>
  <c r="J7307" i="37"/>
  <c r="J7306" i="37"/>
  <c r="J7305" i="37"/>
  <c r="J7304" i="37"/>
  <c r="J7303" i="37"/>
  <c r="J7302" i="37"/>
  <c r="J7301" i="37"/>
  <c r="J7300" i="37"/>
  <c r="J7299" i="37"/>
  <c r="J7298" i="37"/>
  <c r="J7297" i="37"/>
  <c r="J7296" i="37"/>
  <c r="J7295" i="37"/>
  <c r="J7294" i="37"/>
  <c r="J7293" i="37"/>
  <c r="J7292" i="37"/>
  <c r="J7291" i="37"/>
  <c r="J7290" i="37"/>
  <c r="J7289" i="37"/>
  <c r="J7288" i="37"/>
  <c r="J7287" i="37"/>
  <c r="J7286" i="37"/>
  <c r="J7285" i="37"/>
  <c r="J7284" i="37"/>
  <c r="J7283" i="37"/>
  <c r="J7282" i="37"/>
  <c r="J7281" i="37"/>
  <c r="J7280" i="37"/>
  <c r="J7279" i="37"/>
  <c r="J7278" i="37"/>
  <c r="J7277" i="37"/>
  <c r="J7276" i="37"/>
  <c r="J7275" i="37"/>
  <c r="J7274" i="37"/>
  <c r="J7273" i="37"/>
  <c r="J7272" i="37"/>
  <c r="J7271" i="37"/>
  <c r="J7270" i="37"/>
  <c r="J7269" i="37"/>
  <c r="J7268" i="37"/>
  <c r="J7267" i="37"/>
  <c r="J7266" i="37"/>
  <c r="J7265" i="37"/>
  <c r="J7264" i="37"/>
  <c r="J7263" i="37"/>
  <c r="J7262" i="37"/>
  <c r="J7261" i="37"/>
  <c r="J7260" i="37"/>
  <c r="J7259" i="37"/>
  <c r="J7258" i="37"/>
  <c r="J7257" i="37"/>
  <c r="J7256" i="37"/>
  <c r="J7255" i="37"/>
  <c r="J7254" i="37"/>
  <c r="J7253" i="37"/>
  <c r="J7252" i="37"/>
  <c r="J7251" i="37"/>
  <c r="J7250" i="37"/>
  <c r="J7249" i="37"/>
  <c r="J7248" i="37"/>
  <c r="J7247" i="37"/>
  <c r="J7246" i="37"/>
  <c r="J7245" i="37"/>
  <c r="J7244" i="37"/>
  <c r="J7243" i="37"/>
  <c r="J7242" i="37"/>
  <c r="J7241" i="37"/>
  <c r="J7240" i="37"/>
  <c r="J7239" i="37"/>
  <c r="J7238" i="37"/>
  <c r="J7237" i="37"/>
  <c r="J7236" i="37"/>
  <c r="J7235" i="37"/>
  <c r="J7234" i="37"/>
  <c r="J7233" i="37"/>
  <c r="J7232" i="37"/>
  <c r="J7231" i="37"/>
  <c r="J7230" i="37"/>
  <c r="J7229" i="37"/>
  <c r="J7228" i="37"/>
  <c r="J7227" i="37"/>
  <c r="J7226" i="37"/>
  <c r="J7225" i="37"/>
  <c r="J7224" i="37"/>
  <c r="J7223" i="37"/>
  <c r="J7222" i="37"/>
  <c r="J7221" i="37"/>
  <c r="J7220" i="37"/>
  <c r="J7219" i="37"/>
  <c r="J7218" i="37"/>
  <c r="J7217" i="37"/>
  <c r="J7216" i="37"/>
  <c r="J7215" i="37"/>
  <c r="J7214" i="37"/>
  <c r="J7213" i="37"/>
  <c r="J7212" i="37"/>
  <c r="J7211" i="37"/>
  <c r="J7210" i="37"/>
  <c r="J7209" i="37"/>
  <c r="J7208" i="37"/>
  <c r="J7207" i="37"/>
  <c r="J7206" i="37"/>
  <c r="J7205" i="37"/>
  <c r="J7204" i="37"/>
  <c r="J7203" i="37"/>
  <c r="J7202" i="37"/>
  <c r="J7201" i="37"/>
  <c r="J7200" i="37"/>
  <c r="J7199" i="37"/>
  <c r="J7198" i="37"/>
  <c r="J7197" i="37"/>
  <c r="J7196" i="37"/>
  <c r="J7195" i="37"/>
  <c r="J7194" i="37"/>
  <c r="J7193" i="37"/>
  <c r="J7192" i="37"/>
  <c r="J7191" i="37"/>
  <c r="J7190" i="37"/>
  <c r="J7189" i="37"/>
  <c r="J7188" i="37"/>
  <c r="J7187" i="37"/>
  <c r="J7186" i="37"/>
  <c r="J7185" i="37"/>
  <c r="J7184" i="37"/>
  <c r="J7183" i="37"/>
  <c r="J7182" i="37"/>
  <c r="J7181" i="37"/>
  <c r="J7180" i="37"/>
  <c r="J7179" i="37"/>
  <c r="J7178" i="37"/>
  <c r="J7177" i="37"/>
  <c r="J7176" i="37"/>
  <c r="J7175" i="37"/>
  <c r="J7174" i="37"/>
  <c r="J7173" i="37"/>
  <c r="J7172" i="37"/>
  <c r="J7171" i="37"/>
  <c r="J7170" i="37"/>
  <c r="J7169" i="37"/>
  <c r="J7168" i="37"/>
  <c r="J7167" i="37"/>
  <c r="J7166" i="37"/>
  <c r="J7165" i="37"/>
  <c r="J7164" i="37"/>
  <c r="J7163" i="37"/>
  <c r="J7162" i="37"/>
  <c r="J7161" i="37"/>
  <c r="J7160" i="37"/>
  <c r="J7159" i="37"/>
  <c r="J7158" i="37"/>
  <c r="J7157" i="37"/>
  <c r="J7156" i="37"/>
  <c r="J7155" i="37"/>
  <c r="J7154" i="37"/>
  <c r="J7153" i="37"/>
  <c r="J7152" i="37"/>
  <c r="J7151" i="37"/>
  <c r="J7150" i="37"/>
  <c r="J7149" i="37"/>
  <c r="J7148" i="37"/>
  <c r="J7147" i="37"/>
  <c r="J7146" i="37"/>
  <c r="J7145" i="37"/>
  <c r="J7144" i="37"/>
  <c r="J7143" i="37"/>
  <c r="J7142" i="37"/>
  <c r="J7141" i="37"/>
  <c r="J7140" i="37"/>
  <c r="J7139" i="37"/>
  <c r="J7138" i="37"/>
  <c r="J7137" i="37"/>
  <c r="J7136" i="37"/>
  <c r="J7135" i="37"/>
  <c r="J7134" i="37"/>
  <c r="J7133" i="37"/>
  <c r="J7132" i="37"/>
  <c r="J7131" i="37"/>
  <c r="J7130" i="37"/>
  <c r="J7129" i="37"/>
  <c r="J7128" i="37"/>
  <c r="J7127" i="37"/>
  <c r="J7126" i="37"/>
  <c r="J7125" i="37"/>
  <c r="J7124" i="37"/>
  <c r="J7123" i="37"/>
  <c r="J7122" i="37"/>
  <c r="J7121" i="37"/>
  <c r="J7120" i="37"/>
  <c r="J7119" i="37"/>
  <c r="J7118" i="37"/>
  <c r="J7117" i="37"/>
  <c r="J7116" i="37"/>
  <c r="J7115" i="37"/>
  <c r="J7114" i="37"/>
  <c r="J7113" i="37"/>
  <c r="J7112" i="37"/>
  <c r="J7111" i="37"/>
  <c r="J7110" i="37"/>
  <c r="J7109" i="37"/>
  <c r="J7108" i="37"/>
  <c r="J7107" i="37"/>
  <c r="J7106" i="37"/>
  <c r="J7105" i="37"/>
  <c r="J7104" i="37"/>
  <c r="J7103" i="37"/>
  <c r="J7102" i="37"/>
  <c r="J7101" i="37"/>
  <c r="J7100" i="37"/>
  <c r="J7099" i="37"/>
  <c r="J7098" i="37"/>
  <c r="J7097" i="37"/>
  <c r="J7096" i="37"/>
  <c r="J7095" i="37"/>
  <c r="J7094" i="37"/>
  <c r="J7093" i="37"/>
  <c r="J7092" i="37"/>
  <c r="J7091" i="37"/>
  <c r="J7090" i="37"/>
  <c r="J7089" i="37"/>
  <c r="J7088" i="37"/>
  <c r="J7087" i="37"/>
  <c r="J7086" i="37"/>
  <c r="J7085" i="37"/>
  <c r="J7084" i="37"/>
  <c r="J7083" i="37"/>
  <c r="J7082" i="37"/>
  <c r="J7081" i="37"/>
  <c r="J7080" i="37"/>
  <c r="J7079" i="37"/>
  <c r="J7078" i="37"/>
  <c r="J7077" i="37"/>
  <c r="J7076" i="37"/>
  <c r="J7075" i="37"/>
  <c r="J7074" i="37"/>
  <c r="J7073" i="37"/>
  <c r="J7072" i="37"/>
  <c r="J7071" i="37"/>
  <c r="J7070" i="37"/>
  <c r="J7069" i="37"/>
  <c r="J7068" i="37"/>
  <c r="J7067" i="37"/>
  <c r="J7066" i="37"/>
  <c r="J7065" i="37"/>
  <c r="J7064" i="37"/>
  <c r="J7063" i="37"/>
  <c r="J7062" i="37"/>
  <c r="J7061" i="37"/>
  <c r="J7060" i="37"/>
  <c r="J7059" i="37"/>
  <c r="J7058" i="37"/>
  <c r="J7057" i="37"/>
  <c r="J7056" i="37"/>
  <c r="J7055" i="37"/>
  <c r="J7054" i="37"/>
  <c r="J7053" i="37"/>
  <c r="J7052" i="37"/>
  <c r="J7051" i="37"/>
  <c r="J7050" i="37"/>
  <c r="J7049" i="37"/>
  <c r="J7048" i="37"/>
  <c r="J7047" i="37"/>
  <c r="J7046" i="37"/>
  <c r="J7045" i="37"/>
  <c r="J7044" i="37"/>
  <c r="J7043" i="37"/>
  <c r="J7042" i="37"/>
  <c r="J7041" i="37"/>
  <c r="J7040" i="37"/>
  <c r="J7039" i="37"/>
  <c r="J7038" i="37"/>
  <c r="J7037" i="37"/>
  <c r="J7036" i="37"/>
  <c r="J7035" i="37"/>
  <c r="J7034" i="37"/>
  <c r="J7033" i="37"/>
  <c r="J7032" i="37"/>
  <c r="J7031" i="37"/>
  <c r="J7030" i="37"/>
  <c r="J7029" i="37"/>
  <c r="J7028" i="37"/>
  <c r="J7027" i="37"/>
  <c r="J7026" i="37"/>
  <c r="J7025" i="37"/>
  <c r="J7024" i="37"/>
  <c r="J7023" i="37"/>
  <c r="J7022" i="37"/>
  <c r="J7021" i="37"/>
  <c r="J7020" i="37"/>
  <c r="J7019" i="37"/>
  <c r="J7018" i="37"/>
  <c r="J7017" i="37"/>
  <c r="J7016" i="37"/>
  <c r="J7015" i="37"/>
  <c r="J7014" i="37"/>
  <c r="J7013" i="37"/>
  <c r="J7012" i="37"/>
  <c r="J7011" i="37"/>
  <c r="J7010" i="37"/>
  <c r="J7009" i="37"/>
  <c r="J7008" i="37"/>
  <c r="J7007" i="37"/>
  <c r="J7006" i="37"/>
  <c r="J7005" i="37"/>
  <c r="J7004" i="37"/>
  <c r="J7003" i="37"/>
  <c r="J7002" i="37"/>
  <c r="J7001" i="37"/>
  <c r="J7000" i="37"/>
  <c r="J6999" i="37"/>
  <c r="J6998" i="37"/>
  <c r="J6997" i="37"/>
  <c r="J6996" i="37"/>
  <c r="J6995" i="37"/>
  <c r="J6994" i="37"/>
  <c r="J6993" i="37"/>
  <c r="J6992" i="37"/>
  <c r="J6991" i="37"/>
  <c r="J6990" i="37"/>
  <c r="J6989" i="37"/>
  <c r="J6988" i="37"/>
  <c r="J6987" i="37"/>
  <c r="J6986" i="37"/>
  <c r="J6985" i="37"/>
  <c r="J6984" i="37"/>
  <c r="J6983" i="37"/>
  <c r="J6982" i="37"/>
  <c r="J6981" i="37"/>
  <c r="J6980" i="37"/>
  <c r="J6979" i="37"/>
  <c r="J6978" i="37"/>
  <c r="J6977" i="37"/>
  <c r="J6976" i="37"/>
  <c r="J6975" i="37"/>
  <c r="J6974" i="37"/>
  <c r="J6973" i="37"/>
  <c r="J6972" i="37"/>
  <c r="J6971" i="37"/>
  <c r="J6970" i="37"/>
  <c r="J6969" i="37"/>
  <c r="J6968" i="37"/>
  <c r="J6967" i="37"/>
  <c r="J6966" i="37"/>
  <c r="J6965" i="37"/>
  <c r="J6964" i="37"/>
  <c r="J6963" i="37"/>
  <c r="J6962" i="37"/>
  <c r="J6961" i="37"/>
  <c r="J6960" i="37"/>
  <c r="J6959" i="37"/>
  <c r="J6958" i="37"/>
  <c r="J6957" i="37"/>
  <c r="J6956" i="37"/>
  <c r="J6955" i="37"/>
  <c r="J6954" i="37"/>
  <c r="J6953" i="37"/>
  <c r="J6952" i="37"/>
  <c r="J6951" i="37"/>
  <c r="J6950" i="37"/>
  <c r="J6949" i="37"/>
  <c r="J6948" i="37"/>
  <c r="J6947" i="37"/>
  <c r="J6946" i="37"/>
  <c r="J6945" i="37"/>
  <c r="J6944" i="37"/>
  <c r="J6943" i="37"/>
  <c r="J6942" i="37"/>
  <c r="J6941" i="37"/>
  <c r="J6940" i="37"/>
  <c r="J6939" i="37"/>
  <c r="J6938" i="37"/>
  <c r="J6937" i="37"/>
  <c r="J6936" i="37"/>
  <c r="J6935" i="37"/>
  <c r="J6934" i="37"/>
  <c r="J6933" i="37"/>
  <c r="J6932" i="37"/>
  <c r="J6931" i="37"/>
  <c r="J6930" i="37"/>
  <c r="J6929" i="37"/>
  <c r="J6928" i="37"/>
  <c r="J6927" i="37"/>
  <c r="J6926" i="37"/>
  <c r="J6925" i="37"/>
  <c r="J6924" i="37"/>
  <c r="J6923" i="37"/>
  <c r="J6922" i="37"/>
  <c r="J6921" i="37"/>
  <c r="J6920" i="37"/>
  <c r="J6919" i="37"/>
  <c r="J6918" i="37"/>
  <c r="J6917" i="37"/>
  <c r="J6916" i="37"/>
  <c r="J6915" i="37"/>
  <c r="J6914" i="37"/>
  <c r="J6913" i="37"/>
  <c r="J6912" i="37"/>
  <c r="J6911" i="37"/>
  <c r="J6910" i="37"/>
  <c r="J6909" i="37"/>
  <c r="J6908" i="37"/>
  <c r="J6907" i="37"/>
  <c r="J6906" i="37"/>
  <c r="J6905" i="37"/>
  <c r="J6904" i="37"/>
  <c r="J6903" i="37"/>
  <c r="J6902" i="37"/>
  <c r="J6901" i="37"/>
  <c r="J6900" i="37"/>
  <c r="J6899" i="37"/>
  <c r="J6898" i="37"/>
  <c r="J6897" i="37"/>
  <c r="J6896" i="37"/>
  <c r="J6895" i="37"/>
  <c r="J6894" i="37"/>
  <c r="J6893" i="37"/>
  <c r="J6892" i="37"/>
  <c r="J6891" i="37"/>
  <c r="J6890" i="37"/>
  <c r="J6889" i="37"/>
  <c r="J6888" i="37"/>
  <c r="J6887" i="37"/>
  <c r="J6886" i="37"/>
  <c r="J6885" i="37"/>
  <c r="J6884" i="37"/>
  <c r="J6883" i="37"/>
  <c r="J6882" i="37"/>
  <c r="J6881" i="37"/>
  <c r="J6880" i="37"/>
  <c r="J6879" i="37"/>
  <c r="J6878" i="37"/>
  <c r="J6877" i="37"/>
  <c r="J6876" i="37"/>
  <c r="J6875" i="37"/>
  <c r="J6874" i="37"/>
  <c r="J6873" i="37"/>
  <c r="J6872" i="37"/>
  <c r="J6871" i="37"/>
  <c r="J6870" i="37"/>
  <c r="J6869" i="37"/>
  <c r="J6868" i="37"/>
  <c r="J6867" i="37"/>
  <c r="J6866" i="37"/>
  <c r="J6865" i="37"/>
  <c r="J6864" i="37"/>
  <c r="J6863" i="37"/>
  <c r="J6862" i="37"/>
  <c r="J6861" i="37"/>
  <c r="J6860" i="37"/>
  <c r="J6859" i="37"/>
  <c r="J6858" i="37"/>
  <c r="J6857" i="37"/>
  <c r="J6856" i="37"/>
  <c r="J6855" i="37"/>
  <c r="J6854" i="37"/>
  <c r="J6853" i="37"/>
  <c r="J6852" i="37"/>
  <c r="J6851" i="37"/>
  <c r="J6850" i="37"/>
  <c r="J6849" i="37"/>
  <c r="J6848" i="37"/>
  <c r="J6847" i="37"/>
  <c r="J6846" i="37"/>
  <c r="J6845" i="37"/>
  <c r="J6844" i="37"/>
  <c r="J6843" i="37"/>
  <c r="J6842" i="37"/>
  <c r="J6841" i="37"/>
  <c r="J6840" i="37"/>
  <c r="J6839" i="37"/>
  <c r="J6838" i="37"/>
  <c r="J6837" i="37"/>
  <c r="J6836" i="37"/>
  <c r="J6835" i="37"/>
  <c r="J6834" i="37"/>
  <c r="J6833" i="37"/>
  <c r="J6832" i="37"/>
  <c r="J6831" i="37"/>
  <c r="J6830" i="37"/>
  <c r="J6829" i="37"/>
  <c r="J6828" i="37"/>
  <c r="J6827" i="37"/>
  <c r="J6826" i="37"/>
  <c r="J6825" i="37"/>
  <c r="J6824" i="37"/>
  <c r="J6823" i="37"/>
  <c r="J6822" i="37"/>
  <c r="J6821" i="37"/>
  <c r="J6820" i="37"/>
  <c r="J6819" i="37"/>
  <c r="J6818" i="37"/>
  <c r="J6817" i="37"/>
  <c r="J6816" i="37"/>
  <c r="J6815" i="37"/>
  <c r="J6814" i="37"/>
  <c r="J6813" i="37"/>
  <c r="J6812" i="37"/>
  <c r="J6811" i="37"/>
  <c r="J6810" i="37"/>
  <c r="J6809" i="37"/>
  <c r="J6808" i="37"/>
  <c r="J6807" i="37"/>
  <c r="J6806" i="37"/>
  <c r="J6805" i="37"/>
  <c r="J6804" i="37"/>
  <c r="J6803" i="37"/>
  <c r="J6802" i="37"/>
  <c r="J6801" i="37"/>
  <c r="J6800" i="37"/>
  <c r="J6799" i="37"/>
  <c r="J6798" i="37"/>
  <c r="J6797" i="37"/>
  <c r="J6796" i="37"/>
  <c r="J6795" i="37"/>
  <c r="J6794" i="37"/>
  <c r="J6793" i="37"/>
  <c r="J6792" i="37"/>
  <c r="J6791" i="37"/>
  <c r="J6790" i="37"/>
  <c r="J6789" i="37"/>
  <c r="J6788" i="37"/>
  <c r="J6787" i="37"/>
  <c r="J6786" i="37"/>
  <c r="J6785" i="37"/>
  <c r="J6784" i="37"/>
  <c r="J6783" i="37"/>
  <c r="J6782" i="37"/>
  <c r="J6781" i="37"/>
  <c r="J6780" i="37"/>
  <c r="J6779" i="37"/>
  <c r="J6778" i="37"/>
  <c r="J6777" i="37"/>
  <c r="J6776" i="37"/>
  <c r="J6775" i="37"/>
  <c r="J6774" i="37"/>
  <c r="J6773" i="37"/>
  <c r="J6772" i="37"/>
  <c r="J6771" i="37"/>
  <c r="J6770" i="37"/>
  <c r="J6769" i="37"/>
  <c r="J6768" i="37"/>
  <c r="J6767" i="37"/>
  <c r="J6766" i="37"/>
  <c r="J6765" i="37"/>
  <c r="J6764" i="37"/>
  <c r="J6763" i="37"/>
  <c r="J6762" i="37"/>
  <c r="J6761" i="37"/>
  <c r="J6760" i="37"/>
  <c r="J6759" i="37"/>
  <c r="J6758" i="37"/>
  <c r="J6757" i="37"/>
  <c r="J6756" i="37"/>
  <c r="J6755" i="37"/>
  <c r="J6754" i="37"/>
  <c r="J6753" i="37"/>
  <c r="J6752" i="37"/>
  <c r="J6751" i="37"/>
  <c r="J6750" i="37"/>
  <c r="J6749" i="37"/>
  <c r="J6748" i="37"/>
  <c r="J6747" i="37"/>
  <c r="J6746" i="37"/>
  <c r="J6745" i="37"/>
  <c r="J6744" i="37"/>
  <c r="J6743" i="37"/>
  <c r="J6742" i="37"/>
  <c r="J6741" i="37"/>
  <c r="J6740" i="37"/>
  <c r="J6739" i="37"/>
  <c r="J6738" i="37"/>
  <c r="J6737" i="37"/>
  <c r="J6736" i="37"/>
  <c r="J6735" i="37"/>
  <c r="J6734" i="37"/>
  <c r="J6733" i="37"/>
  <c r="J6732" i="37"/>
  <c r="J6731" i="37"/>
  <c r="J6730" i="37"/>
  <c r="J6729" i="37"/>
  <c r="J6728" i="37"/>
  <c r="J6727" i="37"/>
  <c r="J6726" i="37"/>
  <c r="J6725" i="37"/>
  <c r="J6724" i="37"/>
  <c r="J6723" i="37"/>
  <c r="J6722" i="37"/>
  <c r="J6721" i="37"/>
  <c r="J6720" i="37"/>
  <c r="J6719" i="37"/>
  <c r="J6718" i="37"/>
  <c r="J6717" i="37"/>
  <c r="J6716" i="37"/>
  <c r="J6715" i="37"/>
  <c r="J6714" i="37"/>
  <c r="J6713" i="37"/>
  <c r="J6712" i="37"/>
  <c r="J6711" i="37"/>
  <c r="J6710" i="37"/>
  <c r="J6709" i="37"/>
  <c r="J6708" i="37"/>
  <c r="J6707" i="37"/>
  <c r="J6706" i="37"/>
  <c r="J6705" i="37"/>
  <c r="J6704" i="37"/>
  <c r="J6703" i="37"/>
  <c r="J6702" i="37"/>
  <c r="J6701" i="37"/>
  <c r="J6700" i="37"/>
  <c r="J6699" i="37"/>
  <c r="J6698" i="37"/>
  <c r="J6697" i="37"/>
  <c r="J6696" i="37"/>
  <c r="J6695" i="37"/>
  <c r="J6694" i="37"/>
  <c r="J6693" i="37"/>
  <c r="J6692" i="37"/>
  <c r="J6691" i="37"/>
  <c r="J6690" i="37"/>
  <c r="J6689" i="37"/>
  <c r="J6688" i="37"/>
  <c r="J6687" i="37"/>
  <c r="J6686" i="37"/>
  <c r="J6685" i="37"/>
  <c r="J6684" i="37"/>
  <c r="J6683" i="37"/>
  <c r="J6682" i="37"/>
  <c r="J6681" i="37"/>
  <c r="J6680" i="37"/>
  <c r="J6679" i="37"/>
  <c r="J6678" i="37"/>
  <c r="J6677" i="37"/>
  <c r="J6676" i="37"/>
  <c r="J6675" i="37"/>
  <c r="J6674" i="37"/>
  <c r="J6673" i="37"/>
  <c r="J6672" i="37"/>
  <c r="J6671" i="37"/>
  <c r="J6670" i="37"/>
  <c r="J6669" i="37"/>
  <c r="J6668" i="37"/>
  <c r="J6667" i="37"/>
  <c r="J6666" i="37"/>
  <c r="J6665" i="37"/>
  <c r="J6664" i="37"/>
  <c r="J6663" i="37"/>
  <c r="J6662" i="37"/>
  <c r="J6661" i="37"/>
  <c r="J6660" i="37"/>
  <c r="J6659" i="37"/>
  <c r="J6658" i="37"/>
  <c r="J6657" i="37"/>
  <c r="J6656" i="37"/>
  <c r="J6655" i="37"/>
  <c r="J6654" i="37"/>
  <c r="J6653" i="37"/>
  <c r="J6652" i="37"/>
  <c r="J6651" i="37"/>
  <c r="J6650" i="37"/>
  <c r="J6649" i="37"/>
  <c r="J6648" i="37"/>
  <c r="J6647" i="37"/>
  <c r="J6646" i="37"/>
  <c r="J6645" i="37"/>
  <c r="J6644" i="37"/>
  <c r="J6643" i="37"/>
  <c r="J6642" i="37"/>
  <c r="J6641" i="37"/>
  <c r="J6640" i="37"/>
  <c r="J6639" i="37"/>
  <c r="J6638" i="37"/>
  <c r="J6637" i="37"/>
  <c r="J6636" i="37"/>
  <c r="J6635" i="37"/>
  <c r="J6634" i="37"/>
  <c r="J6633" i="37"/>
  <c r="J6632" i="37"/>
  <c r="J6631" i="37"/>
  <c r="J6630" i="37"/>
  <c r="J6629" i="37"/>
  <c r="J6628" i="37"/>
  <c r="J6627" i="37"/>
  <c r="J6626" i="37"/>
  <c r="J6625" i="37"/>
  <c r="J6624" i="37"/>
  <c r="J6623" i="37"/>
  <c r="J6622" i="37"/>
  <c r="J6621" i="37"/>
  <c r="J6620" i="37"/>
  <c r="J6619" i="37"/>
  <c r="J6618" i="37"/>
  <c r="J6617" i="37"/>
  <c r="J6616" i="37"/>
  <c r="J6615" i="37"/>
  <c r="J6614" i="37"/>
  <c r="J6613" i="37"/>
  <c r="J6612" i="37"/>
  <c r="J6611" i="37"/>
  <c r="J6610" i="37"/>
  <c r="J6609" i="37"/>
  <c r="J6608" i="37"/>
  <c r="J6607" i="37"/>
  <c r="J6606" i="37"/>
  <c r="J6605" i="37"/>
  <c r="J6604" i="37"/>
  <c r="J6603" i="37"/>
  <c r="J6602" i="37"/>
  <c r="J6601" i="37"/>
  <c r="J6600" i="37"/>
  <c r="J6599" i="37"/>
  <c r="J6598" i="37"/>
  <c r="J6597" i="37"/>
  <c r="J6596" i="37"/>
  <c r="J6595" i="37"/>
  <c r="J6594" i="37"/>
  <c r="J6593" i="37"/>
  <c r="J6592" i="37"/>
  <c r="J6591" i="37"/>
  <c r="J6590" i="37"/>
  <c r="J6589" i="37"/>
  <c r="J6588" i="37"/>
  <c r="J6587" i="37"/>
  <c r="J6586" i="37"/>
  <c r="J6585" i="37"/>
  <c r="J6584" i="37"/>
  <c r="J6583" i="37"/>
  <c r="J6582" i="37"/>
  <c r="J6581" i="37"/>
  <c r="J6580" i="37"/>
  <c r="J6579" i="37"/>
  <c r="J6578" i="37"/>
  <c r="J6577" i="37"/>
  <c r="J6576" i="37"/>
  <c r="J6575" i="37"/>
  <c r="J6574" i="37"/>
  <c r="J6573" i="37"/>
  <c r="J6572" i="37"/>
  <c r="J6571" i="37"/>
  <c r="J6570" i="37"/>
  <c r="J6569" i="37"/>
  <c r="J6568" i="37"/>
  <c r="J6567" i="37"/>
  <c r="J6566" i="37"/>
  <c r="J6565" i="37"/>
  <c r="J6564" i="37"/>
  <c r="J6563" i="37"/>
  <c r="J6562" i="37"/>
  <c r="J6561" i="37"/>
  <c r="J6560" i="37"/>
  <c r="J6559" i="37"/>
  <c r="J6558" i="37"/>
  <c r="J6557" i="37"/>
  <c r="J6556" i="37"/>
  <c r="J6555" i="37"/>
  <c r="J6554" i="37"/>
  <c r="J6553" i="37"/>
  <c r="J6552" i="37"/>
  <c r="J6551" i="37"/>
  <c r="J6550" i="37"/>
  <c r="J6549" i="37"/>
  <c r="J6548" i="37"/>
  <c r="J6547" i="37"/>
  <c r="J6546" i="37"/>
  <c r="J6545" i="37"/>
  <c r="J6544" i="37"/>
  <c r="J6543" i="37"/>
  <c r="J6542" i="37"/>
  <c r="J6541" i="37"/>
  <c r="J6540" i="37"/>
  <c r="J6539" i="37"/>
  <c r="J6538" i="37"/>
  <c r="J6537" i="37"/>
  <c r="J6536" i="37"/>
  <c r="J6535" i="37"/>
  <c r="J6534" i="37"/>
  <c r="J6533" i="37"/>
  <c r="J6532" i="37"/>
  <c r="J6531" i="37"/>
  <c r="J6530" i="37"/>
  <c r="J6529" i="37"/>
  <c r="J6528" i="37"/>
  <c r="J6527" i="37"/>
  <c r="J6526" i="37"/>
  <c r="J6525" i="37"/>
  <c r="J6524" i="37"/>
  <c r="J6523" i="37"/>
  <c r="J6522" i="37"/>
  <c r="J6521" i="37"/>
  <c r="J6520" i="37"/>
  <c r="J6519" i="37"/>
  <c r="J6518" i="37"/>
  <c r="J6517" i="37"/>
  <c r="J6516" i="37"/>
  <c r="J6515" i="37"/>
  <c r="J6514" i="37"/>
  <c r="J6513" i="37"/>
  <c r="J6512" i="37"/>
  <c r="J6511" i="37"/>
  <c r="J6510" i="37"/>
  <c r="J6509" i="37"/>
  <c r="J6508" i="37"/>
  <c r="J6507" i="37"/>
  <c r="J6506" i="37"/>
  <c r="J6505" i="37"/>
  <c r="J6504" i="37"/>
  <c r="J6503" i="37"/>
  <c r="J6502" i="37"/>
  <c r="J6501" i="37"/>
  <c r="J6500" i="37"/>
  <c r="J6499" i="37"/>
  <c r="J6498" i="37"/>
  <c r="J6497" i="37"/>
  <c r="J6496" i="37"/>
  <c r="J6495" i="37"/>
  <c r="J6494" i="37"/>
  <c r="J6493" i="37"/>
  <c r="J6492" i="37"/>
  <c r="J6491" i="37"/>
  <c r="J6490" i="37"/>
  <c r="J6489" i="37"/>
  <c r="J6488" i="37"/>
  <c r="J6487" i="37"/>
  <c r="J6486" i="37"/>
  <c r="J6485" i="37"/>
  <c r="J6484" i="37"/>
  <c r="J6483" i="37"/>
  <c r="J6482" i="37"/>
  <c r="J6481" i="37"/>
  <c r="J6480" i="37"/>
  <c r="J6479" i="37"/>
  <c r="J6478" i="37"/>
  <c r="J6477" i="37"/>
  <c r="J6476" i="37"/>
  <c r="J6475" i="37"/>
  <c r="J6474" i="37"/>
  <c r="J6473" i="37"/>
  <c r="J6472" i="37"/>
  <c r="J6471" i="37"/>
  <c r="J6470" i="37"/>
  <c r="J6469" i="37"/>
  <c r="J6468" i="37"/>
  <c r="J6467" i="37"/>
  <c r="J6466" i="37"/>
  <c r="J6465" i="37"/>
  <c r="J6464" i="37"/>
  <c r="J6463" i="37"/>
  <c r="J6462" i="37"/>
  <c r="J6461" i="37"/>
  <c r="J6460" i="37"/>
  <c r="J6459" i="37"/>
  <c r="J6458" i="37"/>
  <c r="J6457" i="37"/>
  <c r="J6456" i="37"/>
  <c r="J6455" i="37"/>
  <c r="J6454" i="37"/>
  <c r="J6453" i="37"/>
  <c r="J6452" i="37"/>
  <c r="J6451" i="37"/>
  <c r="J6450" i="37"/>
  <c r="J6449" i="37"/>
  <c r="J6448" i="37"/>
  <c r="J6447" i="37"/>
  <c r="J6446" i="37"/>
  <c r="J6445" i="37"/>
  <c r="J6444" i="37"/>
  <c r="J6443" i="37"/>
  <c r="J6442" i="37"/>
  <c r="J6441" i="37"/>
  <c r="J6440" i="37"/>
  <c r="J6439" i="37"/>
  <c r="J6438" i="37"/>
  <c r="J6437" i="37"/>
  <c r="J6436" i="37"/>
  <c r="J6435" i="37"/>
  <c r="J6434" i="37"/>
  <c r="J6433" i="37"/>
  <c r="J6432" i="37"/>
  <c r="J6431" i="37"/>
  <c r="J6430" i="37"/>
  <c r="J6429" i="37"/>
  <c r="J6428" i="37"/>
  <c r="J6427" i="37"/>
  <c r="J6426" i="37"/>
  <c r="J6425" i="37"/>
  <c r="J6424" i="37"/>
  <c r="J6423" i="37"/>
  <c r="J6422" i="37"/>
  <c r="J6421" i="37"/>
  <c r="J6420" i="37"/>
  <c r="J6419" i="37"/>
  <c r="J6418" i="37"/>
  <c r="J6417" i="37"/>
  <c r="J6416" i="37"/>
  <c r="J6415" i="37"/>
  <c r="J6414" i="37"/>
  <c r="J6413" i="37"/>
  <c r="J6412" i="37"/>
  <c r="J6411" i="37"/>
  <c r="J6410" i="37"/>
  <c r="J6409" i="37"/>
  <c r="J6408" i="37"/>
  <c r="J6407" i="37"/>
  <c r="J6406" i="37"/>
  <c r="J6405" i="37"/>
  <c r="J6404" i="37"/>
  <c r="J6403" i="37"/>
  <c r="J6402" i="37"/>
  <c r="J6401" i="37"/>
  <c r="J6400" i="37"/>
  <c r="J6399" i="37"/>
  <c r="J6398" i="37"/>
  <c r="J6397" i="37"/>
  <c r="J6396" i="37"/>
  <c r="J6395" i="37"/>
  <c r="J6394" i="37"/>
  <c r="J6393" i="37"/>
  <c r="J6392" i="37"/>
  <c r="J6391" i="37"/>
  <c r="J6390" i="37"/>
  <c r="J6389" i="37"/>
  <c r="J6388" i="37"/>
  <c r="J6387" i="37"/>
  <c r="J6386" i="37"/>
  <c r="J6385" i="37"/>
  <c r="J6384" i="37"/>
  <c r="J6383" i="37"/>
  <c r="J6382" i="37"/>
  <c r="J6381" i="37"/>
  <c r="J6380" i="37"/>
  <c r="J6379" i="37"/>
  <c r="J6378" i="37"/>
  <c r="J6377" i="37"/>
  <c r="J6376" i="37"/>
  <c r="J6375" i="37"/>
  <c r="J6374" i="37"/>
  <c r="J6373" i="37"/>
  <c r="J6372" i="37"/>
  <c r="J6371" i="37"/>
  <c r="J6370" i="37"/>
  <c r="J6369" i="37"/>
  <c r="J6368" i="37"/>
  <c r="J6367" i="37"/>
  <c r="J6366" i="37"/>
  <c r="J6365" i="37"/>
  <c r="J6364" i="37"/>
  <c r="J6363" i="37"/>
  <c r="J6362" i="37"/>
  <c r="J6361" i="37"/>
  <c r="J6360" i="37"/>
  <c r="J6359" i="37"/>
  <c r="J6358" i="37"/>
  <c r="J6357" i="37"/>
  <c r="J6356" i="37"/>
  <c r="J6355" i="37"/>
  <c r="J6354" i="37"/>
  <c r="J6353" i="37"/>
  <c r="J6352" i="37"/>
  <c r="J6351" i="37"/>
  <c r="J6350" i="37"/>
  <c r="J6349" i="37"/>
  <c r="J6348" i="37"/>
  <c r="J6347" i="37"/>
  <c r="J6346" i="37"/>
  <c r="J6345" i="37"/>
  <c r="J6344" i="37"/>
  <c r="J6343" i="37"/>
  <c r="J6342" i="37"/>
  <c r="J6341" i="37"/>
  <c r="J6340" i="37"/>
  <c r="J6339" i="37"/>
  <c r="J6338" i="37"/>
  <c r="J6337" i="37"/>
  <c r="J6336" i="37"/>
  <c r="J6335" i="37"/>
  <c r="J6334" i="37"/>
  <c r="J6333" i="37"/>
  <c r="J6332" i="37"/>
  <c r="J6331" i="37"/>
  <c r="J6330" i="37"/>
  <c r="J6329" i="37"/>
  <c r="J6328" i="37"/>
  <c r="J6327" i="37"/>
  <c r="J6326" i="37"/>
  <c r="J6325" i="37"/>
  <c r="J6324" i="37"/>
  <c r="J6323" i="37"/>
  <c r="J6322" i="37"/>
  <c r="J6321" i="37"/>
  <c r="J6320" i="37"/>
  <c r="J6319" i="37"/>
  <c r="J6318" i="37"/>
  <c r="J6317" i="37"/>
  <c r="J6316" i="37"/>
  <c r="J6315" i="37"/>
  <c r="J6314" i="37"/>
  <c r="J6313" i="37"/>
  <c r="J6312" i="37"/>
  <c r="J6311" i="37"/>
  <c r="J6310" i="37"/>
  <c r="J6309" i="37"/>
  <c r="J6308" i="37"/>
  <c r="J6307" i="37"/>
  <c r="J6306" i="37"/>
  <c r="J6305" i="37"/>
  <c r="J6304" i="37"/>
  <c r="J6303" i="37"/>
  <c r="J6302" i="37"/>
  <c r="J6301" i="37"/>
  <c r="J6300" i="37"/>
  <c r="J6299" i="37"/>
  <c r="J6298" i="37"/>
  <c r="J6297" i="37"/>
  <c r="J6296" i="37"/>
  <c r="J6295" i="37"/>
  <c r="J6294" i="37"/>
  <c r="J6293" i="37"/>
  <c r="J6292" i="37"/>
  <c r="J6291" i="37"/>
  <c r="J6290" i="37"/>
  <c r="J6289" i="37"/>
  <c r="J6288" i="37"/>
  <c r="J6287" i="37"/>
  <c r="J6286" i="37"/>
  <c r="J6285" i="37"/>
  <c r="J6284" i="37"/>
  <c r="J6283" i="37"/>
  <c r="J6282" i="37"/>
  <c r="J6281" i="37"/>
  <c r="J6280" i="37"/>
  <c r="J6279" i="37"/>
  <c r="J6278" i="37"/>
  <c r="J6277" i="37"/>
  <c r="J6276" i="37"/>
  <c r="J6275" i="37"/>
  <c r="J6274" i="37"/>
  <c r="J6273" i="37"/>
  <c r="J6272" i="37"/>
  <c r="J6271" i="37"/>
  <c r="J6270" i="37"/>
  <c r="J6269" i="37"/>
  <c r="J6268" i="37"/>
  <c r="J6267" i="37"/>
  <c r="J6266" i="37"/>
  <c r="J6265" i="37"/>
  <c r="J6264" i="37"/>
  <c r="J6263" i="37"/>
  <c r="J6262" i="37"/>
  <c r="J6261" i="37"/>
  <c r="J6260" i="37"/>
  <c r="J6259" i="37"/>
  <c r="J6258" i="37"/>
  <c r="J6257" i="37"/>
  <c r="J6256" i="37"/>
  <c r="J6255" i="37"/>
  <c r="J6254" i="37"/>
  <c r="J6253" i="37"/>
  <c r="J6252" i="37"/>
  <c r="J6251" i="37"/>
  <c r="J6250" i="37"/>
  <c r="J6249" i="37"/>
  <c r="J6248" i="37"/>
  <c r="J6247" i="37"/>
  <c r="J6246" i="37"/>
  <c r="J6245" i="37"/>
  <c r="J6244" i="37"/>
  <c r="J6243" i="37"/>
  <c r="J6242" i="37"/>
  <c r="J6241" i="37"/>
  <c r="J6240" i="37"/>
  <c r="J6239" i="37"/>
  <c r="J6238" i="37"/>
  <c r="J6237" i="37"/>
  <c r="J6236" i="37"/>
  <c r="J6235" i="37"/>
  <c r="J6234" i="37"/>
  <c r="J6233" i="37"/>
  <c r="J6232" i="37"/>
  <c r="J6231" i="37"/>
  <c r="J6230" i="37"/>
  <c r="J6229" i="37"/>
  <c r="J6228" i="37"/>
  <c r="J6227" i="37"/>
  <c r="J6226" i="37"/>
  <c r="J6225" i="37"/>
  <c r="J6224" i="37"/>
  <c r="J6223" i="37"/>
  <c r="J6222" i="37"/>
  <c r="J6221" i="37"/>
  <c r="J6220" i="37"/>
  <c r="J6219" i="37"/>
  <c r="J6218" i="37"/>
  <c r="J6217" i="37"/>
  <c r="J6216" i="37"/>
  <c r="J6215" i="37"/>
  <c r="J6214" i="37"/>
  <c r="J6213" i="37"/>
  <c r="J6212" i="37"/>
  <c r="J6211" i="37"/>
  <c r="J6210" i="37"/>
  <c r="J6209" i="37"/>
  <c r="J6208" i="37"/>
  <c r="J6207" i="37"/>
  <c r="J6206" i="37"/>
  <c r="J6205" i="37"/>
  <c r="J6204" i="37"/>
  <c r="J6203" i="37"/>
  <c r="J6202" i="37"/>
  <c r="J6201" i="37"/>
  <c r="J6200" i="37"/>
  <c r="J6199" i="37"/>
  <c r="J6198" i="37"/>
  <c r="J6197" i="37"/>
  <c r="J6196" i="37"/>
  <c r="J6195" i="37"/>
  <c r="J6194" i="37"/>
  <c r="J6193" i="37"/>
  <c r="J6192" i="37"/>
  <c r="J6191" i="37"/>
  <c r="J6190" i="37"/>
  <c r="J6189" i="37"/>
  <c r="J6188" i="37"/>
  <c r="J6187" i="37"/>
  <c r="J6186" i="37"/>
  <c r="J6185" i="37"/>
  <c r="J6184" i="37"/>
  <c r="J6183" i="37"/>
  <c r="J6182" i="37"/>
  <c r="J6181" i="37"/>
  <c r="J6180" i="37"/>
  <c r="J6179" i="37"/>
  <c r="J6178" i="37"/>
  <c r="J6177" i="37"/>
  <c r="J6176" i="37"/>
  <c r="J6175" i="37"/>
  <c r="J6174" i="37"/>
  <c r="J6173" i="37"/>
  <c r="J6172" i="37"/>
  <c r="J6171" i="37"/>
  <c r="J6170" i="37"/>
  <c r="J6169" i="37"/>
  <c r="J6168" i="37"/>
  <c r="J6167" i="37"/>
  <c r="J6166" i="37"/>
  <c r="J6165" i="37"/>
  <c r="J6164" i="37"/>
  <c r="J6163" i="37"/>
  <c r="J6162" i="37"/>
  <c r="J6161" i="37"/>
  <c r="J6160" i="37"/>
  <c r="J6159" i="37"/>
  <c r="J6158" i="37"/>
  <c r="J6157" i="37"/>
  <c r="J6156" i="37"/>
  <c r="J6155" i="37"/>
  <c r="J6154" i="37"/>
  <c r="J6153" i="37"/>
  <c r="J6152" i="37"/>
  <c r="J6151" i="37"/>
  <c r="J6150" i="37"/>
  <c r="J6149" i="37"/>
  <c r="J6148" i="37"/>
  <c r="J6147" i="37"/>
  <c r="J6146" i="37"/>
  <c r="J6145" i="37"/>
  <c r="J6144" i="37"/>
  <c r="J6143" i="37"/>
  <c r="J6142" i="37"/>
  <c r="J6141" i="37"/>
  <c r="J6140" i="37"/>
  <c r="J6139" i="37"/>
  <c r="J6138" i="37"/>
  <c r="J6137" i="37"/>
  <c r="J6136" i="37"/>
  <c r="J6135" i="37"/>
  <c r="J6134" i="37"/>
  <c r="J6133" i="37"/>
  <c r="J6132" i="37"/>
  <c r="J6131" i="37"/>
  <c r="J6130" i="37"/>
  <c r="J6129" i="37"/>
  <c r="J6128" i="37"/>
  <c r="J6127" i="37"/>
  <c r="J6126" i="37"/>
  <c r="J6125" i="37"/>
  <c r="J6124" i="37"/>
  <c r="J6123" i="37"/>
  <c r="J6122" i="37"/>
  <c r="J6121" i="37"/>
  <c r="J6120" i="37"/>
  <c r="J6119" i="37"/>
  <c r="J6118" i="37"/>
  <c r="J6117" i="37"/>
  <c r="J6116" i="37"/>
  <c r="J6115" i="37"/>
  <c r="J6114" i="37"/>
  <c r="J6113" i="37"/>
  <c r="J6112" i="37"/>
  <c r="J6111" i="37"/>
  <c r="J6110" i="37"/>
  <c r="J6109" i="37"/>
  <c r="J6108" i="37"/>
  <c r="J6107" i="37"/>
  <c r="J6106" i="37"/>
  <c r="J6105" i="37"/>
  <c r="J6104" i="37"/>
  <c r="J6103" i="37"/>
  <c r="J6102" i="37"/>
  <c r="J6101" i="37"/>
  <c r="J6100" i="37"/>
  <c r="J6099" i="37"/>
  <c r="J6098" i="37"/>
  <c r="J6097" i="37"/>
  <c r="J6096" i="37"/>
  <c r="J6095" i="37"/>
  <c r="J6094" i="37"/>
  <c r="J6093" i="37"/>
  <c r="J6092" i="37"/>
  <c r="J6091" i="37"/>
  <c r="J6090" i="37"/>
  <c r="J6089" i="37"/>
  <c r="J6088" i="37"/>
  <c r="J6087" i="37"/>
  <c r="J6086" i="37"/>
  <c r="J6085" i="37"/>
  <c r="J6084" i="37"/>
  <c r="J6083" i="37"/>
  <c r="J6082" i="37"/>
  <c r="J6081" i="37"/>
  <c r="J6080" i="37"/>
  <c r="J6079" i="37"/>
  <c r="J6078" i="37"/>
  <c r="J6077" i="37"/>
  <c r="J6076" i="37"/>
  <c r="J6075" i="37"/>
  <c r="J6074" i="37"/>
  <c r="J6073" i="37"/>
  <c r="J6072" i="37"/>
  <c r="J6071" i="37"/>
  <c r="J6070" i="37"/>
  <c r="J6069" i="37"/>
  <c r="J6068" i="37"/>
  <c r="J6067" i="37"/>
  <c r="J6066" i="37"/>
  <c r="J6065" i="37"/>
  <c r="J6064" i="37"/>
  <c r="J6063" i="37"/>
  <c r="J6062" i="37"/>
  <c r="J6061" i="37"/>
  <c r="J6060" i="37"/>
  <c r="J6059" i="37"/>
  <c r="J6058" i="37"/>
  <c r="J6057" i="37"/>
  <c r="J6056" i="37"/>
  <c r="J6055" i="37"/>
  <c r="J6054" i="37"/>
  <c r="J6053" i="37"/>
  <c r="J6052" i="37"/>
  <c r="J6051" i="37"/>
  <c r="J6050" i="37"/>
  <c r="J6049" i="37"/>
  <c r="J6048" i="37"/>
  <c r="J6047" i="37"/>
  <c r="J6046" i="37"/>
  <c r="J6045" i="37"/>
  <c r="J6044" i="37"/>
  <c r="J6043" i="37"/>
  <c r="J6042" i="37"/>
  <c r="J6041" i="37"/>
  <c r="J6040" i="37"/>
  <c r="J6039" i="37"/>
  <c r="J6038" i="37"/>
  <c r="J6037" i="37"/>
  <c r="J6036" i="37"/>
  <c r="J6035" i="37"/>
  <c r="J6034" i="37"/>
  <c r="J6033" i="37"/>
  <c r="J6032" i="37"/>
  <c r="J6031" i="37"/>
  <c r="J6030" i="37"/>
  <c r="J6029" i="37"/>
  <c r="J6028" i="37"/>
  <c r="J6027" i="37"/>
  <c r="J6026" i="37"/>
  <c r="J6025" i="37"/>
  <c r="J6024" i="37"/>
  <c r="J6023" i="37"/>
  <c r="J6022" i="37"/>
  <c r="J6021" i="37"/>
  <c r="J6020" i="37"/>
  <c r="J6019" i="37"/>
  <c r="J6018" i="37"/>
  <c r="J6017" i="37"/>
  <c r="J6016" i="37"/>
  <c r="J6015" i="37"/>
  <c r="J6014" i="37"/>
  <c r="J6013" i="37"/>
  <c r="J6012" i="37"/>
  <c r="J6011" i="37"/>
  <c r="J6010" i="37"/>
  <c r="J6009" i="37"/>
  <c r="J6008" i="37"/>
  <c r="J6007" i="37"/>
  <c r="J6006" i="37"/>
  <c r="J6005" i="37"/>
  <c r="J6004" i="37"/>
  <c r="J6003" i="37"/>
  <c r="J6002" i="37"/>
  <c r="J6001" i="37"/>
  <c r="J6000" i="37"/>
  <c r="J5999" i="37"/>
  <c r="J5998" i="37"/>
  <c r="J5997" i="37"/>
  <c r="J5996" i="37"/>
  <c r="J5995" i="37"/>
  <c r="J5994" i="37"/>
  <c r="J5993" i="37"/>
  <c r="J5992" i="37"/>
  <c r="J5991" i="37"/>
  <c r="J5990" i="37"/>
  <c r="J5989" i="37"/>
  <c r="J5988" i="37"/>
  <c r="J5987" i="37"/>
  <c r="J5986" i="37"/>
  <c r="J5985" i="37"/>
  <c r="J5984" i="37"/>
  <c r="J5983" i="37"/>
  <c r="J5982" i="37"/>
  <c r="J5981" i="37"/>
  <c r="J5980" i="37"/>
  <c r="J5979" i="37"/>
  <c r="J5978" i="37"/>
  <c r="J5977" i="37"/>
  <c r="J5976" i="37"/>
  <c r="J5975" i="37"/>
  <c r="J5974" i="37"/>
  <c r="J5973" i="37"/>
  <c r="J5972" i="37"/>
  <c r="J5971" i="37"/>
  <c r="J5970" i="37"/>
  <c r="J5969" i="37"/>
  <c r="J5968" i="37"/>
  <c r="J5967" i="37"/>
  <c r="J5966" i="37"/>
  <c r="J5965" i="37"/>
  <c r="J5964" i="37"/>
  <c r="J5963" i="37"/>
  <c r="J5962" i="37"/>
  <c r="J5961" i="37"/>
  <c r="J5960" i="37"/>
  <c r="J5959" i="37"/>
  <c r="J5958" i="37"/>
  <c r="J5957" i="37"/>
  <c r="J5956" i="37"/>
  <c r="J5955" i="37"/>
  <c r="J5954" i="37"/>
  <c r="J5953" i="37"/>
  <c r="J5952" i="37"/>
  <c r="J5951" i="37"/>
  <c r="J5950" i="37"/>
  <c r="J5949" i="37"/>
  <c r="J5948" i="37"/>
  <c r="J5947" i="37"/>
  <c r="J5946" i="37"/>
  <c r="J5945" i="37"/>
  <c r="J5944" i="37"/>
  <c r="J5943" i="37"/>
  <c r="J5942" i="37"/>
  <c r="J5941" i="37"/>
  <c r="J5940" i="37"/>
  <c r="J5939" i="37"/>
  <c r="J5938" i="37"/>
  <c r="J5937" i="37"/>
  <c r="J5936" i="37"/>
  <c r="J5935" i="37"/>
  <c r="J5934" i="37"/>
  <c r="J5933" i="37"/>
  <c r="J5932" i="37"/>
  <c r="J5931" i="37"/>
  <c r="J5930" i="37"/>
  <c r="J5929" i="37"/>
  <c r="J5928" i="37"/>
  <c r="J5927" i="37"/>
  <c r="J5926" i="37"/>
  <c r="J5925" i="37"/>
  <c r="J5924" i="37"/>
  <c r="J5923" i="37"/>
  <c r="J5922" i="37"/>
  <c r="J5921" i="37"/>
  <c r="J5920" i="37"/>
  <c r="J5919" i="37"/>
  <c r="J5918" i="37"/>
  <c r="J5917" i="37"/>
  <c r="J5916" i="37"/>
  <c r="J5915" i="37"/>
  <c r="J5914" i="37"/>
  <c r="J5913" i="37"/>
  <c r="J5912" i="37"/>
  <c r="J5911" i="37"/>
  <c r="J5910" i="37"/>
  <c r="J5909" i="37"/>
  <c r="J5908" i="37"/>
  <c r="J5907" i="37"/>
  <c r="J5906" i="37"/>
  <c r="J5905" i="37"/>
  <c r="J5904" i="37"/>
  <c r="J5903" i="37"/>
  <c r="J5902" i="37"/>
  <c r="J5901" i="37"/>
  <c r="J5900" i="37"/>
  <c r="J5899" i="37"/>
  <c r="J5898" i="37"/>
  <c r="J5897" i="37"/>
  <c r="J5896" i="37"/>
  <c r="J5895" i="37"/>
  <c r="J5894" i="37"/>
  <c r="J5893" i="37"/>
  <c r="J5892" i="37"/>
  <c r="J5891" i="37"/>
  <c r="J5890" i="37"/>
  <c r="J5889" i="37"/>
  <c r="J5888" i="37"/>
  <c r="J5887" i="37"/>
  <c r="J5886" i="37"/>
  <c r="J5885" i="37"/>
  <c r="J5884" i="37"/>
  <c r="J5883" i="37"/>
  <c r="J5882" i="37"/>
  <c r="J5881" i="37"/>
  <c r="J5880" i="37"/>
  <c r="J5879" i="37"/>
  <c r="J5878" i="37"/>
  <c r="J5877" i="37"/>
  <c r="J5876" i="37"/>
  <c r="J5875" i="37"/>
  <c r="J5874" i="37"/>
  <c r="J5873" i="37"/>
  <c r="J5872" i="37"/>
  <c r="J5871" i="37"/>
  <c r="J5870" i="37"/>
  <c r="J5869" i="37"/>
  <c r="J5868" i="37"/>
  <c r="J5867" i="37"/>
  <c r="J5866" i="37"/>
  <c r="J5865" i="37"/>
  <c r="J5864" i="37"/>
  <c r="J5863" i="37"/>
  <c r="J5862" i="37"/>
  <c r="J5861" i="37"/>
  <c r="J5860" i="37"/>
  <c r="J5859" i="37"/>
  <c r="J5858" i="37"/>
  <c r="J5857" i="37"/>
  <c r="J5856" i="37"/>
  <c r="J5855" i="37"/>
  <c r="J5854" i="37"/>
  <c r="J5853" i="37"/>
  <c r="J5852" i="37"/>
  <c r="J5851" i="37"/>
  <c r="J5850" i="37"/>
  <c r="J5849" i="37"/>
  <c r="J5848" i="37"/>
  <c r="J5847" i="37"/>
  <c r="J5846" i="37"/>
  <c r="J5845" i="37"/>
  <c r="J5844" i="37"/>
  <c r="J5843" i="37"/>
  <c r="J5842" i="37"/>
  <c r="J5841" i="37"/>
  <c r="J5840" i="37"/>
  <c r="J5839" i="37"/>
  <c r="J5838" i="37"/>
  <c r="J5837" i="37"/>
  <c r="J5836" i="37"/>
  <c r="J5835" i="37"/>
  <c r="J5834" i="37"/>
  <c r="J5833" i="37"/>
  <c r="J5832" i="37"/>
  <c r="J5831" i="37"/>
  <c r="J5830" i="37"/>
  <c r="J5829" i="37"/>
  <c r="J5828" i="37"/>
  <c r="J5827" i="37"/>
  <c r="J5826" i="37"/>
  <c r="J5825" i="37"/>
  <c r="J5824" i="37"/>
  <c r="J5823" i="37"/>
  <c r="J5822" i="37"/>
  <c r="J5821" i="37"/>
  <c r="J5820" i="37"/>
  <c r="J5819" i="37"/>
  <c r="J5818" i="37"/>
  <c r="J5817" i="37"/>
  <c r="J5816" i="37"/>
  <c r="J5815" i="37"/>
  <c r="J5814" i="37"/>
  <c r="J5813" i="37"/>
  <c r="J5812" i="37"/>
  <c r="J5811" i="37"/>
  <c r="J5810" i="37"/>
  <c r="J5809" i="37"/>
  <c r="J5808" i="37"/>
  <c r="J5807" i="37"/>
  <c r="J5806" i="37"/>
  <c r="J5805" i="37"/>
  <c r="J5804" i="37"/>
  <c r="J5803" i="37"/>
  <c r="J5802" i="37"/>
  <c r="J5801" i="37"/>
  <c r="J5800" i="37"/>
  <c r="J5799" i="37"/>
  <c r="J5798" i="37"/>
  <c r="J5797" i="37"/>
  <c r="J5796" i="37"/>
  <c r="J5795" i="37"/>
  <c r="J5794" i="37"/>
  <c r="J5793" i="37"/>
  <c r="J5792" i="37"/>
  <c r="J5791" i="37"/>
  <c r="J5790" i="37"/>
  <c r="J5789" i="37"/>
  <c r="J5788" i="37"/>
  <c r="J5787" i="37"/>
  <c r="J5786" i="37"/>
  <c r="J5785" i="37"/>
  <c r="J5784" i="37"/>
  <c r="J5783" i="37"/>
  <c r="J5782" i="37"/>
  <c r="J5781" i="37"/>
  <c r="J5780" i="37"/>
  <c r="J5779" i="37"/>
  <c r="J5778" i="37"/>
  <c r="J5777" i="37"/>
  <c r="J5776" i="37"/>
  <c r="J5775" i="37"/>
  <c r="J5774" i="37"/>
  <c r="J5773" i="37"/>
  <c r="J5772" i="37"/>
  <c r="J5771" i="37"/>
  <c r="J5770" i="37"/>
  <c r="J5769" i="37"/>
  <c r="J5768" i="37"/>
  <c r="J5767" i="37"/>
  <c r="J5766" i="37"/>
  <c r="J5765" i="37"/>
  <c r="J5764" i="37"/>
  <c r="J5763" i="37"/>
  <c r="J5762" i="37"/>
  <c r="J5761" i="37"/>
  <c r="J5760" i="37"/>
  <c r="J5759" i="37"/>
  <c r="J5758" i="37"/>
  <c r="J5757" i="37"/>
  <c r="J5756" i="37"/>
  <c r="J5755" i="37"/>
  <c r="J5754" i="37"/>
  <c r="J5753" i="37"/>
  <c r="J5752" i="37"/>
  <c r="J5751" i="37"/>
  <c r="J5750" i="37"/>
  <c r="J5749" i="37"/>
  <c r="J5748" i="37"/>
  <c r="J5747" i="37"/>
  <c r="J5746" i="37"/>
  <c r="J5745" i="37"/>
  <c r="J5744" i="37"/>
  <c r="J5743" i="37"/>
  <c r="J5742" i="37"/>
  <c r="J5741" i="37"/>
  <c r="J5740" i="37"/>
  <c r="J5739" i="37"/>
  <c r="J5738" i="37"/>
  <c r="J5737" i="37"/>
  <c r="J5736" i="37"/>
  <c r="J5735" i="37"/>
  <c r="J5734" i="37"/>
  <c r="J5733" i="37"/>
  <c r="J5732" i="37"/>
  <c r="J5731" i="37"/>
  <c r="J5730" i="37"/>
  <c r="J5729" i="37"/>
  <c r="J5728" i="37"/>
  <c r="J5727" i="37"/>
  <c r="J5726" i="37"/>
  <c r="J5725" i="37"/>
  <c r="J5724" i="37"/>
  <c r="J5723" i="37"/>
  <c r="J5722" i="37"/>
  <c r="J5721" i="37"/>
  <c r="J5720" i="37"/>
  <c r="J5719" i="37"/>
  <c r="J5718" i="37"/>
  <c r="J5717" i="37"/>
  <c r="J5716" i="37"/>
  <c r="J5715" i="37"/>
  <c r="J5714" i="37"/>
  <c r="J5713" i="37"/>
  <c r="J5712" i="37"/>
  <c r="J5711" i="37"/>
  <c r="J5710" i="37"/>
  <c r="J5709" i="37"/>
  <c r="J5708" i="37"/>
  <c r="J5707" i="37"/>
  <c r="J5706" i="37"/>
  <c r="J5705" i="37"/>
  <c r="J5704" i="37"/>
  <c r="J5703" i="37"/>
  <c r="J5702" i="37"/>
  <c r="J5701" i="37"/>
  <c r="J5700" i="37"/>
  <c r="J5699" i="37"/>
  <c r="J5698" i="37"/>
  <c r="J5697" i="37"/>
  <c r="J5696" i="37"/>
  <c r="J5695" i="37"/>
  <c r="J5694" i="37"/>
  <c r="J5693" i="37"/>
  <c r="J5692" i="37"/>
  <c r="J5691" i="37"/>
  <c r="J5690" i="37"/>
  <c r="J5689" i="37"/>
  <c r="J5688" i="37"/>
  <c r="J5687" i="37"/>
  <c r="J5686" i="37"/>
  <c r="J5685" i="37"/>
  <c r="J5684" i="37"/>
  <c r="J5683" i="37"/>
  <c r="J5682" i="37"/>
  <c r="J5681" i="37"/>
  <c r="J5680" i="37"/>
  <c r="J5679" i="37"/>
  <c r="J5678" i="37"/>
  <c r="J5677" i="37"/>
  <c r="J5676" i="37"/>
  <c r="J5675" i="37"/>
  <c r="J5674" i="37"/>
  <c r="J5673" i="37"/>
  <c r="J5672" i="37"/>
  <c r="J5671" i="37"/>
  <c r="J5670" i="37"/>
  <c r="J5669" i="37"/>
  <c r="J5668" i="37"/>
  <c r="J5667" i="37"/>
  <c r="J5666" i="37"/>
  <c r="J5665" i="37"/>
  <c r="J5664" i="37"/>
  <c r="J5663" i="37"/>
  <c r="J5662" i="37"/>
  <c r="J5661" i="37"/>
  <c r="J5660" i="37"/>
  <c r="J5659" i="37"/>
  <c r="J5658" i="37"/>
  <c r="J5657" i="37"/>
  <c r="J5656" i="37"/>
  <c r="J5655" i="37"/>
  <c r="J5654" i="37"/>
  <c r="J5653" i="37"/>
  <c r="J5652" i="37"/>
  <c r="J5651" i="37"/>
  <c r="J5650" i="37"/>
  <c r="J5649" i="37"/>
  <c r="J5648" i="37"/>
  <c r="J5647" i="37"/>
  <c r="J5646" i="37"/>
  <c r="J5645" i="37"/>
  <c r="J5644" i="37"/>
  <c r="J5643" i="37"/>
  <c r="J5642" i="37"/>
  <c r="J5641" i="37"/>
  <c r="J5640" i="37"/>
  <c r="J5639" i="37"/>
  <c r="J5638" i="37"/>
  <c r="J5637" i="37"/>
  <c r="J5636" i="37"/>
  <c r="J5635" i="37"/>
  <c r="J5634" i="37"/>
  <c r="J5633" i="37"/>
  <c r="J5632" i="37"/>
  <c r="J5631" i="37"/>
  <c r="J5630" i="37"/>
  <c r="J5629" i="37"/>
  <c r="J5628" i="37"/>
  <c r="J5627" i="37"/>
  <c r="J5626" i="37"/>
  <c r="J5625" i="37"/>
  <c r="J5624" i="37"/>
  <c r="J5623" i="37"/>
  <c r="J5622" i="37"/>
  <c r="J5621" i="37"/>
  <c r="J5620" i="37"/>
  <c r="J5619" i="37"/>
  <c r="J5618" i="37"/>
  <c r="J5617" i="37"/>
  <c r="J5616" i="37"/>
  <c r="J5615" i="37"/>
  <c r="J5614" i="37"/>
  <c r="J5613" i="37"/>
  <c r="J5612" i="37"/>
  <c r="J5611" i="37"/>
  <c r="J5610" i="37"/>
  <c r="J5609" i="37"/>
  <c r="J5608" i="37"/>
  <c r="J5607" i="37"/>
  <c r="J5606" i="37"/>
  <c r="J5605" i="37"/>
  <c r="J5604" i="37"/>
  <c r="J5603" i="37"/>
  <c r="J5602" i="37"/>
  <c r="J5601" i="37"/>
  <c r="J5600" i="37"/>
  <c r="J5599" i="37"/>
  <c r="J5598" i="37"/>
  <c r="J5597" i="37"/>
  <c r="J5596" i="37"/>
  <c r="J5595" i="37"/>
  <c r="J5594" i="37"/>
  <c r="J5593" i="37"/>
  <c r="J5592" i="37"/>
  <c r="J5591" i="37"/>
  <c r="J5590" i="37"/>
  <c r="J5589" i="37"/>
  <c r="J5588" i="37"/>
  <c r="J5587" i="37"/>
  <c r="J5586" i="37"/>
  <c r="J5585" i="37"/>
  <c r="J5584" i="37"/>
  <c r="J5583" i="37"/>
  <c r="J5582" i="37"/>
  <c r="J5581" i="37"/>
  <c r="J5580" i="37"/>
  <c r="J5579" i="37"/>
  <c r="J5578" i="37"/>
  <c r="J5577" i="37"/>
  <c r="J5576" i="37"/>
  <c r="J5575" i="37"/>
  <c r="J5574" i="37"/>
  <c r="J5573" i="37"/>
  <c r="J5572" i="37"/>
  <c r="J5571" i="37"/>
  <c r="J5570" i="37"/>
  <c r="J5569" i="37"/>
  <c r="J5568" i="37"/>
  <c r="J5567" i="37"/>
  <c r="J5566" i="37"/>
  <c r="J5565" i="37"/>
  <c r="J5564" i="37"/>
  <c r="J5563" i="37"/>
  <c r="J5562" i="37"/>
  <c r="J5561" i="37"/>
  <c r="J5560" i="37"/>
  <c r="J5559" i="37"/>
  <c r="J5558" i="37"/>
  <c r="J5557" i="37"/>
  <c r="J5556" i="37"/>
  <c r="J5555" i="37"/>
  <c r="J5554" i="37"/>
  <c r="J5553" i="37"/>
  <c r="J5552" i="37"/>
  <c r="J5551" i="37"/>
  <c r="J5550" i="37"/>
  <c r="J5549" i="37"/>
  <c r="J5548" i="37"/>
  <c r="J5547" i="37"/>
  <c r="J5546" i="37"/>
  <c r="J5545" i="37"/>
  <c r="J5544" i="37"/>
  <c r="J5543" i="37"/>
  <c r="J5542" i="37"/>
  <c r="J5541" i="37"/>
  <c r="J5540" i="37"/>
  <c r="J5539" i="37"/>
  <c r="J5538" i="37"/>
  <c r="J5537" i="37"/>
  <c r="J5536" i="37"/>
  <c r="J5535" i="37"/>
  <c r="J5534" i="37"/>
  <c r="J5533" i="37"/>
  <c r="J5532" i="37"/>
  <c r="J5531" i="37"/>
  <c r="J5530" i="37"/>
  <c r="J5529" i="37"/>
  <c r="J5528" i="37"/>
  <c r="J5527" i="37"/>
  <c r="J5526" i="37"/>
  <c r="J5525" i="37"/>
  <c r="J5524" i="37"/>
  <c r="J5523" i="37"/>
  <c r="J5522" i="37"/>
  <c r="J5521" i="37"/>
  <c r="J5520" i="37"/>
  <c r="J5519" i="37"/>
  <c r="J5518" i="37"/>
  <c r="J5517" i="37"/>
  <c r="J5516" i="37"/>
  <c r="J5515" i="37"/>
  <c r="J5514" i="37"/>
  <c r="J5513" i="37"/>
  <c r="J5512" i="37"/>
  <c r="J5511" i="37"/>
  <c r="J5510" i="37"/>
  <c r="J5509" i="37"/>
  <c r="J5508" i="37"/>
  <c r="J5507" i="37"/>
  <c r="J5506" i="37"/>
  <c r="J5505" i="37"/>
  <c r="J5504" i="37"/>
  <c r="J5503" i="37"/>
  <c r="J5502" i="37"/>
  <c r="J5501" i="37"/>
  <c r="J5500" i="37"/>
  <c r="J5499" i="37"/>
  <c r="J5498" i="37"/>
  <c r="J5497" i="37"/>
  <c r="J5496" i="37"/>
  <c r="J5495" i="37"/>
  <c r="J5494" i="37"/>
  <c r="J5493" i="37"/>
  <c r="J5492" i="37"/>
  <c r="J5491" i="37"/>
  <c r="J5490" i="37"/>
  <c r="J5489" i="37"/>
  <c r="J5488" i="37"/>
  <c r="J5487" i="37"/>
  <c r="J5486" i="37"/>
  <c r="J5485" i="37"/>
  <c r="J5484" i="37"/>
  <c r="J5483" i="37"/>
  <c r="J5482" i="37"/>
  <c r="J5481" i="37"/>
  <c r="J5480" i="37"/>
  <c r="J5479" i="37"/>
  <c r="J5478" i="37"/>
  <c r="J5477" i="37"/>
  <c r="J5476" i="37"/>
  <c r="J5475" i="37"/>
  <c r="J5474" i="37"/>
  <c r="J5473" i="37"/>
  <c r="J5472" i="37"/>
  <c r="J5471" i="37"/>
  <c r="J5470" i="37"/>
  <c r="J5469" i="37"/>
  <c r="J5468" i="37"/>
  <c r="J5467" i="37"/>
  <c r="J5466" i="37"/>
  <c r="J5465" i="37"/>
  <c r="J5464" i="37"/>
  <c r="J5463" i="37"/>
  <c r="J5462" i="37"/>
  <c r="J5461" i="37"/>
  <c r="J5460" i="37"/>
  <c r="J5459" i="37"/>
  <c r="J5458" i="37"/>
  <c r="J5457" i="37"/>
  <c r="J5456" i="37"/>
  <c r="J5455" i="37"/>
  <c r="J5454" i="37"/>
  <c r="J5453" i="37"/>
  <c r="J5452" i="37"/>
  <c r="J5451" i="37"/>
  <c r="J5450" i="37"/>
  <c r="J5449" i="37"/>
  <c r="J5448" i="37"/>
  <c r="J5447" i="37"/>
  <c r="J5446" i="37"/>
  <c r="J5445" i="37"/>
  <c r="J5444" i="37"/>
  <c r="J5443" i="37"/>
  <c r="J5442" i="37"/>
  <c r="J5441" i="37"/>
  <c r="J5440" i="37"/>
  <c r="J5439" i="37"/>
  <c r="J5438" i="37"/>
  <c r="J5437" i="37"/>
  <c r="J5436" i="37"/>
  <c r="J5435" i="37"/>
  <c r="J5434" i="37"/>
  <c r="J5433" i="37"/>
  <c r="J5432" i="37"/>
  <c r="J5431" i="37"/>
  <c r="J5430" i="37"/>
  <c r="J5429" i="37"/>
  <c r="J5428" i="37"/>
  <c r="J5427" i="37"/>
  <c r="J5426" i="37"/>
  <c r="J5425" i="37"/>
  <c r="J5424" i="37"/>
  <c r="J5423" i="37"/>
  <c r="J5422" i="37"/>
  <c r="J5421" i="37"/>
  <c r="J5420" i="37"/>
  <c r="J5419" i="37"/>
  <c r="J5418" i="37"/>
  <c r="J5417" i="37"/>
  <c r="J5416" i="37"/>
  <c r="J5415" i="37"/>
  <c r="J5414" i="37"/>
  <c r="J5413" i="37"/>
  <c r="J5412" i="37"/>
  <c r="J5411" i="37"/>
  <c r="J5410" i="37"/>
  <c r="J5409" i="37"/>
  <c r="J5408" i="37"/>
  <c r="J5407" i="37"/>
  <c r="J5406" i="37"/>
  <c r="J5405" i="37"/>
  <c r="J5404" i="37"/>
  <c r="J5403" i="37"/>
  <c r="J5402" i="37"/>
  <c r="J5401" i="37"/>
  <c r="J5400" i="37"/>
  <c r="J5399" i="37"/>
  <c r="J5398" i="37"/>
  <c r="J5397" i="37"/>
  <c r="J5396" i="37"/>
  <c r="J5395" i="37"/>
  <c r="J5394" i="37"/>
  <c r="J5393" i="37"/>
  <c r="J5392" i="37"/>
  <c r="J5391" i="37"/>
  <c r="J5390" i="37"/>
  <c r="J5389" i="37"/>
  <c r="J5388" i="37"/>
  <c r="J5387" i="37"/>
  <c r="J5386" i="37"/>
  <c r="J5385" i="37"/>
  <c r="J5384" i="37"/>
  <c r="J5383" i="37"/>
  <c r="J5382" i="37"/>
  <c r="J5381" i="37"/>
  <c r="J5380" i="37"/>
  <c r="J5379" i="37"/>
  <c r="J5378" i="37"/>
  <c r="J5377" i="37"/>
  <c r="J5376" i="37"/>
  <c r="J5375" i="37"/>
  <c r="J5374" i="37"/>
  <c r="J5373" i="37"/>
  <c r="J5372" i="37"/>
  <c r="J5371" i="37"/>
  <c r="J5370" i="37"/>
  <c r="J5369" i="37"/>
  <c r="J5368" i="37"/>
  <c r="J5367" i="37"/>
  <c r="J5366" i="37"/>
  <c r="J5365" i="37"/>
  <c r="J5364" i="37"/>
  <c r="J5363" i="37"/>
  <c r="J5362" i="37"/>
  <c r="J5361" i="37"/>
  <c r="J5360" i="37"/>
  <c r="J5359" i="37"/>
  <c r="J5358" i="37"/>
  <c r="J5357" i="37"/>
  <c r="J5356" i="37"/>
  <c r="J5355" i="37"/>
  <c r="J5354" i="37"/>
  <c r="J5353" i="37"/>
  <c r="J5352" i="37"/>
  <c r="J5351" i="37"/>
  <c r="J5350" i="37"/>
  <c r="J5349" i="37"/>
  <c r="J5348" i="37"/>
  <c r="J5347" i="37"/>
  <c r="J5346" i="37"/>
  <c r="J5345" i="37"/>
  <c r="J5344" i="37"/>
  <c r="J5343" i="37"/>
  <c r="J5342" i="37"/>
  <c r="J5341" i="37"/>
  <c r="J5340" i="37"/>
  <c r="J5339" i="37"/>
  <c r="J5338" i="37"/>
  <c r="J5337" i="37"/>
  <c r="J5336" i="37"/>
  <c r="J5335" i="37"/>
  <c r="J5334" i="37"/>
  <c r="J5333" i="37"/>
  <c r="J5332" i="37"/>
  <c r="J5331" i="37"/>
  <c r="J5330" i="37"/>
  <c r="J5329" i="37"/>
  <c r="J5328" i="37"/>
  <c r="J5327" i="37"/>
  <c r="J5326" i="37"/>
  <c r="J5325" i="37"/>
  <c r="J5324" i="37"/>
  <c r="J5323" i="37"/>
  <c r="J5322" i="37"/>
  <c r="J5321" i="37"/>
  <c r="J5320" i="37"/>
  <c r="J5319" i="37"/>
  <c r="J5318" i="37"/>
  <c r="J5317" i="37"/>
  <c r="J5316" i="37"/>
  <c r="J5315" i="37"/>
  <c r="J5314" i="37"/>
  <c r="J5313" i="37"/>
  <c r="J5312" i="37"/>
  <c r="J5311" i="37"/>
  <c r="J5310" i="37"/>
  <c r="J5309" i="37"/>
  <c r="J5308" i="37"/>
  <c r="J5307" i="37"/>
  <c r="J5306" i="37"/>
  <c r="J5305" i="37"/>
  <c r="J5304" i="37"/>
  <c r="J5303" i="37"/>
  <c r="J5302" i="37"/>
  <c r="J5301" i="37"/>
  <c r="J5300" i="37"/>
  <c r="J5299" i="37"/>
  <c r="J5298" i="37"/>
  <c r="J5297" i="37"/>
  <c r="J5296" i="37"/>
  <c r="J5295" i="37"/>
  <c r="J5294" i="37"/>
  <c r="J5293" i="37"/>
  <c r="J5292" i="37"/>
  <c r="J5291" i="37"/>
  <c r="J5290" i="37"/>
  <c r="J5289" i="37"/>
  <c r="J5288" i="37"/>
  <c r="J5287" i="37"/>
  <c r="J5286" i="37"/>
  <c r="J5285" i="37"/>
  <c r="J5284" i="37"/>
  <c r="J5283" i="37"/>
  <c r="J5282" i="37"/>
  <c r="J5281" i="37"/>
  <c r="J5280" i="37"/>
  <c r="J5279" i="37"/>
  <c r="J5278" i="37"/>
  <c r="J5277" i="37"/>
  <c r="J5276" i="37"/>
  <c r="J5275" i="37"/>
  <c r="J5274" i="37"/>
  <c r="J5273" i="37"/>
  <c r="J5272" i="37"/>
  <c r="J5271" i="37"/>
  <c r="J5270" i="37"/>
  <c r="J5269" i="37"/>
  <c r="J5268" i="37"/>
  <c r="J5267" i="37"/>
  <c r="J5266" i="37"/>
  <c r="J5265" i="37"/>
  <c r="J5264" i="37"/>
  <c r="J5263" i="37"/>
  <c r="J5262" i="37"/>
  <c r="J5261" i="37"/>
  <c r="J5260" i="37"/>
  <c r="J5259" i="37"/>
  <c r="J5258" i="37"/>
  <c r="J5257" i="37"/>
  <c r="J5256" i="37"/>
  <c r="J5255" i="37"/>
  <c r="J5254" i="37"/>
  <c r="J5253" i="37"/>
  <c r="J5252" i="37"/>
  <c r="J5251" i="37"/>
  <c r="J5250" i="37"/>
  <c r="J5249" i="37"/>
  <c r="J5248" i="37"/>
  <c r="J5247" i="37"/>
  <c r="J5246" i="37"/>
  <c r="J5245" i="37"/>
  <c r="J5244" i="37"/>
  <c r="J5243" i="37"/>
  <c r="J5242" i="37"/>
  <c r="J5241" i="37"/>
  <c r="J5240" i="37"/>
  <c r="J5239" i="37"/>
  <c r="J5238" i="37"/>
  <c r="J5237" i="37"/>
  <c r="J5236" i="37"/>
  <c r="J5235" i="37"/>
  <c r="J5234" i="37"/>
  <c r="J5233" i="37"/>
  <c r="J5232" i="37"/>
  <c r="J5231" i="37"/>
  <c r="J5230" i="37"/>
  <c r="J5229" i="37"/>
  <c r="J5228" i="37"/>
  <c r="J5227" i="37"/>
  <c r="J5226" i="37"/>
  <c r="J5225" i="37"/>
  <c r="J5224" i="37"/>
  <c r="J5223" i="37"/>
  <c r="J5222" i="37"/>
  <c r="J5221" i="37"/>
  <c r="J5220" i="37"/>
  <c r="J5219" i="37"/>
  <c r="J5218" i="37"/>
  <c r="J5217" i="37"/>
  <c r="J5216" i="37"/>
  <c r="J5215" i="37"/>
  <c r="J5214" i="37"/>
  <c r="J5213" i="37"/>
  <c r="J5212" i="37"/>
  <c r="J5211" i="37"/>
  <c r="J5210" i="37"/>
  <c r="J5209" i="37"/>
  <c r="J5208" i="37"/>
  <c r="J5207" i="37"/>
  <c r="J5206" i="37"/>
  <c r="J5205" i="37"/>
  <c r="J5204" i="37"/>
  <c r="J5203" i="37"/>
  <c r="J5202" i="37"/>
  <c r="J5201" i="37"/>
  <c r="J5200" i="37"/>
  <c r="J5199" i="37"/>
  <c r="J5198" i="37"/>
  <c r="J5197" i="37"/>
  <c r="J5196" i="37"/>
  <c r="J5195" i="37"/>
  <c r="J5194" i="37"/>
  <c r="J5193" i="37"/>
  <c r="J5192" i="37"/>
  <c r="J5191" i="37"/>
  <c r="J5190" i="37"/>
  <c r="J5189" i="37"/>
  <c r="J5188" i="37"/>
  <c r="J5187" i="37"/>
  <c r="J5186" i="37"/>
  <c r="J5185" i="37"/>
  <c r="J5184" i="37"/>
  <c r="J5183" i="37"/>
  <c r="J5182" i="37"/>
  <c r="J5181" i="37"/>
  <c r="J5180" i="37"/>
  <c r="J5179" i="37"/>
  <c r="J5178" i="37"/>
  <c r="J5177" i="37"/>
  <c r="J5176" i="37"/>
  <c r="J5175" i="37"/>
  <c r="J5174" i="37"/>
  <c r="J5173" i="37"/>
  <c r="J5172" i="37"/>
  <c r="J5171" i="37"/>
  <c r="J5170" i="37"/>
  <c r="J5169" i="37"/>
  <c r="J5168" i="37"/>
  <c r="J5167" i="37"/>
  <c r="J5166" i="37"/>
  <c r="J5165" i="37"/>
  <c r="J5164" i="37"/>
  <c r="J5163" i="37"/>
  <c r="J5162" i="37"/>
  <c r="J5161" i="37"/>
  <c r="J5160" i="37"/>
  <c r="J5159" i="37"/>
  <c r="J5158" i="37"/>
  <c r="J5157" i="37"/>
  <c r="J5156" i="37"/>
  <c r="J5155" i="37"/>
  <c r="J5154" i="37"/>
  <c r="J5153" i="37"/>
  <c r="J5152" i="37"/>
  <c r="J5151" i="37"/>
  <c r="J5150" i="37"/>
  <c r="J5149" i="37"/>
  <c r="J5148" i="37"/>
  <c r="J5147" i="37"/>
  <c r="J5146" i="37"/>
  <c r="J5145" i="37"/>
  <c r="J5144" i="37"/>
  <c r="J5143" i="37"/>
  <c r="J5142" i="37"/>
  <c r="J5141" i="37"/>
  <c r="J5140" i="37"/>
  <c r="J5139" i="37"/>
  <c r="J5138" i="37"/>
  <c r="J5137" i="37"/>
  <c r="J5136" i="37"/>
  <c r="J5135" i="37"/>
  <c r="J5134" i="37"/>
  <c r="J5133" i="37"/>
  <c r="J5132" i="37"/>
  <c r="J5131" i="37"/>
  <c r="J5130" i="37"/>
  <c r="J5129" i="37"/>
  <c r="J5128" i="37"/>
  <c r="J5127" i="37"/>
  <c r="J5126" i="37"/>
  <c r="J5125" i="37"/>
  <c r="J5124" i="37"/>
  <c r="J5123" i="37"/>
  <c r="J5122" i="37"/>
  <c r="J5121" i="37"/>
  <c r="J5120" i="37"/>
  <c r="J5119" i="37"/>
  <c r="J5118" i="37"/>
  <c r="J5117" i="37"/>
  <c r="J5116" i="37"/>
  <c r="J5115" i="37"/>
  <c r="J5114" i="37"/>
  <c r="J5113" i="37"/>
  <c r="J5112" i="37"/>
  <c r="J5111" i="37"/>
  <c r="J5110" i="37"/>
  <c r="J5109" i="37"/>
  <c r="J5108" i="37"/>
  <c r="J5107" i="37"/>
  <c r="J5106" i="37"/>
  <c r="J5105" i="37"/>
  <c r="J5104" i="37"/>
  <c r="J5103" i="37"/>
  <c r="J5102" i="37"/>
  <c r="J5101" i="37"/>
  <c r="J5100" i="37"/>
  <c r="J5099" i="37"/>
  <c r="J5098" i="37"/>
  <c r="J5097" i="37"/>
  <c r="J5096" i="37"/>
  <c r="J5095" i="37"/>
  <c r="J5094" i="37"/>
  <c r="J5093" i="37"/>
  <c r="J5092" i="37"/>
  <c r="J5091" i="37"/>
  <c r="J5090" i="37"/>
  <c r="J5089" i="37"/>
  <c r="J5088" i="37"/>
  <c r="J5087" i="37"/>
  <c r="J5086" i="37"/>
  <c r="J5085" i="37"/>
  <c r="J5084" i="37"/>
  <c r="J5083" i="37"/>
  <c r="J5082" i="37"/>
  <c r="J5081" i="37"/>
  <c r="J5080" i="37"/>
  <c r="J5079" i="37"/>
  <c r="J5078" i="37"/>
  <c r="J5077" i="37"/>
  <c r="J5076" i="37"/>
  <c r="J5075" i="37"/>
  <c r="J5074" i="37"/>
  <c r="J5073" i="37"/>
  <c r="J5072" i="37"/>
  <c r="J5071" i="37"/>
  <c r="J5070" i="37"/>
  <c r="J5069" i="37"/>
  <c r="J5068" i="37"/>
  <c r="J5067" i="37"/>
  <c r="J5066" i="37"/>
  <c r="J5065" i="37"/>
  <c r="J5064" i="37"/>
  <c r="J5063" i="37"/>
  <c r="J5062" i="37"/>
  <c r="J5061" i="37"/>
  <c r="J5060" i="37"/>
  <c r="J5059" i="37"/>
  <c r="J5058" i="37"/>
  <c r="J5057" i="37"/>
  <c r="J5056" i="37"/>
  <c r="J5055" i="37"/>
  <c r="J5054" i="37"/>
  <c r="J5053" i="37"/>
  <c r="J5052" i="37"/>
  <c r="J5051" i="37"/>
  <c r="J5050" i="37"/>
  <c r="J5049" i="37"/>
  <c r="J5048" i="37"/>
  <c r="J5047" i="37"/>
  <c r="J5046" i="37"/>
  <c r="J5045" i="37"/>
  <c r="J5044" i="37"/>
  <c r="J5043" i="37"/>
  <c r="J5042" i="37"/>
  <c r="J5041" i="37"/>
  <c r="J5040" i="37"/>
  <c r="J5039" i="37"/>
  <c r="J5038" i="37"/>
  <c r="J5037" i="37"/>
  <c r="J5036" i="37"/>
  <c r="J5035" i="37"/>
  <c r="J5034" i="37"/>
  <c r="J5033" i="37"/>
  <c r="J5032" i="37"/>
  <c r="J5031" i="37"/>
  <c r="J5030" i="37"/>
  <c r="J5029" i="37"/>
  <c r="J5028" i="37"/>
  <c r="J5027" i="37"/>
  <c r="J5026" i="37"/>
  <c r="J5025" i="37"/>
  <c r="J5024" i="37"/>
  <c r="J5023" i="37"/>
  <c r="J5022" i="37"/>
  <c r="J5021" i="37"/>
  <c r="J5020" i="37"/>
  <c r="J5019" i="37"/>
  <c r="J5018" i="37"/>
  <c r="J5017" i="37"/>
  <c r="J5016" i="37"/>
  <c r="J5015" i="37"/>
  <c r="J5014" i="37"/>
  <c r="J5013" i="37"/>
  <c r="J5012" i="37"/>
  <c r="J5011" i="37"/>
  <c r="J5010" i="37"/>
  <c r="J5009" i="37"/>
  <c r="J5008" i="37"/>
  <c r="J5007" i="37"/>
  <c r="J5006" i="37"/>
  <c r="J5005" i="37"/>
  <c r="J5004" i="37"/>
  <c r="J5003" i="37"/>
  <c r="J5002" i="37"/>
  <c r="J5001" i="37"/>
  <c r="J5000" i="37"/>
  <c r="J4999" i="37"/>
  <c r="J4998" i="37"/>
  <c r="J4997" i="37"/>
  <c r="J4996" i="37"/>
  <c r="J4995" i="37"/>
  <c r="J4994" i="37"/>
  <c r="J4993" i="37"/>
  <c r="J4992" i="37"/>
  <c r="J4991" i="37"/>
  <c r="J4990" i="37"/>
  <c r="J4989" i="37"/>
  <c r="J4988" i="37"/>
  <c r="J4987" i="37"/>
  <c r="J4986" i="37"/>
  <c r="J4985" i="37"/>
  <c r="J4984" i="37"/>
  <c r="J4983" i="37"/>
  <c r="J4982" i="37"/>
  <c r="J4981" i="37"/>
  <c r="J4980" i="37"/>
  <c r="J4979" i="37"/>
  <c r="J4978" i="37"/>
  <c r="J4977" i="37"/>
  <c r="J4976" i="37"/>
  <c r="J4975" i="37"/>
  <c r="J4974" i="37"/>
  <c r="J4973" i="37"/>
  <c r="J4972" i="37"/>
  <c r="J4971" i="37"/>
  <c r="J4970" i="37"/>
  <c r="J4969" i="37"/>
  <c r="J4968" i="37"/>
  <c r="J4967" i="37"/>
  <c r="J4966" i="37"/>
  <c r="J4965" i="37"/>
  <c r="J4964" i="37"/>
  <c r="J4963" i="37"/>
  <c r="J4962" i="37"/>
  <c r="J4961" i="37"/>
  <c r="J4960" i="37"/>
  <c r="J4959" i="37"/>
  <c r="J4958" i="37"/>
  <c r="J4957" i="37"/>
  <c r="J4956" i="37"/>
  <c r="J4955" i="37"/>
  <c r="J4954" i="37"/>
  <c r="J4953" i="37"/>
  <c r="J4952" i="37"/>
  <c r="J4951" i="37"/>
  <c r="J4950" i="37"/>
  <c r="J4949" i="37"/>
  <c r="J4948" i="37"/>
  <c r="J4947" i="37"/>
  <c r="J4946" i="37"/>
  <c r="J4945" i="37"/>
  <c r="J4944" i="37"/>
  <c r="J4943" i="37"/>
  <c r="J4942" i="37"/>
  <c r="J4941" i="37"/>
  <c r="J4940" i="37"/>
  <c r="J4939" i="37"/>
  <c r="J4938" i="37"/>
  <c r="J4937" i="37"/>
  <c r="J4936" i="37"/>
  <c r="J4935" i="37"/>
  <c r="J4934" i="37"/>
  <c r="J4933" i="37"/>
  <c r="J4932" i="37"/>
  <c r="J4931" i="37"/>
  <c r="J4930" i="37"/>
  <c r="J4929" i="37"/>
  <c r="J4928" i="37"/>
  <c r="J4927" i="37"/>
  <c r="J4926" i="37"/>
  <c r="J4925" i="37"/>
  <c r="J4924" i="37"/>
  <c r="J4923" i="37"/>
  <c r="J4922" i="37"/>
  <c r="J4921" i="37"/>
  <c r="J4920" i="37"/>
  <c r="J4919" i="37"/>
  <c r="J4918" i="37"/>
  <c r="J4917" i="37"/>
  <c r="J4916" i="37"/>
  <c r="J4915" i="37"/>
  <c r="J4914" i="37"/>
  <c r="J4913" i="37"/>
  <c r="J4912" i="37"/>
  <c r="J4911" i="37"/>
  <c r="J4910" i="37"/>
  <c r="J4909" i="37"/>
  <c r="J4908" i="37"/>
  <c r="J4907" i="37"/>
  <c r="J4906" i="37"/>
  <c r="J4905" i="37"/>
  <c r="J4904" i="37"/>
  <c r="J4903" i="37"/>
  <c r="J4902" i="37"/>
  <c r="J4901" i="37"/>
  <c r="J4900" i="37"/>
  <c r="J4899" i="37"/>
  <c r="J4898" i="37"/>
  <c r="J4897" i="37"/>
  <c r="J4896" i="37"/>
  <c r="J4895" i="37"/>
  <c r="J4894" i="37"/>
  <c r="J4893" i="37"/>
  <c r="J4892" i="37"/>
  <c r="J4891" i="37"/>
  <c r="J4890" i="37"/>
  <c r="J4889" i="37"/>
  <c r="J4888" i="37"/>
  <c r="J4887" i="37"/>
  <c r="J4886" i="37"/>
  <c r="J4885" i="37"/>
  <c r="J4884" i="37"/>
  <c r="J4883" i="37"/>
  <c r="J4882" i="37"/>
  <c r="J4881" i="37"/>
  <c r="J4880" i="37"/>
  <c r="J4879" i="37"/>
  <c r="J4878" i="37"/>
  <c r="J4877" i="37"/>
  <c r="J4876" i="37"/>
  <c r="J4875" i="37"/>
  <c r="J4874" i="37"/>
  <c r="J4873" i="37"/>
  <c r="J4872" i="37"/>
  <c r="J4871" i="37"/>
  <c r="J4870" i="37"/>
  <c r="J4869" i="37"/>
  <c r="J4868" i="37"/>
  <c r="J4867" i="37"/>
  <c r="J4866" i="37"/>
  <c r="J4865" i="37"/>
  <c r="J4864" i="37"/>
  <c r="J4863" i="37"/>
  <c r="J4862" i="37"/>
  <c r="J4861" i="37"/>
  <c r="J4860" i="37"/>
  <c r="J4859" i="37"/>
  <c r="J4858" i="37"/>
  <c r="J4857" i="37"/>
  <c r="J4856" i="37"/>
  <c r="J4855" i="37"/>
  <c r="J4854" i="37"/>
  <c r="J4853" i="37"/>
  <c r="J4852" i="37"/>
  <c r="J4851" i="37"/>
  <c r="J4850" i="37"/>
  <c r="J4849" i="37"/>
  <c r="J4848" i="37"/>
  <c r="J4847" i="37"/>
  <c r="J4846" i="37"/>
  <c r="J4845" i="37"/>
  <c r="J4844" i="37"/>
  <c r="J4843" i="37"/>
  <c r="J4842" i="37"/>
  <c r="J4841" i="37"/>
  <c r="J4840" i="37"/>
  <c r="J4839" i="37"/>
  <c r="J4838" i="37"/>
  <c r="J4837" i="37"/>
  <c r="J4836" i="37"/>
  <c r="J4835" i="37"/>
  <c r="J4834" i="37"/>
  <c r="J4833" i="37"/>
  <c r="J4832" i="37"/>
  <c r="J4831" i="37"/>
  <c r="J4830" i="37"/>
  <c r="J4829" i="37"/>
  <c r="J4828" i="37"/>
  <c r="J4827" i="37"/>
  <c r="J4826" i="37"/>
  <c r="J4825" i="37"/>
  <c r="J4824" i="37"/>
  <c r="J4823" i="37"/>
  <c r="J4822" i="37"/>
  <c r="J4821" i="37"/>
  <c r="J4820" i="37"/>
  <c r="J4819" i="37"/>
  <c r="J4818" i="37"/>
  <c r="J4817" i="37"/>
  <c r="J4816" i="37"/>
  <c r="J4815" i="37"/>
  <c r="J4814" i="37"/>
  <c r="J4813" i="37"/>
  <c r="J4812" i="37"/>
  <c r="J4811" i="37"/>
  <c r="J4810" i="37"/>
  <c r="J4809" i="37"/>
  <c r="J4808" i="37"/>
  <c r="J4807" i="37"/>
  <c r="J4806" i="37"/>
  <c r="J4805" i="37"/>
  <c r="J4804" i="37"/>
  <c r="J4803" i="37"/>
  <c r="J4802" i="37"/>
  <c r="J4801" i="37"/>
  <c r="J4800" i="37"/>
  <c r="J4799" i="37"/>
  <c r="J4798" i="37"/>
  <c r="J4797" i="37"/>
  <c r="J4796" i="37"/>
  <c r="J4795" i="37"/>
  <c r="J4794" i="37"/>
  <c r="J4793" i="37"/>
  <c r="J4792" i="37"/>
  <c r="J4791" i="37"/>
  <c r="J4790" i="37"/>
  <c r="J4789" i="37"/>
  <c r="J4788" i="37"/>
  <c r="J4787" i="37"/>
  <c r="J4786" i="37"/>
  <c r="J4785" i="37"/>
  <c r="J4784" i="37"/>
  <c r="J4783" i="37"/>
  <c r="J4782" i="37"/>
  <c r="J4781" i="37"/>
  <c r="J4780" i="37"/>
  <c r="J4779" i="37"/>
  <c r="J4778" i="37"/>
  <c r="J4777" i="37"/>
  <c r="J4776" i="37"/>
  <c r="J4775" i="37"/>
  <c r="J4774" i="37"/>
  <c r="J4773" i="37"/>
  <c r="J4772" i="37"/>
  <c r="J4771" i="37"/>
  <c r="J4770" i="37"/>
  <c r="J4769" i="37"/>
  <c r="J4768" i="37"/>
  <c r="J4767" i="37"/>
  <c r="J4766" i="37"/>
  <c r="J4765" i="37"/>
  <c r="J4764" i="37"/>
  <c r="J4763" i="37"/>
  <c r="J4762" i="37"/>
  <c r="J4761" i="37"/>
  <c r="J4760" i="37"/>
  <c r="J4759" i="37"/>
  <c r="J4758" i="37"/>
  <c r="J4757" i="37"/>
  <c r="J4756" i="37"/>
  <c r="J4755" i="37"/>
  <c r="J4754" i="37"/>
  <c r="J4753" i="37"/>
  <c r="J4752" i="37"/>
  <c r="J4751" i="37"/>
  <c r="J4750" i="37"/>
  <c r="J4749" i="37"/>
  <c r="J4748" i="37"/>
  <c r="J4747" i="37"/>
  <c r="J4746" i="37"/>
  <c r="J4745" i="37"/>
  <c r="J4744" i="37"/>
  <c r="J4743" i="37"/>
  <c r="J4742" i="37"/>
  <c r="J4741" i="37"/>
  <c r="J4740" i="37"/>
  <c r="J4739" i="37"/>
  <c r="J4738" i="37"/>
  <c r="J4737" i="37"/>
  <c r="J4736" i="37"/>
  <c r="J4735" i="37"/>
  <c r="J4734" i="37"/>
  <c r="J4733" i="37"/>
  <c r="J4732" i="37"/>
  <c r="J4731" i="37"/>
  <c r="J4730" i="37"/>
  <c r="J4729" i="37"/>
  <c r="J4728" i="37"/>
  <c r="J4727" i="37"/>
  <c r="J4726" i="37"/>
  <c r="J4725" i="37"/>
  <c r="J4724" i="37"/>
  <c r="J4723" i="37"/>
  <c r="J4722" i="37"/>
  <c r="J4721" i="37"/>
  <c r="J4720" i="37"/>
  <c r="J4719" i="37"/>
  <c r="J4718" i="37"/>
  <c r="J4717" i="37"/>
  <c r="J4716" i="37"/>
  <c r="J4715" i="37"/>
  <c r="J4714" i="37"/>
  <c r="J4713" i="37"/>
  <c r="J4712" i="37"/>
  <c r="J4711" i="37"/>
  <c r="J4710" i="37"/>
  <c r="J4709" i="37"/>
  <c r="J4708" i="37"/>
  <c r="J4707" i="37"/>
  <c r="J4706" i="37"/>
  <c r="J4705" i="37"/>
  <c r="J4704" i="37"/>
  <c r="J4703" i="37"/>
  <c r="J4702" i="37"/>
  <c r="J4701" i="37"/>
  <c r="J4700" i="37"/>
  <c r="J4699" i="37"/>
  <c r="J4698" i="37"/>
  <c r="J4697" i="37"/>
  <c r="J4696" i="37"/>
  <c r="J4695" i="37"/>
  <c r="J4694" i="37"/>
  <c r="J4693" i="37"/>
  <c r="J4692" i="37"/>
  <c r="J4691" i="37"/>
  <c r="J4690" i="37"/>
  <c r="J4689" i="37"/>
  <c r="J4688" i="37"/>
  <c r="J4687" i="37"/>
  <c r="J4686" i="37"/>
  <c r="J4685" i="37"/>
  <c r="J4684" i="37"/>
  <c r="J4683" i="37"/>
  <c r="J4682" i="37"/>
  <c r="J4681" i="37"/>
  <c r="J4680" i="37"/>
  <c r="J4679" i="37"/>
  <c r="J4678" i="37"/>
  <c r="J4677" i="37"/>
  <c r="J4676" i="37"/>
  <c r="J4675" i="37"/>
  <c r="J4674" i="37"/>
  <c r="J4673" i="37"/>
  <c r="J4672" i="37"/>
  <c r="J4671" i="37"/>
  <c r="J4670" i="37"/>
  <c r="J4669" i="37"/>
  <c r="J4668" i="37"/>
  <c r="J4667" i="37"/>
  <c r="J4666" i="37"/>
  <c r="J4665" i="37"/>
  <c r="J4664" i="37"/>
  <c r="J4663" i="37"/>
  <c r="J4662" i="37"/>
  <c r="J4661" i="37"/>
  <c r="J4660" i="37"/>
  <c r="J4659" i="37"/>
  <c r="J4658" i="37"/>
  <c r="J4657" i="37"/>
  <c r="J4656" i="37"/>
  <c r="J4655" i="37"/>
  <c r="J4654" i="37"/>
  <c r="J4653" i="37"/>
  <c r="J4652" i="37"/>
  <c r="J4651" i="37"/>
  <c r="J4650" i="37"/>
  <c r="J4649" i="37"/>
  <c r="J4648" i="37"/>
  <c r="J4647" i="37"/>
  <c r="J4646" i="37"/>
  <c r="J4645" i="37"/>
  <c r="J4644" i="37"/>
  <c r="J4643" i="37"/>
  <c r="J4642" i="37"/>
  <c r="J4641" i="37"/>
  <c r="J4640" i="37"/>
  <c r="J4639" i="37"/>
  <c r="J4638" i="37"/>
  <c r="J4637" i="37"/>
  <c r="J4636" i="37"/>
  <c r="J4635" i="37"/>
  <c r="J4634" i="37"/>
  <c r="J4633" i="37"/>
  <c r="J4632" i="37"/>
  <c r="J4631" i="37"/>
  <c r="J4630" i="37"/>
  <c r="J4629" i="37"/>
  <c r="J4628" i="37"/>
  <c r="J4627" i="37"/>
  <c r="J4626" i="37"/>
  <c r="J4625" i="37"/>
  <c r="J4624" i="37"/>
  <c r="J4623" i="37"/>
  <c r="J4622" i="37"/>
  <c r="J4621" i="37"/>
  <c r="J4620" i="37"/>
  <c r="J4619" i="37"/>
  <c r="J4618" i="37"/>
  <c r="J4617" i="37"/>
  <c r="J4616" i="37"/>
  <c r="J4615" i="37"/>
  <c r="J4614" i="37"/>
  <c r="J4613" i="37"/>
  <c r="J4612" i="37"/>
  <c r="J4611" i="37"/>
  <c r="J4610" i="37"/>
  <c r="J4609" i="37"/>
  <c r="J4608" i="37"/>
  <c r="J4607" i="37"/>
  <c r="J4606" i="37"/>
  <c r="J4605" i="37"/>
  <c r="J4604" i="37"/>
  <c r="J4603" i="37"/>
  <c r="J4602" i="37"/>
  <c r="J4601" i="37"/>
  <c r="J4600" i="37"/>
  <c r="J4599" i="37"/>
  <c r="J4598" i="37"/>
  <c r="J4597" i="37"/>
  <c r="J4596" i="37"/>
  <c r="J4595" i="37"/>
  <c r="J4594" i="37"/>
  <c r="J4593" i="37"/>
  <c r="J4592" i="37"/>
  <c r="J4591" i="37"/>
  <c r="J4590" i="37"/>
  <c r="J4589" i="37"/>
  <c r="J4588" i="37"/>
  <c r="J4587" i="37"/>
  <c r="J4586" i="37"/>
  <c r="J4585" i="37"/>
  <c r="J4584" i="37"/>
  <c r="J4583" i="37"/>
  <c r="J4582" i="37"/>
  <c r="J4581" i="37"/>
  <c r="J4580" i="37"/>
  <c r="J4579" i="37"/>
  <c r="J4578" i="37"/>
  <c r="J4577" i="37"/>
  <c r="J4576" i="37"/>
  <c r="J4575" i="37"/>
  <c r="J4574" i="37"/>
  <c r="J4573" i="37"/>
  <c r="J4572" i="37"/>
  <c r="J4571" i="37"/>
  <c r="J4570" i="37"/>
  <c r="J4569" i="37"/>
  <c r="J4568" i="37"/>
  <c r="J4567" i="37"/>
  <c r="J4566" i="37"/>
  <c r="J4565" i="37"/>
  <c r="J4564" i="37"/>
  <c r="J4563" i="37"/>
  <c r="J4562" i="37"/>
  <c r="J4561" i="37"/>
  <c r="J4560" i="37"/>
  <c r="J4559" i="37"/>
  <c r="J4558" i="37"/>
  <c r="J4557" i="37"/>
  <c r="J4556" i="37"/>
  <c r="J4555" i="37"/>
  <c r="J4554" i="37"/>
  <c r="J4553" i="37"/>
  <c r="J4552" i="37"/>
  <c r="J4551" i="37"/>
  <c r="J4550" i="37"/>
  <c r="J4549" i="37"/>
  <c r="J4548" i="37"/>
  <c r="J4547" i="37"/>
  <c r="J4546" i="37"/>
  <c r="J4545" i="37"/>
  <c r="J4544" i="37"/>
  <c r="J4543" i="37"/>
  <c r="J4542" i="37"/>
  <c r="J4541" i="37"/>
  <c r="J4540" i="37"/>
  <c r="J4539" i="37"/>
  <c r="J4538" i="37"/>
  <c r="J4537" i="37"/>
  <c r="J4536" i="37"/>
  <c r="J4535" i="37"/>
  <c r="J4534" i="37"/>
  <c r="J4533" i="37"/>
  <c r="J4532" i="37"/>
  <c r="J4531" i="37"/>
  <c r="J4530" i="37"/>
  <c r="J4529" i="37"/>
  <c r="J4528" i="37"/>
  <c r="J4527" i="37"/>
  <c r="J4526" i="37"/>
  <c r="J4525" i="37"/>
  <c r="J4524" i="37"/>
  <c r="J4523" i="37"/>
  <c r="J4522" i="37"/>
  <c r="J4521" i="37"/>
  <c r="J4520" i="37"/>
  <c r="J4519" i="37"/>
  <c r="J4518" i="37"/>
  <c r="J4517" i="37"/>
  <c r="J4516" i="37"/>
  <c r="J4515" i="37"/>
  <c r="J4514" i="37"/>
  <c r="J4513" i="37"/>
  <c r="J4512" i="37"/>
  <c r="J4511" i="37"/>
  <c r="J4510" i="37"/>
  <c r="J4509" i="37"/>
  <c r="J4508" i="37"/>
  <c r="J4507" i="37"/>
  <c r="J4506" i="37"/>
  <c r="J4505" i="37"/>
  <c r="J4504" i="37"/>
  <c r="J4503" i="37"/>
  <c r="J4502" i="37"/>
  <c r="J4501" i="37"/>
  <c r="J4500" i="37"/>
  <c r="J4499" i="37"/>
  <c r="J4498" i="37"/>
  <c r="J4497" i="37"/>
  <c r="J4496" i="37"/>
  <c r="J4495" i="37"/>
  <c r="J4494" i="37"/>
  <c r="J4493" i="37"/>
  <c r="J4492" i="37"/>
  <c r="J4491" i="37"/>
  <c r="J4490" i="37"/>
  <c r="J4489" i="37"/>
  <c r="J4488" i="37"/>
  <c r="J4487" i="37"/>
  <c r="J4486" i="37"/>
  <c r="J4485" i="37"/>
  <c r="J4484" i="37"/>
  <c r="J4483" i="37"/>
  <c r="J4482" i="37"/>
  <c r="J4481" i="37"/>
  <c r="J4480" i="37"/>
  <c r="J4479" i="37"/>
  <c r="J4478" i="37"/>
  <c r="J4477" i="37"/>
  <c r="J4476" i="37"/>
  <c r="J4475" i="37"/>
  <c r="J4474" i="37"/>
  <c r="J4473" i="37"/>
  <c r="J4472" i="37"/>
  <c r="J4471" i="37"/>
  <c r="J4470" i="37"/>
  <c r="J4469" i="37"/>
  <c r="J4468" i="37"/>
  <c r="J4467" i="37"/>
  <c r="J4466" i="37"/>
  <c r="J4465" i="37"/>
  <c r="J4464" i="37"/>
  <c r="J4463" i="37"/>
  <c r="J4462" i="37"/>
  <c r="J4461" i="37"/>
  <c r="J4460" i="37"/>
  <c r="J4459" i="37"/>
  <c r="J4458" i="37"/>
  <c r="J4457" i="37"/>
  <c r="J4456" i="37"/>
  <c r="J4455" i="37"/>
  <c r="J4454" i="37"/>
  <c r="J4453" i="37"/>
  <c r="J4452" i="37"/>
  <c r="J4451" i="37"/>
  <c r="J4450" i="37"/>
  <c r="J4449" i="37"/>
  <c r="J4448" i="37"/>
  <c r="J4447" i="37"/>
  <c r="J4446" i="37"/>
  <c r="J4445" i="37"/>
  <c r="J4444" i="37"/>
  <c r="J4443" i="37"/>
  <c r="J4442" i="37"/>
  <c r="J4441" i="37"/>
  <c r="J4440" i="37"/>
  <c r="J4439" i="37"/>
  <c r="J4438" i="37"/>
  <c r="J4437" i="37"/>
  <c r="J4436" i="37"/>
  <c r="J4435" i="37"/>
  <c r="J4434" i="37"/>
  <c r="J4433" i="37"/>
  <c r="J4432" i="37"/>
  <c r="J4431" i="37"/>
  <c r="J4430" i="37"/>
  <c r="J4429" i="37"/>
  <c r="J4428" i="37"/>
  <c r="J4427" i="37"/>
  <c r="J4426" i="37"/>
  <c r="J4425" i="37"/>
  <c r="J4424" i="37"/>
  <c r="J4423" i="37"/>
  <c r="J4422" i="37"/>
  <c r="J4421" i="37"/>
  <c r="J4420" i="37"/>
  <c r="J4419" i="37"/>
  <c r="J4418" i="37"/>
  <c r="J4417" i="37"/>
  <c r="J4416" i="37"/>
  <c r="J4415" i="37"/>
  <c r="J4414" i="37"/>
  <c r="J4413" i="37"/>
  <c r="J4412" i="37"/>
  <c r="J4411" i="37"/>
  <c r="J4410" i="37"/>
  <c r="J4409" i="37"/>
  <c r="J4408" i="37"/>
  <c r="J4407" i="37"/>
  <c r="J4406" i="37"/>
  <c r="J4405" i="37"/>
  <c r="J4404" i="37"/>
  <c r="J4403" i="37"/>
  <c r="J4402" i="37"/>
  <c r="J4401" i="37"/>
  <c r="J4400" i="37"/>
  <c r="J4399" i="37"/>
  <c r="J4398" i="37"/>
  <c r="J4397" i="37"/>
  <c r="J4396" i="37"/>
  <c r="J4395" i="37"/>
  <c r="J4394" i="37"/>
  <c r="J4393" i="37"/>
  <c r="J4392" i="37"/>
  <c r="J4391" i="37"/>
  <c r="J4390" i="37"/>
  <c r="J4389" i="37"/>
  <c r="J4388" i="37"/>
  <c r="J4387" i="37"/>
  <c r="J4386" i="37"/>
  <c r="J4385" i="37"/>
  <c r="J4384" i="37"/>
  <c r="J4383" i="37"/>
  <c r="J4382" i="37"/>
  <c r="J4381" i="37"/>
  <c r="J4380" i="37"/>
  <c r="J4379" i="37"/>
  <c r="J4378" i="37"/>
  <c r="J4377" i="37"/>
  <c r="J4376" i="37"/>
  <c r="J4375" i="37"/>
  <c r="J4374" i="37"/>
  <c r="J4373" i="37"/>
  <c r="J4372" i="37"/>
  <c r="J4371" i="37"/>
  <c r="J4370" i="37"/>
  <c r="J4369" i="37"/>
  <c r="J4368" i="37"/>
  <c r="J4367" i="37"/>
  <c r="J4366" i="37"/>
  <c r="J4365" i="37"/>
  <c r="J4364" i="37"/>
  <c r="J4363" i="37"/>
  <c r="J4362" i="37"/>
  <c r="J4361" i="37"/>
  <c r="J4360" i="37"/>
  <c r="J4359" i="37"/>
  <c r="J4358" i="37"/>
  <c r="J4357" i="37"/>
  <c r="J4356" i="37"/>
  <c r="J4355" i="37"/>
  <c r="J4354" i="37"/>
  <c r="J4353" i="37"/>
  <c r="J4352" i="37"/>
  <c r="J4351" i="37"/>
  <c r="J4350" i="37"/>
  <c r="J4349" i="37"/>
  <c r="J4348" i="37"/>
  <c r="J4347" i="37"/>
  <c r="J4346" i="37"/>
  <c r="J4345" i="37"/>
  <c r="J4344" i="37"/>
  <c r="J4343" i="37"/>
  <c r="J4342" i="37"/>
  <c r="J4341" i="37"/>
  <c r="J4340" i="37"/>
  <c r="J4339" i="37"/>
  <c r="J4338" i="37"/>
  <c r="J4337" i="37"/>
  <c r="J4336" i="37"/>
  <c r="J4335" i="37"/>
  <c r="J4334" i="37"/>
  <c r="J4333" i="37"/>
  <c r="J4332" i="37"/>
  <c r="J4331" i="37"/>
  <c r="J4330" i="37"/>
  <c r="J4329" i="37"/>
  <c r="J4328" i="37"/>
  <c r="J4327" i="37"/>
  <c r="J4326" i="37"/>
  <c r="J4325" i="37"/>
  <c r="J4324" i="37"/>
  <c r="J4323" i="37"/>
  <c r="J4322" i="37"/>
  <c r="J4321" i="37"/>
  <c r="J4320" i="37"/>
  <c r="J4319" i="37"/>
  <c r="J4318" i="37"/>
  <c r="J4317" i="37"/>
  <c r="J4316" i="37"/>
  <c r="J4315" i="37"/>
  <c r="J4314" i="37"/>
  <c r="J4313" i="37"/>
  <c r="J4312" i="37"/>
  <c r="J4311" i="37"/>
  <c r="J4310" i="37"/>
  <c r="J4309" i="37"/>
  <c r="J4308" i="37"/>
  <c r="J4307" i="37"/>
  <c r="J4306" i="37"/>
  <c r="J4305" i="37"/>
  <c r="J4304" i="37"/>
  <c r="J4303" i="37"/>
  <c r="J4302" i="37"/>
  <c r="J4301" i="37"/>
  <c r="J4300" i="37"/>
  <c r="J4299" i="37"/>
  <c r="J4298" i="37"/>
  <c r="J4297" i="37"/>
  <c r="J4296" i="37"/>
  <c r="J4295" i="37"/>
  <c r="J4294" i="37"/>
  <c r="J4293" i="37"/>
  <c r="J4292" i="37"/>
  <c r="J4291" i="37"/>
  <c r="J4290" i="37"/>
  <c r="J4289" i="37"/>
  <c r="J4288" i="37"/>
  <c r="J4287" i="37"/>
  <c r="J4286" i="37"/>
  <c r="J4285" i="37"/>
  <c r="J4284" i="37"/>
  <c r="J4283" i="37"/>
  <c r="J4282" i="37"/>
  <c r="J4281" i="37"/>
  <c r="J4280" i="37"/>
  <c r="J4279" i="37"/>
  <c r="J4278" i="37"/>
  <c r="J4277" i="37"/>
  <c r="J4276" i="37"/>
  <c r="J4275" i="37"/>
  <c r="J4274" i="37"/>
  <c r="J4273" i="37"/>
  <c r="J4272" i="37"/>
  <c r="J4271" i="37"/>
  <c r="J4270" i="37"/>
  <c r="J4269" i="37"/>
  <c r="J4268" i="37"/>
  <c r="J4267" i="37"/>
  <c r="J4266" i="37"/>
  <c r="J4265" i="37"/>
  <c r="J4264" i="37"/>
  <c r="J4263" i="37"/>
  <c r="J4262" i="37"/>
  <c r="J4261" i="37"/>
  <c r="J4260" i="37"/>
  <c r="J4259" i="37"/>
  <c r="J4258" i="37"/>
  <c r="J4257" i="37"/>
  <c r="J4256" i="37"/>
  <c r="J4255" i="37"/>
  <c r="J4254" i="37"/>
  <c r="J4253" i="37"/>
  <c r="J4252" i="37"/>
  <c r="J4251" i="37"/>
  <c r="J4250" i="37"/>
  <c r="J4249" i="37"/>
  <c r="J4248" i="37"/>
  <c r="J4247" i="37"/>
  <c r="J4246" i="37"/>
  <c r="J4245" i="37"/>
  <c r="J4244" i="37"/>
  <c r="J4243" i="37"/>
  <c r="J4242" i="37"/>
  <c r="J4241" i="37"/>
  <c r="J4240" i="37"/>
  <c r="J4239" i="37"/>
  <c r="J4238" i="37"/>
  <c r="J4237" i="37"/>
  <c r="J4236" i="37"/>
  <c r="J4235" i="37"/>
  <c r="J4234" i="37"/>
  <c r="J4233" i="37"/>
  <c r="J4232" i="37"/>
  <c r="J4231" i="37"/>
  <c r="J4230" i="37"/>
  <c r="J4229" i="37"/>
  <c r="J4228" i="37"/>
  <c r="J4227" i="37"/>
  <c r="J4226" i="37"/>
  <c r="J4225" i="37"/>
  <c r="J4224" i="37"/>
  <c r="J4223" i="37"/>
  <c r="J4222" i="37"/>
  <c r="J4221" i="37"/>
  <c r="J4220" i="37"/>
  <c r="J4219" i="37"/>
  <c r="J4218" i="37"/>
  <c r="J4217" i="37"/>
  <c r="J4216" i="37"/>
  <c r="J4215" i="37"/>
  <c r="J4214" i="37"/>
  <c r="J4213" i="37"/>
  <c r="J4212" i="37"/>
  <c r="J4211" i="37"/>
  <c r="J4210" i="37"/>
  <c r="J4209" i="37"/>
  <c r="J4208" i="37"/>
  <c r="J4207" i="37"/>
  <c r="J4206" i="37"/>
  <c r="J4205" i="37"/>
  <c r="J4204" i="37"/>
  <c r="J4203" i="37"/>
  <c r="J4202" i="37"/>
  <c r="J4201" i="37"/>
  <c r="J4200" i="37"/>
  <c r="J4199" i="37"/>
  <c r="J4198" i="37"/>
  <c r="J4197" i="37"/>
  <c r="J4196" i="37"/>
  <c r="J4195" i="37"/>
  <c r="J4194" i="37"/>
  <c r="J4193" i="37"/>
  <c r="J4192" i="37"/>
  <c r="J4191" i="37"/>
  <c r="J4190" i="37"/>
  <c r="J4189" i="37"/>
  <c r="J4188" i="37"/>
  <c r="J4187" i="37"/>
  <c r="J4186" i="37"/>
  <c r="J4185" i="37"/>
  <c r="J4184" i="37"/>
  <c r="J4183" i="37"/>
  <c r="J4182" i="37"/>
  <c r="J4181" i="37"/>
  <c r="J4180" i="37"/>
  <c r="J4179" i="37"/>
  <c r="J4178" i="37"/>
  <c r="J4177" i="37"/>
  <c r="J4176" i="37"/>
  <c r="J4175" i="37"/>
  <c r="J4174" i="37"/>
  <c r="J4173" i="37"/>
  <c r="J4172" i="37"/>
  <c r="J4171" i="37"/>
  <c r="J4170" i="37"/>
  <c r="J4169" i="37"/>
  <c r="J4168" i="37"/>
  <c r="J4167" i="37"/>
  <c r="J4166" i="37"/>
  <c r="J4165" i="37"/>
  <c r="J4164" i="37"/>
  <c r="J4163" i="37"/>
  <c r="J4162" i="37"/>
  <c r="J4161" i="37"/>
  <c r="J4160" i="37"/>
  <c r="J4159" i="37"/>
  <c r="J4158" i="37"/>
  <c r="J4157" i="37"/>
  <c r="J4156" i="37"/>
  <c r="J4155" i="37"/>
  <c r="J4154" i="37"/>
  <c r="J4153" i="37"/>
  <c r="J4152" i="37"/>
  <c r="J4151" i="37"/>
  <c r="J4150" i="37"/>
  <c r="J4149" i="37"/>
  <c r="J4148" i="37"/>
  <c r="J4147" i="37"/>
  <c r="J4146" i="37"/>
  <c r="J4145" i="37"/>
  <c r="J4144" i="37"/>
  <c r="J4143" i="37"/>
  <c r="J4142" i="37"/>
  <c r="J4141" i="37"/>
  <c r="J4140" i="37"/>
  <c r="J4139" i="37"/>
  <c r="J4138" i="37"/>
  <c r="J4137" i="37"/>
  <c r="J4136" i="37"/>
  <c r="J4135" i="37"/>
  <c r="J4134" i="37"/>
  <c r="J4133" i="37"/>
  <c r="J4132" i="37"/>
  <c r="J4131" i="37"/>
  <c r="J4130" i="37"/>
  <c r="J4129" i="37"/>
  <c r="J4128" i="37"/>
  <c r="J4127" i="37"/>
  <c r="J4126" i="37"/>
  <c r="J4125" i="37"/>
  <c r="J4124" i="37"/>
  <c r="J4123" i="37"/>
  <c r="J4122" i="37"/>
  <c r="J4121" i="37"/>
  <c r="J4120" i="37"/>
  <c r="J4119" i="37"/>
  <c r="J4118" i="37"/>
  <c r="J4117" i="37"/>
  <c r="J4116" i="37"/>
  <c r="J4115" i="37"/>
  <c r="J4114" i="37"/>
  <c r="J4113" i="37"/>
  <c r="J4112" i="37"/>
  <c r="J4111" i="37"/>
  <c r="J4110" i="37"/>
  <c r="J4109" i="37"/>
  <c r="J4108" i="37"/>
  <c r="J4107" i="37"/>
  <c r="J4106" i="37"/>
  <c r="J4105" i="37"/>
  <c r="J4104" i="37"/>
  <c r="J4103" i="37"/>
  <c r="J4102" i="37"/>
  <c r="J4101" i="37"/>
  <c r="J4100" i="37"/>
  <c r="J4099" i="37"/>
  <c r="J4098" i="37"/>
  <c r="J4097" i="37"/>
  <c r="J4096" i="37"/>
  <c r="J4095" i="37"/>
  <c r="J4094" i="37"/>
  <c r="J4093" i="37"/>
  <c r="J4092" i="37"/>
  <c r="J4091" i="37"/>
  <c r="J4090" i="37"/>
  <c r="J4089" i="37"/>
  <c r="J4088" i="37"/>
  <c r="J4087" i="37"/>
  <c r="J4086" i="37"/>
  <c r="J4085" i="37"/>
  <c r="J4084" i="37"/>
  <c r="J4083" i="37"/>
  <c r="J4082" i="37"/>
  <c r="J4081" i="37"/>
  <c r="J4080" i="37"/>
  <c r="J4079" i="37"/>
  <c r="J4078" i="37"/>
  <c r="J4077" i="37"/>
  <c r="J4076" i="37"/>
  <c r="J4075" i="37"/>
  <c r="J4074" i="37"/>
  <c r="J4073" i="37"/>
  <c r="J4072" i="37"/>
  <c r="J4071" i="37"/>
  <c r="J4070" i="37"/>
  <c r="J4069" i="37"/>
  <c r="J4068" i="37"/>
  <c r="J4067" i="37"/>
  <c r="J4066" i="37"/>
  <c r="J4065" i="37"/>
  <c r="J4064" i="37"/>
  <c r="J4063" i="37"/>
  <c r="J4062" i="37"/>
  <c r="J4061" i="37"/>
  <c r="J4060" i="37"/>
  <c r="J4059" i="37"/>
  <c r="J4058" i="37"/>
  <c r="J4057" i="37"/>
  <c r="J4056" i="37"/>
  <c r="J4055" i="37"/>
  <c r="J4054" i="37"/>
  <c r="J4053" i="37"/>
  <c r="J4052" i="37"/>
  <c r="J4051" i="37"/>
  <c r="J4050" i="37"/>
  <c r="J4049" i="37"/>
  <c r="J4048" i="37"/>
  <c r="J4047" i="37"/>
  <c r="J4046" i="37"/>
  <c r="J4045" i="37"/>
  <c r="J4044" i="37"/>
  <c r="J4043" i="37"/>
  <c r="J4042" i="37"/>
  <c r="J4041" i="37"/>
  <c r="J4040" i="37"/>
  <c r="J4039" i="37"/>
  <c r="J4038" i="37"/>
  <c r="J4037" i="37"/>
  <c r="J4036" i="37"/>
  <c r="J4035" i="37"/>
  <c r="J4034" i="37"/>
  <c r="J4033" i="37"/>
  <c r="J4032" i="37"/>
  <c r="J4031" i="37"/>
  <c r="J4030" i="37"/>
  <c r="J4029" i="37"/>
  <c r="J4028" i="37"/>
  <c r="J4027" i="37"/>
  <c r="J4026" i="37"/>
  <c r="J4025" i="37"/>
  <c r="J4024" i="37"/>
  <c r="J4023" i="37"/>
  <c r="J4022" i="37"/>
  <c r="J4021" i="37"/>
  <c r="J4020" i="37"/>
  <c r="J4019" i="37"/>
  <c r="J4018" i="37"/>
  <c r="J4017" i="37"/>
  <c r="J4016" i="37"/>
  <c r="J4015" i="37"/>
  <c r="J4014" i="37"/>
  <c r="J4013" i="37"/>
  <c r="J4012" i="37"/>
  <c r="J4011" i="37"/>
  <c r="J4010" i="37"/>
  <c r="J4009" i="37"/>
  <c r="J4008" i="37"/>
  <c r="J4007" i="37"/>
  <c r="J4006" i="37"/>
  <c r="J4005" i="37"/>
  <c r="J4004" i="37"/>
  <c r="J4003" i="37"/>
  <c r="J4002" i="37"/>
  <c r="J4001" i="37"/>
  <c r="J4000" i="37"/>
  <c r="J3999" i="37"/>
  <c r="J3998" i="37"/>
  <c r="J3997" i="37"/>
  <c r="J3996" i="37"/>
  <c r="J3995" i="37"/>
  <c r="J3994" i="37"/>
  <c r="J3993" i="37"/>
  <c r="J3992" i="37"/>
  <c r="J3991" i="37"/>
  <c r="J3990" i="37"/>
  <c r="J3989" i="37"/>
  <c r="J3988" i="37"/>
  <c r="J3987" i="37"/>
  <c r="J3986" i="37"/>
  <c r="J3985" i="37"/>
  <c r="J3984" i="37"/>
  <c r="J3983" i="37"/>
  <c r="J3982" i="37"/>
  <c r="J3981" i="37"/>
  <c r="J3980" i="37"/>
  <c r="J3979" i="37"/>
  <c r="J3978" i="37"/>
  <c r="J3977" i="37"/>
  <c r="J3976" i="37"/>
  <c r="J3975" i="37"/>
  <c r="J3974" i="37"/>
  <c r="J3973" i="37"/>
  <c r="J3972" i="37"/>
  <c r="J3971" i="37"/>
  <c r="J3970" i="37"/>
  <c r="J3969" i="37"/>
  <c r="J3968" i="37"/>
  <c r="J3967" i="37"/>
  <c r="J3966" i="37"/>
  <c r="J3965" i="37"/>
  <c r="J3964" i="37"/>
  <c r="J3963" i="37"/>
  <c r="J3962" i="37"/>
  <c r="J3961" i="37"/>
  <c r="J3960" i="37"/>
  <c r="J3959" i="37"/>
  <c r="J3958" i="37"/>
  <c r="J3957" i="37"/>
  <c r="J3956" i="37"/>
  <c r="J3955" i="37"/>
  <c r="J3954" i="37"/>
  <c r="J3953" i="37"/>
  <c r="J3952" i="37"/>
  <c r="J3951" i="37"/>
  <c r="J3950" i="37"/>
  <c r="J3949" i="37"/>
  <c r="J3948" i="37"/>
  <c r="J3947" i="37"/>
  <c r="J3946" i="37"/>
  <c r="J3945" i="37"/>
  <c r="J3944" i="37"/>
  <c r="J3943" i="37"/>
  <c r="J3942" i="37"/>
  <c r="J3941" i="37"/>
  <c r="J3940" i="37"/>
  <c r="J3939" i="37"/>
  <c r="J3938" i="37"/>
  <c r="J3937" i="37"/>
  <c r="J3936" i="37"/>
  <c r="J3935" i="37"/>
  <c r="J3934" i="37"/>
  <c r="J3933" i="37"/>
  <c r="J3932" i="37"/>
  <c r="J3931" i="37"/>
  <c r="J3930" i="37"/>
  <c r="J3929" i="37"/>
  <c r="J3928" i="37"/>
  <c r="J3927" i="37"/>
  <c r="J3926" i="37"/>
  <c r="J3925" i="37"/>
  <c r="J3924" i="37"/>
  <c r="J3923" i="37"/>
  <c r="J3922" i="37"/>
  <c r="J3921" i="37"/>
  <c r="J3920" i="37"/>
  <c r="J3919" i="37"/>
  <c r="J3918" i="37"/>
  <c r="J3917" i="37"/>
  <c r="J3916" i="37"/>
  <c r="J3915" i="37"/>
  <c r="J3914" i="37"/>
  <c r="J3913" i="37"/>
  <c r="J3912" i="37"/>
  <c r="J3911" i="37"/>
  <c r="J3910" i="37"/>
  <c r="J3909" i="37"/>
  <c r="J3908" i="37"/>
  <c r="J3907" i="37"/>
  <c r="J3906" i="37"/>
  <c r="J3905" i="37"/>
  <c r="J3904" i="37"/>
  <c r="J3903" i="37"/>
  <c r="J3902" i="37"/>
  <c r="J3901" i="37"/>
  <c r="J3900" i="37"/>
  <c r="J3899" i="37"/>
  <c r="J3898" i="37"/>
  <c r="J3897" i="37"/>
  <c r="J3896" i="37"/>
  <c r="J3895" i="37"/>
  <c r="J3894" i="37"/>
  <c r="J3893" i="37"/>
  <c r="J3892" i="37"/>
  <c r="J3891" i="37"/>
  <c r="J3890" i="37"/>
  <c r="J3889" i="37"/>
  <c r="J3888" i="37"/>
  <c r="J3887" i="37"/>
  <c r="J3886" i="37"/>
  <c r="J3885" i="37"/>
  <c r="J3884" i="37"/>
  <c r="J3883" i="37"/>
  <c r="J3882" i="37"/>
  <c r="J3881" i="37"/>
  <c r="J3880" i="37"/>
  <c r="J3879" i="37"/>
  <c r="J3878" i="37"/>
  <c r="J3877" i="37"/>
  <c r="J3876" i="37"/>
  <c r="J3875" i="37"/>
  <c r="J3874" i="37"/>
  <c r="J3873" i="37"/>
  <c r="J3872" i="37"/>
  <c r="J3871" i="37"/>
  <c r="J3870" i="37"/>
  <c r="J3869" i="37"/>
  <c r="J3868" i="37"/>
  <c r="J3867" i="37"/>
  <c r="J3866" i="37"/>
  <c r="J3865" i="37"/>
  <c r="J3864" i="37"/>
  <c r="J3863" i="37"/>
  <c r="J3862" i="37"/>
  <c r="J3861" i="37"/>
  <c r="J3860" i="37"/>
  <c r="J3859" i="37"/>
  <c r="J3858" i="37"/>
  <c r="J3857" i="37"/>
  <c r="J3856" i="37"/>
  <c r="J3855" i="37"/>
  <c r="J3854" i="37"/>
  <c r="J3853" i="37"/>
  <c r="J3852" i="37"/>
  <c r="J3851" i="37"/>
  <c r="J3850" i="37"/>
  <c r="J3849" i="37"/>
  <c r="J3848" i="37"/>
  <c r="J3847" i="37"/>
  <c r="J3846" i="37"/>
  <c r="J3845" i="37"/>
  <c r="J3844" i="37"/>
  <c r="J3843" i="37"/>
  <c r="J3842" i="37"/>
  <c r="J3841" i="37"/>
  <c r="J3840" i="37"/>
  <c r="J3839" i="37"/>
  <c r="J3838" i="37"/>
  <c r="J3837" i="37"/>
  <c r="J3836" i="37"/>
  <c r="J3835" i="37"/>
  <c r="J3834" i="37"/>
  <c r="J3833" i="37"/>
  <c r="J3832" i="37"/>
  <c r="J3831" i="37"/>
  <c r="J3830" i="37"/>
  <c r="J3829" i="37"/>
  <c r="J3828" i="37"/>
  <c r="J3827" i="37"/>
  <c r="J3826" i="37"/>
  <c r="J3825" i="37"/>
  <c r="J3824" i="37"/>
  <c r="J3823" i="37"/>
  <c r="J3822" i="37"/>
  <c r="J3821" i="37"/>
  <c r="J3820" i="37"/>
  <c r="J3819" i="37"/>
  <c r="J3818" i="37"/>
  <c r="J3817" i="37"/>
  <c r="J3816" i="37"/>
  <c r="J3815" i="37"/>
  <c r="J3814" i="37"/>
  <c r="J3813" i="37"/>
  <c r="J3812" i="37"/>
  <c r="J3811" i="37"/>
  <c r="J3810" i="37"/>
  <c r="J3809" i="37"/>
  <c r="J3808" i="37"/>
  <c r="J3807" i="37"/>
  <c r="J3806" i="37"/>
  <c r="J3805" i="37"/>
  <c r="J3804" i="37"/>
  <c r="J3803" i="37"/>
  <c r="J3802" i="37"/>
  <c r="J3801" i="37"/>
  <c r="J3800" i="37"/>
  <c r="J3799" i="37"/>
  <c r="J3798" i="37"/>
  <c r="J3797" i="37"/>
  <c r="J3796" i="37"/>
  <c r="J3795" i="37"/>
  <c r="J3794" i="37"/>
  <c r="J3793" i="37"/>
  <c r="J3792" i="37"/>
  <c r="J3791" i="37"/>
  <c r="J3790" i="37"/>
  <c r="J3789" i="37"/>
  <c r="J3788" i="37"/>
  <c r="J3787" i="37"/>
  <c r="J3786" i="37"/>
  <c r="J3785" i="37"/>
  <c r="J3784" i="37"/>
  <c r="J3783" i="37"/>
  <c r="J3782" i="37"/>
  <c r="J3781" i="37"/>
  <c r="J3780" i="37"/>
  <c r="J3779" i="37"/>
  <c r="J3778" i="37"/>
  <c r="J3777" i="37"/>
  <c r="J3776" i="37"/>
  <c r="J3775" i="37"/>
  <c r="J3774" i="37"/>
  <c r="J3773" i="37"/>
  <c r="J3772" i="37"/>
  <c r="J3771" i="37"/>
  <c r="J3770" i="37"/>
  <c r="J3769" i="37"/>
  <c r="J3768" i="37"/>
  <c r="J3767" i="37"/>
  <c r="J3766" i="37"/>
  <c r="J3765" i="37"/>
  <c r="J3764" i="37"/>
  <c r="J3763" i="37"/>
  <c r="J3762" i="37"/>
  <c r="J3761" i="37"/>
  <c r="J3760" i="37"/>
  <c r="J3759" i="37"/>
  <c r="J3758" i="37"/>
  <c r="J3757" i="37"/>
  <c r="J3756" i="37"/>
  <c r="J3755" i="37"/>
  <c r="J3754" i="37"/>
  <c r="J3753" i="37"/>
  <c r="J3752" i="37"/>
  <c r="J3751" i="37"/>
  <c r="J3750" i="37"/>
  <c r="J3749" i="37"/>
  <c r="J3748" i="37"/>
  <c r="J3747" i="37"/>
  <c r="J3746" i="37"/>
  <c r="J3745" i="37"/>
  <c r="J3744" i="37"/>
  <c r="J3743" i="37"/>
  <c r="J3742" i="37"/>
  <c r="J3741" i="37"/>
  <c r="J3740" i="37"/>
  <c r="J3739" i="37"/>
  <c r="J3738" i="37"/>
  <c r="J3737" i="37"/>
  <c r="J3736" i="37"/>
  <c r="J3735" i="37"/>
  <c r="J3734" i="37"/>
  <c r="J3733" i="37"/>
  <c r="J3732" i="37"/>
  <c r="J3731" i="37"/>
  <c r="J3730" i="37"/>
  <c r="J3729" i="37"/>
  <c r="J3728" i="37"/>
  <c r="J3727" i="37"/>
  <c r="J3726" i="37"/>
  <c r="J3725" i="37"/>
  <c r="J3724" i="37"/>
  <c r="J3723" i="37"/>
  <c r="J3722" i="37"/>
  <c r="J3721" i="37"/>
  <c r="J3720" i="37"/>
  <c r="J3719" i="37"/>
  <c r="J3718" i="37"/>
  <c r="J3717" i="37"/>
  <c r="J3716" i="37"/>
  <c r="J3715" i="37"/>
  <c r="J3714" i="37"/>
  <c r="J3713" i="37"/>
  <c r="J3712" i="37"/>
  <c r="J3711" i="37"/>
  <c r="J3710" i="37"/>
  <c r="J3709" i="37"/>
  <c r="J3708" i="37"/>
  <c r="J3707" i="37"/>
  <c r="J3706" i="37"/>
  <c r="J3705" i="37"/>
  <c r="J3704" i="37"/>
  <c r="J3703" i="37"/>
  <c r="J3702" i="37"/>
  <c r="J3701" i="37"/>
  <c r="J3700" i="37"/>
  <c r="J3699" i="37"/>
  <c r="J3698" i="37"/>
  <c r="J3697" i="37"/>
  <c r="J3696" i="37"/>
  <c r="J3695" i="37"/>
  <c r="J3694" i="37"/>
  <c r="J3693" i="37"/>
  <c r="J3692" i="37"/>
  <c r="J3691" i="37"/>
  <c r="J3690" i="37"/>
  <c r="J3689" i="37"/>
  <c r="J3688" i="37"/>
  <c r="J3687" i="37"/>
  <c r="J3686" i="37"/>
  <c r="J3685" i="37"/>
  <c r="J3684" i="37"/>
  <c r="J3683" i="37"/>
  <c r="J3682" i="37"/>
  <c r="J3681" i="37"/>
  <c r="J3680" i="37"/>
  <c r="J3679" i="37"/>
  <c r="J3678" i="37"/>
  <c r="J3677" i="37"/>
  <c r="J3676" i="37"/>
  <c r="J3675" i="37"/>
  <c r="J3674" i="37"/>
  <c r="J3673" i="37"/>
  <c r="J3672" i="37"/>
  <c r="J3671" i="37"/>
  <c r="J3670" i="37"/>
  <c r="J3669" i="37"/>
  <c r="J3668" i="37"/>
  <c r="J3667" i="37"/>
  <c r="J3666" i="37"/>
  <c r="J3665" i="37"/>
  <c r="J3664" i="37"/>
  <c r="J3663" i="37"/>
  <c r="J3662" i="37"/>
  <c r="J3661" i="37"/>
  <c r="J3660" i="37"/>
  <c r="J3659" i="37"/>
  <c r="J3658" i="37"/>
  <c r="J3657" i="37"/>
  <c r="J3656" i="37"/>
  <c r="J3655" i="37"/>
  <c r="J3654" i="37"/>
  <c r="J3653" i="37"/>
  <c r="J3652" i="37"/>
  <c r="J3651" i="37"/>
  <c r="J3650" i="37"/>
  <c r="J3649" i="37"/>
  <c r="J3648" i="37"/>
  <c r="J3647" i="37"/>
  <c r="J3646" i="37"/>
  <c r="J3645" i="37"/>
  <c r="J3644" i="37"/>
  <c r="J3643" i="37"/>
  <c r="J3642" i="37"/>
  <c r="J3641" i="37"/>
  <c r="J3640" i="37"/>
  <c r="J3639" i="37"/>
  <c r="J3638" i="37"/>
  <c r="J3637" i="37"/>
  <c r="J3636" i="37"/>
  <c r="J3635" i="37"/>
  <c r="J3634" i="37"/>
  <c r="J3633" i="37"/>
  <c r="J3632" i="37"/>
  <c r="J3631" i="37"/>
  <c r="J3630" i="37"/>
  <c r="J3629" i="37"/>
  <c r="J3628" i="37"/>
  <c r="J3627" i="37"/>
  <c r="J3626" i="37"/>
  <c r="J3625" i="37"/>
  <c r="J3624" i="37"/>
  <c r="J3623" i="37"/>
  <c r="J3622" i="37"/>
  <c r="J3621" i="37"/>
  <c r="J3620" i="37"/>
  <c r="J3619" i="37"/>
  <c r="J3618" i="37"/>
  <c r="J3617" i="37"/>
  <c r="J3616" i="37"/>
  <c r="J3615" i="37"/>
  <c r="J3614" i="37"/>
  <c r="J3613" i="37"/>
  <c r="J3612" i="37"/>
  <c r="J3611" i="37"/>
  <c r="J3610" i="37"/>
  <c r="J3609" i="37"/>
  <c r="J3608" i="37"/>
  <c r="J3607" i="37"/>
  <c r="J3606" i="37"/>
  <c r="J3605" i="37"/>
  <c r="J3604" i="37"/>
  <c r="J3603" i="37"/>
  <c r="J3602" i="37"/>
  <c r="J3601" i="37"/>
  <c r="J3600" i="37"/>
  <c r="J3599" i="37"/>
  <c r="J3598" i="37"/>
  <c r="J3597" i="37"/>
  <c r="J3596" i="37"/>
  <c r="J3595" i="37"/>
  <c r="J3594" i="37"/>
  <c r="J3593" i="37"/>
  <c r="J3592" i="37"/>
  <c r="J3591" i="37"/>
  <c r="J3590" i="37"/>
  <c r="J3589" i="37"/>
  <c r="J3588" i="37"/>
  <c r="J3587" i="37"/>
  <c r="J3586" i="37"/>
  <c r="J3585" i="37"/>
  <c r="J3584" i="37"/>
  <c r="J3583" i="37"/>
  <c r="J3582" i="37"/>
  <c r="J3581" i="37"/>
  <c r="J3580" i="37"/>
  <c r="J3579" i="37"/>
  <c r="J3578" i="37"/>
  <c r="J3577" i="37"/>
  <c r="J3576" i="37"/>
  <c r="J3575" i="37"/>
  <c r="J3574" i="37"/>
  <c r="J3573" i="37"/>
  <c r="J3572" i="37"/>
  <c r="J3571" i="37"/>
  <c r="J3570" i="37"/>
  <c r="J3569" i="37"/>
  <c r="J3568" i="37"/>
  <c r="J3567" i="37"/>
  <c r="J3566" i="37"/>
  <c r="J3565" i="37"/>
  <c r="J3564" i="37"/>
  <c r="J3563" i="37"/>
  <c r="J3562" i="37"/>
  <c r="J3561" i="37"/>
  <c r="J3560" i="37"/>
  <c r="J3559" i="37"/>
  <c r="J3558" i="37"/>
  <c r="J3557" i="37"/>
  <c r="J3556" i="37"/>
  <c r="J3555" i="37"/>
  <c r="J3554" i="37"/>
  <c r="J3553" i="37"/>
  <c r="J3552" i="37"/>
  <c r="J3551" i="37"/>
  <c r="J3550" i="37"/>
  <c r="J3549" i="37"/>
  <c r="J3548" i="37"/>
  <c r="J3547" i="37"/>
  <c r="J3546" i="37"/>
  <c r="J3545" i="37"/>
  <c r="J3544" i="37"/>
  <c r="J3543" i="37"/>
  <c r="J3542" i="37"/>
  <c r="J3541" i="37"/>
  <c r="J3540" i="37"/>
  <c r="J3539" i="37"/>
  <c r="J3538" i="37"/>
  <c r="J3537" i="37"/>
  <c r="J3536" i="37"/>
  <c r="J3535" i="37"/>
  <c r="J3534" i="37"/>
  <c r="J3533" i="37"/>
  <c r="J3532" i="37"/>
  <c r="J3531" i="37"/>
  <c r="J3530" i="37"/>
  <c r="J3529" i="37"/>
  <c r="J3528" i="37"/>
  <c r="J3527" i="37"/>
  <c r="J3526" i="37"/>
  <c r="J3525" i="37"/>
  <c r="J3524" i="37"/>
  <c r="J3523" i="37"/>
  <c r="J3522" i="37"/>
  <c r="J3521" i="37"/>
  <c r="J3520" i="37"/>
  <c r="J3519" i="37"/>
  <c r="J3518" i="37"/>
  <c r="J3517" i="37"/>
  <c r="J3516" i="37"/>
  <c r="J3515" i="37"/>
  <c r="J3514" i="37"/>
  <c r="J3513" i="37"/>
  <c r="J3512" i="37"/>
  <c r="J3511" i="37"/>
  <c r="J3510" i="37"/>
  <c r="J3509" i="37"/>
  <c r="J3508" i="37"/>
  <c r="J3507" i="37"/>
  <c r="J3506" i="37"/>
  <c r="J3505" i="37"/>
  <c r="J3504" i="37"/>
  <c r="J3503" i="37"/>
  <c r="J3502" i="37"/>
  <c r="J3501" i="37"/>
  <c r="J3500" i="37"/>
  <c r="J3499" i="37"/>
  <c r="J3498" i="37"/>
  <c r="J3497" i="37"/>
  <c r="J3496" i="37"/>
  <c r="J3495" i="37"/>
  <c r="J3494" i="37"/>
  <c r="J3493" i="37"/>
  <c r="J3492" i="37"/>
  <c r="J3491" i="37"/>
  <c r="J3490" i="37"/>
  <c r="J3489" i="37"/>
  <c r="J3488" i="37"/>
  <c r="J3487" i="37"/>
  <c r="J3486" i="37"/>
  <c r="J3485" i="37"/>
  <c r="J3484" i="37"/>
  <c r="J3483" i="37"/>
  <c r="J3482" i="37"/>
  <c r="J3481" i="37"/>
  <c r="J3480" i="37"/>
  <c r="J3479" i="37"/>
  <c r="J3478" i="37"/>
  <c r="J3477" i="37"/>
  <c r="J3476" i="37"/>
  <c r="J3475" i="37"/>
  <c r="J3474" i="37"/>
  <c r="J3473" i="37"/>
  <c r="J3472" i="37"/>
  <c r="J3471" i="37"/>
  <c r="J3470" i="37"/>
  <c r="J3469" i="37"/>
  <c r="J3468" i="37"/>
  <c r="J3467" i="37"/>
  <c r="J3466" i="37"/>
  <c r="J3465" i="37"/>
  <c r="J3464" i="37"/>
  <c r="J3463" i="37"/>
  <c r="J3462" i="37"/>
  <c r="J3461" i="37"/>
  <c r="J3460" i="37"/>
  <c r="J3459" i="37"/>
  <c r="J3458" i="37"/>
  <c r="J3457" i="37"/>
  <c r="J3456" i="37"/>
  <c r="J3455" i="37"/>
  <c r="J3454" i="37"/>
  <c r="J3453" i="37"/>
  <c r="J3452" i="37"/>
  <c r="J3451" i="37"/>
  <c r="J3450" i="37"/>
  <c r="J3449" i="37"/>
  <c r="J3448" i="37"/>
  <c r="J3447" i="37"/>
  <c r="J3446" i="37"/>
  <c r="J3445" i="37"/>
  <c r="J3444" i="37"/>
  <c r="J3443" i="37"/>
  <c r="J3442" i="37"/>
  <c r="J3441" i="37"/>
  <c r="J3440" i="37"/>
  <c r="J3439" i="37"/>
  <c r="J3438" i="37"/>
  <c r="J3437" i="37"/>
  <c r="J3436" i="37"/>
  <c r="J3435" i="37"/>
  <c r="J3434" i="37"/>
  <c r="J3433" i="37"/>
  <c r="J3432" i="37"/>
  <c r="J3431" i="37"/>
  <c r="J3430" i="37"/>
  <c r="J3429" i="37"/>
  <c r="J3428" i="37"/>
  <c r="J3427" i="37"/>
  <c r="J3426" i="37"/>
  <c r="J3425" i="37"/>
  <c r="J3424" i="37"/>
  <c r="J3423" i="37"/>
  <c r="J3422" i="37"/>
  <c r="J3421" i="37"/>
  <c r="J3420" i="37"/>
  <c r="J3419" i="37"/>
  <c r="J3418" i="37"/>
  <c r="J3417" i="37"/>
  <c r="J3416" i="37"/>
  <c r="J3415" i="37"/>
  <c r="J3414" i="37"/>
  <c r="J3413" i="37"/>
  <c r="J3412" i="37"/>
  <c r="J3411" i="37"/>
  <c r="J3410" i="37"/>
  <c r="J3409" i="37"/>
  <c r="J3408" i="37"/>
  <c r="J3407" i="37"/>
  <c r="J3406" i="37"/>
  <c r="J3405" i="37"/>
  <c r="J3404" i="37"/>
  <c r="J3403" i="37"/>
  <c r="J3402" i="37"/>
  <c r="J3401" i="37"/>
  <c r="J3400" i="37"/>
  <c r="J3399" i="37"/>
  <c r="J3398" i="37"/>
  <c r="J3397" i="37"/>
  <c r="J3396" i="37"/>
  <c r="J3395" i="37"/>
  <c r="J3394" i="37"/>
  <c r="J3393" i="37"/>
  <c r="J3392" i="37"/>
  <c r="J3391" i="37"/>
  <c r="J3390" i="37"/>
  <c r="J3389" i="37"/>
  <c r="J3388" i="37"/>
  <c r="J3387" i="37"/>
  <c r="J3386" i="37"/>
  <c r="J3385" i="37"/>
  <c r="J3384" i="37"/>
  <c r="J3383" i="37"/>
  <c r="J3382" i="37"/>
  <c r="J3381" i="37"/>
  <c r="J3380" i="37"/>
  <c r="J3379" i="37"/>
  <c r="J3378" i="37"/>
  <c r="J3377" i="37"/>
  <c r="J3376" i="37"/>
  <c r="J3375" i="37"/>
  <c r="J3374" i="37"/>
  <c r="J3373" i="37"/>
  <c r="J3372" i="37"/>
  <c r="J3371" i="37"/>
  <c r="J3370" i="37"/>
  <c r="J3369" i="37"/>
  <c r="J3368" i="37"/>
  <c r="J3367" i="37"/>
  <c r="J3366" i="37"/>
  <c r="J3365" i="37"/>
  <c r="J3364" i="37"/>
  <c r="J3363" i="37"/>
  <c r="J3362" i="37"/>
  <c r="J3361" i="37"/>
  <c r="J3360" i="37"/>
  <c r="J3359" i="37"/>
  <c r="J3358" i="37"/>
  <c r="J3357" i="37"/>
  <c r="J3356" i="37"/>
  <c r="J3355" i="37"/>
  <c r="J3354" i="37"/>
  <c r="J3353" i="37"/>
  <c r="J3352" i="37"/>
  <c r="J3351" i="37"/>
  <c r="J3350" i="37"/>
  <c r="J3349" i="37"/>
  <c r="J3348" i="37"/>
  <c r="J3347" i="37"/>
  <c r="J3346" i="37"/>
  <c r="J3345" i="37"/>
  <c r="J3344" i="37"/>
  <c r="J3343" i="37"/>
  <c r="J3342" i="37"/>
  <c r="J3341" i="37"/>
  <c r="J3340" i="37"/>
  <c r="J3339" i="37"/>
  <c r="J3338" i="37"/>
  <c r="J3337" i="37"/>
  <c r="J3336" i="37"/>
  <c r="J3335" i="37"/>
  <c r="J3334" i="37"/>
  <c r="J3333" i="37"/>
  <c r="J3332" i="37"/>
  <c r="J3331" i="37"/>
  <c r="J3330" i="37"/>
  <c r="J3329" i="37"/>
  <c r="J3328" i="37"/>
  <c r="J3327" i="37"/>
  <c r="J3326" i="37"/>
  <c r="J3325" i="37"/>
  <c r="J3324" i="37"/>
  <c r="J3323" i="37"/>
  <c r="J3322" i="37"/>
  <c r="J3321" i="37"/>
  <c r="J3320" i="37"/>
  <c r="J3319" i="37"/>
  <c r="J3318" i="37"/>
  <c r="J3317" i="37"/>
  <c r="J3316" i="37"/>
  <c r="J3315" i="37"/>
  <c r="J3314" i="37"/>
  <c r="J3313" i="37"/>
  <c r="J3312" i="37"/>
  <c r="J3311" i="37"/>
  <c r="J3310" i="37"/>
  <c r="J3309" i="37"/>
  <c r="J3308" i="37"/>
  <c r="J3307" i="37"/>
  <c r="J3306" i="37"/>
  <c r="J3305" i="37"/>
  <c r="J3304" i="37"/>
  <c r="J3303" i="37"/>
  <c r="J3302" i="37"/>
  <c r="J3301" i="37"/>
  <c r="J3300" i="37"/>
  <c r="J3299" i="37"/>
  <c r="J3298" i="37"/>
  <c r="J3297" i="37"/>
  <c r="J3296" i="37"/>
  <c r="J3295" i="37"/>
  <c r="J3294" i="37"/>
  <c r="J3293" i="37"/>
  <c r="J3292" i="37"/>
  <c r="J3291" i="37"/>
  <c r="J3290" i="37"/>
  <c r="J3289" i="37"/>
  <c r="J3288" i="37"/>
  <c r="J3287" i="37"/>
  <c r="J3286" i="37"/>
  <c r="J3285" i="37"/>
  <c r="J3284" i="37"/>
  <c r="J3283" i="37"/>
  <c r="J3282" i="37"/>
  <c r="J3281" i="37"/>
  <c r="J3280" i="37"/>
  <c r="J3279" i="37"/>
  <c r="J3278" i="37"/>
  <c r="J3277" i="37"/>
  <c r="J3276" i="37"/>
  <c r="J3275" i="37"/>
  <c r="J3274" i="37"/>
  <c r="J3273" i="37"/>
  <c r="J3272" i="37"/>
  <c r="J3271" i="37"/>
  <c r="J3270" i="37"/>
  <c r="J3269" i="37"/>
  <c r="J3268" i="37"/>
  <c r="J3267" i="37"/>
  <c r="J3266" i="37"/>
  <c r="J3265" i="37"/>
  <c r="J3264" i="37"/>
  <c r="J3263" i="37"/>
  <c r="J3262" i="37"/>
  <c r="J3261" i="37"/>
  <c r="J3260" i="37"/>
  <c r="J3259" i="37"/>
  <c r="J3258" i="37"/>
  <c r="J3257" i="37"/>
  <c r="J3256" i="37"/>
  <c r="J3255" i="37"/>
  <c r="J3254" i="37"/>
  <c r="J3253" i="37"/>
  <c r="J3252" i="37"/>
  <c r="J3251" i="37"/>
  <c r="J3250" i="37"/>
  <c r="J3249" i="37"/>
  <c r="J3248" i="37"/>
  <c r="J3247" i="37"/>
  <c r="J3246" i="37"/>
  <c r="J3245" i="37"/>
  <c r="J3244" i="37"/>
  <c r="J3243" i="37"/>
  <c r="J3242" i="37"/>
  <c r="J3241" i="37"/>
  <c r="J3240" i="37"/>
  <c r="J3239" i="37"/>
  <c r="J3238" i="37"/>
  <c r="J3237" i="37"/>
  <c r="J3236" i="37"/>
  <c r="J3235" i="37"/>
  <c r="J3234" i="37"/>
  <c r="J3233" i="37"/>
  <c r="J3232" i="37"/>
  <c r="J3231" i="37"/>
  <c r="J3230" i="37"/>
  <c r="J3229" i="37"/>
  <c r="J3228" i="37"/>
  <c r="J3227" i="37"/>
  <c r="J3226" i="37"/>
  <c r="J3225" i="37"/>
  <c r="J3224" i="37"/>
  <c r="J3223" i="37"/>
  <c r="J3222" i="37"/>
  <c r="J3221" i="37"/>
  <c r="J3220" i="37"/>
  <c r="J3219" i="37"/>
  <c r="J3218" i="37"/>
  <c r="J3217" i="37"/>
  <c r="J3216" i="37"/>
  <c r="J3215" i="37"/>
  <c r="J3214" i="37"/>
  <c r="J3213" i="37"/>
  <c r="J3212" i="37"/>
  <c r="J3211" i="37"/>
  <c r="J3210" i="37"/>
  <c r="J3209" i="37"/>
  <c r="J3208" i="37"/>
  <c r="J3207" i="37"/>
  <c r="J3206" i="37"/>
  <c r="J3205" i="37"/>
  <c r="J3204" i="37"/>
  <c r="J3203" i="37"/>
  <c r="J3202" i="37"/>
  <c r="J3201" i="37"/>
  <c r="J3200" i="37"/>
  <c r="J3199" i="37"/>
  <c r="J3198" i="37"/>
  <c r="J3197" i="37"/>
  <c r="J3196" i="37"/>
  <c r="J3195" i="37"/>
  <c r="J3194" i="37"/>
  <c r="J3193" i="37"/>
  <c r="J3192" i="37"/>
  <c r="J3191" i="37"/>
  <c r="J3190" i="37"/>
  <c r="J3189" i="37"/>
  <c r="J3188" i="37"/>
  <c r="J3187" i="37"/>
  <c r="J3186" i="37"/>
  <c r="J3185" i="37"/>
  <c r="J3184" i="37"/>
  <c r="J3183" i="37"/>
  <c r="J3182" i="37"/>
  <c r="J3181" i="37"/>
  <c r="J3180" i="37"/>
  <c r="J3179" i="37"/>
  <c r="J3178" i="37"/>
  <c r="J3177" i="37"/>
  <c r="J3176" i="37"/>
  <c r="J3175" i="37"/>
  <c r="J3174" i="37"/>
  <c r="J3173" i="37"/>
  <c r="J3172" i="37"/>
  <c r="J3171" i="37"/>
  <c r="J3170" i="37"/>
  <c r="J3169" i="37"/>
  <c r="J3168" i="37"/>
  <c r="J3167" i="37"/>
  <c r="J3166" i="37"/>
  <c r="J3165" i="37"/>
  <c r="J3164" i="37"/>
  <c r="J3163" i="37"/>
  <c r="J3162" i="37"/>
  <c r="J3161" i="37"/>
  <c r="J3160" i="37"/>
  <c r="J3159" i="37"/>
  <c r="J3158" i="37"/>
  <c r="J3157" i="37"/>
  <c r="J3156" i="37"/>
  <c r="J3155" i="37"/>
  <c r="J3154" i="37"/>
  <c r="J3153" i="37"/>
  <c r="J3152" i="37"/>
  <c r="J3151" i="37"/>
  <c r="J3150" i="37"/>
  <c r="J3149" i="37"/>
  <c r="J3148" i="37"/>
  <c r="J3147" i="37"/>
  <c r="J3146" i="37"/>
  <c r="J3145" i="37"/>
  <c r="J3144" i="37"/>
  <c r="J3143" i="37"/>
  <c r="J3142" i="37"/>
  <c r="J3141" i="37"/>
  <c r="J3140" i="37"/>
  <c r="J3139" i="37"/>
  <c r="J3138" i="37"/>
  <c r="J3137" i="37"/>
  <c r="J3136" i="37"/>
  <c r="J3135" i="37"/>
  <c r="J3134" i="37"/>
  <c r="J3133" i="37"/>
  <c r="J3132" i="37"/>
  <c r="J3131" i="37"/>
  <c r="J3130" i="37"/>
  <c r="J3129" i="37"/>
  <c r="J3128" i="37"/>
  <c r="J3127" i="37"/>
  <c r="J3126" i="37"/>
  <c r="J3125" i="37"/>
  <c r="J3124" i="37"/>
  <c r="J3123" i="37"/>
  <c r="J3122" i="37"/>
  <c r="J3121" i="37"/>
  <c r="J3120" i="37"/>
  <c r="J3119" i="37"/>
  <c r="J3118" i="37"/>
  <c r="J3117" i="37"/>
  <c r="J3116" i="37"/>
  <c r="J3115" i="37"/>
  <c r="J3114" i="37"/>
  <c r="J3113" i="37"/>
  <c r="J3112" i="37"/>
  <c r="J3111" i="37"/>
  <c r="J3110" i="37"/>
  <c r="J3109" i="37"/>
  <c r="J3108" i="37"/>
  <c r="J3107" i="37"/>
  <c r="J3106" i="37"/>
  <c r="J3105" i="37"/>
  <c r="J3104" i="37"/>
  <c r="J3103" i="37"/>
  <c r="J3102" i="37"/>
  <c r="J3101" i="37"/>
  <c r="J3100" i="37"/>
  <c r="J3099" i="37"/>
  <c r="J3098" i="37"/>
  <c r="J3097" i="37"/>
  <c r="J3096" i="37"/>
  <c r="J3095" i="37"/>
  <c r="J3094" i="37"/>
  <c r="J3093" i="37"/>
  <c r="J3092" i="37"/>
  <c r="J3091" i="37"/>
  <c r="J3090" i="37"/>
  <c r="J3089" i="37"/>
  <c r="J3088" i="37"/>
  <c r="J3087" i="37"/>
  <c r="J3086" i="37"/>
  <c r="J3085" i="37"/>
  <c r="J3084" i="37"/>
  <c r="J3083" i="37"/>
  <c r="J3082" i="37"/>
  <c r="J3081" i="37"/>
  <c r="J3080" i="37"/>
  <c r="J3079" i="37"/>
  <c r="J3078" i="37"/>
  <c r="J3077" i="37"/>
  <c r="J3076" i="37"/>
  <c r="J3075" i="37"/>
  <c r="J3074" i="37"/>
  <c r="J3073" i="37"/>
  <c r="J3072" i="37"/>
  <c r="J3071" i="37"/>
  <c r="J3070" i="37"/>
  <c r="J3069" i="37"/>
  <c r="J3068" i="37"/>
  <c r="J3067" i="37"/>
  <c r="J3066" i="37"/>
  <c r="J3065" i="37"/>
  <c r="J3064" i="37"/>
  <c r="J3063" i="37"/>
  <c r="J3062" i="37"/>
  <c r="J3061" i="37"/>
  <c r="J3060" i="37"/>
  <c r="J3059" i="37"/>
  <c r="J3058" i="37"/>
  <c r="J3057" i="37"/>
  <c r="J3056" i="37"/>
  <c r="J3055" i="37"/>
  <c r="J3054" i="37"/>
  <c r="J3053" i="37"/>
  <c r="J3052" i="37"/>
  <c r="J3051" i="37"/>
  <c r="J3050" i="37"/>
  <c r="J3049" i="37"/>
  <c r="J3048" i="37"/>
  <c r="J3047" i="37"/>
  <c r="J3046" i="37"/>
  <c r="J3045" i="37"/>
  <c r="J3044" i="37"/>
  <c r="J3043" i="37"/>
  <c r="J3042" i="37"/>
  <c r="J3041" i="37"/>
  <c r="J3040" i="37"/>
  <c r="J3039" i="37"/>
  <c r="J3038" i="37"/>
  <c r="J3037" i="37"/>
  <c r="J3036" i="37"/>
  <c r="J3035" i="37"/>
  <c r="J3034" i="37"/>
  <c r="J3033" i="37"/>
  <c r="J3032" i="37"/>
  <c r="J3031" i="37"/>
  <c r="J3030" i="37"/>
  <c r="J3029" i="37"/>
  <c r="J3028" i="37"/>
  <c r="J3027" i="37"/>
  <c r="J3026" i="37"/>
  <c r="J3025" i="37"/>
  <c r="J3024" i="37"/>
  <c r="J3023" i="37"/>
  <c r="J3022" i="37"/>
  <c r="J3021" i="37"/>
  <c r="J3020" i="37"/>
  <c r="J3019" i="37"/>
  <c r="J3018" i="37"/>
  <c r="J3017" i="37"/>
  <c r="J3016" i="37"/>
  <c r="J3015" i="37"/>
  <c r="J3014" i="37"/>
  <c r="J3013" i="37"/>
  <c r="J3012" i="37"/>
  <c r="J3011" i="37"/>
  <c r="J3010" i="37"/>
  <c r="J3009" i="37"/>
  <c r="J3008" i="37"/>
  <c r="J3007" i="37"/>
  <c r="J3006" i="37"/>
  <c r="J3005" i="37"/>
  <c r="J3004" i="37"/>
  <c r="J3003" i="37"/>
  <c r="J3002" i="37"/>
  <c r="J3001" i="37"/>
  <c r="J3000" i="37"/>
  <c r="J2999" i="37"/>
  <c r="J2998" i="37"/>
  <c r="J2997" i="37"/>
  <c r="J2996" i="37"/>
  <c r="J2995" i="37"/>
  <c r="J2994" i="37"/>
  <c r="J2993" i="37"/>
  <c r="J2992" i="37"/>
  <c r="J2991" i="37"/>
  <c r="J2990" i="37"/>
  <c r="J2989" i="37"/>
  <c r="J2988" i="37"/>
  <c r="J2987" i="37"/>
  <c r="J2986" i="37"/>
  <c r="J2985" i="37"/>
  <c r="J2984" i="37"/>
  <c r="J2983" i="37"/>
  <c r="J2982" i="37"/>
  <c r="J2981" i="37"/>
  <c r="J2980" i="37"/>
  <c r="J2979" i="37"/>
  <c r="J2978" i="37"/>
  <c r="J2977" i="37"/>
  <c r="J2976" i="37"/>
  <c r="J2975" i="37"/>
  <c r="J2974" i="37"/>
  <c r="J2973" i="37"/>
  <c r="J2972" i="37"/>
  <c r="J2971" i="37"/>
  <c r="J2970" i="37"/>
  <c r="J2969" i="37"/>
  <c r="J2968" i="37"/>
  <c r="J2967" i="37"/>
  <c r="J2966" i="37"/>
  <c r="J2965" i="37"/>
  <c r="J2964" i="37"/>
  <c r="J2963" i="37"/>
  <c r="J2962" i="37"/>
  <c r="J2961" i="37"/>
  <c r="J2960" i="37"/>
  <c r="J2959" i="37"/>
  <c r="J2958" i="37"/>
  <c r="J2957" i="37"/>
  <c r="J2956" i="37"/>
  <c r="J2955" i="37"/>
  <c r="J2954" i="37"/>
  <c r="J2953" i="37"/>
  <c r="J2952" i="37"/>
  <c r="J2951" i="37"/>
  <c r="J2950" i="37"/>
  <c r="J2949" i="37"/>
  <c r="J2948" i="37"/>
  <c r="J2947" i="37"/>
  <c r="J2946" i="37"/>
  <c r="J2945" i="37"/>
  <c r="J2944" i="37"/>
  <c r="J2943" i="37"/>
  <c r="J2942" i="37"/>
  <c r="J2941" i="37"/>
  <c r="J2940" i="37"/>
  <c r="J2939" i="37"/>
  <c r="J2938" i="37"/>
  <c r="J2937" i="37"/>
  <c r="J2936" i="37"/>
  <c r="J2935" i="37"/>
  <c r="J2934" i="37"/>
  <c r="J2933" i="37"/>
  <c r="J2932" i="37"/>
  <c r="J2931" i="37"/>
  <c r="J2930" i="37"/>
  <c r="J2929" i="37"/>
  <c r="J2928" i="37"/>
  <c r="J2927" i="37"/>
  <c r="J2926" i="37"/>
  <c r="J2925" i="37"/>
  <c r="J2924" i="37"/>
  <c r="J2923" i="37"/>
  <c r="J2922" i="37"/>
  <c r="J2921" i="37"/>
  <c r="J2920" i="37"/>
  <c r="J2919" i="37"/>
  <c r="J2918" i="37"/>
  <c r="J2917" i="37"/>
  <c r="J2916" i="37"/>
  <c r="J2915" i="37"/>
  <c r="J2914" i="37"/>
  <c r="J2913" i="37"/>
  <c r="J2912" i="37"/>
  <c r="J2911" i="37"/>
  <c r="J2910" i="37"/>
  <c r="J2909" i="37"/>
  <c r="J2908" i="37"/>
  <c r="J2907" i="37"/>
  <c r="J2906" i="37"/>
  <c r="J2905" i="37"/>
  <c r="J2904" i="37"/>
  <c r="J2903" i="37"/>
  <c r="J2902" i="37"/>
  <c r="J2901" i="37"/>
  <c r="J2900" i="37"/>
  <c r="J2899" i="37"/>
  <c r="J2898" i="37"/>
  <c r="J2897" i="37"/>
  <c r="J2896" i="37"/>
  <c r="J2895" i="37"/>
  <c r="J2894" i="37"/>
  <c r="J2893" i="37"/>
  <c r="J2892" i="37"/>
  <c r="J2891" i="37"/>
  <c r="J2890" i="37"/>
  <c r="J2889" i="37"/>
  <c r="J2888" i="37"/>
  <c r="J2887" i="37"/>
  <c r="J2886" i="37"/>
  <c r="J2885" i="37"/>
  <c r="J2884" i="37"/>
  <c r="J2883" i="37"/>
  <c r="J2882" i="37"/>
  <c r="J2881" i="37"/>
  <c r="J2880" i="37"/>
  <c r="J2879" i="37"/>
  <c r="J2878" i="37"/>
  <c r="J2877" i="37"/>
  <c r="J2876" i="37"/>
  <c r="J2875" i="37"/>
  <c r="J2874" i="37"/>
  <c r="J2873" i="37"/>
  <c r="J2872" i="37"/>
  <c r="J2871" i="37"/>
  <c r="J2870" i="37"/>
  <c r="J2869" i="37"/>
  <c r="J2868" i="37"/>
  <c r="J2867" i="37"/>
  <c r="J2866" i="37"/>
  <c r="J2865" i="37"/>
  <c r="J2864" i="37"/>
  <c r="J2863" i="37"/>
  <c r="J2862" i="37"/>
  <c r="J2861" i="37"/>
  <c r="J2860" i="37"/>
  <c r="J2859" i="37"/>
  <c r="J2858" i="37"/>
  <c r="J2857" i="37"/>
  <c r="J2856" i="37"/>
  <c r="J2855" i="37"/>
  <c r="J2854" i="37"/>
  <c r="J2853" i="37"/>
  <c r="J2852" i="37"/>
  <c r="J2851" i="37"/>
  <c r="J2850" i="37"/>
  <c r="J2849" i="37"/>
  <c r="J2848" i="37"/>
  <c r="J2847" i="37"/>
  <c r="J2846" i="37"/>
  <c r="J2845" i="37"/>
  <c r="J2844" i="37"/>
  <c r="J2843" i="37"/>
  <c r="J2842" i="37"/>
  <c r="J2841" i="37"/>
  <c r="J2840" i="37"/>
  <c r="J2839" i="37"/>
  <c r="J2838" i="37"/>
  <c r="J2837" i="37"/>
  <c r="J2836" i="37"/>
  <c r="J2835" i="37"/>
  <c r="J2834" i="37"/>
  <c r="J2833" i="37"/>
  <c r="J2832" i="37"/>
  <c r="J2831" i="37"/>
  <c r="J2830" i="37"/>
  <c r="J2829" i="37"/>
  <c r="J2828" i="37"/>
  <c r="J2827" i="37"/>
  <c r="J2826" i="37"/>
  <c r="J2825" i="37"/>
  <c r="J2824" i="37"/>
  <c r="J2823" i="37"/>
  <c r="J2822" i="37"/>
  <c r="J2821" i="37"/>
  <c r="J2820" i="37"/>
  <c r="J2819" i="37"/>
  <c r="J2818" i="37"/>
  <c r="J2817" i="37"/>
  <c r="J2816" i="37"/>
  <c r="J2815" i="37"/>
  <c r="J2814" i="37"/>
  <c r="J2813" i="37"/>
  <c r="J2812" i="37"/>
  <c r="J2811" i="37"/>
  <c r="J2810" i="37"/>
  <c r="J2809" i="37"/>
  <c r="J2808" i="37"/>
  <c r="J2807" i="37"/>
  <c r="J2806" i="37"/>
  <c r="J2805" i="37"/>
  <c r="J2804" i="37"/>
  <c r="J2803" i="37"/>
  <c r="J2802" i="37"/>
  <c r="J2801" i="37"/>
  <c r="J2800" i="37"/>
  <c r="J2799" i="37"/>
  <c r="J2798" i="37"/>
  <c r="J2797" i="37"/>
  <c r="J2796" i="37"/>
  <c r="J2795" i="37"/>
  <c r="J2794" i="37"/>
  <c r="J2793" i="37"/>
  <c r="J2792" i="37"/>
  <c r="J2791" i="37"/>
  <c r="J2790" i="37"/>
  <c r="J2789" i="37"/>
  <c r="J2788" i="37"/>
  <c r="J2787" i="37"/>
  <c r="J2786" i="37"/>
  <c r="J2785" i="37"/>
  <c r="J2784" i="37"/>
  <c r="J2783" i="37"/>
  <c r="J2782" i="37"/>
  <c r="J2781" i="37"/>
  <c r="J2780" i="37"/>
  <c r="J2779" i="37"/>
  <c r="J2778" i="37"/>
  <c r="J2777" i="37"/>
  <c r="J2776" i="37"/>
  <c r="J2775" i="37"/>
  <c r="J2774" i="37"/>
  <c r="J2773" i="37"/>
  <c r="J2772" i="37"/>
  <c r="J2771" i="37"/>
  <c r="J2770" i="37"/>
  <c r="J2769" i="37"/>
  <c r="J2768" i="37"/>
  <c r="J2767" i="37"/>
  <c r="J2766" i="37"/>
  <c r="J2765" i="37"/>
  <c r="J2764" i="37"/>
  <c r="J2763" i="37"/>
  <c r="J2762" i="37"/>
  <c r="J2761" i="37"/>
  <c r="J2760" i="37"/>
  <c r="J2759" i="37"/>
  <c r="J2758" i="37"/>
  <c r="J2757" i="37"/>
  <c r="J2756" i="37"/>
  <c r="J2755" i="37"/>
  <c r="J2754" i="37"/>
  <c r="J2753" i="37"/>
  <c r="J2752" i="37"/>
  <c r="J2751" i="37"/>
  <c r="J2750" i="37"/>
  <c r="J2749" i="37"/>
  <c r="J2748" i="37"/>
  <c r="J2747" i="37"/>
  <c r="J2746" i="37"/>
  <c r="J2745" i="37"/>
  <c r="J2744" i="37"/>
  <c r="J2743" i="37"/>
  <c r="J2742" i="37"/>
  <c r="J2741" i="37"/>
  <c r="J2740" i="37"/>
  <c r="J2739" i="37"/>
  <c r="J2738" i="37"/>
  <c r="J2737" i="37"/>
  <c r="J2736" i="37"/>
  <c r="J2735" i="37"/>
  <c r="J2734" i="37"/>
  <c r="J2733" i="37"/>
  <c r="J2732" i="37"/>
  <c r="J2731" i="37"/>
  <c r="J2730" i="37"/>
  <c r="J2729" i="37"/>
  <c r="J2728" i="37"/>
  <c r="J2727" i="37"/>
  <c r="J2726" i="37"/>
  <c r="J2725" i="37"/>
  <c r="J2724" i="37"/>
  <c r="J2723" i="37"/>
  <c r="J2722" i="37"/>
  <c r="J2721" i="37"/>
  <c r="J2720" i="37"/>
  <c r="J2719" i="37"/>
  <c r="J2718" i="37"/>
  <c r="J2717" i="37"/>
  <c r="J2716" i="37"/>
  <c r="J2715" i="37"/>
  <c r="J2714" i="37"/>
  <c r="J2713" i="37"/>
  <c r="J2712" i="37"/>
  <c r="J2711" i="37"/>
  <c r="J2710" i="37"/>
  <c r="J2709" i="37"/>
  <c r="J2708" i="37"/>
  <c r="J2707" i="37"/>
  <c r="J2706" i="37"/>
  <c r="J2705" i="37"/>
  <c r="J2704" i="37"/>
  <c r="J2703" i="37"/>
  <c r="J2702" i="37"/>
  <c r="J2701" i="37"/>
  <c r="J2700" i="37"/>
  <c r="J2699" i="37"/>
  <c r="J2698" i="37"/>
  <c r="J2697" i="37"/>
  <c r="J2696" i="37"/>
  <c r="J2695" i="37"/>
  <c r="J2694" i="37"/>
  <c r="J2693" i="37"/>
  <c r="J2692" i="37"/>
  <c r="J2691" i="37"/>
  <c r="J2690" i="37"/>
  <c r="J2689" i="37"/>
  <c r="J2688" i="37"/>
  <c r="J2687" i="37"/>
  <c r="J2686" i="37"/>
  <c r="J2685" i="37"/>
  <c r="J2684" i="37"/>
  <c r="J2683" i="37"/>
  <c r="J2682" i="37"/>
  <c r="J2681" i="37"/>
  <c r="J2680" i="37"/>
  <c r="J2679" i="37"/>
  <c r="J2678" i="37"/>
  <c r="J2677" i="37"/>
  <c r="J2676" i="37"/>
  <c r="J2675" i="37"/>
  <c r="J2674" i="37"/>
  <c r="J2673" i="37"/>
  <c r="J2672" i="37"/>
  <c r="J2671" i="37"/>
  <c r="J2670" i="37"/>
  <c r="J2669" i="37"/>
  <c r="J2668" i="37"/>
  <c r="J2667" i="37"/>
  <c r="J2666" i="37"/>
  <c r="J2665" i="37"/>
  <c r="J2664" i="37"/>
  <c r="J2663" i="37"/>
  <c r="J2662" i="37"/>
  <c r="J2661" i="37"/>
  <c r="J2660" i="37"/>
  <c r="J2659" i="37"/>
  <c r="J2658" i="37"/>
  <c r="J2657" i="37"/>
  <c r="J2656" i="37"/>
  <c r="J2655" i="37"/>
  <c r="J2654" i="37"/>
  <c r="J2653" i="37"/>
  <c r="J2652" i="37"/>
  <c r="J2651" i="37"/>
  <c r="J2650" i="37"/>
  <c r="J2649" i="37"/>
  <c r="J2648" i="37"/>
  <c r="J2647" i="37"/>
  <c r="J2646" i="37"/>
  <c r="J2645" i="37"/>
  <c r="J2644" i="37"/>
  <c r="J2643" i="37"/>
  <c r="J2642" i="37"/>
  <c r="J2641" i="37"/>
  <c r="J2640" i="37"/>
  <c r="J2639" i="37"/>
  <c r="J2638" i="37"/>
  <c r="J2637" i="37"/>
  <c r="J2636" i="37"/>
  <c r="J2635" i="37"/>
  <c r="J2634" i="37"/>
  <c r="J2633" i="37"/>
  <c r="J2632" i="37"/>
  <c r="J2631" i="37"/>
  <c r="J2630" i="37"/>
  <c r="J2629" i="37"/>
  <c r="J2628" i="37"/>
  <c r="J2627" i="37"/>
  <c r="J2626" i="37"/>
  <c r="J2625" i="37"/>
  <c r="J2624" i="37"/>
  <c r="J2623" i="37"/>
  <c r="J2622" i="37"/>
  <c r="J2621" i="37"/>
  <c r="J2620" i="37"/>
  <c r="J2619" i="37"/>
  <c r="J2618" i="37"/>
  <c r="J2617" i="37"/>
  <c r="J2616" i="37"/>
  <c r="J2615" i="37"/>
  <c r="J2614" i="37"/>
  <c r="J2613" i="37"/>
  <c r="J2612" i="37"/>
  <c r="J2611" i="37"/>
  <c r="J2610" i="37"/>
  <c r="J2609" i="37"/>
  <c r="J2608" i="37"/>
  <c r="J2607" i="37"/>
  <c r="J2606" i="37"/>
  <c r="J2605" i="37"/>
  <c r="J2604" i="37"/>
  <c r="J2603" i="37"/>
  <c r="J2602" i="37"/>
  <c r="J2601" i="37"/>
  <c r="J2600" i="37"/>
  <c r="J2599" i="37"/>
  <c r="J2598" i="37"/>
  <c r="J2597" i="37"/>
  <c r="J2596" i="37"/>
  <c r="J2595" i="37"/>
  <c r="J2594" i="37"/>
  <c r="J2593" i="37"/>
  <c r="J2592" i="37"/>
  <c r="J2591" i="37"/>
  <c r="J2590" i="37"/>
  <c r="J2589" i="37"/>
  <c r="J2588" i="37"/>
  <c r="J2587" i="37"/>
  <c r="J2586" i="37"/>
  <c r="J2585" i="37"/>
  <c r="J2584" i="37"/>
  <c r="J2583" i="37"/>
  <c r="J2582" i="37"/>
  <c r="J2581" i="37"/>
  <c r="J2580" i="37"/>
  <c r="J2579" i="37"/>
  <c r="J2578" i="37"/>
  <c r="J2577" i="37"/>
  <c r="J2576" i="37"/>
  <c r="J2575" i="37"/>
  <c r="J2574" i="37"/>
  <c r="J2573" i="37"/>
  <c r="J2572" i="37"/>
  <c r="J2571" i="37"/>
  <c r="J2570" i="37"/>
  <c r="J2569" i="37"/>
  <c r="J2568" i="37"/>
  <c r="J2567" i="37"/>
  <c r="J2566" i="37"/>
  <c r="J2565" i="37"/>
  <c r="J2564" i="37"/>
  <c r="J2563" i="37"/>
  <c r="J2562" i="37"/>
  <c r="J2561" i="37"/>
  <c r="J2560" i="37"/>
  <c r="J2559" i="37"/>
  <c r="J2558" i="37"/>
  <c r="J2557" i="37"/>
  <c r="J2556" i="37"/>
  <c r="J2555" i="37"/>
  <c r="J2554" i="37"/>
  <c r="J2553" i="37"/>
  <c r="J2552" i="37"/>
  <c r="J2551" i="37"/>
  <c r="J2550" i="37"/>
  <c r="J2549" i="37"/>
  <c r="J2548" i="37"/>
  <c r="J2547" i="37"/>
  <c r="J2546" i="37"/>
  <c r="J2545" i="37"/>
  <c r="J2544" i="37"/>
  <c r="J2543" i="37"/>
  <c r="J2542" i="37"/>
  <c r="J2541" i="37"/>
  <c r="J2540" i="37"/>
  <c r="J2539" i="37"/>
  <c r="J2538" i="37"/>
  <c r="J2537" i="37"/>
  <c r="J2536" i="37"/>
  <c r="J2535" i="37"/>
  <c r="J2534" i="37"/>
  <c r="J2533" i="37"/>
  <c r="J2532" i="37"/>
  <c r="J2531" i="37"/>
  <c r="J2530" i="37"/>
  <c r="J2529" i="37"/>
  <c r="J2528" i="37"/>
  <c r="J2527" i="37"/>
  <c r="J2526" i="37"/>
  <c r="J2525" i="37"/>
  <c r="J2524" i="37"/>
  <c r="J2523" i="37"/>
  <c r="J2522" i="37"/>
  <c r="J2521" i="37"/>
  <c r="J2520" i="37"/>
  <c r="J2519" i="37"/>
  <c r="J2518" i="37"/>
  <c r="J2517" i="37"/>
  <c r="J2516" i="37"/>
  <c r="J2515" i="37"/>
  <c r="J2514" i="37"/>
  <c r="J2513" i="37"/>
  <c r="J2512" i="37"/>
  <c r="J2511" i="37"/>
  <c r="J2510" i="37"/>
  <c r="J2509" i="37"/>
  <c r="J2508" i="37"/>
  <c r="J2507" i="37"/>
  <c r="J2506" i="37"/>
  <c r="J2505" i="37"/>
  <c r="J2504" i="37"/>
  <c r="J2503" i="37"/>
  <c r="J2502" i="37"/>
  <c r="J2501" i="37"/>
  <c r="J2500" i="37"/>
  <c r="J2499" i="37"/>
  <c r="J2498" i="37"/>
  <c r="J2497" i="37"/>
  <c r="J2496" i="37"/>
  <c r="J2495" i="37"/>
  <c r="J2494" i="37"/>
  <c r="J2493" i="37"/>
  <c r="J2492" i="37"/>
  <c r="J2491" i="37"/>
  <c r="J2490" i="37"/>
  <c r="J2489" i="37"/>
  <c r="J2488" i="37"/>
  <c r="J2487" i="37"/>
  <c r="J2486" i="37"/>
  <c r="J2485" i="37"/>
  <c r="J2484" i="37"/>
  <c r="J2483" i="37"/>
  <c r="J2482" i="37"/>
  <c r="J2481" i="37"/>
  <c r="J2480" i="37"/>
  <c r="J2479" i="37"/>
  <c r="J2478" i="37"/>
  <c r="J2477" i="37"/>
  <c r="J2476" i="37"/>
  <c r="J2475" i="37"/>
  <c r="J2474" i="37"/>
  <c r="J2473" i="37"/>
  <c r="J2472" i="37"/>
  <c r="J2471" i="37"/>
  <c r="J2470" i="37"/>
  <c r="J2469" i="37"/>
  <c r="J2468" i="37"/>
  <c r="J2467" i="37"/>
  <c r="J2466" i="37"/>
  <c r="J2465" i="37"/>
  <c r="J2464" i="37"/>
  <c r="J2463" i="37"/>
  <c r="J2462" i="37"/>
  <c r="J2461" i="37"/>
  <c r="J2460" i="37"/>
  <c r="J2459" i="37"/>
  <c r="J2458" i="37"/>
  <c r="J2457" i="37"/>
  <c r="J2456" i="37"/>
  <c r="J2455" i="37"/>
  <c r="J2454" i="37"/>
  <c r="J2453" i="37"/>
  <c r="J2452" i="37"/>
  <c r="J2451" i="37"/>
  <c r="J2450" i="37"/>
  <c r="J2449" i="37"/>
  <c r="J2448" i="37"/>
  <c r="J2447" i="37"/>
  <c r="J2446" i="37"/>
  <c r="J2445" i="37"/>
  <c r="J2444" i="37"/>
  <c r="J2443" i="37"/>
  <c r="J2442" i="37"/>
  <c r="J2441" i="37"/>
  <c r="J2440" i="37"/>
  <c r="J2439" i="37"/>
  <c r="J2438" i="37"/>
  <c r="J2437" i="37"/>
  <c r="J2436" i="37"/>
  <c r="J2435" i="37"/>
  <c r="J2434" i="37"/>
  <c r="J2433" i="37"/>
  <c r="J2432" i="37"/>
  <c r="J2431" i="37"/>
  <c r="J2430" i="37"/>
  <c r="J2429" i="37"/>
  <c r="J2428" i="37"/>
  <c r="J2427" i="37"/>
  <c r="J2426" i="37"/>
  <c r="J2425" i="37"/>
  <c r="J2424" i="37"/>
  <c r="J2423" i="37"/>
  <c r="J2422" i="37"/>
  <c r="J2421" i="37"/>
  <c r="J2420" i="37"/>
  <c r="J2419" i="37"/>
  <c r="J2418" i="37"/>
  <c r="J2417" i="37"/>
  <c r="J2416" i="37"/>
  <c r="J2415" i="37"/>
  <c r="J2414" i="37"/>
  <c r="J2413" i="37"/>
  <c r="J2412" i="37"/>
  <c r="J2411" i="37"/>
  <c r="J2410" i="37"/>
  <c r="J2409" i="37"/>
  <c r="J2408" i="37"/>
  <c r="J2407" i="37"/>
  <c r="J2406" i="37"/>
  <c r="J2405" i="37"/>
  <c r="J2404" i="37"/>
  <c r="J2403" i="37"/>
  <c r="J2402" i="37"/>
  <c r="J2401" i="37"/>
  <c r="J2400" i="37"/>
  <c r="J2399" i="37"/>
  <c r="J2398" i="37"/>
  <c r="J2397" i="37"/>
  <c r="J2396" i="37"/>
  <c r="J2395" i="37"/>
  <c r="J2394" i="37"/>
  <c r="J2393" i="37"/>
  <c r="J2392" i="37"/>
  <c r="J2391" i="37"/>
  <c r="J2390" i="37"/>
  <c r="J2389" i="37"/>
  <c r="J2388" i="37"/>
  <c r="J2387" i="37"/>
  <c r="J2386" i="37"/>
  <c r="J2385" i="37"/>
  <c r="J2384" i="37"/>
  <c r="J2383" i="37"/>
  <c r="J2382" i="37"/>
  <c r="J2381" i="37"/>
  <c r="J2380" i="37"/>
  <c r="J2379" i="37"/>
  <c r="J2378" i="37"/>
  <c r="J2377" i="37"/>
  <c r="J2376" i="37"/>
  <c r="J2375" i="37"/>
  <c r="J2374" i="37"/>
  <c r="J2373" i="37"/>
  <c r="J2372" i="37"/>
  <c r="J2371" i="37"/>
  <c r="J2370" i="37"/>
  <c r="J2369" i="37"/>
  <c r="J2368" i="37"/>
  <c r="J2367" i="37"/>
  <c r="J2366" i="37"/>
  <c r="J2365" i="37"/>
  <c r="J2364" i="37"/>
  <c r="J2363" i="37"/>
  <c r="J2362" i="37"/>
  <c r="J2361" i="37"/>
  <c r="J2360" i="37"/>
  <c r="J2359" i="37"/>
  <c r="J2358" i="37"/>
  <c r="J2357" i="37"/>
  <c r="J2356" i="37"/>
  <c r="J2355" i="37"/>
  <c r="J2354" i="37"/>
  <c r="J2353" i="37"/>
  <c r="J2352" i="37"/>
  <c r="J2351" i="37"/>
  <c r="J2350" i="37"/>
  <c r="J2349" i="37"/>
  <c r="J2348" i="37"/>
  <c r="J2347" i="37"/>
  <c r="J2346" i="37"/>
  <c r="J2345" i="37"/>
  <c r="J2344" i="37"/>
  <c r="J2343" i="37"/>
  <c r="J2342" i="37"/>
  <c r="J2341" i="37"/>
  <c r="J2340" i="37"/>
  <c r="J2339" i="37"/>
  <c r="J2338" i="37"/>
  <c r="J2337" i="37"/>
  <c r="J2336" i="37"/>
  <c r="J2335" i="37"/>
  <c r="J2334" i="37"/>
  <c r="J2333" i="37"/>
  <c r="J2332" i="37"/>
  <c r="J2331" i="37"/>
  <c r="J2330" i="37"/>
  <c r="J2329" i="37"/>
  <c r="J2328" i="37"/>
  <c r="J2327" i="37"/>
  <c r="J2326" i="37"/>
  <c r="J2325" i="37"/>
  <c r="J2324" i="37"/>
  <c r="J2323" i="37"/>
  <c r="J2322" i="37"/>
  <c r="J2321" i="37"/>
  <c r="J2320" i="37"/>
  <c r="J2319" i="37"/>
  <c r="J2318" i="37"/>
  <c r="J2317" i="37"/>
  <c r="J2316" i="37"/>
  <c r="J2315" i="37"/>
  <c r="J2314" i="37"/>
  <c r="J2313" i="37"/>
  <c r="J2312" i="37"/>
  <c r="J2311" i="37"/>
  <c r="J2310" i="37"/>
  <c r="J2309" i="37"/>
  <c r="J2308" i="37"/>
  <c r="J2307" i="37"/>
  <c r="J2306" i="37"/>
  <c r="J2305" i="37"/>
  <c r="J2304" i="37"/>
  <c r="J2303" i="37"/>
  <c r="J2302" i="37"/>
  <c r="J2301" i="37"/>
  <c r="J2300" i="37"/>
  <c r="J2299" i="37"/>
  <c r="J2298" i="37"/>
  <c r="J2297" i="37"/>
  <c r="J2296" i="37"/>
  <c r="J2295" i="37"/>
  <c r="J2294" i="37"/>
  <c r="J2293" i="37"/>
  <c r="J2292" i="37"/>
  <c r="J2291" i="37"/>
  <c r="J2290" i="37"/>
  <c r="J2289" i="37"/>
  <c r="J2288" i="37"/>
  <c r="J2287" i="37"/>
  <c r="J2286" i="37"/>
  <c r="J2285" i="37"/>
  <c r="J2284" i="37"/>
  <c r="J2283" i="37"/>
  <c r="J2282" i="37"/>
  <c r="J2281" i="37"/>
  <c r="J2280" i="37"/>
  <c r="J2279" i="37"/>
  <c r="J2278" i="37"/>
  <c r="J2277" i="37"/>
  <c r="J2276" i="37"/>
  <c r="J2275" i="37"/>
  <c r="J2274" i="37"/>
  <c r="J2273" i="37"/>
  <c r="J2272" i="37"/>
  <c r="J2271" i="37"/>
  <c r="J2270" i="37"/>
  <c r="J2269" i="37"/>
  <c r="J2268" i="37"/>
  <c r="J2267" i="37"/>
  <c r="J2266" i="37"/>
  <c r="J2265" i="37"/>
  <c r="J2264" i="37"/>
  <c r="J2263" i="37"/>
  <c r="J2262" i="37"/>
  <c r="J2261" i="37"/>
  <c r="J2260" i="37"/>
  <c r="J2259" i="37"/>
  <c r="J2258" i="37"/>
  <c r="J2257" i="37"/>
  <c r="J2256" i="37"/>
  <c r="J2255" i="37"/>
  <c r="J2254" i="37"/>
  <c r="J2253" i="37"/>
  <c r="J2252" i="37"/>
  <c r="J2251" i="37"/>
  <c r="J2250" i="37"/>
  <c r="J2249" i="37"/>
  <c r="J2248" i="37"/>
  <c r="J2247" i="37"/>
  <c r="J2246" i="37"/>
  <c r="J2245" i="37"/>
  <c r="J2244" i="37"/>
  <c r="J2243" i="37"/>
  <c r="J2242" i="37"/>
  <c r="J2241" i="37"/>
  <c r="J2240" i="37"/>
  <c r="J2239" i="37"/>
  <c r="J2238" i="37"/>
  <c r="J2237" i="37"/>
  <c r="J2236" i="37"/>
  <c r="J2235" i="37"/>
  <c r="J2234" i="37"/>
  <c r="J2233" i="37"/>
  <c r="J2232" i="37"/>
  <c r="J2231" i="37"/>
  <c r="J2230" i="37"/>
  <c r="J2229" i="37"/>
  <c r="J2228" i="37"/>
  <c r="J2227" i="37"/>
  <c r="J2226" i="37"/>
  <c r="J2225" i="37"/>
  <c r="J2224" i="37"/>
  <c r="J2223" i="37"/>
  <c r="J2222" i="37"/>
  <c r="J2221" i="37"/>
  <c r="J2220" i="37"/>
  <c r="J2219" i="37"/>
  <c r="J2218" i="37"/>
  <c r="J2217" i="37"/>
  <c r="J2216" i="37"/>
  <c r="J2215" i="37"/>
  <c r="J2214" i="37"/>
  <c r="J2213" i="37"/>
  <c r="J2212" i="37"/>
  <c r="J2211" i="37"/>
  <c r="J2210" i="37"/>
  <c r="J2209" i="37"/>
  <c r="J2208" i="37"/>
  <c r="J2207" i="37"/>
  <c r="J2206" i="37"/>
  <c r="J2205" i="37"/>
  <c r="J2204" i="37"/>
  <c r="J2203" i="37"/>
  <c r="J2202" i="37"/>
  <c r="J2201" i="37"/>
  <c r="J2200" i="37"/>
  <c r="J2199" i="37"/>
  <c r="J2198" i="37"/>
  <c r="J2197" i="37"/>
  <c r="J2196" i="37"/>
  <c r="J2195" i="37"/>
  <c r="J2194" i="37"/>
  <c r="J2193" i="37"/>
  <c r="J2192" i="37"/>
  <c r="J2191" i="37"/>
  <c r="J2190" i="37"/>
  <c r="J2189" i="37"/>
  <c r="J2188" i="37"/>
  <c r="J2187" i="37"/>
  <c r="J2186" i="37"/>
  <c r="J2185" i="37"/>
  <c r="J2184" i="37"/>
  <c r="J2183" i="37"/>
  <c r="J2182" i="37"/>
  <c r="J2181" i="37"/>
  <c r="J2180" i="37"/>
  <c r="J2179" i="37"/>
  <c r="J2178" i="37"/>
  <c r="J2177" i="37"/>
  <c r="J2176" i="37"/>
  <c r="J2175" i="37"/>
  <c r="J2174" i="37"/>
  <c r="J2173" i="37"/>
  <c r="J2172" i="37"/>
  <c r="J2171" i="37"/>
  <c r="J2170" i="37"/>
  <c r="J2169" i="37"/>
  <c r="J2168" i="37"/>
  <c r="J2167" i="37"/>
  <c r="J2166" i="37"/>
  <c r="J2165" i="37"/>
  <c r="J2164" i="37"/>
  <c r="J2163" i="37"/>
  <c r="J2162" i="37"/>
  <c r="J2161" i="37"/>
  <c r="J2160" i="37"/>
  <c r="J2159" i="37"/>
  <c r="J2158" i="37"/>
  <c r="J2157" i="37"/>
  <c r="J2156" i="37"/>
  <c r="J2155" i="37"/>
  <c r="J2154" i="37"/>
  <c r="J2153" i="37"/>
  <c r="J2152" i="37"/>
  <c r="J2151" i="37"/>
  <c r="J2150" i="37"/>
  <c r="J2149" i="37"/>
  <c r="J2148" i="37"/>
  <c r="J2147" i="37"/>
  <c r="J2146" i="37"/>
  <c r="J2145" i="37"/>
  <c r="J2144" i="37"/>
  <c r="J2143" i="37"/>
  <c r="J2142" i="37"/>
  <c r="J2141" i="37"/>
  <c r="J2140" i="37"/>
  <c r="J2139" i="37"/>
  <c r="J2138" i="37"/>
  <c r="J2137" i="37"/>
  <c r="J2136" i="37"/>
  <c r="J2135" i="37"/>
  <c r="J2134" i="37"/>
  <c r="J2133" i="37"/>
  <c r="J2132" i="37"/>
  <c r="J2131" i="37"/>
  <c r="J2130" i="37"/>
  <c r="J2129" i="37"/>
  <c r="J2128" i="37"/>
  <c r="J2127" i="37"/>
  <c r="J2126" i="37"/>
  <c r="J2125" i="37"/>
  <c r="J2124" i="37"/>
  <c r="J2123" i="37"/>
  <c r="J2122" i="37"/>
  <c r="J2121" i="37"/>
  <c r="J2120" i="37"/>
  <c r="J2119" i="37"/>
  <c r="J2118" i="37"/>
  <c r="J2117" i="37"/>
  <c r="J2116" i="37"/>
  <c r="J2115" i="37"/>
  <c r="J2114" i="37"/>
  <c r="J2113" i="37"/>
  <c r="J2112" i="37"/>
  <c r="J2111" i="37"/>
  <c r="J2110" i="37"/>
  <c r="J2109" i="37"/>
  <c r="J2108" i="37"/>
  <c r="J2107" i="37"/>
  <c r="J2106" i="37"/>
  <c r="J2105" i="37"/>
  <c r="J2104" i="37"/>
  <c r="J2103" i="37"/>
  <c r="J2102" i="37"/>
  <c r="J2101" i="37"/>
  <c r="J2100" i="37"/>
  <c r="J2099" i="37"/>
  <c r="J2098" i="37"/>
  <c r="J2097" i="37"/>
  <c r="J2096" i="37"/>
  <c r="J2095" i="37"/>
  <c r="J2094" i="37"/>
  <c r="J2093" i="37"/>
  <c r="J2092" i="37"/>
  <c r="J2091" i="37"/>
  <c r="J2090" i="37"/>
  <c r="J2089" i="37"/>
  <c r="J2088" i="37"/>
  <c r="J2087" i="37"/>
  <c r="J2086" i="37"/>
  <c r="J2085" i="37"/>
  <c r="J2084" i="37"/>
  <c r="J2083" i="37"/>
  <c r="J2082" i="37"/>
  <c r="J2081" i="37"/>
  <c r="J2080" i="37"/>
  <c r="J2079" i="37"/>
  <c r="J2078" i="37"/>
  <c r="J2077" i="37"/>
  <c r="J2076" i="37"/>
  <c r="J2075" i="37"/>
  <c r="J2074" i="37"/>
  <c r="J2073" i="37"/>
  <c r="J2072" i="37"/>
  <c r="J2071" i="37"/>
  <c r="J2070" i="37"/>
  <c r="J2069" i="37"/>
  <c r="J2068" i="37"/>
  <c r="J2067" i="37"/>
  <c r="J2066" i="37"/>
  <c r="J2065" i="37"/>
  <c r="J2064" i="37"/>
  <c r="J2063" i="37"/>
  <c r="J2062" i="37"/>
  <c r="J2061" i="37"/>
  <c r="J2060" i="37"/>
  <c r="J2059" i="37"/>
  <c r="J2058" i="37"/>
  <c r="J2057" i="37"/>
  <c r="J2056" i="37"/>
  <c r="J2055" i="37"/>
  <c r="J2054" i="37"/>
  <c r="J2053" i="37"/>
  <c r="J2052" i="37"/>
  <c r="J2051" i="37"/>
  <c r="J2050" i="37"/>
  <c r="J2049" i="37"/>
  <c r="J2048" i="37"/>
  <c r="J2047" i="37"/>
  <c r="J2046" i="37"/>
  <c r="J2045" i="37"/>
  <c r="J2044" i="37"/>
  <c r="J2043" i="37"/>
  <c r="J2042" i="37"/>
  <c r="J2041" i="37"/>
  <c r="J2040" i="37"/>
  <c r="J2039" i="37"/>
  <c r="J2038" i="37"/>
  <c r="J2037" i="37"/>
  <c r="J2036" i="37"/>
  <c r="J2035" i="37"/>
  <c r="J2034" i="37"/>
  <c r="J2033" i="37"/>
  <c r="J2032" i="37"/>
  <c r="J2031" i="37"/>
  <c r="J2030" i="37"/>
  <c r="J2029" i="37"/>
  <c r="J2028" i="37"/>
  <c r="J2027" i="37"/>
  <c r="J2026" i="37"/>
  <c r="J2025" i="37"/>
  <c r="J2024" i="37"/>
  <c r="J2023" i="37"/>
  <c r="J2022" i="37"/>
  <c r="J2021" i="37"/>
  <c r="J2020" i="37"/>
  <c r="J2019" i="37"/>
  <c r="J2018" i="37"/>
  <c r="J2017" i="37"/>
  <c r="J2016" i="37"/>
  <c r="J2015" i="37"/>
  <c r="J2014" i="37"/>
  <c r="J2013" i="37"/>
  <c r="J2012" i="37"/>
  <c r="J2011" i="37"/>
  <c r="J2010" i="37"/>
  <c r="J2009" i="37"/>
  <c r="J2008" i="37"/>
  <c r="J2007" i="37"/>
  <c r="J2006" i="37"/>
  <c r="J2005" i="37"/>
  <c r="J2004" i="37"/>
  <c r="J2003" i="37"/>
  <c r="J2002" i="37"/>
  <c r="J2001" i="37"/>
  <c r="J2000" i="37"/>
  <c r="J1999" i="37"/>
  <c r="J1998" i="37"/>
  <c r="J1997" i="37"/>
  <c r="J1996" i="37"/>
  <c r="J1995" i="37"/>
  <c r="J1994" i="37"/>
  <c r="J1993" i="37"/>
  <c r="J1992" i="37"/>
  <c r="J1991" i="37"/>
  <c r="J1990" i="37"/>
  <c r="J1989" i="37"/>
  <c r="J1988" i="37"/>
  <c r="J1987" i="37"/>
  <c r="J1986" i="37"/>
  <c r="J1985" i="37"/>
  <c r="J1984" i="37"/>
  <c r="J1983" i="37"/>
  <c r="J1982" i="37"/>
  <c r="J1981" i="37"/>
  <c r="J1980" i="37"/>
  <c r="J1979" i="37"/>
  <c r="J1978" i="37"/>
  <c r="J1977" i="37"/>
  <c r="J1976" i="37"/>
  <c r="J1975" i="37"/>
  <c r="J1974" i="37"/>
  <c r="J1973" i="37"/>
  <c r="J1972" i="37"/>
  <c r="J1971" i="37"/>
  <c r="J1970" i="37"/>
  <c r="J1969" i="37"/>
  <c r="J1968" i="37"/>
  <c r="J1967" i="37"/>
  <c r="J1966" i="37"/>
  <c r="J1965" i="37"/>
  <c r="J1964" i="37"/>
  <c r="J1963" i="37"/>
  <c r="J1962" i="37"/>
  <c r="J1961" i="37"/>
  <c r="J1960" i="37"/>
  <c r="J1959" i="37"/>
  <c r="J1958" i="37"/>
  <c r="J1957" i="37"/>
  <c r="J1956" i="37"/>
  <c r="J1955" i="37"/>
  <c r="J1954" i="37"/>
  <c r="J1953" i="37"/>
  <c r="J1952" i="37"/>
  <c r="J1951" i="37"/>
  <c r="J1950" i="37"/>
  <c r="J1949" i="37"/>
  <c r="J1948" i="37"/>
  <c r="J1947" i="37"/>
  <c r="J1946" i="37"/>
  <c r="J1945" i="37"/>
  <c r="J1944" i="37"/>
  <c r="J1943" i="37"/>
  <c r="J1942" i="37"/>
  <c r="J1941" i="37"/>
  <c r="J1940" i="37"/>
  <c r="J1939" i="37"/>
  <c r="J1938" i="37"/>
  <c r="J1937" i="37"/>
  <c r="J1936" i="37"/>
  <c r="J1935" i="37"/>
  <c r="J1934" i="37"/>
  <c r="J1933" i="37"/>
  <c r="J1932" i="37"/>
  <c r="J1931" i="37"/>
  <c r="J1930" i="37"/>
  <c r="J1929" i="37"/>
  <c r="J1928" i="37"/>
  <c r="J1927" i="37"/>
  <c r="J1926" i="37"/>
  <c r="J1925" i="37"/>
  <c r="J1924" i="37"/>
  <c r="J1923" i="37"/>
  <c r="J1922" i="37"/>
  <c r="J1921" i="37"/>
  <c r="J1920" i="37"/>
  <c r="J1919" i="37"/>
  <c r="J1918" i="37"/>
  <c r="J1917" i="37"/>
  <c r="J1916" i="37"/>
  <c r="J1915" i="37"/>
  <c r="J1914" i="37"/>
  <c r="J1913" i="37"/>
  <c r="J1912" i="37"/>
  <c r="J1911" i="37"/>
  <c r="J1910" i="37"/>
  <c r="J1909" i="37"/>
  <c r="J1908" i="37"/>
  <c r="J1907" i="37"/>
  <c r="J1906" i="37"/>
  <c r="J1905" i="37"/>
  <c r="J1904" i="37"/>
  <c r="J1903" i="37"/>
  <c r="J1902" i="37"/>
  <c r="J1901" i="37"/>
  <c r="J1900" i="37"/>
  <c r="J1899" i="37"/>
  <c r="J1898" i="37"/>
  <c r="J1897" i="37"/>
  <c r="J1896" i="37"/>
  <c r="J1895" i="37"/>
  <c r="J1894" i="37"/>
  <c r="J1893" i="37"/>
  <c r="J1892" i="37"/>
  <c r="J1891" i="37"/>
  <c r="J1890" i="37"/>
  <c r="J1889" i="37"/>
  <c r="J1888" i="37"/>
  <c r="J1887" i="37"/>
  <c r="J1886" i="37"/>
  <c r="J1885" i="37"/>
  <c r="J1884" i="37"/>
  <c r="J1883" i="37"/>
  <c r="J1882" i="37"/>
  <c r="J1881" i="37"/>
  <c r="J1880" i="37"/>
  <c r="J1879" i="37"/>
  <c r="J1878" i="37"/>
  <c r="J1877" i="37"/>
  <c r="J1876" i="37"/>
  <c r="J1875" i="37"/>
  <c r="J1874" i="37"/>
  <c r="J1873" i="37"/>
  <c r="J1872" i="37"/>
  <c r="J1871" i="37"/>
  <c r="J1870" i="37"/>
  <c r="J1869" i="37"/>
  <c r="J1868" i="37"/>
  <c r="J1867" i="37"/>
  <c r="J1866" i="37"/>
  <c r="J1865" i="37"/>
  <c r="J1864" i="37"/>
  <c r="J1863" i="37"/>
  <c r="J1862" i="37"/>
  <c r="J1861" i="37"/>
  <c r="J1860" i="37"/>
  <c r="J1859" i="37"/>
  <c r="J1858" i="37"/>
  <c r="J1857" i="37"/>
  <c r="J1856" i="37"/>
  <c r="J1855" i="37"/>
  <c r="J1854" i="37"/>
  <c r="J1853" i="37"/>
  <c r="J1852" i="37"/>
  <c r="J1851" i="37"/>
  <c r="J1850" i="37"/>
  <c r="J1849" i="37"/>
  <c r="J1848" i="37"/>
  <c r="J1847" i="37"/>
  <c r="J1846" i="37"/>
  <c r="J1845" i="37"/>
  <c r="J1844" i="37"/>
  <c r="J1843" i="37"/>
  <c r="J1842" i="37"/>
  <c r="J1841" i="37"/>
  <c r="J1840" i="37"/>
  <c r="J1839" i="37"/>
  <c r="J1838" i="37"/>
  <c r="J1837" i="37"/>
  <c r="J1836" i="37"/>
  <c r="J1835" i="37"/>
  <c r="J1834" i="37"/>
  <c r="J1833" i="37"/>
  <c r="J1832" i="37"/>
  <c r="J1831" i="37"/>
  <c r="J1830" i="37"/>
  <c r="J1829" i="37"/>
  <c r="J1828" i="37"/>
  <c r="J1827" i="37"/>
  <c r="J1826" i="37"/>
  <c r="J1825" i="37"/>
  <c r="J1824" i="37"/>
  <c r="J1823" i="37"/>
  <c r="J1822" i="37"/>
  <c r="J1821" i="37"/>
  <c r="J1820" i="37"/>
  <c r="J1819" i="37"/>
  <c r="J1818" i="37"/>
  <c r="J1817" i="37"/>
  <c r="J1816" i="37"/>
  <c r="J1815" i="37"/>
  <c r="J1814" i="37"/>
  <c r="J1813" i="37"/>
  <c r="J1812" i="37"/>
  <c r="J1811" i="37"/>
  <c r="J1810" i="37"/>
  <c r="J1809" i="37"/>
  <c r="J1808" i="37"/>
  <c r="J1807" i="37"/>
  <c r="J1806" i="37"/>
  <c r="J1805" i="37"/>
  <c r="J1804" i="37"/>
  <c r="J1803" i="37"/>
  <c r="J1802" i="37"/>
  <c r="J1801" i="37"/>
  <c r="J1800" i="37"/>
  <c r="J1799" i="37"/>
  <c r="J1798" i="37"/>
  <c r="J1797" i="37"/>
  <c r="J1796" i="37"/>
  <c r="J1795" i="37"/>
  <c r="J1794" i="37"/>
  <c r="J1793" i="37"/>
  <c r="J1792" i="37"/>
  <c r="J1791" i="37"/>
  <c r="J1790" i="37"/>
  <c r="J1789" i="37"/>
  <c r="J1788" i="37"/>
  <c r="J1787" i="37"/>
  <c r="J1786" i="37"/>
  <c r="J1785" i="37"/>
  <c r="J1784" i="37"/>
  <c r="J1783" i="37"/>
  <c r="J1782" i="37"/>
  <c r="J1781" i="37"/>
  <c r="J1780" i="37"/>
  <c r="J1779" i="37"/>
  <c r="J1778" i="37"/>
  <c r="J1777" i="37"/>
  <c r="J1776" i="37"/>
  <c r="J1775" i="37"/>
  <c r="J1774" i="37"/>
  <c r="J1773" i="37"/>
  <c r="J1772" i="37"/>
  <c r="J1771" i="37"/>
  <c r="J1770" i="37"/>
  <c r="J1769" i="37"/>
  <c r="J1768" i="37"/>
  <c r="J1767" i="37"/>
  <c r="J1766" i="37"/>
  <c r="J1765" i="37"/>
  <c r="J1764" i="37"/>
  <c r="J1763" i="37"/>
  <c r="J1762" i="37"/>
  <c r="J1761" i="37"/>
  <c r="J1760" i="37"/>
  <c r="J1759" i="37"/>
  <c r="J1758" i="37"/>
  <c r="J1757" i="37"/>
  <c r="J1756" i="37"/>
  <c r="J1755" i="37"/>
  <c r="J1754" i="37"/>
  <c r="J1753" i="37"/>
  <c r="J1752" i="37"/>
  <c r="J1751" i="37"/>
  <c r="J1750" i="37"/>
  <c r="J1749" i="37"/>
  <c r="J1748" i="37"/>
  <c r="J1747" i="37"/>
  <c r="J1746" i="37"/>
  <c r="J1745" i="37"/>
  <c r="J1744" i="37"/>
  <c r="J1743" i="37"/>
  <c r="J1742" i="37"/>
  <c r="J1741" i="37"/>
  <c r="J1740" i="37"/>
  <c r="J1739" i="37"/>
  <c r="J1738" i="37"/>
  <c r="J1737" i="37"/>
  <c r="J1736" i="37"/>
  <c r="J1735" i="37"/>
  <c r="J1734" i="37"/>
  <c r="J1733" i="37"/>
  <c r="J1732" i="37"/>
  <c r="J1731" i="37"/>
  <c r="J1730" i="37"/>
  <c r="J1729" i="37"/>
  <c r="J1728" i="37"/>
  <c r="J1727" i="37"/>
  <c r="J1726" i="37"/>
  <c r="J1725" i="37"/>
  <c r="J1724" i="37"/>
  <c r="J1723" i="37"/>
  <c r="J1722" i="37"/>
  <c r="J1721" i="37"/>
  <c r="J1720" i="37"/>
  <c r="J1719" i="37"/>
  <c r="J1718" i="37"/>
  <c r="J1717" i="37"/>
  <c r="J1716" i="37"/>
  <c r="J1715" i="37"/>
  <c r="J1714" i="37"/>
  <c r="J1713" i="37"/>
  <c r="J1712" i="37"/>
  <c r="J1711" i="37"/>
  <c r="J1710" i="37"/>
  <c r="J1709" i="37"/>
  <c r="J1708" i="37"/>
  <c r="J1707" i="37"/>
  <c r="J1706" i="37"/>
  <c r="J1705" i="37"/>
  <c r="J1704" i="37"/>
  <c r="J1703" i="37"/>
  <c r="J1702" i="37"/>
  <c r="J1701" i="37"/>
  <c r="J1700" i="37"/>
  <c r="J1699" i="37"/>
  <c r="J1698" i="37"/>
  <c r="J1697" i="37"/>
  <c r="J1696" i="37"/>
  <c r="J1695" i="37"/>
  <c r="J1694" i="37"/>
  <c r="J1693" i="37"/>
  <c r="J1692" i="37"/>
  <c r="J1691" i="37"/>
  <c r="J1690" i="37"/>
  <c r="J1689" i="37"/>
  <c r="J1688" i="37"/>
  <c r="J1687" i="37"/>
  <c r="J1686" i="37"/>
  <c r="J1685" i="37"/>
  <c r="J1684" i="37"/>
  <c r="J1683" i="37"/>
  <c r="J1682" i="37"/>
  <c r="J1681" i="37"/>
  <c r="J1680" i="37"/>
  <c r="J1679" i="37"/>
  <c r="J1678" i="37"/>
  <c r="J1677" i="37"/>
  <c r="J1676" i="37"/>
  <c r="J1675" i="37"/>
  <c r="J1674" i="37"/>
  <c r="J1673" i="37"/>
  <c r="J1672" i="37"/>
  <c r="J1671" i="37"/>
  <c r="J1670" i="37"/>
  <c r="J1669" i="37"/>
  <c r="J1668" i="37"/>
  <c r="J1667" i="37"/>
  <c r="J1666" i="37"/>
  <c r="J1665" i="37"/>
  <c r="J1664" i="37"/>
  <c r="J1663" i="37"/>
  <c r="J1662" i="37"/>
  <c r="J1661" i="37"/>
  <c r="J1660" i="37"/>
  <c r="J1659" i="37"/>
  <c r="J1658" i="37"/>
  <c r="J1657" i="37"/>
  <c r="J1656" i="37"/>
  <c r="J1655" i="37"/>
  <c r="J1654" i="37"/>
  <c r="J1653" i="37"/>
  <c r="J1652" i="37"/>
  <c r="J1651" i="37"/>
  <c r="J1650" i="37"/>
  <c r="J1649" i="37"/>
  <c r="J1648" i="37"/>
  <c r="J1647" i="37"/>
  <c r="J1646" i="37"/>
  <c r="J1645" i="37"/>
  <c r="J1644" i="37"/>
  <c r="J1643" i="37"/>
  <c r="J1642" i="37"/>
  <c r="J1641" i="37"/>
  <c r="J1640" i="37"/>
  <c r="J1639" i="37"/>
  <c r="J1638" i="37"/>
  <c r="J1637" i="37"/>
  <c r="J1636" i="37"/>
  <c r="J1635" i="37"/>
  <c r="J1634" i="37"/>
  <c r="J1633" i="37"/>
  <c r="J1632" i="37"/>
  <c r="J1631" i="37"/>
  <c r="J1630" i="37"/>
  <c r="J1629" i="37"/>
  <c r="J1628" i="37"/>
  <c r="J1627" i="37"/>
  <c r="J1626" i="37"/>
  <c r="J1625" i="37"/>
  <c r="J1624" i="37"/>
  <c r="J1623" i="37"/>
  <c r="J1622" i="37"/>
  <c r="J1621" i="37"/>
  <c r="J1620" i="37"/>
  <c r="J1619" i="37"/>
  <c r="J1618" i="37"/>
  <c r="J1617" i="37"/>
  <c r="J1616" i="37"/>
  <c r="J1615" i="37"/>
  <c r="J1614" i="37"/>
  <c r="J1613" i="37"/>
  <c r="J1612" i="37"/>
  <c r="J1611" i="37"/>
  <c r="J1610" i="37"/>
  <c r="J1609" i="37"/>
  <c r="J1608" i="37"/>
  <c r="J1607" i="37"/>
  <c r="J1606" i="37"/>
  <c r="J1605" i="37"/>
  <c r="J1604" i="37"/>
  <c r="J1603" i="37"/>
  <c r="J1602" i="37"/>
  <c r="J1601" i="37"/>
  <c r="J1600" i="37"/>
  <c r="J1599" i="37"/>
  <c r="J1598" i="37"/>
  <c r="J1597" i="37"/>
  <c r="J1596" i="37"/>
  <c r="J1595" i="37"/>
  <c r="J1594" i="37"/>
  <c r="J1593" i="37"/>
  <c r="J1592" i="37"/>
  <c r="J1591" i="37"/>
  <c r="J1590" i="37"/>
  <c r="J1589" i="37"/>
  <c r="J1588" i="37"/>
  <c r="J1587" i="37"/>
  <c r="J1586" i="37"/>
  <c r="J1585" i="37"/>
  <c r="J1584" i="37"/>
  <c r="J1583" i="37"/>
  <c r="J1582" i="37"/>
  <c r="J1581" i="37"/>
  <c r="J1580" i="37"/>
  <c r="J1579" i="37"/>
  <c r="J1578" i="37"/>
  <c r="J1577" i="37"/>
  <c r="J1576" i="37"/>
  <c r="J1575" i="37"/>
  <c r="J1574" i="37"/>
  <c r="J1573" i="37"/>
  <c r="J1572" i="37"/>
  <c r="J1571" i="37"/>
  <c r="J1570" i="37"/>
  <c r="J1569" i="37"/>
  <c r="J1568" i="37"/>
  <c r="J1567" i="37"/>
  <c r="J1566" i="37"/>
  <c r="J1565" i="37"/>
  <c r="J1564" i="37"/>
  <c r="J1563" i="37"/>
  <c r="J1562" i="37"/>
  <c r="J1561" i="37"/>
  <c r="J1560" i="37"/>
  <c r="J1559" i="37"/>
  <c r="J1558" i="37"/>
  <c r="J1557" i="37"/>
  <c r="J1556" i="37"/>
  <c r="J1555" i="37"/>
  <c r="J1554" i="37"/>
  <c r="J1553" i="37"/>
  <c r="J1552" i="37"/>
  <c r="J1551" i="37"/>
  <c r="J1550" i="37"/>
  <c r="J1549" i="37"/>
  <c r="J1548" i="37"/>
  <c r="J1547" i="37"/>
  <c r="J1546" i="37"/>
  <c r="J1545" i="37"/>
  <c r="J1544" i="37"/>
  <c r="J1543" i="37"/>
  <c r="J1542" i="37"/>
  <c r="J1541" i="37"/>
  <c r="J1540" i="37"/>
  <c r="J1539" i="37"/>
  <c r="J1538" i="37"/>
  <c r="J1537" i="37"/>
  <c r="J1536" i="37"/>
  <c r="J1535" i="37"/>
  <c r="J1534" i="37"/>
  <c r="J1533" i="37"/>
  <c r="J1532" i="37"/>
  <c r="J1531" i="37"/>
  <c r="J1530" i="37"/>
  <c r="J1529" i="37"/>
  <c r="J1528" i="37"/>
  <c r="J1527" i="37"/>
  <c r="J1526" i="37"/>
  <c r="J1525" i="37"/>
  <c r="J1524" i="37"/>
  <c r="J1523" i="37"/>
  <c r="J1522" i="37"/>
  <c r="J1521" i="37"/>
  <c r="J1520" i="37"/>
  <c r="J1519" i="37"/>
  <c r="J1518" i="37"/>
  <c r="J1517" i="37"/>
  <c r="J1516" i="37"/>
  <c r="J1515" i="37"/>
  <c r="J1514" i="37"/>
  <c r="J1513" i="37"/>
  <c r="J1512" i="37"/>
  <c r="J1511" i="37"/>
  <c r="J1510" i="37"/>
  <c r="J1509" i="37"/>
  <c r="J1508" i="37"/>
  <c r="J1507" i="37"/>
  <c r="J1506" i="37"/>
  <c r="J1505" i="37"/>
  <c r="J1504" i="37"/>
  <c r="J1503" i="37"/>
  <c r="J1502" i="37"/>
  <c r="J1501" i="37"/>
  <c r="J1500" i="37"/>
  <c r="J1499" i="37"/>
  <c r="J1498" i="37"/>
  <c r="J1497" i="37"/>
  <c r="J1496" i="37"/>
  <c r="J1495" i="37"/>
  <c r="J1494" i="37"/>
  <c r="J1493" i="37"/>
  <c r="J1492" i="37"/>
  <c r="J1491" i="37"/>
  <c r="J1490" i="37"/>
  <c r="J1489" i="37"/>
  <c r="J1488" i="37"/>
  <c r="J1487" i="37"/>
  <c r="J1486" i="37"/>
  <c r="J1485" i="37"/>
  <c r="J1484" i="37"/>
  <c r="J1483" i="37"/>
  <c r="J1482" i="37"/>
  <c r="J1481" i="37"/>
  <c r="J1480" i="37"/>
  <c r="J1479" i="37"/>
  <c r="J1478" i="37"/>
  <c r="J1477" i="37"/>
  <c r="J1476" i="37"/>
  <c r="J1475" i="37"/>
  <c r="J1474" i="37"/>
  <c r="J1473" i="37"/>
  <c r="J1472" i="37"/>
  <c r="J1471" i="37"/>
  <c r="J1470" i="37"/>
  <c r="J1469" i="37"/>
  <c r="J1468" i="37"/>
  <c r="J1467" i="37"/>
  <c r="J1466" i="37"/>
  <c r="J1465" i="37"/>
  <c r="J1464" i="37"/>
  <c r="J1463" i="37"/>
  <c r="J1462" i="37"/>
  <c r="J1461" i="37"/>
  <c r="J1460" i="37"/>
  <c r="J1459" i="37"/>
  <c r="J1458" i="37"/>
  <c r="J1457" i="37"/>
  <c r="J1456" i="37"/>
  <c r="J1455" i="37"/>
  <c r="J1454" i="37"/>
  <c r="J1453" i="37"/>
  <c r="J1452" i="37"/>
  <c r="J1451" i="37"/>
  <c r="J1450" i="37"/>
  <c r="J1449" i="37"/>
  <c r="J1448" i="37"/>
  <c r="J1447" i="37"/>
  <c r="J1446" i="37"/>
  <c r="J1445" i="37"/>
  <c r="J1444" i="37"/>
  <c r="J1443" i="37"/>
  <c r="J1442" i="37"/>
  <c r="J1441" i="37"/>
  <c r="J1440" i="37"/>
  <c r="J1439" i="37"/>
  <c r="J1438" i="37"/>
  <c r="J1437" i="37"/>
  <c r="J1436" i="37"/>
  <c r="J1435" i="37"/>
  <c r="J1434" i="37"/>
  <c r="J1433" i="37"/>
  <c r="J1432" i="37"/>
  <c r="J1431" i="37"/>
  <c r="J1430" i="37"/>
  <c r="J1429" i="37"/>
  <c r="J1428" i="37"/>
  <c r="J1427" i="37"/>
  <c r="J1426" i="37"/>
  <c r="J1425" i="37"/>
  <c r="J1424" i="37"/>
  <c r="J1423" i="37"/>
  <c r="J1422" i="37"/>
  <c r="J1421" i="37"/>
  <c r="J1420" i="37"/>
  <c r="J1419" i="37"/>
  <c r="J1418" i="37"/>
  <c r="J1417" i="37"/>
  <c r="J1416" i="37"/>
  <c r="J1415" i="37"/>
  <c r="J1414" i="37"/>
  <c r="J1413" i="37"/>
  <c r="J1412" i="37"/>
  <c r="J1411" i="37"/>
  <c r="J1410" i="37"/>
  <c r="J1409" i="37"/>
  <c r="J1408" i="37"/>
  <c r="J1407" i="37"/>
  <c r="J1406" i="37"/>
  <c r="J1405" i="37"/>
  <c r="J1404" i="37"/>
  <c r="J1403" i="37"/>
  <c r="J1402" i="37"/>
  <c r="J1401" i="37"/>
  <c r="J1400" i="37"/>
  <c r="J1399" i="37"/>
  <c r="J1398" i="37"/>
  <c r="J1397" i="37"/>
  <c r="J1396" i="37"/>
  <c r="J1395" i="37"/>
  <c r="J1394" i="37"/>
  <c r="J1393" i="37"/>
  <c r="J1392" i="37"/>
  <c r="J1391" i="37"/>
  <c r="J1390" i="37"/>
  <c r="J1389" i="37"/>
  <c r="J1388" i="37"/>
  <c r="J1387" i="37"/>
  <c r="J1386" i="37"/>
  <c r="J1385" i="37"/>
  <c r="J1384" i="37"/>
  <c r="J1383" i="37"/>
  <c r="J1382" i="37"/>
  <c r="J1381" i="37"/>
  <c r="J1380" i="37"/>
  <c r="J1379" i="37"/>
  <c r="J1378" i="37"/>
  <c r="J1377" i="37"/>
  <c r="J1376" i="37"/>
  <c r="J1375" i="37"/>
  <c r="J1374" i="37"/>
  <c r="J1373" i="37"/>
  <c r="J1372" i="37"/>
  <c r="J1371" i="37"/>
  <c r="J1370" i="37"/>
  <c r="J1369" i="37"/>
  <c r="J1368" i="37"/>
  <c r="J1367" i="37"/>
  <c r="J1366" i="37"/>
  <c r="J1365" i="37"/>
  <c r="J1364" i="37"/>
  <c r="J1363" i="37"/>
  <c r="J1362" i="37"/>
  <c r="J1361" i="37"/>
  <c r="J1360" i="37"/>
  <c r="J1359" i="37"/>
  <c r="J1358" i="37"/>
  <c r="J1357" i="37"/>
  <c r="J1356" i="37"/>
  <c r="J1355" i="37"/>
  <c r="J1354" i="37"/>
  <c r="J1353" i="37"/>
  <c r="J1352" i="37"/>
  <c r="J1351" i="37"/>
  <c r="J1350" i="37"/>
  <c r="J1349" i="37"/>
  <c r="J1348" i="37"/>
  <c r="J1347" i="37"/>
  <c r="J1346" i="37"/>
  <c r="J1345" i="37"/>
  <c r="J1344" i="37"/>
  <c r="J1343" i="37"/>
  <c r="J1342" i="37"/>
  <c r="J1341" i="37"/>
  <c r="J1340" i="37"/>
  <c r="J1339" i="37"/>
  <c r="J1338" i="37"/>
  <c r="J1337" i="37"/>
  <c r="J1336" i="37"/>
  <c r="J1335" i="37"/>
  <c r="J1334" i="37"/>
  <c r="J1333" i="37"/>
  <c r="J1332" i="37"/>
  <c r="J1331" i="37"/>
  <c r="J1330" i="37"/>
  <c r="J1329" i="37"/>
  <c r="J1328" i="37"/>
  <c r="J1327" i="37"/>
  <c r="J1326" i="37"/>
  <c r="J1325" i="37"/>
  <c r="J1324" i="37"/>
  <c r="J1323" i="37"/>
  <c r="J1322" i="37"/>
  <c r="J1321" i="37"/>
  <c r="J1320" i="37"/>
  <c r="J1319" i="37"/>
  <c r="J1318" i="37"/>
  <c r="J1317" i="37"/>
  <c r="J1316" i="37"/>
  <c r="J1315" i="37"/>
  <c r="J1314" i="37"/>
  <c r="J1313" i="37"/>
  <c r="J1312" i="37"/>
  <c r="J1311" i="37"/>
  <c r="J1310" i="37"/>
  <c r="J1309" i="37"/>
  <c r="J1308" i="37"/>
  <c r="J1307" i="37"/>
  <c r="J1306" i="37"/>
  <c r="J1305" i="37"/>
  <c r="J1304" i="37"/>
  <c r="J1303" i="37"/>
  <c r="J1302" i="37"/>
  <c r="J1301" i="37"/>
  <c r="J1300" i="37"/>
  <c r="J1299" i="37"/>
  <c r="J1298" i="37"/>
  <c r="J1297" i="37"/>
  <c r="J1296" i="37"/>
  <c r="J1295" i="37"/>
  <c r="J1294" i="37"/>
  <c r="J1293" i="37"/>
  <c r="J1292" i="37"/>
  <c r="J1291" i="37"/>
  <c r="J1290" i="37"/>
  <c r="J1289" i="37"/>
  <c r="J1288" i="37"/>
  <c r="J1287" i="37"/>
  <c r="J1286" i="37"/>
  <c r="J1285" i="37"/>
  <c r="J1284" i="37"/>
  <c r="J1283" i="37"/>
  <c r="J1282" i="37"/>
  <c r="J1281" i="37"/>
  <c r="J1280" i="37"/>
  <c r="J1279" i="37"/>
  <c r="J1278" i="37"/>
  <c r="J1277" i="37"/>
  <c r="J1276" i="37"/>
  <c r="J1275" i="37"/>
  <c r="J1274" i="37"/>
  <c r="J1273" i="37"/>
  <c r="J1272" i="37"/>
  <c r="J1271" i="37"/>
  <c r="J1270" i="37"/>
  <c r="J1269" i="37"/>
  <c r="J1268" i="37"/>
  <c r="J1267" i="37"/>
  <c r="J1266" i="37"/>
  <c r="J1265" i="37"/>
  <c r="J1264" i="37"/>
  <c r="J1263" i="37"/>
  <c r="J1262" i="37"/>
  <c r="J1261" i="37"/>
  <c r="J1260" i="37"/>
  <c r="J1259" i="37"/>
  <c r="J1258" i="37"/>
  <c r="J1257" i="37"/>
  <c r="J1256" i="37"/>
  <c r="J1255" i="37"/>
  <c r="J1254" i="37"/>
  <c r="J1253" i="37"/>
  <c r="J1252" i="37"/>
  <c r="J1251" i="37"/>
  <c r="J1250" i="37"/>
  <c r="J1249" i="37"/>
  <c r="J1248" i="37"/>
  <c r="J1247" i="37"/>
  <c r="J1246" i="37"/>
  <c r="J1245" i="37"/>
  <c r="J1244" i="37"/>
  <c r="J1243" i="37"/>
  <c r="J1242" i="37"/>
  <c r="J1241" i="37"/>
  <c r="J1240" i="37"/>
  <c r="J1239" i="37"/>
  <c r="J1238" i="37"/>
  <c r="J1237" i="37"/>
  <c r="J1236" i="37"/>
  <c r="J1235" i="37"/>
  <c r="J1234" i="37"/>
  <c r="J1233" i="37"/>
  <c r="J1232" i="37"/>
  <c r="J1231" i="37"/>
  <c r="J1230" i="37"/>
  <c r="J1229" i="37"/>
  <c r="J1228" i="37"/>
  <c r="J1227" i="37"/>
  <c r="J1226" i="37"/>
  <c r="J1225" i="37"/>
  <c r="J1224" i="37"/>
  <c r="J1223" i="37"/>
  <c r="J1222" i="37"/>
  <c r="J1221" i="37"/>
  <c r="J1220" i="37"/>
  <c r="J1219" i="37"/>
  <c r="J1218" i="37"/>
  <c r="J1217" i="37"/>
  <c r="J1216" i="37"/>
  <c r="J1215" i="37"/>
  <c r="J1214" i="37"/>
  <c r="J1213" i="37"/>
  <c r="J1212" i="37"/>
  <c r="J1211" i="37"/>
  <c r="J1210" i="37"/>
  <c r="J1209" i="37"/>
  <c r="J1208" i="37"/>
  <c r="J1207" i="37"/>
  <c r="J1206" i="37"/>
  <c r="J1205" i="37"/>
  <c r="J1204" i="37"/>
  <c r="J1203" i="37"/>
  <c r="J1202" i="37"/>
  <c r="J1201" i="37"/>
  <c r="J1200" i="37"/>
  <c r="J1199" i="37"/>
  <c r="J1198" i="37"/>
  <c r="J1197" i="37"/>
  <c r="J1196" i="37"/>
  <c r="J1195" i="37"/>
  <c r="J1194" i="37"/>
  <c r="J1193" i="37"/>
  <c r="J1192" i="37"/>
  <c r="J1191" i="37"/>
  <c r="J1190" i="37"/>
  <c r="J1189" i="37"/>
  <c r="J1188" i="37"/>
  <c r="J1187" i="37"/>
  <c r="J1186" i="37"/>
  <c r="J1185" i="37"/>
  <c r="J1184" i="37"/>
  <c r="J1183" i="37"/>
  <c r="J1182" i="37"/>
  <c r="J1181" i="37"/>
  <c r="J1180" i="37"/>
  <c r="J1179" i="37"/>
  <c r="J1178" i="37"/>
  <c r="J1177" i="37"/>
  <c r="J1176" i="37"/>
  <c r="J1175" i="37"/>
  <c r="J1174" i="37"/>
  <c r="J1173" i="37"/>
  <c r="J1172" i="37"/>
  <c r="J1171" i="37"/>
  <c r="J1170" i="37"/>
  <c r="J1169" i="37"/>
  <c r="J1168" i="37"/>
  <c r="J1167" i="37"/>
  <c r="J1166" i="37"/>
  <c r="J1165" i="37"/>
  <c r="J1164" i="37"/>
  <c r="J1163" i="37"/>
  <c r="J1162" i="37"/>
  <c r="J1161" i="37"/>
  <c r="J1160" i="37"/>
  <c r="J1159" i="37"/>
  <c r="J1158" i="37"/>
  <c r="J1157" i="37"/>
  <c r="J1156" i="37"/>
  <c r="J1155" i="37"/>
  <c r="J1154" i="37"/>
  <c r="J1153" i="37"/>
  <c r="J1152" i="37"/>
  <c r="J1151" i="37"/>
  <c r="J1150" i="37"/>
  <c r="J1149" i="37"/>
  <c r="J1148" i="37"/>
  <c r="J1147" i="37"/>
  <c r="J1146" i="37"/>
  <c r="J1145" i="37"/>
  <c r="J1144" i="37"/>
  <c r="J1143" i="37"/>
  <c r="J1142" i="37"/>
  <c r="J1141" i="37"/>
  <c r="J1140" i="37"/>
  <c r="J1139" i="37"/>
  <c r="J1138" i="37"/>
  <c r="J1137" i="37"/>
  <c r="J1136" i="37"/>
  <c r="J1135" i="37"/>
  <c r="J1134" i="37"/>
  <c r="J1133" i="37"/>
  <c r="J1132" i="37"/>
  <c r="J1131" i="37"/>
  <c r="J1130" i="37"/>
  <c r="J1129" i="37"/>
  <c r="J1128" i="37"/>
  <c r="J1127" i="37"/>
  <c r="J1126" i="37"/>
  <c r="J1125" i="37"/>
  <c r="J1124" i="37"/>
  <c r="J1123" i="37"/>
  <c r="J1122" i="37"/>
  <c r="J1121" i="37"/>
  <c r="J1120" i="37"/>
  <c r="J1119" i="37"/>
  <c r="J1118" i="37"/>
  <c r="J1117" i="37"/>
  <c r="J1116" i="37"/>
  <c r="J1115" i="37"/>
  <c r="J1114" i="37"/>
  <c r="J1113" i="37"/>
  <c r="J1112" i="37"/>
  <c r="J1111" i="37"/>
  <c r="J1110" i="37"/>
  <c r="J1109" i="37"/>
  <c r="J1108" i="37"/>
  <c r="J1107" i="37"/>
  <c r="J1106" i="37"/>
  <c r="J1105" i="37"/>
  <c r="J1104" i="37"/>
  <c r="J1103" i="37"/>
  <c r="J1102" i="37"/>
  <c r="J1101" i="37"/>
  <c r="J1100" i="37"/>
  <c r="J1099" i="37"/>
  <c r="J1098" i="37"/>
  <c r="J1097" i="37"/>
  <c r="J1096" i="37"/>
  <c r="J1095" i="37"/>
  <c r="J1094" i="37"/>
  <c r="J1093" i="37"/>
  <c r="J1092" i="37"/>
  <c r="J1091" i="37"/>
  <c r="J1090" i="37"/>
  <c r="J1089" i="37"/>
  <c r="J1088" i="37"/>
  <c r="J1087" i="37"/>
  <c r="J1086" i="37"/>
  <c r="J1085" i="37"/>
  <c r="J1084" i="37"/>
  <c r="J1083" i="37"/>
  <c r="J1082" i="37"/>
  <c r="J1081" i="37"/>
  <c r="J1080" i="37"/>
  <c r="J1079" i="37"/>
  <c r="J1078" i="37"/>
  <c r="J1077" i="37"/>
  <c r="J1076" i="37"/>
  <c r="J1075" i="37"/>
  <c r="J1074" i="37"/>
  <c r="J1073" i="37"/>
  <c r="J1072" i="37"/>
  <c r="J1071" i="37"/>
  <c r="J1070" i="37"/>
  <c r="J1069" i="37"/>
  <c r="J1068" i="37"/>
  <c r="J1067" i="37"/>
  <c r="J1066" i="37"/>
  <c r="J1065" i="37"/>
  <c r="J1064" i="37"/>
  <c r="J1063" i="37"/>
  <c r="J1062" i="37"/>
  <c r="J1061" i="37"/>
  <c r="J1060" i="37"/>
  <c r="J1059" i="37"/>
  <c r="J1058" i="37"/>
  <c r="J1057" i="37"/>
  <c r="J1056" i="37"/>
  <c r="J1055" i="37"/>
  <c r="J1054" i="37"/>
  <c r="J1053" i="37"/>
  <c r="J1052" i="37"/>
  <c r="J1051" i="37"/>
  <c r="J1050" i="37"/>
  <c r="J1049" i="37"/>
  <c r="J1048" i="37"/>
  <c r="J1047" i="37"/>
  <c r="J1046" i="37"/>
  <c r="J1045" i="37"/>
  <c r="J1044" i="37"/>
  <c r="J1043" i="37"/>
  <c r="J1042" i="37"/>
  <c r="J1041" i="37"/>
  <c r="J1040" i="37"/>
  <c r="J1039" i="37"/>
  <c r="J1038" i="37"/>
  <c r="J1037" i="37"/>
  <c r="J1036" i="37"/>
  <c r="J1035" i="37"/>
  <c r="J1034" i="37"/>
  <c r="J1033" i="37"/>
  <c r="J1032" i="37"/>
  <c r="J1031" i="37"/>
  <c r="J1030" i="37"/>
  <c r="J1029" i="37"/>
  <c r="J1028" i="37"/>
  <c r="J1027" i="37"/>
  <c r="J1026" i="37"/>
  <c r="J1025" i="37"/>
  <c r="J1024" i="37"/>
  <c r="J1023" i="37"/>
  <c r="J1022" i="37"/>
  <c r="J1021" i="37"/>
  <c r="J1020" i="37"/>
  <c r="J1019" i="37"/>
  <c r="J1018" i="37"/>
  <c r="J1017" i="37"/>
  <c r="J1016" i="37"/>
  <c r="J1015" i="37"/>
  <c r="J1014" i="37"/>
  <c r="J1013" i="37"/>
  <c r="J1012" i="37"/>
  <c r="J1011" i="37"/>
  <c r="J1010" i="37"/>
  <c r="J1009" i="37"/>
  <c r="J1008" i="37"/>
  <c r="J1007" i="37"/>
  <c r="J1006" i="37"/>
  <c r="J1005" i="37"/>
  <c r="J1004" i="37"/>
  <c r="J1003" i="37"/>
  <c r="J1002" i="37"/>
  <c r="J1001" i="37"/>
  <c r="J1000" i="37"/>
  <c r="J999" i="37"/>
  <c r="J998" i="37"/>
  <c r="J997" i="37"/>
  <c r="J996" i="37"/>
  <c r="J995" i="37"/>
  <c r="J994" i="37"/>
  <c r="J993" i="37"/>
  <c r="J992" i="37"/>
  <c r="J991" i="37"/>
  <c r="J990" i="37"/>
  <c r="J989" i="37"/>
  <c r="J988" i="37"/>
  <c r="J987" i="37"/>
  <c r="J986" i="37"/>
  <c r="J985" i="37"/>
  <c r="J984" i="37"/>
  <c r="J983" i="37"/>
  <c r="J982" i="37"/>
  <c r="J981" i="37"/>
  <c r="J980" i="37"/>
  <c r="J979" i="37"/>
  <c r="J978" i="37"/>
  <c r="J977" i="37"/>
  <c r="J976" i="37"/>
  <c r="J975" i="37"/>
  <c r="J974" i="37"/>
  <c r="J973" i="37"/>
  <c r="J972" i="37"/>
  <c r="J971" i="37"/>
  <c r="J970" i="37"/>
  <c r="J969" i="37"/>
  <c r="J968" i="37"/>
  <c r="J967" i="37"/>
  <c r="J966" i="37"/>
  <c r="J965" i="37"/>
  <c r="J964" i="37"/>
  <c r="J963" i="37"/>
  <c r="J962" i="37"/>
  <c r="J961" i="37"/>
  <c r="J960" i="37"/>
  <c r="J959" i="37"/>
  <c r="J958" i="37"/>
  <c r="J957" i="37"/>
  <c r="J956" i="37"/>
  <c r="J955" i="37"/>
  <c r="J954" i="37"/>
  <c r="J953" i="37"/>
  <c r="J952" i="37"/>
  <c r="J951" i="37"/>
  <c r="J950" i="37"/>
  <c r="J949" i="37"/>
  <c r="J948" i="37"/>
  <c r="J947" i="37"/>
  <c r="J946" i="37"/>
  <c r="J945" i="37"/>
  <c r="J944" i="37"/>
  <c r="J943" i="37"/>
  <c r="J942" i="37"/>
  <c r="J941" i="37"/>
  <c r="J940" i="37"/>
  <c r="J939" i="37"/>
  <c r="J938" i="37"/>
  <c r="J937" i="37"/>
  <c r="J936" i="37"/>
  <c r="J935" i="37"/>
  <c r="J934" i="37"/>
  <c r="J933" i="37"/>
  <c r="J932" i="37"/>
  <c r="J931" i="37"/>
  <c r="J930" i="37"/>
  <c r="J929" i="37"/>
  <c r="J928" i="37"/>
  <c r="J927" i="37"/>
  <c r="J926" i="37"/>
  <c r="J925" i="37"/>
  <c r="J924" i="37"/>
  <c r="J923" i="37"/>
  <c r="J922" i="37"/>
  <c r="J921" i="37"/>
  <c r="J920" i="37"/>
  <c r="J919" i="37"/>
  <c r="J918" i="37"/>
  <c r="J917" i="37"/>
  <c r="J916" i="37"/>
  <c r="J915" i="37"/>
  <c r="J914" i="37"/>
  <c r="J913" i="37"/>
  <c r="J912" i="37"/>
  <c r="J911" i="37"/>
  <c r="J910" i="37"/>
  <c r="J909" i="37"/>
  <c r="J908" i="37"/>
  <c r="J907" i="37"/>
  <c r="J906" i="37"/>
  <c r="J905" i="37"/>
  <c r="J904" i="37"/>
  <c r="J903" i="37"/>
  <c r="J902" i="37"/>
  <c r="J901" i="37"/>
  <c r="J900" i="37"/>
  <c r="J899" i="37"/>
  <c r="J898" i="37"/>
  <c r="J897" i="37"/>
  <c r="J896" i="37"/>
  <c r="J895" i="37"/>
  <c r="J894" i="37"/>
  <c r="J893" i="37"/>
  <c r="J892" i="37"/>
  <c r="J891" i="37"/>
  <c r="J890" i="37"/>
  <c r="J889" i="37"/>
  <c r="J888" i="37"/>
  <c r="J887" i="37"/>
  <c r="J886" i="37"/>
  <c r="J885" i="37"/>
  <c r="J884" i="37"/>
  <c r="J883" i="37"/>
  <c r="J882" i="37"/>
  <c r="J881" i="37"/>
  <c r="J880" i="37"/>
  <c r="J879" i="37"/>
  <c r="J878" i="37"/>
  <c r="J877" i="37"/>
  <c r="J876" i="37"/>
  <c r="J875" i="37"/>
  <c r="J874" i="37"/>
  <c r="J873" i="37"/>
  <c r="J872" i="37"/>
  <c r="J871" i="37"/>
  <c r="J870" i="37"/>
  <c r="J869" i="37"/>
  <c r="J868" i="37"/>
  <c r="J867" i="37"/>
  <c r="J866" i="37"/>
  <c r="J865" i="37"/>
  <c r="J864" i="37"/>
  <c r="J863" i="37"/>
  <c r="J862" i="37"/>
  <c r="J861" i="37"/>
  <c r="J860" i="37"/>
  <c r="J859" i="37"/>
  <c r="J858" i="37"/>
  <c r="J857" i="37"/>
  <c r="J856" i="37"/>
  <c r="J855" i="37"/>
  <c r="J854" i="37"/>
  <c r="J853" i="37"/>
  <c r="J852" i="37"/>
  <c r="J851" i="37"/>
  <c r="J850" i="37"/>
  <c r="J849" i="37"/>
  <c r="J848" i="37"/>
  <c r="J847" i="37"/>
  <c r="J846" i="37"/>
  <c r="J845" i="37"/>
  <c r="J844" i="37"/>
  <c r="J843" i="37"/>
  <c r="J842" i="37"/>
  <c r="J841" i="37"/>
  <c r="J840" i="37"/>
  <c r="J839" i="37"/>
  <c r="J838" i="37"/>
  <c r="J837" i="37"/>
  <c r="J836" i="37"/>
  <c r="J835" i="37"/>
  <c r="J834" i="37"/>
  <c r="J833" i="37"/>
  <c r="J832" i="37"/>
  <c r="J831" i="37"/>
  <c r="J830" i="37"/>
  <c r="J829" i="37"/>
  <c r="J828" i="37"/>
  <c r="J827" i="37"/>
  <c r="J826" i="37"/>
  <c r="J825" i="37"/>
  <c r="J824" i="37"/>
  <c r="J823" i="37"/>
  <c r="J822" i="37"/>
  <c r="J821" i="37"/>
  <c r="J820" i="37"/>
  <c r="J819" i="37"/>
  <c r="J818" i="37"/>
  <c r="J817" i="37"/>
  <c r="J816" i="37"/>
  <c r="J815" i="37"/>
  <c r="J814" i="37"/>
  <c r="J813" i="37"/>
  <c r="J812" i="37"/>
  <c r="J811" i="37"/>
  <c r="J810" i="37"/>
  <c r="J809" i="37"/>
  <c r="J808" i="37"/>
  <c r="J807" i="37"/>
  <c r="J806" i="37"/>
  <c r="J805" i="37"/>
  <c r="J804" i="37"/>
  <c r="J803" i="37"/>
  <c r="J802" i="37"/>
  <c r="J801" i="37"/>
  <c r="J800" i="37"/>
  <c r="J799" i="37"/>
  <c r="J798" i="37"/>
  <c r="J797" i="37"/>
  <c r="J796" i="37"/>
  <c r="J795" i="37"/>
  <c r="J794" i="37"/>
  <c r="J793" i="37"/>
  <c r="J792" i="37"/>
  <c r="J791" i="37"/>
  <c r="J790" i="37"/>
  <c r="J789" i="37"/>
  <c r="J788" i="37"/>
  <c r="J787" i="37"/>
  <c r="J786" i="37"/>
  <c r="J785" i="37"/>
  <c r="J784" i="37"/>
  <c r="J783" i="37"/>
  <c r="J782" i="37"/>
  <c r="J781" i="37"/>
  <c r="J780" i="37"/>
  <c r="J779" i="37"/>
  <c r="J778" i="37"/>
  <c r="J777" i="37"/>
  <c r="J776" i="37"/>
  <c r="J775" i="37"/>
  <c r="J774" i="37"/>
  <c r="J773" i="37"/>
  <c r="J772" i="37"/>
  <c r="J771" i="37"/>
  <c r="J770" i="37"/>
  <c r="J769" i="37"/>
  <c r="J768" i="37"/>
  <c r="J767" i="37"/>
  <c r="J766" i="37"/>
  <c r="J765" i="37"/>
  <c r="J764" i="37"/>
  <c r="J763" i="37"/>
  <c r="J762" i="37"/>
  <c r="J761" i="37"/>
  <c r="J760" i="37"/>
  <c r="J759" i="37"/>
  <c r="J758" i="37"/>
  <c r="J757" i="37"/>
  <c r="J756" i="37"/>
  <c r="J755" i="37"/>
  <c r="J754" i="37"/>
  <c r="J753" i="37"/>
  <c r="J752" i="37"/>
  <c r="J751" i="37"/>
  <c r="J750" i="37"/>
  <c r="J749" i="37"/>
  <c r="J748" i="37"/>
  <c r="J747" i="37"/>
  <c r="J746" i="37"/>
  <c r="J745" i="37"/>
  <c r="J744" i="37"/>
  <c r="J743" i="37"/>
  <c r="J742" i="37"/>
  <c r="J741" i="37"/>
  <c r="J740" i="37"/>
  <c r="J739" i="37"/>
  <c r="J738" i="37"/>
  <c r="J737" i="37"/>
  <c r="J736" i="37"/>
  <c r="J735" i="37"/>
  <c r="J734" i="37"/>
  <c r="J733" i="37"/>
  <c r="J732" i="37"/>
  <c r="J731" i="37"/>
  <c r="J730" i="37"/>
  <c r="J729" i="37"/>
  <c r="J728" i="37"/>
  <c r="J727" i="37"/>
  <c r="J726" i="37"/>
  <c r="J725" i="37"/>
  <c r="J724" i="37"/>
  <c r="J723" i="37"/>
  <c r="J722" i="37"/>
  <c r="J721" i="37"/>
  <c r="J720" i="37"/>
  <c r="J719" i="37"/>
  <c r="J718" i="37"/>
  <c r="J717" i="37"/>
  <c r="J716" i="37"/>
  <c r="J715" i="37"/>
  <c r="J714" i="37"/>
  <c r="J713" i="37"/>
  <c r="J712" i="37"/>
  <c r="J711" i="37"/>
  <c r="J710" i="37"/>
  <c r="J709" i="37"/>
  <c r="J708" i="37"/>
  <c r="J707" i="37"/>
  <c r="J706" i="37"/>
  <c r="J705" i="37"/>
  <c r="J704" i="37"/>
  <c r="J703" i="37"/>
  <c r="J702" i="37"/>
  <c r="J701" i="37"/>
  <c r="J700" i="37"/>
  <c r="J699" i="37"/>
  <c r="J698" i="37"/>
  <c r="J697" i="37"/>
  <c r="J696" i="37"/>
  <c r="J695" i="37"/>
  <c r="J694" i="37"/>
  <c r="J693" i="37"/>
  <c r="J692" i="37"/>
  <c r="J691" i="37"/>
  <c r="J690" i="37"/>
  <c r="J689" i="37"/>
  <c r="J688" i="37"/>
  <c r="J687" i="37"/>
  <c r="J686" i="37"/>
  <c r="J685" i="37"/>
  <c r="J684" i="37"/>
  <c r="J683" i="37"/>
  <c r="J682" i="37"/>
  <c r="J681" i="37"/>
  <c r="J680" i="37"/>
  <c r="J679" i="37"/>
  <c r="J678" i="37"/>
  <c r="J677" i="37"/>
  <c r="J676" i="37"/>
  <c r="J675" i="37"/>
  <c r="J674" i="37"/>
  <c r="J673" i="37"/>
  <c r="J672" i="37"/>
  <c r="J671" i="37"/>
  <c r="J670" i="37"/>
  <c r="J669" i="37"/>
  <c r="J668" i="37"/>
  <c r="J667" i="37"/>
  <c r="J666" i="37"/>
  <c r="J665" i="37"/>
  <c r="J664" i="37"/>
  <c r="J663" i="37"/>
  <c r="J662" i="37"/>
  <c r="J661" i="37"/>
  <c r="J660" i="37"/>
  <c r="J659" i="37"/>
  <c r="J658" i="37"/>
  <c r="J657" i="37"/>
  <c r="J656" i="37"/>
  <c r="J655" i="37"/>
  <c r="J654" i="37"/>
  <c r="J653" i="37"/>
  <c r="J652" i="37"/>
  <c r="J651" i="37"/>
  <c r="J650" i="37"/>
  <c r="J649" i="37"/>
  <c r="J648" i="37"/>
  <c r="J647" i="37"/>
  <c r="J646" i="37"/>
  <c r="J645" i="37"/>
  <c r="J644" i="37"/>
  <c r="J643" i="37"/>
  <c r="J642" i="37"/>
  <c r="J641" i="37"/>
  <c r="J640" i="37"/>
  <c r="J639" i="37"/>
  <c r="J638" i="37"/>
  <c r="J637" i="37"/>
  <c r="J636" i="37"/>
  <c r="J635" i="37"/>
  <c r="J634" i="37"/>
  <c r="J633" i="37"/>
  <c r="J632" i="37"/>
  <c r="J631" i="37"/>
  <c r="J630" i="37"/>
  <c r="J629" i="37"/>
  <c r="J628" i="37"/>
  <c r="J627" i="37"/>
  <c r="J626" i="37"/>
  <c r="J625" i="37"/>
  <c r="J624" i="37"/>
  <c r="J623" i="37"/>
  <c r="J622" i="37"/>
  <c r="J621" i="37"/>
  <c r="J620" i="37"/>
  <c r="J619" i="37"/>
  <c r="J618" i="37"/>
  <c r="J617" i="37"/>
  <c r="J616" i="37"/>
  <c r="J615" i="37"/>
  <c r="J614" i="37"/>
  <c r="J613" i="37"/>
  <c r="J612" i="37"/>
  <c r="J611" i="37"/>
  <c r="J610" i="37"/>
  <c r="J609" i="37"/>
  <c r="J608" i="37"/>
  <c r="J607" i="37"/>
  <c r="J606" i="37"/>
  <c r="J605" i="37"/>
  <c r="J604" i="37"/>
  <c r="J603" i="37"/>
  <c r="J602" i="37"/>
  <c r="J601" i="37"/>
  <c r="J600" i="37"/>
  <c r="J599" i="37"/>
  <c r="J598" i="37"/>
  <c r="J597" i="37"/>
  <c r="J596" i="37"/>
  <c r="J595" i="37"/>
  <c r="J594" i="37"/>
  <c r="J593" i="37"/>
  <c r="J592" i="37"/>
  <c r="J591" i="37"/>
  <c r="J590" i="37"/>
  <c r="J589" i="37"/>
  <c r="J588" i="37"/>
  <c r="J587" i="37"/>
  <c r="J586" i="37"/>
  <c r="J585" i="37"/>
  <c r="J584" i="37"/>
  <c r="J583" i="37"/>
  <c r="J582" i="37"/>
  <c r="J581" i="37"/>
  <c r="J580" i="37"/>
  <c r="J579" i="37"/>
  <c r="J578" i="37"/>
  <c r="J577" i="37"/>
  <c r="J576" i="37"/>
  <c r="J575" i="37"/>
  <c r="J574" i="37"/>
  <c r="J573" i="37"/>
  <c r="J572" i="37"/>
  <c r="J571" i="37"/>
  <c r="J570" i="37"/>
  <c r="J569" i="37"/>
  <c r="J568" i="37"/>
  <c r="J567" i="37"/>
  <c r="J566" i="37"/>
  <c r="J565" i="37"/>
  <c r="J564" i="37"/>
  <c r="J563" i="37"/>
  <c r="J562" i="37"/>
  <c r="J561" i="37"/>
  <c r="J560" i="37"/>
  <c r="J559" i="37"/>
  <c r="J558" i="37"/>
  <c r="J557" i="37"/>
  <c r="J556" i="37"/>
  <c r="J555" i="37"/>
  <c r="J554" i="37"/>
  <c r="J553" i="37"/>
  <c r="J552" i="37"/>
  <c r="J551" i="37"/>
  <c r="J550" i="37"/>
  <c r="J549" i="37"/>
  <c r="J548" i="37"/>
  <c r="J547" i="37"/>
  <c r="J546" i="37"/>
  <c r="J545" i="37"/>
  <c r="J544" i="37"/>
  <c r="J543" i="37"/>
  <c r="J542" i="37"/>
  <c r="J541" i="37"/>
  <c r="J540" i="37"/>
  <c r="J539" i="37"/>
  <c r="J538" i="37"/>
  <c r="J537" i="37"/>
  <c r="J536" i="37"/>
  <c r="J535" i="37"/>
  <c r="J534" i="37"/>
  <c r="J533" i="37"/>
  <c r="J532" i="37"/>
  <c r="J531" i="37"/>
  <c r="J530" i="37"/>
  <c r="J529" i="37"/>
  <c r="J528" i="37"/>
  <c r="J527" i="37"/>
  <c r="J526" i="37"/>
  <c r="J525" i="37"/>
  <c r="J524" i="37"/>
  <c r="J523" i="37"/>
  <c r="J522" i="37"/>
  <c r="J521" i="37"/>
  <c r="J520" i="37"/>
  <c r="J519" i="37"/>
  <c r="J518" i="37"/>
  <c r="J517" i="37"/>
  <c r="J516" i="37"/>
  <c r="J515" i="37"/>
  <c r="J514" i="37"/>
  <c r="J513" i="37"/>
  <c r="J512" i="37"/>
  <c r="J511" i="37"/>
  <c r="J510" i="37"/>
  <c r="J509" i="37"/>
  <c r="J508" i="37"/>
  <c r="J507" i="37"/>
  <c r="J506" i="37"/>
  <c r="J505" i="37"/>
  <c r="J504" i="37"/>
  <c r="J503" i="37"/>
  <c r="J502" i="37"/>
  <c r="J501" i="37"/>
  <c r="J500" i="37"/>
  <c r="J499" i="37"/>
  <c r="J498" i="37"/>
  <c r="J497" i="37"/>
  <c r="J496" i="37"/>
  <c r="J495" i="37"/>
  <c r="J494" i="37"/>
  <c r="J493" i="37"/>
  <c r="J492" i="37"/>
  <c r="J491" i="37"/>
  <c r="J490" i="37"/>
  <c r="J489" i="37"/>
  <c r="J488" i="37"/>
  <c r="J487" i="37"/>
  <c r="J486" i="37"/>
  <c r="J485" i="37"/>
  <c r="J484" i="37"/>
  <c r="J483" i="37"/>
  <c r="J482" i="37"/>
  <c r="J481" i="37"/>
  <c r="J480" i="37"/>
  <c r="J479" i="37"/>
  <c r="J478" i="37"/>
  <c r="J477" i="37"/>
  <c r="J476" i="37"/>
  <c r="J475" i="37"/>
  <c r="J474" i="37"/>
  <c r="J473" i="37"/>
  <c r="J472" i="37"/>
  <c r="J471" i="37"/>
  <c r="J470" i="37"/>
  <c r="J469" i="37"/>
  <c r="J468" i="37"/>
  <c r="J467" i="37"/>
  <c r="J466" i="37"/>
  <c r="J465" i="37"/>
  <c r="J464" i="37"/>
  <c r="J463" i="37"/>
  <c r="J462" i="37"/>
  <c r="J461" i="37"/>
  <c r="J460" i="37"/>
  <c r="J459" i="37"/>
  <c r="J458" i="37"/>
  <c r="J457" i="37"/>
  <c r="J456" i="37"/>
  <c r="J455" i="37"/>
  <c r="J454" i="37"/>
  <c r="J453" i="37"/>
  <c r="J452" i="37"/>
  <c r="J451" i="37"/>
  <c r="J450" i="37"/>
  <c r="J449" i="37"/>
  <c r="J448" i="37"/>
  <c r="J447" i="37"/>
  <c r="J446" i="37"/>
  <c r="J445" i="37"/>
  <c r="J444" i="37"/>
  <c r="J443" i="37"/>
  <c r="J442" i="37"/>
  <c r="J441" i="37"/>
  <c r="J440" i="37"/>
  <c r="J439" i="37"/>
  <c r="J438" i="37"/>
  <c r="J437" i="37"/>
  <c r="J436" i="37"/>
  <c r="J435" i="37"/>
  <c r="J434" i="37"/>
  <c r="J433" i="37"/>
  <c r="J432" i="37"/>
  <c r="J431" i="37"/>
  <c r="J430" i="37"/>
  <c r="J429" i="37"/>
  <c r="J428" i="37"/>
  <c r="J427" i="37"/>
  <c r="J426" i="37"/>
  <c r="J425" i="37"/>
  <c r="J424" i="37"/>
  <c r="J423" i="37"/>
  <c r="J422" i="37"/>
  <c r="J421" i="37"/>
  <c r="J420" i="37"/>
  <c r="J419" i="37"/>
  <c r="J418" i="37"/>
  <c r="J417" i="37"/>
  <c r="J416" i="37"/>
  <c r="J415" i="37"/>
  <c r="J414" i="37"/>
  <c r="J413" i="37"/>
  <c r="J412" i="37"/>
  <c r="J411" i="37"/>
  <c r="J410" i="37"/>
  <c r="J409" i="37"/>
  <c r="J408" i="37"/>
  <c r="J407" i="37"/>
  <c r="J406" i="37"/>
  <c r="J405" i="37"/>
  <c r="J404" i="37"/>
  <c r="J403" i="37"/>
  <c r="J402" i="37"/>
  <c r="J401" i="37"/>
  <c r="J400" i="37"/>
  <c r="J399" i="37"/>
  <c r="J398" i="37"/>
  <c r="J397" i="37"/>
  <c r="J396" i="37"/>
  <c r="J395" i="37"/>
  <c r="J394" i="37"/>
  <c r="J393" i="37"/>
  <c r="J392" i="37"/>
  <c r="J391" i="37"/>
  <c r="J390" i="37"/>
  <c r="J389" i="37"/>
  <c r="J388" i="37"/>
  <c r="J387" i="37"/>
  <c r="J386" i="37"/>
  <c r="J385" i="37"/>
  <c r="J384" i="37"/>
  <c r="J383" i="37"/>
  <c r="J382" i="37"/>
  <c r="J381" i="37"/>
  <c r="J380" i="37"/>
  <c r="J379" i="37"/>
  <c r="J378" i="37"/>
  <c r="J377" i="37"/>
  <c r="J376" i="37"/>
  <c r="J375" i="37"/>
  <c r="J374" i="37"/>
  <c r="J373" i="37"/>
  <c r="J372" i="37"/>
  <c r="J371" i="37"/>
  <c r="J370" i="37"/>
  <c r="J369" i="37"/>
  <c r="J368" i="37"/>
  <c r="J367" i="37"/>
  <c r="J366" i="37"/>
  <c r="J365" i="37"/>
  <c r="J364" i="37"/>
  <c r="J363" i="37"/>
  <c r="J362" i="37"/>
  <c r="J361" i="37"/>
  <c r="J360" i="37"/>
  <c r="J359" i="37"/>
  <c r="J358" i="37"/>
  <c r="J357" i="37"/>
  <c r="J356" i="37"/>
  <c r="J355" i="37"/>
  <c r="J354" i="37"/>
  <c r="J353" i="37"/>
  <c r="J352" i="37"/>
  <c r="J351" i="37"/>
  <c r="J350" i="37"/>
  <c r="J349" i="37"/>
  <c r="J348" i="37"/>
  <c r="J347" i="37"/>
  <c r="J346" i="37"/>
  <c r="J345" i="37"/>
  <c r="J344" i="37"/>
  <c r="J343" i="37"/>
  <c r="J342" i="37"/>
  <c r="J341" i="37"/>
  <c r="J340" i="37"/>
  <c r="J339" i="37"/>
  <c r="J338" i="37"/>
  <c r="J337" i="37"/>
  <c r="J336" i="37"/>
  <c r="J335" i="37"/>
  <c r="J334" i="37"/>
  <c r="J333" i="37"/>
  <c r="J332" i="37"/>
  <c r="J331" i="37"/>
  <c r="J330" i="37"/>
  <c r="J329" i="37"/>
  <c r="J328" i="37"/>
  <c r="J327" i="37"/>
  <c r="J326" i="37"/>
  <c r="J325" i="37"/>
  <c r="J324" i="37"/>
  <c r="J323" i="37"/>
  <c r="J322" i="37"/>
  <c r="J321" i="37"/>
  <c r="J320" i="37"/>
  <c r="J319" i="37"/>
  <c r="J318" i="37"/>
  <c r="J317" i="37"/>
  <c r="J316" i="37"/>
  <c r="J315" i="37"/>
  <c r="J314" i="37"/>
  <c r="J313" i="37"/>
  <c r="J312" i="37"/>
  <c r="J311" i="37"/>
  <c r="J310" i="37"/>
  <c r="J309" i="37"/>
  <c r="J308" i="37"/>
  <c r="J307" i="37"/>
  <c r="J306" i="37"/>
  <c r="J305" i="37"/>
  <c r="J304" i="37"/>
  <c r="J303" i="37"/>
  <c r="J302" i="37"/>
  <c r="J301" i="37"/>
  <c r="J300" i="37"/>
  <c r="J299" i="37"/>
  <c r="J298" i="37"/>
  <c r="J297" i="37"/>
  <c r="J296" i="37"/>
  <c r="J295" i="37"/>
  <c r="J294" i="37"/>
  <c r="J293" i="37"/>
  <c r="J292" i="37"/>
  <c r="J291" i="37"/>
  <c r="J290" i="37"/>
  <c r="J289" i="37"/>
  <c r="J288" i="37"/>
  <c r="J287" i="37"/>
  <c r="J286" i="37"/>
  <c r="J285" i="37"/>
  <c r="J284" i="37"/>
  <c r="J283" i="37"/>
  <c r="J282" i="37"/>
  <c r="J281" i="37"/>
  <c r="J280" i="37"/>
  <c r="J279" i="37"/>
  <c r="J278" i="37"/>
  <c r="J277" i="37"/>
  <c r="J276" i="37"/>
  <c r="J275" i="37"/>
  <c r="J274" i="37"/>
  <c r="J273" i="37"/>
  <c r="J272" i="37"/>
  <c r="J271" i="37"/>
  <c r="J270" i="37"/>
  <c r="J269" i="37"/>
  <c r="J268" i="37"/>
  <c r="J267" i="37"/>
  <c r="J266" i="37"/>
  <c r="J265" i="37"/>
  <c r="J264" i="37"/>
  <c r="J263" i="37"/>
  <c r="J262" i="37"/>
  <c r="J261" i="37"/>
  <c r="J260" i="37"/>
  <c r="J259" i="37"/>
  <c r="J258" i="37"/>
  <c r="J257" i="37"/>
  <c r="J256" i="37"/>
  <c r="J255" i="37"/>
  <c r="J254" i="37"/>
  <c r="J253" i="37"/>
  <c r="J252" i="37"/>
  <c r="J251" i="37"/>
  <c r="J250" i="37"/>
  <c r="J249" i="37"/>
  <c r="J248" i="37"/>
  <c r="J247" i="37"/>
  <c r="J246" i="37"/>
  <c r="J245" i="37"/>
  <c r="J244" i="37"/>
  <c r="J243" i="37"/>
  <c r="J242" i="37"/>
  <c r="J241" i="37"/>
  <c r="J240" i="37"/>
  <c r="J239" i="37"/>
  <c r="J238" i="37"/>
  <c r="J237" i="37"/>
  <c r="J236" i="37"/>
  <c r="J235" i="37"/>
  <c r="J234" i="37"/>
  <c r="J233" i="37"/>
  <c r="J232" i="37"/>
  <c r="J231" i="37"/>
  <c r="J230" i="37"/>
  <c r="J229" i="37"/>
  <c r="J228" i="37"/>
  <c r="J227" i="37"/>
  <c r="J226" i="37"/>
  <c r="J225" i="37"/>
  <c r="J224" i="37"/>
  <c r="J223" i="37"/>
  <c r="J222" i="37"/>
  <c r="J221" i="37"/>
  <c r="J220" i="37"/>
  <c r="J219" i="37"/>
  <c r="J218" i="37"/>
  <c r="J217" i="37"/>
  <c r="J216" i="37"/>
  <c r="J215" i="37"/>
  <c r="J214" i="37"/>
  <c r="J213" i="37"/>
  <c r="J212" i="37"/>
  <c r="J211" i="37"/>
  <c r="J210" i="37"/>
  <c r="J209" i="37"/>
  <c r="J208" i="37"/>
  <c r="J207" i="37"/>
  <c r="J206" i="37"/>
  <c r="J205" i="37"/>
  <c r="J204" i="37"/>
  <c r="J203" i="37"/>
  <c r="J202" i="37"/>
  <c r="J201" i="37"/>
  <c r="J200" i="37"/>
  <c r="J199" i="37"/>
  <c r="J198" i="37"/>
  <c r="J197" i="37"/>
  <c r="J196" i="37"/>
  <c r="J195" i="37"/>
  <c r="J194" i="37"/>
  <c r="J193" i="37"/>
  <c r="J192" i="37"/>
  <c r="J191" i="37"/>
  <c r="J190" i="37"/>
  <c r="J189" i="37"/>
  <c r="J188" i="37"/>
  <c r="J187" i="37"/>
  <c r="J186" i="37"/>
  <c r="J185" i="37"/>
  <c r="J184" i="37"/>
  <c r="J183" i="37"/>
  <c r="J182" i="37"/>
  <c r="J181" i="37"/>
  <c r="J180" i="37"/>
  <c r="J179" i="37"/>
  <c r="J178" i="37"/>
  <c r="J177" i="37"/>
  <c r="J176" i="37"/>
  <c r="J175" i="37"/>
  <c r="J174" i="37"/>
  <c r="J173" i="37"/>
  <c r="J172" i="37"/>
  <c r="J171" i="37"/>
  <c r="J170" i="37"/>
  <c r="J169" i="37"/>
  <c r="J168" i="37"/>
  <c r="J167" i="37"/>
  <c r="J166" i="37"/>
  <c r="J165" i="37"/>
  <c r="J164" i="37"/>
  <c r="J163" i="37"/>
  <c r="J162" i="37"/>
  <c r="J161" i="37"/>
  <c r="J160" i="37"/>
  <c r="J159" i="37"/>
  <c r="J158" i="37"/>
  <c r="J157" i="37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3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30" i="37"/>
  <c r="J129" i="37"/>
  <c r="J128" i="37"/>
  <c r="J127" i="37"/>
  <c r="J126" i="37"/>
  <c r="J125" i="37"/>
  <c r="J124" i="37"/>
  <c r="J123" i="37"/>
  <c r="J122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6" i="37"/>
  <c r="J105" i="37"/>
  <c r="J104" i="37"/>
  <c r="J103" i="37"/>
  <c r="J102" i="37"/>
  <c r="J101" i="37"/>
  <c r="J100" i="37"/>
  <c r="J99" i="37"/>
  <c r="J98" i="37"/>
  <c r="J97" i="37"/>
  <c r="J96" i="37"/>
  <c r="J95" i="37"/>
  <c r="J94" i="37"/>
  <c r="J93" i="37"/>
  <c r="J92" i="37"/>
  <c r="J91" i="37"/>
  <c r="J90" i="37"/>
  <c r="J89" i="37"/>
  <c r="J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5" i="37"/>
  <c r="J4" i="37"/>
  <c r="J3" i="37"/>
  <c r="J2" i="37"/>
  <c r="F8" i="10"/>
  <c r="E8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F9" i="10" s="1"/>
  <c r="H109" i="10"/>
  <c r="N108" i="10"/>
  <c r="M108" i="10"/>
  <c r="L108" i="10"/>
  <c r="R108" i="10" s="1"/>
  <c r="K108" i="10"/>
  <c r="N107" i="10"/>
  <c r="M107" i="10"/>
  <c r="L107" i="10"/>
  <c r="K107" i="10"/>
  <c r="J107" i="10"/>
  <c r="I107" i="10"/>
  <c r="G107" i="10"/>
  <c r="S107" i="10" s="1"/>
  <c r="F107" i="10"/>
  <c r="Q107" i="10" s="1"/>
  <c r="N106" i="10"/>
  <c r="M106" i="10"/>
  <c r="L106" i="10"/>
  <c r="I96" i="10"/>
  <c r="H96" i="10"/>
  <c r="G96" i="10"/>
  <c r="F96" i="10"/>
  <c r="N95" i="10"/>
  <c r="M95" i="10"/>
  <c r="L95" i="10"/>
  <c r="K95" i="10"/>
  <c r="J95" i="10"/>
  <c r="I95" i="10"/>
  <c r="H95" i="10"/>
  <c r="G95" i="10"/>
  <c r="S95" i="10" s="1"/>
  <c r="F95" i="10"/>
  <c r="N94" i="10"/>
  <c r="M94" i="10"/>
  <c r="L94" i="10"/>
  <c r="K94" i="10"/>
  <c r="J94" i="10"/>
  <c r="I94" i="10"/>
  <c r="H94" i="10"/>
  <c r="G94" i="10"/>
  <c r="S94" i="10" s="1"/>
  <c r="F94" i="10"/>
  <c r="N93" i="10"/>
  <c r="M93" i="10"/>
  <c r="L93" i="10"/>
  <c r="K93" i="10"/>
  <c r="J93" i="10"/>
  <c r="I93" i="10"/>
  <c r="H93" i="10"/>
  <c r="G93" i="10"/>
  <c r="S93" i="10" s="1"/>
  <c r="F93" i="10"/>
  <c r="Q93" i="10" s="1"/>
  <c r="H92" i="10"/>
  <c r="N91" i="10"/>
  <c r="M91" i="10"/>
  <c r="L91" i="10"/>
  <c r="K91" i="10"/>
  <c r="J91" i="10"/>
  <c r="I91" i="10"/>
  <c r="G91" i="10"/>
  <c r="S91" i="10" s="1"/>
  <c r="F91" i="10"/>
  <c r="Q91" i="10" s="1"/>
  <c r="N90" i="10"/>
  <c r="M90" i="10"/>
  <c r="L90" i="10"/>
  <c r="K90" i="10"/>
  <c r="J90" i="10"/>
  <c r="I90" i="10"/>
  <c r="G90" i="10"/>
  <c r="S90" i="10" s="1"/>
  <c r="F90" i="10"/>
  <c r="Q90" i="10" s="1"/>
  <c r="N89" i="10"/>
  <c r="M89" i="10"/>
  <c r="L89" i="10"/>
  <c r="K89" i="10"/>
  <c r="J89" i="10"/>
  <c r="I89" i="10"/>
  <c r="G89" i="10"/>
  <c r="S89" i="10" s="1"/>
  <c r="F89" i="10"/>
  <c r="Q89" i="10" s="1"/>
  <c r="N88" i="10"/>
  <c r="M88" i="10"/>
  <c r="L88" i="10"/>
  <c r="K88" i="10"/>
  <c r="J88" i="10"/>
  <c r="I88" i="10"/>
  <c r="G88" i="10"/>
  <c r="S88" i="10" s="1"/>
  <c r="F88" i="10"/>
  <c r="Q88" i="10" s="1"/>
  <c r="N87" i="10"/>
  <c r="N92" i="10" s="1"/>
  <c r="M87" i="10"/>
  <c r="L87" i="10"/>
  <c r="K87" i="10"/>
  <c r="K92" i="10" s="1"/>
  <c r="J87" i="10"/>
  <c r="I87" i="10"/>
  <c r="G87" i="10"/>
  <c r="F87" i="10"/>
  <c r="N86" i="10"/>
  <c r="M86" i="10"/>
  <c r="L86" i="10"/>
  <c r="K86" i="10"/>
  <c r="J86" i="10"/>
  <c r="I86" i="10"/>
  <c r="G86" i="10"/>
  <c r="S86" i="10" s="1"/>
  <c r="F86" i="10"/>
  <c r="Q86" i="10" s="1"/>
  <c r="N85" i="10"/>
  <c r="M85" i="10"/>
  <c r="L85" i="10"/>
  <c r="K85" i="10"/>
  <c r="J85" i="10"/>
  <c r="I85" i="10"/>
  <c r="G85" i="10"/>
  <c r="S85" i="10" s="1"/>
  <c r="F85" i="10"/>
  <c r="Q85" i="10" s="1"/>
  <c r="N83" i="10"/>
  <c r="M83" i="10"/>
  <c r="L83" i="10"/>
  <c r="K83" i="10"/>
  <c r="J83" i="10"/>
  <c r="I83" i="10"/>
  <c r="H83" i="10"/>
  <c r="G83" i="10"/>
  <c r="S83" i="10" s="1"/>
  <c r="F83" i="10"/>
  <c r="N82" i="10"/>
  <c r="M82" i="10"/>
  <c r="L82" i="10"/>
  <c r="K82" i="10"/>
  <c r="J82" i="10"/>
  <c r="I82" i="10"/>
  <c r="H82" i="10"/>
  <c r="G82" i="10"/>
  <c r="S82" i="10" s="1"/>
  <c r="F82" i="10"/>
  <c r="N81" i="10"/>
  <c r="M81" i="10"/>
  <c r="L81" i="10"/>
  <c r="K81" i="10"/>
  <c r="J81" i="10"/>
  <c r="I81" i="10"/>
  <c r="H81" i="10"/>
  <c r="G81" i="10"/>
  <c r="S81" i="10" s="1"/>
  <c r="F81" i="10"/>
  <c r="N80" i="10"/>
  <c r="M80" i="10"/>
  <c r="L80" i="10"/>
  <c r="K80" i="10"/>
  <c r="J80" i="10"/>
  <c r="I80" i="10"/>
  <c r="H80" i="10"/>
  <c r="G80" i="10"/>
  <c r="S80" i="10" s="1"/>
  <c r="F80" i="10"/>
  <c r="N79" i="10"/>
  <c r="N84" i="10" s="1"/>
  <c r="M79" i="10"/>
  <c r="M84" i="10" s="1"/>
  <c r="L79" i="10"/>
  <c r="K79" i="10"/>
  <c r="K84" i="10" s="1"/>
  <c r="J79" i="10"/>
  <c r="I79" i="10"/>
  <c r="H79" i="10"/>
  <c r="H84" i="10" s="1"/>
  <c r="G79" i="10"/>
  <c r="F79" i="10"/>
  <c r="N78" i="10"/>
  <c r="M78" i="10"/>
  <c r="L78" i="10"/>
  <c r="K78" i="10"/>
  <c r="J78" i="10"/>
  <c r="I78" i="10"/>
  <c r="H78" i="10"/>
  <c r="G78" i="10"/>
  <c r="S78" i="10" s="1"/>
  <c r="F78" i="10"/>
  <c r="N77" i="10"/>
  <c r="M77" i="10"/>
  <c r="L77" i="10"/>
  <c r="K77" i="10"/>
  <c r="J77" i="10"/>
  <c r="I77" i="10"/>
  <c r="H77" i="10"/>
  <c r="G77" i="10"/>
  <c r="S77" i="10" s="1"/>
  <c r="F77" i="10"/>
  <c r="N76" i="10"/>
  <c r="M76" i="10"/>
  <c r="L76" i="10"/>
  <c r="K76" i="10"/>
  <c r="J76" i="10"/>
  <c r="I76" i="10"/>
  <c r="H76" i="10"/>
  <c r="G76" i="10"/>
  <c r="S76" i="10" s="1"/>
  <c r="F76" i="10"/>
  <c r="Q76" i="10" s="1"/>
  <c r="H75" i="10"/>
  <c r="N74" i="10"/>
  <c r="M74" i="10"/>
  <c r="L74" i="10"/>
  <c r="K74" i="10"/>
  <c r="J74" i="10"/>
  <c r="I74" i="10"/>
  <c r="G74" i="10"/>
  <c r="S74" i="10" s="1"/>
  <c r="F74" i="10"/>
  <c r="Q74" i="10" s="1"/>
  <c r="N73" i="10"/>
  <c r="M73" i="10"/>
  <c r="L73" i="10"/>
  <c r="K73" i="10"/>
  <c r="J73" i="10"/>
  <c r="I73" i="10"/>
  <c r="G73" i="10"/>
  <c r="S73" i="10" s="1"/>
  <c r="F73" i="10"/>
  <c r="Q73" i="10" s="1"/>
  <c r="N72" i="10"/>
  <c r="M72" i="10"/>
  <c r="L72" i="10"/>
  <c r="K72" i="10"/>
  <c r="J72" i="10"/>
  <c r="I72" i="10"/>
  <c r="G72" i="10"/>
  <c r="S72" i="10" s="1"/>
  <c r="F72" i="10"/>
  <c r="Q72" i="10" s="1"/>
  <c r="N71" i="10"/>
  <c r="M71" i="10"/>
  <c r="L71" i="10"/>
  <c r="K71" i="10"/>
  <c r="J71" i="10"/>
  <c r="I71" i="10"/>
  <c r="G71" i="10"/>
  <c r="S71" i="10" s="1"/>
  <c r="F71" i="10"/>
  <c r="Q71" i="10" s="1"/>
  <c r="N70" i="10"/>
  <c r="M70" i="10"/>
  <c r="M75" i="10" s="1"/>
  <c r="L70" i="10"/>
  <c r="K70" i="10"/>
  <c r="J70" i="10"/>
  <c r="I70" i="10"/>
  <c r="G70" i="10"/>
  <c r="F70" i="10"/>
  <c r="N69" i="10"/>
  <c r="M69" i="10"/>
  <c r="L69" i="10"/>
  <c r="K69" i="10"/>
  <c r="J69" i="10"/>
  <c r="I69" i="10"/>
  <c r="G69" i="10"/>
  <c r="S69" i="10" s="1"/>
  <c r="F69" i="10"/>
  <c r="Q69" i="10" s="1"/>
  <c r="N68" i="10"/>
  <c r="M68" i="10"/>
  <c r="L68" i="10"/>
  <c r="K68" i="10"/>
  <c r="J68" i="10"/>
  <c r="I68" i="10"/>
  <c r="G68" i="10"/>
  <c r="S68" i="10" s="1"/>
  <c r="F68" i="10"/>
  <c r="Q68" i="10" s="1"/>
  <c r="N66" i="10"/>
  <c r="M66" i="10"/>
  <c r="L66" i="10"/>
  <c r="K66" i="10"/>
  <c r="J66" i="10"/>
  <c r="I66" i="10"/>
  <c r="H66" i="10"/>
  <c r="G66" i="10"/>
  <c r="S66" i="10" s="1"/>
  <c r="F66" i="10"/>
  <c r="N65" i="10"/>
  <c r="M65" i="10"/>
  <c r="L65" i="10"/>
  <c r="K65" i="10"/>
  <c r="J65" i="10"/>
  <c r="I65" i="10"/>
  <c r="H65" i="10"/>
  <c r="G65" i="10"/>
  <c r="S65" i="10" s="1"/>
  <c r="F65" i="10"/>
  <c r="N64" i="10"/>
  <c r="M64" i="10"/>
  <c r="L64" i="10"/>
  <c r="K64" i="10"/>
  <c r="J64" i="10"/>
  <c r="I64" i="10"/>
  <c r="H64" i="10"/>
  <c r="G64" i="10"/>
  <c r="S64" i="10" s="1"/>
  <c r="F64" i="10"/>
  <c r="N63" i="10"/>
  <c r="M63" i="10"/>
  <c r="L63" i="10"/>
  <c r="K63" i="10"/>
  <c r="J63" i="10"/>
  <c r="I63" i="10"/>
  <c r="H63" i="10"/>
  <c r="G63" i="10"/>
  <c r="S63" i="10" s="1"/>
  <c r="F63" i="10"/>
  <c r="N62" i="10"/>
  <c r="N67" i="10" s="1"/>
  <c r="M62" i="10"/>
  <c r="L62" i="10"/>
  <c r="K62" i="10"/>
  <c r="K67" i="10" s="1"/>
  <c r="J62" i="10"/>
  <c r="I62" i="10"/>
  <c r="H62" i="10"/>
  <c r="H67" i="10" s="1"/>
  <c r="G62" i="10"/>
  <c r="F62" i="10"/>
  <c r="N61" i="10"/>
  <c r="M61" i="10"/>
  <c r="L61" i="10"/>
  <c r="K61" i="10"/>
  <c r="J61" i="10"/>
  <c r="I61" i="10"/>
  <c r="H61" i="10"/>
  <c r="G61" i="10"/>
  <c r="S61" i="10" s="1"/>
  <c r="F61" i="10"/>
  <c r="N60" i="10"/>
  <c r="M60" i="10"/>
  <c r="L60" i="10"/>
  <c r="K60" i="10"/>
  <c r="J60" i="10"/>
  <c r="I60" i="10"/>
  <c r="H60" i="10"/>
  <c r="G60" i="10"/>
  <c r="S60" i="10" s="1"/>
  <c r="F60" i="10"/>
  <c r="N59" i="10"/>
  <c r="M59" i="10"/>
  <c r="L59" i="10"/>
  <c r="K59" i="10"/>
  <c r="J59" i="10"/>
  <c r="I59" i="10"/>
  <c r="H59" i="10"/>
  <c r="G59" i="10"/>
  <c r="S59" i="10" s="1"/>
  <c r="F59" i="10"/>
  <c r="H58" i="10"/>
  <c r="N57" i="10"/>
  <c r="M57" i="10"/>
  <c r="L57" i="10"/>
  <c r="K57" i="10"/>
  <c r="J57" i="10"/>
  <c r="I57" i="10"/>
  <c r="G57" i="10"/>
  <c r="S57" i="10" s="1"/>
  <c r="F57" i="10"/>
  <c r="Q57" i="10" s="1"/>
  <c r="N56" i="10"/>
  <c r="M56" i="10"/>
  <c r="L56" i="10"/>
  <c r="K56" i="10"/>
  <c r="J56" i="10"/>
  <c r="I56" i="10"/>
  <c r="G56" i="10"/>
  <c r="S56" i="10" s="1"/>
  <c r="F56" i="10"/>
  <c r="Q56" i="10" s="1"/>
  <c r="N55" i="10"/>
  <c r="M55" i="10"/>
  <c r="L55" i="10"/>
  <c r="K55" i="10"/>
  <c r="J55" i="10"/>
  <c r="I55" i="10"/>
  <c r="G55" i="10"/>
  <c r="S55" i="10" s="1"/>
  <c r="F55" i="10"/>
  <c r="Q55" i="10" s="1"/>
  <c r="N54" i="10"/>
  <c r="M54" i="10"/>
  <c r="L54" i="10"/>
  <c r="K54" i="10"/>
  <c r="J54" i="10"/>
  <c r="I54" i="10"/>
  <c r="G54" i="10"/>
  <c r="S54" i="10" s="1"/>
  <c r="F54" i="10"/>
  <c r="Q54" i="10" s="1"/>
  <c r="N53" i="10"/>
  <c r="M53" i="10"/>
  <c r="M58" i="10" s="1"/>
  <c r="L53" i="10"/>
  <c r="K53" i="10"/>
  <c r="K58" i="10" s="1"/>
  <c r="J53" i="10"/>
  <c r="I53" i="10"/>
  <c r="G53" i="10"/>
  <c r="F53" i="10"/>
  <c r="N52" i="10"/>
  <c r="M52" i="10"/>
  <c r="L52" i="10"/>
  <c r="K52" i="10"/>
  <c r="J52" i="10"/>
  <c r="I52" i="10"/>
  <c r="G52" i="10"/>
  <c r="S52" i="10" s="1"/>
  <c r="F52" i="10"/>
  <c r="Q52" i="10" s="1"/>
  <c r="N51" i="10"/>
  <c r="M51" i="10"/>
  <c r="L51" i="10"/>
  <c r="K51" i="10"/>
  <c r="J51" i="10"/>
  <c r="I51" i="10"/>
  <c r="G51" i="10"/>
  <c r="S51" i="10" s="1"/>
  <c r="F51" i="10"/>
  <c r="Q51" i="10" s="1"/>
  <c r="N49" i="10"/>
  <c r="M49" i="10"/>
  <c r="L49" i="10"/>
  <c r="K49" i="10"/>
  <c r="J49" i="10"/>
  <c r="I49" i="10"/>
  <c r="H49" i="10"/>
  <c r="G49" i="10"/>
  <c r="S49" i="10" s="1"/>
  <c r="F49" i="10"/>
  <c r="Q49" i="10" s="1"/>
  <c r="N48" i="10"/>
  <c r="M48" i="10"/>
  <c r="L48" i="10"/>
  <c r="K48" i="10"/>
  <c r="J48" i="10"/>
  <c r="I48" i="10"/>
  <c r="H48" i="10"/>
  <c r="G48" i="10"/>
  <c r="S48" i="10" s="1"/>
  <c r="F48" i="10"/>
  <c r="N47" i="10"/>
  <c r="M47" i="10"/>
  <c r="L47" i="10"/>
  <c r="K47" i="10"/>
  <c r="J47" i="10"/>
  <c r="I47" i="10"/>
  <c r="H47" i="10"/>
  <c r="G47" i="10"/>
  <c r="S47" i="10" s="1"/>
  <c r="F47" i="10"/>
  <c r="Q47" i="10" s="1"/>
  <c r="N46" i="10"/>
  <c r="M46" i="10"/>
  <c r="L46" i="10"/>
  <c r="K46" i="10"/>
  <c r="J46" i="10"/>
  <c r="I46" i="10"/>
  <c r="H46" i="10"/>
  <c r="G46" i="10"/>
  <c r="S46" i="10" s="1"/>
  <c r="F46" i="10"/>
  <c r="N45" i="10"/>
  <c r="M45" i="10"/>
  <c r="L45" i="10"/>
  <c r="K45" i="10"/>
  <c r="J45" i="10"/>
  <c r="J50" i="10" s="1"/>
  <c r="I45" i="10"/>
  <c r="H45" i="10"/>
  <c r="H50" i="10" s="1"/>
  <c r="G45" i="10"/>
  <c r="F45" i="10"/>
  <c r="N44" i="10"/>
  <c r="M44" i="10"/>
  <c r="L44" i="10"/>
  <c r="K44" i="10"/>
  <c r="J44" i="10"/>
  <c r="I44" i="10"/>
  <c r="H44" i="10"/>
  <c r="G44" i="10"/>
  <c r="S44" i="10" s="1"/>
  <c r="F44" i="10"/>
  <c r="N43" i="10"/>
  <c r="M43" i="10"/>
  <c r="L43" i="10"/>
  <c r="K43" i="10"/>
  <c r="J43" i="10"/>
  <c r="I43" i="10"/>
  <c r="H43" i="10"/>
  <c r="G43" i="10"/>
  <c r="S43" i="10" s="1"/>
  <c r="F43" i="10"/>
  <c r="Q43" i="10" s="1"/>
  <c r="N42" i="10"/>
  <c r="M42" i="10"/>
  <c r="L42" i="10"/>
  <c r="K42" i="10"/>
  <c r="J42" i="10"/>
  <c r="I42" i="10"/>
  <c r="H42" i="10"/>
  <c r="G42" i="10"/>
  <c r="S42" i="10" s="1"/>
  <c r="F42" i="10"/>
  <c r="H41" i="10"/>
  <c r="N40" i="10"/>
  <c r="M40" i="10"/>
  <c r="L40" i="10"/>
  <c r="K40" i="10"/>
  <c r="J40" i="10"/>
  <c r="I40" i="10"/>
  <c r="G40" i="10"/>
  <c r="S40" i="10" s="1"/>
  <c r="F40" i="10"/>
  <c r="Q40" i="10" s="1"/>
  <c r="N39" i="10"/>
  <c r="M39" i="10"/>
  <c r="L39" i="10"/>
  <c r="K39" i="10"/>
  <c r="J39" i="10"/>
  <c r="I39" i="10"/>
  <c r="G39" i="10"/>
  <c r="S39" i="10" s="1"/>
  <c r="F39" i="10"/>
  <c r="Q39" i="10" s="1"/>
  <c r="N38" i="10"/>
  <c r="M38" i="10"/>
  <c r="L38" i="10"/>
  <c r="K38" i="10"/>
  <c r="J38" i="10"/>
  <c r="I38" i="10"/>
  <c r="G38" i="10"/>
  <c r="S38" i="10" s="1"/>
  <c r="F38" i="10"/>
  <c r="Q38" i="10" s="1"/>
  <c r="N37" i="10"/>
  <c r="M37" i="10"/>
  <c r="L37" i="10"/>
  <c r="K37" i="10"/>
  <c r="J37" i="10"/>
  <c r="I37" i="10"/>
  <c r="G37" i="10"/>
  <c r="S37" i="10" s="1"/>
  <c r="F37" i="10"/>
  <c r="Q37" i="10" s="1"/>
  <c r="N36" i="10"/>
  <c r="M36" i="10"/>
  <c r="M41" i="10" s="1"/>
  <c r="L36" i="10"/>
  <c r="K36" i="10"/>
  <c r="K41" i="10" s="1"/>
  <c r="J36" i="10"/>
  <c r="I36" i="10"/>
  <c r="G36" i="10"/>
  <c r="F36" i="10"/>
  <c r="N35" i="10"/>
  <c r="M35" i="10"/>
  <c r="L35" i="10"/>
  <c r="K35" i="10"/>
  <c r="J35" i="10"/>
  <c r="I35" i="10"/>
  <c r="G35" i="10"/>
  <c r="S35" i="10" s="1"/>
  <c r="F35" i="10"/>
  <c r="Q35" i="10" s="1"/>
  <c r="N34" i="10"/>
  <c r="M34" i="10"/>
  <c r="L34" i="10"/>
  <c r="K34" i="10"/>
  <c r="J34" i="10"/>
  <c r="I34" i="10"/>
  <c r="G34" i="10"/>
  <c r="S34" i="10" s="1"/>
  <c r="F34" i="10"/>
  <c r="Q34" i="10" s="1"/>
  <c r="N32" i="10"/>
  <c r="M32" i="10"/>
  <c r="L32" i="10"/>
  <c r="K32" i="10"/>
  <c r="J32" i="10"/>
  <c r="I32" i="10"/>
  <c r="H32" i="10"/>
  <c r="G32" i="10"/>
  <c r="S32" i="10" s="1"/>
  <c r="F32" i="10"/>
  <c r="N31" i="10"/>
  <c r="M31" i="10"/>
  <c r="L31" i="10"/>
  <c r="K31" i="10"/>
  <c r="J31" i="10"/>
  <c r="I31" i="10"/>
  <c r="H31" i="10"/>
  <c r="G31" i="10"/>
  <c r="S31" i="10" s="1"/>
  <c r="F31" i="10"/>
  <c r="Q31" i="10" s="1"/>
  <c r="N30" i="10"/>
  <c r="M30" i="10"/>
  <c r="L30" i="10"/>
  <c r="K30" i="10"/>
  <c r="J30" i="10"/>
  <c r="I30" i="10"/>
  <c r="H30" i="10"/>
  <c r="G30" i="10"/>
  <c r="S30" i="10" s="1"/>
  <c r="F30" i="10"/>
  <c r="Q30" i="10" s="1"/>
  <c r="N29" i="10"/>
  <c r="M29" i="10"/>
  <c r="L29" i="10"/>
  <c r="K29" i="10"/>
  <c r="J29" i="10"/>
  <c r="I29" i="10"/>
  <c r="H29" i="10"/>
  <c r="G29" i="10"/>
  <c r="S29" i="10" s="1"/>
  <c r="F29" i="10"/>
  <c r="N28" i="10"/>
  <c r="N33" i="10" s="1"/>
  <c r="M28" i="10"/>
  <c r="L28" i="10"/>
  <c r="K28" i="10"/>
  <c r="K33" i="10" s="1"/>
  <c r="J28" i="10"/>
  <c r="J33" i="10" s="1"/>
  <c r="I28" i="10"/>
  <c r="H28" i="10"/>
  <c r="G28" i="10"/>
  <c r="F28" i="10"/>
  <c r="N27" i="10"/>
  <c r="M27" i="10"/>
  <c r="L27" i="10"/>
  <c r="K27" i="10"/>
  <c r="J27" i="10"/>
  <c r="I27" i="10"/>
  <c r="H27" i="10"/>
  <c r="G27" i="10"/>
  <c r="S27" i="10" s="1"/>
  <c r="F27" i="10"/>
  <c r="Q27" i="10" s="1"/>
  <c r="N26" i="10"/>
  <c r="M26" i="10"/>
  <c r="L26" i="10"/>
  <c r="K26" i="10"/>
  <c r="J26" i="10"/>
  <c r="I26" i="10"/>
  <c r="H26" i="10"/>
  <c r="G26" i="10"/>
  <c r="S26" i="10" s="1"/>
  <c r="F26" i="10"/>
  <c r="Q26" i="10" s="1"/>
  <c r="N25" i="10"/>
  <c r="M25" i="10"/>
  <c r="L25" i="10"/>
  <c r="R25" i="10" s="1"/>
  <c r="K25" i="10"/>
  <c r="J25" i="10"/>
  <c r="I25" i="10"/>
  <c r="H25" i="10"/>
  <c r="G25" i="10"/>
  <c r="S25" i="10" s="1"/>
  <c r="F25" i="10"/>
  <c r="Q25" i="10" s="1"/>
  <c r="I18" i="10"/>
  <c r="J18" i="10"/>
  <c r="K18" i="10"/>
  <c r="L18" i="10"/>
  <c r="M18" i="10"/>
  <c r="N18" i="10"/>
  <c r="I19" i="10"/>
  <c r="J19" i="10"/>
  <c r="K19" i="10"/>
  <c r="L19" i="10"/>
  <c r="M19" i="10"/>
  <c r="N19" i="10"/>
  <c r="I20" i="10"/>
  <c r="J20" i="10"/>
  <c r="K20" i="10"/>
  <c r="L20" i="10"/>
  <c r="M20" i="10"/>
  <c r="N20" i="10"/>
  <c r="I21" i="10"/>
  <c r="J21" i="10"/>
  <c r="K21" i="10"/>
  <c r="L21" i="10"/>
  <c r="M21" i="10"/>
  <c r="N21" i="10"/>
  <c r="I22" i="10"/>
  <c r="J22" i="10"/>
  <c r="K22" i="10"/>
  <c r="L22" i="10"/>
  <c r="M22" i="10"/>
  <c r="N22" i="10"/>
  <c r="I23" i="10"/>
  <c r="J23" i="10"/>
  <c r="K23" i="10"/>
  <c r="L23" i="10"/>
  <c r="M23" i="10"/>
  <c r="N23" i="10"/>
  <c r="N17" i="10"/>
  <c r="M17" i="10"/>
  <c r="L17" i="10"/>
  <c r="K17" i="10"/>
  <c r="J17" i="10"/>
  <c r="I17" i="10"/>
  <c r="I10" i="10"/>
  <c r="J10" i="10"/>
  <c r="K10" i="10"/>
  <c r="L10" i="10"/>
  <c r="M10" i="10"/>
  <c r="N10" i="10"/>
  <c r="I11" i="10"/>
  <c r="J11" i="10"/>
  <c r="K11" i="10"/>
  <c r="L11" i="10"/>
  <c r="M11" i="10"/>
  <c r="N11" i="10"/>
  <c r="I12" i="10"/>
  <c r="J12" i="10"/>
  <c r="K12" i="10"/>
  <c r="L12" i="10"/>
  <c r="M12" i="10"/>
  <c r="N12" i="10"/>
  <c r="I13" i="10"/>
  <c r="J13" i="10"/>
  <c r="K13" i="10"/>
  <c r="L13" i="10"/>
  <c r="M13" i="10"/>
  <c r="N13" i="10"/>
  <c r="I14" i="10"/>
  <c r="J14" i="10"/>
  <c r="K14" i="10"/>
  <c r="L14" i="10"/>
  <c r="M14" i="10"/>
  <c r="N14" i="10"/>
  <c r="I15" i="10"/>
  <c r="J15" i="10"/>
  <c r="K15" i="10"/>
  <c r="L15" i="10"/>
  <c r="M15" i="10"/>
  <c r="N15" i="10"/>
  <c r="N16" i="10" s="1"/>
  <c r="I9" i="10"/>
  <c r="J9" i="10"/>
  <c r="K9" i="10"/>
  <c r="L9" i="10"/>
  <c r="M9" i="10"/>
  <c r="N9" i="10"/>
  <c r="J24" i="10"/>
  <c r="N24" i="10"/>
  <c r="L16" i="10"/>
  <c r="H24" i="10"/>
  <c r="H11" i="10"/>
  <c r="H12" i="10"/>
  <c r="H13" i="10"/>
  <c r="H14" i="10"/>
  <c r="H15" i="10"/>
  <c r="H9" i="10"/>
  <c r="H10" i="10"/>
  <c r="L301" i="31"/>
  <c r="L300" i="31"/>
  <c r="L299" i="31"/>
  <c r="L298" i="31"/>
  <c r="L297" i="31"/>
  <c r="L296" i="31"/>
  <c r="L295" i="31"/>
  <c r="L294" i="31"/>
  <c r="L293" i="31"/>
  <c r="L292" i="31"/>
  <c r="L291" i="31"/>
  <c r="L290" i="31"/>
  <c r="L289" i="31"/>
  <c r="L288" i="31"/>
  <c r="L287" i="31"/>
  <c r="L286" i="31"/>
  <c r="L285" i="31"/>
  <c r="L284" i="31"/>
  <c r="L283" i="31"/>
  <c r="L282" i="31"/>
  <c r="L281" i="31"/>
  <c r="L280" i="31"/>
  <c r="L279" i="31"/>
  <c r="L278" i="31"/>
  <c r="L277" i="31"/>
  <c r="L276" i="31"/>
  <c r="L275" i="31"/>
  <c r="L274" i="31"/>
  <c r="L273" i="31"/>
  <c r="L272" i="31"/>
  <c r="L271" i="31"/>
  <c r="L270" i="31"/>
  <c r="L269" i="31"/>
  <c r="L268" i="31"/>
  <c r="L267" i="31"/>
  <c r="L266" i="31"/>
  <c r="L265" i="31"/>
  <c r="L264" i="31"/>
  <c r="L263" i="31"/>
  <c r="L262" i="31"/>
  <c r="L261" i="31"/>
  <c r="L260" i="31"/>
  <c r="L259" i="31"/>
  <c r="L258" i="31"/>
  <c r="L257" i="31"/>
  <c r="L256" i="31"/>
  <c r="L255" i="31"/>
  <c r="L254" i="31"/>
  <c r="L253" i="31"/>
  <c r="L252" i="31"/>
  <c r="L251" i="31"/>
  <c r="L250" i="31"/>
  <c r="L249" i="31"/>
  <c r="L248" i="31"/>
  <c r="L247" i="31"/>
  <c r="L246" i="31"/>
  <c r="L245" i="31"/>
  <c r="L244" i="31"/>
  <c r="L243" i="31"/>
  <c r="L242" i="31"/>
  <c r="L241" i="31"/>
  <c r="L240" i="31"/>
  <c r="L239" i="31"/>
  <c r="L238" i="31"/>
  <c r="L237" i="31"/>
  <c r="L236" i="31"/>
  <c r="L235" i="31"/>
  <c r="L234" i="31"/>
  <c r="L233" i="31"/>
  <c r="L232" i="31"/>
  <c r="L231" i="31"/>
  <c r="L230" i="31"/>
  <c r="L229" i="31"/>
  <c r="L228" i="31"/>
  <c r="L227" i="31"/>
  <c r="L226" i="31"/>
  <c r="L225" i="31"/>
  <c r="L224" i="31"/>
  <c r="L223" i="31"/>
  <c r="L222" i="31"/>
  <c r="L221" i="31"/>
  <c r="L220" i="31"/>
  <c r="L219" i="31"/>
  <c r="L218" i="31"/>
  <c r="L217" i="31"/>
  <c r="L216" i="31"/>
  <c r="L215" i="31"/>
  <c r="L214" i="31"/>
  <c r="L213" i="31"/>
  <c r="L212" i="31"/>
  <c r="L211" i="31"/>
  <c r="L210" i="31"/>
  <c r="L209" i="31"/>
  <c r="L208" i="31"/>
  <c r="L207" i="31"/>
  <c r="L206" i="31"/>
  <c r="L205" i="31"/>
  <c r="L204" i="31"/>
  <c r="L203" i="31"/>
  <c r="L202" i="31"/>
  <c r="L201" i="31"/>
  <c r="L200" i="31"/>
  <c r="L199" i="31"/>
  <c r="L198" i="31"/>
  <c r="L197" i="31"/>
  <c r="L196" i="31"/>
  <c r="L195" i="31"/>
  <c r="L194" i="31"/>
  <c r="L193" i="31"/>
  <c r="L192" i="31"/>
  <c r="L191" i="31"/>
  <c r="L190" i="31"/>
  <c r="L189" i="31"/>
  <c r="L188" i="31"/>
  <c r="L187" i="31"/>
  <c r="L186" i="31"/>
  <c r="L185" i="31"/>
  <c r="L184" i="31"/>
  <c r="L183" i="31"/>
  <c r="L182" i="31"/>
  <c r="L181" i="31"/>
  <c r="L180" i="31"/>
  <c r="L179" i="31"/>
  <c r="L178" i="31"/>
  <c r="L177" i="31"/>
  <c r="L176" i="31"/>
  <c r="L175" i="31"/>
  <c r="L174" i="31"/>
  <c r="L173" i="31"/>
  <c r="L172" i="31"/>
  <c r="L171" i="31"/>
  <c r="L170" i="31"/>
  <c r="L169" i="31"/>
  <c r="L168" i="31"/>
  <c r="L167" i="31"/>
  <c r="L166" i="31"/>
  <c r="L165" i="31"/>
  <c r="L164" i="31"/>
  <c r="L163" i="31"/>
  <c r="L162" i="31"/>
  <c r="L161" i="31"/>
  <c r="L160" i="31"/>
  <c r="L159" i="31"/>
  <c r="L158" i="31"/>
  <c r="L157" i="31"/>
  <c r="L156" i="31"/>
  <c r="L155" i="31"/>
  <c r="L154" i="31"/>
  <c r="L153" i="31"/>
  <c r="L152" i="31"/>
  <c r="L151" i="31"/>
  <c r="L150" i="31"/>
  <c r="L149" i="31"/>
  <c r="L148" i="31"/>
  <c r="L147" i="31"/>
  <c r="L146" i="31"/>
  <c r="L145" i="31"/>
  <c r="L144" i="31"/>
  <c r="L143" i="31"/>
  <c r="L142" i="31"/>
  <c r="L141" i="31"/>
  <c r="L140" i="31"/>
  <c r="L139" i="31"/>
  <c r="L138" i="31"/>
  <c r="L137" i="31"/>
  <c r="L136" i="31"/>
  <c r="L135" i="31"/>
  <c r="L134" i="31"/>
  <c r="L133" i="31"/>
  <c r="L132" i="31"/>
  <c r="L131" i="31"/>
  <c r="L130" i="31"/>
  <c r="L129" i="31"/>
  <c r="L128" i="31"/>
  <c r="L127" i="31"/>
  <c r="L126" i="31"/>
  <c r="L125" i="31"/>
  <c r="L124" i="31"/>
  <c r="L123" i="31"/>
  <c r="L122" i="31"/>
  <c r="L121" i="31"/>
  <c r="L120" i="31"/>
  <c r="L119" i="31"/>
  <c r="L118" i="31"/>
  <c r="L117" i="31"/>
  <c r="L116" i="31"/>
  <c r="L115" i="31"/>
  <c r="L114" i="31"/>
  <c r="L113" i="31"/>
  <c r="L112" i="31"/>
  <c r="L111" i="31"/>
  <c r="L110" i="31"/>
  <c r="L109" i="31"/>
  <c r="L108" i="31"/>
  <c r="L107" i="31"/>
  <c r="L106" i="31"/>
  <c r="L105" i="31"/>
  <c r="L104" i="31"/>
  <c r="L103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L2" i="31"/>
  <c r="G23" i="10"/>
  <c r="S23" i="10" s="1"/>
  <c r="G22" i="10"/>
  <c r="S22" i="10" s="1"/>
  <c r="G21" i="10"/>
  <c r="S21" i="10" s="1"/>
  <c r="G20" i="10"/>
  <c r="S20" i="10" s="1"/>
  <c r="G19" i="10"/>
  <c r="G18" i="10"/>
  <c r="S18" i="10" s="1"/>
  <c r="G17" i="10"/>
  <c r="S17" i="10" s="1"/>
  <c r="G11" i="10"/>
  <c r="G12" i="10"/>
  <c r="S12" i="10" s="1"/>
  <c r="G13" i="10"/>
  <c r="S13" i="10" s="1"/>
  <c r="G14" i="10"/>
  <c r="S14" i="10" s="1"/>
  <c r="G15" i="10"/>
  <c r="S15" i="10" s="1"/>
  <c r="G9" i="10"/>
  <c r="S9" i="10" s="1"/>
  <c r="G10" i="10"/>
  <c r="S10" i="10" s="1"/>
  <c r="F10" i="10"/>
  <c r="Q10" i="10" s="1"/>
  <c r="F11" i="10"/>
  <c r="F12" i="10"/>
  <c r="Q12" i="10" s="1"/>
  <c r="F13" i="10"/>
  <c r="F14" i="10"/>
  <c r="Q14" i="10" s="1"/>
  <c r="F15" i="10"/>
  <c r="Q15" i="10" s="1"/>
  <c r="F17" i="10"/>
  <c r="Q17" i="10" s="1"/>
  <c r="F19" i="10"/>
  <c r="F20" i="10"/>
  <c r="Q20" i="10" s="1"/>
  <c r="F21" i="10"/>
  <c r="Q21" i="10" s="1"/>
  <c r="F22" i="10"/>
  <c r="Q22" i="10" s="1"/>
  <c r="F23" i="10"/>
  <c r="Q23" i="10" s="1"/>
  <c r="F18" i="10"/>
  <c r="Q18" i="10" s="1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N8" i="11"/>
  <c r="N9" i="11"/>
  <c r="N10" i="11"/>
  <c r="N11" i="11"/>
  <c r="N12" i="11"/>
  <c r="N13" i="11"/>
  <c r="N14" i="11"/>
  <c r="N15" i="11"/>
  <c r="N16" i="11"/>
  <c r="N17" i="11"/>
  <c r="N18" i="11"/>
  <c r="N7" i="11"/>
  <c r="Q19" i="53" l="1"/>
  <c r="Q20" i="53" s="1"/>
  <c r="L8" i="43"/>
  <c r="T8" i="43"/>
  <c r="T68" i="43" s="1"/>
  <c r="AF439" i="43"/>
  <c r="U8" i="43"/>
  <c r="V8" i="43"/>
  <c r="J81" i="52"/>
  <c r="I81" i="52"/>
  <c r="J131" i="52"/>
  <c r="I131" i="52"/>
  <c r="J181" i="52"/>
  <c r="I181" i="52"/>
  <c r="J206" i="52"/>
  <c r="I206" i="52"/>
  <c r="M206" i="52" s="1"/>
  <c r="I231" i="52"/>
  <c r="M231" i="52" s="1"/>
  <c r="J231" i="52"/>
  <c r="J256" i="52"/>
  <c r="I256" i="52"/>
  <c r="M256" i="52" s="1"/>
  <c r="I305" i="52"/>
  <c r="M305" i="52" s="1"/>
  <c r="J305" i="52"/>
  <c r="I304" i="52"/>
  <c r="M304" i="52" s="1"/>
  <c r="J304" i="52"/>
  <c r="J303" i="52"/>
  <c r="I303" i="52"/>
  <c r="M303" i="52" s="1"/>
  <c r="J302" i="52"/>
  <c r="I302" i="52"/>
  <c r="M302" i="52" s="1"/>
  <c r="J301" i="52"/>
  <c r="I301" i="52"/>
  <c r="M301" i="52" s="1"/>
  <c r="I300" i="52"/>
  <c r="M300" i="52" s="1"/>
  <c r="J300" i="52"/>
  <c r="J299" i="52"/>
  <c r="I299" i="52"/>
  <c r="M299" i="52" s="1"/>
  <c r="I298" i="52"/>
  <c r="M298" i="52" s="1"/>
  <c r="J298" i="52"/>
  <c r="J297" i="52"/>
  <c r="I297" i="52"/>
  <c r="M297" i="52" s="1"/>
  <c r="I296" i="52"/>
  <c r="M296" i="52" s="1"/>
  <c r="J296" i="52"/>
  <c r="I295" i="52"/>
  <c r="M295" i="52" s="1"/>
  <c r="J295" i="52"/>
  <c r="I294" i="52"/>
  <c r="M294" i="52" s="1"/>
  <c r="J294" i="52"/>
  <c r="I293" i="52"/>
  <c r="M293" i="52" s="1"/>
  <c r="J293" i="52"/>
  <c r="I292" i="52"/>
  <c r="M292" i="52" s="1"/>
  <c r="J292" i="52"/>
  <c r="J291" i="52"/>
  <c r="I291" i="52"/>
  <c r="M291" i="52" s="1"/>
  <c r="J290" i="52"/>
  <c r="I290" i="52"/>
  <c r="M290" i="52" s="1"/>
  <c r="I289" i="52"/>
  <c r="M289" i="52" s="1"/>
  <c r="J289" i="52"/>
  <c r="I288" i="52"/>
  <c r="M288" i="52" s="1"/>
  <c r="J288" i="52"/>
  <c r="I287" i="52"/>
  <c r="M287" i="52" s="1"/>
  <c r="J287" i="52"/>
  <c r="J286" i="52"/>
  <c r="I286" i="52"/>
  <c r="M286" i="52" s="1"/>
  <c r="I285" i="52"/>
  <c r="M285" i="52" s="1"/>
  <c r="J285" i="52"/>
  <c r="I284" i="52"/>
  <c r="M284" i="52" s="1"/>
  <c r="J284" i="52"/>
  <c r="J283" i="52"/>
  <c r="I283" i="52"/>
  <c r="M283" i="52" s="1"/>
  <c r="J282" i="52"/>
  <c r="I282" i="52"/>
  <c r="M282" i="52" s="1"/>
  <c r="J281" i="52"/>
  <c r="I281" i="52"/>
  <c r="M281" i="52" s="1"/>
  <c r="J280" i="52"/>
  <c r="I280" i="52"/>
  <c r="M280" i="52" s="1"/>
  <c r="I279" i="52"/>
  <c r="M279" i="52" s="1"/>
  <c r="J279" i="52"/>
  <c r="J278" i="52"/>
  <c r="I278" i="52"/>
  <c r="M278" i="52" s="1"/>
  <c r="J277" i="52"/>
  <c r="I277" i="52"/>
  <c r="M277" i="52" s="1"/>
  <c r="J276" i="52"/>
  <c r="I276" i="52"/>
  <c r="M276" i="52" s="1"/>
  <c r="J275" i="52"/>
  <c r="I275" i="52"/>
  <c r="M275" i="52" s="1"/>
  <c r="I274" i="52"/>
  <c r="M274" i="52" s="1"/>
  <c r="J274" i="52"/>
  <c r="I273" i="52"/>
  <c r="M273" i="52" s="1"/>
  <c r="J273" i="52"/>
  <c r="J272" i="52"/>
  <c r="I272" i="52"/>
  <c r="M272" i="52" s="1"/>
  <c r="J271" i="52"/>
  <c r="I271" i="52"/>
  <c r="M271" i="52" s="1"/>
  <c r="I270" i="52"/>
  <c r="M270" i="52" s="1"/>
  <c r="J270" i="52"/>
  <c r="J269" i="52"/>
  <c r="I269" i="52"/>
  <c r="M269" i="52" s="1"/>
  <c r="J268" i="52"/>
  <c r="I268" i="52"/>
  <c r="M268" i="52" s="1"/>
  <c r="I267" i="52"/>
  <c r="M267" i="52" s="1"/>
  <c r="J267" i="52"/>
  <c r="J266" i="52"/>
  <c r="I266" i="52"/>
  <c r="M266" i="52" s="1"/>
  <c r="I265" i="52"/>
  <c r="M265" i="52" s="1"/>
  <c r="J265" i="52"/>
  <c r="J264" i="52"/>
  <c r="I264" i="52"/>
  <c r="M264" i="52" s="1"/>
  <c r="I263" i="52"/>
  <c r="M263" i="52" s="1"/>
  <c r="J263" i="52"/>
  <c r="I262" i="52"/>
  <c r="M262" i="52" s="1"/>
  <c r="J262" i="52"/>
  <c r="I261" i="52"/>
  <c r="M261" i="52" s="1"/>
  <c r="J261" i="52"/>
  <c r="I260" i="52"/>
  <c r="M260" i="52" s="1"/>
  <c r="J260" i="52"/>
  <c r="J259" i="52"/>
  <c r="I259" i="52"/>
  <c r="M259" i="52" s="1"/>
  <c r="J258" i="52"/>
  <c r="I258" i="52"/>
  <c r="M258" i="52" s="1"/>
  <c r="I257" i="52"/>
  <c r="M257" i="52" s="1"/>
  <c r="J257" i="52"/>
  <c r="I255" i="52"/>
  <c r="M255" i="52" s="1"/>
  <c r="J255" i="52"/>
  <c r="I254" i="52"/>
  <c r="M254" i="52" s="1"/>
  <c r="J254" i="52"/>
  <c r="J253" i="52"/>
  <c r="I253" i="52"/>
  <c r="M253" i="52" s="1"/>
  <c r="J252" i="52"/>
  <c r="I252" i="52"/>
  <c r="M252" i="52" s="1"/>
  <c r="I251" i="52"/>
  <c r="M251" i="52" s="1"/>
  <c r="J251" i="52"/>
  <c r="J250" i="52"/>
  <c r="I250" i="52"/>
  <c r="M250" i="52" s="1"/>
  <c r="I249" i="52"/>
  <c r="M249" i="52" s="1"/>
  <c r="J249" i="52"/>
  <c r="I248" i="52"/>
  <c r="M248" i="52" s="1"/>
  <c r="J248" i="52"/>
  <c r="I247" i="52"/>
  <c r="M247" i="52" s="1"/>
  <c r="J247" i="52"/>
  <c r="I246" i="52"/>
  <c r="M246" i="52" s="1"/>
  <c r="J246" i="52"/>
  <c r="I245" i="52"/>
  <c r="M245" i="52" s="1"/>
  <c r="J245" i="52"/>
  <c r="J244" i="52"/>
  <c r="I244" i="52"/>
  <c r="M244" i="52" s="1"/>
  <c r="J243" i="52"/>
  <c r="I243" i="52"/>
  <c r="M243" i="52" s="1"/>
  <c r="I242" i="52"/>
  <c r="M242" i="52" s="1"/>
  <c r="J242" i="52"/>
  <c r="J241" i="52"/>
  <c r="I241" i="52"/>
  <c r="M241" i="52" s="1"/>
  <c r="I240" i="52"/>
  <c r="M240" i="52" s="1"/>
  <c r="J240" i="52"/>
  <c r="I239" i="52"/>
  <c r="M239" i="52" s="1"/>
  <c r="J239" i="52"/>
  <c r="I238" i="52"/>
  <c r="M238" i="52" s="1"/>
  <c r="J238" i="52"/>
  <c r="J237" i="52"/>
  <c r="I237" i="52"/>
  <c r="M237" i="52" s="1"/>
  <c r="J236" i="52"/>
  <c r="I236" i="52"/>
  <c r="M236" i="52" s="1"/>
  <c r="I235" i="52"/>
  <c r="M235" i="52" s="1"/>
  <c r="J235" i="52"/>
  <c r="J234" i="52"/>
  <c r="I234" i="52"/>
  <c r="M234" i="52" s="1"/>
  <c r="J233" i="52"/>
  <c r="I233" i="52"/>
  <c r="M233" i="52" s="1"/>
  <c r="J232" i="52"/>
  <c r="I232" i="52"/>
  <c r="M232" i="52" s="1"/>
  <c r="J230" i="52"/>
  <c r="I230" i="52"/>
  <c r="M230" i="52" s="1"/>
  <c r="J229" i="52"/>
  <c r="I229" i="52"/>
  <c r="M229" i="52" s="1"/>
  <c r="J228" i="52"/>
  <c r="I228" i="52"/>
  <c r="M228" i="52" s="1"/>
  <c r="J227" i="52"/>
  <c r="I227" i="52"/>
  <c r="M227" i="52" s="1"/>
  <c r="J226" i="52"/>
  <c r="I226" i="52"/>
  <c r="M226" i="52" s="1"/>
  <c r="J225" i="52"/>
  <c r="I225" i="52"/>
  <c r="M225" i="52" s="1"/>
  <c r="J224" i="52"/>
  <c r="I224" i="52"/>
  <c r="M224" i="52" s="1"/>
  <c r="I223" i="52"/>
  <c r="M223" i="52" s="1"/>
  <c r="J223" i="52"/>
  <c r="I222" i="52"/>
  <c r="M222" i="52" s="1"/>
  <c r="J222" i="52"/>
  <c r="I221" i="52"/>
  <c r="M221" i="52" s="1"/>
  <c r="J221" i="52"/>
  <c r="J220" i="52"/>
  <c r="I220" i="52"/>
  <c r="M220" i="52" s="1"/>
  <c r="I219" i="52"/>
  <c r="M219" i="52" s="1"/>
  <c r="J219" i="52"/>
  <c r="J218" i="52"/>
  <c r="I218" i="52"/>
  <c r="M218" i="52" s="1"/>
  <c r="I217" i="52"/>
  <c r="M217" i="52" s="1"/>
  <c r="J217" i="52"/>
  <c r="I216" i="52"/>
  <c r="M216" i="52" s="1"/>
  <c r="J216" i="52"/>
  <c r="I215" i="52"/>
  <c r="M215" i="52" s="1"/>
  <c r="J215" i="52"/>
  <c r="J214" i="52"/>
  <c r="I214" i="52"/>
  <c r="M214" i="52" s="1"/>
  <c r="I213" i="52"/>
  <c r="M213" i="52" s="1"/>
  <c r="J213" i="52"/>
  <c r="J212" i="52"/>
  <c r="I212" i="52"/>
  <c r="M212" i="52" s="1"/>
  <c r="J211" i="52"/>
  <c r="I211" i="52"/>
  <c r="M211" i="52" s="1"/>
  <c r="I210" i="52"/>
  <c r="M210" i="52" s="1"/>
  <c r="J210" i="52"/>
  <c r="J209" i="52"/>
  <c r="I209" i="52"/>
  <c r="M209" i="52" s="1"/>
  <c r="I208" i="52"/>
  <c r="M208" i="52" s="1"/>
  <c r="J208" i="52"/>
  <c r="J207" i="52"/>
  <c r="I207" i="52"/>
  <c r="M207" i="52" s="1"/>
  <c r="I205" i="52"/>
  <c r="M205" i="52" s="1"/>
  <c r="J205" i="52"/>
  <c r="J204" i="52"/>
  <c r="I204" i="52"/>
  <c r="M204" i="52" s="1"/>
  <c r="J203" i="52"/>
  <c r="I203" i="52"/>
  <c r="M203" i="52" s="1"/>
  <c r="I202" i="52"/>
  <c r="M202" i="52" s="1"/>
  <c r="J202" i="52"/>
  <c r="J201" i="52"/>
  <c r="I201" i="52"/>
  <c r="M201" i="52" s="1"/>
  <c r="J200" i="52"/>
  <c r="I200" i="52"/>
  <c r="M200" i="52" s="1"/>
  <c r="I199" i="52"/>
  <c r="M199" i="52" s="1"/>
  <c r="J199" i="52"/>
  <c r="I198" i="52"/>
  <c r="M198" i="52" s="1"/>
  <c r="J198" i="52"/>
  <c r="J197" i="52"/>
  <c r="I197" i="52"/>
  <c r="M197" i="52" s="1"/>
  <c r="J196" i="52"/>
  <c r="I196" i="52"/>
  <c r="M196" i="52" s="1"/>
  <c r="J195" i="52"/>
  <c r="I195" i="52"/>
  <c r="M195" i="52" s="1"/>
  <c r="I194" i="52"/>
  <c r="M194" i="52" s="1"/>
  <c r="J194" i="52"/>
  <c r="J193" i="52"/>
  <c r="I193" i="52"/>
  <c r="M193" i="52" s="1"/>
  <c r="I192" i="52"/>
  <c r="M192" i="52" s="1"/>
  <c r="J192" i="52"/>
  <c r="J191" i="52"/>
  <c r="I191" i="52"/>
  <c r="M191" i="52" s="1"/>
  <c r="I190" i="52"/>
  <c r="M190" i="52" s="1"/>
  <c r="J190" i="52"/>
  <c r="I189" i="52"/>
  <c r="M189" i="52" s="1"/>
  <c r="J189" i="52"/>
  <c r="J188" i="52"/>
  <c r="I188" i="52"/>
  <c r="M188" i="52" s="1"/>
  <c r="I187" i="52"/>
  <c r="M187" i="52" s="1"/>
  <c r="J187" i="52"/>
  <c r="J186" i="52"/>
  <c r="I186" i="52"/>
  <c r="M186" i="52" s="1"/>
  <c r="I185" i="52"/>
  <c r="M185" i="52" s="1"/>
  <c r="J185" i="52"/>
  <c r="I184" i="52"/>
  <c r="M184" i="52" s="1"/>
  <c r="J184" i="52"/>
  <c r="J183" i="52"/>
  <c r="I183" i="52"/>
  <c r="M183" i="52" s="1"/>
  <c r="I182" i="52"/>
  <c r="M182" i="52" s="1"/>
  <c r="J182" i="52"/>
  <c r="J180" i="52"/>
  <c r="I180" i="52"/>
  <c r="M180" i="52" s="1"/>
  <c r="I179" i="52"/>
  <c r="M179" i="52" s="1"/>
  <c r="J179" i="52"/>
  <c r="I178" i="52"/>
  <c r="M178" i="52" s="1"/>
  <c r="J178" i="52"/>
  <c r="J177" i="52"/>
  <c r="I177" i="52"/>
  <c r="M177" i="52" s="1"/>
  <c r="J176" i="52"/>
  <c r="I176" i="52"/>
  <c r="M176" i="52" s="1"/>
  <c r="J175" i="52"/>
  <c r="I175" i="52"/>
  <c r="M175" i="52" s="1"/>
  <c r="I174" i="52"/>
  <c r="M174" i="52" s="1"/>
  <c r="J174" i="52"/>
  <c r="I173" i="52"/>
  <c r="M173" i="52" s="1"/>
  <c r="J173" i="52"/>
  <c r="I172" i="52"/>
  <c r="M172" i="52" s="1"/>
  <c r="J172" i="52"/>
  <c r="I171" i="52"/>
  <c r="M171" i="52" s="1"/>
  <c r="J171" i="52"/>
  <c r="I170" i="52"/>
  <c r="M170" i="52" s="1"/>
  <c r="J170" i="52"/>
  <c r="J169" i="52"/>
  <c r="I169" i="52"/>
  <c r="M169" i="52" s="1"/>
  <c r="I168" i="52"/>
  <c r="M168" i="52" s="1"/>
  <c r="J168" i="52"/>
  <c r="J167" i="52"/>
  <c r="I167" i="52"/>
  <c r="M167" i="52" s="1"/>
  <c r="I166" i="52"/>
  <c r="M166" i="52" s="1"/>
  <c r="J166" i="52"/>
  <c r="J165" i="52"/>
  <c r="I165" i="52"/>
  <c r="M165" i="52" s="1"/>
  <c r="I164" i="52"/>
  <c r="M164" i="52" s="1"/>
  <c r="J164" i="52"/>
  <c r="J163" i="52"/>
  <c r="I163" i="52"/>
  <c r="M163" i="52" s="1"/>
  <c r="I162" i="52"/>
  <c r="M162" i="52" s="1"/>
  <c r="J162" i="52"/>
  <c r="J161" i="52"/>
  <c r="I161" i="52"/>
  <c r="M161" i="52" s="1"/>
  <c r="I160" i="52"/>
  <c r="M160" i="52" s="1"/>
  <c r="J160" i="52"/>
  <c r="I159" i="52"/>
  <c r="M159" i="52" s="1"/>
  <c r="J159" i="52"/>
  <c r="J158" i="52"/>
  <c r="I158" i="52"/>
  <c r="M158" i="52" s="1"/>
  <c r="J157" i="52"/>
  <c r="I157" i="52"/>
  <c r="M157" i="52" s="1"/>
  <c r="I155" i="52"/>
  <c r="M155" i="52" s="1"/>
  <c r="J155" i="52"/>
  <c r="I154" i="52"/>
  <c r="M154" i="52" s="1"/>
  <c r="J154" i="52"/>
  <c r="I153" i="52"/>
  <c r="M153" i="52" s="1"/>
  <c r="J153" i="52"/>
  <c r="I152" i="52"/>
  <c r="M152" i="52" s="1"/>
  <c r="J152" i="52"/>
  <c r="J151" i="52"/>
  <c r="I151" i="52"/>
  <c r="M151" i="52" s="1"/>
  <c r="J150" i="52"/>
  <c r="I150" i="52"/>
  <c r="M150" i="52" s="1"/>
  <c r="J149" i="52"/>
  <c r="I149" i="52"/>
  <c r="M149" i="52" s="1"/>
  <c r="I148" i="52"/>
  <c r="M148" i="52" s="1"/>
  <c r="J148" i="52"/>
  <c r="I147" i="52"/>
  <c r="M147" i="52" s="1"/>
  <c r="J147" i="52"/>
  <c r="J146" i="52"/>
  <c r="I146" i="52"/>
  <c r="M146" i="52" s="1"/>
  <c r="J145" i="52"/>
  <c r="I145" i="52"/>
  <c r="M145" i="52" s="1"/>
  <c r="J144" i="52"/>
  <c r="I144" i="52"/>
  <c r="M144" i="52" s="1"/>
  <c r="J143" i="52"/>
  <c r="I143" i="52"/>
  <c r="M143" i="52" s="1"/>
  <c r="I142" i="52"/>
  <c r="M142" i="52" s="1"/>
  <c r="J142" i="52"/>
  <c r="J141" i="52"/>
  <c r="I141" i="52"/>
  <c r="M141" i="52" s="1"/>
  <c r="I140" i="52"/>
  <c r="M140" i="52" s="1"/>
  <c r="J140" i="52"/>
  <c r="J139" i="52"/>
  <c r="I139" i="52"/>
  <c r="M139" i="52" s="1"/>
  <c r="J138" i="52"/>
  <c r="I138" i="52"/>
  <c r="M138" i="52" s="1"/>
  <c r="I137" i="52"/>
  <c r="M137" i="52" s="1"/>
  <c r="J137" i="52"/>
  <c r="J136" i="52"/>
  <c r="I136" i="52"/>
  <c r="M136" i="52" s="1"/>
  <c r="J135" i="52"/>
  <c r="I135" i="52"/>
  <c r="M135" i="52" s="1"/>
  <c r="I134" i="52"/>
  <c r="M134" i="52" s="1"/>
  <c r="J134" i="52"/>
  <c r="J133" i="52"/>
  <c r="I133" i="52"/>
  <c r="M133" i="52" s="1"/>
  <c r="I132" i="52"/>
  <c r="M132" i="52" s="1"/>
  <c r="J132" i="52"/>
  <c r="J130" i="52"/>
  <c r="I130" i="52"/>
  <c r="M130" i="52" s="1"/>
  <c r="I129" i="52"/>
  <c r="M129" i="52" s="1"/>
  <c r="J129" i="52"/>
  <c r="J128" i="52"/>
  <c r="I128" i="52"/>
  <c r="M128" i="52" s="1"/>
  <c r="I127" i="52"/>
  <c r="M127" i="52" s="1"/>
  <c r="J127" i="52"/>
  <c r="I126" i="52"/>
  <c r="M126" i="52" s="1"/>
  <c r="J126" i="52"/>
  <c r="I125" i="52"/>
  <c r="M125" i="52" s="1"/>
  <c r="J125" i="52"/>
  <c r="I124" i="52"/>
  <c r="M124" i="52" s="1"/>
  <c r="J124" i="52"/>
  <c r="J123" i="52"/>
  <c r="I123" i="52"/>
  <c r="M123" i="52" s="1"/>
  <c r="J122" i="52"/>
  <c r="I122" i="52"/>
  <c r="M122" i="52" s="1"/>
  <c r="J121" i="52"/>
  <c r="I121" i="52"/>
  <c r="M121" i="52" s="1"/>
  <c r="I120" i="52"/>
  <c r="M120" i="52" s="1"/>
  <c r="J120" i="52"/>
  <c r="I119" i="52"/>
  <c r="M119" i="52" s="1"/>
  <c r="J119" i="52"/>
  <c r="J118" i="52"/>
  <c r="I118" i="52"/>
  <c r="M118" i="52" s="1"/>
  <c r="J117" i="52"/>
  <c r="I117" i="52"/>
  <c r="M117" i="52" s="1"/>
  <c r="J116" i="52"/>
  <c r="I116" i="52"/>
  <c r="M116" i="52" s="1"/>
  <c r="J115" i="52"/>
  <c r="I115" i="52"/>
  <c r="M115" i="52" s="1"/>
  <c r="J114" i="52"/>
  <c r="I114" i="52"/>
  <c r="M114" i="52" s="1"/>
  <c r="J113" i="52"/>
  <c r="I113" i="52"/>
  <c r="M113" i="52" s="1"/>
  <c r="I112" i="52"/>
  <c r="M112" i="52" s="1"/>
  <c r="J112" i="52"/>
  <c r="I111" i="52"/>
  <c r="M111" i="52" s="1"/>
  <c r="J111" i="52"/>
  <c r="J110" i="52"/>
  <c r="I110" i="52"/>
  <c r="M110" i="52" s="1"/>
  <c r="I109" i="52"/>
  <c r="M109" i="52" s="1"/>
  <c r="J108" i="52"/>
  <c r="I108" i="52"/>
  <c r="M108" i="52" s="1"/>
  <c r="I107" i="52"/>
  <c r="M107" i="52" s="1"/>
  <c r="J107" i="52"/>
  <c r="I105" i="52"/>
  <c r="M105" i="52" s="1"/>
  <c r="J105" i="52"/>
  <c r="I104" i="52"/>
  <c r="M104" i="52" s="1"/>
  <c r="J104" i="52"/>
  <c r="I103" i="52"/>
  <c r="M103" i="52" s="1"/>
  <c r="J103" i="52"/>
  <c r="J102" i="52"/>
  <c r="I102" i="52"/>
  <c r="M102" i="52" s="1"/>
  <c r="I101" i="52"/>
  <c r="M101" i="52" s="1"/>
  <c r="J101" i="52"/>
  <c r="J100" i="52"/>
  <c r="I100" i="52"/>
  <c r="M100" i="52" s="1"/>
  <c r="J99" i="52"/>
  <c r="I99" i="52"/>
  <c r="M99" i="52" s="1"/>
  <c r="I98" i="52"/>
  <c r="M98" i="52" s="1"/>
  <c r="J98" i="52"/>
  <c r="I97" i="52"/>
  <c r="M97" i="52" s="1"/>
  <c r="J97" i="52"/>
  <c r="I96" i="52"/>
  <c r="M96" i="52" s="1"/>
  <c r="J96" i="52"/>
  <c r="J95" i="52"/>
  <c r="I95" i="52"/>
  <c r="M95" i="52" s="1"/>
  <c r="J94" i="52"/>
  <c r="I94" i="52"/>
  <c r="M94" i="52" s="1"/>
  <c r="I93" i="52"/>
  <c r="M93" i="52" s="1"/>
  <c r="J93" i="52"/>
  <c r="J92" i="52"/>
  <c r="I92" i="52"/>
  <c r="M92" i="52" s="1"/>
  <c r="J91" i="52"/>
  <c r="I91" i="52"/>
  <c r="M91" i="52" s="1"/>
  <c r="I90" i="52"/>
  <c r="M90" i="52" s="1"/>
  <c r="J90" i="52"/>
  <c r="I89" i="52"/>
  <c r="M89" i="52" s="1"/>
  <c r="J89" i="52"/>
  <c r="I88" i="52"/>
  <c r="M88" i="52" s="1"/>
  <c r="J88" i="52"/>
  <c r="J87" i="52"/>
  <c r="I87" i="52"/>
  <c r="M87" i="52" s="1"/>
  <c r="J86" i="52"/>
  <c r="I86" i="52"/>
  <c r="M86" i="52" s="1"/>
  <c r="I85" i="52"/>
  <c r="M85" i="52" s="1"/>
  <c r="J85" i="52"/>
  <c r="I84" i="52"/>
  <c r="M84" i="52" s="1"/>
  <c r="J84" i="52"/>
  <c r="J83" i="52"/>
  <c r="I83" i="52"/>
  <c r="M83" i="52" s="1"/>
  <c r="I82" i="52"/>
  <c r="M82" i="52" s="1"/>
  <c r="J82" i="52"/>
  <c r="J80" i="52"/>
  <c r="I80" i="52"/>
  <c r="M80" i="52" s="1"/>
  <c r="J79" i="52"/>
  <c r="I79" i="52"/>
  <c r="M79" i="52" s="1"/>
  <c r="I78" i="52"/>
  <c r="M78" i="52" s="1"/>
  <c r="J78" i="52"/>
  <c r="J77" i="52"/>
  <c r="I77" i="52"/>
  <c r="M77" i="52" s="1"/>
  <c r="J76" i="52"/>
  <c r="I76" i="52"/>
  <c r="M76" i="52" s="1"/>
  <c r="I75" i="52"/>
  <c r="M75" i="52" s="1"/>
  <c r="J75" i="52"/>
  <c r="J74" i="52"/>
  <c r="I74" i="52"/>
  <c r="M74" i="52" s="1"/>
  <c r="J73" i="52"/>
  <c r="I73" i="52"/>
  <c r="M73" i="52" s="1"/>
  <c r="I72" i="52"/>
  <c r="M72" i="52" s="1"/>
  <c r="J72" i="52"/>
  <c r="I71" i="52"/>
  <c r="M71" i="52" s="1"/>
  <c r="J71" i="52"/>
  <c r="J70" i="52"/>
  <c r="I70" i="52"/>
  <c r="M70" i="52" s="1"/>
  <c r="I69" i="52"/>
  <c r="M69" i="52" s="1"/>
  <c r="J69" i="52"/>
  <c r="I68" i="52"/>
  <c r="M68" i="52" s="1"/>
  <c r="J68" i="52"/>
  <c r="J67" i="52"/>
  <c r="I67" i="52"/>
  <c r="M67" i="52" s="1"/>
  <c r="J66" i="52"/>
  <c r="I66" i="52"/>
  <c r="M66" i="52" s="1"/>
  <c r="J65" i="52"/>
  <c r="I65" i="52"/>
  <c r="M65" i="52" s="1"/>
  <c r="J64" i="52"/>
  <c r="I64" i="52"/>
  <c r="M64" i="52" s="1"/>
  <c r="J63" i="52"/>
  <c r="I63" i="52"/>
  <c r="M63" i="52" s="1"/>
  <c r="T62" i="52"/>
  <c r="I62" i="52"/>
  <c r="M62" i="52" s="1"/>
  <c r="J62" i="52"/>
  <c r="J61" i="52"/>
  <c r="I61" i="52"/>
  <c r="M61" i="52" s="1"/>
  <c r="I60" i="52"/>
  <c r="M60" i="52" s="1"/>
  <c r="J60" i="52"/>
  <c r="I59" i="52"/>
  <c r="M59" i="52" s="1"/>
  <c r="J59" i="52"/>
  <c r="J58" i="52"/>
  <c r="I58" i="52"/>
  <c r="M58" i="52" s="1"/>
  <c r="J57" i="52"/>
  <c r="I57" i="52"/>
  <c r="M57" i="52" s="1"/>
  <c r="N78" i="52"/>
  <c r="O78" i="52" s="1"/>
  <c r="N265" i="52"/>
  <c r="O265" i="52" s="1"/>
  <c r="N228" i="52"/>
  <c r="O228" i="52" s="1"/>
  <c r="N220" i="52"/>
  <c r="O220" i="52" s="1"/>
  <c r="N181" i="52"/>
  <c r="O181" i="52" s="1"/>
  <c r="N175" i="52"/>
  <c r="O175" i="52" s="1"/>
  <c r="N163" i="52"/>
  <c r="O163" i="52" s="1"/>
  <c r="N129" i="52"/>
  <c r="O129" i="52" s="1"/>
  <c r="N122" i="52"/>
  <c r="O122" i="52" s="1"/>
  <c r="N115" i="52"/>
  <c r="O115" i="52" s="1"/>
  <c r="N77" i="52"/>
  <c r="O77" i="52" s="1"/>
  <c r="N72" i="52"/>
  <c r="O72" i="52" s="1"/>
  <c r="N281" i="52"/>
  <c r="O281" i="52" s="1"/>
  <c r="N273" i="52"/>
  <c r="O273" i="52" s="1"/>
  <c r="N268" i="52"/>
  <c r="O268" i="52" s="1"/>
  <c r="N262" i="52"/>
  <c r="O262" i="52" s="1"/>
  <c r="N227" i="52"/>
  <c r="O227" i="52" s="1"/>
  <c r="N222" i="52"/>
  <c r="O222" i="52" s="1"/>
  <c r="N215" i="52"/>
  <c r="O215" i="52" s="1"/>
  <c r="N179" i="52"/>
  <c r="O179" i="52" s="1"/>
  <c r="N174" i="52"/>
  <c r="O174" i="52" s="1"/>
  <c r="N167" i="52"/>
  <c r="O167" i="52" s="1"/>
  <c r="N130" i="52"/>
  <c r="O130" i="52" s="1"/>
  <c r="N123" i="52"/>
  <c r="O123" i="52" s="1"/>
  <c r="N116" i="52"/>
  <c r="O116" i="52" s="1"/>
  <c r="N79" i="52"/>
  <c r="O79" i="52" s="1"/>
  <c r="N73" i="52"/>
  <c r="O73" i="52" s="1"/>
  <c r="N63" i="52"/>
  <c r="O63" i="52" s="1"/>
  <c r="N280" i="52"/>
  <c r="O280" i="52" s="1"/>
  <c r="N223" i="52"/>
  <c r="O223" i="52" s="1"/>
  <c r="N172" i="52"/>
  <c r="O172" i="52" s="1"/>
  <c r="N119" i="52"/>
  <c r="O119" i="52" s="1"/>
  <c r="N68" i="52"/>
  <c r="O68" i="52" s="1"/>
  <c r="N62" i="52"/>
  <c r="O62" i="52" s="1"/>
  <c r="N275" i="52"/>
  <c r="O275" i="52" s="1"/>
  <c r="N270" i="52"/>
  <c r="O270" i="52" s="1"/>
  <c r="N266" i="52"/>
  <c r="O266" i="52" s="1"/>
  <c r="N230" i="52"/>
  <c r="O230" i="52" s="1"/>
  <c r="N226" i="52"/>
  <c r="O226" i="52" s="1"/>
  <c r="N219" i="52"/>
  <c r="O219" i="52" s="1"/>
  <c r="N214" i="52"/>
  <c r="O214" i="52" s="1"/>
  <c r="N177" i="52"/>
  <c r="O177" i="52" s="1"/>
  <c r="N171" i="52"/>
  <c r="O171" i="52" s="1"/>
  <c r="N162" i="52"/>
  <c r="O162" i="52" s="1"/>
  <c r="N127" i="52"/>
  <c r="O127" i="52" s="1"/>
  <c r="N121" i="52"/>
  <c r="O121" i="52" s="1"/>
  <c r="N112" i="52"/>
  <c r="O112" i="52" s="1"/>
  <c r="N76" i="52"/>
  <c r="O76" i="52" s="1"/>
  <c r="N70" i="52"/>
  <c r="O70" i="52" s="1"/>
  <c r="N276" i="52"/>
  <c r="O276" i="52" s="1"/>
  <c r="N126" i="52"/>
  <c r="O126" i="52" s="1"/>
  <c r="N69" i="52"/>
  <c r="O69" i="52" s="1"/>
  <c r="N274" i="52"/>
  <c r="O274" i="52" s="1"/>
  <c r="N218" i="52"/>
  <c r="O218" i="52" s="1"/>
  <c r="N169" i="52"/>
  <c r="O169" i="52" s="1"/>
  <c r="N118" i="52"/>
  <c r="O118" i="52" s="1"/>
  <c r="N67" i="52"/>
  <c r="O67" i="52" s="1"/>
  <c r="N279" i="52"/>
  <c r="O279" i="52" s="1"/>
  <c r="N272" i="52"/>
  <c r="O272" i="52" s="1"/>
  <c r="N267" i="52"/>
  <c r="O267" i="52" s="1"/>
  <c r="N231" i="52"/>
  <c r="O231" i="52" s="1"/>
  <c r="N225" i="52"/>
  <c r="O225" i="52" s="1"/>
  <c r="N216" i="52"/>
  <c r="O216" i="52" s="1"/>
  <c r="N212" i="52"/>
  <c r="O212" i="52" s="1"/>
  <c r="N176" i="52"/>
  <c r="O176" i="52" s="1"/>
  <c r="N170" i="52"/>
  <c r="O170" i="52" s="1"/>
  <c r="N164" i="52"/>
  <c r="O164" i="52" s="1"/>
  <c r="N128" i="52"/>
  <c r="O128" i="52" s="1"/>
  <c r="N120" i="52"/>
  <c r="O120" i="52" s="1"/>
  <c r="N80" i="52"/>
  <c r="O80" i="52" s="1"/>
  <c r="N74" i="52"/>
  <c r="O74" i="52" s="1"/>
  <c r="N64" i="52"/>
  <c r="O64" i="52" s="1"/>
  <c r="N277" i="52"/>
  <c r="O277" i="52" s="1"/>
  <c r="N271" i="52"/>
  <c r="O271" i="52" s="1"/>
  <c r="N264" i="52"/>
  <c r="O264" i="52" s="1"/>
  <c r="N229" i="52"/>
  <c r="O229" i="52" s="1"/>
  <c r="N224" i="52"/>
  <c r="O224" i="52" s="1"/>
  <c r="N217" i="52"/>
  <c r="O217" i="52" s="1"/>
  <c r="N213" i="52"/>
  <c r="O213" i="52" s="1"/>
  <c r="N178" i="52"/>
  <c r="O178" i="52" s="1"/>
  <c r="N173" i="52"/>
  <c r="O173" i="52" s="1"/>
  <c r="N166" i="52"/>
  <c r="O166" i="52" s="1"/>
  <c r="N131" i="52"/>
  <c r="O131" i="52" s="1"/>
  <c r="N124" i="52"/>
  <c r="O124" i="52" s="1"/>
  <c r="N117" i="52"/>
  <c r="O117" i="52" s="1"/>
  <c r="N81" i="52"/>
  <c r="O81" i="52" s="1"/>
  <c r="N75" i="52"/>
  <c r="O75" i="52" s="1"/>
  <c r="N263" i="52"/>
  <c r="O263" i="52" s="1"/>
  <c r="N180" i="52"/>
  <c r="O180" i="52" s="1"/>
  <c r="N125" i="52"/>
  <c r="O125" i="52" s="1"/>
  <c r="N71" i="52"/>
  <c r="O71" i="52" s="1"/>
  <c r="N278" i="52"/>
  <c r="O278" i="52" s="1"/>
  <c r="N221" i="52"/>
  <c r="O221" i="52" s="1"/>
  <c r="N168" i="52"/>
  <c r="O168" i="52" s="1"/>
  <c r="N114" i="52"/>
  <c r="O114" i="52" s="1"/>
  <c r="N65" i="52"/>
  <c r="O65" i="52" s="1"/>
  <c r="N269" i="52"/>
  <c r="O269" i="52" s="1"/>
  <c r="N165" i="52"/>
  <c r="O165" i="52" s="1"/>
  <c r="N113" i="52"/>
  <c r="O113" i="52" s="1"/>
  <c r="N66" i="52"/>
  <c r="O66" i="52" s="1"/>
  <c r="N31" i="52"/>
  <c r="O31" i="52" s="1"/>
  <c r="T31" i="52"/>
  <c r="O427" i="43"/>
  <c r="V427" i="43"/>
  <c r="U427" i="43"/>
  <c r="U426" i="43"/>
  <c r="V426" i="43"/>
  <c r="U425" i="43"/>
  <c r="V425" i="43"/>
  <c r="V424" i="43"/>
  <c r="U424" i="43"/>
  <c r="V423" i="43"/>
  <c r="U423" i="43"/>
  <c r="V422" i="43"/>
  <c r="U422" i="43"/>
  <c r="V421" i="43"/>
  <c r="U421" i="43"/>
  <c r="U420" i="43"/>
  <c r="V420" i="43"/>
  <c r="U419" i="43"/>
  <c r="V419" i="43"/>
  <c r="U418" i="43"/>
  <c r="V418" i="43"/>
  <c r="U417" i="43"/>
  <c r="V417" i="43"/>
  <c r="U416" i="43"/>
  <c r="V416" i="43"/>
  <c r="V415" i="43"/>
  <c r="U415" i="43"/>
  <c r="U414" i="43"/>
  <c r="V414" i="43"/>
  <c r="U413" i="43"/>
  <c r="V413" i="43"/>
  <c r="U412" i="43"/>
  <c r="V412" i="43"/>
  <c r="U411" i="43"/>
  <c r="V411" i="43"/>
  <c r="U410" i="43"/>
  <c r="V410" i="43"/>
  <c r="U409" i="43"/>
  <c r="V409" i="43"/>
  <c r="V408" i="43"/>
  <c r="U408" i="43"/>
  <c r="U407" i="43"/>
  <c r="V407" i="43"/>
  <c r="U406" i="43"/>
  <c r="V406" i="43"/>
  <c r="V405" i="43"/>
  <c r="U405" i="43"/>
  <c r="V404" i="43"/>
  <c r="U404" i="43"/>
  <c r="S403" i="43"/>
  <c r="V403" i="43"/>
  <c r="U403" i="43"/>
  <c r="Q402" i="43"/>
  <c r="V402" i="43"/>
  <c r="U402" i="43"/>
  <c r="V401" i="43"/>
  <c r="U401" i="43"/>
  <c r="V400" i="43"/>
  <c r="U400" i="43"/>
  <c r="V399" i="43"/>
  <c r="U399" i="43"/>
  <c r="V398" i="43"/>
  <c r="U398" i="43"/>
  <c r="V397" i="43"/>
  <c r="U397" i="43"/>
  <c r="U396" i="43"/>
  <c r="V396" i="43"/>
  <c r="M395" i="43"/>
  <c r="U395" i="43"/>
  <c r="V395" i="43"/>
  <c r="V394" i="43"/>
  <c r="U394" i="43"/>
  <c r="L393" i="43"/>
  <c r="V393" i="43"/>
  <c r="U393" i="43"/>
  <c r="V392" i="43"/>
  <c r="U392" i="43"/>
  <c r="U391" i="43"/>
  <c r="V391" i="43"/>
  <c r="V390" i="43"/>
  <c r="U390" i="43"/>
  <c r="V389" i="43"/>
  <c r="U389" i="43"/>
  <c r="V388" i="43"/>
  <c r="U388" i="43"/>
  <c r="V387" i="43"/>
  <c r="U387" i="43"/>
  <c r="V386" i="43"/>
  <c r="U386" i="43"/>
  <c r="V385" i="43"/>
  <c r="U385" i="43"/>
  <c r="U384" i="43"/>
  <c r="V384" i="43"/>
  <c r="V383" i="43"/>
  <c r="U383" i="43"/>
  <c r="V382" i="43"/>
  <c r="U382" i="43"/>
  <c r="V381" i="43"/>
  <c r="U381" i="43"/>
  <c r="V380" i="43"/>
  <c r="U380" i="43"/>
  <c r="V379" i="43"/>
  <c r="U379" i="43"/>
  <c r="V378" i="43"/>
  <c r="U378" i="43"/>
  <c r="U377" i="43"/>
  <c r="V377" i="43"/>
  <c r="V376" i="43"/>
  <c r="U376" i="43"/>
  <c r="U375" i="43"/>
  <c r="V375" i="43"/>
  <c r="U374" i="43"/>
  <c r="V374" i="43"/>
  <c r="U373" i="43"/>
  <c r="V373" i="43"/>
  <c r="U372" i="43"/>
  <c r="V372" i="43"/>
  <c r="U371" i="43"/>
  <c r="V371" i="43"/>
  <c r="U370" i="43"/>
  <c r="V370" i="43"/>
  <c r="V369" i="43"/>
  <c r="U369" i="43"/>
  <c r="U368" i="43"/>
  <c r="V368" i="43"/>
  <c r="V355" i="43"/>
  <c r="U355" i="43"/>
  <c r="V354" i="43"/>
  <c r="U354" i="43"/>
  <c r="U353" i="43"/>
  <c r="V353" i="43"/>
  <c r="V352" i="43"/>
  <c r="U352" i="43"/>
  <c r="U351" i="43"/>
  <c r="V351" i="43"/>
  <c r="V350" i="43"/>
  <c r="U350" i="43"/>
  <c r="V349" i="43"/>
  <c r="U349" i="43"/>
  <c r="V348" i="43"/>
  <c r="U348" i="43"/>
  <c r="V347" i="43"/>
  <c r="U347" i="43"/>
  <c r="V346" i="43"/>
  <c r="U346" i="43"/>
  <c r="N345" i="43"/>
  <c r="AG345" i="43" s="1"/>
  <c r="V345" i="43"/>
  <c r="U345" i="43"/>
  <c r="U344" i="43"/>
  <c r="V344" i="43"/>
  <c r="V343" i="43"/>
  <c r="U343" i="43"/>
  <c r="V342" i="43"/>
  <c r="U342" i="43"/>
  <c r="V341" i="43"/>
  <c r="U341" i="43"/>
  <c r="V340" i="43"/>
  <c r="U340" i="43"/>
  <c r="V339" i="43"/>
  <c r="U339" i="43"/>
  <c r="V338" i="43"/>
  <c r="U338" i="43"/>
  <c r="V337" i="43"/>
  <c r="U337" i="43"/>
  <c r="V336" i="43"/>
  <c r="U336" i="43"/>
  <c r="V335" i="43"/>
  <c r="U335" i="43"/>
  <c r="M334" i="43"/>
  <c r="V334" i="43"/>
  <c r="U334" i="43"/>
  <c r="U333" i="43"/>
  <c r="V333" i="43"/>
  <c r="U332" i="43"/>
  <c r="V332" i="43"/>
  <c r="U331" i="43"/>
  <c r="V331" i="43"/>
  <c r="U330" i="43"/>
  <c r="V330" i="43"/>
  <c r="U329" i="43"/>
  <c r="V329" i="43"/>
  <c r="U328" i="43"/>
  <c r="V328" i="43"/>
  <c r="U327" i="43"/>
  <c r="V327" i="43"/>
  <c r="U326" i="43"/>
  <c r="V326" i="43"/>
  <c r="U325" i="43"/>
  <c r="V325" i="43"/>
  <c r="V324" i="43"/>
  <c r="U324" i="43"/>
  <c r="V323" i="43"/>
  <c r="U323" i="43"/>
  <c r="U322" i="43"/>
  <c r="V322" i="43"/>
  <c r="U321" i="43"/>
  <c r="V321" i="43"/>
  <c r="V320" i="43"/>
  <c r="U320" i="43"/>
  <c r="V319" i="43"/>
  <c r="U319" i="43"/>
  <c r="V318" i="43"/>
  <c r="U318" i="43"/>
  <c r="V317" i="43"/>
  <c r="U317" i="43"/>
  <c r="V316" i="43"/>
  <c r="U316" i="43"/>
  <c r="V315" i="43"/>
  <c r="U315" i="43"/>
  <c r="U314" i="43"/>
  <c r="V314" i="43"/>
  <c r="U313" i="43"/>
  <c r="V313" i="43"/>
  <c r="V312" i="43"/>
  <c r="U312" i="43"/>
  <c r="V311" i="43"/>
  <c r="U311" i="43"/>
  <c r="U310" i="43"/>
  <c r="V310" i="43"/>
  <c r="V309" i="43"/>
  <c r="U309" i="43"/>
  <c r="U308" i="43"/>
  <c r="V308" i="43"/>
  <c r="U307" i="43"/>
  <c r="V307" i="43"/>
  <c r="V306" i="43"/>
  <c r="U306" i="43"/>
  <c r="V305" i="43"/>
  <c r="U305" i="43"/>
  <c r="V304" i="43"/>
  <c r="U304" i="43"/>
  <c r="V303" i="43"/>
  <c r="U303" i="43"/>
  <c r="V302" i="43"/>
  <c r="U302" i="43"/>
  <c r="V301" i="43"/>
  <c r="U301" i="43"/>
  <c r="V300" i="43"/>
  <c r="U300" i="43"/>
  <c r="V299" i="43"/>
  <c r="U299" i="43"/>
  <c r="V298" i="43"/>
  <c r="U298" i="43"/>
  <c r="V297" i="43"/>
  <c r="U297" i="43"/>
  <c r="U296" i="43"/>
  <c r="V296" i="43"/>
  <c r="V283" i="43"/>
  <c r="U283" i="43"/>
  <c r="U282" i="43"/>
  <c r="V282" i="43"/>
  <c r="U281" i="43"/>
  <c r="V281" i="43"/>
  <c r="U280" i="43"/>
  <c r="V280" i="43"/>
  <c r="V279" i="43"/>
  <c r="U279" i="43"/>
  <c r="U278" i="43"/>
  <c r="V278" i="43"/>
  <c r="V277" i="43"/>
  <c r="U277" i="43"/>
  <c r="U276" i="43"/>
  <c r="V276" i="43"/>
  <c r="V275" i="43"/>
  <c r="U275" i="43"/>
  <c r="N274" i="43"/>
  <c r="AG274" i="43" s="1"/>
  <c r="U274" i="43"/>
  <c r="V274" i="43"/>
  <c r="V273" i="43"/>
  <c r="U273" i="43"/>
  <c r="V272" i="43"/>
  <c r="U272" i="43"/>
  <c r="V271" i="43"/>
  <c r="U271" i="43"/>
  <c r="V270" i="43"/>
  <c r="U270" i="43"/>
  <c r="V269" i="43"/>
  <c r="U269" i="43"/>
  <c r="V268" i="43"/>
  <c r="U268" i="43"/>
  <c r="M267" i="43"/>
  <c r="V267" i="43"/>
  <c r="U267" i="43"/>
  <c r="U266" i="43"/>
  <c r="V266" i="43"/>
  <c r="U265" i="43"/>
  <c r="V265" i="43"/>
  <c r="V264" i="43"/>
  <c r="U264" i="43"/>
  <c r="U263" i="43"/>
  <c r="V263" i="43"/>
  <c r="V262" i="43"/>
  <c r="U262" i="43"/>
  <c r="L261" i="43"/>
  <c r="U261" i="43"/>
  <c r="V261" i="43"/>
  <c r="V260" i="43"/>
  <c r="U260" i="43"/>
  <c r="V259" i="43"/>
  <c r="U259" i="43"/>
  <c r="U258" i="43"/>
  <c r="V258" i="43"/>
  <c r="V257" i="43"/>
  <c r="U257" i="43"/>
  <c r="U256" i="43"/>
  <c r="V256" i="43"/>
  <c r="U255" i="43"/>
  <c r="V255" i="43"/>
  <c r="U254" i="43"/>
  <c r="V254" i="43"/>
  <c r="L253" i="43"/>
  <c r="U253" i="43"/>
  <c r="V253" i="43"/>
  <c r="U252" i="43"/>
  <c r="V252" i="43"/>
  <c r="U251" i="43"/>
  <c r="V251" i="43"/>
  <c r="U250" i="43"/>
  <c r="V250" i="43"/>
  <c r="M249" i="43"/>
  <c r="V249" i="43"/>
  <c r="U249" i="43"/>
  <c r="V248" i="43"/>
  <c r="U248" i="43"/>
  <c r="U247" i="43"/>
  <c r="V247" i="43"/>
  <c r="V246" i="43"/>
  <c r="U246" i="43"/>
  <c r="U245" i="43"/>
  <c r="V245" i="43"/>
  <c r="U244" i="43"/>
  <c r="V244" i="43"/>
  <c r="U243" i="43"/>
  <c r="V243" i="43"/>
  <c r="L242" i="43"/>
  <c r="V242" i="43"/>
  <c r="U242" i="43"/>
  <c r="U241" i="43"/>
  <c r="V241" i="43"/>
  <c r="V240" i="43"/>
  <c r="U240" i="43"/>
  <c r="U239" i="43"/>
  <c r="V239" i="43"/>
  <c r="U238" i="43"/>
  <c r="V238" i="43"/>
  <c r="U237" i="43"/>
  <c r="V237" i="43"/>
  <c r="U236" i="43"/>
  <c r="V236" i="43"/>
  <c r="U235" i="43"/>
  <c r="V235" i="43"/>
  <c r="V234" i="43"/>
  <c r="U234" i="43"/>
  <c r="V233" i="43"/>
  <c r="U233" i="43"/>
  <c r="U232" i="43"/>
  <c r="V232" i="43"/>
  <c r="V231" i="43"/>
  <c r="U231" i="43"/>
  <c r="V230" i="43"/>
  <c r="U230" i="43"/>
  <c r="V229" i="43"/>
  <c r="U229" i="43"/>
  <c r="U228" i="43"/>
  <c r="V228" i="43"/>
  <c r="U227" i="43"/>
  <c r="V227" i="43"/>
  <c r="V226" i="43"/>
  <c r="U226" i="43"/>
  <c r="U225" i="43"/>
  <c r="V225" i="43"/>
  <c r="V224" i="43"/>
  <c r="U224" i="43"/>
  <c r="U211" i="43"/>
  <c r="V211" i="43"/>
  <c r="V210" i="43"/>
  <c r="U210" i="43"/>
  <c r="U209" i="43"/>
  <c r="V209" i="43"/>
  <c r="U208" i="43"/>
  <c r="V208" i="43"/>
  <c r="V207" i="43"/>
  <c r="U207" i="43"/>
  <c r="M206" i="43"/>
  <c r="U206" i="43"/>
  <c r="V206" i="43"/>
  <c r="R205" i="43"/>
  <c r="V205" i="43"/>
  <c r="U205" i="43"/>
  <c r="U204" i="43"/>
  <c r="V204" i="43"/>
  <c r="V203" i="43"/>
  <c r="U203" i="43"/>
  <c r="V202" i="43"/>
  <c r="U202" i="43"/>
  <c r="V201" i="43"/>
  <c r="U201" i="43"/>
  <c r="V200" i="43"/>
  <c r="U200" i="43"/>
  <c r="V199" i="43"/>
  <c r="U199" i="43"/>
  <c r="V198" i="43"/>
  <c r="U198" i="43"/>
  <c r="U197" i="43"/>
  <c r="V197" i="43"/>
  <c r="U196" i="43"/>
  <c r="V196" i="43"/>
  <c r="U195" i="43"/>
  <c r="V195" i="43"/>
  <c r="U194" i="43"/>
  <c r="V194" i="43"/>
  <c r="V193" i="43"/>
  <c r="U193" i="43"/>
  <c r="U192" i="43"/>
  <c r="V192" i="43"/>
  <c r="U191" i="43"/>
  <c r="V191" i="43"/>
  <c r="U190" i="43"/>
  <c r="V190" i="43"/>
  <c r="V189" i="43"/>
  <c r="U189" i="43"/>
  <c r="U188" i="43"/>
  <c r="V188" i="43"/>
  <c r="V187" i="43"/>
  <c r="U187" i="43"/>
  <c r="U186" i="43"/>
  <c r="V186" i="43"/>
  <c r="U185" i="43"/>
  <c r="V185" i="43"/>
  <c r="V184" i="43"/>
  <c r="U184" i="43"/>
  <c r="U183" i="43"/>
  <c r="V183" i="43"/>
  <c r="U182" i="43"/>
  <c r="V182" i="43"/>
  <c r="V181" i="43"/>
  <c r="U181" i="43"/>
  <c r="V180" i="43"/>
  <c r="U180" i="43"/>
  <c r="V179" i="43"/>
  <c r="U179" i="43"/>
  <c r="V178" i="43"/>
  <c r="U178" i="43"/>
  <c r="V177" i="43"/>
  <c r="U177" i="43"/>
  <c r="V176" i="43"/>
  <c r="U176" i="43"/>
  <c r="V175" i="43"/>
  <c r="U175" i="43"/>
  <c r="V174" i="43"/>
  <c r="U174" i="43"/>
  <c r="V173" i="43"/>
  <c r="U173" i="43"/>
  <c r="V172" i="43"/>
  <c r="U172" i="43"/>
  <c r="V171" i="43"/>
  <c r="U171" i="43"/>
  <c r="V170" i="43"/>
  <c r="U170" i="43"/>
  <c r="V169" i="43"/>
  <c r="U169" i="43"/>
  <c r="U168" i="43"/>
  <c r="V168" i="43"/>
  <c r="V167" i="43"/>
  <c r="U167" i="43"/>
  <c r="V166" i="43"/>
  <c r="U166" i="43"/>
  <c r="V165" i="43"/>
  <c r="U165" i="43"/>
  <c r="U164" i="43"/>
  <c r="V164" i="43"/>
  <c r="U163" i="43"/>
  <c r="V163" i="43"/>
  <c r="U162" i="43"/>
  <c r="V162" i="43"/>
  <c r="U161" i="43"/>
  <c r="V161" i="43"/>
  <c r="N160" i="43"/>
  <c r="AG160" i="43" s="1"/>
  <c r="U160" i="43"/>
  <c r="V160" i="43"/>
  <c r="U159" i="43"/>
  <c r="V159" i="43"/>
  <c r="U158" i="43"/>
  <c r="V158" i="43"/>
  <c r="U157" i="43"/>
  <c r="V157" i="43"/>
  <c r="U156" i="43"/>
  <c r="V156" i="43"/>
  <c r="V155" i="43"/>
  <c r="U155" i="43"/>
  <c r="V154" i="43"/>
  <c r="U154" i="43"/>
  <c r="V153" i="43"/>
  <c r="U153" i="43"/>
  <c r="U139" i="43"/>
  <c r="V139" i="43"/>
  <c r="U138" i="43"/>
  <c r="V138" i="43"/>
  <c r="U137" i="43"/>
  <c r="V137" i="43"/>
  <c r="U136" i="43"/>
  <c r="V136" i="43"/>
  <c r="V135" i="43"/>
  <c r="U135" i="43"/>
  <c r="U134" i="43"/>
  <c r="V134" i="43"/>
  <c r="V133" i="43"/>
  <c r="U133" i="43"/>
  <c r="U132" i="43"/>
  <c r="V132" i="43"/>
  <c r="V131" i="43"/>
  <c r="U131" i="43"/>
  <c r="V130" i="43"/>
  <c r="U130" i="43"/>
  <c r="U129" i="43"/>
  <c r="V129" i="43"/>
  <c r="V128" i="43"/>
  <c r="U128" i="43"/>
  <c r="V127" i="43"/>
  <c r="U127" i="43"/>
  <c r="U126" i="43"/>
  <c r="V126" i="43"/>
  <c r="V125" i="43"/>
  <c r="U125" i="43"/>
  <c r="U124" i="43"/>
  <c r="V124" i="43"/>
  <c r="V123" i="43"/>
  <c r="U123" i="43"/>
  <c r="V122" i="43"/>
  <c r="U122" i="43"/>
  <c r="S121" i="43"/>
  <c r="V121" i="43"/>
  <c r="U121" i="43"/>
  <c r="V120" i="43"/>
  <c r="U120" i="43"/>
  <c r="V119" i="43"/>
  <c r="U119" i="43"/>
  <c r="L118" i="43"/>
  <c r="V118" i="43"/>
  <c r="U118" i="43"/>
  <c r="L117" i="43"/>
  <c r="U117" i="43"/>
  <c r="V117" i="43"/>
  <c r="V116" i="43"/>
  <c r="U116" i="43"/>
  <c r="V115" i="43"/>
  <c r="U115" i="43"/>
  <c r="V114" i="43"/>
  <c r="U114" i="43"/>
  <c r="V113" i="43"/>
  <c r="U113" i="43"/>
  <c r="V112" i="43"/>
  <c r="U112" i="43"/>
  <c r="U111" i="43"/>
  <c r="V111" i="43"/>
  <c r="U110" i="43"/>
  <c r="V110" i="43"/>
  <c r="U109" i="43"/>
  <c r="V109" i="43"/>
  <c r="V108" i="43"/>
  <c r="U108" i="43"/>
  <c r="U107" i="43"/>
  <c r="V107" i="43"/>
  <c r="V106" i="43"/>
  <c r="U106" i="43"/>
  <c r="V105" i="43"/>
  <c r="U105" i="43"/>
  <c r="U104" i="43"/>
  <c r="V104" i="43"/>
  <c r="U103" i="43"/>
  <c r="V103" i="43"/>
  <c r="V102" i="43"/>
  <c r="U102" i="43"/>
  <c r="U101" i="43"/>
  <c r="V101" i="43"/>
  <c r="U100" i="43"/>
  <c r="V100" i="43"/>
  <c r="V99" i="43"/>
  <c r="U99" i="43"/>
  <c r="U98" i="43"/>
  <c r="V98" i="43"/>
  <c r="U97" i="43"/>
  <c r="V97" i="43"/>
  <c r="V96" i="43"/>
  <c r="U96" i="43"/>
  <c r="U95" i="43"/>
  <c r="V95" i="43"/>
  <c r="U94" i="43"/>
  <c r="V94" i="43"/>
  <c r="V93" i="43"/>
  <c r="U93" i="43"/>
  <c r="U92" i="43"/>
  <c r="V92" i="43"/>
  <c r="U91" i="43"/>
  <c r="V91" i="43"/>
  <c r="U90" i="43"/>
  <c r="V90" i="43"/>
  <c r="U89" i="43"/>
  <c r="V89" i="43"/>
  <c r="V88" i="43"/>
  <c r="U88" i="43"/>
  <c r="V87" i="43"/>
  <c r="U87" i="43"/>
  <c r="U86" i="43"/>
  <c r="V86" i="43"/>
  <c r="V85" i="43"/>
  <c r="U85" i="43"/>
  <c r="V84" i="43"/>
  <c r="U84" i="43"/>
  <c r="V83" i="43"/>
  <c r="U83" i="43"/>
  <c r="U82" i="43"/>
  <c r="V82" i="43"/>
  <c r="U81" i="43"/>
  <c r="V81" i="43"/>
  <c r="U80" i="43"/>
  <c r="V80" i="43"/>
  <c r="U67" i="43"/>
  <c r="V67" i="43"/>
  <c r="V66" i="43"/>
  <c r="U66" i="43"/>
  <c r="U65" i="43"/>
  <c r="V65" i="43"/>
  <c r="V64" i="43"/>
  <c r="U64" i="43"/>
  <c r="V63" i="43"/>
  <c r="U63" i="43"/>
  <c r="U62" i="43"/>
  <c r="V62" i="43"/>
  <c r="U61" i="43"/>
  <c r="V61" i="43"/>
  <c r="V60" i="43"/>
  <c r="U60" i="43"/>
  <c r="U59" i="43"/>
  <c r="V59" i="43"/>
  <c r="U58" i="43"/>
  <c r="V58" i="43"/>
  <c r="U57" i="43"/>
  <c r="V57" i="43"/>
  <c r="U56" i="43"/>
  <c r="V56" i="43"/>
  <c r="U55" i="43"/>
  <c r="V55" i="43"/>
  <c r="U54" i="43"/>
  <c r="V54" i="43"/>
  <c r="U53" i="43"/>
  <c r="V53" i="43"/>
  <c r="U52" i="43"/>
  <c r="V52" i="43"/>
  <c r="U51" i="43"/>
  <c r="V51" i="43"/>
  <c r="U50" i="43"/>
  <c r="V50" i="43"/>
  <c r="V49" i="43"/>
  <c r="U49" i="43"/>
  <c r="U48" i="43"/>
  <c r="V48" i="43"/>
  <c r="V47" i="43"/>
  <c r="U47" i="43"/>
  <c r="V46" i="43"/>
  <c r="U46" i="43"/>
  <c r="V45" i="43"/>
  <c r="U45" i="43"/>
  <c r="U44" i="43"/>
  <c r="V44" i="43"/>
  <c r="V43" i="43"/>
  <c r="U43" i="43"/>
  <c r="U42" i="43"/>
  <c r="V42" i="43"/>
  <c r="U41" i="43"/>
  <c r="V41" i="43"/>
  <c r="U40" i="43"/>
  <c r="V40" i="43"/>
  <c r="U39" i="43"/>
  <c r="V39" i="43"/>
  <c r="U38" i="43"/>
  <c r="V38" i="43"/>
  <c r="U37" i="43"/>
  <c r="V37" i="43"/>
  <c r="U36" i="43"/>
  <c r="V36" i="43"/>
  <c r="U35" i="43"/>
  <c r="V35" i="43"/>
  <c r="U34" i="43"/>
  <c r="V34" i="43"/>
  <c r="U33" i="43"/>
  <c r="V33" i="43"/>
  <c r="V32" i="43"/>
  <c r="U32" i="43"/>
  <c r="U31" i="43"/>
  <c r="V31" i="43"/>
  <c r="U30" i="43"/>
  <c r="V30" i="43"/>
  <c r="U29" i="43"/>
  <c r="V29" i="43"/>
  <c r="U28" i="43"/>
  <c r="V28" i="43"/>
  <c r="U27" i="43"/>
  <c r="V27" i="43"/>
  <c r="U26" i="43"/>
  <c r="V26" i="43"/>
  <c r="U25" i="43"/>
  <c r="V25" i="43"/>
  <c r="V24" i="43"/>
  <c r="U24" i="43"/>
  <c r="V23" i="43"/>
  <c r="U23" i="43"/>
  <c r="V22" i="43"/>
  <c r="U22" i="43"/>
  <c r="U21" i="43"/>
  <c r="V21" i="43"/>
  <c r="V20" i="43"/>
  <c r="U20" i="43"/>
  <c r="V19" i="43"/>
  <c r="U19" i="43"/>
  <c r="V18" i="43"/>
  <c r="U18" i="43"/>
  <c r="V17" i="43"/>
  <c r="U17" i="43"/>
  <c r="U16" i="43"/>
  <c r="V16" i="43"/>
  <c r="V15" i="43"/>
  <c r="U15" i="43"/>
  <c r="V14" i="43"/>
  <c r="U14" i="43"/>
  <c r="V13" i="43"/>
  <c r="U13" i="43"/>
  <c r="U12" i="43"/>
  <c r="V12" i="43"/>
  <c r="U11" i="43"/>
  <c r="V11" i="43"/>
  <c r="U10" i="43"/>
  <c r="V10" i="43"/>
  <c r="U9" i="43"/>
  <c r="V9" i="43"/>
  <c r="J92" i="10"/>
  <c r="J84" i="10"/>
  <c r="R17" i="10"/>
  <c r="M67" i="10"/>
  <c r="Q44" i="10"/>
  <c r="Q77" i="10"/>
  <c r="M50" i="10"/>
  <c r="P26" i="10"/>
  <c r="M33" i="10"/>
  <c r="P63" i="10"/>
  <c r="R52" i="10"/>
  <c r="Q61" i="10"/>
  <c r="P90" i="10"/>
  <c r="P95" i="10"/>
  <c r="P65" i="10"/>
  <c r="R51" i="10"/>
  <c r="K50" i="10"/>
  <c r="R81" i="10"/>
  <c r="Q60" i="10"/>
  <c r="P43" i="10"/>
  <c r="J41" i="10"/>
  <c r="R34" i="10"/>
  <c r="R39" i="10"/>
  <c r="Q95" i="10"/>
  <c r="P88" i="10"/>
  <c r="Q48" i="10"/>
  <c r="R93" i="10"/>
  <c r="Q80" i="10"/>
  <c r="M92" i="10"/>
  <c r="P76" i="10"/>
  <c r="J75" i="10"/>
  <c r="J58" i="10"/>
  <c r="I16" i="10"/>
  <c r="K75" i="10"/>
  <c r="R30" i="10"/>
  <c r="Q13" i="10"/>
  <c r="Q16" i="10" s="1"/>
  <c r="P83" i="10"/>
  <c r="P54" i="10"/>
  <c r="P61" i="10"/>
  <c r="P40" i="10"/>
  <c r="R38" i="10"/>
  <c r="P37" i="10"/>
  <c r="R32" i="10"/>
  <c r="R29" i="10"/>
  <c r="P94" i="10"/>
  <c r="Q83" i="10"/>
  <c r="P73" i="10"/>
  <c r="P72" i="10"/>
  <c r="R47" i="10"/>
  <c r="Q42" i="10"/>
  <c r="P31" i="10"/>
  <c r="H33" i="10"/>
  <c r="J16" i="10"/>
  <c r="P77" i="10"/>
  <c r="P35" i="10"/>
  <c r="P89" i="10"/>
  <c r="P80" i="10"/>
  <c r="P74" i="10"/>
  <c r="Q64" i="10"/>
  <c r="R46" i="10"/>
  <c r="Q29" i="10"/>
  <c r="R82" i="10"/>
  <c r="Q78" i="10"/>
  <c r="P55" i="10"/>
  <c r="P52" i="10"/>
  <c r="K16" i="10"/>
  <c r="N50" i="10"/>
  <c r="R91" i="10"/>
  <c r="R77" i="10"/>
  <c r="N58" i="10"/>
  <c r="P46" i="10"/>
  <c r="P44" i="10"/>
  <c r="P42" i="10"/>
  <c r="P39" i="10"/>
  <c r="R31" i="10"/>
  <c r="P86" i="10"/>
  <c r="P82" i="10"/>
  <c r="P78" i="10"/>
  <c r="R63" i="10"/>
  <c r="Q59" i="10"/>
  <c r="R54" i="10"/>
  <c r="P25" i="10"/>
  <c r="R86" i="10"/>
  <c r="R85" i="10"/>
  <c r="R73" i="10"/>
  <c r="R48" i="10"/>
  <c r="R44" i="10"/>
  <c r="P30" i="10"/>
  <c r="R27" i="10"/>
  <c r="P17" i="10"/>
  <c r="P34" i="10"/>
  <c r="R56" i="10"/>
  <c r="P23" i="10"/>
  <c r="R15" i="10"/>
  <c r="Q9" i="10"/>
  <c r="R72" i="10"/>
  <c r="R69" i="10"/>
  <c r="R66" i="10"/>
  <c r="Q63" i="10"/>
  <c r="P60" i="10"/>
  <c r="R59" i="10"/>
  <c r="P56" i="10"/>
  <c r="R26" i="10"/>
  <c r="R10" i="10"/>
  <c r="P12" i="10"/>
  <c r="R106" i="10"/>
  <c r="R94" i="10"/>
  <c r="R83" i="10"/>
  <c r="Q82" i="10"/>
  <c r="P81" i="10"/>
  <c r="R68" i="10"/>
  <c r="J67" i="10"/>
  <c r="R57" i="10"/>
  <c r="R90" i="10"/>
  <c r="R88" i="10"/>
  <c r="R76" i="10"/>
  <c r="R74" i="10"/>
  <c r="P69" i="10"/>
  <c r="Q66" i="10"/>
  <c r="Q65" i="10"/>
  <c r="R43" i="10"/>
  <c r="R35" i="10"/>
  <c r="P32" i="10"/>
  <c r="P19" i="10"/>
  <c r="R20" i="10"/>
  <c r="R22" i="10"/>
  <c r="R23" i="10"/>
  <c r="P11" i="10"/>
  <c r="R13" i="10"/>
  <c r="R107" i="10"/>
  <c r="R95" i="10"/>
  <c r="R71" i="10"/>
  <c r="Q32" i="10"/>
  <c r="P27" i="10"/>
  <c r="P22" i="10"/>
  <c r="P10" i="10"/>
  <c r="R11" i="10"/>
  <c r="P13" i="10"/>
  <c r="P14" i="10"/>
  <c r="P15" i="10"/>
  <c r="R9" i="10"/>
  <c r="H16" i="10"/>
  <c r="P107" i="10"/>
  <c r="P93" i="10"/>
  <c r="R89" i="10"/>
  <c r="Q81" i="10"/>
  <c r="P68" i="10"/>
  <c r="R64" i="10"/>
  <c r="R60" i="10"/>
  <c r="P59" i="10"/>
  <c r="R55" i="10"/>
  <c r="R49" i="10"/>
  <c r="P47" i="10"/>
  <c r="Q46" i="10"/>
  <c r="R42" i="10"/>
  <c r="N41" i="10"/>
  <c r="P18" i="10"/>
  <c r="R19" i="10"/>
  <c r="P20" i="10"/>
  <c r="P9" i="10"/>
  <c r="P91" i="10"/>
  <c r="P29" i="10"/>
  <c r="R18" i="10"/>
  <c r="R40" i="10"/>
  <c r="R14" i="10"/>
  <c r="Q94" i="10"/>
  <c r="P85" i="10"/>
  <c r="R80" i="10"/>
  <c r="N75" i="10"/>
  <c r="P66" i="10"/>
  <c r="R65" i="10"/>
  <c r="P64" i="10"/>
  <c r="R61" i="10"/>
  <c r="P57" i="10"/>
  <c r="P49" i="10"/>
  <c r="P48" i="10"/>
  <c r="P38" i="10"/>
  <c r="R37" i="10"/>
  <c r="P21" i="10"/>
  <c r="R21" i="10"/>
  <c r="R12" i="10"/>
  <c r="J108" i="10"/>
  <c r="I108" i="10"/>
  <c r="G108" i="10"/>
  <c r="S108" i="10" s="1"/>
  <c r="F108" i="10"/>
  <c r="Q108" i="10" s="1"/>
  <c r="F106" i="10"/>
  <c r="Q106" i="10" s="1"/>
  <c r="K106" i="10"/>
  <c r="J106" i="10"/>
  <c r="I106" i="10"/>
  <c r="G106" i="10"/>
  <c r="S106" i="10" s="1"/>
  <c r="N105" i="10"/>
  <c r="F105" i="10"/>
  <c r="Q105" i="10" s="1"/>
  <c r="M105" i="10"/>
  <c r="L105" i="10"/>
  <c r="K105" i="10"/>
  <c r="J105" i="10"/>
  <c r="I105" i="10"/>
  <c r="G105" i="10"/>
  <c r="S105" i="10" s="1"/>
  <c r="L104" i="10"/>
  <c r="N104" i="10"/>
  <c r="N109" i="10" s="1"/>
  <c r="M104" i="10"/>
  <c r="M109" i="10" s="1"/>
  <c r="K104" i="10"/>
  <c r="J104" i="10"/>
  <c r="I104" i="10"/>
  <c r="G104" i="10"/>
  <c r="F104" i="10"/>
  <c r="F103" i="10"/>
  <c r="Q103" i="10" s="1"/>
  <c r="N103" i="10"/>
  <c r="M103" i="10"/>
  <c r="L103" i="10"/>
  <c r="K103" i="10"/>
  <c r="J103" i="10"/>
  <c r="I103" i="10"/>
  <c r="G103" i="10"/>
  <c r="S103" i="10" s="1"/>
  <c r="F102" i="10"/>
  <c r="Q102" i="10" s="1"/>
  <c r="N102" i="10"/>
  <c r="M102" i="10"/>
  <c r="L102" i="10"/>
  <c r="K102" i="10"/>
  <c r="J102" i="10"/>
  <c r="I102" i="10"/>
  <c r="G102" i="10"/>
  <c r="S102" i="10" s="1"/>
  <c r="J100" i="10"/>
  <c r="N100" i="10"/>
  <c r="M100" i="10"/>
  <c r="L100" i="10"/>
  <c r="K100" i="10"/>
  <c r="I100" i="10"/>
  <c r="H100" i="10"/>
  <c r="G100" i="10"/>
  <c r="S100" i="10" s="1"/>
  <c r="F100" i="10"/>
  <c r="N99" i="10"/>
  <c r="F99" i="10"/>
  <c r="M99" i="10"/>
  <c r="L99" i="10"/>
  <c r="K99" i="10"/>
  <c r="J99" i="10"/>
  <c r="I99" i="10"/>
  <c r="H99" i="10"/>
  <c r="G99" i="10"/>
  <c r="S99" i="10" s="1"/>
  <c r="F98" i="10"/>
  <c r="N98" i="10"/>
  <c r="M98" i="10"/>
  <c r="L98" i="10"/>
  <c r="K98" i="10"/>
  <c r="J98" i="10"/>
  <c r="I98" i="10"/>
  <c r="H98" i="10"/>
  <c r="G98" i="10"/>
  <c r="S98" i="10" s="1"/>
  <c r="N97" i="10"/>
  <c r="M97" i="10"/>
  <c r="L97" i="10"/>
  <c r="K97" i="10"/>
  <c r="J97" i="10"/>
  <c r="I97" i="10"/>
  <c r="H97" i="10"/>
  <c r="G97" i="10"/>
  <c r="F97" i="10"/>
  <c r="N96" i="10"/>
  <c r="N101" i="10" s="1"/>
  <c r="M96" i="10"/>
  <c r="L96" i="10"/>
  <c r="K96" i="10"/>
  <c r="K101" i="10" s="1"/>
  <c r="J96" i="10"/>
  <c r="N206" i="52"/>
  <c r="N305" i="52"/>
  <c r="N304" i="52"/>
  <c r="N303" i="52"/>
  <c r="N302" i="52"/>
  <c r="N301" i="52"/>
  <c r="N300" i="52"/>
  <c r="N299" i="52"/>
  <c r="N298" i="52"/>
  <c r="N297" i="52"/>
  <c r="N296" i="52"/>
  <c r="N295" i="52"/>
  <c r="N294" i="52"/>
  <c r="N293" i="52"/>
  <c r="N292" i="52"/>
  <c r="N291" i="52"/>
  <c r="N290" i="52"/>
  <c r="N289" i="52"/>
  <c r="N288" i="52"/>
  <c r="N287" i="52"/>
  <c r="T281" i="52"/>
  <c r="T280" i="52"/>
  <c r="T279" i="52"/>
  <c r="T278" i="52"/>
  <c r="T277" i="52"/>
  <c r="T276" i="52"/>
  <c r="T275" i="52"/>
  <c r="T274" i="52"/>
  <c r="T273" i="52"/>
  <c r="T272" i="52"/>
  <c r="T271" i="52"/>
  <c r="T270" i="52"/>
  <c r="T269" i="52"/>
  <c r="T268" i="52"/>
  <c r="T267" i="52"/>
  <c r="T266" i="52"/>
  <c r="T265" i="52"/>
  <c r="T264" i="52"/>
  <c r="T263" i="52"/>
  <c r="T262" i="52"/>
  <c r="T261" i="52"/>
  <c r="T260" i="52"/>
  <c r="T259" i="52"/>
  <c r="T258" i="52"/>
  <c r="T257" i="52"/>
  <c r="N255" i="52"/>
  <c r="N254" i="52"/>
  <c r="N253" i="52"/>
  <c r="N252" i="52"/>
  <c r="N251" i="52"/>
  <c r="N250" i="52"/>
  <c r="N249" i="52"/>
  <c r="N248" i="52"/>
  <c r="N247" i="52"/>
  <c r="N246" i="52"/>
  <c r="N245" i="52"/>
  <c r="N244" i="52"/>
  <c r="N243" i="52"/>
  <c r="N242" i="52"/>
  <c r="N241" i="52"/>
  <c r="N240" i="52"/>
  <c r="N239" i="52"/>
  <c r="N238" i="52"/>
  <c r="N237" i="52"/>
  <c r="T231" i="52"/>
  <c r="T230" i="52"/>
  <c r="T229" i="52"/>
  <c r="T228" i="52"/>
  <c r="T227" i="52"/>
  <c r="T226" i="52"/>
  <c r="T225" i="52"/>
  <c r="T224" i="52"/>
  <c r="T223" i="52"/>
  <c r="T222" i="52"/>
  <c r="T221" i="52"/>
  <c r="T220" i="52"/>
  <c r="T219" i="52"/>
  <c r="T218" i="52"/>
  <c r="T217" i="52"/>
  <c r="T216" i="52"/>
  <c r="T215" i="52"/>
  <c r="T214" i="52"/>
  <c r="T213" i="52"/>
  <c r="T212" i="52"/>
  <c r="T211" i="52"/>
  <c r="T210" i="52"/>
  <c r="T209" i="52"/>
  <c r="T208" i="52"/>
  <c r="T207" i="52"/>
  <c r="N205" i="52"/>
  <c r="N204" i="52"/>
  <c r="N203" i="52"/>
  <c r="N202" i="52"/>
  <c r="N201" i="52"/>
  <c r="N200" i="52"/>
  <c r="N199" i="52"/>
  <c r="N198" i="52"/>
  <c r="N197" i="52"/>
  <c r="N196" i="52"/>
  <c r="N195" i="52"/>
  <c r="N194" i="52"/>
  <c r="N193" i="52"/>
  <c r="N192" i="52"/>
  <c r="N191" i="52"/>
  <c r="N190" i="52"/>
  <c r="N189" i="52"/>
  <c r="N188" i="52"/>
  <c r="N187" i="52"/>
  <c r="M181" i="52"/>
  <c r="T181" i="52"/>
  <c r="T180" i="52"/>
  <c r="T179" i="52"/>
  <c r="T178" i="52"/>
  <c r="T177" i="52"/>
  <c r="T176" i="52"/>
  <c r="T175" i="52"/>
  <c r="T174" i="52"/>
  <c r="T173" i="52"/>
  <c r="T172" i="52"/>
  <c r="T171" i="52"/>
  <c r="T170" i="52"/>
  <c r="T169" i="52"/>
  <c r="T168" i="52"/>
  <c r="T167" i="52"/>
  <c r="T166" i="52"/>
  <c r="T165" i="52"/>
  <c r="T164" i="52"/>
  <c r="T163" i="52"/>
  <c r="T162" i="52"/>
  <c r="T161" i="52"/>
  <c r="T160" i="52"/>
  <c r="T159" i="52"/>
  <c r="T158" i="52"/>
  <c r="T157" i="52"/>
  <c r="N155" i="52"/>
  <c r="N154" i="52"/>
  <c r="N153" i="52"/>
  <c r="N152" i="52"/>
  <c r="N151" i="52"/>
  <c r="N150" i="52"/>
  <c r="N149" i="52"/>
  <c r="N148" i="52"/>
  <c r="N147" i="52"/>
  <c r="N146" i="52"/>
  <c r="N145" i="52"/>
  <c r="N144" i="52"/>
  <c r="N143" i="52"/>
  <c r="N142" i="52"/>
  <c r="N141" i="52"/>
  <c r="N140" i="52"/>
  <c r="N139" i="52"/>
  <c r="N138" i="52"/>
  <c r="N137" i="52"/>
  <c r="T131" i="52"/>
  <c r="M131" i="52"/>
  <c r="T130" i="52"/>
  <c r="T129" i="52"/>
  <c r="T128" i="52"/>
  <c r="T127" i="52"/>
  <c r="T126" i="52"/>
  <c r="T125" i="52"/>
  <c r="T124" i="52"/>
  <c r="T123" i="52"/>
  <c r="T122" i="52"/>
  <c r="T121" i="52"/>
  <c r="T120" i="52"/>
  <c r="T119" i="52"/>
  <c r="T118" i="52"/>
  <c r="T117" i="52"/>
  <c r="T116" i="52"/>
  <c r="T115" i="52"/>
  <c r="T114" i="52"/>
  <c r="T113" i="52"/>
  <c r="T112" i="52"/>
  <c r="T111" i="52"/>
  <c r="T110" i="52"/>
  <c r="T109" i="52"/>
  <c r="T108" i="52"/>
  <c r="T107" i="52"/>
  <c r="N105" i="52"/>
  <c r="N104" i="52"/>
  <c r="N103" i="52"/>
  <c r="N102" i="52"/>
  <c r="N101" i="52"/>
  <c r="N100" i="52"/>
  <c r="N99" i="52"/>
  <c r="N98" i="52"/>
  <c r="N97" i="52"/>
  <c r="N96" i="52"/>
  <c r="N95" i="52"/>
  <c r="N94" i="52"/>
  <c r="N93" i="52"/>
  <c r="N92" i="52"/>
  <c r="N91" i="52"/>
  <c r="N90" i="52"/>
  <c r="N89" i="52"/>
  <c r="N88" i="52"/>
  <c r="N87" i="52"/>
  <c r="T81" i="52"/>
  <c r="M81" i="52"/>
  <c r="T80" i="52"/>
  <c r="T79" i="52"/>
  <c r="T78" i="52"/>
  <c r="T77" i="52"/>
  <c r="T76" i="52"/>
  <c r="T75" i="52"/>
  <c r="T74" i="52"/>
  <c r="T73" i="52"/>
  <c r="T72" i="52"/>
  <c r="T71" i="52"/>
  <c r="T70" i="52"/>
  <c r="T69" i="52"/>
  <c r="T68" i="52"/>
  <c r="T67" i="52"/>
  <c r="T66" i="52"/>
  <c r="T65" i="52"/>
  <c r="T64" i="52"/>
  <c r="T63" i="52"/>
  <c r="T61" i="52"/>
  <c r="T60" i="52"/>
  <c r="T59" i="52"/>
  <c r="T58" i="52"/>
  <c r="T57" i="52"/>
  <c r="J56" i="52"/>
  <c r="I56" i="52"/>
  <c r="M56" i="52" s="1"/>
  <c r="J55" i="52"/>
  <c r="I55" i="52"/>
  <c r="M55" i="52" s="1"/>
  <c r="J54" i="52"/>
  <c r="I54" i="52"/>
  <c r="M54" i="52" s="1"/>
  <c r="J53" i="52"/>
  <c r="I53" i="52"/>
  <c r="M53" i="52" s="1"/>
  <c r="J52" i="52"/>
  <c r="I52" i="52"/>
  <c r="M52" i="52" s="1"/>
  <c r="J51" i="52"/>
  <c r="I51" i="52"/>
  <c r="M51" i="52" s="1"/>
  <c r="J50" i="52"/>
  <c r="I50" i="52"/>
  <c r="M50" i="52" s="1"/>
  <c r="J49" i="52"/>
  <c r="I49" i="52"/>
  <c r="M49" i="52" s="1"/>
  <c r="J48" i="52"/>
  <c r="I48" i="52"/>
  <c r="M48" i="52" s="1"/>
  <c r="J47" i="52"/>
  <c r="I47" i="52"/>
  <c r="M47" i="52" s="1"/>
  <c r="J46" i="52"/>
  <c r="I46" i="52"/>
  <c r="M46" i="52" s="1"/>
  <c r="J45" i="52"/>
  <c r="I45" i="52"/>
  <c r="M45" i="52" s="1"/>
  <c r="J44" i="52"/>
  <c r="I44" i="52"/>
  <c r="M44" i="52" s="1"/>
  <c r="J43" i="52"/>
  <c r="I43" i="52"/>
  <c r="M43" i="52" s="1"/>
  <c r="J42" i="52"/>
  <c r="I42" i="52"/>
  <c r="M42" i="52" s="1"/>
  <c r="J41" i="52"/>
  <c r="I41" i="52"/>
  <c r="M41" i="52" s="1"/>
  <c r="J40" i="52"/>
  <c r="I40" i="52"/>
  <c r="M40" i="52" s="1"/>
  <c r="J39" i="52"/>
  <c r="I39" i="52"/>
  <c r="M39" i="52" s="1"/>
  <c r="J38" i="52"/>
  <c r="I38" i="52"/>
  <c r="M38" i="52" s="1"/>
  <c r="J37" i="52"/>
  <c r="I37" i="52"/>
  <c r="M37" i="52" s="1"/>
  <c r="J36" i="52"/>
  <c r="I36" i="52"/>
  <c r="M36" i="52" s="1"/>
  <c r="J35" i="52"/>
  <c r="I35" i="52"/>
  <c r="M35" i="52" s="1"/>
  <c r="J34" i="52"/>
  <c r="I34" i="52"/>
  <c r="M34" i="52" s="1"/>
  <c r="I33" i="52"/>
  <c r="M33" i="52" s="1"/>
  <c r="J33" i="52"/>
  <c r="J32" i="52"/>
  <c r="I32" i="52"/>
  <c r="M32" i="52" s="1"/>
  <c r="I31" i="52"/>
  <c r="M31" i="52" s="1"/>
  <c r="J31" i="52"/>
  <c r="I30" i="52"/>
  <c r="M30" i="52" s="1"/>
  <c r="J30" i="52"/>
  <c r="I29" i="52"/>
  <c r="M29" i="52" s="1"/>
  <c r="J29" i="52"/>
  <c r="I28" i="52"/>
  <c r="M28" i="52" s="1"/>
  <c r="J28" i="52"/>
  <c r="I27" i="52"/>
  <c r="M27" i="52" s="1"/>
  <c r="J27" i="52"/>
  <c r="I26" i="52"/>
  <c r="M26" i="52" s="1"/>
  <c r="J26" i="52"/>
  <c r="I25" i="52"/>
  <c r="M25" i="52" s="1"/>
  <c r="J25" i="52"/>
  <c r="I24" i="52"/>
  <c r="M24" i="52" s="1"/>
  <c r="J24" i="52"/>
  <c r="I23" i="52"/>
  <c r="M23" i="52" s="1"/>
  <c r="J23" i="52"/>
  <c r="I22" i="52"/>
  <c r="M22" i="52" s="1"/>
  <c r="J22" i="52"/>
  <c r="J21" i="52"/>
  <c r="I21" i="52"/>
  <c r="M21" i="52" s="1"/>
  <c r="I20" i="52"/>
  <c r="M20" i="52" s="1"/>
  <c r="J20" i="52"/>
  <c r="I19" i="52"/>
  <c r="M19" i="52" s="1"/>
  <c r="J19" i="52"/>
  <c r="I18" i="52"/>
  <c r="M18" i="52" s="1"/>
  <c r="J18" i="52"/>
  <c r="I17" i="52"/>
  <c r="M17" i="52" s="1"/>
  <c r="J17" i="52"/>
  <c r="I16" i="52"/>
  <c r="M16" i="52" s="1"/>
  <c r="J16" i="52"/>
  <c r="J15" i="52"/>
  <c r="I15" i="52"/>
  <c r="M15" i="52" s="1"/>
  <c r="I14" i="52"/>
  <c r="M14" i="52" s="1"/>
  <c r="J14" i="52"/>
  <c r="J13" i="52"/>
  <c r="I13" i="52"/>
  <c r="M13" i="52" s="1"/>
  <c r="J12" i="52"/>
  <c r="I12" i="52"/>
  <c r="M12" i="52" s="1"/>
  <c r="I11" i="52"/>
  <c r="M11" i="52" s="1"/>
  <c r="J11" i="52"/>
  <c r="J10" i="52"/>
  <c r="I10" i="52"/>
  <c r="M10" i="52" s="1"/>
  <c r="J9" i="52"/>
  <c r="I9" i="52"/>
  <c r="M9" i="52" s="1"/>
  <c r="I8" i="52"/>
  <c r="M8" i="52" s="1"/>
  <c r="J8" i="52"/>
  <c r="J7" i="52"/>
  <c r="I7" i="52"/>
  <c r="M7" i="52" s="1"/>
  <c r="V148" i="44"/>
  <c r="V149" i="44"/>
  <c r="O151" i="44"/>
  <c r="N151" i="44"/>
  <c r="O148" i="44"/>
  <c r="N148" i="44"/>
  <c r="R124" i="44"/>
  <c r="N124" i="44"/>
  <c r="O149" i="44"/>
  <c r="N149" i="44"/>
  <c r="R148" i="44"/>
  <c r="U148" i="44"/>
  <c r="R127" i="44"/>
  <c r="N126" i="44"/>
  <c r="O124" i="44"/>
  <c r="O78" i="44"/>
  <c r="N76" i="44"/>
  <c r="R150" i="44"/>
  <c r="R103" i="44"/>
  <c r="O103" i="44"/>
  <c r="N102" i="44"/>
  <c r="R101" i="44"/>
  <c r="O101" i="44"/>
  <c r="N101" i="44"/>
  <c r="O79" i="44"/>
  <c r="R78" i="44"/>
  <c r="N78" i="44"/>
  <c r="R76" i="44"/>
  <c r="O76" i="44"/>
  <c r="N29" i="44"/>
  <c r="N103" i="44"/>
  <c r="O102" i="44"/>
  <c r="R100" i="44"/>
  <c r="N100" i="44"/>
  <c r="R79" i="44"/>
  <c r="N79" i="44"/>
  <c r="R77" i="44"/>
  <c r="N77" i="44"/>
  <c r="N150" i="44"/>
  <c r="R149" i="44"/>
  <c r="O150" i="44"/>
  <c r="R125" i="44"/>
  <c r="O125" i="44"/>
  <c r="R102" i="44"/>
  <c r="O100" i="44"/>
  <c r="R126" i="44"/>
  <c r="O28" i="44"/>
  <c r="N31" i="44"/>
  <c r="O126" i="44"/>
  <c r="R151" i="44"/>
  <c r="V150" i="44"/>
  <c r="O127" i="44"/>
  <c r="N127" i="44"/>
  <c r="N125" i="44"/>
  <c r="O77" i="44"/>
  <c r="O40" i="44"/>
  <c r="O52" i="44" s="1"/>
  <c r="N40" i="44"/>
  <c r="N52" i="44" s="1"/>
  <c r="V39" i="44"/>
  <c r="U39" i="44"/>
  <c r="T39" i="44"/>
  <c r="S39" i="44"/>
  <c r="S55" i="44" s="1"/>
  <c r="R39" i="44"/>
  <c r="R55" i="44" s="1"/>
  <c r="Q39" i="44"/>
  <c r="AB39" i="44" s="1"/>
  <c r="AC39" i="44" s="1"/>
  <c r="P39" i="44"/>
  <c r="O39" i="44"/>
  <c r="O55" i="44" s="1"/>
  <c r="N39" i="44"/>
  <c r="N55" i="44" s="1"/>
  <c r="V38" i="44"/>
  <c r="U38" i="44"/>
  <c r="T38" i="44"/>
  <c r="S38" i="44"/>
  <c r="R38" i="44"/>
  <c r="R54" i="44" s="1"/>
  <c r="Q38" i="44"/>
  <c r="AB38" i="44" s="1"/>
  <c r="AC38" i="44" s="1"/>
  <c r="P38" i="44"/>
  <c r="O38" i="44"/>
  <c r="O54" i="44" s="1"/>
  <c r="N38" i="44"/>
  <c r="N54" i="44" s="1"/>
  <c r="V37" i="44"/>
  <c r="U37" i="44"/>
  <c r="T37" i="44"/>
  <c r="S37" i="44"/>
  <c r="R37" i="44"/>
  <c r="R53" i="44" s="1"/>
  <c r="Q37" i="44"/>
  <c r="AB37" i="44" s="1"/>
  <c r="AC37" i="44" s="1"/>
  <c r="P37" i="44"/>
  <c r="Z37" i="44" s="1"/>
  <c r="AA37" i="44" s="1"/>
  <c r="O37" i="44"/>
  <c r="O53" i="44" s="1"/>
  <c r="N37" i="44"/>
  <c r="N53" i="44" s="1"/>
  <c r="V36" i="44"/>
  <c r="U36" i="44"/>
  <c r="T36" i="44"/>
  <c r="S36" i="44"/>
  <c r="R36" i="44"/>
  <c r="R52" i="44" s="1"/>
  <c r="Q36" i="44"/>
  <c r="AB36" i="44" s="1"/>
  <c r="AC36" i="44" s="1"/>
  <c r="P36" i="44"/>
  <c r="Z36" i="44" s="1"/>
  <c r="AA36" i="44" s="1"/>
  <c r="O36" i="44"/>
  <c r="N36" i="44"/>
  <c r="V35" i="44"/>
  <c r="V55" i="44" s="1"/>
  <c r="U35" i="44"/>
  <c r="U55" i="44" s="1"/>
  <c r="T35" i="44"/>
  <c r="T55" i="44" s="1"/>
  <c r="S35" i="44"/>
  <c r="R35" i="44"/>
  <c r="Q35" i="44"/>
  <c r="AB35" i="44" s="1"/>
  <c r="P35" i="44"/>
  <c r="Z35" i="44" s="1"/>
  <c r="O35" i="44"/>
  <c r="N35" i="44"/>
  <c r="V34" i="44"/>
  <c r="V54" i="44" s="1"/>
  <c r="U34" i="44"/>
  <c r="T34" i="44"/>
  <c r="T54" i="44" s="1"/>
  <c r="S34" i="44"/>
  <c r="R34" i="44"/>
  <c r="Q34" i="44"/>
  <c r="AB34" i="44" s="1"/>
  <c r="P34" i="44"/>
  <c r="Z34" i="44" s="1"/>
  <c r="O34" i="44"/>
  <c r="N34" i="44"/>
  <c r="V33" i="44"/>
  <c r="V53" i="44" s="1"/>
  <c r="U33" i="44"/>
  <c r="U53" i="44" s="1"/>
  <c r="T33" i="44"/>
  <c r="T53" i="44" s="1"/>
  <c r="S33" i="44"/>
  <c r="S53" i="44" s="1"/>
  <c r="R33" i="44"/>
  <c r="Q33" i="44"/>
  <c r="P33" i="44"/>
  <c r="O33" i="44"/>
  <c r="N33" i="44"/>
  <c r="V32" i="44"/>
  <c r="V52" i="44" s="1"/>
  <c r="U32" i="44"/>
  <c r="U52" i="44" s="1"/>
  <c r="T32" i="44"/>
  <c r="T52" i="44" s="1"/>
  <c r="S32" i="44"/>
  <c r="S52" i="44" s="1"/>
  <c r="R32" i="44"/>
  <c r="Q32" i="44"/>
  <c r="P32" i="44"/>
  <c r="O32" i="44"/>
  <c r="N32" i="44"/>
  <c r="V27" i="44"/>
  <c r="U27" i="44"/>
  <c r="Q27" i="44"/>
  <c r="AB27" i="44" s="1"/>
  <c r="AC27" i="44" s="1"/>
  <c r="R27" i="44"/>
  <c r="S27" i="44"/>
  <c r="AD27" i="44" s="1"/>
  <c r="T27" i="44"/>
  <c r="V26" i="44"/>
  <c r="U26" i="44"/>
  <c r="T26" i="44"/>
  <c r="R26" i="44"/>
  <c r="Q26" i="44"/>
  <c r="AB26" i="44" s="1"/>
  <c r="AC26" i="44" s="1"/>
  <c r="S26" i="44"/>
  <c r="AD26" i="44" s="1"/>
  <c r="V25" i="44"/>
  <c r="U25" i="44"/>
  <c r="T25" i="44"/>
  <c r="R25" i="44"/>
  <c r="Q25" i="44"/>
  <c r="S25" i="44"/>
  <c r="V24" i="44"/>
  <c r="R24" i="44"/>
  <c r="U24" i="44"/>
  <c r="Q24" i="44"/>
  <c r="T24" i="44"/>
  <c r="S24" i="44"/>
  <c r="R23" i="44"/>
  <c r="R31" i="44" s="1"/>
  <c r="T23" i="44"/>
  <c r="Q23" i="44"/>
  <c r="V23" i="44"/>
  <c r="U23" i="44"/>
  <c r="S23" i="44"/>
  <c r="AD23" i="44" s="1"/>
  <c r="T22" i="44"/>
  <c r="R22" i="44"/>
  <c r="V22" i="44"/>
  <c r="U22" i="44"/>
  <c r="Q22" i="44"/>
  <c r="S22" i="44"/>
  <c r="T21" i="44"/>
  <c r="U21" i="44"/>
  <c r="Q21" i="44"/>
  <c r="AB21" i="44" s="1"/>
  <c r="AC21" i="44" s="1"/>
  <c r="R21" i="44"/>
  <c r="V21" i="44"/>
  <c r="S21" i="44"/>
  <c r="AD21" i="44" s="1"/>
  <c r="V20" i="44"/>
  <c r="U20" i="44"/>
  <c r="Q20" i="44"/>
  <c r="AB20" i="44" s="1"/>
  <c r="AC20" i="44" s="1"/>
  <c r="R20" i="44"/>
  <c r="T20" i="44"/>
  <c r="S20" i="44"/>
  <c r="AD20" i="44" s="1"/>
  <c r="S19" i="44"/>
  <c r="AD19" i="44" s="1"/>
  <c r="U19" i="44"/>
  <c r="V19" i="44"/>
  <c r="R19" i="44"/>
  <c r="T19" i="44"/>
  <c r="Q19" i="44"/>
  <c r="AB19" i="44" s="1"/>
  <c r="AC19" i="44" s="1"/>
  <c r="U18" i="44"/>
  <c r="V18" i="44"/>
  <c r="T18" i="44"/>
  <c r="R18" i="44"/>
  <c r="Q18" i="44"/>
  <c r="AB18" i="44" s="1"/>
  <c r="AC18" i="44" s="1"/>
  <c r="S18" i="44"/>
  <c r="U17" i="44"/>
  <c r="V17" i="44"/>
  <c r="T17" i="44"/>
  <c r="Q17" i="44"/>
  <c r="AB17" i="44" s="1"/>
  <c r="AC17" i="44" s="1"/>
  <c r="R17" i="44"/>
  <c r="S17" i="44"/>
  <c r="AD17" i="44" s="1"/>
  <c r="U16" i="44"/>
  <c r="Q16" i="44"/>
  <c r="AB16" i="44" s="1"/>
  <c r="AC16" i="44" s="1"/>
  <c r="T16" i="44"/>
  <c r="V16" i="44"/>
  <c r="R16" i="44"/>
  <c r="S16" i="44"/>
  <c r="AD16" i="44" s="1"/>
  <c r="R15" i="44"/>
  <c r="V15" i="44"/>
  <c r="U15" i="44"/>
  <c r="T15" i="44"/>
  <c r="Q15" i="44"/>
  <c r="AB15" i="44" s="1"/>
  <c r="AC15" i="44" s="1"/>
  <c r="S15" i="44"/>
  <c r="AD15" i="44" s="1"/>
  <c r="Q14" i="44"/>
  <c r="AB14" i="44" s="1"/>
  <c r="AC14" i="44" s="1"/>
  <c r="T14" i="44"/>
  <c r="S14" i="44"/>
  <c r="AD14" i="44" s="1"/>
  <c r="V14" i="44"/>
  <c r="U14" i="44"/>
  <c r="R14" i="44"/>
  <c r="V13" i="44"/>
  <c r="U13" i="44"/>
  <c r="R13" i="44"/>
  <c r="Q13" i="44"/>
  <c r="AB13" i="44" s="1"/>
  <c r="AC13" i="44" s="1"/>
  <c r="T13" i="44"/>
  <c r="S13" i="44"/>
  <c r="R12" i="44"/>
  <c r="V12" i="44"/>
  <c r="V28" i="44" s="1"/>
  <c r="T12" i="44"/>
  <c r="T28" i="44" s="1"/>
  <c r="Q12" i="44"/>
  <c r="AB12" i="44" s="1"/>
  <c r="U12" i="44"/>
  <c r="U28" i="44" s="1"/>
  <c r="S12" i="44"/>
  <c r="T11" i="44"/>
  <c r="T31" i="44" s="1"/>
  <c r="Q11" i="44"/>
  <c r="AB11" i="44" s="1"/>
  <c r="R11" i="44"/>
  <c r="V11" i="44"/>
  <c r="S11" i="44"/>
  <c r="U11" i="44"/>
  <c r="Q10" i="44"/>
  <c r="AB10" i="44" s="1"/>
  <c r="R10" i="44"/>
  <c r="V10" i="44"/>
  <c r="V30" i="44" s="1"/>
  <c r="T10" i="44"/>
  <c r="T30" i="44" s="1"/>
  <c r="U10" i="44"/>
  <c r="U30" i="44" s="1"/>
  <c r="S10" i="44"/>
  <c r="Q9" i="44"/>
  <c r="AB9" i="44" s="1"/>
  <c r="V9" i="44"/>
  <c r="V29" i="44" s="1"/>
  <c r="U9" i="44"/>
  <c r="S9" i="44"/>
  <c r="T9" i="44"/>
  <c r="T29" i="44" s="1"/>
  <c r="R9" i="44"/>
  <c r="R28" i="44"/>
  <c r="S151" i="44"/>
  <c r="Q151" i="44"/>
  <c r="AB147" i="44"/>
  <c r="AC147" i="44" s="1"/>
  <c r="AD147" i="44" s="1"/>
  <c r="P151" i="44"/>
  <c r="Z147" i="44"/>
  <c r="AA147" i="44" s="1"/>
  <c r="S150" i="44"/>
  <c r="Q150" i="44"/>
  <c r="AB146" i="44"/>
  <c r="AC146" i="44" s="1"/>
  <c r="AD146" i="44" s="1"/>
  <c r="Z146" i="44"/>
  <c r="AA146" i="44" s="1"/>
  <c r="P150" i="44"/>
  <c r="S149" i="44"/>
  <c r="Q149" i="44"/>
  <c r="AB145" i="44"/>
  <c r="AC145" i="44" s="1"/>
  <c r="AD145" i="44" s="1"/>
  <c r="P149" i="44"/>
  <c r="Z145" i="44"/>
  <c r="AA145" i="44" s="1"/>
  <c r="S148" i="44"/>
  <c r="Q148" i="44"/>
  <c r="AB144" i="44"/>
  <c r="AC144" i="44" s="1"/>
  <c r="AD144" i="44" s="1"/>
  <c r="P148" i="44"/>
  <c r="Z144" i="44"/>
  <c r="AA144" i="44" s="1"/>
  <c r="AC131" i="44"/>
  <c r="AB151" i="44"/>
  <c r="AA131" i="44"/>
  <c r="AA151" i="44" s="1"/>
  <c r="Z151" i="44"/>
  <c r="AC130" i="44"/>
  <c r="AB150" i="44"/>
  <c r="AA130" i="44"/>
  <c r="AA150" i="44" s="1"/>
  <c r="Z150" i="44"/>
  <c r="AC129" i="44"/>
  <c r="AB149" i="44"/>
  <c r="AA129" i="44"/>
  <c r="AA149" i="44" s="1"/>
  <c r="Z149" i="44"/>
  <c r="AC128" i="44"/>
  <c r="AB148" i="44"/>
  <c r="Z148" i="44"/>
  <c r="AA128" i="44"/>
  <c r="AA148" i="44" s="1"/>
  <c r="AD143" i="44"/>
  <c r="AD142" i="44"/>
  <c r="AD141" i="44"/>
  <c r="AD140" i="44"/>
  <c r="AD139" i="44"/>
  <c r="AD138" i="44"/>
  <c r="AD137" i="44"/>
  <c r="AD136" i="44"/>
  <c r="AD135" i="44"/>
  <c r="AD134" i="44"/>
  <c r="AD133" i="44"/>
  <c r="AD132" i="44"/>
  <c r="S127" i="44"/>
  <c r="AB123" i="44"/>
  <c r="AC123" i="44" s="1"/>
  <c r="AD123" i="44" s="1"/>
  <c r="Q127" i="44"/>
  <c r="Z123" i="44"/>
  <c r="AA123" i="44" s="1"/>
  <c r="P127" i="44"/>
  <c r="S126" i="44"/>
  <c r="AB122" i="44"/>
  <c r="AC122" i="44" s="1"/>
  <c r="AD122" i="44" s="1"/>
  <c r="Q126" i="44"/>
  <c r="Z122" i="44"/>
  <c r="AA122" i="44" s="1"/>
  <c r="P126" i="44"/>
  <c r="S125" i="44"/>
  <c r="AB121" i="44"/>
  <c r="AC121" i="44" s="1"/>
  <c r="AD121" i="44" s="1"/>
  <c r="Q125" i="44"/>
  <c r="Z121" i="44"/>
  <c r="AA121" i="44" s="1"/>
  <c r="P125" i="44"/>
  <c r="S124" i="44"/>
  <c r="Q124" i="44"/>
  <c r="AB120" i="44"/>
  <c r="AC120" i="44" s="1"/>
  <c r="AD120" i="44" s="1"/>
  <c r="P124" i="44"/>
  <c r="Z120" i="44"/>
  <c r="AA120" i="44" s="1"/>
  <c r="AC107" i="44"/>
  <c r="AB127" i="44"/>
  <c r="AA107" i="44"/>
  <c r="AA127" i="44" s="1"/>
  <c r="Z127" i="44"/>
  <c r="AC106" i="44"/>
  <c r="AB126" i="44"/>
  <c r="AA106" i="44"/>
  <c r="AA126" i="44" s="1"/>
  <c r="Z126" i="44"/>
  <c r="AC105" i="44"/>
  <c r="AB125" i="44"/>
  <c r="AA105" i="44"/>
  <c r="AA125" i="44" s="1"/>
  <c r="Z125" i="44"/>
  <c r="AC104" i="44"/>
  <c r="AB124" i="44"/>
  <c r="AA104" i="44"/>
  <c r="AA124" i="44" s="1"/>
  <c r="Z124" i="44"/>
  <c r="AD118" i="44"/>
  <c r="AD117" i="44"/>
  <c r="AD113" i="44"/>
  <c r="AD112" i="44"/>
  <c r="AD119" i="44"/>
  <c r="AD116" i="44"/>
  <c r="AD115" i="44"/>
  <c r="AD114" i="44"/>
  <c r="AD111" i="44"/>
  <c r="AD110" i="44"/>
  <c r="AD109" i="44"/>
  <c r="AD108" i="44"/>
  <c r="S103" i="44"/>
  <c r="AB99" i="44"/>
  <c r="AC99" i="44" s="1"/>
  <c r="AD99" i="44" s="1"/>
  <c r="Q103" i="44"/>
  <c r="P103" i="44"/>
  <c r="Z99" i="44"/>
  <c r="AA99" i="44" s="1"/>
  <c r="S102" i="44"/>
  <c r="Q102" i="44"/>
  <c r="AB98" i="44"/>
  <c r="AC98" i="44" s="1"/>
  <c r="AD98" i="44" s="1"/>
  <c r="Z98" i="44"/>
  <c r="P102" i="44"/>
  <c r="S101" i="44"/>
  <c r="AB97" i="44"/>
  <c r="Q101" i="44"/>
  <c r="Z97" i="44"/>
  <c r="P101" i="44"/>
  <c r="S100" i="44"/>
  <c r="Q100" i="44"/>
  <c r="AB96" i="44"/>
  <c r="P100" i="44"/>
  <c r="Z96" i="44"/>
  <c r="AB103" i="44"/>
  <c r="AC83" i="44"/>
  <c r="Z103" i="44"/>
  <c r="AA83" i="44"/>
  <c r="AA103" i="44" s="1"/>
  <c r="AC82" i="44"/>
  <c r="AB102" i="44"/>
  <c r="AA82" i="44"/>
  <c r="AC81" i="44"/>
  <c r="AA81" i="44"/>
  <c r="AC80" i="44"/>
  <c r="AA80" i="44"/>
  <c r="AD95" i="44"/>
  <c r="AD94" i="44"/>
  <c r="AD93" i="44"/>
  <c r="AD92" i="44"/>
  <c r="AD91" i="44"/>
  <c r="AD90" i="44"/>
  <c r="AD89" i="44"/>
  <c r="AD88" i="44"/>
  <c r="AD87" i="44"/>
  <c r="AD86" i="44"/>
  <c r="AD85" i="44"/>
  <c r="AD84" i="44"/>
  <c r="S79" i="44"/>
  <c r="Q79" i="44"/>
  <c r="AB75" i="44"/>
  <c r="AC75" i="44" s="1"/>
  <c r="AD75" i="44" s="1"/>
  <c r="P79" i="44"/>
  <c r="Z75" i="44"/>
  <c r="AA75" i="44" s="1"/>
  <c r="S78" i="44"/>
  <c r="AB74" i="44"/>
  <c r="AC74" i="44" s="1"/>
  <c r="AD74" i="44" s="1"/>
  <c r="Q78" i="44"/>
  <c r="Z74" i="44"/>
  <c r="AA74" i="44" s="1"/>
  <c r="P78" i="44"/>
  <c r="S77" i="44"/>
  <c r="AB73" i="44"/>
  <c r="AC73" i="44" s="1"/>
  <c r="AD73" i="44" s="1"/>
  <c r="Q77" i="44"/>
  <c r="Z73" i="44"/>
  <c r="AA73" i="44" s="1"/>
  <c r="P77" i="44"/>
  <c r="S76" i="44"/>
  <c r="Q76" i="44"/>
  <c r="AB72" i="44"/>
  <c r="AC72" i="44" s="1"/>
  <c r="AD72" i="44" s="1"/>
  <c r="Z72" i="44"/>
  <c r="AA72" i="44" s="1"/>
  <c r="P76" i="44"/>
  <c r="AC59" i="44"/>
  <c r="AB79" i="44"/>
  <c r="Z79" i="44"/>
  <c r="AA59" i="44"/>
  <c r="AA79" i="44" s="1"/>
  <c r="AB78" i="44"/>
  <c r="AC58" i="44"/>
  <c r="Z78" i="44"/>
  <c r="AA58" i="44"/>
  <c r="AA78" i="44" s="1"/>
  <c r="AC57" i="44"/>
  <c r="AB77" i="44"/>
  <c r="Z77" i="44"/>
  <c r="AA57" i="44"/>
  <c r="AA77" i="44" s="1"/>
  <c r="AB76" i="44"/>
  <c r="AC56" i="44"/>
  <c r="Z76" i="44"/>
  <c r="AA56" i="44"/>
  <c r="AA76" i="44" s="1"/>
  <c r="AD64" i="44"/>
  <c r="AD61" i="44"/>
  <c r="AD69" i="44"/>
  <c r="AD68" i="44"/>
  <c r="AD67" i="44"/>
  <c r="AD66" i="44"/>
  <c r="AD63" i="44"/>
  <c r="AD71" i="44"/>
  <c r="AD65" i="44"/>
  <c r="AD70" i="44"/>
  <c r="AD62" i="44"/>
  <c r="AD60" i="44"/>
  <c r="Q55" i="44"/>
  <c r="AB51" i="44"/>
  <c r="AC51" i="44" s="1"/>
  <c r="AD51" i="44" s="1"/>
  <c r="Z51" i="44"/>
  <c r="AA51" i="44" s="1"/>
  <c r="S54" i="44"/>
  <c r="AB50" i="44"/>
  <c r="AC50" i="44" s="1"/>
  <c r="AD50" i="44" s="1"/>
  <c r="Q54" i="44"/>
  <c r="Z50" i="44"/>
  <c r="AA50" i="44" s="1"/>
  <c r="AB49" i="44"/>
  <c r="AC49" i="44" s="1"/>
  <c r="AD49" i="44" s="1"/>
  <c r="Z49" i="44"/>
  <c r="AA49" i="44" s="1"/>
  <c r="AB48" i="44"/>
  <c r="AC48" i="44" s="1"/>
  <c r="AD48" i="44" s="1"/>
  <c r="Z48" i="44"/>
  <c r="AA48" i="44" s="1"/>
  <c r="AC35" i="44"/>
  <c r="AB55" i="44"/>
  <c r="AA35" i="44"/>
  <c r="AC34" i="44"/>
  <c r="AB54" i="44"/>
  <c r="AA34" i="44"/>
  <c r="AC33" i="44"/>
  <c r="AB53" i="44"/>
  <c r="AA33" i="44"/>
  <c r="AA53" i="44" s="1"/>
  <c r="Z53" i="44"/>
  <c r="AC32" i="44"/>
  <c r="AB52" i="44"/>
  <c r="AA32" i="44"/>
  <c r="AA52" i="44" s="1"/>
  <c r="Z52" i="44"/>
  <c r="AD47" i="44"/>
  <c r="AD46" i="44"/>
  <c r="AD45" i="44"/>
  <c r="AD44" i="44"/>
  <c r="AD43" i="44"/>
  <c r="AD42" i="44"/>
  <c r="AD41" i="44"/>
  <c r="AD40" i="44"/>
  <c r="AD39" i="44"/>
  <c r="AD38" i="44"/>
  <c r="AD37" i="44"/>
  <c r="AD36" i="44"/>
  <c r="P31" i="44"/>
  <c r="Z17" i="44"/>
  <c r="AA17" i="44" s="1"/>
  <c r="P29" i="44"/>
  <c r="P28" i="44"/>
  <c r="AA11" i="44"/>
  <c r="AA31" i="44" s="1"/>
  <c r="Z31" i="44"/>
  <c r="AA10" i="44"/>
  <c r="AA30" i="44" s="1"/>
  <c r="Z30" i="44"/>
  <c r="AD18" i="44"/>
  <c r="Z29" i="44"/>
  <c r="AA9" i="44"/>
  <c r="AA29" i="44" s="1"/>
  <c r="Z28" i="44"/>
  <c r="AA8" i="44"/>
  <c r="AA28" i="44" s="1"/>
  <c r="T437" i="43"/>
  <c r="T218" i="43"/>
  <c r="N330" i="43"/>
  <c r="AG330" i="43" s="1"/>
  <c r="AF71" i="43"/>
  <c r="AF68" i="43"/>
  <c r="AF75" i="43"/>
  <c r="AF72" i="43"/>
  <c r="AF70" i="43"/>
  <c r="AF74" i="43"/>
  <c r="AF76" i="43"/>
  <c r="AF73" i="43"/>
  <c r="AF69" i="43"/>
  <c r="AF222" i="43"/>
  <c r="AF220" i="43"/>
  <c r="AF145" i="43"/>
  <c r="AF141" i="43"/>
  <c r="AF79" i="43"/>
  <c r="AF78" i="43"/>
  <c r="AF77" i="43"/>
  <c r="AF221" i="43"/>
  <c r="AF219" i="43"/>
  <c r="AF218" i="43"/>
  <c r="AF216" i="43"/>
  <c r="AF431" i="43"/>
  <c r="AF356" i="43"/>
  <c r="AF215" i="43"/>
  <c r="AF289" i="43"/>
  <c r="AF288" i="43"/>
  <c r="AF150" i="43"/>
  <c r="AF149" i="43"/>
  <c r="AF148" i="43"/>
  <c r="AF142" i="43"/>
  <c r="AF358" i="43"/>
  <c r="AF357" i="43"/>
  <c r="AF287" i="43"/>
  <c r="AF286" i="43"/>
  <c r="AF285" i="43"/>
  <c r="AF438" i="43"/>
  <c r="AF436" i="43"/>
  <c r="AF435" i="43"/>
  <c r="AF428" i="43"/>
  <c r="AF366" i="43"/>
  <c r="AF364" i="43"/>
  <c r="AF363" i="43"/>
  <c r="AF361" i="43"/>
  <c r="AF290" i="43"/>
  <c r="AF217" i="43"/>
  <c r="AF214" i="43"/>
  <c r="AF213" i="43"/>
  <c r="AF212" i="43"/>
  <c r="AF144" i="43"/>
  <c r="AF143" i="43"/>
  <c r="AF437" i="43"/>
  <c r="AF434" i="43"/>
  <c r="AF433" i="43"/>
  <c r="AF432" i="43"/>
  <c r="AF430" i="43"/>
  <c r="AF429" i="43"/>
  <c r="AF360" i="43"/>
  <c r="AF294" i="43"/>
  <c r="AF293" i="43"/>
  <c r="AF292" i="43"/>
  <c r="AF291" i="43"/>
  <c r="AF365" i="43"/>
  <c r="AF362" i="43"/>
  <c r="AF359" i="43"/>
  <c r="AF284" i="43"/>
  <c r="AF147" i="43"/>
  <c r="AF146" i="43"/>
  <c r="AF140" i="43"/>
  <c r="T79" i="43"/>
  <c r="T78" i="43"/>
  <c r="T77" i="43"/>
  <c r="T75" i="43"/>
  <c r="T74" i="43"/>
  <c r="T73" i="43"/>
  <c r="T72" i="43"/>
  <c r="T71" i="43"/>
  <c r="T70" i="43"/>
  <c r="T69" i="43"/>
  <c r="S8" i="43"/>
  <c r="AF151" i="43"/>
  <c r="M346" i="43"/>
  <c r="L346" i="43"/>
  <c r="AF295" i="43"/>
  <c r="AF223" i="43"/>
  <c r="P127" i="43"/>
  <c r="AH127" i="43" s="1"/>
  <c r="AI127" i="43" s="1"/>
  <c r="S396" i="43"/>
  <c r="L396" i="43"/>
  <c r="N352" i="43"/>
  <c r="R352" i="43"/>
  <c r="S270" i="43"/>
  <c r="Q270" i="43"/>
  <c r="R266" i="43"/>
  <c r="S266" i="43"/>
  <c r="S194" i="43"/>
  <c r="L194" i="43"/>
  <c r="M176" i="43"/>
  <c r="S138" i="43"/>
  <c r="R138" i="43"/>
  <c r="O132" i="43"/>
  <c r="L132" i="43"/>
  <c r="N103" i="43"/>
  <c r="AG103" i="43" s="1"/>
  <c r="P427" i="43"/>
  <c r="AH427" i="43" s="1"/>
  <c r="AI427" i="43" s="1"/>
  <c r="L427" i="43"/>
  <c r="Q427" i="43"/>
  <c r="N427" i="43"/>
  <c r="AG427" i="43" s="1"/>
  <c r="R427" i="43"/>
  <c r="M427" i="43"/>
  <c r="S427" i="43"/>
  <c r="R426" i="43"/>
  <c r="L426" i="43"/>
  <c r="O426" i="43"/>
  <c r="M426" i="43"/>
  <c r="S426" i="43"/>
  <c r="Q426" i="43"/>
  <c r="P426" i="43"/>
  <c r="N426" i="43"/>
  <c r="R425" i="43"/>
  <c r="N425" i="43"/>
  <c r="O425" i="43"/>
  <c r="P425" i="43"/>
  <c r="S425" i="43"/>
  <c r="Q425" i="43"/>
  <c r="L425" i="43"/>
  <c r="M425" i="43"/>
  <c r="Q424" i="43"/>
  <c r="L424" i="43"/>
  <c r="N424" i="43"/>
  <c r="P424" i="43"/>
  <c r="S424" i="43"/>
  <c r="O424" i="43"/>
  <c r="M424" i="43"/>
  <c r="R424" i="43"/>
  <c r="S423" i="43"/>
  <c r="O423" i="43"/>
  <c r="L423" i="43"/>
  <c r="Q423" i="43"/>
  <c r="M423" i="43"/>
  <c r="N423" i="43"/>
  <c r="P423" i="43"/>
  <c r="R423" i="43"/>
  <c r="R422" i="43"/>
  <c r="P422" i="43"/>
  <c r="O422" i="43"/>
  <c r="Q422" i="43"/>
  <c r="N422" i="43"/>
  <c r="L422" i="43"/>
  <c r="M422" i="43"/>
  <c r="S422" i="43"/>
  <c r="O421" i="43"/>
  <c r="N421" i="43"/>
  <c r="Q421" i="43"/>
  <c r="S421" i="43"/>
  <c r="P421" i="43"/>
  <c r="M421" i="43"/>
  <c r="L421" i="43"/>
  <c r="R421" i="43"/>
  <c r="Q420" i="43"/>
  <c r="N420" i="43"/>
  <c r="R420" i="43"/>
  <c r="O420" i="43"/>
  <c r="P420" i="43"/>
  <c r="S420" i="43"/>
  <c r="M420" i="43"/>
  <c r="L420" i="43"/>
  <c r="N419" i="43"/>
  <c r="L419" i="43"/>
  <c r="Q419" i="43"/>
  <c r="S419" i="43"/>
  <c r="P419" i="43"/>
  <c r="O419" i="43"/>
  <c r="M419" i="43"/>
  <c r="R419" i="43"/>
  <c r="S418" i="43"/>
  <c r="M418" i="43"/>
  <c r="Q418" i="43"/>
  <c r="O418" i="43"/>
  <c r="L418" i="43"/>
  <c r="N418" i="43"/>
  <c r="R418" i="43"/>
  <c r="P418" i="43"/>
  <c r="M417" i="43"/>
  <c r="Q417" i="43"/>
  <c r="R417" i="43"/>
  <c r="P417" i="43"/>
  <c r="L417" i="43"/>
  <c r="O417" i="43"/>
  <c r="N417" i="43"/>
  <c r="S417" i="43"/>
  <c r="R416" i="43"/>
  <c r="L416" i="43"/>
  <c r="N416" i="43"/>
  <c r="Q416" i="43"/>
  <c r="S416" i="43"/>
  <c r="M416" i="43"/>
  <c r="O416" i="43"/>
  <c r="P416" i="43"/>
  <c r="S415" i="43"/>
  <c r="L415" i="43"/>
  <c r="Q415" i="43"/>
  <c r="P415" i="43"/>
  <c r="AH415" i="43" s="1"/>
  <c r="AI415" i="43" s="1"/>
  <c r="O415" i="43"/>
  <c r="M415" i="43"/>
  <c r="R415" i="43"/>
  <c r="N415" i="43"/>
  <c r="AG415" i="43" s="1"/>
  <c r="R414" i="43"/>
  <c r="P414" i="43"/>
  <c r="AH414" i="43" s="1"/>
  <c r="AI414" i="43" s="1"/>
  <c r="O414" i="43"/>
  <c r="M414" i="43"/>
  <c r="L414" i="43"/>
  <c r="Q414" i="43"/>
  <c r="N414" i="43"/>
  <c r="AG414" i="43" s="1"/>
  <c r="S414" i="43"/>
  <c r="R413" i="43"/>
  <c r="Q413" i="43"/>
  <c r="P413" i="43"/>
  <c r="AH413" i="43" s="1"/>
  <c r="AI413" i="43" s="1"/>
  <c r="O413" i="43"/>
  <c r="N413" i="43"/>
  <c r="AG413" i="43" s="1"/>
  <c r="M413" i="43"/>
  <c r="L413" i="43"/>
  <c r="S413" i="43"/>
  <c r="S412" i="43"/>
  <c r="R412" i="43"/>
  <c r="Q412" i="43"/>
  <c r="P412" i="43"/>
  <c r="AH412" i="43" s="1"/>
  <c r="AI412" i="43" s="1"/>
  <c r="O412" i="43"/>
  <c r="N412" i="43"/>
  <c r="AG412" i="43" s="1"/>
  <c r="M412" i="43"/>
  <c r="L412" i="43"/>
  <c r="S411" i="43"/>
  <c r="R411" i="43"/>
  <c r="Q411" i="43"/>
  <c r="P411" i="43"/>
  <c r="AH411" i="43" s="1"/>
  <c r="AI411" i="43" s="1"/>
  <c r="O411" i="43"/>
  <c r="N411" i="43"/>
  <c r="AG411" i="43" s="1"/>
  <c r="M411" i="43"/>
  <c r="L411" i="43"/>
  <c r="AB411" i="43" s="1"/>
  <c r="S410" i="43"/>
  <c r="R410" i="43"/>
  <c r="Q410" i="43"/>
  <c r="P410" i="43"/>
  <c r="AH410" i="43" s="1"/>
  <c r="AI410" i="43" s="1"/>
  <c r="O410" i="43"/>
  <c r="N410" i="43"/>
  <c r="AG410" i="43" s="1"/>
  <c r="M410" i="43"/>
  <c r="L410" i="43"/>
  <c r="AC410" i="43" s="1"/>
  <c r="S409" i="43"/>
  <c r="R409" i="43"/>
  <c r="Q409" i="43"/>
  <c r="P409" i="43"/>
  <c r="AH409" i="43" s="1"/>
  <c r="AI409" i="43" s="1"/>
  <c r="O409" i="43"/>
  <c r="N409" i="43"/>
  <c r="AG409" i="43" s="1"/>
  <c r="M409" i="43"/>
  <c r="L409" i="43"/>
  <c r="AC409" i="43" s="1"/>
  <c r="S408" i="43"/>
  <c r="R408" i="43"/>
  <c r="Q408" i="43"/>
  <c r="O408" i="43"/>
  <c r="N408" i="43"/>
  <c r="AG408" i="43" s="1"/>
  <c r="M408" i="43"/>
  <c r="L408" i="43"/>
  <c r="AB408" i="43" s="1"/>
  <c r="P408" i="43"/>
  <c r="AH408" i="43" s="1"/>
  <c r="AI408" i="43" s="1"/>
  <c r="S407" i="43"/>
  <c r="R407" i="43"/>
  <c r="Q407" i="43"/>
  <c r="P407" i="43"/>
  <c r="AH407" i="43" s="1"/>
  <c r="AI407" i="43" s="1"/>
  <c r="O407" i="43"/>
  <c r="N407" i="43"/>
  <c r="AG407" i="43" s="1"/>
  <c r="M407" i="43"/>
  <c r="L407" i="43"/>
  <c r="S406" i="43"/>
  <c r="R406" i="43"/>
  <c r="Q406" i="43"/>
  <c r="N406" i="43"/>
  <c r="AG406" i="43" s="1"/>
  <c r="L406" i="43"/>
  <c r="O406" i="43"/>
  <c r="M406" i="43"/>
  <c r="P406" i="43"/>
  <c r="AH406" i="43" s="1"/>
  <c r="AI406" i="43" s="1"/>
  <c r="S405" i="43"/>
  <c r="Q405" i="43"/>
  <c r="P405" i="43"/>
  <c r="AH405" i="43" s="1"/>
  <c r="AI405" i="43" s="1"/>
  <c r="N405" i="43"/>
  <c r="AG405" i="43" s="1"/>
  <c r="L405" i="43"/>
  <c r="AB405" i="43" s="1"/>
  <c r="O405" i="43"/>
  <c r="R405" i="43"/>
  <c r="M405" i="43"/>
  <c r="R404" i="43"/>
  <c r="Q404" i="43"/>
  <c r="S404" i="43"/>
  <c r="L404" i="43"/>
  <c r="AB404" i="43" s="1"/>
  <c r="M404" i="43"/>
  <c r="N404" i="43"/>
  <c r="AG404" i="43" s="1"/>
  <c r="O404" i="43"/>
  <c r="P404" i="43"/>
  <c r="AH404" i="43" s="1"/>
  <c r="AI404" i="43" s="1"/>
  <c r="P403" i="43"/>
  <c r="AH403" i="43" s="1"/>
  <c r="AI403" i="43" s="1"/>
  <c r="O403" i="43"/>
  <c r="N403" i="43"/>
  <c r="AG403" i="43" s="1"/>
  <c r="M403" i="43"/>
  <c r="R403" i="43"/>
  <c r="Q403" i="43"/>
  <c r="L403" i="43"/>
  <c r="P402" i="43"/>
  <c r="AH402" i="43" s="1"/>
  <c r="AI402" i="43" s="1"/>
  <c r="S402" i="43"/>
  <c r="R402" i="43"/>
  <c r="O402" i="43"/>
  <c r="N402" i="43"/>
  <c r="AG402" i="43" s="1"/>
  <c r="M402" i="43"/>
  <c r="L402" i="43"/>
  <c r="P401" i="43"/>
  <c r="AH401" i="43" s="1"/>
  <c r="AI401" i="43" s="1"/>
  <c r="S401" i="43"/>
  <c r="R401" i="43"/>
  <c r="Q401" i="43"/>
  <c r="O401" i="43"/>
  <c r="N401" i="43"/>
  <c r="AG401" i="43" s="1"/>
  <c r="M401" i="43"/>
  <c r="L401" i="43"/>
  <c r="O400" i="43"/>
  <c r="N400" i="43"/>
  <c r="AG400" i="43" s="1"/>
  <c r="M400" i="43"/>
  <c r="L400" i="43"/>
  <c r="S400" i="43"/>
  <c r="R400" i="43"/>
  <c r="Q400" i="43"/>
  <c r="P400" i="43"/>
  <c r="AH400" i="43" s="1"/>
  <c r="AI400" i="43" s="1"/>
  <c r="R399" i="43"/>
  <c r="S399" i="43"/>
  <c r="M399" i="43"/>
  <c r="O399" i="43"/>
  <c r="P399" i="43"/>
  <c r="AH399" i="43" s="1"/>
  <c r="AI399" i="43" s="1"/>
  <c r="Q399" i="43"/>
  <c r="N399" i="43"/>
  <c r="AG399" i="43" s="1"/>
  <c r="L399" i="43"/>
  <c r="O398" i="43"/>
  <c r="P398" i="43"/>
  <c r="AH398" i="43" s="1"/>
  <c r="AI398" i="43" s="1"/>
  <c r="R398" i="43"/>
  <c r="M398" i="43"/>
  <c r="N398" i="43"/>
  <c r="AG398" i="43" s="1"/>
  <c r="Q398" i="43"/>
  <c r="S398" i="43"/>
  <c r="L398" i="43"/>
  <c r="M397" i="43"/>
  <c r="L397" i="43"/>
  <c r="N397" i="43"/>
  <c r="AG397" i="43" s="1"/>
  <c r="O397" i="43"/>
  <c r="P397" i="43"/>
  <c r="AH397" i="43" s="1"/>
  <c r="AI397" i="43" s="1"/>
  <c r="Q397" i="43"/>
  <c r="R397" i="43"/>
  <c r="S397" i="43"/>
  <c r="P396" i="43"/>
  <c r="AH396" i="43" s="1"/>
  <c r="AI396" i="43" s="1"/>
  <c r="R396" i="43"/>
  <c r="M396" i="43"/>
  <c r="Q396" i="43"/>
  <c r="AB396" i="43" s="1"/>
  <c r="O396" i="43"/>
  <c r="N396" i="43"/>
  <c r="AG396" i="43" s="1"/>
  <c r="R395" i="43"/>
  <c r="Q395" i="43"/>
  <c r="S395" i="43"/>
  <c r="L395" i="43"/>
  <c r="N395" i="43"/>
  <c r="AG395" i="43" s="1"/>
  <c r="O395" i="43"/>
  <c r="P395" i="43"/>
  <c r="AH395" i="43" s="1"/>
  <c r="AI395" i="43" s="1"/>
  <c r="L394" i="43"/>
  <c r="M394" i="43"/>
  <c r="N394" i="43"/>
  <c r="AG394" i="43" s="1"/>
  <c r="O394" i="43"/>
  <c r="P394" i="43"/>
  <c r="AH394" i="43" s="1"/>
  <c r="AI394" i="43" s="1"/>
  <c r="Q394" i="43"/>
  <c r="S394" i="43"/>
  <c r="R394" i="43"/>
  <c r="Q393" i="43"/>
  <c r="AB393" i="43" s="1"/>
  <c r="R393" i="43"/>
  <c r="S393" i="43"/>
  <c r="M393" i="43"/>
  <c r="N393" i="43"/>
  <c r="AG393" i="43" s="1"/>
  <c r="O393" i="43"/>
  <c r="P393" i="43"/>
  <c r="AH393" i="43" s="1"/>
  <c r="AI393" i="43" s="1"/>
  <c r="L392" i="43"/>
  <c r="N392" i="43"/>
  <c r="AG392" i="43" s="1"/>
  <c r="S392" i="43"/>
  <c r="P392" i="43"/>
  <c r="AH392" i="43" s="1"/>
  <c r="AI392" i="43" s="1"/>
  <c r="O392" i="43"/>
  <c r="Q392" i="43"/>
  <c r="M392" i="43"/>
  <c r="R392" i="43"/>
  <c r="L391" i="43"/>
  <c r="M391" i="43"/>
  <c r="N391" i="43"/>
  <c r="AG391" i="43" s="1"/>
  <c r="P391" i="43"/>
  <c r="AH391" i="43" s="1"/>
  <c r="AI391" i="43" s="1"/>
  <c r="R391" i="43"/>
  <c r="S391" i="43"/>
  <c r="O391" i="43"/>
  <c r="Q391" i="43"/>
  <c r="O390" i="43"/>
  <c r="P390" i="43"/>
  <c r="AH390" i="43" s="1"/>
  <c r="AI390" i="43" s="1"/>
  <c r="Q390" i="43"/>
  <c r="R390" i="43"/>
  <c r="S390" i="43"/>
  <c r="M390" i="43"/>
  <c r="L390" i="43"/>
  <c r="N390" i="43"/>
  <c r="AG390" i="43" s="1"/>
  <c r="S389" i="43"/>
  <c r="R389" i="43"/>
  <c r="Q389" i="43"/>
  <c r="O389" i="43"/>
  <c r="N389" i="43"/>
  <c r="AG389" i="43" s="1"/>
  <c r="M389" i="43"/>
  <c r="L389" i="43"/>
  <c r="P389" i="43"/>
  <c r="AH389" i="43" s="1"/>
  <c r="AI389" i="43" s="1"/>
  <c r="L388" i="43"/>
  <c r="N388" i="43"/>
  <c r="AG388" i="43" s="1"/>
  <c r="O388" i="43"/>
  <c r="P388" i="43"/>
  <c r="AH388" i="43" s="1"/>
  <c r="AI388" i="43" s="1"/>
  <c r="Q388" i="43"/>
  <c r="R388" i="43"/>
  <c r="S388" i="43"/>
  <c r="M388" i="43"/>
  <c r="R387" i="43"/>
  <c r="S387" i="43"/>
  <c r="Q387" i="43"/>
  <c r="P387" i="43"/>
  <c r="AH387" i="43" s="1"/>
  <c r="AI387" i="43" s="1"/>
  <c r="O387" i="43"/>
  <c r="N387" i="43"/>
  <c r="AG387" i="43" s="1"/>
  <c r="M387" i="43"/>
  <c r="L387" i="43"/>
  <c r="M386" i="43"/>
  <c r="L386" i="43"/>
  <c r="R386" i="43"/>
  <c r="N386" i="43"/>
  <c r="AG386" i="43" s="1"/>
  <c r="Q386" i="43"/>
  <c r="P386" i="43"/>
  <c r="AH386" i="43" s="1"/>
  <c r="AI386" i="43" s="1"/>
  <c r="O386" i="43"/>
  <c r="S386" i="43"/>
  <c r="O385" i="43"/>
  <c r="Q385" i="43"/>
  <c r="P385" i="43"/>
  <c r="AH385" i="43" s="1"/>
  <c r="AI385" i="43" s="1"/>
  <c r="L385" i="43"/>
  <c r="S385" i="43"/>
  <c r="N385" i="43"/>
  <c r="AG385" i="43" s="1"/>
  <c r="R385" i="43"/>
  <c r="M385" i="43"/>
  <c r="S384" i="43"/>
  <c r="R384" i="43"/>
  <c r="Q384" i="43"/>
  <c r="L384" i="43"/>
  <c r="M384" i="43"/>
  <c r="N384" i="43"/>
  <c r="AG384" i="43" s="1"/>
  <c r="O384" i="43"/>
  <c r="P384" i="43"/>
  <c r="AH384" i="43" s="1"/>
  <c r="AI384" i="43" s="1"/>
  <c r="P383" i="43"/>
  <c r="AH383" i="43" s="1"/>
  <c r="AI383" i="43" s="1"/>
  <c r="Q383" i="43"/>
  <c r="R383" i="43"/>
  <c r="S383" i="43"/>
  <c r="L383" i="43"/>
  <c r="M383" i="43"/>
  <c r="N383" i="43"/>
  <c r="AG383" i="43" s="1"/>
  <c r="O383" i="43"/>
  <c r="S382" i="43"/>
  <c r="R382" i="43"/>
  <c r="Q382" i="43"/>
  <c r="P382" i="43"/>
  <c r="AH382" i="43" s="1"/>
  <c r="AI382" i="43" s="1"/>
  <c r="O382" i="43"/>
  <c r="N382" i="43"/>
  <c r="AG382" i="43" s="1"/>
  <c r="L382" i="43"/>
  <c r="AB382" i="43" s="1"/>
  <c r="M382" i="43"/>
  <c r="S381" i="43"/>
  <c r="R381" i="43"/>
  <c r="Q381" i="43"/>
  <c r="P381" i="43"/>
  <c r="AH381" i="43" s="1"/>
  <c r="AI381" i="43" s="1"/>
  <c r="O381" i="43"/>
  <c r="N381" i="43"/>
  <c r="AG381" i="43" s="1"/>
  <c r="M381" i="43"/>
  <c r="L381" i="43"/>
  <c r="AB381" i="43" s="1"/>
  <c r="M380" i="43"/>
  <c r="L380" i="43"/>
  <c r="Q380" i="43"/>
  <c r="S380" i="43"/>
  <c r="R380" i="43"/>
  <c r="P380" i="43"/>
  <c r="AH380" i="43" s="1"/>
  <c r="AI380" i="43" s="1"/>
  <c r="O380" i="43"/>
  <c r="N380" i="43"/>
  <c r="AG380" i="43" s="1"/>
  <c r="S379" i="43"/>
  <c r="N379" i="43"/>
  <c r="O379" i="43"/>
  <c r="Q379" i="43"/>
  <c r="R379" i="43"/>
  <c r="M379" i="43"/>
  <c r="L379" i="43"/>
  <c r="P379" i="43"/>
  <c r="M378" i="43"/>
  <c r="L378" i="43"/>
  <c r="S378" i="43"/>
  <c r="R378" i="43"/>
  <c r="Q378" i="43"/>
  <c r="P378" i="43"/>
  <c r="AH378" i="43" s="1"/>
  <c r="AI378" i="43" s="1"/>
  <c r="O378" i="43"/>
  <c r="N378" i="43"/>
  <c r="AG378" i="43" s="1"/>
  <c r="V438" i="43"/>
  <c r="M377" i="43"/>
  <c r="U437" i="43"/>
  <c r="N377" i="43"/>
  <c r="AG377" i="43" s="1"/>
  <c r="S377" i="43"/>
  <c r="R377" i="43"/>
  <c r="Q377" i="43"/>
  <c r="P377" i="43"/>
  <c r="AH377" i="43" s="1"/>
  <c r="AI377" i="43" s="1"/>
  <c r="O377" i="43"/>
  <c r="L377" i="43"/>
  <c r="Q376" i="43"/>
  <c r="N376" i="43"/>
  <c r="AG376" i="43" s="1"/>
  <c r="M376" i="43"/>
  <c r="L376" i="43"/>
  <c r="S376" i="43"/>
  <c r="R376" i="43"/>
  <c r="P376" i="43"/>
  <c r="AH376" i="43" s="1"/>
  <c r="AI376" i="43" s="1"/>
  <c r="O376" i="43"/>
  <c r="L375" i="43"/>
  <c r="N375" i="43"/>
  <c r="AG375" i="43" s="1"/>
  <c r="S375" i="43"/>
  <c r="R375" i="43"/>
  <c r="Q375" i="43"/>
  <c r="P375" i="43"/>
  <c r="AH375" i="43" s="1"/>
  <c r="AI375" i="43" s="1"/>
  <c r="O375" i="43"/>
  <c r="M375" i="43"/>
  <c r="R374" i="43"/>
  <c r="L374" i="43"/>
  <c r="N374" i="43"/>
  <c r="AG374" i="43" s="1"/>
  <c r="S374" i="43"/>
  <c r="Q374" i="43"/>
  <c r="M374" i="43"/>
  <c r="P374" i="43"/>
  <c r="AH374" i="43" s="1"/>
  <c r="AI374" i="43" s="1"/>
  <c r="O374" i="43"/>
  <c r="P373" i="43"/>
  <c r="AH373" i="43" s="1"/>
  <c r="AI373" i="43" s="1"/>
  <c r="R373" i="43"/>
  <c r="L373" i="43"/>
  <c r="N373" i="43"/>
  <c r="AG373" i="43" s="1"/>
  <c r="O373" i="43"/>
  <c r="M373" i="43"/>
  <c r="S373" i="43"/>
  <c r="Q373" i="43"/>
  <c r="N372" i="43"/>
  <c r="AG372" i="43" s="1"/>
  <c r="Q372" i="43"/>
  <c r="M372" i="43"/>
  <c r="O372" i="43"/>
  <c r="R372" i="43"/>
  <c r="P372" i="43"/>
  <c r="AH372" i="43" s="1"/>
  <c r="AI372" i="43" s="1"/>
  <c r="S372" i="43"/>
  <c r="V432" i="43"/>
  <c r="L372" i="43"/>
  <c r="AB372" i="43" s="1"/>
  <c r="S371" i="43"/>
  <c r="M371" i="43"/>
  <c r="O371" i="43"/>
  <c r="L371" i="43"/>
  <c r="N371" i="43"/>
  <c r="AG371" i="43" s="1"/>
  <c r="P371" i="43"/>
  <c r="AH371" i="43" s="1"/>
  <c r="AI371" i="43" s="1"/>
  <c r="R371" i="43"/>
  <c r="Q371" i="43"/>
  <c r="Q370" i="43"/>
  <c r="P370" i="43"/>
  <c r="AH370" i="43" s="1"/>
  <c r="AI370" i="43" s="1"/>
  <c r="M370" i="43"/>
  <c r="O370" i="43"/>
  <c r="L370" i="43"/>
  <c r="AB370" i="43" s="1"/>
  <c r="S370" i="43"/>
  <c r="R370" i="43"/>
  <c r="N370" i="43"/>
  <c r="AG370" i="43" s="1"/>
  <c r="S369" i="43"/>
  <c r="R369" i="43"/>
  <c r="Q369" i="43"/>
  <c r="P369" i="43"/>
  <c r="AH369" i="43" s="1"/>
  <c r="AI369" i="43" s="1"/>
  <c r="O369" i="43"/>
  <c r="N369" i="43"/>
  <c r="AG369" i="43" s="1"/>
  <c r="M369" i="43"/>
  <c r="L369" i="43"/>
  <c r="N368" i="43"/>
  <c r="AG368" i="43" s="1"/>
  <c r="L368" i="43"/>
  <c r="S368" i="43"/>
  <c r="R368" i="43"/>
  <c r="Q368" i="43"/>
  <c r="P368" i="43"/>
  <c r="AH368" i="43" s="1"/>
  <c r="AI368" i="43" s="1"/>
  <c r="O368" i="43"/>
  <c r="M368" i="43"/>
  <c r="O355" i="43"/>
  <c r="Q355" i="43"/>
  <c r="M355" i="43"/>
  <c r="L355" i="43"/>
  <c r="N355" i="43"/>
  <c r="AG355" i="43" s="1"/>
  <c r="P355" i="43"/>
  <c r="AH355" i="43" s="1"/>
  <c r="AI355" i="43" s="1"/>
  <c r="S355" i="43"/>
  <c r="R355" i="43"/>
  <c r="P354" i="43"/>
  <c r="S354" i="43"/>
  <c r="O354" i="43"/>
  <c r="Q354" i="43"/>
  <c r="R354" i="43"/>
  <c r="N354" i="43"/>
  <c r="L354" i="43"/>
  <c r="M354" i="43"/>
  <c r="P353" i="43"/>
  <c r="O353" i="43"/>
  <c r="M353" i="43"/>
  <c r="R353" i="43"/>
  <c r="L353" i="43"/>
  <c r="N353" i="43"/>
  <c r="Q353" i="43"/>
  <c r="S353" i="43"/>
  <c r="S352" i="43"/>
  <c r="Q352" i="43"/>
  <c r="O352" i="43"/>
  <c r="M352" i="43"/>
  <c r="L352" i="43"/>
  <c r="P352" i="43"/>
  <c r="P351" i="43"/>
  <c r="O351" i="43"/>
  <c r="N351" i="43"/>
  <c r="L351" i="43"/>
  <c r="M351" i="43"/>
  <c r="S351" i="43"/>
  <c r="R351" i="43"/>
  <c r="Q351" i="43"/>
  <c r="M350" i="43"/>
  <c r="L350" i="43"/>
  <c r="O350" i="43"/>
  <c r="S350" i="43"/>
  <c r="N350" i="43"/>
  <c r="P350" i="43"/>
  <c r="Q350" i="43"/>
  <c r="R350" i="43"/>
  <c r="R349" i="43"/>
  <c r="Q349" i="43"/>
  <c r="N349" i="43"/>
  <c r="S349" i="43"/>
  <c r="L349" i="43"/>
  <c r="M349" i="43"/>
  <c r="O349" i="43"/>
  <c r="P349" i="43"/>
  <c r="P348" i="43"/>
  <c r="O348" i="43"/>
  <c r="Q348" i="43"/>
  <c r="R348" i="43"/>
  <c r="S348" i="43"/>
  <c r="L348" i="43"/>
  <c r="N348" i="43"/>
  <c r="M348" i="43"/>
  <c r="S347" i="43"/>
  <c r="R347" i="43"/>
  <c r="Q347" i="43"/>
  <c r="P347" i="43"/>
  <c r="O347" i="43"/>
  <c r="N347" i="43"/>
  <c r="M347" i="43"/>
  <c r="L347" i="43"/>
  <c r="S346" i="43"/>
  <c r="R346" i="43"/>
  <c r="Q346" i="43"/>
  <c r="P346" i="43"/>
  <c r="O346" i="43"/>
  <c r="N346" i="43"/>
  <c r="P345" i="43"/>
  <c r="O345" i="43"/>
  <c r="M345" i="43"/>
  <c r="Q345" i="43"/>
  <c r="R345" i="43"/>
  <c r="S345" i="43"/>
  <c r="L345" i="43"/>
  <c r="S344" i="43"/>
  <c r="R344" i="43"/>
  <c r="Q344" i="43"/>
  <c r="P344" i="43"/>
  <c r="O344" i="43"/>
  <c r="N344" i="43"/>
  <c r="M344" i="43"/>
  <c r="L344" i="43"/>
  <c r="S343" i="43"/>
  <c r="R343" i="43"/>
  <c r="Q343" i="43"/>
  <c r="P343" i="43"/>
  <c r="AH343" i="43" s="1"/>
  <c r="AI343" i="43" s="1"/>
  <c r="O343" i="43"/>
  <c r="L343" i="43"/>
  <c r="M343" i="43"/>
  <c r="N343" i="43"/>
  <c r="AG343" i="43" s="1"/>
  <c r="L342" i="43"/>
  <c r="N342" i="43"/>
  <c r="AG342" i="43" s="1"/>
  <c r="O342" i="43"/>
  <c r="P342" i="43"/>
  <c r="AH342" i="43" s="1"/>
  <c r="AI342" i="43" s="1"/>
  <c r="Q342" i="43"/>
  <c r="S342" i="43"/>
  <c r="R342" i="43"/>
  <c r="M342" i="43"/>
  <c r="R341" i="43"/>
  <c r="S341" i="43"/>
  <c r="N341" i="43"/>
  <c r="AG341" i="43" s="1"/>
  <c r="L341" i="43"/>
  <c r="M341" i="43"/>
  <c r="O341" i="43"/>
  <c r="P341" i="43"/>
  <c r="AH341" i="43" s="1"/>
  <c r="AI341" i="43" s="1"/>
  <c r="Q341" i="43"/>
  <c r="S340" i="43"/>
  <c r="R340" i="43"/>
  <c r="Q340" i="43"/>
  <c r="P340" i="43"/>
  <c r="AH340" i="43" s="1"/>
  <c r="AI340" i="43" s="1"/>
  <c r="O340" i="43"/>
  <c r="N340" i="43"/>
  <c r="AG340" i="43" s="1"/>
  <c r="M340" i="43"/>
  <c r="L340" i="43"/>
  <c r="P339" i="43"/>
  <c r="AH339" i="43" s="1"/>
  <c r="AI339" i="43" s="1"/>
  <c r="Q339" i="43"/>
  <c r="R339" i="43"/>
  <c r="S339" i="43"/>
  <c r="L339" i="43"/>
  <c r="AB339" i="43" s="1"/>
  <c r="M339" i="43"/>
  <c r="N339" i="43"/>
  <c r="AG339" i="43" s="1"/>
  <c r="O339" i="43"/>
  <c r="M338" i="43"/>
  <c r="O338" i="43"/>
  <c r="L338" i="43"/>
  <c r="P338" i="43"/>
  <c r="AH338" i="43" s="1"/>
  <c r="AI338" i="43" s="1"/>
  <c r="Q338" i="43"/>
  <c r="R338" i="43"/>
  <c r="S338" i="43"/>
  <c r="N338" i="43"/>
  <c r="AG338" i="43" s="1"/>
  <c r="S337" i="43"/>
  <c r="Q337" i="43"/>
  <c r="L337" i="43"/>
  <c r="N337" i="43"/>
  <c r="AG337" i="43" s="1"/>
  <c r="O337" i="43"/>
  <c r="R337" i="43"/>
  <c r="M337" i="43"/>
  <c r="P337" i="43"/>
  <c r="AH337" i="43" s="1"/>
  <c r="AI337" i="43" s="1"/>
  <c r="M336" i="43"/>
  <c r="L336" i="43"/>
  <c r="S336" i="43"/>
  <c r="R336" i="43"/>
  <c r="Q336" i="43"/>
  <c r="P336" i="43"/>
  <c r="AH336" i="43" s="1"/>
  <c r="AI336" i="43" s="1"/>
  <c r="O336" i="43"/>
  <c r="N336" i="43"/>
  <c r="AG336" i="43" s="1"/>
  <c r="Q335" i="43"/>
  <c r="M335" i="43"/>
  <c r="O335" i="43"/>
  <c r="P335" i="43"/>
  <c r="AH335" i="43" s="1"/>
  <c r="AI335" i="43" s="1"/>
  <c r="R335" i="43"/>
  <c r="L335" i="43"/>
  <c r="S335" i="43"/>
  <c r="N335" i="43"/>
  <c r="AG335" i="43" s="1"/>
  <c r="N334" i="43"/>
  <c r="AG334" i="43" s="1"/>
  <c r="O334" i="43"/>
  <c r="P334" i="43"/>
  <c r="AH334" i="43" s="1"/>
  <c r="AI334" i="43" s="1"/>
  <c r="Q334" i="43"/>
  <c r="R334" i="43"/>
  <c r="S334" i="43"/>
  <c r="L334" i="43"/>
  <c r="AB334" i="43" s="1"/>
  <c r="Q333" i="43"/>
  <c r="P333" i="43"/>
  <c r="AH333" i="43" s="1"/>
  <c r="AI333" i="43" s="1"/>
  <c r="O333" i="43"/>
  <c r="M333" i="43"/>
  <c r="L333" i="43"/>
  <c r="AB333" i="43" s="1"/>
  <c r="N333" i="43"/>
  <c r="S333" i="43"/>
  <c r="R333" i="43"/>
  <c r="P332" i="43"/>
  <c r="AH332" i="43" s="1"/>
  <c r="AI332" i="43" s="1"/>
  <c r="O332" i="43"/>
  <c r="N332" i="43"/>
  <c r="AG332" i="43" s="1"/>
  <c r="M332" i="43"/>
  <c r="L332" i="43"/>
  <c r="S332" i="43"/>
  <c r="R332" i="43"/>
  <c r="Q332" i="43"/>
  <c r="L331" i="43"/>
  <c r="S331" i="43"/>
  <c r="R331" i="43"/>
  <c r="Q331" i="43"/>
  <c r="P331" i="43"/>
  <c r="AH331" i="43" s="1"/>
  <c r="AI331" i="43" s="1"/>
  <c r="O331" i="43"/>
  <c r="N331" i="43"/>
  <c r="AG331" i="43" s="1"/>
  <c r="M331" i="43"/>
  <c r="L330" i="43"/>
  <c r="S330" i="43"/>
  <c r="M330" i="43"/>
  <c r="O330" i="43"/>
  <c r="P330" i="43"/>
  <c r="AH330" i="43" s="1"/>
  <c r="AI330" i="43" s="1"/>
  <c r="AJ330" i="43" s="1"/>
  <c r="Q330" i="43"/>
  <c r="R330" i="43"/>
  <c r="L329" i="43"/>
  <c r="O329" i="43"/>
  <c r="N329" i="43"/>
  <c r="AG329" i="43" s="1"/>
  <c r="M329" i="43"/>
  <c r="S329" i="43"/>
  <c r="R329" i="43"/>
  <c r="Q329" i="43"/>
  <c r="P329" i="43"/>
  <c r="AH329" i="43" s="1"/>
  <c r="AI329" i="43" s="1"/>
  <c r="P328" i="43"/>
  <c r="AH328" i="43" s="1"/>
  <c r="AI328" i="43" s="1"/>
  <c r="O328" i="43"/>
  <c r="M328" i="43"/>
  <c r="N328" i="43"/>
  <c r="AG328" i="43" s="1"/>
  <c r="S328" i="43"/>
  <c r="Q328" i="43"/>
  <c r="R328" i="43"/>
  <c r="L328" i="43"/>
  <c r="N327" i="43"/>
  <c r="AG327" i="43" s="1"/>
  <c r="S327" i="43"/>
  <c r="R327" i="43"/>
  <c r="Q327" i="43"/>
  <c r="P327" i="43"/>
  <c r="AH327" i="43" s="1"/>
  <c r="AI327" i="43" s="1"/>
  <c r="O327" i="43"/>
  <c r="M327" i="43"/>
  <c r="L327" i="43"/>
  <c r="AB327" i="43" s="1"/>
  <c r="N326" i="43"/>
  <c r="AG326" i="43" s="1"/>
  <c r="M326" i="43"/>
  <c r="R326" i="43"/>
  <c r="L326" i="43"/>
  <c r="P326" i="43"/>
  <c r="AH326" i="43" s="1"/>
  <c r="AI326" i="43" s="1"/>
  <c r="O326" i="43"/>
  <c r="S326" i="43"/>
  <c r="Q326" i="43"/>
  <c r="R325" i="43"/>
  <c r="S325" i="43"/>
  <c r="O325" i="43"/>
  <c r="M325" i="43"/>
  <c r="L325" i="43"/>
  <c r="P325" i="43"/>
  <c r="AH325" i="43" s="1"/>
  <c r="AI325" i="43" s="1"/>
  <c r="Q325" i="43"/>
  <c r="N325" i="43"/>
  <c r="AG325" i="43" s="1"/>
  <c r="P324" i="43"/>
  <c r="AH324" i="43" s="1"/>
  <c r="AI324" i="43" s="1"/>
  <c r="O324" i="43"/>
  <c r="S324" i="43"/>
  <c r="M324" i="43"/>
  <c r="N324" i="43"/>
  <c r="AG324" i="43" s="1"/>
  <c r="R324" i="43"/>
  <c r="L324" i="43"/>
  <c r="Q324" i="43"/>
  <c r="O323" i="43"/>
  <c r="S323" i="43"/>
  <c r="L323" i="43"/>
  <c r="N323" i="43"/>
  <c r="AG323" i="43" s="1"/>
  <c r="P323" i="43"/>
  <c r="AH323" i="43" s="1"/>
  <c r="AI323" i="43" s="1"/>
  <c r="R323" i="43"/>
  <c r="M323" i="43"/>
  <c r="Q323" i="43"/>
  <c r="N322" i="43"/>
  <c r="AG322" i="43" s="1"/>
  <c r="O322" i="43"/>
  <c r="P322" i="43"/>
  <c r="AH322" i="43" s="1"/>
  <c r="AI322" i="43" s="1"/>
  <c r="Q322" i="43"/>
  <c r="S322" i="43"/>
  <c r="L322" i="43"/>
  <c r="M322" i="43"/>
  <c r="R322" i="43"/>
  <c r="L321" i="43"/>
  <c r="S321" i="43"/>
  <c r="Q321" i="43"/>
  <c r="P321" i="43"/>
  <c r="AH321" i="43" s="1"/>
  <c r="AI321" i="43" s="1"/>
  <c r="O321" i="43"/>
  <c r="M321" i="43"/>
  <c r="R321" i="43"/>
  <c r="N321" i="43"/>
  <c r="AG321" i="43" s="1"/>
  <c r="M320" i="43"/>
  <c r="L320" i="43"/>
  <c r="N320" i="43"/>
  <c r="AG320" i="43" s="1"/>
  <c r="O320" i="43"/>
  <c r="P320" i="43"/>
  <c r="AH320" i="43" s="1"/>
  <c r="AI320" i="43" s="1"/>
  <c r="Q320" i="43"/>
  <c r="S320" i="43"/>
  <c r="R320" i="43"/>
  <c r="N319" i="43"/>
  <c r="AG319" i="43" s="1"/>
  <c r="M319" i="43"/>
  <c r="L319" i="43"/>
  <c r="O319" i="43"/>
  <c r="P319" i="43"/>
  <c r="AH319" i="43" s="1"/>
  <c r="AI319" i="43" s="1"/>
  <c r="Q319" i="43"/>
  <c r="R319" i="43"/>
  <c r="S319" i="43"/>
  <c r="Q318" i="43"/>
  <c r="R318" i="43"/>
  <c r="S318" i="43"/>
  <c r="P318" i="43"/>
  <c r="AH318" i="43" s="1"/>
  <c r="AI318" i="43" s="1"/>
  <c r="L318" i="43"/>
  <c r="N318" i="43"/>
  <c r="AG318" i="43" s="1"/>
  <c r="O318" i="43"/>
  <c r="M318" i="43"/>
  <c r="Q317" i="43"/>
  <c r="R317" i="43"/>
  <c r="S317" i="43"/>
  <c r="P317" i="43"/>
  <c r="AH317" i="43" s="1"/>
  <c r="AI317" i="43" s="1"/>
  <c r="M317" i="43"/>
  <c r="N317" i="43"/>
  <c r="AG317" i="43" s="1"/>
  <c r="O317" i="43"/>
  <c r="L317" i="43"/>
  <c r="P316" i="43"/>
  <c r="AH316" i="43" s="1"/>
  <c r="AI316" i="43" s="1"/>
  <c r="M316" i="43"/>
  <c r="L316" i="43"/>
  <c r="R316" i="43"/>
  <c r="N316" i="43"/>
  <c r="AG316" i="43" s="1"/>
  <c r="O316" i="43"/>
  <c r="Q316" i="43"/>
  <c r="S316" i="43"/>
  <c r="Q315" i="43"/>
  <c r="S315" i="43"/>
  <c r="N315" i="43"/>
  <c r="AG315" i="43" s="1"/>
  <c r="L315" i="43"/>
  <c r="M315" i="43"/>
  <c r="R315" i="43"/>
  <c r="P315" i="43"/>
  <c r="AH315" i="43" s="1"/>
  <c r="AI315" i="43" s="1"/>
  <c r="O315" i="43"/>
  <c r="L314" i="43"/>
  <c r="S314" i="43"/>
  <c r="R314" i="43"/>
  <c r="Q314" i="43"/>
  <c r="P314" i="43"/>
  <c r="AH314" i="43" s="1"/>
  <c r="AI314" i="43" s="1"/>
  <c r="O314" i="43"/>
  <c r="M314" i="43"/>
  <c r="N314" i="43"/>
  <c r="AG314" i="43" s="1"/>
  <c r="L313" i="43"/>
  <c r="N313" i="43"/>
  <c r="AG313" i="43" s="1"/>
  <c r="M313" i="43"/>
  <c r="Q313" i="43"/>
  <c r="R313" i="43"/>
  <c r="S313" i="43"/>
  <c r="P313" i="43"/>
  <c r="AH313" i="43" s="1"/>
  <c r="AI313" i="43" s="1"/>
  <c r="O313" i="43"/>
  <c r="Q312" i="43"/>
  <c r="R312" i="43"/>
  <c r="S312" i="43"/>
  <c r="P312" i="43"/>
  <c r="AH312" i="43" s="1"/>
  <c r="AI312" i="43" s="1"/>
  <c r="O312" i="43"/>
  <c r="N312" i="43"/>
  <c r="AG312" i="43" s="1"/>
  <c r="M312" i="43"/>
  <c r="L312" i="43"/>
  <c r="AB312" i="43" s="1"/>
  <c r="N311" i="43"/>
  <c r="AG311" i="43" s="1"/>
  <c r="S311" i="43"/>
  <c r="R311" i="43"/>
  <c r="Q311" i="43"/>
  <c r="P311" i="43"/>
  <c r="AH311" i="43" s="1"/>
  <c r="AI311" i="43" s="1"/>
  <c r="O311" i="43"/>
  <c r="M311" i="43"/>
  <c r="L311" i="43"/>
  <c r="AB311" i="43" s="1"/>
  <c r="Q310" i="43"/>
  <c r="O310" i="43"/>
  <c r="N310" i="43"/>
  <c r="AG310" i="43" s="1"/>
  <c r="M310" i="43"/>
  <c r="P310" i="43"/>
  <c r="AH310" i="43" s="1"/>
  <c r="AI310" i="43" s="1"/>
  <c r="S310" i="43"/>
  <c r="R310" i="43"/>
  <c r="L310" i="43"/>
  <c r="AB310" i="43" s="1"/>
  <c r="S309" i="43"/>
  <c r="R309" i="43"/>
  <c r="Q309" i="43"/>
  <c r="P309" i="43"/>
  <c r="AH309" i="43" s="1"/>
  <c r="AI309" i="43" s="1"/>
  <c r="L309" i="43"/>
  <c r="M309" i="43"/>
  <c r="N309" i="43"/>
  <c r="AG309" i="43" s="1"/>
  <c r="O309" i="43"/>
  <c r="O308" i="43"/>
  <c r="P308" i="43"/>
  <c r="AH308" i="43" s="1"/>
  <c r="AI308" i="43" s="1"/>
  <c r="Q308" i="43"/>
  <c r="R308" i="43"/>
  <c r="S308" i="43"/>
  <c r="L308" i="43"/>
  <c r="M308" i="43"/>
  <c r="N308" i="43"/>
  <c r="AG308" i="43" s="1"/>
  <c r="Q307" i="43"/>
  <c r="R307" i="43"/>
  <c r="S307" i="43"/>
  <c r="N307" i="43"/>
  <c r="P307" i="43"/>
  <c r="L307" i="43"/>
  <c r="M307" i="43"/>
  <c r="O307" i="43"/>
  <c r="N306" i="43"/>
  <c r="AG306" i="43" s="1"/>
  <c r="S306" i="43"/>
  <c r="L306" i="43"/>
  <c r="M306" i="43"/>
  <c r="O306" i="43"/>
  <c r="P306" i="43"/>
  <c r="AH306" i="43" s="1"/>
  <c r="AI306" i="43" s="1"/>
  <c r="Q306" i="43"/>
  <c r="R306" i="43"/>
  <c r="L305" i="43"/>
  <c r="M305" i="43"/>
  <c r="N305" i="43"/>
  <c r="AG305" i="43" s="1"/>
  <c r="O305" i="43"/>
  <c r="P305" i="43"/>
  <c r="AH305" i="43" s="1"/>
  <c r="AI305" i="43" s="1"/>
  <c r="Q305" i="43"/>
  <c r="S305" i="43"/>
  <c r="R305" i="43"/>
  <c r="O304" i="43"/>
  <c r="P304" i="43"/>
  <c r="AH304" i="43" s="1"/>
  <c r="AI304" i="43" s="1"/>
  <c r="M304" i="43"/>
  <c r="Q304" i="43"/>
  <c r="R304" i="43"/>
  <c r="S304" i="43"/>
  <c r="N304" i="43"/>
  <c r="AG304" i="43" s="1"/>
  <c r="L304" i="43"/>
  <c r="L303" i="43"/>
  <c r="M303" i="43"/>
  <c r="S303" i="43"/>
  <c r="R303" i="43"/>
  <c r="Q303" i="43"/>
  <c r="P303" i="43"/>
  <c r="AH303" i="43" s="1"/>
  <c r="AI303" i="43" s="1"/>
  <c r="O303" i="43"/>
  <c r="N303" i="43"/>
  <c r="AG303" i="43" s="1"/>
  <c r="S302" i="43"/>
  <c r="M302" i="43"/>
  <c r="P302" i="43"/>
  <c r="AH302" i="43" s="1"/>
  <c r="AI302" i="43" s="1"/>
  <c r="Q302" i="43"/>
  <c r="R302" i="43"/>
  <c r="L302" i="43"/>
  <c r="AC302" i="43" s="1"/>
  <c r="N302" i="43"/>
  <c r="AG302" i="43" s="1"/>
  <c r="O302" i="43"/>
  <c r="S301" i="43"/>
  <c r="M301" i="43"/>
  <c r="L301" i="43"/>
  <c r="N301" i="43"/>
  <c r="AG301" i="43" s="1"/>
  <c r="O301" i="43"/>
  <c r="P301" i="43"/>
  <c r="AH301" i="43" s="1"/>
  <c r="AI301" i="43" s="1"/>
  <c r="Q301" i="43"/>
  <c r="R301" i="43"/>
  <c r="S300" i="43"/>
  <c r="R300" i="43"/>
  <c r="Q300" i="43"/>
  <c r="P300" i="43"/>
  <c r="AH300" i="43" s="1"/>
  <c r="AI300" i="43" s="1"/>
  <c r="O300" i="43"/>
  <c r="N300" i="43"/>
  <c r="AG300" i="43" s="1"/>
  <c r="M300" i="43"/>
  <c r="L300" i="43"/>
  <c r="L299" i="43"/>
  <c r="M299" i="43"/>
  <c r="O299" i="43"/>
  <c r="N299" i="43"/>
  <c r="AG299" i="43" s="1"/>
  <c r="Q299" i="43"/>
  <c r="P299" i="43"/>
  <c r="AH299" i="43" s="1"/>
  <c r="AI299" i="43" s="1"/>
  <c r="S299" i="43"/>
  <c r="R299" i="43"/>
  <c r="L298" i="43"/>
  <c r="M298" i="43"/>
  <c r="N298" i="43"/>
  <c r="AG298" i="43" s="1"/>
  <c r="P298" i="43"/>
  <c r="AH298" i="43" s="1"/>
  <c r="AI298" i="43" s="1"/>
  <c r="O298" i="43"/>
  <c r="S298" i="43"/>
  <c r="Q298" i="43"/>
  <c r="R298" i="43"/>
  <c r="S297" i="43"/>
  <c r="L297" i="43"/>
  <c r="Q297" i="43"/>
  <c r="N297" i="43"/>
  <c r="AG297" i="43" s="1"/>
  <c r="R297" i="43"/>
  <c r="P297" i="43"/>
  <c r="AH297" i="43" s="1"/>
  <c r="AI297" i="43" s="1"/>
  <c r="O297" i="43"/>
  <c r="M297" i="43"/>
  <c r="S296" i="43"/>
  <c r="R296" i="43"/>
  <c r="Q296" i="43"/>
  <c r="P296" i="43"/>
  <c r="AH296" i="43" s="1"/>
  <c r="AI296" i="43" s="1"/>
  <c r="O296" i="43"/>
  <c r="N296" i="43"/>
  <c r="AG296" i="43" s="1"/>
  <c r="M296" i="43"/>
  <c r="L296" i="43"/>
  <c r="N283" i="43"/>
  <c r="AG283" i="43" s="1"/>
  <c r="O283" i="43"/>
  <c r="M283" i="43"/>
  <c r="L283" i="43"/>
  <c r="S283" i="43"/>
  <c r="R283" i="43"/>
  <c r="Q283" i="43"/>
  <c r="P283" i="43"/>
  <c r="AH283" i="43" s="1"/>
  <c r="AI283" i="43" s="1"/>
  <c r="M282" i="43"/>
  <c r="N282" i="43"/>
  <c r="Q282" i="43"/>
  <c r="S282" i="43"/>
  <c r="O282" i="43"/>
  <c r="R282" i="43"/>
  <c r="P282" i="43"/>
  <c r="L282" i="43"/>
  <c r="R281" i="43"/>
  <c r="S281" i="43"/>
  <c r="M281" i="43"/>
  <c r="Q281" i="43"/>
  <c r="N281" i="43"/>
  <c r="L281" i="43"/>
  <c r="O281" i="43"/>
  <c r="P281" i="43"/>
  <c r="N280" i="43"/>
  <c r="L280" i="43"/>
  <c r="R280" i="43"/>
  <c r="M280" i="43"/>
  <c r="O280" i="43"/>
  <c r="S280" i="43"/>
  <c r="Q280" i="43"/>
  <c r="P280" i="43"/>
  <c r="R279" i="43"/>
  <c r="O279" i="43"/>
  <c r="P279" i="43"/>
  <c r="M279" i="43"/>
  <c r="L279" i="43"/>
  <c r="N279" i="43"/>
  <c r="S279" i="43"/>
  <c r="Q279" i="43"/>
  <c r="N278" i="43"/>
  <c r="O278" i="43"/>
  <c r="P278" i="43"/>
  <c r="Q278" i="43"/>
  <c r="R278" i="43"/>
  <c r="S278" i="43"/>
  <c r="M278" i="43"/>
  <c r="L278" i="43"/>
  <c r="Q277" i="43"/>
  <c r="O277" i="43"/>
  <c r="M277" i="43"/>
  <c r="N277" i="43"/>
  <c r="L277" i="43"/>
  <c r="P277" i="43"/>
  <c r="R277" i="43"/>
  <c r="S277" i="43"/>
  <c r="M276" i="43"/>
  <c r="S276" i="43"/>
  <c r="Q276" i="43"/>
  <c r="N276" i="43"/>
  <c r="L276" i="43"/>
  <c r="O276" i="43"/>
  <c r="P276" i="43"/>
  <c r="R276" i="43"/>
  <c r="N275" i="43"/>
  <c r="Q275" i="43"/>
  <c r="O275" i="43"/>
  <c r="P275" i="43"/>
  <c r="S275" i="43"/>
  <c r="R275" i="43"/>
  <c r="L275" i="43"/>
  <c r="M275" i="43"/>
  <c r="L274" i="43"/>
  <c r="M274" i="43"/>
  <c r="Q274" i="43"/>
  <c r="P274" i="43"/>
  <c r="R274" i="43"/>
  <c r="S274" i="43"/>
  <c r="O274" i="43"/>
  <c r="L273" i="43"/>
  <c r="M273" i="43"/>
  <c r="Q273" i="43"/>
  <c r="O273" i="43"/>
  <c r="P273" i="43"/>
  <c r="R273" i="43"/>
  <c r="S273" i="43"/>
  <c r="N273" i="43"/>
  <c r="R272" i="43"/>
  <c r="Q272" i="43"/>
  <c r="P272" i="43"/>
  <c r="S272" i="43"/>
  <c r="O272" i="43"/>
  <c r="N272" i="43"/>
  <c r="M272" i="43"/>
  <c r="L272" i="43"/>
  <c r="S271" i="43"/>
  <c r="Q271" i="43"/>
  <c r="P271" i="43"/>
  <c r="AH271" i="43" s="1"/>
  <c r="AI271" i="43" s="1"/>
  <c r="O271" i="43"/>
  <c r="N271" i="43"/>
  <c r="AG271" i="43" s="1"/>
  <c r="M271" i="43"/>
  <c r="L271" i="43"/>
  <c r="R271" i="43"/>
  <c r="R270" i="43"/>
  <c r="L270" i="43"/>
  <c r="M270" i="43"/>
  <c r="P270" i="43"/>
  <c r="AH270" i="43" s="1"/>
  <c r="AI270" i="43" s="1"/>
  <c r="O270" i="43"/>
  <c r="N270" i="43"/>
  <c r="AG270" i="43" s="1"/>
  <c r="L269" i="43"/>
  <c r="M269" i="43"/>
  <c r="N269" i="43"/>
  <c r="AG269" i="43" s="1"/>
  <c r="O269" i="43"/>
  <c r="P269" i="43"/>
  <c r="AH269" i="43" s="1"/>
  <c r="AI269" i="43" s="1"/>
  <c r="Q269" i="43"/>
  <c r="R269" i="43"/>
  <c r="S269" i="43"/>
  <c r="L268" i="43"/>
  <c r="M268" i="43"/>
  <c r="N268" i="43"/>
  <c r="AG268" i="43" s="1"/>
  <c r="O268" i="43"/>
  <c r="P268" i="43"/>
  <c r="AH268" i="43" s="1"/>
  <c r="AI268" i="43" s="1"/>
  <c r="Q268" i="43"/>
  <c r="R268" i="43"/>
  <c r="S268" i="43"/>
  <c r="O267" i="43"/>
  <c r="P267" i="43"/>
  <c r="AH267" i="43" s="1"/>
  <c r="AI267" i="43" s="1"/>
  <c r="R267" i="43"/>
  <c r="S267" i="43"/>
  <c r="Q267" i="43"/>
  <c r="L267" i="43"/>
  <c r="N267" i="43"/>
  <c r="AG267" i="43" s="1"/>
  <c r="L266" i="43"/>
  <c r="M266" i="43"/>
  <c r="N266" i="43"/>
  <c r="AG266" i="43" s="1"/>
  <c r="O266" i="43"/>
  <c r="P266" i="43"/>
  <c r="AH266" i="43" s="1"/>
  <c r="AI266" i="43" s="1"/>
  <c r="Q266" i="43"/>
  <c r="R265" i="43"/>
  <c r="Q265" i="43"/>
  <c r="M265" i="43"/>
  <c r="S265" i="43"/>
  <c r="O265" i="43"/>
  <c r="N265" i="43"/>
  <c r="AG265" i="43" s="1"/>
  <c r="L265" i="43"/>
  <c r="AC265" i="43" s="1"/>
  <c r="P265" i="43"/>
  <c r="AH265" i="43" s="1"/>
  <c r="AI265" i="43" s="1"/>
  <c r="R264" i="43"/>
  <c r="P264" i="43"/>
  <c r="AH264" i="43" s="1"/>
  <c r="AI264" i="43" s="1"/>
  <c r="Q264" i="43"/>
  <c r="O264" i="43"/>
  <c r="M264" i="43"/>
  <c r="L264" i="43"/>
  <c r="AB264" i="43" s="1"/>
  <c r="N264" i="43"/>
  <c r="AG264" i="43" s="1"/>
  <c r="S264" i="43"/>
  <c r="Q263" i="43"/>
  <c r="O263" i="43"/>
  <c r="P263" i="43"/>
  <c r="AH263" i="43" s="1"/>
  <c r="AI263" i="43" s="1"/>
  <c r="R263" i="43"/>
  <c r="N263" i="43"/>
  <c r="AG263" i="43" s="1"/>
  <c r="S263" i="43"/>
  <c r="L263" i="43"/>
  <c r="AB263" i="43" s="1"/>
  <c r="M263" i="43"/>
  <c r="N262" i="43"/>
  <c r="L262" i="43"/>
  <c r="O262" i="43"/>
  <c r="P262" i="43"/>
  <c r="AH262" i="43" s="1"/>
  <c r="AI262" i="43" s="1"/>
  <c r="Q262" i="43"/>
  <c r="R262" i="43"/>
  <c r="S262" i="43"/>
  <c r="M262" i="43"/>
  <c r="R261" i="43"/>
  <c r="O261" i="43"/>
  <c r="Q261" i="43"/>
  <c r="S261" i="43"/>
  <c r="N261" i="43"/>
  <c r="AG261" i="43" s="1"/>
  <c r="M261" i="43"/>
  <c r="P261" i="43"/>
  <c r="AH261" i="43" s="1"/>
  <c r="AI261" i="43" s="1"/>
  <c r="N260" i="43"/>
  <c r="AG260" i="43" s="1"/>
  <c r="M260" i="43"/>
  <c r="L260" i="43"/>
  <c r="S260" i="43"/>
  <c r="Q260" i="43"/>
  <c r="P260" i="43"/>
  <c r="AH260" i="43" s="1"/>
  <c r="AI260" i="43" s="1"/>
  <c r="O260" i="43"/>
  <c r="R260" i="43"/>
  <c r="S259" i="43"/>
  <c r="R259" i="43"/>
  <c r="Q259" i="43"/>
  <c r="P259" i="43"/>
  <c r="AH259" i="43" s="1"/>
  <c r="AI259" i="43" s="1"/>
  <c r="O259" i="43"/>
  <c r="N259" i="43"/>
  <c r="AG259" i="43" s="1"/>
  <c r="L259" i="43"/>
  <c r="M259" i="43"/>
  <c r="R258" i="43"/>
  <c r="S258" i="43"/>
  <c r="N258" i="43"/>
  <c r="AG258" i="43" s="1"/>
  <c r="Q258" i="43"/>
  <c r="P258" i="43"/>
  <c r="AH258" i="43" s="1"/>
  <c r="AI258" i="43" s="1"/>
  <c r="O258" i="43"/>
  <c r="L258" i="43"/>
  <c r="M258" i="43"/>
  <c r="O257" i="43"/>
  <c r="N257" i="43"/>
  <c r="AG257" i="43" s="1"/>
  <c r="L257" i="43"/>
  <c r="M257" i="43"/>
  <c r="S257" i="43"/>
  <c r="R257" i="43"/>
  <c r="Q257" i="43"/>
  <c r="P257" i="43"/>
  <c r="AH257" i="43" s="1"/>
  <c r="AI257" i="43" s="1"/>
  <c r="M256" i="43"/>
  <c r="O256" i="43"/>
  <c r="P256" i="43"/>
  <c r="AH256" i="43" s="1"/>
  <c r="AI256" i="43" s="1"/>
  <c r="Q256" i="43"/>
  <c r="N256" i="43"/>
  <c r="AG256" i="43" s="1"/>
  <c r="S256" i="43"/>
  <c r="R256" i="43"/>
  <c r="L256" i="43"/>
  <c r="R255" i="43"/>
  <c r="S255" i="43"/>
  <c r="N255" i="43"/>
  <c r="AG255" i="43" s="1"/>
  <c r="M255" i="43"/>
  <c r="L255" i="43"/>
  <c r="O255" i="43"/>
  <c r="P255" i="43"/>
  <c r="AH255" i="43" s="1"/>
  <c r="AI255" i="43" s="1"/>
  <c r="Q255" i="43"/>
  <c r="S254" i="43"/>
  <c r="L254" i="43"/>
  <c r="Q254" i="43"/>
  <c r="N254" i="43"/>
  <c r="AG254" i="43" s="1"/>
  <c r="M254" i="43"/>
  <c r="R254" i="43"/>
  <c r="P254" i="43"/>
  <c r="AH254" i="43" s="1"/>
  <c r="AI254" i="43" s="1"/>
  <c r="O254" i="43"/>
  <c r="Q253" i="43"/>
  <c r="P253" i="43"/>
  <c r="AH253" i="43" s="1"/>
  <c r="AI253" i="43" s="1"/>
  <c r="N253" i="43"/>
  <c r="AG253" i="43" s="1"/>
  <c r="M253" i="43"/>
  <c r="O253" i="43"/>
  <c r="S253" i="43"/>
  <c r="R253" i="43"/>
  <c r="R252" i="43"/>
  <c r="P252" i="43"/>
  <c r="AH252" i="43" s="1"/>
  <c r="AI252" i="43" s="1"/>
  <c r="O252" i="43"/>
  <c r="Q252" i="43"/>
  <c r="S252" i="43"/>
  <c r="N252" i="43"/>
  <c r="AG252" i="43" s="1"/>
  <c r="L252" i="43"/>
  <c r="AB252" i="43" s="1"/>
  <c r="M252" i="43"/>
  <c r="Q251" i="43"/>
  <c r="O251" i="43"/>
  <c r="M251" i="43"/>
  <c r="N251" i="43"/>
  <c r="AG251" i="43" s="1"/>
  <c r="L251" i="43"/>
  <c r="AB251" i="43" s="1"/>
  <c r="P251" i="43"/>
  <c r="AH251" i="43" s="1"/>
  <c r="AI251" i="43" s="1"/>
  <c r="S251" i="43"/>
  <c r="R251" i="43"/>
  <c r="L250" i="43"/>
  <c r="Q250" i="43"/>
  <c r="R250" i="43"/>
  <c r="N250" i="43"/>
  <c r="AG250" i="43" s="1"/>
  <c r="M250" i="43"/>
  <c r="P250" i="43"/>
  <c r="AH250" i="43" s="1"/>
  <c r="AI250" i="43" s="1"/>
  <c r="S250" i="43"/>
  <c r="O250" i="43"/>
  <c r="P249" i="43"/>
  <c r="AH249" i="43" s="1"/>
  <c r="AI249" i="43" s="1"/>
  <c r="N249" i="43"/>
  <c r="AG249" i="43" s="1"/>
  <c r="R249" i="43"/>
  <c r="Q249" i="43"/>
  <c r="O249" i="43"/>
  <c r="L249" i="43"/>
  <c r="AB249" i="43" s="1"/>
  <c r="S249" i="43"/>
  <c r="Q248" i="43"/>
  <c r="P248" i="43"/>
  <c r="AH248" i="43" s="1"/>
  <c r="AI248" i="43" s="1"/>
  <c r="O248" i="43"/>
  <c r="R248" i="43"/>
  <c r="N248" i="43"/>
  <c r="AG248" i="43" s="1"/>
  <c r="S248" i="43"/>
  <c r="M248" i="43"/>
  <c r="L248" i="43"/>
  <c r="AB248" i="43" s="1"/>
  <c r="R247" i="43"/>
  <c r="L247" i="43"/>
  <c r="M247" i="43"/>
  <c r="N247" i="43"/>
  <c r="AG247" i="43" s="1"/>
  <c r="O247" i="43"/>
  <c r="P247" i="43"/>
  <c r="AH247" i="43" s="1"/>
  <c r="AI247" i="43" s="1"/>
  <c r="Q247" i="43"/>
  <c r="S247" i="43"/>
  <c r="L246" i="43"/>
  <c r="R246" i="43"/>
  <c r="S246" i="43"/>
  <c r="Q246" i="43"/>
  <c r="P246" i="43"/>
  <c r="AH246" i="43" s="1"/>
  <c r="AI246" i="43" s="1"/>
  <c r="O246" i="43"/>
  <c r="N246" i="43"/>
  <c r="AG246" i="43" s="1"/>
  <c r="M246" i="43"/>
  <c r="R245" i="43"/>
  <c r="Q245" i="43"/>
  <c r="S245" i="43"/>
  <c r="L245" i="43"/>
  <c r="M245" i="43"/>
  <c r="N245" i="43"/>
  <c r="AG245" i="43" s="1"/>
  <c r="O245" i="43"/>
  <c r="P245" i="43"/>
  <c r="AH245" i="43" s="1"/>
  <c r="AI245" i="43" s="1"/>
  <c r="S244" i="43"/>
  <c r="P244" i="43"/>
  <c r="AH244" i="43" s="1"/>
  <c r="AI244" i="43" s="1"/>
  <c r="Q244" i="43"/>
  <c r="N244" i="43"/>
  <c r="AG244" i="43" s="1"/>
  <c r="L244" i="43"/>
  <c r="R244" i="43"/>
  <c r="M244" i="43"/>
  <c r="O244" i="43"/>
  <c r="L243" i="43"/>
  <c r="R243" i="43"/>
  <c r="S243" i="43"/>
  <c r="Q243" i="43"/>
  <c r="P243" i="43"/>
  <c r="AH243" i="43" s="1"/>
  <c r="AI243" i="43" s="1"/>
  <c r="N243" i="43"/>
  <c r="AG243" i="43" s="1"/>
  <c r="M243" i="43"/>
  <c r="O243" i="43"/>
  <c r="S242" i="43"/>
  <c r="M242" i="43"/>
  <c r="N242" i="43"/>
  <c r="AG242" i="43" s="1"/>
  <c r="O242" i="43"/>
  <c r="P242" i="43"/>
  <c r="AH242" i="43" s="1"/>
  <c r="AI242" i="43" s="1"/>
  <c r="Q242" i="43"/>
  <c r="R242" i="43"/>
  <c r="M241" i="43"/>
  <c r="N241" i="43"/>
  <c r="AG241" i="43" s="1"/>
  <c r="O241" i="43"/>
  <c r="Q241" i="43"/>
  <c r="S241" i="43"/>
  <c r="R241" i="43"/>
  <c r="P241" i="43"/>
  <c r="AH241" i="43" s="1"/>
  <c r="AI241" i="43" s="1"/>
  <c r="L241" i="43"/>
  <c r="AC241" i="43" s="1"/>
  <c r="M240" i="43"/>
  <c r="N240" i="43"/>
  <c r="AG240" i="43" s="1"/>
  <c r="O240" i="43"/>
  <c r="P240" i="43"/>
  <c r="AH240" i="43" s="1"/>
  <c r="AI240" i="43" s="1"/>
  <c r="L240" i="43"/>
  <c r="Q240" i="43"/>
  <c r="R240" i="43"/>
  <c r="S240" i="43"/>
  <c r="M239" i="43"/>
  <c r="P239" i="43"/>
  <c r="AH239" i="43" s="1"/>
  <c r="AI239" i="43" s="1"/>
  <c r="Q239" i="43"/>
  <c r="L239" i="43"/>
  <c r="R239" i="43"/>
  <c r="O239" i="43"/>
  <c r="S239" i="43"/>
  <c r="N239" i="43"/>
  <c r="AG239" i="43" s="1"/>
  <c r="S238" i="43"/>
  <c r="R238" i="43"/>
  <c r="Q238" i="43"/>
  <c r="P238" i="43"/>
  <c r="AH238" i="43" s="1"/>
  <c r="AI238" i="43" s="1"/>
  <c r="N238" i="43"/>
  <c r="AG238" i="43" s="1"/>
  <c r="M238" i="43"/>
  <c r="L238" i="43"/>
  <c r="AB238" i="43" s="1"/>
  <c r="O238" i="43"/>
  <c r="M237" i="43"/>
  <c r="L237" i="43"/>
  <c r="N237" i="43"/>
  <c r="AG237" i="43" s="1"/>
  <c r="S237" i="43"/>
  <c r="R237" i="43"/>
  <c r="Q237" i="43"/>
  <c r="O237" i="43"/>
  <c r="P237" i="43"/>
  <c r="AH237" i="43" s="1"/>
  <c r="AI237" i="43" s="1"/>
  <c r="Q236" i="43"/>
  <c r="P236" i="43"/>
  <c r="AH236" i="43" s="1"/>
  <c r="AI236" i="43" s="1"/>
  <c r="O236" i="43"/>
  <c r="N236" i="43"/>
  <c r="AG236" i="43" s="1"/>
  <c r="M236" i="43"/>
  <c r="L236" i="43"/>
  <c r="AB236" i="43" s="1"/>
  <c r="S236" i="43"/>
  <c r="R236" i="43"/>
  <c r="O235" i="43"/>
  <c r="L235" i="43"/>
  <c r="M235" i="43"/>
  <c r="N235" i="43"/>
  <c r="S235" i="43"/>
  <c r="R235" i="43"/>
  <c r="Q235" i="43"/>
  <c r="P235" i="43"/>
  <c r="M234" i="43"/>
  <c r="Q234" i="43"/>
  <c r="O234" i="43"/>
  <c r="P234" i="43"/>
  <c r="AH234" i="43" s="1"/>
  <c r="AI234" i="43" s="1"/>
  <c r="R234" i="43"/>
  <c r="N234" i="43"/>
  <c r="AG234" i="43" s="1"/>
  <c r="L234" i="43"/>
  <c r="S234" i="43"/>
  <c r="L233" i="43"/>
  <c r="R233" i="43"/>
  <c r="Q233" i="43"/>
  <c r="P233" i="43"/>
  <c r="AH233" i="43" s="1"/>
  <c r="AI233" i="43" s="1"/>
  <c r="N233" i="43"/>
  <c r="AG233" i="43" s="1"/>
  <c r="S233" i="43"/>
  <c r="O233" i="43"/>
  <c r="M233" i="43"/>
  <c r="M232" i="43"/>
  <c r="R232" i="43"/>
  <c r="P232" i="43"/>
  <c r="AH232" i="43" s="1"/>
  <c r="AI232" i="43" s="1"/>
  <c r="S232" i="43"/>
  <c r="L232" i="43"/>
  <c r="N232" i="43"/>
  <c r="AG232" i="43" s="1"/>
  <c r="Q232" i="43"/>
  <c r="O232" i="43"/>
  <c r="R231" i="43"/>
  <c r="S231" i="43"/>
  <c r="N231" i="43"/>
  <c r="AG231" i="43" s="1"/>
  <c r="Q231" i="43"/>
  <c r="L231" i="43"/>
  <c r="M231" i="43"/>
  <c r="P231" i="43"/>
  <c r="AH231" i="43" s="1"/>
  <c r="AI231" i="43" s="1"/>
  <c r="O231" i="43"/>
  <c r="N230" i="43"/>
  <c r="AG230" i="43" s="1"/>
  <c r="L230" i="43"/>
  <c r="R230" i="43"/>
  <c r="Q230" i="43"/>
  <c r="S230" i="43"/>
  <c r="O230" i="43"/>
  <c r="M230" i="43"/>
  <c r="P230" i="43"/>
  <c r="AH230" i="43" s="1"/>
  <c r="AI230" i="43" s="1"/>
  <c r="R229" i="43"/>
  <c r="S229" i="43"/>
  <c r="N229" i="43"/>
  <c r="AG229" i="43" s="1"/>
  <c r="M229" i="43"/>
  <c r="L229" i="43"/>
  <c r="O229" i="43"/>
  <c r="P229" i="43"/>
  <c r="AH229" i="43" s="1"/>
  <c r="AI229" i="43" s="1"/>
  <c r="Q229" i="43"/>
  <c r="Q228" i="43"/>
  <c r="M228" i="43"/>
  <c r="L228" i="43"/>
  <c r="AB228" i="43" s="1"/>
  <c r="S228" i="43"/>
  <c r="R228" i="43"/>
  <c r="P228" i="43"/>
  <c r="AH228" i="43" s="1"/>
  <c r="AI228" i="43" s="1"/>
  <c r="O228" i="43"/>
  <c r="N228" i="43"/>
  <c r="AG228" i="43" s="1"/>
  <c r="Q227" i="43"/>
  <c r="L227" i="43"/>
  <c r="S227" i="43"/>
  <c r="R227" i="43"/>
  <c r="P227" i="43"/>
  <c r="AH227" i="43" s="1"/>
  <c r="AI227" i="43" s="1"/>
  <c r="O227" i="43"/>
  <c r="N227" i="43"/>
  <c r="AG227" i="43" s="1"/>
  <c r="M227" i="43"/>
  <c r="Q226" i="43"/>
  <c r="M226" i="43"/>
  <c r="S226" i="43"/>
  <c r="R226" i="43"/>
  <c r="P226" i="43"/>
  <c r="AH226" i="43" s="1"/>
  <c r="AI226" i="43" s="1"/>
  <c r="O226" i="43"/>
  <c r="N226" i="43"/>
  <c r="AG226" i="43" s="1"/>
  <c r="L226" i="43"/>
  <c r="AB226" i="43" s="1"/>
  <c r="O225" i="43"/>
  <c r="N225" i="43"/>
  <c r="AG225" i="43" s="1"/>
  <c r="M225" i="43"/>
  <c r="Q225" i="43"/>
  <c r="L225" i="43"/>
  <c r="R225" i="43"/>
  <c r="S225" i="43"/>
  <c r="P225" i="43"/>
  <c r="AH225" i="43" s="1"/>
  <c r="AI225" i="43" s="1"/>
  <c r="S224" i="43"/>
  <c r="L224" i="43"/>
  <c r="O224" i="43"/>
  <c r="M224" i="43"/>
  <c r="P224" i="43"/>
  <c r="AH224" i="43" s="1"/>
  <c r="AI224" i="43" s="1"/>
  <c r="Q224" i="43"/>
  <c r="R224" i="43"/>
  <c r="N224" i="43"/>
  <c r="AG224" i="43" s="1"/>
  <c r="S211" i="43"/>
  <c r="M211" i="43"/>
  <c r="L211" i="43"/>
  <c r="P211" i="43"/>
  <c r="AH211" i="43" s="1"/>
  <c r="AI211" i="43" s="1"/>
  <c r="R211" i="43"/>
  <c r="O211" i="43"/>
  <c r="N211" i="43"/>
  <c r="AG211" i="43" s="1"/>
  <c r="Q211" i="43"/>
  <c r="P210" i="43"/>
  <c r="N210" i="43"/>
  <c r="L210" i="43"/>
  <c r="R210" i="43"/>
  <c r="Q210" i="43"/>
  <c r="O210" i="43"/>
  <c r="M210" i="43"/>
  <c r="S210" i="43"/>
  <c r="P209" i="43"/>
  <c r="N209" i="43"/>
  <c r="S209" i="43"/>
  <c r="Q209" i="43"/>
  <c r="O209" i="43"/>
  <c r="M209" i="43"/>
  <c r="L209" i="43"/>
  <c r="R209" i="43"/>
  <c r="N208" i="43"/>
  <c r="S208" i="43"/>
  <c r="R208" i="43"/>
  <c r="P208" i="43"/>
  <c r="O208" i="43"/>
  <c r="Q208" i="43"/>
  <c r="M208" i="43"/>
  <c r="L208" i="43"/>
  <c r="N207" i="43"/>
  <c r="P207" i="43"/>
  <c r="M207" i="43"/>
  <c r="S207" i="43"/>
  <c r="O207" i="43"/>
  <c r="L207" i="43"/>
  <c r="R207" i="43"/>
  <c r="Q207" i="43"/>
  <c r="N206" i="43"/>
  <c r="Q206" i="43"/>
  <c r="R206" i="43"/>
  <c r="O206" i="43"/>
  <c r="S206" i="43"/>
  <c r="P206" i="43"/>
  <c r="L206" i="43"/>
  <c r="L205" i="43"/>
  <c r="N205" i="43"/>
  <c r="Q205" i="43"/>
  <c r="M205" i="43"/>
  <c r="O205" i="43"/>
  <c r="S205" i="43"/>
  <c r="P205" i="43"/>
  <c r="O204" i="43"/>
  <c r="R204" i="43"/>
  <c r="M204" i="43"/>
  <c r="S204" i="43"/>
  <c r="Q204" i="43"/>
  <c r="P204" i="43"/>
  <c r="L204" i="43"/>
  <c r="N204" i="43"/>
  <c r="M203" i="43"/>
  <c r="O203" i="43"/>
  <c r="L203" i="43"/>
  <c r="N203" i="43"/>
  <c r="Q203" i="43"/>
  <c r="P203" i="43"/>
  <c r="R203" i="43"/>
  <c r="S203" i="43"/>
  <c r="L202" i="43"/>
  <c r="Q202" i="43"/>
  <c r="P202" i="43"/>
  <c r="S202" i="43"/>
  <c r="M202" i="43"/>
  <c r="O202" i="43"/>
  <c r="N202" i="43"/>
  <c r="R202" i="43"/>
  <c r="R201" i="43"/>
  <c r="L201" i="43"/>
  <c r="O201" i="43"/>
  <c r="S201" i="43"/>
  <c r="M201" i="43"/>
  <c r="N201" i="43"/>
  <c r="P201" i="43"/>
  <c r="Q201" i="43"/>
  <c r="P200" i="43"/>
  <c r="L200" i="43"/>
  <c r="M200" i="43"/>
  <c r="O200" i="43"/>
  <c r="S200" i="43"/>
  <c r="Q200" i="43"/>
  <c r="N200" i="43"/>
  <c r="R200" i="43"/>
  <c r="L199" i="43"/>
  <c r="N199" i="43"/>
  <c r="AG199" i="43" s="1"/>
  <c r="P199" i="43"/>
  <c r="AH199" i="43" s="1"/>
  <c r="AI199" i="43" s="1"/>
  <c r="M199" i="43"/>
  <c r="O199" i="43"/>
  <c r="S199" i="43"/>
  <c r="R199" i="43"/>
  <c r="Q199" i="43"/>
  <c r="O198" i="43"/>
  <c r="L198" i="43"/>
  <c r="M198" i="43"/>
  <c r="Q198" i="43"/>
  <c r="S198" i="43"/>
  <c r="P198" i="43"/>
  <c r="AH198" i="43" s="1"/>
  <c r="AI198" i="43" s="1"/>
  <c r="R198" i="43"/>
  <c r="N198" i="43"/>
  <c r="AG198" i="43" s="1"/>
  <c r="R197" i="43"/>
  <c r="L197" i="43"/>
  <c r="M197" i="43"/>
  <c r="S197" i="43"/>
  <c r="Q197" i="43"/>
  <c r="N197" i="43"/>
  <c r="AG197" i="43" s="1"/>
  <c r="P197" i="43"/>
  <c r="AH197" i="43" s="1"/>
  <c r="AI197" i="43" s="1"/>
  <c r="O197" i="43"/>
  <c r="N196" i="43"/>
  <c r="AG196" i="43" s="1"/>
  <c r="P196" i="43"/>
  <c r="AH196" i="43" s="1"/>
  <c r="AI196" i="43" s="1"/>
  <c r="R196" i="43"/>
  <c r="M196" i="43"/>
  <c r="Q196" i="43"/>
  <c r="O196" i="43"/>
  <c r="L196" i="43"/>
  <c r="S196" i="43"/>
  <c r="N195" i="43"/>
  <c r="AG195" i="43" s="1"/>
  <c r="S195" i="43"/>
  <c r="O195" i="43"/>
  <c r="R195" i="43"/>
  <c r="P195" i="43"/>
  <c r="AH195" i="43" s="1"/>
  <c r="AI195" i="43" s="1"/>
  <c r="L195" i="43"/>
  <c r="Q195" i="43"/>
  <c r="M195" i="43"/>
  <c r="N194" i="43"/>
  <c r="AG194" i="43" s="1"/>
  <c r="M194" i="43"/>
  <c r="O194" i="43"/>
  <c r="P194" i="43"/>
  <c r="AH194" i="43" s="1"/>
  <c r="AI194" i="43" s="1"/>
  <c r="R194" i="43"/>
  <c r="Q194" i="43"/>
  <c r="M193" i="43"/>
  <c r="O193" i="43"/>
  <c r="Q193" i="43"/>
  <c r="S193" i="43"/>
  <c r="L193" i="43"/>
  <c r="N193" i="43"/>
  <c r="AG193" i="43" s="1"/>
  <c r="R193" i="43"/>
  <c r="P193" i="43"/>
  <c r="AH193" i="43" s="1"/>
  <c r="AI193" i="43" s="1"/>
  <c r="S192" i="43"/>
  <c r="Q192" i="43"/>
  <c r="P192" i="43"/>
  <c r="AH192" i="43" s="1"/>
  <c r="AI192" i="43" s="1"/>
  <c r="O192" i="43"/>
  <c r="N192" i="43"/>
  <c r="AG192" i="43" s="1"/>
  <c r="M192" i="43"/>
  <c r="L192" i="43"/>
  <c r="AB192" i="43" s="1"/>
  <c r="R192" i="43"/>
  <c r="R191" i="43"/>
  <c r="Q191" i="43"/>
  <c r="O191" i="43"/>
  <c r="N191" i="43"/>
  <c r="AG191" i="43" s="1"/>
  <c r="M191" i="43"/>
  <c r="L191" i="43"/>
  <c r="AB191" i="43" s="1"/>
  <c r="P191" i="43"/>
  <c r="AH191" i="43" s="1"/>
  <c r="AI191" i="43" s="1"/>
  <c r="S191" i="43"/>
  <c r="S190" i="43"/>
  <c r="R190" i="43"/>
  <c r="Q190" i="43"/>
  <c r="P190" i="43"/>
  <c r="AH190" i="43" s="1"/>
  <c r="AI190" i="43" s="1"/>
  <c r="O190" i="43"/>
  <c r="N190" i="43"/>
  <c r="AG190" i="43" s="1"/>
  <c r="M190" i="43"/>
  <c r="L190" i="43"/>
  <c r="AB190" i="43" s="1"/>
  <c r="O189" i="43"/>
  <c r="R189" i="43"/>
  <c r="N189" i="43"/>
  <c r="AG189" i="43" s="1"/>
  <c r="M189" i="43"/>
  <c r="L189" i="43"/>
  <c r="S189" i="43"/>
  <c r="Q189" i="43"/>
  <c r="P189" i="43"/>
  <c r="AH189" i="43" s="1"/>
  <c r="AI189" i="43" s="1"/>
  <c r="L188" i="43"/>
  <c r="M188" i="43"/>
  <c r="R188" i="43"/>
  <c r="N188" i="43"/>
  <c r="AG188" i="43" s="1"/>
  <c r="P188" i="43"/>
  <c r="AH188" i="43" s="1"/>
  <c r="AI188" i="43" s="1"/>
  <c r="O188" i="43"/>
  <c r="S188" i="43"/>
  <c r="Q188" i="43"/>
  <c r="L187" i="43"/>
  <c r="R187" i="43"/>
  <c r="M187" i="43"/>
  <c r="Q187" i="43"/>
  <c r="O187" i="43"/>
  <c r="P187" i="43"/>
  <c r="AH187" i="43" s="1"/>
  <c r="AI187" i="43" s="1"/>
  <c r="S187" i="43"/>
  <c r="N187" i="43"/>
  <c r="AG187" i="43" s="1"/>
  <c r="R186" i="43"/>
  <c r="Q186" i="43"/>
  <c r="O186" i="43"/>
  <c r="M186" i="43"/>
  <c r="N186" i="43"/>
  <c r="AG186" i="43" s="1"/>
  <c r="L186" i="43"/>
  <c r="P186" i="43"/>
  <c r="AH186" i="43" s="1"/>
  <c r="AI186" i="43" s="1"/>
  <c r="S186" i="43"/>
  <c r="M185" i="43"/>
  <c r="N185" i="43"/>
  <c r="AG185" i="43" s="1"/>
  <c r="P185" i="43"/>
  <c r="AH185" i="43" s="1"/>
  <c r="AI185" i="43" s="1"/>
  <c r="Q185" i="43"/>
  <c r="R185" i="43"/>
  <c r="O185" i="43"/>
  <c r="L185" i="43"/>
  <c r="S185" i="43"/>
  <c r="M184" i="43"/>
  <c r="P184" i="43"/>
  <c r="AH184" i="43" s="1"/>
  <c r="AI184" i="43" s="1"/>
  <c r="S184" i="43"/>
  <c r="R184" i="43"/>
  <c r="O184" i="43"/>
  <c r="N184" i="43"/>
  <c r="AG184" i="43" s="1"/>
  <c r="L184" i="43"/>
  <c r="Q184" i="43"/>
  <c r="M183" i="43"/>
  <c r="Q183" i="43"/>
  <c r="R183" i="43"/>
  <c r="N183" i="43"/>
  <c r="AG183" i="43" s="1"/>
  <c r="S183" i="43"/>
  <c r="O183" i="43"/>
  <c r="P183" i="43"/>
  <c r="AH183" i="43" s="1"/>
  <c r="AI183" i="43" s="1"/>
  <c r="L183" i="43"/>
  <c r="AB183" i="43" s="1"/>
  <c r="R182" i="43"/>
  <c r="M182" i="43"/>
  <c r="L182" i="43"/>
  <c r="N182" i="43"/>
  <c r="AG182" i="43" s="1"/>
  <c r="P182" i="43"/>
  <c r="AH182" i="43" s="1"/>
  <c r="AI182" i="43" s="1"/>
  <c r="O182" i="43"/>
  <c r="S182" i="43"/>
  <c r="Q182" i="43"/>
  <c r="O181" i="43"/>
  <c r="S181" i="43"/>
  <c r="R181" i="43"/>
  <c r="Q181" i="43"/>
  <c r="M181" i="43"/>
  <c r="N181" i="43"/>
  <c r="AG181" i="43" s="1"/>
  <c r="L181" i="43"/>
  <c r="AC181" i="43" s="1"/>
  <c r="P181" i="43"/>
  <c r="AH181" i="43" s="1"/>
  <c r="AI181" i="43" s="1"/>
  <c r="M180" i="43"/>
  <c r="S180" i="43"/>
  <c r="R180" i="43"/>
  <c r="Q180" i="43"/>
  <c r="P180" i="43"/>
  <c r="AH180" i="43" s="1"/>
  <c r="AI180" i="43" s="1"/>
  <c r="O180" i="43"/>
  <c r="N180" i="43"/>
  <c r="AG180" i="43" s="1"/>
  <c r="L180" i="43"/>
  <c r="AB180" i="43" s="1"/>
  <c r="M179" i="43"/>
  <c r="N179" i="43"/>
  <c r="AG179" i="43" s="1"/>
  <c r="S179" i="43"/>
  <c r="L179" i="43"/>
  <c r="R179" i="43"/>
  <c r="Q179" i="43"/>
  <c r="P179" i="43"/>
  <c r="AH179" i="43" s="1"/>
  <c r="AI179" i="43" s="1"/>
  <c r="O179" i="43"/>
  <c r="Q178" i="43"/>
  <c r="P178" i="43"/>
  <c r="AH178" i="43" s="1"/>
  <c r="AI178" i="43" s="1"/>
  <c r="O178" i="43"/>
  <c r="M178" i="43"/>
  <c r="L178" i="43"/>
  <c r="AB178" i="43" s="1"/>
  <c r="R178" i="43"/>
  <c r="S178" i="43"/>
  <c r="N178" i="43"/>
  <c r="AG178" i="43" s="1"/>
  <c r="L177" i="43"/>
  <c r="N177" i="43"/>
  <c r="AG177" i="43" s="1"/>
  <c r="R177" i="43"/>
  <c r="Q177" i="43"/>
  <c r="P177" i="43"/>
  <c r="AH177" i="43" s="1"/>
  <c r="AI177" i="43" s="1"/>
  <c r="S177" i="43"/>
  <c r="O177" i="43"/>
  <c r="M177" i="43"/>
  <c r="S176" i="43"/>
  <c r="P176" i="43"/>
  <c r="AH176" i="43" s="1"/>
  <c r="AI176" i="43" s="1"/>
  <c r="O176" i="43"/>
  <c r="L176" i="43"/>
  <c r="R176" i="43"/>
  <c r="Q176" i="43"/>
  <c r="N176" i="43"/>
  <c r="AG176" i="43" s="1"/>
  <c r="S175" i="43"/>
  <c r="R175" i="43"/>
  <c r="Q175" i="43"/>
  <c r="P175" i="43"/>
  <c r="O175" i="43"/>
  <c r="N175" i="43"/>
  <c r="M175" i="43"/>
  <c r="L175" i="43"/>
  <c r="O174" i="43"/>
  <c r="S174" i="43"/>
  <c r="N174" i="43"/>
  <c r="AG174" i="43" s="1"/>
  <c r="P174" i="43"/>
  <c r="AH174" i="43" s="1"/>
  <c r="AI174" i="43" s="1"/>
  <c r="R174" i="43"/>
  <c r="L174" i="43"/>
  <c r="Q174" i="43"/>
  <c r="M174" i="43"/>
  <c r="Q173" i="43"/>
  <c r="R173" i="43"/>
  <c r="S173" i="43"/>
  <c r="L173" i="43"/>
  <c r="M173" i="43"/>
  <c r="N173" i="43"/>
  <c r="AG173" i="43" s="1"/>
  <c r="O173" i="43"/>
  <c r="P173" i="43"/>
  <c r="AH173" i="43" s="1"/>
  <c r="AI173" i="43" s="1"/>
  <c r="P172" i="43"/>
  <c r="AH172" i="43" s="1"/>
  <c r="AI172" i="43" s="1"/>
  <c r="O172" i="43"/>
  <c r="N172" i="43"/>
  <c r="AG172" i="43" s="1"/>
  <c r="M172" i="43"/>
  <c r="L172" i="43"/>
  <c r="S172" i="43"/>
  <c r="R172" i="43"/>
  <c r="Q172" i="43"/>
  <c r="L171" i="43"/>
  <c r="M171" i="43"/>
  <c r="O171" i="43"/>
  <c r="N171" i="43"/>
  <c r="AG171" i="43" s="1"/>
  <c r="P171" i="43"/>
  <c r="AH171" i="43" s="1"/>
  <c r="AI171" i="43" s="1"/>
  <c r="Q171" i="43"/>
  <c r="R171" i="43"/>
  <c r="S171" i="43"/>
  <c r="S170" i="43"/>
  <c r="R170" i="43"/>
  <c r="Q170" i="43"/>
  <c r="P170" i="43"/>
  <c r="AH170" i="43" s="1"/>
  <c r="AI170" i="43" s="1"/>
  <c r="O170" i="43"/>
  <c r="N170" i="43"/>
  <c r="AG170" i="43" s="1"/>
  <c r="M170" i="43"/>
  <c r="L170" i="43"/>
  <c r="AC170" i="43" s="1"/>
  <c r="N169" i="43"/>
  <c r="AG169" i="43" s="1"/>
  <c r="S169" i="43"/>
  <c r="R169" i="43"/>
  <c r="P169" i="43"/>
  <c r="AH169" i="43" s="1"/>
  <c r="AI169" i="43" s="1"/>
  <c r="O169" i="43"/>
  <c r="M169" i="43"/>
  <c r="Q169" i="43"/>
  <c r="L169" i="43"/>
  <c r="S168" i="43"/>
  <c r="P168" i="43"/>
  <c r="AH168" i="43" s="1"/>
  <c r="AI168" i="43" s="1"/>
  <c r="O168" i="43"/>
  <c r="M168" i="43"/>
  <c r="L168" i="43"/>
  <c r="N168" i="43"/>
  <c r="AG168" i="43" s="1"/>
  <c r="Q168" i="43"/>
  <c r="R168" i="43"/>
  <c r="R167" i="43"/>
  <c r="N167" i="43"/>
  <c r="AG167" i="43" s="1"/>
  <c r="L167" i="43"/>
  <c r="M167" i="43"/>
  <c r="O167" i="43"/>
  <c r="P167" i="43"/>
  <c r="AH167" i="43" s="1"/>
  <c r="AI167" i="43" s="1"/>
  <c r="Q167" i="43"/>
  <c r="S167" i="43"/>
  <c r="R166" i="43"/>
  <c r="Q166" i="43"/>
  <c r="O166" i="43"/>
  <c r="M166" i="43"/>
  <c r="L166" i="43"/>
  <c r="AB166" i="43" s="1"/>
  <c r="N166" i="43"/>
  <c r="AG166" i="43" s="1"/>
  <c r="P166" i="43"/>
  <c r="AH166" i="43" s="1"/>
  <c r="AI166" i="43" s="1"/>
  <c r="S166" i="43"/>
  <c r="S165" i="43"/>
  <c r="Q165" i="43"/>
  <c r="N165" i="43"/>
  <c r="AG165" i="43" s="1"/>
  <c r="R165" i="43"/>
  <c r="P165" i="43"/>
  <c r="AH165" i="43" s="1"/>
  <c r="AI165" i="43" s="1"/>
  <c r="O165" i="43"/>
  <c r="M165" i="43"/>
  <c r="L165" i="43"/>
  <c r="AB165" i="43" s="1"/>
  <c r="R164" i="43"/>
  <c r="L164" i="43"/>
  <c r="S164" i="43"/>
  <c r="P164" i="43"/>
  <c r="AH164" i="43" s="1"/>
  <c r="AI164" i="43" s="1"/>
  <c r="M164" i="43"/>
  <c r="N164" i="43"/>
  <c r="AG164" i="43" s="1"/>
  <c r="O164" i="43"/>
  <c r="Q164" i="43"/>
  <c r="S163" i="43"/>
  <c r="R163" i="43"/>
  <c r="Q163" i="43"/>
  <c r="P163" i="43"/>
  <c r="AH163" i="43" s="1"/>
  <c r="AI163" i="43" s="1"/>
  <c r="O163" i="43"/>
  <c r="N163" i="43"/>
  <c r="AG163" i="43" s="1"/>
  <c r="M163" i="43"/>
  <c r="L163" i="43"/>
  <c r="M162" i="43"/>
  <c r="L162" i="43"/>
  <c r="S162" i="43"/>
  <c r="R162" i="43"/>
  <c r="Q162" i="43"/>
  <c r="P162" i="43"/>
  <c r="AH162" i="43" s="1"/>
  <c r="AI162" i="43" s="1"/>
  <c r="O162" i="43"/>
  <c r="N162" i="43"/>
  <c r="AG162" i="43" s="1"/>
  <c r="O161" i="43"/>
  <c r="N161" i="43"/>
  <c r="AG161" i="43" s="1"/>
  <c r="L161" i="43"/>
  <c r="S161" i="43"/>
  <c r="R161" i="43"/>
  <c r="Q161" i="43"/>
  <c r="P161" i="43"/>
  <c r="AH161" i="43" s="1"/>
  <c r="AI161" i="43" s="1"/>
  <c r="M161" i="43"/>
  <c r="M160" i="43"/>
  <c r="Q160" i="43"/>
  <c r="R160" i="43"/>
  <c r="O160" i="43"/>
  <c r="L160" i="43"/>
  <c r="P160" i="43"/>
  <c r="AH160" i="43" s="1"/>
  <c r="AI160" i="43" s="1"/>
  <c r="S160" i="43"/>
  <c r="O159" i="43"/>
  <c r="P159" i="43"/>
  <c r="AH159" i="43" s="1"/>
  <c r="AI159" i="43" s="1"/>
  <c r="Q159" i="43"/>
  <c r="R159" i="43"/>
  <c r="S159" i="43"/>
  <c r="M159" i="43"/>
  <c r="N159" i="43"/>
  <c r="AG159" i="43" s="1"/>
  <c r="L159" i="43"/>
  <c r="AB159" i="43" s="1"/>
  <c r="R158" i="43"/>
  <c r="S158" i="43"/>
  <c r="O158" i="43"/>
  <c r="P158" i="43"/>
  <c r="AH158" i="43" s="1"/>
  <c r="AI158" i="43" s="1"/>
  <c r="Q158" i="43"/>
  <c r="L158" i="43"/>
  <c r="M158" i="43"/>
  <c r="N158" i="43"/>
  <c r="AG158" i="43" s="1"/>
  <c r="P157" i="43"/>
  <c r="AH157" i="43" s="1"/>
  <c r="AI157" i="43" s="1"/>
  <c r="Q157" i="43"/>
  <c r="S157" i="43"/>
  <c r="N157" i="43"/>
  <c r="AG157" i="43" s="1"/>
  <c r="L157" i="43"/>
  <c r="AC157" i="43" s="1"/>
  <c r="M157" i="43"/>
  <c r="O157" i="43"/>
  <c r="R157" i="43"/>
  <c r="S156" i="43"/>
  <c r="Q156" i="43"/>
  <c r="O156" i="43"/>
  <c r="N156" i="43"/>
  <c r="AG156" i="43" s="1"/>
  <c r="L156" i="43"/>
  <c r="P156" i="43"/>
  <c r="AH156" i="43" s="1"/>
  <c r="AI156" i="43" s="1"/>
  <c r="R156" i="43"/>
  <c r="M156" i="43"/>
  <c r="O155" i="43"/>
  <c r="N155" i="43"/>
  <c r="AG155" i="43" s="1"/>
  <c r="M155" i="43"/>
  <c r="L155" i="43"/>
  <c r="P155" i="43"/>
  <c r="AH155" i="43" s="1"/>
  <c r="AI155" i="43" s="1"/>
  <c r="S155" i="43"/>
  <c r="R155" i="43"/>
  <c r="Q155" i="43"/>
  <c r="L154" i="43"/>
  <c r="N154" i="43"/>
  <c r="AG154" i="43" s="1"/>
  <c r="Q154" i="43"/>
  <c r="S154" i="43"/>
  <c r="R154" i="43"/>
  <c r="M154" i="43"/>
  <c r="O154" i="43"/>
  <c r="P154" i="43"/>
  <c r="AH154" i="43" s="1"/>
  <c r="AI154" i="43" s="1"/>
  <c r="Q153" i="43"/>
  <c r="N153" i="43"/>
  <c r="AG153" i="43" s="1"/>
  <c r="L153" i="43"/>
  <c r="AB153" i="43" s="1"/>
  <c r="P153" i="43"/>
  <c r="AH153" i="43" s="1"/>
  <c r="AI153" i="43" s="1"/>
  <c r="R153" i="43"/>
  <c r="S153" i="43"/>
  <c r="O153" i="43"/>
  <c r="M153" i="43"/>
  <c r="S152" i="43"/>
  <c r="Q152" i="43"/>
  <c r="M152" i="43"/>
  <c r="N152" i="43"/>
  <c r="AG152" i="43" s="1"/>
  <c r="O152" i="43"/>
  <c r="P152" i="43"/>
  <c r="AH152" i="43" s="1"/>
  <c r="AI152" i="43" s="1"/>
  <c r="R152" i="43"/>
  <c r="L152" i="43"/>
  <c r="R139" i="43"/>
  <c r="O139" i="43"/>
  <c r="M139" i="43"/>
  <c r="P139" i="43"/>
  <c r="AH139" i="43" s="1"/>
  <c r="AI139" i="43" s="1"/>
  <c r="L139" i="43"/>
  <c r="N139" i="43"/>
  <c r="AG139" i="43" s="1"/>
  <c r="Q139" i="43"/>
  <c r="S139" i="43"/>
  <c r="L138" i="43"/>
  <c r="Q138" i="43"/>
  <c r="O138" i="43"/>
  <c r="N138" i="43"/>
  <c r="M138" i="43"/>
  <c r="P138" i="43"/>
  <c r="P137" i="43"/>
  <c r="N137" i="43"/>
  <c r="R137" i="43"/>
  <c r="O137" i="43"/>
  <c r="Q137" i="43"/>
  <c r="M137" i="43"/>
  <c r="L137" i="43"/>
  <c r="S137" i="43"/>
  <c r="O136" i="43"/>
  <c r="M136" i="43"/>
  <c r="Q136" i="43"/>
  <c r="P136" i="43"/>
  <c r="R136" i="43"/>
  <c r="L136" i="43"/>
  <c r="N136" i="43"/>
  <c r="S136" i="43"/>
  <c r="N135" i="43"/>
  <c r="Q135" i="43"/>
  <c r="L135" i="43"/>
  <c r="S135" i="43"/>
  <c r="M135" i="43"/>
  <c r="P135" i="43"/>
  <c r="R135" i="43"/>
  <c r="O135" i="43"/>
  <c r="L134" i="43"/>
  <c r="M134" i="43"/>
  <c r="O134" i="43"/>
  <c r="Q134" i="43"/>
  <c r="S134" i="43"/>
  <c r="R134" i="43"/>
  <c r="N134" i="43"/>
  <c r="P134" i="43"/>
  <c r="R133" i="43"/>
  <c r="P133" i="43"/>
  <c r="O133" i="43"/>
  <c r="N133" i="43"/>
  <c r="Q133" i="43"/>
  <c r="L133" i="43"/>
  <c r="M133" i="43"/>
  <c r="S133" i="43"/>
  <c r="P132" i="43"/>
  <c r="R132" i="43"/>
  <c r="M132" i="43"/>
  <c r="Q132" i="43"/>
  <c r="N132" i="43"/>
  <c r="S132" i="43"/>
  <c r="M131" i="43"/>
  <c r="N131" i="43"/>
  <c r="L131" i="43"/>
  <c r="S131" i="43"/>
  <c r="R131" i="43"/>
  <c r="Q131" i="43"/>
  <c r="P131" i="43"/>
  <c r="O131" i="43"/>
  <c r="Q130" i="43"/>
  <c r="S130" i="43"/>
  <c r="R130" i="43"/>
  <c r="M130" i="43"/>
  <c r="O130" i="43"/>
  <c r="P130" i="43"/>
  <c r="L130" i="43"/>
  <c r="N130" i="43"/>
  <c r="L129" i="43"/>
  <c r="M129" i="43"/>
  <c r="O129" i="43"/>
  <c r="R129" i="43"/>
  <c r="S129" i="43"/>
  <c r="P129" i="43"/>
  <c r="Q129" i="43"/>
  <c r="N129" i="43"/>
  <c r="S128" i="43"/>
  <c r="L128" i="43"/>
  <c r="N128" i="43"/>
  <c r="Q128" i="43"/>
  <c r="M128" i="43"/>
  <c r="O128" i="43"/>
  <c r="P128" i="43"/>
  <c r="R128" i="43"/>
  <c r="O127" i="43"/>
  <c r="M127" i="43"/>
  <c r="R127" i="43"/>
  <c r="L127" i="43"/>
  <c r="N127" i="43"/>
  <c r="AG127" i="43" s="1"/>
  <c r="Q127" i="43"/>
  <c r="S127" i="43"/>
  <c r="S126" i="43"/>
  <c r="P126" i="43"/>
  <c r="AH126" i="43" s="1"/>
  <c r="AI126" i="43" s="1"/>
  <c r="N126" i="43"/>
  <c r="AG126" i="43" s="1"/>
  <c r="M126" i="43"/>
  <c r="O126" i="43"/>
  <c r="L126" i="43"/>
  <c r="Q126" i="43"/>
  <c r="R126" i="43"/>
  <c r="O125" i="43"/>
  <c r="N125" i="43"/>
  <c r="AG125" i="43" s="1"/>
  <c r="M125" i="43"/>
  <c r="L125" i="43"/>
  <c r="R125" i="43"/>
  <c r="S125" i="43"/>
  <c r="Q125" i="43"/>
  <c r="P125" i="43"/>
  <c r="AH125" i="43" s="1"/>
  <c r="AI125" i="43" s="1"/>
  <c r="L124" i="43"/>
  <c r="M124" i="43"/>
  <c r="S124" i="43"/>
  <c r="R124" i="43"/>
  <c r="P124" i="43"/>
  <c r="AH124" i="43" s="1"/>
  <c r="AI124" i="43" s="1"/>
  <c r="O124" i="43"/>
  <c r="Q124" i="43"/>
  <c r="N124" i="43"/>
  <c r="AG124" i="43" s="1"/>
  <c r="Q123" i="43"/>
  <c r="L123" i="43"/>
  <c r="O123" i="43"/>
  <c r="N123" i="43"/>
  <c r="AG123" i="43" s="1"/>
  <c r="M123" i="43"/>
  <c r="P123" i="43"/>
  <c r="AH123" i="43" s="1"/>
  <c r="AI123" i="43" s="1"/>
  <c r="S123" i="43"/>
  <c r="R123" i="43"/>
  <c r="L122" i="43"/>
  <c r="M122" i="43"/>
  <c r="N122" i="43"/>
  <c r="AG122" i="43" s="1"/>
  <c r="O122" i="43"/>
  <c r="P122" i="43"/>
  <c r="AH122" i="43" s="1"/>
  <c r="AI122" i="43" s="1"/>
  <c r="R122" i="43"/>
  <c r="S122" i="43"/>
  <c r="Q122" i="43"/>
  <c r="P121" i="43"/>
  <c r="AH121" i="43" s="1"/>
  <c r="AI121" i="43" s="1"/>
  <c r="N121" i="43"/>
  <c r="AG121" i="43" s="1"/>
  <c r="M121" i="43"/>
  <c r="L121" i="43"/>
  <c r="R121" i="43"/>
  <c r="Q121" i="43"/>
  <c r="O121" i="43"/>
  <c r="P120" i="43"/>
  <c r="AH120" i="43" s="1"/>
  <c r="AI120" i="43" s="1"/>
  <c r="N120" i="43"/>
  <c r="AG120" i="43" s="1"/>
  <c r="M120" i="43"/>
  <c r="L120" i="43"/>
  <c r="Q120" i="43"/>
  <c r="S120" i="43"/>
  <c r="R120" i="43"/>
  <c r="O120" i="43"/>
  <c r="L119" i="43"/>
  <c r="M119" i="43"/>
  <c r="N119" i="43"/>
  <c r="AG119" i="43" s="1"/>
  <c r="P119" i="43"/>
  <c r="AH119" i="43" s="1"/>
  <c r="AI119" i="43" s="1"/>
  <c r="S119" i="43"/>
  <c r="R119" i="43"/>
  <c r="Q119" i="43"/>
  <c r="O119" i="43"/>
  <c r="S118" i="43"/>
  <c r="M118" i="43"/>
  <c r="N118" i="43"/>
  <c r="AG118" i="43" s="1"/>
  <c r="P118" i="43"/>
  <c r="AH118" i="43" s="1"/>
  <c r="AI118" i="43" s="1"/>
  <c r="O118" i="43"/>
  <c r="Q118" i="43"/>
  <c r="R118" i="43"/>
  <c r="P117" i="43"/>
  <c r="AH117" i="43" s="1"/>
  <c r="AI117" i="43" s="1"/>
  <c r="O117" i="43"/>
  <c r="M117" i="43"/>
  <c r="N117" i="43"/>
  <c r="AG117" i="43" s="1"/>
  <c r="R117" i="43"/>
  <c r="S117" i="43"/>
  <c r="Q117" i="43"/>
  <c r="O116" i="43"/>
  <c r="P116" i="43"/>
  <c r="AH116" i="43" s="1"/>
  <c r="AI116" i="43" s="1"/>
  <c r="N116" i="43"/>
  <c r="AG116" i="43" s="1"/>
  <c r="M116" i="43"/>
  <c r="L116" i="43"/>
  <c r="Q116" i="43"/>
  <c r="S116" i="43"/>
  <c r="R116" i="43"/>
  <c r="S115" i="43"/>
  <c r="Q115" i="43"/>
  <c r="P115" i="43"/>
  <c r="O115" i="43"/>
  <c r="N115" i="43"/>
  <c r="M115" i="43"/>
  <c r="L115" i="43"/>
  <c r="R115" i="43"/>
  <c r="M114" i="43"/>
  <c r="L114" i="43"/>
  <c r="N114" i="43"/>
  <c r="AG114" i="43" s="1"/>
  <c r="O114" i="43"/>
  <c r="P114" i="43"/>
  <c r="AH114" i="43" s="1"/>
  <c r="AI114" i="43" s="1"/>
  <c r="R114" i="43"/>
  <c r="Q114" i="43"/>
  <c r="S114" i="43"/>
  <c r="L113" i="43"/>
  <c r="M113" i="43"/>
  <c r="N113" i="43"/>
  <c r="AG113" i="43" s="1"/>
  <c r="O113" i="43"/>
  <c r="P113" i="43"/>
  <c r="AH113" i="43" s="1"/>
  <c r="AI113" i="43" s="1"/>
  <c r="Q113" i="43"/>
  <c r="R113" i="43"/>
  <c r="S113" i="43"/>
  <c r="O112" i="43"/>
  <c r="P112" i="43"/>
  <c r="AH112" i="43" s="1"/>
  <c r="AI112" i="43" s="1"/>
  <c r="R112" i="43"/>
  <c r="L112" i="43"/>
  <c r="N112" i="43"/>
  <c r="AG112" i="43" s="1"/>
  <c r="Q112" i="43"/>
  <c r="M112" i="43"/>
  <c r="S112" i="43"/>
  <c r="S111" i="43"/>
  <c r="R111" i="43"/>
  <c r="Q111" i="43"/>
  <c r="P111" i="43"/>
  <c r="AH111" i="43" s="1"/>
  <c r="AI111" i="43" s="1"/>
  <c r="O111" i="43"/>
  <c r="N111" i="43"/>
  <c r="AG111" i="43" s="1"/>
  <c r="M111" i="43"/>
  <c r="L111" i="43"/>
  <c r="AB111" i="43" s="1"/>
  <c r="M110" i="43"/>
  <c r="L110" i="43"/>
  <c r="N110" i="43"/>
  <c r="AG110" i="43" s="1"/>
  <c r="P110" i="43"/>
  <c r="AH110" i="43" s="1"/>
  <c r="AI110" i="43" s="1"/>
  <c r="S110" i="43"/>
  <c r="R110" i="43"/>
  <c r="Q110" i="43"/>
  <c r="O110" i="43"/>
  <c r="M109" i="43"/>
  <c r="Q109" i="43"/>
  <c r="R109" i="43"/>
  <c r="P109" i="43"/>
  <c r="AH109" i="43" s="1"/>
  <c r="AI109" i="43" s="1"/>
  <c r="O109" i="43"/>
  <c r="N109" i="43"/>
  <c r="AG109" i="43" s="1"/>
  <c r="S109" i="43"/>
  <c r="L109" i="43"/>
  <c r="AC109" i="43" s="1"/>
  <c r="Q108" i="43"/>
  <c r="P108" i="43"/>
  <c r="AH108" i="43" s="1"/>
  <c r="AI108" i="43" s="1"/>
  <c r="R108" i="43"/>
  <c r="N108" i="43"/>
  <c r="AG108" i="43" s="1"/>
  <c r="S108" i="43"/>
  <c r="L108" i="43"/>
  <c r="AB108" i="43" s="1"/>
  <c r="M108" i="43"/>
  <c r="O108" i="43"/>
  <c r="Q107" i="43"/>
  <c r="R107" i="43"/>
  <c r="P107" i="43"/>
  <c r="AH107" i="43" s="1"/>
  <c r="AI107" i="43" s="1"/>
  <c r="O107" i="43"/>
  <c r="N107" i="43"/>
  <c r="AG107" i="43" s="1"/>
  <c r="M107" i="43"/>
  <c r="L107" i="43"/>
  <c r="AB107" i="43" s="1"/>
  <c r="S107" i="43"/>
  <c r="Q106" i="43"/>
  <c r="S106" i="43"/>
  <c r="R106" i="43"/>
  <c r="P106" i="43"/>
  <c r="AH106" i="43" s="1"/>
  <c r="AI106" i="43" s="1"/>
  <c r="O106" i="43"/>
  <c r="N106" i="43"/>
  <c r="AG106" i="43" s="1"/>
  <c r="M106" i="43"/>
  <c r="L106" i="43"/>
  <c r="AB106" i="43" s="1"/>
  <c r="L105" i="43"/>
  <c r="Q105" i="43"/>
  <c r="R105" i="43"/>
  <c r="S105" i="43"/>
  <c r="O105" i="43"/>
  <c r="P105" i="43"/>
  <c r="AH105" i="43" s="1"/>
  <c r="AI105" i="43" s="1"/>
  <c r="N105" i="43"/>
  <c r="AG105" i="43" s="1"/>
  <c r="M105" i="43"/>
  <c r="L104" i="43"/>
  <c r="Q104" i="43"/>
  <c r="M104" i="43"/>
  <c r="O104" i="43"/>
  <c r="R104" i="43"/>
  <c r="S104" i="43"/>
  <c r="N104" i="43"/>
  <c r="AG104" i="43" s="1"/>
  <c r="P104" i="43"/>
  <c r="AH104" i="43" s="1"/>
  <c r="AI104" i="43" s="1"/>
  <c r="M103" i="43"/>
  <c r="P103" i="43"/>
  <c r="AH103" i="43" s="1"/>
  <c r="AI103" i="43" s="1"/>
  <c r="L103" i="43"/>
  <c r="O103" i="43"/>
  <c r="Q103" i="43"/>
  <c r="R103" i="43"/>
  <c r="S103" i="43"/>
  <c r="M102" i="43"/>
  <c r="R102" i="43"/>
  <c r="S102" i="43"/>
  <c r="L102" i="43"/>
  <c r="N102" i="43"/>
  <c r="AG102" i="43" s="1"/>
  <c r="O102" i="43"/>
  <c r="P102" i="43"/>
  <c r="AH102" i="43" s="1"/>
  <c r="AI102" i="43" s="1"/>
  <c r="Q102" i="43"/>
  <c r="L101" i="43"/>
  <c r="S101" i="43"/>
  <c r="R101" i="43"/>
  <c r="Q101" i="43"/>
  <c r="P101" i="43"/>
  <c r="AH101" i="43" s="1"/>
  <c r="AI101" i="43" s="1"/>
  <c r="O101" i="43"/>
  <c r="N101" i="43"/>
  <c r="AG101" i="43" s="1"/>
  <c r="M101" i="43"/>
  <c r="S100" i="43"/>
  <c r="M100" i="43"/>
  <c r="L100" i="43"/>
  <c r="Q100" i="43"/>
  <c r="R100" i="43"/>
  <c r="O100" i="43"/>
  <c r="N100" i="43"/>
  <c r="AG100" i="43" s="1"/>
  <c r="P100" i="43"/>
  <c r="AH100" i="43" s="1"/>
  <c r="AI100" i="43" s="1"/>
  <c r="P99" i="43"/>
  <c r="AH99" i="43" s="1"/>
  <c r="AI99" i="43" s="1"/>
  <c r="S99" i="43"/>
  <c r="R99" i="43"/>
  <c r="Q99" i="43"/>
  <c r="O99" i="43"/>
  <c r="N99" i="43"/>
  <c r="AG99" i="43" s="1"/>
  <c r="M99" i="43"/>
  <c r="L99" i="43"/>
  <c r="M98" i="43"/>
  <c r="N98" i="43"/>
  <c r="AG98" i="43" s="1"/>
  <c r="L98" i="43"/>
  <c r="S98" i="43"/>
  <c r="R98" i="43"/>
  <c r="Q98" i="43"/>
  <c r="P98" i="43"/>
  <c r="AH98" i="43" s="1"/>
  <c r="AI98" i="43" s="1"/>
  <c r="O98" i="43"/>
  <c r="O97" i="43"/>
  <c r="P97" i="43"/>
  <c r="AH97" i="43" s="1"/>
  <c r="AI97" i="43" s="1"/>
  <c r="Q97" i="43"/>
  <c r="R97" i="43"/>
  <c r="S97" i="43"/>
  <c r="L97" i="43"/>
  <c r="AC97" i="43" s="1"/>
  <c r="M97" i="43"/>
  <c r="N97" i="43"/>
  <c r="AG97" i="43" s="1"/>
  <c r="O96" i="43"/>
  <c r="M96" i="43"/>
  <c r="S96" i="43"/>
  <c r="Q96" i="43"/>
  <c r="N96" i="43"/>
  <c r="AG96" i="43" s="1"/>
  <c r="L96" i="43"/>
  <c r="AB96" i="43" s="1"/>
  <c r="R96" i="43"/>
  <c r="P96" i="43"/>
  <c r="AH96" i="43" s="1"/>
  <c r="AI96" i="43" s="1"/>
  <c r="S95" i="43"/>
  <c r="P95" i="43"/>
  <c r="AH95" i="43" s="1"/>
  <c r="AI95" i="43" s="1"/>
  <c r="O95" i="43"/>
  <c r="M95" i="43"/>
  <c r="R95" i="43"/>
  <c r="Q95" i="43"/>
  <c r="N95" i="43"/>
  <c r="AG95" i="43" s="1"/>
  <c r="L95" i="43"/>
  <c r="AB95" i="43" s="1"/>
  <c r="L94" i="43"/>
  <c r="M94" i="43"/>
  <c r="N94" i="43"/>
  <c r="AG94" i="43" s="1"/>
  <c r="S94" i="43"/>
  <c r="R94" i="43"/>
  <c r="Q94" i="43"/>
  <c r="P94" i="43"/>
  <c r="AH94" i="43" s="1"/>
  <c r="AI94" i="43" s="1"/>
  <c r="O94" i="43"/>
  <c r="P93" i="43"/>
  <c r="AH93" i="43" s="1"/>
  <c r="AI93" i="43" s="1"/>
  <c r="O93" i="43"/>
  <c r="N93" i="43"/>
  <c r="AG93" i="43" s="1"/>
  <c r="M93" i="43"/>
  <c r="L93" i="43"/>
  <c r="S93" i="43"/>
  <c r="R93" i="43"/>
  <c r="Q93" i="43"/>
  <c r="R92" i="43"/>
  <c r="P92" i="43"/>
  <c r="AH92" i="43" s="1"/>
  <c r="AI92" i="43" s="1"/>
  <c r="O92" i="43"/>
  <c r="M92" i="43"/>
  <c r="L92" i="43"/>
  <c r="N92" i="43"/>
  <c r="AG92" i="43" s="1"/>
  <c r="S92" i="43"/>
  <c r="Q92" i="43"/>
  <c r="S91" i="43"/>
  <c r="L91" i="43"/>
  <c r="M91" i="43"/>
  <c r="Q91" i="43"/>
  <c r="R91" i="43"/>
  <c r="N91" i="43"/>
  <c r="AG91" i="43" s="1"/>
  <c r="O91" i="43"/>
  <c r="P91" i="43"/>
  <c r="AH91" i="43" s="1"/>
  <c r="AI91" i="43" s="1"/>
  <c r="S90" i="43"/>
  <c r="M90" i="43"/>
  <c r="O90" i="43"/>
  <c r="N90" i="43"/>
  <c r="AG90" i="43" s="1"/>
  <c r="P90" i="43"/>
  <c r="AH90" i="43" s="1"/>
  <c r="AI90" i="43" s="1"/>
  <c r="Q90" i="43"/>
  <c r="R90" i="43"/>
  <c r="L90" i="43"/>
  <c r="M89" i="43"/>
  <c r="L89" i="43"/>
  <c r="N89" i="43"/>
  <c r="AG89" i="43" s="1"/>
  <c r="O89" i="43"/>
  <c r="P89" i="43"/>
  <c r="AH89" i="43" s="1"/>
  <c r="AI89" i="43" s="1"/>
  <c r="Q89" i="43"/>
  <c r="R89" i="43"/>
  <c r="S89" i="43"/>
  <c r="P88" i="43"/>
  <c r="AH88" i="43" s="1"/>
  <c r="AI88" i="43" s="1"/>
  <c r="N88" i="43"/>
  <c r="AG88" i="43" s="1"/>
  <c r="Q88" i="43"/>
  <c r="M88" i="43"/>
  <c r="S88" i="43"/>
  <c r="R88" i="43"/>
  <c r="L88" i="43"/>
  <c r="O88" i="43"/>
  <c r="R87" i="43"/>
  <c r="S87" i="43"/>
  <c r="M87" i="43"/>
  <c r="Q87" i="43"/>
  <c r="L87" i="43"/>
  <c r="N87" i="43"/>
  <c r="AG87" i="43" s="1"/>
  <c r="O87" i="43"/>
  <c r="P87" i="43"/>
  <c r="AH87" i="43" s="1"/>
  <c r="AI87" i="43" s="1"/>
  <c r="S86" i="43"/>
  <c r="Q86" i="43"/>
  <c r="P86" i="43"/>
  <c r="AH86" i="43" s="1"/>
  <c r="AI86" i="43" s="1"/>
  <c r="O86" i="43"/>
  <c r="N86" i="43"/>
  <c r="AG86" i="43" s="1"/>
  <c r="M86" i="43"/>
  <c r="L86" i="43"/>
  <c r="AC86" i="43" s="1"/>
  <c r="R86" i="43"/>
  <c r="N85" i="43"/>
  <c r="AG85" i="43" s="1"/>
  <c r="O85" i="43"/>
  <c r="P85" i="43"/>
  <c r="AH85" i="43" s="1"/>
  <c r="AI85" i="43" s="1"/>
  <c r="S85" i="43"/>
  <c r="R85" i="43"/>
  <c r="Q85" i="43"/>
  <c r="M85" i="43"/>
  <c r="L85" i="43"/>
  <c r="P84" i="43"/>
  <c r="AH84" i="43" s="1"/>
  <c r="AI84" i="43" s="1"/>
  <c r="S84" i="43"/>
  <c r="L84" i="43"/>
  <c r="O84" i="43"/>
  <c r="R84" i="43"/>
  <c r="Q84" i="43"/>
  <c r="N84" i="43"/>
  <c r="AG84" i="43" s="1"/>
  <c r="M84" i="43"/>
  <c r="L83" i="43"/>
  <c r="M83" i="43"/>
  <c r="O83" i="43"/>
  <c r="Q83" i="43"/>
  <c r="R83" i="43"/>
  <c r="N83" i="43"/>
  <c r="AG83" i="43" s="1"/>
  <c r="S83" i="43"/>
  <c r="P83" i="43"/>
  <c r="AH83" i="43" s="1"/>
  <c r="AI83" i="43" s="1"/>
  <c r="P82" i="43"/>
  <c r="AH82" i="43" s="1"/>
  <c r="AI82" i="43" s="1"/>
  <c r="O82" i="43"/>
  <c r="L82" i="43"/>
  <c r="M82" i="43"/>
  <c r="N82" i="43"/>
  <c r="AG82" i="43" s="1"/>
  <c r="Q82" i="43"/>
  <c r="R82" i="43"/>
  <c r="S82" i="43"/>
  <c r="Q81" i="43"/>
  <c r="L81" i="43"/>
  <c r="S81" i="43"/>
  <c r="R81" i="43"/>
  <c r="P81" i="43"/>
  <c r="AH81" i="43" s="1"/>
  <c r="AI81" i="43" s="1"/>
  <c r="O81" i="43"/>
  <c r="M81" i="43"/>
  <c r="N81" i="43"/>
  <c r="AG81" i="43" s="1"/>
  <c r="M80" i="43"/>
  <c r="N80" i="43"/>
  <c r="AG80" i="43" s="1"/>
  <c r="O80" i="43"/>
  <c r="Q80" i="43"/>
  <c r="R80" i="43"/>
  <c r="S80" i="43"/>
  <c r="L80" i="43"/>
  <c r="AB80" i="43" s="1"/>
  <c r="P80" i="43"/>
  <c r="AH80" i="43" s="1"/>
  <c r="AI80" i="43" s="1"/>
  <c r="AD8" i="43"/>
  <c r="AD22" i="43"/>
  <c r="S67" i="43"/>
  <c r="Q67" i="43"/>
  <c r="P67" i="43"/>
  <c r="O67" i="43"/>
  <c r="O79" i="43" s="1"/>
  <c r="R67" i="43"/>
  <c r="Q66" i="43"/>
  <c r="R66" i="43"/>
  <c r="O66" i="43"/>
  <c r="S66" i="43"/>
  <c r="P66" i="43"/>
  <c r="S65" i="43"/>
  <c r="Q65" i="43"/>
  <c r="R65" i="43"/>
  <c r="P65" i="43"/>
  <c r="O65" i="43"/>
  <c r="R64" i="43"/>
  <c r="S64" i="43"/>
  <c r="Q64" i="43"/>
  <c r="O64" i="43"/>
  <c r="P64" i="43"/>
  <c r="Q63" i="43"/>
  <c r="O63" i="43"/>
  <c r="P63" i="43"/>
  <c r="R63" i="43"/>
  <c r="S63" i="43"/>
  <c r="S62" i="43"/>
  <c r="Q62" i="43"/>
  <c r="O62" i="43"/>
  <c r="P62" i="43"/>
  <c r="R62" i="43"/>
  <c r="R61" i="43"/>
  <c r="O61" i="43"/>
  <c r="P61" i="43"/>
  <c r="S61" i="43"/>
  <c r="Q61" i="43"/>
  <c r="Q60" i="43"/>
  <c r="R60" i="43"/>
  <c r="S60" i="43"/>
  <c r="P60" i="43"/>
  <c r="O60" i="43"/>
  <c r="O72" i="43" s="1"/>
  <c r="S59" i="43"/>
  <c r="P59" i="43"/>
  <c r="Q59" i="43"/>
  <c r="O59" i="43"/>
  <c r="R59" i="43"/>
  <c r="O58" i="43"/>
  <c r="P58" i="43"/>
  <c r="Q58" i="43"/>
  <c r="R58" i="43"/>
  <c r="S58" i="43"/>
  <c r="O57" i="43"/>
  <c r="P57" i="43"/>
  <c r="Q57" i="43"/>
  <c r="S57" i="43"/>
  <c r="R57" i="43"/>
  <c r="R56" i="43"/>
  <c r="Q56" i="43"/>
  <c r="O56" i="43"/>
  <c r="S56" i="43"/>
  <c r="P56" i="43"/>
  <c r="O55" i="43"/>
  <c r="Q55" i="43"/>
  <c r="S55" i="43"/>
  <c r="P55" i="43"/>
  <c r="AH55" i="43" s="1"/>
  <c r="AI55" i="43" s="1"/>
  <c r="R55" i="43"/>
  <c r="O54" i="43"/>
  <c r="P54" i="43"/>
  <c r="AH54" i="43" s="1"/>
  <c r="AI54" i="43" s="1"/>
  <c r="Q54" i="43"/>
  <c r="R54" i="43"/>
  <c r="S54" i="43"/>
  <c r="Q53" i="43"/>
  <c r="P53" i="43"/>
  <c r="AH53" i="43" s="1"/>
  <c r="AI53" i="43" s="1"/>
  <c r="R53" i="43"/>
  <c r="S53" i="43"/>
  <c r="O53" i="43"/>
  <c r="S52" i="43"/>
  <c r="O52" i="43"/>
  <c r="R52" i="43"/>
  <c r="P52" i="43"/>
  <c r="AH52" i="43" s="1"/>
  <c r="AI52" i="43" s="1"/>
  <c r="Q52" i="43"/>
  <c r="R51" i="43"/>
  <c r="O51" i="43"/>
  <c r="S51" i="43"/>
  <c r="P51" i="43"/>
  <c r="AH51" i="43" s="1"/>
  <c r="AI51" i="43" s="1"/>
  <c r="Q51" i="43"/>
  <c r="P50" i="43"/>
  <c r="AH50" i="43" s="1"/>
  <c r="AI50" i="43" s="1"/>
  <c r="O50" i="43"/>
  <c r="S50" i="43"/>
  <c r="R50" i="43"/>
  <c r="Q50" i="43"/>
  <c r="P49" i="43"/>
  <c r="AH49" i="43" s="1"/>
  <c r="AI49" i="43" s="1"/>
  <c r="S49" i="43"/>
  <c r="R49" i="43"/>
  <c r="Q49" i="43"/>
  <c r="O49" i="43"/>
  <c r="O48" i="43"/>
  <c r="P48" i="43"/>
  <c r="AH48" i="43" s="1"/>
  <c r="AI48" i="43" s="1"/>
  <c r="Q48" i="43"/>
  <c r="S48" i="43"/>
  <c r="R48" i="43"/>
  <c r="S47" i="43"/>
  <c r="R47" i="43"/>
  <c r="O47" i="43"/>
  <c r="P47" i="43"/>
  <c r="AH47" i="43" s="1"/>
  <c r="AI47" i="43" s="1"/>
  <c r="Q47" i="43"/>
  <c r="S46" i="43"/>
  <c r="O46" i="43"/>
  <c r="R46" i="43"/>
  <c r="Q46" i="43"/>
  <c r="P46" i="43"/>
  <c r="AH46" i="43" s="1"/>
  <c r="AI46" i="43" s="1"/>
  <c r="O45" i="43"/>
  <c r="Q45" i="43"/>
  <c r="R45" i="43"/>
  <c r="S45" i="43"/>
  <c r="P45" i="43"/>
  <c r="AH45" i="43" s="1"/>
  <c r="AI45" i="43" s="1"/>
  <c r="O44" i="43"/>
  <c r="P44" i="43"/>
  <c r="AH44" i="43" s="1"/>
  <c r="AI44" i="43" s="1"/>
  <c r="Q44" i="43"/>
  <c r="R44" i="43"/>
  <c r="S44" i="43"/>
  <c r="O43" i="43"/>
  <c r="S43" i="43"/>
  <c r="P43" i="43"/>
  <c r="AH43" i="43" s="1"/>
  <c r="AI43" i="43" s="1"/>
  <c r="Q43" i="43"/>
  <c r="R43" i="43"/>
  <c r="P42" i="43"/>
  <c r="AH42" i="43" s="1"/>
  <c r="AI42" i="43" s="1"/>
  <c r="Q42" i="43"/>
  <c r="R42" i="43"/>
  <c r="O42" i="43"/>
  <c r="S42" i="43"/>
  <c r="R41" i="43"/>
  <c r="S41" i="43"/>
  <c r="O41" i="43"/>
  <c r="P41" i="43"/>
  <c r="AH41" i="43" s="1"/>
  <c r="AI41" i="43" s="1"/>
  <c r="Q41" i="43"/>
  <c r="Q40" i="43"/>
  <c r="R40" i="43"/>
  <c r="S40" i="43"/>
  <c r="P40" i="43"/>
  <c r="AH40" i="43" s="1"/>
  <c r="AI40" i="43" s="1"/>
  <c r="O40" i="43"/>
  <c r="R39" i="43"/>
  <c r="S39" i="43"/>
  <c r="Q39" i="43"/>
  <c r="O39" i="43"/>
  <c r="P39" i="43"/>
  <c r="AH39" i="43" s="1"/>
  <c r="AI39" i="43" s="1"/>
  <c r="S38" i="43"/>
  <c r="R38" i="43"/>
  <c r="P38" i="43"/>
  <c r="AH38" i="43" s="1"/>
  <c r="AI38" i="43" s="1"/>
  <c r="O38" i="43"/>
  <c r="Q38" i="43"/>
  <c r="S37" i="43"/>
  <c r="O37" i="43"/>
  <c r="R37" i="43"/>
  <c r="P37" i="43"/>
  <c r="AH37" i="43" s="1"/>
  <c r="AI37" i="43" s="1"/>
  <c r="Q37" i="43"/>
  <c r="Q36" i="43"/>
  <c r="S36" i="43"/>
  <c r="P36" i="43"/>
  <c r="AH36" i="43" s="1"/>
  <c r="AI36" i="43" s="1"/>
  <c r="O36" i="43"/>
  <c r="R36" i="43"/>
  <c r="S35" i="43"/>
  <c r="R35" i="43"/>
  <c r="O35" i="43"/>
  <c r="P35" i="43"/>
  <c r="AH35" i="43" s="1"/>
  <c r="AI35" i="43" s="1"/>
  <c r="Q35" i="43"/>
  <c r="P34" i="43"/>
  <c r="AH34" i="43" s="1"/>
  <c r="AI34" i="43" s="1"/>
  <c r="R34" i="43"/>
  <c r="O34" i="43"/>
  <c r="Q34" i="43"/>
  <c r="S34" i="43"/>
  <c r="S33" i="43"/>
  <c r="O33" i="43"/>
  <c r="R33" i="43"/>
  <c r="Q33" i="43"/>
  <c r="P33" i="43"/>
  <c r="AH33" i="43" s="1"/>
  <c r="AI33" i="43" s="1"/>
  <c r="R32" i="43"/>
  <c r="P32" i="43"/>
  <c r="AH32" i="43" s="1"/>
  <c r="AI32" i="43" s="1"/>
  <c r="Q32" i="43"/>
  <c r="S32" i="43"/>
  <c r="O32" i="43"/>
  <c r="O31" i="43"/>
  <c r="R31" i="43"/>
  <c r="S31" i="43"/>
  <c r="Q31" i="43"/>
  <c r="P31" i="43"/>
  <c r="AH31" i="43" s="1"/>
  <c r="AI31" i="43" s="1"/>
  <c r="Q30" i="43"/>
  <c r="O30" i="43"/>
  <c r="S30" i="43"/>
  <c r="P30" i="43"/>
  <c r="AH30" i="43" s="1"/>
  <c r="AI30" i="43" s="1"/>
  <c r="R30" i="43"/>
  <c r="R29" i="43"/>
  <c r="P29" i="43"/>
  <c r="AH29" i="43" s="1"/>
  <c r="AI29" i="43" s="1"/>
  <c r="Q29" i="43"/>
  <c r="O29" i="43"/>
  <c r="S29" i="43"/>
  <c r="R28" i="43"/>
  <c r="Q28" i="43"/>
  <c r="P28" i="43"/>
  <c r="AH28" i="43" s="1"/>
  <c r="AI28" i="43" s="1"/>
  <c r="O28" i="43"/>
  <c r="S28" i="43"/>
  <c r="Q27" i="43"/>
  <c r="R27" i="43"/>
  <c r="O27" i="43"/>
  <c r="S27" i="43"/>
  <c r="P27" i="43"/>
  <c r="AH27" i="43" s="1"/>
  <c r="AI27" i="43" s="1"/>
  <c r="O26" i="43"/>
  <c r="R26" i="43"/>
  <c r="Q26" i="43"/>
  <c r="S26" i="43"/>
  <c r="P26" i="43"/>
  <c r="AH26" i="43" s="1"/>
  <c r="AI26" i="43" s="1"/>
  <c r="Q25" i="43"/>
  <c r="R25" i="43"/>
  <c r="S25" i="43"/>
  <c r="O25" i="43"/>
  <c r="P25" i="43"/>
  <c r="AH25" i="43" s="1"/>
  <c r="AI25" i="43" s="1"/>
  <c r="S24" i="43"/>
  <c r="P24" i="43"/>
  <c r="AH24" i="43" s="1"/>
  <c r="AI24" i="43" s="1"/>
  <c r="Q24" i="43"/>
  <c r="R24" i="43"/>
  <c r="O24" i="43"/>
  <c r="P23" i="43"/>
  <c r="AH23" i="43" s="1"/>
  <c r="AI23" i="43" s="1"/>
  <c r="O23" i="43"/>
  <c r="S23" i="43"/>
  <c r="Q23" i="43"/>
  <c r="R23" i="43"/>
  <c r="O22" i="43"/>
  <c r="P22" i="43"/>
  <c r="AH22" i="43" s="1"/>
  <c r="AI22" i="43" s="1"/>
  <c r="Q22" i="43"/>
  <c r="S22" i="43"/>
  <c r="R22" i="43"/>
  <c r="R21" i="43"/>
  <c r="O21" i="43"/>
  <c r="P21" i="43"/>
  <c r="AH21" i="43" s="1"/>
  <c r="AI21" i="43" s="1"/>
  <c r="Q21" i="43"/>
  <c r="S21" i="43"/>
  <c r="R20" i="43"/>
  <c r="P20" i="43"/>
  <c r="AH20" i="43" s="1"/>
  <c r="AI20" i="43" s="1"/>
  <c r="Q20" i="43"/>
  <c r="O20" i="43"/>
  <c r="S20" i="43"/>
  <c r="R19" i="43"/>
  <c r="S19" i="43"/>
  <c r="P19" i="43"/>
  <c r="AH19" i="43" s="1"/>
  <c r="AI19" i="43" s="1"/>
  <c r="O19" i="43"/>
  <c r="Q19" i="43"/>
  <c r="P18" i="43"/>
  <c r="AH18" i="43" s="1"/>
  <c r="AI18" i="43" s="1"/>
  <c r="S18" i="43"/>
  <c r="R18" i="43"/>
  <c r="O18" i="43"/>
  <c r="Q18" i="43"/>
  <c r="O17" i="43"/>
  <c r="P17" i="43"/>
  <c r="AH17" i="43" s="1"/>
  <c r="AI17" i="43" s="1"/>
  <c r="S17" i="43"/>
  <c r="Q17" i="43"/>
  <c r="R17" i="43"/>
  <c r="R16" i="43"/>
  <c r="S16" i="43"/>
  <c r="O16" i="43"/>
  <c r="Q16" i="43"/>
  <c r="P16" i="43"/>
  <c r="AH16" i="43" s="1"/>
  <c r="AI16" i="43" s="1"/>
  <c r="R15" i="43"/>
  <c r="P15" i="43"/>
  <c r="AH15" i="43" s="1"/>
  <c r="AI15" i="43" s="1"/>
  <c r="S15" i="43"/>
  <c r="Q15" i="43"/>
  <c r="O15" i="43"/>
  <c r="S14" i="43"/>
  <c r="Q14" i="43"/>
  <c r="R14" i="43"/>
  <c r="O14" i="43"/>
  <c r="P14" i="43"/>
  <c r="AH14" i="43" s="1"/>
  <c r="AI14" i="43" s="1"/>
  <c r="Q13" i="43"/>
  <c r="S13" i="43"/>
  <c r="R13" i="43"/>
  <c r="P13" i="43"/>
  <c r="AH13" i="43" s="1"/>
  <c r="AI13" i="43" s="1"/>
  <c r="O13" i="43"/>
  <c r="R12" i="43"/>
  <c r="S12" i="43"/>
  <c r="P12" i="43"/>
  <c r="AH12" i="43" s="1"/>
  <c r="AI12" i="43" s="1"/>
  <c r="Q12" i="43"/>
  <c r="O12" i="43"/>
  <c r="S11" i="43"/>
  <c r="P11" i="43"/>
  <c r="AH11" i="43" s="1"/>
  <c r="AI11" i="43" s="1"/>
  <c r="Q11" i="43"/>
  <c r="R11" i="43"/>
  <c r="O11" i="43"/>
  <c r="O10" i="43"/>
  <c r="S10" i="43"/>
  <c r="P10" i="43"/>
  <c r="AH10" i="43" s="1"/>
  <c r="AI10" i="43" s="1"/>
  <c r="R10" i="43"/>
  <c r="Q10" i="43"/>
  <c r="P9" i="43"/>
  <c r="AH9" i="43" s="1"/>
  <c r="AI9" i="43" s="1"/>
  <c r="Q9" i="43"/>
  <c r="O9" i="43"/>
  <c r="S9" i="43"/>
  <c r="R9" i="43"/>
  <c r="Q8" i="43"/>
  <c r="AB8" i="43" s="1"/>
  <c r="P8" i="43"/>
  <c r="O8" i="43"/>
  <c r="R8" i="43"/>
  <c r="AD34" i="43"/>
  <c r="AD33" i="43"/>
  <c r="AD45" i="43"/>
  <c r="AD21" i="43"/>
  <c r="AD32" i="43"/>
  <c r="AD10" i="43"/>
  <c r="AD39" i="43"/>
  <c r="AD9" i="43"/>
  <c r="N67" i="43"/>
  <c r="M67" i="43"/>
  <c r="M79" i="43" s="1"/>
  <c r="L67" i="43"/>
  <c r="L79" i="43" s="1"/>
  <c r="L66" i="43"/>
  <c r="M66" i="43"/>
  <c r="N66" i="43"/>
  <c r="L65" i="43"/>
  <c r="N65" i="43"/>
  <c r="M65" i="43"/>
  <c r="M64" i="43"/>
  <c r="L64" i="43"/>
  <c r="N64" i="43"/>
  <c r="N63" i="43"/>
  <c r="M63" i="43"/>
  <c r="L63" i="43"/>
  <c r="N62" i="43"/>
  <c r="L62" i="43"/>
  <c r="M62" i="43"/>
  <c r="L61" i="43"/>
  <c r="M61" i="43"/>
  <c r="N61" i="43"/>
  <c r="L60" i="43"/>
  <c r="L72" i="43" s="1"/>
  <c r="M60" i="43"/>
  <c r="M72" i="43" s="1"/>
  <c r="N60" i="43"/>
  <c r="N59" i="43"/>
  <c r="M59" i="43"/>
  <c r="L59" i="43"/>
  <c r="N58" i="43"/>
  <c r="M58" i="43"/>
  <c r="L58" i="43"/>
  <c r="N57" i="43"/>
  <c r="M57" i="43"/>
  <c r="L57" i="43"/>
  <c r="M56" i="43"/>
  <c r="L56" i="43"/>
  <c r="N56" i="43"/>
  <c r="N55" i="43"/>
  <c r="AG55" i="43" s="1"/>
  <c r="M55" i="43"/>
  <c r="L55" i="43"/>
  <c r="N54" i="43"/>
  <c r="AG54" i="43" s="1"/>
  <c r="L54" i="43"/>
  <c r="M54" i="43"/>
  <c r="M53" i="43"/>
  <c r="L53" i="43"/>
  <c r="N53" i="43"/>
  <c r="AG53" i="43" s="1"/>
  <c r="L52" i="43"/>
  <c r="M52" i="43"/>
  <c r="N52" i="43"/>
  <c r="AG52" i="43" s="1"/>
  <c r="N51" i="43"/>
  <c r="AG51" i="43" s="1"/>
  <c r="M51" i="43"/>
  <c r="L51" i="43"/>
  <c r="L50" i="43"/>
  <c r="M50" i="43"/>
  <c r="N50" i="43"/>
  <c r="AG50" i="43" s="1"/>
  <c r="N49" i="43"/>
  <c r="AG49" i="43" s="1"/>
  <c r="L49" i="43"/>
  <c r="M49" i="43"/>
  <c r="L48" i="43"/>
  <c r="M48" i="43"/>
  <c r="N48" i="43"/>
  <c r="AG48" i="43" s="1"/>
  <c r="L47" i="43"/>
  <c r="N47" i="43"/>
  <c r="AG47" i="43" s="1"/>
  <c r="M47" i="43"/>
  <c r="M46" i="43"/>
  <c r="L46" i="43"/>
  <c r="N46" i="43"/>
  <c r="AG46" i="43" s="1"/>
  <c r="M45" i="43"/>
  <c r="L45" i="43"/>
  <c r="N45" i="43"/>
  <c r="AG45" i="43" s="1"/>
  <c r="N44" i="43"/>
  <c r="AG44" i="43" s="1"/>
  <c r="AJ44" i="43" s="1"/>
  <c r="M44" i="43"/>
  <c r="L44" i="43"/>
  <c r="AB44" i="43" s="1"/>
  <c r="AE44" i="43" s="1"/>
  <c r="N43" i="43"/>
  <c r="AG43" i="43" s="1"/>
  <c r="AJ43" i="43" s="1"/>
  <c r="M43" i="43"/>
  <c r="L43" i="43"/>
  <c r="L42" i="43"/>
  <c r="N42" i="43"/>
  <c r="AG42" i="43" s="1"/>
  <c r="AJ42" i="43" s="1"/>
  <c r="M42" i="43"/>
  <c r="L41" i="43"/>
  <c r="N41" i="43"/>
  <c r="AG41" i="43" s="1"/>
  <c r="AJ41" i="43" s="1"/>
  <c r="M41" i="43"/>
  <c r="L40" i="43"/>
  <c r="M40" i="43"/>
  <c r="N40" i="43"/>
  <c r="AG40" i="43" s="1"/>
  <c r="M39" i="43"/>
  <c r="L39" i="43"/>
  <c r="N39" i="43"/>
  <c r="AG39" i="43" s="1"/>
  <c r="AJ39" i="43" s="1"/>
  <c r="N38" i="43"/>
  <c r="AG38" i="43" s="1"/>
  <c r="AJ38" i="43" s="1"/>
  <c r="M38" i="43"/>
  <c r="L38" i="43"/>
  <c r="AC38" i="43" s="1"/>
  <c r="N37" i="43"/>
  <c r="AG37" i="43" s="1"/>
  <c r="AJ37" i="43" s="1"/>
  <c r="M37" i="43"/>
  <c r="L37" i="43"/>
  <c r="AC37" i="43" s="1"/>
  <c r="N36" i="43"/>
  <c r="AG36" i="43" s="1"/>
  <c r="AJ36" i="43" s="1"/>
  <c r="M36" i="43"/>
  <c r="L36" i="43"/>
  <c r="AB36" i="43" s="1"/>
  <c r="N35" i="43"/>
  <c r="AG35" i="43" s="1"/>
  <c r="M35" i="43"/>
  <c r="L35" i="43"/>
  <c r="M34" i="43"/>
  <c r="L34" i="43"/>
  <c r="N34" i="43"/>
  <c r="AG34" i="43" s="1"/>
  <c r="L33" i="43"/>
  <c r="M33" i="43"/>
  <c r="N33" i="43"/>
  <c r="AG33" i="43" s="1"/>
  <c r="N32" i="43"/>
  <c r="AG32" i="43" s="1"/>
  <c r="L32" i="43"/>
  <c r="M32" i="43"/>
  <c r="N31" i="43"/>
  <c r="AG31" i="43" s="1"/>
  <c r="M31" i="43"/>
  <c r="L31" i="43"/>
  <c r="N30" i="43"/>
  <c r="AG30" i="43" s="1"/>
  <c r="M30" i="43"/>
  <c r="L30" i="43"/>
  <c r="N29" i="43"/>
  <c r="AG29" i="43" s="1"/>
  <c r="M29" i="43"/>
  <c r="L29" i="43"/>
  <c r="N28" i="43"/>
  <c r="AG28" i="43" s="1"/>
  <c r="L28" i="43"/>
  <c r="M28" i="43"/>
  <c r="L27" i="43"/>
  <c r="M27" i="43"/>
  <c r="N27" i="43"/>
  <c r="AG27" i="43" s="1"/>
  <c r="L26" i="43"/>
  <c r="M26" i="43"/>
  <c r="N26" i="43"/>
  <c r="AG26" i="43" s="1"/>
  <c r="M25" i="43"/>
  <c r="N25" i="43"/>
  <c r="AG25" i="43" s="1"/>
  <c r="L25" i="43"/>
  <c r="N24" i="43"/>
  <c r="AG24" i="43" s="1"/>
  <c r="M24" i="43"/>
  <c r="L24" i="43"/>
  <c r="N23" i="43"/>
  <c r="AG23" i="43" s="1"/>
  <c r="M23" i="43"/>
  <c r="L23" i="43"/>
  <c r="N22" i="43"/>
  <c r="AG22" i="43" s="1"/>
  <c r="M22" i="43"/>
  <c r="L22" i="43"/>
  <c r="L21" i="43"/>
  <c r="M21" i="43"/>
  <c r="N21" i="43"/>
  <c r="AG21" i="43" s="1"/>
  <c r="M20" i="43"/>
  <c r="N20" i="43"/>
  <c r="AG20" i="43" s="1"/>
  <c r="L20" i="43"/>
  <c r="M19" i="43"/>
  <c r="L19" i="43"/>
  <c r="N19" i="43"/>
  <c r="AG19" i="43" s="1"/>
  <c r="N18" i="43"/>
  <c r="AG18" i="43" s="1"/>
  <c r="M18" i="43"/>
  <c r="L18" i="43"/>
  <c r="M17" i="43"/>
  <c r="N17" i="43"/>
  <c r="AG17" i="43" s="1"/>
  <c r="L17" i="43"/>
  <c r="L16" i="43"/>
  <c r="M16" i="43"/>
  <c r="N16" i="43"/>
  <c r="AG16" i="43" s="1"/>
  <c r="L15" i="43"/>
  <c r="M15" i="43"/>
  <c r="N15" i="43"/>
  <c r="AG15" i="43" s="1"/>
  <c r="L14" i="43"/>
  <c r="M14" i="43"/>
  <c r="N14" i="43"/>
  <c r="AG14" i="43" s="1"/>
  <c r="L13" i="43"/>
  <c r="N13" i="43"/>
  <c r="AG13" i="43" s="1"/>
  <c r="M13" i="43"/>
  <c r="M12" i="43"/>
  <c r="L12" i="43"/>
  <c r="N12" i="43"/>
  <c r="AG12" i="43" s="1"/>
  <c r="N11" i="43"/>
  <c r="AG11" i="43" s="1"/>
  <c r="M11" i="43"/>
  <c r="L11" i="43"/>
  <c r="L10" i="43"/>
  <c r="M10" i="43"/>
  <c r="N10" i="43"/>
  <c r="AG10" i="43" s="1"/>
  <c r="L9" i="43"/>
  <c r="M9" i="43"/>
  <c r="N9" i="43"/>
  <c r="AG9" i="43" s="1"/>
  <c r="M8" i="43"/>
  <c r="N8" i="43"/>
  <c r="AG8" i="43" s="1"/>
  <c r="AD75" i="43"/>
  <c r="AD70" i="43"/>
  <c r="AD51" i="43"/>
  <c r="AD46" i="43"/>
  <c r="AD27" i="43"/>
  <c r="AD63" i="43"/>
  <c r="AD58" i="43"/>
  <c r="AD57" i="43"/>
  <c r="AD56" i="43"/>
  <c r="AD44" i="43"/>
  <c r="AD15" i="43"/>
  <c r="R78" i="10"/>
  <c r="P71" i="10"/>
  <c r="P51" i="10"/>
  <c r="K24" i="10"/>
  <c r="M24" i="10"/>
  <c r="M16" i="10"/>
  <c r="S19" i="10"/>
  <c r="S24" i="10" s="1"/>
  <c r="G24" i="10"/>
  <c r="S11" i="10"/>
  <c r="G16" i="10"/>
  <c r="Q11" i="10"/>
  <c r="F16" i="10"/>
  <c r="Q19" i="10"/>
  <c r="Q24" i="10" s="1"/>
  <c r="F24" i="10"/>
  <c r="N8" i="10"/>
  <c r="M8" i="10"/>
  <c r="L8" i="10"/>
  <c r="K8" i="10"/>
  <c r="I8" i="10"/>
  <c r="H8" i="10"/>
  <c r="G8" i="10"/>
  <c r="S8" i="10" s="1"/>
  <c r="Q8" i="10"/>
  <c r="J8" i="10"/>
  <c r="S96" i="10"/>
  <c r="Q96" i="10"/>
  <c r="L92" i="10"/>
  <c r="R87" i="10"/>
  <c r="I92" i="10"/>
  <c r="P87" i="10"/>
  <c r="G92" i="10"/>
  <c r="S87" i="10"/>
  <c r="S92" i="10" s="1"/>
  <c r="F92" i="10"/>
  <c r="Q87" i="10"/>
  <c r="Q92" i="10" s="1"/>
  <c r="R79" i="10"/>
  <c r="L84" i="10"/>
  <c r="P79" i="10"/>
  <c r="I84" i="10"/>
  <c r="S79" i="10"/>
  <c r="S84" i="10" s="1"/>
  <c r="G84" i="10"/>
  <c r="Q79" i="10"/>
  <c r="F84" i="10"/>
  <c r="L75" i="10"/>
  <c r="R70" i="10"/>
  <c r="P70" i="10"/>
  <c r="I75" i="10"/>
  <c r="S70" i="10"/>
  <c r="S75" i="10" s="1"/>
  <c r="G75" i="10"/>
  <c r="F75" i="10"/>
  <c r="Q70" i="10"/>
  <c r="Q75" i="10" s="1"/>
  <c r="L67" i="10"/>
  <c r="R62" i="10"/>
  <c r="I67" i="10"/>
  <c r="P62" i="10"/>
  <c r="G67" i="10"/>
  <c r="S62" i="10"/>
  <c r="S67" i="10" s="1"/>
  <c r="F67" i="10"/>
  <c r="Q62" i="10"/>
  <c r="R53" i="10"/>
  <c r="L58" i="10"/>
  <c r="P53" i="10"/>
  <c r="I58" i="10"/>
  <c r="G58" i="10"/>
  <c r="S53" i="10"/>
  <c r="S58" i="10" s="1"/>
  <c r="Q53" i="10"/>
  <c r="Q58" i="10" s="1"/>
  <c r="F58" i="10"/>
  <c r="L50" i="10"/>
  <c r="R45" i="10"/>
  <c r="P45" i="10"/>
  <c r="I50" i="10"/>
  <c r="S45" i="10"/>
  <c r="S50" i="10" s="1"/>
  <c r="G50" i="10"/>
  <c r="F50" i="10"/>
  <c r="Q45" i="10"/>
  <c r="L41" i="10"/>
  <c r="R36" i="10"/>
  <c r="I41" i="10"/>
  <c r="P36" i="10"/>
  <c r="G41" i="10"/>
  <c r="S36" i="10"/>
  <c r="S41" i="10" s="1"/>
  <c r="F41" i="10"/>
  <c r="Q36" i="10"/>
  <c r="Q41" i="10" s="1"/>
  <c r="R28" i="10"/>
  <c r="L33" i="10"/>
  <c r="P28" i="10"/>
  <c r="I33" i="10"/>
  <c r="S28" i="10"/>
  <c r="S33" i="10" s="1"/>
  <c r="G33" i="10"/>
  <c r="Q28" i="10"/>
  <c r="F33" i="10"/>
  <c r="L24" i="10"/>
  <c r="I24" i="10"/>
  <c r="S16" i="10"/>
  <c r="AB81" i="43" l="1"/>
  <c r="V436" i="43"/>
  <c r="U435" i="43"/>
  <c r="V435" i="43"/>
  <c r="U434" i="43"/>
  <c r="V434" i="43"/>
  <c r="U433" i="43"/>
  <c r="AC158" i="43"/>
  <c r="V433" i="43"/>
  <c r="AB309" i="43"/>
  <c r="AJ29" i="43"/>
  <c r="AB152" i="43"/>
  <c r="AE152" i="43" s="1"/>
  <c r="AB308" i="43"/>
  <c r="AE308" i="43" s="1"/>
  <c r="AC242" i="43"/>
  <c r="U293" i="43"/>
  <c r="V294" i="43"/>
  <c r="AB399" i="43"/>
  <c r="AB315" i="43"/>
  <c r="U294" i="43"/>
  <c r="AC398" i="43"/>
  <c r="V293" i="43"/>
  <c r="AC385" i="43"/>
  <c r="AB322" i="43"/>
  <c r="AJ53" i="43"/>
  <c r="AJ35" i="43"/>
  <c r="AJ30" i="43"/>
  <c r="AJ24" i="43"/>
  <c r="AB24" i="43"/>
  <c r="AJ23" i="43"/>
  <c r="AB23" i="43"/>
  <c r="AJ22" i="43"/>
  <c r="AB22" i="43"/>
  <c r="AB21" i="43"/>
  <c r="AJ21" i="43"/>
  <c r="AJ20" i="43"/>
  <c r="AB20" i="43"/>
  <c r="AE20" i="43" s="1"/>
  <c r="AJ19" i="43"/>
  <c r="AJ18" i="43"/>
  <c r="AJ17" i="43"/>
  <c r="AJ16" i="43"/>
  <c r="AB15" i="43"/>
  <c r="AJ15" i="43"/>
  <c r="AC14" i="43"/>
  <c r="AJ14" i="43"/>
  <c r="AC13" i="43"/>
  <c r="AJ13" i="43"/>
  <c r="AB12" i="43"/>
  <c r="AJ12" i="43"/>
  <c r="AJ11" i="43"/>
  <c r="AB11" i="43"/>
  <c r="AB10" i="43"/>
  <c r="AJ10" i="43"/>
  <c r="AB9" i="43"/>
  <c r="AJ9" i="43"/>
  <c r="AJ8" i="43"/>
  <c r="U292" i="43"/>
  <c r="AB387" i="43"/>
  <c r="U68" i="43"/>
  <c r="V79" i="43"/>
  <c r="U79" i="43"/>
  <c r="U78" i="43"/>
  <c r="V76" i="43"/>
  <c r="V75" i="43"/>
  <c r="U75" i="43"/>
  <c r="V74" i="43"/>
  <c r="U74" i="43"/>
  <c r="AB261" i="43"/>
  <c r="AC253" i="43"/>
  <c r="AJ160" i="43"/>
  <c r="AB118" i="43"/>
  <c r="AB117" i="43"/>
  <c r="AB384" i="43"/>
  <c r="AB407" i="43"/>
  <c r="AB300" i="43"/>
  <c r="AJ50" i="43"/>
  <c r="AJ49" i="43"/>
  <c r="AJ80" i="43"/>
  <c r="AE80" i="43"/>
  <c r="R102" i="10"/>
  <c r="J109" i="10"/>
  <c r="P102" i="10"/>
  <c r="R98" i="10"/>
  <c r="R99" i="10"/>
  <c r="P108" i="10"/>
  <c r="R105" i="10"/>
  <c r="P98" i="10"/>
  <c r="R97" i="10"/>
  <c r="P75" i="10"/>
  <c r="R33" i="10"/>
  <c r="P106" i="10"/>
  <c r="K109" i="10"/>
  <c r="P100" i="10"/>
  <c r="M101" i="10"/>
  <c r="P105" i="10"/>
  <c r="R103" i="10"/>
  <c r="R100" i="10"/>
  <c r="R75" i="10"/>
  <c r="R58" i="10"/>
  <c r="Q50" i="10"/>
  <c r="P24" i="10"/>
  <c r="P84" i="10"/>
  <c r="R16" i="10"/>
  <c r="Q84" i="10"/>
  <c r="R50" i="10"/>
  <c r="P33" i="10"/>
  <c r="Q67" i="10"/>
  <c r="P58" i="10"/>
  <c r="P103" i="10"/>
  <c r="P50" i="10"/>
  <c r="P67" i="10"/>
  <c r="P41" i="10"/>
  <c r="R67" i="10"/>
  <c r="R41" i="10"/>
  <c r="Q33" i="10"/>
  <c r="P16" i="10"/>
  <c r="R24" i="10"/>
  <c r="S104" i="10"/>
  <c r="S109" i="10" s="1"/>
  <c r="G109" i="10"/>
  <c r="Q104" i="10"/>
  <c r="Q109" i="10" s="1"/>
  <c r="F109" i="10"/>
  <c r="S97" i="10"/>
  <c r="S101" i="10" s="1"/>
  <c r="G101" i="10"/>
  <c r="Q97" i="10"/>
  <c r="F101" i="10"/>
  <c r="Q99" i="10"/>
  <c r="P99" i="10"/>
  <c r="H101" i="10"/>
  <c r="Q100" i="10"/>
  <c r="Q98" i="10"/>
  <c r="P92" i="10"/>
  <c r="R84" i="10"/>
  <c r="R92" i="10"/>
  <c r="L109" i="10"/>
  <c r="R104" i="10"/>
  <c r="R109" i="10" s="1"/>
  <c r="I109" i="10"/>
  <c r="P104" i="10"/>
  <c r="P109" i="10" s="1"/>
  <c r="P97" i="10"/>
  <c r="I101" i="10"/>
  <c r="R96" i="10"/>
  <c r="R101" i="10" s="1"/>
  <c r="L101" i="10"/>
  <c r="J101" i="10"/>
  <c r="P96" i="10"/>
  <c r="U31" i="44"/>
  <c r="U54" i="44"/>
  <c r="U29" i="44"/>
  <c r="Q29" i="44"/>
  <c r="AB25" i="44"/>
  <c r="AC25" i="44" s="1"/>
  <c r="AB22" i="44"/>
  <c r="AC22" i="44" s="1"/>
  <c r="AD22" i="44" s="1"/>
  <c r="Q30" i="44"/>
  <c r="R29" i="44"/>
  <c r="R30" i="44"/>
  <c r="S30" i="44"/>
  <c r="V31" i="44"/>
  <c r="S31" i="44"/>
  <c r="Z39" i="44"/>
  <c r="P55" i="44"/>
  <c r="Z38" i="44"/>
  <c r="P54" i="44"/>
  <c r="AB33" i="44"/>
  <c r="Q53" i="44"/>
  <c r="Z33" i="44"/>
  <c r="P53" i="44"/>
  <c r="AB32" i="44"/>
  <c r="Q52" i="44"/>
  <c r="Z32" i="44"/>
  <c r="P52" i="44"/>
  <c r="AB24" i="44"/>
  <c r="AC24" i="44" s="1"/>
  <c r="Q28" i="44"/>
  <c r="AB23" i="44"/>
  <c r="AC23" i="44" s="1"/>
  <c r="Q31" i="44"/>
  <c r="AC12" i="44"/>
  <c r="AB28" i="44"/>
  <c r="AC10" i="44"/>
  <c r="AB30" i="44"/>
  <c r="AB29" i="44"/>
  <c r="AC9" i="44"/>
  <c r="AA98" i="44"/>
  <c r="AA102" i="44" s="1"/>
  <c r="Z102" i="44"/>
  <c r="AC97" i="44"/>
  <c r="AD97" i="44" s="1"/>
  <c r="AB101" i="44"/>
  <c r="AA97" i="44"/>
  <c r="AA101" i="44" s="1"/>
  <c r="Z101" i="44"/>
  <c r="AC96" i="44"/>
  <c r="AD96" i="44" s="1"/>
  <c r="AB100" i="44"/>
  <c r="AA96" i="44"/>
  <c r="AA100" i="44" s="1"/>
  <c r="Z100" i="44"/>
  <c r="AE8" i="43"/>
  <c r="AD131" i="44"/>
  <c r="AD151" i="44" s="1"/>
  <c r="AC151" i="44"/>
  <c r="AD130" i="44"/>
  <c r="AD150" i="44" s="1"/>
  <c r="AC150" i="44"/>
  <c r="AD129" i="44"/>
  <c r="AD149" i="44" s="1"/>
  <c r="AC149" i="44"/>
  <c r="AD128" i="44"/>
  <c r="AD148" i="44" s="1"/>
  <c r="AC148" i="44"/>
  <c r="AD107" i="44"/>
  <c r="AD127" i="44" s="1"/>
  <c r="AC127" i="44"/>
  <c r="AD106" i="44"/>
  <c r="AD126" i="44" s="1"/>
  <c r="AC126" i="44"/>
  <c r="AD105" i="44"/>
  <c r="AD125" i="44" s="1"/>
  <c r="AC125" i="44"/>
  <c r="AD104" i="44"/>
  <c r="AD124" i="44" s="1"/>
  <c r="AC124" i="44"/>
  <c r="AD83" i="44"/>
  <c r="AD103" i="44" s="1"/>
  <c r="AC103" i="44"/>
  <c r="AD82" i="44"/>
  <c r="AD102" i="44" s="1"/>
  <c r="AC102" i="44"/>
  <c r="AD81" i="44"/>
  <c r="AD101" i="44" s="1"/>
  <c r="AC101" i="44"/>
  <c r="AD80" i="44"/>
  <c r="AD100" i="44" s="1"/>
  <c r="AC100" i="44"/>
  <c r="AD59" i="44"/>
  <c r="AD79" i="44" s="1"/>
  <c r="AC79" i="44"/>
  <c r="AD58" i="44"/>
  <c r="AD78" i="44" s="1"/>
  <c r="AC78" i="44"/>
  <c r="AD57" i="44"/>
  <c r="AD77" i="44" s="1"/>
  <c r="AC77" i="44"/>
  <c r="AD56" i="44"/>
  <c r="AD76" i="44" s="1"/>
  <c r="AC76" i="44"/>
  <c r="AD35" i="44"/>
  <c r="AD55" i="44" s="1"/>
  <c r="AC55" i="44"/>
  <c r="AD34" i="44"/>
  <c r="AD54" i="44" s="1"/>
  <c r="AC54" i="44"/>
  <c r="AD33" i="44"/>
  <c r="AD53" i="44" s="1"/>
  <c r="AC53" i="44"/>
  <c r="AD32" i="44"/>
  <c r="AD52" i="44" s="1"/>
  <c r="AC52" i="44"/>
  <c r="U73" i="43"/>
  <c r="V73" i="43"/>
  <c r="U438" i="43"/>
  <c r="V72" i="43"/>
  <c r="U72" i="43"/>
  <c r="V71" i="43"/>
  <c r="U71" i="43"/>
  <c r="U70" i="43"/>
  <c r="V70" i="43"/>
  <c r="V69" i="43"/>
  <c r="U69" i="43"/>
  <c r="V68" i="43"/>
  <c r="V431" i="43"/>
  <c r="U431" i="43"/>
  <c r="U430" i="43"/>
  <c r="V430" i="43"/>
  <c r="U429" i="43"/>
  <c r="V429" i="43"/>
  <c r="V428" i="43"/>
  <c r="U428" i="43"/>
  <c r="V78" i="43"/>
  <c r="U77" i="43"/>
  <c r="V77" i="43"/>
  <c r="V437" i="43"/>
  <c r="U436" i="43"/>
  <c r="AC28" i="44"/>
  <c r="AD8" i="44"/>
  <c r="AD25" i="44"/>
  <c r="S29" i="44"/>
  <c r="AD24" i="44"/>
  <c r="S28" i="44"/>
  <c r="AC11" i="44"/>
  <c r="AB31" i="44"/>
  <c r="AD13" i="44"/>
  <c r="AD12" i="44"/>
  <c r="AD28" i="44" s="1"/>
  <c r="T76" i="43"/>
  <c r="T223" i="43"/>
  <c r="T149" i="43"/>
  <c r="T429" i="43"/>
  <c r="T289" i="43"/>
  <c r="T287" i="43"/>
  <c r="T217" i="43"/>
  <c r="T291" i="43"/>
  <c r="T215" i="43"/>
  <c r="T284" i="43"/>
  <c r="T428" i="43"/>
  <c r="T292" i="43"/>
  <c r="T430" i="43"/>
  <c r="T438" i="43"/>
  <c r="T435" i="43"/>
  <c r="T433" i="43"/>
  <c r="T432" i="43"/>
  <c r="T436" i="43"/>
  <c r="T434" i="43"/>
  <c r="T366" i="43"/>
  <c r="T294" i="43"/>
  <c r="T293" i="43"/>
  <c r="T140" i="43"/>
  <c r="AB383" i="43"/>
  <c r="V292" i="43"/>
  <c r="U291" i="43"/>
  <c r="V291" i="43"/>
  <c r="U290" i="43"/>
  <c r="V290" i="43"/>
  <c r="T290" i="43"/>
  <c r="V289" i="43"/>
  <c r="U289" i="43"/>
  <c r="U288" i="43"/>
  <c r="T288" i="43"/>
  <c r="V288" i="43"/>
  <c r="U287" i="43"/>
  <c r="V287" i="43"/>
  <c r="V286" i="43"/>
  <c r="U286" i="43"/>
  <c r="T286" i="43"/>
  <c r="U285" i="43"/>
  <c r="T285" i="43"/>
  <c r="V285" i="43"/>
  <c r="U284" i="43"/>
  <c r="V284" i="43"/>
  <c r="AB87" i="43"/>
  <c r="AB395" i="43"/>
  <c r="AB35" i="43"/>
  <c r="AB34" i="43"/>
  <c r="AJ34" i="43"/>
  <c r="AB33" i="43"/>
  <c r="AJ33" i="43"/>
  <c r="AJ32" i="43"/>
  <c r="AB32" i="43"/>
  <c r="AE32" i="43" s="1"/>
  <c r="AJ31" i="43"/>
  <c r="T431" i="43"/>
  <c r="U359" i="43"/>
  <c r="T359" i="43"/>
  <c r="O287" i="43"/>
  <c r="AB123" i="43"/>
  <c r="AC194" i="43"/>
  <c r="T143" i="43"/>
  <c r="T147" i="43"/>
  <c r="T142" i="43"/>
  <c r="T150" i="43"/>
  <c r="U150" i="43"/>
  <c r="V150" i="43"/>
  <c r="U149" i="43"/>
  <c r="V149" i="43"/>
  <c r="V148" i="43"/>
  <c r="T148" i="43"/>
  <c r="U148" i="43"/>
  <c r="U147" i="43"/>
  <c r="V147" i="43"/>
  <c r="V146" i="43"/>
  <c r="U146" i="43"/>
  <c r="T146" i="43"/>
  <c r="V145" i="43"/>
  <c r="U145" i="43"/>
  <c r="T145" i="43"/>
  <c r="V144" i="43"/>
  <c r="U144" i="43"/>
  <c r="T144" i="43"/>
  <c r="V143" i="43"/>
  <c r="U143" i="43"/>
  <c r="V142" i="43"/>
  <c r="O357" i="43"/>
  <c r="AB156" i="43"/>
  <c r="O76" i="43"/>
  <c r="U76" i="43"/>
  <c r="S150" i="43"/>
  <c r="R150" i="43"/>
  <c r="O144" i="43"/>
  <c r="L144" i="43"/>
  <c r="S436" i="43"/>
  <c r="O436" i="43"/>
  <c r="M436" i="43"/>
  <c r="R436" i="43"/>
  <c r="S435" i="43"/>
  <c r="O435" i="43"/>
  <c r="L435" i="43"/>
  <c r="Q435" i="43"/>
  <c r="M435" i="43"/>
  <c r="R435" i="43"/>
  <c r="R434" i="43"/>
  <c r="O434" i="43"/>
  <c r="Q434" i="43"/>
  <c r="M434" i="43"/>
  <c r="S434" i="43"/>
  <c r="O433" i="43"/>
  <c r="Q433" i="43"/>
  <c r="S433" i="43"/>
  <c r="M433" i="43"/>
  <c r="R433" i="43"/>
  <c r="Q432" i="43"/>
  <c r="R432" i="43"/>
  <c r="O432" i="43"/>
  <c r="S432" i="43"/>
  <c r="M432" i="43"/>
  <c r="L431" i="43"/>
  <c r="Q431" i="43"/>
  <c r="S431" i="43"/>
  <c r="O431" i="43"/>
  <c r="M431" i="43"/>
  <c r="R431" i="43"/>
  <c r="S430" i="43"/>
  <c r="M430" i="43"/>
  <c r="Q430" i="43"/>
  <c r="O430" i="43"/>
  <c r="R430" i="43"/>
  <c r="M429" i="43"/>
  <c r="Q429" i="43"/>
  <c r="R429" i="43"/>
  <c r="O429" i="43"/>
  <c r="S429" i="43"/>
  <c r="R428" i="43"/>
  <c r="L428" i="43"/>
  <c r="Q428" i="43"/>
  <c r="S428" i="43"/>
  <c r="M428" i="43"/>
  <c r="O428" i="43"/>
  <c r="AJ414" i="43"/>
  <c r="AJ413" i="43"/>
  <c r="AJ411" i="43"/>
  <c r="AJ410" i="43"/>
  <c r="AJ409" i="43"/>
  <c r="AJ338" i="43"/>
  <c r="AJ332" i="43"/>
  <c r="M290" i="43"/>
  <c r="M289" i="43"/>
  <c r="R289" i="43"/>
  <c r="M287" i="43"/>
  <c r="R222" i="43"/>
  <c r="Q221" i="43"/>
  <c r="S220" i="43"/>
  <c r="Q220" i="43"/>
  <c r="O219" i="43"/>
  <c r="R219" i="43"/>
  <c r="R218" i="43"/>
  <c r="L217" i="43"/>
  <c r="O217" i="43"/>
  <c r="O216" i="43"/>
  <c r="M216" i="43"/>
  <c r="Q216" i="43"/>
  <c r="O215" i="43"/>
  <c r="L214" i="43"/>
  <c r="O214" i="43"/>
  <c r="R213" i="43"/>
  <c r="S213" i="43"/>
  <c r="M212" i="43"/>
  <c r="Q212" i="43"/>
  <c r="AJ401" i="43"/>
  <c r="AJ380" i="43"/>
  <c r="R361" i="43"/>
  <c r="Q361" i="43"/>
  <c r="S361" i="43"/>
  <c r="M361" i="43"/>
  <c r="O361" i="43"/>
  <c r="O360" i="43"/>
  <c r="Q360" i="43"/>
  <c r="R360" i="43"/>
  <c r="S360" i="43"/>
  <c r="M360" i="43"/>
  <c r="S359" i="43"/>
  <c r="R359" i="43"/>
  <c r="Q359" i="43"/>
  <c r="O359" i="43"/>
  <c r="M359" i="43"/>
  <c r="S358" i="43"/>
  <c r="R358" i="43"/>
  <c r="O358" i="43"/>
  <c r="AJ325" i="43"/>
  <c r="AJ324" i="43"/>
  <c r="T357" i="43"/>
  <c r="AJ321" i="43"/>
  <c r="T364" i="43"/>
  <c r="AJ314" i="43"/>
  <c r="T362" i="43"/>
  <c r="AJ312" i="43"/>
  <c r="T358" i="43"/>
  <c r="AJ309" i="43"/>
  <c r="AJ308" i="43"/>
  <c r="T356" i="43"/>
  <c r="U358" i="43"/>
  <c r="V358" i="43"/>
  <c r="V357" i="43"/>
  <c r="U357" i="43"/>
  <c r="V356" i="43"/>
  <c r="U356" i="43"/>
  <c r="AJ296" i="43"/>
  <c r="M294" i="43"/>
  <c r="Q294" i="43"/>
  <c r="S294" i="43"/>
  <c r="O294" i="43"/>
  <c r="R294" i="43"/>
  <c r="L294" i="43"/>
  <c r="R293" i="43"/>
  <c r="S293" i="43"/>
  <c r="M293" i="43"/>
  <c r="Q293" i="43"/>
  <c r="L293" i="43"/>
  <c r="O293" i="43"/>
  <c r="L292" i="43"/>
  <c r="R292" i="43"/>
  <c r="M292" i="43"/>
  <c r="O292" i="43"/>
  <c r="S292" i="43"/>
  <c r="Q292" i="43"/>
  <c r="R291" i="43"/>
  <c r="O291" i="43"/>
  <c r="M291" i="43"/>
  <c r="L291" i="43"/>
  <c r="S291" i="43"/>
  <c r="Q291" i="43"/>
  <c r="O290" i="43"/>
  <c r="R290" i="43"/>
  <c r="Q289" i="43"/>
  <c r="S288" i="43"/>
  <c r="S287" i="43"/>
  <c r="L286" i="43"/>
  <c r="AJ239" i="43"/>
  <c r="M222" i="43"/>
  <c r="S222" i="43"/>
  <c r="M221" i="43"/>
  <c r="R221" i="43"/>
  <c r="O220" i="43"/>
  <c r="M220" i="43"/>
  <c r="M219" i="43"/>
  <c r="S219" i="43"/>
  <c r="Q218" i="43"/>
  <c r="S217" i="43"/>
  <c r="S216" i="43"/>
  <c r="L215" i="43"/>
  <c r="S215" i="43"/>
  <c r="M214" i="43"/>
  <c r="L213" i="43"/>
  <c r="M213" i="43"/>
  <c r="Q213" i="43"/>
  <c r="S212" i="43"/>
  <c r="R217" i="43"/>
  <c r="U366" i="43"/>
  <c r="V366" i="43"/>
  <c r="U365" i="43"/>
  <c r="V365" i="43"/>
  <c r="T365" i="43"/>
  <c r="V364" i="43"/>
  <c r="AJ304" i="43"/>
  <c r="U364" i="43"/>
  <c r="T363" i="43"/>
  <c r="U363" i="43"/>
  <c r="V363" i="43"/>
  <c r="AJ303" i="43"/>
  <c r="U362" i="43"/>
  <c r="V362" i="43"/>
  <c r="AJ302" i="43"/>
  <c r="T361" i="43"/>
  <c r="U361" i="43"/>
  <c r="V361" i="43"/>
  <c r="V360" i="43"/>
  <c r="U360" i="43"/>
  <c r="T360" i="43"/>
  <c r="AJ300" i="43"/>
  <c r="V359" i="43"/>
  <c r="M286" i="43"/>
  <c r="Q286" i="43"/>
  <c r="R286" i="43"/>
  <c r="S286" i="43"/>
  <c r="O286" i="43"/>
  <c r="L285" i="43"/>
  <c r="M285" i="43"/>
  <c r="Q285" i="43"/>
  <c r="O285" i="43"/>
  <c r="R285" i="43"/>
  <c r="S285" i="43"/>
  <c r="R284" i="43"/>
  <c r="Q284" i="43"/>
  <c r="S284" i="43"/>
  <c r="O284" i="43"/>
  <c r="M284" i="43"/>
  <c r="AJ270" i="43"/>
  <c r="AJ253" i="43"/>
  <c r="AJ252" i="43"/>
  <c r="AJ248" i="43"/>
  <c r="T213" i="43"/>
  <c r="T222" i="43"/>
  <c r="T219" i="43"/>
  <c r="AJ164" i="43"/>
  <c r="T212" i="43"/>
  <c r="V222" i="43"/>
  <c r="U222" i="43"/>
  <c r="V221" i="43"/>
  <c r="U221" i="43"/>
  <c r="T221" i="43"/>
  <c r="T220" i="43"/>
  <c r="U220" i="43"/>
  <c r="V220" i="43"/>
  <c r="AJ159" i="43"/>
  <c r="U219" i="43"/>
  <c r="V219" i="43"/>
  <c r="U218" i="43"/>
  <c r="V218" i="43"/>
  <c r="AJ157" i="43"/>
  <c r="U217" i="43"/>
  <c r="V217" i="43"/>
  <c r="S71" i="43"/>
  <c r="Q71" i="43"/>
  <c r="O71" i="43"/>
  <c r="R71" i="43"/>
  <c r="O70" i="43"/>
  <c r="Q70" i="43"/>
  <c r="R70" i="43"/>
  <c r="S70" i="43"/>
  <c r="O69" i="43"/>
  <c r="Q69" i="43"/>
  <c r="S69" i="43"/>
  <c r="R69" i="43"/>
  <c r="R68" i="43"/>
  <c r="Q68" i="43"/>
  <c r="O68" i="43"/>
  <c r="S68" i="43"/>
  <c r="L78" i="43"/>
  <c r="L77" i="43"/>
  <c r="M76" i="43"/>
  <c r="L75" i="43"/>
  <c r="L74" i="43"/>
  <c r="M73" i="43"/>
  <c r="L71" i="43"/>
  <c r="L70" i="43"/>
  <c r="M69" i="43"/>
  <c r="M68" i="43"/>
  <c r="R438" i="43"/>
  <c r="O438" i="43"/>
  <c r="S438" i="43"/>
  <c r="O437" i="43"/>
  <c r="S437" i="43"/>
  <c r="Q436" i="43"/>
  <c r="AJ390" i="43"/>
  <c r="AJ382" i="43"/>
  <c r="AJ373" i="43"/>
  <c r="O366" i="43"/>
  <c r="Q366" i="43"/>
  <c r="L366" i="43"/>
  <c r="R365" i="43"/>
  <c r="S365" i="43"/>
  <c r="Q364" i="43"/>
  <c r="M364" i="43"/>
  <c r="O363" i="43"/>
  <c r="M363" i="43"/>
  <c r="R363" i="43"/>
  <c r="Q363" i="43"/>
  <c r="R362" i="43"/>
  <c r="Q357" i="43"/>
  <c r="S357" i="43"/>
  <c r="R356" i="43"/>
  <c r="AJ339" i="43"/>
  <c r="AJ328" i="43"/>
  <c r="S290" i="43"/>
  <c r="M288" i="43"/>
  <c r="Q288" i="43"/>
  <c r="R288" i="43"/>
  <c r="O222" i="43"/>
  <c r="O221" i="43"/>
  <c r="L221" i="43"/>
  <c r="R220" i="43"/>
  <c r="O218" i="43"/>
  <c r="M217" i="43"/>
  <c r="M215" i="43"/>
  <c r="Q215" i="43"/>
  <c r="Q214" i="43"/>
  <c r="O213" i="43"/>
  <c r="L212" i="43"/>
  <c r="R212" i="43"/>
  <c r="AC193" i="43"/>
  <c r="AJ184" i="43"/>
  <c r="V216" i="43"/>
  <c r="U216" i="43"/>
  <c r="T216" i="43"/>
  <c r="V215" i="43"/>
  <c r="U215" i="43"/>
  <c r="T214" i="43"/>
  <c r="V214" i="43"/>
  <c r="U214" i="43"/>
  <c r="U213" i="43"/>
  <c r="V213" i="43"/>
  <c r="V212" i="43"/>
  <c r="U212" i="43"/>
  <c r="L150" i="43"/>
  <c r="Q150" i="43"/>
  <c r="O150" i="43"/>
  <c r="M150" i="43"/>
  <c r="R149" i="43"/>
  <c r="O149" i="43"/>
  <c r="Q149" i="43"/>
  <c r="M149" i="43"/>
  <c r="L149" i="43"/>
  <c r="S149" i="43"/>
  <c r="O148" i="43"/>
  <c r="M148" i="43"/>
  <c r="Q148" i="43"/>
  <c r="R148" i="43"/>
  <c r="L148" i="43"/>
  <c r="S148" i="43"/>
  <c r="Q147" i="43"/>
  <c r="S147" i="43"/>
  <c r="M147" i="43"/>
  <c r="R147" i="43"/>
  <c r="O147" i="43"/>
  <c r="L146" i="43"/>
  <c r="M146" i="43"/>
  <c r="O146" i="43"/>
  <c r="Q146" i="43"/>
  <c r="S146" i="43"/>
  <c r="R146" i="43"/>
  <c r="R145" i="43"/>
  <c r="O145" i="43"/>
  <c r="Q145" i="43"/>
  <c r="M145" i="43"/>
  <c r="S145" i="43"/>
  <c r="R144" i="43"/>
  <c r="M144" i="43"/>
  <c r="Q144" i="43"/>
  <c r="S144" i="43"/>
  <c r="M143" i="43"/>
  <c r="L143" i="43"/>
  <c r="S143" i="43"/>
  <c r="R143" i="43"/>
  <c r="Q143" i="43"/>
  <c r="O143" i="43"/>
  <c r="Q142" i="43"/>
  <c r="S142" i="43"/>
  <c r="R142" i="43"/>
  <c r="M142" i="43"/>
  <c r="O142" i="43"/>
  <c r="L141" i="43"/>
  <c r="M141" i="43"/>
  <c r="O141" i="43"/>
  <c r="R141" i="43"/>
  <c r="S141" i="43"/>
  <c r="Q141" i="43"/>
  <c r="S140" i="43"/>
  <c r="L140" i="43"/>
  <c r="Q140" i="43"/>
  <c r="M140" i="43"/>
  <c r="O140" i="43"/>
  <c r="R140" i="43"/>
  <c r="AJ127" i="43"/>
  <c r="AJ126" i="43"/>
  <c r="AJ124" i="43"/>
  <c r="AJ112" i="43"/>
  <c r="AJ111" i="43"/>
  <c r="AJ109" i="43"/>
  <c r="AJ108" i="43"/>
  <c r="AJ107" i="43"/>
  <c r="AJ106" i="43"/>
  <c r="AJ103" i="43"/>
  <c r="AJ97" i="43"/>
  <c r="AJ95" i="43"/>
  <c r="AJ93" i="43"/>
  <c r="AJ92" i="43"/>
  <c r="AJ88" i="43"/>
  <c r="Q75" i="43"/>
  <c r="O75" i="43"/>
  <c r="R75" i="43"/>
  <c r="S75" i="43"/>
  <c r="S74" i="43"/>
  <c r="Q74" i="43"/>
  <c r="O74" i="43"/>
  <c r="R74" i="43"/>
  <c r="R73" i="43"/>
  <c r="O73" i="43"/>
  <c r="S73" i="43"/>
  <c r="Q73" i="43"/>
  <c r="Q72" i="43"/>
  <c r="AB72" i="43" s="1"/>
  <c r="R72" i="43"/>
  <c r="S72" i="43"/>
  <c r="M78" i="43"/>
  <c r="M77" i="43"/>
  <c r="L76" i="43"/>
  <c r="M75" i="43"/>
  <c r="M74" i="43"/>
  <c r="L73" i="43"/>
  <c r="AC73" i="43" s="1"/>
  <c r="M71" i="43"/>
  <c r="M70" i="43"/>
  <c r="L69" i="43"/>
  <c r="L68" i="43"/>
  <c r="R364" i="43"/>
  <c r="L438" i="43"/>
  <c r="M438" i="43"/>
  <c r="Q438" i="43"/>
  <c r="R437" i="43"/>
  <c r="Q437" i="43"/>
  <c r="L437" i="43"/>
  <c r="M437" i="43"/>
  <c r="L436" i="43"/>
  <c r="AJ405" i="43"/>
  <c r="AJ398" i="43"/>
  <c r="AJ385" i="43"/>
  <c r="AJ383" i="43"/>
  <c r="U432" i="43"/>
  <c r="AJ370" i="43"/>
  <c r="S366" i="43"/>
  <c r="R366" i="43"/>
  <c r="M366" i="43"/>
  <c r="O365" i="43"/>
  <c r="M365" i="43"/>
  <c r="L365" i="43"/>
  <c r="Q365" i="43"/>
  <c r="S364" i="43"/>
  <c r="O364" i="43"/>
  <c r="L364" i="43"/>
  <c r="L363" i="43"/>
  <c r="S363" i="43"/>
  <c r="M362" i="43"/>
  <c r="L362" i="43"/>
  <c r="O362" i="43"/>
  <c r="S362" i="43"/>
  <c r="Q362" i="43"/>
  <c r="M357" i="43"/>
  <c r="R357" i="43"/>
  <c r="S356" i="43"/>
  <c r="Q356" i="43"/>
  <c r="O356" i="43"/>
  <c r="M356" i="43"/>
  <c r="AJ340" i="43"/>
  <c r="AJ335" i="43"/>
  <c r="Q290" i="43"/>
  <c r="O289" i="43"/>
  <c r="S289" i="43"/>
  <c r="O288" i="43"/>
  <c r="Q287" i="43"/>
  <c r="R287" i="43"/>
  <c r="AB239" i="43"/>
  <c r="L222" i="43"/>
  <c r="Q222" i="43"/>
  <c r="S221" i="43"/>
  <c r="L220" i="43"/>
  <c r="L219" i="43"/>
  <c r="Q219" i="43"/>
  <c r="S218" i="43"/>
  <c r="Q217" i="43"/>
  <c r="R216" i="43"/>
  <c r="R215" i="43"/>
  <c r="S214" i="43"/>
  <c r="R214" i="43"/>
  <c r="O212" i="43"/>
  <c r="M218" i="43"/>
  <c r="AJ121" i="43"/>
  <c r="AJ120" i="43"/>
  <c r="AJ117" i="43"/>
  <c r="AJ116" i="43"/>
  <c r="AJ82" i="43"/>
  <c r="U142" i="43"/>
  <c r="V141" i="43"/>
  <c r="U141" i="43"/>
  <c r="T141" i="43"/>
  <c r="U140" i="43"/>
  <c r="V140" i="43"/>
  <c r="S79" i="43"/>
  <c r="Q79" i="43"/>
  <c r="R79" i="43"/>
  <c r="Q78" i="43"/>
  <c r="R78" i="43"/>
  <c r="O78" i="43"/>
  <c r="S78" i="43"/>
  <c r="S77" i="43"/>
  <c r="Q77" i="43"/>
  <c r="R77" i="43"/>
  <c r="O77" i="43"/>
  <c r="R76" i="43"/>
  <c r="S76" i="43"/>
  <c r="Q76" i="43"/>
  <c r="AC49" i="43"/>
  <c r="AB48" i="43"/>
  <c r="AJ48" i="43"/>
  <c r="AB47" i="43"/>
  <c r="AJ47" i="43"/>
  <c r="AB46" i="43"/>
  <c r="AJ46" i="43"/>
  <c r="AB45" i="43"/>
  <c r="AJ45" i="43"/>
  <c r="AJ316" i="43"/>
  <c r="AB279" i="43"/>
  <c r="AB273" i="43"/>
  <c r="AB250" i="43"/>
  <c r="AB231" i="43"/>
  <c r="AB227" i="43"/>
  <c r="AB225" i="43"/>
  <c r="AJ224" i="43"/>
  <c r="AJ192" i="43"/>
  <c r="AJ172" i="43"/>
  <c r="AB296" i="43"/>
  <c r="AE296" i="43" s="1"/>
  <c r="AB260" i="43"/>
  <c r="AE260" i="43" s="1"/>
  <c r="AB207" i="43"/>
  <c r="AB202" i="43"/>
  <c r="AC350" i="43"/>
  <c r="AJ336" i="43"/>
  <c r="AC325" i="43"/>
  <c r="AB324" i="43"/>
  <c r="AJ318" i="43"/>
  <c r="AJ317" i="43"/>
  <c r="AB132" i="43"/>
  <c r="AC121" i="43"/>
  <c r="AB120" i="43"/>
  <c r="R151" i="43"/>
  <c r="AJ403" i="43"/>
  <c r="AJ343" i="43"/>
  <c r="AC338" i="43"/>
  <c r="AC337" i="43"/>
  <c r="AB336" i="43"/>
  <c r="AB332" i="43"/>
  <c r="AE332" i="43" s="1"/>
  <c r="AJ331" i="43"/>
  <c r="AC326" i="43"/>
  <c r="AB267" i="43"/>
  <c r="AC266" i="43"/>
  <c r="AC169" i="43"/>
  <c r="AB104" i="43"/>
  <c r="AE104" i="43" s="1"/>
  <c r="AB63" i="43"/>
  <c r="AC62" i="43"/>
  <c r="AC61" i="43"/>
  <c r="AB60" i="43"/>
  <c r="AB59" i="43"/>
  <c r="AB58" i="43"/>
  <c r="AB57" i="43"/>
  <c r="AB56" i="43"/>
  <c r="AE56" i="43" s="1"/>
  <c r="AJ55" i="43"/>
  <c r="AJ54" i="43"/>
  <c r="AB423" i="43"/>
  <c r="AB419" i="43"/>
  <c r="AB416" i="43"/>
  <c r="AE416" i="43" s="1"/>
  <c r="AJ415" i="43"/>
  <c r="AJ28" i="43"/>
  <c r="AC26" i="43"/>
  <c r="AJ26" i="43"/>
  <c r="AJ25" i="43"/>
  <c r="AC25" i="43"/>
  <c r="M358" i="43"/>
  <c r="L358" i="43"/>
  <c r="AG352" i="43"/>
  <c r="AG364" i="43" s="1"/>
  <c r="N364" i="43"/>
  <c r="AH426" i="43"/>
  <c r="P438" i="43"/>
  <c r="AG426" i="43"/>
  <c r="AG438" i="43" s="1"/>
  <c r="N438" i="43"/>
  <c r="AG425" i="43"/>
  <c r="AG437" i="43" s="1"/>
  <c r="N437" i="43"/>
  <c r="P437" i="43"/>
  <c r="AH425" i="43"/>
  <c r="AG424" i="43"/>
  <c r="AG436" i="43" s="1"/>
  <c r="N436" i="43"/>
  <c r="P436" i="43"/>
  <c r="AH424" i="43"/>
  <c r="AG423" i="43"/>
  <c r="AG435" i="43" s="1"/>
  <c r="N435" i="43"/>
  <c r="AH423" i="43"/>
  <c r="P435" i="43"/>
  <c r="AH422" i="43"/>
  <c r="P434" i="43"/>
  <c r="AG422" i="43"/>
  <c r="AG434" i="43" s="1"/>
  <c r="N434" i="43"/>
  <c r="AC422" i="43"/>
  <c r="L434" i="43"/>
  <c r="AG421" i="43"/>
  <c r="AG433" i="43" s="1"/>
  <c r="N433" i="43"/>
  <c r="P433" i="43"/>
  <c r="AH421" i="43"/>
  <c r="AC421" i="43"/>
  <c r="L433" i="43"/>
  <c r="AG420" i="43"/>
  <c r="AG432" i="43" s="1"/>
  <c r="N432" i="43"/>
  <c r="AH420" i="43"/>
  <c r="P432" i="43"/>
  <c r="AB420" i="43"/>
  <c r="L432" i="43"/>
  <c r="AG419" i="43"/>
  <c r="AG431" i="43" s="1"/>
  <c r="N431" i="43"/>
  <c r="AH419" i="43"/>
  <c r="P431" i="43"/>
  <c r="AB418" i="43"/>
  <c r="L430" i="43"/>
  <c r="AG418" i="43"/>
  <c r="AG430" i="43" s="1"/>
  <c r="N430" i="43"/>
  <c r="P430" i="43"/>
  <c r="AH418" i="43"/>
  <c r="P429" i="43"/>
  <c r="AH417" i="43"/>
  <c r="AB417" i="43"/>
  <c r="L429" i="43"/>
  <c r="AG417" i="43"/>
  <c r="AG429" i="43" s="1"/>
  <c r="N429" i="43"/>
  <c r="AG416" i="43"/>
  <c r="AG428" i="43" s="1"/>
  <c r="N428" i="43"/>
  <c r="AH416" i="43"/>
  <c r="P428" i="43"/>
  <c r="P366" i="43"/>
  <c r="AH354" i="43"/>
  <c r="AG354" i="43"/>
  <c r="AG366" i="43" s="1"/>
  <c r="N366" i="43"/>
  <c r="AH353" i="43"/>
  <c r="P365" i="43"/>
  <c r="AG353" i="43"/>
  <c r="AG365" i="43" s="1"/>
  <c r="N365" i="43"/>
  <c r="P364" i="43"/>
  <c r="AH352" i="43"/>
  <c r="AH351" i="43"/>
  <c r="P363" i="43"/>
  <c r="AG351" i="43"/>
  <c r="AG363" i="43" s="1"/>
  <c r="N363" i="43"/>
  <c r="AG350" i="43"/>
  <c r="AG362" i="43" s="1"/>
  <c r="N362" i="43"/>
  <c r="P362" i="43"/>
  <c r="AH350" i="43"/>
  <c r="AG349" i="43"/>
  <c r="AG361" i="43" s="1"/>
  <c r="N361" i="43"/>
  <c r="AC349" i="43"/>
  <c r="L361" i="43"/>
  <c r="P361" i="43"/>
  <c r="AH349" i="43"/>
  <c r="AH348" i="43"/>
  <c r="P360" i="43"/>
  <c r="AB348" i="43"/>
  <c r="L360" i="43"/>
  <c r="AG348" i="43"/>
  <c r="AG360" i="43" s="1"/>
  <c r="N360" i="43"/>
  <c r="AH347" i="43"/>
  <c r="P359" i="43"/>
  <c r="AG347" i="43"/>
  <c r="AG359" i="43" s="1"/>
  <c r="N359" i="43"/>
  <c r="AB347" i="43"/>
  <c r="L359" i="43"/>
  <c r="AB346" i="43"/>
  <c r="Q358" i="43"/>
  <c r="P358" i="43"/>
  <c r="AH346" i="43"/>
  <c r="AG346" i="43"/>
  <c r="AG358" i="43" s="1"/>
  <c r="N358" i="43"/>
  <c r="AH345" i="43"/>
  <c r="P357" i="43"/>
  <c r="AB345" i="43"/>
  <c r="L357" i="43"/>
  <c r="AH344" i="43"/>
  <c r="P356" i="43"/>
  <c r="AG344" i="43"/>
  <c r="AG356" i="43" s="1"/>
  <c r="N356" i="43"/>
  <c r="AB344" i="43"/>
  <c r="AE344" i="43" s="1"/>
  <c r="L356" i="43"/>
  <c r="AG333" i="43"/>
  <c r="N357" i="43"/>
  <c r="AG282" i="43"/>
  <c r="AG294" i="43" s="1"/>
  <c r="N294" i="43"/>
  <c r="AH282" i="43"/>
  <c r="P294" i="43"/>
  <c r="AG281" i="43"/>
  <c r="AG293" i="43" s="1"/>
  <c r="N293" i="43"/>
  <c r="P293" i="43"/>
  <c r="AH281" i="43"/>
  <c r="AG280" i="43"/>
  <c r="AG292" i="43" s="1"/>
  <c r="N292" i="43"/>
  <c r="AH280" i="43"/>
  <c r="P292" i="43"/>
  <c r="AH279" i="43"/>
  <c r="P291" i="43"/>
  <c r="AG279" i="43"/>
  <c r="AG291" i="43" s="1"/>
  <c r="N291" i="43"/>
  <c r="AG278" i="43"/>
  <c r="AG290" i="43" s="1"/>
  <c r="N290" i="43"/>
  <c r="AH278" i="43"/>
  <c r="P290" i="43"/>
  <c r="AC278" i="43"/>
  <c r="L290" i="43"/>
  <c r="AG277" i="43"/>
  <c r="AG289" i="43" s="1"/>
  <c r="N289" i="43"/>
  <c r="AC277" i="43"/>
  <c r="L289" i="43"/>
  <c r="AH277" i="43"/>
  <c r="P289" i="43"/>
  <c r="AG276" i="43"/>
  <c r="AG288" i="43" s="1"/>
  <c r="N288" i="43"/>
  <c r="AB276" i="43"/>
  <c r="L288" i="43"/>
  <c r="P288" i="43"/>
  <c r="AH276" i="43"/>
  <c r="AG275" i="43"/>
  <c r="AG287" i="43" s="1"/>
  <c r="N287" i="43"/>
  <c r="P287" i="43"/>
  <c r="AH275" i="43"/>
  <c r="AB275" i="43"/>
  <c r="L287" i="43"/>
  <c r="P286" i="43"/>
  <c r="AH274" i="43"/>
  <c r="AH273" i="43"/>
  <c r="P285" i="43"/>
  <c r="AG273" i="43"/>
  <c r="AG285" i="43" s="1"/>
  <c r="N285" i="43"/>
  <c r="P284" i="43"/>
  <c r="AH272" i="43"/>
  <c r="AG272" i="43"/>
  <c r="AG284" i="43" s="1"/>
  <c r="N284" i="43"/>
  <c r="AB272" i="43"/>
  <c r="AE272" i="43" s="1"/>
  <c r="L284" i="43"/>
  <c r="AG262" i="43"/>
  <c r="N286" i="43"/>
  <c r="AH210" i="43"/>
  <c r="P222" i="43"/>
  <c r="AG210" i="43"/>
  <c r="AG222" i="43" s="1"/>
  <c r="N222" i="43"/>
  <c r="AH209" i="43"/>
  <c r="P221" i="43"/>
  <c r="AG209" i="43"/>
  <c r="AG221" i="43" s="1"/>
  <c r="N221" i="43"/>
  <c r="AG208" i="43"/>
  <c r="AG220" i="43" s="1"/>
  <c r="N220" i="43"/>
  <c r="P220" i="43"/>
  <c r="AH208" i="43"/>
  <c r="AG207" i="43"/>
  <c r="AG219" i="43" s="1"/>
  <c r="N219" i="43"/>
  <c r="AH207" i="43"/>
  <c r="P219" i="43"/>
  <c r="AG206" i="43"/>
  <c r="AG218" i="43" s="1"/>
  <c r="N218" i="43"/>
  <c r="P218" i="43"/>
  <c r="AH206" i="43"/>
  <c r="AC206" i="43"/>
  <c r="L218" i="43"/>
  <c r="AG205" i="43"/>
  <c r="AG217" i="43" s="1"/>
  <c r="N217" i="43"/>
  <c r="P217" i="43"/>
  <c r="AH205" i="43"/>
  <c r="AH204" i="43"/>
  <c r="P216" i="43"/>
  <c r="AB204" i="43"/>
  <c r="L216" i="43"/>
  <c r="AG204" i="43"/>
  <c r="AG216" i="43" s="1"/>
  <c r="N216" i="43"/>
  <c r="AG203" i="43"/>
  <c r="AG215" i="43" s="1"/>
  <c r="N215" i="43"/>
  <c r="P215" i="43"/>
  <c r="AH203" i="43"/>
  <c r="AH202" i="43"/>
  <c r="P214" i="43"/>
  <c r="AG202" i="43"/>
  <c r="AG214" i="43" s="1"/>
  <c r="N214" i="43"/>
  <c r="AG201" i="43"/>
  <c r="AG213" i="43" s="1"/>
  <c r="N213" i="43"/>
  <c r="AH201" i="43"/>
  <c r="P213" i="43"/>
  <c r="AH200" i="43"/>
  <c r="P212" i="43"/>
  <c r="AG200" i="43"/>
  <c r="AG212" i="43" s="1"/>
  <c r="N212" i="43"/>
  <c r="AG138" i="43"/>
  <c r="AG150" i="43" s="1"/>
  <c r="N150" i="43"/>
  <c r="AH138" i="43"/>
  <c r="P150" i="43"/>
  <c r="P149" i="43"/>
  <c r="AH137" i="43"/>
  <c r="AG137" i="43"/>
  <c r="AG149" i="43" s="1"/>
  <c r="N149" i="43"/>
  <c r="AH136" i="43"/>
  <c r="P148" i="43"/>
  <c r="AG136" i="43"/>
  <c r="AG148" i="43" s="1"/>
  <c r="N148" i="43"/>
  <c r="AG135" i="43"/>
  <c r="AG147" i="43" s="1"/>
  <c r="N147" i="43"/>
  <c r="AB135" i="43"/>
  <c r="L147" i="43"/>
  <c r="P147" i="43"/>
  <c r="AH135" i="43"/>
  <c r="AG134" i="43"/>
  <c r="AG146" i="43" s="1"/>
  <c r="N146" i="43"/>
  <c r="AH134" i="43"/>
  <c r="P146" i="43"/>
  <c r="AH133" i="43"/>
  <c r="P145" i="43"/>
  <c r="AG133" i="43"/>
  <c r="AG145" i="43" s="1"/>
  <c r="N145" i="43"/>
  <c r="AC133" i="43"/>
  <c r="L145" i="43"/>
  <c r="P144" i="43"/>
  <c r="AH132" i="43"/>
  <c r="AG132" i="43"/>
  <c r="AG144" i="43" s="1"/>
  <c r="N144" i="43"/>
  <c r="AG131" i="43"/>
  <c r="AG143" i="43" s="1"/>
  <c r="N143" i="43"/>
  <c r="P143" i="43"/>
  <c r="AH131" i="43"/>
  <c r="P142" i="43"/>
  <c r="AH130" i="43"/>
  <c r="AB130" i="43"/>
  <c r="L142" i="43"/>
  <c r="AG130" i="43"/>
  <c r="AG142" i="43" s="1"/>
  <c r="N142" i="43"/>
  <c r="P141" i="43"/>
  <c r="AH129" i="43"/>
  <c r="AI129" i="43" s="1"/>
  <c r="AG129" i="43"/>
  <c r="AG141" i="43" s="1"/>
  <c r="N141" i="43"/>
  <c r="AG128" i="43"/>
  <c r="AG140" i="43" s="1"/>
  <c r="N140" i="43"/>
  <c r="P140" i="43"/>
  <c r="AH128" i="43"/>
  <c r="AI128" i="43" s="1"/>
  <c r="AH67" i="43"/>
  <c r="P79" i="43"/>
  <c r="AH66" i="43"/>
  <c r="P78" i="43"/>
  <c r="AH65" i="43"/>
  <c r="P77" i="43"/>
  <c r="AH64" i="43"/>
  <c r="P76" i="43"/>
  <c r="AH63" i="43"/>
  <c r="P75" i="43"/>
  <c r="AH62" i="43"/>
  <c r="P74" i="43"/>
  <c r="AH61" i="43"/>
  <c r="P73" i="43"/>
  <c r="AH60" i="43"/>
  <c r="P72" i="43"/>
  <c r="AH59" i="43"/>
  <c r="P71" i="43"/>
  <c r="AH58" i="43"/>
  <c r="P70" i="43"/>
  <c r="AH57" i="43"/>
  <c r="P69" i="43"/>
  <c r="AH56" i="43"/>
  <c r="P68" i="43"/>
  <c r="AG67" i="43"/>
  <c r="N79" i="43"/>
  <c r="AG66" i="43"/>
  <c r="AG78" i="43" s="1"/>
  <c r="N78" i="43"/>
  <c r="AG65" i="43"/>
  <c r="N77" i="43"/>
  <c r="AG64" i="43"/>
  <c r="AG76" i="43" s="1"/>
  <c r="N76" i="43"/>
  <c r="AG63" i="43"/>
  <c r="AG75" i="43" s="1"/>
  <c r="N75" i="43"/>
  <c r="AG62" i="43"/>
  <c r="AG74" i="43" s="1"/>
  <c r="N74" i="43"/>
  <c r="AG61" i="43"/>
  <c r="AG73" i="43" s="1"/>
  <c r="N73" i="43"/>
  <c r="AG60" i="43"/>
  <c r="AG72" i="43" s="1"/>
  <c r="N72" i="43"/>
  <c r="AG59" i="43"/>
  <c r="AG71" i="43" s="1"/>
  <c r="N71" i="43"/>
  <c r="AG58" i="43"/>
  <c r="AG70" i="43" s="1"/>
  <c r="N70" i="43"/>
  <c r="AG57" i="43"/>
  <c r="AG69" i="43" s="1"/>
  <c r="N69" i="43"/>
  <c r="AG56" i="43"/>
  <c r="AG68" i="43" s="1"/>
  <c r="N68" i="43"/>
  <c r="Q439" i="43"/>
  <c r="T439" i="43"/>
  <c r="S439" i="43"/>
  <c r="O439" i="43"/>
  <c r="R439" i="43"/>
  <c r="M439" i="43"/>
  <c r="U439" i="43"/>
  <c r="L439" i="43"/>
  <c r="V439" i="43"/>
  <c r="AG379" i="43"/>
  <c r="AG439" i="43" s="1"/>
  <c r="N439" i="43"/>
  <c r="AH379" i="43"/>
  <c r="P439" i="43"/>
  <c r="T367" i="43"/>
  <c r="R367" i="43"/>
  <c r="V367" i="43"/>
  <c r="Q367" i="43"/>
  <c r="S367" i="43"/>
  <c r="U367" i="43"/>
  <c r="L367" i="43"/>
  <c r="M367" i="43"/>
  <c r="O367" i="43"/>
  <c r="AG307" i="43"/>
  <c r="AG367" i="43" s="1"/>
  <c r="N367" i="43"/>
  <c r="AH307" i="43"/>
  <c r="P367" i="43"/>
  <c r="S295" i="43"/>
  <c r="Q295" i="43"/>
  <c r="R295" i="43"/>
  <c r="T295" i="43"/>
  <c r="L295" i="43"/>
  <c r="M295" i="43"/>
  <c r="V295" i="43"/>
  <c r="U295" i="43"/>
  <c r="O295" i="43"/>
  <c r="AG235" i="43"/>
  <c r="AG295" i="43" s="1"/>
  <c r="N295" i="43"/>
  <c r="AH235" i="43"/>
  <c r="P295" i="43"/>
  <c r="R223" i="43"/>
  <c r="Q223" i="43"/>
  <c r="U223" i="43"/>
  <c r="V223" i="43"/>
  <c r="S223" i="43"/>
  <c r="O223" i="43"/>
  <c r="M223" i="43"/>
  <c r="L223" i="43"/>
  <c r="AJ187" i="43"/>
  <c r="AH175" i="43"/>
  <c r="P223" i="43"/>
  <c r="AG175" i="43"/>
  <c r="AG223" i="43" s="1"/>
  <c r="N223" i="43"/>
  <c r="AJ139" i="43"/>
  <c r="Q151" i="43"/>
  <c r="O151" i="43"/>
  <c r="M151" i="43"/>
  <c r="L151" i="43"/>
  <c r="V151" i="43"/>
  <c r="U151" i="43"/>
  <c r="T151" i="43"/>
  <c r="S151" i="43"/>
  <c r="AH115" i="43"/>
  <c r="P151" i="43"/>
  <c r="AG115" i="43"/>
  <c r="AG151" i="43" s="1"/>
  <c r="N151" i="43"/>
  <c r="AJ427" i="43"/>
  <c r="AJ412" i="43"/>
  <c r="AJ402" i="43"/>
  <c r="AJ399" i="43"/>
  <c r="AJ396" i="43"/>
  <c r="AJ381" i="43"/>
  <c r="AJ378" i="43"/>
  <c r="AJ369" i="43"/>
  <c r="AJ408" i="43"/>
  <c r="AJ407" i="43"/>
  <c r="AJ387" i="43"/>
  <c r="AJ355" i="43"/>
  <c r="AJ337" i="43"/>
  <c r="AJ326" i="43"/>
  <c r="AJ323" i="43"/>
  <c r="AJ322" i="43"/>
  <c r="AJ283" i="43"/>
  <c r="AJ269" i="43"/>
  <c r="AJ265" i="43"/>
  <c r="AJ263" i="43"/>
  <c r="AJ259" i="43"/>
  <c r="AJ256" i="43"/>
  <c r="AJ232" i="43"/>
  <c r="AJ227" i="43"/>
  <c r="AJ271" i="43"/>
  <c r="AJ268" i="43"/>
  <c r="AJ267" i="43"/>
  <c r="AJ266" i="43"/>
  <c r="AJ264" i="43"/>
  <c r="AJ238" i="43"/>
  <c r="AJ236" i="43"/>
  <c r="AJ234" i="43"/>
  <c r="AJ233" i="43"/>
  <c r="AJ228" i="43"/>
  <c r="AJ226" i="43"/>
  <c r="AJ211" i="43"/>
  <c r="AJ178" i="43"/>
  <c r="AJ176" i="43"/>
  <c r="AJ158" i="43"/>
  <c r="AJ180" i="43"/>
  <c r="AJ170" i="43"/>
  <c r="AJ163" i="43"/>
  <c r="AJ198" i="43"/>
  <c r="AJ190" i="43"/>
  <c r="AJ168" i="43"/>
  <c r="AJ123" i="43"/>
  <c r="AJ122" i="43"/>
  <c r="AJ119" i="43"/>
  <c r="AJ110" i="43"/>
  <c r="AJ105" i="43"/>
  <c r="AJ91" i="43"/>
  <c r="AJ84" i="43"/>
  <c r="AJ81" i="43"/>
  <c r="AB369" i="43"/>
  <c r="AE404" i="43"/>
  <c r="AB335" i="43"/>
  <c r="AC301" i="43"/>
  <c r="AJ249" i="43"/>
  <c r="AE248" i="43"/>
  <c r="AC230" i="43"/>
  <c r="AJ244" i="43"/>
  <c r="AJ162" i="43"/>
  <c r="AJ156" i="43"/>
  <c r="AB168" i="43"/>
  <c r="AB188" i="43"/>
  <c r="AE188" i="43" s="1"/>
  <c r="AB94" i="43"/>
  <c r="AB99" i="43"/>
  <c r="AJ104" i="43"/>
  <c r="AJ101" i="43"/>
  <c r="AJ99" i="43"/>
  <c r="AJ406" i="43"/>
  <c r="AB406" i="43"/>
  <c r="AJ404" i="43"/>
  <c r="AJ377" i="43"/>
  <c r="AB375" i="43"/>
  <c r="AJ375" i="43"/>
  <c r="AC374" i="43"/>
  <c r="AJ374" i="43"/>
  <c r="AC373" i="43"/>
  <c r="AJ372" i="43"/>
  <c r="AJ368" i="43"/>
  <c r="AB368" i="43"/>
  <c r="AE368" i="43" s="1"/>
  <c r="AJ393" i="43"/>
  <c r="AB392" i="43"/>
  <c r="AE392" i="43" s="1"/>
  <c r="AJ392" i="43"/>
  <c r="AJ386" i="43"/>
  <c r="AB380" i="43"/>
  <c r="AE380" i="43" s="1"/>
  <c r="AJ376" i="43"/>
  <c r="AB371" i="43"/>
  <c r="AJ371" i="43"/>
  <c r="AJ397" i="43"/>
  <c r="AJ391" i="43"/>
  <c r="AJ389" i="43"/>
  <c r="AJ388" i="43"/>
  <c r="AC386" i="43"/>
  <c r="AJ384" i="43"/>
  <c r="AJ400" i="43"/>
  <c r="AB394" i="43"/>
  <c r="AJ394" i="43"/>
  <c r="AC397" i="43"/>
  <c r="AJ395" i="43"/>
  <c r="AJ320" i="43"/>
  <c r="AJ319" i="43"/>
  <c r="AJ329" i="43"/>
  <c r="AJ327" i="43"/>
  <c r="AB321" i="43"/>
  <c r="AJ315" i="43"/>
  <c r="AC314" i="43"/>
  <c r="AC313" i="43"/>
  <c r="AJ313" i="43"/>
  <c r="AB351" i="43"/>
  <c r="AJ334" i="43"/>
  <c r="AJ311" i="43"/>
  <c r="AJ310" i="43"/>
  <c r="AJ305" i="43"/>
  <c r="AB303" i="43"/>
  <c r="AJ341" i="43"/>
  <c r="AB299" i="43"/>
  <c r="AJ299" i="43"/>
  <c r="AB297" i="43"/>
  <c r="AJ342" i="43"/>
  <c r="AJ306" i="43"/>
  <c r="AJ298" i="43"/>
  <c r="AJ297" i="43"/>
  <c r="AJ301" i="43"/>
  <c r="AB298" i="43"/>
  <c r="AB320" i="43"/>
  <c r="AE320" i="43" s="1"/>
  <c r="AB323" i="43"/>
  <c r="AB243" i="43"/>
  <c r="AJ231" i="43"/>
  <c r="AJ225" i="43"/>
  <c r="AC254" i="43"/>
  <c r="AB224" i="43"/>
  <c r="AE224" i="43" s="1"/>
  <c r="AE236" i="43"/>
  <c r="AJ255" i="43"/>
  <c r="AB255" i="43"/>
  <c r="AJ254" i="43"/>
  <c r="AJ251" i="43"/>
  <c r="AJ243" i="43"/>
  <c r="AJ240" i="43"/>
  <c r="AJ258" i="43"/>
  <c r="AB262" i="43"/>
  <c r="AJ250" i="43"/>
  <c r="AJ247" i="43"/>
  <c r="AJ241" i="43"/>
  <c r="AJ229" i="43"/>
  <c r="AC229" i="43"/>
  <c r="AB274" i="43"/>
  <c r="AJ261" i="43"/>
  <c r="AJ257" i="43"/>
  <c r="AJ242" i="43"/>
  <c r="AB237" i="43"/>
  <c r="AJ237" i="43"/>
  <c r="AJ260" i="43"/>
  <c r="AJ246" i="43"/>
  <c r="AJ245" i="43"/>
  <c r="AB240" i="43"/>
  <c r="AJ230" i="43"/>
  <c r="AJ197" i="43"/>
  <c r="AJ196" i="43"/>
  <c r="AJ195" i="43"/>
  <c r="AB195" i="43"/>
  <c r="AJ194" i="43"/>
  <c r="AJ193" i="43"/>
  <c r="AJ186" i="43"/>
  <c r="AJ185" i="43"/>
  <c r="AB171" i="43"/>
  <c r="AJ171" i="43"/>
  <c r="AJ167" i="43"/>
  <c r="AB167" i="43"/>
  <c r="AJ165" i="43"/>
  <c r="AJ155" i="43"/>
  <c r="AB155" i="43"/>
  <c r="AB154" i="43"/>
  <c r="AJ154" i="43"/>
  <c r="AB203" i="43"/>
  <c r="AB201" i="43"/>
  <c r="AB200" i="43"/>
  <c r="AE200" i="43" s="1"/>
  <c r="AJ179" i="43"/>
  <c r="AB176" i="43"/>
  <c r="AE176" i="43" s="1"/>
  <c r="AJ166" i="43"/>
  <c r="AJ153" i="43"/>
  <c r="AC182" i="43"/>
  <c r="AJ182" i="43"/>
  <c r="AJ181" i="43"/>
  <c r="AB179" i="43"/>
  <c r="AJ169" i="43"/>
  <c r="AB164" i="43"/>
  <c r="AE164" i="43" s="1"/>
  <c r="AJ161" i="43"/>
  <c r="AJ152" i="43"/>
  <c r="AC205" i="43"/>
  <c r="AJ199" i="43"/>
  <c r="AJ191" i="43"/>
  <c r="AJ189" i="43"/>
  <c r="AB189" i="43"/>
  <c r="AJ188" i="43"/>
  <c r="AJ183" i="43"/>
  <c r="AB177" i="43"/>
  <c r="AJ177" i="43"/>
  <c r="AJ174" i="43"/>
  <c r="AJ173" i="43"/>
  <c r="AB129" i="43"/>
  <c r="AB128" i="43"/>
  <c r="AE128" i="43" s="1"/>
  <c r="AB93" i="43"/>
  <c r="AJ90" i="43"/>
  <c r="AJ89" i="43"/>
  <c r="AJ86" i="43"/>
  <c r="AC110" i="43"/>
  <c r="AB105" i="43"/>
  <c r="AJ102" i="43"/>
  <c r="AJ94" i="43"/>
  <c r="AC85" i="43"/>
  <c r="AB84" i="43"/>
  <c r="AB83" i="43"/>
  <c r="AJ83" i="43"/>
  <c r="AB82" i="43"/>
  <c r="AJ118" i="43"/>
  <c r="AJ98" i="43"/>
  <c r="AC98" i="43"/>
  <c r="AB116" i="43"/>
  <c r="AE116" i="43" s="1"/>
  <c r="AJ114" i="43"/>
  <c r="AJ113" i="43"/>
  <c r="AC134" i="43"/>
  <c r="AB92" i="43"/>
  <c r="AE92" i="43" s="1"/>
  <c r="AJ85" i="43"/>
  <c r="AB131" i="43"/>
  <c r="AJ96" i="43"/>
  <c r="AJ87" i="43"/>
  <c r="AJ125" i="43"/>
  <c r="AB119" i="43"/>
  <c r="AC122" i="43"/>
  <c r="AJ100" i="43"/>
  <c r="AJ40" i="43"/>
  <c r="AB39" i="43"/>
  <c r="AB27" i="43"/>
  <c r="AJ27" i="43"/>
  <c r="AJ52" i="43"/>
  <c r="AJ51" i="43"/>
  <c r="AB51" i="43"/>
  <c r="AC50" i="43"/>
  <c r="R8" i="10"/>
  <c r="P8" i="10"/>
  <c r="AB68" i="43" l="1"/>
  <c r="AC361" i="43"/>
  <c r="AB360" i="43"/>
  <c r="AB359" i="43"/>
  <c r="AB357" i="43"/>
  <c r="AC289" i="43"/>
  <c r="AB288" i="43"/>
  <c r="AC145" i="43"/>
  <c r="AB71" i="43"/>
  <c r="AB70" i="43"/>
  <c r="AC146" i="43"/>
  <c r="AB144" i="43"/>
  <c r="AB143" i="43"/>
  <c r="AB69" i="43"/>
  <c r="AC218" i="43"/>
  <c r="AB216" i="43"/>
  <c r="AB142" i="43"/>
  <c r="P101" i="10"/>
  <c r="Q101" i="10"/>
  <c r="AC29" i="44"/>
  <c r="AD9" i="44"/>
  <c r="AD29" i="44" s="1"/>
  <c r="Z55" i="44"/>
  <c r="AA39" i="44"/>
  <c r="AA55" i="44" s="1"/>
  <c r="Z54" i="44"/>
  <c r="AA38" i="44"/>
  <c r="AA54" i="44" s="1"/>
  <c r="AD10" i="44"/>
  <c r="AD30" i="44" s="1"/>
  <c r="AC30" i="44"/>
  <c r="AD11" i="44"/>
  <c r="AD31" i="44" s="1"/>
  <c r="AC31" i="44"/>
  <c r="AB286" i="43"/>
  <c r="AB213" i="43"/>
  <c r="AB212" i="43"/>
  <c r="AB363" i="43"/>
  <c r="AC362" i="43"/>
  <c r="AB219" i="43"/>
  <c r="AE68" i="43"/>
  <c r="AB147" i="43"/>
  <c r="AB291" i="43"/>
  <c r="AB428" i="43"/>
  <c r="AB215" i="43"/>
  <c r="AB75" i="43"/>
  <c r="AC434" i="43"/>
  <c r="AC433" i="43"/>
  <c r="AB432" i="43"/>
  <c r="AE356" i="43"/>
  <c r="AB141" i="43"/>
  <c r="AB140" i="43"/>
  <c r="AB435" i="43"/>
  <c r="AB431" i="43"/>
  <c r="AG286" i="43"/>
  <c r="AJ262" i="43"/>
  <c r="AB214" i="43"/>
  <c r="AB285" i="43"/>
  <c r="AC74" i="43"/>
  <c r="AB430" i="43"/>
  <c r="AB429" i="43"/>
  <c r="AB356" i="43"/>
  <c r="AC290" i="43"/>
  <c r="AB287" i="43"/>
  <c r="AB284" i="43"/>
  <c r="AE428" i="43"/>
  <c r="AC217" i="43"/>
  <c r="AE284" i="43"/>
  <c r="AE212" i="43"/>
  <c r="AE140" i="43"/>
  <c r="AG357" i="43"/>
  <c r="AJ333" i="43"/>
  <c r="AG79" i="43"/>
  <c r="AI426" i="43"/>
  <c r="AH438" i="43"/>
  <c r="AI425" i="43"/>
  <c r="AH437" i="43"/>
  <c r="AI424" i="43"/>
  <c r="AH436" i="43"/>
  <c r="AI423" i="43"/>
  <c r="AH435" i="43"/>
  <c r="AI422" i="43"/>
  <c r="AH434" i="43"/>
  <c r="AI421" i="43"/>
  <c r="AH433" i="43"/>
  <c r="AI420" i="43"/>
  <c r="AH432" i="43"/>
  <c r="AI419" i="43"/>
  <c r="AH431" i="43"/>
  <c r="AI418" i="43"/>
  <c r="AH430" i="43"/>
  <c r="AI417" i="43"/>
  <c r="AH429" i="43"/>
  <c r="AI416" i="43"/>
  <c r="AH428" i="43"/>
  <c r="AI354" i="43"/>
  <c r="AH366" i="43"/>
  <c r="AI353" i="43"/>
  <c r="AH365" i="43"/>
  <c r="AI352" i="43"/>
  <c r="AH364" i="43"/>
  <c r="AI351" i="43"/>
  <c r="AH363" i="43"/>
  <c r="AI350" i="43"/>
  <c r="AH362" i="43"/>
  <c r="AI349" i="43"/>
  <c r="AH361" i="43"/>
  <c r="AI348" i="43"/>
  <c r="AH360" i="43"/>
  <c r="AI347" i="43"/>
  <c r="AH359" i="43"/>
  <c r="AI346" i="43"/>
  <c r="AH358" i="43"/>
  <c r="AI345" i="43"/>
  <c r="AH357" i="43"/>
  <c r="AI344" i="43"/>
  <c r="AH356" i="43"/>
  <c r="AI282" i="43"/>
  <c r="AH294" i="43"/>
  <c r="AI281" i="43"/>
  <c r="AH293" i="43"/>
  <c r="AI280" i="43"/>
  <c r="AH292" i="43"/>
  <c r="AI279" i="43"/>
  <c r="AH291" i="43"/>
  <c r="AI278" i="43"/>
  <c r="AH290" i="43"/>
  <c r="AI277" i="43"/>
  <c r="AH289" i="43"/>
  <c r="AI276" i="43"/>
  <c r="AH288" i="43"/>
  <c r="AI275" i="43"/>
  <c r="AH287" i="43"/>
  <c r="AI274" i="43"/>
  <c r="AH286" i="43"/>
  <c r="AI273" i="43"/>
  <c r="AH285" i="43"/>
  <c r="AI272" i="43"/>
  <c r="AH284" i="43"/>
  <c r="AI210" i="43"/>
  <c r="AH222" i="43"/>
  <c r="AI209" i="43"/>
  <c r="AH221" i="43"/>
  <c r="AI208" i="43"/>
  <c r="AH220" i="43"/>
  <c r="AI207" i="43"/>
  <c r="AH219" i="43"/>
  <c r="AI206" i="43"/>
  <c r="AH218" i="43"/>
  <c r="AI205" i="43"/>
  <c r="AH217" i="43"/>
  <c r="AI204" i="43"/>
  <c r="AH216" i="43"/>
  <c r="AI203" i="43"/>
  <c r="AH215" i="43"/>
  <c r="AI202" i="43"/>
  <c r="AH214" i="43"/>
  <c r="AI201" i="43"/>
  <c r="AH213" i="43"/>
  <c r="AI200" i="43"/>
  <c r="AH212" i="43"/>
  <c r="AI138" i="43"/>
  <c r="AH150" i="43"/>
  <c r="AI137" i="43"/>
  <c r="AH149" i="43"/>
  <c r="AI136" i="43"/>
  <c r="AH148" i="43"/>
  <c r="AI135" i="43"/>
  <c r="AH147" i="43"/>
  <c r="AI134" i="43"/>
  <c r="AH146" i="43"/>
  <c r="AI133" i="43"/>
  <c r="AH145" i="43"/>
  <c r="AI132" i="43"/>
  <c r="AH144" i="43"/>
  <c r="AI131" i="43"/>
  <c r="AH143" i="43"/>
  <c r="AI130" i="43"/>
  <c r="AH142" i="43"/>
  <c r="AH141" i="43"/>
  <c r="AH140" i="43"/>
  <c r="AH79" i="43"/>
  <c r="AI67" i="43"/>
  <c r="AH78" i="43"/>
  <c r="AI66" i="43"/>
  <c r="AH77" i="43"/>
  <c r="AI65" i="43"/>
  <c r="AH76" i="43"/>
  <c r="AI64" i="43"/>
  <c r="AH75" i="43"/>
  <c r="AI63" i="43"/>
  <c r="AH74" i="43"/>
  <c r="AI62" i="43"/>
  <c r="AH73" i="43"/>
  <c r="AI61" i="43"/>
  <c r="AH72" i="43"/>
  <c r="AI60" i="43"/>
  <c r="AH71" i="43"/>
  <c r="AI59" i="43"/>
  <c r="AH70" i="43"/>
  <c r="AI58" i="43"/>
  <c r="AH69" i="43"/>
  <c r="AI57" i="43"/>
  <c r="AH68" i="43"/>
  <c r="AI56" i="43"/>
  <c r="AG77" i="43"/>
  <c r="AB358" i="43"/>
  <c r="AI379" i="43"/>
  <c r="AH439" i="43"/>
  <c r="AI307" i="43"/>
  <c r="AH367" i="43"/>
  <c r="AI235" i="43"/>
  <c r="AH295" i="43"/>
  <c r="AI175" i="43"/>
  <c r="AH223" i="43"/>
  <c r="AI115" i="43"/>
  <c r="AH151" i="43"/>
  <c r="AI77" i="43" l="1"/>
  <c r="AJ65" i="43"/>
  <c r="AJ77" i="43" s="1"/>
  <c r="AI79" i="43"/>
  <c r="AJ67" i="43"/>
  <c r="AJ79" i="43" s="1"/>
  <c r="AJ426" i="43"/>
  <c r="AJ438" i="43" s="1"/>
  <c r="AI438" i="43"/>
  <c r="AJ425" i="43"/>
  <c r="AJ437" i="43" s="1"/>
  <c r="AI437" i="43"/>
  <c r="AJ424" i="43"/>
  <c r="AJ436" i="43" s="1"/>
  <c r="AI436" i="43"/>
  <c r="AJ423" i="43"/>
  <c r="AJ435" i="43" s="1"/>
  <c r="AI435" i="43"/>
  <c r="AJ422" i="43"/>
  <c r="AJ434" i="43" s="1"/>
  <c r="AI434" i="43"/>
  <c r="AJ421" i="43"/>
  <c r="AJ433" i="43" s="1"/>
  <c r="AI433" i="43"/>
  <c r="AJ420" i="43"/>
  <c r="AJ432" i="43" s="1"/>
  <c r="AI432" i="43"/>
  <c r="AJ419" i="43"/>
  <c r="AJ431" i="43" s="1"/>
  <c r="AI431" i="43"/>
  <c r="AJ418" i="43"/>
  <c r="AJ430" i="43" s="1"/>
  <c r="AI430" i="43"/>
  <c r="AJ417" i="43"/>
  <c r="AJ429" i="43" s="1"/>
  <c r="AI429" i="43"/>
  <c r="AJ416" i="43"/>
  <c r="AJ428" i="43" s="1"/>
  <c r="AI428" i="43"/>
  <c r="AJ354" i="43"/>
  <c r="AJ366" i="43" s="1"/>
  <c r="AI366" i="43"/>
  <c r="AJ353" i="43"/>
  <c r="AJ365" i="43" s="1"/>
  <c r="AI365" i="43"/>
  <c r="AI364" i="43"/>
  <c r="AJ352" i="43"/>
  <c r="AJ364" i="43" s="1"/>
  <c r="AJ351" i="43"/>
  <c r="AJ363" i="43" s="1"/>
  <c r="AI363" i="43"/>
  <c r="AJ350" i="43"/>
  <c r="AJ362" i="43" s="1"/>
  <c r="AI362" i="43"/>
  <c r="AJ349" i="43"/>
  <c r="AJ361" i="43" s="1"/>
  <c r="AI361" i="43"/>
  <c r="AJ348" i="43"/>
  <c r="AJ360" i="43" s="1"/>
  <c r="AI360" i="43"/>
  <c r="AJ347" i="43"/>
  <c r="AJ359" i="43" s="1"/>
  <c r="AI359" i="43"/>
  <c r="AJ346" i="43"/>
  <c r="AJ358" i="43" s="1"/>
  <c r="AI358" i="43"/>
  <c r="AI357" i="43"/>
  <c r="AJ345" i="43"/>
  <c r="AJ357" i="43" s="1"/>
  <c r="AJ344" i="43"/>
  <c r="AJ356" i="43" s="1"/>
  <c r="AI356" i="43"/>
  <c r="AJ282" i="43"/>
  <c r="AJ294" i="43" s="1"/>
  <c r="AI294" i="43"/>
  <c r="AJ281" i="43"/>
  <c r="AJ293" i="43" s="1"/>
  <c r="AI293" i="43"/>
  <c r="AJ280" i="43"/>
  <c r="AJ292" i="43" s="1"/>
  <c r="AI292" i="43"/>
  <c r="AJ279" i="43"/>
  <c r="AJ291" i="43" s="1"/>
  <c r="AI291" i="43"/>
  <c r="AJ278" i="43"/>
  <c r="AJ290" i="43" s="1"/>
  <c r="AI290" i="43"/>
  <c r="AJ277" i="43"/>
  <c r="AJ289" i="43" s="1"/>
  <c r="AI289" i="43"/>
  <c r="AJ276" i="43"/>
  <c r="AJ288" i="43" s="1"/>
  <c r="AI288" i="43"/>
  <c r="AJ275" i="43"/>
  <c r="AJ287" i="43" s="1"/>
  <c r="AI287" i="43"/>
  <c r="AI286" i="43"/>
  <c r="AJ274" i="43"/>
  <c r="AJ286" i="43" s="1"/>
  <c r="AJ273" i="43"/>
  <c r="AJ285" i="43" s="1"/>
  <c r="AI285" i="43"/>
  <c r="AJ272" i="43"/>
  <c r="AJ284" i="43" s="1"/>
  <c r="AI284" i="43"/>
  <c r="AJ210" i="43"/>
  <c r="AJ222" i="43" s="1"/>
  <c r="AI222" i="43"/>
  <c r="AJ209" i="43"/>
  <c r="AJ221" i="43" s="1"/>
  <c r="AI221" i="43"/>
  <c r="AJ208" i="43"/>
  <c r="AJ220" i="43" s="1"/>
  <c r="AI220" i="43"/>
  <c r="AJ207" i="43"/>
  <c r="AJ219" i="43" s="1"/>
  <c r="AI219" i="43"/>
  <c r="AJ206" i="43"/>
  <c r="AJ218" i="43" s="1"/>
  <c r="AI218" i="43"/>
  <c r="AJ205" i="43"/>
  <c r="AJ217" i="43" s="1"/>
  <c r="AI217" i="43"/>
  <c r="AJ204" i="43"/>
  <c r="AJ216" i="43" s="1"/>
  <c r="AI216" i="43"/>
  <c r="AJ203" i="43"/>
  <c r="AJ215" i="43" s="1"/>
  <c r="AI215" i="43"/>
  <c r="AJ202" i="43"/>
  <c r="AJ214" i="43" s="1"/>
  <c r="AI214" i="43"/>
  <c r="AJ201" i="43"/>
  <c r="AJ213" i="43" s="1"/>
  <c r="AI213" i="43"/>
  <c r="AJ200" i="43"/>
  <c r="AJ212" i="43" s="1"/>
  <c r="AI212" i="43"/>
  <c r="AJ138" i="43"/>
  <c r="AJ150" i="43" s="1"/>
  <c r="AI150" i="43"/>
  <c r="AJ137" i="43"/>
  <c r="AJ149" i="43" s="1"/>
  <c r="AI149" i="43"/>
  <c r="AJ136" i="43"/>
  <c r="AJ148" i="43" s="1"/>
  <c r="AI148" i="43"/>
  <c r="AJ135" i="43"/>
  <c r="AJ147" i="43" s="1"/>
  <c r="AI147" i="43"/>
  <c r="AJ134" i="43"/>
  <c r="AJ146" i="43" s="1"/>
  <c r="AI146" i="43"/>
  <c r="AJ133" i="43"/>
  <c r="AJ145" i="43" s="1"/>
  <c r="AI145" i="43"/>
  <c r="AJ132" i="43"/>
  <c r="AJ144" i="43" s="1"/>
  <c r="AI144" i="43"/>
  <c r="AJ131" i="43"/>
  <c r="AJ143" i="43" s="1"/>
  <c r="AI143" i="43"/>
  <c r="AJ130" i="43"/>
  <c r="AJ142" i="43" s="1"/>
  <c r="AI142" i="43"/>
  <c r="AJ129" i="43"/>
  <c r="AJ141" i="43" s="1"/>
  <c r="AI141" i="43"/>
  <c r="AJ128" i="43"/>
  <c r="AJ140" i="43" s="1"/>
  <c r="AI140" i="43"/>
  <c r="AJ66" i="43"/>
  <c r="AJ78" i="43" s="1"/>
  <c r="AI78" i="43"/>
  <c r="AJ64" i="43"/>
  <c r="AJ76" i="43" s="1"/>
  <c r="AI76" i="43"/>
  <c r="AJ63" i="43"/>
  <c r="AJ75" i="43" s="1"/>
  <c r="AI75" i="43"/>
  <c r="AJ62" i="43"/>
  <c r="AJ74" i="43" s="1"/>
  <c r="AI74" i="43"/>
  <c r="AJ61" i="43"/>
  <c r="AJ73" i="43" s="1"/>
  <c r="AI73" i="43"/>
  <c r="AJ60" i="43"/>
  <c r="AJ72" i="43" s="1"/>
  <c r="AI72" i="43"/>
  <c r="AJ59" i="43"/>
  <c r="AJ71" i="43" s="1"/>
  <c r="AI71" i="43"/>
  <c r="AJ58" i="43"/>
  <c r="AJ70" i="43" s="1"/>
  <c r="AI70" i="43"/>
  <c r="AJ57" i="43"/>
  <c r="AJ69" i="43" s="1"/>
  <c r="AI69" i="43"/>
  <c r="AJ56" i="43"/>
  <c r="AJ68" i="43" s="1"/>
  <c r="AI68" i="43"/>
  <c r="AJ379" i="43"/>
  <c r="AJ439" i="43" s="1"/>
  <c r="AI439" i="43"/>
  <c r="AJ307" i="43"/>
  <c r="AJ367" i="43" s="1"/>
  <c r="AI367" i="43"/>
  <c r="AJ235" i="43"/>
  <c r="AJ295" i="43" s="1"/>
  <c r="AI295" i="43"/>
  <c r="AJ175" i="43"/>
  <c r="AJ223" i="43" s="1"/>
  <c r="AI223" i="43"/>
  <c r="AJ115" i="43"/>
  <c r="AJ151" i="43" s="1"/>
  <c r="AI151" i="43"/>
</calcChain>
</file>

<file path=xl/sharedStrings.xml><?xml version="1.0" encoding="utf-8"?>
<sst xmlns="http://schemas.openxmlformats.org/spreadsheetml/2006/main" count="103638" uniqueCount="422">
  <si>
    <t>EnergyConvTech</t>
  </si>
  <si>
    <t>ModelGeography</t>
  </si>
  <si>
    <t>SubGeography1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</si>
  <si>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</si>
  <si>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</si>
  <si>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</si>
  <si>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</si>
  <si>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</si>
  <si>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</si>
  <si>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</si>
  <si>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</si>
  <si>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</si>
  <si>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</si>
  <si>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</si>
  <si>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</si>
  <si>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</si>
  <si>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</si>
  <si>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</si>
  <si>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</si>
  <si>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</si>
  <si>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</si>
  <si>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</si>
  <si>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</si>
  <si>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</si>
  <si>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</si>
  <si>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</si>
  <si>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</si>
  <si>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</si>
  <si>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</si>
  <si>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</si>
  <si>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</si>
  <si>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</si>
  <si>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</si>
  <si>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</si>
  <si>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</si>
  <si>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</si>
  <si>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</si>
  <si>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</si>
  <si>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</si>
  <si>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</si>
  <si>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</si>
  <si>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</si>
  <si>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</si>
  <si>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</si>
  <si>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</si>
  <si>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</si>
  <si>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</si>
  <si>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</si>
  <si>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</si>
  <si>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</si>
  <si>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</si>
  <si>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</si>
  <si>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</si>
  <si>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</si>
  <si>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</si>
  <si>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</si>
  <si>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</si>
  <si>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</si>
  <si>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</si>
  <si>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</si>
  <si>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</si>
  <si>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</si>
  <si>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</si>
  <si>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</si>
  <si>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</si>
  <si>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</si>
  <si>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</si>
  <si>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</si>
  <si>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</si>
  <si>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</si>
  <si>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</si>
  <si>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</si>
  <si>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</si>
  <si>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</si>
  <si>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</si>
  <si>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</si>
  <si>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</si>
  <si>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</si>
  <si>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</si>
  <si>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</si>
  <si>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ALL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</si>
  <si>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</si>
  <si>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</si>
  <si>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</si>
  <si>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</si>
  <si>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</si>
  <si>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</si>
  <si>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</si>
  <si>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</si>
  <si>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</si>
  <si>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</si>
  <si>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</si>
  <si>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</si>
  <si>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</si>
  <si>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</si>
  <si>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</si>
  <si>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%</t>
  </si>
  <si>
    <t>years</t>
  </si>
  <si>
    <t>MWh</t>
  </si>
  <si>
    <t>given</t>
  </si>
  <si>
    <t>k</t>
  </si>
  <si>
    <t>m</t>
  </si>
  <si>
    <t>n</t>
  </si>
  <si>
    <t>EnergyStorTech</t>
  </si>
  <si>
    <t>StoredEC</t>
  </si>
  <si>
    <t>DomOrImp</t>
  </si>
  <si>
    <t>MaxChargeRate</t>
  </si>
  <si>
    <t>MaxDischargeRate</t>
  </si>
  <si>
    <t>StorPeriodicity</t>
  </si>
  <si>
    <t>TWOHR_BATTERY</t>
  </si>
  <si>
    <t>EC_DOM</t>
  </si>
  <si>
    <t>DAILY</t>
  </si>
  <si>
    <t>FOURHR_BATTERY</t>
  </si>
  <si>
    <t>SIXHR_BATTERY</t>
  </si>
  <si>
    <t>PUMPED_STOR</t>
  </si>
  <si>
    <t>CapacityDerating</t>
  </si>
  <si>
    <t>DepthOfDischarge</t>
  </si>
  <si>
    <t>Efficiency</t>
  </si>
  <si>
    <t>LegacyCapacity</t>
  </si>
  <si>
    <t>BalLifetime</t>
  </si>
  <si>
    <t>BalCycles</t>
  </si>
  <si>
    <t>LifetimeYears</t>
  </si>
  <si>
    <t>LifetimeCycles</t>
  </si>
  <si>
    <t>PIER2.0</t>
  </si>
  <si>
    <t>MW</t>
  </si>
  <si>
    <t>tCO2/MWh input</t>
  </si>
  <si>
    <t>MaxImport</t>
  </si>
  <si>
    <t>MaxDomesticProd</t>
  </si>
  <si>
    <t>FixedTaxOHImp</t>
  </si>
  <si>
    <t>AVTaxOHImp</t>
  </si>
  <si>
    <t>ImportPrice</t>
  </si>
  <si>
    <t>FixedTaxOHDom</t>
  </si>
  <si>
    <t>AVTaxOHDom</t>
  </si>
  <si>
    <t>NonEnergyShare</t>
  </si>
  <si>
    <t>MT or BCF</t>
  </si>
  <si>
    <t xml:space="preserve"> = </t>
  </si>
  <si>
    <t>DomesticPrice (mRs/ktonne)</t>
  </si>
  <si>
    <t>wacc</t>
  </si>
  <si>
    <t>CRF</t>
  </si>
  <si>
    <t>PIER2.0_ECT::EfficiencyCostMaxAnnual.csv</t>
  </si>
  <si>
    <t>Source::File</t>
  </si>
  <si>
    <t>i</t>
  </si>
  <si>
    <t>l</t>
  </si>
  <si>
    <t>o</t>
  </si>
  <si>
    <t>PIER2.0::ECT_Lifetime.csv</t>
  </si>
  <si>
    <t>PIER2.0::ECT_OperationalInfo.csv</t>
  </si>
  <si>
    <t>PIER2.0::ECT_CapAddBounds.csv</t>
  </si>
  <si>
    <t>given / 1000</t>
  </si>
  <si>
    <t>description</t>
  </si>
  <si>
    <t>energy carrier</t>
  </si>
  <si>
    <t>model geography</t>
  </si>
  <si>
    <t>efficiency of conversion of energy input to output</t>
  </si>
  <si>
    <t>annuity on existiting capacity</t>
  </si>
  <si>
    <t>annuity on new capacity</t>
  </si>
  <si>
    <t>lifetime of asset</t>
  </si>
  <si>
    <t>legacy/existing</t>
  </si>
  <si>
    <t>pipeline builds</t>
  </si>
  <si>
    <t>maximum additions</t>
  </si>
  <si>
    <t>given/1000</t>
  </si>
  <si>
    <t>max utilization factor (over whole year) ** this must be considered alongside availability for technology provided in ECT_Max_CUF.csv to arrive at more granular availability profiles (see code)</t>
  </si>
  <si>
    <t>RF_ATF</t>
  </si>
  <si>
    <t>RF_HSD</t>
  </si>
  <si>
    <t>RF_LPG</t>
  </si>
  <si>
    <t>RF_MS</t>
  </si>
  <si>
    <t>RF_OTHERPP</t>
  </si>
  <si>
    <t>RF_PETCOKE</t>
  </si>
  <si>
    <t>PIER::EnergyConvTechnologies.csv</t>
  </si>
  <si>
    <t>model granularity</t>
  </si>
  <si>
    <t>million Rs / Mt</t>
  </si>
  <si>
    <t>variable cost per Mt of input energy carrier</t>
  </si>
  <si>
    <t>days</t>
  </si>
  <si>
    <t>month</t>
  </si>
  <si>
    <t>may</t>
  </si>
  <si>
    <t>june</t>
  </si>
  <si>
    <t>april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</si>
  <si>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</si>
  <si>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</si>
  <si>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</si>
  <si>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</si>
  <si>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</si>
  <si>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</si>
  <si>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</si>
  <si>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</si>
  <si>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</si>
  <si>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hours day</t>
  </si>
  <si>
    <t>hours</t>
  </si>
  <si>
    <t>S01Apr</t>
  </si>
  <si>
    <t>S02May</t>
  </si>
  <si>
    <t>S03Jun</t>
  </si>
  <si>
    <t>S04Jul</t>
  </si>
  <si>
    <t>S05Aug</t>
  </si>
  <si>
    <t>S06Sep</t>
  </si>
  <si>
    <t>S07Oct</t>
  </si>
  <si>
    <t>S08Nov</t>
  </si>
  <si>
    <t>S09Dec</t>
  </si>
  <si>
    <t>S10Jan</t>
  </si>
  <si>
    <t>S11Feb</t>
  </si>
  <si>
    <t>S12Mar</t>
  </si>
  <si>
    <t>million Rs2024/MW</t>
  </si>
  <si>
    <t>Period</t>
  </si>
  <si>
    <t>Constraint (s)</t>
  </si>
  <si>
    <t>Year (FY)</t>
  </si>
  <si>
    <t>Capacity forced , no retirements, no new-builds</t>
  </si>
  <si>
    <t>Pipeline capacity forced, no retirements, no new-builds</t>
  </si>
  <si>
    <t>Demand = PIER2.0 2025, Calibration year for less constraned model operaration</t>
  </si>
  <si>
    <t>Demand = PIER2.0 2024, Calibration year for constrained model operation and comparison between Rumi+PIER2.0 &amp; Macro case build on PIER2.0</t>
  </si>
  <si>
    <t>Using demand from 2029, as selected year for period , which spans 2026 to 2031, using constraints from PIER2.0 "8_REF_Unconstr" scenario</t>
  </si>
  <si>
    <t>Using demand from 2034, as selected year for period, which spans 2032 to 2036, using constraints from PIER2.0 "8_REF_Unconstr" scenario</t>
  </si>
  <si>
    <t>Using demand from 2039, as selected year for period, which spans 2037 to 2041, using constraints from PIER2.0 "8_REF_Unconstr" scenario</t>
  </si>
  <si>
    <t>Notes</t>
  </si>
  <si>
    <t>This period is inserted only so that all existing capacity can be built. Using demand from 2024, as PIER2.0 does not provide a demand for 2023</t>
  </si>
  <si>
    <t>PIER2.0 var name</t>
  </si>
  <si>
    <t>Equation to Macro var</t>
  </si>
  <si>
    <t>Macro variable</t>
  </si>
  <si>
    <t>location</t>
  </si>
  <si>
    <t>all units in macro are given in the selected value</t>
  </si>
  <si>
    <t>fuel_commodity</t>
  </si>
  <si>
    <t>annualized_investment_cost</t>
  </si>
  <si>
    <t>FixedCost</t>
  </si>
  <si>
    <t>VarCost</t>
  </si>
  <si>
    <t>% of energy input consumed by technology (not  part of output)</t>
  </si>
  <si>
    <t>ramp_up_fraction</t>
  </si>
  <si>
    <t>ramp_down_fraction</t>
  </si>
  <si>
    <t>MinCapacity</t>
  </si>
  <si>
    <t>MaxCapacity</t>
  </si>
  <si>
    <t>max_capacity</t>
  </si>
  <si>
    <t>type</t>
  </si>
  <si>
    <t>ThermalPower</t>
  </si>
  <si>
    <t>id</t>
  </si>
  <si>
    <t>coal_legacy</t>
  </si>
  <si>
    <t>biomass_legacy</t>
  </si>
  <si>
    <t>HydroRes</t>
  </si>
  <si>
    <t>conventional_hydroelectric_legacy</t>
  </si>
  <si>
    <t>conventional_hydroelectric_small_legacy</t>
  </si>
  <si>
    <t>NG_CCGT_legacy</t>
  </si>
  <si>
    <t>nuclear_PHWR_legacy</t>
  </si>
  <si>
    <t>solar_GM_legacy</t>
  </si>
  <si>
    <t>solar_RT_legacy</t>
  </si>
  <si>
    <t>onshore_wind_legacy</t>
  </si>
  <si>
    <t>VRE</t>
  </si>
  <si>
    <t>fuel_consumption</t>
  </si>
  <si>
    <t>self-consumption adjsuted fuel consumption of generating unit</t>
  </si>
  <si>
    <t>MWin per Mwout</t>
  </si>
  <si>
    <t>emission_rate</t>
  </si>
  <si>
    <t>PJ/MT or PJ/BCM</t>
  </si>
  <si>
    <t>self-consumption adjusted efficiency</t>
  </si>
  <si>
    <t>discharge_efficiency</t>
  </si>
  <si>
    <t>PIER2.0::PhysicalDerivedCarriers.csv</t>
  </si>
  <si>
    <t/>
  </si>
  <si>
    <t>doemstic only, need imported !</t>
  </si>
  <si>
    <t>tonnes CO2/MT (no BCM)</t>
  </si>
  <si>
    <t>CM</t>
  </si>
  <si>
    <t>Statistics Netherlands. n.d. “Weight Units Energy.” Webpagina. Statistics Netherlands. Accessed July 15, 2025. https://www.cbs.nl/en-gb/our-services/methods/definitions/weight-units-energy.</t>
  </si>
  <si>
    <t>kg natural gas</t>
  </si>
  <si>
    <t>Google</t>
  </si>
  <si>
    <t>2020Rs</t>
  </si>
  <si>
    <t>2024Rs</t>
  </si>
  <si>
    <t>NEED INDIA</t>
  </si>
  <si>
    <t>millionRs/MWh-elec</t>
  </si>
  <si>
    <t>variable_om_cost</t>
  </si>
  <si>
    <t>PIER2.0::ECT_EfficiencyCostMaxAnnualUF.xlsx</t>
  </si>
  <si>
    <t>million 2020Rs/year</t>
  </si>
  <si>
    <t>million 2024Rs/year</t>
  </si>
  <si>
    <t>fixed_om_cost</t>
  </si>
  <si>
    <t>given Fixed O&amp;M (PIER or assumed), adjusted to 2024Rs from 2020Rs</t>
  </si>
  <si>
    <t>This is without fixed O&amp;M as expected by Macro</t>
  </si>
  <si>
    <t>capital_recovery_period</t>
  </si>
  <si>
    <t xml:space="preserve"> = round ( f / 2 , 0)</t>
  </si>
  <si>
    <t>For existing infrastructure this is half operational lifetime, rounded to integer as Macro will fail if given decimal</t>
  </si>
  <si>
    <t>ff</t>
  </si>
  <si>
    <t>gg</t>
  </si>
  <si>
    <t xml:space="preserve"> = given</t>
  </si>
  <si>
    <t>given discount rate from PIER2.0 workbook, No adjustment made</t>
  </si>
  <si>
    <t>hh</t>
  </si>
  <si>
    <t>ii</t>
  </si>
  <si>
    <t>investment_cost</t>
  </si>
  <si>
    <t>million 2024Rs</t>
  </si>
  <si>
    <t>% total investment per capital recovery year</t>
  </si>
  <si>
    <t>fraction of capacity</t>
  </si>
  <si>
    <t>min_capcity</t>
  </si>
  <si>
    <t xml:space="preserve"> = ff / hh</t>
  </si>
  <si>
    <t xml:space="preserve"> = q / ( 1-(1+q)^(-gg))</t>
  </si>
  <si>
    <t>RetCapacity</t>
  </si>
  <si>
    <t xml:space="preserve"> = given*1000</t>
  </si>
  <si>
    <t>PIER2.0::PEC_ProdImpConstraints.csv</t>
  </si>
  <si>
    <t>PIER2.0::PEC_Info.csv</t>
  </si>
  <si>
    <t xml:space="preserve">d </t>
  </si>
  <si>
    <t>price</t>
  </si>
  <si>
    <t>mRs/mWh</t>
  </si>
  <si>
    <t>mRs/MWh</t>
  </si>
  <si>
    <t>MT or BCM</t>
  </si>
  <si>
    <t>mRs/mT or kRs/BCM</t>
  </si>
  <si>
    <t>mRs/mT ork Rs/BCM</t>
  </si>
  <si>
    <t>max</t>
  </si>
  <si>
    <t xml:space="preserve"> = ( d * 1e3 * (1 + e) + f * 1e3 ) / conversion_if_not _MT / conversion from MT to PJ / conversion from PJ to MWh</t>
  </si>
  <si>
    <t xml:space="preserve"> = ( g * 1e3 * (1 + h) + i * 1e3 )  / conversion_if_not _MT / conversion from MT to PJ / conversion from PJ to MWh</t>
  </si>
  <si>
    <t xml:space="preserve"> = a *  conversion_if_not _MT * conversion from MT to PJ * conversion from PJ to MWh</t>
  </si>
  <si>
    <t xml:space="preserve"> = b *  conversion_if_not _MT * conversion from MT to PJ * conversion from PJ to MWh</t>
  </si>
  <si>
    <t>ECT_EmissionDetails.csv</t>
  </si>
  <si>
    <t>PIER2.0::PhysicalCarrierEmissions.csv or for coal, PIER2.0::ECT_EmissionDetails.csv</t>
  </si>
  <si>
    <t>Seg1 - domestic price with taxes applied</t>
  </si>
  <si>
    <t>Seg 1 - domestic resource</t>
  </si>
  <si>
    <t>Seg 2 - import price with taxes applied</t>
  </si>
  <si>
    <t>Seg 2 - import resource</t>
  </si>
  <si>
    <t>Battery</t>
  </si>
  <si>
    <t>2-Hr</t>
  </si>
  <si>
    <t>4-Hr</t>
  </si>
  <si>
    <t>6-Hr</t>
  </si>
  <si>
    <t>PIER::EnergyStorTechnologies.csv</t>
  </si>
  <si>
    <t xml:space="preserve">c </t>
  </si>
  <si>
    <t>PIER2.0::EST_DeratingDepthOfDischarge.csv</t>
  </si>
  <si>
    <t>overall efficiency</t>
  </si>
  <si>
    <t>PIER2.0::EST_EfficiencyCost.csv</t>
  </si>
  <si>
    <t>lifetime of asset in years</t>
  </si>
  <si>
    <t>lifetime of asset in cycles</t>
  </si>
  <si>
    <t>cycles</t>
  </si>
  <si>
    <t xml:space="preserve">g </t>
  </si>
  <si>
    <t>PIER2.0::EST_Lifetime.csv or EST_LegacyDetails.csv</t>
  </si>
  <si>
    <t>PIER2.0::ECT_LegacyDetails.csv</t>
  </si>
  <si>
    <t>PIER2.0::EST_Parameters.xlsx</t>
  </si>
  <si>
    <t>PIER2.0::EST_CapAddBounds.csv</t>
  </si>
  <si>
    <t xml:space="preserve">e </t>
  </si>
  <si>
    <t xml:space="preserve">f </t>
  </si>
  <si>
    <t>discharge_efficienc</t>
  </si>
  <si>
    <t>charge_efficiency</t>
  </si>
  <si>
    <t>discharge_max_flow_fraction</t>
  </si>
  <si>
    <t xml:space="preserve"> = sqrt ( e )</t>
  </si>
  <si>
    <t>pumpedhydro</t>
  </si>
  <si>
    <t>GREEN_H2</t>
  </si>
  <si>
    <t>NA</t>
  </si>
  <si>
    <t>PIER2.0::EC_Transfers.csv</t>
  </si>
  <si>
    <t>transmission_origin</t>
  </si>
  <si>
    <t>transmission_dest</t>
  </si>
  <si>
    <t>loss_fraction</t>
  </si>
  <si>
    <t>min_capacity</t>
  </si>
  <si>
    <t>T&amp;D losses</t>
  </si>
  <si>
    <t>Infinity</t>
  </si>
  <si>
    <t>capacity in GWh/h</t>
  </si>
  <si>
    <t xml:space="preserve"> = c * 1e3 or zero if distribution - capacity built between 2023 and 2024</t>
  </si>
  <si>
    <t xml:space="preserve"> = c * 1e3 or infinity if distribution  - capacity built between 2023 and 2024</t>
  </si>
  <si>
    <t>PIER2.0::EC_Transfers.xlsx</t>
  </si>
  <si>
    <t>one directional capacity in MWh/h, 2023 value from PIER2.0 source workbook</t>
  </si>
  <si>
    <t>can_expand</t>
  </si>
  <si>
    <t>can_retire</t>
  </si>
  <si>
    <t>cost applied in PIER to transmission, for carriers other than electricity in million Rs per MT</t>
  </si>
  <si>
    <t xml:space="preserve"> = a / 1e3 (electricity) :: = a * MT/PJ * PJ/MWh (all others)</t>
  </si>
  <si>
    <t>DomesticPrice</t>
  </si>
  <si>
    <t>Season</t>
  </si>
  <si>
    <t>lookup</t>
  </si>
  <si>
    <t>period</t>
  </si>
  <si>
    <t>year</t>
  </si>
  <si>
    <t>InstYear</t>
  </si>
  <si>
    <t>UK</t>
  </si>
  <si>
    <t>UP</t>
  </si>
  <si>
    <t>RJ</t>
  </si>
  <si>
    <t>PB</t>
  </si>
  <si>
    <t>JK</t>
  </si>
  <si>
    <t>HP</t>
  </si>
  <si>
    <t>HR</t>
  </si>
  <si>
    <t>DL</t>
  </si>
  <si>
    <t>TS</t>
  </si>
  <si>
    <t>TN</t>
  </si>
  <si>
    <t>KL</t>
  </si>
  <si>
    <t>KA</t>
  </si>
  <si>
    <t>AP</t>
  </si>
  <si>
    <t>NE</t>
  </si>
  <si>
    <t>AS</t>
  </si>
  <si>
    <t>GA</t>
  </si>
  <si>
    <t>MH</t>
  </si>
  <si>
    <t>MP</t>
  </si>
  <si>
    <t>GJ</t>
  </si>
  <si>
    <t>CG</t>
  </si>
  <si>
    <t>SK</t>
  </si>
  <si>
    <t>WB</t>
  </si>
  <si>
    <t>OD</t>
  </si>
  <si>
    <t>JH</t>
  </si>
  <si>
    <t>BR</t>
  </si>
  <si>
    <t>SubGeography2</t>
  </si>
  <si>
    <t xml:space="preserve"> = 1 / a / (1 -f)</t>
  </si>
  <si>
    <t xml:space="preserve"> = a - f</t>
  </si>
  <si>
    <t xml:space="preserve"> =  ( m * conversion_if_not _MT) / (n * conversion_PJ_to_MWh)</t>
  </si>
  <si>
    <t xml:space="preserve"> = d / m/ conversion_PJ_to_MWh * aa</t>
  </si>
  <si>
    <t xml:space="preserve"> = o * 2020 to 2024 inflator</t>
  </si>
  <si>
    <t xml:space="preserve"> = c - ee</t>
  </si>
  <si>
    <t xml:space="preserve"> = round ( fe/ 2 , 0)</t>
  </si>
  <si>
    <t xml:space="preserve"> = p / ( 1-(1+p)^(-gg))</t>
  </si>
  <si>
    <t>p</t>
  </si>
  <si>
    <t xml:space="preserve"> = given legacy cap * 1000 - given retirement *1000</t>
  </si>
  <si>
    <t>PIER2.0::ECT_LegacyCapacity.csv - PIER2.0::ECT_LegacyRetirement.csv</t>
  </si>
  <si>
    <t>LegacyCapacity &amp; RetCapacity</t>
  </si>
  <si>
    <t xml:space="preserve"> = given fixed o&amp;m</t>
  </si>
  <si>
    <t>min &amp; max_capacity</t>
  </si>
  <si>
    <t>Pumped storage discharges over 6 hours (Ensure latest info taken from EST Parameters workbook)</t>
  </si>
  <si>
    <t>For now making all storages daily cycling - given computational constraints</t>
  </si>
  <si>
    <t>Comment</t>
  </si>
  <si>
    <t>MaxCap</t>
  </si>
  <si>
    <t>MinCap</t>
  </si>
  <si>
    <t xml:space="preserve"> = IF ( BallLifetime &gt;= year - 2023  THEN  given*1000 ELSE 0 )</t>
  </si>
  <si>
    <t>OneWayTransmissionLink</t>
  </si>
  <si>
    <t>#id</t>
  </si>
  <si>
    <t>Legacy Capacity in MWh</t>
  </si>
  <si>
    <t xml:space="preserve"> = given * 1e3</t>
  </si>
  <si>
    <t>distance</t>
  </si>
  <si>
    <t>this is the cost paid by model to maintain T&amp;D (assumed annuity costs+?)</t>
  </si>
  <si>
    <t>transmission</t>
  </si>
  <si>
    <t>lifetime</t>
  </si>
  <si>
    <t>distribution</t>
  </si>
  <si>
    <t>FixedO&amp;M</t>
  </si>
  <si>
    <t>Investment</t>
  </si>
  <si>
    <t>CRP</t>
  </si>
  <si>
    <t>Tech</t>
  </si>
  <si>
    <t>P2</t>
  </si>
  <si>
    <t>P3</t>
  </si>
  <si>
    <t>Fixed</t>
  </si>
  <si>
    <t>P1</t>
  </si>
  <si>
    <t>Invest_multiplier</t>
  </si>
  <si>
    <t>All</t>
  </si>
  <si>
    <t>Not applying in the first year, as it should be</t>
  </si>
  <si>
    <t xml:space="preserve">Reported Macro investments = Annual annuity * years in total model length </t>
  </si>
  <si>
    <t>Total annualized investment (trillion) - coming from Macro / 2</t>
  </si>
  <si>
    <t>legacy</t>
  </si>
  <si>
    <t>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</si>
</sst>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"/>
    <numFmt numFmtId="165" formatCode="0.00000"/>
    <numFmt numFmtId="166" formatCode="_ * #,##0.00_ ;_ * \-#,##0.00_ ;_ * &quot;-&quot;??_ ;_ @_ "/>
    <numFmt numFmtId="167" formatCode="0.0000000"/>
    <numFmt numFmtId="168" formatCode="0.0"/>
    <numFmt numFmtId="169" formatCode="0.0000"/>
    <numFmt numFmtId="170" formatCode="_(* #,##0.000_);_(* \(#,##0.000\);_(* &quot;-&quot;??_);_(@_)"/>
    <numFmt numFmtId="171" formatCode="_(* #,##0.00000000_);_(* \(#,##0.00000000\);_(* &quot;-&quot;??_);_(@_)"/>
    <numFmt numFmtId="172" formatCode="0.000000000"/>
    <numFmt numFmtId="173" formatCode="0.000000"/>
    <numFmt numFmtId="174" formatCode="0.000000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07">
    <xf numFmtId="0" fontId="0" fillId="0" borderId="0" xfId="0"/>
    <xf numFmtId="164" fontId="0" fillId="0" borderId="0" xfId="0" applyNumberForma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5" fontId="0" fillId="0" borderId="0" xfId="0" applyNumberFormat="1"/>
    <xf numFmtId="0" fontId="16" fillId="0" borderId="11" xfId="0" applyFont="1" applyBorder="1"/>
    <xf numFmtId="0" fontId="18" fillId="0" borderId="0" xfId="0" applyFont="1"/>
    <xf numFmtId="0" fontId="16" fillId="0" borderId="12" xfId="0" applyFont="1" applyBorder="1"/>
    <xf numFmtId="1" fontId="0" fillId="0" borderId="0" xfId="42" applyNumberFormat="1" applyFon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6" fillId="0" borderId="0" xfId="0" applyFont="1"/>
    <xf numFmtId="169" fontId="0" fillId="0" borderId="0" xfId="0" applyNumberFormat="1"/>
    <xf numFmtId="170" fontId="0" fillId="0" borderId="0" xfId="42" applyNumberFormat="1" applyFont="1"/>
    <xf numFmtId="43" fontId="18" fillId="0" borderId="0" xfId="0" applyNumberFormat="1" applyFont="1"/>
    <xf numFmtId="0" fontId="0" fillId="35" borderId="0" xfId="0" applyFill="1"/>
    <xf numFmtId="165" fontId="0" fillId="35" borderId="0" xfId="0" applyNumberFormat="1" applyFill="1"/>
    <xf numFmtId="0" fontId="0" fillId="0" borderId="12" xfId="0" applyBorder="1"/>
    <xf numFmtId="170" fontId="0" fillId="35" borderId="0" xfId="0" applyNumberFormat="1" applyFill="1"/>
    <xf numFmtId="0" fontId="22" fillId="0" borderId="0" xfId="0" applyFont="1"/>
    <xf numFmtId="0" fontId="16" fillId="34" borderId="10" xfId="0" applyFont="1" applyFill="1" applyBorder="1"/>
    <xf numFmtId="164" fontId="18" fillId="0" borderId="0" xfId="0" applyNumberFormat="1" applyFont="1"/>
    <xf numFmtId="0" fontId="0" fillId="34" borderId="0" xfId="0" applyFill="1"/>
    <xf numFmtId="164" fontId="0" fillId="34" borderId="0" xfId="0" applyNumberFormat="1" applyFill="1"/>
    <xf numFmtId="0" fontId="0" fillId="36" borderId="0" xfId="0" applyFill="1"/>
    <xf numFmtId="164" fontId="0" fillId="36" borderId="0" xfId="0" applyNumberFormat="1" applyFill="1"/>
    <xf numFmtId="164" fontId="21" fillId="36" borderId="0" xfId="0" applyNumberFormat="1" applyFont="1" applyFill="1"/>
    <xf numFmtId="164" fontId="0" fillId="34" borderId="0" xfId="0" quotePrefix="1" applyNumberFormat="1" applyFill="1"/>
    <xf numFmtId="171" fontId="0" fillId="0" borderId="0" xfId="0" applyNumberFormat="1"/>
    <xf numFmtId="171" fontId="0" fillId="36" borderId="0" xfId="0" applyNumberFormat="1" applyFill="1"/>
    <xf numFmtId="0" fontId="18" fillId="37" borderId="0" xfId="0" applyFont="1" applyFill="1"/>
    <xf numFmtId="0" fontId="22" fillId="37" borderId="0" xfId="0" applyFont="1" applyFill="1"/>
    <xf numFmtId="0" fontId="16" fillId="37" borderId="10" xfId="0" applyFont="1" applyFill="1" applyBorder="1"/>
    <xf numFmtId="43" fontId="18" fillId="37" borderId="0" xfId="0" applyNumberFormat="1" applyFont="1" applyFill="1"/>
    <xf numFmtId="0" fontId="0" fillId="37" borderId="0" xfId="0" applyFill="1"/>
    <xf numFmtId="165" fontId="0" fillId="0" borderId="12" xfId="0" applyNumberFormat="1" applyBorder="1"/>
    <xf numFmtId="2" fontId="0" fillId="0" borderId="12" xfId="0" applyNumberFormat="1" applyBorder="1"/>
    <xf numFmtId="164" fontId="0" fillId="0" borderId="12" xfId="0" applyNumberFormat="1" applyBorder="1"/>
    <xf numFmtId="170" fontId="0" fillId="0" borderId="12" xfId="42" applyNumberFormat="1" applyFont="1" applyBorder="1"/>
    <xf numFmtId="43" fontId="18" fillId="0" borderId="12" xfId="0" applyNumberFormat="1" applyFont="1" applyBorder="1"/>
    <xf numFmtId="164" fontId="0" fillId="34" borderId="12" xfId="0" applyNumberFormat="1" applyFill="1" applyBorder="1"/>
    <xf numFmtId="0" fontId="0" fillId="37" borderId="12" xfId="0" applyFill="1" applyBorder="1"/>
    <xf numFmtId="0" fontId="0" fillId="34" borderId="12" xfId="0" applyFill="1" applyBorder="1"/>
    <xf numFmtId="169" fontId="0" fillId="0" borderId="12" xfId="0" applyNumberFormat="1" applyBorder="1"/>
    <xf numFmtId="0" fontId="0" fillId="0" borderId="11" xfId="0" applyBorder="1"/>
    <xf numFmtId="172" fontId="0" fillId="0" borderId="0" xfId="0" applyNumberFormat="1"/>
    <xf numFmtId="0" fontId="0" fillId="38" borderId="0" xfId="0" applyFill="1"/>
    <xf numFmtId="1" fontId="0" fillId="38" borderId="0" xfId="0" applyNumberFormat="1" applyFill="1"/>
    <xf numFmtId="172" fontId="0" fillId="38" borderId="0" xfId="0" applyNumberFormat="1" applyFill="1"/>
    <xf numFmtId="0" fontId="0" fillId="38" borderId="12" xfId="0" applyFill="1" applyBorder="1"/>
    <xf numFmtId="0" fontId="18" fillId="36" borderId="0" xfId="0" applyFont="1" applyFill="1"/>
    <xf numFmtId="1" fontId="0" fillId="0" borderId="12" xfId="0" applyNumberFormat="1" applyBorder="1"/>
    <xf numFmtId="164" fontId="0" fillId="38" borderId="0" xfId="0" applyNumberFormat="1" applyFill="1"/>
    <xf numFmtId="173" fontId="0" fillId="38" borderId="0" xfId="0" applyNumberFormat="1" applyFill="1"/>
    <xf numFmtId="170" fontId="0" fillId="38" borderId="0" xfId="0" applyNumberFormat="1" applyFill="1"/>
    <xf numFmtId="2" fontId="0" fillId="38" borderId="0" xfId="0" applyNumberFormat="1" applyFill="1"/>
    <xf numFmtId="164" fontId="0" fillId="38" borderId="12" xfId="0" applyNumberFormat="1" applyFill="1" applyBorder="1"/>
    <xf numFmtId="1" fontId="0" fillId="38" borderId="12" xfId="0" applyNumberFormat="1" applyFill="1" applyBorder="1"/>
    <xf numFmtId="173" fontId="0" fillId="38" borderId="12" xfId="0" applyNumberFormat="1" applyFill="1" applyBorder="1"/>
    <xf numFmtId="170" fontId="0" fillId="38" borderId="12" xfId="0" applyNumberFormat="1" applyFill="1" applyBorder="1"/>
    <xf numFmtId="2" fontId="0" fillId="38" borderId="12" xfId="0" applyNumberFormat="1" applyFill="1" applyBorder="1"/>
    <xf numFmtId="164" fontId="0" fillId="39" borderId="0" xfId="0" applyNumberFormat="1" applyFill="1"/>
    <xf numFmtId="0" fontId="0" fillId="39" borderId="0" xfId="0" applyFill="1"/>
    <xf numFmtId="165" fontId="0" fillId="39" borderId="0" xfId="0" applyNumberFormat="1" applyFill="1"/>
    <xf numFmtId="169" fontId="0" fillId="39" borderId="0" xfId="0" applyNumberFormat="1" applyFill="1"/>
    <xf numFmtId="164" fontId="0" fillId="39" borderId="12" xfId="0" applyNumberFormat="1" applyFill="1" applyBorder="1"/>
    <xf numFmtId="0" fontId="0" fillId="39" borderId="12" xfId="0" applyFill="1" applyBorder="1"/>
    <xf numFmtId="165" fontId="0" fillId="39" borderId="12" xfId="0" applyNumberFormat="1" applyFill="1" applyBorder="1"/>
    <xf numFmtId="0" fontId="23" fillId="0" borderId="0" xfId="0" applyFont="1"/>
    <xf numFmtId="0" fontId="23" fillId="0" borderId="12" xfId="0" applyFont="1" applyBorder="1"/>
    <xf numFmtId="0" fontId="21" fillId="0" borderId="0" xfId="0" applyFont="1"/>
    <xf numFmtId="0" fontId="21" fillId="0" borderId="12" xfId="0" applyFont="1" applyBorder="1"/>
    <xf numFmtId="0" fontId="14" fillId="0" borderId="0" xfId="0" applyFont="1"/>
    <xf numFmtId="164" fontId="21" fillId="0" borderId="0" xfId="0" applyNumberFormat="1" applyFont="1"/>
    <xf numFmtId="172" fontId="0" fillId="39" borderId="0" xfId="0" applyNumberFormat="1" applyFill="1"/>
    <xf numFmtId="0" fontId="21" fillId="38" borderId="12" xfId="0" applyFont="1" applyFill="1" applyBorder="1"/>
    <xf numFmtId="164" fontId="21" fillId="38" borderId="12" xfId="0" applyNumberFormat="1" applyFont="1" applyFill="1" applyBorder="1"/>
    <xf numFmtId="0" fontId="14" fillId="38" borderId="12" xfId="0" applyFont="1" applyFill="1" applyBorder="1"/>
    <xf numFmtId="172" fontId="0" fillId="38" borderId="12" xfId="0" applyNumberFormat="1" applyFill="1" applyBorder="1"/>
    <xf numFmtId="11" fontId="0" fillId="0" borderId="0" xfId="0" applyNumberFormat="1"/>
    <xf numFmtId="0" fontId="14" fillId="0" borderId="12" xfId="0" applyFont="1" applyBorder="1"/>
    <xf numFmtId="0" fontId="0" fillId="35" borderId="12" xfId="0" applyFill="1" applyBorder="1"/>
    <xf numFmtId="165" fontId="0" fillId="35" borderId="12" xfId="0" applyNumberFormat="1" applyFill="1" applyBorder="1"/>
    <xf numFmtId="170" fontId="0" fillId="35" borderId="12" xfId="0" applyNumberFormat="1" applyFill="1" applyBorder="1"/>
    <xf numFmtId="173" fontId="0" fillId="0" borderId="0" xfId="0" applyNumberFormat="1"/>
    <xf numFmtId="173" fontId="0" fillId="0" borderId="12" xfId="0" applyNumberFormat="1" applyBorder="1"/>
    <xf numFmtId="0" fontId="0" fillId="40" borderId="0" xfId="0" applyFill="1"/>
    <xf numFmtId="0" fontId="16" fillId="40" borderId="0" xfId="0" applyFont="1" applyFill="1"/>
    <xf numFmtId="0" fontId="0" fillId="40" borderId="12" xfId="0" applyFill="1" applyBorder="1"/>
    <xf numFmtId="0" fontId="18" fillId="0" borderId="12" xfId="0" applyFont="1" applyBorder="1"/>
    <xf numFmtId="0" fontId="0" fillId="0" borderId="10" xfId="0" applyBorder="1"/>
    <xf numFmtId="0" fontId="16" fillId="40" borderId="10" xfId="0" applyFont="1" applyFill="1" applyBorder="1"/>
    <xf numFmtId="0" fontId="23" fillId="0" borderId="0" xfId="0" applyFont="1" applyAlignment="1">
      <alignment horizontal="right"/>
    </xf>
    <xf numFmtId="0" fontId="23" fillId="0" borderId="12" xfId="0" applyFont="1" applyBorder="1" applyAlignment="1">
      <alignment horizontal="right"/>
    </xf>
    <xf numFmtId="0" fontId="23" fillId="0" borderId="10" xfId="0" applyFont="1" applyBorder="1"/>
    <xf numFmtId="0" fontId="0" fillId="40" borderId="10" xfId="0" applyFill="1" applyBorder="1"/>
    <xf numFmtId="0" fontId="21" fillId="0" borderId="10" xfId="0" applyFont="1" applyBorder="1"/>
    <xf numFmtId="0" fontId="18" fillId="0" borderId="10" xfId="0" applyFont="1" applyBorder="1"/>
    <xf numFmtId="0" fontId="23" fillId="0" borderId="10" xfId="0" applyFont="1" applyBorder="1" applyAlignment="1">
      <alignment horizontal="right"/>
    </xf>
    <xf numFmtId="170" fontId="18" fillId="0" borderId="0" xfId="0" applyNumberFormat="1" applyFont="1"/>
    <xf numFmtId="170" fontId="18" fillId="0" borderId="12" xfId="0" applyNumberFormat="1" applyFont="1" applyBorder="1"/>
    <xf numFmtId="164" fontId="0" fillId="35" borderId="0" xfId="0" applyNumberFormat="1" applyFill="1"/>
    <xf numFmtId="164" fontId="0" fillId="35" borderId="12" xfId="0" applyNumberFormat="1" applyFill="1" applyBorder="1"/>
    <xf numFmtId="174" fontId="0" fillId="0" borderId="0" xfId="0" applyNumberFormat="1"/>
    <xf numFmtId="174" fontId="0" fillId="0" borderId="12" xfId="0" applyNumberFormat="1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3" xfId="45" xr:uid="{CD5E97D1-B0D9-418B-994F-693EBA649B2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44" xr:uid="{D14775A9-315D-4D5D-BBBE-C266B326323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3" xr:uid="{85B4D17C-0BBE-428F-A9E4-15AE303E167D}"/>
    <cellStyle name="Note" xfId="15" builtinId="10" customBuiltin="1"/>
    <cellStyle name="Output" xfId="10" builtinId="21" customBuiltin="1"/>
    <cellStyle name="Percent 4" xfId="46" xr:uid="{9B2842B9-E5BA-4071-8811-CE7469004D3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ORK\d1_PROJECTS\p2025_NZI\d0_5pier\PIER20_latest_Feb2026\Default%20Data\Supply\Source\EC_Transfers.xlsx" TargetMode="External"/><Relationship Id="rId1" Type="http://schemas.openxmlformats.org/officeDocument/2006/relationships/externalLinkPath" Target="file:///X:\WORK\d1_PROJECTS\p2025_NZI\d0_5pier\PIER20_latest_Feb2026\Default%20Data\Supply\Source\EC_Trans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Info"/>
      <sheetName val="Maps"/>
      <sheetName val="COAL"/>
      <sheetName val="CRUDE+PP+NATGAS-input"/>
      <sheetName val="GREEN HYDROGEN"/>
      <sheetName val="GREEN_H2-input"/>
      <sheetName val="CRUDE+PP+NATGAS+GH2"/>
      <sheetName val="CEA 2006-2023"/>
      <sheetName val="T&amp;DLoss projections"/>
      <sheetName val="Dist cost frcst"/>
      <sheetName val="Distr cost projns+Transmission"/>
      <sheetName val="Elec-input"/>
      <sheetName val="ELECTRICITY"/>
      <sheetName val="Tx-CTU-rollingplans"/>
      <sheetName val="Elec-input_reg"/>
      <sheetName val="ELECTRICITY_reg"/>
      <sheetName val="BIOMASS-BIOGAS-BIOMASS_WASTE"/>
      <sheetName val="EC_Transfers_reg"/>
      <sheetName val="EC_Transfers_Vikasit_reg"/>
      <sheetName val="EC_Transfers_Vichalit_reg"/>
      <sheetName val="EC_Transfers"/>
      <sheetName val="EC_Transfers_Vikasit"/>
      <sheetName val="EC_Transfers_Vichali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4B49-CF91-4F46-9941-FB3FF8F32D38}">
  <dimension ref="B3:X20"/>
  <sheetViews>
    <sheetView workbookViewId="0">
      <selection activeCell="Q7" sqref="Q7:Q19"/>
    </sheetView>
  </sheetViews>
  <sheetFormatPr defaultRowHeight="15" x14ac:dyDescent="0.25"/>
  <cols>
    <col min="2" max="2" width="12.5703125" bestFit="1" customWidth="1"/>
    <col min="3" max="3" width="12.5703125" customWidth="1"/>
    <col min="6" max="6" width="3.5703125" customWidth="1"/>
    <col min="7" max="7" width="12" bestFit="1" customWidth="1"/>
    <col min="8" max="8" width="4.42578125" bestFit="1" customWidth="1"/>
    <col min="9" max="9" width="11.85546875" customWidth="1"/>
    <col min="10" max="12" width="12" bestFit="1" customWidth="1"/>
    <col min="13" max="13" width="12" customWidth="1"/>
    <col min="14" max="14" width="9.42578125" customWidth="1"/>
    <col min="15" max="15" width="11" bestFit="1" customWidth="1"/>
    <col min="17" max="17" width="18.7109375" customWidth="1"/>
    <col min="18" max="18" width="21" customWidth="1"/>
    <col min="19" max="19" width="18.85546875" customWidth="1"/>
  </cols>
  <sheetData>
    <row r="3" spans="2:24" x14ac:dyDescent="0.25">
      <c r="N3" t="s">
        <v>418</v>
      </c>
    </row>
    <row r="4" spans="2:24" x14ac:dyDescent="0.25">
      <c r="C4" t="s">
        <v>420</v>
      </c>
      <c r="D4">
        <v>2024</v>
      </c>
      <c r="E4">
        <v>2025</v>
      </c>
      <c r="T4" t="s">
        <v>417</v>
      </c>
    </row>
    <row r="5" spans="2:24" x14ac:dyDescent="0.25">
      <c r="C5" t="s">
        <v>414</v>
      </c>
      <c r="D5" t="s">
        <v>411</v>
      </c>
      <c r="E5" t="s">
        <v>412</v>
      </c>
      <c r="G5" t="s">
        <v>416</v>
      </c>
      <c r="H5" t="s">
        <v>416</v>
      </c>
      <c r="I5" t="s">
        <v>414</v>
      </c>
      <c r="J5" t="s">
        <v>411</v>
      </c>
      <c r="K5" t="s">
        <v>412</v>
      </c>
      <c r="N5" t="s">
        <v>415</v>
      </c>
      <c r="Q5" t="s">
        <v>419</v>
      </c>
      <c r="T5" t="s">
        <v>413</v>
      </c>
      <c r="W5" t="s">
        <v>421</v>
      </c>
    </row>
    <row r="6" spans="2:24" x14ac:dyDescent="0.25">
      <c r="B6" t="s">
        <v>410</v>
      </c>
      <c r="D6" t="s">
        <v>124</v>
      </c>
      <c r="E6" t="s">
        <v>124</v>
      </c>
      <c r="G6" t="s">
        <v>407</v>
      </c>
      <c r="H6" t="s">
        <v>409</v>
      </c>
      <c r="J6" t="s">
        <v>408</v>
      </c>
      <c r="K6" t="s">
        <v>408</v>
      </c>
      <c r="L6" t="s">
        <v>138</v>
      </c>
      <c r="N6" t="s">
        <v>411</v>
      </c>
      <c r="O6" t="s">
        <v>412</v>
      </c>
      <c r="Q6" t="s">
        <v>411</v>
      </c>
      <c r="R6" t="s">
        <v>412</v>
      </c>
      <c r="T6" t="s">
        <v>411</v>
      </c>
      <c r="U6" t="s">
        <v>412</v>
      </c>
      <c r="W6" t="s">
        <v>411</v>
      </c>
      <c r="X6" t="s">
        <v>412</v>
      </c>
    </row>
    <row r="7" spans="2:24" x14ac:dyDescent="0.25">
      <c r="B7" t="s">
        <v>13</v>
      </c>
      <c r="C7">
        <v>264152.46999899996</v>
      </c>
      <c r="D7">
        <v>0</v>
      </c>
      <c r="E7">
        <v>1980</v>
      </c>
      <c r="G7">
        <v>3.7167527444133723</v>
      </c>
      <c r="H7">
        <v>40</v>
      </c>
      <c r="J7">
        <v>93.522920745221626</v>
      </c>
      <c r="K7">
        <v>93.522920745221626</v>
      </c>
      <c r="L7">
        <v>0.10697140835497033</v>
      </c>
      <c r="N7">
        <v>2</v>
      </c>
      <c r="O7">
        <v>1</v>
      </c>
      <c r="Q7" s="1">
        <f>J7*D7*L7*N7/1000000</f>
        <v>0</v>
      </c>
      <c r="R7" s="1">
        <f>E7*K7*L7*O7/1000000</f>
        <v>1.9808471520261526E-2</v>
      </c>
      <c r="T7">
        <f>C7*G7/1000000</f>
        <v>0.98178941781235418</v>
      </c>
      <c r="U7">
        <f>(C7+D7)*G7/1000000</f>
        <v>0.98178941781235418</v>
      </c>
    </row>
    <row r="8" spans="2:24" x14ac:dyDescent="0.25">
      <c r="B8" t="s">
        <v>14</v>
      </c>
      <c r="C8">
        <v>31397.200000000001</v>
      </c>
      <c r="D8">
        <v>370</v>
      </c>
      <c r="E8">
        <v>370</v>
      </c>
      <c r="G8">
        <v>3.5928609862662606</v>
      </c>
      <c r="H8">
        <v>25</v>
      </c>
      <c r="J8">
        <v>42.990440079242902</v>
      </c>
      <c r="K8">
        <v>42.990440079242902</v>
      </c>
      <c r="L8">
        <v>0.11442931981310331</v>
      </c>
      <c r="N8">
        <v>2</v>
      </c>
      <c r="O8">
        <v>1</v>
      </c>
      <c r="Q8" s="1">
        <f t="shared" ref="Q8:Q18" si="0">J8*D8*L8*N8/1000000</f>
        <v>3.6403314443829676E-3</v>
      </c>
      <c r="R8" s="1">
        <f t="shared" ref="R8:R18" si="1">E8*K8*L8*O8/1000000</f>
        <v>1.8201657221914838E-3</v>
      </c>
      <c r="T8">
        <f>C8*G8/1000000</f>
        <v>0.11280577495799904</v>
      </c>
      <c r="U8">
        <f>(C8+D8)*G8/1000000</f>
        <v>0.11413513352291756</v>
      </c>
    </row>
    <row r="9" spans="2:24" x14ac:dyDescent="0.25">
      <c r="B9" t="s">
        <v>16</v>
      </c>
      <c r="C9">
        <v>0</v>
      </c>
      <c r="D9">
        <v>0</v>
      </c>
      <c r="E9">
        <v>0</v>
      </c>
      <c r="G9">
        <v>0.86724230702978689</v>
      </c>
      <c r="H9">
        <v>25</v>
      </c>
      <c r="J9">
        <v>50.795620837943865</v>
      </c>
      <c r="K9">
        <v>50.795620837943865</v>
      </c>
      <c r="L9">
        <v>0.11442931981310331</v>
      </c>
      <c r="N9">
        <v>2</v>
      </c>
      <c r="O9">
        <v>1</v>
      </c>
      <c r="Q9" s="1">
        <f t="shared" si="0"/>
        <v>0</v>
      </c>
      <c r="R9" s="1">
        <f t="shared" si="1"/>
        <v>0</v>
      </c>
      <c r="T9">
        <f>C9*G9/1000000</f>
        <v>0</v>
      </c>
      <c r="U9">
        <f>(C9+D9)*G9/1000000</f>
        <v>0</v>
      </c>
    </row>
    <row r="10" spans="2:24" x14ac:dyDescent="0.25">
      <c r="B10" t="s">
        <v>17</v>
      </c>
      <c r="C10">
        <v>8180.0099999999993</v>
      </c>
      <c r="D10">
        <v>1400</v>
      </c>
      <c r="E10">
        <v>2100</v>
      </c>
      <c r="G10">
        <v>5.3273456003258337</v>
      </c>
      <c r="H10">
        <v>40</v>
      </c>
      <c r="J10">
        <v>144.95335705238193</v>
      </c>
      <c r="K10">
        <v>144.95335705238193</v>
      </c>
      <c r="L10">
        <v>0.10697140835497033</v>
      </c>
      <c r="N10">
        <v>2</v>
      </c>
      <c r="O10">
        <v>1</v>
      </c>
      <c r="Q10" s="1">
        <f t="shared" si="0"/>
        <v>4.3416421299087661E-2</v>
      </c>
      <c r="R10" s="1">
        <f t="shared" si="1"/>
        <v>3.2562315974315748E-2</v>
      </c>
      <c r="T10">
        <f>C10*G10/1000000</f>
        <v>4.357774028412132E-2</v>
      </c>
      <c r="U10">
        <f>(C10+D10)*G10/1000000</f>
        <v>5.103602412457748E-2</v>
      </c>
    </row>
    <row r="11" spans="2:24" x14ac:dyDescent="0.25">
      <c r="B11" t="s">
        <v>22</v>
      </c>
      <c r="C11">
        <v>0</v>
      </c>
      <c r="D11">
        <v>0</v>
      </c>
      <c r="E11">
        <v>0</v>
      </c>
      <c r="G11">
        <v>6.1945879073556211</v>
      </c>
      <c r="H11">
        <v>30</v>
      </c>
      <c r="J11">
        <v>263.2338839727143</v>
      </c>
      <c r="K11">
        <v>263.2338839727143</v>
      </c>
      <c r="L11">
        <v>0.11052848152960514</v>
      </c>
      <c r="N11">
        <v>2</v>
      </c>
      <c r="O11">
        <v>1</v>
      </c>
      <c r="Q11" s="1">
        <f t="shared" si="0"/>
        <v>0</v>
      </c>
      <c r="R11" s="1">
        <f t="shared" si="1"/>
        <v>0</v>
      </c>
      <c r="T11">
        <f>C11*G11/1000000</f>
        <v>0</v>
      </c>
      <c r="U11">
        <f>(C11+D11)*G11/1000000</f>
        <v>0</v>
      </c>
    </row>
    <row r="12" spans="2:24" x14ac:dyDescent="0.25">
      <c r="B12" t="s">
        <v>15</v>
      </c>
      <c r="C12">
        <v>46491.18</v>
      </c>
      <c r="D12">
        <v>0</v>
      </c>
      <c r="E12">
        <v>1160</v>
      </c>
      <c r="G12">
        <v>5.4512373584729472</v>
      </c>
      <c r="H12">
        <v>40</v>
      </c>
      <c r="J12">
        <v>132.56418121065303</v>
      </c>
      <c r="K12">
        <v>132.56418121065303</v>
      </c>
      <c r="L12">
        <v>0.10697140835497033</v>
      </c>
      <c r="N12">
        <v>2</v>
      </c>
      <c r="O12">
        <v>1</v>
      </c>
      <c r="Q12" s="1">
        <f t="shared" si="0"/>
        <v>0</v>
      </c>
      <c r="R12" s="1">
        <f t="shared" si="1"/>
        <v>1.6449469507371379E-2</v>
      </c>
      <c r="T12">
        <f>C12*G12/1000000</f>
        <v>0.25343445725549035</v>
      </c>
      <c r="U12">
        <f>(C12+D12)*G12/1000000</f>
        <v>0.25343445725549035</v>
      </c>
    </row>
    <row r="13" spans="2:24" x14ac:dyDescent="0.25">
      <c r="B13" t="s">
        <v>18</v>
      </c>
      <c r="C13">
        <v>4939.05</v>
      </c>
      <c r="D13">
        <v>72</v>
      </c>
      <c r="E13">
        <v>144</v>
      </c>
      <c r="G13">
        <v>2.973402195530698</v>
      </c>
      <c r="H13">
        <v>35</v>
      </c>
      <c r="J13">
        <v>99.608973600965513</v>
      </c>
      <c r="K13">
        <v>99.608973600965513</v>
      </c>
      <c r="L13">
        <v>8.8866958914066166E-2</v>
      </c>
      <c r="N13">
        <v>2</v>
      </c>
      <c r="O13">
        <v>1</v>
      </c>
      <c r="Q13" s="1">
        <f t="shared" si="0"/>
        <v>1.2746803052835799E-3</v>
      </c>
      <c r="R13" s="1">
        <f t="shared" si="1"/>
        <v>1.2746803052835799E-3</v>
      </c>
      <c r="T13">
        <f>C13*G13/1000000</f>
        <v>1.4685782113835893E-2</v>
      </c>
      <c r="U13">
        <f>(C13+D13)*G13/1000000</f>
        <v>1.4899867071914104E-2</v>
      </c>
    </row>
    <row r="14" spans="2:24" x14ac:dyDescent="0.25">
      <c r="B14" t="s">
        <v>7</v>
      </c>
      <c r="C14">
        <v>10830.04</v>
      </c>
      <c r="D14">
        <v>463</v>
      </c>
      <c r="E14">
        <v>926</v>
      </c>
      <c r="G14">
        <v>1.2389175814711242</v>
      </c>
      <c r="H14">
        <v>20</v>
      </c>
      <c r="J14">
        <v>61.945879076872878</v>
      </c>
      <c r="K14">
        <v>61.945879076872885</v>
      </c>
      <c r="L14">
        <v>0.10451929579519206</v>
      </c>
      <c r="N14">
        <v>2</v>
      </c>
      <c r="O14">
        <v>1</v>
      </c>
      <c r="Q14" s="1">
        <f t="shared" si="0"/>
        <v>5.9954237237977385E-3</v>
      </c>
      <c r="R14" s="1">
        <f t="shared" si="1"/>
        <v>5.9954237237977394E-3</v>
      </c>
      <c r="T14">
        <f>C14*G14/1000000</f>
        <v>1.3417526964035534E-2</v>
      </c>
      <c r="U14">
        <f>(C14+D14)*G14/1000000</f>
        <v>1.3991145804256665E-2</v>
      </c>
    </row>
    <row r="15" spans="2:24" x14ac:dyDescent="0.25">
      <c r="B15" t="s">
        <v>19</v>
      </c>
      <c r="C15">
        <v>58366.792573999992</v>
      </c>
      <c r="D15">
        <v>12020</v>
      </c>
      <c r="E15">
        <v>25411</v>
      </c>
      <c r="G15">
        <v>0.43362115351489344</v>
      </c>
      <c r="H15">
        <v>25</v>
      </c>
      <c r="J15">
        <v>43.748269330461049</v>
      </c>
      <c r="K15">
        <v>42.133466198695508</v>
      </c>
      <c r="L15">
        <v>0.11442931981310331</v>
      </c>
      <c r="N15">
        <v>2</v>
      </c>
      <c r="O15">
        <v>1</v>
      </c>
      <c r="Q15" s="1">
        <f t="shared" si="0"/>
        <v>0.12034627624774195</v>
      </c>
      <c r="R15" s="1">
        <f t="shared" si="1"/>
        <v>0.12251415285618503</v>
      </c>
      <c r="T15">
        <f>C15*G15/1000000</f>
        <v>2.5309075922902394E-2</v>
      </c>
      <c r="U15">
        <f>(C15+D15)*G15/1000000</f>
        <v>3.0521202188151412E-2</v>
      </c>
    </row>
    <row r="16" spans="2:24" x14ac:dyDescent="0.25">
      <c r="B16" t="s">
        <v>20</v>
      </c>
      <c r="C16">
        <v>9468.2674249999982</v>
      </c>
      <c r="D16">
        <v>3234</v>
      </c>
      <c r="E16">
        <v>25392</v>
      </c>
      <c r="G16">
        <v>0.63184796655027331</v>
      </c>
      <c r="H16">
        <v>25</v>
      </c>
      <c r="J16">
        <v>41.649737754220027</v>
      </c>
      <c r="K16">
        <v>40.115884774469833</v>
      </c>
      <c r="L16">
        <v>0.11357300490974749</v>
      </c>
      <c r="N16">
        <v>2</v>
      </c>
      <c r="O16">
        <v>1</v>
      </c>
      <c r="Q16" s="1">
        <f t="shared" si="0"/>
        <v>3.0595489010068831E-2</v>
      </c>
      <c r="R16" s="1">
        <f t="shared" si="1"/>
        <v>0.11568802343999546</v>
      </c>
      <c r="T16">
        <f>C16*G16/1000000</f>
        <v>5.9825055192404414E-3</v>
      </c>
      <c r="U16">
        <f>(C16+D16)*G16/1000000</f>
        <v>8.0259018430640251E-3</v>
      </c>
    </row>
    <row r="17" spans="2:21" x14ac:dyDescent="0.25">
      <c r="B17" t="s">
        <v>21</v>
      </c>
      <c r="C17">
        <v>46169.83</v>
      </c>
      <c r="D17">
        <v>3253</v>
      </c>
      <c r="E17">
        <v>8758</v>
      </c>
      <c r="G17">
        <v>0.84246395540036456</v>
      </c>
      <c r="H17">
        <v>25</v>
      </c>
      <c r="J17">
        <v>85.157375054883374</v>
      </c>
      <c r="K17">
        <v>84.52840006737533</v>
      </c>
      <c r="L17">
        <v>0.11442931981310331</v>
      </c>
      <c r="N17">
        <v>2</v>
      </c>
      <c r="O17">
        <v>1</v>
      </c>
      <c r="Q17" s="1">
        <f t="shared" si="0"/>
        <v>6.339772028292523E-2</v>
      </c>
      <c r="R17" s="1">
        <f t="shared" si="1"/>
        <v>8.4711994308843602E-2</v>
      </c>
      <c r="T17">
        <f>C17*G17/1000000</f>
        <v>3.8896417601962413E-2</v>
      </c>
      <c r="U17">
        <f>(C17+D17)*G17/1000000</f>
        <v>4.1636952848879805E-2</v>
      </c>
    </row>
    <row r="18" spans="2:21" x14ac:dyDescent="0.25">
      <c r="B18" t="s">
        <v>23</v>
      </c>
      <c r="C18">
        <v>0</v>
      </c>
      <c r="D18">
        <v>0</v>
      </c>
      <c r="E18">
        <v>0</v>
      </c>
      <c r="G18">
        <v>8.3007477958565321</v>
      </c>
      <c r="H18">
        <v>25</v>
      </c>
      <c r="J18">
        <v>217.79609816499843</v>
      </c>
      <c r="K18">
        <v>202.8644496018135</v>
      </c>
      <c r="L18">
        <v>0.12047788778229078</v>
      </c>
      <c r="N18">
        <v>2</v>
      </c>
      <c r="O18">
        <v>1</v>
      </c>
      <c r="Q18" s="1">
        <f t="shared" si="0"/>
        <v>0</v>
      </c>
      <c r="R18" s="1">
        <f t="shared" si="1"/>
        <v>0</v>
      </c>
      <c r="T18">
        <f>C18*G18/1000000</f>
        <v>0</v>
      </c>
      <c r="U18">
        <f>(C18+D18)*G18/1000000</f>
        <v>0</v>
      </c>
    </row>
    <row r="19" spans="2:21" x14ac:dyDescent="0.25">
      <c r="Q19" s="1">
        <f>SUM(Q7:Q18)</f>
        <v>0.26866634231328795</v>
      </c>
      <c r="R19" s="1">
        <f>SUM(R7:R18)</f>
        <v>0.40082469735824555</v>
      </c>
      <c r="T19" s="1">
        <f>SUM(T7:T18)</f>
        <v>1.4898986984319416</v>
      </c>
      <c r="U19" s="1">
        <f>SUM(U7:U18)</f>
        <v>1.5094701024716055</v>
      </c>
    </row>
    <row r="20" spans="2:21" x14ac:dyDescent="0.25">
      <c r="Q20" s="1">
        <f>Q19/2</f>
        <v>0.13433317115664398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9388-7431-47D4-B10C-A743877B7ED8}">
  <dimension ref="A1:D11"/>
  <sheetViews>
    <sheetView workbookViewId="0">
      <selection activeCell="C21" sqref="C21"/>
    </sheetView>
  </sheetViews>
  <sheetFormatPr defaultRowHeight="15" x14ac:dyDescent="0.25"/>
  <cols>
    <col min="1" max="1" width="6.85546875" bestFit="1" customWidth="1"/>
    <col min="2" max="2" width="9" bestFit="1" customWidth="1"/>
    <col min="3" max="3" width="50.7109375" bestFit="1" customWidth="1"/>
    <col min="4" max="4" width="97.85546875" bestFit="1" customWidth="1"/>
  </cols>
  <sheetData>
    <row r="1" spans="1:4" s="8" customFormat="1" x14ac:dyDescent="0.25">
      <c r="A1" s="8" t="s">
        <v>199</v>
      </c>
      <c r="B1" s="8" t="s">
        <v>201</v>
      </c>
      <c r="C1" s="8" t="s">
        <v>200</v>
      </c>
      <c r="D1" s="8" t="s">
        <v>209</v>
      </c>
    </row>
    <row r="2" spans="1:4" x14ac:dyDescent="0.25">
      <c r="A2">
        <v>1</v>
      </c>
      <c r="B2">
        <v>2023</v>
      </c>
      <c r="C2" t="s">
        <v>202</v>
      </c>
      <c r="D2" t="s">
        <v>210</v>
      </c>
    </row>
    <row r="3" spans="1:4" s="19" customFormat="1" x14ac:dyDescent="0.25">
      <c r="A3" s="19">
        <v>2</v>
      </c>
      <c r="B3" s="19">
        <v>2024</v>
      </c>
      <c r="C3" s="19" t="s">
        <v>203</v>
      </c>
      <c r="D3" s="19" t="s">
        <v>205</v>
      </c>
    </row>
    <row r="4" spans="1:4" x14ac:dyDescent="0.25">
      <c r="A4">
        <v>3</v>
      </c>
      <c r="B4">
        <v>2025</v>
      </c>
      <c r="D4" t="s">
        <v>204</v>
      </c>
    </row>
    <row r="5" spans="1:4" x14ac:dyDescent="0.25">
      <c r="A5">
        <v>4</v>
      </c>
      <c r="B5">
        <v>2029</v>
      </c>
      <c r="D5" t="s">
        <v>206</v>
      </c>
    </row>
    <row r="6" spans="1:4" x14ac:dyDescent="0.25">
      <c r="A6">
        <v>5</v>
      </c>
      <c r="B6">
        <v>2034</v>
      </c>
      <c r="D6" t="s">
        <v>207</v>
      </c>
    </row>
    <row r="7" spans="1:4" s="19" customFormat="1" x14ac:dyDescent="0.25">
      <c r="A7" s="19">
        <v>6</v>
      </c>
      <c r="B7" s="19">
        <v>2039</v>
      </c>
      <c r="D7" s="19" t="s">
        <v>208</v>
      </c>
    </row>
    <row r="8" spans="1:4" x14ac:dyDescent="0.25">
      <c r="A8">
        <v>7</v>
      </c>
      <c r="B8">
        <v>2045</v>
      </c>
    </row>
    <row r="9" spans="1:4" x14ac:dyDescent="0.25">
      <c r="A9">
        <v>8</v>
      </c>
      <c r="B9">
        <v>2055</v>
      </c>
    </row>
    <row r="10" spans="1:4" x14ac:dyDescent="0.25">
      <c r="A10">
        <v>9</v>
      </c>
      <c r="B10">
        <v>2065</v>
      </c>
    </row>
    <row r="11" spans="1:4" x14ac:dyDescent="0.25">
      <c r="A11">
        <v>10</v>
      </c>
      <c r="B11">
        <v>2071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DA8-C3F3-4A16-8A8B-822FE2EEA490}">
  <dimension ref="A1:S109"/>
  <sheetViews>
    <sheetView workbookViewId="0">
      <pane xSplit="5" ySplit="7" topLeftCell="F85" activePane="bottomRight" state="frozen"/>
      <selection pane="topRight" activeCell="F1" sqref="F1"/>
      <selection pane="bottomLeft" activeCell="A8" sqref="A8"/>
      <selection pane="bottomRight" activeCell="P112" sqref="P112"/>
    </sheetView>
  </sheetViews>
  <sheetFormatPr defaultRowHeight="15" x14ac:dyDescent="0.25"/>
  <cols>
    <col min="1" max="1" width="20.42578125" bestFit="1" customWidth="1"/>
    <col min="2" max="2" width="15.7109375" bestFit="1" customWidth="1"/>
    <col min="3" max="3" width="8.28515625" customWidth="1"/>
    <col min="4" max="4" width="7.7109375" customWidth="1"/>
    <col min="5" max="5" width="5" bestFit="1" customWidth="1"/>
    <col min="6" max="6" width="17.28515625" bestFit="1" customWidth="1"/>
    <col min="7" max="7" width="10.42578125" bestFit="1" customWidth="1"/>
    <col min="8" max="8" width="13.5703125" customWidth="1"/>
    <col min="9" max="9" width="13.85546875" bestFit="1" customWidth="1"/>
    <col min="10" max="10" width="15.28515625" bestFit="1" customWidth="1"/>
    <col min="11" max="11" width="15.5703125" bestFit="1" customWidth="1"/>
    <col min="12" max="12" width="12" bestFit="1" customWidth="1"/>
    <col min="13" max="13" width="12.42578125" bestFit="1" customWidth="1"/>
    <col min="14" max="14" width="14.85546875" bestFit="1" customWidth="1"/>
    <col min="16" max="16" width="14.7109375" bestFit="1" customWidth="1"/>
    <col min="17" max="17" width="20.5703125" bestFit="1" customWidth="1"/>
    <col min="18" max="18" width="14.7109375" customWidth="1"/>
    <col min="19" max="19" width="16.7109375" bestFit="1" customWidth="1"/>
  </cols>
  <sheetData>
    <row r="1" spans="1:19" x14ac:dyDescent="0.25">
      <c r="A1" t="s">
        <v>140</v>
      </c>
      <c r="B1" t="s">
        <v>284</v>
      </c>
      <c r="C1" t="s">
        <v>284</v>
      </c>
      <c r="D1" t="s">
        <v>284</v>
      </c>
      <c r="E1" t="s">
        <v>284</v>
      </c>
      <c r="F1" t="s">
        <v>284</v>
      </c>
      <c r="G1" t="s">
        <v>284</v>
      </c>
      <c r="H1" t="s">
        <v>285</v>
      </c>
      <c r="I1" t="s">
        <v>285</v>
      </c>
      <c r="J1" t="s">
        <v>285</v>
      </c>
      <c r="K1" t="s">
        <v>285</v>
      </c>
      <c r="L1" t="s">
        <v>285</v>
      </c>
      <c r="M1" t="s">
        <v>285</v>
      </c>
      <c r="N1" t="s">
        <v>285</v>
      </c>
    </row>
    <row r="2" spans="1:19" x14ac:dyDescent="0.25">
      <c r="A2" t="s">
        <v>211</v>
      </c>
      <c r="B2" s="13" t="s">
        <v>52</v>
      </c>
      <c r="C2" s="13" t="s">
        <v>1</v>
      </c>
      <c r="D2" s="13" t="s">
        <v>2</v>
      </c>
      <c r="E2" s="13" t="s">
        <v>3</v>
      </c>
      <c r="F2" s="13" t="s">
        <v>127</v>
      </c>
      <c r="G2" s="13" t="s">
        <v>126</v>
      </c>
      <c r="H2" s="13" t="s">
        <v>133</v>
      </c>
      <c r="I2" s="13" t="s">
        <v>136</v>
      </c>
      <c r="J2" s="13" t="s">
        <v>132</v>
      </c>
      <c r="K2" s="13" t="s">
        <v>131</v>
      </c>
      <c r="L2" s="13" t="s">
        <v>130</v>
      </c>
      <c r="M2" s="13" t="s">
        <v>129</v>
      </c>
      <c r="N2" s="13" t="s">
        <v>128</v>
      </c>
    </row>
    <row r="3" spans="1:19" x14ac:dyDescent="0.25">
      <c r="A3" t="s">
        <v>81</v>
      </c>
      <c r="F3" t="s">
        <v>82</v>
      </c>
      <c r="G3" t="s">
        <v>83</v>
      </c>
      <c r="H3" t="s">
        <v>84</v>
      </c>
      <c r="I3" t="s">
        <v>286</v>
      </c>
      <c r="J3" t="s">
        <v>86</v>
      </c>
      <c r="K3" t="s">
        <v>87</v>
      </c>
      <c r="L3" t="s">
        <v>88</v>
      </c>
      <c r="M3" t="s">
        <v>89</v>
      </c>
      <c r="N3" t="s">
        <v>141</v>
      </c>
      <c r="P3" t="s">
        <v>91</v>
      </c>
      <c r="Q3" t="s">
        <v>92</v>
      </c>
      <c r="R3" t="s">
        <v>93</v>
      </c>
      <c r="S3" t="s">
        <v>94</v>
      </c>
    </row>
    <row r="4" spans="1:19" x14ac:dyDescent="0.25">
      <c r="A4" t="s">
        <v>148</v>
      </c>
      <c r="P4" t="s">
        <v>300</v>
      </c>
      <c r="Q4" t="s">
        <v>301</v>
      </c>
      <c r="R4" t="s">
        <v>302</v>
      </c>
      <c r="S4" t="s">
        <v>303</v>
      </c>
    </row>
    <row r="5" spans="1:19" x14ac:dyDescent="0.25">
      <c r="A5" t="s">
        <v>212</v>
      </c>
      <c r="P5" t="s">
        <v>294</v>
      </c>
      <c r="Q5" t="s">
        <v>296</v>
      </c>
      <c r="R5" t="s">
        <v>295</v>
      </c>
      <c r="S5" t="s">
        <v>297</v>
      </c>
    </row>
    <row r="6" spans="1:19" s="4" customFormat="1" ht="15.75" thickBot="1" x14ac:dyDescent="0.3">
      <c r="A6" s="4" t="s">
        <v>213</v>
      </c>
      <c r="D6" s="4" t="s">
        <v>214</v>
      </c>
      <c r="P6" s="4" t="s">
        <v>287</v>
      </c>
      <c r="Q6" s="4" t="s">
        <v>293</v>
      </c>
      <c r="R6" s="4" t="s">
        <v>287</v>
      </c>
      <c r="S6" s="4" t="s">
        <v>293</v>
      </c>
    </row>
    <row r="7" spans="1:19" s="6" customFormat="1" ht="16.5" thickTop="1" thickBot="1" x14ac:dyDescent="0.3">
      <c r="A7" s="46" t="s">
        <v>349</v>
      </c>
      <c r="F7" s="6" t="s">
        <v>290</v>
      </c>
      <c r="G7" s="6" t="s">
        <v>134</v>
      </c>
      <c r="H7" s="6" t="s">
        <v>96</v>
      </c>
      <c r="I7" s="6" t="s">
        <v>291</v>
      </c>
      <c r="J7" s="6" t="s">
        <v>96</v>
      </c>
      <c r="K7" s="6" t="s">
        <v>292</v>
      </c>
      <c r="L7" s="6" t="s">
        <v>291</v>
      </c>
      <c r="M7" s="6" t="s">
        <v>96</v>
      </c>
      <c r="N7" s="6" t="s">
        <v>291</v>
      </c>
      <c r="P7" s="6" t="s">
        <v>289</v>
      </c>
      <c r="Q7" s="6" t="s">
        <v>98</v>
      </c>
      <c r="R7" s="6" t="s">
        <v>288</v>
      </c>
    </row>
    <row r="8" spans="1:19" ht="15.75" thickTop="1" x14ac:dyDescent="0.25">
      <c r="A8">
        <v>1</v>
      </c>
      <c r="B8" t="s">
        <v>59</v>
      </c>
      <c r="C8" t="s">
        <v>6</v>
      </c>
      <c r="E8">
        <f>_xlfn.XLOOKUP(A8,PeriodMap!$A$2:$A$45,PeriodMap!$B$2:$B$45)</f>
        <v>2023</v>
      </c>
      <c r="F8" s="75">
        <f>_xlfn.XLOOKUP(_xlfn.CONCAT($B8,$D8,$E8),PEC_ProdImpConstraints!$G$2:$G$286,PEC_ProdImpConstraints!$E$2:$E$286)</f>
        <v>270</v>
      </c>
      <c r="G8">
        <f>_xlfn.XLOOKUP(_xlfn.CONCAT($B8,$D8,$E8),PEC_ProdImpConstraints!$G$2:$G$286,PEC_ProdImpConstraints!$F$2:$F$286)</f>
        <v>0</v>
      </c>
      <c r="H8">
        <f>_xlfn.XLOOKUP(_xlfn.CONCAT($B8,$D8,$E8),PEC_Info!$L$2:$L$301,PEC_Info!$E$2:$E$301)</f>
        <v>0</v>
      </c>
      <c r="I8">
        <f>_xlfn.XLOOKUP(_xlfn.CONCAT($B8,$D8,$E8),PEC_Info!$L$2:$L$301,PEC_Info!$F$2:$F$301)</f>
        <v>5449.5726500000001</v>
      </c>
      <c r="J8">
        <f>_xlfn.XLOOKUP(_xlfn.CONCAT($B8,$D8,$E8),PEC_Info!$L$2:$L$301,PEC_Info!$G$2:$G$301)</f>
        <v>0</v>
      </c>
      <c r="K8">
        <f>_xlfn.XLOOKUP(_xlfn.CONCAT($B8,$D8,$E8),PEC_Info!$L$2:$L$301,PEC_Info!$H$2:$H$301)</f>
        <v>0</v>
      </c>
      <c r="L8">
        <f>_xlfn.XLOOKUP(_xlfn.CONCAT($B8,$D8,$E8),PEC_Info!$L$2:$L$301,PEC_Info!$I$2:$I$301)</f>
        <v>5449.5726500000001</v>
      </c>
      <c r="M8">
        <f>_xlfn.XLOOKUP(_xlfn.CONCAT($B8,$D8,$E8),PEC_Info!$L$2:$L$301,PEC_Info!$J$2:$J$301)</f>
        <v>0</v>
      </c>
      <c r="N8">
        <f>_xlfn.XLOOKUP(_xlfn.CONCAT($B8,$D8,$E8),PEC_Info!$L$2:$L$301,PEC_Info!$K$2:$K$301)</f>
        <v>0</v>
      </c>
      <c r="P8">
        <f>(I8*(1+J8)+K8*1000)/_xlfn.XLOOKUP(B8,CarriersTech_characteristics!$B$2:$B$8,CarriersTech_characteristics!$G$2:$G$8)/Conversions!$D$2</f>
        <v>1.26082656703421E-3</v>
      </c>
      <c r="Q8" s="9">
        <f>F8*_xlfn.XLOOKUP(B8,CarriersTech_characteristics!$B$2:$B$8,CarriersTech_characteristics!$G$2:$G$8)*Conversions!$D$2*(1-H8)</f>
        <v>1167000009.336</v>
      </c>
      <c r="R8">
        <f>(L8*(1+M8)+N8*1000)/_xlfn.XLOOKUP(B8,CarriersTech_characteristics!$B$2:$B$8,CarriersTech_characteristics!$J$2:$J$8)/Conversions!$D$2</f>
        <v>1.26082656703421E-3</v>
      </c>
      <c r="S8" s="9">
        <f>G8*_xlfn.XLOOKUP(B8,CarriersTech_characteristics!$B$2:$B$8,CarriersTech_characteristics!$J$2:$J$8)*Conversions!$D$2</f>
        <v>0</v>
      </c>
    </row>
    <row r="9" spans="1:19" x14ac:dyDescent="0.25">
      <c r="A9">
        <v>1</v>
      </c>
      <c r="B9" t="s">
        <v>38</v>
      </c>
      <c r="C9" t="s">
        <v>6</v>
      </c>
      <c r="E9">
        <f>_xlfn.XLOOKUP(A9,PeriodMap!$A$2:$A$45,PeriodMap!$B$2:$B$45)</f>
        <v>2023</v>
      </c>
      <c r="F9" s="75">
        <f>_xlfn.XLOOKUP(_xlfn.CONCAT($B9,$D9,$E9),PEC_ProdImpConstraints!$G$2:$G$286,PEC_ProdImpConstraints!$E$2:$E$286)</f>
        <v>175</v>
      </c>
      <c r="G9">
        <f>_xlfn.XLOOKUP(_xlfn.CONCAT($B9,$D9,$E9),PEC_ProdImpConstraints!$G$2:$G$286,PEC_ProdImpConstraints!$F$2:$F$286)</f>
        <v>0</v>
      </c>
      <c r="H9">
        <f>_xlfn.XLOOKUP(_xlfn.CONCAT($B9,$D9,$E9),PEC_Info!$L$2:$L$301,PEC_Info!$E$2:$E$301)</f>
        <v>0</v>
      </c>
      <c r="I9">
        <f>_xlfn.XLOOKUP(_xlfn.CONCAT($B9,$D9,$E9),PEC_Info!$L$2:$L$301,PEC_Info!$F$2:$F$301)</f>
        <v>9000</v>
      </c>
      <c r="J9">
        <f>_xlfn.XLOOKUP(_xlfn.CONCAT($B9,$D9,$E9),PEC_Info!$L$2:$L$301,PEC_Info!$G$2:$G$301)</f>
        <v>0.05</v>
      </c>
      <c r="K9">
        <f>_xlfn.XLOOKUP(_xlfn.CONCAT($B9,$D9,$E9),PEC_Info!$L$2:$L$301,PEC_Info!$H$2:$H$301)</f>
        <v>0</v>
      </c>
      <c r="L9">
        <f>_xlfn.XLOOKUP(_xlfn.CONCAT($B9,$D9,$E9),PEC_Info!$L$2:$L$301,PEC_Info!$I$2:$I$301)</f>
        <v>9000</v>
      </c>
      <c r="M9">
        <f>_xlfn.XLOOKUP(_xlfn.CONCAT($B9,$D9,$E9),PEC_Info!$L$2:$L$301,PEC_Info!$J$2:$J$301)</f>
        <v>0.05</v>
      </c>
      <c r="N9">
        <f>_xlfn.XLOOKUP(_xlfn.CONCAT($B9,$D9,$E9),PEC_Info!$L$2:$L$301,PEC_Info!$K$2:$K$301)</f>
        <v>0</v>
      </c>
      <c r="P9">
        <f>(I9*(1+J9)+K9*1000)/_xlfn.XLOOKUP(B9,CarriersTech_characteristics!$B$2:$B$8,CarriersTech_characteristics!$G$2:$G$8)/Conversions!$D$2</f>
        <v>2.4924961160316295E-3</v>
      </c>
      <c r="Q9" s="9">
        <f>F9*_xlfn.XLOOKUP(B9,CarriersTech_characteristics!$B$2:$B$8,CarriersTech_characteristics!$G$2:$G$8)*Conversions!$D$2*(1-H9)</f>
        <v>663491505.30793202</v>
      </c>
      <c r="R9">
        <f>(L9*(1+M9)+N9*1000)/_xlfn.XLOOKUP(B9,CarriersTech_characteristics!$B$2:$B$8,CarriersTech_characteristics!$J$2:$J$8)/Conversions!$D$2</f>
        <v>2.4924961160316295E-3</v>
      </c>
      <c r="S9" s="9">
        <f>G9*_xlfn.XLOOKUP(B9,CarriersTech_characteristics!$B$2:$B$8,CarriersTech_characteristics!$J$2:$J$8)*Conversions!$D$2</f>
        <v>0</v>
      </c>
    </row>
    <row r="10" spans="1:19" x14ac:dyDescent="0.25">
      <c r="A10">
        <v>1</v>
      </c>
      <c r="B10" t="s">
        <v>35</v>
      </c>
      <c r="C10" t="s">
        <v>6</v>
      </c>
      <c r="E10">
        <f>_xlfn.XLOOKUP(A10,PeriodMap!$A$2:$A$45,PeriodMap!$B$2:$B$45)</f>
        <v>2023</v>
      </c>
      <c r="F10" s="75">
        <f>_xlfn.XLOOKUP(_xlfn.CONCAT($B10,$D10,$E10),PEC_ProdImpConstraints!$G$2:$G$286,PEC_ProdImpConstraints!$E$2:$E$286)</f>
        <v>33.648000000000003</v>
      </c>
      <c r="G10">
        <f>_xlfn.XLOOKUP(_xlfn.CONCAT($B10,$D10,$E10),PEC_ProdImpConstraints!$G$2:$G$286,PEC_ProdImpConstraints!$F$2:$F$286)</f>
        <v>200</v>
      </c>
      <c r="H10">
        <f>_xlfn.XLOOKUP(_xlfn.CONCAT($B10,$D10,$E10),PEC_Info!$L$2:$L$301,PEC_Info!$E$2:$E$301)</f>
        <v>0.36749121400000001</v>
      </c>
      <c r="I10">
        <f>_xlfn.XLOOKUP(_xlfn.CONCAT($B10,$D10,$E10),PEC_Info!$L$2:$L$301,PEC_Info!$F$2:$F$301)</f>
        <v>23859.030780000001</v>
      </c>
      <c r="J10">
        <f>_xlfn.XLOOKUP(_xlfn.CONCAT($B10,$D10,$E10),PEC_Info!$L$2:$L$301,PEC_Info!$G$2:$G$301)</f>
        <v>0.24</v>
      </c>
      <c r="K10">
        <f>_xlfn.XLOOKUP(_xlfn.CONCAT($B10,$D10,$E10),PEC_Info!$L$2:$L$301,PEC_Info!$H$2:$H$301)</f>
        <v>0</v>
      </c>
      <c r="L10">
        <f>_xlfn.XLOOKUP(_xlfn.CONCAT($B10,$D10,$E10),PEC_Info!$L$2:$L$301,PEC_Info!$I$2:$I$301)</f>
        <v>54880.30558</v>
      </c>
      <c r="M10">
        <f>_xlfn.XLOOKUP(_xlfn.CONCAT($B10,$D10,$E10),PEC_Info!$L$2:$L$301,PEC_Info!$J$2:$J$301)</f>
        <v>0.34899999999999998</v>
      </c>
      <c r="N10">
        <f>_xlfn.XLOOKUP(_xlfn.CONCAT($B10,$D10,$E10),PEC_Info!$L$2:$L$301,PEC_Info!$K$2:$K$301)</f>
        <v>0</v>
      </c>
      <c r="P10" s="64">
        <f>(I10*(1+J10)+K10*1000)/Conversions!$D$3/_xlfn.XLOOKUP(B10,CarriersTech_characteristics!$B$2:$B$8,CarriersTech_characteristics!$G$2:$G$8)/Conversions!$D$2</f>
        <v>3.4095551877522841E-3</v>
      </c>
      <c r="Q10" s="9">
        <f>F10*_xlfn.XLOOKUP(B10,CarriersTech_characteristics!$B$2:$B$8,CarriersTech_characteristics!$G$2:$G$8)*Conversions!$D$2*(1-H10)</f>
        <v>222765558.27523467</v>
      </c>
      <c r="R10" s="64">
        <f>(L10*(1+M10)+N10*1000)/Conversions!$D$3/_xlfn.XLOOKUP(B10,CarriersTech_characteristics!$B$2:$B$8,CarriersTech_characteristics!$J$2:$J$8)/Conversions!$D$2</f>
        <v>8.5320170054995932E-3</v>
      </c>
      <c r="S10" s="9">
        <f>G10*_xlfn.XLOOKUP(B10,CarriersTech_characteristics!$B$2:$B$8,CarriersTech_characteristics!$J$2:$J$8)*Conversions!$D$2</f>
        <v>2093400016.7472003</v>
      </c>
    </row>
    <row r="11" spans="1:19" x14ac:dyDescent="0.25">
      <c r="A11">
        <v>1</v>
      </c>
      <c r="B11" t="s">
        <v>33</v>
      </c>
      <c r="C11" t="s">
        <v>6</v>
      </c>
      <c r="D11" t="s">
        <v>12</v>
      </c>
      <c r="E11">
        <f>_xlfn.XLOOKUP(A11,PeriodMap!$A$2:$A$45,PeriodMap!$B$2:$B$45)</f>
        <v>2023</v>
      </c>
      <c r="F11" s="75">
        <f>_xlfn.XLOOKUP(_xlfn.CONCAT($B11,$D11,$E11),PEC_ProdImpConstraints!$G$2:$G$286,PEC_ProdImpConstraints!$E$2:$E$286)</f>
        <v>30.747</v>
      </c>
      <c r="G11">
        <f>_xlfn.XLOOKUP(_xlfn.CONCAT($B11,$D11,$E11),PEC_ProdImpConstraints!$G$2:$G$286,PEC_ProdImpConstraints!$F$2:$F$286)</f>
        <v>0</v>
      </c>
      <c r="H11">
        <f>_xlfn.XLOOKUP(_xlfn.CONCAT($B11,$D11,$E11),PEC_Info!$L$2:$L$301,PEC_Info!$E$2:$E$301)</f>
        <v>0</v>
      </c>
      <c r="I11">
        <f>_xlfn.XLOOKUP(_xlfn.CONCAT($B11,$D11,$E11),PEC_Info!$L$2:$L$301,PEC_Info!$F$2:$F$301)</f>
        <v>1156.3734260000001</v>
      </c>
      <c r="J11">
        <f>_xlfn.XLOOKUP(_xlfn.CONCAT($B11,$D11,$E11),PEC_Info!$L$2:$L$301,PEC_Info!$G$2:$G$301)</f>
        <v>0.3508</v>
      </c>
      <c r="K11">
        <f>_xlfn.XLOOKUP(_xlfn.CONCAT($B11,$D11,$E11),PEC_Info!$L$2:$L$301,PEC_Info!$H$2:$H$301)</f>
        <v>0</v>
      </c>
      <c r="L11">
        <f>_xlfn.XLOOKUP(_xlfn.CONCAT($B11,$D11,$E11),PEC_Info!$L$2:$L$301,PEC_Info!$I$2:$I$301)</f>
        <v>13197.14097</v>
      </c>
      <c r="M11">
        <f>_xlfn.XLOOKUP(_xlfn.CONCAT($B11,$D11,$E11),PEC_Info!$L$2:$L$301,PEC_Info!$J$2:$J$301)</f>
        <v>0.20499999999999999</v>
      </c>
      <c r="N11">
        <f>_xlfn.XLOOKUP(_xlfn.CONCAT($B11,$D11,$E11),PEC_Info!$L$2:$L$301,PEC_Info!$K$2:$K$301)</f>
        <v>0</v>
      </c>
      <c r="P11" s="47">
        <f>(I11*(1+J11)+K11*1000)/_xlfn.XLOOKUP(B11,CarriersTech_characteristics!$B$2:$B$8,CarriersTech_characteristics!$G$2:$G$8)/Conversions!$D$2</f>
        <v>3.267997813018816E-4</v>
      </c>
      <c r="Q11" s="9">
        <f>F11*_xlfn.XLOOKUP(B11,CarriersTech_characteristics!$B$2:$B$8,CarriersTech_characteristics!$G$2:$G$8)*Conversions!$D$2*(1-H11)</f>
        <v>146963723.02975145</v>
      </c>
      <c r="R11">
        <f>(L11*(1+M11)+N11*1000)/_xlfn.XLOOKUP(B11,CarriersTech_characteristics!$B$2:$B$8,CarriersTech_characteristics!$J$2:$J$8)/Conversions!$D$2</f>
        <v>2.5321732972882331E-3</v>
      </c>
      <c r="S11" s="9">
        <f>G11*_xlfn.XLOOKUP(B11,CarriersTech_characteristics!$B$2:$B$8,CarriersTech_characteristics!$J$2:$J$8)*Conversions!$D$2</f>
        <v>0</v>
      </c>
    </row>
    <row r="12" spans="1:19" x14ac:dyDescent="0.25">
      <c r="A12">
        <v>1</v>
      </c>
      <c r="B12" t="s">
        <v>33</v>
      </c>
      <c r="C12" t="s">
        <v>6</v>
      </c>
      <c r="D12" t="s">
        <v>9</v>
      </c>
      <c r="E12">
        <f>_xlfn.XLOOKUP(A12,PeriodMap!$A$2:$A$45,PeriodMap!$B$2:$B$45)</f>
        <v>2023</v>
      </c>
      <c r="F12" s="75">
        <f>_xlfn.XLOOKUP(_xlfn.CONCAT($B12,$D12,$E12),PEC_ProdImpConstraints!$G$2:$G$286,PEC_ProdImpConstraints!$E$2:$E$286)</f>
        <v>0</v>
      </c>
      <c r="G12">
        <f>_xlfn.XLOOKUP(_xlfn.CONCAT($B12,$D12,$E12),PEC_ProdImpConstraints!$G$2:$G$286,PEC_ProdImpConstraints!$F$2:$F$286)</f>
        <v>0</v>
      </c>
      <c r="H12">
        <f>_xlfn.XLOOKUP(_xlfn.CONCAT($B12,$D12,$E12),PEC_Info!$L$2:$L$301,PEC_Info!$E$2:$E$301)</f>
        <v>0</v>
      </c>
      <c r="I12">
        <f>_xlfn.XLOOKUP(_xlfn.CONCAT($B12,$D12,$E12),PEC_Info!$L$2:$L$301,PEC_Info!$F$2:$F$301)</f>
        <v>1156.3734260000001</v>
      </c>
      <c r="J12">
        <f>_xlfn.XLOOKUP(_xlfn.CONCAT($B12,$D12,$E12),PEC_Info!$L$2:$L$301,PEC_Info!$G$2:$G$301)</f>
        <v>0.3508</v>
      </c>
      <c r="K12">
        <f>_xlfn.XLOOKUP(_xlfn.CONCAT($B12,$D12,$E12),PEC_Info!$L$2:$L$301,PEC_Info!$H$2:$H$301)</f>
        <v>0</v>
      </c>
      <c r="L12">
        <f>_xlfn.XLOOKUP(_xlfn.CONCAT($B12,$D12,$E12),PEC_Info!$L$2:$L$301,PEC_Info!$I$2:$I$301)</f>
        <v>13197.14097</v>
      </c>
      <c r="M12">
        <f>_xlfn.XLOOKUP(_xlfn.CONCAT($B12,$D12,$E12),PEC_Info!$L$2:$L$301,PEC_Info!$J$2:$J$301)</f>
        <v>0.20499999999999999</v>
      </c>
      <c r="N12">
        <f>_xlfn.XLOOKUP(_xlfn.CONCAT($B12,$D12,$E12),PEC_Info!$L$2:$L$301,PEC_Info!$K$2:$K$301)</f>
        <v>0</v>
      </c>
      <c r="P12" s="47">
        <f>(I12*(1+J12)+K12*1000)/_xlfn.XLOOKUP(B12,CarriersTech_characteristics!$B$2:$B$8,CarriersTech_characteristics!$G$2:$G$8)/Conversions!$D$2</f>
        <v>3.267997813018816E-4</v>
      </c>
      <c r="Q12" s="9">
        <f>F12*_xlfn.XLOOKUP(B12,CarriersTech_characteristics!$B$2:$B$8,CarriersTech_characteristics!$G$2:$G$8)*Conversions!$D$2*(1-H12)</f>
        <v>0</v>
      </c>
      <c r="R12">
        <f>(L12*(1+M12)+N12*1000)/_xlfn.XLOOKUP(B12,CarriersTech_characteristics!$B$2:$B$8,CarriersTech_characteristics!$J$2:$J$8)/Conversions!$D$2</f>
        <v>2.5321732972882331E-3</v>
      </c>
      <c r="S12" s="9">
        <f>G12*_xlfn.XLOOKUP(B12,CarriersTech_characteristics!$B$2:$B$8,CarriersTech_characteristics!$J$2:$J$8)*Conversions!$D$2</f>
        <v>0</v>
      </c>
    </row>
    <row r="13" spans="1:19" x14ac:dyDescent="0.25">
      <c r="A13">
        <v>1</v>
      </c>
      <c r="B13" t="s">
        <v>33</v>
      </c>
      <c r="C13" t="s">
        <v>6</v>
      </c>
      <c r="D13" t="s">
        <v>10</v>
      </c>
      <c r="E13">
        <f>_xlfn.XLOOKUP(A13,PeriodMap!$A$2:$A$45,PeriodMap!$B$2:$B$45)</f>
        <v>2023</v>
      </c>
      <c r="F13" s="75">
        <f>_xlfn.XLOOKUP(_xlfn.CONCAT($B13,$D13,$E13),PEC_ProdImpConstraints!$G$2:$G$286,PEC_ProdImpConstraints!$E$2:$E$286)</f>
        <v>395.28899999999999</v>
      </c>
      <c r="G13">
        <f>_xlfn.XLOOKUP(_xlfn.CONCAT($B13,$D13,$E13),PEC_ProdImpConstraints!$G$2:$G$286,PEC_ProdImpConstraints!$F$2:$F$286)</f>
        <v>150</v>
      </c>
      <c r="H13">
        <f>_xlfn.XLOOKUP(_xlfn.CONCAT($B13,$D13,$E13),PEC_Info!$L$2:$L$301,PEC_Info!$E$2:$E$301)</f>
        <v>0</v>
      </c>
      <c r="I13">
        <f>_xlfn.XLOOKUP(_xlfn.CONCAT($B13,$D13,$E13),PEC_Info!$L$2:$L$301,PEC_Info!$F$2:$F$301)</f>
        <v>1156.3734260000001</v>
      </c>
      <c r="J13">
        <f>_xlfn.XLOOKUP(_xlfn.CONCAT($B13,$D13,$E13),PEC_Info!$L$2:$L$301,PEC_Info!$G$2:$G$301)</f>
        <v>0.3508</v>
      </c>
      <c r="K13">
        <f>_xlfn.XLOOKUP(_xlfn.CONCAT($B13,$D13,$E13),PEC_Info!$L$2:$L$301,PEC_Info!$H$2:$H$301)</f>
        <v>0</v>
      </c>
      <c r="L13">
        <f>_xlfn.XLOOKUP(_xlfn.CONCAT($B13,$D13,$E13),PEC_Info!$L$2:$L$301,PEC_Info!$I$2:$I$301)</f>
        <v>13197.14097</v>
      </c>
      <c r="M13">
        <f>_xlfn.XLOOKUP(_xlfn.CONCAT($B13,$D13,$E13),PEC_Info!$L$2:$L$301,PEC_Info!$J$2:$J$301)</f>
        <v>0.20499999999999999</v>
      </c>
      <c r="N13">
        <f>_xlfn.XLOOKUP(_xlfn.CONCAT($B13,$D13,$E13),PEC_Info!$L$2:$L$301,PEC_Info!$K$2:$K$301)</f>
        <v>0</v>
      </c>
      <c r="P13" s="47">
        <f>(I13*(1+J13)+K13*1000)/_xlfn.XLOOKUP(B13,CarriersTech_characteristics!$B$2:$B$8,CarriersTech_characteristics!$G$2:$G$8)/Conversions!$D$2</f>
        <v>3.267997813018816E-4</v>
      </c>
      <c r="Q13" s="9">
        <f>F13*_xlfn.XLOOKUP(B13,CarriersTech_characteristics!$B$2:$B$8,CarriersTech_characteristics!$G$2:$G$8)*Conversions!$D$2*(1-H13)</f>
        <v>1889392237.0542631</v>
      </c>
      <c r="R13">
        <f>(L13*(1+M13)+N13*1000)/_xlfn.XLOOKUP(B13,CarriersTech_characteristics!$B$2:$B$8,CarriersTech_characteristics!$J$2:$J$8)/Conversions!$D$2</f>
        <v>2.5321732972882331E-3</v>
      </c>
      <c r="S13" s="9">
        <f>G13*_xlfn.XLOOKUP(B13,CarriersTech_characteristics!$B$2:$B$8,CarriersTech_characteristics!$J$2:$J$8)*Conversions!$D$2</f>
        <v>942030007.53624022</v>
      </c>
    </row>
    <row r="14" spans="1:19" x14ac:dyDescent="0.25">
      <c r="A14">
        <v>1</v>
      </c>
      <c r="B14" t="s">
        <v>33</v>
      </c>
      <c r="C14" t="s">
        <v>6</v>
      </c>
      <c r="D14" t="s">
        <v>11</v>
      </c>
      <c r="E14">
        <f>_xlfn.XLOOKUP(A14,PeriodMap!$A$2:$A$45,PeriodMap!$B$2:$B$45)</f>
        <v>2023</v>
      </c>
      <c r="F14" s="75">
        <f>_xlfn.XLOOKUP(_xlfn.CONCAT($B14,$D14,$E14),PEC_ProdImpConstraints!$G$2:$G$286,PEC_ProdImpConstraints!$E$2:$E$286)</f>
        <v>406.85700000000003</v>
      </c>
      <c r="G14">
        <f>_xlfn.XLOOKUP(_xlfn.CONCAT($B14,$D14,$E14),PEC_ProdImpConstraints!$G$2:$G$286,PEC_ProdImpConstraints!$F$2:$F$286)</f>
        <v>150</v>
      </c>
      <c r="H14">
        <f>_xlfn.XLOOKUP(_xlfn.CONCAT($B14,$D14,$E14),PEC_Info!$L$2:$L$301,PEC_Info!$E$2:$E$301)</f>
        <v>0</v>
      </c>
      <c r="I14">
        <f>_xlfn.XLOOKUP(_xlfn.CONCAT($B14,$D14,$E14),PEC_Info!$L$2:$L$301,PEC_Info!$F$2:$F$301)</f>
        <v>1156.3734260000001</v>
      </c>
      <c r="J14">
        <f>_xlfn.XLOOKUP(_xlfn.CONCAT($B14,$D14,$E14),PEC_Info!$L$2:$L$301,PEC_Info!$G$2:$G$301)</f>
        <v>0.3508</v>
      </c>
      <c r="K14">
        <f>_xlfn.XLOOKUP(_xlfn.CONCAT($B14,$D14,$E14),PEC_Info!$L$2:$L$301,PEC_Info!$H$2:$H$301)</f>
        <v>0</v>
      </c>
      <c r="L14">
        <f>_xlfn.XLOOKUP(_xlfn.CONCAT($B14,$D14,$E14),PEC_Info!$L$2:$L$301,PEC_Info!$I$2:$I$301)</f>
        <v>13197.14097</v>
      </c>
      <c r="M14">
        <f>_xlfn.XLOOKUP(_xlfn.CONCAT($B14,$D14,$E14),PEC_Info!$L$2:$L$301,PEC_Info!$J$2:$J$301)</f>
        <v>0.20499999999999999</v>
      </c>
      <c r="N14">
        <f>_xlfn.XLOOKUP(_xlfn.CONCAT($B14,$D14,$E14),PEC_Info!$L$2:$L$301,PEC_Info!$K$2:$K$301)</f>
        <v>0</v>
      </c>
      <c r="P14" s="47">
        <f>(I14*(1+J14)+K14*1000)/_xlfn.XLOOKUP(B14,CarriersTech_characteristics!$B$2:$B$8,CarriersTech_characteristics!$G$2:$G$8)/Conversions!$D$2</f>
        <v>3.267997813018816E-4</v>
      </c>
      <c r="Q14" s="9">
        <f>F14*_xlfn.XLOOKUP(B14,CarriersTech_characteristics!$B$2:$B$8,CarriersTech_characteristics!$G$2:$G$8)*Conversions!$D$2*(1-H14)</f>
        <v>1944684667.1452694</v>
      </c>
      <c r="R14">
        <f>(L14*(1+M14)+N14*1000)/_xlfn.XLOOKUP(B14,CarriersTech_characteristics!$B$2:$B$8,CarriersTech_characteristics!$J$2:$J$8)/Conversions!$D$2</f>
        <v>2.5321732972882331E-3</v>
      </c>
      <c r="S14" s="9">
        <f>G14*_xlfn.XLOOKUP(B14,CarriersTech_characteristics!$B$2:$B$8,CarriersTech_characteristics!$J$2:$J$8)*Conversions!$D$2</f>
        <v>942030007.53624022</v>
      </c>
    </row>
    <row r="15" spans="1:19" x14ac:dyDescent="0.25">
      <c r="A15">
        <v>1</v>
      </c>
      <c r="B15" t="s">
        <v>33</v>
      </c>
      <c r="C15" t="s">
        <v>6</v>
      </c>
      <c r="D15" t="s">
        <v>8</v>
      </c>
      <c r="E15">
        <f>_xlfn.XLOOKUP(A15,PeriodMap!$A$2:$A$45,PeriodMap!$B$2:$B$45)</f>
        <v>2023</v>
      </c>
      <c r="F15" s="75">
        <f>_xlfn.XLOOKUP(_xlfn.CONCAT($B15,$D15,$E15),PEC_ProdImpConstraints!$G$2:$G$286,PEC_ProdImpConstraints!$E$2:$E$286)</f>
        <v>91.156000000000006</v>
      </c>
      <c r="G15">
        <f>_xlfn.XLOOKUP(_xlfn.CONCAT($B15,$D15,$E15),PEC_ProdImpConstraints!$G$2:$G$286,PEC_ProdImpConstraints!$F$2:$F$286)</f>
        <v>150</v>
      </c>
      <c r="H15">
        <f>_xlfn.XLOOKUP(_xlfn.CONCAT($B15,$D15,$E15),PEC_Info!$L$2:$L$301,PEC_Info!$E$2:$E$301)</f>
        <v>0</v>
      </c>
      <c r="I15">
        <f>_xlfn.XLOOKUP(_xlfn.CONCAT($B15,$D15,$E15),PEC_Info!$L$2:$L$301,PEC_Info!$F$2:$F$301)</f>
        <v>1156.3734260000001</v>
      </c>
      <c r="J15">
        <f>_xlfn.XLOOKUP(_xlfn.CONCAT($B15,$D15,$E15),PEC_Info!$L$2:$L$301,PEC_Info!$G$2:$G$301)</f>
        <v>0.3508</v>
      </c>
      <c r="K15">
        <f>_xlfn.XLOOKUP(_xlfn.CONCAT($B15,$D15,$E15),PEC_Info!$L$2:$L$301,PEC_Info!$H$2:$H$301)</f>
        <v>0</v>
      </c>
      <c r="L15">
        <f>_xlfn.XLOOKUP(_xlfn.CONCAT($B15,$D15,$E15),PEC_Info!$L$2:$L$301,PEC_Info!$I$2:$I$301)</f>
        <v>13197.14097</v>
      </c>
      <c r="M15">
        <f>_xlfn.XLOOKUP(_xlfn.CONCAT($B15,$D15,$E15),PEC_Info!$L$2:$L$301,PEC_Info!$J$2:$J$301)</f>
        <v>0.20499999999999999</v>
      </c>
      <c r="N15">
        <f>_xlfn.XLOOKUP(_xlfn.CONCAT($B15,$D15,$E15),PEC_Info!$L$2:$L$301,PEC_Info!$K$2:$K$301)</f>
        <v>0</v>
      </c>
      <c r="P15" s="47">
        <f>(I15*(1+J15)+K15*1000)/_xlfn.XLOOKUP(B15,CarriersTech_characteristics!$B$2:$B$8,CarriersTech_characteristics!$G$2:$G$8)/Conversions!$D$2</f>
        <v>3.267997813018816E-4</v>
      </c>
      <c r="Q15" s="9">
        <f>F15*_xlfn.XLOOKUP(B15,CarriersTech_characteristics!$B$2:$B$8,CarriersTech_characteristics!$G$2:$G$8)*Conversions!$D$2*(1-H15)</f>
        <v>435705113.8810299</v>
      </c>
      <c r="R15">
        <f>(L15*(1+M15)+N15*1000)/_xlfn.XLOOKUP(B15,CarriersTech_characteristics!$B$2:$B$8,CarriersTech_characteristics!$J$2:$J$8)/Conversions!$D$2</f>
        <v>2.5321732972882331E-3</v>
      </c>
      <c r="S15" s="9">
        <f>G15*_xlfn.XLOOKUP(B15,CarriersTech_characteristics!$B$2:$B$8,CarriersTech_characteristics!$J$2:$J$8)*Conversions!$D$2</f>
        <v>942030007.53624022</v>
      </c>
    </row>
    <row r="16" spans="1:19" s="48" customFormat="1" x14ac:dyDescent="0.25">
      <c r="A16" s="48">
        <v>1</v>
      </c>
      <c r="B16" s="48" t="s">
        <v>33</v>
      </c>
      <c r="C16" s="48" t="s">
        <v>6</v>
      </c>
      <c r="D16" s="48" t="s">
        <v>80</v>
      </c>
      <c r="E16" s="48">
        <f>_xlfn.XLOOKUP(A16,PeriodMap!$A$2:$A$45,PeriodMap!$B$2:$B$45)</f>
        <v>2023</v>
      </c>
      <c r="F16" s="54">
        <f>SUM(F11:F15)</f>
        <v>924.04899999999998</v>
      </c>
      <c r="G16" s="54">
        <f>SUM(G11:G15)</f>
        <v>450</v>
      </c>
      <c r="H16" s="48">
        <f>AVERAGE(H11:H15)</f>
        <v>0</v>
      </c>
      <c r="I16" s="48">
        <f>AVERAGE(I11:I15)</f>
        <v>1156.3734260000001</v>
      </c>
      <c r="J16" s="48">
        <f t="shared" ref="J16:R16" si="0">AVERAGE(J11:J15)</f>
        <v>0.3508</v>
      </c>
      <c r="K16" s="48">
        <f t="shared" si="0"/>
        <v>0</v>
      </c>
      <c r="L16" s="48">
        <f t="shared" si="0"/>
        <v>13197.140970000002</v>
      </c>
      <c r="M16" s="48">
        <f t="shared" si="0"/>
        <v>0.20499999999999999</v>
      </c>
      <c r="N16" s="48">
        <f t="shared" si="0"/>
        <v>0</v>
      </c>
      <c r="P16" s="50">
        <f t="shared" si="0"/>
        <v>3.267997813018816E-4</v>
      </c>
      <c r="Q16" s="49">
        <f>SUM(Q11:Q15)</f>
        <v>4416745741.1103144</v>
      </c>
      <c r="R16" s="50">
        <f t="shared" si="0"/>
        <v>2.5321732972882331E-3</v>
      </c>
      <c r="S16" s="49">
        <f>SUM(S11:S15)</f>
        <v>2826090022.6087208</v>
      </c>
    </row>
    <row r="17" spans="1:19" s="74" customFormat="1" x14ac:dyDescent="0.25">
      <c r="A17" s="72">
        <v>1</v>
      </c>
      <c r="B17" s="72" t="s">
        <v>41</v>
      </c>
      <c r="C17" s="72" t="s">
        <v>6</v>
      </c>
      <c r="D17" s="72"/>
      <c r="E17">
        <f>_xlfn.XLOOKUP(A17,PeriodMap!$A$2:$A$45,PeriodMap!$B$2:$B$45)</f>
        <v>2023</v>
      </c>
      <c r="F17" s="75">
        <f>_xlfn.XLOOKUP(_xlfn.CONCAT($B17,$D17,$E17),PEC_ProdImpConstraints!$G$2:$G$286,PEC_ProdImpConstraints!$E$2:$E$286)</f>
        <v>31.903500000000001</v>
      </c>
      <c r="G17">
        <f>_xlfn.XLOOKUP(_xlfn.CONCAT($B17,$D17,$E17),PEC_ProdImpConstraints!$G$2:$G$286,PEC_ProdImpConstraints!$F$2:$F$286)</f>
        <v>330</v>
      </c>
      <c r="H17" s="72">
        <v>0</v>
      </c>
      <c r="I17">
        <f>_xlfn.XLOOKUP(_xlfn.CONCAT($B17,$D17,$E17),PEC_Info!$L$2:$L$301,PEC_Info!$F$2:$F$301)</f>
        <v>57833.372560000003</v>
      </c>
      <c r="J17">
        <f>_xlfn.XLOOKUP(_xlfn.CONCAT($B17,$D17,$E17),PEC_Info!$L$2:$L$301,PEC_Info!$G$2:$G$301)</f>
        <v>0</v>
      </c>
      <c r="K17">
        <f>_xlfn.XLOOKUP(_xlfn.CONCAT($B17,$D17,$E17),PEC_Info!$L$2:$L$301,PEC_Info!$H$2:$H$301)</f>
        <v>51.2</v>
      </c>
      <c r="L17">
        <f>_xlfn.XLOOKUP(_xlfn.CONCAT($B17,$D17,$E17),PEC_Info!$L$2:$L$301,PEC_Info!$I$2:$I$301)</f>
        <v>56505.275410000002</v>
      </c>
      <c r="M17">
        <f>_xlfn.XLOOKUP(_xlfn.CONCAT($B17,$D17,$E17),PEC_Info!$L$2:$L$301,PEC_Info!$J$2:$J$301)</f>
        <v>0</v>
      </c>
      <c r="N17">
        <f>_xlfn.XLOOKUP(_xlfn.CONCAT($B17,$D17,$E17),PEC_Info!$L$2:$L$301,PEC_Info!$K$2:$K$301)</f>
        <v>57.2</v>
      </c>
      <c r="P17" s="47">
        <f>(I17*(1+J17)+K17*1000)/_xlfn.XLOOKUP(B17,CarriersTech_characteristics!$B$2:$B$8,CarriersTech_characteristics!$G$2:$G$8)/Conversions!$D$2</f>
        <v>9.102118866317694E-3</v>
      </c>
      <c r="Q17" s="9">
        <f>F17*_xlfn.XLOOKUP(B17,CarriersTech_characteristics!$B$2:$B$8,CarriersTech_characteristics!$G$2:$G$8)*Conversions!$D$2*(1-H17)</f>
        <v>382168839.20735079</v>
      </c>
      <c r="R17" s="47">
        <f>(L17*(1+M17)+N17*1000)/_xlfn.XLOOKUP(B17,CarriersTech_characteristics!$B$2:$B$8,CarriersTech_characteristics!$J$2:$J$8)/Conversions!$D$2</f>
        <v>9.4921298700513228E-3</v>
      </c>
      <c r="S17" s="9">
        <f>G17*_xlfn.XLOOKUP(B17,CarriersTech_characteristics!$B$2:$B$8,CarriersTech_characteristics!$J$2:$J$8)*Conversions!$D$2</f>
        <v>3953037031.6242962</v>
      </c>
    </row>
    <row r="18" spans="1:19" s="74" customFormat="1" x14ac:dyDescent="0.25">
      <c r="A18" s="72">
        <v>1</v>
      </c>
      <c r="B18" s="72" t="s">
        <v>57</v>
      </c>
      <c r="C18" s="72" t="s">
        <v>6</v>
      </c>
      <c r="D18" s="72"/>
      <c r="E18">
        <f>_xlfn.XLOOKUP(A18,PeriodMap!$A$2:$A$45,PeriodMap!$B$2:$B$45)</f>
        <v>2023</v>
      </c>
      <c r="F18" s="75">
        <f>_xlfn.XLOOKUP(_xlfn.CONCAT($B18,$D18,$E18),PEC_ProdImpConstraints!$G$2:$G$286,PEC_ProdImpConstraints!$E$2:$E$286)</f>
        <v>87</v>
      </c>
      <c r="G18">
        <f>_xlfn.XLOOKUP(_xlfn.CONCAT($B18,$D18,$E18),PEC_ProdImpConstraints!$G$2:$G$286,PEC_ProdImpConstraints!$F$2:$F$286)</f>
        <v>0</v>
      </c>
      <c r="H18" s="72">
        <v>0</v>
      </c>
      <c r="I18">
        <f>_xlfn.XLOOKUP(_xlfn.CONCAT($B18,$D18,$E18),PEC_Info!$L$2:$L$301,PEC_Info!$F$2:$F$301)</f>
        <v>49802.018239999998</v>
      </c>
      <c r="J18">
        <f>_xlfn.XLOOKUP(_xlfn.CONCAT($B18,$D18,$E18),PEC_Info!$L$2:$L$301,PEC_Info!$G$2:$G$301)</f>
        <v>0.05</v>
      </c>
      <c r="K18">
        <f>_xlfn.XLOOKUP(_xlfn.CONCAT($B18,$D18,$E18),PEC_Info!$L$2:$L$301,PEC_Info!$H$2:$H$301)</f>
        <v>0</v>
      </c>
      <c r="L18">
        <f>_xlfn.XLOOKUP(_xlfn.CONCAT($B18,$D18,$E18),PEC_Info!$L$2:$L$301,PEC_Info!$I$2:$I$301)</f>
        <v>49802.018239999998</v>
      </c>
      <c r="M18">
        <f>_xlfn.XLOOKUP(_xlfn.CONCAT($B18,$D18,$E18),PEC_Info!$L$2:$L$301,PEC_Info!$J$2:$J$301)</f>
        <v>0.05</v>
      </c>
      <c r="N18">
        <f>_xlfn.XLOOKUP(_xlfn.CONCAT($B18,$D18,$E18),PEC_Info!$L$2:$L$301,PEC_Info!$K$2:$K$301)</f>
        <v>0</v>
      </c>
      <c r="P18" s="76">
        <f>(I18*(1+J18)+K18*1000)/Conversions!$D$3/_xlfn.XLOOKUP(B18,CarriersTech_characteristics!$B$2:$B$8,CarriersTech_characteristics!$G$2:$G$8)/Conversions!$D$2</f>
        <v>9.9597712018912529E-3</v>
      </c>
      <c r="Q18" s="9">
        <f>F18*_xlfn.XLOOKUP(B18,CarriersTech_characteristics!$B$2:$B$8,CarriersTech_characteristics!$G$2:$G$8)*Conversions!$D$2*(1-H18)</f>
        <v>551000004.40800011</v>
      </c>
      <c r="R18" s="76">
        <f>(L18*(1+M18)+N18*1000)/Conversions!$D$3/_xlfn.XLOOKUP(B18,CarriersTech_characteristics!$B$2:$B$8,CarriersTech_characteristics!$J$2:$J$8)/Conversions!$D$2</f>
        <v>9.9597712018912529E-3</v>
      </c>
      <c r="S18" s="9">
        <f>G18*_xlfn.XLOOKUP(B18,CarriersTech_characteristics!$B$2:$B$8,CarriersTech_characteristics!$J$2:$J$8)*Conversions!$D$2</f>
        <v>0</v>
      </c>
    </row>
    <row r="19" spans="1:19" s="74" customFormat="1" x14ac:dyDescent="0.25">
      <c r="A19" s="72">
        <v>1</v>
      </c>
      <c r="B19" s="72" t="s">
        <v>54</v>
      </c>
      <c r="C19" s="72" t="s">
        <v>6</v>
      </c>
      <c r="D19" s="72" t="s">
        <v>10</v>
      </c>
      <c r="E19">
        <f>_xlfn.XLOOKUP(A19,PeriodMap!$A$2:$A$45,PeriodMap!$B$2:$B$45)</f>
        <v>2023</v>
      </c>
      <c r="F19" s="75">
        <f>_xlfn.XLOOKUP(_xlfn.CONCAT($B19,$D19,$E19),PEC_ProdImpConstraints!$G$2:$G$286,PEC_ProdImpConstraints!$E$2:$E$286)</f>
        <v>12.971</v>
      </c>
      <c r="G19">
        <f>_xlfn.XLOOKUP(_xlfn.CONCAT($B19,$D19,$E19),PEC_ProdImpConstraints!$G$2:$G$286,PEC_ProdImpConstraints!$F$2:$F$286)</f>
        <v>100</v>
      </c>
      <c r="H19" s="72">
        <v>0</v>
      </c>
      <c r="I19">
        <f>_xlfn.XLOOKUP(_xlfn.CONCAT($B19,$D19,$E19),PEC_Info!$L$2:$L$301,PEC_Info!$F$2:$F$301)</f>
        <v>2789.0368520000002</v>
      </c>
      <c r="J19">
        <f>_xlfn.XLOOKUP(_xlfn.CONCAT($B19,$D19,$E19),PEC_Info!$L$2:$L$301,PEC_Info!$G$2:$G$301)</f>
        <v>0.3508</v>
      </c>
      <c r="K19">
        <f>_xlfn.XLOOKUP(_xlfn.CONCAT($B19,$D19,$E19),PEC_Info!$L$2:$L$301,PEC_Info!$H$2:$H$301)</f>
        <v>0</v>
      </c>
      <c r="L19">
        <f>_xlfn.XLOOKUP(_xlfn.CONCAT($B19,$D19,$E19),PEC_Info!$L$2:$L$301,PEC_Info!$I$2:$I$301)</f>
        <v>28632.34836</v>
      </c>
      <c r="M19">
        <f>_xlfn.XLOOKUP(_xlfn.CONCAT($B19,$D19,$E19),PEC_Info!$L$2:$L$301,PEC_Info!$J$2:$J$301)</f>
        <v>0.20499999999999999</v>
      </c>
      <c r="N19">
        <f>_xlfn.XLOOKUP(_xlfn.CONCAT($B19,$D19,$E19),PEC_Info!$L$2:$L$301,PEC_Info!$K$2:$K$301)</f>
        <v>0</v>
      </c>
      <c r="P19" s="47">
        <f>(I19*(1+J19)+K19*1000)/_xlfn.XLOOKUP(B19,CarriersTech_characteristics!$B$2:$B$8,CarriersTech_characteristics!$G$2:$G$8)/Conversions!$D$2</f>
        <v>6.5980587709463148E-4</v>
      </c>
      <c r="Q19" s="9">
        <f>F19*_xlfn.XLOOKUP(B19,CarriersTech_characteristics!$B$2:$B$8,CarriersTech_characteristics!$G$2:$G$8)*Conversions!$D$2*(1-H19)</f>
        <v>74063219.09806408</v>
      </c>
      <c r="R19" s="47">
        <f>(L19*(1+M19)+N19*1000)/_xlfn.XLOOKUP(B19,CarriersTech_characteristics!$B$2:$B$8,CarriersTech_characteristics!$J$2:$J$8)/Conversions!$D$2</f>
        <v>5.1369302011180264E-3</v>
      </c>
      <c r="S19" s="9">
        <f>G19*_xlfn.XLOOKUP(B19,CarriersTech_characteristics!$B$2:$B$8,CarriersTech_characteristics!$J$2:$J$8)*Conversions!$D$2</f>
        <v>671645874.53983378</v>
      </c>
    </row>
    <row r="20" spans="1:19" s="74" customFormat="1" x14ac:dyDescent="0.25">
      <c r="A20" s="72">
        <v>1</v>
      </c>
      <c r="B20" s="72" t="s">
        <v>54</v>
      </c>
      <c r="C20" s="72" t="s">
        <v>6</v>
      </c>
      <c r="D20" s="72" t="s">
        <v>11</v>
      </c>
      <c r="E20">
        <f>_xlfn.XLOOKUP(A20,PeriodMap!$A$2:$A$45,PeriodMap!$B$2:$B$45)</f>
        <v>2023</v>
      </c>
      <c r="F20" s="75">
        <f>_xlfn.XLOOKUP(_xlfn.CONCAT($B20,$D20,$E20),PEC_ProdImpConstraints!$G$2:$G$286,PEC_ProdImpConstraints!$E$2:$E$286)</f>
        <v>0</v>
      </c>
      <c r="G20">
        <f>_xlfn.XLOOKUP(_xlfn.CONCAT($B20,$D20,$E20),PEC_ProdImpConstraints!$G$2:$G$286,PEC_ProdImpConstraints!$F$2:$F$286)</f>
        <v>100</v>
      </c>
      <c r="H20" s="72">
        <v>0</v>
      </c>
      <c r="I20">
        <f>_xlfn.XLOOKUP(_xlfn.CONCAT($B20,$D20,$E20),PEC_Info!$L$2:$L$301,PEC_Info!$F$2:$F$301)</f>
        <v>2789.0368520000002</v>
      </c>
      <c r="J20">
        <f>_xlfn.XLOOKUP(_xlfn.CONCAT($B20,$D20,$E20),PEC_Info!$L$2:$L$301,PEC_Info!$G$2:$G$301)</f>
        <v>0.3508</v>
      </c>
      <c r="K20">
        <f>_xlfn.XLOOKUP(_xlfn.CONCAT($B20,$D20,$E20),PEC_Info!$L$2:$L$301,PEC_Info!$H$2:$H$301)</f>
        <v>0</v>
      </c>
      <c r="L20">
        <f>_xlfn.XLOOKUP(_xlfn.CONCAT($B20,$D20,$E20),PEC_Info!$L$2:$L$301,PEC_Info!$I$2:$I$301)</f>
        <v>28632.34836</v>
      </c>
      <c r="M20">
        <f>_xlfn.XLOOKUP(_xlfn.CONCAT($B20,$D20,$E20),PEC_Info!$L$2:$L$301,PEC_Info!$J$2:$J$301)</f>
        <v>0.20499999999999999</v>
      </c>
      <c r="N20">
        <f>_xlfn.XLOOKUP(_xlfn.CONCAT($B20,$D20,$E20),PEC_Info!$L$2:$L$301,PEC_Info!$K$2:$K$301)</f>
        <v>0</v>
      </c>
      <c r="P20" s="47">
        <f>(I20*(1+J20)+K20*1000)/_xlfn.XLOOKUP(B20,CarriersTech_characteristics!$B$2:$B$8,CarriersTech_characteristics!$G$2:$G$8)/Conversions!$D$2</f>
        <v>6.5980587709463148E-4</v>
      </c>
      <c r="Q20" s="9">
        <f>F20*_xlfn.XLOOKUP(B20,CarriersTech_characteristics!$B$2:$B$8,CarriersTech_characteristics!$G$2:$G$8)*Conversions!$D$2*(1-H20)</f>
        <v>0</v>
      </c>
      <c r="R20" s="47">
        <f>(L20*(1+M20)+N20*1000)/_xlfn.XLOOKUP(B20,CarriersTech_characteristics!$B$2:$B$8,CarriersTech_characteristics!$J$2:$J$8)/Conversions!$D$2</f>
        <v>5.1369302011180264E-3</v>
      </c>
      <c r="S20" s="9">
        <f>G20*_xlfn.XLOOKUP(B20,CarriersTech_characteristics!$B$2:$B$8,CarriersTech_characteristics!$J$2:$J$8)*Conversions!$D$2</f>
        <v>671645874.53983378</v>
      </c>
    </row>
    <row r="21" spans="1:19" s="74" customFormat="1" x14ac:dyDescent="0.25">
      <c r="A21" s="72">
        <v>1</v>
      </c>
      <c r="B21" s="72" t="s">
        <v>54</v>
      </c>
      <c r="C21" s="72" t="s">
        <v>6</v>
      </c>
      <c r="D21" s="72" t="s">
        <v>12</v>
      </c>
      <c r="E21">
        <f>_xlfn.XLOOKUP(A21,PeriodMap!$A$2:$A$45,PeriodMap!$B$2:$B$45)</f>
        <v>2023</v>
      </c>
      <c r="F21" s="75">
        <f>_xlfn.XLOOKUP(_xlfn.CONCAT($B21,$D21,$E21),PEC_ProdImpConstraints!$G$2:$G$286,PEC_ProdImpConstraints!$E$2:$E$286)</f>
        <v>0</v>
      </c>
      <c r="G21">
        <f>_xlfn.XLOOKUP(_xlfn.CONCAT($B21,$D21,$E21),PEC_ProdImpConstraints!$G$2:$G$286,PEC_ProdImpConstraints!$F$2:$F$286)</f>
        <v>0</v>
      </c>
      <c r="H21" s="72">
        <v>0</v>
      </c>
      <c r="I21">
        <f>_xlfn.XLOOKUP(_xlfn.CONCAT($B21,$D21,$E21),PEC_Info!$L$2:$L$301,PEC_Info!$F$2:$F$301)</f>
        <v>2789.0368520000002</v>
      </c>
      <c r="J21">
        <f>_xlfn.XLOOKUP(_xlfn.CONCAT($B21,$D21,$E21),PEC_Info!$L$2:$L$301,PEC_Info!$G$2:$G$301)</f>
        <v>0.3508</v>
      </c>
      <c r="K21">
        <f>_xlfn.XLOOKUP(_xlfn.CONCAT($B21,$D21,$E21),PEC_Info!$L$2:$L$301,PEC_Info!$H$2:$H$301)</f>
        <v>0</v>
      </c>
      <c r="L21">
        <f>_xlfn.XLOOKUP(_xlfn.CONCAT($B21,$D21,$E21),PEC_Info!$L$2:$L$301,PEC_Info!$I$2:$I$301)</f>
        <v>28632.34836</v>
      </c>
      <c r="M21">
        <f>_xlfn.XLOOKUP(_xlfn.CONCAT($B21,$D21,$E21),PEC_Info!$L$2:$L$301,PEC_Info!$J$2:$J$301)</f>
        <v>0.20499999999999999</v>
      </c>
      <c r="N21">
        <f>_xlfn.XLOOKUP(_xlfn.CONCAT($B21,$D21,$E21),PEC_Info!$L$2:$L$301,PEC_Info!$K$2:$K$301)</f>
        <v>0</v>
      </c>
      <c r="P21" s="47">
        <f>(I21*(1+J21)+K21*1000)/_xlfn.XLOOKUP(B21,CarriersTech_characteristics!$B$2:$B$8,CarriersTech_characteristics!$G$2:$G$8)/Conversions!$D$2</f>
        <v>6.5980587709463148E-4</v>
      </c>
      <c r="Q21" s="9">
        <f>F21*_xlfn.XLOOKUP(B21,CarriersTech_characteristics!$B$2:$B$8,CarriersTech_characteristics!$G$2:$G$8)*Conversions!$D$2*(1-H21)</f>
        <v>0</v>
      </c>
      <c r="R21" s="47">
        <f>(L21*(1+M21)+N21*1000)/_xlfn.XLOOKUP(B21,CarriersTech_characteristics!$B$2:$B$8,CarriersTech_characteristics!$J$2:$J$8)/Conversions!$D$2</f>
        <v>5.1369302011180264E-3</v>
      </c>
      <c r="S21" s="9">
        <f>G21*_xlfn.XLOOKUP(B21,CarriersTech_characteristics!$B$2:$B$8,CarriersTech_characteristics!$J$2:$J$8)*Conversions!$D$2</f>
        <v>0</v>
      </c>
    </row>
    <row r="22" spans="1:19" s="74" customFormat="1" x14ac:dyDescent="0.25">
      <c r="A22" s="72">
        <v>1</v>
      </c>
      <c r="B22" s="72" t="s">
        <v>54</v>
      </c>
      <c r="C22" s="72" t="s">
        <v>6</v>
      </c>
      <c r="D22" s="72" t="s">
        <v>8</v>
      </c>
      <c r="E22">
        <f>_xlfn.XLOOKUP(A22,PeriodMap!$A$2:$A$45,PeriodMap!$B$2:$B$45)</f>
        <v>2023</v>
      </c>
      <c r="F22" s="75">
        <f>_xlfn.XLOOKUP(_xlfn.CONCAT($B22,$D22,$E22),PEC_ProdImpConstraints!$G$2:$G$286,PEC_ProdImpConstraints!$E$2:$E$286)</f>
        <v>0</v>
      </c>
      <c r="G22">
        <f>_xlfn.XLOOKUP(_xlfn.CONCAT($B22,$D22,$E22),PEC_ProdImpConstraints!$G$2:$G$286,PEC_ProdImpConstraints!$F$2:$F$286)</f>
        <v>100</v>
      </c>
      <c r="H22" s="72">
        <v>0</v>
      </c>
      <c r="I22">
        <f>_xlfn.XLOOKUP(_xlfn.CONCAT($B22,$D22,$E22),PEC_Info!$L$2:$L$301,PEC_Info!$F$2:$F$301)</f>
        <v>2789.0368520000002</v>
      </c>
      <c r="J22">
        <f>_xlfn.XLOOKUP(_xlfn.CONCAT($B22,$D22,$E22),PEC_Info!$L$2:$L$301,PEC_Info!$G$2:$G$301)</f>
        <v>0.3508</v>
      </c>
      <c r="K22">
        <f>_xlfn.XLOOKUP(_xlfn.CONCAT($B22,$D22,$E22),PEC_Info!$L$2:$L$301,PEC_Info!$H$2:$H$301)</f>
        <v>0</v>
      </c>
      <c r="L22">
        <f>_xlfn.XLOOKUP(_xlfn.CONCAT($B22,$D22,$E22),PEC_Info!$L$2:$L$301,PEC_Info!$I$2:$I$301)</f>
        <v>28632.34836</v>
      </c>
      <c r="M22">
        <f>_xlfn.XLOOKUP(_xlfn.CONCAT($B22,$D22,$E22),PEC_Info!$L$2:$L$301,PEC_Info!$J$2:$J$301)</f>
        <v>0.20499999999999999</v>
      </c>
      <c r="N22">
        <f>_xlfn.XLOOKUP(_xlfn.CONCAT($B22,$D22,$E22),PEC_Info!$L$2:$L$301,PEC_Info!$K$2:$K$301)</f>
        <v>0</v>
      </c>
      <c r="P22" s="47">
        <f>(I22*(1+J22)+K22*1000)/_xlfn.XLOOKUP(B22,CarriersTech_characteristics!$B$2:$B$8,CarriersTech_characteristics!$G$2:$G$8)/Conversions!$D$2</f>
        <v>6.5980587709463148E-4</v>
      </c>
      <c r="Q22" s="9">
        <f>F22*_xlfn.XLOOKUP(B22,CarriersTech_characteristics!$B$2:$B$8,CarriersTech_characteristics!$G$2:$G$8)*Conversions!$D$2*(1-H22)</f>
        <v>0</v>
      </c>
      <c r="R22" s="47">
        <f>(L22*(1+M22)+N22*1000)/_xlfn.XLOOKUP(B22,CarriersTech_characteristics!$B$2:$B$8,CarriersTech_characteristics!$J$2:$J$8)/Conversions!$D$2</f>
        <v>5.1369302011180264E-3</v>
      </c>
      <c r="S22" s="9">
        <f>G22*_xlfn.XLOOKUP(B22,CarriersTech_characteristics!$B$2:$B$8,CarriersTech_characteristics!$J$2:$J$8)*Conversions!$D$2</f>
        <v>671645874.53983378</v>
      </c>
    </row>
    <row r="23" spans="1:19" s="74" customFormat="1" x14ac:dyDescent="0.25">
      <c r="A23" s="72">
        <v>1</v>
      </c>
      <c r="B23" s="72" t="s">
        <v>54</v>
      </c>
      <c r="C23" s="72" t="s">
        <v>6</v>
      </c>
      <c r="D23" s="72" t="s">
        <v>9</v>
      </c>
      <c r="E23">
        <f>_xlfn.XLOOKUP(A23,PeriodMap!$A$2:$A$45,PeriodMap!$B$2:$B$45)</f>
        <v>2023</v>
      </c>
      <c r="F23" s="75">
        <f>_xlfn.XLOOKUP(_xlfn.CONCAT($B23,$D23,$E23),PEC_ProdImpConstraints!$G$2:$G$286,PEC_ProdImpConstraints!$E$2:$E$286)</f>
        <v>0</v>
      </c>
      <c r="G23">
        <f>_xlfn.XLOOKUP(_xlfn.CONCAT($B23,$D23,$E23),PEC_ProdImpConstraints!$G$2:$G$286,PEC_ProdImpConstraints!$F$2:$F$286)</f>
        <v>0</v>
      </c>
      <c r="H23" s="72">
        <v>0</v>
      </c>
      <c r="I23">
        <f>_xlfn.XLOOKUP(_xlfn.CONCAT($B23,$D23,$E23),PEC_Info!$L$2:$L$301,PEC_Info!$F$2:$F$301)</f>
        <v>2789.0368520000002</v>
      </c>
      <c r="J23">
        <f>_xlfn.XLOOKUP(_xlfn.CONCAT($B23,$D23,$E23),PEC_Info!$L$2:$L$301,PEC_Info!$G$2:$G$301)</f>
        <v>0.3508</v>
      </c>
      <c r="K23">
        <f>_xlfn.XLOOKUP(_xlfn.CONCAT($B23,$D23,$E23),PEC_Info!$L$2:$L$301,PEC_Info!$H$2:$H$301)</f>
        <v>0</v>
      </c>
      <c r="L23">
        <f>_xlfn.XLOOKUP(_xlfn.CONCAT($B23,$D23,$E23),PEC_Info!$L$2:$L$301,PEC_Info!$I$2:$I$301)</f>
        <v>28632.34836</v>
      </c>
      <c r="M23">
        <f>_xlfn.XLOOKUP(_xlfn.CONCAT($B23,$D23,$E23),PEC_Info!$L$2:$L$301,PEC_Info!$J$2:$J$301)</f>
        <v>0.20499999999999999</v>
      </c>
      <c r="N23">
        <f>_xlfn.XLOOKUP(_xlfn.CONCAT($B23,$D23,$E23),PEC_Info!$L$2:$L$301,PEC_Info!$K$2:$K$301)</f>
        <v>0</v>
      </c>
      <c r="P23" s="47">
        <f>(I23*(1+J23)+K23*1000)/_xlfn.XLOOKUP(B23,CarriersTech_characteristics!$B$2:$B$8,CarriersTech_characteristics!$G$2:$G$8)/Conversions!$D$2</f>
        <v>6.5980587709463148E-4</v>
      </c>
      <c r="Q23" s="9">
        <f>F23*_xlfn.XLOOKUP(B23,CarriersTech_characteristics!$B$2:$B$8,CarriersTech_characteristics!$G$2:$G$8)*Conversions!$D$2*(1-H23)</f>
        <v>0</v>
      </c>
      <c r="R23" s="47">
        <f>(L23*(1+M23)+N23*1000)/_xlfn.XLOOKUP(B23,CarriersTech_characteristics!$B$2:$B$8,CarriersTech_characteristics!$J$2:$J$8)/Conversions!$D$2</f>
        <v>5.1369302011180264E-3</v>
      </c>
      <c r="S23" s="9">
        <f>G23*_xlfn.XLOOKUP(B23,CarriersTech_characteristics!$B$2:$B$8,CarriersTech_characteristics!$J$2:$J$8)*Conversions!$D$2</f>
        <v>0</v>
      </c>
    </row>
    <row r="24" spans="1:19" s="79" customFormat="1" x14ac:dyDescent="0.25">
      <c r="A24" s="77">
        <v>1</v>
      </c>
      <c r="B24" s="77" t="s">
        <v>54</v>
      </c>
      <c r="C24" s="77" t="s">
        <v>6</v>
      </c>
      <c r="D24" s="77" t="s">
        <v>80</v>
      </c>
      <c r="E24" s="51">
        <f>_xlfn.XLOOKUP(A24,PeriodMap!$A$2:$A$45,PeriodMap!$B$2:$B$45)</f>
        <v>2023</v>
      </c>
      <c r="F24" s="78">
        <f>SUM(F19:F23)</f>
        <v>12.971</v>
      </c>
      <c r="G24" s="78">
        <f>SUM(G19:G23)</f>
        <v>300</v>
      </c>
      <c r="H24" s="51">
        <f>AVERAGE(H19:H23)</f>
        <v>0</v>
      </c>
      <c r="I24" s="51">
        <f>AVERAGE(I19:I23)</f>
        <v>2789.0368520000002</v>
      </c>
      <c r="J24" s="51">
        <f t="shared" ref="J24:N24" si="1">AVERAGE(J19:J23)</f>
        <v>0.3508</v>
      </c>
      <c r="K24" s="51">
        <f t="shared" si="1"/>
        <v>0</v>
      </c>
      <c r="L24" s="51">
        <f t="shared" si="1"/>
        <v>28632.348359999996</v>
      </c>
      <c r="M24" s="51">
        <f t="shared" si="1"/>
        <v>0.20499999999999999</v>
      </c>
      <c r="N24" s="51">
        <f t="shared" si="1"/>
        <v>0</v>
      </c>
      <c r="P24" s="51">
        <f t="shared" ref="P24" si="2">AVERAGE(P19:P23)</f>
        <v>6.5980587709463148E-4</v>
      </c>
      <c r="Q24" s="59">
        <f>SUM(Q19:Q23)</f>
        <v>74063219.09806408</v>
      </c>
      <c r="R24" s="80">
        <f t="shared" ref="R24" si="3">AVERAGE(R19:R23)</f>
        <v>5.1369302011180264E-3</v>
      </c>
      <c r="S24" s="59">
        <f>SUM(S19:S23)</f>
        <v>2014937623.6195014</v>
      </c>
    </row>
    <row r="25" spans="1:19" x14ac:dyDescent="0.25">
      <c r="A25" s="72">
        <v>2</v>
      </c>
      <c r="B25" t="s">
        <v>59</v>
      </c>
      <c r="C25" t="s">
        <v>6</v>
      </c>
      <c r="E25">
        <f>_xlfn.XLOOKUP(A25,PeriodMap!$A$2:$A$45,PeriodMap!$B$2:$B$45)</f>
        <v>2024</v>
      </c>
      <c r="F25" s="75">
        <f>_xlfn.XLOOKUP(_xlfn.CONCAT($B25,$D25,$E25),PEC_ProdImpConstraints!$G$2:$G$286,PEC_ProdImpConstraints!$E$2:$E$286)</f>
        <v>270</v>
      </c>
      <c r="G25">
        <f>_xlfn.XLOOKUP(_xlfn.CONCAT($B25,$D25,$E25),PEC_ProdImpConstraints!$G$2:$G$286,PEC_ProdImpConstraints!$F$2:$F$286)</f>
        <v>0</v>
      </c>
      <c r="H25">
        <f>_xlfn.XLOOKUP(_xlfn.CONCAT($B25,$D25,$E25),PEC_Info!$L$2:$L$301,PEC_Info!$E$2:$E$301)</f>
        <v>0</v>
      </c>
      <c r="I25">
        <f>_xlfn.XLOOKUP(_xlfn.CONCAT($B25,$D25,$E25),PEC_Info!$L$2:$L$301,PEC_Info!$F$2:$F$301)</f>
        <v>5683.2535889999999</v>
      </c>
      <c r="J25">
        <f>_xlfn.XLOOKUP(_xlfn.CONCAT($B25,$D25,$E25),PEC_Info!$L$2:$L$301,PEC_Info!$G$2:$G$301)</f>
        <v>0</v>
      </c>
      <c r="K25">
        <f>_xlfn.XLOOKUP(_xlfn.CONCAT($B25,$D25,$E25),PEC_Info!$L$2:$L$301,PEC_Info!$H$2:$H$301)</f>
        <v>0</v>
      </c>
      <c r="L25">
        <f>_xlfn.XLOOKUP(_xlfn.CONCAT($B25,$D25,$E25),PEC_Info!$L$2:$L$301,PEC_Info!$I$2:$I$301)</f>
        <v>5683.2535889999999</v>
      </c>
      <c r="M25">
        <f>_xlfn.XLOOKUP(_xlfn.CONCAT($B25,$D25,$E25),PEC_Info!$L$2:$L$301,PEC_Info!$J$2:$J$301)</f>
        <v>0</v>
      </c>
      <c r="N25">
        <f>_xlfn.XLOOKUP(_xlfn.CONCAT($B25,$D25,$E25),PEC_Info!$L$2:$L$301,PEC_Info!$K$2:$K$301)</f>
        <v>0</v>
      </c>
      <c r="P25">
        <f>(I25*(1+J25)+K25*1000)/_xlfn.XLOOKUP(B25,CarriersTech_characteristics!$B$2:$B$8,CarriersTech_characteristics!$G$2:$G$8)/Conversions!$D$2</f>
        <v>1.3148915653420498E-3</v>
      </c>
      <c r="Q25" s="9">
        <f>F25*_xlfn.XLOOKUP(B25,CarriersTech_characteristics!$B$2:$B$8,CarriersTech_characteristics!$G$2:$G$8)*Conversions!$D$2*(1-H25)</f>
        <v>1167000009.336</v>
      </c>
      <c r="R25">
        <f>(L25*(1+M25)+N25*1000)/_xlfn.XLOOKUP(B25,CarriersTech_characteristics!$B$2:$B$8,CarriersTech_characteristics!$J$2:$J$8)/Conversions!$D$2</f>
        <v>1.3148915653420498E-3</v>
      </c>
      <c r="S25" s="9">
        <f>G25*_xlfn.XLOOKUP(B25,CarriersTech_characteristics!$B$2:$B$8,CarriersTech_characteristics!$J$2:$J$8)*Conversions!$D$2</f>
        <v>0</v>
      </c>
    </row>
    <row r="26" spans="1:19" x14ac:dyDescent="0.25">
      <c r="A26">
        <v>2</v>
      </c>
      <c r="B26" t="s">
        <v>38</v>
      </c>
      <c r="C26" t="s">
        <v>6</v>
      </c>
      <c r="E26">
        <f>_xlfn.XLOOKUP(A26,PeriodMap!$A$2:$A$45,PeriodMap!$B$2:$B$45)</f>
        <v>2024</v>
      </c>
      <c r="F26" s="75">
        <f>_xlfn.XLOOKUP(_xlfn.CONCAT($B26,$D26,$E26),PEC_ProdImpConstraints!$G$2:$G$286,PEC_ProdImpConstraints!$E$2:$E$286)</f>
        <v>175</v>
      </c>
      <c r="G26">
        <f>_xlfn.XLOOKUP(_xlfn.CONCAT($B26,$D26,$E26),PEC_ProdImpConstraints!$G$2:$G$286,PEC_ProdImpConstraints!$F$2:$F$286)</f>
        <v>0</v>
      </c>
      <c r="H26">
        <f>_xlfn.XLOOKUP(_xlfn.CONCAT($B26,$D26,$E26),PEC_Info!$L$2:$L$301,PEC_Info!$E$2:$E$301)</f>
        <v>0</v>
      </c>
      <c r="I26">
        <f>_xlfn.XLOOKUP(_xlfn.CONCAT($B26,$D26,$E26),PEC_Info!$L$2:$L$301,PEC_Info!$F$2:$F$301)</f>
        <v>9000</v>
      </c>
      <c r="J26">
        <f>_xlfn.XLOOKUP(_xlfn.CONCAT($B26,$D26,$E26),PEC_Info!$L$2:$L$301,PEC_Info!$G$2:$G$301)</f>
        <v>0.05</v>
      </c>
      <c r="K26">
        <f>_xlfn.XLOOKUP(_xlfn.CONCAT($B26,$D26,$E26),PEC_Info!$L$2:$L$301,PEC_Info!$H$2:$H$301)</f>
        <v>0</v>
      </c>
      <c r="L26">
        <f>_xlfn.XLOOKUP(_xlfn.CONCAT($B26,$D26,$E26),PEC_Info!$L$2:$L$301,PEC_Info!$I$2:$I$301)</f>
        <v>9000</v>
      </c>
      <c r="M26">
        <f>_xlfn.XLOOKUP(_xlfn.CONCAT($B26,$D26,$E26),PEC_Info!$L$2:$L$301,PEC_Info!$J$2:$J$301)</f>
        <v>0.05</v>
      </c>
      <c r="N26">
        <f>_xlfn.XLOOKUP(_xlfn.CONCAT($B26,$D26,$E26),PEC_Info!$L$2:$L$301,PEC_Info!$K$2:$K$301)</f>
        <v>0</v>
      </c>
      <c r="P26">
        <f>(I26*(1+J26)+K26*1000)/_xlfn.XLOOKUP(B26,CarriersTech_characteristics!$B$2:$B$8,CarriersTech_characteristics!$G$2:$G$8)/Conversions!$D$2</f>
        <v>2.4924961160316295E-3</v>
      </c>
      <c r="Q26" s="9">
        <f>F26*_xlfn.XLOOKUP(B26,CarriersTech_characteristics!$B$2:$B$8,CarriersTech_characteristics!$G$2:$G$8)*Conversions!$D$2*(1-H26)</f>
        <v>663491505.30793202</v>
      </c>
      <c r="R26">
        <f>(L26*(1+M26)+N26*1000)/_xlfn.XLOOKUP(B26,CarriersTech_characteristics!$B$2:$B$8,CarriersTech_characteristics!$J$2:$J$8)/Conversions!$D$2</f>
        <v>2.4924961160316295E-3</v>
      </c>
      <c r="S26" s="9">
        <f>G26*_xlfn.XLOOKUP(B26,CarriersTech_characteristics!$B$2:$B$8,CarriersTech_characteristics!$J$2:$J$8)*Conversions!$D$2</f>
        <v>0</v>
      </c>
    </row>
    <row r="27" spans="1:19" x14ac:dyDescent="0.25">
      <c r="A27">
        <v>2</v>
      </c>
      <c r="B27" t="s">
        <v>35</v>
      </c>
      <c r="C27" t="s">
        <v>6</v>
      </c>
      <c r="E27">
        <f>_xlfn.XLOOKUP(A27,PeriodMap!$A$2:$A$45,PeriodMap!$B$2:$B$45)</f>
        <v>2024</v>
      </c>
      <c r="F27" s="75">
        <f>_xlfn.XLOOKUP(_xlfn.CONCAT($B27,$D27,$E27),PEC_ProdImpConstraints!$G$2:$G$286,PEC_ProdImpConstraints!$E$2:$E$286)</f>
        <v>34.320959999999999</v>
      </c>
      <c r="G27">
        <f>_xlfn.XLOOKUP(_xlfn.CONCAT($B27,$D27,$E27),PEC_ProdImpConstraints!$G$2:$G$286,PEC_ProdImpConstraints!$F$2:$F$286)</f>
        <v>200</v>
      </c>
      <c r="H27">
        <f>_xlfn.XLOOKUP(_xlfn.CONCAT($B27,$D27,$E27),PEC_Info!$L$2:$L$301,PEC_Info!$E$2:$E$301)</f>
        <v>0.36749121400000001</v>
      </c>
      <c r="I27">
        <f>_xlfn.XLOOKUP(_xlfn.CONCAT($B27,$D27,$E27),PEC_Info!$L$2:$L$301,PEC_Info!$F$2:$F$301)</f>
        <v>24102</v>
      </c>
      <c r="J27">
        <f>_xlfn.XLOOKUP(_xlfn.CONCAT($B27,$D27,$E27),PEC_Info!$L$2:$L$301,PEC_Info!$G$2:$G$301)</f>
        <v>0.24</v>
      </c>
      <c r="K27">
        <f>_xlfn.XLOOKUP(_xlfn.CONCAT($B27,$D27,$E27),PEC_Info!$L$2:$L$301,PEC_Info!$H$2:$H$301)</f>
        <v>0</v>
      </c>
      <c r="L27">
        <f>_xlfn.XLOOKUP(_xlfn.CONCAT($B27,$D27,$E27),PEC_Info!$L$2:$L$301,PEC_Info!$I$2:$I$301)</f>
        <v>35195.966509999998</v>
      </c>
      <c r="M27">
        <f>_xlfn.XLOOKUP(_xlfn.CONCAT($B27,$D27,$E27),PEC_Info!$L$2:$L$301,PEC_Info!$J$2:$J$301)</f>
        <v>0.34899999999999998</v>
      </c>
      <c r="N27">
        <f>_xlfn.XLOOKUP(_xlfn.CONCAT($B27,$D27,$E27),PEC_Info!$L$2:$L$301,PEC_Info!$K$2:$K$301)</f>
        <v>0</v>
      </c>
      <c r="P27" s="64">
        <f>(I27*(1+J27)+K27*1000)/Conversions!$D$3/_xlfn.XLOOKUP(B27,CarriersTech_characteristics!$B$2:$B$8,CarriersTech_characteristics!$G$2:$G$8)/Conversions!$D$2</f>
        <v>3.4442765044794309E-3</v>
      </c>
      <c r="Q27" s="9">
        <f>F27*_xlfn.XLOOKUP(B27,CarriersTech_characteristics!$B$2:$B$8,CarriersTech_characteristics!$G$2:$G$8)*Conversions!$D$2*(1-H27)</f>
        <v>227220869.4407393</v>
      </c>
      <c r="R27" s="64">
        <f>(L27*(1+M27)+N27*1000)/Conversions!$D$3/_xlfn.XLOOKUP(B27,CarriersTech_characteristics!$B$2:$B$8,CarriersTech_characteristics!$J$2:$J$8)/Conversions!$D$2</f>
        <v>5.4717731910324773E-3</v>
      </c>
      <c r="S27" s="9">
        <f>G27*_xlfn.XLOOKUP(B27,CarriersTech_characteristics!$B$2:$B$8,CarriersTech_characteristics!$J$2:$J$8)*Conversions!$D$2</f>
        <v>2093400016.7472003</v>
      </c>
    </row>
    <row r="28" spans="1:19" x14ac:dyDescent="0.25">
      <c r="A28">
        <v>2</v>
      </c>
      <c r="B28" t="s">
        <v>33</v>
      </c>
      <c r="C28" t="s">
        <v>6</v>
      </c>
      <c r="D28" t="s">
        <v>12</v>
      </c>
      <c r="E28">
        <f>_xlfn.XLOOKUP(A28,PeriodMap!$A$2:$A$45,PeriodMap!$B$2:$B$45)</f>
        <v>2024</v>
      </c>
      <c r="F28" s="75">
        <f>_xlfn.XLOOKUP(_xlfn.CONCAT($B28,$D28,$E28),PEC_ProdImpConstraints!$G$2:$G$286,PEC_ProdImpConstraints!$E$2:$E$286)</f>
        <v>31.923199910000001</v>
      </c>
      <c r="G28">
        <f>_xlfn.XLOOKUP(_xlfn.CONCAT($B28,$D28,$E28),PEC_ProdImpConstraints!$G$2:$G$286,PEC_ProdImpConstraints!$F$2:$F$286)</f>
        <v>0</v>
      </c>
      <c r="H28">
        <f>_xlfn.XLOOKUP(_xlfn.CONCAT($B28,$D28,$E28),PEC_Info!$L$2:$L$301,PEC_Info!$E$2:$E$301)</f>
        <v>0</v>
      </c>
      <c r="I28">
        <f>_xlfn.XLOOKUP(_xlfn.CONCAT($B28,$D28,$E28),PEC_Info!$L$2:$L$301,PEC_Info!$F$2:$F$301)</f>
        <v>1156.3734260000001</v>
      </c>
      <c r="J28">
        <f>_xlfn.XLOOKUP(_xlfn.CONCAT($B28,$D28,$E28),PEC_Info!$L$2:$L$301,PEC_Info!$G$2:$G$301)</f>
        <v>0.3508</v>
      </c>
      <c r="K28">
        <f>_xlfn.XLOOKUP(_xlfn.CONCAT($B28,$D28,$E28),PEC_Info!$L$2:$L$301,PEC_Info!$H$2:$H$301)</f>
        <v>0</v>
      </c>
      <c r="L28">
        <f>_xlfn.XLOOKUP(_xlfn.CONCAT($B28,$D28,$E28),PEC_Info!$L$2:$L$301,PEC_Info!$I$2:$I$301)</f>
        <v>10095.812840000001</v>
      </c>
      <c r="M28">
        <f>_xlfn.XLOOKUP(_xlfn.CONCAT($B28,$D28,$E28),PEC_Info!$L$2:$L$301,PEC_Info!$J$2:$J$301)</f>
        <v>0.20499999999999999</v>
      </c>
      <c r="N28">
        <f>_xlfn.XLOOKUP(_xlfn.CONCAT($B28,$D28,$E28),PEC_Info!$L$2:$L$301,PEC_Info!$K$2:$K$301)</f>
        <v>0</v>
      </c>
      <c r="P28" s="47">
        <f>(I28*(1+J28)+K28*1000)/_xlfn.XLOOKUP(B28,CarriersTech_characteristics!$B$2:$B$8,CarriersTech_characteristics!$G$2:$G$8)/Conversions!$D$2</f>
        <v>3.267997813018816E-4</v>
      </c>
      <c r="Q28" s="9">
        <f>F28*_xlfn.XLOOKUP(B28,CarriersTech_characteristics!$B$2:$B$8,CarriersTech_characteristics!$G$2:$G$8)*Conversions!$D$2*(1-H28)</f>
        <v>152585693.23175034</v>
      </c>
      <c r="R28">
        <f>(L28*(1+M28)+N28*1000)/_xlfn.XLOOKUP(B28,CarriersTech_characteristics!$B$2:$B$8,CarriersTech_characteristics!$J$2:$J$8)/Conversions!$D$2</f>
        <v>1.937112572032159E-3</v>
      </c>
      <c r="S28" s="9">
        <f>G28*_xlfn.XLOOKUP(B28,CarriersTech_characteristics!$B$2:$B$8,CarriersTech_characteristics!$J$2:$J$8)*Conversions!$D$2</f>
        <v>0</v>
      </c>
    </row>
    <row r="29" spans="1:19" x14ac:dyDescent="0.25">
      <c r="A29">
        <v>2</v>
      </c>
      <c r="B29" t="s">
        <v>33</v>
      </c>
      <c r="C29" t="s">
        <v>6</v>
      </c>
      <c r="D29" t="s">
        <v>9</v>
      </c>
      <c r="E29">
        <f>_xlfn.XLOOKUP(A29,PeriodMap!$A$2:$A$45,PeriodMap!$B$2:$B$45)</f>
        <v>2024</v>
      </c>
      <c r="F29" s="75">
        <f>_xlfn.XLOOKUP(_xlfn.CONCAT($B29,$D29,$E29),PEC_ProdImpConstraints!$G$2:$G$286,PEC_ProdImpConstraints!$E$2:$E$286)</f>
        <v>0</v>
      </c>
      <c r="G29">
        <f>_xlfn.XLOOKUP(_xlfn.CONCAT($B29,$D29,$E29),PEC_ProdImpConstraints!$G$2:$G$286,PEC_ProdImpConstraints!$F$2:$F$286)</f>
        <v>0</v>
      </c>
      <c r="H29">
        <f>_xlfn.XLOOKUP(_xlfn.CONCAT($B29,$D29,$E29),PEC_Info!$L$2:$L$301,PEC_Info!$E$2:$E$301)</f>
        <v>0</v>
      </c>
      <c r="I29">
        <f>_xlfn.XLOOKUP(_xlfn.CONCAT($B29,$D29,$E29),PEC_Info!$L$2:$L$301,PEC_Info!$F$2:$F$301)</f>
        <v>1156.3734260000001</v>
      </c>
      <c r="J29">
        <f>_xlfn.XLOOKUP(_xlfn.CONCAT($B29,$D29,$E29),PEC_Info!$L$2:$L$301,PEC_Info!$G$2:$G$301)</f>
        <v>0.3508</v>
      </c>
      <c r="K29">
        <f>_xlfn.XLOOKUP(_xlfn.CONCAT($B29,$D29,$E29),PEC_Info!$L$2:$L$301,PEC_Info!$H$2:$H$301)</f>
        <v>0</v>
      </c>
      <c r="L29">
        <f>_xlfn.XLOOKUP(_xlfn.CONCAT($B29,$D29,$E29),PEC_Info!$L$2:$L$301,PEC_Info!$I$2:$I$301)</f>
        <v>10095.812840000001</v>
      </c>
      <c r="M29">
        <f>_xlfn.XLOOKUP(_xlfn.CONCAT($B29,$D29,$E29),PEC_Info!$L$2:$L$301,PEC_Info!$J$2:$J$301)</f>
        <v>0.20499999999999999</v>
      </c>
      <c r="N29">
        <f>_xlfn.XLOOKUP(_xlfn.CONCAT($B29,$D29,$E29),PEC_Info!$L$2:$L$301,PEC_Info!$K$2:$K$301)</f>
        <v>0</v>
      </c>
      <c r="P29" s="47">
        <f>(I29*(1+J29)+K29*1000)/_xlfn.XLOOKUP(B29,CarriersTech_characteristics!$B$2:$B$8,CarriersTech_characteristics!$G$2:$G$8)/Conversions!$D$2</f>
        <v>3.267997813018816E-4</v>
      </c>
      <c r="Q29" s="9">
        <f>F29*_xlfn.XLOOKUP(B29,CarriersTech_characteristics!$B$2:$B$8,CarriersTech_characteristics!$G$2:$G$8)*Conversions!$D$2*(1-H29)</f>
        <v>0</v>
      </c>
      <c r="R29">
        <f>(L29*(1+M29)+N29*1000)/_xlfn.XLOOKUP(B29,CarriersTech_characteristics!$B$2:$B$8,CarriersTech_characteristics!$J$2:$J$8)/Conversions!$D$2</f>
        <v>1.937112572032159E-3</v>
      </c>
      <c r="S29" s="9">
        <f>G29*_xlfn.XLOOKUP(B29,CarriersTech_characteristics!$B$2:$B$8,CarriersTech_characteristics!$J$2:$J$8)*Conversions!$D$2</f>
        <v>0</v>
      </c>
    </row>
    <row r="30" spans="1:19" x14ac:dyDescent="0.25">
      <c r="A30">
        <v>2</v>
      </c>
      <c r="B30" t="s">
        <v>33</v>
      </c>
      <c r="C30" t="s">
        <v>6</v>
      </c>
      <c r="D30" t="s">
        <v>10</v>
      </c>
      <c r="E30">
        <f>_xlfn.XLOOKUP(A30,PeriodMap!$A$2:$A$45,PeriodMap!$B$2:$B$45)</f>
        <v>2024</v>
      </c>
      <c r="F30" s="75">
        <f>_xlfn.XLOOKUP(_xlfn.CONCAT($B30,$D30,$E30),PEC_ProdImpConstraints!$G$2:$G$286,PEC_ProdImpConstraints!$E$2:$E$286)</f>
        <v>417.8480922</v>
      </c>
      <c r="G30">
        <f>_xlfn.XLOOKUP(_xlfn.CONCAT($B30,$D30,$E30),PEC_ProdImpConstraints!$G$2:$G$286,PEC_ProdImpConstraints!$F$2:$F$286)</f>
        <v>150</v>
      </c>
      <c r="H30">
        <f>_xlfn.XLOOKUP(_xlfn.CONCAT($B30,$D30,$E30),PEC_Info!$L$2:$L$301,PEC_Info!$E$2:$E$301)</f>
        <v>0</v>
      </c>
      <c r="I30">
        <f>_xlfn.XLOOKUP(_xlfn.CONCAT($B30,$D30,$E30),PEC_Info!$L$2:$L$301,PEC_Info!$F$2:$F$301)</f>
        <v>1156.3734260000001</v>
      </c>
      <c r="J30">
        <f>_xlfn.XLOOKUP(_xlfn.CONCAT($B30,$D30,$E30),PEC_Info!$L$2:$L$301,PEC_Info!$G$2:$G$301)</f>
        <v>0.3508</v>
      </c>
      <c r="K30">
        <f>_xlfn.XLOOKUP(_xlfn.CONCAT($B30,$D30,$E30),PEC_Info!$L$2:$L$301,PEC_Info!$H$2:$H$301)</f>
        <v>0</v>
      </c>
      <c r="L30">
        <f>_xlfn.XLOOKUP(_xlfn.CONCAT($B30,$D30,$E30),PEC_Info!$L$2:$L$301,PEC_Info!$I$2:$I$301)</f>
        <v>10095.812840000001</v>
      </c>
      <c r="M30">
        <f>_xlfn.XLOOKUP(_xlfn.CONCAT($B30,$D30,$E30),PEC_Info!$L$2:$L$301,PEC_Info!$J$2:$J$301)</f>
        <v>0.20499999999999999</v>
      </c>
      <c r="N30">
        <f>_xlfn.XLOOKUP(_xlfn.CONCAT($B30,$D30,$E30),PEC_Info!$L$2:$L$301,PEC_Info!$K$2:$K$301)</f>
        <v>0</v>
      </c>
      <c r="P30" s="47">
        <f>(I30*(1+J30)+K30*1000)/_xlfn.XLOOKUP(B30,CarriersTech_characteristics!$B$2:$B$8,CarriersTech_characteristics!$G$2:$G$8)/Conversions!$D$2</f>
        <v>3.267997813018816E-4</v>
      </c>
      <c r="Q30" s="9">
        <f>F30*_xlfn.XLOOKUP(B30,CarriersTech_characteristics!$B$2:$B$8,CarriersTech_characteristics!$G$2:$G$8)*Conversions!$D$2*(1-H30)</f>
        <v>1997219608.111063</v>
      </c>
      <c r="R30">
        <f>(L30*(1+M30)+N30*1000)/_xlfn.XLOOKUP(B30,CarriersTech_characteristics!$B$2:$B$8,CarriersTech_characteristics!$J$2:$J$8)/Conversions!$D$2</f>
        <v>1.937112572032159E-3</v>
      </c>
      <c r="S30" s="9">
        <f>G30*_xlfn.XLOOKUP(B30,CarriersTech_characteristics!$B$2:$B$8,CarriersTech_characteristics!$J$2:$J$8)*Conversions!$D$2</f>
        <v>942030007.53624022</v>
      </c>
    </row>
    <row r="31" spans="1:19" x14ac:dyDescent="0.25">
      <c r="A31">
        <v>2</v>
      </c>
      <c r="B31" t="s">
        <v>33</v>
      </c>
      <c r="C31" t="s">
        <v>6</v>
      </c>
      <c r="D31" t="s">
        <v>11</v>
      </c>
      <c r="E31">
        <f>_xlfn.XLOOKUP(A31,PeriodMap!$A$2:$A$45,PeriodMap!$B$2:$B$45)</f>
        <v>2024</v>
      </c>
      <c r="F31" s="75">
        <f>_xlfn.XLOOKUP(_xlfn.CONCAT($B31,$D31,$E31),PEC_ProdImpConstraints!$G$2:$G$286,PEC_ProdImpConstraints!$E$2:$E$286)</f>
        <v>429.33807350000001</v>
      </c>
      <c r="G31">
        <f>_xlfn.XLOOKUP(_xlfn.CONCAT($B31,$D31,$E31),PEC_ProdImpConstraints!$G$2:$G$286,PEC_ProdImpConstraints!$F$2:$F$286)</f>
        <v>150</v>
      </c>
      <c r="H31">
        <f>_xlfn.XLOOKUP(_xlfn.CONCAT($B31,$D31,$E31),PEC_Info!$L$2:$L$301,PEC_Info!$E$2:$E$301)</f>
        <v>0</v>
      </c>
      <c r="I31">
        <f>_xlfn.XLOOKUP(_xlfn.CONCAT($B31,$D31,$E31),PEC_Info!$L$2:$L$301,PEC_Info!$F$2:$F$301)</f>
        <v>1156.3734260000001</v>
      </c>
      <c r="J31">
        <f>_xlfn.XLOOKUP(_xlfn.CONCAT($B31,$D31,$E31),PEC_Info!$L$2:$L$301,PEC_Info!$G$2:$G$301)</f>
        <v>0.3508</v>
      </c>
      <c r="K31">
        <f>_xlfn.XLOOKUP(_xlfn.CONCAT($B31,$D31,$E31),PEC_Info!$L$2:$L$301,PEC_Info!$H$2:$H$301)</f>
        <v>0</v>
      </c>
      <c r="L31">
        <f>_xlfn.XLOOKUP(_xlfn.CONCAT($B31,$D31,$E31),PEC_Info!$L$2:$L$301,PEC_Info!$I$2:$I$301)</f>
        <v>10095.812840000001</v>
      </c>
      <c r="M31">
        <f>_xlfn.XLOOKUP(_xlfn.CONCAT($B31,$D31,$E31),PEC_Info!$L$2:$L$301,PEC_Info!$J$2:$J$301)</f>
        <v>0.20499999999999999</v>
      </c>
      <c r="N31">
        <f>_xlfn.XLOOKUP(_xlfn.CONCAT($B31,$D31,$E31),PEC_Info!$L$2:$L$301,PEC_Info!$K$2:$K$301)</f>
        <v>0</v>
      </c>
      <c r="P31" s="47">
        <f>(I31*(1+J31)+K31*1000)/_xlfn.XLOOKUP(B31,CarriersTech_characteristics!$B$2:$B$8,CarriersTech_characteristics!$G$2:$G$8)/Conversions!$D$2</f>
        <v>3.267997813018816E-4</v>
      </c>
      <c r="Q31" s="9">
        <f>F31*_xlfn.XLOOKUP(B31,CarriersTech_characteristics!$B$2:$B$8,CarriersTech_characteristics!$G$2:$G$8)*Conversions!$D$2*(1-H31)</f>
        <v>2052139126.4182222</v>
      </c>
      <c r="R31">
        <f>(L31*(1+M31)+N31*1000)/_xlfn.XLOOKUP(B31,CarriersTech_characteristics!$B$2:$B$8,CarriersTech_characteristics!$J$2:$J$8)/Conversions!$D$2</f>
        <v>1.937112572032159E-3</v>
      </c>
      <c r="S31" s="9">
        <f>G31*_xlfn.XLOOKUP(B31,CarriersTech_characteristics!$B$2:$B$8,CarriersTech_characteristics!$J$2:$J$8)*Conversions!$D$2</f>
        <v>942030007.53624022</v>
      </c>
    </row>
    <row r="32" spans="1:19" x14ac:dyDescent="0.25">
      <c r="A32">
        <v>2</v>
      </c>
      <c r="B32" t="s">
        <v>33</v>
      </c>
      <c r="C32" t="s">
        <v>6</v>
      </c>
      <c r="D32" t="s">
        <v>8</v>
      </c>
      <c r="E32">
        <f>_xlfn.XLOOKUP(A32,PeriodMap!$A$2:$A$45,PeriodMap!$B$2:$B$45)</f>
        <v>2024</v>
      </c>
      <c r="F32" s="75">
        <f>_xlfn.XLOOKUP(_xlfn.CONCAT($B32,$D32,$E32),PEC_ProdImpConstraints!$G$2:$G$286,PEC_ProdImpConstraints!$E$2:$E$286)</f>
        <v>91.773024770000006</v>
      </c>
      <c r="G32">
        <f>_xlfn.XLOOKUP(_xlfn.CONCAT($B32,$D32,$E32),PEC_ProdImpConstraints!$G$2:$G$286,PEC_ProdImpConstraints!$F$2:$F$286)</f>
        <v>150</v>
      </c>
      <c r="H32">
        <f>_xlfn.XLOOKUP(_xlfn.CONCAT($B32,$D32,$E32),PEC_Info!$L$2:$L$301,PEC_Info!$E$2:$E$301)</f>
        <v>0</v>
      </c>
      <c r="I32">
        <f>_xlfn.XLOOKUP(_xlfn.CONCAT($B32,$D32,$E32),PEC_Info!$L$2:$L$301,PEC_Info!$F$2:$F$301)</f>
        <v>1156.3734260000001</v>
      </c>
      <c r="J32">
        <f>_xlfn.XLOOKUP(_xlfn.CONCAT($B32,$D32,$E32),PEC_Info!$L$2:$L$301,PEC_Info!$G$2:$G$301)</f>
        <v>0.3508</v>
      </c>
      <c r="K32">
        <f>_xlfn.XLOOKUP(_xlfn.CONCAT($B32,$D32,$E32),PEC_Info!$L$2:$L$301,PEC_Info!$H$2:$H$301)</f>
        <v>0</v>
      </c>
      <c r="L32">
        <f>_xlfn.XLOOKUP(_xlfn.CONCAT($B32,$D32,$E32),PEC_Info!$L$2:$L$301,PEC_Info!$I$2:$I$301)</f>
        <v>10095.812840000001</v>
      </c>
      <c r="M32">
        <f>_xlfn.XLOOKUP(_xlfn.CONCAT($B32,$D32,$E32),PEC_Info!$L$2:$L$301,PEC_Info!$J$2:$J$301)</f>
        <v>0.20499999999999999</v>
      </c>
      <c r="N32">
        <f>_xlfn.XLOOKUP(_xlfn.CONCAT($B32,$D32,$E32),PEC_Info!$L$2:$L$301,PEC_Info!$K$2:$K$301)</f>
        <v>0</v>
      </c>
      <c r="P32" s="47">
        <f>(I32*(1+J32)+K32*1000)/_xlfn.XLOOKUP(B32,CarriersTech_characteristics!$B$2:$B$8,CarriersTech_characteristics!$G$2:$G$8)/Conversions!$D$2</f>
        <v>3.267997813018816E-4</v>
      </c>
      <c r="Q32" s="9">
        <f>F32*_xlfn.XLOOKUP(B32,CarriersTech_characteristics!$B$2:$B$8,CarriersTech_characteristics!$G$2:$G$8)*Conversions!$D$2*(1-H32)</f>
        <v>438654353.07187051</v>
      </c>
      <c r="R32">
        <f>(L32*(1+M32)+N32*1000)/_xlfn.XLOOKUP(B32,CarriersTech_characteristics!$B$2:$B$8,CarriersTech_characteristics!$J$2:$J$8)/Conversions!$D$2</f>
        <v>1.937112572032159E-3</v>
      </c>
      <c r="S32" s="9">
        <f>G32*_xlfn.XLOOKUP(B32,CarriersTech_characteristics!$B$2:$B$8,CarriersTech_characteristics!$J$2:$J$8)*Conversions!$D$2</f>
        <v>942030007.53624022</v>
      </c>
    </row>
    <row r="33" spans="1:19" s="48" customFormat="1" x14ac:dyDescent="0.25">
      <c r="A33" s="48">
        <v>2</v>
      </c>
      <c r="B33" s="48" t="s">
        <v>33</v>
      </c>
      <c r="C33" s="48" t="s">
        <v>6</v>
      </c>
      <c r="D33" s="48" t="s">
        <v>80</v>
      </c>
      <c r="E33" s="48">
        <f>_xlfn.XLOOKUP(A33,PeriodMap!$A$2:$A$45,PeriodMap!$B$2:$B$45)</f>
        <v>2024</v>
      </c>
      <c r="F33" s="54">
        <f>SUM(F28:F32)</f>
        <v>970.88239037999995</v>
      </c>
      <c r="G33" s="54">
        <f>SUM(G28:G32)</f>
        <v>450</v>
      </c>
      <c r="H33" s="48">
        <f>AVERAGE(H28:H32)</f>
        <v>0</v>
      </c>
      <c r="I33" s="48">
        <f>AVERAGE(I28:I32)</f>
        <v>1156.3734260000001</v>
      </c>
      <c r="J33" s="48">
        <f t="shared" ref="J33:R33" si="4">AVERAGE(J28:J32)</f>
        <v>0.3508</v>
      </c>
      <c r="K33" s="48">
        <f t="shared" si="4"/>
        <v>0</v>
      </c>
      <c r="L33" s="48">
        <f t="shared" si="4"/>
        <v>10095.812840000001</v>
      </c>
      <c r="M33" s="48">
        <f t="shared" si="4"/>
        <v>0.20499999999999999</v>
      </c>
      <c r="N33" s="48">
        <f t="shared" si="4"/>
        <v>0</v>
      </c>
      <c r="P33" s="50">
        <f t="shared" si="4"/>
        <v>3.267997813018816E-4</v>
      </c>
      <c r="Q33" s="49">
        <f>SUM(Q28:Q32)</f>
        <v>4640598780.8329067</v>
      </c>
      <c r="R33" s="50">
        <f t="shared" si="4"/>
        <v>1.937112572032159E-3</v>
      </c>
      <c r="S33" s="49">
        <f>SUM(S28:S32)</f>
        <v>2826090022.6087208</v>
      </c>
    </row>
    <row r="34" spans="1:19" x14ac:dyDescent="0.25">
      <c r="A34">
        <v>2</v>
      </c>
      <c r="B34" s="72" t="s">
        <v>41</v>
      </c>
      <c r="C34" s="72" t="s">
        <v>6</v>
      </c>
      <c r="D34" s="72"/>
      <c r="E34">
        <f>_xlfn.XLOOKUP(A34,PeriodMap!$A$2:$A$45,PeriodMap!$B$2:$B$45)</f>
        <v>2024</v>
      </c>
      <c r="F34" s="75">
        <f>_xlfn.XLOOKUP(_xlfn.CONCAT($B34,$D34,$E34),PEC_ProdImpConstraints!$G$2:$G$286,PEC_ProdImpConstraints!$E$2:$E$286)</f>
        <v>31.903500000000001</v>
      </c>
      <c r="G34">
        <f>_xlfn.XLOOKUP(_xlfn.CONCAT($B34,$D34,$E34),PEC_ProdImpConstraints!$G$2:$G$286,PEC_ProdImpConstraints!$F$2:$F$286)</f>
        <v>330</v>
      </c>
      <c r="H34" s="72">
        <v>0</v>
      </c>
      <c r="I34">
        <f>_xlfn.XLOOKUP(_xlfn.CONCAT($B34,$D34,$E34),PEC_Info!$L$2:$L$301,PEC_Info!$F$2:$F$301)</f>
        <v>47177.324339999999</v>
      </c>
      <c r="J34">
        <f>_xlfn.XLOOKUP(_xlfn.CONCAT($B34,$D34,$E34),PEC_Info!$L$2:$L$301,PEC_Info!$G$2:$G$301)</f>
        <v>0</v>
      </c>
      <c r="K34">
        <f>_xlfn.XLOOKUP(_xlfn.CONCAT($B34,$D34,$E34),PEC_Info!$L$2:$L$301,PEC_Info!$H$2:$H$301)</f>
        <v>51.2</v>
      </c>
      <c r="L34">
        <f>_xlfn.XLOOKUP(_xlfn.CONCAT($B34,$D34,$E34),PEC_Info!$L$2:$L$301,PEC_Info!$I$2:$I$301)</f>
        <v>47177.324339999999</v>
      </c>
      <c r="M34">
        <f>_xlfn.XLOOKUP(_xlfn.CONCAT($B34,$D34,$E34),PEC_Info!$L$2:$L$301,PEC_Info!$J$2:$J$301)</f>
        <v>0</v>
      </c>
      <c r="N34">
        <f>_xlfn.XLOOKUP(_xlfn.CONCAT($B34,$D34,$E34),PEC_Info!$L$2:$L$301,PEC_Info!$K$2:$K$301)</f>
        <v>57.2</v>
      </c>
      <c r="O34" s="74"/>
      <c r="P34" s="47">
        <f>(I34*(1+J34)+K34*1000)/_xlfn.XLOOKUP(B34,CarriersTech_characteristics!$B$2:$B$8,CarriersTech_characteristics!$G$2:$G$8)/Conversions!$D$2</f>
        <v>8.2125506977252828E-3</v>
      </c>
      <c r="Q34" s="9">
        <f>F34*_xlfn.XLOOKUP(B34,CarriersTech_characteristics!$B$2:$B$8,CarriersTech_characteristics!$G$2:$G$8)*Conversions!$D$2*(1-H34)</f>
        <v>382168839.20735079</v>
      </c>
      <c r="R34" s="47">
        <f>(L34*(1+M34)+N34*1000)/_xlfn.XLOOKUP(B34,CarriersTech_characteristics!$B$2:$B$8,CarriersTech_characteristics!$J$2:$J$8)/Conversions!$D$2</f>
        <v>8.7134314089758989E-3</v>
      </c>
      <c r="S34" s="9">
        <f>G34*_xlfn.XLOOKUP(B34,CarriersTech_characteristics!$B$2:$B$8,CarriersTech_characteristics!$J$2:$J$8)*Conversions!$D$2</f>
        <v>3953037031.6242962</v>
      </c>
    </row>
    <row r="35" spans="1:19" x14ac:dyDescent="0.25">
      <c r="A35">
        <v>2</v>
      </c>
      <c r="B35" s="72" t="s">
        <v>57</v>
      </c>
      <c r="C35" s="72" t="s">
        <v>6</v>
      </c>
      <c r="D35" s="72"/>
      <c r="E35">
        <f>_xlfn.XLOOKUP(A35,PeriodMap!$A$2:$A$45,PeriodMap!$B$2:$B$45)</f>
        <v>2024</v>
      </c>
      <c r="F35" s="75">
        <f>_xlfn.XLOOKUP(_xlfn.CONCAT($B35,$D35,$E35),PEC_ProdImpConstraints!$G$2:$G$286,PEC_ProdImpConstraints!$E$2:$E$286)</f>
        <v>87</v>
      </c>
      <c r="G35">
        <f>_xlfn.XLOOKUP(_xlfn.CONCAT($B35,$D35,$E35),PEC_ProdImpConstraints!$G$2:$G$286,PEC_ProdImpConstraints!$F$2:$F$286)</f>
        <v>0</v>
      </c>
      <c r="H35" s="72">
        <v>0</v>
      </c>
      <c r="I35">
        <f>_xlfn.XLOOKUP(_xlfn.CONCAT($B35,$D35,$E35),PEC_Info!$L$2:$L$301,PEC_Info!$F$2:$F$301)</f>
        <v>54962.756780000003</v>
      </c>
      <c r="J35">
        <f>_xlfn.XLOOKUP(_xlfn.CONCAT($B35,$D35,$E35),PEC_Info!$L$2:$L$301,PEC_Info!$G$2:$G$301)</f>
        <v>0.05</v>
      </c>
      <c r="K35">
        <f>_xlfn.XLOOKUP(_xlfn.CONCAT($B35,$D35,$E35),PEC_Info!$L$2:$L$301,PEC_Info!$H$2:$H$301)</f>
        <v>0</v>
      </c>
      <c r="L35">
        <f>_xlfn.XLOOKUP(_xlfn.CONCAT($B35,$D35,$E35),PEC_Info!$L$2:$L$301,PEC_Info!$I$2:$I$301)</f>
        <v>54962.756780000003</v>
      </c>
      <c r="M35">
        <f>_xlfn.XLOOKUP(_xlfn.CONCAT($B35,$D35,$E35),PEC_Info!$L$2:$L$301,PEC_Info!$J$2:$J$301)</f>
        <v>0.05</v>
      </c>
      <c r="N35">
        <f>_xlfn.XLOOKUP(_xlfn.CONCAT($B35,$D35,$E35),PEC_Info!$L$2:$L$301,PEC_Info!$K$2:$K$301)</f>
        <v>0</v>
      </c>
      <c r="O35" s="74"/>
      <c r="P35" s="76">
        <f>(I35*(1+J35)+K35*1000)/Conversions!$D$3/_xlfn.XLOOKUP(B35,CarriersTech_characteristics!$B$2:$B$8,CarriersTech_characteristics!$G$2:$G$8)/Conversions!$D$2</f>
        <v>1.0991853372607361E-2</v>
      </c>
      <c r="Q35" s="9">
        <f>F35*_xlfn.XLOOKUP(B35,CarriersTech_characteristics!$B$2:$B$8,CarriersTech_characteristics!$G$2:$G$8)*Conversions!$D$2*(1-H35)</f>
        <v>551000004.40800011</v>
      </c>
      <c r="R35" s="76">
        <f>(L35*(1+M35)+N35*1000)/Conversions!$D$3/_xlfn.XLOOKUP(B35,CarriersTech_characteristics!$B$2:$B$8,CarriersTech_characteristics!$J$2:$J$8)/Conversions!$D$2</f>
        <v>1.0991853372607361E-2</v>
      </c>
      <c r="S35" s="9">
        <f>G35*_xlfn.XLOOKUP(B35,CarriersTech_characteristics!$B$2:$B$8,CarriersTech_characteristics!$J$2:$J$8)*Conversions!$D$2</f>
        <v>0</v>
      </c>
    </row>
    <row r="36" spans="1:19" x14ac:dyDescent="0.25">
      <c r="A36">
        <v>2</v>
      </c>
      <c r="B36" s="72" t="s">
        <v>54</v>
      </c>
      <c r="C36" s="72" t="s">
        <v>6</v>
      </c>
      <c r="D36" s="72" t="s">
        <v>10</v>
      </c>
      <c r="E36">
        <f>_xlfn.XLOOKUP(A36,PeriodMap!$A$2:$A$45,PeriodMap!$B$2:$B$45)</f>
        <v>2024</v>
      </c>
      <c r="F36" s="75">
        <f>_xlfn.XLOOKUP(_xlfn.CONCAT($B36,$D36,$E36),PEC_ProdImpConstraints!$G$2:$G$286,PEC_ProdImpConstraints!$E$2:$E$286)</f>
        <v>13.51637762</v>
      </c>
      <c r="G36">
        <f>_xlfn.XLOOKUP(_xlfn.CONCAT($B36,$D36,$E36),PEC_ProdImpConstraints!$G$2:$G$286,PEC_ProdImpConstraints!$F$2:$F$286)</f>
        <v>100</v>
      </c>
      <c r="H36" s="72">
        <v>0</v>
      </c>
      <c r="I36">
        <f>_xlfn.XLOOKUP(_xlfn.CONCAT($B36,$D36,$E36),PEC_Info!$L$2:$L$301,PEC_Info!$F$2:$F$301)</f>
        <v>2789.0368520000002</v>
      </c>
      <c r="J36">
        <f>_xlfn.XLOOKUP(_xlfn.CONCAT($B36,$D36,$E36),PEC_Info!$L$2:$L$301,PEC_Info!$G$2:$G$301)</f>
        <v>0.3508</v>
      </c>
      <c r="K36">
        <f>_xlfn.XLOOKUP(_xlfn.CONCAT($B36,$D36,$E36),PEC_Info!$L$2:$L$301,PEC_Info!$H$2:$H$301)</f>
        <v>0</v>
      </c>
      <c r="L36">
        <f>_xlfn.XLOOKUP(_xlfn.CONCAT($B36,$D36,$E36),PEC_Info!$L$2:$L$301,PEC_Info!$I$2:$I$301)</f>
        <v>21903.746500000001</v>
      </c>
      <c r="M36">
        <f>_xlfn.XLOOKUP(_xlfn.CONCAT($B36,$D36,$E36),PEC_Info!$L$2:$L$301,PEC_Info!$J$2:$J$301)</f>
        <v>0.20499999999999999</v>
      </c>
      <c r="N36">
        <f>_xlfn.XLOOKUP(_xlfn.CONCAT($B36,$D36,$E36),PEC_Info!$L$2:$L$301,PEC_Info!$K$2:$K$301)</f>
        <v>0</v>
      </c>
      <c r="O36" s="74"/>
      <c r="P36" s="47">
        <f>(I36*(1+J36)+K36*1000)/_xlfn.XLOOKUP(B36,CarriersTech_characteristics!$B$2:$B$8,CarriersTech_characteristics!$G$2:$G$8)/Conversions!$D$2</f>
        <v>6.5980587709463148E-4</v>
      </c>
      <c r="Q36" s="9">
        <f>F36*_xlfn.XLOOKUP(B36,CarriersTech_characteristics!$B$2:$B$8,CarriersTech_characteristics!$G$2:$G$8)*Conversions!$D$2*(1-H36)</f>
        <v>77177275.235697329</v>
      </c>
      <c r="R36" s="47">
        <f>(L36*(1+M36)+N36*1000)/_xlfn.XLOOKUP(B36,CarriersTech_characteristics!$B$2:$B$8,CarriersTech_characteristics!$J$2:$J$8)/Conversions!$D$2</f>
        <v>3.9297516046805751E-3</v>
      </c>
      <c r="S36" s="9">
        <f>G36*_xlfn.XLOOKUP(B36,CarriersTech_characteristics!$B$2:$B$8,CarriersTech_characteristics!$J$2:$J$8)*Conversions!$D$2</f>
        <v>671645874.53983378</v>
      </c>
    </row>
    <row r="37" spans="1:19" x14ac:dyDescent="0.25">
      <c r="A37">
        <v>2</v>
      </c>
      <c r="B37" s="72" t="s">
        <v>54</v>
      </c>
      <c r="C37" s="72" t="s">
        <v>6</v>
      </c>
      <c r="D37" s="72" t="s">
        <v>11</v>
      </c>
      <c r="E37">
        <f>_xlfn.XLOOKUP(A37,PeriodMap!$A$2:$A$45,PeriodMap!$B$2:$B$45)</f>
        <v>2024</v>
      </c>
      <c r="F37" s="75">
        <f>_xlfn.XLOOKUP(_xlfn.CONCAT($B37,$D37,$E37),PEC_ProdImpConstraints!$G$2:$G$286,PEC_ProdImpConstraints!$E$2:$E$286)</f>
        <v>0</v>
      </c>
      <c r="G37">
        <f>_xlfn.XLOOKUP(_xlfn.CONCAT($B37,$D37,$E37),PEC_ProdImpConstraints!$G$2:$G$286,PEC_ProdImpConstraints!$F$2:$F$286)</f>
        <v>100</v>
      </c>
      <c r="H37" s="72">
        <v>0</v>
      </c>
      <c r="I37">
        <f>_xlfn.XLOOKUP(_xlfn.CONCAT($B37,$D37,$E37),PEC_Info!$L$2:$L$301,PEC_Info!$F$2:$F$301)</f>
        <v>2789.0368520000002</v>
      </c>
      <c r="J37">
        <f>_xlfn.XLOOKUP(_xlfn.CONCAT($B37,$D37,$E37),PEC_Info!$L$2:$L$301,PEC_Info!$G$2:$G$301)</f>
        <v>0.3508</v>
      </c>
      <c r="K37">
        <f>_xlfn.XLOOKUP(_xlfn.CONCAT($B37,$D37,$E37),PEC_Info!$L$2:$L$301,PEC_Info!$H$2:$H$301)</f>
        <v>0</v>
      </c>
      <c r="L37">
        <f>_xlfn.XLOOKUP(_xlfn.CONCAT($B37,$D37,$E37),PEC_Info!$L$2:$L$301,PEC_Info!$I$2:$I$301)</f>
        <v>21903.746500000001</v>
      </c>
      <c r="M37">
        <f>_xlfn.XLOOKUP(_xlfn.CONCAT($B37,$D37,$E37),PEC_Info!$L$2:$L$301,PEC_Info!$J$2:$J$301)</f>
        <v>0.20499999999999999</v>
      </c>
      <c r="N37">
        <f>_xlfn.XLOOKUP(_xlfn.CONCAT($B37,$D37,$E37),PEC_Info!$L$2:$L$301,PEC_Info!$K$2:$K$301)</f>
        <v>0</v>
      </c>
      <c r="O37" s="74"/>
      <c r="P37" s="47">
        <f>(I37*(1+J37)+K37*1000)/_xlfn.XLOOKUP(B37,CarriersTech_characteristics!$B$2:$B$8,CarriersTech_characteristics!$G$2:$G$8)/Conversions!$D$2</f>
        <v>6.5980587709463148E-4</v>
      </c>
      <c r="Q37" s="9">
        <f>F37*_xlfn.XLOOKUP(B37,CarriersTech_characteristics!$B$2:$B$8,CarriersTech_characteristics!$G$2:$G$8)*Conversions!$D$2*(1-H37)</f>
        <v>0</v>
      </c>
      <c r="R37" s="47">
        <f>(L37*(1+M37)+N37*1000)/_xlfn.XLOOKUP(B37,CarriersTech_characteristics!$B$2:$B$8,CarriersTech_characteristics!$J$2:$J$8)/Conversions!$D$2</f>
        <v>3.9297516046805751E-3</v>
      </c>
      <c r="S37" s="9">
        <f>G37*_xlfn.XLOOKUP(B37,CarriersTech_characteristics!$B$2:$B$8,CarriersTech_characteristics!$J$2:$J$8)*Conversions!$D$2</f>
        <v>671645874.53983378</v>
      </c>
    </row>
    <row r="38" spans="1:19" x14ac:dyDescent="0.25">
      <c r="A38">
        <v>2</v>
      </c>
      <c r="B38" s="72" t="s">
        <v>54</v>
      </c>
      <c r="C38" s="72" t="s">
        <v>6</v>
      </c>
      <c r="D38" s="72" t="s">
        <v>12</v>
      </c>
      <c r="E38">
        <f>_xlfn.XLOOKUP(A38,PeriodMap!$A$2:$A$45,PeriodMap!$B$2:$B$45)</f>
        <v>2024</v>
      </c>
      <c r="F38" s="75">
        <f>_xlfn.XLOOKUP(_xlfn.CONCAT($B38,$D38,$E38),PEC_ProdImpConstraints!$G$2:$G$286,PEC_ProdImpConstraints!$E$2:$E$286)</f>
        <v>0</v>
      </c>
      <c r="G38">
        <f>_xlfn.XLOOKUP(_xlfn.CONCAT($B38,$D38,$E38),PEC_ProdImpConstraints!$G$2:$G$286,PEC_ProdImpConstraints!$F$2:$F$286)</f>
        <v>0</v>
      </c>
      <c r="H38" s="72">
        <v>0</v>
      </c>
      <c r="I38">
        <f>_xlfn.XLOOKUP(_xlfn.CONCAT($B38,$D38,$E38),PEC_Info!$L$2:$L$301,PEC_Info!$F$2:$F$301)</f>
        <v>2789.0368520000002</v>
      </c>
      <c r="J38">
        <f>_xlfn.XLOOKUP(_xlfn.CONCAT($B38,$D38,$E38),PEC_Info!$L$2:$L$301,PEC_Info!$G$2:$G$301)</f>
        <v>0.3508</v>
      </c>
      <c r="K38">
        <f>_xlfn.XLOOKUP(_xlfn.CONCAT($B38,$D38,$E38),PEC_Info!$L$2:$L$301,PEC_Info!$H$2:$H$301)</f>
        <v>0</v>
      </c>
      <c r="L38">
        <f>_xlfn.XLOOKUP(_xlfn.CONCAT($B38,$D38,$E38),PEC_Info!$L$2:$L$301,PEC_Info!$I$2:$I$301)</f>
        <v>21903.746500000001</v>
      </c>
      <c r="M38">
        <f>_xlfn.XLOOKUP(_xlfn.CONCAT($B38,$D38,$E38),PEC_Info!$L$2:$L$301,PEC_Info!$J$2:$J$301)</f>
        <v>0.20499999999999999</v>
      </c>
      <c r="N38">
        <f>_xlfn.XLOOKUP(_xlfn.CONCAT($B38,$D38,$E38),PEC_Info!$L$2:$L$301,PEC_Info!$K$2:$K$301)</f>
        <v>0</v>
      </c>
      <c r="O38" s="74"/>
      <c r="P38" s="47">
        <f>(I38*(1+J38)+K38*1000)/_xlfn.XLOOKUP(B38,CarriersTech_characteristics!$B$2:$B$8,CarriersTech_characteristics!$G$2:$G$8)/Conversions!$D$2</f>
        <v>6.5980587709463148E-4</v>
      </c>
      <c r="Q38" s="9">
        <f>F38*_xlfn.XLOOKUP(B38,CarriersTech_characteristics!$B$2:$B$8,CarriersTech_characteristics!$G$2:$G$8)*Conversions!$D$2*(1-H38)</f>
        <v>0</v>
      </c>
      <c r="R38" s="47">
        <f>(L38*(1+M38)+N38*1000)/_xlfn.XLOOKUP(B38,CarriersTech_characteristics!$B$2:$B$8,CarriersTech_characteristics!$J$2:$J$8)/Conversions!$D$2</f>
        <v>3.9297516046805751E-3</v>
      </c>
      <c r="S38" s="9">
        <f>G38*_xlfn.XLOOKUP(B38,CarriersTech_characteristics!$B$2:$B$8,CarriersTech_characteristics!$J$2:$J$8)*Conversions!$D$2</f>
        <v>0</v>
      </c>
    </row>
    <row r="39" spans="1:19" x14ac:dyDescent="0.25">
      <c r="A39">
        <v>2</v>
      </c>
      <c r="B39" s="72" t="s">
        <v>54</v>
      </c>
      <c r="C39" s="72" t="s">
        <v>6</v>
      </c>
      <c r="D39" s="72" t="s">
        <v>8</v>
      </c>
      <c r="E39">
        <f>_xlfn.XLOOKUP(A39,PeriodMap!$A$2:$A$45,PeriodMap!$B$2:$B$45)</f>
        <v>2024</v>
      </c>
      <c r="F39" s="75">
        <f>_xlfn.XLOOKUP(_xlfn.CONCAT($B39,$D39,$E39),PEC_ProdImpConstraints!$G$2:$G$286,PEC_ProdImpConstraints!$E$2:$E$286)</f>
        <v>0</v>
      </c>
      <c r="G39">
        <f>_xlfn.XLOOKUP(_xlfn.CONCAT($B39,$D39,$E39),PEC_ProdImpConstraints!$G$2:$G$286,PEC_ProdImpConstraints!$F$2:$F$286)</f>
        <v>100</v>
      </c>
      <c r="H39" s="72">
        <v>0</v>
      </c>
      <c r="I39">
        <f>_xlfn.XLOOKUP(_xlfn.CONCAT($B39,$D39,$E39),PEC_Info!$L$2:$L$301,PEC_Info!$F$2:$F$301)</f>
        <v>2789.0368520000002</v>
      </c>
      <c r="J39">
        <f>_xlfn.XLOOKUP(_xlfn.CONCAT($B39,$D39,$E39),PEC_Info!$L$2:$L$301,PEC_Info!$G$2:$G$301)</f>
        <v>0.3508</v>
      </c>
      <c r="K39">
        <f>_xlfn.XLOOKUP(_xlfn.CONCAT($B39,$D39,$E39),PEC_Info!$L$2:$L$301,PEC_Info!$H$2:$H$301)</f>
        <v>0</v>
      </c>
      <c r="L39">
        <f>_xlfn.XLOOKUP(_xlfn.CONCAT($B39,$D39,$E39),PEC_Info!$L$2:$L$301,PEC_Info!$I$2:$I$301)</f>
        <v>21903.746500000001</v>
      </c>
      <c r="M39">
        <f>_xlfn.XLOOKUP(_xlfn.CONCAT($B39,$D39,$E39),PEC_Info!$L$2:$L$301,PEC_Info!$J$2:$J$301)</f>
        <v>0.20499999999999999</v>
      </c>
      <c r="N39">
        <f>_xlfn.XLOOKUP(_xlfn.CONCAT($B39,$D39,$E39),PEC_Info!$L$2:$L$301,PEC_Info!$K$2:$K$301)</f>
        <v>0</v>
      </c>
      <c r="O39" s="74"/>
      <c r="P39" s="47">
        <f>(I39*(1+J39)+K39*1000)/_xlfn.XLOOKUP(B39,CarriersTech_characteristics!$B$2:$B$8,CarriersTech_characteristics!$G$2:$G$8)/Conversions!$D$2</f>
        <v>6.5980587709463148E-4</v>
      </c>
      <c r="Q39" s="9">
        <f>F39*_xlfn.XLOOKUP(B39,CarriersTech_characteristics!$B$2:$B$8,CarriersTech_characteristics!$G$2:$G$8)*Conversions!$D$2*(1-H39)</f>
        <v>0</v>
      </c>
      <c r="R39" s="47">
        <f>(L39*(1+M39)+N39*1000)/_xlfn.XLOOKUP(B39,CarriersTech_characteristics!$B$2:$B$8,CarriersTech_characteristics!$J$2:$J$8)/Conversions!$D$2</f>
        <v>3.9297516046805751E-3</v>
      </c>
      <c r="S39" s="9">
        <f>G39*_xlfn.XLOOKUP(B39,CarriersTech_characteristics!$B$2:$B$8,CarriersTech_characteristics!$J$2:$J$8)*Conversions!$D$2</f>
        <v>671645874.53983378</v>
      </c>
    </row>
    <row r="40" spans="1:19" x14ac:dyDescent="0.25">
      <c r="A40">
        <v>2</v>
      </c>
      <c r="B40" s="72" t="s">
        <v>54</v>
      </c>
      <c r="C40" s="72" t="s">
        <v>6</v>
      </c>
      <c r="D40" s="72" t="s">
        <v>9</v>
      </c>
      <c r="E40">
        <f>_xlfn.XLOOKUP(A40,PeriodMap!$A$2:$A$45,PeriodMap!$B$2:$B$45)</f>
        <v>2024</v>
      </c>
      <c r="F40" s="75">
        <f>_xlfn.XLOOKUP(_xlfn.CONCAT($B40,$D40,$E40),PEC_ProdImpConstraints!$G$2:$G$286,PEC_ProdImpConstraints!$E$2:$E$286)</f>
        <v>0</v>
      </c>
      <c r="G40">
        <f>_xlfn.XLOOKUP(_xlfn.CONCAT($B40,$D40,$E40),PEC_ProdImpConstraints!$G$2:$G$286,PEC_ProdImpConstraints!$F$2:$F$286)</f>
        <v>0</v>
      </c>
      <c r="H40" s="72">
        <v>0</v>
      </c>
      <c r="I40">
        <f>_xlfn.XLOOKUP(_xlfn.CONCAT($B40,$D40,$E40),PEC_Info!$L$2:$L$301,PEC_Info!$F$2:$F$301)</f>
        <v>2789.0368520000002</v>
      </c>
      <c r="J40">
        <f>_xlfn.XLOOKUP(_xlfn.CONCAT($B40,$D40,$E40),PEC_Info!$L$2:$L$301,PEC_Info!$G$2:$G$301)</f>
        <v>0.3508</v>
      </c>
      <c r="K40">
        <f>_xlfn.XLOOKUP(_xlfn.CONCAT($B40,$D40,$E40),PEC_Info!$L$2:$L$301,PEC_Info!$H$2:$H$301)</f>
        <v>0</v>
      </c>
      <c r="L40">
        <f>_xlfn.XLOOKUP(_xlfn.CONCAT($B40,$D40,$E40),PEC_Info!$L$2:$L$301,PEC_Info!$I$2:$I$301)</f>
        <v>21903.746500000001</v>
      </c>
      <c r="M40">
        <f>_xlfn.XLOOKUP(_xlfn.CONCAT($B40,$D40,$E40),PEC_Info!$L$2:$L$301,PEC_Info!$J$2:$J$301)</f>
        <v>0.20499999999999999</v>
      </c>
      <c r="N40">
        <f>_xlfn.XLOOKUP(_xlfn.CONCAT($B40,$D40,$E40),PEC_Info!$L$2:$L$301,PEC_Info!$K$2:$K$301)</f>
        <v>0</v>
      </c>
      <c r="O40" s="74"/>
      <c r="P40" s="47">
        <f>(I40*(1+J40)+K40*1000)/_xlfn.XLOOKUP(B40,CarriersTech_characteristics!$B$2:$B$8,CarriersTech_characteristics!$G$2:$G$8)/Conversions!$D$2</f>
        <v>6.5980587709463148E-4</v>
      </c>
      <c r="Q40" s="9">
        <f>F40*_xlfn.XLOOKUP(B40,CarriersTech_characteristics!$B$2:$B$8,CarriersTech_characteristics!$G$2:$G$8)*Conversions!$D$2*(1-H40)</f>
        <v>0</v>
      </c>
      <c r="R40" s="47">
        <f>(L40*(1+M40)+N40*1000)/_xlfn.XLOOKUP(B40,CarriersTech_characteristics!$B$2:$B$8,CarriersTech_characteristics!$J$2:$J$8)/Conversions!$D$2</f>
        <v>3.9297516046805751E-3</v>
      </c>
      <c r="S40" s="9">
        <f>G40*_xlfn.XLOOKUP(B40,CarriersTech_characteristics!$B$2:$B$8,CarriersTech_characteristics!$J$2:$J$8)*Conversions!$D$2</f>
        <v>0</v>
      </c>
    </row>
    <row r="41" spans="1:19" s="51" customFormat="1" x14ac:dyDescent="0.25">
      <c r="A41" s="51">
        <v>2</v>
      </c>
      <c r="B41" s="77" t="s">
        <v>54</v>
      </c>
      <c r="C41" s="77" t="s">
        <v>6</v>
      </c>
      <c r="D41" s="77" t="s">
        <v>80</v>
      </c>
      <c r="E41" s="51">
        <f>_xlfn.XLOOKUP(A41,PeriodMap!$A$2:$A$45,PeriodMap!$B$2:$B$45)</f>
        <v>2024</v>
      </c>
      <c r="F41" s="78">
        <f>SUM(F36:F40)</f>
        <v>13.51637762</v>
      </c>
      <c r="G41" s="78">
        <f>SUM(G36:G40)</f>
        <v>300</v>
      </c>
      <c r="H41" s="51">
        <f>AVERAGE(H36:H40)</f>
        <v>0</v>
      </c>
      <c r="I41" s="51">
        <f>AVERAGE(I36:I40)</f>
        <v>2789.0368520000002</v>
      </c>
      <c r="J41" s="51">
        <f t="shared" ref="J41:N41" si="5">AVERAGE(J36:J40)</f>
        <v>0.3508</v>
      </c>
      <c r="K41" s="51">
        <f t="shared" si="5"/>
        <v>0</v>
      </c>
      <c r="L41" s="51">
        <f t="shared" si="5"/>
        <v>21903.746500000001</v>
      </c>
      <c r="M41" s="51">
        <f t="shared" si="5"/>
        <v>0.20499999999999999</v>
      </c>
      <c r="N41" s="51">
        <f t="shared" si="5"/>
        <v>0</v>
      </c>
      <c r="O41" s="79"/>
      <c r="P41" s="51">
        <f t="shared" ref="P41" si="6">AVERAGE(P36:P40)</f>
        <v>6.5980587709463148E-4</v>
      </c>
      <c r="Q41" s="59">
        <f>SUM(Q36:Q40)</f>
        <v>77177275.235697329</v>
      </c>
      <c r="R41" s="80">
        <f t="shared" ref="R41" si="7">AVERAGE(R36:R40)</f>
        <v>3.9297516046805751E-3</v>
      </c>
      <c r="S41" s="59">
        <f>SUM(S36:S40)</f>
        <v>2014937623.6195014</v>
      </c>
    </row>
    <row r="42" spans="1:19" x14ac:dyDescent="0.25">
      <c r="A42">
        <v>3</v>
      </c>
      <c r="B42" t="s">
        <v>59</v>
      </c>
      <c r="C42" t="s">
        <v>6</v>
      </c>
      <c r="E42">
        <f>_xlfn.XLOOKUP(A42,PeriodMap!$A$2:$A$45,PeriodMap!$B$2:$B$45)</f>
        <v>2025</v>
      </c>
      <c r="F42" s="75">
        <f>_xlfn.XLOOKUP(_xlfn.CONCAT($B42,$D42,$E42),PEC_ProdImpConstraints!$G$2:$G$286,PEC_ProdImpConstraints!$E$2:$E$286)</f>
        <v>270</v>
      </c>
      <c r="G42">
        <f>_xlfn.XLOOKUP(_xlfn.CONCAT($B42,$D42,$E42),PEC_ProdImpConstraints!$G$2:$G$286,PEC_ProdImpConstraints!$F$2:$F$286)</f>
        <v>0</v>
      </c>
      <c r="H42">
        <f>_xlfn.XLOOKUP(_xlfn.CONCAT($B42,$D42,$E42),PEC_Info!$L$2:$L$301,PEC_Info!$E$2:$E$301)</f>
        <v>0</v>
      </c>
      <c r="I42">
        <f>_xlfn.XLOOKUP(_xlfn.CONCAT($B42,$D42,$E42),PEC_Info!$L$2:$L$301,PEC_Info!$F$2:$F$301)</f>
        <v>5683.2535889999999</v>
      </c>
      <c r="J42">
        <f>_xlfn.XLOOKUP(_xlfn.CONCAT($B42,$D42,$E42),PEC_Info!$L$2:$L$301,PEC_Info!$G$2:$G$301)</f>
        <v>0</v>
      </c>
      <c r="K42">
        <f>_xlfn.XLOOKUP(_xlfn.CONCAT($B42,$D42,$E42),PEC_Info!$L$2:$L$301,PEC_Info!$H$2:$H$301)</f>
        <v>0</v>
      </c>
      <c r="L42">
        <f>_xlfn.XLOOKUP(_xlfn.CONCAT($B42,$D42,$E42),PEC_Info!$L$2:$L$301,PEC_Info!$I$2:$I$301)</f>
        <v>5683.2535889999999</v>
      </c>
      <c r="M42">
        <f>_xlfn.XLOOKUP(_xlfn.CONCAT($B42,$D42,$E42),PEC_Info!$L$2:$L$301,PEC_Info!$J$2:$J$301)</f>
        <v>0</v>
      </c>
      <c r="N42">
        <f>_xlfn.XLOOKUP(_xlfn.CONCAT($B42,$D42,$E42),PEC_Info!$L$2:$L$301,PEC_Info!$K$2:$K$301)</f>
        <v>0</v>
      </c>
      <c r="P42">
        <f>(I42*(1+J42)+K42*1000)/_xlfn.XLOOKUP(B42,CarriersTech_characteristics!$B$2:$B$8,CarriersTech_characteristics!$G$2:$G$8)/Conversions!$D$2</f>
        <v>1.3148915653420498E-3</v>
      </c>
      <c r="Q42" s="9">
        <f>F42*_xlfn.XLOOKUP(B42,CarriersTech_characteristics!$B$2:$B$8,CarriersTech_characteristics!$G$2:$G$8)*Conversions!$D$2*(1-H42)</f>
        <v>1167000009.336</v>
      </c>
      <c r="R42">
        <f>(L42*(1+M42)+N42*1000)/_xlfn.XLOOKUP(B42,CarriersTech_characteristics!$B$2:$B$8,CarriersTech_characteristics!$J$2:$J$8)/Conversions!$D$2</f>
        <v>1.3148915653420498E-3</v>
      </c>
      <c r="S42" s="9">
        <f>G42*_xlfn.XLOOKUP(B42,CarriersTech_characteristics!$B$2:$B$8,CarriersTech_characteristics!$J$2:$J$8)*Conversions!$D$2</f>
        <v>0</v>
      </c>
    </row>
    <row r="43" spans="1:19" x14ac:dyDescent="0.25">
      <c r="A43">
        <v>3</v>
      </c>
      <c r="B43" t="s">
        <v>38</v>
      </c>
      <c r="C43" t="s">
        <v>6</v>
      </c>
      <c r="E43">
        <f>_xlfn.XLOOKUP(A43,PeriodMap!$A$2:$A$45,PeriodMap!$B$2:$B$45)</f>
        <v>2025</v>
      </c>
      <c r="F43" s="75">
        <f>_xlfn.XLOOKUP(_xlfn.CONCAT($B43,$D43,$E43),PEC_ProdImpConstraints!$G$2:$G$286,PEC_ProdImpConstraints!$E$2:$E$286)</f>
        <v>175</v>
      </c>
      <c r="G43">
        <f>_xlfn.XLOOKUP(_xlfn.CONCAT($B43,$D43,$E43),PEC_ProdImpConstraints!$G$2:$G$286,PEC_ProdImpConstraints!$F$2:$F$286)</f>
        <v>0</v>
      </c>
      <c r="H43">
        <f>_xlfn.XLOOKUP(_xlfn.CONCAT($B43,$D43,$E43),PEC_Info!$L$2:$L$301,PEC_Info!$E$2:$E$301)</f>
        <v>0</v>
      </c>
      <c r="I43">
        <f>_xlfn.XLOOKUP(_xlfn.CONCAT($B43,$D43,$E43),PEC_Info!$L$2:$L$301,PEC_Info!$F$2:$F$301)</f>
        <v>9000</v>
      </c>
      <c r="J43">
        <f>_xlfn.XLOOKUP(_xlfn.CONCAT($B43,$D43,$E43),PEC_Info!$L$2:$L$301,PEC_Info!$G$2:$G$301)</f>
        <v>0.05</v>
      </c>
      <c r="K43">
        <f>_xlfn.XLOOKUP(_xlfn.CONCAT($B43,$D43,$E43),PEC_Info!$L$2:$L$301,PEC_Info!$H$2:$H$301)</f>
        <v>0</v>
      </c>
      <c r="L43">
        <f>_xlfn.XLOOKUP(_xlfn.CONCAT($B43,$D43,$E43),PEC_Info!$L$2:$L$301,PEC_Info!$I$2:$I$301)</f>
        <v>9000</v>
      </c>
      <c r="M43">
        <f>_xlfn.XLOOKUP(_xlfn.CONCAT($B43,$D43,$E43),PEC_Info!$L$2:$L$301,PEC_Info!$J$2:$J$301)</f>
        <v>0.05</v>
      </c>
      <c r="N43">
        <f>_xlfn.XLOOKUP(_xlfn.CONCAT($B43,$D43,$E43),PEC_Info!$L$2:$L$301,PEC_Info!$K$2:$K$301)</f>
        <v>0</v>
      </c>
      <c r="P43">
        <f>(I43*(1+J43)+K43*1000)/_xlfn.XLOOKUP(B43,CarriersTech_characteristics!$B$2:$B$8,CarriersTech_characteristics!$G$2:$G$8)/Conversions!$D$2</f>
        <v>2.4924961160316295E-3</v>
      </c>
      <c r="Q43" s="9">
        <f>F43*_xlfn.XLOOKUP(B43,CarriersTech_characteristics!$B$2:$B$8,CarriersTech_characteristics!$G$2:$G$8)*Conversions!$D$2*(1-H43)</f>
        <v>663491505.30793202</v>
      </c>
      <c r="R43">
        <f>(L43*(1+M43)+N43*1000)/_xlfn.XLOOKUP(B43,CarriersTech_characteristics!$B$2:$B$8,CarriersTech_characteristics!$J$2:$J$8)/Conversions!$D$2</f>
        <v>2.4924961160316295E-3</v>
      </c>
      <c r="S43" s="9">
        <f>G43*_xlfn.XLOOKUP(B43,CarriersTech_characteristics!$B$2:$B$8,CarriersTech_characteristics!$J$2:$J$8)*Conversions!$D$2</f>
        <v>0</v>
      </c>
    </row>
    <row r="44" spans="1:19" x14ac:dyDescent="0.25">
      <c r="A44">
        <v>3</v>
      </c>
      <c r="B44" t="s">
        <v>35</v>
      </c>
      <c r="C44" t="s">
        <v>6</v>
      </c>
      <c r="E44">
        <f>_xlfn.XLOOKUP(A44,PeriodMap!$A$2:$A$45,PeriodMap!$B$2:$B$45)</f>
        <v>2025</v>
      </c>
      <c r="F44" s="75">
        <f>_xlfn.XLOOKUP(_xlfn.CONCAT($B44,$D44,$E44),PEC_ProdImpConstraints!$G$2:$G$286,PEC_ProdImpConstraints!$E$2:$E$286)</f>
        <v>35.007379200000003</v>
      </c>
      <c r="G44">
        <f>_xlfn.XLOOKUP(_xlfn.CONCAT($B44,$D44,$E44),PEC_ProdImpConstraints!$G$2:$G$286,PEC_ProdImpConstraints!$F$2:$F$286)</f>
        <v>200</v>
      </c>
      <c r="H44">
        <f>_xlfn.XLOOKUP(_xlfn.CONCAT($B44,$D44,$E44),PEC_Info!$L$2:$L$301,PEC_Info!$E$2:$E$301)</f>
        <v>0.36749121400000001</v>
      </c>
      <c r="I44">
        <f>_xlfn.XLOOKUP(_xlfn.CONCAT($B44,$D44,$E44),PEC_Info!$L$2:$L$301,PEC_Info!$F$2:$F$301)</f>
        <v>21717.51238</v>
      </c>
      <c r="J44">
        <f>_xlfn.XLOOKUP(_xlfn.CONCAT($B44,$D44,$E44),PEC_Info!$L$2:$L$301,PEC_Info!$G$2:$G$301)</f>
        <v>0.24</v>
      </c>
      <c r="K44">
        <f>_xlfn.XLOOKUP(_xlfn.CONCAT($B44,$D44,$E44),PEC_Info!$L$2:$L$301,PEC_Info!$H$2:$H$301)</f>
        <v>0</v>
      </c>
      <c r="L44">
        <f>_xlfn.XLOOKUP(_xlfn.CONCAT($B44,$D44,$E44),PEC_Info!$L$2:$L$301,PEC_Info!$I$2:$I$301)</f>
        <v>38006.838929999998</v>
      </c>
      <c r="M44">
        <f>_xlfn.XLOOKUP(_xlfn.CONCAT($B44,$D44,$E44),PEC_Info!$L$2:$L$301,PEC_Info!$J$2:$J$301)</f>
        <v>0.34899999999999998</v>
      </c>
      <c r="N44">
        <f>_xlfn.XLOOKUP(_xlfn.CONCAT($B44,$D44,$E44),PEC_Info!$L$2:$L$301,PEC_Info!$K$2:$K$301)</f>
        <v>0</v>
      </c>
      <c r="P44" s="64">
        <f>(I44*(1+J44)+K44*1000)/Conversions!$D$3/_xlfn.XLOOKUP(B44,CarriersTech_characteristics!$B$2:$B$8,CarriersTech_characteristics!$G$2:$G$8)/Conversions!$D$2</f>
        <v>3.1035232605665579E-3</v>
      </c>
      <c r="Q44" s="9">
        <f>F44*_xlfn.XLOOKUP(B44,CarriersTech_characteristics!$B$2:$B$8,CarriersTech_characteristics!$G$2:$G$8)*Conversions!$D$2*(1-H44)</f>
        <v>231765286.82955417</v>
      </c>
      <c r="R44" s="64">
        <f>(L44*(1+M44)+N44*1000)/Conversions!$D$3/_xlfn.XLOOKUP(B44,CarriersTech_characteristics!$B$2:$B$8,CarriersTech_characteristics!$J$2:$J$8)/Conversions!$D$2</f>
        <v>5.9087680480084514E-3</v>
      </c>
      <c r="S44" s="9">
        <f>G44*_xlfn.XLOOKUP(B44,CarriersTech_characteristics!$B$2:$B$8,CarriersTech_characteristics!$J$2:$J$8)*Conversions!$D$2</f>
        <v>2093400016.7472003</v>
      </c>
    </row>
    <row r="45" spans="1:19" x14ac:dyDescent="0.25">
      <c r="A45">
        <v>3</v>
      </c>
      <c r="B45" t="s">
        <v>33</v>
      </c>
      <c r="C45" t="s">
        <v>6</v>
      </c>
      <c r="D45" t="s">
        <v>12</v>
      </c>
      <c r="E45">
        <f>_xlfn.XLOOKUP(A45,PeriodMap!$A$2:$A$45,PeriodMap!$B$2:$B$45)</f>
        <v>2025</v>
      </c>
      <c r="F45" s="75">
        <f>_xlfn.XLOOKUP(_xlfn.CONCAT($B45,$D45,$E45),PEC_ProdImpConstraints!$G$2:$G$286,PEC_ProdImpConstraints!$E$2:$E$286)</f>
        <v>33.144394320000004</v>
      </c>
      <c r="G45">
        <f>_xlfn.XLOOKUP(_xlfn.CONCAT($B45,$D45,$E45),PEC_ProdImpConstraints!$G$2:$G$286,PEC_ProdImpConstraints!$F$2:$F$286)</f>
        <v>0</v>
      </c>
      <c r="H45">
        <f>_xlfn.XLOOKUP(_xlfn.CONCAT($B45,$D45,$E45),PEC_Info!$L$2:$L$301,PEC_Info!$E$2:$E$301)</f>
        <v>0</v>
      </c>
      <c r="I45">
        <f>_xlfn.XLOOKUP(_xlfn.CONCAT($B45,$D45,$E45),PEC_Info!$L$2:$L$301,PEC_Info!$F$2:$F$301)</f>
        <v>1156.3734260000001</v>
      </c>
      <c r="J45">
        <f>_xlfn.XLOOKUP(_xlfn.CONCAT($B45,$D45,$E45),PEC_Info!$L$2:$L$301,PEC_Info!$G$2:$G$301)</f>
        <v>0.3508</v>
      </c>
      <c r="K45">
        <f>_xlfn.XLOOKUP(_xlfn.CONCAT($B45,$D45,$E45),PEC_Info!$L$2:$L$301,PEC_Info!$H$2:$H$301)</f>
        <v>0</v>
      </c>
      <c r="L45">
        <f>_xlfn.XLOOKUP(_xlfn.CONCAT($B45,$D45,$E45),PEC_Info!$L$2:$L$301,PEC_Info!$I$2:$I$301)</f>
        <v>9854.5982929999991</v>
      </c>
      <c r="M45">
        <f>_xlfn.XLOOKUP(_xlfn.CONCAT($B45,$D45,$E45),PEC_Info!$L$2:$L$301,PEC_Info!$J$2:$J$301)</f>
        <v>0.20499999999999999</v>
      </c>
      <c r="N45">
        <f>_xlfn.XLOOKUP(_xlfn.CONCAT($B45,$D45,$E45),PEC_Info!$L$2:$L$301,PEC_Info!$K$2:$K$301)</f>
        <v>0</v>
      </c>
      <c r="P45" s="47">
        <f>(I45*(1+J45)+K45*1000)/_xlfn.XLOOKUP(B45,CarriersTech_characteristics!$B$2:$B$8,CarriersTech_characteristics!$G$2:$G$8)/Conversions!$D$2</f>
        <v>3.267997813018816E-4</v>
      </c>
      <c r="Q45" s="9">
        <f>F45*_xlfn.XLOOKUP(B45,CarriersTech_characteristics!$B$2:$B$8,CarriersTech_characteristics!$G$2:$G$8)*Conversions!$D$2*(1-H45)</f>
        <v>158422726.9923358</v>
      </c>
      <c r="R45">
        <f>(L45*(1+M45)+N45*1000)/_xlfn.XLOOKUP(B45,CarriersTech_characteristics!$B$2:$B$8,CarriersTech_characteristics!$J$2:$J$8)/Conversions!$D$2</f>
        <v>1.8908300449136447E-3</v>
      </c>
      <c r="S45" s="9">
        <f>G45*_xlfn.XLOOKUP(B45,CarriersTech_characteristics!$B$2:$B$8,CarriersTech_characteristics!$J$2:$J$8)*Conversions!$D$2</f>
        <v>0</v>
      </c>
    </row>
    <row r="46" spans="1:19" x14ac:dyDescent="0.25">
      <c r="A46">
        <v>3</v>
      </c>
      <c r="B46" t="s">
        <v>33</v>
      </c>
      <c r="C46" t="s">
        <v>6</v>
      </c>
      <c r="D46" t="s">
        <v>9</v>
      </c>
      <c r="E46">
        <f>_xlfn.XLOOKUP(A46,PeriodMap!$A$2:$A$45,PeriodMap!$B$2:$B$45)</f>
        <v>2025</v>
      </c>
      <c r="F46" s="75">
        <f>_xlfn.XLOOKUP(_xlfn.CONCAT($B46,$D46,$E46),PEC_ProdImpConstraints!$G$2:$G$286,PEC_ProdImpConstraints!$E$2:$E$286)</f>
        <v>0</v>
      </c>
      <c r="G46">
        <f>_xlfn.XLOOKUP(_xlfn.CONCAT($B46,$D46,$E46),PEC_ProdImpConstraints!$G$2:$G$286,PEC_ProdImpConstraints!$F$2:$F$286)</f>
        <v>0</v>
      </c>
      <c r="H46">
        <f>_xlfn.XLOOKUP(_xlfn.CONCAT($B46,$D46,$E46),PEC_Info!$L$2:$L$301,PEC_Info!$E$2:$E$301)</f>
        <v>0</v>
      </c>
      <c r="I46">
        <f>_xlfn.XLOOKUP(_xlfn.CONCAT($B46,$D46,$E46),PEC_Info!$L$2:$L$301,PEC_Info!$F$2:$F$301)</f>
        <v>1156.3734260000001</v>
      </c>
      <c r="J46">
        <f>_xlfn.XLOOKUP(_xlfn.CONCAT($B46,$D46,$E46),PEC_Info!$L$2:$L$301,PEC_Info!$G$2:$G$301)</f>
        <v>0.3508</v>
      </c>
      <c r="K46">
        <f>_xlfn.XLOOKUP(_xlfn.CONCAT($B46,$D46,$E46),PEC_Info!$L$2:$L$301,PEC_Info!$H$2:$H$301)</f>
        <v>0</v>
      </c>
      <c r="L46">
        <f>_xlfn.XLOOKUP(_xlfn.CONCAT($B46,$D46,$E46),PEC_Info!$L$2:$L$301,PEC_Info!$I$2:$I$301)</f>
        <v>9854.5982929999991</v>
      </c>
      <c r="M46">
        <f>_xlfn.XLOOKUP(_xlfn.CONCAT($B46,$D46,$E46),PEC_Info!$L$2:$L$301,PEC_Info!$J$2:$J$301)</f>
        <v>0.20499999999999999</v>
      </c>
      <c r="N46">
        <f>_xlfn.XLOOKUP(_xlfn.CONCAT($B46,$D46,$E46),PEC_Info!$L$2:$L$301,PEC_Info!$K$2:$K$301)</f>
        <v>0</v>
      </c>
      <c r="P46" s="47">
        <f>(I46*(1+J46)+K46*1000)/_xlfn.XLOOKUP(B46,CarriersTech_characteristics!$B$2:$B$8,CarriersTech_characteristics!$G$2:$G$8)/Conversions!$D$2</f>
        <v>3.267997813018816E-4</v>
      </c>
      <c r="Q46" s="9">
        <f>F46*_xlfn.XLOOKUP(B46,CarriersTech_characteristics!$B$2:$B$8,CarriersTech_characteristics!$G$2:$G$8)*Conversions!$D$2*(1-H46)</f>
        <v>0</v>
      </c>
      <c r="R46">
        <f>(L46*(1+M46)+N46*1000)/_xlfn.XLOOKUP(B46,CarriersTech_characteristics!$B$2:$B$8,CarriersTech_characteristics!$J$2:$J$8)/Conversions!$D$2</f>
        <v>1.8908300449136447E-3</v>
      </c>
      <c r="S46" s="9">
        <f>G46*_xlfn.XLOOKUP(B46,CarriersTech_characteristics!$B$2:$B$8,CarriersTech_characteristics!$J$2:$J$8)*Conversions!$D$2</f>
        <v>0</v>
      </c>
    </row>
    <row r="47" spans="1:19" x14ac:dyDescent="0.25">
      <c r="A47">
        <v>3</v>
      </c>
      <c r="B47" t="s">
        <v>33</v>
      </c>
      <c r="C47" t="s">
        <v>6</v>
      </c>
      <c r="D47" t="s">
        <v>10</v>
      </c>
      <c r="E47">
        <f>_xlfn.XLOOKUP(A47,PeriodMap!$A$2:$A$45,PeriodMap!$B$2:$B$45)</f>
        <v>2025</v>
      </c>
      <c r="F47" s="75">
        <f>_xlfn.XLOOKUP(_xlfn.CONCAT($B47,$D47,$E47),PEC_ProdImpConstraints!$G$2:$G$286,PEC_ProdImpConstraints!$E$2:$E$286)</f>
        <v>441.69462900000002</v>
      </c>
      <c r="G47">
        <f>_xlfn.XLOOKUP(_xlfn.CONCAT($B47,$D47,$E47),PEC_ProdImpConstraints!$G$2:$G$286,PEC_ProdImpConstraints!$F$2:$F$286)</f>
        <v>150</v>
      </c>
      <c r="H47">
        <f>_xlfn.XLOOKUP(_xlfn.CONCAT($B47,$D47,$E47),PEC_Info!$L$2:$L$301,PEC_Info!$E$2:$E$301)</f>
        <v>0</v>
      </c>
      <c r="I47">
        <f>_xlfn.XLOOKUP(_xlfn.CONCAT($B47,$D47,$E47),PEC_Info!$L$2:$L$301,PEC_Info!$F$2:$F$301)</f>
        <v>1156.3734260000001</v>
      </c>
      <c r="J47">
        <f>_xlfn.XLOOKUP(_xlfn.CONCAT($B47,$D47,$E47),PEC_Info!$L$2:$L$301,PEC_Info!$G$2:$G$301)</f>
        <v>0.3508</v>
      </c>
      <c r="K47">
        <f>_xlfn.XLOOKUP(_xlfn.CONCAT($B47,$D47,$E47),PEC_Info!$L$2:$L$301,PEC_Info!$H$2:$H$301)</f>
        <v>0</v>
      </c>
      <c r="L47">
        <f>_xlfn.XLOOKUP(_xlfn.CONCAT($B47,$D47,$E47),PEC_Info!$L$2:$L$301,PEC_Info!$I$2:$I$301)</f>
        <v>9854.5982929999991</v>
      </c>
      <c r="M47">
        <f>_xlfn.XLOOKUP(_xlfn.CONCAT($B47,$D47,$E47),PEC_Info!$L$2:$L$301,PEC_Info!$J$2:$J$301)</f>
        <v>0.20499999999999999</v>
      </c>
      <c r="N47">
        <f>_xlfn.XLOOKUP(_xlfn.CONCAT($B47,$D47,$E47),PEC_Info!$L$2:$L$301,PEC_Info!$K$2:$K$301)</f>
        <v>0</v>
      </c>
      <c r="P47" s="47">
        <f>(I47*(1+J47)+K47*1000)/_xlfn.XLOOKUP(B47,CarriersTech_characteristics!$B$2:$B$8,CarriersTech_characteristics!$G$2:$G$8)/Conversions!$D$2</f>
        <v>3.267997813018816E-4</v>
      </c>
      <c r="Q47" s="9">
        <f>F47*_xlfn.XLOOKUP(B47,CarriersTech_characteristics!$B$2:$B$8,CarriersTech_characteristics!$G$2:$G$8)*Conversions!$D$2*(1-H47)</f>
        <v>2111200673.8896422</v>
      </c>
      <c r="R47">
        <f>(L47*(1+M47)+N47*1000)/_xlfn.XLOOKUP(B47,CarriersTech_characteristics!$B$2:$B$8,CarriersTech_characteristics!$J$2:$J$8)/Conversions!$D$2</f>
        <v>1.8908300449136447E-3</v>
      </c>
      <c r="S47" s="9">
        <f>G47*_xlfn.XLOOKUP(B47,CarriersTech_characteristics!$B$2:$B$8,CarriersTech_characteristics!$J$2:$J$8)*Conversions!$D$2</f>
        <v>942030007.53624022</v>
      </c>
    </row>
    <row r="48" spans="1:19" x14ac:dyDescent="0.25">
      <c r="A48">
        <v>3</v>
      </c>
      <c r="B48" t="s">
        <v>33</v>
      </c>
      <c r="C48" t="s">
        <v>6</v>
      </c>
      <c r="D48" t="s">
        <v>11</v>
      </c>
      <c r="E48">
        <f>_xlfn.XLOOKUP(A48,PeriodMap!$A$2:$A$45,PeriodMap!$B$2:$B$45)</f>
        <v>2025</v>
      </c>
      <c r="F48" s="75">
        <f>_xlfn.XLOOKUP(_xlfn.CONCAT($B48,$D48,$E48),PEC_ProdImpConstraints!$G$2:$G$286,PEC_ProdImpConstraints!$E$2:$E$286)</f>
        <v>453.06134930000002</v>
      </c>
      <c r="G48">
        <f>_xlfn.XLOOKUP(_xlfn.CONCAT($B48,$D48,$E48),PEC_ProdImpConstraints!$G$2:$G$286,PEC_ProdImpConstraints!$F$2:$F$286)</f>
        <v>150</v>
      </c>
      <c r="H48">
        <f>_xlfn.XLOOKUP(_xlfn.CONCAT($B48,$D48,$E48),PEC_Info!$L$2:$L$301,PEC_Info!$E$2:$E$301)</f>
        <v>0</v>
      </c>
      <c r="I48">
        <f>_xlfn.XLOOKUP(_xlfn.CONCAT($B48,$D48,$E48),PEC_Info!$L$2:$L$301,PEC_Info!$F$2:$F$301)</f>
        <v>1156.3734260000001</v>
      </c>
      <c r="J48">
        <f>_xlfn.XLOOKUP(_xlfn.CONCAT($B48,$D48,$E48),PEC_Info!$L$2:$L$301,PEC_Info!$G$2:$G$301)</f>
        <v>0.3508</v>
      </c>
      <c r="K48">
        <f>_xlfn.XLOOKUP(_xlfn.CONCAT($B48,$D48,$E48),PEC_Info!$L$2:$L$301,PEC_Info!$H$2:$H$301)</f>
        <v>0</v>
      </c>
      <c r="L48">
        <f>_xlfn.XLOOKUP(_xlfn.CONCAT($B48,$D48,$E48),PEC_Info!$L$2:$L$301,PEC_Info!$I$2:$I$301)</f>
        <v>9854.5982929999991</v>
      </c>
      <c r="M48">
        <f>_xlfn.XLOOKUP(_xlfn.CONCAT($B48,$D48,$E48),PEC_Info!$L$2:$L$301,PEC_Info!$J$2:$J$301)</f>
        <v>0.20499999999999999</v>
      </c>
      <c r="N48">
        <f>_xlfn.XLOOKUP(_xlfn.CONCAT($B48,$D48,$E48),PEC_Info!$L$2:$L$301,PEC_Info!$K$2:$K$301)</f>
        <v>0</v>
      </c>
      <c r="P48" s="47">
        <f>(I48*(1+J48)+K48*1000)/_xlfn.XLOOKUP(B48,CarriersTech_characteristics!$B$2:$B$8,CarriersTech_characteristics!$G$2:$G$8)/Conversions!$D$2</f>
        <v>3.267997813018816E-4</v>
      </c>
      <c r="Q48" s="9">
        <f>F48*_xlfn.XLOOKUP(B48,CarriersTech_characteristics!$B$2:$B$8,CarriersTech_characteristics!$G$2:$G$8)*Conversions!$D$2*(1-H48)</f>
        <v>2165531032.4262753</v>
      </c>
      <c r="R48">
        <f>(L48*(1+M48)+N48*1000)/_xlfn.XLOOKUP(B48,CarriersTech_characteristics!$B$2:$B$8,CarriersTech_characteristics!$J$2:$J$8)/Conversions!$D$2</f>
        <v>1.8908300449136447E-3</v>
      </c>
      <c r="S48" s="9">
        <f>G48*_xlfn.XLOOKUP(B48,CarriersTech_characteristics!$B$2:$B$8,CarriersTech_characteristics!$J$2:$J$8)*Conversions!$D$2</f>
        <v>942030007.53624022</v>
      </c>
    </row>
    <row r="49" spans="1:19" x14ac:dyDescent="0.25">
      <c r="A49">
        <v>3</v>
      </c>
      <c r="B49" t="s">
        <v>33</v>
      </c>
      <c r="C49" t="s">
        <v>6</v>
      </c>
      <c r="D49" t="s">
        <v>8</v>
      </c>
      <c r="E49">
        <f>_xlfn.XLOOKUP(A49,PeriodMap!$A$2:$A$45,PeriodMap!$B$2:$B$45)</f>
        <v>2025</v>
      </c>
      <c r="F49" s="75">
        <f>_xlfn.XLOOKUP(_xlfn.CONCAT($B49,$D49,$E49),PEC_ProdImpConstraints!$G$2:$G$286,PEC_ProdImpConstraints!$E$2:$E$286)</f>
        <v>92.394226119999999</v>
      </c>
      <c r="G49">
        <f>_xlfn.XLOOKUP(_xlfn.CONCAT($B49,$D49,$E49),PEC_ProdImpConstraints!$G$2:$G$286,PEC_ProdImpConstraints!$F$2:$F$286)</f>
        <v>150</v>
      </c>
      <c r="H49">
        <f>_xlfn.XLOOKUP(_xlfn.CONCAT($B49,$D49,$E49),PEC_Info!$L$2:$L$301,PEC_Info!$E$2:$E$301)</f>
        <v>0</v>
      </c>
      <c r="I49">
        <f>_xlfn.XLOOKUP(_xlfn.CONCAT($B49,$D49,$E49),PEC_Info!$L$2:$L$301,PEC_Info!$F$2:$F$301)</f>
        <v>1156.3734260000001</v>
      </c>
      <c r="J49">
        <f>_xlfn.XLOOKUP(_xlfn.CONCAT($B49,$D49,$E49),PEC_Info!$L$2:$L$301,PEC_Info!$G$2:$G$301)</f>
        <v>0.3508</v>
      </c>
      <c r="K49">
        <f>_xlfn.XLOOKUP(_xlfn.CONCAT($B49,$D49,$E49),PEC_Info!$L$2:$L$301,PEC_Info!$H$2:$H$301)</f>
        <v>0</v>
      </c>
      <c r="L49">
        <f>_xlfn.XLOOKUP(_xlfn.CONCAT($B49,$D49,$E49),PEC_Info!$L$2:$L$301,PEC_Info!$I$2:$I$301)</f>
        <v>9854.5982929999991</v>
      </c>
      <c r="M49">
        <f>_xlfn.XLOOKUP(_xlfn.CONCAT($B49,$D49,$E49),PEC_Info!$L$2:$L$301,PEC_Info!$J$2:$J$301)</f>
        <v>0.20499999999999999</v>
      </c>
      <c r="N49">
        <f>_xlfn.XLOOKUP(_xlfn.CONCAT($B49,$D49,$E49),PEC_Info!$L$2:$L$301,PEC_Info!$K$2:$K$301)</f>
        <v>0</v>
      </c>
      <c r="P49" s="47">
        <f>(I49*(1+J49)+K49*1000)/_xlfn.XLOOKUP(B49,CarriersTech_characteristics!$B$2:$B$8,CarriersTech_characteristics!$G$2:$G$8)/Conversions!$D$2</f>
        <v>3.267997813018816E-4</v>
      </c>
      <c r="Q49" s="9">
        <f>F49*_xlfn.XLOOKUP(B49,CarriersTech_characteristics!$B$2:$B$8,CarriersTech_characteristics!$G$2:$G$8)*Conversions!$D$2*(1-H49)</f>
        <v>441623555.37281394</v>
      </c>
      <c r="R49">
        <f>(L49*(1+M49)+N49*1000)/_xlfn.XLOOKUP(B49,CarriersTech_characteristics!$B$2:$B$8,CarriersTech_characteristics!$J$2:$J$8)/Conversions!$D$2</f>
        <v>1.8908300449136447E-3</v>
      </c>
      <c r="S49" s="9">
        <f>G49*_xlfn.XLOOKUP(B49,CarriersTech_characteristics!$B$2:$B$8,CarriersTech_characteristics!$J$2:$J$8)*Conversions!$D$2</f>
        <v>942030007.53624022</v>
      </c>
    </row>
    <row r="50" spans="1:19" s="48" customFormat="1" x14ac:dyDescent="0.25">
      <c r="A50" s="48">
        <v>3</v>
      </c>
      <c r="B50" s="48" t="s">
        <v>33</v>
      </c>
      <c r="C50" s="48" t="s">
        <v>6</v>
      </c>
      <c r="D50" s="48" t="s">
        <v>80</v>
      </c>
      <c r="E50" s="48">
        <f>_xlfn.XLOOKUP(A50,PeriodMap!$A$2:$A$45,PeriodMap!$B$2:$B$45)</f>
        <v>2025</v>
      </c>
      <c r="F50" s="54">
        <f>SUM(F45:F49)</f>
        <v>1020.2945987400001</v>
      </c>
      <c r="G50" s="54">
        <f>SUM(G45:G49)</f>
        <v>450</v>
      </c>
      <c r="H50" s="48">
        <f>AVERAGE(H45:H49)</f>
        <v>0</v>
      </c>
      <c r="I50" s="48">
        <f>AVERAGE(I45:I49)</f>
        <v>1156.3734260000001</v>
      </c>
      <c r="J50" s="48">
        <f t="shared" ref="J50:R50" si="8">AVERAGE(J45:J49)</f>
        <v>0.3508</v>
      </c>
      <c r="K50" s="48">
        <f t="shared" si="8"/>
        <v>0</v>
      </c>
      <c r="L50" s="48">
        <f t="shared" si="8"/>
        <v>9854.5982929999991</v>
      </c>
      <c r="M50" s="48">
        <f t="shared" si="8"/>
        <v>0.20499999999999999</v>
      </c>
      <c r="N50" s="48">
        <f t="shared" si="8"/>
        <v>0</v>
      </c>
      <c r="P50" s="50">
        <f t="shared" si="8"/>
        <v>3.267997813018816E-4</v>
      </c>
      <c r="Q50" s="49">
        <f>SUM(Q45:Q49)</f>
        <v>4876777988.6810675</v>
      </c>
      <c r="R50" s="50">
        <f t="shared" si="8"/>
        <v>1.8908300449136447E-3</v>
      </c>
      <c r="S50" s="49">
        <f>SUM(S45:S49)</f>
        <v>2826090022.6087208</v>
      </c>
    </row>
    <row r="51" spans="1:19" x14ac:dyDescent="0.25">
      <c r="A51">
        <v>3</v>
      </c>
      <c r="B51" s="72" t="s">
        <v>41</v>
      </c>
      <c r="C51" s="72" t="s">
        <v>6</v>
      </c>
      <c r="D51" s="72"/>
      <c r="E51">
        <f>_xlfn.XLOOKUP(A51,PeriodMap!$A$2:$A$45,PeriodMap!$B$2:$B$45)</f>
        <v>2025</v>
      </c>
      <c r="F51" s="75">
        <f>_xlfn.XLOOKUP(_xlfn.CONCAT($B51,$D51,$E51),PEC_ProdImpConstraints!$G$2:$G$286,PEC_ProdImpConstraints!$E$2:$E$286)</f>
        <v>31.903500000000001</v>
      </c>
      <c r="G51">
        <f>_xlfn.XLOOKUP(_xlfn.CONCAT($B51,$D51,$E51),PEC_ProdImpConstraints!$G$2:$G$286,PEC_ProdImpConstraints!$F$2:$F$286)</f>
        <v>330</v>
      </c>
      <c r="H51" s="72">
        <v>0</v>
      </c>
      <c r="I51">
        <f>_xlfn.XLOOKUP(_xlfn.CONCAT($B51,$D51,$E51),PEC_Info!$L$2:$L$301,PEC_Info!$F$2:$F$301)</f>
        <v>48276.559970000002</v>
      </c>
      <c r="J51">
        <f>_xlfn.XLOOKUP(_xlfn.CONCAT($B51,$D51,$E51),PEC_Info!$L$2:$L$301,PEC_Info!$G$2:$G$301)</f>
        <v>0</v>
      </c>
      <c r="K51">
        <f>_xlfn.XLOOKUP(_xlfn.CONCAT($B51,$D51,$E51),PEC_Info!$L$2:$L$301,PEC_Info!$H$2:$H$301)</f>
        <v>51.2</v>
      </c>
      <c r="L51">
        <f>_xlfn.XLOOKUP(_xlfn.CONCAT($B51,$D51,$E51),PEC_Info!$L$2:$L$301,PEC_Info!$I$2:$I$301)</f>
        <v>48276.559970000002</v>
      </c>
      <c r="M51">
        <f>_xlfn.XLOOKUP(_xlfn.CONCAT($B51,$D51,$E51),PEC_Info!$L$2:$L$301,PEC_Info!$J$2:$J$301)</f>
        <v>0</v>
      </c>
      <c r="N51">
        <f>_xlfn.XLOOKUP(_xlfn.CONCAT($B51,$D51,$E51),PEC_Info!$L$2:$L$301,PEC_Info!$K$2:$K$301)</f>
        <v>57.2</v>
      </c>
      <c r="O51" s="74"/>
      <c r="P51" s="47">
        <f>(I51*(1+J51)+K51*1000)/_xlfn.XLOOKUP(B51,CarriersTech_characteristics!$B$2:$B$8,CarriersTech_characteristics!$G$2:$G$8)/Conversions!$D$2</f>
        <v>8.3043150184230197E-3</v>
      </c>
      <c r="Q51" s="9">
        <f>F51*_xlfn.XLOOKUP(B51,CarriersTech_characteristics!$B$2:$B$8,CarriersTech_characteristics!$G$2:$G$8)*Conversions!$D$2*(1-H51)</f>
        <v>382168839.20735079</v>
      </c>
      <c r="R51" s="47">
        <f>(L51*(1+M51)+N51*1000)/_xlfn.XLOOKUP(B51,CarriersTech_characteristics!$B$2:$B$8,CarriersTech_characteristics!$J$2:$J$8)/Conversions!$D$2</f>
        <v>8.8051957296736358E-3</v>
      </c>
      <c r="S51" s="9">
        <f>G51*_xlfn.XLOOKUP(B51,CarriersTech_characteristics!$B$2:$B$8,CarriersTech_characteristics!$J$2:$J$8)*Conversions!$D$2</f>
        <v>3953037031.6242962</v>
      </c>
    </row>
    <row r="52" spans="1:19" x14ac:dyDescent="0.25">
      <c r="A52">
        <v>3</v>
      </c>
      <c r="B52" s="72" t="s">
        <v>57</v>
      </c>
      <c r="C52" s="72" t="s">
        <v>6</v>
      </c>
      <c r="D52" s="72"/>
      <c r="E52">
        <f>_xlfn.XLOOKUP(A52,PeriodMap!$A$2:$A$45,PeriodMap!$B$2:$B$45)</f>
        <v>2025</v>
      </c>
      <c r="F52" s="75">
        <f>_xlfn.XLOOKUP(_xlfn.CONCAT($B52,$D52,$E52),PEC_ProdImpConstraints!$G$2:$G$286,PEC_ProdImpConstraints!$E$2:$E$286)</f>
        <v>87</v>
      </c>
      <c r="G52">
        <f>_xlfn.XLOOKUP(_xlfn.CONCAT($B52,$D52,$E52),PEC_ProdImpConstraints!$G$2:$G$286,PEC_ProdImpConstraints!$F$2:$F$286)</f>
        <v>0</v>
      </c>
      <c r="H52" s="72">
        <v>0</v>
      </c>
      <c r="I52">
        <f>_xlfn.XLOOKUP(_xlfn.CONCAT($B52,$D52,$E52),PEC_Info!$L$2:$L$301,PEC_Info!$F$2:$F$301)</f>
        <v>55747.637029999998</v>
      </c>
      <c r="J52">
        <f>_xlfn.XLOOKUP(_xlfn.CONCAT($B52,$D52,$E52),PEC_Info!$L$2:$L$301,PEC_Info!$G$2:$G$301)</f>
        <v>0.05</v>
      </c>
      <c r="K52">
        <f>_xlfn.XLOOKUP(_xlfn.CONCAT($B52,$D52,$E52),PEC_Info!$L$2:$L$301,PEC_Info!$H$2:$H$301)</f>
        <v>0</v>
      </c>
      <c r="L52">
        <f>_xlfn.XLOOKUP(_xlfn.CONCAT($B52,$D52,$E52),PEC_Info!$L$2:$L$301,PEC_Info!$I$2:$I$301)</f>
        <v>55747.637029999998</v>
      </c>
      <c r="M52">
        <f>_xlfn.XLOOKUP(_xlfn.CONCAT($B52,$D52,$E52),PEC_Info!$L$2:$L$301,PEC_Info!$J$2:$J$301)</f>
        <v>0.05</v>
      </c>
      <c r="N52">
        <f>_xlfn.XLOOKUP(_xlfn.CONCAT($B52,$D52,$E52),PEC_Info!$L$2:$L$301,PEC_Info!$K$2:$K$301)</f>
        <v>0</v>
      </c>
      <c r="O52" s="74"/>
      <c r="P52" s="76">
        <f>(I52*(1+J52)+K52*1000)/Conversions!$D$3/_xlfn.XLOOKUP(B52,CarriersTech_characteristics!$B$2:$B$8,CarriersTech_characteristics!$G$2:$G$8)/Conversions!$D$2</f>
        <v>1.1148819455251065E-2</v>
      </c>
      <c r="Q52" s="9">
        <f>F52*_xlfn.XLOOKUP(B52,CarriersTech_characteristics!$B$2:$B$8,CarriersTech_characteristics!$G$2:$G$8)*Conversions!$D$2*(1-H52)</f>
        <v>551000004.40800011</v>
      </c>
      <c r="R52" s="76">
        <f>(L52*(1+M52)+N52*1000)/Conversions!$D$3/_xlfn.XLOOKUP(B52,CarriersTech_characteristics!$B$2:$B$8,CarriersTech_characteristics!$J$2:$J$8)/Conversions!$D$2</f>
        <v>1.1148819455251065E-2</v>
      </c>
      <c r="S52" s="9">
        <f>G52*_xlfn.XLOOKUP(B52,CarriersTech_characteristics!$B$2:$B$8,CarriersTech_characteristics!$J$2:$J$8)*Conversions!$D$2</f>
        <v>0</v>
      </c>
    </row>
    <row r="53" spans="1:19" x14ac:dyDescent="0.25">
      <c r="A53">
        <v>3</v>
      </c>
      <c r="B53" s="72" t="s">
        <v>54</v>
      </c>
      <c r="C53" s="72" t="s">
        <v>6</v>
      </c>
      <c r="D53" s="72" t="s">
        <v>10</v>
      </c>
      <c r="E53">
        <f>_xlfn.XLOOKUP(A53,PeriodMap!$A$2:$A$45,PeriodMap!$B$2:$B$45)</f>
        <v>2025</v>
      </c>
      <c r="F53" s="75">
        <f>_xlfn.XLOOKUP(_xlfn.CONCAT($B53,$D53,$E53),PEC_ProdImpConstraints!$G$2:$G$286,PEC_ProdImpConstraints!$E$2:$E$286)</f>
        <v>14.08468615</v>
      </c>
      <c r="G53">
        <f>_xlfn.XLOOKUP(_xlfn.CONCAT($B53,$D53,$E53),PEC_ProdImpConstraints!$G$2:$G$286,PEC_ProdImpConstraints!$F$2:$F$286)</f>
        <v>100</v>
      </c>
      <c r="H53" s="72">
        <v>0</v>
      </c>
      <c r="I53">
        <f>_xlfn.XLOOKUP(_xlfn.CONCAT($B53,$D53,$E53),PEC_Info!$L$2:$L$301,PEC_Info!$F$2:$F$301)</f>
        <v>2789.0368520000002</v>
      </c>
      <c r="J53">
        <f>_xlfn.XLOOKUP(_xlfn.CONCAT($B53,$D53,$E53),PEC_Info!$L$2:$L$301,PEC_Info!$G$2:$G$301)</f>
        <v>0.3508</v>
      </c>
      <c r="K53">
        <f>_xlfn.XLOOKUP(_xlfn.CONCAT($B53,$D53,$E53),PEC_Info!$L$2:$L$301,PEC_Info!$H$2:$H$301)</f>
        <v>0</v>
      </c>
      <c r="L53">
        <f>_xlfn.XLOOKUP(_xlfn.CONCAT($B53,$D53,$E53),PEC_Info!$L$2:$L$301,PEC_Info!$I$2:$I$301)</f>
        <v>21380.410489999998</v>
      </c>
      <c r="M53">
        <f>_xlfn.XLOOKUP(_xlfn.CONCAT($B53,$D53,$E53),PEC_Info!$L$2:$L$301,PEC_Info!$J$2:$J$301)</f>
        <v>0.20499999999999999</v>
      </c>
      <c r="N53">
        <f>_xlfn.XLOOKUP(_xlfn.CONCAT($B53,$D53,$E53),PEC_Info!$L$2:$L$301,PEC_Info!$K$2:$K$301)</f>
        <v>0</v>
      </c>
      <c r="O53" s="74"/>
      <c r="P53" s="47">
        <f>(I53*(1+J53)+K53*1000)/_xlfn.XLOOKUP(B53,CarriersTech_characteristics!$B$2:$B$8,CarriersTech_characteristics!$G$2:$G$8)/Conversions!$D$2</f>
        <v>6.5980587709463148E-4</v>
      </c>
      <c r="Q53" s="9">
        <f>F53*_xlfn.XLOOKUP(B53,CarriersTech_characteristics!$B$2:$B$8,CarriersTech_characteristics!$G$2:$G$8)*Conversions!$D$2*(1-H53)</f>
        <v>80422264.764082864</v>
      </c>
      <c r="R53" s="47">
        <f>(L53*(1+M53)+N53*1000)/_xlfn.XLOOKUP(B53,CarriersTech_characteristics!$B$2:$B$8,CarriersTech_characteristics!$J$2:$J$8)/Conversions!$D$2</f>
        <v>3.8358598804915365E-3</v>
      </c>
      <c r="S53" s="9">
        <f>G53*_xlfn.XLOOKUP(B53,CarriersTech_characteristics!$B$2:$B$8,CarriersTech_characteristics!$J$2:$J$8)*Conversions!$D$2</f>
        <v>671645874.53983378</v>
      </c>
    </row>
    <row r="54" spans="1:19" x14ac:dyDescent="0.25">
      <c r="A54">
        <v>3</v>
      </c>
      <c r="B54" s="72" t="s">
        <v>54</v>
      </c>
      <c r="C54" s="72" t="s">
        <v>6</v>
      </c>
      <c r="D54" s="72" t="s">
        <v>11</v>
      </c>
      <c r="E54">
        <f>_xlfn.XLOOKUP(A54,PeriodMap!$A$2:$A$45,PeriodMap!$B$2:$B$45)</f>
        <v>2025</v>
      </c>
      <c r="F54" s="75">
        <f>_xlfn.XLOOKUP(_xlfn.CONCAT($B54,$D54,$E54),PEC_ProdImpConstraints!$G$2:$G$286,PEC_ProdImpConstraints!$E$2:$E$286)</f>
        <v>0</v>
      </c>
      <c r="G54">
        <f>_xlfn.XLOOKUP(_xlfn.CONCAT($B54,$D54,$E54),PEC_ProdImpConstraints!$G$2:$G$286,PEC_ProdImpConstraints!$F$2:$F$286)</f>
        <v>100</v>
      </c>
      <c r="H54" s="72">
        <v>0</v>
      </c>
      <c r="I54">
        <f>_xlfn.XLOOKUP(_xlfn.CONCAT($B54,$D54,$E54),PEC_Info!$L$2:$L$301,PEC_Info!$F$2:$F$301)</f>
        <v>2789.0368520000002</v>
      </c>
      <c r="J54">
        <f>_xlfn.XLOOKUP(_xlfn.CONCAT($B54,$D54,$E54),PEC_Info!$L$2:$L$301,PEC_Info!$G$2:$G$301)</f>
        <v>0.3508</v>
      </c>
      <c r="K54">
        <f>_xlfn.XLOOKUP(_xlfn.CONCAT($B54,$D54,$E54),PEC_Info!$L$2:$L$301,PEC_Info!$H$2:$H$301)</f>
        <v>0</v>
      </c>
      <c r="L54">
        <f>_xlfn.XLOOKUP(_xlfn.CONCAT($B54,$D54,$E54),PEC_Info!$L$2:$L$301,PEC_Info!$I$2:$I$301)</f>
        <v>21380.410489999998</v>
      </c>
      <c r="M54">
        <f>_xlfn.XLOOKUP(_xlfn.CONCAT($B54,$D54,$E54),PEC_Info!$L$2:$L$301,PEC_Info!$J$2:$J$301)</f>
        <v>0.20499999999999999</v>
      </c>
      <c r="N54">
        <f>_xlfn.XLOOKUP(_xlfn.CONCAT($B54,$D54,$E54),PEC_Info!$L$2:$L$301,PEC_Info!$K$2:$K$301)</f>
        <v>0</v>
      </c>
      <c r="O54" s="74"/>
      <c r="P54" s="47">
        <f>(I54*(1+J54)+K54*1000)/_xlfn.XLOOKUP(B54,CarriersTech_characteristics!$B$2:$B$8,CarriersTech_characteristics!$G$2:$G$8)/Conversions!$D$2</f>
        <v>6.5980587709463148E-4</v>
      </c>
      <c r="Q54" s="9">
        <f>F54*_xlfn.XLOOKUP(B54,CarriersTech_characteristics!$B$2:$B$8,CarriersTech_characteristics!$G$2:$G$8)*Conversions!$D$2*(1-H54)</f>
        <v>0</v>
      </c>
      <c r="R54" s="47">
        <f>(L54*(1+M54)+N54*1000)/_xlfn.XLOOKUP(B54,CarriersTech_characteristics!$B$2:$B$8,CarriersTech_characteristics!$J$2:$J$8)/Conversions!$D$2</f>
        <v>3.8358598804915365E-3</v>
      </c>
      <c r="S54" s="9">
        <f>G54*_xlfn.XLOOKUP(B54,CarriersTech_characteristics!$B$2:$B$8,CarriersTech_characteristics!$J$2:$J$8)*Conversions!$D$2</f>
        <v>671645874.53983378</v>
      </c>
    </row>
    <row r="55" spans="1:19" x14ac:dyDescent="0.25">
      <c r="A55">
        <v>3</v>
      </c>
      <c r="B55" s="72" t="s">
        <v>54</v>
      </c>
      <c r="C55" s="72" t="s">
        <v>6</v>
      </c>
      <c r="D55" s="72" t="s">
        <v>12</v>
      </c>
      <c r="E55">
        <f>_xlfn.XLOOKUP(A55,PeriodMap!$A$2:$A$45,PeriodMap!$B$2:$B$45)</f>
        <v>2025</v>
      </c>
      <c r="F55" s="75">
        <f>_xlfn.XLOOKUP(_xlfn.CONCAT($B55,$D55,$E55),PEC_ProdImpConstraints!$G$2:$G$286,PEC_ProdImpConstraints!$E$2:$E$286)</f>
        <v>0</v>
      </c>
      <c r="G55">
        <f>_xlfn.XLOOKUP(_xlfn.CONCAT($B55,$D55,$E55),PEC_ProdImpConstraints!$G$2:$G$286,PEC_ProdImpConstraints!$F$2:$F$286)</f>
        <v>0</v>
      </c>
      <c r="H55" s="72">
        <v>0</v>
      </c>
      <c r="I55">
        <f>_xlfn.XLOOKUP(_xlfn.CONCAT($B55,$D55,$E55),PEC_Info!$L$2:$L$301,PEC_Info!$F$2:$F$301)</f>
        <v>2789.0368520000002</v>
      </c>
      <c r="J55">
        <f>_xlfn.XLOOKUP(_xlfn.CONCAT($B55,$D55,$E55),PEC_Info!$L$2:$L$301,PEC_Info!$G$2:$G$301)</f>
        <v>0.3508</v>
      </c>
      <c r="K55">
        <f>_xlfn.XLOOKUP(_xlfn.CONCAT($B55,$D55,$E55),PEC_Info!$L$2:$L$301,PEC_Info!$H$2:$H$301)</f>
        <v>0</v>
      </c>
      <c r="L55">
        <f>_xlfn.XLOOKUP(_xlfn.CONCAT($B55,$D55,$E55),PEC_Info!$L$2:$L$301,PEC_Info!$I$2:$I$301)</f>
        <v>21380.410489999998</v>
      </c>
      <c r="M55">
        <f>_xlfn.XLOOKUP(_xlfn.CONCAT($B55,$D55,$E55),PEC_Info!$L$2:$L$301,PEC_Info!$J$2:$J$301)</f>
        <v>0.20499999999999999</v>
      </c>
      <c r="N55">
        <f>_xlfn.XLOOKUP(_xlfn.CONCAT($B55,$D55,$E55),PEC_Info!$L$2:$L$301,PEC_Info!$K$2:$K$301)</f>
        <v>0</v>
      </c>
      <c r="O55" s="74"/>
      <c r="P55" s="47">
        <f>(I55*(1+J55)+K55*1000)/_xlfn.XLOOKUP(B55,CarriersTech_characteristics!$B$2:$B$8,CarriersTech_characteristics!$G$2:$G$8)/Conversions!$D$2</f>
        <v>6.5980587709463148E-4</v>
      </c>
      <c r="Q55" s="9">
        <f>F55*_xlfn.XLOOKUP(B55,CarriersTech_characteristics!$B$2:$B$8,CarriersTech_characteristics!$G$2:$G$8)*Conversions!$D$2*(1-H55)</f>
        <v>0</v>
      </c>
      <c r="R55" s="47">
        <f>(L55*(1+M55)+N55*1000)/_xlfn.XLOOKUP(B55,CarriersTech_characteristics!$B$2:$B$8,CarriersTech_characteristics!$J$2:$J$8)/Conversions!$D$2</f>
        <v>3.8358598804915365E-3</v>
      </c>
      <c r="S55" s="9">
        <f>G55*_xlfn.XLOOKUP(B55,CarriersTech_characteristics!$B$2:$B$8,CarriersTech_characteristics!$J$2:$J$8)*Conversions!$D$2</f>
        <v>0</v>
      </c>
    </row>
    <row r="56" spans="1:19" x14ac:dyDescent="0.25">
      <c r="A56">
        <v>3</v>
      </c>
      <c r="B56" s="72" t="s">
        <v>54</v>
      </c>
      <c r="C56" s="72" t="s">
        <v>6</v>
      </c>
      <c r="D56" s="72" t="s">
        <v>8</v>
      </c>
      <c r="E56">
        <f>_xlfn.XLOOKUP(A56,PeriodMap!$A$2:$A$45,PeriodMap!$B$2:$B$45)</f>
        <v>2025</v>
      </c>
      <c r="F56" s="75">
        <f>_xlfn.XLOOKUP(_xlfn.CONCAT($B56,$D56,$E56),PEC_ProdImpConstraints!$G$2:$G$286,PEC_ProdImpConstraints!$E$2:$E$286)</f>
        <v>0</v>
      </c>
      <c r="G56">
        <f>_xlfn.XLOOKUP(_xlfn.CONCAT($B56,$D56,$E56),PEC_ProdImpConstraints!$G$2:$G$286,PEC_ProdImpConstraints!$F$2:$F$286)</f>
        <v>100</v>
      </c>
      <c r="H56" s="72">
        <v>0</v>
      </c>
      <c r="I56">
        <f>_xlfn.XLOOKUP(_xlfn.CONCAT($B56,$D56,$E56),PEC_Info!$L$2:$L$301,PEC_Info!$F$2:$F$301)</f>
        <v>2789.0368520000002</v>
      </c>
      <c r="J56">
        <f>_xlfn.XLOOKUP(_xlfn.CONCAT($B56,$D56,$E56),PEC_Info!$L$2:$L$301,PEC_Info!$G$2:$G$301)</f>
        <v>0.3508</v>
      </c>
      <c r="K56">
        <f>_xlfn.XLOOKUP(_xlfn.CONCAT($B56,$D56,$E56),PEC_Info!$L$2:$L$301,PEC_Info!$H$2:$H$301)</f>
        <v>0</v>
      </c>
      <c r="L56">
        <f>_xlfn.XLOOKUP(_xlfn.CONCAT($B56,$D56,$E56),PEC_Info!$L$2:$L$301,PEC_Info!$I$2:$I$301)</f>
        <v>21380.410489999998</v>
      </c>
      <c r="M56">
        <f>_xlfn.XLOOKUP(_xlfn.CONCAT($B56,$D56,$E56),PEC_Info!$L$2:$L$301,PEC_Info!$J$2:$J$301)</f>
        <v>0.20499999999999999</v>
      </c>
      <c r="N56">
        <f>_xlfn.XLOOKUP(_xlfn.CONCAT($B56,$D56,$E56),PEC_Info!$L$2:$L$301,PEC_Info!$K$2:$K$301)</f>
        <v>0</v>
      </c>
      <c r="O56" s="74"/>
      <c r="P56" s="47">
        <f>(I56*(1+J56)+K56*1000)/_xlfn.XLOOKUP(B56,CarriersTech_characteristics!$B$2:$B$8,CarriersTech_characteristics!$G$2:$G$8)/Conversions!$D$2</f>
        <v>6.5980587709463148E-4</v>
      </c>
      <c r="Q56" s="9">
        <f>F56*_xlfn.XLOOKUP(B56,CarriersTech_characteristics!$B$2:$B$8,CarriersTech_characteristics!$G$2:$G$8)*Conversions!$D$2*(1-H56)</f>
        <v>0</v>
      </c>
      <c r="R56" s="47">
        <f>(L56*(1+M56)+N56*1000)/_xlfn.XLOOKUP(B56,CarriersTech_characteristics!$B$2:$B$8,CarriersTech_characteristics!$J$2:$J$8)/Conversions!$D$2</f>
        <v>3.8358598804915365E-3</v>
      </c>
      <c r="S56" s="9">
        <f>G56*_xlfn.XLOOKUP(B56,CarriersTech_characteristics!$B$2:$B$8,CarriersTech_characteristics!$J$2:$J$8)*Conversions!$D$2</f>
        <v>671645874.53983378</v>
      </c>
    </row>
    <row r="57" spans="1:19" x14ac:dyDescent="0.25">
      <c r="A57">
        <v>3</v>
      </c>
      <c r="B57" s="72" t="s">
        <v>54</v>
      </c>
      <c r="C57" s="72" t="s">
        <v>6</v>
      </c>
      <c r="D57" s="72" t="s">
        <v>9</v>
      </c>
      <c r="E57">
        <f>_xlfn.XLOOKUP(A57,PeriodMap!$A$2:$A$45,PeriodMap!$B$2:$B$45)</f>
        <v>2025</v>
      </c>
      <c r="F57" s="75">
        <f>_xlfn.XLOOKUP(_xlfn.CONCAT($B57,$D57,$E57),PEC_ProdImpConstraints!$G$2:$G$286,PEC_ProdImpConstraints!$E$2:$E$286)</f>
        <v>0</v>
      </c>
      <c r="G57">
        <f>_xlfn.XLOOKUP(_xlfn.CONCAT($B57,$D57,$E57),PEC_ProdImpConstraints!$G$2:$G$286,PEC_ProdImpConstraints!$F$2:$F$286)</f>
        <v>0</v>
      </c>
      <c r="H57" s="72">
        <v>0</v>
      </c>
      <c r="I57">
        <f>_xlfn.XLOOKUP(_xlfn.CONCAT($B57,$D57,$E57),PEC_Info!$L$2:$L$301,PEC_Info!$F$2:$F$301)</f>
        <v>2789.0368520000002</v>
      </c>
      <c r="J57">
        <f>_xlfn.XLOOKUP(_xlfn.CONCAT($B57,$D57,$E57),PEC_Info!$L$2:$L$301,PEC_Info!$G$2:$G$301)</f>
        <v>0.3508</v>
      </c>
      <c r="K57">
        <f>_xlfn.XLOOKUP(_xlfn.CONCAT($B57,$D57,$E57),PEC_Info!$L$2:$L$301,PEC_Info!$H$2:$H$301)</f>
        <v>0</v>
      </c>
      <c r="L57">
        <f>_xlfn.XLOOKUP(_xlfn.CONCAT($B57,$D57,$E57),PEC_Info!$L$2:$L$301,PEC_Info!$I$2:$I$301)</f>
        <v>21380.410489999998</v>
      </c>
      <c r="M57">
        <f>_xlfn.XLOOKUP(_xlfn.CONCAT($B57,$D57,$E57),PEC_Info!$L$2:$L$301,PEC_Info!$J$2:$J$301)</f>
        <v>0.20499999999999999</v>
      </c>
      <c r="N57">
        <f>_xlfn.XLOOKUP(_xlfn.CONCAT($B57,$D57,$E57),PEC_Info!$L$2:$L$301,PEC_Info!$K$2:$K$301)</f>
        <v>0</v>
      </c>
      <c r="O57" s="74"/>
      <c r="P57" s="47">
        <f>(I57*(1+J57)+K57*1000)/_xlfn.XLOOKUP(B57,CarriersTech_characteristics!$B$2:$B$8,CarriersTech_characteristics!$G$2:$G$8)/Conversions!$D$2</f>
        <v>6.5980587709463148E-4</v>
      </c>
      <c r="Q57" s="9">
        <f>F57*_xlfn.XLOOKUP(B57,CarriersTech_characteristics!$B$2:$B$8,CarriersTech_characteristics!$G$2:$G$8)*Conversions!$D$2*(1-H57)</f>
        <v>0</v>
      </c>
      <c r="R57" s="47">
        <f>(L57*(1+M57)+N57*1000)/_xlfn.XLOOKUP(B57,CarriersTech_characteristics!$B$2:$B$8,CarriersTech_characteristics!$J$2:$J$8)/Conversions!$D$2</f>
        <v>3.8358598804915365E-3</v>
      </c>
      <c r="S57" s="9">
        <f>G57*_xlfn.XLOOKUP(B57,CarriersTech_characteristics!$B$2:$B$8,CarriersTech_characteristics!$J$2:$J$8)*Conversions!$D$2</f>
        <v>0</v>
      </c>
    </row>
    <row r="58" spans="1:19" s="51" customFormat="1" x14ac:dyDescent="0.25">
      <c r="A58" s="51">
        <v>3</v>
      </c>
      <c r="B58" s="77" t="s">
        <v>54</v>
      </c>
      <c r="C58" s="77" t="s">
        <v>6</v>
      </c>
      <c r="D58" s="77" t="s">
        <v>80</v>
      </c>
      <c r="E58" s="51">
        <f>_xlfn.XLOOKUP(A58,PeriodMap!$A$2:$A$45,PeriodMap!$B$2:$B$45)</f>
        <v>2025</v>
      </c>
      <c r="F58" s="78">
        <f>SUM(F53:F57)</f>
        <v>14.08468615</v>
      </c>
      <c r="G58" s="78">
        <f>SUM(G53:G57)</f>
        <v>300</v>
      </c>
      <c r="H58" s="51">
        <f>AVERAGE(H53:H57)</f>
        <v>0</v>
      </c>
      <c r="I58" s="51">
        <f>AVERAGE(I53:I57)</f>
        <v>2789.0368520000002</v>
      </c>
      <c r="J58" s="51">
        <f t="shared" ref="J58:N58" si="9">AVERAGE(J53:J57)</f>
        <v>0.3508</v>
      </c>
      <c r="K58" s="51">
        <f t="shared" si="9"/>
        <v>0</v>
      </c>
      <c r="L58" s="51">
        <f t="shared" si="9"/>
        <v>21380.410489999998</v>
      </c>
      <c r="M58" s="51">
        <f t="shared" si="9"/>
        <v>0.20499999999999999</v>
      </c>
      <c r="N58" s="51">
        <f t="shared" si="9"/>
        <v>0</v>
      </c>
      <c r="O58" s="79"/>
      <c r="P58" s="51">
        <f t="shared" ref="P58" si="10">AVERAGE(P53:P57)</f>
        <v>6.5980587709463148E-4</v>
      </c>
      <c r="Q58" s="59">
        <f>SUM(Q53:Q57)</f>
        <v>80422264.764082864</v>
      </c>
      <c r="R58" s="80">
        <f t="shared" ref="R58" si="11">AVERAGE(R53:R57)</f>
        <v>3.8358598804915365E-3</v>
      </c>
      <c r="S58" s="59">
        <f>SUM(S53:S57)</f>
        <v>2014937623.6195014</v>
      </c>
    </row>
    <row r="59" spans="1:19" x14ac:dyDescent="0.25">
      <c r="A59">
        <v>4</v>
      </c>
      <c r="B59" t="s">
        <v>59</v>
      </c>
      <c r="C59" t="s">
        <v>6</v>
      </c>
      <c r="E59">
        <f>_xlfn.XLOOKUP(A59,PeriodMap!$A$2:$A$45,PeriodMap!$B$2:$B$45)</f>
        <v>2029</v>
      </c>
      <c r="F59" s="75">
        <f>_xlfn.XLOOKUP(_xlfn.CONCAT($B59,$D59,$E59),PEC_ProdImpConstraints!$G$2:$G$286,PEC_ProdImpConstraints!$E$2:$E$286)</f>
        <v>270</v>
      </c>
      <c r="G59">
        <f>_xlfn.XLOOKUP(_xlfn.CONCAT($B59,$D59,$E59),PEC_ProdImpConstraints!$G$2:$G$286,PEC_ProdImpConstraints!$F$2:$F$286)</f>
        <v>0</v>
      </c>
      <c r="H59">
        <f>_xlfn.XLOOKUP(_xlfn.CONCAT($B59,$D59,$E59),PEC_Info!$L$2:$L$301,PEC_Info!$E$2:$E$301)</f>
        <v>0</v>
      </c>
      <c r="I59">
        <f>_xlfn.XLOOKUP(_xlfn.CONCAT($B59,$D59,$E59),PEC_Info!$L$2:$L$301,PEC_Info!$F$2:$F$301)</f>
        <v>5683.2535889999999</v>
      </c>
      <c r="J59">
        <f>_xlfn.XLOOKUP(_xlfn.CONCAT($B59,$D59,$E59),PEC_Info!$L$2:$L$301,PEC_Info!$G$2:$G$301)</f>
        <v>0</v>
      </c>
      <c r="K59">
        <f>_xlfn.XLOOKUP(_xlfn.CONCAT($B59,$D59,$E59),PEC_Info!$L$2:$L$301,PEC_Info!$H$2:$H$301)</f>
        <v>0</v>
      </c>
      <c r="L59">
        <f>_xlfn.XLOOKUP(_xlfn.CONCAT($B59,$D59,$E59),PEC_Info!$L$2:$L$301,PEC_Info!$I$2:$I$301)</f>
        <v>5683.2535889999999</v>
      </c>
      <c r="M59">
        <f>_xlfn.XLOOKUP(_xlfn.CONCAT($B59,$D59,$E59),PEC_Info!$L$2:$L$301,PEC_Info!$J$2:$J$301)</f>
        <v>0</v>
      </c>
      <c r="N59">
        <f>_xlfn.XLOOKUP(_xlfn.CONCAT($B59,$D59,$E59),PEC_Info!$L$2:$L$301,PEC_Info!$K$2:$K$301)</f>
        <v>0</v>
      </c>
      <c r="P59">
        <f>(I59*(1+J59)+K59*1000)/_xlfn.XLOOKUP(B59,CarriersTech_characteristics!$B$2:$B$8,CarriersTech_characteristics!$G$2:$G$8)/Conversions!$D$2</f>
        <v>1.3148915653420498E-3</v>
      </c>
      <c r="Q59" s="9">
        <f>F59*_xlfn.XLOOKUP(B59,CarriersTech_characteristics!$B$2:$B$8,CarriersTech_characteristics!$G$2:$G$8)*Conversions!$D$2*(1-H59)</f>
        <v>1167000009.336</v>
      </c>
      <c r="R59">
        <f>(L59*(1+M59)+N59*1000)/_xlfn.XLOOKUP(B59,CarriersTech_characteristics!$B$2:$B$8,CarriersTech_characteristics!$J$2:$J$8)/Conversions!$D$2</f>
        <v>1.3148915653420498E-3</v>
      </c>
      <c r="S59" s="9">
        <f>G59*_xlfn.XLOOKUP(B59,CarriersTech_characteristics!$B$2:$B$8,CarriersTech_characteristics!$J$2:$J$8)*Conversions!$D$2</f>
        <v>0</v>
      </c>
    </row>
    <row r="60" spans="1:19" x14ac:dyDescent="0.25">
      <c r="A60">
        <v>4</v>
      </c>
      <c r="B60" t="s">
        <v>38</v>
      </c>
      <c r="C60" t="s">
        <v>6</v>
      </c>
      <c r="E60">
        <f>_xlfn.XLOOKUP(A60,PeriodMap!$A$2:$A$45,PeriodMap!$B$2:$B$45)</f>
        <v>2029</v>
      </c>
      <c r="F60" s="75">
        <f>_xlfn.XLOOKUP(_xlfn.CONCAT($B60,$D60,$E60),PEC_ProdImpConstraints!$G$2:$G$286,PEC_ProdImpConstraints!$E$2:$E$286)</f>
        <v>175</v>
      </c>
      <c r="G60">
        <f>_xlfn.XLOOKUP(_xlfn.CONCAT($B60,$D60,$E60),PEC_ProdImpConstraints!$G$2:$G$286,PEC_ProdImpConstraints!$F$2:$F$286)</f>
        <v>0</v>
      </c>
      <c r="H60">
        <f>_xlfn.XLOOKUP(_xlfn.CONCAT($B60,$D60,$E60),PEC_Info!$L$2:$L$301,PEC_Info!$E$2:$E$301)</f>
        <v>0</v>
      </c>
      <c r="I60">
        <f>_xlfn.XLOOKUP(_xlfn.CONCAT($B60,$D60,$E60),PEC_Info!$L$2:$L$301,PEC_Info!$F$2:$F$301)</f>
        <v>9000</v>
      </c>
      <c r="J60">
        <f>_xlfn.XLOOKUP(_xlfn.CONCAT($B60,$D60,$E60),PEC_Info!$L$2:$L$301,PEC_Info!$G$2:$G$301)</f>
        <v>0.05</v>
      </c>
      <c r="K60">
        <f>_xlfn.XLOOKUP(_xlfn.CONCAT($B60,$D60,$E60),PEC_Info!$L$2:$L$301,PEC_Info!$H$2:$H$301)</f>
        <v>0</v>
      </c>
      <c r="L60">
        <f>_xlfn.XLOOKUP(_xlfn.CONCAT($B60,$D60,$E60),PEC_Info!$L$2:$L$301,PEC_Info!$I$2:$I$301)</f>
        <v>9000</v>
      </c>
      <c r="M60">
        <f>_xlfn.XLOOKUP(_xlfn.CONCAT($B60,$D60,$E60),PEC_Info!$L$2:$L$301,PEC_Info!$J$2:$J$301)</f>
        <v>0.05</v>
      </c>
      <c r="N60">
        <f>_xlfn.XLOOKUP(_xlfn.CONCAT($B60,$D60,$E60),PEC_Info!$L$2:$L$301,PEC_Info!$K$2:$K$301)</f>
        <v>0</v>
      </c>
      <c r="P60">
        <f>(I60*(1+J60)+K60*1000)/_xlfn.XLOOKUP(B60,CarriersTech_characteristics!$B$2:$B$8,CarriersTech_characteristics!$G$2:$G$8)/Conversions!$D$2</f>
        <v>2.4924961160316295E-3</v>
      </c>
      <c r="Q60" s="9">
        <f>F60*_xlfn.XLOOKUP(B60,CarriersTech_characteristics!$B$2:$B$8,CarriersTech_characteristics!$G$2:$G$8)*Conversions!$D$2*(1-H60)</f>
        <v>663491505.30793202</v>
      </c>
      <c r="R60">
        <f>(L60*(1+M60)+N60*1000)/_xlfn.XLOOKUP(B60,CarriersTech_characteristics!$B$2:$B$8,CarriersTech_characteristics!$J$2:$J$8)/Conversions!$D$2</f>
        <v>2.4924961160316295E-3</v>
      </c>
      <c r="S60" s="9">
        <f>G60*_xlfn.XLOOKUP(B60,CarriersTech_characteristics!$B$2:$B$8,CarriersTech_characteristics!$J$2:$J$8)*Conversions!$D$2</f>
        <v>0</v>
      </c>
    </row>
    <row r="61" spans="1:19" x14ac:dyDescent="0.25">
      <c r="A61">
        <v>4</v>
      </c>
      <c r="B61" t="s">
        <v>35</v>
      </c>
      <c r="C61" t="s">
        <v>6</v>
      </c>
      <c r="E61">
        <f>_xlfn.XLOOKUP(A61,PeriodMap!$A$2:$A$45,PeriodMap!$B$2:$B$45)</f>
        <v>2029</v>
      </c>
      <c r="F61" s="75">
        <f>_xlfn.XLOOKUP(_xlfn.CONCAT($B61,$D61,$E61),PEC_ProdImpConstraints!$G$2:$G$286,PEC_ProdImpConstraints!$E$2:$E$286)</f>
        <v>37.893113079999999</v>
      </c>
      <c r="G61">
        <f>_xlfn.XLOOKUP(_xlfn.CONCAT($B61,$D61,$E61),PEC_ProdImpConstraints!$G$2:$G$286,PEC_ProdImpConstraints!$F$2:$F$286)</f>
        <v>200</v>
      </c>
      <c r="H61">
        <f>_xlfn.XLOOKUP(_xlfn.CONCAT($B61,$D61,$E61),PEC_Info!$L$2:$L$301,PEC_Info!$E$2:$E$301)</f>
        <v>0.36749121400000001</v>
      </c>
      <c r="I61">
        <f>_xlfn.XLOOKUP(_xlfn.CONCAT($B61,$D61,$E61),PEC_Info!$L$2:$L$301,PEC_Info!$F$2:$F$301)</f>
        <v>23163.610850000001</v>
      </c>
      <c r="J61">
        <f>_xlfn.XLOOKUP(_xlfn.CONCAT($B61,$D61,$E61),PEC_Info!$L$2:$L$301,PEC_Info!$G$2:$G$301)</f>
        <v>0.24</v>
      </c>
      <c r="K61">
        <f>_xlfn.XLOOKUP(_xlfn.CONCAT($B61,$D61,$E61),PEC_Info!$L$2:$L$301,PEC_Info!$H$2:$H$301)</f>
        <v>0</v>
      </c>
      <c r="L61">
        <f>_xlfn.XLOOKUP(_xlfn.CONCAT($B61,$D61,$E61),PEC_Info!$L$2:$L$301,PEC_Info!$I$2:$I$301)</f>
        <v>29177.619600000002</v>
      </c>
      <c r="M61">
        <f>_xlfn.XLOOKUP(_xlfn.CONCAT($B61,$D61,$E61),PEC_Info!$L$2:$L$301,PEC_Info!$J$2:$J$301)</f>
        <v>0.34899999999999998</v>
      </c>
      <c r="N61">
        <f>_xlfn.XLOOKUP(_xlfn.CONCAT($B61,$D61,$E61),PEC_Info!$L$2:$L$301,PEC_Info!$K$2:$K$301)</f>
        <v>0</v>
      </c>
      <c r="P61" s="64">
        <f>(I61*(1+J61)+K61*1000)/Conversions!$D$3/_xlfn.XLOOKUP(B61,CarriersTech_characteristics!$B$2:$B$8,CarriersTech_characteristics!$G$2:$G$8)/Conversions!$D$2</f>
        <v>3.3101767741083653E-3</v>
      </c>
      <c r="Q61" s="9">
        <f>F61*_xlfn.XLOOKUP(B61,CarriersTech_characteristics!$B$2:$B$8,CarriersTech_characteristics!$G$2:$G$8)*Conversions!$D$2*(1-H61)</f>
        <v>250870200.01345685</v>
      </c>
      <c r="R61" s="64">
        <f>(L61*(1+M61)+N61*1000)/Conversions!$D$3/_xlfn.XLOOKUP(B61,CarriersTech_characteristics!$B$2:$B$8,CarriersTech_characteristics!$J$2:$J$8)/Conversions!$D$2</f>
        <v>4.5361253727770924E-3</v>
      </c>
      <c r="S61" s="9">
        <f>G61*_xlfn.XLOOKUP(B61,CarriersTech_characteristics!$B$2:$B$8,CarriersTech_characteristics!$J$2:$J$8)*Conversions!$D$2</f>
        <v>2093400016.7472003</v>
      </c>
    </row>
    <row r="62" spans="1:19" x14ac:dyDescent="0.25">
      <c r="A62">
        <v>4</v>
      </c>
      <c r="B62" t="s">
        <v>33</v>
      </c>
      <c r="C62" t="s">
        <v>6</v>
      </c>
      <c r="D62" t="s">
        <v>12</v>
      </c>
      <c r="E62">
        <f>_xlfn.XLOOKUP(A62,PeriodMap!$A$2:$A$45,PeriodMap!$B$2:$B$45)</f>
        <v>2029</v>
      </c>
      <c r="F62" s="75">
        <f>_xlfn.XLOOKUP(_xlfn.CONCAT($B62,$D62,$E62),PEC_ProdImpConstraints!$G$2:$G$286,PEC_ProdImpConstraints!$E$2:$E$286)</f>
        <v>38.514544489999999</v>
      </c>
      <c r="G62">
        <f>_xlfn.XLOOKUP(_xlfn.CONCAT($B62,$D62,$E62),PEC_ProdImpConstraints!$G$2:$G$286,PEC_ProdImpConstraints!$F$2:$F$286)</f>
        <v>0</v>
      </c>
      <c r="H62">
        <f>_xlfn.XLOOKUP(_xlfn.CONCAT($B62,$D62,$E62),PEC_Info!$L$2:$L$301,PEC_Info!$E$2:$E$301)</f>
        <v>0</v>
      </c>
      <c r="I62">
        <f>_xlfn.XLOOKUP(_xlfn.CONCAT($B62,$D62,$E62),PEC_Info!$L$2:$L$301,PEC_Info!$F$2:$F$301)</f>
        <v>1156.3734260000001</v>
      </c>
      <c r="J62">
        <f>_xlfn.XLOOKUP(_xlfn.CONCAT($B62,$D62,$E62),PEC_Info!$L$2:$L$301,PEC_Info!$G$2:$G$301)</f>
        <v>0.3508</v>
      </c>
      <c r="K62">
        <f>_xlfn.XLOOKUP(_xlfn.CONCAT($B62,$D62,$E62),PEC_Info!$L$2:$L$301,PEC_Info!$H$2:$H$301)</f>
        <v>0</v>
      </c>
      <c r="L62">
        <f>_xlfn.XLOOKUP(_xlfn.CONCAT($B62,$D62,$E62),PEC_Info!$L$2:$L$301,PEC_Info!$I$2:$I$301)</f>
        <v>8919.5272120000009</v>
      </c>
      <c r="M62">
        <f>_xlfn.XLOOKUP(_xlfn.CONCAT($B62,$D62,$E62),PEC_Info!$L$2:$L$301,PEC_Info!$J$2:$J$301)</f>
        <v>0.20499999999999999</v>
      </c>
      <c r="N62">
        <f>_xlfn.XLOOKUP(_xlfn.CONCAT($B62,$D62,$E62),PEC_Info!$L$2:$L$301,PEC_Info!$K$2:$K$301)</f>
        <v>0</v>
      </c>
      <c r="P62" s="47">
        <f>(I62*(1+J62)+K62*1000)/_xlfn.XLOOKUP(B62,CarriersTech_characteristics!$B$2:$B$8,CarriersTech_characteristics!$G$2:$G$8)/Conversions!$D$2</f>
        <v>3.267997813018816E-4</v>
      </c>
      <c r="Q62" s="9">
        <f>F62*_xlfn.XLOOKUP(B62,CarriersTech_characteristics!$B$2:$B$8,CarriersTech_characteristics!$G$2:$G$8)*Conversions!$D$2*(1-H62)</f>
        <v>184090833.22097766</v>
      </c>
      <c r="R62">
        <f>(L62*(1+M62)+N62*1000)/_xlfn.XLOOKUP(B62,CarriersTech_characteristics!$B$2:$B$8,CarriersTech_characteristics!$J$2:$J$8)/Conversions!$D$2</f>
        <v>1.7114152741116138E-3</v>
      </c>
      <c r="S62" s="9">
        <f>G62*_xlfn.XLOOKUP(B62,CarriersTech_characteristics!$B$2:$B$8,CarriersTech_characteristics!$J$2:$J$8)*Conversions!$D$2</f>
        <v>0</v>
      </c>
    </row>
    <row r="63" spans="1:19" x14ac:dyDescent="0.25">
      <c r="A63">
        <v>4</v>
      </c>
      <c r="B63" t="s">
        <v>33</v>
      </c>
      <c r="C63" t="s">
        <v>6</v>
      </c>
      <c r="D63" t="s">
        <v>9</v>
      </c>
      <c r="E63">
        <f>_xlfn.XLOOKUP(A63,PeriodMap!$A$2:$A$45,PeriodMap!$B$2:$B$45)</f>
        <v>2029</v>
      </c>
      <c r="F63" s="75">
        <f>_xlfn.XLOOKUP(_xlfn.CONCAT($B63,$D63,$E63),PEC_ProdImpConstraints!$G$2:$G$286,PEC_ProdImpConstraints!$E$2:$E$286)</f>
        <v>0</v>
      </c>
      <c r="G63">
        <f>_xlfn.XLOOKUP(_xlfn.CONCAT($B63,$D63,$E63),PEC_ProdImpConstraints!$G$2:$G$286,PEC_ProdImpConstraints!$F$2:$F$286)</f>
        <v>0</v>
      </c>
      <c r="H63">
        <f>_xlfn.XLOOKUP(_xlfn.CONCAT($B63,$D63,$E63),PEC_Info!$L$2:$L$301,PEC_Info!$E$2:$E$301)</f>
        <v>0</v>
      </c>
      <c r="I63">
        <f>_xlfn.XLOOKUP(_xlfn.CONCAT($B63,$D63,$E63),PEC_Info!$L$2:$L$301,PEC_Info!$F$2:$F$301)</f>
        <v>1156.3734260000001</v>
      </c>
      <c r="J63">
        <f>_xlfn.XLOOKUP(_xlfn.CONCAT($B63,$D63,$E63),PEC_Info!$L$2:$L$301,PEC_Info!$G$2:$G$301)</f>
        <v>0.3508</v>
      </c>
      <c r="K63">
        <f>_xlfn.XLOOKUP(_xlfn.CONCAT($B63,$D63,$E63),PEC_Info!$L$2:$L$301,PEC_Info!$H$2:$H$301)</f>
        <v>0</v>
      </c>
      <c r="L63">
        <f>_xlfn.XLOOKUP(_xlfn.CONCAT($B63,$D63,$E63),PEC_Info!$L$2:$L$301,PEC_Info!$I$2:$I$301)</f>
        <v>8919.5272120000009</v>
      </c>
      <c r="M63">
        <f>_xlfn.XLOOKUP(_xlfn.CONCAT($B63,$D63,$E63),PEC_Info!$L$2:$L$301,PEC_Info!$J$2:$J$301)</f>
        <v>0.20499999999999999</v>
      </c>
      <c r="N63">
        <f>_xlfn.XLOOKUP(_xlfn.CONCAT($B63,$D63,$E63),PEC_Info!$L$2:$L$301,PEC_Info!$K$2:$K$301)</f>
        <v>0</v>
      </c>
      <c r="P63" s="47">
        <f>(I63*(1+J63)+K63*1000)/_xlfn.XLOOKUP(B63,CarriersTech_characteristics!$B$2:$B$8,CarriersTech_characteristics!$G$2:$G$8)/Conversions!$D$2</f>
        <v>3.267997813018816E-4</v>
      </c>
      <c r="Q63" s="9">
        <f>F63*_xlfn.XLOOKUP(B63,CarriersTech_characteristics!$B$2:$B$8,CarriersTech_characteristics!$G$2:$G$8)*Conversions!$D$2*(1-H63)</f>
        <v>0</v>
      </c>
      <c r="R63">
        <f>(L63*(1+M63)+N63*1000)/_xlfn.XLOOKUP(B63,CarriersTech_characteristics!$B$2:$B$8,CarriersTech_characteristics!$J$2:$J$8)/Conversions!$D$2</f>
        <v>1.7114152741116138E-3</v>
      </c>
      <c r="S63" s="9">
        <f>G63*_xlfn.XLOOKUP(B63,CarriersTech_characteristics!$B$2:$B$8,CarriersTech_characteristics!$J$2:$J$8)*Conversions!$D$2</f>
        <v>0</v>
      </c>
    </row>
    <row r="64" spans="1:19" x14ac:dyDescent="0.25">
      <c r="A64">
        <v>4</v>
      </c>
      <c r="B64" t="s">
        <v>33</v>
      </c>
      <c r="C64" t="s">
        <v>6</v>
      </c>
      <c r="D64" t="s">
        <v>10</v>
      </c>
      <c r="E64">
        <f>_xlfn.XLOOKUP(A64,PeriodMap!$A$2:$A$45,PeriodMap!$B$2:$B$45)</f>
        <v>2029</v>
      </c>
      <c r="F64" s="75">
        <f>_xlfn.XLOOKUP(_xlfn.CONCAT($B64,$D64,$E64),PEC_ProdImpConstraints!$G$2:$G$286,PEC_ProdImpConstraints!$E$2:$E$286)</f>
        <v>551.48905349999995</v>
      </c>
      <c r="G64">
        <f>_xlfn.XLOOKUP(_xlfn.CONCAT($B64,$D64,$E64),PEC_ProdImpConstraints!$G$2:$G$286,PEC_ProdImpConstraints!$F$2:$F$286)</f>
        <v>150</v>
      </c>
      <c r="H64">
        <f>_xlfn.XLOOKUP(_xlfn.CONCAT($B64,$D64,$E64),PEC_Info!$L$2:$L$301,PEC_Info!$E$2:$E$301)</f>
        <v>0</v>
      </c>
      <c r="I64">
        <f>_xlfn.XLOOKUP(_xlfn.CONCAT($B64,$D64,$E64),PEC_Info!$L$2:$L$301,PEC_Info!$F$2:$F$301)</f>
        <v>1156.3734260000001</v>
      </c>
      <c r="J64">
        <f>_xlfn.XLOOKUP(_xlfn.CONCAT($B64,$D64,$E64),PEC_Info!$L$2:$L$301,PEC_Info!$G$2:$G$301)</f>
        <v>0.3508</v>
      </c>
      <c r="K64">
        <f>_xlfn.XLOOKUP(_xlfn.CONCAT($B64,$D64,$E64),PEC_Info!$L$2:$L$301,PEC_Info!$H$2:$H$301)</f>
        <v>0</v>
      </c>
      <c r="L64">
        <f>_xlfn.XLOOKUP(_xlfn.CONCAT($B64,$D64,$E64),PEC_Info!$L$2:$L$301,PEC_Info!$I$2:$I$301)</f>
        <v>8919.5272120000009</v>
      </c>
      <c r="M64">
        <f>_xlfn.XLOOKUP(_xlfn.CONCAT($B64,$D64,$E64),PEC_Info!$L$2:$L$301,PEC_Info!$J$2:$J$301)</f>
        <v>0.20499999999999999</v>
      </c>
      <c r="N64">
        <f>_xlfn.XLOOKUP(_xlfn.CONCAT($B64,$D64,$E64),PEC_Info!$L$2:$L$301,PEC_Info!$K$2:$K$301)</f>
        <v>0</v>
      </c>
      <c r="P64" s="47">
        <f>(I64*(1+J64)+K64*1000)/_xlfn.XLOOKUP(B64,CarriersTech_characteristics!$B$2:$B$8,CarriersTech_characteristics!$G$2:$G$8)/Conversions!$D$2</f>
        <v>3.267997813018816E-4</v>
      </c>
      <c r="Q64" s="9">
        <f>F64*_xlfn.XLOOKUP(B64,CarriersTech_characteristics!$B$2:$B$8,CarriersTech_characteristics!$G$2:$G$8)*Conversions!$D$2*(1-H64)</f>
        <v>2635993251.7811103</v>
      </c>
      <c r="R64">
        <f>(L64*(1+M64)+N64*1000)/_xlfn.XLOOKUP(B64,CarriersTech_characteristics!$B$2:$B$8,CarriersTech_characteristics!$J$2:$J$8)/Conversions!$D$2</f>
        <v>1.7114152741116138E-3</v>
      </c>
      <c r="S64" s="9">
        <f>G64*_xlfn.XLOOKUP(B64,CarriersTech_characteristics!$B$2:$B$8,CarriersTech_characteristics!$J$2:$J$8)*Conversions!$D$2</f>
        <v>942030007.53624022</v>
      </c>
    </row>
    <row r="65" spans="1:19" x14ac:dyDescent="0.25">
      <c r="A65">
        <v>4</v>
      </c>
      <c r="B65" t="s">
        <v>33</v>
      </c>
      <c r="C65" t="s">
        <v>6</v>
      </c>
      <c r="D65" t="s">
        <v>11</v>
      </c>
      <c r="E65">
        <f>_xlfn.XLOOKUP(A65,PeriodMap!$A$2:$A$45,PeriodMap!$B$2:$B$45)</f>
        <v>2029</v>
      </c>
      <c r="F65" s="75">
        <f>_xlfn.XLOOKUP(_xlfn.CONCAT($B65,$D65,$E65),PEC_ProdImpConstraints!$G$2:$G$286,PEC_ProdImpConstraints!$E$2:$E$286)</f>
        <v>561.80740230000004</v>
      </c>
      <c r="G65">
        <f>_xlfn.XLOOKUP(_xlfn.CONCAT($B65,$D65,$E65),PEC_ProdImpConstraints!$G$2:$G$286,PEC_ProdImpConstraints!$F$2:$F$286)</f>
        <v>150</v>
      </c>
      <c r="H65">
        <f>_xlfn.XLOOKUP(_xlfn.CONCAT($B65,$D65,$E65),PEC_Info!$L$2:$L$301,PEC_Info!$E$2:$E$301)</f>
        <v>0</v>
      </c>
      <c r="I65">
        <f>_xlfn.XLOOKUP(_xlfn.CONCAT($B65,$D65,$E65),PEC_Info!$L$2:$L$301,PEC_Info!$F$2:$F$301)</f>
        <v>1156.3734260000001</v>
      </c>
      <c r="J65">
        <f>_xlfn.XLOOKUP(_xlfn.CONCAT($B65,$D65,$E65),PEC_Info!$L$2:$L$301,PEC_Info!$G$2:$G$301)</f>
        <v>0.3508</v>
      </c>
      <c r="K65">
        <f>_xlfn.XLOOKUP(_xlfn.CONCAT($B65,$D65,$E65),PEC_Info!$L$2:$L$301,PEC_Info!$H$2:$H$301)</f>
        <v>0</v>
      </c>
      <c r="L65">
        <f>_xlfn.XLOOKUP(_xlfn.CONCAT($B65,$D65,$E65),PEC_Info!$L$2:$L$301,PEC_Info!$I$2:$I$301)</f>
        <v>8919.5272120000009</v>
      </c>
      <c r="M65">
        <f>_xlfn.XLOOKUP(_xlfn.CONCAT($B65,$D65,$E65),PEC_Info!$L$2:$L$301,PEC_Info!$J$2:$J$301)</f>
        <v>0.20499999999999999</v>
      </c>
      <c r="N65">
        <f>_xlfn.XLOOKUP(_xlfn.CONCAT($B65,$D65,$E65),PEC_Info!$L$2:$L$301,PEC_Info!$K$2:$K$301)</f>
        <v>0</v>
      </c>
      <c r="P65" s="47">
        <f>(I65*(1+J65)+K65*1000)/_xlfn.XLOOKUP(B65,CarriersTech_characteristics!$B$2:$B$8,CarriersTech_characteristics!$G$2:$G$8)/Conversions!$D$2</f>
        <v>3.267997813018816E-4</v>
      </c>
      <c r="Q65" s="9">
        <f>F65*_xlfn.XLOOKUP(B65,CarriersTech_characteristics!$B$2:$B$8,CarriersTech_characteristics!$G$2:$G$8)*Conversions!$D$2*(1-H65)</f>
        <v>2685312631.0755968</v>
      </c>
      <c r="R65">
        <f>(L65*(1+M65)+N65*1000)/_xlfn.XLOOKUP(B65,CarriersTech_characteristics!$B$2:$B$8,CarriersTech_characteristics!$J$2:$J$8)/Conversions!$D$2</f>
        <v>1.7114152741116138E-3</v>
      </c>
      <c r="S65" s="9">
        <f>G65*_xlfn.XLOOKUP(B65,CarriersTech_characteristics!$B$2:$B$8,CarriersTech_characteristics!$J$2:$J$8)*Conversions!$D$2</f>
        <v>942030007.53624022</v>
      </c>
    </row>
    <row r="66" spans="1:19" x14ac:dyDescent="0.25">
      <c r="A66">
        <v>4</v>
      </c>
      <c r="B66" t="s">
        <v>33</v>
      </c>
      <c r="C66" t="s">
        <v>6</v>
      </c>
      <c r="D66" t="s">
        <v>8</v>
      </c>
      <c r="E66">
        <f>_xlfn.XLOOKUP(A66,PeriodMap!$A$2:$A$45,PeriodMap!$B$2:$B$45)</f>
        <v>2029</v>
      </c>
      <c r="F66" s="75">
        <f>_xlfn.XLOOKUP(_xlfn.CONCAT($B66,$D66,$E66),PEC_ProdImpConstraints!$G$2:$G$286,PEC_ProdImpConstraints!$E$2:$E$286)</f>
        <v>94.921365499999993</v>
      </c>
      <c r="G66">
        <f>_xlfn.XLOOKUP(_xlfn.CONCAT($B66,$D66,$E66),PEC_ProdImpConstraints!$G$2:$G$286,PEC_ProdImpConstraints!$F$2:$F$286)</f>
        <v>150</v>
      </c>
      <c r="H66">
        <f>_xlfn.XLOOKUP(_xlfn.CONCAT($B66,$D66,$E66),PEC_Info!$L$2:$L$301,PEC_Info!$E$2:$E$301)</f>
        <v>0</v>
      </c>
      <c r="I66">
        <f>_xlfn.XLOOKUP(_xlfn.CONCAT($B66,$D66,$E66),PEC_Info!$L$2:$L$301,PEC_Info!$F$2:$F$301)</f>
        <v>1156.3734260000001</v>
      </c>
      <c r="J66">
        <f>_xlfn.XLOOKUP(_xlfn.CONCAT($B66,$D66,$E66),PEC_Info!$L$2:$L$301,PEC_Info!$G$2:$G$301)</f>
        <v>0.3508</v>
      </c>
      <c r="K66">
        <f>_xlfn.XLOOKUP(_xlfn.CONCAT($B66,$D66,$E66),PEC_Info!$L$2:$L$301,PEC_Info!$H$2:$H$301)</f>
        <v>0</v>
      </c>
      <c r="L66">
        <f>_xlfn.XLOOKUP(_xlfn.CONCAT($B66,$D66,$E66),PEC_Info!$L$2:$L$301,PEC_Info!$I$2:$I$301)</f>
        <v>8919.5272120000009</v>
      </c>
      <c r="M66">
        <f>_xlfn.XLOOKUP(_xlfn.CONCAT($B66,$D66,$E66),PEC_Info!$L$2:$L$301,PEC_Info!$J$2:$J$301)</f>
        <v>0.20499999999999999</v>
      </c>
      <c r="N66">
        <f>_xlfn.XLOOKUP(_xlfn.CONCAT($B66,$D66,$E66),PEC_Info!$L$2:$L$301,PEC_Info!$K$2:$K$301)</f>
        <v>0</v>
      </c>
      <c r="P66" s="47">
        <f>(I66*(1+J66)+K66*1000)/_xlfn.XLOOKUP(B66,CarriersTech_characteristics!$B$2:$B$8,CarriersTech_characteristics!$G$2:$G$8)/Conversions!$D$2</f>
        <v>3.267997813018816E-4</v>
      </c>
      <c r="Q66" s="9">
        <f>F66*_xlfn.XLOOKUP(B66,CarriersTech_characteristics!$B$2:$B$8,CarriersTech_characteristics!$G$2:$G$8)*Conversions!$D$2*(1-H66)</f>
        <v>453702711.44982618</v>
      </c>
      <c r="R66">
        <f>(L66*(1+M66)+N66*1000)/_xlfn.XLOOKUP(B66,CarriersTech_characteristics!$B$2:$B$8,CarriersTech_characteristics!$J$2:$J$8)/Conversions!$D$2</f>
        <v>1.7114152741116138E-3</v>
      </c>
      <c r="S66" s="9">
        <f>G66*_xlfn.XLOOKUP(B66,CarriersTech_characteristics!$B$2:$B$8,CarriersTech_characteristics!$J$2:$J$8)*Conversions!$D$2</f>
        <v>942030007.53624022</v>
      </c>
    </row>
    <row r="67" spans="1:19" s="48" customFormat="1" x14ac:dyDescent="0.25">
      <c r="A67" s="48">
        <v>4</v>
      </c>
      <c r="B67" s="48" t="s">
        <v>33</v>
      </c>
      <c r="C67" s="48" t="s">
        <v>6</v>
      </c>
      <c r="D67" s="48" t="s">
        <v>80</v>
      </c>
      <c r="E67" s="48">
        <f>_xlfn.XLOOKUP(A67,PeriodMap!$A$2:$A$45,PeriodMap!$B$2:$B$45)</f>
        <v>2029</v>
      </c>
      <c r="F67" s="54">
        <f>SUM(F62:F66)</f>
        <v>1246.7323657900001</v>
      </c>
      <c r="G67" s="54">
        <f>SUM(G62:G66)</f>
        <v>450</v>
      </c>
      <c r="H67" s="48">
        <f>AVERAGE(H62:H66)</f>
        <v>0</v>
      </c>
      <c r="I67" s="48">
        <f>AVERAGE(I62:I66)</f>
        <v>1156.3734260000001</v>
      </c>
      <c r="J67" s="48">
        <f t="shared" ref="J67:R67" si="12">AVERAGE(J62:J66)</f>
        <v>0.3508</v>
      </c>
      <c r="K67" s="48">
        <f t="shared" si="12"/>
        <v>0</v>
      </c>
      <c r="L67" s="48">
        <f t="shared" si="12"/>
        <v>8919.5272120000009</v>
      </c>
      <c r="M67" s="48">
        <f t="shared" si="12"/>
        <v>0.20499999999999999</v>
      </c>
      <c r="N67" s="48">
        <f t="shared" si="12"/>
        <v>0</v>
      </c>
      <c r="P67" s="50">
        <f t="shared" si="12"/>
        <v>3.267997813018816E-4</v>
      </c>
      <c r="Q67" s="49">
        <f>SUM(Q62:Q66)</f>
        <v>5959099427.5275106</v>
      </c>
      <c r="R67" s="50">
        <f t="shared" si="12"/>
        <v>1.7114152741116138E-3</v>
      </c>
      <c r="S67" s="49">
        <f>SUM(S62:S66)</f>
        <v>2826090022.6087208</v>
      </c>
    </row>
    <row r="68" spans="1:19" x14ac:dyDescent="0.25">
      <c r="A68">
        <v>4</v>
      </c>
      <c r="B68" s="72" t="s">
        <v>41</v>
      </c>
      <c r="C68" s="72" t="s">
        <v>6</v>
      </c>
      <c r="D68" s="72"/>
      <c r="E68">
        <f>_xlfn.XLOOKUP(A68,PeriodMap!$A$2:$A$45,PeriodMap!$B$2:$B$45)</f>
        <v>2029</v>
      </c>
      <c r="F68" s="75">
        <f>_xlfn.XLOOKUP(_xlfn.CONCAT($B68,$D68,$E68),PEC_ProdImpConstraints!$G$2:$G$286,PEC_ProdImpConstraints!$E$2:$E$286)</f>
        <v>31.903500000000001</v>
      </c>
      <c r="G68">
        <f>_xlfn.XLOOKUP(_xlfn.CONCAT($B68,$D68,$E68),PEC_ProdImpConstraints!$G$2:$G$286,PEC_ProdImpConstraints!$F$2:$F$286)</f>
        <v>330</v>
      </c>
      <c r="H68" s="72">
        <v>0</v>
      </c>
      <c r="I68">
        <f>_xlfn.XLOOKUP(_xlfn.CONCAT($B68,$D68,$E68),PEC_Info!$L$2:$L$301,PEC_Info!$F$2:$F$301)</f>
        <v>52778.947619999999</v>
      </c>
      <c r="J68">
        <f>_xlfn.XLOOKUP(_xlfn.CONCAT($B68,$D68,$E68),PEC_Info!$L$2:$L$301,PEC_Info!$G$2:$G$301)</f>
        <v>0</v>
      </c>
      <c r="K68">
        <f>_xlfn.XLOOKUP(_xlfn.CONCAT($B68,$D68,$E68),PEC_Info!$L$2:$L$301,PEC_Info!$H$2:$H$301)</f>
        <v>51.2</v>
      </c>
      <c r="L68">
        <f>_xlfn.XLOOKUP(_xlfn.CONCAT($B68,$D68,$E68),PEC_Info!$L$2:$L$301,PEC_Info!$I$2:$I$301)</f>
        <v>52778.947619999999</v>
      </c>
      <c r="M68">
        <f>_xlfn.XLOOKUP(_xlfn.CONCAT($B68,$D68,$E68),PEC_Info!$L$2:$L$301,PEC_Info!$J$2:$J$301)</f>
        <v>0</v>
      </c>
      <c r="N68">
        <f>_xlfn.XLOOKUP(_xlfn.CONCAT($B68,$D68,$E68),PEC_Info!$L$2:$L$301,PEC_Info!$K$2:$K$301)</f>
        <v>57.2</v>
      </c>
      <c r="O68" s="74"/>
      <c r="P68" s="47">
        <f>(I68*(1+J68)+K68*1000)/_xlfn.XLOOKUP(B68,CarriersTech_characteristics!$B$2:$B$8,CarriersTech_characteristics!$G$2:$G$8)/Conversions!$D$2</f>
        <v>8.6801748731660175E-3</v>
      </c>
      <c r="Q68" s="9">
        <f>F68*_xlfn.XLOOKUP(B68,CarriersTech_characteristics!$B$2:$B$8,CarriersTech_characteristics!$G$2:$G$8)*Conversions!$D$2*(1-H68)</f>
        <v>382168839.20735079</v>
      </c>
      <c r="R68" s="47">
        <f>(L68*(1+M68)+N68*1000)/_xlfn.XLOOKUP(B68,CarriersTech_characteristics!$B$2:$B$8,CarriersTech_characteristics!$J$2:$J$8)/Conversions!$D$2</f>
        <v>9.1810555844166336E-3</v>
      </c>
      <c r="S68" s="9">
        <f>G68*_xlfn.XLOOKUP(B68,CarriersTech_characteristics!$B$2:$B$8,CarriersTech_characteristics!$J$2:$J$8)*Conversions!$D$2</f>
        <v>3953037031.6242962</v>
      </c>
    </row>
    <row r="69" spans="1:19" x14ac:dyDescent="0.25">
      <c r="A69">
        <v>4</v>
      </c>
      <c r="B69" s="72" t="s">
        <v>57</v>
      </c>
      <c r="C69" s="72" t="s">
        <v>6</v>
      </c>
      <c r="D69" s="72"/>
      <c r="E69">
        <f>_xlfn.XLOOKUP(A69,PeriodMap!$A$2:$A$45,PeriodMap!$B$2:$B$45)</f>
        <v>2029</v>
      </c>
      <c r="F69" s="75">
        <f>_xlfn.XLOOKUP(_xlfn.CONCAT($B69,$D69,$E69),PEC_ProdImpConstraints!$G$2:$G$286,PEC_ProdImpConstraints!$E$2:$E$286)</f>
        <v>87</v>
      </c>
      <c r="G69">
        <f>_xlfn.XLOOKUP(_xlfn.CONCAT($B69,$D69,$E69),PEC_ProdImpConstraints!$G$2:$G$286,PEC_ProdImpConstraints!$F$2:$F$286)</f>
        <v>0</v>
      </c>
      <c r="H69" s="72">
        <v>0</v>
      </c>
      <c r="I69">
        <f>_xlfn.XLOOKUP(_xlfn.CONCAT($B69,$D69,$E69),PEC_Info!$L$2:$L$301,PEC_Info!$F$2:$F$301)</f>
        <v>55747.637029999998</v>
      </c>
      <c r="J69">
        <f>_xlfn.XLOOKUP(_xlfn.CONCAT($B69,$D69,$E69),PEC_Info!$L$2:$L$301,PEC_Info!$G$2:$G$301)</f>
        <v>0.05</v>
      </c>
      <c r="K69">
        <f>_xlfn.XLOOKUP(_xlfn.CONCAT($B69,$D69,$E69),PEC_Info!$L$2:$L$301,PEC_Info!$H$2:$H$301)</f>
        <v>0</v>
      </c>
      <c r="L69">
        <f>_xlfn.XLOOKUP(_xlfn.CONCAT($B69,$D69,$E69),PEC_Info!$L$2:$L$301,PEC_Info!$I$2:$I$301)</f>
        <v>55747.637029999998</v>
      </c>
      <c r="M69">
        <f>_xlfn.XLOOKUP(_xlfn.CONCAT($B69,$D69,$E69),PEC_Info!$L$2:$L$301,PEC_Info!$J$2:$J$301)</f>
        <v>0.05</v>
      </c>
      <c r="N69">
        <f>_xlfn.XLOOKUP(_xlfn.CONCAT($B69,$D69,$E69),PEC_Info!$L$2:$L$301,PEC_Info!$K$2:$K$301)</f>
        <v>0</v>
      </c>
      <c r="O69" s="74"/>
      <c r="P69" s="76">
        <f>(I69*(1+J69)+K69*1000)/Conversions!$D$3/_xlfn.XLOOKUP(B69,CarriersTech_characteristics!$B$2:$B$8,CarriersTech_characteristics!$G$2:$G$8)/Conversions!$D$2</f>
        <v>1.1148819455251065E-2</v>
      </c>
      <c r="Q69" s="9">
        <f>F69*_xlfn.XLOOKUP(B69,CarriersTech_characteristics!$B$2:$B$8,CarriersTech_characteristics!$G$2:$G$8)*Conversions!$D$2*(1-H69)</f>
        <v>551000004.40800011</v>
      </c>
      <c r="R69" s="76">
        <f>(L69*(1+M69)+N69*1000)/Conversions!$D$3/_xlfn.XLOOKUP(B69,CarriersTech_characteristics!$B$2:$B$8,CarriersTech_characteristics!$J$2:$J$8)/Conversions!$D$2</f>
        <v>1.1148819455251065E-2</v>
      </c>
      <c r="S69" s="9">
        <f>G69*_xlfn.XLOOKUP(B69,CarriersTech_characteristics!$B$2:$B$8,CarriersTech_characteristics!$J$2:$J$8)*Conversions!$D$2</f>
        <v>0</v>
      </c>
    </row>
    <row r="70" spans="1:19" x14ac:dyDescent="0.25">
      <c r="A70">
        <v>4</v>
      </c>
      <c r="B70" s="72" t="s">
        <v>54</v>
      </c>
      <c r="C70" s="72" t="s">
        <v>6</v>
      </c>
      <c r="D70" s="72" t="s">
        <v>10</v>
      </c>
      <c r="E70">
        <f>_xlfn.XLOOKUP(A70,PeriodMap!$A$2:$A$45,PeriodMap!$B$2:$B$45)</f>
        <v>2029</v>
      </c>
      <c r="F70" s="75">
        <f>_xlfn.XLOOKUP(_xlfn.CONCAT($B70,$D70,$E70),PEC_ProdImpConstraints!$G$2:$G$286,PEC_ProdImpConstraints!$E$2:$E$286)</f>
        <v>16.607130690000002</v>
      </c>
      <c r="G70">
        <f>_xlfn.XLOOKUP(_xlfn.CONCAT($B70,$D70,$E70),PEC_ProdImpConstraints!$G$2:$G$286,PEC_ProdImpConstraints!$F$2:$F$286)</f>
        <v>100</v>
      </c>
      <c r="H70" s="72">
        <v>0</v>
      </c>
      <c r="I70">
        <f>_xlfn.XLOOKUP(_xlfn.CONCAT($B70,$D70,$E70),PEC_Info!$L$2:$L$301,PEC_Info!$F$2:$F$301)</f>
        <v>2789.0368520000002</v>
      </c>
      <c r="J70">
        <f>_xlfn.XLOOKUP(_xlfn.CONCAT($B70,$D70,$E70),PEC_Info!$L$2:$L$301,PEC_Info!$G$2:$G$301)</f>
        <v>0.3508</v>
      </c>
      <c r="K70">
        <f>_xlfn.XLOOKUP(_xlfn.CONCAT($B70,$D70,$E70),PEC_Info!$L$2:$L$301,PEC_Info!$H$2:$H$301)</f>
        <v>0</v>
      </c>
      <c r="L70">
        <f>_xlfn.XLOOKUP(_xlfn.CONCAT($B70,$D70,$E70),PEC_Info!$L$2:$L$301,PEC_Info!$I$2:$I$301)</f>
        <v>19351.692230000001</v>
      </c>
      <c r="M70">
        <f>_xlfn.XLOOKUP(_xlfn.CONCAT($B70,$D70,$E70),PEC_Info!$L$2:$L$301,PEC_Info!$J$2:$J$301)</f>
        <v>0.20499999999999999</v>
      </c>
      <c r="N70">
        <f>_xlfn.XLOOKUP(_xlfn.CONCAT($B70,$D70,$E70),PEC_Info!$L$2:$L$301,PEC_Info!$K$2:$K$301)</f>
        <v>0</v>
      </c>
      <c r="O70" s="74"/>
      <c r="P70" s="47">
        <f>(I70*(1+J70)+K70*1000)/_xlfn.XLOOKUP(B70,CarriersTech_characteristics!$B$2:$B$8,CarriersTech_characteristics!$G$2:$G$8)/Conversions!$D$2</f>
        <v>6.5980587709463148E-4</v>
      </c>
      <c r="Q70" s="9">
        <f>F70*_xlfn.XLOOKUP(B70,CarriersTech_characteristics!$B$2:$B$8,CarriersTech_characteristics!$G$2:$G$8)*Conversions!$D$2*(1-H70)</f>
        <v>94825191.495154917</v>
      </c>
      <c r="R70" s="47">
        <f>(L70*(1+M70)+N70*1000)/_xlfn.XLOOKUP(B70,CarriersTech_characteristics!$B$2:$B$8,CarriersTech_characteristics!$J$2:$J$8)/Conversions!$D$2</f>
        <v>3.471887496238469E-3</v>
      </c>
      <c r="S70" s="9">
        <f>G70*_xlfn.XLOOKUP(B70,CarriersTech_characteristics!$B$2:$B$8,CarriersTech_characteristics!$J$2:$J$8)*Conversions!$D$2</f>
        <v>671645874.53983378</v>
      </c>
    </row>
    <row r="71" spans="1:19" x14ac:dyDescent="0.25">
      <c r="A71">
        <v>4</v>
      </c>
      <c r="B71" s="72" t="s">
        <v>54</v>
      </c>
      <c r="C71" s="72" t="s">
        <v>6</v>
      </c>
      <c r="D71" s="72" t="s">
        <v>11</v>
      </c>
      <c r="E71">
        <f>_xlfn.XLOOKUP(A71,PeriodMap!$A$2:$A$45,PeriodMap!$B$2:$B$45)</f>
        <v>2029</v>
      </c>
      <c r="F71" s="75">
        <f>_xlfn.XLOOKUP(_xlfn.CONCAT($B71,$D71,$E71),PEC_ProdImpConstraints!$G$2:$G$286,PEC_ProdImpConstraints!$E$2:$E$286)</f>
        <v>0</v>
      </c>
      <c r="G71">
        <f>_xlfn.XLOOKUP(_xlfn.CONCAT($B71,$D71,$E71),PEC_ProdImpConstraints!$G$2:$G$286,PEC_ProdImpConstraints!$F$2:$F$286)</f>
        <v>100</v>
      </c>
      <c r="H71" s="72">
        <v>0</v>
      </c>
      <c r="I71">
        <f>_xlfn.XLOOKUP(_xlfn.CONCAT($B71,$D71,$E71),PEC_Info!$L$2:$L$301,PEC_Info!$F$2:$F$301)</f>
        <v>2789.0368520000002</v>
      </c>
      <c r="J71">
        <f>_xlfn.XLOOKUP(_xlfn.CONCAT($B71,$D71,$E71),PEC_Info!$L$2:$L$301,PEC_Info!$G$2:$G$301)</f>
        <v>0.3508</v>
      </c>
      <c r="K71">
        <f>_xlfn.XLOOKUP(_xlfn.CONCAT($B71,$D71,$E71),PEC_Info!$L$2:$L$301,PEC_Info!$H$2:$H$301)</f>
        <v>0</v>
      </c>
      <c r="L71">
        <f>_xlfn.XLOOKUP(_xlfn.CONCAT($B71,$D71,$E71),PEC_Info!$L$2:$L$301,PEC_Info!$I$2:$I$301)</f>
        <v>19351.692230000001</v>
      </c>
      <c r="M71">
        <f>_xlfn.XLOOKUP(_xlfn.CONCAT($B71,$D71,$E71),PEC_Info!$L$2:$L$301,PEC_Info!$J$2:$J$301)</f>
        <v>0.20499999999999999</v>
      </c>
      <c r="N71">
        <f>_xlfn.XLOOKUP(_xlfn.CONCAT($B71,$D71,$E71),PEC_Info!$L$2:$L$301,PEC_Info!$K$2:$K$301)</f>
        <v>0</v>
      </c>
      <c r="O71" s="74"/>
      <c r="P71" s="47">
        <f>(I71*(1+J71)+K71*1000)/_xlfn.XLOOKUP(B71,CarriersTech_characteristics!$B$2:$B$8,CarriersTech_characteristics!$G$2:$G$8)/Conversions!$D$2</f>
        <v>6.5980587709463148E-4</v>
      </c>
      <c r="Q71" s="9">
        <f>F71*_xlfn.XLOOKUP(B71,CarriersTech_characteristics!$B$2:$B$8,CarriersTech_characteristics!$G$2:$G$8)*Conversions!$D$2*(1-H71)</f>
        <v>0</v>
      </c>
      <c r="R71" s="47">
        <f>(L71*(1+M71)+N71*1000)/_xlfn.XLOOKUP(B71,CarriersTech_characteristics!$B$2:$B$8,CarriersTech_characteristics!$J$2:$J$8)/Conversions!$D$2</f>
        <v>3.471887496238469E-3</v>
      </c>
      <c r="S71" s="9">
        <f>G71*_xlfn.XLOOKUP(B71,CarriersTech_characteristics!$B$2:$B$8,CarriersTech_characteristics!$J$2:$J$8)*Conversions!$D$2</f>
        <v>671645874.53983378</v>
      </c>
    </row>
    <row r="72" spans="1:19" x14ac:dyDescent="0.25">
      <c r="A72">
        <v>4</v>
      </c>
      <c r="B72" s="72" t="s">
        <v>54</v>
      </c>
      <c r="C72" s="72" t="s">
        <v>6</v>
      </c>
      <c r="D72" s="72" t="s">
        <v>12</v>
      </c>
      <c r="E72">
        <f>_xlfn.XLOOKUP(A72,PeriodMap!$A$2:$A$45,PeriodMap!$B$2:$B$45)</f>
        <v>2029</v>
      </c>
      <c r="F72" s="75">
        <f>_xlfn.XLOOKUP(_xlfn.CONCAT($B72,$D72,$E72),PEC_ProdImpConstraints!$G$2:$G$286,PEC_ProdImpConstraints!$E$2:$E$286)</f>
        <v>0</v>
      </c>
      <c r="G72">
        <f>_xlfn.XLOOKUP(_xlfn.CONCAT($B72,$D72,$E72),PEC_ProdImpConstraints!$G$2:$G$286,PEC_ProdImpConstraints!$F$2:$F$286)</f>
        <v>0</v>
      </c>
      <c r="H72" s="72">
        <v>0</v>
      </c>
      <c r="I72">
        <f>_xlfn.XLOOKUP(_xlfn.CONCAT($B72,$D72,$E72),PEC_Info!$L$2:$L$301,PEC_Info!$F$2:$F$301)</f>
        <v>2789.0368520000002</v>
      </c>
      <c r="J72">
        <f>_xlfn.XLOOKUP(_xlfn.CONCAT($B72,$D72,$E72),PEC_Info!$L$2:$L$301,PEC_Info!$G$2:$G$301)</f>
        <v>0.3508</v>
      </c>
      <c r="K72">
        <f>_xlfn.XLOOKUP(_xlfn.CONCAT($B72,$D72,$E72),PEC_Info!$L$2:$L$301,PEC_Info!$H$2:$H$301)</f>
        <v>0</v>
      </c>
      <c r="L72">
        <f>_xlfn.XLOOKUP(_xlfn.CONCAT($B72,$D72,$E72),PEC_Info!$L$2:$L$301,PEC_Info!$I$2:$I$301)</f>
        <v>19351.692230000001</v>
      </c>
      <c r="M72">
        <f>_xlfn.XLOOKUP(_xlfn.CONCAT($B72,$D72,$E72),PEC_Info!$L$2:$L$301,PEC_Info!$J$2:$J$301)</f>
        <v>0.20499999999999999</v>
      </c>
      <c r="N72">
        <f>_xlfn.XLOOKUP(_xlfn.CONCAT($B72,$D72,$E72),PEC_Info!$L$2:$L$301,PEC_Info!$K$2:$K$301)</f>
        <v>0</v>
      </c>
      <c r="O72" s="74"/>
      <c r="P72" s="47">
        <f>(I72*(1+J72)+K72*1000)/_xlfn.XLOOKUP(B72,CarriersTech_characteristics!$B$2:$B$8,CarriersTech_characteristics!$G$2:$G$8)/Conversions!$D$2</f>
        <v>6.5980587709463148E-4</v>
      </c>
      <c r="Q72" s="9">
        <f>F72*_xlfn.XLOOKUP(B72,CarriersTech_characteristics!$B$2:$B$8,CarriersTech_characteristics!$G$2:$G$8)*Conversions!$D$2*(1-H72)</f>
        <v>0</v>
      </c>
      <c r="R72" s="47">
        <f>(L72*(1+M72)+N72*1000)/_xlfn.XLOOKUP(B72,CarriersTech_characteristics!$B$2:$B$8,CarriersTech_characteristics!$J$2:$J$8)/Conversions!$D$2</f>
        <v>3.471887496238469E-3</v>
      </c>
      <c r="S72" s="9">
        <f>G72*_xlfn.XLOOKUP(B72,CarriersTech_characteristics!$B$2:$B$8,CarriersTech_characteristics!$J$2:$J$8)*Conversions!$D$2</f>
        <v>0</v>
      </c>
    </row>
    <row r="73" spans="1:19" x14ac:dyDescent="0.25">
      <c r="A73">
        <v>4</v>
      </c>
      <c r="B73" s="72" t="s">
        <v>54</v>
      </c>
      <c r="C73" s="72" t="s">
        <v>6</v>
      </c>
      <c r="D73" s="72" t="s">
        <v>8</v>
      </c>
      <c r="E73">
        <f>_xlfn.XLOOKUP(A73,PeriodMap!$A$2:$A$45,PeriodMap!$B$2:$B$45)</f>
        <v>2029</v>
      </c>
      <c r="F73" s="75">
        <f>_xlfn.XLOOKUP(_xlfn.CONCAT($B73,$D73,$E73),PEC_ProdImpConstraints!$G$2:$G$286,PEC_ProdImpConstraints!$E$2:$E$286)</f>
        <v>0</v>
      </c>
      <c r="G73">
        <f>_xlfn.XLOOKUP(_xlfn.CONCAT($B73,$D73,$E73),PEC_ProdImpConstraints!$G$2:$G$286,PEC_ProdImpConstraints!$F$2:$F$286)</f>
        <v>100</v>
      </c>
      <c r="H73" s="72">
        <v>0</v>
      </c>
      <c r="I73">
        <f>_xlfn.XLOOKUP(_xlfn.CONCAT($B73,$D73,$E73),PEC_Info!$L$2:$L$301,PEC_Info!$F$2:$F$301)</f>
        <v>2789.0368520000002</v>
      </c>
      <c r="J73">
        <f>_xlfn.XLOOKUP(_xlfn.CONCAT($B73,$D73,$E73),PEC_Info!$L$2:$L$301,PEC_Info!$G$2:$G$301)</f>
        <v>0.3508</v>
      </c>
      <c r="K73">
        <f>_xlfn.XLOOKUP(_xlfn.CONCAT($B73,$D73,$E73),PEC_Info!$L$2:$L$301,PEC_Info!$H$2:$H$301)</f>
        <v>0</v>
      </c>
      <c r="L73">
        <f>_xlfn.XLOOKUP(_xlfn.CONCAT($B73,$D73,$E73),PEC_Info!$L$2:$L$301,PEC_Info!$I$2:$I$301)</f>
        <v>19351.692230000001</v>
      </c>
      <c r="M73">
        <f>_xlfn.XLOOKUP(_xlfn.CONCAT($B73,$D73,$E73),PEC_Info!$L$2:$L$301,PEC_Info!$J$2:$J$301)</f>
        <v>0.20499999999999999</v>
      </c>
      <c r="N73">
        <f>_xlfn.XLOOKUP(_xlfn.CONCAT($B73,$D73,$E73),PEC_Info!$L$2:$L$301,PEC_Info!$K$2:$K$301)</f>
        <v>0</v>
      </c>
      <c r="O73" s="74"/>
      <c r="P73" s="47">
        <f>(I73*(1+J73)+K73*1000)/_xlfn.XLOOKUP(B73,CarriersTech_characteristics!$B$2:$B$8,CarriersTech_characteristics!$G$2:$G$8)/Conversions!$D$2</f>
        <v>6.5980587709463148E-4</v>
      </c>
      <c r="Q73" s="9">
        <f>F73*_xlfn.XLOOKUP(B73,CarriersTech_characteristics!$B$2:$B$8,CarriersTech_characteristics!$G$2:$G$8)*Conversions!$D$2*(1-H73)</f>
        <v>0</v>
      </c>
      <c r="R73" s="47">
        <f>(L73*(1+M73)+N73*1000)/_xlfn.XLOOKUP(B73,CarriersTech_characteristics!$B$2:$B$8,CarriersTech_characteristics!$J$2:$J$8)/Conversions!$D$2</f>
        <v>3.471887496238469E-3</v>
      </c>
      <c r="S73" s="9">
        <f>G73*_xlfn.XLOOKUP(B73,CarriersTech_characteristics!$B$2:$B$8,CarriersTech_characteristics!$J$2:$J$8)*Conversions!$D$2</f>
        <v>671645874.53983378</v>
      </c>
    </row>
    <row r="74" spans="1:19" x14ac:dyDescent="0.25">
      <c r="A74">
        <v>4</v>
      </c>
      <c r="B74" s="72" t="s">
        <v>54</v>
      </c>
      <c r="C74" s="72" t="s">
        <v>6</v>
      </c>
      <c r="D74" s="72" t="s">
        <v>9</v>
      </c>
      <c r="E74">
        <f>_xlfn.XLOOKUP(A74,PeriodMap!$A$2:$A$45,PeriodMap!$B$2:$B$45)</f>
        <v>2029</v>
      </c>
      <c r="F74" s="75">
        <f>_xlfn.XLOOKUP(_xlfn.CONCAT($B74,$D74,$E74),PEC_ProdImpConstraints!$G$2:$G$286,PEC_ProdImpConstraints!$E$2:$E$286)</f>
        <v>0</v>
      </c>
      <c r="G74">
        <f>_xlfn.XLOOKUP(_xlfn.CONCAT($B74,$D74,$E74),PEC_ProdImpConstraints!$G$2:$G$286,PEC_ProdImpConstraints!$F$2:$F$286)</f>
        <v>0</v>
      </c>
      <c r="H74" s="72">
        <v>0</v>
      </c>
      <c r="I74">
        <f>_xlfn.XLOOKUP(_xlfn.CONCAT($B74,$D74,$E74),PEC_Info!$L$2:$L$301,PEC_Info!$F$2:$F$301)</f>
        <v>2789.0368520000002</v>
      </c>
      <c r="J74">
        <f>_xlfn.XLOOKUP(_xlfn.CONCAT($B74,$D74,$E74),PEC_Info!$L$2:$L$301,PEC_Info!$G$2:$G$301)</f>
        <v>0.3508</v>
      </c>
      <c r="K74">
        <f>_xlfn.XLOOKUP(_xlfn.CONCAT($B74,$D74,$E74),PEC_Info!$L$2:$L$301,PEC_Info!$H$2:$H$301)</f>
        <v>0</v>
      </c>
      <c r="L74">
        <f>_xlfn.XLOOKUP(_xlfn.CONCAT($B74,$D74,$E74),PEC_Info!$L$2:$L$301,PEC_Info!$I$2:$I$301)</f>
        <v>19351.692230000001</v>
      </c>
      <c r="M74">
        <f>_xlfn.XLOOKUP(_xlfn.CONCAT($B74,$D74,$E74),PEC_Info!$L$2:$L$301,PEC_Info!$J$2:$J$301)</f>
        <v>0.20499999999999999</v>
      </c>
      <c r="N74">
        <f>_xlfn.XLOOKUP(_xlfn.CONCAT($B74,$D74,$E74),PEC_Info!$L$2:$L$301,PEC_Info!$K$2:$K$301)</f>
        <v>0</v>
      </c>
      <c r="O74" s="74"/>
      <c r="P74" s="47">
        <f>(I74*(1+J74)+K74*1000)/_xlfn.XLOOKUP(B74,CarriersTech_characteristics!$B$2:$B$8,CarriersTech_characteristics!$G$2:$G$8)/Conversions!$D$2</f>
        <v>6.5980587709463148E-4</v>
      </c>
      <c r="Q74" s="9">
        <f>F74*_xlfn.XLOOKUP(B74,CarriersTech_characteristics!$B$2:$B$8,CarriersTech_characteristics!$G$2:$G$8)*Conversions!$D$2*(1-H74)</f>
        <v>0</v>
      </c>
      <c r="R74" s="47">
        <f>(L74*(1+M74)+N74*1000)/_xlfn.XLOOKUP(B74,CarriersTech_characteristics!$B$2:$B$8,CarriersTech_characteristics!$J$2:$J$8)/Conversions!$D$2</f>
        <v>3.471887496238469E-3</v>
      </c>
      <c r="S74" s="9">
        <f>G74*_xlfn.XLOOKUP(B74,CarriersTech_characteristics!$B$2:$B$8,CarriersTech_characteristics!$J$2:$J$8)*Conversions!$D$2</f>
        <v>0</v>
      </c>
    </row>
    <row r="75" spans="1:19" s="51" customFormat="1" x14ac:dyDescent="0.25">
      <c r="A75" s="51">
        <v>4</v>
      </c>
      <c r="B75" s="77" t="s">
        <v>54</v>
      </c>
      <c r="C75" s="77" t="s">
        <v>6</v>
      </c>
      <c r="D75" s="77" t="s">
        <v>80</v>
      </c>
      <c r="E75" s="51">
        <f>_xlfn.XLOOKUP(A75,PeriodMap!$A$2:$A$45,PeriodMap!$B$2:$B$45)</f>
        <v>2029</v>
      </c>
      <c r="F75" s="78">
        <f>SUM(F70:F74)</f>
        <v>16.607130690000002</v>
      </c>
      <c r="G75" s="78">
        <f>SUM(G70:G74)</f>
        <v>300</v>
      </c>
      <c r="H75" s="51">
        <f>AVERAGE(H70:H74)</f>
        <v>0</v>
      </c>
      <c r="I75" s="51">
        <f>AVERAGE(I70:I74)</f>
        <v>2789.0368520000002</v>
      </c>
      <c r="J75" s="51">
        <f t="shared" ref="J75:N75" si="13">AVERAGE(J70:J74)</f>
        <v>0.3508</v>
      </c>
      <c r="K75" s="51">
        <f t="shared" si="13"/>
        <v>0</v>
      </c>
      <c r="L75" s="51">
        <f t="shared" si="13"/>
        <v>19351.692230000001</v>
      </c>
      <c r="M75" s="51">
        <f t="shared" si="13"/>
        <v>0.20499999999999999</v>
      </c>
      <c r="N75" s="51">
        <f t="shared" si="13"/>
        <v>0</v>
      </c>
      <c r="O75" s="79"/>
      <c r="P75" s="51">
        <f t="shared" ref="P75" si="14">AVERAGE(P70:P74)</f>
        <v>6.5980587709463148E-4</v>
      </c>
      <c r="Q75" s="59">
        <f>SUM(Q70:Q74)</f>
        <v>94825191.495154917</v>
      </c>
      <c r="R75" s="80">
        <f t="shared" ref="R75" si="15">AVERAGE(R70:R74)</f>
        <v>3.471887496238469E-3</v>
      </c>
      <c r="S75" s="59">
        <f>SUM(S70:S74)</f>
        <v>2014937623.6195014</v>
      </c>
    </row>
    <row r="76" spans="1:19" x14ac:dyDescent="0.25">
      <c r="A76">
        <v>5</v>
      </c>
      <c r="B76" t="s">
        <v>59</v>
      </c>
      <c r="C76" t="s">
        <v>6</v>
      </c>
      <c r="E76">
        <f>_xlfn.XLOOKUP(A76,PeriodMap!$A$2:$A$45,PeriodMap!$B$2:$B$45)</f>
        <v>2034</v>
      </c>
      <c r="F76" s="75">
        <f>_xlfn.XLOOKUP(_xlfn.CONCAT($B76,$D76,$E76),PEC_ProdImpConstraints!$G$2:$G$286,PEC_ProdImpConstraints!$E$2:$E$286)</f>
        <v>270</v>
      </c>
      <c r="G76">
        <f>_xlfn.XLOOKUP(_xlfn.CONCAT($B76,$D76,$E76),PEC_ProdImpConstraints!$G$2:$G$286,PEC_ProdImpConstraints!$F$2:$F$286)</f>
        <v>0</v>
      </c>
      <c r="H76">
        <f>_xlfn.XLOOKUP(_xlfn.CONCAT($B76,$D76,$E76),PEC_Info!$L$2:$L$301,PEC_Info!$E$2:$E$301)</f>
        <v>0</v>
      </c>
      <c r="I76">
        <f>_xlfn.XLOOKUP(_xlfn.CONCAT($B76,$D76,$E76),PEC_Info!$L$2:$L$301,PEC_Info!$F$2:$F$301)</f>
        <v>5683.2535889999999</v>
      </c>
      <c r="J76">
        <f>_xlfn.XLOOKUP(_xlfn.CONCAT($B76,$D76,$E76),PEC_Info!$L$2:$L$301,PEC_Info!$G$2:$G$301)</f>
        <v>0</v>
      </c>
      <c r="K76">
        <f>_xlfn.XLOOKUP(_xlfn.CONCAT($B76,$D76,$E76),PEC_Info!$L$2:$L$301,PEC_Info!$H$2:$H$301)</f>
        <v>0</v>
      </c>
      <c r="L76">
        <f>_xlfn.XLOOKUP(_xlfn.CONCAT($B76,$D76,$E76),PEC_Info!$L$2:$L$301,PEC_Info!$I$2:$I$301)</f>
        <v>5683.2535889999999</v>
      </c>
      <c r="M76">
        <f>_xlfn.XLOOKUP(_xlfn.CONCAT($B76,$D76,$E76),PEC_Info!$L$2:$L$301,PEC_Info!$J$2:$J$301)</f>
        <v>0</v>
      </c>
      <c r="N76">
        <f>_xlfn.XLOOKUP(_xlfn.CONCAT($B76,$D76,$E76),PEC_Info!$L$2:$L$301,PEC_Info!$K$2:$K$301)</f>
        <v>0</v>
      </c>
      <c r="P76">
        <f>(I76*(1+J76)+K76*1000)/_xlfn.XLOOKUP(B76,CarriersTech_characteristics!$B$2:$B$8,CarriersTech_characteristics!$G$2:$G$8)/Conversions!$D$2</f>
        <v>1.3148915653420498E-3</v>
      </c>
      <c r="Q76" s="9">
        <f>F76*_xlfn.XLOOKUP(B76,CarriersTech_characteristics!$B$2:$B$8,CarriersTech_characteristics!$G$2:$G$8)*Conversions!$D$2*(1-H76)</f>
        <v>1167000009.336</v>
      </c>
      <c r="R76">
        <f>(L76*(1+M76)+N76*1000)/_xlfn.XLOOKUP(B76,CarriersTech_characteristics!$B$2:$B$8,CarriersTech_characteristics!$J$2:$J$8)/Conversions!$D$2</f>
        <v>1.3148915653420498E-3</v>
      </c>
      <c r="S76" s="9">
        <f>G76*_xlfn.XLOOKUP(B76,CarriersTech_characteristics!$B$2:$B$8,CarriersTech_characteristics!$J$2:$J$8)*Conversions!$D$2</f>
        <v>0</v>
      </c>
    </row>
    <row r="77" spans="1:19" x14ac:dyDescent="0.25">
      <c r="A77">
        <v>5</v>
      </c>
      <c r="B77" t="s">
        <v>38</v>
      </c>
      <c r="C77" t="s">
        <v>6</v>
      </c>
      <c r="E77">
        <f>_xlfn.XLOOKUP(A77,PeriodMap!$A$2:$A$45,PeriodMap!$B$2:$B$45)</f>
        <v>2034</v>
      </c>
      <c r="F77" s="75">
        <f>_xlfn.XLOOKUP(_xlfn.CONCAT($B77,$D77,$E77),PEC_ProdImpConstraints!$G$2:$G$286,PEC_ProdImpConstraints!$E$2:$E$286)</f>
        <v>175</v>
      </c>
      <c r="G77">
        <f>_xlfn.XLOOKUP(_xlfn.CONCAT($B77,$D77,$E77),PEC_ProdImpConstraints!$G$2:$G$286,PEC_ProdImpConstraints!$F$2:$F$286)</f>
        <v>0</v>
      </c>
      <c r="H77">
        <f>_xlfn.XLOOKUP(_xlfn.CONCAT($B77,$D77,$E77),PEC_Info!$L$2:$L$301,PEC_Info!$E$2:$E$301)</f>
        <v>0</v>
      </c>
      <c r="I77">
        <f>_xlfn.XLOOKUP(_xlfn.CONCAT($B77,$D77,$E77),PEC_Info!$L$2:$L$301,PEC_Info!$F$2:$F$301)</f>
        <v>9000</v>
      </c>
      <c r="J77">
        <f>_xlfn.XLOOKUP(_xlfn.CONCAT($B77,$D77,$E77),PEC_Info!$L$2:$L$301,PEC_Info!$G$2:$G$301)</f>
        <v>0.05</v>
      </c>
      <c r="K77">
        <f>_xlfn.XLOOKUP(_xlfn.CONCAT($B77,$D77,$E77),PEC_Info!$L$2:$L$301,PEC_Info!$H$2:$H$301)</f>
        <v>0</v>
      </c>
      <c r="L77">
        <f>_xlfn.XLOOKUP(_xlfn.CONCAT($B77,$D77,$E77),PEC_Info!$L$2:$L$301,PEC_Info!$I$2:$I$301)</f>
        <v>9000</v>
      </c>
      <c r="M77">
        <f>_xlfn.XLOOKUP(_xlfn.CONCAT($B77,$D77,$E77),PEC_Info!$L$2:$L$301,PEC_Info!$J$2:$J$301)</f>
        <v>0.05</v>
      </c>
      <c r="N77">
        <f>_xlfn.XLOOKUP(_xlfn.CONCAT($B77,$D77,$E77),PEC_Info!$L$2:$L$301,PEC_Info!$K$2:$K$301)</f>
        <v>0</v>
      </c>
      <c r="P77">
        <f>(I77*(1+J77)+K77*1000)/_xlfn.XLOOKUP(B77,CarriersTech_characteristics!$B$2:$B$8,CarriersTech_characteristics!$G$2:$G$8)/Conversions!$D$2</f>
        <v>2.4924961160316295E-3</v>
      </c>
      <c r="Q77" s="9">
        <f>F77*_xlfn.XLOOKUP(B77,CarriersTech_characteristics!$B$2:$B$8,CarriersTech_characteristics!$G$2:$G$8)*Conversions!$D$2*(1-H77)</f>
        <v>663491505.30793202</v>
      </c>
      <c r="R77">
        <f>(L77*(1+M77)+N77*1000)/_xlfn.XLOOKUP(B77,CarriersTech_characteristics!$B$2:$B$8,CarriersTech_characteristics!$J$2:$J$8)/Conversions!$D$2</f>
        <v>2.4924961160316295E-3</v>
      </c>
      <c r="S77" s="9">
        <f>G77*_xlfn.XLOOKUP(B77,CarriersTech_characteristics!$B$2:$B$8,CarriersTech_characteristics!$J$2:$J$8)*Conversions!$D$2</f>
        <v>0</v>
      </c>
    </row>
    <row r="78" spans="1:19" x14ac:dyDescent="0.25">
      <c r="A78">
        <v>5</v>
      </c>
      <c r="B78" t="s">
        <v>35</v>
      </c>
      <c r="C78" t="s">
        <v>6</v>
      </c>
      <c r="E78">
        <f>_xlfn.XLOOKUP(A78,PeriodMap!$A$2:$A$45,PeriodMap!$B$2:$B$45)</f>
        <v>2034</v>
      </c>
      <c r="F78" s="75">
        <f>_xlfn.XLOOKUP(_xlfn.CONCAT($B78,$D78,$E78),PEC_ProdImpConstraints!$G$2:$G$286,PEC_ProdImpConstraints!$E$2:$E$286)</f>
        <v>41.837058730000003</v>
      </c>
      <c r="G78">
        <f>_xlfn.XLOOKUP(_xlfn.CONCAT($B78,$D78,$E78),PEC_ProdImpConstraints!$G$2:$G$286,PEC_ProdImpConstraints!$F$2:$F$286)</f>
        <v>200</v>
      </c>
      <c r="H78">
        <f>_xlfn.XLOOKUP(_xlfn.CONCAT($B78,$D78,$E78),PEC_Info!$L$2:$L$301,PEC_Info!$E$2:$E$301)</f>
        <v>0.36749121400000001</v>
      </c>
      <c r="I78">
        <f>_xlfn.XLOOKUP(_xlfn.CONCAT($B78,$D78,$E78),PEC_Info!$L$2:$L$301,PEC_Info!$F$2:$F$301)</f>
        <v>25324.749029999999</v>
      </c>
      <c r="J78">
        <f>_xlfn.XLOOKUP(_xlfn.CONCAT($B78,$D78,$E78),PEC_Info!$L$2:$L$301,PEC_Info!$G$2:$G$301)</f>
        <v>0.24</v>
      </c>
      <c r="K78">
        <f>_xlfn.XLOOKUP(_xlfn.CONCAT($B78,$D78,$E78),PEC_Info!$L$2:$L$301,PEC_Info!$H$2:$H$301)</f>
        <v>0</v>
      </c>
      <c r="L78">
        <f>_xlfn.XLOOKUP(_xlfn.CONCAT($B78,$D78,$E78),PEC_Info!$L$2:$L$301,PEC_Info!$I$2:$I$301)</f>
        <v>28005.56769</v>
      </c>
      <c r="M78">
        <f>_xlfn.XLOOKUP(_xlfn.CONCAT($B78,$D78,$E78),PEC_Info!$L$2:$L$301,PEC_Info!$J$2:$J$301)</f>
        <v>0.34899999999999998</v>
      </c>
      <c r="N78">
        <f>_xlfn.XLOOKUP(_xlfn.CONCAT($B78,$D78,$E78),PEC_Info!$L$2:$L$301,PEC_Info!$K$2:$K$301)</f>
        <v>0</v>
      </c>
      <c r="P78" s="64">
        <f>(I78*(1+J78)+K78*1000)/Conversions!$D$3/_xlfn.XLOOKUP(B78,CarriersTech_characteristics!$B$2:$B$8,CarriersTech_characteristics!$G$2:$G$8)/Conversions!$D$2</f>
        <v>3.6190124498326798E-3</v>
      </c>
      <c r="Q78" s="9">
        <f>F78*_xlfn.XLOOKUP(B78,CarriersTech_characteristics!$B$2:$B$8,CarriersTech_characteristics!$G$2:$G$8)*Conversions!$D$2*(1-H78)</f>
        <v>276980971.96214426</v>
      </c>
      <c r="R78" s="64">
        <f>(L78*(1+M78)+N78*1000)/Conversions!$D$3/_xlfn.XLOOKUP(B78,CarriersTech_characteristics!$B$2:$B$8,CarriersTech_characteristics!$J$2:$J$8)/Conversions!$D$2</f>
        <v>4.3539112483883128E-3</v>
      </c>
      <c r="S78" s="9">
        <f>G78*_xlfn.XLOOKUP(B78,CarriersTech_characteristics!$B$2:$B$8,CarriersTech_characteristics!$J$2:$J$8)*Conversions!$D$2</f>
        <v>2093400016.7472003</v>
      </c>
    </row>
    <row r="79" spans="1:19" x14ac:dyDescent="0.25">
      <c r="A79">
        <v>5</v>
      </c>
      <c r="B79" t="s">
        <v>33</v>
      </c>
      <c r="C79" t="s">
        <v>6</v>
      </c>
      <c r="D79" t="s">
        <v>12</v>
      </c>
      <c r="E79">
        <f>_xlfn.XLOOKUP(A79,PeriodMap!$A$2:$A$45,PeriodMap!$B$2:$B$45)</f>
        <v>2034</v>
      </c>
      <c r="F79" s="75">
        <f>_xlfn.XLOOKUP(_xlfn.CONCAT($B79,$D79,$E79),PEC_ProdImpConstraints!$G$2:$G$286,PEC_ProdImpConstraints!$E$2:$E$286)</f>
        <v>46.466837329999997</v>
      </c>
      <c r="G79">
        <f>_xlfn.XLOOKUP(_xlfn.CONCAT($B79,$D79,$E79),PEC_ProdImpConstraints!$G$2:$G$286,PEC_ProdImpConstraints!$F$2:$F$286)</f>
        <v>0</v>
      </c>
      <c r="H79">
        <f>_xlfn.XLOOKUP(_xlfn.CONCAT($B79,$D79,$E79),PEC_Info!$L$2:$L$301,PEC_Info!$E$2:$E$301)</f>
        <v>0</v>
      </c>
      <c r="I79">
        <f>_xlfn.XLOOKUP(_xlfn.CONCAT($B79,$D79,$E79),PEC_Info!$L$2:$L$301,PEC_Info!$F$2:$F$301)</f>
        <v>1156.3734260000001</v>
      </c>
      <c r="J79">
        <f>_xlfn.XLOOKUP(_xlfn.CONCAT($B79,$D79,$E79),PEC_Info!$L$2:$L$301,PEC_Info!$G$2:$G$301)</f>
        <v>0.3508</v>
      </c>
      <c r="K79">
        <f>_xlfn.XLOOKUP(_xlfn.CONCAT($B79,$D79,$E79),PEC_Info!$L$2:$L$301,PEC_Info!$H$2:$H$301)</f>
        <v>0</v>
      </c>
      <c r="L79">
        <f>_xlfn.XLOOKUP(_xlfn.CONCAT($B79,$D79,$E79),PEC_Info!$L$2:$L$301,PEC_Info!$I$2:$I$301)</f>
        <v>7942.6263669999998</v>
      </c>
      <c r="M79">
        <f>_xlfn.XLOOKUP(_xlfn.CONCAT($B79,$D79,$E79),PEC_Info!$L$2:$L$301,PEC_Info!$J$2:$J$301)</f>
        <v>0.20499999999999999</v>
      </c>
      <c r="N79">
        <f>_xlfn.XLOOKUP(_xlfn.CONCAT($B79,$D79,$E79),PEC_Info!$L$2:$L$301,PEC_Info!$K$2:$K$301)</f>
        <v>0</v>
      </c>
      <c r="P79" s="47">
        <f>(I79*(1+J79)+K79*1000)/_xlfn.XLOOKUP(B79,CarriersTech_characteristics!$B$2:$B$8,CarriersTech_characteristics!$G$2:$G$8)/Conversions!$D$2</f>
        <v>3.267997813018816E-4</v>
      </c>
      <c r="Q79" s="9">
        <f>F79*_xlfn.XLOOKUP(B79,CarriersTech_characteristics!$B$2:$B$8,CarriersTech_characteristics!$G$2:$G$8)*Conversions!$D$2*(1-H79)</f>
        <v>222100998.84328994</v>
      </c>
      <c r="R79">
        <f>(L79*(1+M79)+N79*1000)/_xlfn.XLOOKUP(B79,CarriersTech_characteristics!$B$2:$B$8,CarriersTech_characteristics!$J$2:$J$8)/Conversions!$D$2</f>
        <v>1.5239745064915258E-3</v>
      </c>
      <c r="S79" s="9">
        <f>G79*_xlfn.XLOOKUP(B79,CarriersTech_characteristics!$B$2:$B$8,CarriersTech_characteristics!$J$2:$J$8)*Conversions!$D$2</f>
        <v>0</v>
      </c>
    </row>
    <row r="80" spans="1:19" x14ac:dyDescent="0.25">
      <c r="A80">
        <v>5</v>
      </c>
      <c r="B80" t="s">
        <v>33</v>
      </c>
      <c r="C80" t="s">
        <v>6</v>
      </c>
      <c r="D80" t="s">
        <v>9</v>
      </c>
      <c r="E80">
        <f>_xlfn.XLOOKUP(A80,PeriodMap!$A$2:$A$45,PeriodMap!$B$2:$B$45)</f>
        <v>2034</v>
      </c>
      <c r="F80" s="75">
        <f>_xlfn.XLOOKUP(_xlfn.CONCAT($B80,$D80,$E80),PEC_ProdImpConstraints!$G$2:$G$286,PEC_ProdImpConstraints!$E$2:$E$286)</f>
        <v>0</v>
      </c>
      <c r="G80">
        <f>_xlfn.XLOOKUP(_xlfn.CONCAT($B80,$D80,$E80),PEC_ProdImpConstraints!$G$2:$G$286,PEC_ProdImpConstraints!$F$2:$F$286)</f>
        <v>0</v>
      </c>
      <c r="H80">
        <f>_xlfn.XLOOKUP(_xlfn.CONCAT($B80,$D80,$E80),PEC_Info!$L$2:$L$301,PEC_Info!$E$2:$E$301)</f>
        <v>0</v>
      </c>
      <c r="I80">
        <f>_xlfn.XLOOKUP(_xlfn.CONCAT($B80,$D80,$E80),PEC_Info!$L$2:$L$301,PEC_Info!$F$2:$F$301)</f>
        <v>1156.3734260000001</v>
      </c>
      <c r="J80">
        <f>_xlfn.XLOOKUP(_xlfn.CONCAT($B80,$D80,$E80),PEC_Info!$L$2:$L$301,PEC_Info!$G$2:$G$301)</f>
        <v>0.3508</v>
      </c>
      <c r="K80">
        <f>_xlfn.XLOOKUP(_xlfn.CONCAT($B80,$D80,$E80),PEC_Info!$L$2:$L$301,PEC_Info!$H$2:$H$301)</f>
        <v>0</v>
      </c>
      <c r="L80">
        <f>_xlfn.XLOOKUP(_xlfn.CONCAT($B80,$D80,$E80),PEC_Info!$L$2:$L$301,PEC_Info!$I$2:$I$301)</f>
        <v>7942.6263669999998</v>
      </c>
      <c r="M80">
        <f>_xlfn.XLOOKUP(_xlfn.CONCAT($B80,$D80,$E80),PEC_Info!$L$2:$L$301,PEC_Info!$J$2:$J$301)</f>
        <v>0.20499999999999999</v>
      </c>
      <c r="N80">
        <f>_xlfn.XLOOKUP(_xlfn.CONCAT($B80,$D80,$E80),PEC_Info!$L$2:$L$301,PEC_Info!$K$2:$K$301)</f>
        <v>0</v>
      </c>
      <c r="P80" s="47">
        <f>(I80*(1+J80)+K80*1000)/_xlfn.XLOOKUP(B80,CarriersTech_characteristics!$B$2:$B$8,CarriersTech_characteristics!$G$2:$G$8)/Conversions!$D$2</f>
        <v>3.267997813018816E-4</v>
      </c>
      <c r="Q80" s="9">
        <f>F80*_xlfn.XLOOKUP(B80,CarriersTech_characteristics!$B$2:$B$8,CarriersTech_characteristics!$G$2:$G$8)*Conversions!$D$2*(1-H80)</f>
        <v>0</v>
      </c>
      <c r="R80">
        <f>(L80*(1+M80)+N80*1000)/_xlfn.XLOOKUP(B80,CarriersTech_characteristics!$B$2:$B$8,CarriersTech_characteristics!$J$2:$J$8)/Conversions!$D$2</f>
        <v>1.5239745064915258E-3</v>
      </c>
      <c r="S80" s="9">
        <f>G80*_xlfn.XLOOKUP(B80,CarriersTech_characteristics!$B$2:$B$8,CarriersTech_characteristics!$J$2:$J$8)*Conversions!$D$2</f>
        <v>0</v>
      </c>
    </row>
    <row r="81" spans="1:19" x14ac:dyDescent="0.25">
      <c r="A81">
        <v>5</v>
      </c>
      <c r="B81" t="s">
        <v>33</v>
      </c>
      <c r="C81" t="s">
        <v>6</v>
      </c>
      <c r="D81" t="s">
        <v>10</v>
      </c>
      <c r="E81">
        <f>_xlfn.XLOOKUP(A81,PeriodMap!$A$2:$A$45,PeriodMap!$B$2:$B$45)</f>
        <v>2034</v>
      </c>
      <c r="F81" s="75">
        <f>_xlfn.XLOOKUP(_xlfn.CONCAT($B81,$D81,$E81),PEC_ProdImpConstraints!$G$2:$G$286,PEC_ProdImpConstraints!$E$2:$E$286)</f>
        <v>727.87259710000001</v>
      </c>
      <c r="G81">
        <f>_xlfn.XLOOKUP(_xlfn.CONCAT($B81,$D81,$E81),PEC_ProdImpConstraints!$G$2:$G$286,PEC_ProdImpConstraints!$F$2:$F$286)</f>
        <v>150</v>
      </c>
      <c r="H81">
        <f>_xlfn.XLOOKUP(_xlfn.CONCAT($B81,$D81,$E81),PEC_Info!$L$2:$L$301,PEC_Info!$E$2:$E$301)</f>
        <v>0</v>
      </c>
      <c r="I81">
        <f>_xlfn.XLOOKUP(_xlfn.CONCAT($B81,$D81,$E81),PEC_Info!$L$2:$L$301,PEC_Info!$F$2:$F$301)</f>
        <v>1156.3734260000001</v>
      </c>
      <c r="J81">
        <f>_xlfn.XLOOKUP(_xlfn.CONCAT($B81,$D81,$E81),PEC_Info!$L$2:$L$301,PEC_Info!$G$2:$G$301)</f>
        <v>0.3508</v>
      </c>
      <c r="K81">
        <f>_xlfn.XLOOKUP(_xlfn.CONCAT($B81,$D81,$E81),PEC_Info!$L$2:$L$301,PEC_Info!$H$2:$H$301)</f>
        <v>0</v>
      </c>
      <c r="L81">
        <f>_xlfn.XLOOKUP(_xlfn.CONCAT($B81,$D81,$E81),PEC_Info!$L$2:$L$301,PEC_Info!$I$2:$I$301)</f>
        <v>7942.6263669999998</v>
      </c>
      <c r="M81">
        <f>_xlfn.XLOOKUP(_xlfn.CONCAT($B81,$D81,$E81),PEC_Info!$L$2:$L$301,PEC_Info!$J$2:$J$301)</f>
        <v>0.20499999999999999</v>
      </c>
      <c r="N81">
        <f>_xlfn.XLOOKUP(_xlfn.CONCAT($B81,$D81,$E81),PEC_Info!$L$2:$L$301,PEC_Info!$K$2:$K$301)</f>
        <v>0</v>
      </c>
      <c r="P81" s="47">
        <f>(I81*(1+J81)+K81*1000)/_xlfn.XLOOKUP(B81,CarriersTech_characteristics!$B$2:$B$8,CarriersTech_characteristics!$G$2:$G$8)/Conversions!$D$2</f>
        <v>3.267997813018816E-4</v>
      </c>
      <c r="Q81" s="9">
        <f>F81*_xlfn.XLOOKUP(B81,CarriersTech_characteristics!$B$2:$B$8,CarriersTech_characteristics!$G$2:$G$8)*Conversions!$D$2*(1-H81)</f>
        <v>3479066795.4971309</v>
      </c>
      <c r="R81">
        <f>(L81*(1+M81)+N81*1000)/_xlfn.XLOOKUP(B81,CarriersTech_characteristics!$B$2:$B$8,CarriersTech_characteristics!$J$2:$J$8)/Conversions!$D$2</f>
        <v>1.5239745064915258E-3</v>
      </c>
      <c r="S81" s="9">
        <f>G81*_xlfn.XLOOKUP(B81,CarriersTech_characteristics!$B$2:$B$8,CarriersTech_characteristics!$J$2:$J$8)*Conversions!$D$2</f>
        <v>942030007.53624022</v>
      </c>
    </row>
    <row r="82" spans="1:19" x14ac:dyDescent="0.25">
      <c r="A82">
        <v>5</v>
      </c>
      <c r="B82" t="s">
        <v>33</v>
      </c>
      <c r="C82" t="s">
        <v>6</v>
      </c>
      <c r="D82" t="s">
        <v>11</v>
      </c>
      <c r="E82">
        <f>_xlfn.XLOOKUP(A82,PeriodMap!$A$2:$A$45,PeriodMap!$B$2:$B$45)</f>
        <v>2034</v>
      </c>
      <c r="F82" s="75">
        <f>_xlfn.XLOOKUP(_xlfn.CONCAT($B82,$D82,$E82),PEC_ProdImpConstraints!$G$2:$G$286,PEC_ProdImpConstraints!$E$2:$E$286)</f>
        <v>735.14923739999995</v>
      </c>
      <c r="G82">
        <f>_xlfn.XLOOKUP(_xlfn.CONCAT($B82,$D82,$E82),PEC_ProdImpConstraints!$G$2:$G$286,PEC_ProdImpConstraints!$F$2:$F$286)</f>
        <v>150</v>
      </c>
      <c r="H82">
        <f>_xlfn.XLOOKUP(_xlfn.CONCAT($B82,$D82,$E82),PEC_Info!$L$2:$L$301,PEC_Info!$E$2:$E$301)</f>
        <v>0</v>
      </c>
      <c r="I82">
        <f>_xlfn.XLOOKUP(_xlfn.CONCAT($B82,$D82,$E82),PEC_Info!$L$2:$L$301,PEC_Info!$F$2:$F$301)</f>
        <v>1156.3734260000001</v>
      </c>
      <c r="J82">
        <f>_xlfn.XLOOKUP(_xlfn.CONCAT($B82,$D82,$E82),PEC_Info!$L$2:$L$301,PEC_Info!$G$2:$G$301)</f>
        <v>0.3508</v>
      </c>
      <c r="K82">
        <f>_xlfn.XLOOKUP(_xlfn.CONCAT($B82,$D82,$E82),PEC_Info!$L$2:$L$301,PEC_Info!$H$2:$H$301)</f>
        <v>0</v>
      </c>
      <c r="L82">
        <f>_xlfn.XLOOKUP(_xlfn.CONCAT($B82,$D82,$E82),PEC_Info!$L$2:$L$301,PEC_Info!$I$2:$I$301)</f>
        <v>7942.6263669999998</v>
      </c>
      <c r="M82">
        <f>_xlfn.XLOOKUP(_xlfn.CONCAT($B82,$D82,$E82),PEC_Info!$L$2:$L$301,PEC_Info!$J$2:$J$301)</f>
        <v>0.20499999999999999</v>
      </c>
      <c r="N82">
        <f>_xlfn.XLOOKUP(_xlfn.CONCAT($B82,$D82,$E82),PEC_Info!$L$2:$L$301,PEC_Info!$K$2:$K$301)</f>
        <v>0</v>
      </c>
      <c r="P82" s="47">
        <f>(I82*(1+J82)+K82*1000)/_xlfn.XLOOKUP(B82,CarriersTech_characteristics!$B$2:$B$8,CarriersTech_characteristics!$G$2:$G$8)/Conversions!$D$2</f>
        <v>3.267997813018816E-4</v>
      </c>
      <c r="Q82" s="9">
        <f>F82*_xlfn.XLOOKUP(B82,CarriersTech_characteristics!$B$2:$B$8,CarriersTech_characteristics!$G$2:$G$8)*Conversions!$D$2*(1-H82)</f>
        <v>3513847494.4152799</v>
      </c>
      <c r="R82">
        <f>(L82*(1+M82)+N82*1000)/_xlfn.XLOOKUP(B82,CarriersTech_characteristics!$B$2:$B$8,CarriersTech_characteristics!$J$2:$J$8)/Conversions!$D$2</f>
        <v>1.5239745064915258E-3</v>
      </c>
      <c r="S82" s="9">
        <f>G82*_xlfn.XLOOKUP(B82,CarriersTech_characteristics!$B$2:$B$8,CarriersTech_characteristics!$J$2:$J$8)*Conversions!$D$2</f>
        <v>942030007.53624022</v>
      </c>
    </row>
    <row r="83" spans="1:19" x14ac:dyDescent="0.25">
      <c r="A83">
        <v>5</v>
      </c>
      <c r="B83" t="s">
        <v>33</v>
      </c>
      <c r="C83" t="s">
        <v>6</v>
      </c>
      <c r="D83" t="s">
        <v>8</v>
      </c>
      <c r="E83">
        <f>_xlfn.XLOOKUP(A83,PeriodMap!$A$2:$A$45,PeriodMap!$B$2:$B$45)</f>
        <v>2034</v>
      </c>
      <c r="F83" s="75">
        <f>_xlfn.XLOOKUP(_xlfn.CONCAT($B83,$D83,$E83),PEC_ProdImpConstraints!$G$2:$G$286,PEC_ProdImpConstraints!$E$2:$E$286)</f>
        <v>98.177712360000001</v>
      </c>
      <c r="G83">
        <f>_xlfn.XLOOKUP(_xlfn.CONCAT($B83,$D83,$E83),PEC_ProdImpConstraints!$G$2:$G$286,PEC_ProdImpConstraints!$F$2:$F$286)</f>
        <v>150</v>
      </c>
      <c r="H83">
        <f>_xlfn.XLOOKUP(_xlfn.CONCAT($B83,$D83,$E83),PEC_Info!$L$2:$L$301,PEC_Info!$E$2:$E$301)</f>
        <v>0</v>
      </c>
      <c r="I83">
        <f>_xlfn.XLOOKUP(_xlfn.CONCAT($B83,$D83,$E83),PEC_Info!$L$2:$L$301,PEC_Info!$F$2:$F$301)</f>
        <v>1156.3734260000001</v>
      </c>
      <c r="J83">
        <f>_xlfn.XLOOKUP(_xlfn.CONCAT($B83,$D83,$E83),PEC_Info!$L$2:$L$301,PEC_Info!$G$2:$G$301)</f>
        <v>0.3508</v>
      </c>
      <c r="K83">
        <f>_xlfn.XLOOKUP(_xlfn.CONCAT($B83,$D83,$E83),PEC_Info!$L$2:$L$301,PEC_Info!$H$2:$H$301)</f>
        <v>0</v>
      </c>
      <c r="L83">
        <f>_xlfn.XLOOKUP(_xlfn.CONCAT($B83,$D83,$E83),PEC_Info!$L$2:$L$301,PEC_Info!$I$2:$I$301)</f>
        <v>7942.6263669999998</v>
      </c>
      <c r="M83">
        <f>_xlfn.XLOOKUP(_xlfn.CONCAT($B83,$D83,$E83),PEC_Info!$L$2:$L$301,PEC_Info!$J$2:$J$301)</f>
        <v>0.20499999999999999</v>
      </c>
      <c r="N83">
        <f>_xlfn.XLOOKUP(_xlfn.CONCAT($B83,$D83,$E83),PEC_Info!$L$2:$L$301,PEC_Info!$K$2:$K$301)</f>
        <v>0</v>
      </c>
      <c r="P83" s="47">
        <f>(I83*(1+J83)+K83*1000)/_xlfn.XLOOKUP(B83,CarriersTech_characteristics!$B$2:$B$8,CarriersTech_characteristics!$G$2:$G$8)/Conversions!$D$2</f>
        <v>3.267997813018816E-4</v>
      </c>
      <c r="Q83" s="9">
        <f>F83*_xlfn.XLOOKUP(B83,CarriersTech_characteristics!$B$2:$B$8,CarriersTech_characteristics!$G$2:$G$8)*Conversions!$D$2*(1-H83)</f>
        <v>469267314.76142865</v>
      </c>
      <c r="R83">
        <f>(L83*(1+M83)+N83*1000)/_xlfn.XLOOKUP(B83,CarriersTech_characteristics!$B$2:$B$8,CarriersTech_characteristics!$J$2:$J$8)/Conversions!$D$2</f>
        <v>1.5239745064915258E-3</v>
      </c>
      <c r="S83" s="9">
        <f>G83*_xlfn.XLOOKUP(B83,CarriersTech_characteristics!$B$2:$B$8,CarriersTech_characteristics!$J$2:$J$8)*Conversions!$D$2</f>
        <v>942030007.53624022</v>
      </c>
    </row>
    <row r="84" spans="1:19" s="48" customFormat="1" x14ac:dyDescent="0.25">
      <c r="A84" s="48">
        <v>5</v>
      </c>
      <c r="B84" s="48" t="s">
        <v>33</v>
      </c>
      <c r="C84" s="48" t="s">
        <v>6</v>
      </c>
      <c r="D84" s="48" t="s">
        <v>80</v>
      </c>
      <c r="E84" s="48">
        <f>_xlfn.XLOOKUP(A84,PeriodMap!$A$2:$A$45,PeriodMap!$B$2:$B$45)</f>
        <v>2034</v>
      </c>
      <c r="F84" s="54">
        <f>SUM(F79:F83)</f>
        <v>1607.6663841899999</v>
      </c>
      <c r="G84" s="54">
        <f>SUM(G79:G83)</f>
        <v>450</v>
      </c>
      <c r="H84" s="48">
        <f>AVERAGE(H79:H83)</f>
        <v>0</v>
      </c>
      <c r="I84" s="48">
        <f>AVERAGE(I79:I83)</f>
        <v>1156.3734260000001</v>
      </c>
      <c r="J84" s="48">
        <f t="shared" ref="J84:R84" si="16">AVERAGE(J79:J83)</f>
        <v>0.3508</v>
      </c>
      <c r="K84" s="48">
        <f t="shared" si="16"/>
        <v>0</v>
      </c>
      <c r="L84" s="48">
        <f t="shared" si="16"/>
        <v>7942.6263669999998</v>
      </c>
      <c r="M84" s="48">
        <f t="shared" si="16"/>
        <v>0.20499999999999999</v>
      </c>
      <c r="N84" s="48">
        <f t="shared" si="16"/>
        <v>0</v>
      </c>
      <c r="P84" s="50">
        <f t="shared" si="16"/>
        <v>3.267997813018816E-4</v>
      </c>
      <c r="Q84" s="49">
        <f>SUM(Q79:Q83)</f>
        <v>7684282603.5171299</v>
      </c>
      <c r="R84" s="50">
        <f t="shared" si="16"/>
        <v>1.5239745064915258E-3</v>
      </c>
      <c r="S84" s="49">
        <f>SUM(S79:S83)</f>
        <v>2826090022.6087208</v>
      </c>
    </row>
    <row r="85" spans="1:19" x14ac:dyDescent="0.25">
      <c r="A85">
        <v>5</v>
      </c>
      <c r="B85" s="72" t="s">
        <v>41</v>
      </c>
      <c r="C85" s="72" t="s">
        <v>6</v>
      </c>
      <c r="D85" s="72"/>
      <c r="E85">
        <f>_xlfn.XLOOKUP(A85,PeriodMap!$A$2:$A$45,PeriodMap!$B$2:$B$45)</f>
        <v>2034</v>
      </c>
      <c r="F85" s="75">
        <f>_xlfn.XLOOKUP(_xlfn.CONCAT($B85,$D85,$E85),PEC_ProdImpConstraints!$G$2:$G$286,PEC_ProdImpConstraints!$E$2:$E$286)</f>
        <v>31.903500000000001</v>
      </c>
      <c r="G85">
        <f>_xlfn.XLOOKUP(_xlfn.CONCAT($B85,$D85,$E85),PEC_ProdImpConstraints!$G$2:$G$286,PEC_ProdImpConstraints!$F$2:$F$286)</f>
        <v>330</v>
      </c>
      <c r="H85" s="72">
        <v>0</v>
      </c>
      <c r="I85">
        <f>_xlfn.XLOOKUP(_xlfn.CONCAT($B85,$D85,$E85),PEC_Info!$L$2:$L$301,PEC_Info!$F$2:$F$301)</f>
        <v>59512.733869999996</v>
      </c>
      <c r="J85">
        <f>_xlfn.XLOOKUP(_xlfn.CONCAT($B85,$D85,$E85),PEC_Info!$L$2:$L$301,PEC_Info!$G$2:$G$301)</f>
        <v>0</v>
      </c>
      <c r="K85">
        <f>_xlfn.XLOOKUP(_xlfn.CONCAT($B85,$D85,$E85),PEC_Info!$L$2:$L$301,PEC_Info!$H$2:$H$301)</f>
        <v>51.2</v>
      </c>
      <c r="L85">
        <f>_xlfn.XLOOKUP(_xlfn.CONCAT($B85,$D85,$E85),PEC_Info!$L$2:$L$301,PEC_Info!$I$2:$I$301)</f>
        <v>59512.733869999996</v>
      </c>
      <c r="M85">
        <f>_xlfn.XLOOKUP(_xlfn.CONCAT($B85,$D85,$E85),PEC_Info!$L$2:$L$301,PEC_Info!$J$2:$J$301)</f>
        <v>0</v>
      </c>
      <c r="N85">
        <f>_xlfn.XLOOKUP(_xlfn.CONCAT($B85,$D85,$E85),PEC_Info!$L$2:$L$301,PEC_Info!$K$2:$K$301)</f>
        <v>57.2</v>
      </c>
      <c r="O85" s="74"/>
      <c r="P85" s="47">
        <f>(I85*(1+J85)+K85*1000)/_xlfn.XLOOKUP(B85,CarriersTech_characteristics!$B$2:$B$8,CarriersTech_characteristics!$G$2:$G$8)/Conversions!$D$2</f>
        <v>9.2423121475509531E-3</v>
      </c>
      <c r="Q85" s="9">
        <f>F85*_xlfn.XLOOKUP(B85,CarriersTech_characteristics!$B$2:$B$8,CarriersTech_characteristics!$G$2:$G$8)*Conversions!$D$2*(1-H85)</f>
        <v>382168839.20735079</v>
      </c>
      <c r="R85" s="47">
        <f>(L85*(1+M85)+N85*1000)/_xlfn.XLOOKUP(B85,CarriersTech_characteristics!$B$2:$B$8,CarriersTech_characteristics!$J$2:$J$8)/Conversions!$D$2</f>
        <v>9.7431928588015693E-3</v>
      </c>
      <c r="S85" s="9">
        <f>G85*_xlfn.XLOOKUP(B85,CarriersTech_characteristics!$B$2:$B$8,CarriersTech_characteristics!$J$2:$J$8)*Conversions!$D$2</f>
        <v>3953037031.6242962</v>
      </c>
    </row>
    <row r="86" spans="1:19" x14ac:dyDescent="0.25">
      <c r="A86">
        <v>5</v>
      </c>
      <c r="B86" s="72" t="s">
        <v>57</v>
      </c>
      <c r="C86" s="72" t="s">
        <v>6</v>
      </c>
      <c r="D86" s="72"/>
      <c r="E86">
        <f>_xlfn.XLOOKUP(A86,PeriodMap!$A$2:$A$45,PeriodMap!$B$2:$B$45)</f>
        <v>2034</v>
      </c>
      <c r="F86" s="75">
        <f>_xlfn.XLOOKUP(_xlfn.CONCAT($B86,$D86,$E86),PEC_ProdImpConstraints!$G$2:$G$286,PEC_ProdImpConstraints!$E$2:$E$286)</f>
        <v>87</v>
      </c>
      <c r="G86">
        <f>_xlfn.XLOOKUP(_xlfn.CONCAT($B86,$D86,$E86),PEC_ProdImpConstraints!$G$2:$G$286,PEC_ProdImpConstraints!$F$2:$F$286)</f>
        <v>0</v>
      </c>
      <c r="H86" s="72">
        <v>0</v>
      </c>
      <c r="I86">
        <f>_xlfn.XLOOKUP(_xlfn.CONCAT($B86,$D86,$E86),PEC_Info!$L$2:$L$301,PEC_Info!$F$2:$F$301)</f>
        <v>55747.637029999998</v>
      </c>
      <c r="J86">
        <f>_xlfn.XLOOKUP(_xlfn.CONCAT($B86,$D86,$E86),PEC_Info!$L$2:$L$301,PEC_Info!$G$2:$G$301)</f>
        <v>0.05</v>
      </c>
      <c r="K86">
        <f>_xlfn.XLOOKUP(_xlfn.CONCAT($B86,$D86,$E86),PEC_Info!$L$2:$L$301,PEC_Info!$H$2:$H$301)</f>
        <v>0</v>
      </c>
      <c r="L86">
        <f>_xlfn.XLOOKUP(_xlfn.CONCAT($B86,$D86,$E86),PEC_Info!$L$2:$L$301,PEC_Info!$I$2:$I$301)</f>
        <v>55747.637029999998</v>
      </c>
      <c r="M86">
        <f>_xlfn.XLOOKUP(_xlfn.CONCAT($B86,$D86,$E86),PEC_Info!$L$2:$L$301,PEC_Info!$J$2:$J$301)</f>
        <v>0.05</v>
      </c>
      <c r="N86">
        <f>_xlfn.XLOOKUP(_xlfn.CONCAT($B86,$D86,$E86),PEC_Info!$L$2:$L$301,PEC_Info!$K$2:$K$301)</f>
        <v>0</v>
      </c>
      <c r="O86" s="74"/>
      <c r="P86" s="76">
        <f>(I86*(1+J86)+K86*1000)/Conversions!$D$3/_xlfn.XLOOKUP(B86,CarriersTech_characteristics!$B$2:$B$8,CarriersTech_characteristics!$G$2:$G$8)/Conversions!$D$2</f>
        <v>1.1148819455251065E-2</v>
      </c>
      <c r="Q86" s="9">
        <f>F86*_xlfn.XLOOKUP(B86,CarriersTech_characteristics!$B$2:$B$8,CarriersTech_characteristics!$G$2:$G$8)*Conversions!$D$2*(1-H86)</f>
        <v>551000004.40800011</v>
      </c>
      <c r="R86" s="76">
        <f>(L86*(1+M86)+N86*1000)/Conversions!$D$3/_xlfn.XLOOKUP(B86,CarriersTech_characteristics!$B$2:$B$8,CarriersTech_characteristics!$J$2:$J$8)/Conversions!$D$2</f>
        <v>1.1148819455251065E-2</v>
      </c>
      <c r="S86" s="9">
        <f>G86*_xlfn.XLOOKUP(B86,CarriersTech_characteristics!$B$2:$B$8,CarriersTech_characteristics!$J$2:$J$8)*Conversions!$D$2</f>
        <v>0</v>
      </c>
    </row>
    <row r="87" spans="1:19" x14ac:dyDescent="0.25">
      <c r="A87">
        <v>5</v>
      </c>
      <c r="B87" s="72" t="s">
        <v>54</v>
      </c>
      <c r="C87" s="72" t="s">
        <v>6</v>
      </c>
      <c r="D87" s="72" t="s">
        <v>10</v>
      </c>
      <c r="E87">
        <f>_xlfn.XLOOKUP(A87,PeriodMap!$A$2:$A$45,PeriodMap!$B$2:$B$45)</f>
        <v>2034</v>
      </c>
      <c r="F87" s="75">
        <f>_xlfn.XLOOKUP(_xlfn.CONCAT($B87,$D87,$E87),PEC_ProdImpConstraints!$G$2:$G$286,PEC_ProdImpConstraints!$E$2:$E$286)</f>
        <v>20.404637789999999</v>
      </c>
      <c r="G87">
        <f>_xlfn.XLOOKUP(_xlfn.CONCAT($B87,$D87,$E87),PEC_ProdImpConstraints!$G$2:$G$286,PEC_ProdImpConstraints!$F$2:$F$286)</f>
        <v>100</v>
      </c>
      <c r="H87" s="72">
        <v>0</v>
      </c>
      <c r="I87">
        <f>_xlfn.XLOOKUP(_xlfn.CONCAT($B87,$D87,$E87),PEC_Info!$L$2:$L$301,PEC_Info!$F$2:$F$301)</f>
        <v>2789.0368520000002</v>
      </c>
      <c r="J87">
        <f>_xlfn.XLOOKUP(_xlfn.CONCAT($B87,$D87,$E87),PEC_Info!$L$2:$L$301,PEC_Info!$G$2:$G$301)</f>
        <v>0.3508</v>
      </c>
      <c r="K87">
        <f>_xlfn.XLOOKUP(_xlfn.CONCAT($B87,$D87,$E87),PEC_Info!$L$2:$L$301,PEC_Info!$H$2:$H$301)</f>
        <v>0</v>
      </c>
      <c r="L87">
        <f>_xlfn.XLOOKUP(_xlfn.CONCAT($B87,$D87,$E87),PEC_Info!$L$2:$L$301,PEC_Info!$I$2:$I$301)</f>
        <v>17232.22064</v>
      </c>
      <c r="M87">
        <f>_xlfn.XLOOKUP(_xlfn.CONCAT($B87,$D87,$E87),PEC_Info!$L$2:$L$301,PEC_Info!$J$2:$J$301)</f>
        <v>0.20499999999999999</v>
      </c>
      <c r="N87">
        <f>_xlfn.XLOOKUP(_xlfn.CONCAT($B87,$D87,$E87),PEC_Info!$L$2:$L$301,PEC_Info!$K$2:$K$301)</f>
        <v>0</v>
      </c>
      <c r="O87" s="74"/>
      <c r="P87" s="47">
        <f>(I87*(1+J87)+K87*1000)/_xlfn.XLOOKUP(B87,CarriersTech_characteristics!$B$2:$B$8,CarriersTech_characteristics!$G$2:$G$8)/Conversions!$D$2</f>
        <v>6.5980587709463148E-4</v>
      </c>
      <c r="Q87" s="9">
        <f>F87*_xlfn.XLOOKUP(B87,CarriersTech_characteristics!$B$2:$B$8,CarriersTech_characteristics!$G$2:$G$8)*Conversions!$D$2*(1-H87)</f>
        <v>116508608.37694921</v>
      </c>
      <c r="R87" s="47">
        <f>(L87*(1+M87)+N87*1000)/_xlfn.XLOOKUP(B87,CarriersTech_characteristics!$B$2:$B$8,CarriersTech_characteristics!$J$2:$J$8)/Conversions!$D$2</f>
        <v>3.0916330552058636E-3</v>
      </c>
      <c r="S87" s="9">
        <f>G87*_xlfn.XLOOKUP(B87,CarriersTech_characteristics!$B$2:$B$8,CarriersTech_characteristics!$J$2:$J$8)*Conversions!$D$2</f>
        <v>671645874.53983378</v>
      </c>
    </row>
    <row r="88" spans="1:19" x14ac:dyDescent="0.25">
      <c r="A88">
        <v>5</v>
      </c>
      <c r="B88" s="72" t="s">
        <v>54</v>
      </c>
      <c r="C88" s="72" t="s">
        <v>6</v>
      </c>
      <c r="D88" s="72" t="s">
        <v>11</v>
      </c>
      <c r="E88">
        <f>_xlfn.XLOOKUP(A88,PeriodMap!$A$2:$A$45,PeriodMap!$B$2:$B$45)</f>
        <v>2034</v>
      </c>
      <c r="F88" s="75">
        <f>_xlfn.XLOOKUP(_xlfn.CONCAT($B88,$D88,$E88),PEC_ProdImpConstraints!$G$2:$G$286,PEC_ProdImpConstraints!$E$2:$E$286)</f>
        <v>0</v>
      </c>
      <c r="G88">
        <f>_xlfn.XLOOKUP(_xlfn.CONCAT($B88,$D88,$E88),PEC_ProdImpConstraints!$G$2:$G$286,PEC_ProdImpConstraints!$F$2:$F$286)</f>
        <v>100</v>
      </c>
      <c r="H88" s="72">
        <v>0</v>
      </c>
      <c r="I88">
        <f>_xlfn.XLOOKUP(_xlfn.CONCAT($B88,$D88,$E88),PEC_Info!$L$2:$L$301,PEC_Info!$F$2:$F$301)</f>
        <v>2789.0368520000002</v>
      </c>
      <c r="J88">
        <f>_xlfn.XLOOKUP(_xlfn.CONCAT($B88,$D88,$E88),PEC_Info!$L$2:$L$301,PEC_Info!$G$2:$G$301)</f>
        <v>0.3508</v>
      </c>
      <c r="K88">
        <f>_xlfn.XLOOKUP(_xlfn.CONCAT($B88,$D88,$E88),PEC_Info!$L$2:$L$301,PEC_Info!$H$2:$H$301)</f>
        <v>0</v>
      </c>
      <c r="L88">
        <f>_xlfn.XLOOKUP(_xlfn.CONCAT($B88,$D88,$E88),PEC_Info!$L$2:$L$301,PEC_Info!$I$2:$I$301)</f>
        <v>17232.22064</v>
      </c>
      <c r="M88">
        <f>_xlfn.XLOOKUP(_xlfn.CONCAT($B88,$D88,$E88),PEC_Info!$L$2:$L$301,PEC_Info!$J$2:$J$301)</f>
        <v>0.20499999999999999</v>
      </c>
      <c r="N88">
        <f>_xlfn.XLOOKUP(_xlfn.CONCAT($B88,$D88,$E88),PEC_Info!$L$2:$L$301,PEC_Info!$K$2:$K$301)</f>
        <v>0</v>
      </c>
      <c r="O88" s="74"/>
      <c r="P88" s="47">
        <f>(I88*(1+J88)+K88*1000)/_xlfn.XLOOKUP(B88,CarriersTech_characteristics!$B$2:$B$8,CarriersTech_characteristics!$G$2:$G$8)/Conversions!$D$2</f>
        <v>6.5980587709463148E-4</v>
      </c>
      <c r="Q88" s="9">
        <f>F88*_xlfn.XLOOKUP(B88,CarriersTech_characteristics!$B$2:$B$8,CarriersTech_characteristics!$G$2:$G$8)*Conversions!$D$2*(1-H88)</f>
        <v>0</v>
      </c>
      <c r="R88" s="47">
        <f>(L88*(1+M88)+N88*1000)/_xlfn.XLOOKUP(B88,CarriersTech_characteristics!$B$2:$B$8,CarriersTech_characteristics!$J$2:$J$8)/Conversions!$D$2</f>
        <v>3.0916330552058636E-3</v>
      </c>
      <c r="S88" s="9">
        <f>G88*_xlfn.XLOOKUP(B88,CarriersTech_characteristics!$B$2:$B$8,CarriersTech_characteristics!$J$2:$J$8)*Conversions!$D$2</f>
        <v>671645874.53983378</v>
      </c>
    </row>
    <row r="89" spans="1:19" x14ac:dyDescent="0.25">
      <c r="A89">
        <v>5</v>
      </c>
      <c r="B89" s="72" t="s">
        <v>54</v>
      </c>
      <c r="C89" s="72" t="s">
        <v>6</v>
      </c>
      <c r="D89" s="72" t="s">
        <v>12</v>
      </c>
      <c r="E89">
        <f>_xlfn.XLOOKUP(A89,PeriodMap!$A$2:$A$45,PeriodMap!$B$2:$B$45)</f>
        <v>2034</v>
      </c>
      <c r="F89" s="75">
        <f>_xlfn.XLOOKUP(_xlfn.CONCAT($B89,$D89,$E89),PEC_ProdImpConstraints!$G$2:$G$286,PEC_ProdImpConstraints!$E$2:$E$286)</f>
        <v>0</v>
      </c>
      <c r="G89">
        <f>_xlfn.XLOOKUP(_xlfn.CONCAT($B89,$D89,$E89),PEC_ProdImpConstraints!$G$2:$G$286,PEC_ProdImpConstraints!$F$2:$F$286)</f>
        <v>0</v>
      </c>
      <c r="H89" s="72">
        <v>0</v>
      </c>
      <c r="I89">
        <f>_xlfn.XLOOKUP(_xlfn.CONCAT($B89,$D89,$E89),PEC_Info!$L$2:$L$301,PEC_Info!$F$2:$F$301)</f>
        <v>2789.0368520000002</v>
      </c>
      <c r="J89">
        <f>_xlfn.XLOOKUP(_xlfn.CONCAT($B89,$D89,$E89),PEC_Info!$L$2:$L$301,PEC_Info!$G$2:$G$301)</f>
        <v>0.3508</v>
      </c>
      <c r="K89">
        <f>_xlfn.XLOOKUP(_xlfn.CONCAT($B89,$D89,$E89),PEC_Info!$L$2:$L$301,PEC_Info!$H$2:$H$301)</f>
        <v>0</v>
      </c>
      <c r="L89">
        <f>_xlfn.XLOOKUP(_xlfn.CONCAT($B89,$D89,$E89),PEC_Info!$L$2:$L$301,PEC_Info!$I$2:$I$301)</f>
        <v>17232.22064</v>
      </c>
      <c r="M89">
        <f>_xlfn.XLOOKUP(_xlfn.CONCAT($B89,$D89,$E89),PEC_Info!$L$2:$L$301,PEC_Info!$J$2:$J$301)</f>
        <v>0.20499999999999999</v>
      </c>
      <c r="N89">
        <f>_xlfn.XLOOKUP(_xlfn.CONCAT($B89,$D89,$E89),PEC_Info!$L$2:$L$301,PEC_Info!$K$2:$K$301)</f>
        <v>0</v>
      </c>
      <c r="O89" s="74"/>
      <c r="P89" s="47">
        <f>(I89*(1+J89)+K89*1000)/_xlfn.XLOOKUP(B89,CarriersTech_characteristics!$B$2:$B$8,CarriersTech_characteristics!$G$2:$G$8)/Conversions!$D$2</f>
        <v>6.5980587709463148E-4</v>
      </c>
      <c r="Q89" s="9">
        <f>F89*_xlfn.XLOOKUP(B89,CarriersTech_characteristics!$B$2:$B$8,CarriersTech_characteristics!$G$2:$G$8)*Conversions!$D$2*(1-H89)</f>
        <v>0</v>
      </c>
      <c r="R89" s="47">
        <f>(L89*(1+M89)+N89*1000)/_xlfn.XLOOKUP(B89,CarriersTech_characteristics!$B$2:$B$8,CarriersTech_characteristics!$J$2:$J$8)/Conversions!$D$2</f>
        <v>3.0916330552058636E-3</v>
      </c>
      <c r="S89" s="9">
        <f>G89*_xlfn.XLOOKUP(B89,CarriersTech_characteristics!$B$2:$B$8,CarriersTech_characteristics!$J$2:$J$8)*Conversions!$D$2</f>
        <v>0</v>
      </c>
    </row>
    <row r="90" spans="1:19" x14ac:dyDescent="0.25">
      <c r="A90">
        <v>5</v>
      </c>
      <c r="B90" s="72" t="s">
        <v>54</v>
      </c>
      <c r="C90" s="72" t="s">
        <v>6</v>
      </c>
      <c r="D90" s="72" t="s">
        <v>8</v>
      </c>
      <c r="E90">
        <f>_xlfn.XLOOKUP(A90,PeriodMap!$A$2:$A$45,PeriodMap!$B$2:$B$45)</f>
        <v>2034</v>
      </c>
      <c r="F90" s="75">
        <f>_xlfn.XLOOKUP(_xlfn.CONCAT($B90,$D90,$E90),PEC_ProdImpConstraints!$G$2:$G$286,PEC_ProdImpConstraints!$E$2:$E$286)</f>
        <v>0</v>
      </c>
      <c r="G90">
        <f>_xlfn.XLOOKUP(_xlfn.CONCAT($B90,$D90,$E90),PEC_ProdImpConstraints!$G$2:$G$286,PEC_ProdImpConstraints!$F$2:$F$286)</f>
        <v>100</v>
      </c>
      <c r="H90" s="72">
        <v>0</v>
      </c>
      <c r="I90">
        <f>_xlfn.XLOOKUP(_xlfn.CONCAT($B90,$D90,$E90),PEC_Info!$L$2:$L$301,PEC_Info!$F$2:$F$301)</f>
        <v>2789.0368520000002</v>
      </c>
      <c r="J90">
        <f>_xlfn.XLOOKUP(_xlfn.CONCAT($B90,$D90,$E90),PEC_Info!$L$2:$L$301,PEC_Info!$G$2:$G$301)</f>
        <v>0.3508</v>
      </c>
      <c r="K90">
        <f>_xlfn.XLOOKUP(_xlfn.CONCAT($B90,$D90,$E90),PEC_Info!$L$2:$L$301,PEC_Info!$H$2:$H$301)</f>
        <v>0</v>
      </c>
      <c r="L90">
        <f>_xlfn.XLOOKUP(_xlfn.CONCAT($B90,$D90,$E90),PEC_Info!$L$2:$L$301,PEC_Info!$I$2:$I$301)</f>
        <v>17232.22064</v>
      </c>
      <c r="M90">
        <f>_xlfn.XLOOKUP(_xlfn.CONCAT($B90,$D90,$E90),PEC_Info!$L$2:$L$301,PEC_Info!$J$2:$J$301)</f>
        <v>0.20499999999999999</v>
      </c>
      <c r="N90">
        <f>_xlfn.XLOOKUP(_xlfn.CONCAT($B90,$D90,$E90),PEC_Info!$L$2:$L$301,PEC_Info!$K$2:$K$301)</f>
        <v>0</v>
      </c>
      <c r="O90" s="74"/>
      <c r="P90" s="47">
        <f>(I90*(1+J90)+K90*1000)/_xlfn.XLOOKUP(B90,CarriersTech_characteristics!$B$2:$B$8,CarriersTech_characteristics!$G$2:$G$8)/Conversions!$D$2</f>
        <v>6.5980587709463148E-4</v>
      </c>
      <c r="Q90" s="9">
        <f>F90*_xlfn.XLOOKUP(B90,CarriersTech_characteristics!$B$2:$B$8,CarriersTech_characteristics!$G$2:$G$8)*Conversions!$D$2*(1-H90)</f>
        <v>0</v>
      </c>
      <c r="R90" s="47">
        <f>(L90*(1+M90)+N90*1000)/_xlfn.XLOOKUP(B90,CarriersTech_characteristics!$B$2:$B$8,CarriersTech_characteristics!$J$2:$J$8)/Conversions!$D$2</f>
        <v>3.0916330552058636E-3</v>
      </c>
      <c r="S90" s="9">
        <f>G90*_xlfn.XLOOKUP(B90,CarriersTech_characteristics!$B$2:$B$8,CarriersTech_characteristics!$J$2:$J$8)*Conversions!$D$2</f>
        <v>671645874.53983378</v>
      </c>
    </row>
    <row r="91" spans="1:19" x14ac:dyDescent="0.25">
      <c r="A91">
        <v>5</v>
      </c>
      <c r="B91" s="72" t="s">
        <v>54</v>
      </c>
      <c r="C91" s="72" t="s">
        <v>6</v>
      </c>
      <c r="D91" s="72" t="s">
        <v>9</v>
      </c>
      <c r="E91">
        <f>_xlfn.XLOOKUP(A91,PeriodMap!$A$2:$A$45,PeriodMap!$B$2:$B$45)</f>
        <v>2034</v>
      </c>
      <c r="F91" s="75">
        <f>_xlfn.XLOOKUP(_xlfn.CONCAT($B91,$D91,$E91),PEC_ProdImpConstraints!$G$2:$G$286,PEC_ProdImpConstraints!$E$2:$E$286)</f>
        <v>0</v>
      </c>
      <c r="G91">
        <f>_xlfn.XLOOKUP(_xlfn.CONCAT($B91,$D91,$E91),PEC_ProdImpConstraints!$G$2:$G$286,PEC_ProdImpConstraints!$F$2:$F$286)</f>
        <v>0</v>
      </c>
      <c r="H91" s="72">
        <v>0</v>
      </c>
      <c r="I91">
        <f>_xlfn.XLOOKUP(_xlfn.CONCAT($B91,$D91,$E91),PEC_Info!$L$2:$L$301,PEC_Info!$F$2:$F$301)</f>
        <v>2789.0368520000002</v>
      </c>
      <c r="J91">
        <f>_xlfn.XLOOKUP(_xlfn.CONCAT($B91,$D91,$E91),PEC_Info!$L$2:$L$301,PEC_Info!$G$2:$G$301)</f>
        <v>0.3508</v>
      </c>
      <c r="K91">
        <f>_xlfn.XLOOKUP(_xlfn.CONCAT($B91,$D91,$E91),PEC_Info!$L$2:$L$301,PEC_Info!$H$2:$H$301)</f>
        <v>0</v>
      </c>
      <c r="L91">
        <f>_xlfn.XLOOKUP(_xlfn.CONCAT($B91,$D91,$E91),PEC_Info!$L$2:$L$301,PEC_Info!$I$2:$I$301)</f>
        <v>17232.22064</v>
      </c>
      <c r="M91">
        <f>_xlfn.XLOOKUP(_xlfn.CONCAT($B91,$D91,$E91),PEC_Info!$L$2:$L$301,PEC_Info!$J$2:$J$301)</f>
        <v>0.20499999999999999</v>
      </c>
      <c r="N91">
        <f>_xlfn.XLOOKUP(_xlfn.CONCAT($B91,$D91,$E91),PEC_Info!$L$2:$L$301,PEC_Info!$K$2:$K$301)</f>
        <v>0</v>
      </c>
      <c r="O91" s="74"/>
      <c r="P91" s="47">
        <f>(I91*(1+J91)+K91*1000)/_xlfn.XLOOKUP(B91,CarriersTech_characteristics!$B$2:$B$8,CarriersTech_characteristics!$G$2:$G$8)/Conversions!$D$2</f>
        <v>6.5980587709463148E-4</v>
      </c>
      <c r="Q91" s="9">
        <f>F91*_xlfn.XLOOKUP(B91,CarriersTech_characteristics!$B$2:$B$8,CarriersTech_characteristics!$G$2:$G$8)*Conversions!$D$2*(1-H91)</f>
        <v>0</v>
      </c>
      <c r="R91" s="47">
        <f>(L91*(1+M91)+N91*1000)/_xlfn.XLOOKUP(B91,CarriersTech_characteristics!$B$2:$B$8,CarriersTech_characteristics!$J$2:$J$8)/Conversions!$D$2</f>
        <v>3.0916330552058636E-3</v>
      </c>
      <c r="S91" s="9">
        <f>G91*_xlfn.XLOOKUP(B91,CarriersTech_characteristics!$B$2:$B$8,CarriersTech_characteristics!$J$2:$J$8)*Conversions!$D$2</f>
        <v>0</v>
      </c>
    </row>
    <row r="92" spans="1:19" s="51" customFormat="1" x14ac:dyDescent="0.25">
      <c r="A92" s="51">
        <v>5</v>
      </c>
      <c r="B92" s="77" t="s">
        <v>54</v>
      </c>
      <c r="C92" s="77" t="s">
        <v>6</v>
      </c>
      <c r="D92" s="77" t="s">
        <v>80</v>
      </c>
      <c r="E92" s="51">
        <f>_xlfn.XLOOKUP(A92,PeriodMap!$A$2:$A$45,PeriodMap!$B$2:$B$45)</f>
        <v>2034</v>
      </c>
      <c r="F92" s="78">
        <f>SUM(F87:F91)</f>
        <v>20.404637789999999</v>
      </c>
      <c r="G92" s="78">
        <f>SUM(G87:G91)</f>
        <v>300</v>
      </c>
      <c r="H92" s="51">
        <f>AVERAGE(H87:H91)</f>
        <v>0</v>
      </c>
      <c r="I92" s="51">
        <f>AVERAGE(I87:I91)</f>
        <v>2789.0368520000002</v>
      </c>
      <c r="J92" s="51">
        <f t="shared" ref="J92:N92" si="17">AVERAGE(J87:J91)</f>
        <v>0.3508</v>
      </c>
      <c r="K92" s="51">
        <f t="shared" si="17"/>
        <v>0</v>
      </c>
      <c r="L92" s="51">
        <f t="shared" si="17"/>
        <v>17232.22064</v>
      </c>
      <c r="M92" s="51">
        <f t="shared" si="17"/>
        <v>0.20499999999999999</v>
      </c>
      <c r="N92" s="51">
        <f t="shared" si="17"/>
        <v>0</v>
      </c>
      <c r="O92" s="79"/>
      <c r="P92" s="51">
        <f t="shared" ref="P92" si="18">AVERAGE(P87:P91)</f>
        <v>6.5980587709463148E-4</v>
      </c>
      <c r="Q92" s="59">
        <f>SUM(Q87:Q91)</f>
        <v>116508608.37694921</v>
      </c>
      <c r="R92" s="80">
        <f t="shared" ref="R92" si="19">AVERAGE(R87:R91)</f>
        <v>3.0916330552058636E-3</v>
      </c>
      <c r="S92" s="59">
        <f>SUM(S87:S91)</f>
        <v>2014937623.6195014</v>
      </c>
    </row>
    <row r="93" spans="1:19" x14ac:dyDescent="0.25">
      <c r="A93">
        <v>6</v>
      </c>
      <c r="B93" t="s">
        <v>59</v>
      </c>
      <c r="C93" t="s">
        <v>6</v>
      </c>
      <c r="E93">
        <f>_xlfn.XLOOKUP(A93,PeriodMap!$A$2:$A$45,PeriodMap!$B$2:$B$45)</f>
        <v>2039</v>
      </c>
      <c r="F93" s="75">
        <f>_xlfn.XLOOKUP(_xlfn.CONCAT($B93,$D93,$E93),PEC_ProdImpConstraints!$G$2:$G$286,PEC_ProdImpConstraints!$E$2:$E$286)</f>
        <v>270</v>
      </c>
      <c r="G93">
        <f>_xlfn.XLOOKUP(_xlfn.CONCAT($B93,$D93,$E93),PEC_ProdImpConstraints!$G$2:$G$286,PEC_ProdImpConstraints!$F$2:$F$286)</f>
        <v>0</v>
      </c>
      <c r="H93">
        <f>_xlfn.XLOOKUP(_xlfn.CONCAT($B93,$D93,$E93),PEC_Info!$L$2:$L$301,PEC_Info!$E$2:$E$301)</f>
        <v>0</v>
      </c>
      <c r="I93">
        <f>_xlfn.XLOOKUP(_xlfn.CONCAT($B93,$D93,$E93),PEC_Info!$L$2:$L$301,PEC_Info!$F$2:$F$301)</f>
        <v>5683.2535889999999</v>
      </c>
      <c r="J93">
        <f>_xlfn.XLOOKUP(_xlfn.CONCAT($B93,$D93,$E93),PEC_Info!$L$2:$L$301,PEC_Info!$G$2:$G$301)</f>
        <v>0</v>
      </c>
      <c r="K93">
        <f>_xlfn.XLOOKUP(_xlfn.CONCAT($B93,$D93,$E93),PEC_Info!$L$2:$L$301,PEC_Info!$H$2:$H$301)</f>
        <v>0</v>
      </c>
      <c r="L93">
        <f>_xlfn.XLOOKUP(_xlfn.CONCAT($B93,$D93,$E93),PEC_Info!$L$2:$L$301,PEC_Info!$I$2:$I$301)</f>
        <v>5683.2535889999999</v>
      </c>
      <c r="M93">
        <f>_xlfn.XLOOKUP(_xlfn.CONCAT($B93,$D93,$E93),PEC_Info!$L$2:$L$301,PEC_Info!$J$2:$J$301)</f>
        <v>0</v>
      </c>
      <c r="N93">
        <f>_xlfn.XLOOKUP(_xlfn.CONCAT($B93,$D93,$E93),PEC_Info!$L$2:$L$301,PEC_Info!$K$2:$K$301)</f>
        <v>0</v>
      </c>
      <c r="P93">
        <f>(I93*(1+J93)+K93*1000)/_xlfn.XLOOKUP(B93,CarriersTech_characteristics!$B$2:$B$8,CarriersTech_characteristics!$G$2:$G$8)/Conversions!$D$2</f>
        <v>1.3148915653420498E-3</v>
      </c>
      <c r="Q93" s="9">
        <f>F93*_xlfn.XLOOKUP(B93,CarriersTech_characteristics!$B$2:$B$8,CarriersTech_characteristics!$G$2:$G$8)*Conversions!$D$2*(1-H93)</f>
        <v>1167000009.336</v>
      </c>
      <c r="R93">
        <f>(L93*(1+M93)+N93*1000)/_xlfn.XLOOKUP(B93,CarriersTech_characteristics!$B$2:$B$8,CarriersTech_characteristics!$J$2:$J$8)/Conversions!$D$2</f>
        <v>1.3148915653420498E-3</v>
      </c>
      <c r="S93" s="9">
        <f>G93*_xlfn.XLOOKUP(B93,CarriersTech_characteristics!$B$2:$B$8,CarriersTech_characteristics!$J$2:$J$8)*Conversions!$D$2</f>
        <v>0</v>
      </c>
    </row>
    <row r="94" spans="1:19" x14ac:dyDescent="0.25">
      <c r="A94">
        <v>6</v>
      </c>
      <c r="B94" t="s">
        <v>38</v>
      </c>
      <c r="C94" t="s">
        <v>6</v>
      </c>
      <c r="E94">
        <f>_xlfn.XLOOKUP(A94,PeriodMap!$A$2:$A$45,PeriodMap!$B$2:$B$45)</f>
        <v>2039</v>
      </c>
      <c r="F94" s="75">
        <f>_xlfn.XLOOKUP(_xlfn.CONCAT($B94,$D94,$E94),PEC_ProdImpConstraints!$G$2:$G$286,PEC_ProdImpConstraints!$E$2:$E$286)</f>
        <v>175</v>
      </c>
      <c r="G94">
        <f>_xlfn.XLOOKUP(_xlfn.CONCAT($B94,$D94,$E94),PEC_ProdImpConstraints!$G$2:$G$286,PEC_ProdImpConstraints!$F$2:$F$286)</f>
        <v>0</v>
      </c>
      <c r="H94">
        <f>_xlfn.XLOOKUP(_xlfn.CONCAT($B94,$D94,$E94),PEC_Info!$L$2:$L$301,PEC_Info!$E$2:$E$301)</f>
        <v>0</v>
      </c>
      <c r="I94">
        <f>_xlfn.XLOOKUP(_xlfn.CONCAT($B94,$D94,$E94),PEC_Info!$L$2:$L$301,PEC_Info!$F$2:$F$301)</f>
        <v>9000</v>
      </c>
      <c r="J94">
        <f>_xlfn.XLOOKUP(_xlfn.CONCAT($B94,$D94,$E94),PEC_Info!$L$2:$L$301,PEC_Info!$G$2:$G$301)</f>
        <v>0.05</v>
      </c>
      <c r="K94">
        <f>_xlfn.XLOOKUP(_xlfn.CONCAT($B94,$D94,$E94),PEC_Info!$L$2:$L$301,PEC_Info!$H$2:$H$301)</f>
        <v>0</v>
      </c>
      <c r="L94">
        <f>_xlfn.XLOOKUP(_xlfn.CONCAT($B94,$D94,$E94),PEC_Info!$L$2:$L$301,PEC_Info!$I$2:$I$301)</f>
        <v>9000</v>
      </c>
      <c r="M94">
        <f>_xlfn.XLOOKUP(_xlfn.CONCAT($B94,$D94,$E94),PEC_Info!$L$2:$L$301,PEC_Info!$J$2:$J$301)</f>
        <v>0.05</v>
      </c>
      <c r="N94">
        <f>_xlfn.XLOOKUP(_xlfn.CONCAT($B94,$D94,$E94),PEC_Info!$L$2:$L$301,PEC_Info!$K$2:$K$301)</f>
        <v>0</v>
      </c>
      <c r="P94">
        <f>(I94*(1+J94)+K94*1000)/_xlfn.XLOOKUP(B94,CarriersTech_characteristics!$B$2:$B$8,CarriersTech_characteristics!$G$2:$G$8)/Conversions!$D$2</f>
        <v>2.4924961160316295E-3</v>
      </c>
      <c r="Q94" s="9">
        <f>F94*_xlfn.XLOOKUP(B94,CarriersTech_characteristics!$B$2:$B$8,CarriersTech_characteristics!$G$2:$G$8)*Conversions!$D$2*(1-H94)</f>
        <v>663491505.30793202</v>
      </c>
      <c r="R94">
        <f>(L94*(1+M94)+N94*1000)/_xlfn.XLOOKUP(B94,CarriersTech_characteristics!$B$2:$B$8,CarriersTech_characteristics!$J$2:$J$8)/Conversions!$D$2</f>
        <v>2.4924961160316295E-3</v>
      </c>
      <c r="S94" s="9">
        <f>G94*_xlfn.XLOOKUP(B94,CarriersTech_characteristics!$B$2:$B$8,CarriersTech_characteristics!$J$2:$J$8)*Conversions!$D$2</f>
        <v>0</v>
      </c>
    </row>
    <row r="95" spans="1:19" x14ac:dyDescent="0.25">
      <c r="A95">
        <v>6</v>
      </c>
      <c r="B95" t="s">
        <v>35</v>
      </c>
      <c r="C95" t="s">
        <v>6</v>
      </c>
      <c r="E95">
        <f>_xlfn.XLOOKUP(A95,PeriodMap!$A$2:$A$45,PeriodMap!$B$2:$B$45)</f>
        <v>2039</v>
      </c>
      <c r="F95" s="75">
        <f>_xlfn.XLOOKUP(_xlfn.CONCAT($B95,$D95,$E95),PEC_ProdImpConstraints!$G$2:$G$286,PEC_ProdImpConstraints!$E$2:$E$286)</f>
        <v>46.191493399999999</v>
      </c>
      <c r="G95">
        <f>_xlfn.XLOOKUP(_xlfn.CONCAT($B95,$D95,$E95),PEC_ProdImpConstraints!$G$2:$G$286,PEC_ProdImpConstraints!$F$2:$F$286)</f>
        <v>200</v>
      </c>
      <c r="H95">
        <f>_xlfn.XLOOKUP(_xlfn.CONCAT($B95,$D95,$E95),PEC_Info!$L$2:$L$301,PEC_Info!$E$2:$E$301)</f>
        <v>0.36749121400000001</v>
      </c>
      <c r="I95">
        <f>_xlfn.XLOOKUP(_xlfn.CONCAT($B95,$D95,$E95),PEC_Info!$L$2:$L$301,PEC_Info!$F$2:$F$301)</f>
        <v>27687.518909999999</v>
      </c>
      <c r="J95">
        <f>_xlfn.XLOOKUP(_xlfn.CONCAT($B95,$D95,$E95),PEC_Info!$L$2:$L$301,PEC_Info!$G$2:$G$301)</f>
        <v>0.24</v>
      </c>
      <c r="K95">
        <f>_xlfn.XLOOKUP(_xlfn.CONCAT($B95,$D95,$E95),PEC_Info!$L$2:$L$301,PEC_Info!$H$2:$H$301)</f>
        <v>0</v>
      </c>
      <c r="L95">
        <f>_xlfn.XLOOKUP(_xlfn.CONCAT($B95,$D95,$E95),PEC_Info!$L$2:$L$301,PEC_Info!$I$2:$I$301)</f>
        <v>32349.616139999998</v>
      </c>
      <c r="M95">
        <f>_xlfn.XLOOKUP(_xlfn.CONCAT($B95,$D95,$E95),PEC_Info!$L$2:$L$301,PEC_Info!$J$2:$J$301)</f>
        <v>0.34899999999999998</v>
      </c>
      <c r="N95">
        <f>_xlfn.XLOOKUP(_xlfn.CONCAT($B95,$D95,$E95),PEC_Info!$L$2:$L$301,PEC_Info!$K$2:$K$301)</f>
        <v>0</v>
      </c>
      <c r="P95" s="64">
        <f>(I95*(1+J95)+K95*1000)/Conversions!$D$3/_xlfn.XLOOKUP(B95,CarriersTech_characteristics!$B$2:$B$8,CarriersTech_characteristics!$G$2:$G$8)/Conversions!$D$2</f>
        <v>3.9566621379571376E-3</v>
      </c>
      <c r="Q95" s="9">
        <f>F95*_xlfn.XLOOKUP(B95,CarriersTech_characteristics!$B$2:$B$8,CarriersTech_characteristics!$G$2:$G$8)*Conversions!$D$2*(1-H95)</f>
        <v>305809373.95440489</v>
      </c>
      <c r="R95" s="64">
        <f>(L95*(1+M95)+N95*1000)/Conversions!$D$3/_xlfn.XLOOKUP(B95,CarriersTech_characteristics!$B$2:$B$8,CarriersTech_characteristics!$J$2:$J$8)/Conversions!$D$2</f>
        <v>5.0292627220437577E-3</v>
      </c>
      <c r="S95" s="9">
        <f>G95*_xlfn.XLOOKUP(B95,CarriersTech_characteristics!$B$2:$B$8,CarriersTech_characteristics!$J$2:$J$8)*Conversions!$D$2</f>
        <v>2093400016.7472003</v>
      </c>
    </row>
    <row r="96" spans="1:19" x14ac:dyDescent="0.25">
      <c r="A96">
        <v>6</v>
      </c>
      <c r="B96" t="s">
        <v>33</v>
      </c>
      <c r="C96" t="s">
        <v>6</v>
      </c>
      <c r="D96" t="s">
        <v>12</v>
      </c>
      <c r="E96">
        <f>_xlfn.XLOOKUP(A96,PeriodMap!$A$2:$A$45,PeriodMap!$B$2:$B$45)</f>
        <v>2039</v>
      </c>
      <c r="F96" s="75">
        <f>_xlfn.XLOOKUP(_xlfn.CONCAT($B96,$D96,$E96),PEC_ProdImpConstraints!$G$2:$G$286,PEC_ProdImpConstraints!$E$2:$E$286)</f>
        <v>56.061080310000001</v>
      </c>
      <c r="G96">
        <f>_xlfn.XLOOKUP(_xlfn.CONCAT($B96,$D96,$E96),PEC_ProdImpConstraints!$G$2:$G$286,PEC_ProdImpConstraints!$F$2:$F$286)</f>
        <v>0</v>
      </c>
      <c r="H96">
        <f>_xlfn.XLOOKUP(_xlfn.CONCAT($B96,$D96,$E96),PEC_Info!$L$2:$L$301,PEC_Info!$E$2:$E$301)</f>
        <v>0</v>
      </c>
      <c r="I96">
        <f>_xlfn.XLOOKUP(_xlfn.CONCAT($B96,$D96,$E96),PEC_Info!$L$2:$L$301,PEC_Info!$F$2:$F$301)</f>
        <v>1156.3734260000001</v>
      </c>
      <c r="J96">
        <f>_xlfn.XLOOKUP(_xlfn.CONCAT($B96,$D96,$E96),PEC_Info!$L$2:$L$301,PEC_Info!$G$2:$G$301)</f>
        <v>0.3508</v>
      </c>
      <c r="K96">
        <f>_xlfn.XLOOKUP(_xlfn.CONCAT($B96,$D96,$E96),PEC_Info!$L$2:$L$301,PEC_Info!$H$2:$H$301)</f>
        <v>0</v>
      </c>
      <c r="L96">
        <f>_xlfn.XLOOKUP(_xlfn.CONCAT($B96,$D96,$E96),PEC_Info!$L$2:$L$301,PEC_Info!$I$2:$I$301)</f>
        <v>7072.7194509999999</v>
      </c>
      <c r="M96">
        <f>_xlfn.XLOOKUP(_xlfn.CONCAT($B96,$D96,$E96),PEC_Info!$L$2:$L$301,PEC_Info!$J$2:$J$301)</f>
        <v>0.20499999999999999</v>
      </c>
      <c r="N96">
        <f>_xlfn.XLOOKUP(_xlfn.CONCAT($B96,$D96,$E96),PEC_Info!$L$2:$L$301,PEC_Info!$K$2:$K$301)</f>
        <v>0</v>
      </c>
      <c r="P96" s="47">
        <f>(I96*(1+J96)+K96*1000)/_xlfn.XLOOKUP(B96,CarriersTech_characteristics!$B$2:$B$8,CarriersTech_characteristics!$G$2:$G$8)/Conversions!$D$2</f>
        <v>3.267997813018816E-4</v>
      </c>
      <c r="Q96" s="9">
        <f>F96*_xlfn.XLOOKUP(B96,CarriersTech_characteristics!$B$2:$B$8,CarriersTech_characteristics!$G$2:$G$8)*Conversions!$D$2*(1-H96)</f>
        <v>267959315.68697739</v>
      </c>
      <c r="R96">
        <f>(L96*(1+M96)+N96*1000)/_xlfn.XLOOKUP(B96,CarriersTech_characteristics!$B$2:$B$8,CarriersTech_characteristics!$J$2:$J$8)/Conversions!$D$2</f>
        <v>1.3570629709681193E-3</v>
      </c>
      <c r="S96" s="9">
        <f>G96*_xlfn.XLOOKUP(B96,CarriersTech_characteristics!$B$2:$B$8,CarriersTech_characteristics!$J$2:$J$8)*Conversions!$D$2</f>
        <v>0</v>
      </c>
    </row>
    <row r="97" spans="1:19" x14ac:dyDescent="0.25">
      <c r="A97">
        <v>6</v>
      </c>
      <c r="B97" t="s">
        <v>33</v>
      </c>
      <c r="C97" t="s">
        <v>6</v>
      </c>
      <c r="D97" t="s">
        <v>9</v>
      </c>
      <c r="E97">
        <f>_xlfn.XLOOKUP(A97,PeriodMap!$A$2:$A$45,PeriodMap!$B$2:$B$45)</f>
        <v>2039</v>
      </c>
      <c r="F97" s="75">
        <f>_xlfn.XLOOKUP(_xlfn.CONCAT($B97,$D97,$E97),PEC_ProdImpConstraints!$G$2:$G$286,PEC_ProdImpConstraints!$E$2:$E$286)</f>
        <v>0</v>
      </c>
      <c r="G97">
        <f>_xlfn.XLOOKUP(_xlfn.CONCAT($B97,$D97,$E97),PEC_ProdImpConstraints!$G$2:$G$286,PEC_ProdImpConstraints!$F$2:$F$286)</f>
        <v>0</v>
      </c>
      <c r="H97">
        <f>_xlfn.XLOOKUP(_xlfn.CONCAT($B97,$D97,$E97),PEC_Info!$L$2:$L$301,PEC_Info!$E$2:$E$301)</f>
        <v>0</v>
      </c>
      <c r="I97">
        <f>_xlfn.XLOOKUP(_xlfn.CONCAT($B97,$D97,$E97),PEC_Info!$L$2:$L$301,PEC_Info!$F$2:$F$301)</f>
        <v>1156.3734260000001</v>
      </c>
      <c r="J97">
        <f>_xlfn.XLOOKUP(_xlfn.CONCAT($B97,$D97,$E97),PEC_Info!$L$2:$L$301,PEC_Info!$G$2:$G$301)</f>
        <v>0.3508</v>
      </c>
      <c r="K97">
        <f>_xlfn.XLOOKUP(_xlfn.CONCAT($B97,$D97,$E97),PEC_Info!$L$2:$L$301,PEC_Info!$H$2:$H$301)</f>
        <v>0</v>
      </c>
      <c r="L97">
        <f>_xlfn.XLOOKUP(_xlfn.CONCAT($B97,$D97,$E97),PEC_Info!$L$2:$L$301,PEC_Info!$I$2:$I$301)</f>
        <v>7072.7194509999999</v>
      </c>
      <c r="M97">
        <f>_xlfn.XLOOKUP(_xlfn.CONCAT($B97,$D97,$E97),PEC_Info!$L$2:$L$301,PEC_Info!$J$2:$J$301)</f>
        <v>0.20499999999999999</v>
      </c>
      <c r="N97">
        <f>_xlfn.XLOOKUP(_xlfn.CONCAT($B97,$D97,$E97),PEC_Info!$L$2:$L$301,PEC_Info!$K$2:$K$301)</f>
        <v>0</v>
      </c>
      <c r="P97" s="47">
        <f>(I97*(1+J97)+K97*1000)/_xlfn.XLOOKUP(B97,CarriersTech_characteristics!$B$2:$B$8,CarriersTech_characteristics!$G$2:$G$8)/Conversions!$D$2</f>
        <v>3.267997813018816E-4</v>
      </c>
      <c r="Q97" s="9">
        <f>F97*_xlfn.XLOOKUP(B97,CarriersTech_characteristics!$B$2:$B$8,CarriersTech_characteristics!$G$2:$G$8)*Conversions!$D$2*(1-H97)</f>
        <v>0</v>
      </c>
      <c r="R97">
        <f>(L97*(1+M97)+N97*1000)/_xlfn.XLOOKUP(B97,CarriersTech_characteristics!$B$2:$B$8,CarriersTech_characteristics!$J$2:$J$8)/Conversions!$D$2</f>
        <v>1.3570629709681193E-3</v>
      </c>
      <c r="S97" s="9">
        <f>G97*_xlfn.XLOOKUP(B97,CarriersTech_characteristics!$B$2:$B$8,CarriersTech_characteristics!$J$2:$J$8)*Conversions!$D$2</f>
        <v>0</v>
      </c>
    </row>
    <row r="98" spans="1:19" x14ac:dyDescent="0.25">
      <c r="A98">
        <v>6</v>
      </c>
      <c r="B98" t="s">
        <v>33</v>
      </c>
      <c r="C98" t="s">
        <v>6</v>
      </c>
      <c r="D98" t="s">
        <v>10</v>
      </c>
      <c r="E98">
        <f>_xlfn.XLOOKUP(A98,PeriodMap!$A$2:$A$45,PeriodMap!$B$2:$B$45)</f>
        <v>2039</v>
      </c>
      <c r="F98" s="75">
        <f>_xlfn.XLOOKUP(_xlfn.CONCAT($B98,$D98,$E98),PEC_ProdImpConstraints!$G$2:$G$286,PEC_ProdImpConstraints!$E$2:$E$286)</f>
        <v>960.66914529999997</v>
      </c>
      <c r="G98">
        <f>_xlfn.XLOOKUP(_xlfn.CONCAT($B98,$D98,$E98),PEC_ProdImpConstraints!$G$2:$G$286,PEC_ProdImpConstraints!$F$2:$F$286)</f>
        <v>150</v>
      </c>
      <c r="H98">
        <f>_xlfn.XLOOKUP(_xlfn.CONCAT($B98,$D98,$E98),PEC_Info!$L$2:$L$301,PEC_Info!$E$2:$E$301)</f>
        <v>0</v>
      </c>
      <c r="I98">
        <f>_xlfn.XLOOKUP(_xlfn.CONCAT($B98,$D98,$E98),PEC_Info!$L$2:$L$301,PEC_Info!$F$2:$F$301)</f>
        <v>1156.3734260000001</v>
      </c>
      <c r="J98">
        <f>_xlfn.XLOOKUP(_xlfn.CONCAT($B98,$D98,$E98),PEC_Info!$L$2:$L$301,PEC_Info!$G$2:$G$301)</f>
        <v>0.3508</v>
      </c>
      <c r="K98">
        <f>_xlfn.XLOOKUP(_xlfn.CONCAT($B98,$D98,$E98),PEC_Info!$L$2:$L$301,PEC_Info!$H$2:$H$301)</f>
        <v>0</v>
      </c>
      <c r="L98">
        <f>_xlfn.XLOOKUP(_xlfn.CONCAT($B98,$D98,$E98),PEC_Info!$L$2:$L$301,PEC_Info!$I$2:$I$301)</f>
        <v>7072.7194509999999</v>
      </c>
      <c r="M98">
        <f>_xlfn.XLOOKUP(_xlfn.CONCAT($B98,$D98,$E98),PEC_Info!$L$2:$L$301,PEC_Info!$J$2:$J$301)</f>
        <v>0.20499999999999999</v>
      </c>
      <c r="N98">
        <f>_xlfn.XLOOKUP(_xlfn.CONCAT($B98,$D98,$E98),PEC_Info!$L$2:$L$301,PEC_Info!$K$2:$K$301)</f>
        <v>0</v>
      </c>
      <c r="P98" s="47">
        <f>(I98*(1+J98)+K98*1000)/_xlfn.XLOOKUP(B98,CarriersTech_characteristics!$B$2:$B$8,CarriersTech_characteristics!$G$2:$G$8)/Conversions!$D$2</f>
        <v>3.267997813018816E-4</v>
      </c>
      <c r="Q98" s="9">
        <f>F98*_xlfn.XLOOKUP(B98,CarriersTech_characteristics!$B$2:$B$8,CarriersTech_characteristics!$G$2:$G$8)*Conversions!$D$2*(1-H98)</f>
        <v>4591781773.6070919</v>
      </c>
      <c r="R98">
        <f>(L98*(1+M98)+N98*1000)/_xlfn.XLOOKUP(B98,CarriersTech_characteristics!$B$2:$B$8,CarriersTech_characteristics!$J$2:$J$8)/Conversions!$D$2</f>
        <v>1.3570629709681193E-3</v>
      </c>
      <c r="S98" s="9">
        <f>G98*_xlfn.XLOOKUP(B98,CarriersTech_characteristics!$B$2:$B$8,CarriersTech_characteristics!$J$2:$J$8)*Conversions!$D$2</f>
        <v>942030007.53624022</v>
      </c>
    </row>
    <row r="99" spans="1:19" x14ac:dyDescent="0.25">
      <c r="A99">
        <v>6</v>
      </c>
      <c r="B99" t="s">
        <v>33</v>
      </c>
      <c r="C99" t="s">
        <v>6</v>
      </c>
      <c r="D99" t="s">
        <v>11</v>
      </c>
      <c r="E99">
        <f>_xlfn.XLOOKUP(A99,PeriodMap!$A$2:$A$45,PeriodMap!$B$2:$B$45)</f>
        <v>2039</v>
      </c>
      <c r="F99" s="75">
        <f>_xlfn.XLOOKUP(_xlfn.CONCAT($B99,$D99,$E99),PEC_ProdImpConstraints!$G$2:$G$286,PEC_ProdImpConstraints!$E$2:$E$286)</f>
        <v>961.97451109999997</v>
      </c>
      <c r="G99">
        <f>_xlfn.XLOOKUP(_xlfn.CONCAT($B99,$D99,$E99),PEC_ProdImpConstraints!$G$2:$G$286,PEC_ProdImpConstraints!$F$2:$F$286)</f>
        <v>150</v>
      </c>
      <c r="H99">
        <f>_xlfn.XLOOKUP(_xlfn.CONCAT($B99,$D99,$E99),PEC_Info!$L$2:$L$301,PEC_Info!$E$2:$E$301)</f>
        <v>0</v>
      </c>
      <c r="I99">
        <f>_xlfn.XLOOKUP(_xlfn.CONCAT($B99,$D99,$E99),PEC_Info!$L$2:$L$301,PEC_Info!$F$2:$F$301)</f>
        <v>1156.3734260000001</v>
      </c>
      <c r="J99">
        <f>_xlfn.XLOOKUP(_xlfn.CONCAT($B99,$D99,$E99),PEC_Info!$L$2:$L$301,PEC_Info!$G$2:$G$301)</f>
        <v>0.3508</v>
      </c>
      <c r="K99">
        <f>_xlfn.XLOOKUP(_xlfn.CONCAT($B99,$D99,$E99),PEC_Info!$L$2:$L$301,PEC_Info!$H$2:$H$301)</f>
        <v>0</v>
      </c>
      <c r="L99">
        <f>_xlfn.XLOOKUP(_xlfn.CONCAT($B99,$D99,$E99),PEC_Info!$L$2:$L$301,PEC_Info!$I$2:$I$301)</f>
        <v>7072.7194509999999</v>
      </c>
      <c r="M99">
        <f>_xlfn.XLOOKUP(_xlfn.CONCAT($B99,$D99,$E99),PEC_Info!$L$2:$L$301,PEC_Info!$J$2:$J$301)</f>
        <v>0.20499999999999999</v>
      </c>
      <c r="N99">
        <f>_xlfn.XLOOKUP(_xlfn.CONCAT($B99,$D99,$E99),PEC_Info!$L$2:$L$301,PEC_Info!$K$2:$K$301)</f>
        <v>0</v>
      </c>
      <c r="P99" s="47">
        <f>(I99*(1+J99)+K99*1000)/_xlfn.XLOOKUP(B99,CarriersTech_characteristics!$B$2:$B$8,CarriersTech_characteristics!$G$2:$G$8)/Conversions!$D$2</f>
        <v>3.267997813018816E-4</v>
      </c>
      <c r="Q99" s="9">
        <f>F99*_xlfn.XLOOKUP(B99,CarriersTech_characteristics!$B$2:$B$8,CarriersTech_characteristics!$G$2:$G$8)*Conversions!$D$2*(1-H99)</f>
        <v>4598021127.6215887</v>
      </c>
      <c r="R99">
        <f>(L99*(1+M99)+N99*1000)/_xlfn.XLOOKUP(B99,CarriersTech_characteristics!$B$2:$B$8,CarriersTech_characteristics!$J$2:$J$8)/Conversions!$D$2</f>
        <v>1.3570629709681193E-3</v>
      </c>
      <c r="S99" s="9">
        <f>G99*_xlfn.XLOOKUP(B99,CarriersTech_characteristics!$B$2:$B$8,CarriersTech_characteristics!$J$2:$J$8)*Conversions!$D$2</f>
        <v>942030007.53624022</v>
      </c>
    </row>
    <row r="100" spans="1:19" x14ac:dyDescent="0.25">
      <c r="A100">
        <v>6</v>
      </c>
      <c r="B100" t="s">
        <v>33</v>
      </c>
      <c r="C100" t="s">
        <v>6</v>
      </c>
      <c r="D100" t="s">
        <v>8</v>
      </c>
      <c r="E100">
        <f>_xlfn.XLOOKUP(A100,PeriodMap!$A$2:$A$45,PeriodMap!$B$2:$B$45)</f>
        <v>2039</v>
      </c>
      <c r="F100" s="75">
        <f>_xlfn.XLOOKUP(_xlfn.CONCAT($B100,$D100,$E100),PEC_ProdImpConstraints!$G$2:$G$286,PEC_ProdImpConstraints!$E$2:$E$286)</f>
        <v>101.5457706</v>
      </c>
      <c r="G100">
        <f>_xlfn.XLOOKUP(_xlfn.CONCAT($B100,$D100,$E100),PEC_ProdImpConstraints!$G$2:$G$286,PEC_ProdImpConstraints!$F$2:$F$286)</f>
        <v>150</v>
      </c>
      <c r="H100">
        <f>_xlfn.XLOOKUP(_xlfn.CONCAT($B100,$D100,$E100),PEC_Info!$L$2:$L$301,PEC_Info!$E$2:$E$301)</f>
        <v>0</v>
      </c>
      <c r="I100">
        <f>_xlfn.XLOOKUP(_xlfn.CONCAT($B100,$D100,$E100),PEC_Info!$L$2:$L$301,PEC_Info!$F$2:$F$301)</f>
        <v>1156.3734260000001</v>
      </c>
      <c r="J100">
        <f>_xlfn.XLOOKUP(_xlfn.CONCAT($B100,$D100,$E100),PEC_Info!$L$2:$L$301,PEC_Info!$G$2:$G$301)</f>
        <v>0.3508</v>
      </c>
      <c r="K100">
        <f>_xlfn.XLOOKUP(_xlfn.CONCAT($B100,$D100,$E100),PEC_Info!$L$2:$L$301,PEC_Info!$H$2:$H$301)</f>
        <v>0</v>
      </c>
      <c r="L100">
        <f>_xlfn.XLOOKUP(_xlfn.CONCAT($B100,$D100,$E100),PEC_Info!$L$2:$L$301,PEC_Info!$I$2:$I$301)</f>
        <v>7072.7194509999999</v>
      </c>
      <c r="M100">
        <f>_xlfn.XLOOKUP(_xlfn.CONCAT($B100,$D100,$E100),PEC_Info!$L$2:$L$301,PEC_Info!$J$2:$J$301)</f>
        <v>0.20499999999999999</v>
      </c>
      <c r="N100">
        <f>_xlfn.XLOOKUP(_xlfn.CONCAT($B100,$D100,$E100),PEC_Info!$L$2:$L$301,PEC_Info!$K$2:$K$301)</f>
        <v>0</v>
      </c>
      <c r="P100" s="47">
        <f>(I100*(1+J100)+K100*1000)/_xlfn.XLOOKUP(B100,CarriersTech_characteristics!$B$2:$B$8,CarriersTech_characteristics!$G$2:$G$8)/Conversions!$D$2</f>
        <v>3.267997813018816E-4</v>
      </c>
      <c r="Q100" s="9">
        <f>F100*_xlfn.XLOOKUP(B100,CarriersTech_characteristics!$B$2:$B$8,CarriersTech_characteristics!$G$2:$G$8)*Conversions!$D$2*(1-H100)</f>
        <v>485365873.26571953</v>
      </c>
      <c r="R100">
        <f>(L100*(1+M100)+N100*1000)/_xlfn.XLOOKUP(B100,CarriersTech_characteristics!$B$2:$B$8,CarriersTech_characteristics!$J$2:$J$8)/Conversions!$D$2</f>
        <v>1.3570629709681193E-3</v>
      </c>
      <c r="S100" s="9">
        <f>G100*_xlfn.XLOOKUP(B100,CarriersTech_characteristics!$B$2:$B$8,CarriersTech_characteristics!$J$2:$J$8)*Conversions!$D$2</f>
        <v>942030007.53624022</v>
      </c>
    </row>
    <row r="101" spans="1:19" s="48" customFormat="1" x14ac:dyDescent="0.25">
      <c r="A101" s="48">
        <v>6</v>
      </c>
      <c r="B101" s="48" t="s">
        <v>33</v>
      </c>
      <c r="C101" s="48" t="s">
        <v>6</v>
      </c>
      <c r="D101" s="48" t="s">
        <v>80</v>
      </c>
      <c r="E101" s="48">
        <f>_xlfn.XLOOKUP(A101,PeriodMap!$A$2:$A$45,PeriodMap!$B$2:$B$45)</f>
        <v>2039</v>
      </c>
      <c r="F101" s="54">
        <f>SUM(F96:F100)</f>
        <v>2080.2505073100001</v>
      </c>
      <c r="G101" s="54">
        <f>SUM(G96:G100)</f>
        <v>450</v>
      </c>
      <c r="H101" s="48">
        <f>AVERAGE(H96:H100)</f>
        <v>0</v>
      </c>
      <c r="I101" s="48">
        <f>AVERAGE(I96:I100)</f>
        <v>1156.3734260000001</v>
      </c>
      <c r="J101" s="48">
        <f t="shared" ref="J101:R101" si="20">AVERAGE(J96:J100)</f>
        <v>0.3508</v>
      </c>
      <c r="K101" s="48">
        <f t="shared" si="20"/>
        <v>0</v>
      </c>
      <c r="L101" s="48">
        <f t="shared" si="20"/>
        <v>7072.7194509999999</v>
      </c>
      <c r="M101" s="48">
        <f t="shared" si="20"/>
        <v>0.20499999999999999</v>
      </c>
      <c r="N101" s="48">
        <f t="shared" si="20"/>
        <v>0</v>
      </c>
      <c r="P101" s="50">
        <f t="shared" si="20"/>
        <v>3.267997813018816E-4</v>
      </c>
      <c r="Q101" s="49">
        <f>SUM(Q96:Q100)</f>
        <v>9943128090.1813774</v>
      </c>
      <c r="R101" s="50">
        <f t="shared" si="20"/>
        <v>1.3570629709681193E-3</v>
      </c>
      <c r="S101" s="49">
        <f>SUM(S96:S100)</f>
        <v>2826090022.6087208</v>
      </c>
    </row>
    <row r="102" spans="1:19" x14ac:dyDescent="0.25">
      <c r="A102">
        <v>6</v>
      </c>
      <c r="B102" s="72" t="s">
        <v>41</v>
      </c>
      <c r="C102" s="72" t="s">
        <v>6</v>
      </c>
      <c r="D102" s="72"/>
      <c r="E102">
        <f>_xlfn.XLOOKUP(A102,PeriodMap!$A$2:$A$45,PeriodMap!$B$2:$B$45)</f>
        <v>2039</v>
      </c>
      <c r="F102" s="75">
        <f>_xlfn.XLOOKUP(_xlfn.CONCAT($B102,$D102,$E102),PEC_ProdImpConstraints!$G$2:$G$286,PEC_ProdImpConstraints!$E$2:$E$286)</f>
        <v>31.903500000000001</v>
      </c>
      <c r="G102">
        <f>_xlfn.XLOOKUP(_xlfn.CONCAT($B102,$D102,$E102),PEC_ProdImpConstraints!$G$2:$G$286,PEC_ProdImpConstraints!$F$2:$F$286)</f>
        <v>330</v>
      </c>
      <c r="H102" s="72">
        <v>0</v>
      </c>
      <c r="I102">
        <f>_xlfn.XLOOKUP(_xlfn.CONCAT($B102,$D102,$E102),PEC_Info!$L$2:$L$301,PEC_Info!$F$2:$F$301)</f>
        <v>67105.648220000003</v>
      </c>
      <c r="J102">
        <f>_xlfn.XLOOKUP(_xlfn.CONCAT($B102,$D102,$E102),PEC_Info!$L$2:$L$301,PEC_Info!$G$2:$G$301)</f>
        <v>0</v>
      </c>
      <c r="K102">
        <f>_xlfn.XLOOKUP(_xlfn.CONCAT($B102,$D102,$E102),PEC_Info!$L$2:$L$301,PEC_Info!$H$2:$H$301)</f>
        <v>51.2</v>
      </c>
      <c r="L102">
        <f>_xlfn.XLOOKUP(_xlfn.CONCAT($B102,$D102,$E102),PEC_Info!$L$2:$L$301,PEC_Info!$I$2:$I$301)</f>
        <v>67105.648220000003</v>
      </c>
      <c r="M102">
        <f>_xlfn.XLOOKUP(_xlfn.CONCAT($B102,$D102,$E102),PEC_Info!$L$2:$L$301,PEC_Info!$J$2:$J$301)</f>
        <v>0</v>
      </c>
      <c r="N102">
        <f>_xlfn.XLOOKUP(_xlfn.CONCAT($B102,$D102,$E102),PEC_Info!$L$2:$L$301,PEC_Info!$K$2:$K$301)</f>
        <v>57.2</v>
      </c>
      <c r="O102" s="74"/>
      <c r="P102" s="47">
        <f>(I102*(1+J102)+K102*1000)/_xlfn.XLOOKUP(B102,CarriersTech_characteristics!$B$2:$B$8,CarriersTech_characteristics!$G$2:$G$8)/Conversions!$D$2</f>
        <v>9.8761695375664555E-3</v>
      </c>
      <c r="Q102" s="9">
        <f>F102*_xlfn.XLOOKUP(B102,CarriersTech_characteristics!$B$2:$B$8,CarriersTech_characteristics!$G$2:$G$8)*Conversions!$D$2*(1-H102)</f>
        <v>382168839.20735079</v>
      </c>
      <c r="R102" s="47">
        <f>(L102*(1+M102)+N102*1000)/_xlfn.XLOOKUP(B102,CarriersTech_characteristics!$B$2:$B$8,CarriersTech_characteristics!$J$2:$J$8)/Conversions!$D$2</f>
        <v>1.0377050248817072E-2</v>
      </c>
      <c r="S102" s="9">
        <f>G102*_xlfn.XLOOKUP(B102,CarriersTech_characteristics!$B$2:$B$8,CarriersTech_characteristics!$J$2:$J$8)*Conversions!$D$2</f>
        <v>3953037031.6242962</v>
      </c>
    </row>
    <row r="103" spans="1:19" x14ac:dyDescent="0.25">
      <c r="A103">
        <v>6</v>
      </c>
      <c r="B103" s="72" t="s">
        <v>57</v>
      </c>
      <c r="C103" s="72" t="s">
        <v>6</v>
      </c>
      <c r="D103" s="72"/>
      <c r="E103">
        <f>_xlfn.XLOOKUP(A103,PeriodMap!$A$2:$A$45,PeriodMap!$B$2:$B$45)</f>
        <v>2039</v>
      </c>
      <c r="F103" s="75">
        <f>_xlfn.XLOOKUP(_xlfn.CONCAT($B103,$D103,$E103),PEC_ProdImpConstraints!$G$2:$G$286,PEC_ProdImpConstraints!$E$2:$E$286)</f>
        <v>87</v>
      </c>
      <c r="G103">
        <f>_xlfn.XLOOKUP(_xlfn.CONCAT($B103,$D103,$E103),PEC_ProdImpConstraints!$G$2:$G$286,PEC_ProdImpConstraints!$F$2:$F$286)</f>
        <v>0</v>
      </c>
      <c r="H103" s="72">
        <v>0</v>
      </c>
      <c r="I103">
        <f>_xlfn.XLOOKUP(_xlfn.CONCAT($B103,$D103,$E103),PEC_Info!$L$2:$L$301,PEC_Info!$F$2:$F$301)</f>
        <v>55747.637029999998</v>
      </c>
      <c r="J103">
        <f>_xlfn.XLOOKUP(_xlfn.CONCAT($B103,$D103,$E103),PEC_Info!$L$2:$L$301,PEC_Info!$G$2:$G$301)</f>
        <v>0.05</v>
      </c>
      <c r="K103">
        <f>_xlfn.XLOOKUP(_xlfn.CONCAT($B103,$D103,$E103),PEC_Info!$L$2:$L$301,PEC_Info!$H$2:$H$301)</f>
        <v>0</v>
      </c>
      <c r="L103">
        <f>_xlfn.XLOOKUP(_xlfn.CONCAT($B103,$D103,$E103),PEC_Info!$L$2:$L$301,PEC_Info!$I$2:$I$301)</f>
        <v>55747.637029999998</v>
      </c>
      <c r="M103">
        <f>_xlfn.XLOOKUP(_xlfn.CONCAT($B103,$D103,$E103),PEC_Info!$L$2:$L$301,PEC_Info!$J$2:$J$301)</f>
        <v>0.05</v>
      </c>
      <c r="N103">
        <f>_xlfn.XLOOKUP(_xlfn.CONCAT($B103,$D103,$E103),PEC_Info!$L$2:$L$301,PEC_Info!$K$2:$K$301)</f>
        <v>0</v>
      </c>
      <c r="O103" s="74"/>
      <c r="P103" s="76">
        <f>(I103*(1+J103)+K103*1000)/Conversions!$D$3/_xlfn.XLOOKUP(B103,CarriersTech_characteristics!$B$2:$B$8,CarriersTech_characteristics!$G$2:$G$8)/Conversions!$D$2</f>
        <v>1.1148819455251065E-2</v>
      </c>
      <c r="Q103" s="9">
        <f>F103*_xlfn.XLOOKUP(B103,CarriersTech_characteristics!$B$2:$B$8,CarriersTech_characteristics!$G$2:$G$8)*Conversions!$D$2*(1-H103)</f>
        <v>551000004.40800011</v>
      </c>
      <c r="R103" s="76">
        <f>(L103*(1+M103)+N103*1000)/Conversions!$D$3/_xlfn.XLOOKUP(B103,CarriersTech_characteristics!$B$2:$B$8,CarriersTech_characteristics!$J$2:$J$8)/Conversions!$D$2</f>
        <v>1.1148819455251065E-2</v>
      </c>
      <c r="S103" s="9">
        <f>G103*_xlfn.XLOOKUP(B103,CarriersTech_characteristics!$B$2:$B$8,CarriersTech_characteristics!$J$2:$J$8)*Conversions!$D$2</f>
        <v>0</v>
      </c>
    </row>
    <row r="104" spans="1:19" x14ac:dyDescent="0.25">
      <c r="A104">
        <v>6</v>
      </c>
      <c r="B104" s="72" t="s">
        <v>54</v>
      </c>
      <c r="C104" s="72" t="s">
        <v>6</v>
      </c>
      <c r="D104" s="72" t="s">
        <v>10</v>
      </c>
      <c r="E104">
        <f>_xlfn.XLOOKUP(A104,PeriodMap!$A$2:$A$45,PeriodMap!$B$2:$B$45)</f>
        <v>2039</v>
      </c>
      <c r="F104" s="75">
        <f>_xlfn.XLOOKUP(_xlfn.CONCAT($B104,$D104,$E104),PEC_ProdImpConstraints!$G$2:$G$286,PEC_ProdImpConstraints!$E$2:$E$286)</f>
        <v>25.07051045</v>
      </c>
      <c r="G104">
        <f>_xlfn.XLOOKUP(_xlfn.CONCAT($B104,$D104,$E104),PEC_ProdImpConstraints!$G$2:$G$286,PEC_ProdImpConstraints!$F$2:$F$286)</f>
        <v>100</v>
      </c>
      <c r="H104" s="72">
        <v>0</v>
      </c>
      <c r="I104">
        <f>_xlfn.XLOOKUP(_xlfn.CONCAT($B104,$D104,$E104),PEC_Info!$L$2:$L$301,PEC_Info!$F$2:$F$301)</f>
        <v>2789.0368520000002</v>
      </c>
      <c r="J104">
        <f>_xlfn.XLOOKUP(_xlfn.CONCAT($B104,$D104,$E104),PEC_Info!$L$2:$L$301,PEC_Info!$G$2:$G$301)</f>
        <v>0.3508</v>
      </c>
      <c r="K104">
        <f>_xlfn.XLOOKUP(_xlfn.CONCAT($B104,$D104,$E104),PEC_Info!$L$2:$L$301,PEC_Info!$H$2:$H$301)</f>
        <v>0</v>
      </c>
      <c r="L104">
        <f>_xlfn.XLOOKUP(_xlfn.CONCAT($B104,$D104,$E104),PEC_Info!$L$2:$L$301,PEC_Info!$I$2:$I$301)</f>
        <v>15344.88171</v>
      </c>
      <c r="M104">
        <f>_xlfn.XLOOKUP(_xlfn.CONCAT($B104,$D104,$E104),PEC_Info!$L$2:$L$301,PEC_Info!$J$2:$J$301)</f>
        <v>0.20499999999999999</v>
      </c>
      <c r="N104">
        <f>_xlfn.XLOOKUP(_xlfn.CONCAT($B104,$D104,$E104),PEC_Info!$L$2:$L$301,PEC_Info!$K$2:$K$301)</f>
        <v>0</v>
      </c>
      <c r="O104" s="74"/>
      <c r="P104" s="47">
        <f>(I104*(1+J104)+K104*1000)/_xlfn.XLOOKUP(B104,CarriersTech_characteristics!$B$2:$B$8,CarriersTech_characteristics!$G$2:$G$8)/Conversions!$D$2</f>
        <v>6.5980587709463148E-4</v>
      </c>
      <c r="Q104" s="9">
        <f>F104*_xlfn.XLOOKUP(B104,CarriersTech_characteristics!$B$2:$B$8,CarriersTech_characteristics!$G$2:$G$8)*Conversions!$D$2*(1-H104)</f>
        <v>143150312.87939674</v>
      </c>
      <c r="R104" s="47">
        <f>(L104*(1+M104)+N104*1000)/_xlfn.XLOOKUP(B104,CarriersTech_characteristics!$B$2:$B$8,CarriersTech_characteristics!$J$2:$J$8)/Conversions!$D$2</f>
        <v>2.7530255394211268E-3</v>
      </c>
      <c r="S104" s="9">
        <f>G104*_xlfn.XLOOKUP(B104,CarriersTech_characteristics!$B$2:$B$8,CarriersTech_characteristics!$J$2:$J$8)*Conversions!$D$2</f>
        <v>671645874.53983378</v>
      </c>
    </row>
    <row r="105" spans="1:19" x14ac:dyDescent="0.25">
      <c r="A105">
        <v>6</v>
      </c>
      <c r="B105" s="72" t="s">
        <v>54</v>
      </c>
      <c r="C105" s="72" t="s">
        <v>6</v>
      </c>
      <c r="D105" s="72" t="s">
        <v>11</v>
      </c>
      <c r="E105">
        <f>_xlfn.XLOOKUP(A105,PeriodMap!$A$2:$A$45,PeriodMap!$B$2:$B$45)</f>
        <v>2039</v>
      </c>
      <c r="F105" s="75">
        <f>_xlfn.XLOOKUP(_xlfn.CONCAT($B105,$D105,$E105),PEC_ProdImpConstraints!$G$2:$G$286,PEC_ProdImpConstraints!$E$2:$E$286)</f>
        <v>0</v>
      </c>
      <c r="G105">
        <f>_xlfn.XLOOKUP(_xlfn.CONCAT($B105,$D105,$E105),PEC_ProdImpConstraints!$G$2:$G$286,PEC_ProdImpConstraints!$F$2:$F$286)</f>
        <v>100</v>
      </c>
      <c r="H105" s="72">
        <v>0</v>
      </c>
      <c r="I105">
        <f>_xlfn.XLOOKUP(_xlfn.CONCAT($B105,$D105,$E105),PEC_Info!$L$2:$L$301,PEC_Info!$F$2:$F$301)</f>
        <v>2789.0368520000002</v>
      </c>
      <c r="J105">
        <f>_xlfn.XLOOKUP(_xlfn.CONCAT($B105,$D105,$E105),PEC_Info!$L$2:$L$301,PEC_Info!$G$2:$G$301)</f>
        <v>0.3508</v>
      </c>
      <c r="K105">
        <f>_xlfn.XLOOKUP(_xlfn.CONCAT($B105,$D105,$E105),PEC_Info!$L$2:$L$301,PEC_Info!$H$2:$H$301)</f>
        <v>0</v>
      </c>
      <c r="L105">
        <f>_xlfn.XLOOKUP(_xlfn.CONCAT($B105,$D105,$E105),PEC_Info!$L$2:$L$301,PEC_Info!$I$2:$I$301)</f>
        <v>15344.88171</v>
      </c>
      <c r="M105">
        <f>_xlfn.XLOOKUP(_xlfn.CONCAT($B105,$D105,$E105),PEC_Info!$L$2:$L$301,PEC_Info!$J$2:$J$301)</f>
        <v>0.20499999999999999</v>
      </c>
      <c r="N105">
        <f>_xlfn.XLOOKUP(_xlfn.CONCAT($B105,$D105,$E105),PEC_Info!$L$2:$L$301,PEC_Info!$K$2:$K$301)</f>
        <v>0</v>
      </c>
      <c r="O105" s="74"/>
      <c r="P105" s="47">
        <f>(I105*(1+J105)+K105*1000)/_xlfn.XLOOKUP(B105,CarriersTech_characteristics!$B$2:$B$8,CarriersTech_characteristics!$G$2:$G$8)/Conversions!$D$2</f>
        <v>6.5980587709463148E-4</v>
      </c>
      <c r="Q105" s="9">
        <f>F105*_xlfn.XLOOKUP(B105,CarriersTech_characteristics!$B$2:$B$8,CarriersTech_characteristics!$G$2:$G$8)*Conversions!$D$2*(1-H105)</f>
        <v>0</v>
      </c>
      <c r="R105" s="47">
        <f>(L105*(1+M105)+N105*1000)/_xlfn.XLOOKUP(B105,CarriersTech_characteristics!$B$2:$B$8,CarriersTech_characteristics!$J$2:$J$8)/Conversions!$D$2</f>
        <v>2.7530255394211268E-3</v>
      </c>
      <c r="S105" s="9">
        <f>G105*_xlfn.XLOOKUP(B105,CarriersTech_characteristics!$B$2:$B$8,CarriersTech_characteristics!$J$2:$J$8)*Conversions!$D$2</f>
        <v>671645874.53983378</v>
      </c>
    </row>
    <row r="106" spans="1:19" x14ac:dyDescent="0.25">
      <c r="A106">
        <v>6</v>
      </c>
      <c r="B106" s="72" t="s">
        <v>54</v>
      </c>
      <c r="C106" s="72" t="s">
        <v>6</v>
      </c>
      <c r="D106" s="72" t="s">
        <v>12</v>
      </c>
      <c r="E106">
        <f>_xlfn.XLOOKUP(A106,PeriodMap!$A$2:$A$45,PeriodMap!$B$2:$B$45)</f>
        <v>2039</v>
      </c>
      <c r="F106" s="75">
        <f>_xlfn.XLOOKUP(_xlfn.CONCAT($B106,$D106,$E106),PEC_ProdImpConstraints!$G$2:$G$286,PEC_ProdImpConstraints!$E$2:$E$286)</f>
        <v>0</v>
      </c>
      <c r="G106">
        <f>_xlfn.XLOOKUP(_xlfn.CONCAT($B106,$D106,$E106),PEC_ProdImpConstraints!$G$2:$G$286,PEC_ProdImpConstraints!$F$2:$F$286)</f>
        <v>0</v>
      </c>
      <c r="H106" s="72">
        <v>0</v>
      </c>
      <c r="I106">
        <f>_xlfn.XLOOKUP(_xlfn.CONCAT($B106,$D106,$E106),PEC_Info!$L$2:$L$301,PEC_Info!$F$2:$F$301)</f>
        <v>2789.0368520000002</v>
      </c>
      <c r="J106">
        <f>_xlfn.XLOOKUP(_xlfn.CONCAT($B106,$D106,$E106),PEC_Info!$L$2:$L$301,PEC_Info!$G$2:$G$301)</f>
        <v>0.3508</v>
      </c>
      <c r="K106">
        <f>_xlfn.XLOOKUP(_xlfn.CONCAT($B106,$D106,$E106),PEC_Info!$L$2:$L$301,PEC_Info!$H$2:$H$301)</f>
        <v>0</v>
      </c>
      <c r="L106">
        <f>_xlfn.XLOOKUP(_xlfn.CONCAT($B106,$D106,$E106),PEC_Info!$L$2:$L$301,PEC_Info!$I$2:$I$301)</f>
        <v>15344.88171</v>
      </c>
      <c r="M106">
        <f>_xlfn.XLOOKUP(_xlfn.CONCAT($B106,$D106,$E106),PEC_Info!$L$2:$L$301,PEC_Info!$J$2:$J$301)</f>
        <v>0.20499999999999999</v>
      </c>
      <c r="N106">
        <f>_xlfn.XLOOKUP(_xlfn.CONCAT($B106,$D106,$E106),PEC_Info!$L$2:$L$301,PEC_Info!$K$2:$K$301)</f>
        <v>0</v>
      </c>
      <c r="O106" s="74"/>
      <c r="P106" s="47">
        <f>(I106*(1+J106)+K106*1000)/_xlfn.XLOOKUP(B106,CarriersTech_characteristics!$B$2:$B$8,CarriersTech_characteristics!$G$2:$G$8)/Conversions!$D$2</f>
        <v>6.5980587709463148E-4</v>
      </c>
      <c r="Q106" s="9">
        <f>F106*_xlfn.XLOOKUP(B106,CarriersTech_characteristics!$B$2:$B$8,CarriersTech_characteristics!$G$2:$G$8)*Conversions!$D$2*(1-H106)</f>
        <v>0</v>
      </c>
      <c r="R106" s="47">
        <f>(L106*(1+M106)+N106*1000)/_xlfn.XLOOKUP(B106,CarriersTech_characteristics!$B$2:$B$8,CarriersTech_characteristics!$J$2:$J$8)/Conversions!$D$2</f>
        <v>2.7530255394211268E-3</v>
      </c>
      <c r="S106" s="9">
        <f>G106*_xlfn.XLOOKUP(B106,CarriersTech_characteristics!$B$2:$B$8,CarriersTech_characteristics!$J$2:$J$8)*Conversions!$D$2</f>
        <v>0</v>
      </c>
    </row>
    <row r="107" spans="1:19" x14ac:dyDescent="0.25">
      <c r="A107">
        <v>6</v>
      </c>
      <c r="B107" s="72" t="s">
        <v>54</v>
      </c>
      <c r="C107" s="72" t="s">
        <v>6</v>
      </c>
      <c r="D107" s="72" t="s">
        <v>8</v>
      </c>
      <c r="E107">
        <f>_xlfn.XLOOKUP(A107,PeriodMap!$A$2:$A$45,PeriodMap!$B$2:$B$45)</f>
        <v>2039</v>
      </c>
      <c r="F107" s="75">
        <f>_xlfn.XLOOKUP(_xlfn.CONCAT($B107,$D107,$E107),PEC_ProdImpConstraints!$G$2:$G$286,PEC_ProdImpConstraints!$E$2:$E$286)</f>
        <v>0</v>
      </c>
      <c r="G107">
        <f>_xlfn.XLOOKUP(_xlfn.CONCAT($B107,$D107,$E107),PEC_ProdImpConstraints!$G$2:$G$286,PEC_ProdImpConstraints!$F$2:$F$286)</f>
        <v>100</v>
      </c>
      <c r="H107" s="72">
        <v>0</v>
      </c>
      <c r="I107">
        <f>_xlfn.XLOOKUP(_xlfn.CONCAT($B107,$D107,$E107),PEC_Info!$L$2:$L$301,PEC_Info!$F$2:$F$301)</f>
        <v>2789.0368520000002</v>
      </c>
      <c r="J107">
        <f>_xlfn.XLOOKUP(_xlfn.CONCAT($B107,$D107,$E107),PEC_Info!$L$2:$L$301,PEC_Info!$G$2:$G$301)</f>
        <v>0.3508</v>
      </c>
      <c r="K107">
        <f>_xlfn.XLOOKUP(_xlfn.CONCAT($B107,$D107,$E107),PEC_Info!$L$2:$L$301,PEC_Info!$H$2:$H$301)</f>
        <v>0</v>
      </c>
      <c r="L107">
        <f>_xlfn.XLOOKUP(_xlfn.CONCAT($B107,$D107,$E107),PEC_Info!$L$2:$L$301,PEC_Info!$I$2:$I$301)</f>
        <v>15344.88171</v>
      </c>
      <c r="M107">
        <f>_xlfn.XLOOKUP(_xlfn.CONCAT($B107,$D107,$E107),PEC_Info!$L$2:$L$301,PEC_Info!$J$2:$J$301)</f>
        <v>0.20499999999999999</v>
      </c>
      <c r="N107">
        <f>_xlfn.XLOOKUP(_xlfn.CONCAT($B107,$D107,$E107),PEC_Info!$L$2:$L$301,PEC_Info!$K$2:$K$301)</f>
        <v>0</v>
      </c>
      <c r="O107" s="74"/>
      <c r="P107" s="47">
        <f>(I107*(1+J107)+K107*1000)/_xlfn.XLOOKUP(B107,CarriersTech_characteristics!$B$2:$B$8,CarriersTech_characteristics!$G$2:$G$8)/Conversions!$D$2</f>
        <v>6.5980587709463148E-4</v>
      </c>
      <c r="Q107" s="9">
        <f>F107*_xlfn.XLOOKUP(B107,CarriersTech_characteristics!$B$2:$B$8,CarriersTech_characteristics!$G$2:$G$8)*Conversions!$D$2*(1-H107)</f>
        <v>0</v>
      </c>
      <c r="R107" s="47">
        <f>(L107*(1+M107)+N107*1000)/_xlfn.XLOOKUP(B107,CarriersTech_characteristics!$B$2:$B$8,CarriersTech_characteristics!$J$2:$J$8)/Conversions!$D$2</f>
        <v>2.7530255394211268E-3</v>
      </c>
      <c r="S107" s="9">
        <f>G107*_xlfn.XLOOKUP(B107,CarriersTech_characteristics!$B$2:$B$8,CarriersTech_characteristics!$J$2:$J$8)*Conversions!$D$2</f>
        <v>671645874.53983378</v>
      </c>
    </row>
    <row r="108" spans="1:19" x14ac:dyDescent="0.25">
      <c r="A108">
        <v>6</v>
      </c>
      <c r="B108" s="72" t="s">
        <v>54</v>
      </c>
      <c r="C108" s="72" t="s">
        <v>6</v>
      </c>
      <c r="D108" s="72" t="s">
        <v>9</v>
      </c>
      <c r="E108">
        <f>_xlfn.XLOOKUP(A108,PeriodMap!$A$2:$A$45,PeriodMap!$B$2:$B$45)</f>
        <v>2039</v>
      </c>
      <c r="F108" s="75">
        <f>_xlfn.XLOOKUP(_xlfn.CONCAT($B108,$D108,$E108),PEC_ProdImpConstraints!$G$2:$G$286,PEC_ProdImpConstraints!$E$2:$E$286)</f>
        <v>0</v>
      </c>
      <c r="G108">
        <f>_xlfn.XLOOKUP(_xlfn.CONCAT($B108,$D108,$E108),PEC_ProdImpConstraints!$G$2:$G$286,PEC_ProdImpConstraints!$F$2:$F$286)</f>
        <v>0</v>
      </c>
      <c r="H108" s="72">
        <v>0</v>
      </c>
      <c r="I108">
        <f>_xlfn.XLOOKUP(_xlfn.CONCAT($B108,$D108,$E108),PEC_Info!$L$2:$L$301,PEC_Info!$F$2:$F$301)</f>
        <v>2789.0368520000002</v>
      </c>
      <c r="J108">
        <f>_xlfn.XLOOKUP(_xlfn.CONCAT($B108,$D108,$E108),PEC_Info!$L$2:$L$301,PEC_Info!$G$2:$G$301)</f>
        <v>0.3508</v>
      </c>
      <c r="K108">
        <f>_xlfn.XLOOKUP(_xlfn.CONCAT($B108,$D108,$E108),PEC_Info!$L$2:$L$301,PEC_Info!$H$2:$H$301)</f>
        <v>0</v>
      </c>
      <c r="L108">
        <f>_xlfn.XLOOKUP(_xlfn.CONCAT($B108,$D108,$E108),PEC_Info!$L$2:$L$301,PEC_Info!$I$2:$I$301)</f>
        <v>15344.88171</v>
      </c>
      <c r="M108">
        <f>_xlfn.XLOOKUP(_xlfn.CONCAT($B108,$D108,$E108),PEC_Info!$L$2:$L$301,PEC_Info!$J$2:$J$301)</f>
        <v>0.20499999999999999</v>
      </c>
      <c r="N108">
        <f>_xlfn.XLOOKUP(_xlfn.CONCAT($B108,$D108,$E108),PEC_Info!$L$2:$L$301,PEC_Info!$K$2:$K$301)</f>
        <v>0</v>
      </c>
      <c r="O108" s="74"/>
      <c r="P108" s="47">
        <f>(I108*(1+J108)+K108*1000)/_xlfn.XLOOKUP(B108,CarriersTech_characteristics!$B$2:$B$8,CarriersTech_characteristics!$G$2:$G$8)/Conversions!$D$2</f>
        <v>6.5980587709463148E-4</v>
      </c>
      <c r="Q108" s="9">
        <f>F108*_xlfn.XLOOKUP(B108,CarriersTech_characteristics!$B$2:$B$8,CarriersTech_characteristics!$G$2:$G$8)*Conversions!$D$2*(1-H108)</f>
        <v>0</v>
      </c>
      <c r="R108" s="47">
        <f>(L108*(1+M108)+N108*1000)/_xlfn.XLOOKUP(B108,CarriersTech_characteristics!$B$2:$B$8,CarriersTech_characteristics!$J$2:$J$8)/Conversions!$D$2</f>
        <v>2.7530255394211268E-3</v>
      </c>
      <c r="S108" s="9">
        <f>G108*_xlfn.XLOOKUP(B108,CarriersTech_characteristics!$B$2:$B$8,CarriersTech_characteristics!$J$2:$J$8)*Conversions!$D$2</f>
        <v>0</v>
      </c>
    </row>
    <row r="109" spans="1:19" s="51" customFormat="1" x14ac:dyDescent="0.25">
      <c r="A109" s="51">
        <v>6</v>
      </c>
      <c r="B109" s="77" t="s">
        <v>54</v>
      </c>
      <c r="C109" s="77" t="s">
        <v>6</v>
      </c>
      <c r="D109" s="77" t="s">
        <v>80</v>
      </c>
      <c r="E109" s="51">
        <f>_xlfn.XLOOKUP(A109,PeriodMap!$A$2:$A$45,PeriodMap!$B$2:$B$45)</f>
        <v>2039</v>
      </c>
      <c r="F109" s="78">
        <f>SUM(F104:F108)</f>
        <v>25.07051045</v>
      </c>
      <c r="G109" s="78">
        <f>SUM(G104:G108)</f>
        <v>300</v>
      </c>
      <c r="H109" s="51">
        <f>AVERAGE(H104:H108)</f>
        <v>0</v>
      </c>
      <c r="I109" s="51">
        <f>AVERAGE(I104:I108)</f>
        <v>2789.0368520000002</v>
      </c>
      <c r="J109" s="51">
        <f t="shared" ref="J109:N109" si="21">AVERAGE(J104:J108)</f>
        <v>0.3508</v>
      </c>
      <c r="K109" s="51">
        <f t="shared" si="21"/>
        <v>0</v>
      </c>
      <c r="L109" s="51">
        <f t="shared" si="21"/>
        <v>15344.881709999998</v>
      </c>
      <c r="M109" s="51">
        <f t="shared" si="21"/>
        <v>0.20499999999999999</v>
      </c>
      <c r="N109" s="51">
        <f t="shared" si="21"/>
        <v>0</v>
      </c>
      <c r="O109" s="79"/>
      <c r="P109" s="51">
        <f t="shared" ref="P109" si="22">AVERAGE(P104:P108)</f>
        <v>6.5980587709463148E-4</v>
      </c>
      <c r="Q109" s="59">
        <f>SUM(Q104:Q108)</f>
        <v>143150312.87939674</v>
      </c>
      <c r="R109" s="80">
        <f t="shared" ref="R109" si="23">AVERAGE(R104:R108)</f>
        <v>2.7530255394211268E-3</v>
      </c>
      <c r="S109" s="59">
        <f>SUM(S104:S108)</f>
        <v>2014937623.6195014</v>
      </c>
    </row>
  </sheetData>
  <sortState xmlns:xlrd2="http://schemas.microsoft.com/office/spreadsheetml/2017/richdata2" ref="B8:G15">
    <sortCondition ref="B8:B15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9A2C-B7D5-453F-B4BA-81A37F62739D}">
  <sheetPr filterMode="1"/>
  <dimension ref="A1:AJ439"/>
  <sheetViews>
    <sheetView tabSelected="1" workbookViewId="0">
      <pane xSplit="4" ySplit="7" topLeftCell="U8" activePane="bottomRight" state="frozen"/>
      <selection pane="topRight" activeCell="C1" sqref="C1"/>
      <selection pane="bottomLeft" activeCell="A7" sqref="A7"/>
      <selection pane="bottomRight" activeCell="AH8" sqref="AH8"/>
    </sheetView>
  </sheetViews>
  <sheetFormatPr defaultRowHeight="15" x14ac:dyDescent="0.25"/>
  <cols>
    <col min="2" max="2" width="16.5703125" bestFit="1" customWidth="1"/>
    <col min="3" max="3" width="6" customWidth="1"/>
    <col min="4" max="4" width="5" bestFit="1" customWidth="1"/>
    <col min="5" max="5" width="13.85546875" bestFit="1" customWidth="1"/>
    <col min="6" max="6" width="14.85546875" bestFit="1" customWidth="1"/>
    <col min="7" max="7" width="16" bestFit="1" customWidth="1"/>
    <col min="8" max="8" width="12.140625" bestFit="1" customWidth="1"/>
    <col min="9" max="9" width="15.7109375" bestFit="1" customWidth="1"/>
    <col min="10" max="10" width="11.42578125" bestFit="1" customWidth="1"/>
    <col min="11" max="11" width="11.42578125" customWidth="1"/>
    <col min="12" max="12" width="8.28515625" bestFit="1" customWidth="1"/>
    <col min="13" max="13" width="13.140625" bestFit="1" customWidth="1"/>
    <col min="14" max="14" width="18.1406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2" customWidth="1"/>
    <col min="22" max="22" width="12.28515625" customWidth="1"/>
    <col min="23" max="23" width="18.7109375" bestFit="1" customWidth="1"/>
    <col min="24" max="24" width="19.42578125" bestFit="1" customWidth="1"/>
    <col min="27" max="27" width="10.140625" style="36" customWidth="1"/>
    <col min="28" max="28" width="17.42578125" bestFit="1" customWidth="1"/>
    <col min="29" max="29" width="17.42578125" customWidth="1"/>
    <col min="30" max="30" width="16.140625" bestFit="1" customWidth="1"/>
    <col min="31" max="31" width="20.28515625" customWidth="1"/>
    <col min="33" max="33" width="18.7109375" customWidth="1"/>
    <col min="36" max="36" width="9.5703125" bestFit="1" customWidth="1"/>
  </cols>
  <sheetData>
    <row r="1" spans="1:36" s="7" customFormat="1" x14ac:dyDescent="0.25">
      <c r="A1" s="7" t="s">
        <v>140</v>
      </c>
      <c r="H1" s="7" t="s">
        <v>166</v>
      </c>
      <c r="I1" s="7" t="s">
        <v>166</v>
      </c>
      <c r="J1" s="7" t="s">
        <v>166</v>
      </c>
      <c r="K1" s="7" t="s">
        <v>166</v>
      </c>
      <c r="L1" s="7" t="s">
        <v>139</v>
      </c>
      <c r="M1" s="7" t="s">
        <v>139</v>
      </c>
      <c r="N1" s="7" t="s">
        <v>139</v>
      </c>
      <c r="O1" s="7" t="s">
        <v>139</v>
      </c>
      <c r="P1" s="7" t="s">
        <v>144</v>
      </c>
      <c r="Q1" s="7" t="s">
        <v>145</v>
      </c>
      <c r="R1" s="7" t="s">
        <v>145</v>
      </c>
      <c r="S1" s="7" t="s">
        <v>145</v>
      </c>
      <c r="T1" s="7" t="s">
        <v>388</v>
      </c>
      <c r="U1" s="7" t="s">
        <v>146</v>
      </c>
      <c r="V1" s="7" t="s">
        <v>146</v>
      </c>
      <c r="W1" s="7" t="s">
        <v>247</v>
      </c>
      <c r="X1" s="7" t="s">
        <v>299</v>
      </c>
      <c r="Y1" s="7" t="s">
        <v>260</v>
      </c>
      <c r="Z1" s="7" t="s">
        <v>260</v>
      </c>
      <c r="AA1" s="32"/>
    </row>
    <row r="2" spans="1:36" s="21" customFormat="1" x14ac:dyDescent="0.25">
      <c r="A2" s="21" t="s">
        <v>211</v>
      </c>
      <c r="B2" s="21" t="s">
        <v>0</v>
      </c>
      <c r="C2" s="21" t="s">
        <v>2</v>
      </c>
      <c r="G2" s="21" t="s">
        <v>1</v>
      </c>
      <c r="H2" s="21" t="s">
        <v>29</v>
      </c>
      <c r="I2" s="21" t="s">
        <v>30</v>
      </c>
      <c r="J2" s="21" t="s">
        <v>31</v>
      </c>
      <c r="K2" s="21" t="s">
        <v>32</v>
      </c>
      <c r="L2" s="21" t="s">
        <v>4</v>
      </c>
      <c r="M2" s="21" t="s">
        <v>5</v>
      </c>
      <c r="N2" s="21" t="s">
        <v>218</v>
      </c>
      <c r="O2" s="21" t="s">
        <v>219</v>
      </c>
      <c r="P2" s="21" t="s">
        <v>25</v>
      </c>
      <c r="Q2" s="21" t="s">
        <v>26</v>
      </c>
      <c r="R2" s="21" t="s">
        <v>27</v>
      </c>
      <c r="S2" s="21" t="s">
        <v>28</v>
      </c>
      <c r="T2" s="21" t="s">
        <v>389</v>
      </c>
      <c r="U2" s="21" t="s">
        <v>223</v>
      </c>
      <c r="V2" s="21" t="s">
        <v>224</v>
      </c>
      <c r="W2" s="21" t="s">
        <v>65</v>
      </c>
      <c r="X2" s="21" t="s">
        <v>49</v>
      </c>
      <c r="AA2" s="33"/>
    </row>
    <row r="3" spans="1:36" s="7" customFormat="1" x14ac:dyDescent="0.25">
      <c r="A3" s="7" t="s">
        <v>81</v>
      </c>
      <c r="L3" s="7" t="s">
        <v>82</v>
      </c>
      <c r="M3" s="7" t="s">
        <v>83</v>
      </c>
      <c r="N3" s="7" t="s">
        <v>84</v>
      </c>
      <c r="O3" s="7" t="s">
        <v>85</v>
      </c>
      <c r="P3" s="7" t="s">
        <v>86</v>
      </c>
      <c r="Q3" s="7" t="s">
        <v>87</v>
      </c>
      <c r="R3" s="7" t="s">
        <v>88</v>
      </c>
      <c r="S3" s="7" t="s">
        <v>89</v>
      </c>
      <c r="T3" s="7" t="s">
        <v>141</v>
      </c>
      <c r="U3" s="7" t="s">
        <v>100</v>
      </c>
      <c r="V3" s="7" t="s">
        <v>142</v>
      </c>
      <c r="W3" s="7" t="s">
        <v>101</v>
      </c>
      <c r="X3" s="7" t="s">
        <v>102</v>
      </c>
      <c r="Y3" s="7" t="s">
        <v>143</v>
      </c>
      <c r="Z3" s="7" t="s">
        <v>386</v>
      </c>
      <c r="AA3" s="32"/>
      <c r="AB3" s="7" t="s">
        <v>91</v>
      </c>
      <c r="AC3" s="7" t="s">
        <v>92</v>
      </c>
      <c r="AD3" s="7" t="s">
        <v>93</v>
      </c>
      <c r="AE3" s="7" t="s">
        <v>94</v>
      </c>
      <c r="AF3" s="7" t="s">
        <v>95</v>
      </c>
      <c r="AG3" s="7" t="s">
        <v>269</v>
      </c>
      <c r="AH3" s="7" t="s">
        <v>270</v>
      </c>
      <c r="AI3" s="7" t="s">
        <v>273</v>
      </c>
      <c r="AJ3" s="7" t="s">
        <v>274</v>
      </c>
    </row>
    <row r="4" spans="1:36" s="7" customFormat="1" x14ac:dyDescent="0.25">
      <c r="A4" s="7" t="s">
        <v>148</v>
      </c>
      <c r="C4" s="7" t="s">
        <v>150</v>
      </c>
      <c r="H4" s="7" t="s">
        <v>215</v>
      </c>
      <c r="I4" s="7" t="s">
        <v>149</v>
      </c>
      <c r="J4" s="7" t="s">
        <v>149</v>
      </c>
      <c r="K4" s="7" t="s">
        <v>167</v>
      </c>
      <c r="L4" s="7" t="s">
        <v>151</v>
      </c>
      <c r="M4" s="7" t="s">
        <v>159</v>
      </c>
      <c r="N4" s="7" t="s">
        <v>152</v>
      </c>
      <c r="O4" s="7" t="s">
        <v>169</v>
      </c>
      <c r="P4" s="7" t="s">
        <v>154</v>
      </c>
      <c r="Q4" s="7" t="s">
        <v>220</v>
      </c>
      <c r="T4" s="7" t="s">
        <v>155</v>
      </c>
      <c r="U4" s="7" t="s">
        <v>156</v>
      </c>
      <c r="V4" s="7" t="s">
        <v>157</v>
      </c>
      <c r="W4" s="7" t="s">
        <v>99</v>
      </c>
      <c r="X4" s="7" t="s">
        <v>99</v>
      </c>
      <c r="Y4" s="7" t="s">
        <v>264</v>
      </c>
      <c r="Z4" s="7" t="s">
        <v>272</v>
      </c>
      <c r="AA4" s="32"/>
      <c r="AB4" s="7" t="s">
        <v>241</v>
      </c>
      <c r="AC4" s="7" t="s">
        <v>245</v>
      </c>
      <c r="AD4" s="7" t="s">
        <v>249</v>
      </c>
      <c r="AG4" s="7" t="s">
        <v>265</v>
      </c>
      <c r="AH4" s="7" t="s">
        <v>268</v>
      </c>
    </row>
    <row r="5" spans="1:36" s="7" customFormat="1" x14ac:dyDescent="0.25">
      <c r="A5" s="7" t="s">
        <v>212</v>
      </c>
      <c r="H5" s="7" t="s">
        <v>147</v>
      </c>
      <c r="I5" s="7" t="s">
        <v>99</v>
      </c>
      <c r="N5" s="7" t="s">
        <v>158</v>
      </c>
      <c r="P5" s="7" t="s">
        <v>99</v>
      </c>
      <c r="R5" s="7" t="s">
        <v>99</v>
      </c>
      <c r="S5" s="7" t="s">
        <v>99</v>
      </c>
      <c r="T5" s="7" t="s">
        <v>387</v>
      </c>
      <c r="U5" s="7" t="s">
        <v>283</v>
      </c>
      <c r="V5" s="7" t="s">
        <v>283</v>
      </c>
      <c r="Y5" s="7" t="s">
        <v>390</v>
      </c>
      <c r="Z5" s="7" t="s">
        <v>271</v>
      </c>
      <c r="AA5" s="32"/>
      <c r="AB5" s="7" t="s">
        <v>378</v>
      </c>
      <c r="AC5" s="23" t="s">
        <v>379</v>
      </c>
      <c r="AD5" s="7" t="s">
        <v>380</v>
      </c>
      <c r="AE5" s="7" t="s">
        <v>381</v>
      </c>
      <c r="AF5" s="7" t="s">
        <v>382</v>
      </c>
      <c r="AG5" s="7" t="s">
        <v>383</v>
      </c>
      <c r="AH5" s="7" t="s">
        <v>384</v>
      </c>
      <c r="AI5" s="7" t="s">
        <v>385</v>
      </c>
      <c r="AJ5" s="7" t="s">
        <v>280</v>
      </c>
    </row>
    <row r="6" spans="1:36" s="4" customFormat="1" ht="15.75" thickBot="1" x14ac:dyDescent="0.3">
      <c r="A6" s="4" t="s">
        <v>213</v>
      </c>
      <c r="C6" s="4" t="s">
        <v>214</v>
      </c>
      <c r="E6" s="4" t="s">
        <v>226</v>
      </c>
      <c r="F6" s="4" t="s">
        <v>228</v>
      </c>
      <c r="G6" s="22"/>
      <c r="H6" s="22"/>
      <c r="I6" s="4" t="s">
        <v>216</v>
      </c>
      <c r="N6" s="4" t="s">
        <v>217</v>
      </c>
      <c r="P6" s="4" t="s">
        <v>154</v>
      </c>
      <c r="R6" s="4" t="s">
        <v>221</v>
      </c>
      <c r="S6" s="4" t="s">
        <v>222</v>
      </c>
      <c r="T6" s="4" t="s">
        <v>391</v>
      </c>
      <c r="U6" s="4" t="s">
        <v>279</v>
      </c>
      <c r="V6" s="4" t="s">
        <v>225</v>
      </c>
      <c r="Z6" s="4" t="s">
        <v>137</v>
      </c>
      <c r="AA6" s="34"/>
      <c r="AB6" s="4" t="s">
        <v>240</v>
      </c>
      <c r="AC6" s="4" t="s">
        <v>246</v>
      </c>
      <c r="AD6" s="4" t="s">
        <v>243</v>
      </c>
      <c r="AE6" s="4" t="s">
        <v>259</v>
      </c>
      <c r="AF6" s="4" t="s">
        <v>263</v>
      </c>
      <c r="AG6" s="4" t="s">
        <v>217</v>
      </c>
      <c r="AH6" s="4" t="s">
        <v>266</v>
      </c>
      <c r="AI6" s="4" t="s">
        <v>138</v>
      </c>
      <c r="AJ6" s="4" t="s">
        <v>275</v>
      </c>
    </row>
    <row r="7" spans="1:36" s="4" customFormat="1" ht="16.5" thickTop="1" thickBot="1" x14ac:dyDescent="0.3">
      <c r="A7" s="4" t="s">
        <v>349</v>
      </c>
      <c r="D7" s="4" t="s">
        <v>350</v>
      </c>
      <c r="L7" s="4" t="s">
        <v>96</v>
      </c>
      <c r="M7" s="4" t="s">
        <v>96</v>
      </c>
      <c r="N7" s="4" t="s">
        <v>198</v>
      </c>
      <c r="O7" s="4" t="s">
        <v>168</v>
      </c>
      <c r="P7" s="4" t="s">
        <v>97</v>
      </c>
      <c r="Q7" s="4" t="s">
        <v>96</v>
      </c>
      <c r="R7" s="4" t="s">
        <v>278</v>
      </c>
      <c r="S7" s="4" t="s">
        <v>278</v>
      </c>
      <c r="T7" s="4" t="s">
        <v>124</v>
      </c>
      <c r="U7" s="4" t="s">
        <v>124</v>
      </c>
      <c r="V7" s="4" t="s">
        <v>124</v>
      </c>
      <c r="W7" s="4" t="s">
        <v>244</v>
      </c>
      <c r="X7" s="4" t="s">
        <v>250</v>
      </c>
      <c r="Y7" s="4" t="s">
        <v>261</v>
      </c>
      <c r="Z7" s="4" t="s">
        <v>96</v>
      </c>
      <c r="AA7" s="34"/>
      <c r="AB7" s="4" t="s">
        <v>242</v>
      </c>
      <c r="AC7" s="4" t="s">
        <v>96</v>
      </c>
      <c r="AD7" s="4" t="s">
        <v>125</v>
      </c>
      <c r="AE7" s="4" t="s">
        <v>258</v>
      </c>
      <c r="AF7" s="4" t="s">
        <v>262</v>
      </c>
      <c r="AG7" s="4" t="s">
        <v>262</v>
      </c>
      <c r="AH7" s="4" t="s">
        <v>97</v>
      </c>
      <c r="AI7" s="4" t="s">
        <v>277</v>
      </c>
      <c r="AJ7" s="4" t="s">
        <v>276</v>
      </c>
    </row>
    <row r="8" spans="1:36" ht="15.75" thickTop="1" x14ac:dyDescent="0.25">
      <c r="A8">
        <v>1</v>
      </c>
      <c r="B8" t="s">
        <v>13</v>
      </c>
      <c r="C8" t="s">
        <v>12</v>
      </c>
      <c r="D8">
        <f>_xlfn.XLOOKUP(A8,PeriodMap!$A$2:$A$45,PeriodMap!$B$2:$B$45)</f>
        <v>2023</v>
      </c>
      <c r="E8" t="s">
        <v>227</v>
      </c>
      <c r="F8" t="s">
        <v>229</v>
      </c>
      <c r="G8" t="s">
        <v>6</v>
      </c>
      <c r="H8" t="s">
        <v>124</v>
      </c>
      <c r="I8" t="s">
        <v>33</v>
      </c>
      <c r="J8" t="s">
        <v>34</v>
      </c>
      <c r="K8">
        <v>8760</v>
      </c>
      <c r="L8" s="5">
        <f>_xlfn.XLOOKUP(_xlfn.CONCAT($B8,$C8,$D8),ECT_EfficiencyCostMaxAnnualUF!$J$2:$J$12484,ECT_EfficiencyCostMaxAnnualUF!$F$2:$F$12484)</f>
        <v>0.36640219899999998</v>
      </c>
      <c r="M8" s="5">
        <f>_xlfn.XLOOKUP(_xlfn.CONCAT($B8,$C8,$D8),ECT_EfficiencyCostMaxAnnualUF!$J$2:$J$12484,ECT_EfficiencyCostMaxAnnualUF!$I$2:$I$12484)</f>
        <v>0.85</v>
      </c>
      <c r="N8" s="5">
        <f>_xlfn.XLOOKUP(_xlfn.CONCAT($B8,$C8,$D8),ECT_EfficiencyCostMaxAnnualUF!$J$2:$J$12484,ECT_EfficiencyCostMaxAnnualUF!$G$2:$G$12484)/1000</f>
        <v>11.75159927</v>
      </c>
      <c r="O8" s="5">
        <f>_xlfn.XLOOKUP(_xlfn.CONCAT($B8,$C8,$D8),ECT_EfficiencyCostMaxAnnualUF!$J$2:$J$12484,ECT_EfficiencyCostMaxAnnualUF!$H$2:$H$12484)</f>
        <v>133.5230182</v>
      </c>
      <c r="P8" s="74">
        <f>_xlfn.XLOOKUP(_xlfn.CONCAT($B8,$D8+1),ECT_Lifetime!$D$2:$D$1000,ECT_Lifetime!$C$2:$C$1000)</f>
        <v>40</v>
      </c>
      <c r="Q8" s="1">
        <f>_xlfn.XLOOKUP(_xlfn.CONCAT($B8,$D8),ECT_OperationalInfo!$G$2:$G$362,ECT_OperationalInfo!$D$2:$D$362)</f>
        <v>7.4499999999999997E-2</v>
      </c>
      <c r="R8">
        <f>_xlfn.XLOOKUP(_xlfn.CONCAT($B8,$D8),ECT_OperationalInfo!$G$2:$G$362,ECT_OperationalInfo!$E$2:$E$362)</f>
        <v>0.3</v>
      </c>
      <c r="S8">
        <f>_xlfn.XLOOKUP(_xlfn.CONCAT($B8,$D8),ECT_OperationalInfo!$G$2:$G$362,ECT_OperationalInfo!$F$2:$F$362)</f>
        <v>0.3</v>
      </c>
      <c r="T8">
        <f>SUMIF(ECT_LegacyCapacity!$F$2:$F$257,_xlfn.CONCAT($C8,$B8),ECT_LegacyCapacity!$E$2:$E$257)*1000-IFERROR(SUMIFS(ECT_LegacyRetirement!$F$2:$F$2701,ECT_LegacyRetirement!$G$2:$G$2701,_xlfn.CONCAT($B8,$C8),ECT_LegacyRetirement!$E$2:$E$2701,"&lt;="&amp;D8)*1000,0)</f>
        <v>67226.538983999999</v>
      </c>
      <c r="U8" s="16">
        <f>IFERROR(SUMIFS(ECT_CapAddBounds!$F$2:$F$5959,ECT_CapAddBounds!$H$2:$H$5959,_xlfn.CONCAT($B8,$C8),ECT_CapAddBounds!$E$2:$E$5959,"&lt;="&amp;D8)*1000,0)</f>
        <v>0</v>
      </c>
      <c r="V8" s="16">
        <f>IFERROR(SUMIFS(ECT_CapAddBounds!$G$2:$G$5959,ECT_CapAddBounds!$H$2:$H$5959,_xlfn.CONCAT($B8,$C8),ECT_CapAddBounds!$E$2:$E$5959,"&lt;="&amp;D8)*1000,0)</f>
        <v>0</v>
      </c>
      <c r="W8" s="1">
        <f>CarriersTech_characteristics!$G$2</f>
        <v>17.207187650000002</v>
      </c>
      <c r="X8" s="1">
        <f>CarriersTech_characteristics!$H$28*1000</f>
        <v>1942097.6230000001</v>
      </c>
      <c r="Y8" s="7">
        <v>3</v>
      </c>
      <c r="Z8">
        <v>0.105</v>
      </c>
      <c r="AA8" s="35"/>
      <c r="AB8" s="1">
        <f>1/L8/(1-Q8)</f>
        <v>2.9489370740189562</v>
      </c>
      <c r="AC8" s="25"/>
      <c r="AD8" s="31">
        <f>X8/(W8*Conversions!$D$2)</f>
        <v>0.40631575182871843</v>
      </c>
      <c r="AE8" s="11">
        <f>O8/W8/Conversions!$D$2*AB8</f>
        <v>8.2378569959836966E-5</v>
      </c>
      <c r="AF8">
        <f>Y8*Conversions!$D$4</f>
        <v>3.7167527444133723</v>
      </c>
      <c r="AG8" s="3">
        <f t="shared" ref="AG8:AG39" si="0">N8-AF8</f>
        <v>8.0348465255866266</v>
      </c>
      <c r="AH8">
        <f t="shared" ref="AH8:AH39" si="1">ROUND(P8/2,0)</f>
        <v>20</v>
      </c>
      <c r="AI8">
        <f>Z8/(1-(1+Z8)^-AH8)</f>
        <v>0.12149326526701618</v>
      </c>
      <c r="AJ8" s="14">
        <f t="shared" ref="AJ8:AJ67" si="2">AG8/AI8</f>
        <v>66.134089884964027</v>
      </c>
    </row>
    <row r="9" spans="1:36" x14ac:dyDescent="0.25">
      <c r="A9">
        <v>1</v>
      </c>
      <c r="B9" t="s">
        <v>14</v>
      </c>
      <c r="C9" t="s">
        <v>12</v>
      </c>
      <c r="D9">
        <f>_xlfn.XLOOKUP(A9,PeriodMap!$A$2:$A$45,PeriodMap!$B$2:$B$45)</f>
        <v>2023</v>
      </c>
      <c r="E9" t="s">
        <v>227</v>
      </c>
      <c r="F9" t="s">
        <v>234</v>
      </c>
      <c r="G9" t="s">
        <v>6</v>
      </c>
      <c r="H9" t="s">
        <v>124</v>
      </c>
      <c r="I9" t="s">
        <v>35</v>
      </c>
      <c r="J9" t="s">
        <v>34</v>
      </c>
      <c r="K9">
        <v>8760</v>
      </c>
      <c r="L9" s="5">
        <f>_xlfn.XLOOKUP(_xlfn.CONCAT($B9,$C9,$D9),ECT_EfficiencyCostMaxAnnualUF!$J$2:$J$12484,ECT_EfficiencyCostMaxAnnualUF!$F$2:$F$12484)</f>
        <v>0.40444272199999998</v>
      </c>
      <c r="M9" s="5">
        <f>_xlfn.XLOOKUP(_xlfn.CONCAT($B9,$C9,$D9),ECT_EfficiencyCostMaxAnnualUF!$J$2:$J$12484,ECT_EfficiencyCostMaxAnnualUF!$I$2:$I$12484)</f>
        <v>0.85</v>
      </c>
      <c r="N9" s="5">
        <f>_xlfn.XLOOKUP(_xlfn.CONCAT($B9,$C9,$D9),ECT_EfficiencyCostMaxAnnualUF!$J$2:$J$12484,ECT_EfficiencyCostMaxAnnualUF!$G$2:$G$12484)/1000</f>
        <v>8.512227803</v>
      </c>
      <c r="O9" s="5">
        <f>_xlfn.XLOOKUP(_xlfn.CONCAT($B9,$C9,$D9),ECT_EfficiencyCostMaxAnnualUF!$J$2:$J$12484,ECT_EfficiencyCostMaxAnnualUF!$H$2:$H$12484)</f>
        <v>0</v>
      </c>
      <c r="P9" s="74">
        <f>_xlfn.XLOOKUP(_xlfn.CONCAT($B9,$D9+1),ECT_Lifetime!$D$2:$D$1000,ECT_Lifetime!$C$2:$C$1000)</f>
        <v>25</v>
      </c>
      <c r="Q9" s="1">
        <f>_xlfn.XLOOKUP(_xlfn.CONCAT($B9,$D9),ECT_OperationalInfo!$G$2:$G$362,ECT_OperationalInfo!$D$2:$D$362)</f>
        <v>0.02</v>
      </c>
      <c r="R9">
        <f>_xlfn.XLOOKUP(_xlfn.CONCAT($B9,$D9),ECT_OperationalInfo!$G$2:$G$362,ECT_OperationalInfo!$E$2:$E$362)</f>
        <v>0.9</v>
      </c>
      <c r="S9">
        <f>_xlfn.XLOOKUP(_xlfn.CONCAT($B9,$D9),ECT_OperationalInfo!$G$2:$G$362,ECT_OperationalInfo!$F$2:$F$362)</f>
        <v>0.9</v>
      </c>
      <c r="T9">
        <f>SUMIF(ECT_LegacyCapacity!$F$2:$F$257,_xlfn.CONCAT($C9,$B9),ECT_LegacyCapacity!$E$2:$E$257)*1000-IFERROR(SUMIFS(ECT_LegacyRetirement!$F$2:$F$2701,ECT_LegacyRetirement!$G$2:$G$2701,_xlfn.CONCAT($B9,$C9),ECT_LegacyRetirement!$E$2:$E$2701,"&lt;="&amp;D9)*1000,0)</f>
        <v>7330.5467170000011</v>
      </c>
      <c r="U9" s="16">
        <f>IFERROR(SUMIFS(ECT_CapAddBounds!$F$2:$F$5959,ECT_CapAddBounds!$H$2:$H$5959,_xlfn.CONCAT($B9,$C9),ECT_CapAddBounds!$E$2:$E$5959,"&lt;="&amp;D9)*1000,0)</f>
        <v>0</v>
      </c>
      <c r="V9" s="16">
        <f>IFERROR(SUMIFS(ECT_CapAddBounds!$G$2:$G$5959,ECT_CapAddBounds!$H$2:$H$5959,_xlfn.CONCAT($B9,$C9),ECT_CapAddBounds!$E$2:$E$5959,"&lt;="&amp;D9)*1000,0)</f>
        <v>0</v>
      </c>
      <c r="W9" s="1">
        <f>CarriersTech_characteristics!$G$3</f>
        <v>37.681199999999997</v>
      </c>
      <c r="X9" s="1">
        <f>CarriersTech_characteristics!$H$3*1000</f>
        <v>3025024.5490000001</v>
      </c>
      <c r="Y9">
        <v>2.9</v>
      </c>
      <c r="Z9">
        <v>0.105</v>
      </c>
      <c r="AB9" s="1">
        <f>1/L9/(1-Q9)</f>
        <v>2.5229979617863072</v>
      </c>
      <c r="AC9" s="25"/>
      <c r="AD9" s="31">
        <f>(X9*Conversions!$D$3)/(W9*Conversions!$D$2)</f>
        <v>0.23958587284408495</v>
      </c>
      <c r="AE9">
        <v>0</v>
      </c>
      <c r="AF9">
        <f>Y9*Conversions!$D$4</f>
        <v>3.5928609862662602</v>
      </c>
      <c r="AG9" s="3">
        <f t="shared" si="0"/>
        <v>4.9193668167337403</v>
      </c>
      <c r="AH9">
        <f t="shared" si="1"/>
        <v>13</v>
      </c>
      <c r="AI9">
        <f t="shared" ref="AI8:AI67" si="3">Z9/(1-(1+Z9)^-AH9)</f>
        <v>0.14444511726871467</v>
      </c>
      <c r="AJ9" s="14">
        <f t="shared" si="2"/>
        <v>34.056996247108344</v>
      </c>
    </row>
    <row r="10" spans="1:36" x14ac:dyDescent="0.25">
      <c r="A10">
        <v>1</v>
      </c>
      <c r="B10" t="s">
        <v>16</v>
      </c>
      <c r="C10" t="s">
        <v>12</v>
      </c>
      <c r="D10">
        <f>_xlfn.XLOOKUP(A10,PeriodMap!$A$2:$A$45,PeriodMap!$B$2:$B$45)</f>
        <v>2023</v>
      </c>
      <c r="E10" t="s">
        <v>227</v>
      </c>
      <c r="G10" t="s">
        <v>6</v>
      </c>
      <c r="H10" t="s">
        <v>124</v>
      </c>
      <c r="I10" t="s">
        <v>35</v>
      </c>
      <c r="J10" t="s">
        <v>34</v>
      </c>
      <c r="K10">
        <v>8760</v>
      </c>
      <c r="L10" s="5">
        <f>_xlfn.XLOOKUP(_xlfn.CONCAT($B10,$C10,$D10),ECT_EfficiencyCostMaxAnnualUF!$J$2:$J$12484,ECT_EfficiencyCostMaxAnnualUF!$F$2:$F$12484)</f>
        <v>0.28070162799999998</v>
      </c>
      <c r="M10" s="5">
        <f>_xlfn.XLOOKUP(_xlfn.CONCAT($B10,$C10,$D10),ECT_EfficiencyCostMaxAnnualUF!$J$2:$J$12484,ECT_EfficiencyCostMaxAnnualUF!$I$2:$I$12484)</f>
        <v>0.85</v>
      </c>
      <c r="N10" s="5">
        <f>_xlfn.XLOOKUP(_xlfn.CONCAT($B10,$C10,$D10),ECT_EfficiencyCostMaxAnnualUF!$J$2:$J$12484,ECT_EfficiencyCostMaxAnnualUF!$G$2:$G$12484)/1000</f>
        <v>6.6797506489999998</v>
      </c>
      <c r="O10" s="5">
        <f>_xlfn.XLOOKUP(_xlfn.CONCAT($B10,$C10,$D10),ECT_EfficiencyCostMaxAnnualUF!$J$2:$J$12484,ECT_EfficiencyCostMaxAnnualUF!$H$2:$H$12484)</f>
        <v>0</v>
      </c>
      <c r="P10" s="74">
        <f>_xlfn.XLOOKUP(_xlfn.CONCAT($B10,$D10+1),ECT_Lifetime!$D$2:$D$1000,ECT_Lifetime!$C$2:$C$1000)</f>
        <v>25</v>
      </c>
      <c r="Q10" s="1">
        <f>_xlfn.XLOOKUP(_xlfn.CONCAT($B10,$D10),ECT_OperationalInfo!$G$2:$G$362,ECT_OperationalInfo!$D$2:$D$362)</f>
        <v>0.01</v>
      </c>
      <c r="R10">
        <f>_xlfn.XLOOKUP(_xlfn.CONCAT($B10,$D10),ECT_OperationalInfo!$G$2:$G$362,ECT_OperationalInfo!$E$2:$E$362)</f>
        <v>1</v>
      </c>
      <c r="S10">
        <f>_xlfn.XLOOKUP(_xlfn.CONCAT($B10,$D10),ECT_OperationalInfo!$G$2:$G$362,ECT_OperationalInfo!$F$2:$F$362)</f>
        <v>1</v>
      </c>
      <c r="T10">
        <f>SUMIF(ECT_LegacyCapacity!$F$2:$F$257,_xlfn.CONCAT($C10,$B10),ECT_LegacyCapacity!$E$2:$E$257)*1000-IFERROR(SUMIFS(ECT_LegacyRetirement!$F$2:$F$2701,ECT_LegacyRetirement!$G$2:$G$2701,_xlfn.CONCAT($B10,$C10),ECT_LegacyRetirement!$E$2:$E$2701,"&lt;="&amp;D10)*1000,0)</f>
        <v>0</v>
      </c>
      <c r="U10" s="16">
        <f>IFERROR(SUMIFS(ECT_CapAddBounds!$F$2:$F$5959,ECT_CapAddBounds!$H$2:$H$5959,_xlfn.CONCAT($B10,$C10),ECT_CapAddBounds!$E$2:$E$5959,"&lt;="&amp;D10)*1000,0)</f>
        <v>0</v>
      </c>
      <c r="V10" s="16">
        <f>IFERROR(SUMIFS(ECT_CapAddBounds!$G$2:$G$5959,ECT_CapAddBounds!$H$2:$H$5959,_xlfn.CONCAT($B10,$C10),ECT_CapAddBounds!$E$2:$E$5959,"&lt;="&amp;D10)*1000,0)</f>
        <v>0</v>
      </c>
      <c r="W10" s="1">
        <f>CarriersTech_characteristics!$G$3</f>
        <v>37.681199999999997</v>
      </c>
      <c r="X10" s="1">
        <f>CarriersTech_characteristics!$H$3*1000</f>
        <v>3025024.5490000001</v>
      </c>
      <c r="Y10">
        <v>0.7</v>
      </c>
      <c r="Z10">
        <v>0.105</v>
      </c>
      <c r="AB10" s="1">
        <f>1/L10/(1-Q10)</f>
        <v>3.5984864687033813</v>
      </c>
      <c r="AC10" s="25"/>
      <c r="AD10" s="31">
        <f>(X10*Conversions!$D$3)/(W10*Conversions!$D$2)</f>
        <v>0.23958587284408495</v>
      </c>
      <c r="AE10">
        <v>0</v>
      </c>
      <c r="AF10">
        <f>Y10*Conversions!$D$4</f>
        <v>0.86724230702978689</v>
      </c>
      <c r="AG10" s="3">
        <f t="shared" si="0"/>
        <v>5.8125083419702133</v>
      </c>
      <c r="AH10">
        <f t="shared" si="1"/>
        <v>13</v>
      </c>
      <c r="AI10">
        <f t="shared" si="3"/>
        <v>0.14444511726871467</v>
      </c>
      <c r="AJ10" s="14">
        <f t="shared" si="2"/>
        <v>40.240254927808088</v>
      </c>
    </row>
    <row r="11" spans="1:36" x14ac:dyDescent="0.25">
      <c r="A11">
        <v>1</v>
      </c>
      <c r="B11" t="s">
        <v>17</v>
      </c>
      <c r="C11" t="s">
        <v>12</v>
      </c>
      <c r="D11">
        <f>_xlfn.XLOOKUP(A11,PeriodMap!$A$2:$A$45,PeriodMap!$B$2:$B$45)</f>
        <v>2023</v>
      </c>
      <c r="E11" t="s">
        <v>227</v>
      </c>
      <c r="F11" t="s">
        <v>235</v>
      </c>
      <c r="G11" t="s">
        <v>6</v>
      </c>
      <c r="H11" t="s">
        <v>124</v>
      </c>
      <c r="I11" t="s">
        <v>36</v>
      </c>
      <c r="J11" t="s">
        <v>34</v>
      </c>
      <c r="K11">
        <v>8760</v>
      </c>
      <c r="L11" s="5">
        <f>_xlfn.XLOOKUP(_xlfn.CONCAT($B11,$C11,$D11),ECT_EfficiencyCostMaxAnnualUF!$J$2:$J$12484,ECT_EfficiencyCostMaxAnnualUF!$F$2:$F$12484)</f>
        <v>1</v>
      </c>
      <c r="M11" s="5">
        <f>_xlfn.XLOOKUP(_xlfn.CONCAT($B11,$C11,$D11),ECT_EfficiencyCostMaxAnnualUF!$J$2:$J$12484,ECT_EfficiencyCostMaxAnnualUF!$I$2:$I$12484)</f>
        <v>0.70916666699999997</v>
      </c>
      <c r="N11" s="5">
        <f>_xlfn.XLOOKUP(_xlfn.CONCAT($B11,$C11,$D11),ECT_EfficiencyCostMaxAnnualUF!$J$2:$J$12484,ECT_EfficiencyCostMaxAnnualUF!$G$2:$G$12484)/1000</f>
        <v>20.833210350000002</v>
      </c>
      <c r="O11" s="5">
        <f>_xlfn.XLOOKUP(_xlfn.CONCAT($B11,$C11,$D11),ECT_EfficiencyCostMaxAnnualUF!$J$2:$J$12484,ECT_EfficiencyCostMaxAnnualUF!$H$2:$H$12484)</f>
        <v>0</v>
      </c>
      <c r="P11" s="74">
        <f>_xlfn.XLOOKUP(_xlfn.CONCAT($B11,$D11+1),ECT_Lifetime!$D$2:$D$1000,ECT_Lifetime!$C$2:$C$1000)</f>
        <v>40</v>
      </c>
      <c r="Q11" s="1">
        <f>_xlfn.XLOOKUP(_xlfn.CONCAT($B11,$D11),ECT_OperationalInfo!$G$2:$G$362,ECT_OperationalInfo!$D$2:$D$362)</f>
        <v>0.10780000000000001</v>
      </c>
      <c r="R11">
        <f>_xlfn.XLOOKUP(_xlfn.CONCAT($B11,$D11),ECT_OperationalInfo!$G$2:$G$362,ECT_OperationalInfo!$E$2:$E$362)</f>
        <v>0.01</v>
      </c>
      <c r="S11">
        <f>_xlfn.XLOOKUP(_xlfn.CONCAT($B11,$D11),ECT_OperationalInfo!$G$2:$G$362,ECT_OperationalInfo!$F$2:$F$362)</f>
        <v>0.01</v>
      </c>
      <c r="T11">
        <f>SUMIF(ECT_LegacyCapacity!$F$2:$F$257,_xlfn.CONCAT($C11,$B11),ECT_LegacyCapacity!$E$2:$E$257)*1000-IFERROR(SUMIFS(ECT_LegacyRetirement!$F$2:$F$2701,ECT_LegacyRetirement!$G$2:$G$2701,_xlfn.CONCAT($B11,$C11),ECT_LegacyRetirement!$E$2:$E$2701,"&lt;="&amp;D11)*1000,0)</f>
        <v>1603.5183979999999</v>
      </c>
      <c r="U11" s="16">
        <f>IFERROR(SUMIFS(ECT_CapAddBounds!$F$2:$F$5959,ECT_CapAddBounds!$H$2:$H$5959,_xlfn.CONCAT($B11,$C11),ECT_CapAddBounds!$E$2:$E$5959,"&lt;="&amp;D11)*1000,0)</f>
        <v>0</v>
      </c>
      <c r="V11" s="16">
        <f>IFERROR(SUMIFS(ECT_CapAddBounds!$G$2:$G$5959,ECT_CapAddBounds!$H$2:$H$5959,_xlfn.CONCAT($B11,$C11),ECT_CapAddBounds!$E$2:$E$5959,"&lt;="&amp;D11)*1000,0)</f>
        <v>0</v>
      </c>
      <c r="W11" s="27"/>
      <c r="X11" s="27"/>
      <c r="Y11">
        <v>4.3</v>
      </c>
      <c r="Z11">
        <v>0.105</v>
      </c>
      <c r="AB11" s="1">
        <f>1/L11/(1-Q11)</f>
        <v>1.1208249271463797</v>
      </c>
      <c r="AC11" s="25"/>
      <c r="AD11" s="26"/>
      <c r="AE11">
        <v>0</v>
      </c>
      <c r="AF11">
        <f>Y11*Conversions!$D$4</f>
        <v>5.3273456003258337</v>
      </c>
      <c r="AG11" s="3">
        <f t="shared" si="0"/>
        <v>15.505864749674167</v>
      </c>
      <c r="AH11">
        <f t="shared" si="1"/>
        <v>20</v>
      </c>
      <c r="AI11">
        <f t="shared" si="3"/>
        <v>0.12149326526701618</v>
      </c>
      <c r="AJ11" s="14">
        <f t="shared" si="2"/>
        <v>127.62736037751226</v>
      </c>
    </row>
    <row r="12" spans="1:36" x14ac:dyDescent="0.25">
      <c r="A12">
        <v>1</v>
      </c>
      <c r="B12" t="s">
        <v>22</v>
      </c>
      <c r="C12" t="s">
        <v>12</v>
      </c>
      <c r="D12">
        <f>_xlfn.XLOOKUP(A12,PeriodMap!$A$2:$A$45,PeriodMap!$B$2:$B$45)</f>
        <v>2023</v>
      </c>
      <c r="E12" t="s">
        <v>227</v>
      </c>
      <c r="G12" t="s">
        <v>6</v>
      </c>
      <c r="H12" t="s">
        <v>124</v>
      </c>
      <c r="I12" t="s">
        <v>36</v>
      </c>
      <c r="J12" t="s">
        <v>34</v>
      </c>
      <c r="K12">
        <v>8760</v>
      </c>
      <c r="L12" s="5" t="e">
        <f>_xlfn.XLOOKUP(_xlfn.CONCAT($B12,$C12,$D12),ECT_EfficiencyCostMaxAnnualUF!$J$2:$J$12484,ECT_EfficiencyCostMaxAnnualUF!$F$2:$F$12484)</f>
        <v>#N/A</v>
      </c>
      <c r="M12" s="5" t="e">
        <f>_xlfn.XLOOKUP(_xlfn.CONCAT($B12,$C12,$D12),ECT_EfficiencyCostMaxAnnualUF!$J$2:$J$12484,ECT_EfficiencyCostMaxAnnualUF!$I$2:$I$12484)</f>
        <v>#N/A</v>
      </c>
      <c r="N12" s="5" t="e">
        <f>_xlfn.XLOOKUP(_xlfn.CONCAT($B12,$C12,$D12),ECT_EfficiencyCostMaxAnnualUF!$J$2:$J$12484,ECT_EfficiencyCostMaxAnnualUF!$G$2:$G$12484)/1000</f>
        <v>#N/A</v>
      </c>
      <c r="O12" s="5" t="e">
        <f>_xlfn.XLOOKUP(_xlfn.CONCAT($B12,$C12,$D12),ECT_EfficiencyCostMaxAnnualUF!$J$2:$J$12484,ECT_EfficiencyCostMaxAnnualUF!$H$2:$H$12484)</f>
        <v>#N/A</v>
      </c>
      <c r="P12" s="74">
        <f>_xlfn.XLOOKUP(_xlfn.CONCAT($B12,$D12+1),ECT_Lifetime!$D$2:$D$1000,ECT_Lifetime!$C$2:$C$1000)</f>
        <v>30</v>
      </c>
      <c r="Q12" s="1">
        <f>_xlfn.XLOOKUP(_xlfn.CONCAT($B12,$D12),ECT_OperationalInfo!$G$2:$G$362,ECT_OperationalInfo!$D$2:$D$362)</f>
        <v>0.05</v>
      </c>
      <c r="R12">
        <f>_xlfn.XLOOKUP(_xlfn.CONCAT($B12,$D12),ECT_OperationalInfo!$G$2:$G$362,ECT_OperationalInfo!$E$2:$E$362)</f>
        <v>0.01</v>
      </c>
      <c r="S12">
        <f>_xlfn.XLOOKUP(_xlfn.CONCAT($B12,$D12),ECT_OperationalInfo!$G$2:$G$362,ECT_OperationalInfo!$F$2:$F$362)</f>
        <v>0.01</v>
      </c>
      <c r="T12">
        <f>SUMIF(ECT_LegacyCapacity!$F$2:$F$257,_xlfn.CONCAT($C12,$B12),ECT_LegacyCapacity!$E$2:$E$257)*1000-IFERROR(SUMIFS(ECT_LegacyRetirement!$F$2:$F$2701,ECT_LegacyRetirement!$G$2:$G$2701,_xlfn.CONCAT($B12,$C12),ECT_LegacyRetirement!$E$2:$E$2701,"&lt;="&amp;D12)*1000,0)</f>
        <v>0</v>
      </c>
      <c r="U12" s="16">
        <f>IFERROR(SUMIFS(ECT_CapAddBounds!$F$2:$F$5959,ECT_CapAddBounds!$H$2:$H$5959,_xlfn.CONCAT($B12,$C12),ECT_CapAddBounds!$E$2:$E$5959,"&lt;="&amp;D12)*1000,0)</f>
        <v>0</v>
      </c>
      <c r="V12" s="16">
        <f>IFERROR(SUMIFS(ECT_CapAddBounds!$G$2:$G$5959,ECT_CapAddBounds!$H$2:$H$5959,_xlfn.CONCAT($B12,$C12),ECT_CapAddBounds!$E$2:$E$5959,"&lt;="&amp;D12)*1000,0)</f>
        <v>0</v>
      </c>
      <c r="W12" s="27"/>
      <c r="X12" s="27"/>
      <c r="Y12">
        <v>5</v>
      </c>
      <c r="Z12">
        <v>0.105</v>
      </c>
      <c r="AB12" s="1" t="e">
        <f>1/L12/(1-Q12)</f>
        <v>#N/A</v>
      </c>
      <c r="AC12" s="25"/>
      <c r="AD12" s="26"/>
      <c r="AE12">
        <v>0</v>
      </c>
      <c r="AF12">
        <f>Y12*Conversions!$D$4</f>
        <v>6.1945879073556211</v>
      </c>
      <c r="AG12" s="3" t="e">
        <f t="shared" si="0"/>
        <v>#N/A</v>
      </c>
      <c r="AH12">
        <f t="shared" si="1"/>
        <v>15</v>
      </c>
      <c r="AI12">
        <f t="shared" si="3"/>
        <v>0.13524800152154118</v>
      </c>
      <c r="AJ12" s="14" t="e">
        <f t="shared" si="2"/>
        <v>#N/A</v>
      </c>
    </row>
    <row r="13" spans="1:36" x14ac:dyDescent="0.25">
      <c r="A13">
        <v>1</v>
      </c>
      <c r="B13" t="s">
        <v>15</v>
      </c>
      <c r="C13" t="s">
        <v>12</v>
      </c>
      <c r="D13">
        <f>_xlfn.XLOOKUP(A13,PeriodMap!$A$2:$A$45,PeriodMap!$B$2:$B$45)</f>
        <v>2023</v>
      </c>
      <c r="E13" t="s">
        <v>231</v>
      </c>
      <c r="F13" t="s">
        <v>232</v>
      </c>
      <c r="G13" t="s">
        <v>6</v>
      </c>
      <c r="H13" t="s">
        <v>124</v>
      </c>
      <c r="I13" t="s">
        <v>37</v>
      </c>
      <c r="J13" t="s">
        <v>34</v>
      </c>
      <c r="K13">
        <v>8760</v>
      </c>
      <c r="L13" s="5">
        <f>_xlfn.XLOOKUP(_xlfn.CONCAT($B13,$C13,$D13),ECT_EfficiencyCostMaxAnnualUF!$J$2:$J$12484,ECT_EfficiencyCostMaxAnnualUF!$F$2:$F$12484)</f>
        <v>1</v>
      </c>
      <c r="M13" s="5">
        <f>_xlfn.XLOOKUP(_xlfn.CONCAT($B13,$C13,$D13),ECT_EfficiencyCostMaxAnnualUF!$J$2:$J$12484,ECT_EfficiencyCostMaxAnnualUF!$I$2:$I$12484)</f>
        <v>1</v>
      </c>
      <c r="N13" s="5">
        <f>_xlfn.XLOOKUP(_xlfn.CONCAT($B13,$C13,$D13),ECT_EfficiencyCostMaxAnnualUF!$J$2:$J$12484,ECT_EfficiencyCostMaxAnnualUF!$G$2:$G$12484)/1000</f>
        <v>19.631814519999999</v>
      </c>
      <c r="O13" s="5">
        <f>_xlfn.XLOOKUP(_xlfn.CONCAT($B13,$C13,$D13),ECT_EfficiencyCostMaxAnnualUF!$J$2:$J$12484,ECT_EfficiencyCostMaxAnnualUF!$H$2:$H$12484)</f>
        <v>0</v>
      </c>
      <c r="P13" s="74">
        <f>_xlfn.XLOOKUP(_xlfn.CONCAT($B13,$D13+1),ECT_Lifetime!$D$2:$D$1000,ECT_Lifetime!$C$2:$C$1000)</f>
        <v>40</v>
      </c>
      <c r="Q13" s="1">
        <f>_xlfn.XLOOKUP(_xlfn.CONCAT($B13,$D13),ECT_OperationalInfo!$G$2:$G$362,ECT_OperationalInfo!$D$2:$D$362)</f>
        <v>6.0000000000000001E-3</v>
      </c>
      <c r="R13">
        <f>_xlfn.XLOOKUP(_xlfn.CONCAT($B13,$D13),ECT_OperationalInfo!$G$2:$G$362,ECT_OperationalInfo!$E$2:$E$362)</f>
        <v>1</v>
      </c>
      <c r="S13">
        <f>_xlfn.XLOOKUP(_xlfn.CONCAT($B13,$D13),ECT_OperationalInfo!$G$2:$G$362,ECT_OperationalInfo!$F$2:$F$362)</f>
        <v>1</v>
      </c>
      <c r="T13">
        <f>SUMIF(ECT_LegacyCapacity!$F$2:$F$257,_xlfn.CONCAT($C13,$B13),ECT_LegacyCapacity!$E$2:$E$257)*1000-IFERROR(SUMIFS(ECT_LegacyRetirement!$F$2:$F$2701,ECT_LegacyRetirement!$G$2:$G$2701,_xlfn.CONCAT($B13,$C13),ECT_LegacyRetirement!$E$2:$E$2701,"&lt;="&amp;D13)*1000,0)</f>
        <v>20527.317305</v>
      </c>
      <c r="U13" s="16">
        <f>IFERROR(SUMIFS(ECT_CapAddBounds!$F$2:$F$5959,ECT_CapAddBounds!$H$2:$H$5959,_xlfn.CONCAT($B13,$C13),ECT_CapAddBounds!$E$2:$E$5959,"&lt;="&amp;D13)*1000,0)</f>
        <v>0</v>
      </c>
      <c r="V13" s="16">
        <f>IFERROR(SUMIFS(ECT_CapAddBounds!$G$2:$G$5959,ECT_CapAddBounds!$H$2:$H$5959,_xlfn.CONCAT($B13,$C13),ECT_CapAddBounds!$E$2:$E$5959,"&lt;="&amp;D13)*1000,0)</f>
        <v>0</v>
      </c>
      <c r="W13" s="25"/>
      <c r="X13" s="28"/>
      <c r="Y13">
        <v>4.4000000000000004</v>
      </c>
      <c r="Z13">
        <v>0.105</v>
      </c>
      <c r="AB13" s="24"/>
      <c r="AC13" s="1">
        <f>L13-Q13</f>
        <v>0.99399999999999999</v>
      </c>
      <c r="AD13" s="24"/>
      <c r="AE13">
        <v>0</v>
      </c>
      <c r="AF13">
        <f>Y13*Conversions!$D$4</f>
        <v>5.4512373584729472</v>
      </c>
      <c r="AG13" s="3">
        <f t="shared" si="0"/>
        <v>14.180577161527051</v>
      </c>
      <c r="AH13">
        <f t="shared" si="1"/>
        <v>20</v>
      </c>
      <c r="AI13">
        <f t="shared" si="3"/>
        <v>0.12149326526701618</v>
      </c>
      <c r="AJ13" s="14">
        <f t="shared" si="2"/>
        <v>116.71903895546127</v>
      </c>
    </row>
    <row r="14" spans="1:36" x14ac:dyDescent="0.25">
      <c r="A14">
        <v>1</v>
      </c>
      <c r="B14" t="s">
        <v>18</v>
      </c>
      <c r="C14" t="s">
        <v>12</v>
      </c>
      <c r="D14">
        <f>_xlfn.XLOOKUP(A14,PeriodMap!$A$2:$A$45,PeriodMap!$B$2:$B$45)</f>
        <v>2023</v>
      </c>
      <c r="E14" t="s">
        <v>231</v>
      </c>
      <c r="F14" t="s">
        <v>233</v>
      </c>
      <c r="G14" t="s">
        <v>6</v>
      </c>
      <c r="H14" t="s">
        <v>124</v>
      </c>
      <c r="I14" t="s">
        <v>37</v>
      </c>
      <c r="J14" t="s">
        <v>34</v>
      </c>
      <c r="K14">
        <v>8760</v>
      </c>
      <c r="L14" s="5">
        <f>_xlfn.XLOOKUP(_xlfn.CONCAT($B14,$C14,$D14),ECT_EfficiencyCostMaxAnnualUF!$J$2:$J$12484,ECT_EfficiencyCostMaxAnnualUF!$F$2:$F$12484)</f>
        <v>1</v>
      </c>
      <c r="M14" s="5">
        <f>_xlfn.XLOOKUP(_xlfn.CONCAT($B14,$C14,$D14),ECT_EfficiencyCostMaxAnnualUF!$J$2:$J$12484,ECT_EfficiencyCostMaxAnnualUF!$I$2:$I$12484)</f>
        <v>1</v>
      </c>
      <c r="N14" s="5">
        <f>_xlfn.XLOOKUP(_xlfn.CONCAT($B14,$C14,$D14),ECT_EfficiencyCostMaxAnnualUF!$J$2:$J$12484,ECT_EfficiencyCostMaxAnnualUF!$G$2:$G$12484)/1000</f>
        <v>11.825348760000001</v>
      </c>
      <c r="O14" s="5">
        <f>_xlfn.XLOOKUP(_xlfn.CONCAT($B14,$C14,$D14),ECT_EfficiencyCostMaxAnnualUF!$J$2:$J$12484,ECT_EfficiencyCostMaxAnnualUF!$H$2:$H$12484)</f>
        <v>0</v>
      </c>
      <c r="P14" s="74">
        <f>_xlfn.XLOOKUP(_xlfn.CONCAT($B14,$D14+1),ECT_Lifetime!$D$2:$D$1000,ECT_Lifetime!$C$2:$C$1000)</f>
        <v>35</v>
      </c>
      <c r="Q14" s="1">
        <f>_xlfn.XLOOKUP(_xlfn.CONCAT($B14,$D14),ECT_OperationalInfo!$G$2:$G$362,ECT_OperationalInfo!$D$2:$D$362)</f>
        <v>0.01</v>
      </c>
      <c r="R14">
        <f>_xlfn.XLOOKUP(_xlfn.CONCAT($B14,$D14),ECT_OperationalInfo!$G$2:$G$362,ECT_OperationalInfo!$E$2:$E$362)</f>
        <v>1</v>
      </c>
      <c r="S14">
        <f>_xlfn.XLOOKUP(_xlfn.CONCAT($B14,$D14),ECT_OperationalInfo!$G$2:$G$362,ECT_OperationalInfo!$F$2:$F$362)</f>
        <v>1</v>
      </c>
      <c r="T14">
        <f>SUMIF(ECT_LegacyCapacity!$F$2:$F$257,_xlfn.CONCAT($C14,$B14),ECT_LegacyCapacity!$E$2:$E$257)*1000-IFERROR(SUMIFS(ECT_LegacyRetirement!$F$2:$F$2701,ECT_LegacyRetirement!$G$2:$G$2701,_xlfn.CONCAT($B14,$C14),ECT_LegacyRetirement!$E$2:$E$2701,"&lt;="&amp;D14)*1000,0)</f>
        <v>1698.7499999999998</v>
      </c>
      <c r="U14" s="16">
        <f>IFERROR(SUMIFS(ECT_CapAddBounds!$F$2:$F$5959,ECT_CapAddBounds!$H$2:$H$5959,_xlfn.CONCAT($B14,$C14),ECT_CapAddBounds!$E$2:$E$5959,"&lt;="&amp;D14)*1000,0)</f>
        <v>0</v>
      </c>
      <c r="V14" s="16">
        <f>IFERROR(SUMIFS(ECT_CapAddBounds!$G$2:$G$5959,ECT_CapAddBounds!$H$2:$H$5959,_xlfn.CONCAT($B14,$C14),ECT_CapAddBounds!$E$2:$E$5959,"&lt;="&amp;D14)*1000,0)</f>
        <v>0</v>
      </c>
      <c r="W14" s="25"/>
      <c r="X14" s="28"/>
      <c r="Y14">
        <f>2.4</f>
        <v>2.4</v>
      </c>
      <c r="Z14">
        <v>8.3500000000000005E-2</v>
      </c>
      <c r="AB14" s="24"/>
      <c r="AC14" s="1">
        <f>L14-Q14</f>
        <v>0.99</v>
      </c>
      <c r="AD14" s="24"/>
      <c r="AE14">
        <v>0</v>
      </c>
      <c r="AF14">
        <f>Y14*Conversions!$D$4</f>
        <v>2.973402195530698</v>
      </c>
      <c r="AG14" s="3">
        <f t="shared" si="0"/>
        <v>8.8519465644693032</v>
      </c>
      <c r="AH14">
        <f t="shared" si="1"/>
        <v>18</v>
      </c>
      <c r="AI14">
        <f t="shared" si="3"/>
        <v>0.1093062199026277</v>
      </c>
      <c r="AJ14" s="14">
        <f t="shared" si="2"/>
        <v>80.983008765235908</v>
      </c>
    </row>
    <row r="15" spans="1:36" x14ac:dyDescent="0.25">
      <c r="A15">
        <v>1</v>
      </c>
      <c r="B15" t="s">
        <v>7</v>
      </c>
      <c r="C15" t="s">
        <v>12</v>
      </c>
      <c r="D15">
        <f>_xlfn.XLOOKUP(A15,PeriodMap!$A$2:$A$45,PeriodMap!$B$2:$B$45)</f>
        <v>2023</v>
      </c>
      <c r="E15" t="s">
        <v>227</v>
      </c>
      <c r="F15" t="s">
        <v>230</v>
      </c>
      <c r="G15" t="s">
        <v>6</v>
      </c>
      <c r="H15" t="s">
        <v>124</v>
      </c>
      <c r="I15" t="s">
        <v>38</v>
      </c>
      <c r="J15" t="s">
        <v>34</v>
      </c>
      <c r="K15">
        <v>8760</v>
      </c>
      <c r="L15" s="5">
        <f>_xlfn.XLOOKUP(_xlfn.CONCAT($B15,$C15,$D15),ECT_EfficiencyCostMaxAnnualUF!$J$2:$J$12484,ECT_EfficiencyCostMaxAnnualUF!$F$2:$F$12484)</f>
        <v>0.238845897</v>
      </c>
      <c r="M15" s="5">
        <f>_xlfn.XLOOKUP(_xlfn.CONCAT($B15,$C15,$D15),ECT_EfficiencyCostMaxAnnualUF!$J$2:$J$12484,ECT_EfficiencyCostMaxAnnualUF!$I$2:$I$12484)</f>
        <v>1</v>
      </c>
      <c r="N15" s="5">
        <f>_xlfn.XLOOKUP(_xlfn.CONCAT($B15,$C15,$D15),ECT_EfficiencyCostMaxAnnualUF!$J$2:$J$12484,ECT_EfficiencyCostMaxAnnualUF!$G$2:$G$12484)/1000</f>
        <v>7.7134572399999994</v>
      </c>
      <c r="O15" s="5">
        <f>_xlfn.XLOOKUP(_xlfn.CONCAT($B15,$C15,$D15),ECT_EfficiencyCostMaxAnnualUF!$J$2:$J$12484,ECT_EfficiencyCostMaxAnnualUF!$H$2:$H$12484)</f>
        <v>0</v>
      </c>
      <c r="P15" s="74">
        <f>_xlfn.XLOOKUP(_xlfn.CONCAT($B15,$D15+1),ECT_Lifetime!$D$2:$D$1000,ECT_Lifetime!$C$2:$C$1000)</f>
        <v>20</v>
      </c>
      <c r="Q15" s="1">
        <f>_xlfn.XLOOKUP(_xlfn.CONCAT($B15,$D15),ECT_OperationalInfo!$G$2:$G$362,ECT_OperationalInfo!$D$2:$D$362)</f>
        <v>0.1</v>
      </c>
      <c r="R15">
        <f>_xlfn.XLOOKUP(_xlfn.CONCAT($B15,$D15),ECT_OperationalInfo!$G$2:$G$362,ECT_OperationalInfo!$E$2:$E$362)</f>
        <v>0.06</v>
      </c>
      <c r="S15">
        <f>_xlfn.XLOOKUP(_xlfn.CONCAT($B15,$D15),ECT_OperationalInfo!$G$2:$G$362,ECT_OperationalInfo!$F$2:$F$362)</f>
        <v>0.06</v>
      </c>
      <c r="T15">
        <f>SUMIF(ECT_LegacyCapacity!$F$2:$F$257,_xlfn.CONCAT($C15,$B15),ECT_LegacyCapacity!$E$2:$E$257)*1000-IFERROR(SUMIFS(ECT_LegacyRetirement!$F$2:$F$2701,ECT_LegacyRetirement!$G$2:$G$2701,_xlfn.CONCAT($B15,$C15),ECT_LegacyRetirement!$E$2:$E$2701,"&lt;="&amp;D15)*1000,0)</f>
        <v>3357.15</v>
      </c>
      <c r="U15" s="16">
        <f>IFERROR(SUMIFS(ECT_CapAddBounds!$F$2:$F$5959,ECT_CapAddBounds!$H$2:$H$5959,_xlfn.CONCAT($B15,$C15),ECT_CapAddBounds!$E$2:$E$5959,"&lt;="&amp;D15)*1000,0)</f>
        <v>0</v>
      </c>
      <c r="V15" s="16">
        <f>IFERROR(SUMIFS(ECT_CapAddBounds!$G$2:$G$5959,ECT_CapAddBounds!$H$2:$H$5959,_xlfn.CONCAT($B15,$C15),ECT_CapAddBounds!$E$2:$E$5959,"&lt;="&amp;D15)*1000,0)</f>
        <v>0</v>
      </c>
      <c r="W15" s="1">
        <f>CarriersTech_characteristics!$G$7</f>
        <v>13.648968</v>
      </c>
      <c r="X15" s="1">
        <f>CarriersTech_characteristics!$H$5*1000</f>
        <v>1656436.6880000001</v>
      </c>
      <c r="Y15" s="12">
        <v>1</v>
      </c>
      <c r="Z15">
        <v>8.3500000000000005E-2</v>
      </c>
      <c r="AB15" s="1">
        <f>1/L15/(1-Q15)</f>
        <v>4.6519999927447406</v>
      </c>
      <c r="AC15" s="25"/>
      <c r="AD15" s="30">
        <f>X15/(W15*Conversions!$D$2)</f>
        <v>0.43689545093040172</v>
      </c>
      <c r="AE15">
        <v>0</v>
      </c>
      <c r="AF15">
        <f>Y15*Conversions!$D$4</f>
        <v>1.2389175814711242</v>
      </c>
      <c r="AG15" s="3">
        <f t="shared" si="0"/>
        <v>6.474539658528875</v>
      </c>
      <c r="AH15">
        <f t="shared" si="1"/>
        <v>10</v>
      </c>
      <c r="AI15">
        <f t="shared" si="3"/>
        <v>0.15139063026119925</v>
      </c>
      <c r="AJ15" s="14">
        <f t="shared" si="2"/>
        <v>42.767109479352442</v>
      </c>
    </row>
    <row r="16" spans="1:36" x14ac:dyDescent="0.25">
      <c r="A16">
        <v>1</v>
      </c>
      <c r="B16" t="s">
        <v>19</v>
      </c>
      <c r="C16" t="s">
        <v>12</v>
      </c>
      <c r="D16">
        <f>_xlfn.XLOOKUP(A16,PeriodMap!$A$2:$A$45,PeriodMap!$B$2:$B$45)</f>
        <v>2023</v>
      </c>
      <c r="E16" t="s">
        <v>239</v>
      </c>
      <c r="F16" t="s">
        <v>236</v>
      </c>
      <c r="G16" t="s">
        <v>6</v>
      </c>
      <c r="H16" t="s">
        <v>124</v>
      </c>
      <c r="I16" t="s">
        <v>39</v>
      </c>
      <c r="J16" t="s">
        <v>34</v>
      </c>
      <c r="K16">
        <v>8760</v>
      </c>
      <c r="L16" s="5">
        <f>_xlfn.XLOOKUP(_xlfn.CONCAT($B16,$C16,$D16),ECT_EfficiencyCostMaxAnnualUF!$J$2:$J$12484,ECT_EfficiencyCostMaxAnnualUF!$F$2:$F$12484)</f>
        <v>1</v>
      </c>
      <c r="M16" s="5">
        <f>_xlfn.XLOOKUP(_xlfn.CONCAT($B16,$C16,$D16),ECT_EfficiencyCostMaxAnnualUF!$J$2:$J$12484,ECT_EfficiencyCostMaxAnnualUF!$I$2:$I$12484)</f>
        <v>1</v>
      </c>
      <c r="N16" s="5">
        <f>_xlfn.XLOOKUP(_xlfn.CONCAT($B16,$C16,$D16),ECT_EfficiencyCostMaxAnnualUF!$J$2:$J$12484,ECT_EfficiencyCostMaxAnnualUF!$G$2:$G$12484)/1000</f>
        <v>5.6309841939999998</v>
      </c>
      <c r="O16" s="5">
        <f>_xlfn.XLOOKUP(_xlfn.CONCAT($B16,$C16,$D16),ECT_EfficiencyCostMaxAnnualUF!$J$2:$J$12484,ECT_EfficiencyCostMaxAnnualUF!$H$2:$H$12484)</f>
        <v>0</v>
      </c>
      <c r="P16" s="74">
        <f>_xlfn.XLOOKUP(_xlfn.CONCAT($B16,$D16+1),ECT_Lifetime!$D$2:$D$1000,ECT_Lifetime!$C$2:$C$1000)</f>
        <v>25</v>
      </c>
      <c r="Q16" s="1">
        <f>_xlfn.XLOOKUP(_xlfn.CONCAT($B16,$D16),ECT_OperationalInfo!$G$2:$G$362,ECT_OperationalInfo!$D$2:$D$362)</f>
        <v>0.01</v>
      </c>
      <c r="R16">
        <f>_xlfn.XLOOKUP(_xlfn.CONCAT($B16,$D16),ECT_OperationalInfo!$G$2:$G$362,ECT_OperationalInfo!$E$2:$E$362)</f>
        <v>1</v>
      </c>
      <c r="S16">
        <f>_xlfn.XLOOKUP(_xlfn.CONCAT($B16,$D16),ECT_OperationalInfo!$G$2:$G$362,ECT_OperationalInfo!$F$2:$F$362)</f>
        <v>1</v>
      </c>
      <c r="T16">
        <f>SUMIF(ECT_LegacyCapacity!$F$2:$F$257,_xlfn.CONCAT($C16,$B16),ECT_LegacyCapacity!$E$2:$E$257)*1000-IFERROR(SUMIFS(ECT_LegacyRetirement!$F$2:$F$2701,ECT_LegacyRetirement!$G$2:$G$2701,_xlfn.CONCAT($B16,$C16),ECT_LegacyRetirement!$E$2:$E$2701,"&lt;="&amp;D16)*1000,0)</f>
        <v>19996.724187999997</v>
      </c>
      <c r="U16" s="16">
        <f>IFERROR(SUMIFS(ECT_CapAddBounds!$F$2:$F$5959,ECT_CapAddBounds!$H$2:$H$5959,_xlfn.CONCAT($B16,$C16),ECT_CapAddBounds!$E$2:$E$5959,"&lt;="&amp;D16)*1000,0)</f>
        <v>0</v>
      </c>
      <c r="V16" s="16">
        <f>IFERROR(SUMIFS(ECT_CapAddBounds!$G$2:$G$5959,ECT_CapAddBounds!$H$2:$H$5959,_xlfn.CONCAT($B16,$C16),ECT_CapAddBounds!$E$2:$E$5959,"&lt;="&amp;D16)*1000,0)</f>
        <v>0</v>
      </c>
      <c r="W16" s="25"/>
      <c r="X16" s="29" t="s">
        <v>248</v>
      </c>
      <c r="Y16">
        <v>0.35</v>
      </c>
      <c r="Z16">
        <v>0.105</v>
      </c>
      <c r="AB16" s="25">
        <v>1</v>
      </c>
      <c r="AC16" s="25"/>
      <c r="AD16" s="24"/>
      <c r="AE16">
        <v>0</v>
      </c>
      <c r="AF16">
        <f>Y16*Conversions!$D$4</f>
        <v>0.43362115351489344</v>
      </c>
      <c r="AG16" s="3">
        <f t="shared" si="0"/>
        <v>5.1973630404851061</v>
      </c>
      <c r="AH16">
        <f t="shared" si="1"/>
        <v>13</v>
      </c>
      <c r="AI16">
        <f t="shared" si="3"/>
        <v>0.14444511726871467</v>
      </c>
      <c r="AJ16" s="14">
        <f t="shared" si="2"/>
        <v>35.981576523741737</v>
      </c>
    </row>
    <row r="17" spans="1:36" x14ac:dyDescent="0.25">
      <c r="A17">
        <v>1</v>
      </c>
      <c r="B17" t="s">
        <v>20</v>
      </c>
      <c r="C17" t="s">
        <v>12</v>
      </c>
      <c r="D17">
        <f>_xlfn.XLOOKUP(A17,PeriodMap!$A$2:$A$45,PeriodMap!$B$2:$B$45)</f>
        <v>2023</v>
      </c>
      <c r="E17" t="s">
        <v>239</v>
      </c>
      <c r="F17" t="s">
        <v>237</v>
      </c>
      <c r="G17" t="s">
        <v>6</v>
      </c>
      <c r="H17" t="s">
        <v>124</v>
      </c>
      <c r="I17" t="s">
        <v>39</v>
      </c>
      <c r="J17" t="s">
        <v>34</v>
      </c>
      <c r="K17">
        <v>8760</v>
      </c>
      <c r="L17" s="5">
        <f>_xlfn.XLOOKUP(_xlfn.CONCAT($B17,$C17,$D17),ECT_EfficiencyCostMaxAnnualUF!$J$2:$J$12484,ECT_EfficiencyCostMaxAnnualUF!$F$2:$F$12484)</f>
        <v>1</v>
      </c>
      <c r="M17" s="5">
        <f>_xlfn.XLOOKUP(_xlfn.CONCAT($B17,$C17,$D17),ECT_EfficiencyCostMaxAnnualUF!$J$2:$J$12484,ECT_EfficiencyCostMaxAnnualUF!$I$2:$I$12484)</f>
        <v>1</v>
      </c>
      <c r="N17" s="5">
        <f>_xlfn.XLOOKUP(_xlfn.CONCAT($B17,$C17,$D17),ECT_EfficiencyCostMaxAnnualUF!$J$2:$J$12484,ECT_EfficiencyCostMaxAnnualUF!$G$2:$G$12484)/1000</f>
        <v>5.542187695</v>
      </c>
      <c r="O17" s="5">
        <f>_xlfn.XLOOKUP(_xlfn.CONCAT($B17,$C17,$D17),ECT_EfficiencyCostMaxAnnualUF!$J$2:$J$12484,ECT_EfficiencyCostMaxAnnualUF!$H$2:$H$12484)</f>
        <v>0</v>
      </c>
      <c r="P17" s="74">
        <f>_xlfn.XLOOKUP(_xlfn.CONCAT($B17,$D17+1),ECT_Lifetime!$D$2:$D$1000,ECT_Lifetime!$C$2:$C$1000)</f>
        <v>25</v>
      </c>
      <c r="Q17" s="1">
        <f>_xlfn.XLOOKUP(_xlfn.CONCAT($B17,$D17),ECT_OperationalInfo!$G$2:$G$362,ECT_OperationalInfo!$D$2:$D$362)</f>
        <v>0.01</v>
      </c>
      <c r="R17">
        <f>_xlfn.XLOOKUP(_xlfn.CONCAT($B17,$D17),ECT_OperationalInfo!$G$2:$G$362,ECT_OperationalInfo!$E$2:$E$362)</f>
        <v>1</v>
      </c>
      <c r="S17">
        <f>_xlfn.XLOOKUP(_xlfn.CONCAT($B17,$D17),ECT_OperationalInfo!$G$2:$G$362,ECT_OperationalInfo!$F$2:$F$362)</f>
        <v>1</v>
      </c>
      <c r="T17">
        <f>SUMIF(ECT_LegacyCapacity!$F$2:$F$257,_xlfn.CONCAT($C17,$B17),ECT_LegacyCapacity!$E$2:$E$257)*1000-IFERROR(SUMIFS(ECT_LegacyRetirement!$F$2:$F$2701,ECT_LegacyRetirement!$G$2:$G$2701,_xlfn.CONCAT($B17,$C17),ECT_LegacyRetirement!$E$2:$E$2701,"&lt;="&amp;D17)*1000,0)</f>
        <v>2666.3458109999992</v>
      </c>
      <c r="U17" s="16">
        <f>IFERROR(SUMIFS(ECT_CapAddBounds!$F$2:$F$5959,ECT_CapAddBounds!$H$2:$H$5959,_xlfn.CONCAT($B17,$C17),ECT_CapAddBounds!$E$2:$E$5959,"&lt;="&amp;D17)*1000,0)</f>
        <v>0</v>
      </c>
      <c r="V17" s="16">
        <f>IFERROR(SUMIFS(ECT_CapAddBounds!$G$2:$G$5959,ECT_CapAddBounds!$H$2:$H$5959,_xlfn.CONCAT($B17,$C17),ECT_CapAddBounds!$E$2:$E$5959,"&lt;="&amp;D17)*1000,0)</f>
        <v>0</v>
      </c>
      <c r="W17" s="25"/>
      <c r="X17" s="25"/>
      <c r="Y17">
        <v>0.51</v>
      </c>
      <c r="Z17">
        <v>0.104</v>
      </c>
      <c r="AB17" s="25">
        <v>1</v>
      </c>
      <c r="AC17" s="25"/>
      <c r="AD17" s="24"/>
      <c r="AE17">
        <v>0</v>
      </c>
      <c r="AF17">
        <f>Y17*Conversions!$D$4</f>
        <v>0.63184796655027331</v>
      </c>
      <c r="AG17" s="3">
        <f t="shared" si="0"/>
        <v>4.9103397284497268</v>
      </c>
      <c r="AH17">
        <f t="shared" si="1"/>
        <v>13</v>
      </c>
      <c r="AI17">
        <f t="shared" si="3"/>
        <v>0.1437086289255039</v>
      </c>
      <c r="AJ17" s="14">
        <f t="shared" si="2"/>
        <v>34.168718783025639</v>
      </c>
    </row>
    <row r="18" spans="1:36" x14ac:dyDescent="0.25">
      <c r="A18">
        <v>1</v>
      </c>
      <c r="B18" t="s">
        <v>21</v>
      </c>
      <c r="C18" t="s">
        <v>12</v>
      </c>
      <c r="D18">
        <f>_xlfn.XLOOKUP(A18,PeriodMap!$A$2:$A$45,PeriodMap!$B$2:$B$45)</f>
        <v>2023</v>
      </c>
      <c r="E18" t="s">
        <v>239</v>
      </c>
      <c r="F18" t="s">
        <v>238</v>
      </c>
      <c r="G18" t="s">
        <v>6</v>
      </c>
      <c r="H18" t="s">
        <v>124</v>
      </c>
      <c r="I18" t="s">
        <v>40</v>
      </c>
      <c r="J18" t="s">
        <v>34</v>
      </c>
      <c r="K18">
        <v>8760</v>
      </c>
      <c r="L18" s="5">
        <f>_xlfn.XLOOKUP(_xlfn.CONCAT($B18,$C18,$D18),ECT_EfficiencyCostMaxAnnualUF!$J$2:$J$12484,ECT_EfficiencyCostMaxAnnualUF!$F$2:$F$12484)</f>
        <v>1</v>
      </c>
      <c r="M18" s="5">
        <f>_xlfn.XLOOKUP(_xlfn.CONCAT($B18,$C18,$D18),ECT_EfficiencyCostMaxAnnualUF!$J$2:$J$12484,ECT_EfficiencyCostMaxAnnualUF!$I$2:$I$12484)</f>
        <v>1</v>
      </c>
      <c r="N18" s="5">
        <f>_xlfn.XLOOKUP(_xlfn.CONCAT($B18,$C18,$D18),ECT_EfficiencyCostMaxAnnualUF!$J$2:$J$12484,ECT_EfficiencyCostMaxAnnualUF!$G$2:$G$12484)/1000</f>
        <v>10.659430270000001</v>
      </c>
      <c r="O18" s="5">
        <f>_xlfn.XLOOKUP(_xlfn.CONCAT($B18,$C18,$D18),ECT_EfficiencyCostMaxAnnualUF!$J$2:$J$12484,ECT_EfficiencyCostMaxAnnualUF!$H$2:$H$12484)</f>
        <v>0</v>
      </c>
      <c r="P18" s="74">
        <f>_xlfn.XLOOKUP(_xlfn.CONCAT($B18,$D18+1),ECT_Lifetime!$D$2:$D$1000,ECT_Lifetime!$C$2:$C$1000)</f>
        <v>25</v>
      </c>
      <c r="Q18" s="1">
        <f>_xlfn.XLOOKUP(_xlfn.CONCAT($B18,$D18),ECT_OperationalInfo!$G$2:$G$362,ECT_OperationalInfo!$D$2:$D$362)</f>
        <v>5.0000000000000001E-3</v>
      </c>
      <c r="R18">
        <f>_xlfn.XLOOKUP(_xlfn.CONCAT($B18,$D18),ECT_OperationalInfo!$G$2:$G$362,ECT_OperationalInfo!$E$2:$E$362)</f>
        <v>1</v>
      </c>
      <c r="S18">
        <f>_xlfn.XLOOKUP(_xlfn.CONCAT($B18,$D18),ECT_OperationalInfo!$G$2:$G$362,ECT_OperationalInfo!$F$2:$F$362)</f>
        <v>1</v>
      </c>
      <c r="T18">
        <f>SUMIF(ECT_LegacyCapacity!$F$2:$F$257,_xlfn.CONCAT($C18,$B18),ECT_LegacyCapacity!$E$2:$E$257)*1000-IFERROR(SUMIFS(ECT_LegacyRetirement!$F$2:$F$2701,ECT_LegacyRetirement!$G$2:$G$2701,_xlfn.CONCAT($B18,$C18),ECT_LegacyRetirement!$E$2:$E$2701,"&lt;="&amp;D18)*1000,0)</f>
        <v>5301.42</v>
      </c>
      <c r="U18" s="16">
        <f>IFERROR(SUMIFS(ECT_CapAddBounds!$F$2:$F$5959,ECT_CapAddBounds!$H$2:$H$5959,_xlfn.CONCAT($B18,$C18),ECT_CapAddBounds!$E$2:$E$5959,"&lt;="&amp;D18)*1000,0)</f>
        <v>0</v>
      </c>
      <c r="V18" s="16">
        <f>IFERROR(SUMIFS(ECT_CapAddBounds!$G$2:$G$5959,ECT_CapAddBounds!$H$2:$H$5959,_xlfn.CONCAT($B18,$C18),ECT_CapAddBounds!$E$2:$E$5959,"&lt;="&amp;D18)*1000,0)</f>
        <v>0</v>
      </c>
      <c r="W18" s="25"/>
      <c r="X18" s="25"/>
      <c r="Y18">
        <v>0.68</v>
      </c>
      <c r="Z18">
        <v>0.105</v>
      </c>
      <c r="AB18" s="25">
        <v>1</v>
      </c>
      <c r="AC18" s="25"/>
      <c r="AD18" s="24"/>
      <c r="AE18">
        <v>0</v>
      </c>
      <c r="AF18">
        <f>Y18*Conversions!$D$4</f>
        <v>0.84246395540036456</v>
      </c>
      <c r="AG18" s="3">
        <f t="shared" si="0"/>
        <v>9.816966314599636</v>
      </c>
      <c r="AH18">
        <f t="shared" si="1"/>
        <v>13</v>
      </c>
      <c r="AI18">
        <f t="shared" si="3"/>
        <v>0.14444511726871467</v>
      </c>
      <c r="AJ18" s="14">
        <f t="shared" si="2"/>
        <v>67.963296373230122</v>
      </c>
    </row>
    <row r="19" spans="1:36" s="19" customFormat="1" x14ac:dyDescent="0.25">
      <c r="A19" s="19">
        <v>1</v>
      </c>
      <c r="B19" s="19" t="s">
        <v>23</v>
      </c>
      <c r="C19" s="19" t="s">
        <v>12</v>
      </c>
      <c r="D19" s="19">
        <f>_xlfn.XLOOKUP(A19,PeriodMap!$A$2:$A$45,PeriodMap!$B$2:$B$45)</f>
        <v>2023</v>
      </c>
      <c r="E19" s="19" t="s">
        <v>239</v>
      </c>
      <c r="G19" s="19" t="s">
        <v>6</v>
      </c>
      <c r="H19" s="19" t="s">
        <v>124</v>
      </c>
      <c r="I19" s="19" t="s">
        <v>40</v>
      </c>
      <c r="J19" s="19" t="s">
        <v>34</v>
      </c>
      <c r="K19" s="19">
        <v>8760</v>
      </c>
      <c r="L19" s="37" t="e">
        <f>_xlfn.XLOOKUP(_xlfn.CONCAT($B19,$C19,$D19),ECT_EfficiencyCostMaxAnnualUF!$J$2:$J$12484,ECT_EfficiencyCostMaxAnnualUF!$F$2:$F$12484)</f>
        <v>#N/A</v>
      </c>
      <c r="M19" s="37" t="e">
        <f>_xlfn.XLOOKUP(_xlfn.CONCAT($B19,$C19,$D19),ECT_EfficiencyCostMaxAnnualUF!$J$2:$J$12484,ECT_EfficiencyCostMaxAnnualUF!$I$2:$I$12484)</f>
        <v>#N/A</v>
      </c>
      <c r="N19" s="37" t="e">
        <f>_xlfn.XLOOKUP(_xlfn.CONCAT($B19,$C19,$D19),ECT_EfficiencyCostMaxAnnualUF!$J$2:$J$12484,ECT_EfficiencyCostMaxAnnualUF!$G$2:$G$12484)/1000</f>
        <v>#N/A</v>
      </c>
      <c r="O19" s="37" t="e">
        <f>_xlfn.XLOOKUP(_xlfn.CONCAT($B19,$C19,$D19),ECT_EfficiencyCostMaxAnnualUF!$J$2:$J$12484,ECT_EfficiencyCostMaxAnnualUF!$H$2:$H$12484)</f>
        <v>#N/A</v>
      </c>
      <c r="P19" s="82">
        <f>_xlfn.XLOOKUP(_xlfn.CONCAT($B19,$D19+1),ECT_Lifetime!$D$2:$D$1000,ECT_Lifetime!$C$2:$C$1000)</f>
        <v>25</v>
      </c>
      <c r="Q19" s="39">
        <f>_xlfn.XLOOKUP(_xlfn.CONCAT($B19,$D19),ECT_OperationalInfo!$G$2:$G$362,ECT_OperationalInfo!$D$2:$D$362)</f>
        <v>5.0000000000000001E-3</v>
      </c>
      <c r="R19" s="19">
        <f>_xlfn.XLOOKUP(_xlfn.CONCAT($B19,$D19),ECT_OperationalInfo!$G$2:$G$362,ECT_OperationalInfo!$E$2:$E$362)</f>
        <v>1</v>
      </c>
      <c r="S19" s="19">
        <f>_xlfn.XLOOKUP(_xlfn.CONCAT($B19,$D19),ECT_OperationalInfo!$G$2:$G$362,ECT_OperationalInfo!$F$2:$F$362)</f>
        <v>1</v>
      </c>
      <c r="T19" s="19">
        <f>SUMIF(ECT_LegacyCapacity!$F$2:$F$257,_xlfn.CONCAT($C19,$B19),ECT_LegacyCapacity!$E$2:$E$257)*1000-IFERROR(SUMIFS(ECT_LegacyRetirement!$F$2:$F$2701,ECT_LegacyRetirement!$G$2:$G$2701,_xlfn.CONCAT($B19,$C19),ECT_LegacyRetirement!$E$2:$E$2701,"&lt;="&amp;D19)*1000,0)</f>
        <v>0</v>
      </c>
      <c r="U19" s="41">
        <f>IFERROR(SUMIFS(ECT_CapAddBounds!$F$2:$F$5959,ECT_CapAddBounds!$H$2:$H$5959,_xlfn.CONCAT($B19,$C19),ECT_CapAddBounds!$E$2:$E$5959,"&lt;="&amp;D19)*1000,0)</f>
        <v>0</v>
      </c>
      <c r="V19" s="41">
        <f>IFERROR(SUMIFS(ECT_CapAddBounds!$G$2:$G$5959,ECT_CapAddBounds!$H$2:$H$5959,_xlfn.CONCAT($B19,$C19),ECT_CapAddBounds!$E$2:$E$5959,"&lt;="&amp;D19)*1000,0)</f>
        <v>0</v>
      </c>
      <c r="W19" s="42"/>
      <c r="X19" s="42"/>
      <c r="Y19" s="19">
        <v>6.7</v>
      </c>
      <c r="Z19" s="19">
        <v>0.112</v>
      </c>
      <c r="AA19" s="43"/>
      <c r="AB19" s="42">
        <v>1</v>
      </c>
      <c r="AC19" s="42"/>
      <c r="AD19" s="44"/>
      <c r="AE19" s="19">
        <v>0</v>
      </c>
      <c r="AF19" s="19">
        <f>Y19*Conversions!$D$4</f>
        <v>8.3007477958565321</v>
      </c>
      <c r="AG19" s="38" t="e">
        <f t="shared" si="0"/>
        <v>#N/A</v>
      </c>
      <c r="AH19" s="19">
        <f t="shared" si="1"/>
        <v>13</v>
      </c>
      <c r="AI19" s="19">
        <f t="shared" si="3"/>
        <v>0.14964415165301803</v>
      </c>
      <c r="AJ19" s="45" t="e">
        <f t="shared" si="2"/>
        <v>#N/A</v>
      </c>
    </row>
    <row r="20" spans="1:36" x14ac:dyDescent="0.25">
      <c r="A20">
        <v>1</v>
      </c>
      <c r="B20" t="s">
        <v>13</v>
      </c>
      <c r="C20" t="s">
        <v>9</v>
      </c>
      <c r="D20">
        <f>_xlfn.XLOOKUP(A20,PeriodMap!$A$2:$A$45,PeriodMap!$B$2:$B$45)</f>
        <v>2023</v>
      </c>
      <c r="E20" t="s">
        <v>227</v>
      </c>
      <c r="F20" t="s">
        <v>229</v>
      </c>
      <c r="G20" t="s">
        <v>6</v>
      </c>
      <c r="H20" t="s">
        <v>124</v>
      </c>
      <c r="I20" t="s">
        <v>33</v>
      </c>
      <c r="J20" t="s">
        <v>34</v>
      </c>
      <c r="K20">
        <v>8760</v>
      </c>
      <c r="L20" s="5">
        <f>_xlfn.XLOOKUP(_xlfn.CONCAT($B20,$C20,$D20),ECT_EfficiencyCostMaxAnnualUF!$J$2:$J$12484,ECT_EfficiencyCostMaxAnnualUF!$F$2:$F$12484)</f>
        <v>0.36640219899999998</v>
      </c>
      <c r="M20" s="5">
        <f>_xlfn.XLOOKUP(_xlfn.CONCAT($B20,$C20,$D20),ECT_EfficiencyCostMaxAnnualUF!$J$2:$J$12484,ECT_EfficiencyCostMaxAnnualUF!$I$2:$I$12484)</f>
        <v>0.85</v>
      </c>
      <c r="N20" s="5">
        <f>_xlfn.XLOOKUP(_xlfn.CONCAT($B20,$C20,$D20),ECT_EfficiencyCostMaxAnnualUF!$J$2:$J$12484,ECT_EfficiencyCostMaxAnnualUF!$G$2:$G$12484)/1000</f>
        <v>26.148846379999998</v>
      </c>
      <c r="O20" s="5">
        <f>_xlfn.XLOOKUP(_xlfn.CONCAT($B20,$C20,$D20),ECT_EfficiencyCostMaxAnnualUF!$J$2:$J$12484,ECT_EfficiencyCostMaxAnnualUF!$H$2:$H$12484)</f>
        <v>133.5230182</v>
      </c>
      <c r="P20" s="74">
        <f>_xlfn.XLOOKUP(_xlfn.CONCAT($B20,$D20+1),ECT_Lifetime!$D$2:$D$1000,ECT_Lifetime!$C$2:$C$1000)</f>
        <v>40</v>
      </c>
      <c r="Q20" s="1">
        <f>_xlfn.XLOOKUP(_xlfn.CONCAT($B20,$D20),ECT_OperationalInfo!$G$2:$G$362,ECT_OperationalInfo!$D$2:$D$362)</f>
        <v>7.4499999999999997E-2</v>
      </c>
      <c r="R20">
        <f>_xlfn.XLOOKUP(_xlfn.CONCAT($B20,$D20),ECT_OperationalInfo!$G$2:$G$362,ECT_OperationalInfo!$E$2:$E$362)</f>
        <v>0.3</v>
      </c>
      <c r="S20">
        <f>_xlfn.XLOOKUP(_xlfn.CONCAT($B20,$D20),ECT_OperationalInfo!$G$2:$G$362,ECT_OperationalInfo!$F$2:$F$362)</f>
        <v>0.3</v>
      </c>
      <c r="T20">
        <f>SUMIF(ECT_LegacyCapacity!$F$2:$F$257,_xlfn.CONCAT($C20,$B20),ECT_LegacyCapacity!$E$2:$E$257)*1000-IFERROR(SUMIFS(ECT_LegacyRetirement!$F$2:$F$2701,ECT_LegacyRetirement!$G$2:$G$2701,_xlfn.CONCAT($B20,$C20),ECT_LegacyRetirement!$E$2:$E$2701,"&lt;="&amp;D20)*1000,0)</f>
        <v>1010.929706</v>
      </c>
      <c r="U20" s="16">
        <f>IFERROR(SUMIFS(ECT_CapAddBounds!$F$2:$F$5959,ECT_CapAddBounds!$H$2:$H$5959,_xlfn.CONCAT($B20,$C20),ECT_CapAddBounds!$E$2:$E$5959,"&lt;="&amp;D20)*1000,0)</f>
        <v>0</v>
      </c>
      <c r="V20" s="16">
        <f>IFERROR(SUMIFS(ECT_CapAddBounds!$G$2:$G$5959,ECT_CapAddBounds!$H$2:$H$5959,_xlfn.CONCAT($B20,$C20),ECT_CapAddBounds!$E$2:$E$5959,"&lt;="&amp;D20)*1000,0)</f>
        <v>0</v>
      </c>
      <c r="W20" s="1">
        <f>CarriersTech_characteristics!$G$2</f>
        <v>17.207187650000002</v>
      </c>
      <c r="X20" s="1">
        <f>CarriersTech_characteristics!$H$28*1000</f>
        <v>1942097.6230000001</v>
      </c>
      <c r="Y20" s="7">
        <v>3</v>
      </c>
      <c r="Z20">
        <v>0.105</v>
      </c>
      <c r="AA20" s="35"/>
      <c r="AB20" s="1">
        <f>1/L20/(1-Q20)</f>
        <v>2.9489370740189562</v>
      </c>
      <c r="AC20" s="25"/>
      <c r="AD20" s="31">
        <f>X20/(W20*Conversions!$D$2)</f>
        <v>0.40631575182871843</v>
      </c>
      <c r="AE20" s="11">
        <f>O20/CarriersTech_characteristics!$G$2/Conversions!$D$2*AB20</f>
        <v>8.2378569959836966E-5</v>
      </c>
      <c r="AF20">
        <f>Y20*Conversions!$D$4</f>
        <v>3.7167527444133723</v>
      </c>
      <c r="AG20" s="3">
        <f t="shared" si="0"/>
        <v>22.432093635586625</v>
      </c>
      <c r="AH20">
        <f t="shared" si="1"/>
        <v>20</v>
      </c>
      <c r="AI20">
        <f t="shared" si="3"/>
        <v>0.12149326526701618</v>
      </c>
      <c r="AJ20" s="14">
        <f t="shared" si="2"/>
        <v>184.63651945056944</v>
      </c>
    </row>
    <row r="21" spans="1:36" x14ac:dyDescent="0.25">
      <c r="A21">
        <v>1</v>
      </c>
      <c r="B21" t="s">
        <v>14</v>
      </c>
      <c r="C21" t="s">
        <v>9</v>
      </c>
      <c r="D21">
        <f>_xlfn.XLOOKUP(A21,PeriodMap!$A$2:$A$45,PeriodMap!$B$2:$B$45)</f>
        <v>2023</v>
      </c>
      <c r="E21" t="s">
        <v>227</v>
      </c>
      <c r="F21" t="s">
        <v>234</v>
      </c>
      <c r="G21" t="s">
        <v>6</v>
      </c>
      <c r="H21" t="s">
        <v>124</v>
      </c>
      <c r="I21" t="s">
        <v>35</v>
      </c>
      <c r="J21" t="s">
        <v>34</v>
      </c>
      <c r="K21">
        <v>8760</v>
      </c>
      <c r="L21" s="5">
        <f>_xlfn.XLOOKUP(_xlfn.CONCAT($B21,$C21,$D21),ECT_EfficiencyCostMaxAnnualUF!$J$2:$J$12484,ECT_EfficiencyCostMaxAnnualUF!$F$2:$F$12484)</f>
        <v>0.40444272199999998</v>
      </c>
      <c r="M21" s="5">
        <f>_xlfn.XLOOKUP(_xlfn.CONCAT($B21,$C21,$D21),ECT_EfficiencyCostMaxAnnualUF!$J$2:$J$12484,ECT_EfficiencyCostMaxAnnualUF!$I$2:$I$12484)</f>
        <v>0.85</v>
      </c>
      <c r="N21" s="5">
        <f>_xlfn.XLOOKUP(_xlfn.CONCAT($B21,$C21,$D21),ECT_EfficiencyCostMaxAnnualUF!$J$2:$J$12484,ECT_EfficiencyCostMaxAnnualUF!$G$2:$G$12484)/1000</f>
        <v>8.512227803</v>
      </c>
      <c r="O21" s="5">
        <f>_xlfn.XLOOKUP(_xlfn.CONCAT($B21,$C21,$D21),ECT_EfficiencyCostMaxAnnualUF!$J$2:$J$12484,ECT_EfficiencyCostMaxAnnualUF!$H$2:$H$12484)</f>
        <v>0</v>
      </c>
      <c r="P21" s="74">
        <f>_xlfn.XLOOKUP(_xlfn.CONCAT($B21,$D21+1),ECT_Lifetime!$D$2:$D$1000,ECT_Lifetime!$C$2:$C$1000)</f>
        <v>25</v>
      </c>
      <c r="Q21" s="1">
        <f>_xlfn.XLOOKUP(_xlfn.CONCAT($B21,$D21),ECT_OperationalInfo!$G$2:$G$362,ECT_OperationalInfo!$D$2:$D$362)</f>
        <v>0.02</v>
      </c>
      <c r="R21">
        <f>_xlfn.XLOOKUP(_xlfn.CONCAT($B21,$D21),ECT_OperationalInfo!$G$2:$G$362,ECT_OperationalInfo!$E$2:$E$362)</f>
        <v>0.9</v>
      </c>
      <c r="S21">
        <f>_xlfn.XLOOKUP(_xlfn.CONCAT($B21,$D21),ECT_OperationalInfo!$G$2:$G$362,ECT_OperationalInfo!$F$2:$F$362)</f>
        <v>0.9</v>
      </c>
      <c r="T21">
        <f>SUMIF(ECT_LegacyCapacity!$F$2:$F$257,_xlfn.CONCAT($C21,$B21),ECT_LegacyCapacity!$E$2:$E$257)*1000-IFERROR(SUMIFS(ECT_LegacyRetirement!$F$2:$F$2701,ECT_LegacyRetirement!$G$2:$G$2701,_xlfn.CONCAT($B21,$C21),ECT_LegacyRetirement!$E$2:$E$2701,"&lt;="&amp;D21)*1000,0)</f>
        <v>2002.456891</v>
      </c>
      <c r="U21" s="16">
        <f>IFERROR(SUMIFS(ECT_CapAddBounds!$F$2:$F$5959,ECT_CapAddBounds!$H$2:$H$5959,_xlfn.CONCAT($B21,$C21),ECT_CapAddBounds!$E$2:$E$5959,"&lt;="&amp;D21)*1000,0)</f>
        <v>0</v>
      </c>
      <c r="V21" s="16">
        <f>IFERROR(SUMIFS(ECT_CapAddBounds!$G$2:$G$5959,ECT_CapAddBounds!$H$2:$H$5959,_xlfn.CONCAT($B21,$C21),ECT_CapAddBounds!$E$2:$E$5959,"&lt;="&amp;D21)*1000,0)</f>
        <v>0</v>
      </c>
      <c r="W21" s="1">
        <f>CarriersTech_characteristics!$G$3</f>
        <v>37.681199999999997</v>
      </c>
      <c r="X21" s="1">
        <f>CarriersTech_characteristics!$H$3*1000</f>
        <v>3025024.5490000001</v>
      </c>
      <c r="Y21">
        <v>2.9</v>
      </c>
      <c r="Z21">
        <v>0.105</v>
      </c>
      <c r="AB21" s="1">
        <f>1/L21/(1-Q21)</f>
        <v>2.5229979617863072</v>
      </c>
      <c r="AC21" s="25"/>
      <c r="AD21" s="31">
        <f>(X21*Conversions!$D$3)/(W21*Conversions!$D$2)</f>
        <v>0.23958587284408495</v>
      </c>
      <c r="AE21">
        <v>0</v>
      </c>
      <c r="AF21">
        <f>Y21*Conversions!$D$4</f>
        <v>3.5928609862662602</v>
      </c>
      <c r="AG21" s="3">
        <f t="shared" si="0"/>
        <v>4.9193668167337403</v>
      </c>
      <c r="AH21">
        <f t="shared" si="1"/>
        <v>13</v>
      </c>
      <c r="AI21">
        <f t="shared" si="3"/>
        <v>0.14444511726871467</v>
      </c>
      <c r="AJ21" s="14">
        <f t="shared" si="2"/>
        <v>34.056996247108344</v>
      </c>
    </row>
    <row r="22" spans="1:36" x14ac:dyDescent="0.25">
      <c r="A22">
        <v>1</v>
      </c>
      <c r="B22" t="s">
        <v>16</v>
      </c>
      <c r="C22" t="s">
        <v>9</v>
      </c>
      <c r="D22">
        <f>_xlfn.XLOOKUP(A22,PeriodMap!$A$2:$A$45,PeriodMap!$B$2:$B$45)</f>
        <v>2023</v>
      </c>
      <c r="E22" t="s">
        <v>227</v>
      </c>
      <c r="G22" t="s">
        <v>6</v>
      </c>
      <c r="H22" t="s">
        <v>124</v>
      </c>
      <c r="I22" t="s">
        <v>35</v>
      </c>
      <c r="J22" t="s">
        <v>34</v>
      </c>
      <c r="K22">
        <v>8760</v>
      </c>
      <c r="L22" s="5">
        <f>_xlfn.XLOOKUP(_xlfn.CONCAT($B22,$C22,$D22),ECT_EfficiencyCostMaxAnnualUF!$J$2:$J$12484,ECT_EfficiencyCostMaxAnnualUF!$F$2:$F$12484)</f>
        <v>0.28070162799999998</v>
      </c>
      <c r="M22" s="5">
        <f>_xlfn.XLOOKUP(_xlfn.CONCAT($B22,$C22,$D22),ECT_EfficiencyCostMaxAnnualUF!$J$2:$J$12484,ECT_EfficiencyCostMaxAnnualUF!$I$2:$I$12484)</f>
        <v>0.85</v>
      </c>
      <c r="N22" s="5">
        <f>_xlfn.XLOOKUP(_xlfn.CONCAT($B22,$C22,$D22),ECT_EfficiencyCostMaxAnnualUF!$J$2:$J$12484,ECT_EfficiencyCostMaxAnnualUF!$G$2:$G$12484)/1000</f>
        <v>6.6797506489999998</v>
      </c>
      <c r="O22" s="5">
        <f>_xlfn.XLOOKUP(_xlfn.CONCAT($B22,$C22,$D22),ECT_EfficiencyCostMaxAnnualUF!$J$2:$J$12484,ECT_EfficiencyCostMaxAnnualUF!$H$2:$H$12484)</f>
        <v>0</v>
      </c>
      <c r="P22" s="74">
        <f>_xlfn.XLOOKUP(_xlfn.CONCAT($B22,$D22+1),ECT_Lifetime!$D$2:$D$1000,ECT_Lifetime!$C$2:$C$1000)</f>
        <v>25</v>
      </c>
      <c r="Q22" s="1">
        <f>_xlfn.XLOOKUP(_xlfn.CONCAT($B22,$D22),ECT_OperationalInfo!$G$2:$G$362,ECT_OperationalInfo!$D$2:$D$362)</f>
        <v>0.01</v>
      </c>
      <c r="R22">
        <f>_xlfn.XLOOKUP(_xlfn.CONCAT($B22,$D22),ECT_OperationalInfo!$G$2:$G$362,ECT_OperationalInfo!$E$2:$E$362)</f>
        <v>1</v>
      </c>
      <c r="S22">
        <f>_xlfn.XLOOKUP(_xlfn.CONCAT($B22,$D22),ECT_OperationalInfo!$G$2:$G$362,ECT_OperationalInfo!$F$2:$F$362)</f>
        <v>1</v>
      </c>
      <c r="T22">
        <f>SUMIF(ECT_LegacyCapacity!$F$2:$F$257,_xlfn.CONCAT($C22,$B22),ECT_LegacyCapacity!$E$2:$E$257)*1000-IFERROR(SUMIFS(ECT_LegacyRetirement!$F$2:$F$2701,ECT_LegacyRetirement!$G$2:$G$2701,_xlfn.CONCAT($B22,$C22),ECT_LegacyRetirement!$E$2:$E$2701,"&lt;="&amp;D22)*1000,0)</f>
        <v>0</v>
      </c>
      <c r="U22" s="16">
        <f>IFERROR(SUMIFS(ECT_CapAddBounds!$F$2:$F$5959,ECT_CapAddBounds!$H$2:$H$5959,_xlfn.CONCAT($B22,$C22),ECT_CapAddBounds!$E$2:$E$5959,"&lt;="&amp;D22)*1000,0)</f>
        <v>0</v>
      </c>
      <c r="V22" s="16">
        <f>IFERROR(SUMIFS(ECT_CapAddBounds!$G$2:$G$5959,ECT_CapAddBounds!$H$2:$H$5959,_xlfn.CONCAT($B22,$C22),ECT_CapAddBounds!$E$2:$E$5959,"&lt;="&amp;D22)*1000,0)</f>
        <v>0</v>
      </c>
      <c r="W22" s="1">
        <f>CarriersTech_characteristics!$G$3</f>
        <v>37.681199999999997</v>
      </c>
      <c r="X22" s="1">
        <f>CarriersTech_characteristics!$H$3*1000</f>
        <v>3025024.5490000001</v>
      </c>
      <c r="Y22">
        <v>0.7</v>
      </c>
      <c r="Z22">
        <v>0.105</v>
      </c>
      <c r="AB22" s="1">
        <f>1/L22/(1-Q22)</f>
        <v>3.5984864687033813</v>
      </c>
      <c r="AC22" s="25"/>
      <c r="AD22" s="31">
        <f>(X22*Conversions!$D$3)/(W22*Conversions!$D$2)</f>
        <v>0.23958587284408495</v>
      </c>
      <c r="AE22">
        <v>0</v>
      </c>
      <c r="AF22">
        <f>Y22*Conversions!$D$4</f>
        <v>0.86724230702978689</v>
      </c>
      <c r="AG22" s="3">
        <f t="shared" si="0"/>
        <v>5.8125083419702133</v>
      </c>
      <c r="AH22">
        <f t="shared" si="1"/>
        <v>13</v>
      </c>
      <c r="AI22">
        <f t="shared" si="3"/>
        <v>0.14444511726871467</v>
      </c>
      <c r="AJ22" s="14">
        <f t="shared" si="2"/>
        <v>40.240254927808088</v>
      </c>
    </row>
    <row r="23" spans="1:36" x14ac:dyDescent="0.25">
      <c r="A23">
        <v>1</v>
      </c>
      <c r="B23" t="s">
        <v>17</v>
      </c>
      <c r="C23" t="s">
        <v>9</v>
      </c>
      <c r="D23">
        <f>_xlfn.XLOOKUP(A23,PeriodMap!$A$2:$A$45,PeriodMap!$B$2:$B$45)</f>
        <v>2023</v>
      </c>
      <c r="E23" t="s">
        <v>227</v>
      </c>
      <c r="F23" t="s">
        <v>235</v>
      </c>
      <c r="G23" t="s">
        <v>6</v>
      </c>
      <c r="H23" t="s">
        <v>124</v>
      </c>
      <c r="I23" t="s">
        <v>36</v>
      </c>
      <c r="J23" t="s">
        <v>34</v>
      </c>
      <c r="K23">
        <v>8760</v>
      </c>
      <c r="L23" s="5">
        <f>_xlfn.XLOOKUP(_xlfn.CONCAT($B23,$C23,$D23),ECT_EfficiencyCostMaxAnnualUF!$J$2:$J$12484,ECT_EfficiencyCostMaxAnnualUF!$F$2:$F$12484)</f>
        <v>1</v>
      </c>
      <c r="M23" s="5">
        <f>_xlfn.XLOOKUP(_xlfn.CONCAT($B23,$C23,$D23),ECT_EfficiencyCostMaxAnnualUF!$J$2:$J$12484,ECT_EfficiencyCostMaxAnnualUF!$I$2:$I$12484)</f>
        <v>0.70916666699999997</v>
      </c>
      <c r="N23" s="5">
        <f>_xlfn.XLOOKUP(_xlfn.CONCAT($B23,$C23,$D23),ECT_EfficiencyCostMaxAnnualUF!$J$2:$J$12484,ECT_EfficiencyCostMaxAnnualUF!$G$2:$G$12484)/1000</f>
        <v>20.833210350000002</v>
      </c>
      <c r="O23" s="5">
        <f>_xlfn.XLOOKUP(_xlfn.CONCAT($B23,$C23,$D23),ECT_EfficiencyCostMaxAnnualUF!$J$2:$J$12484,ECT_EfficiencyCostMaxAnnualUF!$H$2:$H$12484)</f>
        <v>0</v>
      </c>
      <c r="P23" s="74">
        <f>_xlfn.XLOOKUP(_xlfn.CONCAT($B23,$D23+1),ECT_Lifetime!$D$2:$D$1000,ECT_Lifetime!$C$2:$C$1000)</f>
        <v>40</v>
      </c>
      <c r="Q23" s="1">
        <f>_xlfn.XLOOKUP(_xlfn.CONCAT($B23,$D23),ECT_OperationalInfo!$G$2:$G$362,ECT_OperationalInfo!$D$2:$D$362)</f>
        <v>0.10780000000000001</v>
      </c>
      <c r="R23">
        <f>_xlfn.XLOOKUP(_xlfn.CONCAT($B23,$D23),ECT_OperationalInfo!$G$2:$G$362,ECT_OperationalInfo!$E$2:$E$362)</f>
        <v>0.01</v>
      </c>
      <c r="S23">
        <f>_xlfn.XLOOKUP(_xlfn.CONCAT($B23,$D23),ECT_OperationalInfo!$G$2:$G$362,ECT_OperationalInfo!$F$2:$F$362)</f>
        <v>0.01</v>
      </c>
      <c r="T23">
        <f>SUMIF(ECT_LegacyCapacity!$F$2:$F$257,_xlfn.CONCAT($C23,$B23),ECT_LegacyCapacity!$E$2:$E$257)*1000-IFERROR(SUMIFS(ECT_LegacyRetirement!$F$2:$F$2701,ECT_LegacyRetirement!$G$2:$G$2701,_xlfn.CONCAT($B23,$C23),ECT_LegacyRetirement!$E$2:$E$2701,"&lt;="&amp;D23)*1000,0)</f>
        <v>0</v>
      </c>
      <c r="U23" s="16">
        <f>IFERROR(SUMIFS(ECT_CapAddBounds!$F$2:$F$5959,ECT_CapAddBounds!$H$2:$H$5959,_xlfn.CONCAT($B23,$C23),ECT_CapAddBounds!$E$2:$E$5959,"&lt;="&amp;D23)*1000,0)</f>
        <v>0</v>
      </c>
      <c r="V23" s="16">
        <f>IFERROR(SUMIFS(ECT_CapAddBounds!$G$2:$G$5959,ECT_CapAddBounds!$H$2:$H$5959,_xlfn.CONCAT($B23,$C23),ECT_CapAddBounds!$E$2:$E$5959,"&lt;="&amp;D23)*1000,0)</f>
        <v>0</v>
      </c>
      <c r="W23" s="27"/>
      <c r="X23" s="27"/>
      <c r="Y23">
        <v>4.3</v>
      </c>
      <c r="Z23">
        <v>0.105</v>
      </c>
      <c r="AB23" s="1">
        <f>1/L23/(1-Q23)</f>
        <v>1.1208249271463797</v>
      </c>
      <c r="AC23" s="25"/>
      <c r="AD23" s="26"/>
      <c r="AE23">
        <v>0</v>
      </c>
      <c r="AF23">
        <f>Y23*Conversions!$D$4</f>
        <v>5.3273456003258337</v>
      </c>
      <c r="AG23" s="3">
        <f t="shared" si="0"/>
        <v>15.505864749674167</v>
      </c>
      <c r="AH23">
        <f t="shared" si="1"/>
        <v>20</v>
      </c>
      <c r="AI23">
        <f t="shared" si="3"/>
        <v>0.12149326526701618</v>
      </c>
      <c r="AJ23" s="14">
        <f t="shared" si="2"/>
        <v>127.62736037751226</v>
      </c>
    </row>
    <row r="24" spans="1:36" x14ac:dyDescent="0.25">
      <c r="A24">
        <v>1</v>
      </c>
      <c r="B24" t="s">
        <v>22</v>
      </c>
      <c r="C24" t="s">
        <v>9</v>
      </c>
      <c r="D24">
        <f>_xlfn.XLOOKUP(A24,PeriodMap!$A$2:$A$45,PeriodMap!$B$2:$B$45)</f>
        <v>2023</v>
      </c>
      <c r="E24" t="s">
        <v>227</v>
      </c>
      <c r="G24" t="s">
        <v>6</v>
      </c>
      <c r="H24" t="s">
        <v>124</v>
      </c>
      <c r="I24" t="s">
        <v>36</v>
      </c>
      <c r="J24" t="s">
        <v>34</v>
      </c>
      <c r="K24">
        <v>8760</v>
      </c>
      <c r="L24" s="5" t="e">
        <f>_xlfn.XLOOKUP(_xlfn.CONCAT($B24,$C24,$D24),ECT_EfficiencyCostMaxAnnualUF!$J$2:$J$12484,ECT_EfficiencyCostMaxAnnualUF!$F$2:$F$12484)</f>
        <v>#N/A</v>
      </c>
      <c r="M24" s="5" t="e">
        <f>_xlfn.XLOOKUP(_xlfn.CONCAT($B24,$C24,$D24),ECT_EfficiencyCostMaxAnnualUF!$J$2:$J$12484,ECT_EfficiencyCostMaxAnnualUF!$I$2:$I$12484)</f>
        <v>#N/A</v>
      </c>
      <c r="N24" s="5" t="e">
        <f>_xlfn.XLOOKUP(_xlfn.CONCAT($B24,$C24,$D24),ECT_EfficiencyCostMaxAnnualUF!$J$2:$J$12484,ECT_EfficiencyCostMaxAnnualUF!$G$2:$G$12484)/1000</f>
        <v>#N/A</v>
      </c>
      <c r="O24" s="5" t="e">
        <f>_xlfn.XLOOKUP(_xlfn.CONCAT($B24,$C24,$D24),ECT_EfficiencyCostMaxAnnualUF!$J$2:$J$12484,ECT_EfficiencyCostMaxAnnualUF!$H$2:$H$12484)</f>
        <v>#N/A</v>
      </c>
      <c r="P24" s="74">
        <f>_xlfn.XLOOKUP(_xlfn.CONCAT($B24,$D24+1),ECT_Lifetime!$D$2:$D$1000,ECT_Lifetime!$C$2:$C$1000)</f>
        <v>30</v>
      </c>
      <c r="Q24" s="1">
        <f>_xlfn.XLOOKUP(_xlfn.CONCAT($B24,$D24),ECT_OperationalInfo!$G$2:$G$362,ECT_OperationalInfo!$D$2:$D$362)</f>
        <v>0.05</v>
      </c>
      <c r="R24">
        <f>_xlfn.XLOOKUP(_xlfn.CONCAT($B24,$D24),ECT_OperationalInfo!$G$2:$G$362,ECT_OperationalInfo!$E$2:$E$362)</f>
        <v>0.01</v>
      </c>
      <c r="S24">
        <f>_xlfn.XLOOKUP(_xlfn.CONCAT($B24,$D24),ECT_OperationalInfo!$G$2:$G$362,ECT_OperationalInfo!$F$2:$F$362)</f>
        <v>0.01</v>
      </c>
      <c r="T24">
        <f>SUMIF(ECT_LegacyCapacity!$F$2:$F$257,_xlfn.CONCAT($C24,$B24),ECT_LegacyCapacity!$E$2:$E$257)*1000-IFERROR(SUMIFS(ECT_LegacyRetirement!$F$2:$F$2701,ECT_LegacyRetirement!$G$2:$G$2701,_xlfn.CONCAT($B24,$C24),ECT_LegacyRetirement!$E$2:$E$2701,"&lt;="&amp;D24)*1000,0)</f>
        <v>0</v>
      </c>
      <c r="U24" s="16">
        <f>IFERROR(SUMIFS(ECT_CapAddBounds!$F$2:$F$5959,ECT_CapAddBounds!$H$2:$H$5959,_xlfn.CONCAT($B24,$C24),ECT_CapAddBounds!$E$2:$E$5959,"&lt;="&amp;D24)*1000,0)</f>
        <v>0</v>
      </c>
      <c r="V24" s="16">
        <f>IFERROR(SUMIFS(ECT_CapAddBounds!$G$2:$G$5959,ECT_CapAddBounds!$H$2:$H$5959,_xlfn.CONCAT($B24,$C24),ECT_CapAddBounds!$E$2:$E$5959,"&lt;="&amp;D24)*1000,0)</f>
        <v>0</v>
      </c>
      <c r="W24" s="27"/>
      <c r="X24" s="27"/>
      <c r="Y24">
        <v>5</v>
      </c>
      <c r="Z24">
        <v>0.105</v>
      </c>
      <c r="AB24" s="1" t="e">
        <f>1/L24/(1-Q24)</f>
        <v>#N/A</v>
      </c>
      <c r="AC24" s="25"/>
      <c r="AD24" s="26"/>
      <c r="AE24">
        <v>0</v>
      </c>
      <c r="AF24">
        <f>Y24*Conversions!$D$4</f>
        <v>6.1945879073556211</v>
      </c>
      <c r="AG24" s="3" t="e">
        <f t="shared" si="0"/>
        <v>#N/A</v>
      </c>
      <c r="AH24">
        <f t="shared" si="1"/>
        <v>15</v>
      </c>
      <c r="AI24">
        <f t="shared" si="3"/>
        <v>0.13524800152154118</v>
      </c>
      <c r="AJ24" s="14" t="e">
        <f t="shared" si="2"/>
        <v>#N/A</v>
      </c>
    </row>
    <row r="25" spans="1:36" x14ac:dyDescent="0.25">
      <c r="A25">
        <v>1</v>
      </c>
      <c r="B25" t="s">
        <v>15</v>
      </c>
      <c r="C25" t="s">
        <v>9</v>
      </c>
      <c r="D25">
        <f>_xlfn.XLOOKUP(A25,PeriodMap!$A$2:$A$45,PeriodMap!$B$2:$B$45)</f>
        <v>2023</v>
      </c>
      <c r="E25" t="s">
        <v>231</v>
      </c>
      <c r="F25" t="s">
        <v>232</v>
      </c>
      <c r="G25" t="s">
        <v>6</v>
      </c>
      <c r="H25" t="s">
        <v>124</v>
      </c>
      <c r="I25" t="s">
        <v>37</v>
      </c>
      <c r="J25" t="s">
        <v>34</v>
      </c>
      <c r="K25">
        <v>8760</v>
      </c>
      <c r="L25" s="5">
        <f>_xlfn.XLOOKUP(_xlfn.CONCAT($B25,$C25,$D25),ECT_EfficiencyCostMaxAnnualUF!$J$2:$J$12484,ECT_EfficiencyCostMaxAnnualUF!$F$2:$F$12484)</f>
        <v>1</v>
      </c>
      <c r="M25" s="5">
        <f>_xlfn.XLOOKUP(_xlfn.CONCAT($B25,$C25,$D25),ECT_EfficiencyCostMaxAnnualUF!$J$2:$J$12484,ECT_EfficiencyCostMaxAnnualUF!$I$2:$I$12484)</f>
        <v>1</v>
      </c>
      <c r="N25" s="5">
        <f>_xlfn.XLOOKUP(_xlfn.CONCAT($B25,$C25,$D25),ECT_EfficiencyCostMaxAnnualUF!$J$2:$J$12484,ECT_EfficiencyCostMaxAnnualUF!$G$2:$G$12484)/1000</f>
        <v>19.631814519999999</v>
      </c>
      <c r="O25" s="5">
        <f>_xlfn.XLOOKUP(_xlfn.CONCAT($B25,$C25,$D25),ECT_EfficiencyCostMaxAnnualUF!$J$2:$J$12484,ECT_EfficiencyCostMaxAnnualUF!$H$2:$H$12484)</f>
        <v>0</v>
      </c>
      <c r="P25" s="74">
        <f>_xlfn.XLOOKUP(_xlfn.CONCAT($B25,$D25+1),ECT_Lifetime!$D$2:$D$1000,ECT_Lifetime!$C$2:$C$1000)</f>
        <v>40</v>
      </c>
      <c r="Q25" s="1">
        <f>_xlfn.XLOOKUP(_xlfn.CONCAT($B25,$D25),ECT_OperationalInfo!$G$2:$G$362,ECT_OperationalInfo!$D$2:$D$362)</f>
        <v>6.0000000000000001E-3</v>
      </c>
      <c r="R25">
        <f>_xlfn.XLOOKUP(_xlfn.CONCAT($B25,$D25),ECT_OperationalInfo!$G$2:$G$362,ECT_OperationalInfo!$E$2:$E$362)</f>
        <v>1</v>
      </c>
      <c r="S25">
        <f>_xlfn.XLOOKUP(_xlfn.CONCAT($B25,$D25),ECT_OperationalInfo!$G$2:$G$362,ECT_OperationalInfo!$F$2:$F$362)</f>
        <v>1</v>
      </c>
      <c r="T25">
        <f>SUMIF(ECT_LegacyCapacity!$F$2:$F$257,_xlfn.CONCAT($C25,$B25),ECT_LegacyCapacity!$E$2:$E$257)*1000-IFERROR(SUMIFS(ECT_LegacyRetirement!$F$2:$F$2701,ECT_LegacyRetirement!$G$2:$G$2701,_xlfn.CONCAT($B25,$C25),ECT_LegacyRetirement!$E$2:$E$2701,"&lt;="&amp;D25)*1000,0)</f>
        <v>1842.8252929999999</v>
      </c>
      <c r="U25" s="16">
        <f>IFERROR(SUMIFS(ECT_CapAddBounds!$F$2:$F$5959,ECT_CapAddBounds!$H$2:$H$5959,_xlfn.CONCAT($B25,$C25),ECT_CapAddBounds!$E$2:$E$5959,"&lt;="&amp;D25)*1000,0)</f>
        <v>0</v>
      </c>
      <c r="V25" s="16">
        <f>IFERROR(SUMIFS(ECT_CapAddBounds!$G$2:$G$5959,ECT_CapAddBounds!$H$2:$H$5959,_xlfn.CONCAT($B25,$C25),ECT_CapAddBounds!$E$2:$E$5959,"&lt;="&amp;D25)*1000,0)</f>
        <v>0</v>
      </c>
      <c r="W25" s="25"/>
      <c r="X25" s="28"/>
      <c r="Y25">
        <v>4.4000000000000004</v>
      </c>
      <c r="Z25">
        <v>0.105</v>
      </c>
      <c r="AB25" s="24"/>
      <c r="AC25" s="1">
        <f>L25-Q25</f>
        <v>0.99399999999999999</v>
      </c>
      <c r="AD25" s="24"/>
      <c r="AE25">
        <v>0</v>
      </c>
      <c r="AF25">
        <f>Y25*Conversions!$D$4</f>
        <v>5.4512373584729472</v>
      </c>
      <c r="AG25" s="3">
        <f t="shared" si="0"/>
        <v>14.180577161527051</v>
      </c>
      <c r="AH25">
        <f t="shared" si="1"/>
        <v>20</v>
      </c>
      <c r="AI25">
        <f t="shared" si="3"/>
        <v>0.12149326526701618</v>
      </c>
      <c r="AJ25" s="14">
        <f t="shared" si="2"/>
        <v>116.71903895546127</v>
      </c>
    </row>
    <row r="26" spans="1:36" x14ac:dyDescent="0.25">
      <c r="A26">
        <v>1</v>
      </c>
      <c r="B26" t="s">
        <v>18</v>
      </c>
      <c r="C26" t="s">
        <v>9</v>
      </c>
      <c r="D26">
        <f>_xlfn.XLOOKUP(A26,PeriodMap!$A$2:$A$45,PeriodMap!$B$2:$B$45)</f>
        <v>2023</v>
      </c>
      <c r="E26" t="s">
        <v>231</v>
      </c>
      <c r="F26" t="s">
        <v>233</v>
      </c>
      <c r="G26" t="s">
        <v>6</v>
      </c>
      <c r="H26" t="s">
        <v>124</v>
      </c>
      <c r="I26" t="s">
        <v>37</v>
      </c>
      <c r="J26" t="s">
        <v>34</v>
      </c>
      <c r="K26">
        <v>8760</v>
      </c>
      <c r="L26" s="5">
        <f>_xlfn.XLOOKUP(_xlfn.CONCAT($B26,$C26,$D26),ECT_EfficiencyCostMaxAnnualUF!$J$2:$J$12484,ECT_EfficiencyCostMaxAnnualUF!$F$2:$F$12484)</f>
        <v>1</v>
      </c>
      <c r="M26" s="5">
        <f>_xlfn.XLOOKUP(_xlfn.CONCAT($B26,$C26,$D26),ECT_EfficiencyCostMaxAnnualUF!$J$2:$J$12484,ECT_EfficiencyCostMaxAnnualUF!$I$2:$I$12484)</f>
        <v>1</v>
      </c>
      <c r="N26" s="5">
        <f>_xlfn.XLOOKUP(_xlfn.CONCAT($B26,$C26,$D26),ECT_EfficiencyCostMaxAnnualUF!$J$2:$J$12484,ECT_EfficiencyCostMaxAnnualUF!$G$2:$G$12484)/1000</f>
        <v>11.825348760000001</v>
      </c>
      <c r="O26" s="5">
        <f>_xlfn.XLOOKUP(_xlfn.CONCAT($B26,$C26,$D26),ECT_EfficiencyCostMaxAnnualUF!$J$2:$J$12484,ECT_EfficiencyCostMaxAnnualUF!$H$2:$H$12484)</f>
        <v>0</v>
      </c>
      <c r="P26" s="74">
        <f>_xlfn.XLOOKUP(_xlfn.CONCAT($B26,$D26+1),ECT_Lifetime!$D$2:$D$1000,ECT_Lifetime!$C$2:$C$1000)</f>
        <v>35</v>
      </c>
      <c r="Q26" s="1">
        <f>_xlfn.XLOOKUP(_xlfn.CONCAT($B26,$D26),ECT_OperationalInfo!$G$2:$G$362,ECT_OperationalInfo!$D$2:$D$362)</f>
        <v>0.01</v>
      </c>
      <c r="R26">
        <f>_xlfn.XLOOKUP(_xlfn.CONCAT($B26,$D26),ECT_OperationalInfo!$G$2:$G$362,ECT_OperationalInfo!$E$2:$E$362)</f>
        <v>1</v>
      </c>
      <c r="S26">
        <f>_xlfn.XLOOKUP(_xlfn.CONCAT($B26,$D26),ECT_OperationalInfo!$G$2:$G$362,ECT_OperationalInfo!$F$2:$F$362)</f>
        <v>1</v>
      </c>
      <c r="T26">
        <f>SUMIF(ECT_LegacyCapacity!$F$2:$F$257,_xlfn.CONCAT($C26,$B26),ECT_LegacyCapacity!$E$2:$E$257)*1000-IFERROR(SUMIFS(ECT_LegacyRetirement!$F$2:$F$2701,ECT_LegacyRetirement!$G$2:$G$2701,_xlfn.CONCAT($B26,$C26),ECT_LegacyRetirement!$E$2:$E$2701,"&lt;="&amp;D26)*1000,0)</f>
        <v>299.35000000000002</v>
      </c>
      <c r="U26" s="16">
        <f>IFERROR(SUMIFS(ECT_CapAddBounds!$F$2:$F$5959,ECT_CapAddBounds!$H$2:$H$5959,_xlfn.CONCAT($B26,$C26),ECT_CapAddBounds!$E$2:$E$5959,"&lt;="&amp;D26)*1000,0)</f>
        <v>0</v>
      </c>
      <c r="V26" s="16">
        <f>IFERROR(SUMIFS(ECT_CapAddBounds!$G$2:$G$5959,ECT_CapAddBounds!$H$2:$H$5959,_xlfn.CONCAT($B26,$C26),ECT_CapAddBounds!$E$2:$E$5959,"&lt;="&amp;D26)*1000,0)</f>
        <v>0</v>
      </c>
      <c r="W26" s="25"/>
      <c r="X26" s="28"/>
      <c r="Y26">
        <f>2.4</f>
        <v>2.4</v>
      </c>
      <c r="Z26">
        <v>8.3500000000000005E-2</v>
      </c>
      <c r="AB26" s="24"/>
      <c r="AC26" s="1">
        <f>L26-Q26</f>
        <v>0.99</v>
      </c>
      <c r="AD26" s="24"/>
      <c r="AE26">
        <v>0</v>
      </c>
      <c r="AF26">
        <f>Y26*Conversions!$D$4</f>
        <v>2.973402195530698</v>
      </c>
      <c r="AG26" s="3">
        <f t="shared" si="0"/>
        <v>8.8519465644693032</v>
      </c>
      <c r="AH26">
        <f t="shared" si="1"/>
        <v>18</v>
      </c>
      <c r="AI26">
        <f t="shared" si="3"/>
        <v>0.1093062199026277</v>
      </c>
      <c r="AJ26" s="14">
        <f t="shared" si="2"/>
        <v>80.983008765235908</v>
      </c>
    </row>
    <row r="27" spans="1:36" x14ac:dyDescent="0.25">
      <c r="A27">
        <v>1</v>
      </c>
      <c r="B27" t="s">
        <v>7</v>
      </c>
      <c r="C27" t="s">
        <v>9</v>
      </c>
      <c r="D27">
        <f>_xlfn.XLOOKUP(A27,PeriodMap!$A$2:$A$45,PeriodMap!$B$2:$B$45)</f>
        <v>2023</v>
      </c>
      <c r="E27" t="s">
        <v>227</v>
      </c>
      <c r="F27" t="s">
        <v>230</v>
      </c>
      <c r="G27" t="s">
        <v>6</v>
      </c>
      <c r="H27" t="s">
        <v>124</v>
      </c>
      <c r="I27" t="s">
        <v>38</v>
      </c>
      <c r="J27" t="s">
        <v>34</v>
      </c>
      <c r="K27">
        <v>8760</v>
      </c>
      <c r="L27" s="5">
        <f>_xlfn.XLOOKUP(_xlfn.CONCAT($B27,$C27,$D27),ECT_EfficiencyCostMaxAnnualUF!$J$2:$J$12484,ECT_EfficiencyCostMaxAnnualUF!$F$2:$F$12484)</f>
        <v>0.238845897</v>
      </c>
      <c r="M27" s="5">
        <f>_xlfn.XLOOKUP(_xlfn.CONCAT($B27,$C27,$D27),ECT_EfficiencyCostMaxAnnualUF!$J$2:$J$12484,ECT_EfficiencyCostMaxAnnualUF!$I$2:$I$12484)</f>
        <v>1</v>
      </c>
      <c r="N27" s="5">
        <f>_xlfn.XLOOKUP(_xlfn.CONCAT($B27,$C27,$D27),ECT_EfficiencyCostMaxAnnualUF!$J$2:$J$12484,ECT_EfficiencyCostMaxAnnualUF!$G$2:$G$12484)/1000</f>
        <v>7.7134572399999994</v>
      </c>
      <c r="O27" s="5">
        <f>_xlfn.XLOOKUP(_xlfn.CONCAT($B27,$C27,$D27),ECT_EfficiencyCostMaxAnnualUF!$J$2:$J$12484,ECT_EfficiencyCostMaxAnnualUF!$H$2:$H$12484)</f>
        <v>0</v>
      </c>
      <c r="P27" s="74">
        <f>_xlfn.XLOOKUP(_xlfn.CONCAT($B27,$D27+1),ECT_Lifetime!$D$2:$D$1000,ECT_Lifetime!$C$2:$C$1000)</f>
        <v>20</v>
      </c>
      <c r="Q27" s="1">
        <f>_xlfn.XLOOKUP(_xlfn.CONCAT($B27,$D27),ECT_OperationalInfo!$G$2:$G$362,ECT_OperationalInfo!$D$2:$D$362)</f>
        <v>0.1</v>
      </c>
      <c r="R27">
        <f>_xlfn.XLOOKUP(_xlfn.CONCAT($B27,$D27),ECT_OperationalInfo!$G$2:$G$362,ECT_OperationalInfo!$E$2:$E$362)</f>
        <v>0.06</v>
      </c>
      <c r="S27">
        <f>_xlfn.XLOOKUP(_xlfn.CONCAT($B27,$D27),ECT_OperationalInfo!$G$2:$G$362,ECT_OperationalInfo!$F$2:$F$362)</f>
        <v>0.06</v>
      </c>
      <c r="T27">
        <f>SUMIF(ECT_LegacyCapacity!$F$2:$F$257,_xlfn.CONCAT($C27,$B27),ECT_LegacyCapacity!$E$2:$E$257)*1000-IFERROR(SUMIFS(ECT_LegacyRetirement!$F$2:$F$2701,ECT_LegacyRetirement!$G$2:$G$2701,_xlfn.CONCAT($B27,$C27),ECT_LegacyRetirement!$E$2:$E$2701,"&lt;="&amp;D27)*1000,0)</f>
        <v>15.8</v>
      </c>
      <c r="U27" s="16">
        <f>IFERROR(SUMIFS(ECT_CapAddBounds!$F$2:$F$5959,ECT_CapAddBounds!$H$2:$H$5959,_xlfn.CONCAT($B27,$C27),ECT_CapAddBounds!$E$2:$E$5959,"&lt;="&amp;D27)*1000,0)</f>
        <v>0</v>
      </c>
      <c r="V27" s="16">
        <f>IFERROR(SUMIFS(ECT_CapAddBounds!$G$2:$G$5959,ECT_CapAddBounds!$H$2:$H$5959,_xlfn.CONCAT($B27,$C27),ECT_CapAddBounds!$E$2:$E$5959,"&lt;="&amp;D27)*1000,0)</f>
        <v>0</v>
      </c>
      <c r="W27" s="1">
        <f>CarriersTech_characteristics!$G$7</f>
        <v>13.648968</v>
      </c>
      <c r="X27" s="1">
        <f>CarriersTech_characteristics!$H$5*1000</f>
        <v>1656436.6880000001</v>
      </c>
      <c r="Y27" s="12">
        <v>1</v>
      </c>
      <c r="Z27">
        <v>8.3500000000000005E-2</v>
      </c>
      <c r="AB27" s="1">
        <f>1/L27/(1-Q27)</f>
        <v>4.6519999927447406</v>
      </c>
      <c r="AC27" s="25"/>
      <c r="AD27" s="30">
        <f>X27/(W27*Conversions!$D$2)</f>
        <v>0.43689545093040172</v>
      </c>
      <c r="AE27">
        <v>0</v>
      </c>
      <c r="AF27">
        <f>Y27*Conversions!$D$4</f>
        <v>1.2389175814711242</v>
      </c>
      <c r="AG27" s="3">
        <f t="shared" si="0"/>
        <v>6.474539658528875</v>
      </c>
      <c r="AH27">
        <f t="shared" si="1"/>
        <v>10</v>
      </c>
      <c r="AI27">
        <f t="shared" si="3"/>
        <v>0.15139063026119925</v>
      </c>
      <c r="AJ27" s="14">
        <f t="shared" si="2"/>
        <v>42.767109479352442</v>
      </c>
    </row>
    <row r="28" spans="1:36" x14ac:dyDescent="0.25">
      <c r="A28">
        <v>1</v>
      </c>
      <c r="B28" t="s">
        <v>19</v>
      </c>
      <c r="C28" t="s">
        <v>9</v>
      </c>
      <c r="D28">
        <f>_xlfn.XLOOKUP(A28,PeriodMap!$A$2:$A$45,PeriodMap!$B$2:$B$45)</f>
        <v>2023</v>
      </c>
      <c r="E28" t="s">
        <v>239</v>
      </c>
      <c r="F28" t="s">
        <v>236</v>
      </c>
      <c r="G28" t="s">
        <v>6</v>
      </c>
      <c r="H28" t="s">
        <v>124</v>
      </c>
      <c r="I28" t="s">
        <v>39</v>
      </c>
      <c r="J28" t="s">
        <v>34</v>
      </c>
      <c r="K28">
        <v>8760</v>
      </c>
      <c r="L28" s="5">
        <f>_xlfn.XLOOKUP(_xlfn.CONCAT($B28,$C28,$D28),ECT_EfficiencyCostMaxAnnualUF!$J$2:$J$12484,ECT_EfficiencyCostMaxAnnualUF!$F$2:$F$12484)</f>
        <v>1</v>
      </c>
      <c r="M28" s="5">
        <f>_xlfn.XLOOKUP(_xlfn.CONCAT($B28,$C28,$D28),ECT_EfficiencyCostMaxAnnualUF!$J$2:$J$12484,ECT_EfficiencyCostMaxAnnualUF!$I$2:$I$12484)</f>
        <v>1</v>
      </c>
      <c r="N28" s="5">
        <f>_xlfn.XLOOKUP(_xlfn.CONCAT($B28,$C28,$D28),ECT_EfficiencyCostMaxAnnualUF!$J$2:$J$12484,ECT_EfficiencyCostMaxAnnualUF!$G$2:$G$12484)/1000</f>
        <v>5.6309841939999998</v>
      </c>
      <c r="O28" s="5">
        <f>_xlfn.XLOOKUP(_xlfn.CONCAT($B28,$C28,$D28),ECT_EfficiencyCostMaxAnnualUF!$J$2:$J$12484,ECT_EfficiencyCostMaxAnnualUF!$H$2:$H$12484)</f>
        <v>0</v>
      </c>
      <c r="P28" s="74">
        <f>_xlfn.XLOOKUP(_xlfn.CONCAT($B28,$D28+1),ECT_Lifetime!$D$2:$D$1000,ECT_Lifetime!$C$2:$C$1000)</f>
        <v>25</v>
      </c>
      <c r="Q28" s="1">
        <f>_xlfn.XLOOKUP(_xlfn.CONCAT($B28,$D28),ECT_OperationalInfo!$G$2:$G$362,ECT_OperationalInfo!$D$2:$D$362)</f>
        <v>0.01</v>
      </c>
      <c r="R28">
        <f>_xlfn.XLOOKUP(_xlfn.CONCAT($B28,$D28),ECT_OperationalInfo!$G$2:$G$362,ECT_OperationalInfo!$E$2:$E$362)</f>
        <v>1</v>
      </c>
      <c r="S28">
        <f>_xlfn.XLOOKUP(_xlfn.CONCAT($B28,$D28),ECT_OperationalInfo!$G$2:$G$362,ECT_OperationalInfo!$F$2:$F$362)</f>
        <v>1</v>
      </c>
      <c r="T28">
        <f>SUMIF(ECT_LegacyCapacity!$F$2:$F$257,_xlfn.CONCAT($C28,$B28),ECT_LegacyCapacity!$E$2:$E$257)*1000-IFERROR(SUMIFS(ECT_LegacyRetirement!$F$2:$F$2701,ECT_LegacyRetirement!$G$2:$G$2701,_xlfn.CONCAT($B28,$C28),ECT_LegacyRetirement!$E$2:$E$2701,"&lt;="&amp;D28)*1000,0)</f>
        <v>171.48962199999997</v>
      </c>
      <c r="U28" s="16">
        <f>IFERROR(SUMIFS(ECT_CapAddBounds!$F$2:$F$5959,ECT_CapAddBounds!$H$2:$H$5959,_xlfn.CONCAT($B28,$C28),ECT_CapAddBounds!$E$2:$E$5959,"&lt;="&amp;D28)*1000,0)</f>
        <v>0</v>
      </c>
      <c r="V28" s="16">
        <f>IFERROR(SUMIFS(ECT_CapAddBounds!$G$2:$G$5959,ECT_CapAddBounds!$H$2:$H$5959,_xlfn.CONCAT($B28,$C28),ECT_CapAddBounds!$E$2:$E$5959,"&lt;="&amp;D28)*1000,0)</f>
        <v>0</v>
      </c>
      <c r="W28" s="25"/>
      <c r="X28" s="29" t="s">
        <v>248</v>
      </c>
      <c r="Y28">
        <v>0.35</v>
      </c>
      <c r="Z28">
        <v>0.105</v>
      </c>
      <c r="AB28" s="25">
        <v>1</v>
      </c>
      <c r="AC28" s="25"/>
      <c r="AD28" s="24"/>
      <c r="AE28">
        <v>0</v>
      </c>
      <c r="AF28">
        <f>Y28*Conversions!$D$4</f>
        <v>0.43362115351489344</v>
      </c>
      <c r="AG28" s="3">
        <f t="shared" si="0"/>
        <v>5.1973630404851061</v>
      </c>
      <c r="AH28">
        <f t="shared" si="1"/>
        <v>13</v>
      </c>
      <c r="AI28">
        <f t="shared" si="3"/>
        <v>0.14444511726871467</v>
      </c>
      <c r="AJ28" s="14">
        <f t="shared" si="2"/>
        <v>35.981576523741737</v>
      </c>
    </row>
    <row r="29" spans="1:36" x14ac:dyDescent="0.25">
      <c r="A29">
        <v>1</v>
      </c>
      <c r="B29" t="s">
        <v>20</v>
      </c>
      <c r="C29" t="s">
        <v>9</v>
      </c>
      <c r="D29">
        <f>_xlfn.XLOOKUP(A29,PeriodMap!$A$2:$A$45,PeriodMap!$B$2:$B$45)</f>
        <v>2023</v>
      </c>
      <c r="E29" t="s">
        <v>239</v>
      </c>
      <c r="F29" t="s">
        <v>237</v>
      </c>
      <c r="G29" t="s">
        <v>6</v>
      </c>
      <c r="H29" t="s">
        <v>124</v>
      </c>
      <c r="I29" t="s">
        <v>39</v>
      </c>
      <c r="J29" t="s">
        <v>34</v>
      </c>
      <c r="K29">
        <v>8760</v>
      </c>
      <c r="L29" s="5">
        <f>_xlfn.XLOOKUP(_xlfn.CONCAT($B29,$C29,$D29),ECT_EfficiencyCostMaxAnnualUF!$J$2:$J$12484,ECT_EfficiencyCostMaxAnnualUF!$F$2:$F$12484)</f>
        <v>1</v>
      </c>
      <c r="M29" s="5">
        <f>_xlfn.XLOOKUP(_xlfn.CONCAT($B29,$C29,$D29),ECT_EfficiencyCostMaxAnnualUF!$J$2:$J$12484,ECT_EfficiencyCostMaxAnnualUF!$I$2:$I$12484)</f>
        <v>1</v>
      </c>
      <c r="N29" s="5">
        <f>_xlfn.XLOOKUP(_xlfn.CONCAT($B29,$C29,$D29),ECT_EfficiencyCostMaxAnnualUF!$J$2:$J$12484,ECT_EfficiencyCostMaxAnnualUF!$G$2:$G$12484)/1000</f>
        <v>5.542187695</v>
      </c>
      <c r="O29" s="5">
        <f>_xlfn.XLOOKUP(_xlfn.CONCAT($B29,$C29,$D29),ECT_EfficiencyCostMaxAnnualUF!$J$2:$J$12484,ECT_EfficiencyCostMaxAnnualUF!$H$2:$H$12484)</f>
        <v>0</v>
      </c>
      <c r="P29" s="74">
        <f>_xlfn.XLOOKUP(_xlfn.CONCAT($B29,$D29+1),ECT_Lifetime!$D$2:$D$1000,ECT_Lifetime!$C$2:$C$1000)</f>
        <v>25</v>
      </c>
      <c r="Q29" s="1">
        <f>_xlfn.XLOOKUP(_xlfn.CONCAT($B29,$D29),ECT_OperationalInfo!$G$2:$G$362,ECT_OperationalInfo!$D$2:$D$362)</f>
        <v>0.01</v>
      </c>
      <c r="R29">
        <f>_xlfn.XLOOKUP(_xlfn.CONCAT($B29,$D29),ECT_OperationalInfo!$G$2:$G$362,ECT_OperationalInfo!$E$2:$E$362)</f>
        <v>1</v>
      </c>
      <c r="S29">
        <f>_xlfn.XLOOKUP(_xlfn.CONCAT($B29,$D29),ECT_OperationalInfo!$G$2:$G$362,ECT_OperationalInfo!$F$2:$F$362)</f>
        <v>1</v>
      </c>
      <c r="T29">
        <f>SUMIF(ECT_LegacyCapacity!$F$2:$F$257,_xlfn.CONCAT($C29,$B29),ECT_LegacyCapacity!$E$2:$E$257)*1000-IFERROR(SUMIFS(ECT_LegacyRetirement!$F$2:$F$2701,ECT_LegacyRetirement!$G$2:$G$2701,_xlfn.CONCAT($B29,$C29),ECT_LegacyRetirement!$E$2:$E$2701,"&lt;="&amp;D29)*1000,0)</f>
        <v>67.610377999999997</v>
      </c>
      <c r="U29" s="16">
        <f>IFERROR(SUMIFS(ECT_CapAddBounds!$F$2:$F$5959,ECT_CapAddBounds!$H$2:$H$5959,_xlfn.CONCAT($B29,$C29),ECT_CapAddBounds!$E$2:$E$5959,"&lt;="&amp;D29)*1000,0)</f>
        <v>0</v>
      </c>
      <c r="V29" s="16">
        <f>IFERROR(SUMIFS(ECT_CapAddBounds!$G$2:$G$5959,ECT_CapAddBounds!$H$2:$H$5959,_xlfn.CONCAT($B29,$C29),ECT_CapAddBounds!$E$2:$E$5959,"&lt;="&amp;D29)*1000,0)</f>
        <v>0</v>
      </c>
      <c r="W29" s="25"/>
      <c r="X29" s="25"/>
      <c r="Y29">
        <v>0.51</v>
      </c>
      <c r="Z29">
        <v>0.104</v>
      </c>
      <c r="AB29" s="25">
        <v>1</v>
      </c>
      <c r="AC29" s="25"/>
      <c r="AD29" s="24"/>
      <c r="AE29">
        <v>0</v>
      </c>
      <c r="AF29">
        <f>Y29*Conversions!$D$4</f>
        <v>0.63184796655027331</v>
      </c>
      <c r="AG29" s="3">
        <f t="shared" si="0"/>
        <v>4.9103397284497268</v>
      </c>
      <c r="AH29">
        <f t="shared" si="1"/>
        <v>13</v>
      </c>
      <c r="AI29">
        <f t="shared" si="3"/>
        <v>0.1437086289255039</v>
      </c>
      <c r="AJ29" s="14">
        <f t="shared" si="2"/>
        <v>34.168718783025639</v>
      </c>
    </row>
    <row r="30" spans="1:36" x14ac:dyDescent="0.25">
      <c r="A30">
        <v>1</v>
      </c>
      <c r="B30" t="s">
        <v>21</v>
      </c>
      <c r="C30" t="s">
        <v>9</v>
      </c>
      <c r="D30">
        <f>_xlfn.XLOOKUP(A30,PeriodMap!$A$2:$A$45,PeriodMap!$B$2:$B$45)</f>
        <v>2023</v>
      </c>
      <c r="E30" t="s">
        <v>239</v>
      </c>
      <c r="F30" t="s">
        <v>238</v>
      </c>
      <c r="G30" t="s">
        <v>6</v>
      </c>
      <c r="H30" t="s">
        <v>124</v>
      </c>
      <c r="I30" t="s">
        <v>40</v>
      </c>
      <c r="J30" t="s">
        <v>34</v>
      </c>
      <c r="K30">
        <v>8760</v>
      </c>
      <c r="L30" s="5">
        <f>_xlfn.XLOOKUP(_xlfn.CONCAT($B30,$C30,$D30),ECT_EfficiencyCostMaxAnnualUF!$J$2:$J$12484,ECT_EfficiencyCostMaxAnnualUF!$F$2:$F$12484)</f>
        <v>1</v>
      </c>
      <c r="M30" s="5">
        <f>_xlfn.XLOOKUP(_xlfn.CONCAT($B30,$C30,$D30),ECT_EfficiencyCostMaxAnnualUF!$J$2:$J$12484,ECT_EfficiencyCostMaxAnnualUF!$I$2:$I$12484)</f>
        <v>1</v>
      </c>
      <c r="N30" s="5">
        <f>_xlfn.XLOOKUP(_xlfn.CONCAT($B30,$C30,$D30),ECT_EfficiencyCostMaxAnnualUF!$J$2:$J$12484,ECT_EfficiencyCostMaxAnnualUF!$G$2:$G$12484)/1000</f>
        <v>10.659430270000001</v>
      </c>
      <c r="O30" s="5">
        <f>_xlfn.XLOOKUP(_xlfn.CONCAT($B30,$C30,$D30),ECT_EfficiencyCostMaxAnnualUF!$J$2:$J$12484,ECT_EfficiencyCostMaxAnnualUF!$H$2:$H$12484)</f>
        <v>0</v>
      </c>
      <c r="P30" s="74">
        <f>_xlfn.XLOOKUP(_xlfn.CONCAT($B30,$D30+1),ECT_Lifetime!$D$2:$D$1000,ECT_Lifetime!$C$2:$C$1000)</f>
        <v>25</v>
      </c>
      <c r="Q30" s="1">
        <f>_xlfn.XLOOKUP(_xlfn.CONCAT($B30,$D30),ECT_OperationalInfo!$G$2:$G$362,ECT_OperationalInfo!$D$2:$D$362)</f>
        <v>5.0000000000000001E-3</v>
      </c>
      <c r="R30">
        <f>_xlfn.XLOOKUP(_xlfn.CONCAT($B30,$D30),ECT_OperationalInfo!$G$2:$G$362,ECT_OperationalInfo!$E$2:$E$362)</f>
        <v>1</v>
      </c>
      <c r="S30">
        <f>_xlfn.XLOOKUP(_xlfn.CONCAT($B30,$D30),ECT_OperationalInfo!$G$2:$G$362,ECT_OperationalInfo!$F$2:$F$362)</f>
        <v>1</v>
      </c>
      <c r="T30">
        <f>SUMIF(ECT_LegacyCapacity!$F$2:$F$257,_xlfn.CONCAT($C30,$B30),ECT_LegacyCapacity!$E$2:$E$257)*1000-IFERROR(SUMIFS(ECT_LegacyRetirement!$F$2:$F$2701,ECT_LegacyRetirement!$G$2:$G$2701,_xlfn.CONCAT($B30,$C30),ECT_LegacyRetirement!$E$2:$E$2701,"&lt;="&amp;D30)*1000,0)</f>
        <v>0</v>
      </c>
      <c r="U30" s="16">
        <f>IFERROR(SUMIFS(ECT_CapAddBounds!$F$2:$F$5959,ECT_CapAddBounds!$H$2:$H$5959,_xlfn.CONCAT($B30,$C30),ECT_CapAddBounds!$E$2:$E$5959,"&lt;="&amp;D30)*1000,0)</f>
        <v>0</v>
      </c>
      <c r="V30" s="16">
        <f>IFERROR(SUMIFS(ECT_CapAddBounds!$G$2:$G$5959,ECT_CapAddBounds!$H$2:$H$5959,_xlfn.CONCAT($B30,$C30),ECT_CapAddBounds!$E$2:$E$5959,"&lt;="&amp;D30)*1000,0)</f>
        <v>0</v>
      </c>
      <c r="W30" s="25"/>
      <c r="X30" s="25"/>
      <c r="Y30">
        <v>0.68</v>
      </c>
      <c r="Z30">
        <v>0.105</v>
      </c>
      <c r="AB30" s="25">
        <v>1</v>
      </c>
      <c r="AC30" s="25"/>
      <c r="AD30" s="24"/>
      <c r="AE30">
        <v>0</v>
      </c>
      <c r="AF30">
        <f>Y30*Conversions!$D$4</f>
        <v>0.84246395540036456</v>
      </c>
      <c r="AG30" s="3">
        <f t="shared" si="0"/>
        <v>9.816966314599636</v>
      </c>
      <c r="AH30">
        <f t="shared" si="1"/>
        <v>13</v>
      </c>
      <c r="AI30">
        <f t="shared" si="3"/>
        <v>0.14444511726871467</v>
      </c>
      <c r="AJ30" s="14">
        <f t="shared" si="2"/>
        <v>67.963296373230122</v>
      </c>
    </row>
    <row r="31" spans="1:36" s="19" customFormat="1" x14ac:dyDescent="0.25">
      <c r="A31" s="19">
        <v>1</v>
      </c>
      <c r="B31" s="19" t="s">
        <v>23</v>
      </c>
      <c r="C31" s="19" t="s">
        <v>9</v>
      </c>
      <c r="D31" s="19">
        <f>_xlfn.XLOOKUP(A31,PeriodMap!$A$2:$A$45,PeriodMap!$B$2:$B$45)</f>
        <v>2023</v>
      </c>
      <c r="E31" s="19" t="s">
        <v>239</v>
      </c>
      <c r="G31" s="19" t="s">
        <v>6</v>
      </c>
      <c r="H31" s="19" t="s">
        <v>124</v>
      </c>
      <c r="I31" s="19" t="s">
        <v>40</v>
      </c>
      <c r="J31" s="19" t="s">
        <v>34</v>
      </c>
      <c r="K31" s="19">
        <v>8760</v>
      </c>
      <c r="L31" s="37" t="e">
        <f>_xlfn.XLOOKUP(_xlfn.CONCAT($B31,$C31,$D31),ECT_EfficiencyCostMaxAnnualUF!$J$2:$J$12484,ECT_EfficiencyCostMaxAnnualUF!$F$2:$F$12484)</f>
        <v>#N/A</v>
      </c>
      <c r="M31" s="37" t="e">
        <f>_xlfn.XLOOKUP(_xlfn.CONCAT($B31,$C31,$D31),ECT_EfficiencyCostMaxAnnualUF!$J$2:$J$12484,ECT_EfficiencyCostMaxAnnualUF!$I$2:$I$12484)</f>
        <v>#N/A</v>
      </c>
      <c r="N31" s="37" t="e">
        <f>_xlfn.XLOOKUP(_xlfn.CONCAT($B31,$C31,$D31),ECT_EfficiencyCostMaxAnnualUF!$J$2:$J$12484,ECT_EfficiencyCostMaxAnnualUF!$G$2:$G$12484)/1000</f>
        <v>#N/A</v>
      </c>
      <c r="O31" s="37" t="e">
        <f>_xlfn.XLOOKUP(_xlfn.CONCAT($B31,$C31,$D31),ECT_EfficiencyCostMaxAnnualUF!$J$2:$J$12484,ECT_EfficiencyCostMaxAnnualUF!$H$2:$H$12484)</f>
        <v>#N/A</v>
      </c>
      <c r="P31" s="82">
        <f>_xlfn.XLOOKUP(_xlfn.CONCAT($B31,$D31+1),ECT_Lifetime!$D$2:$D$1000,ECT_Lifetime!$C$2:$C$1000)</f>
        <v>25</v>
      </c>
      <c r="Q31" s="39">
        <f>_xlfn.XLOOKUP(_xlfn.CONCAT($B31,$D31),ECT_OperationalInfo!$G$2:$G$362,ECT_OperationalInfo!$D$2:$D$362)</f>
        <v>5.0000000000000001E-3</v>
      </c>
      <c r="R31" s="19">
        <f>_xlfn.XLOOKUP(_xlfn.CONCAT($B31,$D31),ECT_OperationalInfo!$G$2:$G$362,ECT_OperationalInfo!$E$2:$E$362)</f>
        <v>1</v>
      </c>
      <c r="S31" s="19">
        <f>_xlfn.XLOOKUP(_xlfn.CONCAT($B31,$D31),ECT_OperationalInfo!$G$2:$G$362,ECT_OperationalInfo!$F$2:$F$362)</f>
        <v>1</v>
      </c>
      <c r="T31" s="19">
        <f>SUMIF(ECT_LegacyCapacity!$F$2:$F$257,_xlfn.CONCAT($C31,$B31),ECT_LegacyCapacity!$E$2:$E$257)*1000-IFERROR(SUMIFS(ECT_LegacyRetirement!$F$2:$F$2701,ECT_LegacyRetirement!$G$2:$G$2701,_xlfn.CONCAT($B31,$C31),ECT_LegacyRetirement!$E$2:$E$2701,"&lt;="&amp;D31)*1000,0)</f>
        <v>0</v>
      </c>
      <c r="U31" s="41">
        <f>IFERROR(SUMIFS(ECT_CapAddBounds!$F$2:$F$5959,ECT_CapAddBounds!$H$2:$H$5959,_xlfn.CONCAT($B31,$C31),ECT_CapAddBounds!$E$2:$E$5959,"&lt;="&amp;D31)*1000,0)</f>
        <v>0</v>
      </c>
      <c r="V31" s="41">
        <f>IFERROR(SUMIFS(ECT_CapAddBounds!$G$2:$G$5959,ECT_CapAddBounds!$H$2:$H$5959,_xlfn.CONCAT($B31,$C31),ECT_CapAddBounds!$E$2:$E$5959,"&lt;="&amp;D31)*1000,0)</f>
        <v>0</v>
      </c>
      <c r="W31" s="42"/>
      <c r="X31" s="42"/>
      <c r="Y31" s="19">
        <v>6.7</v>
      </c>
      <c r="Z31" s="19">
        <v>0.112</v>
      </c>
      <c r="AA31" s="43"/>
      <c r="AB31" s="42">
        <v>1</v>
      </c>
      <c r="AC31" s="42"/>
      <c r="AD31" s="44"/>
      <c r="AE31" s="19">
        <v>0</v>
      </c>
      <c r="AF31" s="19">
        <f>Y31*Conversions!$D$4</f>
        <v>8.3007477958565321</v>
      </c>
      <c r="AG31" s="38" t="e">
        <f t="shared" si="0"/>
        <v>#N/A</v>
      </c>
      <c r="AH31" s="19">
        <f t="shared" si="1"/>
        <v>13</v>
      </c>
      <c r="AI31" s="19">
        <f t="shared" si="3"/>
        <v>0.14964415165301803</v>
      </c>
      <c r="AJ31" s="45" t="e">
        <f t="shared" si="2"/>
        <v>#N/A</v>
      </c>
    </row>
    <row r="32" spans="1:36" x14ac:dyDescent="0.25">
      <c r="A32">
        <v>1</v>
      </c>
      <c r="B32" t="s">
        <v>13</v>
      </c>
      <c r="C32" t="s">
        <v>10</v>
      </c>
      <c r="D32">
        <f>_xlfn.XLOOKUP(A32,PeriodMap!$A$2:$A$45,PeriodMap!$B$2:$B$45)</f>
        <v>2023</v>
      </c>
      <c r="E32" t="s">
        <v>227</v>
      </c>
      <c r="F32" t="s">
        <v>229</v>
      </c>
      <c r="G32" t="s">
        <v>6</v>
      </c>
      <c r="H32" t="s">
        <v>124</v>
      </c>
      <c r="I32" t="s">
        <v>33</v>
      </c>
      <c r="J32" t="s">
        <v>34</v>
      </c>
      <c r="K32">
        <v>8760</v>
      </c>
      <c r="L32" s="5">
        <f>_xlfn.XLOOKUP(_xlfn.CONCAT($B32,$C32,$D32),ECT_EfficiencyCostMaxAnnualUF!$J$2:$J$12484,ECT_EfficiencyCostMaxAnnualUF!$F$2:$F$12484)</f>
        <v>0.36640219899999998</v>
      </c>
      <c r="M32" s="5">
        <f>_xlfn.XLOOKUP(_xlfn.CONCAT($B32,$C32,$D32),ECT_EfficiencyCostMaxAnnualUF!$J$2:$J$12484,ECT_EfficiencyCostMaxAnnualUF!$I$2:$I$12484)</f>
        <v>0.85</v>
      </c>
      <c r="N32" s="5">
        <f>_xlfn.XLOOKUP(_xlfn.CONCAT($B32,$C32,$D32),ECT_EfficiencyCostMaxAnnualUF!$J$2:$J$12484,ECT_EfficiencyCostMaxAnnualUF!$G$2:$G$12484)/1000</f>
        <v>6.5149057169999995</v>
      </c>
      <c r="O32" s="5">
        <f>_xlfn.XLOOKUP(_xlfn.CONCAT($B32,$C32,$D32),ECT_EfficiencyCostMaxAnnualUF!$J$2:$J$12484,ECT_EfficiencyCostMaxAnnualUF!$H$2:$H$12484)</f>
        <v>133.5230182</v>
      </c>
      <c r="P32" s="74">
        <f>_xlfn.XLOOKUP(_xlfn.CONCAT($B32,$D32+1),ECT_Lifetime!$D$2:$D$1000,ECT_Lifetime!$C$2:$C$1000)</f>
        <v>40</v>
      </c>
      <c r="Q32" s="1">
        <f>_xlfn.XLOOKUP(_xlfn.CONCAT($B32,$D32),ECT_OperationalInfo!$G$2:$G$362,ECT_OperationalInfo!$D$2:$D$362)</f>
        <v>7.4499999999999997E-2</v>
      </c>
      <c r="R32">
        <f>_xlfn.XLOOKUP(_xlfn.CONCAT($B32,$D32),ECT_OperationalInfo!$G$2:$G$362,ECT_OperationalInfo!$E$2:$E$362)</f>
        <v>0.3</v>
      </c>
      <c r="S32">
        <f>_xlfn.XLOOKUP(_xlfn.CONCAT($B32,$D32),ECT_OperationalInfo!$G$2:$G$362,ECT_OperationalInfo!$F$2:$F$362)</f>
        <v>0.3</v>
      </c>
      <c r="T32">
        <f>SUMIF(ECT_LegacyCapacity!$F$2:$F$257,_xlfn.CONCAT($C32,$B32),ECT_LegacyCapacity!$E$2:$E$257)*1000-IFERROR(SUMIFS(ECT_LegacyRetirement!$F$2:$F$2701,ECT_LegacyRetirement!$G$2:$G$2701,_xlfn.CONCAT($B32,$C32),ECT_LegacyRetirement!$E$2:$E$2701,"&lt;="&amp;D32)*1000,0)</f>
        <v>41729.904175000003</v>
      </c>
      <c r="U32" s="16">
        <f>IFERROR(SUMIFS(ECT_CapAddBounds!$F$2:$F$5959,ECT_CapAddBounds!$H$2:$H$5959,_xlfn.CONCAT($B32,$C32),ECT_CapAddBounds!$E$2:$E$5959,"&lt;="&amp;D32)*1000,0)</f>
        <v>0</v>
      </c>
      <c r="V32" s="16">
        <f>IFERROR(SUMIFS(ECT_CapAddBounds!$G$2:$G$5959,ECT_CapAddBounds!$H$2:$H$5959,_xlfn.CONCAT($B32,$C32),ECT_CapAddBounds!$E$2:$E$5959,"&lt;="&amp;D32)*1000,0)</f>
        <v>0</v>
      </c>
      <c r="W32" s="1">
        <f>CarriersTech_characteristics!$G$2</f>
        <v>17.207187650000002</v>
      </c>
      <c r="X32" s="1">
        <f>CarriersTech_characteristics!$H$28*1000</f>
        <v>1942097.6230000001</v>
      </c>
      <c r="Y32" s="7">
        <v>3</v>
      </c>
      <c r="Z32">
        <v>0.105</v>
      </c>
      <c r="AA32" s="35"/>
      <c r="AB32" s="1">
        <f>1/L32/(1-Q32)</f>
        <v>2.9489370740189562</v>
      </c>
      <c r="AC32" s="25"/>
      <c r="AD32" s="31">
        <f>X32/(W32*Conversions!$D$2)</f>
        <v>0.40631575182871843</v>
      </c>
      <c r="AE32" s="11">
        <f>O32/CarriersTech_characteristics!$G$2/Conversions!$D$2*AB32</f>
        <v>8.2378569959836966E-5</v>
      </c>
      <c r="AF32">
        <f>Y32*Conversions!$D$4</f>
        <v>3.7167527444133723</v>
      </c>
      <c r="AG32" s="3">
        <f t="shared" si="0"/>
        <v>2.7981529725866272</v>
      </c>
      <c r="AH32">
        <f t="shared" si="1"/>
        <v>20</v>
      </c>
      <c r="AI32">
        <f t="shared" si="3"/>
        <v>0.12149326526701618</v>
      </c>
      <c r="AJ32" s="14">
        <f t="shared" si="2"/>
        <v>23.031342243019697</v>
      </c>
    </row>
    <row r="33" spans="1:36" x14ac:dyDescent="0.25">
      <c r="A33">
        <v>1</v>
      </c>
      <c r="B33" t="s">
        <v>14</v>
      </c>
      <c r="C33" t="s">
        <v>10</v>
      </c>
      <c r="D33">
        <f>_xlfn.XLOOKUP(A33,PeriodMap!$A$2:$A$45,PeriodMap!$B$2:$B$45)</f>
        <v>2023</v>
      </c>
      <c r="E33" t="s">
        <v>227</v>
      </c>
      <c r="F33" t="s">
        <v>234</v>
      </c>
      <c r="G33" t="s">
        <v>6</v>
      </c>
      <c r="H33" t="s">
        <v>124</v>
      </c>
      <c r="I33" t="s">
        <v>35</v>
      </c>
      <c r="J33" t="s">
        <v>34</v>
      </c>
      <c r="K33">
        <v>8760</v>
      </c>
      <c r="L33" s="5">
        <f>_xlfn.XLOOKUP(_xlfn.CONCAT($B33,$C33,$D33),ECT_EfficiencyCostMaxAnnualUF!$J$2:$J$12484,ECT_EfficiencyCostMaxAnnualUF!$F$2:$F$12484)</f>
        <v>0.40444272199999998</v>
      </c>
      <c r="M33" s="5">
        <f>_xlfn.XLOOKUP(_xlfn.CONCAT($B33,$C33,$D33),ECT_EfficiencyCostMaxAnnualUF!$J$2:$J$12484,ECT_EfficiencyCostMaxAnnualUF!$I$2:$I$12484)</f>
        <v>0.85</v>
      </c>
      <c r="N33" s="5">
        <f>_xlfn.XLOOKUP(_xlfn.CONCAT($B33,$C33,$D33),ECT_EfficiencyCostMaxAnnualUF!$J$2:$J$12484,ECT_EfficiencyCostMaxAnnualUF!$G$2:$G$12484)/1000</f>
        <v>8.512227803</v>
      </c>
      <c r="O33" s="5">
        <f>_xlfn.XLOOKUP(_xlfn.CONCAT($B33,$C33,$D33),ECT_EfficiencyCostMaxAnnualUF!$J$2:$J$12484,ECT_EfficiencyCostMaxAnnualUF!$H$2:$H$12484)</f>
        <v>0</v>
      </c>
      <c r="P33" s="74">
        <f>_xlfn.XLOOKUP(_xlfn.CONCAT($B33,$D33+1),ECT_Lifetime!$D$2:$D$1000,ECT_Lifetime!$C$2:$C$1000)</f>
        <v>25</v>
      </c>
      <c r="Q33" s="1">
        <f>_xlfn.XLOOKUP(_xlfn.CONCAT($B33,$D33),ECT_OperationalInfo!$G$2:$G$362,ECT_OperationalInfo!$D$2:$D$362)</f>
        <v>0.02</v>
      </c>
      <c r="R33">
        <f>_xlfn.XLOOKUP(_xlfn.CONCAT($B33,$D33),ECT_OperationalInfo!$G$2:$G$362,ECT_OperationalInfo!$E$2:$E$362)</f>
        <v>0.9</v>
      </c>
      <c r="S33">
        <f>_xlfn.XLOOKUP(_xlfn.CONCAT($B33,$D33),ECT_OperationalInfo!$G$2:$G$362,ECT_OperationalInfo!$F$2:$F$362)</f>
        <v>0.9</v>
      </c>
      <c r="T33">
        <f>SUMIF(ECT_LegacyCapacity!$F$2:$F$257,_xlfn.CONCAT($C33,$B33),ECT_LegacyCapacity!$E$2:$E$257)*1000-IFERROR(SUMIFS(ECT_LegacyRetirement!$F$2:$F$2701,ECT_LegacyRetirement!$G$2:$G$2701,_xlfn.CONCAT($B33,$C33),ECT_LegacyRetirement!$E$2:$E$2701,"&lt;="&amp;D33)*1000,0)</f>
        <v>770.80433300000004</v>
      </c>
      <c r="U33" s="16">
        <f>IFERROR(SUMIFS(ECT_CapAddBounds!$F$2:$F$5959,ECT_CapAddBounds!$H$2:$H$5959,_xlfn.CONCAT($B33,$C33),ECT_CapAddBounds!$E$2:$E$5959,"&lt;="&amp;D33)*1000,0)</f>
        <v>0</v>
      </c>
      <c r="V33" s="16">
        <f>IFERROR(SUMIFS(ECT_CapAddBounds!$G$2:$G$5959,ECT_CapAddBounds!$H$2:$H$5959,_xlfn.CONCAT($B33,$C33),ECT_CapAddBounds!$E$2:$E$5959,"&lt;="&amp;D33)*1000,0)</f>
        <v>0</v>
      </c>
      <c r="W33" s="1">
        <f>CarriersTech_characteristics!$G$3</f>
        <v>37.681199999999997</v>
      </c>
      <c r="X33" s="1">
        <f>CarriersTech_characteristics!$H$3*1000</f>
        <v>3025024.5490000001</v>
      </c>
      <c r="Y33">
        <v>2.9</v>
      </c>
      <c r="Z33">
        <v>0.105</v>
      </c>
      <c r="AB33" s="1">
        <f>1/L33/(1-Q33)</f>
        <v>2.5229979617863072</v>
      </c>
      <c r="AC33" s="25"/>
      <c r="AD33" s="31">
        <f>(X33*Conversions!$D$3)/(W33*Conversions!$D$2)</f>
        <v>0.23958587284408495</v>
      </c>
      <c r="AE33">
        <v>0</v>
      </c>
      <c r="AF33">
        <f>Y33*Conversions!$D$4</f>
        <v>3.5928609862662602</v>
      </c>
      <c r="AG33" s="3">
        <f t="shared" si="0"/>
        <v>4.9193668167337403</v>
      </c>
      <c r="AH33">
        <f t="shared" si="1"/>
        <v>13</v>
      </c>
      <c r="AI33">
        <f t="shared" si="3"/>
        <v>0.14444511726871467</v>
      </c>
      <c r="AJ33" s="14">
        <f t="shared" si="2"/>
        <v>34.056996247108344</v>
      </c>
    </row>
    <row r="34" spans="1:36" x14ac:dyDescent="0.25">
      <c r="A34">
        <v>1</v>
      </c>
      <c r="B34" t="s">
        <v>16</v>
      </c>
      <c r="C34" t="s">
        <v>10</v>
      </c>
      <c r="D34">
        <f>_xlfn.XLOOKUP(A34,PeriodMap!$A$2:$A$45,PeriodMap!$B$2:$B$45)</f>
        <v>2023</v>
      </c>
      <c r="E34" t="s">
        <v>227</v>
      </c>
      <c r="G34" t="s">
        <v>6</v>
      </c>
      <c r="H34" t="s">
        <v>124</v>
      </c>
      <c r="I34" t="s">
        <v>35</v>
      </c>
      <c r="J34" t="s">
        <v>34</v>
      </c>
      <c r="K34">
        <v>8760</v>
      </c>
      <c r="L34" s="5">
        <f>_xlfn.XLOOKUP(_xlfn.CONCAT($B34,$C34,$D34),ECT_EfficiencyCostMaxAnnualUF!$J$2:$J$12484,ECT_EfficiencyCostMaxAnnualUF!$F$2:$F$12484)</f>
        <v>0.28070162799999998</v>
      </c>
      <c r="M34" s="5">
        <f>_xlfn.XLOOKUP(_xlfn.CONCAT($B34,$C34,$D34),ECT_EfficiencyCostMaxAnnualUF!$J$2:$J$12484,ECT_EfficiencyCostMaxAnnualUF!$I$2:$I$12484)</f>
        <v>0.85</v>
      </c>
      <c r="N34" s="5">
        <f>_xlfn.XLOOKUP(_xlfn.CONCAT($B34,$C34,$D34),ECT_EfficiencyCostMaxAnnualUF!$J$2:$J$12484,ECT_EfficiencyCostMaxAnnualUF!$G$2:$G$12484)/1000</f>
        <v>6.6797506489999998</v>
      </c>
      <c r="O34" s="5">
        <f>_xlfn.XLOOKUP(_xlfn.CONCAT($B34,$C34,$D34),ECT_EfficiencyCostMaxAnnualUF!$J$2:$J$12484,ECT_EfficiencyCostMaxAnnualUF!$H$2:$H$12484)</f>
        <v>0</v>
      </c>
      <c r="P34" s="74">
        <f>_xlfn.XLOOKUP(_xlfn.CONCAT($B34,$D34+1),ECT_Lifetime!$D$2:$D$1000,ECT_Lifetime!$C$2:$C$1000)</f>
        <v>25</v>
      </c>
      <c r="Q34" s="1">
        <f>_xlfn.XLOOKUP(_xlfn.CONCAT($B34,$D34),ECT_OperationalInfo!$G$2:$G$362,ECT_OperationalInfo!$D$2:$D$362)</f>
        <v>0.01</v>
      </c>
      <c r="R34">
        <f>_xlfn.XLOOKUP(_xlfn.CONCAT($B34,$D34),ECT_OperationalInfo!$G$2:$G$362,ECT_OperationalInfo!$E$2:$E$362)</f>
        <v>1</v>
      </c>
      <c r="S34">
        <f>_xlfn.XLOOKUP(_xlfn.CONCAT($B34,$D34),ECT_OperationalInfo!$G$2:$G$362,ECT_OperationalInfo!$F$2:$F$362)</f>
        <v>1</v>
      </c>
      <c r="T34">
        <f>SUMIF(ECT_LegacyCapacity!$F$2:$F$257,_xlfn.CONCAT($C34,$B34),ECT_LegacyCapacity!$E$2:$E$257)*1000-IFERROR(SUMIFS(ECT_LegacyRetirement!$F$2:$F$2701,ECT_LegacyRetirement!$G$2:$G$2701,_xlfn.CONCAT($B34,$C34),ECT_LegacyRetirement!$E$2:$E$2701,"&lt;="&amp;D34)*1000,0)</f>
        <v>0</v>
      </c>
      <c r="U34" s="16">
        <f>IFERROR(SUMIFS(ECT_CapAddBounds!$F$2:$F$5959,ECT_CapAddBounds!$H$2:$H$5959,_xlfn.CONCAT($B34,$C34),ECT_CapAddBounds!$E$2:$E$5959,"&lt;="&amp;D34)*1000,0)</f>
        <v>0</v>
      </c>
      <c r="V34" s="16">
        <f>IFERROR(SUMIFS(ECT_CapAddBounds!$G$2:$G$5959,ECT_CapAddBounds!$H$2:$H$5959,_xlfn.CONCAT($B34,$C34),ECT_CapAddBounds!$E$2:$E$5959,"&lt;="&amp;D34)*1000,0)</f>
        <v>0</v>
      </c>
      <c r="W34" s="1">
        <f>CarriersTech_characteristics!$G$3</f>
        <v>37.681199999999997</v>
      </c>
      <c r="X34" s="1">
        <f>CarriersTech_characteristics!$H$3*1000</f>
        <v>3025024.5490000001</v>
      </c>
      <c r="Y34">
        <v>0.7</v>
      </c>
      <c r="Z34">
        <v>0.105</v>
      </c>
      <c r="AB34" s="1">
        <f>1/L34/(1-Q34)</f>
        <v>3.5984864687033813</v>
      </c>
      <c r="AC34" s="25"/>
      <c r="AD34" s="31">
        <f>(X34*Conversions!$D$3)/(W34*Conversions!$D$2)</f>
        <v>0.23958587284408495</v>
      </c>
      <c r="AE34">
        <v>0</v>
      </c>
      <c r="AF34">
        <f>Y34*Conversions!$D$4</f>
        <v>0.86724230702978689</v>
      </c>
      <c r="AG34" s="3">
        <f t="shared" si="0"/>
        <v>5.8125083419702133</v>
      </c>
      <c r="AH34">
        <f t="shared" si="1"/>
        <v>13</v>
      </c>
      <c r="AI34">
        <f t="shared" si="3"/>
        <v>0.14444511726871467</v>
      </c>
      <c r="AJ34" s="14">
        <f t="shared" si="2"/>
        <v>40.240254927808088</v>
      </c>
    </row>
    <row r="35" spans="1:36" x14ac:dyDescent="0.25">
      <c r="A35">
        <v>1</v>
      </c>
      <c r="B35" t="s">
        <v>17</v>
      </c>
      <c r="C35" t="s">
        <v>10</v>
      </c>
      <c r="D35">
        <f>_xlfn.XLOOKUP(A35,PeriodMap!$A$2:$A$45,PeriodMap!$B$2:$B$45)</f>
        <v>2023</v>
      </c>
      <c r="E35" t="s">
        <v>227</v>
      </c>
      <c r="F35" t="s">
        <v>235</v>
      </c>
      <c r="G35" t="s">
        <v>6</v>
      </c>
      <c r="H35" t="s">
        <v>124</v>
      </c>
      <c r="I35" t="s">
        <v>36</v>
      </c>
      <c r="J35" t="s">
        <v>34</v>
      </c>
      <c r="K35">
        <v>8760</v>
      </c>
      <c r="L35" s="5">
        <f>_xlfn.XLOOKUP(_xlfn.CONCAT($B35,$C35,$D35),ECT_EfficiencyCostMaxAnnualUF!$J$2:$J$12484,ECT_EfficiencyCostMaxAnnualUF!$F$2:$F$12484)</f>
        <v>1</v>
      </c>
      <c r="M35" s="5">
        <f>_xlfn.XLOOKUP(_xlfn.CONCAT($B35,$C35,$D35),ECT_EfficiencyCostMaxAnnualUF!$J$2:$J$12484,ECT_EfficiencyCostMaxAnnualUF!$I$2:$I$12484)</f>
        <v>0.70916666699999997</v>
      </c>
      <c r="N35" s="5">
        <f>_xlfn.XLOOKUP(_xlfn.CONCAT($B35,$C35,$D35),ECT_EfficiencyCostMaxAnnualUF!$J$2:$J$12484,ECT_EfficiencyCostMaxAnnualUF!$G$2:$G$12484)/1000</f>
        <v>20.833210350000002</v>
      </c>
      <c r="O35" s="5">
        <f>_xlfn.XLOOKUP(_xlfn.CONCAT($B35,$C35,$D35),ECT_EfficiencyCostMaxAnnualUF!$J$2:$J$12484,ECT_EfficiencyCostMaxAnnualUF!$H$2:$H$12484)</f>
        <v>0</v>
      </c>
      <c r="P35" s="74">
        <f>_xlfn.XLOOKUP(_xlfn.CONCAT($B35,$D35+1),ECT_Lifetime!$D$2:$D$1000,ECT_Lifetime!$C$2:$C$1000)</f>
        <v>40</v>
      </c>
      <c r="Q35" s="1">
        <f>_xlfn.XLOOKUP(_xlfn.CONCAT($B35,$D35),ECT_OperationalInfo!$G$2:$G$362,ECT_OperationalInfo!$D$2:$D$362)</f>
        <v>0.10780000000000001</v>
      </c>
      <c r="R35">
        <f>_xlfn.XLOOKUP(_xlfn.CONCAT($B35,$D35),ECT_OperationalInfo!$G$2:$G$362,ECT_OperationalInfo!$E$2:$E$362)</f>
        <v>0.01</v>
      </c>
      <c r="S35">
        <f>_xlfn.XLOOKUP(_xlfn.CONCAT($B35,$D35),ECT_OperationalInfo!$G$2:$G$362,ECT_OperationalInfo!$F$2:$F$362)</f>
        <v>0.01</v>
      </c>
      <c r="T35">
        <f>SUMIF(ECT_LegacyCapacity!$F$2:$F$257,_xlfn.CONCAT($C35,$B35),ECT_LegacyCapacity!$E$2:$E$257)*1000-IFERROR(SUMIFS(ECT_LegacyRetirement!$F$2:$F$2701,ECT_LegacyRetirement!$G$2:$G$2701,_xlfn.CONCAT($B35,$C35),ECT_LegacyRetirement!$E$2:$E$2701,"&lt;="&amp;D35)*1000,0)</f>
        <v>0</v>
      </c>
      <c r="U35" s="16">
        <f>IFERROR(SUMIFS(ECT_CapAddBounds!$F$2:$F$5959,ECT_CapAddBounds!$H$2:$H$5959,_xlfn.CONCAT($B35,$C35),ECT_CapAddBounds!$E$2:$E$5959,"&lt;="&amp;D35)*1000,0)</f>
        <v>0</v>
      </c>
      <c r="V35" s="16">
        <f>IFERROR(SUMIFS(ECT_CapAddBounds!$G$2:$G$5959,ECT_CapAddBounds!$H$2:$H$5959,_xlfn.CONCAT($B35,$C35),ECT_CapAddBounds!$E$2:$E$5959,"&lt;="&amp;D35)*1000,0)</f>
        <v>0</v>
      </c>
      <c r="W35" s="27"/>
      <c r="X35" s="27"/>
      <c r="Y35">
        <v>4.3</v>
      </c>
      <c r="Z35">
        <v>0.105</v>
      </c>
      <c r="AB35" s="1">
        <f>1/L35/(1-Q35)</f>
        <v>1.1208249271463797</v>
      </c>
      <c r="AC35" s="25"/>
      <c r="AD35" s="26"/>
      <c r="AE35">
        <v>0</v>
      </c>
      <c r="AF35">
        <f>Y35*Conversions!$D$4</f>
        <v>5.3273456003258337</v>
      </c>
      <c r="AG35" s="3">
        <f t="shared" si="0"/>
        <v>15.505864749674167</v>
      </c>
      <c r="AH35">
        <f t="shared" si="1"/>
        <v>20</v>
      </c>
      <c r="AI35">
        <f t="shared" si="3"/>
        <v>0.12149326526701618</v>
      </c>
      <c r="AJ35" s="14">
        <f t="shared" si="2"/>
        <v>127.62736037751226</v>
      </c>
    </row>
    <row r="36" spans="1:36" x14ac:dyDescent="0.25">
      <c r="A36">
        <v>1</v>
      </c>
      <c r="B36" t="s">
        <v>22</v>
      </c>
      <c r="C36" t="s">
        <v>10</v>
      </c>
      <c r="D36">
        <f>_xlfn.XLOOKUP(A36,PeriodMap!$A$2:$A$45,PeriodMap!$B$2:$B$45)</f>
        <v>2023</v>
      </c>
      <c r="E36" t="s">
        <v>227</v>
      </c>
      <c r="G36" t="s">
        <v>6</v>
      </c>
      <c r="H36" t="s">
        <v>124</v>
      </c>
      <c r="I36" t="s">
        <v>36</v>
      </c>
      <c r="J36" t="s">
        <v>34</v>
      </c>
      <c r="K36">
        <v>8760</v>
      </c>
      <c r="L36" s="5" t="e">
        <f>_xlfn.XLOOKUP(_xlfn.CONCAT($B36,$C36,$D36),ECT_EfficiencyCostMaxAnnualUF!$J$2:$J$12484,ECT_EfficiencyCostMaxAnnualUF!$F$2:$F$12484)</f>
        <v>#N/A</v>
      </c>
      <c r="M36" s="5" t="e">
        <f>_xlfn.XLOOKUP(_xlfn.CONCAT($B36,$C36,$D36),ECT_EfficiencyCostMaxAnnualUF!$J$2:$J$12484,ECT_EfficiencyCostMaxAnnualUF!$I$2:$I$12484)</f>
        <v>#N/A</v>
      </c>
      <c r="N36" s="5" t="e">
        <f>_xlfn.XLOOKUP(_xlfn.CONCAT($B36,$C36,$D36),ECT_EfficiencyCostMaxAnnualUF!$J$2:$J$12484,ECT_EfficiencyCostMaxAnnualUF!$G$2:$G$12484)/1000</f>
        <v>#N/A</v>
      </c>
      <c r="O36" s="5" t="e">
        <f>_xlfn.XLOOKUP(_xlfn.CONCAT($B36,$C36,$D36),ECT_EfficiencyCostMaxAnnualUF!$J$2:$J$12484,ECT_EfficiencyCostMaxAnnualUF!$H$2:$H$12484)</f>
        <v>#N/A</v>
      </c>
      <c r="P36" s="74">
        <f>_xlfn.XLOOKUP(_xlfn.CONCAT($B36,$D36+1),ECT_Lifetime!$D$2:$D$1000,ECT_Lifetime!$C$2:$C$1000)</f>
        <v>30</v>
      </c>
      <c r="Q36" s="1">
        <f>_xlfn.XLOOKUP(_xlfn.CONCAT($B36,$D36),ECT_OperationalInfo!$G$2:$G$362,ECT_OperationalInfo!$D$2:$D$362)</f>
        <v>0.05</v>
      </c>
      <c r="R36">
        <f>_xlfn.XLOOKUP(_xlfn.CONCAT($B36,$D36),ECT_OperationalInfo!$G$2:$G$362,ECT_OperationalInfo!$E$2:$E$362)</f>
        <v>0.01</v>
      </c>
      <c r="S36">
        <f>_xlfn.XLOOKUP(_xlfn.CONCAT($B36,$D36),ECT_OperationalInfo!$G$2:$G$362,ECT_OperationalInfo!$F$2:$F$362)</f>
        <v>0.01</v>
      </c>
      <c r="T36">
        <f>SUMIF(ECT_LegacyCapacity!$F$2:$F$257,_xlfn.CONCAT($C36,$B36),ECT_LegacyCapacity!$E$2:$E$257)*1000-IFERROR(SUMIFS(ECT_LegacyRetirement!$F$2:$F$2701,ECT_LegacyRetirement!$G$2:$G$2701,_xlfn.CONCAT($B36,$C36),ECT_LegacyRetirement!$E$2:$E$2701,"&lt;="&amp;D36)*1000,0)</f>
        <v>0</v>
      </c>
      <c r="U36" s="16">
        <f>IFERROR(SUMIFS(ECT_CapAddBounds!$F$2:$F$5959,ECT_CapAddBounds!$H$2:$H$5959,_xlfn.CONCAT($B36,$C36),ECT_CapAddBounds!$E$2:$E$5959,"&lt;="&amp;D36)*1000,0)</f>
        <v>0</v>
      </c>
      <c r="V36" s="16">
        <f>IFERROR(SUMIFS(ECT_CapAddBounds!$G$2:$G$5959,ECT_CapAddBounds!$H$2:$H$5959,_xlfn.CONCAT($B36,$C36),ECT_CapAddBounds!$E$2:$E$5959,"&lt;="&amp;D36)*1000,0)</f>
        <v>0</v>
      </c>
      <c r="W36" s="27"/>
      <c r="X36" s="27"/>
      <c r="Y36">
        <v>5</v>
      </c>
      <c r="Z36">
        <v>0.105</v>
      </c>
      <c r="AB36" s="1" t="e">
        <f>1/L36/(1-Q36)</f>
        <v>#N/A</v>
      </c>
      <c r="AC36" s="25"/>
      <c r="AD36" s="26"/>
      <c r="AE36">
        <v>0</v>
      </c>
      <c r="AF36">
        <f>Y36*Conversions!$D$4</f>
        <v>6.1945879073556211</v>
      </c>
      <c r="AG36" s="3" t="e">
        <f t="shared" si="0"/>
        <v>#N/A</v>
      </c>
      <c r="AH36">
        <f t="shared" si="1"/>
        <v>15</v>
      </c>
      <c r="AI36">
        <f t="shared" si="3"/>
        <v>0.13524800152154118</v>
      </c>
      <c r="AJ36" s="14" t="e">
        <f t="shared" si="2"/>
        <v>#N/A</v>
      </c>
    </row>
    <row r="37" spans="1:36" x14ac:dyDescent="0.25">
      <c r="A37">
        <v>1</v>
      </c>
      <c r="B37" t="s">
        <v>15</v>
      </c>
      <c r="C37" t="s">
        <v>10</v>
      </c>
      <c r="D37">
        <f>_xlfn.XLOOKUP(A37,PeriodMap!$A$2:$A$45,PeriodMap!$B$2:$B$45)</f>
        <v>2023</v>
      </c>
      <c r="E37" t="s">
        <v>231</v>
      </c>
      <c r="F37" t="s">
        <v>232</v>
      </c>
      <c r="G37" t="s">
        <v>6</v>
      </c>
      <c r="H37" t="s">
        <v>124</v>
      </c>
      <c r="I37" t="s">
        <v>37</v>
      </c>
      <c r="J37" t="s">
        <v>34</v>
      </c>
      <c r="K37">
        <v>8760</v>
      </c>
      <c r="L37" s="5">
        <f>_xlfn.XLOOKUP(_xlfn.CONCAT($B37,$C37,$D37),ECT_EfficiencyCostMaxAnnualUF!$J$2:$J$12484,ECT_EfficiencyCostMaxAnnualUF!$F$2:$F$12484)</f>
        <v>1</v>
      </c>
      <c r="M37" s="5">
        <f>_xlfn.XLOOKUP(_xlfn.CONCAT($B37,$C37,$D37),ECT_EfficiencyCostMaxAnnualUF!$J$2:$J$12484,ECT_EfficiencyCostMaxAnnualUF!$I$2:$I$12484)</f>
        <v>1</v>
      </c>
      <c r="N37" s="5">
        <f>_xlfn.XLOOKUP(_xlfn.CONCAT($B37,$C37,$D37),ECT_EfficiencyCostMaxAnnualUF!$J$2:$J$12484,ECT_EfficiencyCostMaxAnnualUF!$G$2:$G$12484)/1000</f>
        <v>19.631814519999999</v>
      </c>
      <c r="O37" s="5">
        <f>_xlfn.XLOOKUP(_xlfn.CONCAT($B37,$C37,$D37),ECT_EfficiencyCostMaxAnnualUF!$J$2:$J$12484,ECT_EfficiencyCostMaxAnnualUF!$H$2:$H$12484)</f>
        <v>0</v>
      </c>
      <c r="P37" s="74">
        <f>_xlfn.XLOOKUP(_xlfn.CONCAT($B37,$D37+1),ECT_Lifetime!$D$2:$D$1000,ECT_Lifetime!$C$2:$C$1000)</f>
        <v>40</v>
      </c>
      <c r="Q37" s="1">
        <f>_xlfn.XLOOKUP(_xlfn.CONCAT($B37,$D37),ECT_OperationalInfo!$G$2:$G$362,ECT_OperationalInfo!$D$2:$D$362)</f>
        <v>6.0000000000000001E-3</v>
      </c>
      <c r="R37">
        <f>_xlfn.XLOOKUP(_xlfn.CONCAT($B37,$D37),ECT_OperationalInfo!$G$2:$G$362,ECT_OperationalInfo!$E$2:$E$362)</f>
        <v>1</v>
      </c>
      <c r="S37">
        <f>_xlfn.XLOOKUP(_xlfn.CONCAT($B37,$D37),ECT_OperationalInfo!$G$2:$G$362,ECT_OperationalInfo!$F$2:$F$362)</f>
        <v>1</v>
      </c>
      <c r="T37">
        <f>SUMIF(ECT_LegacyCapacity!$F$2:$F$257,_xlfn.CONCAT($C37,$B37),ECT_LegacyCapacity!$E$2:$E$257)*1000-IFERROR(SUMIFS(ECT_LegacyRetirement!$F$2:$F$2701,ECT_LegacyRetirement!$G$2:$G$2701,_xlfn.CONCAT($B37,$C37),ECT_LegacyRetirement!$E$2:$E$2701,"&lt;="&amp;D37)*1000,0)</f>
        <v>4198.8602859999992</v>
      </c>
      <c r="U37" s="16">
        <f>IFERROR(SUMIFS(ECT_CapAddBounds!$F$2:$F$5959,ECT_CapAddBounds!$H$2:$H$5959,_xlfn.CONCAT($B37,$C37),ECT_CapAddBounds!$E$2:$E$5959,"&lt;="&amp;D37)*1000,0)</f>
        <v>0</v>
      </c>
      <c r="V37" s="16">
        <f>IFERROR(SUMIFS(ECT_CapAddBounds!$G$2:$G$5959,ECT_CapAddBounds!$H$2:$H$5959,_xlfn.CONCAT($B37,$C37),ECT_CapAddBounds!$E$2:$E$5959,"&lt;="&amp;D37)*1000,0)</f>
        <v>0</v>
      </c>
      <c r="W37" s="25"/>
      <c r="X37" s="28"/>
      <c r="Y37">
        <v>4.4000000000000004</v>
      </c>
      <c r="Z37">
        <v>0.105</v>
      </c>
      <c r="AB37" s="24"/>
      <c r="AC37" s="1">
        <f>L37-Q37</f>
        <v>0.99399999999999999</v>
      </c>
      <c r="AD37" s="24"/>
      <c r="AE37">
        <v>0</v>
      </c>
      <c r="AF37">
        <f>Y37*Conversions!$D$4</f>
        <v>5.4512373584729472</v>
      </c>
      <c r="AG37" s="3">
        <f t="shared" si="0"/>
        <v>14.180577161527051</v>
      </c>
      <c r="AH37">
        <f t="shared" si="1"/>
        <v>20</v>
      </c>
      <c r="AI37">
        <f t="shared" si="3"/>
        <v>0.12149326526701618</v>
      </c>
      <c r="AJ37" s="14">
        <f t="shared" si="2"/>
        <v>116.71903895546127</v>
      </c>
    </row>
    <row r="38" spans="1:36" x14ac:dyDescent="0.25">
      <c r="A38">
        <v>1</v>
      </c>
      <c r="B38" t="s">
        <v>18</v>
      </c>
      <c r="C38" t="s">
        <v>10</v>
      </c>
      <c r="D38">
        <f>_xlfn.XLOOKUP(A38,PeriodMap!$A$2:$A$45,PeriodMap!$B$2:$B$45)</f>
        <v>2023</v>
      </c>
      <c r="E38" t="s">
        <v>231</v>
      </c>
      <c r="F38" t="s">
        <v>233</v>
      </c>
      <c r="G38" t="s">
        <v>6</v>
      </c>
      <c r="H38" t="s">
        <v>124</v>
      </c>
      <c r="I38" t="s">
        <v>37</v>
      </c>
      <c r="J38" t="s">
        <v>34</v>
      </c>
      <c r="K38">
        <v>8760</v>
      </c>
      <c r="L38" s="5">
        <f>_xlfn.XLOOKUP(_xlfn.CONCAT($B38,$C38,$D38),ECT_EfficiencyCostMaxAnnualUF!$J$2:$J$12484,ECT_EfficiencyCostMaxAnnualUF!$F$2:$F$12484)</f>
        <v>1</v>
      </c>
      <c r="M38" s="5">
        <f>_xlfn.XLOOKUP(_xlfn.CONCAT($B38,$C38,$D38),ECT_EfficiencyCostMaxAnnualUF!$J$2:$J$12484,ECT_EfficiencyCostMaxAnnualUF!$I$2:$I$12484)</f>
        <v>1</v>
      </c>
      <c r="N38" s="5">
        <f>_xlfn.XLOOKUP(_xlfn.CONCAT($B38,$C38,$D38),ECT_EfficiencyCostMaxAnnualUF!$J$2:$J$12484,ECT_EfficiencyCostMaxAnnualUF!$G$2:$G$12484)/1000</f>
        <v>11.825348760000001</v>
      </c>
      <c r="O38" s="5">
        <f>_xlfn.XLOOKUP(_xlfn.CONCAT($B38,$C38,$D38),ECT_EfficiencyCostMaxAnnualUF!$J$2:$J$12484,ECT_EfficiencyCostMaxAnnualUF!$H$2:$H$12484)</f>
        <v>0</v>
      </c>
      <c r="P38" s="74">
        <f>_xlfn.XLOOKUP(_xlfn.CONCAT($B38,$D38+1),ECT_Lifetime!$D$2:$D$1000,ECT_Lifetime!$C$2:$C$1000)</f>
        <v>35</v>
      </c>
      <c r="Q38" s="1">
        <f>_xlfn.XLOOKUP(_xlfn.CONCAT($B38,$D38),ECT_OperationalInfo!$G$2:$G$362,ECT_OperationalInfo!$D$2:$D$362)</f>
        <v>0.01</v>
      </c>
      <c r="R38">
        <f>_xlfn.XLOOKUP(_xlfn.CONCAT($B38,$D38),ECT_OperationalInfo!$G$2:$G$362,ECT_OperationalInfo!$E$2:$E$362)</f>
        <v>1</v>
      </c>
      <c r="S38">
        <f>_xlfn.XLOOKUP(_xlfn.CONCAT($B38,$D38),ECT_OperationalInfo!$G$2:$G$362,ECT_OperationalInfo!$F$2:$F$362)</f>
        <v>1</v>
      </c>
      <c r="T38">
        <f>SUMIF(ECT_LegacyCapacity!$F$2:$F$257,_xlfn.CONCAT($C38,$B38),ECT_LegacyCapacity!$E$2:$E$257)*1000-IFERROR(SUMIFS(ECT_LegacyRetirement!$F$2:$F$2701,ECT_LegacyRetirement!$G$2:$G$2701,_xlfn.CONCAT($B38,$C38),ECT_LegacyRetirement!$E$2:$E$2701,"&lt;="&amp;D38)*1000,0)</f>
        <v>343.99</v>
      </c>
      <c r="U38" s="16">
        <f>IFERROR(SUMIFS(ECT_CapAddBounds!$F$2:$F$5959,ECT_CapAddBounds!$H$2:$H$5959,_xlfn.CONCAT($B38,$C38),ECT_CapAddBounds!$E$2:$E$5959,"&lt;="&amp;D38)*1000,0)</f>
        <v>0</v>
      </c>
      <c r="V38" s="16">
        <f>IFERROR(SUMIFS(ECT_CapAddBounds!$G$2:$G$5959,ECT_CapAddBounds!$H$2:$H$5959,_xlfn.CONCAT($B38,$C38),ECT_CapAddBounds!$E$2:$E$5959,"&lt;="&amp;D38)*1000,0)</f>
        <v>0</v>
      </c>
      <c r="W38" s="25"/>
      <c r="X38" s="28"/>
      <c r="Y38">
        <f>2.4</f>
        <v>2.4</v>
      </c>
      <c r="Z38">
        <v>8.3500000000000005E-2</v>
      </c>
      <c r="AB38" s="24"/>
      <c r="AC38" s="1">
        <f>L38-Q38</f>
        <v>0.99</v>
      </c>
      <c r="AD38" s="24"/>
      <c r="AE38">
        <v>0</v>
      </c>
      <c r="AF38">
        <f>Y38*Conversions!$D$4</f>
        <v>2.973402195530698</v>
      </c>
      <c r="AG38" s="3">
        <f t="shared" si="0"/>
        <v>8.8519465644693032</v>
      </c>
      <c r="AH38">
        <f t="shared" si="1"/>
        <v>18</v>
      </c>
      <c r="AI38">
        <f t="shared" si="3"/>
        <v>0.1093062199026277</v>
      </c>
      <c r="AJ38" s="14">
        <f t="shared" si="2"/>
        <v>80.983008765235908</v>
      </c>
    </row>
    <row r="39" spans="1:36" x14ac:dyDescent="0.25">
      <c r="A39">
        <v>1</v>
      </c>
      <c r="B39" t="s">
        <v>7</v>
      </c>
      <c r="C39" t="s">
        <v>10</v>
      </c>
      <c r="D39">
        <f>_xlfn.XLOOKUP(A39,PeriodMap!$A$2:$A$45,PeriodMap!$B$2:$B$45)</f>
        <v>2023</v>
      </c>
      <c r="E39" t="s">
        <v>227</v>
      </c>
      <c r="F39" t="s">
        <v>230</v>
      </c>
      <c r="G39" t="s">
        <v>6</v>
      </c>
      <c r="H39" t="s">
        <v>124</v>
      </c>
      <c r="I39" t="s">
        <v>38</v>
      </c>
      <c r="J39" t="s">
        <v>34</v>
      </c>
      <c r="K39">
        <v>8760</v>
      </c>
      <c r="L39" s="5">
        <f>_xlfn.XLOOKUP(_xlfn.CONCAT($B39,$C39,$D39),ECT_EfficiencyCostMaxAnnualUF!$J$2:$J$12484,ECT_EfficiencyCostMaxAnnualUF!$F$2:$F$12484)</f>
        <v>0.238845897</v>
      </c>
      <c r="M39" s="5">
        <f>_xlfn.XLOOKUP(_xlfn.CONCAT($B39,$C39,$D39),ECT_EfficiencyCostMaxAnnualUF!$J$2:$J$12484,ECT_EfficiencyCostMaxAnnualUF!$I$2:$I$12484)</f>
        <v>1</v>
      </c>
      <c r="N39" s="5">
        <f>_xlfn.XLOOKUP(_xlfn.CONCAT($B39,$C39,$D39),ECT_EfficiencyCostMaxAnnualUF!$J$2:$J$12484,ECT_EfficiencyCostMaxAnnualUF!$G$2:$G$12484)/1000</f>
        <v>7.7134572399999994</v>
      </c>
      <c r="O39" s="5">
        <f>_xlfn.XLOOKUP(_xlfn.CONCAT($B39,$C39,$D39),ECT_EfficiencyCostMaxAnnualUF!$J$2:$J$12484,ECT_EfficiencyCostMaxAnnualUF!$H$2:$H$12484)</f>
        <v>0</v>
      </c>
      <c r="P39" s="74">
        <f>_xlfn.XLOOKUP(_xlfn.CONCAT($B39,$D39+1),ECT_Lifetime!$D$2:$D$1000,ECT_Lifetime!$C$2:$C$1000)</f>
        <v>20</v>
      </c>
      <c r="Q39" s="1">
        <f>_xlfn.XLOOKUP(_xlfn.CONCAT($B39,$D39),ECT_OperationalInfo!$G$2:$G$362,ECT_OperationalInfo!$D$2:$D$362)</f>
        <v>0.1</v>
      </c>
      <c r="R39">
        <f>_xlfn.XLOOKUP(_xlfn.CONCAT($B39,$D39),ECT_OperationalInfo!$G$2:$G$362,ECT_OperationalInfo!$E$2:$E$362)</f>
        <v>0.06</v>
      </c>
      <c r="S39">
        <f>_xlfn.XLOOKUP(_xlfn.CONCAT($B39,$D39),ECT_OperationalInfo!$G$2:$G$362,ECT_OperationalInfo!$F$2:$F$362)</f>
        <v>0.06</v>
      </c>
      <c r="T39">
        <f>SUMIF(ECT_LegacyCapacity!$F$2:$F$257,_xlfn.CONCAT($C39,$B39),ECT_LegacyCapacity!$E$2:$E$257)*1000-IFERROR(SUMIFS(ECT_LegacyRetirement!$F$2:$F$2701,ECT_LegacyRetirement!$G$2:$G$2701,_xlfn.CONCAT($B39,$C39),ECT_LegacyRetirement!$E$2:$E$2701,"&lt;="&amp;D39)*1000,0)</f>
        <v>560.64</v>
      </c>
      <c r="U39" s="16">
        <f>IFERROR(SUMIFS(ECT_CapAddBounds!$F$2:$F$5959,ECT_CapAddBounds!$H$2:$H$5959,_xlfn.CONCAT($B39,$C39),ECT_CapAddBounds!$E$2:$E$5959,"&lt;="&amp;D39)*1000,0)</f>
        <v>0</v>
      </c>
      <c r="V39" s="16">
        <f>IFERROR(SUMIFS(ECT_CapAddBounds!$G$2:$G$5959,ECT_CapAddBounds!$H$2:$H$5959,_xlfn.CONCAT($B39,$C39),ECT_CapAddBounds!$E$2:$E$5959,"&lt;="&amp;D39)*1000,0)</f>
        <v>0</v>
      </c>
      <c r="W39" s="1">
        <f>CarriersTech_characteristics!$G$7</f>
        <v>13.648968</v>
      </c>
      <c r="X39" s="1">
        <f>CarriersTech_characteristics!$H$5*1000</f>
        <v>1656436.6880000001</v>
      </c>
      <c r="Y39" s="12">
        <v>1</v>
      </c>
      <c r="Z39">
        <v>8.3500000000000005E-2</v>
      </c>
      <c r="AB39" s="1">
        <f>1/L39/(1-Q39)</f>
        <v>4.6519999927447406</v>
      </c>
      <c r="AC39" s="25"/>
      <c r="AD39" s="30">
        <f>X39/(W39*Conversions!$D$2)</f>
        <v>0.43689545093040172</v>
      </c>
      <c r="AE39">
        <v>0</v>
      </c>
      <c r="AF39">
        <f>Y39*Conversions!$D$4</f>
        <v>1.2389175814711242</v>
      </c>
      <c r="AG39" s="3">
        <f t="shared" si="0"/>
        <v>6.474539658528875</v>
      </c>
      <c r="AH39">
        <f t="shared" si="1"/>
        <v>10</v>
      </c>
      <c r="AI39">
        <f t="shared" si="3"/>
        <v>0.15139063026119925</v>
      </c>
      <c r="AJ39" s="14">
        <f t="shared" si="2"/>
        <v>42.767109479352442</v>
      </c>
    </row>
    <row r="40" spans="1:36" x14ac:dyDescent="0.25">
      <c r="A40">
        <v>1</v>
      </c>
      <c r="B40" t="s">
        <v>19</v>
      </c>
      <c r="C40" t="s">
        <v>10</v>
      </c>
      <c r="D40">
        <f>_xlfn.XLOOKUP(A40,PeriodMap!$A$2:$A$45,PeriodMap!$B$2:$B$45)</f>
        <v>2023</v>
      </c>
      <c r="E40" t="s">
        <v>239</v>
      </c>
      <c r="F40" t="s">
        <v>236</v>
      </c>
      <c r="G40" t="s">
        <v>6</v>
      </c>
      <c r="H40" t="s">
        <v>124</v>
      </c>
      <c r="I40" t="s">
        <v>39</v>
      </c>
      <c r="J40" t="s">
        <v>34</v>
      </c>
      <c r="K40">
        <v>8760</v>
      </c>
      <c r="L40" s="5">
        <f>_xlfn.XLOOKUP(_xlfn.CONCAT($B40,$C40,$D40),ECT_EfficiencyCostMaxAnnualUF!$J$2:$J$12484,ECT_EfficiencyCostMaxAnnualUF!$F$2:$F$12484)</f>
        <v>1</v>
      </c>
      <c r="M40" s="5">
        <f>_xlfn.XLOOKUP(_xlfn.CONCAT($B40,$C40,$D40),ECT_EfficiencyCostMaxAnnualUF!$J$2:$J$12484,ECT_EfficiencyCostMaxAnnualUF!$I$2:$I$12484)</f>
        <v>1</v>
      </c>
      <c r="N40" s="5">
        <f>_xlfn.XLOOKUP(_xlfn.CONCAT($B40,$C40,$D40),ECT_EfficiencyCostMaxAnnualUF!$J$2:$J$12484,ECT_EfficiencyCostMaxAnnualUF!$G$2:$G$12484)/1000</f>
        <v>5.6309841939999998</v>
      </c>
      <c r="O40" s="5">
        <f>_xlfn.XLOOKUP(_xlfn.CONCAT($B40,$C40,$D40),ECT_EfficiencyCostMaxAnnualUF!$J$2:$J$12484,ECT_EfficiencyCostMaxAnnualUF!$H$2:$H$12484)</f>
        <v>0</v>
      </c>
      <c r="P40" s="74">
        <f>_xlfn.XLOOKUP(_xlfn.CONCAT($B40,$D40+1),ECT_Lifetime!$D$2:$D$1000,ECT_Lifetime!$C$2:$C$1000)</f>
        <v>25</v>
      </c>
      <c r="Q40" s="1">
        <f>_xlfn.XLOOKUP(_xlfn.CONCAT($B40,$D40),ECT_OperationalInfo!$G$2:$G$362,ECT_OperationalInfo!$D$2:$D$362)</f>
        <v>0.01</v>
      </c>
      <c r="R40">
        <f>_xlfn.XLOOKUP(_xlfn.CONCAT($B40,$D40),ECT_OperationalInfo!$G$2:$G$362,ECT_OperationalInfo!$E$2:$E$362)</f>
        <v>1</v>
      </c>
      <c r="S40">
        <f>_xlfn.XLOOKUP(_xlfn.CONCAT($B40,$D40),ECT_OperationalInfo!$G$2:$G$362,ECT_OperationalInfo!$F$2:$F$362)</f>
        <v>1</v>
      </c>
      <c r="T40">
        <f>SUMIF(ECT_LegacyCapacity!$F$2:$F$257,_xlfn.CONCAT($C40,$B40),ECT_LegacyCapacity!$E$2:$E$257)*1000-IFERROR(SUMIFS(ECT_LegacyRetirement!$F$2:$F$2701,ECT_LegacyRetirement!$G$2:$G$2701,_xlfn.CONCAT($B40,$C40),ECT_LegacyRetirement!$E$2:$E$2701,"&lt;="&amp;D40)*1000,0)</f>
        <v>847.7259029999999</v>
      </c>
      <c r="U40" s="16">
        <f>IFERROR(SUMIFS(ECT_CapAddBounds!$F$2:$F$5959,ECT_CapAddBounds!$H$2:$H$5959,_xlfn.CONCAT($B40,$C40),ECT_CapAddBounds!$E$2:$E$5959,"&lt;="&amp;D40)*1000,0)</f>
        <v>0</v>
      </c>
      <c r="V40" s="16">
        <f>IFERROR(SUMIFS(ECT_CapAddBounds!$G$2:$G$5959,ECT_CapAddBounds!$H$2:$H$5959,_xlfn.CONCAT($B40,$C40),ECT_CapAddBounds!$E$2:$E$5959,"&lt;="&amp;D40)*1000,0)</f>
        <v>0</v>
      </c>
      <c r="W40" s="25"/>
      <c r="X40" s="29" t="s">
        <v>248</v>
      </c>
      <c r="Y40">
        <v>0.35</v>
      </c>
      <c r="Z40">
        <v>0.105</v>
      </c>
      <c r="AB40" s="25">
        <v>1</v>
      </c>
      <c r="AC40" s="25"/>
      <c r="AD40" s="24"/>
      <c r="AE40">
        <v>0</v>
      </c>
      <c r="AF40">
        <f>Y40*Conversions!$D$4</f>
        <v>0.43362115351489344</v>
      </c>
      <c r="AG40" s="3">
        <f t="shared" ref="AG40:AG67" si="4">N40-AF40</f>
        <v>5.1973630404851061</v>
      </c>
      <c r="AH40">
        <f t="shared" ref="AH40:AH67" si="5">ROUND(P40/2,0)</f>
        <v>13</v>
      </c>
      <c r="AI40">
        <f t="shared" si="3"/>
        <v>0.14444511726871467</v>
      </c>
      <c r="AJ40" s="14">
        <f t="shared" si="2"/>
        <v>35.981576523741737</v>
      </c>
    </row>
    <row r="41" spans="1:36" x14ac:dyDescent="0.25">
      <c r="A41">
        <v>1</v>
      </c>
      <c r="B41" t="s">
        <v>20</v>
      </c>
      <c r="C41" t="s">
        <v>10</v>
      </c>
      <c r="D41">
        <f>_xlfn.XLOOKUP(A41,PeriodMap!$A$2:$A$45,PeriodMap!$B$2:$B$45)</f>
        <v>2023</v>
      </c>
      <c r="E41" t="s">
        <v>239</v>
      </c>
      <c r="F41" t="s">
        <v>237</v>
      </c>
      <c r="G41" t="s">
        <v>6</v>
      </c>
      <c r="H41" t="s">
        <v>124</v>
      </c>
      <c r="I41" t="s">
        <v>39</v>
      </c>
      <c r="J41" t="s">
        <v>34</v>
      </c>
      <c r="K41">
        <v>8760</v>
      </c>
      <c r="L41" s="5">
        <f>_xlfn.XLOOKUP(_xlfn.CONCAT($B41,$C41,$D41),ECT_EfficiencyCostMaxAnnualUF!$J$2:$J$12484,ECT_EfficiencyCostMaxAnnualUF!$F$2:$F$12484)</f>
        <v>1</v>
      </c>
      <c r="M41" s="5">
        <f>_xlfn.XLOOKUP(_xlfn.CONCAT($B41,$C41,$D41),ECT_EfficiencyCostMaxAnnualUF!$J$2:$J$12484,ECT_EfficiencyCostMaxAnnualUF!$I$2:$I$12484)</f>
        <v>1</v>
      </c>
      <c r="N41" s="5">
        <f>_xlfn.XLOOKUP(_xlfn.CONCAT($B41,$C41,$D41),ECT_EfficiencyCostMaxAnnualUF!$J$2:$J$12484,ECT_EfficiencyCostMaxAnnualUF!$G$2:$G$12484)/1000</f>
        <v>5.542187695</v>
      </c>
      <c r="O41" s="5">
        <f>_xlfn.XLOOKUP(_xlfn.CONCAT($B41,$C41,$D41),ECT_EfficiencyCostMaxAnnualUF!$J$2:$J$12484,ECT_EfficiencyCostMaxAnnualUF!$H$2:$H$12484)</f>
        <v>0</v>
      </c>
      <c r="P41" s="74">
        <f>_xlfn.XLOOKUP(_xlfn.CONCAT($B41,$D41+1),ECT_Lifetime!$D$2:$D$1000,ECT_Lifetime!$C$2:$C$1000)</f>
        <v>25</v>
      </c>
      <c r="Q41" s="1">
        <f>_xlfn.XLOOKUP(_xlfn.CONCAT($B41,$D41),ECT_OperationalInfo!$G$2:$G$362,ECT_OperationalInfo!$D$2:$D$362)</f>
        <v>0.01</v>
      </c>
      <c r="R41">
        <f>_xlfn.XLOOKUP(_xlfn.CONCAT($B41,$D41),ECT_OperationalInfo!$G$2:$G$362,ECT_OperationalInfo!$E$2:$E$362)</f>
        <v>1</v>
      </c>
      <c r="S41">
        <f>_xlfn.XLOOKUP(_xlfn.CONCAT($B41,$D41),ECT_OperationalInfo!$G$2:$G$362,ECT_OperationalInfo!$F$2:$F$362)</f>
        <v>1</v>
      </c>
      <c r="T41">
        <f>SUMIF(ECT_LegacyCapacity!$F$2:$F$257,_xlfn.CONCAT($C41,$B41),ECT_LegacyCapacity!$E$2:$E$257)*1000-IFERROR(SUMIFS(ECT_LegacyRetirement!$F$2:$F$2701,ECT_LegacyRetirement!$G$2:$G$2701,_xlfn.CONCAT($B41,$C41),ECT_LegacyRetirement!$E$2:$E$2701,"&lt;="&amp;D41)*1000,0)</f>
        <v>200.08409700000001</v>
      </c>
      <c r="U41" s="16">
        <f>IFERROR(SUMIFS(ECT_CapAddBounds!$F$2:$F$5959,ECT_CapAddBounds!$H$2:$H$5959,_xlfn.CONCAT($B41,$C41),ECT_CapAddBounds!$E$2:$E$5959,"&lt;="&amp;D41)*1000,0)</f>
        <v>0</v>
      </c>
      <c r="V41" s="16">
        <f>IFERROR(SUMIFS(ECT_CapAddBounds!$G$2:$G$5959,ECT_CapAddBounds!$H$2:$H$5959,_xlfn.CONCAT($B41,$C41),ECT_CapAddBounds!$E$2:$E$5959,"&lt;="&amp;D41)*1000,0)</f>
        <v>0</v>
      </c>
      <c r="W41" s="25"/>
      <c r="X41" s="25"/>
      <c r="Y41">
        <v>0.51</v>
      </c>
      <c r="Z41">
        <v>0.104</v>
      </c>
      <c r="AB41" s="25">
        <v>1</v>
      </c>
      <c r="AC41" s="25"/>
      <c r="AD41" s="24"/>
      <c r="AE41">
        <v>0</v>
      </c>
      <c r="AF41">
        <f>Y41*Conversions!$D$4</f>
        <v>0.63184796655027331</v>
      </c>
      <c r="AG41" s="3">
        <f t="shared" si="4"/>
        <v>4.9103397284497268</v>
      </c>
      <c r="AH41">
        <f t="shared" si="5"/>
        <v>13</v>
      </c>
      <c r="AI41">
        <f t="shared" si="3"/>
        <v>0.1437086289255039</v>
      </c>
      <c r="AJ41" s="14">
        <f t="shared" si="2"/>
        <v>34.168718783025639</v>
      </c>
    </row>
    <row r="42" spans="1:36" x14ac:dyDescent="0.25">
      <c r="A42">
        <v>1</v>
      </c>
      <c r="B42" t="s">
        <v>21</v>
      </c>
      <c r="C42" t="s">
        <v>10</v>
      </c>
      <c r="D42">
        <f>_xlfn.XLOOKUP(A42,PeriodMap!$A$2:$A$45,PeriodMap!$B$2:$B$45)</f>
        <v>2023</v>
      </c>
      <c r="E42" t="s">
        <v>239</v>
      </c>
      <c r="F42" t="s">
        <v>238</v>
      </c>
      <c r="G42" t="s">
        <v>6</v>
      </c>
      <c r="H42" t="s">
        <v>124</v>
      </c>
      <c r="I42" t="s">
        <v>40</v>
      </c>
      <c r="J42" t="s">
        <v>34</v>
      </c>
      <c r="K42">
        <v>8760</v>
      </c>
      <c r="L42" s="5">
        <f>_xlfn.XLOOKUP(_xlfn.CONCAT($B42,$C42,$D42),ECT_EfficiencyCostMaxAnnualUF!$J$2:$J$12484,ECT_EfficiencyCostMaxAnnualUF!$F$2:$F$12484)</f>
        <v>1</v>
      </c>
      <c r="M42" s="5">
        <f>_xlfn.XLOOKUP(_xlfn.CONCAT($B42,$C42,$D42),ECT_EfficiencyCostMaxAnnualUF!$J$2:$J$12484,ECT_EfficiencyCostMaxAnnualUF!$I$2:$I$12484)</f>
        <v>1</v>
      </c>
      <c r="N42" s="5">
        <f>_xlfn.XLOOKUP(_xlfn.CONCAT($B42,$C42,$D42),ECT_EfficiencyCostMaxAnnualUF!$J$2:$J$12484,ECT_EfficiencyCostMaxAnnualUF!$G$2:$G$12484)/1000</f>
        <v>10.659430270000001</v>
      </c>
      <c r="O42" s="5">
        <f>_xlfn.XLOOKUP(_xlfn.CONCAT($B42,$C42,$D42),ECT_EfficiencyCostMaxAnnualUF!$J$2:$J$12484,ECT_EfficiencyCostMaxAnnualUF!$H$2:$H$12484)</f>
        <v>0</v>
      </c>
      <c r="P42" s="74">
        <f>_xlfn.XLOOKUP(_xlfn.CONCAT($B42,$D42+1),ECT_Lifetime!$D$2:$D$1000,ECT_Lifetime!$C$2:$C$1000)</f>
        <v>25</v>
      </c>
      <c r="Q42" s="1">
        <f>_xlfn.XLOOKUP(_xlfn.CONCAT($B42,$D42),ECT_OperationalInfo!$G$2:$G$362,ECT_OperationalInfo!$D$2:$D$362)</f>
        <v>5.0000000000000001E-3</v>
      </c>
      <c r="R42">
        <f>_xlfn.XLOOKUP(_xlfn.CONCAT($B42,$D42),ECT_OperationalInfo!$G$2:$G$362,ECT_OperationalInfo!$E$2:$E$362)</f>
        <v>1</v>
      </c>
      <c r="S42">
        <f>_xlfn.XLOOKUP(_xlfn.CONCAT($B42,$D42),ECT_OperationalInfo!$G$2:$G$362,ECT_OperationalInfo!$F$2:$F$362)</f>
        <v>1</v>
      </c>
      <c r="T42">
        <f>SUMIF(ECT_LegacyCapacity!$F$2:$F$257,_xlfn.CONCAT($C42,$B42),ECT_LegacyCapacity!$E$2:$E$257)*1000-IFERROR(SUMIFS(ECT_LegacyRetirement!$F$2:$F$2701,ECT_LegacyRetirement!$G$2:$G$2701,_xlfn.CONCAT($B42,$C42),ECT_LegacyRetirement!$E$2:$E$2701,"&lt;="&amp;D42)*1000,0)</f>
        <v>46</v>
      </c>
      <c r="U42" s="16">
        <f>IFERROR(SUMIFS(ECT_CapAddBounds!$F$2:$F$5959,ECT_CapAddBounds!$H$2:$H$5959,_xlfn.CONCAT($B42,$C42),ECT_CapAddBounds!$E$2:$E$5959,"&lt;="&amp;D42)*1000,0)</f>
        <v>0</v>
      </c>
      <c r="V42" s="16">
        <f>IFERROR(SUMIFS(ECT_CapAddBounds!$G$2:$G$5959,ECT_CapAddBounds!$H$2:$H$5959,_xlfn.CONCAT($B42,$C42),ECT_CapAddBounds!$E$2:$E$5959,"&lt;="&amp;D42)*1000,0)</f>
        <v>0</v>
      </c>
      <c r="W42" s="25"/>
      <c r="X42" s="25"/>
      <c r="Y42">
        <v>0.68</v>
      </c>
      <c r="Z42">
        <v>0.105</v>
      </c>
      <c r="AB42" s="25">
        <v>1</v>
      </c>
      <c r="AC42" s="25"/>
      <c r="AD42" s="24"/>
      <c r="AE42">
        <v>0</v>
      </c>
      <c r="AF42">
        <f>Y42*Conversions!$D$4</f>
        <v>0.84246395540036456</v>
      </c>
      <c r="AG42" s="3">
        <f t="shared" si="4"/>
        <v>9.816966314599636</v>
      </c>
      <c r="AH42">
        <f t="shared" si="5"/>
        <v>13</v>
      </c>
      <c r="AI42">
        <f t="shared" si="3"/>
        <v>0.14444511726871467</v>
      </c>
      <c r="AJ42" s="14">
        <f t="shared" si="2"/>
        <v>67.963296373230122</v>
      </c>
    </row>
    <row r="43" spans="1:36" s="19" customFormat="1" x14ac:dyDescent="0.25">
      <c r="A43" s="19">
        <v>1</v>
      </c>
      <c r="B43" s="19" t="s">
        <v>23</v>
      </c>
      <c r="C43" s="19" t="s">
        <v>10</v>
      </c>
      <c r="D43" s="19">
        <f>_xlfn.XLOOKUP(A43,PeriodMap!$A$2:$A$45,PeriodMap!$B$2:$B$45)</f>
        <v>2023</v>
      </c>
      <c r="E43" s="19" t="s">
        <v>239</v>
      </c>
      <c r="G43" s="19" t="s">
        <v>6</v>
      </c>
      <c r="H43" s="19" t="s">
        <v>124</v>
      </c>
      <c r="I43" s="19" t="s">
        <v>40</v>
      </c>
      <c r="J43" s="19" t="s">
        <v>34</v>
      </c>
      <c r="K43" s="19">
        <v>8760</v>
      </c>
      <c r="L43" s="37" t="e">
        <f>_xlfn.XLOOKUP(_xlfn.CONCAT($B43,$C43,$D43),ECT_EfficiencyCostMaxAnnualUF!$J$2:$J$12484,ECT_EfficiencyCostMaxAnnualUF!$F$2:$F$12484)</f>
        <v>#N/A</v>
      </c>
      <c r="M43" s="37" t="e">
        <f>_xlfn.XLOOKUP(_xlfn.CONCAT($B43,$C43,$D43),ECT_EfficiencyCostMaxAnnualUF!$J$2:$J$12484,ECT_EfficiencyCostMaxAnnualUF!$I$2:$I$12484)</f>
        <v>#N/A</v>
      </c>
      <c r="N43" s="37" t="e">
        <f>_xlfn.XLOOKUP(_xlfn.CONCAT($B43,$C43,$D43),ECT_EfficiencyCostMaxAnnualUF!$J$2:$J$12484,ECT_EfficiencyCostMaxAnnualUF!$G$2:$G$12484)/1000</f>
        <v>#N/A</v>
      </c>
      <c r="O43" s="37" t="e">
        <f>_xlfn.XLOOKUP(_xlfn.CONCAT($B43,$C43,$D43),ECT_EfficiencyCostMaxAnnualUF!$J$2:$J$12484,ECT_EfficiencyCostMaxAnnualUF!$H$2:$H$12484)</f>
        <v>#N/A</v>
      </c>
      <c r="P43" s="82">
        <f>_xlfn.XLOOKUP(_xlfn.CONCAT($B43,$D43+1),ECT_Lifetime!$D$2:$D$1000,ECT_Lifetime!$C$2:$C$1000)</f>
        <v>25</v>
      </c>
      <c r="Q43" s="39">
        <f>_xlfn.XLOOKUP(_xlfn.CONCAT($B43,$D43),ECT_OperationalInfo!$G$2:$G$362,ECT_OperationalInfo!$D$2:$D$362)</f>
        <v>5.0000000000000001E-3</v>
      </c>
      <c r="R43" s="19">
        <f>_xlfn.XLOOKUP(_xlfn.CONCAT($B43,$D43),ECT_OperationalInfo!$G$2:$G$362,ECT_OperationalInfo!$E$2:$E$362)</f>
        <v>1</v>
      </c>
      <c r="S43" s="19">
        <f>_xlfn.XLOOKUP(_xlfn.CONCAT($B43,$D43),ECT_OperationalInfo!$G$2:$G$362,ECT_OperationalInfo!$F$2:$F$362)</f>
        <v>1</v>
      </c>
      <c r="T43" s="19">
        <f>SUMIF(ECT_LegacyCapacity!$F$2:$F$257,_xlfn.CONCAT($C43,$B43),ECT_LegacyCapacity!$E$2:$E$257)*1000-IFERROR(SUMIFS(ECT_LegacyRetirement!$F$2:$F$2701,ECT_LegacyRetirement!$G$2:$G$2701,_xlfn.CONCAT($B43,$C43),ECT_LegacyRetirement!$E$2:$E$2701,"&lt;="&amp;D43)*1000,0)</f>
        <v>0</v>
      </c>
      <c r="U43" s="41">
        <f>IFERROR(SUMIFS(ECT_CapAddBounds!$F$2:$F$5959,ECT_CapAddBounds!$H$2:$H$5959,_xlfn.CONCAT($B43,$C43),ECT_CapAddBounds!$E$2:$E$5959,"&lt;="&amp;D43)*1000,0)</f>
        <v>0</v>
      </c>
      <c r="V43" s="41">
        <f>IFERROR(SUMIFS(ECT_CapAddBounds!$G$2:$G$5959,ECT_CapAddBounds!$H$2:$H$5959,_xlfn.CONCAT($B43,$C43),ECT_CapAddBounds!$E$2:$E$5959,"&lt;="&amp;D43)*1000,0)</f>
        <v>0</v>
      </c>
      <c r="W43" s="42"/>
      <c r="X43" s="42"/>
      <c r="Y43" s="19">
        <v>6.7</v>
      </c>
      <c r="Z43" s="19">
        <v>0.112</v>
      </c>
      <c r="AA43" s="43"/>
      <c r="AB43" s="42">
        <v>1</v>
      </c>
      <c r="AC43" s="42"/>
      <c r="AD43" s="44"/>
      <c r="AE43" s="19">
        <v>0</v>
      </c>
      <c r="AF43" s="19">
        <f>Y43*Conversions!$D$4</f>
        <v>8.3007477958565321</v>
      </c>
      <c r="AG43" s="38" t="e">
        <f t="shared" si="4"/>
        <v>#N/A</v>
      </c>
      <c r="AH43" s="19">
        <f t="shared" si="5"/>
        <v>13</v>
      </c>
      <c r="AI43" s="19">
        <f t="shared" si="3"/>
        <v>0.14964415165301803</v>
      </c>
      <c r="AJ43" s="45" t="e">
        <f t="shared" si="2"/>
        <v>#N/A</v>
      </c>
    </row>
    <row r="44" spans="1:36" x14ac:dyDescent="0.25">
      <c r="A44">
        <v>1</v>
      </c>
      <c r="B44" t="s">
        <v>13</v>
      </c>
      <c r="C44" t="s">
        <v>11</v>
      </c>
      <c r="D44">
        <f>_xlfn.XLOOKUP(A44,PeriodMap!$A$2:$A$45,PeriodMap!$B$2:$B$45)</f>
        <v>2023</v>
      </c>
      <c r="E44" t="s">
        <v>227</v>
      </c>
      <c r="F44" t="s">
        <v>229</v>
      </c>
      <c r="G44" t="s">
        <v>6</v>
      </c>
      <c r="H44" t="s">
        <v>124</v>
      </c>
      <c r="I44" t="s">
        <v>33</v>
      </c>
      <c r="J44" t="s">
        <v>34</v>
      </c>
      <c r="K44">
        <v>8760</v>
      </c>
      <c r="L44" s="5">
        <f>_xlfn.XLOOKUP(_xlfn.CONCAT($B44,$C44,$D44),ECT_EfficiencyCostMaxAnnualUF!$J$2:$J$12484,ECT_EfficiencyCostMaxAnnualUF!$F$2:$F$12484)</f>
        <v>0.36640219899999998</v>
      </c>
      <c r="M44" s="5">
        <f>_xlfn.XLOOKUP(_xlfn.CONCAT($B44,$C44,$D44),ECT_EfficiencyCostMaxAnnualUF!$J$2:$J$12484,ECT_EfficiencyCostMaxAnnualUF!$I$2:$I$12484)</f>
        <v>0.85</v>
      </c>
      <c r="N44" s="5">
        <f>_xlfn.XLOOKUP(_xlfn.CONCAT($B44,$C44,$D44),ECT_EfficiencyCostMaxAnnualUF!$J$2:$J$12484,ECT_EfficiencyCostMaxAnnualUF!$G$2:$G$12484)/1000</f>
        <v>5.7946515959999996</v>
      </c>
      <c r="O44" s="5">
        <f>_xlfn.XLOOKUP(_xlfn.CONCAT($B44,$C44,$D44),ECT_EfficiencyCostMaxAnnualUF!$J$2:$J$12484,ECT_EfficiencyCostMaxAnnualUF!$H$2:$H$12484)</f>
        <v>133.5230182</v>
      </c>
      <c r="P44" s="74">
        <f>_xlfn.XLOOKUP(_xlfn.CONCAT($B44,$D44+1),ECT_Lifetime!$D$2:$D$1000,ECT_Lifetime!$C$2:$C$1000)</f>
        <v>40</v>
      </c>
      <c r="Q44" s="1">
        <f>_xlfn.XLOOKUP(_xlfn.CONCAT($B44,$D44),ECT_OperationalInfo!$G$2:$G$362,ECT_OperationalInfo!$D$2:$D$362)</f>
        <v>7.4499999999999997E-2</v>
      </c>
      <c r="R44">
        <f>_xlfn.XLOOKUP(_xlfn.CONCAT($B44,$D44),ECT_OperationalInfo!$G$2:$G$362,ECT_OperationalInfo!$E$2:$E$362)</f>
        <v>0.3</v>
      </c>
      <c r="S44">
        <f>_xlfn.XLOOKUP(_xlfn.CONCAT($B44,$D44),ECT_OperationalInfo!$G$2:$G$362,ECT_OperationalInfo!$F$2:$F$362)</f>
        <v>0.3</v>
      </c>
      <c r="T44">
        <f>SUMIF(ECT_LegacyCapacity!$F$2:$F$257,_xlfn.CONCAT($C44,$B44),ECT_LegacyCapacity!$E$2:$E$257)*1000-IFERROR(SUMIFS(ECT_LegacyRetirement!$F$2:$F$2701,ECT_LegacyRetirement!$G$2:$G$2701,_xlfn.CONCAT($B44,$C44),ECT_LegacyRetirement!$E$2:$E$2701,"&lt;="&amp;D44)*1000,0)</f>
        <v>90475.826298999993</v>
      </c>
      <c r="U44" s="16">
        <f>IFERROR(SUMIFS(ECT_CapAddBounds!$F$2:$F$5959,ECT_CapAddBounds!$H$2:$H$5959,_xlfn.CONCAT($B44,$C44),ECT_CapAddBounds!$E$2:$E$5959,"&lt;="&amp;D44)*1000,0)</f>
        <v>0</v>
      </c>
      <c r="V44" s="16">
        <f>IFERROR(SUMIFS(ECT_CapAddBounds!$G$2:$G$5959,ECT_CapAddBounds!$H$2:$H$5959,_xlfn.CONCAT($B44,$C44),ECT_CapAddBounds!$E$2:$E$5959,"&lt;="&amp;D44)*1000,0)</f>
        <v>0</v>
      </c>
      <c r="W44" s="1">
        <f>CarriersTech_characteristics!$G$2</f>
        <v>17.207187650000002</v>
      </c>
      <c r="X44" s="1">
        <f>CarriersTech_characteristics!$H$28*1000</f>
        <v>1942097.6230000001</v>
      </c>
      <c r="Y44" s="7">
        <v>3</v>
      </c>
      <c r="Z44">
        <v>0.105</v>
      </c>
      <c r="AA44" s="35"/>
      <c r="AB44" s="1">
        <f>1/L44/(1-Q44)</f>
        <v>2.9489370740189562</v>
      </c>
      <c r="AC44" s="25"/>
      <c r="AD44" s="31">
        <f>X44/(W44*Conversions!$D$2)</f>
        <v>0.40631575182871843</v>
      </c>
      <c r="AE44" s="11">
        <f>O44/CarriersTech_characteristics!$G$2/Conversions!$D$2*AB44</f>
        <v>8.2378569959836966E-5</v>
      </c>
      <c r="AF44">
        <f>Y44*Conversions!$D$4</f>
        <v>3.7167527444133723</v>
      </c>
      <c r="AG44" s="3">
        <f t="shared" si="4"/>
        <v>2.0778988515866272</v>
      </c>
      <c r="AH44">
        <f t="shared" si="5"/>
        <v>20</v>
      </c>
      <c r="AI44">
        <f t="shared" si="3"/>
        <v>0.12149326526701618</v>
      </c>
      <c r="AJ44" s="14">
        <f t="shared" si="2"/>
        <v>17.102996178593525</v>
      </c>
    </row>
    <row r="45" spans="1:36" x14ac:dyDescent="0.25">
      <c r="A45">
        <v>1</v>
      </c>
      <c r="B45" t="s">
        <v>14</v>
      </c>
      <c r="C45" t="s">
        <v>11</v>
      </c>
      <c r="D45">
        <f>_xlfn.XLOOKUP(A45,PeriodMap!$A$2:$A$45,PeriodMap!$B$2:$B$45)</f>
        <v>2023</v>
      </c>
      <c r="E45" t="s">
        <v>227</v>
      </c>
      <c r="F45" t="s">
        <v>234</v>
      </c>
      <c r="G45" t="s">
        <v>6</v>
      </c>
      <c r="H45" t="s">
        <v>124</v>
      </c>
      <c r="I45" t="s">
        <v>35</v>
      </c>
      <c r="J45" t="s">
        <v>34</v>
      </c>
      <c r="K45">
        <v>8760</v>
      </c>
      <c r="L45" s="5">
        <f>_xlfn.XLOOKUP(_xlfn.CONCAT($B45,$C45,$D45),ECT_EfficiencyCostMaxAnnualUF!$J$2:$J$12484,ECT_EfficiencyCostMaxAnnualUF!$F$2:$F$12484)</f>
        <v>0.40444272199999998</v>
      </c>
      <c r="M45" s="5">
        <f>_xlfn.XLOOKUP(_xlfn.CONCAT($B45,$C45,$D45),ECT_EfficiencyCostMaxAnnualUF!$J$2:$J$12484,ECT_EfficiencyCostMaxAnnualUF!$I$2:$I$12484)</f>
        <v>0.85</v>
      </c>
      <c r="N45" s="5">
        <f>_xlfn.XLOOKUP(_xlfn.CONCAT($B45,$C45,$D45),ECT_EfficiencyCostMaxAnnualUF!$J$2:$J$12484,ECT_EfficiencyCostMaxAnnualUF!$G$2:$G$12484)/1000</f>
        <v>8.512227803</v>
      </c>
      <c r="O45" s="5">
        <f>_xlfn.XLOOKUP(_xlfn.CONCAT($B45,$C45,$D45),ECT_EfficiencyCostMaxAnnualUF!$J$2:$J$12484,ECT_EfficiencyCostMaxAnnualUF!$H$2:$H$12484)</f>
        <v>0</v>
      </c>
      <c r="P45" s="74">
        <f>_xlfn.XLOOKUP(_xlfn.CONCAT($B45,$D45+1),ECT_Lifetime!$D$2:$D$1000,ECT_Lifetime!$C$2:$C$1000)</f>
        <v>25</v>
      </c>
      <c r="Q45" s="1">
        <f>_xlfn.XLOOKUP(_xlfn.CONCAT($B45,$D45),ECT_OperationalInfo!$G$2:$G$362,ECT_OperationalInfo!$D$2:$D$362)</f>
        <v>0.02</v>
      </c>
      <c r="R45">
        <f>_xlfn.XLOOKUP(_xlfn.CONCAT($B45,$D45),ECT_OperationalInfo!$G$2:$G$362,ECT_OperationalInfo!$E$2:$E$362)</f>
        <v>0.9</v>
      </c>
      <c r="S45">
        <f>_xlfn.XLOOKUP(_xlfn.CONCAT($B45,$D45),ECT_OperationalInfo!$G$2:$G$362,ECT_OperationalInfo!$F$2:$F$362)</f>
        <v>0.9</v>
      </c>
      <c r="T45">
        <f>SUMIF(ECT_LegacyCapacity!$F$2:$F$257,_xlfn.CONCAT($C45,$B45),ECT_LegacyCapacity!$E$2:$E$257)*1000-IFERROR(SUMIFS(ECT_LegacyRetirement!$F$2:$F$2701,ECT_LegacyRetirement!$G$2:$G$2701,_xlfn.CONCAT($B45,$C45),ECT_LegacyRetirement!$E$2:$E$2701,"&lt;="&amp;D45)*1000,0)</f>
        <v>13563.174911999999</v>
      </c>
      <c r="U45" s="16">
        <f>IFERROR(SUMIFS(ECT_CapAddBounds!$F$2:$F$5959,ECT_CapAddBounds!$H$2:$H$5959,_xlfn.CONCAT($B45,$C45),ECT_CapAddBounds!$E$2:$E$5959,"&lt;="&amp;D45)*1000,0)</f>
        <v>0</v>
      </c>
      <c r="V45" s="16">
        <f>IFERROR(SUMIFS(ECT_CapAddBounds!$G$2:$G$5959,ECT_CapAddBounds!$H$2:$H$5959,_xlfn.CONCAT($B45,$C45),ECT_CapAddBounds!$E$2:$E$5959,"&lt;="&amp;D45)*1000,0)</f>
        <v>0</v>
      </c>
      <c r="W45" s="1">
        <f>CarriersTech_characteristics!$G$3</f>
        <v>37.681199999999997</v>
      </c>
      <c r="X45" s="1">
        <f>CarriersTech_characteristics!$H$3*1000</f>
        <v>3025024.5490000001</v>
      </c>
      <c r="Y45">
        <v>2.9</v>
      </c>
      <c r="Z45">
        <v>0.105</v>
      </c>
      <c r="AB45" s="1">
        <f>1/L45/(1-Q45)</f>
        <v>2.5229979617863072</v>
      </c>
      <c r="AC45" s="25"/>
      <c r="AD45" s="31">
        <f>(X45*Conversions!$D$3)/(W45*Conversions!$D$2)</f>
        <v>0.23958587284408495</v>
      </c>
      <c r="AE45">
        <v>0</v>
      </c>
      <c r="AF45">
        <f>Y45*Conversions!$D$4</f>
        <v>3.5928609862662602</v>
      </c>
      <c r="AG45" s="3">
        <f t="shared" si="4"/>
        <v>4.9193668167337403</v>
      </c>
      <c r="AH45">
        <f t="shared" si="5"/>
        <v>13</v>
      </c>
      <c r="AI45">
        <f t="shared" si="3"/>
        <v>0.14444511726871467</v>
      </c>
      <c r="AJ45" s="14">
        <f t="shared" si="2"/>
        <v>34.056996247108344</v>
      </c>
    </row>
    <row r="46" spans="1:36" x14ac:dyDescent="0.25">
      <c r="A46">
        <v>1</v>
      </c>
      <c r="B46" t="s">
        <v>16</v>
      </c>
      <c r="C46" t="s">
        <v>11</v>
      </c>
      <c r="D46">
        <f>_xlfn.XLOOKUP(A46,PeriodMap!$A$2:$A$45,PeriodMap!$B$2:$B$45)</f>
        <v>2023</v>
      </c>
      <c r="E46" t="s">
        <v>227</v>
      </c>
      <c r="G46" t="s">
        <v>6</v>
      </c>
      <c r="H46" t="s">
        <v>124</v>
      </c>
      <c r="I46" t="s">
        <v>35</v>
      </c>
      <c r="J46" t="s">
        <v>34</v>
      </c>
      <c r="K46">
        <v>8760</v>
      </c>
      <c r="L46" s="5">
        <f>_xlfn.XLOOKUP(_xlfn.CONCAT($B46,$C46,$D46),ECT_EfficiencyCostMaxAnnualUF!$J$2:$J$12484,ECT_EfficiencyCostMaxAnnualUF!$F$2:$F$12484)</f>
        <v>0.28070162799999998</v>
      </c>
      <c r="M46" s="5">
        <f>_xlfn.XLOOKUP(_xlfn.CONCAT($B46,$C46,$D46),ECT_EfficiencyCostMaxAnnualUF!$J$2:$J$12484,ECT_EfficiencyCostMaxAnnualUF!$I$2:$I$12484)</f>
        <v>0.85</v>
      </c>
      <c r="N46" s="5">
        <f>_xlfn.XLOOKUP(_xlfn.CONCAT($B46,$C46,$D46),ECT_EfficiencyCostMaxAnnualUF!$J$2:$J$12484,ECT_EfficiencyCostMaxAnnualUF!$G$2:$G$12484)/1000</f>
        <v>6.6797506489999998</v>
      </c>
      <c r="O46" s="5">
        <f>_xlfn.XLOOKUP(_xlfn.CONCAT($B46,$C46,$D46),ECT_EfficiencyCostMaxAnnualUF!$J$2:$J$12484,ECT_EfficiencyCostMaxAnnualUF!$H$2:$H$12484)</f>
        <v>0</v>
      </c>
      <c r="P46" s="74">
        <f>_xlfn.XLOOKUP(_xlfn.CONCAT($B46,$D46+1),ECT_Lifetime!$D$2:$D$1000,ECT_Lifetime!$C$2:$C$1000)</f>
        <v>25</v>
      </c>
      <c r="Q46" s="1">
        <f>_xlfn.XLOOKUP(_xlfn.CONCAT($B46,$D46),ECT_OperationalInfo!$G$2:$G$362,ECT_OperationalInfo!$D$2:$D$362)</f>
        <v>0.01</v>
      </c>
      <c r="R46">
        <f>_xlfn.XLOOKUP(_xlfn.CONCAT($B46,$D46),ECT_OperationalInfo!$G$2:$G$362,ECT_OperationalInfo!$E$2:$E$362)</f>
        <v>1</v>
      </c>
      <c r="S46">
        <f>_xlfn.XLOOKUP(_xlfn.CONCAT($B46,$D46),ECT_OperationalInfo!$G$2:$G$362,ECT_OperationalInfo!$F$2:$F$362)</f>
        <v>1</v>
      </c>
      <c r="T46">
        <f>SUMIF(ECT_LegacyCapacity!$F$2:$F$257,_xlfn.CONCAT($C46,$B46),ECT_LegacyCapacity!$E$2:$E$257)*1000-IFERROR(SUMIFS(ECT_LegacyRetirement!$F$2:$F$2701,ECT_LegacyRetirement!$G$2:$G$2701,_xlfn.CONCAT($B46,$C46),ECT_LegacyRetirement!$E$2:$E$2701,"&lt;="&amp;D46)*1000,0)</f>
        <v>0</v>
      </c>
      <c r="U46" s="16">
        <f>IFERROR(SUMIFS(ECT_CapAddBounds!$F$2:$F$5959,ECT_CapAddBounds!$H$2:$H$5959,_xlfn.CONCAT($B46,$C46),ECT_CapAddBounds!$E$2:$E$5959,"&lt;="&amp;D46)*1000,0)</f>
        <v>0</v>
      </c>
      <c r="V46" s="16">
        <f>IFERROR(SUMIFS(ECT_CapAddBounds!$G$2:$G$5959,ECT_CapAddBounds!$H$2:$H$5959,_xlfn.CONCAT($B46,$C46),ECT_CapAddBounds!$E$2:$E$5959,"&lt;="&amp;D46)*1000,0)</f>
        <v>0</v>
      </c>
      <c r="W46" s="1">
        <f>CarriersTech_characteristics!$G$3</f>
        <v>37.681199999999997</v>
      </c>
      <c r="X46" s="1">
        <f>CarriersTech_characteristics!$H$3*1000</f>
        <v>3025024.5490000001</v>
      </c>
      <c r="Y46">
        <v>0.7</v>
      </c>
      <c r="Z46">
        <v>0.105</v>
      </c>
      <c r="AB46" s="1">
        <f>1/L46/(1-Q46)</f>
        <v>3.5984864687033813</v>
      </c>
      <c r="AC46" s="25"/>
      <c r="AD46" s="31">
        <f>(X46*Conversions!$D$3)/(W46*Conversions!$D$2)</f>
        <v>0.23958587284408495</v>
      </c>
      <c r="AE46">
        <v>0</v>
      </c>
      <c r="AF46">
        <f>Y46*Conversions!$D$4</f>
        <v>0.86724230702978689</v>
      </c>
      <c r="AG46" s="3">
        <f t="shared" si="4"/>
        <v>5.8125083419702133</v>
      </c>
      <c r="AH46">
        <f t="shared" si="5"/>
        <v>13</v>
      </c>
      <c r="AI46">
        <f t="shared" si="3"/>
        <v>0.14444511726871467</v>
      </c>
      <c r="AJ46" s="14">
        <f t="shared" si="2"/>
        <v>40.240254927808088</v>
      </c>
    </row>
    <row r="47" spans="1:36" x14ac:dyDescent="0.25">
      <c r="A47">
        <v>1</v>
      </c>
      <c r="B47" t="s">
        <v>17</v>
      </c>
      <c r="C47" t="s">
        <v>11</v>
      </c>
      <c r="D47">
        <f>_xlfn.XLOOKUP(A47,PeriodMap!$A$2:$A$45,PeriodMap!$B$2:$B$45)</f>
        <v>2023</v>
      </c>
      <c r="E47" t="s">
        <v>227</v>
      </c>
      <c r="F47" t="s">
        <v>235</v>
      </c>
      <c r="G47" t="s">
        <v>6</v>
      </c>
      <c r="H47" t="s">
        <v>124</v>
      </c>
      <c r="I47" t="s">
        <v>36</v>
      </c>
      <c r="J47" t="s">
        <v>34</v>
      </c>
      <c r="K47">
        <v>8760</v>
      </c>
      <c r="L47" s="5">
        <f>_xlfn.XLOOKUP(_xlfn.CONCAT($B47,$C47,$D47),ECT_EfficiencyCostMaxAnnualUF!$J$2:$J$12484,ECT_EfficiencyCostMaxAnnualUF!$F$2:$F$12484)</f>
        <v>1</v>
      </c>
      <c r="M47" s="5">
        <f>_xlfn.XLOOKUP(_xlfn.CONCAT($B47,$C47,$D47),ECT_EfficiencyCostMaxAnnualUF!$J$2:$J$12484,ECT_EfficiencyCostMaxAnnualUF!$I$2:$I$12484)</f>
        <v>0.70916666699999997</v>
      </c>
      <c r="N47" s="5">
        <f>_xlfn.XLOOKUP(_xlfn.CONCAT($B47,$C47,$D47),ECT_EfficiencyCostMaxAnnualUF!$J$2:$J$12484,ECT_EfficiencyCostMaxAnnualUF!$G$2:$G$12484)/1000</f>
        <v>20.833210350000002</v>
      </c>
      <c r="O47" s="5">
        <f>_xlfn.XLOOKUP(_xlfn.CONCAT($B47,$C47,$D47),ECT_EfficiencyCostMaxAnnualUF!$J$2:$J$12484,ECT_EfficiencyCostMaxAnnualUF!$H$2:$H$12484)</f>
        <v>0</v>
      </c>
      <c r="P47" s="74">
        <f>_xlfn.XLOOKUP(_xlfn.CONCAT($B47,$D47+1),ECT_Lifetime!$D$2:$D$1000,ECT_Lifetime!$C$2:$C$1000)</f>
        <v>40</v>
      </c>
      <c r="Q47" s="1">
        <f>_xlfn.XLOOKUP(_xlfn.CONCAT($B47,$D47),ECT_OperationalInfo!$G$2:$G$362,ECT_OperationalInfo!$D$2:$D$362)</f>
        <v>0.10780000000000001</v>
      </c>
      <c r="R47">
        <f>_xlfn.XLOOKUP(_xlfn.CONCAT($B47,$D47),ECT_OperationalInfo!$G$2:$G$362,ECT_OperationalInfo!$E$2:$E$362)</f>
        <v>0.01</v>
      </c>
      <c r="S47">
        <f>_xlfn.XLOOKUP(_xlfn.CONCAT($B47,$D47),ECT_OperationalInfo!$G$2:$G$362,ECT_OperationalInfo!$F$2:$F$362)</f>
        <v>0.01</v>
      </c>
      <c r="T47">
        <f>SUMIF(ECT_LegacyCapacity!$F$2:$F$257,_xlfn.CONCAT($C47,$B47),ECT_LegacyCapacity!$E$2:$E$257)*1000-IFERROR(SUMIFS(ECT_LegacyRetirement!$F$2:$F$2701,ECT_LegacyRetirement!$G$2:$G$2701,_xlfn.CONCAT($B47,$C47),ECT_LegacyRetirement!$E$2:$E$2701,"&lt;="&amp;D47)*1000,0)</f>
        <v>3248.823954</v>
      </c>
      <c r="U47" s="16">
        <f>IFERROR(SUMIFS(ECT_CapAddBounds!$F$2:$F$5959,ECT_CapAddBounds!$H$2:$H$5959,_xlfn.CONCAT($B47,$C47),ECT_CapAddBounds!$E$2:$E$5959,"&lt;="&amp;D47)*1000,0)</f>
        <v>0</v>
      </c>
      <c r="V47" s="16">
        <f>IFERROR(SUMIFS(ECT_CapAddBounds!$G$2:$G$5959,ECT_CapAddBounds!$H$2:$H$5959,_xlfn.CONCAT($B47,$C47),ECT_CapAddBounds!$E$2:$E$5959,"&lt;="&amp;D47)*1000,0)</f>
        <v>0</v>
      </c>
      <c r="W47" s="27"/>
      <c r="X47" s="27"/>
      <c r="Y47">
        <v>4.3</v>
      </c>
      <c r="Z47">
        <v>0.105</v>
      </c>
      <c r="AB47" s="1">
        <f>1/L47/(1-Q47)</f>
        <v>1.1208249271463797</v>
      </c>
      <c r="AC47" s="25"/>
      <c r="AD47" s="26"/>
      <c r="AE47">
        <v>0</v>
      </c>
      <c r="AF47">
        <f>Y47*Conversions!$D$4</f>
        <v>5.3273456003258337</v>
      </c>
      <c r="AG47" s="3">
        <f t="shared" si="4"/>
        <v>15.505864749674167</v>
      </c>
      <c r="AH47">
        <f t="shared" si="5"/>
        <v>20</v>
      </c>
      <c r="AI47">
        <f t="shared" si="3"/>
        <v>0.12149326526701618</v>
      </c>
      <c r="AJ47" s="14">
        <f t="shared" si="2"/>
        <v>127.62736037751226</v>
      </c>
    </row>
    <row r="48" spans="1:36" x14ac:dyDescent="0.25">
      <c r="A48">
        <v>1</v>
      </c>
      <c r="B48" t="s">
        <v>22</v>
      </c>
      <c r="C48" t="s">
        <v>11</v>
      </c>
      <c r="D48">
        <f>_xlfn.XLOOKUP(A48,PeriodMap!$A$2:$A$45,PeriodMap!$B$2:$B$45)</f>
        <v>2023</v>
      </c>
      <c r="E48" t="s">
        <v>227</v>
      </c>
      <c r="G48" t="s">
        <v>6</v>
      </c>
      <c r="H48" t="s">
        <v>124</v>
      </c>
      <c r="I48" t="s">
        <v>36</v>
      </c>
      <c r="J48" t="s">
        <v>34</v>
      </c>
      <c r="K48">
        <v>8760</v>
      </c>
      <c r="L48" s="5" t="e">
        <f>_xlfn.XLOOKUP(_xlfn.CONCAT($B48,$C48,$D48),ECT_EfficiencyCostMaxAnnualUF!$J$2:$J$12484,ECT_EfficiencyCostMaxAnnualUF!$F$2:$F$12484)</f>
        <v>#N/A</v>
      </c>
      <c r="M48" s="5" t="e">
        <f>_xlfn.XLOOKUP(_xlfn.CONCAT($B48,$C48,$D48),ECT_EfficiencyCostMaxAnnualUF!$J$2:$J$12484,ECT_EfficiencyCostMaxAnnualUF!$I$2:$I$12484)</f>
        <v>#N/A</v>
      </c>
      <c r="N48" s="5" t="e">
        <f>_xlfn.XLOOKUP(_xlfn.CONCAT($B48,$C48,$D48),ECT_EfficiencyCostMaxAnnualUF!$J$2:$J$12484,ECT_EfficiencyCostMaxAnnualUF!$G$2:$G$12484)/1000</f>
        <v>#N/A</v>
      </c>
      <c r="O48" s="5" t="e">
        <f>_xlfn.XLOOKUP(_xlfn.CONCAT($B48,$C48,$D48),ECT_EfficiencyCostMaxAnnualUF!$J$2:$J$12484,ECT_EfficiencyCostMaxAnnualUF!$H$2:$H$12484)</f>
        <v>#N/A</v>
      </c>
      <c r="P48" s="74">
        <f>_xlfn.XLOOKUP(_xlfn.CONCAT($B48,$D48+1),ECT_Lifetime!$D$2:$D$1000,ECT_Lifetime!$C$2:$C$1000)</f>
        <v>30</v>
      </c>
      <c r="Q48" s="1">
        <f>_xlfn.XLOOKUP(_xlfn.CONCAT($B48,$D48),ECT_OperationalInfo!$G$2:$G$362,ECT_OperationalInfo!$D$2:$D$362)</f>
        <v>0.05</v>
      </c>
      <c r="R48">
        <f>_xlfn.XLOOKUP(_xlfn.CONCAT($B48,$D48),ECT_OperationalInfo!$G$2:$G$362,ECT_OperationalInfo!$E$2:$E$362)</f>
        <v>0.01</v>
      </c>
      <c r="S48">
        <f>_xlfn.XLOOKUP(_xlfn.CONCAT($B48,$D48),ECT_OperationalInfo!$G$2:$G$362,ECT_OperationalInfo!$F$2:$F$362)</f>
        <v>0.01</v>
      </c>
      <c r="T48">
        <f>SUMIF(ECT_LegacyCapacity!$F$2:$F$257,_xlfn.CONCAT($C48,$B48),ECT_LegacyCapacity!$E$2:$E$257)*1000-IFERROR(SUMIFS(ECT_LegacyRetirement!$F$2:$F$2701,ECT_LegacyRetirement!$G$2:$G$2701,_xlfn.CONCAT($B48,$C48),ECT_LegacyRetirement!$E$2:$E$2701,"&lt;="&amp;D48)*1000,0)</f>
        <v>0</v>
      </c>
      <c r="U48" s="16">
        <f>IFERROR(SUMIFS(ECT_CapAddBounds!$F$2:$F$5959,ECT_CapAddBounds!$H$2:$H$5959,_xlfn.CONCAT($B48,$C48),ECT_CapAddBounds!$E$2:$E$5959,"&lt;="&amp;D48)*1000,0)</f>
        <v>0</v>
      </c>
      <c r="V48" s="16">
        <f>IFERROR(SUMIFS(ECT_CapAddBounds!$G$2:$G$5959,ECT_CapAddBounds!$H$2:$H$5959,_xlfn.CONCAT($B48,$C48),ECT_CapAddBounds!$E$2:$E$5959,"&lt;="&amp;D48)*1000,0)</f>
        <v>0</v>
      </c>
      <c r="W48" s="27"/>
      <c r="X48" s="27"/>
      <c r="Y48">
        <v>5</v>
      </c>
      <c r="Z48">
        <v>0.105</v>
      </c>
      <c r="AB48" s="1" t="e">
        <f>1/L48/(1-Q48)</f>
        <v>#N/A</v>
      </c>
      <c r="AC48" s="25"/>
      <c r="AD48" s="26"/>
      <c r="AE48">
        <v>0</v>
      </c>
      <c r="AF48">
        <f>Y48*Conversions!$D$4</f>
        <v>6.1945879073556211</v>
      </c>
      <c r="AG48" s="3" t="e">
        <f t="shared" si="4"/>
        <v>#N/A</v>
      </c>
      <c r="AH48">
        <f t="shared" si="5"/>
        <v>15</v>
      </c>
      <c r="AI48">
        <f t="shared" si="3"/>
        <v>0.13524800152154118</v>
      </c>
      <c r="AJ48" s="14" t="e">
        <f t="shared" si="2"/>
        <v>#N/A</v>
      </c>
    </row>
    <row r="49" spans="1:36" x14ac:dyDescent="0.25">
      <c r="A49">
        <v>1</v>
      </c>
      <c r="B49" t="s">
        <v>15</v>
      </c>
      <c r="C49" t="s">
        <v>11</v>
      </c>
      <c r="D49">
        <f>_xlfn.XLOOKUP(A49,PeriodMap!$A$2:$A$45,PeriodMap!$B$2:$B$45)</f>
        <v>2023</v>
      </c>
      <c r="E49" t="s">
        <v>231</v>
      </c>
      <c r="F49" t="s">
        <v>232</v>
      </c>
      <c r="G49" t="s">
        <v>6</v>
      </c>
      <c r="H49" t="s">
        <v>124</v>
      </c>
      <c r="I49" t="s">
        <v>37</v>
      </c>
      <c r="J49" t="s">
        <v>34</v>
      </c>
      <c r="K49">
        <v>8760</v>
      </c>
      <c r="L49" s="5">
        <f>_xlfn.XLOOKUP(_xlfn.CONCAT($B49,$C49,$D49),ECT_EfficiencyCostMaxAnnualUF!$J$2:$J$12484,ECT_EfficiencyCostMaxAnnualUF!$F$2:$F$12484)</f>
        <v>1</v>
      </c>
      <c r="M49" s="5">
        <f>_xlfn.XLOOKUP(_xlfn.CONCAT($B49,$C49,$D49),ECT_EfficiencyCostMaxAnnualUF!$J$2:$J$12484,ECT_EfficiencyCostMaxAnnualUF!$I$2:$I$12484)</f>
        <v>1</v>
      </c>
      <c r="N49" s="5">
        <f>_xlfn.XLOOKUP(_xlfn.CONCAT($B49,$C49,$D49),ECT_EfficiencyCostMaxAnnualUF!$J$2:$J$12484,ECT_EfficiencyCostMaxAnnualUF!$G$2:$G$12484)/1000</f>
        <v>19.631814519999999</v>
      </c>
      <c r="O49" s="5">
        <f>_xlfn.XLOOKUP(_xlfn.CONCAT($B49,$C49,$D49),ECT_EfficiencyCostMaxAnnualUF!$J$2:$J$12484,ECT_EfficiencyCostMaxAnnualUF!$H$2:$H$12484)</f>
        <v>0</v>
      </c>
      <c r="P49" s="74">
        <f>_xlfn.XLOOKUP(_xlfn.CONCAT($B49,$D49+1),ECT_Lifetime!$D$2:$D$1000,ECT_Lifetime!$C$2:$C$1000)</f>
        <v>40</v>
      </c>
      <c r="Q49" s="1">
        <f>_xlfn.XLOOKUP(_xlfn.CONCAT($B49,$D49),ECT_OperationalInfo!$G$2:$G$362,ECT_OperationalInfo!$D$2:$D$362)</f>
        <v>6.0000000000000001E-3</v>
      </c>
      <c r="R49">
        <f>_xlfn.XLOOKUP(_xlfn.CONCAT($B49,$D49),ECT_OperationalInfo!$G$2:$G$362,ECT_OperationalInfo!$E$2:$E$362)</f>
        <v>1</v>
      </c>
      <c r="S49">
        <f>_xlfn.XLOOKUP(_xlfn.CONCAT($B49,$D49),ECT_OperationalInfo!$G$2:$G$362,ECT_OperationalInfo!$F$2:$F$362)</f>
        <v>1</v>
      </c>
      <c r="T49">
        <f>SUMIF(ECT_LegacyCapacity!$F$2:$F$257,_xlfn.CONCAT($C49,$B49),ECT_LegacyCapacity!$E$2:$E$257)*1000-IFERROR(SUMIFS(ECT_LegacyRetirement!$F$2:$F$2701,ECT_LegacyRetirement!$G$2:$G$2701,_xlfn.CONCAT($B49,$C49),ECT_LegacyRetirement!$E$2:$E$2701,"&lt;="&amp;D49)*1000,0)</f>
        <v>7753.2156499999992</v>
      </c>
      <c r="U49" s="16">
        <f>IFERROR(SUMIFS(ECT_CapAddBounds!$F$2:$F$5959,ECT_CapAddBounds!$H$2:$H$5959,_xlfn.CONCAT($B49,$C49),ECT_CapAddBounds!$E$2:$E$5959,"&lt;="&amp;D49)*1000,0)</f>
        <v>0</v>
      </c>
      <c r="V49" s="16">
        <f>IFERROR(SUMIFS(ECT_CapAddBounds!$G$2:$G$5959,ECT_CapAddBounds!$H$2:$H$5959,_xlfn.CONCAT($B49,$C49),ECT_CapAddBounds!$E$2:$E$5959,"&lt;="&amp;D49)*1000,0)</f>
        <v>0</v>
      </c>
      <c r="W49" s="25"/>
      <c r="X49" s="28"/>
      <c r="Y49">
        <v>4.4000000000000004</v>
      </c>
      <c r="Z49">
        <v>0.105</v>
      </c>
      <c r="AB49" s="24"/>
      <c r="AC49" s="1">
        <f>L49-Q49</f>
        <v>0.99399999999999999</v>
      </c>
      <c r="AD49" s="24"/>
      <c r="AE49">
        <v>0</v>
      </c>
      <c r="AF49">
        <f>Y49*Conversions!$D$4</f>
        <v>5.4512373584729472</v>
      </c>
      <c r="AG49" s="3">
        <f t="shared" si="4"/>
        <v>14.180577161527051</v>
      </c>
      <c r="AH49">
        <f t="shared" si="5"/>
        <v>20</v>
      </c>
      <c r="AI49">
        <f t="shared" si="3"/>
        <v>0.12149326526701618</v>
      </c>
      <c r="AJ49" s="14">
        <f t="shared" si="2"/>
        <v>116.71903895546127</v>
      </c>
    </row>
    <row r="50" spans="1:36" x14ac:dyDescent="0.25">
      <c r="A50">
        <v>1</v>
      </c>
      <c r="B50" t="s">
        <v>18</v>
      </c>
      <c r="C50" t="s">
        <v>11</v>
      </c>
      <c r="D50">
        <f>_xlfn.XLOOKUP(A50,PeriodMap!$A$2:$A$45,PeriodMap!$B$2:$B$45)</f>
        <v>2023</v>
      </c>
      <c r="E50" t="s">
        <v>231</v>
      </c>
      <c r="F50" t="s">
        <v>233</v>
      </c>
      <c r="G50" t="s">
        <v>6</v>
      </c>
      <c r="H50" t="s">
        <v>124</v>
      </c>
      <c r="I50" t="s">
        <v>37</v>
      </c>
      <c r="J50" t="s">
        <v>34</v>
      </c>
      <c r="K50">
        <v>8760</v>
      </c>
      <c r="L50" s="5">
        <f>_xlfn.XLOOKUP(_xlfn.CONCAT($B50,$C50,$D50),ECT_EfficiencyCostMaxAnnualUF!$J$2:$J$12484,ECT_EfficiencyCostMaxAnnualUF!$F$2:$F$12484)</f>
        <v>1</v>
      </c>
      <c r="M50" s="5">
        <f>_xlfn.XLOOKUP(_xlfn.CONCAT($B50,$C50,$D50),ECT_EfficiencyCostMaxAnnualUF!$J$2:$J$12484,ECT_EfficiencyCostMaxAnnualUF!$I$2:$I$12484)</f>
        <v>1</v>
      </c>
      <c r="N50" s="5">
        <f>_xlfn.XLOOKUP(_xlfn.CONCAT($B50,$C50,$D50),ECT_EfficiencyCostMaxAnnualUF!$J$2:$J$12484,ECT_EfficiencyCostMaxAnnualUF!$G$2:$G$12484)/1000</f>
        <v>11.825348760000001</v>
      </c>
      <c r="O50" s="5">
        <f>_xlfn.XLOOKUP(_xlfn.CONCAT($B50,$C50,$D50),ECT_EfficiencyCostMaxAnnualUF!$J$2:$J$12484,ECT_EfficiencyCostMaxAnnualUF!$H$2:$H$12484)</f>
        <v>0</v>
      </c>
      <c r="P50" s="74">
        <f>_xlfn.XLOOKUP(_xlfn.CONCAT($B50,$D50+1),ECT_Lifetime!$D$2:$D$1000,ECT_Lifetime!$C$2:$C$1000)</f>
        <v>35</v>
      </c>
      <c r="Q50" s="1">
        <f>_xlfn.XLOOKUP(_xlfn.CONCAT($B50,$D50),ECT_OperationalInfo!$G$2:$G$362,ECT_OperationalInfo!$D$2:$D$362)</f>
        <v>0.01</v>
      </c>
      <c r="R50">
        <f>_xlfn.XLOOKUP(_xlfn.CONCAT($B50,$D50),ECT_OperationalInfo!$G$2:$G$362,ECT_OperationalInfo!$E$2:$E$362)</f>
        <v>1</v>
      </c>
      <c r="S50">
        <f>_xlfn.XLOOKUP(_xlfn.CONCAT($B50,$D50),ECT_OperationalInfo!$G$2:$G$362,ECT_OperationalInfo!$F$2:$F$362)</f>
        <v>1</v>
      </c>
      <c r="T50">
        <f>SUMIF(ECT_LegacyCapacity!$F$2:$F$257,_xlfn.CONCAT($C50,$B50),ECT_LegacyCapacity!$E$2:$E$257)*1000-IFERROR(SUMIFS(ECT_LegacyRetirement!$F$2:$F$2701,ECT_LegacyRetirement!$G$2:$G$2701,_xlfn.CONCAT($B50,$C50),ECT_LegacyRetirement!$E$2:$E$2701,"&lt;="&amp;D50)*1000,0)</f>
        <v>672.48</v>
      </c>
      <c r="U50" s="16">
        <f>IFERROR(SUMIFS(ECT_CapAddBounds!$F$2:$F$5959,ECT_CapAddBounds!$H$2:$H$5959,_xlfn.CONCAT($B50,$C50),ECT_CapAddBounds!$E$2:$E$5959,"&lt;="&amp;D50)*1000,0)</f>
        <v>0</v>
      </c>
      <c r="V50" s="16">
        <f>IFERROR(SUMIFS(ECT_CapAddBounds!$G$2:$G$5959,ECT_CapAddBounds!$H$2:$H$5959,_xlfn.CONCAT($B50,$C50),ECT_CapAddBounds!$E$2:$E$5959,"&lt;="&amp;D50)*1000,0)</f>
        <v>0</v>
      </c>
      <c r="W50" s="25"/>
      <c r="X50" s="28"/>
      <c r="Y50">
        <f>2.4</f>
        <v>2.4</v>
      </c>
      <c r="Z50">
        <v>8.3500000000000005E-2</v>
      </c>
      <c r="AB50" s="24"/>
      <c r="AC50" s="1">
        <f>L50-Q50</f>
        <v>0.99</v>
      </c>
      <c r="AD50" s="24"/>
      <c r="AE50">
        <v>0</v>
      </c>
      <c r="AF50">
        <f>Y50*Conversions!$D$4</f>
        <v>2.973402195530698</v>
      </c>
      <c r="AG50" s="3">
        <f t="shared" si="4"/>
        <v>8.8519465644693032</v>
      </c>
      <c r="AH50">
        <f t="shared" si="5"/>
        <v>18</v>
      </c>
      <c r="AI50">
        <f t="shared" si="3"/>
        <v>0.1093062199026277</v>
      </c>
      <c r="AJ50" s="14">
        <f t="shared" si="2"/>
        <v>80.983008765235908</v>
      </c>
    </row>
    <row r="51" spans="1:36" x14ac:dyDescent="0.25">
      <c r="A51">
        <v>1</v>
      </c>
      <c r="B51" t="s">
        <v>7</v>
      </c>
      <c r="C51" t="s">
        <v>11</v>
      </c>
      <c r="D51">
        <f>_xlfn.XLOOKUP(A51,PeriodMap!$A$2:$A$45,PeriodMap!$B$2:$B$45)</f>
        <v>2023</v>
      </c>
      <c r="E51" t="s">
        <v>227</v>
      </c>
      <c r="F51" t="s">
        <v>230</v>
      </c>
      <c r="G51" t="s">
        <v>6</v>
      </c>
      <c r="H51" t="s">
        <v>124</v>
      </c>
      <c r="I51" t="s">
        <v>38</v>
      </c>
      <c r="J51" t="s">
        <v>34</v>
      </c>
      <c r="K51">
        <v>8760</v>
      </c>
      <c r="L51" s="5">
        <f>_xlfn.XLOOKUP(_xlfn.CONCAT($B51,$C51,$D51),ECT_EfficiencyCostMaxAnnualUF!$J$2:$J$12484,ECT_EfficiencyCostMaxAnnualUF!$F$2:$F$12484)</f>
        <v>0.238845897</v>
      </c>
      <c r="M51" s="5">
        <f>_xlfn.XLOOKUP(_xlfn.CONCAT($B51,$C51,$D51),ECT_EfficiencyCostMaxAnnualUF!$J$2:$J$12484,ECT_EfficiencyCostMaxAnnualUF!$I$2:$I$12484)</f>
        <v>1</v>
      </c>
      <c r="N51" s="5">
        <f>_xlfn.XLOOKUP(_xlfn.CONCAT($B51,$C51,$D51),ECT_EfficiencyCostMaxAnnualUF!$J$2:$J$12484,ECT_EfficiencyCostMaxAnnualUF!$G$2:$G$12484)/1000</f>
        <v>7.7134572399999994</v>
      </c>
      <c r="O51" s="5">
        <f>_xlfn.XLOOKUP(_xlfn.CONCAT($B51,$C51,$D51),ECT_EfficiencyCostMaxAnnualUF!$J$2:$J$12484,ECT_EfficiencyCostMaxAnnualUF!$H$2:$H$12484)</f>
        <v>0</v>
      </c>
      <c r="P51" s="74">
        <f>_xlfn.XLOOKUP(_xlfn.CONCAT($B51,$D51+1),ECT_Lifetime!$D$2:$D$1000,ECT_Lifetime!$C$2:$C$1000)</f>
        <v>20</v>
      </c>
      <c r="Q51" s="1">
        <f>_xlfn.XLOOKUP(_xlfn.CONCAT($B51,$D51),ECT_OperationalInfo!$G$2:$G$362,ECT_OperationalInfo!$D$2:$D$362)</f>
        <v>0.1</v>
      </c>
      <c r="R51">
        <f>_xlfn.XLOOKUP(_xlfn.CONCAT($B51,$D51),ECT_OperationalInfo!$G$2:$G$362,ECT_OperationalInfo!$E$2:$E$362)</f>
        <v>0.06</v>
      </c>
      <c r="S51">
        <f>_xlfn.XLOOKUP(_xlfn.CONCAT($B51,$D51),ECT_OperationalInfo!$G$2:$G$362,ECT_OperationalInfo!$F$2:$F$362)</f>
        <v>0.06</v>
      </c>
      <c r="T51">
        <f>SUMIF(ECT_LegacyCapacity!$F$2:$F$257,_xlfn.CONCAT($C51,$B51),ECT_LegacyCapacity!$E$2:$E$257)*1000-IFERROR(SUMIFS(ECT_LegacyRetirement!$F$2:$F$2701,ECT_LegacyRetirement!$G$2:$G$2701,_xlfn.CONCAT($B51,$C51),ECT_LegacyRetirement!$E$2:$E$2701,"&lt;="&amp;D51)*1000,0)</f>
        <v>3161.7000000000003</v>
      </c>
      <c r="U51" s="16">
        <f>IFERROR(SUMIFS(ECT_CapAddBounds!$F$2:$F$5959,ECT_CapAddBounds!$H$2:$H$5959,_xlfn.CONCAT($B51,$C51),ECT_CapAddBounds!$E$2:$E$5959,"&lt;="&amp;D51)*1000,0)</f>
        <v>0</v>
      </c>
      <c r="V51" s="16">
        <f>IFERROR(SUMIFS(ECT_CapAddBounds!$G$2:$G$5959,ECT_CapAddBounds!$H$2:$H$5959,_xlfn.CONCAT($B51,$C51),ECT_CapAddBounds!$E$2:$E$5959,"&lt;="&amp;D51)*1000,0)</f>
        <v>0</v>
      </c>
      <c r="W51" s="1">
        <f>CarriersTech_characteristics!$G$7</f>
        <v>13.648968</v>
      </c>
      <c r="X51" s="1">
        <f>CarriersTech_characteristics!$H$5*1000</f>
        <v>1656436.6880000001</v>
      </c>
      <c r="Y51" s="12">
        <v>1</v>
      </c>
      <c r="Z51">
        <v>8.3500000000000005E-2</v>
      </c>
      <c r="AB51" s="1">
        <f>1/L51/(1-Q51)</f>
        <v>4.6519999927447406</v>
      </c>
      <c r="AC51" s="25"/>
      <c r="AD51" s="30">
        <f>X51/(W51*Conversions!$D$2)</f>
        <v>0.43689545093040172</v>
      </c>
      <c r="AE51">
        <v>0</v>
      </c>
      <c r="AF51">
        <f>Y51*Conversions!$D$4</f>
        <v>1.2389175814711242</v>
      </c>
      <c r="AG51" s="3">
        <f t="shared" si="4"/>
        <v>6.474539658528875</v>
      </c>
      <c r="AH51">
        <f t="shared" si="5"/>
        <v>10</v>
      </c>
      <c r="AI51">
        <f t="shared" si="3"/>
        <v>0.15139063026119925</v>
      </c>
      <c r="AJ51" s="14">
        <f t="shared" si="2"/>
        <v>42.767109479352442</v>
      </c>
    </row>
    <row r="52" spans="1:36" x14ac:dyDescent="0.25">
      <c r="A52">
        <v>1</v>
      </c>
      <c r="B52" t="s">
        <v>19</v>
      </c>
      <c r="C52" t="s">
        <v>11</v>
      </c>
      <c r="D52">
        <f>_xlfn.XLOOKUP(A52,PeriodMap!$A$2:$A$45,PeriodMap!$B$2:$B$45)</f>
        <v>2023</v>
      </c>
      <c r="E52" t="s">
        <v>239</v>
      </c>
      <c r="F52" t="s">
        <v>236</v>
      </c>
      <c r="G52" t="s">
        <v>6</v>
      </c>
      <c r="H52" t="s">
        <v>124</v>
      </c>
      <c r="I52" t="s">
        <v>39</v>
      </c>
      <c r="J52" t="s">
        <v>34</v>
      </c>
      <c r="K52">
        <v>8760</v>
      </c>
      <c r="L52" s="5">
        <f>_xlfn.XLOOKUP(_xlfn.CONCAT($B52,$C52,$D52),ECT_EfficiencyCostMaxAnnualUF!$J$2:$J$12484,ECT_EfficiencyCostMaxAnnualUF!$F$2:$F$12484)</f>
        <v>1</v>
      </c>
      <c r="M52" s="5">
        <f>_xlfn.XLOOKUP(_xlfn.CONCAT($B52,$C52,$D52),ECT_EfficiencyCostMaxAnnualUF!$J$2:$J$12484,ECT_EfficiencyCostMaxAnnualUF!$I$2:$I$12484)</f>
        <v>1</v>
      </c>
      <c r="N52" s="5">
        <f>_xlfn.XLOOKUP(_xlfn.CONCAT($B52,$C52,$D52),ECT_EfficiencyCostMaxAnnualUF!$J$2:$J$12484,ECT_EfficiencyCostMaxAnnualUF!$G$2:$G$12484)/1000</f>
        <v>5.6309841939999998</v>
      </c>
      <c r="O52" s="5">
        <f>_xlfn.XLOOKUP(_xlfn.CONCAT($B52,$C52,$D52),ECT_EfficiencyCostMaxAnnualUF!$J$2:$J$12484,ECT_EfficiencyCostMaxAnnualUF!$H$2:$H$12484)</f>
        <v>0</v>
      </c>
      <c r="P52" s="74">
        <f>_xlfn.XLOOKUP(_xlfn.CONCAT($B52,$D52+1),ECT_Lifetime!$D$2:$D$1000,ECT_Lifetime!$C$2:$C$1000)</f>
        <v>25</v>
      </c>
      <c r="Q52" s="1">
        <f>_xlfn.XLOOKUP(_xlfn.CONCAT($B52,$D52),ECT_OperationalInfo!$G$2:$G$362,ECT_OperationalInfo!$D$2:$D$362)</f>
        <v>0.01</v>
      </c>
      <c r="R52">
        <f>_xlfn.XLOOKUP(_xlfn.CONCAT($B52,$D52),ECT_OperationalInfo!$G$2:$G$362,ECT_OperationalInfo!$E$2:$E$362)</f>
        <v>1</v>
      </c>
      <c r="S52">
        <f>_xlfn.XLOOKUP(_xlfn.CONCAT($B52,$D52),ECT_OperationalInfo!$G$2:$G$362,ECT_OperationalInfo!$F$2:$F$362)</f>
        <v>1</v>
      </c>
      <c r="T52">
        <f>SUMIF(ECT_LegacyCapacity!$F$2:$F$257,_xlfn.CONCAT($C52,$B52),ECT_LegacyCapacity!$E$2:$E$257)*1000-IFERROR(SUMIFS(ECT_LegacyRetirement!$F$2:$F$2701,ECT_LegacyRetirement!$G$2:$G$2701,_xlfn.CONCAT($B52,$C52),ECT_LegacyRetirement!$E$2:$E$2701,"&lt;="&amp;D52)*1000,0)</f>
        <v>13221.936034999999</v>
      </c>
      <c r="U52" s="16">
        <f>IFERROR(SUMIFS(ECT_CapAddBounds!$F$2:$F$5959,ECT_CapAddBounds!$H$2:$H$5959,_xlfn.CONCAT($B52,$C52),ECT_CapAddBounds!$E$2:$E$5959,"&lt;="&amp;D52)*1000,0)</f>
        <v>0</v>
      </c>
      <c r="V52" s="16">
        <f>IFERROR(SUMIFS(ECT_CapAddBounds!$G$2:$G$5959,ECT_CapAddBounds!$H$2:$H$5959,_xlfn.CONCAT($B52,$C52),ECT_CapAddBounds!$E$2:$E$5959,"&lt;="&amp;D52)*1000,0)</f>
        <v>0</v>
      </c>
      <c r="W52" s="25"/>
      <c r="X52" s="29" t="s">
        <v>248</v>
      </c>
      <c r="Y52">
        <v>0.35</v>
      </c>
      <c r="Z52">
        <v>0.105</v>
      </c>
      <c r="AB52" s="25">
        <v>1</v>
      </c>
      <c r="AC52" s="25"/>
      <c r="AD52" s="24"/>
      <c r="AE52">
        <v>0</v>
      </c>
      <c r="AF52">
        <f>Y52*Conversions!$D$4</f>
        <v>0.43362115351489344</v>
      </c>
      <c r="AG52" s="3">
        <f t="shared" si="4"/>
        <v>5.1973630404851061</v>
      </c>
      <c r="AH52">
        <f t="shared" si="5"/>
        <v>13</v>
      </c>
      <c r="AI52">
        <f t="shared" si="3"/>
        <v>0.14444511726871467</v>
      </c>
      <c r="AJ52" s="14">
        <f t="shared" si="2"/>
        <v>35.981576523741737</v>
      </c>
    </row>
    <row r="53" spans="1:36" x14ac:dyDescent="0.25">
      <c r="A53">
        <v>1</v>
      </c>
      <c r="B53" t="s">
        <v>20</v>
      </c>
      <c r="C53" t="s">
        <v>11</v>
      </c>
      <c r="D53">
        <f>_xlfn.XLOOKUP(A53,PeriodMap!$A$2:$A$45,PeriodMap!$B$2:$B$45)</f>
        <v>2023</v>
      </c>
      <c r="E53" t="s">
        <v>239</v>
      </c>
      <c r="F53" t="s">
        <v>237</v>
      </c>
      <c r="G53" t="s">
        <v>6</v>
      </c>
      <c r="H53" t="s">
        <v>124</v>
      </c>
      <c r="I53" t="s">
        <v>39</v>
      </c>
      <c r="J53" t="s">
        <v>34</v>
      </c>
      <c r="K53">
        <v>8760</v>
      </c>
      <c r="L53" s="5">
        <f>_xlfn.XLOOKUP(_xlfn.CONCAT($B53,$C53,$D53),ECT_EfficiencyCostMaxAnnualUF!$J$2:$J$12484,ECT_EfficiencyCostMaxAnnualUF!$F$2:$F$12484)</f>
        <v>1</v>
      </c>
      <c r="M53" s="5">
        <f>_xlfn.XLOOKUP(_xlfn.CONCAT($B53,$C53,$D53),ECT_EfficiencyCostMaxAnnualUF!$J$2:$J$12484,ECT_EfficiencyCostMaxAnnualUF!$I$2:$I$12484)</f>
        <v>1</v>
      </c>
      <c r="N53" s="5">
        <f>_xlfn.XLOOKUP(_xlfn.CONCAT($B53,$C53,$D53),ECT_EfficiencyCostMaxAnnualUF!$J$2:$J$12484,ECT_EfficiencyCostMaxAnnualUF!$G$2:$G$12484)/1000</f>
        <v>5.542187695</v>
      </c>
      <c r="O53" s="5">
        <f>_xlfn.XLOOKUP(_xlfn.CONCAT($B53,$C53,$D53),ECT_EfficiencyCostMaxAnnualUF!$J$2:$J$12484,ECT_EfficiencyCostMaxAnnualUF!$H$2:$H$12484)</f>
        <v>0</v>
      </c>
      <c r="P53" s="74">
        <f>_xlfn.XLOOKUP(_xlfn.CONCAT($B53,$D53+1),ECT_Lifetime!$D$2:$D$1000,ECT_Lifetime!$C$2:$C$1000)</f>
        <v>25</v>
      </c>
      <c r="Q53" s="1">
        <f>_xlfn.XLOOKUP(_xlfn.CONCAT($B53,$D53),ECT_OperationalInfo!$G$2:$G$362,ECT_OperationalInfo!$D$2:$D$362)</f>
        <v>0.01</v>
      </c>
      <c r="R53">
        <f>_xlfn.XLOOKUP(_xlfn.CONCAT($B53,$D53),ECT_OperationalInfo!$G$2:$G$362,ECT_OperationalInfo!$E$2:$E$362)</f>
        <v>1</v>
      </c>
      <c r="S53">
        <f>_xlfn.XLOOKUP(_xlfn.CONCAT($B53,$D53),ECT_OperationalInfo!$G$2:$G$362,ECT_OperationalInfo!$F$2:$F$362)</f>
        <v>1</v>
      </c>
      <c r="T53">
        <f>SUMIF(ECT_LegacyCapacity!$F$2:$F$257,_xlfn.CONCAT($C53,$B53),ECT_LegacyCapacity!$E$2:$E$257)*1000-IFERROR(SUMIFS(ECT_LegacyRetirement!$F$2:$F$2701,ECT_LegacyRetirement!$G$2:$G$2701,_xlfn.CONCAT($B53,$C53),ECT_LegacyRetirement!$E$2:$E$2701,"&lt;="&amp;D53)*1000,0)</f>
        <v>4503.4039650000004</v>
      </c>
      <c r="U53" s="16">
        <f>IFERROR(SUMIFS(ECT_CapAddBounds!$F$2:$F$5959,ECT_CapAddBounds!$H$2:$H$5959,_xlfn.CONCAT($B53,$C53),ECT_CapAddBounds!$E$2:$E$5959,"&lt;="&amp;D53)*1000,0)</f>
        <v>0</v>
      </c>
      <c r="V53" s="16">
        <f>IFERROR(SUMIFS(ECT_CapAddBounds!$G$2:$G$5959,ECT_CapAddBounds!$H$2:$H$5959,_xlfn.CONCAT($B53,$C53),ECT_CapAddBounds!$E$2:$E$5959,"&lt;="&amp;D53)*1000,0)</f>
        <v>0</v>
      </c>
      <c r="W53" s="25"/>
      <c r="X53" s="25"/>
      <c r="Y53">
        <v>0.51</v>
      </c>
      <c r="Z53">
        <v>0.104</v>
      </c>
      <c r="AB53" s="25">
        <v>1</v>
      </c>
      <c r="AC53" s="25"/>
      <c r="AD53" s="24"/>
      <c r="AE53">
        <v>0</v>
      </c>
      <c r="AF53">
        <f>Y53*Conversions!$D$4</f>
        <v>0.63184796655027331</v>
      </c>
      <c r="AG53" s="3">
        <f t="shared" si="4"/>
        <v>4.9103397284497268</v>
      </c>
      <c r="AH53">
        <f t="shared" si="5"/>
        <v>13</v>
      </c>
      <c r="AI53">
        <f t="shared" si="3"/>
        <v>0.1437086289255039</v>
      </c>
      <c r="AJ53" s="14">
        <f t="shared" si="2"/>
        <v>34.168718783025639</v>
      </c>
    </row>
    <row r="54" spans="1:36" x14ac:dyDescent="0.25">
      <c r="A54">
        <v>1</v>
      </c>
      <c r="B54" t="s">
        <v>21</v>
      </c>
      <c r="C54" t="s">
        <v>11</v>
      </c>
      <c r="D54">
        <f>_xlfn.XLOOKUP(A54,PeriodMap!$A$2:$A$45,PeriodMap!$B$2:$B$45)</f>
        <v>2023</v>
      </c>
      <c r="E54" t="s">
        <v>239</v>
      </c>
      <c r="F54" t="s">
        <v>238</v>
      </c>
      <c r="G54" t="s">
        <v>6</v>
      </c>
      <c r="H54" t="s">
        <v>124</v>
      </c>
      <c r="I54" t="s">
        <v>40</v>
      </c>
      <c r="J54" t="s">
        <v>34</v>
      </c>
      <c r="K54">
        <v>8760</v>
      </c>
      <c r="L54" s="5">
        <f>_xlfn.XLOOKUP(_xlfn.CONCAT($B54,$C54,$D54),ECT_EfficiencyCostMaxAnnualUF!$J$2:$J$12484,ECT_EfficiencyCostMaxAnnualUF!$F$2:$F$12484)</f>
        <v>1</v>
      </c>
      <c r="M54" s="5">
        <f>_xlfn.XLOOKUP(_xlfn.CONCAT($B54,$C54,$D54),ECT_EfficiencyCostMaxAnnualUF!$J$2:$J$12484,ECT_EfficiencyCostMaxAnnualUF!$I$2:$I$12484)</f>
        <v>1</v>
      </c>
      <c r="N54" s="5">
        <f>_xlfn.XLOOKUP(_xlfn.CONCAT($B54,$C54,$D54),ECT_EfficiencyCostMaxAnnualUF!$J$2:$J$12484,ECT_EfficiencyCostMaxAnnualUF!$G$2:$G$12484)/1000</f>
        <v>10.659430270000001</v>
      </c>
      <c r="O54" s="5">
        <f>_xlfn.XLOOKUP(_xlfn.CONCAT($B54,$C54,$D54),ECT_EfficiencyCostMaxAnnualUF!$J$2:$J$12484,ECT_EfficiencyCostMaxAnnualUF!$H$2:$H$12484)</f>
        <v>0</v>
      </c>
      <c r="P54" s="74">
        <f>_xlfn.XLOOKUP(_xlfn.CONCAT($B54,$D54+1),ECT_Lifetime!$D$2:$D$1000,ECT_Lifetime!$C$2:$C$1000)</f>
        <v>25</v>
      </c>
      <c r="Q54" s="1">
        <f>_xlfn.XLOOKUP(_xlfn.CONCAT($B54,$D54),ECT_OperationalInfo!$G$2:$G$362,ECT_OperationalInfo!$D$2:$D$362)</f>
        <v>5.0000000000000001E-3</v>
      </c>
      <c r="R54">
        <f>_xlfn.XLOOKUP(_xlfn.CONCAT($B54,$D54),ECT_OperationalInfo!$G$2:$G$362,ECT_OperationalInfo!$E$2:$E$362)</f>
        <v>1</v>
      </c>
      <c r="S54">
        <f>_xlfn.XLOOKUP(_xlfn.CONCAT($B54,$D54),ECT_OperationalInfo!$G$2:$G$362,ECT_OperationalInfo!$F$2:$F$362)</f>
        <v>1</v>
      </c>
      <c r="T54">
        <f>SUMIF(ECT_LegacyCapacity!$F$2:$F$257,_xlfn.CONCAT($C54,$B54),ECT_LegacyCapacity!$E$2:$E$257)*1000-IFERROR(SUMIFS(ECT_LegacyRetirement!$F$2:$F$2701,ECT_LegacyRetirement!$G$2:$G$2701,_xlfn.CONCAT($B54,$C54),ECT_LegacyRetirement!$E$2:$E$2701,"&lt;="&amp;D54)*1000,0)</f>
        <v>18661.04</v>
      </c>
      <c r="U54" s="16">
        <f>IFERROR(SUMIFS(ECT_CapAddBounds!$F$2:$F$5959,ECT_CapAddBounds!$H$2:$H$5959,_xlfn.CONCAT($B54,$C54),ECT_CapAddBounds!$E$2:$E$5959,"&lt;="&amp;D54)*1000,0)</f>
        <v>0</v>
      </c>
      <c r="V54" s="16">
        <f>IFERROR(SUMIFS(ECT_CapAddBounds!$G$2:$G$5959,ECT_CapAddBounds!$H$2:$H$5959,_xlfn.CONCAT($B54,$C54),ECT_CapAddBounds!$E$2:$E$5959,"&lt;="&amp;D54)*1000,0)</f>
        <v>0</v>
      </c>
      <c r="W54" s="25"/>
      <c r="X54" s="25"/>
      <c r="Y54">
        <v>0.68</v>
      </c>
      <c r="Z54">
        <v>0.105</v>
      </c>
      <c r="AB54" s="25">
        <v>1</v>
      </c>
      <c r="AC54" s="25"/>
      <c r="AD54" s="24"/>
      <c r="AE54">
        <v>0</v>
      </c>
      <c r="AF54">
        <f>Y54*Conversions!$D$4</f>
        <v>0.84246395540036456</v>
      </c>
      <c r="AG54" s="3">
        <f t="shared" si="4"/>
        <v>9.816966314599636</v>
      </c>
      <c r="AH54">
        <f t="shared" si="5"/>
        <v>13</v>
      </c>
      <c r="AI54">
        <f t="shared" si="3"/>
        <v>0.14444511726871467</v>
      </c>
      <c r="AJ54" s="14">
        <f t="shared" si="2"/>
        <v>67.963296373230122</v>
      </c>
    </row>
    <row r="55" spans="1:36" s="19" customFormat="1" x14ac:dyDescent="0.25">
      <c r="A55" s="19">
        <v>1</v>
      </c>
      <c r="B55" s="19" t="s">
        <v>23</v>
      </c>
      <c r="C55" s="19" t="s">
        <v>11</v>
      </c>
      <c r="D55" s="19">
        <f>_xlfn.XLOOKUP(A55,PeriodMap!$A$2:$A$45,PeriodMap!$B$2:$B$45)</f>
        <v>2023</v>
      </c>
      <c r="E55" s="19" t="s">
        <v>239</v>
      </c>
      <c r="G55" s="19" t="s">
        <v>6</v>
      </c>
      <c r="H55" s="19" t="s">
        <v>124</v>
      </c>
      <c r="I55" s="19" t="s">
        <v>40</v>
      </c>
      <c r="J55" s="19" t="s">
        <v>34</v>
      </c>
      <c r="K55" s="19">
        <v>8760</v>
      </c>
      <c r="L55" s="37" t="e">
        <f>_xlfn.XLOOKUP(_xlfn.CONCAT($B55,$C55,$D55),ECT_EfficiencyCostMaxAnnualUF!$J$2:$J$12484,ECT_EfficiencyCostMaxAnnualUF!$F$2:$F$12484)</f>
        <v>#N/A</v>
      </c>
      <c r="M55" s="37" t="e">
        <f>_xlfn.XLOOKUP(_xlfn.CONCAT($B55,$C55,$D55),ECT_EfficiencyCostMaxAnnualUF!$J$2:$J$12484,ECT_EfficiencyCostMaxAnnualUF!$I$2:$I$12484)</f>
        <v>#N/A</v>
      </c>
      <c r="N55" s="37" t="e">
        <f>_xlfn.XLOOKUP(_xlfn.CONCAT($B55,$C55,$D55),ECT_EfficiencyCostMaxAnnualUF!$J$2:$J$12484,ECT_EfficiencyCostMaxAnnualUF!$G$2:$G$12484)/1000</f>
        <v>#N/A</v>
      </c>
      <c r="O55" s="37" t="e">
        <f>_xlfn.XLOOKUP(_xlfn.CONCAT($B55,$C55,$D55),ECT_EfficiencyCostMaxAnnualUF!$J$2:$J$12484,ECT_EfficiencyCostMaxAnnualUF!$H$2:$H$12484)</f>
        <v>#N/A</v>
      </c>
      <c r="P55" s="82">
        <f>_xlfn.XLOOKUP(_xlfn.CONCAT($B55,$D55+1),ECT_Lifetime!$D$2:$D$1000,ECT_Lifetime!$C$2:$C$1000)</f>
        <v>25</v>
      </c>
      <c r="Q55" s="39">
        <f>_xlfn.XLOOKUP(_xlfn.CONCAT($B55,$D55),ECT_OperationalInfo!$G$2:$G$362,ECT_OperationalInfo!$D$2:$D$362)</f>
        <v>5.0000000000000001E-3</v>
      </c>
      <c r="R55" s="19">
        <f>_xlfn.XLOOKUP(_xlfn.CONCAT($B55,$D55),ECT_OperationalInfo!$G$2:$G$362,ECT_OperationalInfo!$E$2:$E$362)</f>
        <v>1</v>
      </c>
      <c r="S55" s="19">
        <f>_xlfn.XLOOKUP(_xlfn.CONCAT($B55,$D55),ECT_OperationalInfo!$G$2:$G$362,ECT_OperationalInfo!$F$2:$F$362)</f>
        <v>1</v>
      </c>
      <c r="T55" s="19">
        <f>SUMIF(ECT_LegacyCapacity!$F$2:$F$257,_xlfn.CONCAT($C55,$B55),ECT_LegacyCapacity!$E$2:$E$257)*1000-IFERROR(SUMIFS(ECT_LegacyRetirement!$F$2:$F$2701,ECT_LegacyRetirement!$G$2:$G$2701,_xlfn.CONCAT($B55,$C55),ECT_LegacyRetirement!$E$2:$E$2701,"&lt;="&amp;D55)*1000,0)</f>
        <v>0</v>
      </c>
      <c r="U55" s="41">
        <f>IFERROR(SUMIFS(ECT_CapAddBounds!$F$2:$F$5959,ECT_CapAddBounds!$H$2:$H$5959,_xlfn.CONCAT($B55,$C55),ECT_CapAddBounds!$E$2:$E$5959,"&lt;="&amp;D55)*1000,0)</f>
        <v>0</v>
      </c>
      <c r="V55" s="41">
        <f>IFERROR(SUMIFS(ECT_CapAddBounds!$G$2:$G$5959,ECT_CapAddBounds!$H$2:$H$5959,_xlfn.CONCAT($B55,$C55),ECT_CapAddBounds!$E$2:$E$5959,"&lt;="&amp;D55)*1000,0)</f>
        <v>0</v>
      </c>
      <c r="W55" s="42"/>
      <c r="X55" s="42"/>
      <c r="Y55" s="19">
        <v>6.7</v>
      </c>
      <c r="Z55" s="19">
        <v>0.112</v>
      </c>
      <c r="AA55" s="43"/>
      <c r="AB55" s="42">
        <v>1</v>
      </c>
      <c r="AC55" s="42"/>
      <c r="AD55" s="44"/>
      <c r="AE55" s="19">
        <v>0</v>
      </c>
      <c r="AF55" s="19">
        <f>Y55*Conversions!$D$4</f>
        <v>8.3007477958565321</v>
      </c>
      <c r="AG55" s="38" t="e">
        <f t="shared" si="4"/>
        <v>#N/A</v>
      </c>
      <c r="AH55" s="19">
        <f t="shared" si="5"/>
        <v>13</v>
      </c>
      <c r="AI55" s="19">
        <f t="shared" si="3"/>
        <v>0.14964415165301803</v>
      </c>
      <c r="AJ55" s="45" t="e">
        <f t="shared" si="2"/>
        <v>#N/A</v>
      </c>
    </row>
    <row r="56" spans="1:36" x14ac:dyDescent="0.25">
      <c r="A56">
        <v>1</v>
      </c>
      <c r="B56" t="s">
        <v>13</v>
      </c>
      <c r="C56" t="s">
        <v>8</v>
      </c>
      <c r="D56">
        <f>_xlfn.XLOOKUP(A56,PeriodMap!$A$2:$A$45,PeriodMap!$B$2:$B$45)</f>
        <v>2023</v>
      </c>
      <c r="E56" t="s">
        <v>227</v>
      </c>
      <c r="F56" t="s">
        <v>229</v>
      </c>
      <c r="G56" t="s">
        <v>6</v>
      </c>
      <c r="H56" t="s">
        <v>124</v>
      </c>
      <c r="I56" t="s">
        <v>33</v>
      </c>
      <c r="J56" t="s">
        <v>34</v>
      </c>
      <c r="K56">
        <v>8760</v>
      </c>
      <c r="L56" s="5">
        <f>_xlfn.XLOOKUP(_xlfn.CONCAT($B56,$C56,$D56),ECT_EfficiencyCostMaxAnnualUF!$J$2:$J$12484,ECT_EfficiencyCostMaxAnnualUF!$F$2:$F$12484)</f>
        <v>0.36640219899999998</v>
      </c>
      <c r="M56" s="5">
        <f>_xlfn.XLOOKUP(_xlfn.CONCAT($B56,$C56,$D56),ECT_EfficiencyCostMaxAnnualUF!$J$2:$J$12484,ECT_EfficiencyCostMaxAnnualUF!$I$2:$I$12484)</f>
        <v>0.85</v>
      </c>
      <c r="N56" s="5">
        <f>_xlfn.XLOOKUP(_xlfn.CONCAT($B56,$C56,$D56),ECT_EfficiencyCostMaxAnnualUF!$J$2:$J$12484,ECT_EfficiencyCostMaxAnnualUF!$G$2:$G$12484)/1000</f>
        <v>5.8224446009999999</v>
      </c>
      <c r="O56" s="5">
        <f>_xlfn.XLOOKUP(_xlfn.CONCAT($B56,$C56,$D56),ECT_EfficiencyCostMaxAnnualUF!$J$2:$J$12484,ECT_EfficiencyCostMaxAnnualUF!$H$2:$H$12484)</f>
        <v>133.5230182</v>
      </c>
      <c r="P56" s="74">
        <f>_xlfn.XLOOKUP(_xlfn.CONCAT($B56,$D56+1),ECT_Lifetime!$D$2:$D$1000,ECT_Lifetime!$C$2:$C$1000)</f>
        <v>40</v>
      </c>
      <c r="Q56" s="1">
        <f>_xlfn.XLOOKUP(_xlfn.CONCAT($B56,$D56),ECT_OperationalInfo!$G$2:$G$362,ECT_OperationalInfo!$D$2:$D$362)</f>
        <v>7.4499999999999997E-2</v>
      </c>
      <c r="R56">
        <f>_xlfn.XLOOKUP(_xlfn.CONCAT($B56,$D56),ECT_OperationalInfo!$G$2:$G$362,ECT_OperationalInfo!$E$2:$E$362)</f>
        <v>0.3</v>
      </c>
      <c r="S56">
        <f>_xlfn.XLOOKUP(_xlfn.CONCAT($B56,$D56),ECT_OperationalInfo!$G$2:$G$362,ECT_OperationalInfo!$F$2:$F$362)</f>
        <v>0.3</v>
      </c>
      <c r="T56">
        <f>SUMIF(ECT_LegacyCapacity!$F$2:$F$257,_xlfn.CONCAT($C56,$B56),ECT_LegacyCapacity!$E$2:$E$257)*1000-IFERROR(SUMIFS(ECT_LegacyRetirement!$F$2:$F$2701,ECT_LegacyRetirement!$G$2:$G$2701,_xlfn.CONCAT($B56,$C56),ECT_LegacyRetirement!$E$2:$E$2701,"&lt;="&amp;D56)*1000,0)</f>
        <v>63929.270834999996</v>
      </c>
      <c r="U56" s="16">
        <f>IFERROR(SUMIFS(ECT_CapAddBounds!$F$2:$F$5959,ECT_CapAddBounds!$H$2:$H$5959,_xlfn.CONCAT($B56,$C56),ECT_CapAddBounds!$E$2:$E$5959,"&lt;="&amp;D56)*1000,0)</f>
        <v>0</v>
      </c>
      <c r="V56" s="16">
        <f>IFERROR(SUMIFS(ECT_CapAddBounds!$G$2:$G$5959,ECT_CapAddBounds!$H$2:$H$5959,_xlfn.CONCAT($B56,$C56),ECT_CapAddBounds!$E$2:$E$5959,"&lt;="&amp;D56)*1000,0)</f>
        <v>0</v>
      </c>
      <c r="W56" s="1">
        <f>CarriersTech_characteristics!$G$2</f>
        <v>17.207187650000002</v>
      </c>
      <c r="X56" s="1">
        <f>CarriersTech_characteristics!$H$28*1000</f>
        <v>1942097.6230000001</v>
      </c>
      <c r="Y56" s="7">
        <v>3</v>
      </c>
      <c r="Z56">
        <v>0.105</v>
      </c>
      <c r="AA56" s="35"/>
      <c r="AB56" s="1">
        <f>1/L56/(1-Q56)</f>
        <v>2.9489370740189562</v>
      </c>
      <c r="AC56" s="25"/>
      <c r="AD56" s="31">
        <f>X56/(W56*Conversions!$D$2)</f>
        <v>0.40631575182871843</v>
      </c>
      <c r="AE56" s="11">
        <f>O56/CarriersTech_characteristics!$G$2/Conversions!$D$2*AB56</f>
        <v>8.2378569959836966E-5</v>
      </c>
      <c r="AF56">
        <f>Y56*Conversions!$D$4</f>
        <v>3.7167527444133723</v>
      </c>
      <c r="AG56" s="3">
        <f t="shared" si="4"/>
        <v>2.1056918565866276</v>
      </c>
      <c r="AH56">
        <f t="shared" si="5"/>
        <v>20</v>
      </c>
      <c r="AI56">
        <f t="shared" si="3"/>
        <v>0.12149326526701618</v>
      </c>
      <c r="AJ56" s="14">
        <f t="shared" si="2"/>
        <v>17.331757871177203</v>
      </c>
    </row>
    <row r="57" spans="1:36" x14ac:dyDescent="0.25">
      <c r="A57">
        <v>1</v>
      </c>
      <c r="B57" t="s">
        <v>14</v>
      </c>
      <c r="C57" t="s">
        <v>8</v>
      </c>
      <c r="D57">
        <f>_xlfn.XLOOKUP(A57,PeriodMap!$A$2:$A$45,PeriodMap!$B$2:$B$45)</f>
        <v>2023</v>
      </c>
      <c r="E57" t="s">
        <v>227</v>
      </c>
      <c r="F57" t="s">
        <v>234</v>
      </c>
      <c r="G57" t="s">
        <v>6</v>
      </c>
      <c r="H57" t="s">
        <v>124</v>
      </c>
      <c r="I57" t="s">
        <v>35</v>
      </c>
      <c r="J57" t="s">
        <v>34</v>
      </c>
      <c r="K57">
        <v>8760</v>
      </c>
      <c r="L57" s="5">
        <f>_xlfn.XLOOKUP(_xlfn.CONCAT($B57,$C57,$D57),ECT_EfficiencyCostMaxAnnualUF!$J$2:$J$12484,ECT_EfficiencyCostMaxAnnualUF!$F$2:$F$12484)</f>
        <v>0.40444272199999998</v>
      </c>
      <c r="M57" s="5">
        <f>_xlfn.XLOOKUP(_xlfn.CONCAT($B57,$C57,$D57),ECT_EfficiencyCostMaxAnnualUF!$J$2:$J$12484,ECT_EfficiencyCostMaxAnnualUF!$I$2:$I$12484)</f>
        <v>0.85</v>
      </c>
      <c r="N57" s="5">
        <f>_xlfn.XLOOKUP(_xlfn.CONCAT($B57,$C57,$D57),ECT_EfficiencyCostMaxAnnualUF!$J$2:$J$12484,ECT_EfficiencyCostMaxAnnualUF!$G$2:$G$12484)/1000</f>
        <v>8.512227803</v>
      </c>
      <c r="O57" s="5">
        <f>_xlfn.XLOOKUP(_xlfn.CONCAT($B57,$C57,$D57),ECT_EfficiencyCostMaxAnnualUF!$J$2:$J$12484,ECT_EfficiencyCostMaxAnnualUF!$H$2:$H$12484)</f>
        <v>0</v>
      </c>
      <c r="P57" s="74">
        <f>_xlfn.XLOOKUP(_xlfn.CONCAT($B57,$D57+1),ECT_Lifetime!$D$2:$D$1000,ECT_Lifetime!$C$2:$C$1000)</f>
        <v>25</v>
      </c>
      <c r="Q57" s="1">
        <f>_xlfn.XLOOKUP(_xlfn.CONCAT($B57,$D57),ECT_OperationalInfo!$G$2:$G$362,ECT_OperationalInfo!$D$2:$D$362)</f>
        <v>0.02</v>
      </c>
      <c r="R57">
        <f>_xlfn.XLOOKUP(_xlfn.CONCAT($B57,$D57),ECT_OperationalInfo!$G$2:$G$362,ECT_OperationalInfo!$E$2:$E$362)</f>
        <v>0.9</v>
      </c>
      <c r="S57">
        <f>_xlfn.XLOOKUP(_xlfn.CONCAT($B57,$D57),ECT_OperationalInfo!$G$2:$G$362,ECT_OperationalInfo!$F$2:$F$362)</f>
        <v>0.9</v>
      </c>
      <c r="T57">
        <f>SUMIF(ECT_LegacyCapacity!$F$2:$F$257,_xlfn.CONCAT($C57,$B57),ECT_LegacyCapacity!$E$2:$E$257)*1000-IFERROR(SUMIFS(ECT_LegacyRetirement!$F$2:$F$2701,ECT_LegacyRetirement!$G$2:$G$2701,_xlfn.CONCAT($B57,$C57),ECT_LegacyRetirement!$E$2:$E$2701,"&lt;="&amp;D57)*1000,0)</f>
        <v>7730.2171470000003</v>
      </c>
      <c r="U57" s="16">
        <f>IFERROR(SUMIFS(ECT_CapAddBounds!$F$2:$F$5959,ECT_CapAddBounds!$H$2:$H$5959,_xlfn.CONCAT($B57,$C57),ECT_CapAddBounds!$E$2:$E$5959,"&lt;="&amp;D57)*1000,0)</f>
        <v>0</v>
      </c>
      <c r="V57" s="16">
        <f>IFERROR(SUMIFS(ECT_CapAddBounds!$G$2:$G$5959,ECT_CapAddBounds!$H$2:$H$5959,_xlfn.CONCAT($B57,$C57),ECT_CapAddBounds!$E$2:$E$5959,"&lt;="&amp;D57)*1000,0)</f>
        <v>0</v>
      </c>
      <c r="W57" s="1">
        <f>CarriersTech_characteristics!$G$3</f>
        <v>37.681199999999997</v>
      </c>
      <c r="X57" s="1">
        <f>CarriersTech_characteristics!$H$3*1000</f>
        <v>3025024.5490000001</v>
      </c>
      <c r="Y57">
        <v>2.9</v>
      </c>
      <c r="Z57">
        <v>0.105</v>
      </c>
      <c r="AB57" s="1">
        <f>1/L57/(1-Q57)</f>
        <v>2.5229979617863072</v>
      </c>
      <c r="AC57" s="25"/>
      <c r="AD57" s="31">
        <f>(X57*Conversions!$D$3)/(W57*Conversions!$D$2)</f>
        <v>0.23958587284408495</v>
      </c>
      <c r="AE57">
        <v>0</v>
      </c>
      <c r="AF57">
        <f>Y57*Conversions!$D$4</f>
        <v>3.5928609862662602</v>
      </c>
      <c r="AG57" s="3">
        <f t="shared" si="4"/>
        <v>4.9193668167337403</v>
      </c>
      <c r="AH57">
        <f t="shared" si="5"/>
        <v>13</v>
      </c>
      <c r="AI57">
        <f t="shared" si="3"/>
        <v>0.14444511726871467</v>
      </c>
      <c r="AJ57" s="14">
        <f t="shared" si="2"/>
        <v>34.056996247108344</v>
      </c>
    </row>
    <row r="58" spans="1:36" x14ac:dyDescent="0.25">
      <c r="A58">
        <v>1</v>
      </c>
      <c r="B58" t="s">
        <v>16</v>
      </c>
      <c r="C58" t="s">
        <v>8</v>
      </c>
      <c r="D58">
        <f>_xlfn.XLOOKUP(A58,PeriodMap!$A$2:$A$45,PeriodMap!$B$2:$B$45)</f>
        <v>2023</v>
      </c>
      <c r="E58" t="s">
        <v>227</v>
      </c>
      <c r="G58" t="s">
        <v>6</v>
      </c>
      <c r="H58" t="s">
        <v>124</v>
      </c>
      <c r="I58" t="s">
        <v>35</v>
      </c>
      <c r="J58" t="s">
        <v>34</v>
      </c>
      <c r="K58">
        <v>8760</v>
      </c>
      <c r="L58" s="5">
        <f>_xlfn.XLOOKUP(_xlfn.CONCAT($B58,$C58,$D58),ECT_EfficiencyCostMaxAnnualUF!$J$2:$J$12484,ECT_EfficiencyCostMaxAnnualUF!$F$2:$F$12484)</f>
        <v>0.28070162799999998</v>
      </c>
      <c r="M58" s="5">
        <f>_xlfn.XLOOKUP(_xlfn.CONCAT($B58,$C58,$D58),ECT_EfficiencyCostMaxAnnualUF!$J$2:$J$12484,ECT_EfficiencyCostMaxAnnualUF!$I$2:$I$12484)</f>
        <v>0.85</v>
      </c>
      <c r="N58" s="5">
        <f>_xlfn.XLOOKUP(_xlfn.CONCAT($B58,$C58,$D58),ECT_EfficiencyCostMaxAnnualUF!$J$2:$J$12484,ECT_EfficiencyCostMaxAnnualUF!$G$2:$G$12484)/1000</f>
        <v>6.6797506489999998</v>
      </c>
      <c r="O58" s="5">
        <f>_xlfn.XLOOKUP(_xlfn.CONCAT($B58,$C58,$D58),ECT_EfficiencyCostMaxAnnualUF!$J$2:$J$12484,ECT_EfficiencyCostMaxAnnualUF!$H$2:$H$12484)</f>
        <v>0</v>
      </c>
      <c r="P58" s="74">
        <f>_xlfn.XLOOKUP(_xlfn.CONCAT($B58,$D58+1),ECT_Lifetime!$D$2:$D$1000,ECT_Lifetime!$C$2:$C$1000)</f>
        <v>25</v>
      </c>
      <c r="Q58" s="1">
        <f>_xlfn.XLOOKUP(_xlfn.CONCAT($B58,$D58),ECT_OperationalInfo!$G$2:$G$362,ECT_OperationalInfo!$D$2:$D$362)</f>
        <v>0.01</v>
      </c>
      <c r="R58">
        <f>_xlfn.XLOOKUP(_xlfn.CONCAT($B58,$D58),ECT_OperationalInfo!$G$2:$G$362,ECT_OperationalInfo!$E$2:$E$362)</f>
        <v>1</v>
      </c>
      <c r="S58">
        <f>_xlfn.XLOOKUP(_xlfn.CONCAT($B58,$D58),ECT_OperationalInfo!$G$2:$G$362,ECT_OperationalInfo!$F$2:$F$362)</f>
        <v>1</v>
      </c>
      <c r="T58">
        <f>SUMIF(ECT_LegacyCapacity!$F$2:$F$257,_xlfn.CONCAT($C58,$B58),ECT_LegacyCapacity!$E$2:$E$257)*1000-IFERROR(SUMIFS(ECT_LegacyRetirement!$F$2:$F$2701,ECT_LegacyRetirement!$G$2:$G$2701,_xlfn.CONCAT($B58,$C58),ECT_LegacyRetirement!$E$2:$E$2701,"&lt;="&amp;D58)*1000,0)</f>
        <v>0</v>
      </c>
      <c r="U58" s="16">
        <f>IFERROR(SUMIFS(ECT_CapAddBounds!$F$2:$F$5959,ECT_CapAddBounds!$H$2:$H$5959,_xlfn.CONCAT($B58,$C58),ECT_CapAddBounds!$E$2:$E$5959,"&lt;="&amp;D58)*1000,0)</f>
        <v>0</v>
      </c>
      <c r="V58" s="16">
        <f>IFERROR(SUMIFS(ECT_CapAddBounds!$G$2:$G$5959,ECT_CapAddBounds!$H$2:$H$5959,_xlfn.CONCAT($B58,$C58),ECT_CapAddBounds!$E$2:$E$5959,"&lt;="&amp;D58)*1000,0)</f>
        <v>0</v>
      </c>
      <c r="W58" s="1">
        <f>CarriersTech_characteristics!$G$3</f>
        <v>37.681199999999997</v>
      </c>
      <c r="X58" s="1">
        <f>CarriersTech_characteristics!$H$3*1000</f>
        <v>3025024.5490000001</v>
      </c>
      <c r="Y58">
        <v>0.7</v>
      </c>
      <c r="Z58">
        <v>0.105</v>
      </c>
      <c r="AB58" s="1">
        <f>1/L58/(1-Q58)</f>
        <v>3.5984864687033813</v>
      </c>
      <c r="AC58" s="25"/>
      <c r="AD58" s="31">
        <f>(X58*Conversions!$D$3)/(W58*Conversions!$D$2)</f>
        <v>0.23958587284408495</v>
      </c>
      <c r="AE58">
        <v>0</v>
      </c>
      <c r="AF58">
        <f>Y58*Conversions!$D$4</f>
        <v>0.86724230702978689</v>
      </c>
      <c r="AG58" s="3">
        <f t="shared" si="4"/>
        <v>5.8125083419702133</v>
      </c>
      <c r="AH58">
        <f t="shared" si="5"/>
        <v>13</v>
      </c>
      <c r="AI58">
        <f t="shared" si="3"/>
        <v>0.14444511726871467</v>
      </c>
      <c r="AJ58" s="14">
        <f t="shared" si="2"/>
        <v>40.240254927808088</v>
      </c>
    </row>
    <row r="59" spans="1:36" x14ac:dyDescent="0.25">
      <c r="A59">
        <v>1</v>
      </c>
      <c r="B59" t="s">
        <v>17</v>
      </c>
      <c r="C59" t="s">
        <v>8</v>
      </c>
      <c r="D59">
        <f>_xlfn.XLOOKUP(A59,PeriodMap!$A$2:$A$45,PeriodMap!$B$2:$B$45)</f>
        <v>2023</v>
      </c>
      <c r="E59" t="s">
        <v>227</v>
      </c>
      <c r="F59" t="s">
        <v>235</v>
      </c>
      <c r="G59" t="s">
        <v>6</v>
      </c>
      <c r="H59" t="s">
        <v>124</v>
      </c>
      <c r="I59" t="s">
        <v>36</v>
      </c>
      <c r="J59" t="s">
        <v>34</v>
      </c>
      <c r="K59">
        <v>8760</v>
      </c>
      <c r="L59" s="5">
        <f>_xlfn.XLOOKUP(_xlfn.CONCAT($B59,$C59,$D59),ECT_EfficiencyCostMaxAnnualUF!$J$2:$J$12484,ECT_EfficiencyCostMaxAnnualUF!$F$2:$F$12484)</f>
        <v>1</v>
      </c>
      <c r="M59" s="5">
        <f>_xlfn.XLOOKUP(_xlfn.CONCAT($B59,$C59,$D59),ECT_EfficiencyCostMaxAnnualUF!$J$2:$J$12484,ECT_EfficiencyCostMaxAnnualUF!$I$2:$I$12484)</f>
        <v>0.70916666699999997</v>
      </c>
      <c r="N59" s="5">
        <f>_xlfn.XLOOKUP(_xlfn.CONCAT($B59,$C59,$D59),ECT_EfficiencyCostMaxAnnualUF!$J$2:$J$12484,ECT_EfficiencyCostMaxAnnualUF!$G$2:$G$12484)/1000</f>
        <v>20.833210350000002</v>
      </c>
      <c r="O59" s="5">
        <f>_xlfn.XLOOKUP(_xlfn.CONCAT($B59,$C59,$D59),ECT_EfficiencyCostMaxAnnualUF!$J$2:$J$12484,ECT_EfficiencyCostMaxAnnualUF!$H$2:$H$12484)</f>
        <v>0</v>
      </c>
      <c r="P59" s="74">
        <f>_xlfn.XLOOKUP(_xlfn.CONCAT($B59,$D59+1),ECT_Lifetime!$D$2:$D$1000,ECT_Lifetime!$C$2:$C$1000)</f>
        <v>40</v>
      </c>
      <c r="Q59" s="1">
        <f>_xlfn.XLOOKUP(_xlfn.CONCAT($B59,$D59),ECT_OperationalInfo!$G$2:$G$362,ECT_OperationalInfo!$D$2:$D$362)</f>
        <v>0.10780000000000001</v>
      </c>
      <c r="R59">
        <f>_xlfn.XLOOKUP(_xlfn.CONCAT($B59,$D59),ECT_OperationalInfo!$G$2:$G$362,ECT_OperationalInfo!$E$2:$E$362)</f>
        <v>0.01</v>
      </c>
      <c r="S59">
        <f>_xlfn.XLOOKUP(_xlfn.CONCAT($B59,$D59),ECT_OperationalInfo!$G$2:$G$362,ECT_OperationalInfo!$F$2:$F$362)</f>
        <v>0.01</v>
      </c>
      <c r="T59">
        <f>SUMIF(ECT_LegacyCapacity!$F$2:$F$257,_xlfn.CONCAT($C59,$B59),ECT_LegacyCapacity!$E$2:$E$257)*1000-IFERROR(SUMIFS(ECT_LegacyRetirement!$F$2:$F$2701,ECT_LegacyRetirement!$G$2:$G$2701,_xlfn.CONCAT($B59,$C59),ECT_LegacyRetirement!$E$2:$E$2701,"&lt;="&amp;D59)*1000,0)</f>
        <v>3327.6676479999996</v>
      </c>
      <c r="U59" s="16">
        <f>IFERROR(SUMIFS(ECT_CapAddBounds!$F$2:$F$5959,ECT_CapAddBounds!$H$2:$H$5959,_xlfn.CONCAT($B59,$C59),ECT_CapAddBounds!$E$2:$E$5959,"&lt;="&amp;D59)*1000,0)</f>
        <v>0</v>
      </c>
      <c r="V59" s="16">
        <f>IFERROR(SUMIFS(ECT_CapAddBounds!$G$2:$G$5959,ECT_CapAddBounds!$H$2:$H$5959,_xlfn.CONCAT($B59,$C59),ECT_CapAddBounds!$E$2:$E$5959,"&lt;="&amp;D59)*1000,0)</f>
        <v>0</v>
      </c>
      <c r="W59" s="27"/>
      <c r="X59" s="27"/>
      <c r="Y59">
        <v>4.3</v>
      </c>
      <c r="Z59">
        <v>0.105</v>
      </c>
      <c r="AB59" s="1">
        <f>1/L59/(1-Q59)</f>
        <v>1.1208249271463797</v>
      </c>
      <c r="AC59" s="25"/>
      <c r="AD59" s="26"/>
      <c r="AE59">
        <v>0</v>
      </c>
      <c r="AF59">
        <f>Y59*Conversions!$D$4</f>
        <v>5.3273456003258337</v>
      </c>
      <c r="AG59" s="3">
        <f t="shared" si="4"/>
        <v>15.505864749674167</v>
      </c>
      <c r="AH59">
        <f t="shared" si="5"/>
        <v>20</v>
      </c>
      <c r="AI59">
        <f t="shared" si="3"/>
        <v>0.12149326526701618</v>
      </c>
      <c r="AJ59" s="14">
        <f t="shared" si="2"/>
        <v>127.62736037751226</v>
      </c>
    </row>
    <row r="60" spans="1:36" x14ac:dyDescent="0.25">
      <c r="A60">
        <v>1</v>
      </c>
      <c r="B60" t="s">
        <v>22</v>
      </c>
      <c r="C60" t="s">
        <v>8</v>
      </c>
      <c r="D60">
        <f>_xlfn.XLOOKUP(A60,PeriodMap!$A$2:$A$45,PeriodMap!$B$2:$B$45)</f>
        <v>2023</v>
      </c>
      <c r="E60" t="s">
        <v>227</v>
      </c>
      <c r="G60" t="s">
        <v>6</v>
      </c>
      <c r="H60" t="s">
        <v>124</v>
      </c>
      <c r="I60" t="s">
        <v>36</v>
      </c>
      <c r="J60" t="s">
        <v>34</v>
      </c>
      <c r="K60">
        <v>8760</v>
      </c>
      <c r="L60" s="5" t="e">
        <f>_xlfn.XLOOKUP(_xlfn.CONCAT($B60,$C60,$D60),ECT_EfficiencyCostMaxAnnualUF!$J$2:$J$12484,ECT_EfficiencyCostMaxAnnualUF!$F$2:$F$12484)</f>
        <v>#N/A</v>
      </c>
      <c r="M60" s="5" t="e">
        <f>_xlfn.XLOOKUP(_xlfn.CONCAT($B60,$C60,$D60),ECT_EfficiencyCostMaxAnnualUF!$J$2:$J$12484,ECT_EfficiencyCostMaxAnnualUF!$I$2:$I$12484)</f>
        <v>#N/A</v>
      </c>
      <c r="N60" s="5" t="e">
        <f>_xlfn.XLOOKUP(_xlfn.CONCAT($B60,$C60,$D60),ECT_EfficiencyCostMaxAnnualUF!$J$2:$J$12484,ECT_EfficiencyCostMaxAnnualUF!$G$2:$G$12484)/1000</f>
        <v>#N/A</v>
      </c>
      <c r="O60" s="5" t="e">
        <f>_xlfn.XLOOKUP(_xlfn.CONCAT($B60,$C60,$D60),ECT_EfficiencyCostMaxAnnualUF!$J$2:$J$12484,ECT_EfficiencyCostMaxAnnualUF!$H$2:$H$12484)</f>
        <v>#N/A</v>
      </c>
      <c r="P60" s="74">
        <f>_xlfn.XLOOKUP(_xlfn.CONCAT($B60,$D60+1),ECT_Lifetime!$D$2:$D$1000,ECT_Lifetime!$C$2:$C$1000)</f>
        <v>30</v>
      </c>
      <c r="Q60" s="1">
        <f>_xlfn.XLOOKUP(_xlfn.CONCAT($B60,$D60),ECT_OperationalInfo!$G$2:$G$362,ECT_OperationalInfo!$D$2:$D$362)</f>
        <v>0.05</v>
      </c>
      <c r="R60">
        <f>_xlfn.XLOOKUP(_xlfn.CONCAT($B60,$D60),ECT_OperationalInfo!$G$2:$G$362,ECT_OperationalInfo!$E$2:$E$362)</f>
        <v>0.01</v>
      </c>
      <c r="S60">
        <f>_xlfn.XLOOKUP(_xlfn.CONCAT($B60,$D60),ECT_OperationalInfo!$G$2:$G$362,ECT_OperationalInfo!$F$2:$F$362)</f>
        <v>0.01</v>
      </c>
      <c r="T60">
        <f>SUMIF(ECT_LegacyCapacity!$F$2:$F$257,_xlfn.CONCAT($C60,$B60),ECT_LegacyCapacity!$E$2:$E$257)*1000-IFERROR(SUMIFS(ECT_LegacyRetirement!$F$2:$F$2701,ECT_LegacyRetirement!$G$2:$G$2701,_xlfn.CONCAT($B60,$C60),ECT_LegacyRetirement!$E$2:$E$2701,"&lt;="&amp;D60)*1000,0)</f>
        <v>0</v>
      </c>
      <c r="U60" s="16">
        <f>IFERROR(SUMIFS(ECT_CapAddBounds!$F$2:$F$5959,ECT_CapAddBounds!$H$2:$H$5959,_xlfn.CONCAT($B60,$C60),ECT_CapAddBounds!$E$2:$E$5959,"&lt;="&amp;D60)*1000,0)</f>
        <v>0</v>
      </c>
      <c r="V60" s="16">
        <f>IFERROR(SUMIFS(ECT_CapAddBounds!$G$2:$G$5959,ECT_CapAddBounds!$H$2:$H$5959,_xlfn.CONCAT($B60,$C60),ECT_CapAddBounds!$E$2:$E$5959,"&lt;="&amp;D60)*1000,0)</f>
        <v>0</v>
      </c>
      <c r="W60" s="27"/>
      <c r="X60" s="27"/>
      <c r="Y60">
        <v>5</v>
      </c>
      <c r="Z60">
        <v>0.105</v>
      </c>
      <c r="AB60" s="1" t="e">
        <f>1/L60/(1-Q60)</f>
        <v>#N/A</v>
      </c>
      <c r="AC60" s="25"/>
      <c r="AD60" s="26"/>
      <c r="AE60">
        <v>0</v>
      </c>
      <c r="AF60">
        <f>Y60*Conversions!$D$4</f>
        <v>6.1945879073556211</v>
      </c>
      <c r="AG60" s="3" t="e">
        <f t="shared" si="4"/>
        <v>#N/A</v>
      </c>
      <c r="AH60">
        <f t="shared" si="5"/>
        <v>15</v>
      </c>
      <c r="AI60">
        <f t="shared" si="3"/>
        <v>0.13524800152154118</v>
      </c>
      <c r="AJ60" s="14" t="e">
        <f t="shared" si="2"/>
        <v>#N/A</v>
      </c>
    </row>
    <row r="61" spans="1:36" x14ac:dyDescent="0.25">
      <c r="A61">
        <v>1</v>
      </c>
      <c r="B61" t="s">
        <v>15</v>
      </c>
      <c r="C61" t="s">
        <v>8</v>
      </c>
      <c r="D61">
        <f>_xlfn.XLOOKUP(A61,PeriodMap!$A$2:$A$45,PeriodMap!$B$2:$B$45)</f>
        <v>2023</v>
      </c>
      <c r="E61" t="s">
        <v>231</v>
      </c>
      <c r="F61" t="s">
        <v>232</v>
      </c>
      <c r="G61" t="s">
        <v>6</v>
      </c>
      <c r="H61" t="s">
        <v>124</v>
      </c>
      <c r="I61" t="s">
        <v>37</v>
      </c>
      <c r="J61" t="s">
        <v>34</v>
      </c>
      <c r="K61">
        <v>8760</v>
      </c>
      <c r="L61" s="5">
        <f>_xlfn.XLOOKUP(_xlfn.CONCAT($B61,$C61,$D61),ECT_EfficiencyCostMaxAnnualUF!$J$2:$J$12484,ECT_EfficiencyCostMaxAnnualUF!$F$2:$F$12484)</f>
        <v>1</v>
      </c>
      <c r="M61" s="5">
        <f>_xlfn.XLOOKUP(_xlfn.CONCAT($B61,$C61,$D61),ECT_EfficiencyCostMaxAnnualUF!$J$2:$J$12484,ECT_EfficiencyCostMaxAnnualUF!$I$2:$I$12484)</f>
        <v>1</v>
      </c>
      <c r="N61" s="5">
        <f>_xlfn.XLOOKUP(_xlfn.CONCAT($B61,$C61,$D61),ECT_EfficiencyCostMaxAnnualUF!$J$2:$J$12484,ECT_EfficiencyCostMaxAnnualUF!$G$2:$G$12484)/1000</f>
        <v>19.631814519999999</v>
      </c>
      <c r="O61" s="5">
        <f>_xlfn.XLOOKUP(_xlfn.CONCAT($B61,$C61,$D61),ECT_EfficiencyCostMaxAnnualUF!$J$2:$J$12484,ECT_EfficiencyCostMaxAnnualUF!$H$2:$H$12484)</f>
        <v>0</v>
      </c>
      <c r="P61" s="74">
        <f>_xlfn.XLOOKUP(_xlfn.CONCAT($B61,$D61+1),ECT_Lifetime!$D$2:$D$1000,ECT_Lifetime!$C$2:$C$1000)</f>
        <v>40</v>
      </c>
      <c r="Q61" s="1">
        <f>_xlfn.XLOOKUP(_xlfn.CONCAT($B61,$D61),ECT_OperationalInfo!$G$2:$G$362,ECT_OperationalInfo!$D$2:$D$362)</f>
        <v>6.0000000000000001E-3</v>
      </c>
      <c r="R61">
        <f>_xlfn.XLOOKUP(_xlfn.CONCAT($B61,$D61),ECT_OperationalInfo!$G$2:$G$362,ECT_OperationalInfo!$E$2:$E$362)</f>
        <v>1</v>
      </c>
      <c r="S61">
        <f>_xlfn.XLOOKUP(_xlfn.CONCAT($B61,$D61),ECT_OperationalInfo!$G$2:$G$362,ECT_OperationalInfo!$F$2:$F$362)</f>
        <v>1</v>
      </c>
      <c r="T61">
        <f>SUMIF(ECT_LegacyCapacity!$F$2:$F$257,_xlfn.CONCAT($C61,$B61),ECT_LegacyCapacity!$E$2:$E$257)*1000-IFERROR(SUMIFS(ECT_LegacyRetirement!$F$2:$F$2701,ECT_LegacyRetirement!$G$2:$G$2701,_xlfn.CONCAT($B61,$C61),ECT_LegacyRetirement!$E$2:$E$2701,"&lt;="&amp;D61)*1000,0)</f>
        <v>12168.961466000001</v>
      </c>
      <c r="U61" s="16">
        <f>IFERROR(SUMIFS(ECT_CapAddBounds!$F$2:$F$5959,ECT_CapAddBounds!$H$2:$H$5959,_xlfn.CONCAT($B61,$C61),ECT_CapAddBounds!$E$2:$E$5959,"&lt;="&amp;D61)*1000,0)</f>
        <v>0</v>
      </c>
      <c r="V61" s="16">
        <f>IFERROR(SUMIFS(ECT_CapAddBounds!$G$2:$G$5959,ECT_CapAddBounds!$H$2:$H$5959,_xlfn.CONCAT($B61,$C61),ECT_CapAddBounds!$E$2:$E$5959,"&lt;="&amp;D61)*1000,0)</f>
        <v>0</v>
      </c>
      <c r="W61" s="25"/>
      <c r="X61" s="28"/>
      <c r="Y61">
        <v>4.4000000000000004</v>
      </c>
      <c r="Z61">
        <v>0.105</v>
      </c>
      <c r="AB61" s="24"/>
      <c r="AC61" s="1">
        <f>L61-Q61</f>
        <v>0.99399999999999999</v>
      </c>
      <c r="AD61" s="24"/>
      <c r="AE61">
        <v>0</v>
      </c>
      <c r="AF61">
        <f>Y61*Conversions!$D$4</f>
        <v>5.4512373584729472</v>
      </c>
      <c r="AG61" s="3">
        <f t="shared" si="4"/>
        <v>14.180577161527051</v>
      </c>
      <c r="AH61">
        <f t="shared" si="5"/>
        <v>20</v>
      </c>
      <c r="AI61">
        <f t="shared" si="3"/>
        <v>0.12149326526701618</v>
      </c>
      <c r="AJ61" s="14">
        <f t="shared" si="2"/>
        <v>116.71903895546127</v>
      </c>
    </row>
    <row r="62" spans="1:36" x14ac:dyDescent="0.25">
      <c r="A62">
        <v>1</v>
      </c>
      <c r="B62" t="s">
        <v>18</v>
      </c>
      <c r="C62" t="s">
        <v>8</v>
      </c>
      <c r="D62">
        <f>_xlfn.XLOOKUP(A62,PeriodMap!$A$2:$A$45,PeriodMap!$B$2:$B$45)</f>
        <v>2023</v>
      </c>
      <c r="E62" t="s">
        <v>231</v>
      </c>
      <c r="F62" t="s">
        <v>233</v>
      </c>
      <c r="G62" t="s">
        <v>6</v>
      </c>
      <c r="H62" t="s">
        <v>124</v>
      </c>
      <c r="I62" t="s">
        <v>37</v>
      </c>
      <c r="J62" t="s">
        <v>34</v>
      </c>
      <c r="K62">
        <v>8760</v>
      </c>
      <c r="L62" s="5">
        <f>_xlfn.XLOOKUP(_xlfn.CONCAT($B62,$C62,$D62),ECT_EfficiencyCostMaxAnnualUF!$J$2:$J$12484,ECT_EfficiencyCostMaxAnnualUF!$F$2:$F$12484)</f>
        <v>1</v>
      </c>
      <c r="M62" s="5">
        <f>_xlfn.XLOOKUP(_xlfn.CONCAT($B62,$C62,$D62),ECT_EfficiencyCostMaxAnnualUF!$J$2:$J$12484,ECT_EfficiencyCostMaxAnnualUF!$I$2:$I$12484)</f>
        <v>1</v>
      </c>
      <c r="N62" s="5">
        <f>_xlfn.XLOOKUP(_xlfn.CONCAT($B62,$C62,$D62),ECT_EfficiencyCostMaxAnnualUF!$J$2:$J$12484,ECT_EfficiencyCostMaxAnnualUF!$G$2:$G$12484)/1000</f>
        <v>11.825348760000001</v>
      </c>
      <c r="O62" s="5">
        <f>_xlfn.XLOOKUP(_xlfn.CONCAT($B62,$C62,$D62),ECT_EfficiencyCostMaxAnnualUF!$J$2:$J$12484,ECT_EfficiencyCostMaxAnnualUF!$H$2:$H$12484)</f>
        <v>0</v>
      </c>
      <c r="P62" s="74">
        <f>_xlfn.XLOOKUP(_xlfn.CONCAT($B62,$D62+1),ECT_Lifetime!$D$2:$D$1000,ECT_Lifetime!$C$2:$C$1000)</f>
        <v>35</v>
      </c>
      <c r="Q62" s="1">
        <f>_xlfn.XLOOKUP(_xlfn.CONCAT($B62,$D62),ECT_OperationalInfo!$G$2:$G$362,ECT_OperationalInfo!$D$2:$D$362)</f>
        <v>0.01</v>
      </c>
      <c r="R62">
        <f>_xlfn.XLOOKUP(_xlfn.CONCAT($B62,$D62),ECT_OperationalInfo!$G$2:$G$362,ECT_OperationalInfo!$E$2:$E$362)</f>
        <v>1</v>
      </c>
      <c r="S62">
        <f>_xlfn.XLOOKUP(_xlfn.CONCAT($B62,$D62),ECT_OperationalInfo!$G$2:$G$362,ECT_OperationalInfo!$F$2:$F$362)</f>
        <v>1</v>
      </c>
      <c r="T62">
        <f>SUMIF(ECT_LegacyCapacity!$F$2:$F$257,_xlfn.CONCAT($C62,$B62),ECT_LegacyCapacity!$E$2:$E$257)*1000-IFERROR(SUMIFS(ECT_LegacyRetirement!$F$2:$F$2701,ECT_LegacyRetirement!$G$2:$G$2701,_xlfn.CONCAT($B62,$C62),ECT_LegacyRetirement!$E$2:$E$2701,"&lt;="&amp;D62)*1000,0)</f>
        <v>1924.4800000000002</v>
      </c>
      <c r="U62" s="16">
        <f>IFERROR(SUMIFS(ECT_CapAddBounds!$F$2:$F$5959,ECT_CapAddBounds!$H$2:$H$5959,_xlfn.CONCAT($B62,$C62),ECT_CapAddBounds!$E$2:$E$5959,"&lt;="&amp;D62)*1000,0)</f>
        <v>0</v>
      </c>
      <c r="V62" s="16">
        <f>IFERROR(SUMIFS(ECT_CapAddBounds!$G$2:$G$5959,ECT_CapAddBounds!$H$2:$H$5959,_xlfn.CONCAT($B62,$C62),ECT_CapAddBounds!$E$2:$E$5959,"&lt;="&amp;D62)*1000,0)</f>
        <v>0</v>
      </c>
      <c r="W62" s="25"/>
      <c r="X62" s="28"/>
      <c r="Y62">
        <f>2.4</f>
        <v>2.4</v>
      </c>
      <c r="Z62">
        <v>8.3500000000000005E-2</v>
      </c>
      <c r="AB62" s="24"/>
      <c r="AC62" s="1">
        <f>L62-Q62</f>
        <v>0.99</v>
      </c>
      <c r="AD62" s="24"/>
      <c r="AE62">
        <v>0</v>
      </c>
      <c r="AF62">
        <f>Y62*Conversions!$D$4</f>
        <v>2.973402195530698</v>
      </c>
      <c r="AG62" s="3">
        <f t="shared" si="4"/>
        <v>8.8519465644693032</v>
      </c>
      <c r="AH62">
        <f t="shared" si="5"/>
        <v>18</v>
      </c>
      <c r="AI62">
        <f t="shared" si="3"/>
        <v>0.1093062199026277</v>
      </c>
      <c r="AJ62" s="14">
        <f t="shared" si="2"/>
        <v>80.983008765235908</v>
      </c>
    </row>
    <row r="63" spans="1:36" x14ac:dyDescent="0.25">
      <c r="A63">
        <v>1</v>
      </c>
      <c r="B63" t="s">
        <v>7</v>
      </c>
      <c r="C63" t="s">
        <v>8</v>
      </c>
      <c r="D63">
        <f>_xlfn.XLOOKUP(A63,PeriodMap!$A$2:$A$45,PeriodMap!$B$2:$B$45)</f>
        <v>2023</v>
      </c>
      <c r="E63" t="s">
        <v>227</v>
      </c>
      <c r="F63" t="s">
        <v>230</v>
      </c>
      <c r="G63" t="s">
        <v>6</v>
      </c>
      <c r="H63" t="s">
        <v>124</v>
      </c>
      <c r="I63" t="s">
        <v>38</v>
      </c>
      <c r="J63" t="s">
        <v>34</v>
      </c>
      <c r="K63">
        <v>8760</v>
      </c>
      <c r="L63" s="5">
        <f>_xlfn.XLOOKUP(_xlfn.CONCAT($B63,$C63,$D63),ECT_EfficiencyCostMaxAnnualUF!$J$2:$J$12484,ECT_EfficiencyCostMaxAnnualUF!$F$2:$F$12484)</f>
        <v>0.238845897</v>
      </c>
      <c r="M63" s="5">
        <f>_xlfn.XLOOKUP(_xlfn.CONCAT($B63,$C63,$D63),ECT_EfficiencyCostMaxAnnualUF!$J$2:$J$12484,ECT_EfficiencyCostMaxAnnualUF!$I$2:$I$12484)</f>
        <v>1</v>
      </c>
      <c r="N63" s="5">
        <f>_xlfn.XLOOKUP(_xlfn.CONCAT($B63,$C63,$D63),ECT_EfficiencyCostMaxAnnualUF!$J$2:$J$12484,ECT_EfficiencyCostMaxAnnualUF!$G$2:$G$12484)/1000</f>
        <v>7.7134572399999994</v>
      </c>
      <c r="O63" s="5">
        <f>_xlfn.XLOOKUP(_xlfn.CONCAT($B63,$C63,$D63),ECT_EfficiencyCostMaxAnnualUF!$J$2:$J$12484,ECT_EfficiencyCostMaxAnnualUF!$H$2:$H$12484)</f>
        <v>0</v>
      </c>
      <c r="P63" s="74">
        <f>_xlfn.XLOOKUP(_xlfn.CONCAT($B63,$D63+1),ECT_Lifetime!$D$2:$D$1000,ECT_Lifetime!$C$2:$C$1000)</f>
        <v>20</v>
      </c>
      <c r="Q63" s="1">
        <f>_xlfn.XLOOKUP(_xlfn.CONCAT($B63,$D63),ECT_OperationalInfo!$G$2:$G$362,ECT_OperationalInfo!$D$2:$D$362)</f>
        <v>0.1</v>
      </c>
      <c r="R63">
        <f>_xlfn.XLOOKUP(_xlfn.CONCAT($B63,$D63),ECT_OperationalInfo!$G$2:$G$362,ECT_OperationalInfo!$E$2:$E$362)</f>
        <v>0.06</v>
      </c>
      <c r="S63">
        <f>_xlfn.XLOOKUP(_xlfn.CONCAT($B63,$D63),ECT_OperationalInfo!$G$2:$G$362,ECT_OperationalInfo!$F$2:$F$362)</f>
        <v>0.06</v>
      </c>
      <c r="T63">
        <f>SUMIF(ECT_LegacyCapacity!$F$2:$F$257,_xlfn.CONCAT($C63,$B63),ECT_LegacyCapacity!$E$2:$E$257)*1000-IFERROR(SUMIFS(ECT_LegacyRetirement!$F$2:$F$2701,ECT_LegacyRetirement!$G$2:$G$2701,_xlfn.CONCAT($B63,$C63),ECT_LegacyRetirement!$E$2:$E$2701,"&lt;="&amp;D63)*1000,0)</f>
        <v>3734.75</v>
      </c>
      <c r="U63" s="16">
        <f>IFERROR(SUMIFS(ECT_CapAddBounds!$F$2:$F$5959,ECT_CapAddBounds!$H$2:$H$5959,_xlfn.CONCAT($B63,$C63),ECT_CapAddBounds!$E$2:$E$5959,"&lt;="&amp;D63)*1000,0)</f>
        <v>0</v>
      </c>
      <c r="V63" s="16">
        <f>IFERROR(SUMIFS(ECT_CapAddBounds!$G$2:$G$5959,ECT_CapAddBounds!$H$2:$H$5959,_xlfn.CONCAT($B63,$C63),ECT_CapAddBounds!$E$2:$E$5959,"&lt;="&amp;D63)*1000,0)</f>
        <v>0</v>
      </c>
      <c r="W63" s="1">
        <f>CarriersTech_characteristics!$G$7</f>
        <v>13.648968</v>
      </c>
      <c r="X63" s="1">
        <f>CarriersTech_characteristics!$H$5*1000</f>
        <v>1656436.6880000001</v>
      </c>
      <c r="Y63" s="12">
        <v>1</v>
      </c>
      <c r="Z63">
        <v>8.3500000000000005E-2</v>
      </c>
      <c r="AB63" s="1">
        <f>1/L63/(1-Q63)</f>
        <v>4.6519999927447406</v>
      </c>
      <c r="AC63" s="25"/>
      <c r="AD63" s="30">
        <f>X63/(W63*Conversions!$D$2)</f>
        <v>0.43689545093040172</v>
      </c>
      <c r="AE63">
        <v>0</v>
      </c>
      <c r="AF63">
        <f>Y63*Conversions!$D$4</f>
        <v>1.2389175814711242</v>
      </c>
      <c r="AG63" s="3">
        <f t="shared" si="4"/>
        <v>6.474539658528875</v>
      </c>
      <c r="AH63">
        <f t="shared" si="5"/>
        <v>10</v>
      </c>
      <c r="AI63">
        <f t="shared" si="3"/>
        <v>0.15139063026119925</v>
      </c>
      <c r="AJ63" s="14">
        <f t="shared" si="2"/>
        <v>42.767109479352442</v>
      </c>
    </row>
    <row r="64" spans="1:36" x14ac:dyDescent="0.25">
      <c r="A64">
        <v>1</v>
      </c>
      <c r="B64" t="s">
        <v>19</v>
      </c>
      <c r="C64" t="s">
        <v>8</v>
      </c>
      <c r="D64">
        <f>_xlfn.XLOOKUP(A64,PeriodMap!$A$2:$A$45,PeriodMap!$B$2:$B$45)</f>
        <v>2023</v>
      </c>
      <c r="E64" t="s">
        <v>239</v>
      </c>
      <c r="F64" t="s">
        <v>236</v>
      </c>
      <c r="G64" t="s">
        <v>6</v>
      </c>
      <c r="H64" t="s">
        <v>124</v>
      </c>
      <c r="I64" t="s">
        <v>39</v>
      </c>
      <c r="J64" t="s">
        <v>34</v>
      </c>
      <c r="K64">
        <v>8760</v>
      </c>
      <c r="L64" s="5">
        <f>_xlfn.XLOOKUP(_xlfn.CONCAT($B64,$C64,$D64),ECT_EfficiencyCostMaxAnnualUF!$J$2:$J$12484,ECT_EfficiencyCostMaxAnnualUF!$F$2:$F$12484)</f>
        <v>1</v>
      </c>
      <c r="M64" s="5">
        <f>_xlfn.XLOOKUP(_xlfn.CONCAT($B64,$C64,$D64),ECT_EfficiencyCostMaxAnnualUF!$J$2:$J$12484,ECT_EfficiencyCostMaxAnnualUF!$I$2:$I$12484)</f>
        <v>1</v>
      </c>
      <c r="N64" s="5">
        <f>_xlfn.XLOOKUP(_xlfn.CONCAT($B64,$C64,$D64),ECT_EfficiencyCostMaxAnnualUF!$J$2:$J$12484,ECT_EfficiencyCostMaxAnnualUF!$G$2:$G$12484)/1000</f>
        <v>5.6309841939999998</v>
      </c>
      <c r="O64" s="5">
        <f>_xlfn.XLOOKUP(_xlfn.CONCAT($B64,$C64,$D64),ECT_EfficiencyCostMaxAnnualUF!$J$2:$J$12484,ECT_EfficiencyCostMaxAnnualUF!$H$2:$H$12484)</f>
        <v>0</v>
      </c>
      <c r="P64" s="74">
        <f>_xlfn.XLOOKUP(_xlfn.CONCAT($B64,$D64+1),ECT_Lifetime!$D$2:$D$1000,ECT_Lifetime!$C$2:$C$1000)</f>
        <v>25</v>
      </c>
      <c r="Q64" s="1">
        <f>_xlfn.XLOOKUP(_xlfn.CONCAT($B64,$D64),ECT_OperationalInfo!$G$2:$G$362,ECT_OperationalInfo!$D$2:$D$362)</f>
        <v>0.01</v>
      </c>
      <c r="R64">
        <f>_xlfn.XLOOKUP(_xlfn.CONCAT($B64,$D64),ECT_OperationalInfo!$G$2:$G$362,ECT_OperationalInfo!$E$2:$E$362)</f>
        <v>1</v>
      </c>
      <c r="S64">
        <f>_xlfn.XLOOKUP(_xlfn.CONCAT($B64,$D64),ECT_OperationalInfo!$G$2:$G$362,ECT_OperationalInfo!$F$2:$F$362)</f>
        <v>1</v>
      </c>
      <c r="T64">
        <f>SUMIF(ECT_LegacyCapacity!$F$2:$F$257,_xlfn.CONCAT($C64,$B64),ECT_LegacyCapacity!$E$2:$E$257)*1000-IFERROR(SUMIFS(ECT_LegacyRetirement!$F$2:$F$2701,ECT_LegacyRetirement!$G$2:$G$2701,_xlfn.CONCAT($B64,$C64),ECT_LegacyRetirement!$E$2:$E$2701,"&lt;="&amp;D64)*1000,0)</f>
        <v>24128.916825999997</v>
      </c>
      <c r="U64" s="16">
        <f>IFERROR(SUMIFS(ECT_CapAddBounds!$F$2:$F$5959,ECT_CapAddBounds!$H$2:$H$5959,_xlfn.CONCAT($B64,$C64),ECT_CapAddBounds!$E$2:$E$5959,"&lt;="&amp;D64)*1000,0)</f>
        <v>0</v>
      </c>
      <c r="V64" s="16">
        <f>IFERROR(SUMIFS(ECT_CapAddBounds!$G$2:$G$5959,ECT_CapAddBounds!$H$2:$H$5959,_xlfn.CONCAT($B64,$C64),ECT_CapAddBounds!$E$2:$E$5959,"&lt;="&amp;D64)*1000,0)</f>
        <v>0</v>
      </c>
      <c r="W64" s="25"/>
      <c r="X64" s="29" t="s">
        <v>248</v>
      </c>
      <c r="Y64">
        <v>0.35</v>
      </c>
      <c r="Z64">
        <v>0.105</v>
      </c>
      <c r="AB64" s="25">
        <v>1</v>
      </c>
      <c r="AC64" s="25"/>
      <c r="AD64" s="24"/>
      <c r="AE64">
        <v>0</v>
      </c>
      <c r="AF64">
        <f>Y64*Conversions!$D$4</f>
        <v>0.43362115351489344</v>
      </c>
      <c r="AG64" s="3">
        <f t="shared" si="4"/>
        <v>5.1973630404851061</v>
      </c>
      <c r="AH64">
        <f t="shared" si="5"/>
        <v>13</v>
      </c>
      <c r="AI64">
        <f t="shared" si="3"/>
        <v>0.14444511726871467</v>
      </c>
      <c r="AJ64" s="14">
        <f t="shared" si="2"/>
        <v>35.981576523741737</v>
      </c>
    </row>
    <row r="65" spans="1:36" x14ac:dyDescent="0.25">
      <c r="A65">
        <v>1</v>
      </c>
      <c r="B65" t="s">
        <v>20</v>
      </c>
      <c r="C65" t="s">
        <v>8</v>
      </c>
      <c r="D65">
        <f>_xlfn.XLOOKUP(A65,PeriodMap!$A$2:$A$45,PeriodMap!$B$2:$B$45)</f>
        <v>2023</v>
      </c>
      <c r="E65" t="s">
        <v>239</v>
      </c>
      <c r="F65" t="s">
        <v>237</v>
      </c>
      <c r="G65" t="s">
        <v>6</v>
      </c>
      <c r="H65" t="s">
        <v>124</v>
      </c>
      <c r="I65" t="s">
        <v>39</v>
      </c>
      <c r="J65" t="s">
        <v>34</v>
      </c>
      <c r="K65">
        <v>8760</v>
      </c>
      <c r="L65" s="5">
        <f>_xlfn.XLOOKUP(_xlfn.CONCAT($B65,$C65,$D65),ECT_EfficiencyCostMaxAnnualUF!$J$2:$J$12484,ECT_EfficiencyCostMaxAnnualUF!$F$2:$F$12484)</f>
        <v>1</v>
      </c>
      <c r="M65" s="5">
        <f>_xlfn.XLOOKUP(_xlfn.CONCAT($B65,$C65,$D65),ECT_EfficiencyCostMaxAnnualUF!$J$2:$J$12484,ECT_EfficiencyCostMaxAnnualUF!$I$2:$I$12484)</f>
        <v>1</v>
      </c>
      <c r="N65" s="5">
        <f>_xlfn.XLOOKUP(_xlfn.CONCAT($B65,$C65,$D65),ECT_EfficiencyCostMaxAnnualUF!$J$2:$J$12484,ECT_EfficiencyCostMaxAnnualUF!$G$2:$G$12484)/1000</f>
        <v>5.542187695</v>
      </c>
      <c r="O65" s="5">
        <f>_xlfn.XLOOKUP(_xlfn.CONCAT($B65,$C65,$D65),ECT_EfficiencyCostMaxAnnualUF!$J$2:$J$12484,ECT_EfficiencyCostMaxAnnualUF!$H$2:$H$12484)</f>
        <v>0</v>
      </c>
      <c r="P65" s="74">
        <f>_xlfn.XLOOKUP(_xlfn.CONCAT($B65,$D65+1),ECT_Lifetime!$D$2:$D$1000,ECT_Lifetime!$C$2:$C$1000)</f>
        <v>25</v>
      </c>
      <c r="Q65" s="1">
        <f>_xlfn.XLOOKUP(_xlfn.CONCAT($B65,$D65),ECT_OperationalInfo!$G$2:$G$362,ECT_OperationalInfo!$D$2:$D$362)</f>
        <v>0.01</v>
      </c>
      <c r="R65">
        <f>_xlfn.XLOOKUP(_xlfn.CONCAT($B65,$D65),ECT_OperationalInfo!$G$2:$G$362,ECT_OperationalInfo!$E$2:$E$362)</f>
        <v>1</v>
      </c>
      <c r="S65">
        <f>_xlfn.XLOOKUP(_xlfn.CONCAT($B65,$D65),ECT_OperationalInfo!$G$2:$G$362,ECT_OperationalInfo!$F$2:$F$362)</f>
        <v>1</v>
      </c>
      <c r="T65">
        <f>SUMIF(ECT_LegacyCapacity!$F$2:$F$257,_xlfn.CONCAT($C65,$B65),ECT_LegacyCapacity!$E$2:$E$257)*1000-IFERROR(SUMIFS(ECT_LegacyRetirement!$F$2:$F$2701,ECT_LegacyRetirement!$G$2:$G$2701,_xlfn.CONCAT($B65,$C65),ECT_LegacyRetirement!$E$2:$E$2701,"&lt;="&amp;D65)*1000,0)</f>
        <v>2030.8231740000001</v>
      </c>
      <c r="U65" s="16">
        <f>IFERROR(SUMIFS(ECT_CapAddBounds!$F$2:$F$5959,ECT_CapAddBounds!$H$2:$H$5959,_xlfn.CONCAT($B65,$C65),ECT_CapAddBounds!$E$2:$E$5959,"&lt;="&amp;D65)*1000,0)</f>
        <v>0</v>
      </c>
      <c r="V65" s="16">
        <f>IFERROR(SUMIFS(ECT_CapAddBounds!$G$2:$G$5959,ECT_CapAddBounds!$H$2:$H$5959,_xlfn.CONCAT($B65,$C65),ECT_CapAddBounds!$E$2:$E$5959,"&lt;="&amp;D65)*1000,0)</f>
        <v>0</v>
      </c>
      <c r="W65" s="25"/>
      <c r="X65" s="25"/>
      <c r="Y65">
        <v>0.51</v>
      </c>
      <c r="Z65">
        <v>0.104</v>
      </c>
      <c r="AB65" s="25">
        <v>1</v>
      </c>
      <c r="AC65" s="25"/>
      <c r="AD65" s="24"/>
      <c r="AE65">
        <v>0</v>
      </c>
      <c r="AF65">
        <f>Y65*Conversions!$D$4</f>
        <v>0.63184796655027331</v>
      </c>
      <c r="AG65" s="3">
        <f t="shared" si="4"/>
        <v>4.9103397284497268</v>
      </c>
      <c r="AH65">
        <f t="shared" si="5"/>
        <v>13</v>
      </c>
      <c r="AI65">
        <f t="shared" si="3"/>
        <v>0.1437086289255039</v>
      </c>
      <c r="AJ65" s="14">
        <f t="shared" si="2"/>
        <v>34.168718783025639</v>
      </c>
    </row>
    <row r="66" spans="1:36" x14ac:dyDescent="0.25">
      <c r="A66">
        <v>1</v>
      </c>
      <c r="B66" t="s">
        <v>21</v>
      </c>
      <c r="C66" t="s">
        <v>8</v>
      </c>
      <c r="D66">
        <f>_xlfn.XLOOKUP(A66,PeriodMap!$A$2:$A$45,PeriodMap!$B$2:$B$45)</f>
        <v>2023</v>
      </c>
      <c r="E66" t="s">
        <v>239</v>
      </c>
      <c r="F66" t="s">
        <v>238</v>
      </c>
      <c r="G66" t="s">
        <v>6</v>
      </c>
      <c r="H66" t="s">
        <v>124</v>
      </c>
      <c r="I66" t="s">
        <v>40</v>
      </c>
      <c r="J66" t="s">
        <v>34</v>
      </c>
      <c r="K66">
        <v>8760</v>
      </c>
      <c r="L66" s="5">
        <f>_xlfn.XLOOKUP(_xlfn.CONCAT($B66,$C66,$D66),ECT_EfficiencyCostMaxAnnualUF!$J$2:$J$12484,ECT_EfficiencyCostMaxAnnualUF!$F$2:$F$12484)</f>
        <v>1</v>
      </c>
      <c r="M66" s="5">
        <f>_xlfn.XLOOKUP(_xlfn.CONCAT($B66,$C66,$D66),ECT_EfficiencyCostMaxAnnualUF!$J$2:$J$12484,ECT_EfficiencyCostMaxAnnualUF!$I$2:$I$12484)</f>
        <v>1</v>
      </c>
      <c r="N66" s="5">
        <f>_xlfn.XLOOKUP(_xlfn.CONCAT($B66,$C66,$D66),ECT_EfficiencyCostMaxAnnualUF!$J$2:$J$12484,ECT_EfficiencyCostMaxAnnualUF!$G$2:$G$12484)/1000</f>
        <v>10.659430270000001</v>
      </c>
      <c r="O66" s="5">
        <f>_xlfn.XLOOKUP(_xlfn.CONCAT($B66,$C66,$D66),ECT_EfficiencyCostMaxAnnualUF!$J$2:$J$12484,ECT_EfficiencyCostMaxAnnualUF!$H$2:$H$12484)</f>
        <v>0</v>
      </c>
      <c r="P66" s="74">
        <f>_xlfn.XLOOKUP(_xlfn.CONCAT($B66,$D66+1),ECT_Lifetime!$D$2:$D$1000,ECT_Lifetime!$C$2:$C$1000)</f>
        <v>25</v>
      </c>
      <c r="Q66" s="1">
        <f>_xlfn.XLOOKUP(_xlfn.CONCAT($B66,$D66),ECT_OperationalInfo!$G$2:$G$362,ECT_OperationalInfo!$D$2:$D$362)</f>
        <v>5.0000000000000001E-3</v>
      </c>
      <c r="R66">
        <f>_xlfn.XLOOKUP(_xlfn.CONCAT($B66,$D66),ECT_OperationalInfo!$G$2:$G$362,ECT_OperationalInfo!$E$2:$E$362)</f>
        <v>1</v>
      </c>
      <c r="S66">
        <f>_xlfn.XLOOKUP(_xlfn.CONCAT($B66,$D66),ECT_OperationalInfo!$G$2:$G$362,ECT_OperationalInfo!$F$2:$F$362)</f>
        <v>1</v>
      </c>
      <c r="T66">
        <f>SUMIF(ECT_LegacyCapacity!$F$2:$F$257,_xlfn.CONCAT($C66,$B66),ECT_LegacyCapacity!$E$2:$E$257)*1000-IFERROR(SUMIFS(ECT_LegacyRetirement!$F$2:$F$2701,ECT_LegacyRetirement!$G$2:$G$2701,_xlfn.CONCAT($B66,$C66),ECT_LegacyRetirement!$E$2:$E$2701,"&lt;="&amp;D66)*1000,0)</f>
        <v>22161.370000000003</v>
      </c>
      <c r="U66" s="16">
        <f>IFERROR(SUMIFS(ECT_CapAddBounds!$F$2:$F$5959,ECT_CapAddBounds!$H$2:$H$5959,_xlfn.CONCAT($B66,$C66),ECT_CapAddBounds!$E$2:$E$5959,"&lt;="&amp;D66)*1000,0)</f>
        <v>0</v>
      </c>
      <c r="V66" s="16">
        <f>IFERROR(SUMIFS(ECT_CapAddBounds!$G$2:$G$5959,ECT_CapAddBounds!$H$2:$H$5959,_xlfn.CONCAT($B66,$C66),ECT_CapAddBounds!$E$2:$E$5959,"&lt;="&amp;D66)*1000,0)</f>
        <v>0</v>
      </c>
      <c r="W66" s="25"/>
      <c r="X66" s="25"/>
      <c r="Y66">
        <v>0.68</v>
      </c>
      <c r="Z66">
        <v>0.105</v>
      </c>
      <c r="AB66" s="25">
        <v>1</v>
      </c>
      <c r="AC66" s="25"/>
      <c r="AD66" s="24"/>
      <c r="AE66">
        <v>0</v>
      </c>
      <c r="AF66">
        <f>Y66*Conversions!$D$4</f>
        <v>0.84246395540036456</v>
      </c>
      <c r="AG66" s="3">
        <f t="shared" si="4"/>
        <v>9.816966314599636</v>
      </c>
      <c r="AH66">
        <f t="shared" si="5"/>
        <v>13</v>
      </c>
      <c r="AI66">
        <f t="shared" si="3"/>
        <v>0.14444511726871467</v>
      </c>
      <c r="AJ66" s="14">
        <f t="shared" si="2"/>
        <v>67.963296373230122</v>
      </c>
    </row>
    <row r="67" spans="1:36" s="19" customFormat="1" x14ac:dyDescent="0.25">
      <c r="A67" s="19">
        <v>1</v>
      </c>
      <c r="B67" s="19" t="s">
        <v>23</v>
      </c>
      <c r="C67" s="19" t="s">
        <v>8</v>
      </c>
      <c r="D67" s="19">
        <f>_xlfn.XLOOKUP(A67,PeriodMap!$A$2:$A$45,PeriodMap!$B$2:$B$45)</f>
        <v>2023</v>
      </c>
      <c r="E67" s="19" t="s">
        <v>239</v>
      </c>
      <c r="G67" s="19" t="s">
        <v>6</v>
      </c>
      <c r="H67" s="19" t="s">
        <v>124</v>
      </c>
      <c r="I67" s="19" t="s">
        <v>40</v>
      </c>
      <c r="J67" s="19" t="s">
        <v>34</v>
      </c>
      <c r="K67" s="19">
        <v>8760</v>
      </c>
      <c r="L67" s="37" t="e">
        <f>_xlfn.XLOOKUP(_xlfn.CONCAT($B67,$C67,$D67),ECT_EfficiencyCostMaxAnnualUF!$J$2:$J$12484,ECT_EfficiencyCostMaxAnnualUF!$F$2:$F$12484)</f>
        <v>#N/A</v>
      </c>
      <c r="M67" s="37" t="e">
        <f>_xlfn.XLOOKUP(_xlfn.CONCAT($B67,$C67,$D67),ECT_EfficiencyCostMaxAnnualUF!$J$2:$J$12484,ECT_EfficiencyCostMaxAnnualUF!$I$2:$I$12484)</f>
        <v>#N/A</v>
      </c>
      <c r="N67" s="37" t="e">
        <f>_xlfn.XLOOKUP(_xlfn.CONCAT($B67,$C67,$D67),ECT_EfficiencyCostMaxAnnualUF!$J$2:$J$12484,ECT_EfficiencyCostMaxAnnualUF!$G$2:$G$12484)/1000</f>
        <v>#N/A</v>
      </c>
      <c r="O67" s="37" t="e">
        <f>_xlfn.XLOOKUP(_xlfn.CONCAT($B67,$C67,$D67),ECT_EfficiencyCostMaxAnnualUF!$J$2:$J$12484,ECT_EfficiencyCostMaxAnnualUF!$H$2:$H$12484)</f>
        <v>#N/A</v>
      </c>
      <c r="P67" s="82">
        <f>_xlfn.XLOOKUP(_xlfn.CONCAT($B67,$D67+1),ECT_Lifetime!$D$2:$D$1000,ECT_Lifetime!$C$2:$C$1000)</f>
        <v>25</v>
      </c>
      <c r="Q67" s="39">
        <f>_xlfn.XLOOKUP(_xlfn.CONCAT($B67,$D67),ECT_OperationalInfo!$G$2:$G$362,ECT_OperationalInfo!$D$2:$D$362)</f>
        <v>5.0000000000000001E-3</v>
      </c>
      <c r="R67" s="19">
        <f>_xlfn.XLOOKUP(_xlfn.CONCAT($B67,$D67),ECT_OperationalInfo!$G$2:$G$362,ECT_OperationalInfo!$E$2:$E$362)</f>
        <v>1</v>
      </c>
      <c r="S67" s="19">
        <f>_xlfn.XLOOKUP(_xlfn.CONCAT($B67,$D67),ECT_OperationalInfo!$G$2:$G$362,ECT_OperationalInfo!$F$2:$F$362)</f>
        <v>1</v>
      </c>
      <c r="T67" s="19">
        <f>SUMIF(ECT_LegacyCapacity!$F$2:$F$257,_xlfn.CONCAT($C67,$B67),ECT_LegacyCapacity!$E$2:$E$257)*1000-IFERROR(SUMIFS(ECT_LegacyRetirement!$F$2:$F$2701,ECT_LegacyRetirement!$G$2:$G$2701,_xlfn.CONCAT($B67,$C67),ECT_LegacyRetirement!$E$2:$E$2701,"&lt;="&amp;D67)*1000,0)</f>
        <v>0</v>
      </c>
      <c r="U67" s="41">
        <f>IFERROR(SUMIFS(ECT_CapAddBounds!$F$2:$F$5959,ECT_CapAddBounds!$H$2:$H$5959,_xlfn.CONCAT($B67,$C67),ECT_CapAddBounds!$E$2:$E$5959,"&lt;="&amp;D67)*1000,0)</f>
        <v>0</v>
      </c>
      <c r="V67" s="41">
        <f>IFERROR(SUMIFS(ECT_CapAddBounds!$G$2:$G$5959,ECT_CapAddBounds!$H$2:$H$5959,_xlfn.CONCAT($B67,$C67),ECT_CapAddBounds!$E$2:$E$5959,"&lt;="&amp;D67)*1000,0)</f>
        <v>0</v>
      </c>
      <c r="W67" s="42"/>
      <c r="X67" s="42"/>
      <c r="Y67" s="19">
        <v>6.7</v>
      </c>
      <c r="Z67" s="19">
        <v>0.112</v>
      </c>
      <c r="AA67" s="43"/>
      <c r="AB67" s="42">
        <v>1</v>
      </c>
      <c r="AC67" s="42"/>
      <c r="AD67" s="44"/>
      <c r="AE67" s="19">
        <v>0</v>
      </c>
      <c r="AF67" s="19">
        <f>Y67*Conversions!$D$4</f>
        <v>8.3007477958565321</v>
      </c>
      <c r="AG67" s="38" t="e">
        <f t="shared" si="4"/>
        <v>#N/A</v>
      </c>
      <c r="AH67" s="19">
        <f t="shared" si="5"/>
        <v>13</v>
      </c>
      <c r="AI67" s="19">
        <f t="shared" si="3"/>
        <v>0.14964415165301803</v>
      </c>
      <c r="AJ67" s="45" t="e">
        <f t="shared" si="2"/>
        <v>#N/A</v>
      </c>
    </row>
    <row r="68" spans="1:36" x14ac:dyDescent="0.25">
      <c r="A68" s="17">
        <v>1</v>
      </c>
      <c r="B68" s="17" t="s">
        <v>13</v>
      </c>
      <c r="C68" s="17" t="s">
        <v>80</v>
      </c>
      <c r="D68" s="17">
        <f>_xlfn.XLOOKUP(A68,PeriodMap!$A$2:$A$45,PeriodMap!$B$2:$B$45)</f>
        <v>2023</v>
      </c>
      <c r="E68" s="17" t="s">
        <v>227</v>
      </c>
      <c r="F68" s="17" t="s">
        <v>229</v>
      </c>
      <c r="G68" s="17" t="s">
        <v>6</v>
      </c>
      <c r="H68" s="17" t="s">
        <v>124</v>
      </c>
      <c r="I68" s="17" t="s">
        <v>33</v>
      </c>
      <c r="J68" s="17" t="s">
        <v>34</v>
      </c>
      <c r="K68" s="17">
        <v>8760</v>
      </c>
      <c r="L68" s="18">
        <f t="shared" ref="L68:S68" si="6">AVERAGE(L56,L44,L32,L20,L8)</f>
        <v>0.36640219899999998</v>
      </c>
      <c r="M68" s="18">
        <f t="shared" si="6"/>
        <v>0.85</v>
      </c>
      <c r="N68" s="18">
        <f t="shared" si="6"/>
        <v>11.206489512799999</v>
      </c>
      <c r="O68" s="18">
        <f t="shared" si="6"/>
        <v>133.5230182</v>
      </c>
      <c r="P68" s="18">
        <f t="shared" si="6"/>
        <v>40</v>
      </c>
      <c r="Q68" s="18">
        <f t="shared" si="6"/>
        <v>7.4499999999999997E-2</v>
      </c>
      <c r="R68" s="18">
        <f t="shared" si="6"/>
        <v>0.3</v>
      </c>
      <c r="S68" s="18">
        <f t="shared" si="6"/>
        <v>0.3</v>
      </c>
      <c r="T68" s="20">
        <f>T8+T20+T32+T44+T56</f>
        <v>264372.46999899996</v>
      </c>
      <c r="U68" s="20">
        <f t="shared" ref="U68:V68" si="7">U8+U20+U32+U44+U56</f>
        <v>0</v>
      </c>
      <c r="V68" s="20">
        <f t="shared" si="7"/>
        <v>0</v>
      </c>
      <c r="W68" s="1">
        <f>CarriersTech_characteristics!$G$2</f>
        <v>17.207187650000002</v>
      </c>
      <c r="X68" s="1">
        <f>CarriersTech_characteristics!$H$28*1000</f>
        <v>1942097.6230000001</v>
      </c>
      <c r="Y68" s="18">
        <f>AVERAGE(Y56,Y44,Y32,Y20,Y8)</f>
        <v>3</v>
      </c>
      <c r="Z68" s="18">
        <f>AVERAGE(Z56,Z44,Z32,Z20,Z8)</f>
        <v>0.10500000000000001</v>
      </c>
      <c r="AB68" s="1">
        <f>1/L68/(1-Q68)</f>
        <v>2.9489370740189562</v>
      </c>
      <c r="AC68" s="25"/>
      <c r="AD68" s="31">
        <f>X68/(W68*Conversions!$D$2)</f>
        <v>0.40631575182871843</v>
      </c>
      <c r="AE68" s="18">
        <f t="shared" ref="AE68:AJ68" si="8">AVERAGE(AE56,AE44,AE32,AE20,AE8)</f>
        <v>8.2378569959836966E-5</v>
      </c>
      <c r="AF68" s="18">
        <f t="shared" si="8"/>
        <v>3.7167527444133723</v>
      </c>
      <c r="AG68" s="18">
        <f t="shared" si="8"/>
        <v>7.4897367683866261</v>
      </c>
      <c r="AH68" s="18">
        <f t="shared" si="8"/>
        <v>20</v>
      </c>
      <c r="AI68" s="18">
        <f t="shared" si="8"/>
        <v>0.12149326526701618</v>
      </c>
      <c r="AJ68" s="18">
        <f t="shared" si="8"/>
        <v>61.647341125664774</v>
      </c>
    </row>
    <row r="69" spans="1:36" s="17" customFormat="1" x14ac:dyDescent="0.25">
      <c r="A69" s="17">
        <v>1</v>
      </c>
      <c r="B69" s="17" t="s">
        <v>14</v>
      </c>
      <c r="C69" s="17" t="s">
        <v>80</v>
      </c>
      <c r="D69" s="17">
        <f>_xlfn.XLOOKUP(A69,PeriodMap!$A$2:$A$45,PeriodMap!$B$2:$B$45)</f>
        <v>2023</v>
      </c>
      <c r="E69" s="17" t="s">
        <v>227</v>
      </c>
      <c r="F69" s="17" t="s">
        <v>234</v>
      </c>
      <c r="G69" s="17" t="s">
        <v>6</v>
      </c>
      <c r="H69" s="17" t="s">
        <v>124</v>
      </c>
      <c r="I69" s="17" t="s">
        <v>35</v>
      </c>
      <c r="J69" s="17" t="s">
        <v>34</v>
      </c>
      <c r="K69" s="17">
        <v>8760</v>
      </c>
      <c r="L69" s="18">
        <f t="shared" ref="L69:M79" si="9">AVERAGE(L57,L45,L33,L21,L9)</f>
        <v>0.40444272199999992</v>
      </c>
      <c r="M69" s="18">
        <f t="shared" si="9"/>
        <v>0.85</v>
      </c>
      <c r="N69" s="18">
        <f t="shared" ref="N69:Q69" si="10">AVERAGE(N57,N45,N33,N21,N9)</f>
        <v>8.512227803</v>
      </c>
      <c r="O69" s="18">
        <f t="shared" si="10"/>
        <v>0</v>
      </c>
      <c r="P69" s="18">
        <f t="shared" si="10"/>
        <v>25</v>
      </c>
      <c r="Q69" s="18">
        <f t="shared" si="10"/>
        <v>0.02</v>
      </c>
      <c r="R69" s="18">
        <f t="shared" ref="R69:S69" si="11">AVERAGE(R57,R45,R33,R21,R9)</f>
        <v>0.9</v>
      </c>
      <c r="S69" s="18">
        <f t="shared" si="11"/>
        <v>0.9</v>
      </c>
      <c r="T69" s="20">
        <f t="shared" ref="T69:V79" si="12">T9+T21+T33+T45+T57</f>
        <v>31397.200000000001</v>
      </c>
      <c r="U69" s="20">
        <f t="shared" si="12"/>
        <v>0</v>
      </c>
      <c r="V69" s="20">
        <f t="shared" si="12"/>
        <v>0</v>
      </c>
      <c r="W69" s="1">
        <f>CarriersTech_characteristics!$G$3</f>
        <v>37.681199999999997</v>
      </c>
      <c r="X69" s="1">
        <f>CarriersTech_characteristics!$H$3*1000</f>
        <v>3025024.5490000001</v>
      </c>
      <c r="Y69" s="18">
        <f t="shared" ref="Y69:Z69" si="13">AVERAGE(Y57,Y45,Y33,Y21,Y9)</f>
        <v>2.9</v>
      </c>
      <c r="Z69" s="18">
        <f t="shared" si="13"/>
        <v>0.10500000000000001</v>
      </c>
      <c r="AA69" s="36"/>
      <c r="AB69" s="1">
        <f>1/L69/(1-Q69)</f>
        <v>2.5229979617863076</v>
      </c>
      <c r="AC69" s="25"/>
      <c r="AD69" s="31">
        <f>(X69*Conversions!$D$3)/(W69*Conversions!$D$2)</f>
        <v>0.23958587284408495</v>
      </c>
      <c r="AE69" s="18">
        <f t="shared" ref="AE69:AJ69" si="14">AVERAGE(AE57,AE45,AE33,AE21,AE9)</f>
        <v>0</v>
      </c>
      <c r="AF69" s="18">
        <f t="shared" si="14"/>
        <v>3.5928609862662606</v>
      </c>
      <c r="AG69" s="18">
        <f t="shared" si="14"/>
        <v>4.9193668167337403</v>
      </c>
      <c r="AH69" s="18">
        <f t="shared" si="14"/>
        <v>13</v>
      </c>
      <c r="AI69" s="18">
        <f t="shared" si="14"/>
        <v>0.14444511726871467</v>
      </c>
      <c r="AJ69" s="18">
        <f t="shared" si="14"/>
        <v>34.056996247108344</v>
      </c>
    </row>
    <row r="70" spans="1:36" s="17" customFormat="1" x14ac:dyDescent="0.25">
      <c r="A70" s="17">
        <v>1</v>
      </c>
      <c r="B70" s="17" t="s">
        <v>16</v>
      </c>
      <c r="C70" s="17" t="s">
        <v>80</v>
      </c>
      <c r="D70" s="17">
        <f>_xlfn.XLOOKUP(A70,PeriodMap!$A$2:$A$45,PeriodMap!$B$2:$B$45)</f>
        <v>2023</v>
      </c>
      <c r="E70" s="17" t="s">
        <v>227</v>
      </c>
      <c r="G70" s="17" t="s">
        <v>6</v>
      </c>
      <c r="H70" s="17" t="s">
        <v>124</v>
      </c>
      <c r="I70" s="17" t="s">
        <v>35</v>
      </c>
      <c r="J70" s="17" t="s">
        <v>34</v>
      </c>
      <c r="K70" s="17">
        <v>8760</v>
      </c>
      <c r="L70" s="18">
        <f t="shared" si="9"/>
        <v>0.28070162799999998</v>
      </c>
      <c r="M70" s="18">
        <f t="shared" si="9"/>
        <v>0.85</v>
      </c>
      <c r="N70" s="18">
        <f t="shared" ref="N70:Q70" si="15">AVERAGE(N58,N46,N34,N22,N10)</f>
        <v>6.6797506490000007</v>
      </c>
      <c r="O70" s="18">
        <f t="shared" si="15"/>
        <v>0</v>
      </c>
      <c r="P70" s="18">
        <f t="shared" si="15"/>
        <v>25</v>
      </c>
      <c r="Q70" s="18">
        <f t="shared" si="15"/>
        <v>0.01</v>
      </c>
      <c r="R70" s="18">
        <f t="shared" ref="R70:S70" si="16">AVERAGE(R58,R46,R34,R22,R10)</f>
        <v>1</v>
      </c>
      <c r="S70" s="18">
        <f t="shared" si="16"/>
        <v>1</v>
      </c>
      <c r="T70" s="20">
        <f t="shared" si="12"/>
        <v>0</v>
      </c>
      <c r="U70" s="20">
        <f t="shared" si="12"/>
        <v>0</v>
      </c>
      <c r="V70" s="20">
        <f t="shared" si="12"/>
        <v>0</v>
      </c>
      <c r="W70" s="1">
        <f>CarriersTech_characteristics!$G$3</f>
        <v>37.681199999999997</v>
      </c>
      <c r="X70" s="1">
        <f>CarriersTech_characteristics!$H$3*1000</f>
        <v>3025024.5490000001</v>
      </c>
      <c r="Y70" s="18">
        <f t="shared" ref="Y70:Z70" si="17">AVERAGE(Y58,Y46,Y34,Y22,Y10)</f>
        <v>0.7</v>
      </c>
      <c r="Z70" s="18">
        <f t="shared" si="17"/>
        <v>0.10500000000000001</v>
      </c>
      <c r="AA70" s="36"/>
      <c r="AB70" s="1">
        <f>1/L70/(1-Q70)</f>
        <v>3.5984864687033813</v>
      </c>
      <c r="AC70" s="25"/>
      <c r="AD70" s="31">
        <f>(X70*Conversions!$D$3)/(W70*Conversions!$D$2)</f>
        <v>0.23958587284408495</v>
      </c>
      <c r="AE70" s="18">
        <f t="shared" ref="AE70:AJ70" si="18">AVERAGE(AE58,AE46,AE34,AE22,AE10)</f>
        <v>0</v>
      </c>
      <c r="AF70" s="18">
        <f t="shared" si="18"/>
        <v>0.86724230702978689</v>
      </c>
      <c r="AG70" s="18">
        <f t="shared" si="18"/>
        <v>5.8125083419702133</v>
      </c>
      <c r="AH70" s="18">
        <f t="shared" si="18"/>
        <v>13</v>
      </c>
      <c r="AI70" s="18">
        <f t="shared" si="18"/>
        <v>0.14444511726871467</v>
      </c>
      <c r="AJ70" s="18">
        <f t="shared" si="18"/>
        <v>40.240254927808088</v>
      </c>
    </row>
    <row r="71" spans="1:36" s="17" customFormat="1" x14ac:dyDescent="0.25">
      <c r="A71" s="17">
        <v>1</v>
      </c>
      <c r="B71" s="17" t="s">
        <v>17</v>
      </c>
      <c r="C71" s="17" t="s">
        <v>80</v>
      </c>
      <c r="D71" s="17">
        <f>_xlfn.XLOOKUP(A71,PeriodMap!$A$2:$A$45,PeriodMap!$B$2:$B$45)</f>
        <v>2023</v>
      </c>
      <c r="E71" s="17" t="s">
        <v>227</v>
      </c>
      <c r="F71" s="17" t="s">
        <v>235</v>
      </c>
      <c r="G71" s="17" t="s">
        <v>6</v>
      </c>
      <c r="H71" s="17" t="s">
        <v>124</v>
      </c>
      <c r="I71" s="17" t="s">
        <v>36</v>
      </c>
      <c r="J71" s="17" t="s">
        <v>34</v>
      </c>
      <c r="K71" s="17">
        <v>8760</v>
      </c>
      <c r="L71" s="18">
        <f t="shared" si="9"/>
        <v>1</v>
      </c>
      <c r="M71" s="18">
        <f t="shared" si="9"/>
        <v>0.70916666699999997</v>
      </c>
      <c r="N71" s="18">
        <f t="shared" ref="N71:Q71" si="19">AVERAGE(N59,N47,N35,N23,N11)</f>
        <v>20.833210350000002</v>
      </c>
      <c r="O71" s="18">
        <f t="shared" si="19"/>
        <v>0</v>
      </c>
      <c r="P71" s="18">
        <f t="shared" si="19"/>
        <v>40</v>
      </c>
      <c r="Q71" s="18">
        <f t="shared" si="19"/>
        <v>0.10780000000000001</v>
      </c>
      <c r="R71" s="18">
        <f t="shared" ref="R71:S71" si="20">AVERAGE(R59,R47,R35,R23,R11)</f>
        <v>0.01</v>
      </c>
      <c r="S71" s="18">
        <f t="shared" si="20"/>
        <v>0.01</v>
      </c>
      <c r="T71" s="20">
        <f t="shared" si="12"/>
        <v>8180.0099999999993</v>
      </c>
      <c r="U71" s="20">
        <f t="shared" si="12"/>
        <v>0</v>
      </c>
      <c r="V71" s="20">
        <f t="shared" si="12"/>
        <v>0</v>
      </c>
      <c r="W71" s="27"/>
      <c r="X71" s="27"/>
      <c r="Y71" s="18">
        <f t="shared" ref="Y71:Z71" si="21">AVERAGE(Y59,Y47,Y35,Y23,Y11)</f>
        <v>4.3</v>
      </c>
      <c r="Z71" s="18">
        <f t="shared" si="21"/>
        <v>0.10500000000000001</v>
      </c>
      <c r="AA71" s="36"/>
      <c r="AB71" s="1">
        <f>1/L71/(1-Q71)</f>
        <v>1.1208249271463797</v>
      </c>
      <c r="AC71" s="25"/>
      <c r="AD71" s="26"/>
      <c r="AE71" s="18">
        <f t="shared" ref="AE71:AJ71" si="22">AVERAGE(AE59,AE47,AE35,AE23,AE11)</f>
        <v>0</v>
      </c>
      <c r="AF71" s="18">
        <f t="shared" si="22"/>
        <v>5.3273456003258337</v>
      </c>
      <c r="AG71" s="18">
        <f t="shared" si="22"/>
        <v>15.505864749674169</v>
      </c>
      <c r="AH71" s="18">
        <f t="shared" si="22"/>
        <v>20</v>
      </c>
      <c r="AI71" s="18">
        <f t="shared" si="22"/>
        <v>0.12149326526701618</v>
      </c>
      <c r="AJ71" s="18">
        <f t="shared" si="22"/>
        <v>127.62736037751226</v>
      </c>
    </row>
    <row r="72" spans="1:36" s="17" customFormat="1" x14ac:dyDescent="0.25">
      <c r="A72" s="17">
        <v>1</v>
      </c>
      <c r="B72" s="17" t="s">
        <v>22</v>
      </c>
      <c r="C72" s="17" t="s">
        <v>80</v>
      </c>
      <c r="D72" s="17">
        <f>_xlfn.XLOOKUP(A72,PeriodMap!$A$2:$A$45,PeriodMap!$B$2:$B$45)</f>
        <v>2023</v>
      </c>
      <c r="E72" s="17" t="s">
        <v>227</v>
      </c>
      <c r="G72" s="17" t="s">
        <v>6</v>
      </c>
      <c r="H72" s="17" t="s">
        <v>124</v>
      </c>
      <c r="I72" s="17" t="s">
        <v>36</v>
      </c>
      <c r="J72" s="17" t="s">
        <v>34</v>
      </c>
      <c r="K72" s="17">
        <v>8760</v>
      </c>
      <c r="L72" s="18" t="e">
        <f t="shared" si="9"/>
        <v>#N/A</v>
      </c>
      <c r="M72" s="18" t="e">
        <f t="shared" si="9"/>
        <v>#N/A</v>
      </c>
      <c r="N72" s="18" t="e">
        <f t="shared" ref="N72:Q72" si="23">AVERAGE(N60,N48,N36,N24,N12)</f>
        <v>#N/A</v>
      </c>
      <c r="O72" s="18" t="e">
        <f t="shared" si="23"/>
        <v>#N/A</v>
      </c>
      <c r="P72" s="18">
        <f t="shared" si="23"/>
        <v>30</v>
      </c>
      <c r="Q72" s="18">
        <f t="shared" si="23"/>
        <v>0.05</v>
      </c>
      <c r="R72" s="18">
        <f t="shared" ref="R72:S72" si="24">AVERAGE(R60,R48,R36,R24,R12)</f>
        <v>0.01</v>
      </c>
      <c r="S72" s="18">
        <f t="shared" si="24"/>
        <v>0.01</v>
      </c>
      <c r="T72" s="20">
        <f t="shared" si="12"/>
        <v>0</v>
      </c>
      <c r="U72" s="20">
        <f t="shared" si="12"/>
        <v>0</v>
      </c>
      <c r="V72" s="20">
        <f t="shared" si="12"/>
        <v>0</v>
      </c>
      <c r="W72" s="27"/>
      <c r="X72" s="27"/>
      <c r="Y72" s="18">
        <f t="shared" ref="Y72:Z72" si="25">AVERAGE(Y60,Y48,Y36,Y24,Y12)</f>
        <v>5</v>
      </c>
      <c r="Z72" s="18">
        <f t="shared" si="25"/>
        <v>0.10500000000000001</v>
      </c>
      <c r="AA72" s="36"/>
      <c r="AB72" s="1" t="e">
        <f>1/L72/(1-Q72)</f>
        <v>#N/A</v>
      </c>
      <c r="AC72" s="25"/>
      <c r="AD72" s="26"/>
      <c r="AE72" s="18">
        <f t="shared" ref="AE72:AJ72" si="26">AVERAGE(AE60,AE48,AE36,AE24,AE12)</f>
        <v>0</v>
      </c>
      <c r="AF72" s="18">
        <f t="shared" si="26"/>
        <v>6.1945879073556211</v>
      </c>
      <c r="AG72" s="18" t="e">
        <f t="shared" si="26"/>
        <v>#N/A</v>
      </c>
      <c r="AH72" s="18">
        <f t="shared" si="26"/>
        <v>15</v>
      </c>
      <c r="AI72" s="18">
        <f t="shared" si="26"/>
        <v>0.13524800152154118</v>
      </c>
      <c r="AJ72" s="18" t="e">
        <f t="shared" si="26"/>
        <v>#N/A</v>
      </c>
    </row>
    <row r="73" spans="1:36" s="17" customFormat="1" x14ac:dyDescent="0.25">
      <c r="A73" s="17">
        <v>1</v>
      </c>
      <c r="B73" s="17" t="s">
        <v>15</v>
      </c>
      <c r="C73" s="17" t="s">
        <v>80</v>
      </c>
      <c r="D73" s="17">
        <f>_xlfn.XLOOKUP(A73,PeriodMap!$A$2:$A$45,PeriodMap!$B$2:$B$45)</f>
        <v>2023</v>
      </c>
      <c r="E73" s="17" t="s">
        <v>231</v>
      </c>
      <c r="F73" s="17" t="s">
        <v>232</v>
      </c>
      <c r="G73" s="17" t="s">
        <v>6</v>
      </c>
      <c r="H73" s="17" t="s">
        <v>124</v>
      </c>
      <c r="I73" s="17" t="s">
        <v>37</v>
      </c>
      <c r="J73" s="17" t="s">
        <v>34</v>
      </c>
      <c r="K73" s="17">
        <v>8760</v>
      </c>
      <c r="L73" s="18">
        <f t="shared" si="9"/>
        <v>1</v>
      </c>
      <c r="M73" s="18">
        <f t="shared" si="9"/>
        <v>1</v>
      </c>
      <c r="N73" s="18">
        <f t="shared" ref="N73:Q73" si="27">AVERAGE(N61,N49,N37,N25,N13)</f>
        <v>19.631814519999999</v>
      </c>
      <c r="O73" s="18">
        <f t="shared" si="27"/>
        <v>0</v>
      </c>
      <c r="P73" s="18">
        <f t="shared" si="27"/>
        <v>40</v>
      </c>
      <c r="Q73" s="18">
        <f t="shared" si="27"/>
        <v>6.0000000000000001E-3</v>
      </c>
      <c r="R73" s="18">
        <f t="shared" ref="R73:S73" si="28">AVERAGE(R61,R49,R37,R25,R13)</f>
        <v>1</v>
      </c>
      <c r="S73" s="18">
        <f t="shared" si="28"/>
        <v>1</v>
      </c>
      <c r="T73" s="20">
        <f t="shared" si="12"/>
        <v>46491.18</v>
      </c>
      <c r="U73" s="20">
        <f t="shared" si="12"/>
        <v>0</v>
      </c>
      <c r="V73" s="20">
        <f t="shared" si="12"/>
        <v>0</v>
      </c>
      <c r="W73" s="25"/>
      <c r="X73" s="28"/>
      <c r="Y73" s="18">
        <f t="shared" ref="Y73:Z73" si="29">AVERAGE(Y61,Y49,Y37,Y25,Y13)</f>
        <v>4.4000000000000004</v>
      </c>
      <c r="Z73" s="18">
        <f t="shared" si="29"/>
        <v>0.10500000000000001</v>
      </c>
      <c r="AA73" s="36"/>
      <c r="AB73" s="24"/>
      <c r="AC73" s="1">
        <f>L73-Q73</f>
        <v>0.99399999999999999</v>
      </c>
      <c r="AD73" s="24"/>
      <c r="AE73" s="18">
        <f t="shared" ref="AE73:AJ73" si="30">AVERAGE(AE61,AE49,AE37,AE25,AE13)</f>
        <v>0</v>
      </c>
      <c r="AF73" s="18">
        <f t="shared" si="30"/>
        <v>5.4512373584729472</v>
      </c>
      <c r="AG73" s="18">
        <f t="shared" si="30"/>
        <v>14.180577161527051</v>
      </c>
      <c r="AH73" s="18">
        <f t="shared" si="30"/>
        <v>20</v>
      </c>
      <c r="AI73" s="18">
        <f t="shared" si="30"/>
        <v>0.12149326526701618</v>
      </c>
      <c r="AJ73" s="18">
        <f t="shared" si="30"/>
        <v>116.71903895546127</v>
      </c>
    </row>
    <row r="74" spans="1:36" s="17" customFormat="1" x14ac:dyDescent="0.25">
      <c r="A74" s="17">
        <v>1</v>
      </c>
      <c r="B74" s="17" t="s">
        <v>18</v>
      </c>
      <c r="C74" s="17" t="s">
        <v>80</v>
      </c>
      <c r="D74" s="17">
        <f>_xlfn.XLOOKUP(A74,PeriodMap!$A$2:$A$45,PeriodMap!$B$2:$B$45)</f>
        <v>2023</v>
      </c>
      <c r="E74" s="17" t="s">
        <v>231</v>
      </c>
      <c r="F74" s="17" t="s">
        <v>233</v>
      </c>
      <c r="G74" s="17" t="s">
        <v>6</v>
      </c>
      <c r="H74" s="17" t="s">
        <v>124</v>
      </c>
      <c r="I74" s="17" t="s">
        <v>37</v>
      </c>
      <c r="J74" s="17" t="s">
        <v>34</v>
      </c>
      <c r="K74" s="17">
        <v>8760</v>
      </c>
      <c r="L74" s="18">
        <f t="shared" si="9"/>
        <v>1</v>
      </c>
      <c r="M74" s="18">
        <f t="shared" si="9"/>
        <v>1</v>
      </c>
      <c r="N74" s="18">
        <f t="shared" ref="N74:Q74" si="31">AVERAGE(N62,N50,N38,N26,N14)</f>
        <v>11.825348760000001</v>
      </c>
      <c r="O74" s="18">
        <f t="shared" si="31"/>
        <v>0</v>
      </c>
      <c r="P74" s="18">
        <f t="shared" si="31"/>
        <v>35</v>
      </c>
      <c r="Q74" s="18">
        <f t="shared" si="31"/>
        <v>0.01</v>
      </c>
      <c r="R74" s="18">
        <f t="shared" ref="R74:S74" si="32">AVERAGE(R62,R50,R38,R26,R14)</f>
        <v>1</v>
      </c>
      <c r="S74" s="18">
        <f t="shared" si="32"/>
        <v>1</v>
      </c>
      <c r="T74" s="20">
        <f t="shared" si="12"/>
        <v>4939.05</v>
      </c>
      <c r="U74" s="20">
        <f t="shared" si="12"/>
        <v>0</v>
      </c>
      <c r="V74" s="20">
        <f t="shared" si="12"/>
        <v>0</v>
      </c>
      <c r="W74" s="25"/>
      <c r="X74" s="28"/>
      <c r="Y74" s="18">
        <f t="shared" ref="Y74:Z74" si="33">AVERAGE(Y62,Y50,Y38,Y26,Y14)</f>
        <v>2.4</v>
      </c>
      <c r="Z74" s="18">
        <f t="shared" si="33"/>
        <v>8.3500000000000005E-2</v>
      </c>
      <c r="AA74" s="36"/>
      <c r="AB74" s="24"/>
      <c r="AC74" s="1">
        <f>L74-Q74</f>
        <v>0.99</v>
      </c>
      <c r="AD74" s="24"/>
      <c r="AE74" s="18">
        <f t="shared" ref="AE74:AJ74" si="34">AVERAGE(AE62,AE50,AE38,AE26,AE14)</f>
        <v>0</v>
      </c>
      <c r="AF74" s="18">
        <f t="shared" si="34"/>
        <v>2.973402195530698</v>
      </c>
      <c r="AG74" s="18">
        <f t="shared" si="34"/>
        <v>8.8519465644693032</v>
      </c>
      <c r="AH74" s="18">
        <f t="shared" si="34"/>
        <v>18</v>
      </c>
      <c r="AI74" s="18">
        <f t="shared" si="34"/>
        <v>0.1093062199026277</v>
      </c>
      <c r="AJ74" s="18">
        <f t="shared" si="34"/>
        <v>80.983008765235908</v>
      </c>
    </row>
    <row r="75" spans="1:36" s="17" customFormat="1" x14ac:dyDescent="0.25">
      <c r="A75" s="17">
        <v>1</v>
      </c>
      <c r="B75" s="17" t="s">
        <v>7</v>
      </c>
      <c r="C75" s="17" t="s">
        <v>80</v>
      </c>
      <c r="D75" s="17">
        <f>_xlfn.XLOOKUP(A75,PeriodMap!$A$2:$A$45,PeriodMap!$B$2:$B$45)</f>
        <v>2023</v>
      </c>
      <c r="E75" s="17" t="s">
        <v>227</v>
      </c>
      <c r="F75" s="17" t="s">
        <v>230</v>
      </c>
      <c r="G75" s="17" t="s">
        <v>6</v>
      </c>
      <c r="H75" s="17" t="s">
        <v>124</v>
      </c>
      <c r="I75" s="17" t="s">
        <v>38</v>
      </c>
      <c r="J75" s="17" t="s">
        <v>34</v>
      </c>
      <c r="K75" s="17">
        <v>8760</v>
      </c>
      <c r="L75" s="18">
        <f t="shared" si="9"/>
        <v>0.23884589699999997</v>
      </c>
      <c r="M75" s="18">
        <f t="shared" si="9"/>
        <v>1</v>
      </c>
      <c r="N75" s="18">
        <f t="shared" ref="N75:Q75" si="35">AVERAGE(N63,N51,N39,N27,N15)</f>
        <v>7.7134572399999994</v>
      </c>
      <c r="O75" s="18">
        <f t="shared" si="35"/>
        <v>0</v>
      </c>
      <c r="P75" s="18">
        <f t="shared" si="35"/>
        <v>20</v>
      </c>
      <c r="Q75" s="18">
        <f t="shared" si="35"/>
        <v>0.1</v>
      </c>
      <c r="R75" s="18">
        <f t="shared" ref="R75:S75" si="36">AVERAGE(R63,R51,R39,R27,R15)</f>
        <v>0.06</v>
      </c>
      <c r="S75" s="18">
        <f t="shared" si="36"/>
        <v>0.06</v>
      </c>
      <c r="T75" s="20">
        <f t="shared" si="12"/>
        <v>10830.04</v>
      </c>
      <c r="U75" s="20">
        <f t="shared" si="12"/>
        <v>0</v>
      </c>
      <c r="V75" s="20">
        <f t="shared" si="12"/>
        <v>0</v>
      </c>
      <c r="W75" s="1">
        <f>CarriersTech_characteristics!$G$7</f>
        <v>13.648968</v>
      </c>
      <c r="X75" s="1">
        <f>CarriersTech_characteristics!$H$5*1000</f>
        <v>1656436.6880000001</v>
      </c>
      <c r="Y75" s="18">
        <f t="shared" ref="Y75:Z75" si="37">AVERAGE(Y63,Y51,Y39,Y27,Y15)</f>
        <v>1</v>
      </c>
      <c r="Z75" s="18">
        <f t="shared" si="37"/>
        <v>8.3500000000000005E-2</v>
      </c>
      <c r="AA75" s="36"/>
      <c r="AB75" s="1">
        <f>1/L75/(1-Q75)</f>
        <v>4.6519999927447415</v>
      </c>
      <c r="AC75" s="25"/>
      <c r="AD75" s="30">
        <f>X75/(W75*Conversions!$D$2)</f>
        <v>0.43689545093040172</v>
      </c>
      <c r="AE75" s="18">
        <f t="shared" ref="AE75:AJ75" si="38">AVERAGE(AE63,AE51,AE39,AE27,AE15)</f>
        <v>0</v>
      </c>
      <c r="AF75" s="18">
        <f t="shared" si="38"/>
        <v>1.2389175814711242</v>
      </c>
      <c r="AG75" s="18">
        <f t="shared" si="38"/>
        <v>6.4745396585288741</v>
      </c>
      <c r="AH75" s="18">
        <f t="shared" si="38"/>
        <v>10</v>
      </c>
      <c r="AI75" s="18">
        <f t="shared" si="38"/>
        <v>0.15139063026119925</v>
      </c>
      <c r="AJ75" s="18">
        <f t="shared" si="38"/>
        <v>42.767109479352442</v>
      </c>
    </row>
    <row r="76" spans="1:36" s="17" customFormat="1" x14ac:dyDescent="0.25">
      <c r="A76" s="17">
        <v>1</v>
      </c>
      <c r="B76" s="17" t="s">
        <v>19</v>
      </c>
      <c r="C76" s="17" t="s">
        <v>80</v>
      </c>
      <c r="D76" s="17">
        <f>_xlfn.XLOOKUP(A76,PeriodMap!$A$2:$A$45,PeriodMap!$B$2:$B$45)</f>
        <v>2023</v>
      </c>
      <c r="E76" s="17" t="s">
        <v>239</v>
      </c>
      <c r="F76" s="17" t="s">
        <v>236</v>
      </c>
      <c r="G76" s="17" t="s">
        <v>6</v>
      </c>
      <c r="H76" s="17" t="s">
        <v>124</v>
      </c>
      <c r="I76" s="17" t="s">
        <v>39</v>
      </c>
      <c r="J76" s="17" t="s">
        <v>34</v>
      </c>
      <c r="K76" s="17">
        <v>8760</v>
      </c>
      <c r="L76" s="18">
        <f t="shared" si="9"/>
        <v>1</v>
      </c>
      <c r="M76" s="18">
        <f t="shared" si="9"/>
        <v>1</v>
      </c>
      <c r="N76" s="18">
        <f t="shared" ref="N76:Q76" si="39">AVERAGE(N64,N52,N40,N28,N16)</f>
        <v>5.6309841939999998</v>
      </c>
      <c r="O76" s="18">
        <f t="shared" si="39"/>
        <v>0</v>
      </c>
      <c r="P76" s="18">
        <f t="shared" si="39"/>
        <v>25</v>
      </c>
      <c r="Q76" s="18">
        <f t="shared" si="39"/>
        <v>0.01</v>
      </c>
      <c r="R76" s="18">
        <f t="shared" ref="R76:S76" si="40">AVERAGE(R64,R52,R40,R28,R16)</f>
        <v>1</v>
      </c>
      <c r="S76" s="18">
        <f t="shared" si="40"/>
        <v>1</v>
      </c>
      <c r="T76" s="20">
        <f t="shared" si="12"/>
        <v>58366.792573999992</v>
      </c>
      <c r="U76" s="20">
        <f t="shared" si="12"/>
        <v>0</v>
      </c>
      <c r="V76" s="20">
        <f t="shared" si="12"/>
        <v>0</v>
      </c>
      <c r="W76" s="25"/>
      <c r="X76" s="29" t="s">
        <v>248</v>
      </c>
      <c r="Y76" s="18">
        <f t="shared" ref="Y76:Z76" si="41">AVERAGE(Y64,Y52,Y40,Y28,Y16)</f>
        <v>0.35</v>
      </c>
      <c r="Z76" s="18">
        <f t="shared" si="41"/>
        <v>0.10500000000000001</v>
      </c>
      <c r="AA76" s="36"/>
      <c r="AB76" s="25">
        <v>1</v>
      </c>
      <c r="AC76" s="25"/>
      <c r="AD76" s="24"/>
      <c r="AE76" s="18">
        <f t="shared" ref="AE76:AJ76" si="42">AVERAGE(AE64,AE52,AE40,AE28,AE16)</f>
        <v>0</v>
      </c>
      <c r="AF76" s="18">
        <f t="shared" si="42"/>
        <v>0.43362115351489344</v>
      </c>
      <c r="AG76" s="18">
        <f t="shared" si="42"/>
        <v>5.1973630404851061</v>
      </c>
      <c r="AH76" s="18">
        <f t="shared" si="42"/>
        <v>13</v>
      </c>
      <c r="AI76" s="18">
        <f t="shared" si="42"/>
        <v>0.14444511726871467</v>
      </c>
      <c r="AJ76" s="18">
        <f t="shared" si="42"/>
        <v>35.981576523741737</v>
      </c>
    </row>
    <row r="77" spans="1:36" s="17" customFormat="1" x14ac:dyDescent="0.25">
      <c r="A77" s="17">
        <v>1</v>
      </c>
      <c r="B77" s="17" t="s">
        <v>20</v>
      </c>
      <c r="C77" s="17" t="s">
        <v>80</v>
      </c>
      <c r="D77" s="17">
        <f>_xlfn.XLOOKUP(A77,PeriodMap!$A$2:$A$45,PeriodMap!$B$2:$B$45)</f>
        <v>2023</v>
      </c>
      <c r="E77" s="17" t="s">
        <v>239</v>
      </c>
      <c r="F77" s="17" t="s">
        <v>237</v>
      </c>
      <c r="G77" s="17" t="s">
        <v>6</v>
      </c>
      <c r="H77" s="17" t="s">
        <v>124</v>
      </c>
      <c r="I77" s="17" t="s">
        <v>39</v>
      </c>
      <c r="J77" s="17" t="s">
        <v>34</v>
      </c>
      <c r="K77" s="17">
        <v>8760</v>
      </c>
      <c r="L77" s="18">
        <f t="shared" si="9"/>
        <v>1</v>
      </c>
      <c r="M77" s="18">
        <f t="shared" si="9"/>
        <v>1</v>
      </c>
      <c r="N77" s="18">
        <f t="shared" ref="N77:Q77" si="43">AVERAGE(N65,N53,N41,N29,N17)</f>
        <v>5.542187695</v>
      </c>
      <c r="O77" s="18">
        <f t="shared" si="43"/>
        <v>0</v>
      </c>
      <c r="P77" s="18">
        <f t="shared" si="43"/>
        <v>25</v>
      </c>
      <c r="Q77" s="18">
        <f t="shared" si="43"/>
        <v>0.01</v>
      </c>
      <c r="R77" s="18">
        <f t="shared" ref="R77:S77" si="44">AVERAGE(R65,R53,R41,R29,R17)</f>
        <v>1</v>
      </c>
      <c r="S77" s="18">
        <f t="shared" si="44"/>
        <v>1</v>
      </c>
      <c r="T77" s="20">
        <f t="shared" si="12"/>
        <v>9468.2674249999982</v>
      </c>
      <c r="U77" s="20">
        <f t="shared" si="12"/>
        <v>0</v>
      </c>
      <c r="V77" s="20">
        <f t="shared" si="12"/>
        <v>0</v>
      </c>
      <c r="W77" s="25"/>
      <c r="X77" s="25"/>
      <c r="Y77" s="18">
        <f t="shared" ref="Y77:Z77" si="45">AVERAGE(Y65,Y53,Y41,Y29,Y17)</f>
        <v>0.51</v>
      </c>
      <c r="Z77" s="18">
        <f t="shared" si="45"/>
        <v>0.10400000000000001</v>
      </c>
      <c r="AA77" s="36"/>
      <c r="AB77" s="25">
        <v>1</v>
      </c>
      <c r="AC77" s="25"/>
      <c r="AD77" s="24"/>
      <c r="AE77" s="18">
        <f t="shared" ref="AE77:AJ77" si="46">AVERAGE(AE65,AE53,AE41,AE29,AE17)</f>
        <v>0</v>
      </c>
      <c r="AF77" s="18">
        <f t="shared" si="46"/>
        <v>0.63184796655027331</v>
      </c>
      <c r="AG77" s="18">
        <f t="shared" si="46"/>
        <v>4.9103397284497268</v>
      </c>
      <c r="AH77" s="18">
        <f t="shared" si="46"/>
        <v>13</v>
      </c>
      <c r="AI77" s="18">
        <f t="shared" si="46"/>
        <v>0.1437086289255039</v>
      </c>
      <c r="AJ77" s="18">
        <f t="shared" si="46"/>
        <v>34.168718783025639</v>
      </c>
    </row>
    <row r="78" spans="1:36" s="17" customFormat="1" x14ac:dyDescent="0.25">
      <c r="A78" s="17">
        <v>1</v>
      </c>
      <c r="B78" s="17" t="s">
        <v>21</v>
      </c>
      <c r="C78" s="17" t="s">
        <v>80</v>
      </c>
      <c r="D78" s="17">
        <f>_xlfn.XLOOKUP(A78,PeriodMap!$A$2:$A$45,PeriodMap!$B$2:$B$45)</f>
        <v>2023</v>
      </c>
      <c r="E78" s="17" t="s">
        <v>239</v>
      </c>
      <c r="F78" s="17" t="s">
        <v>238</v>
      </c>
      <c r="G78" s="17" t="s">
        <v>6</v>
      </c>
      <c r="H78" s="17" t="s">
        <v>124</v>
      </c>
      <c r="I78" s="17" t="s">
        <v>40</v>
      </c>
      <c r="J78" s="17" t="s">
        <v>34</v>
      </c>
      <c r="K78" s="17">
        <v>8760</v>
      </c>
      <c r="L78" s="18">
        <f t="shared" si="9"/>
        <v>1</v>
      </c>
      <c r="M78" s="18">
        <f t="shared" si="9"/>
        <v>1</v>
      </c>
      <c r="N78" s="18">
        <f t="shared" ref="N78:Q78" si="47">AVERAGE(N66,N54,N42,N30,N18)</f>
        <v>10.659430270000001</v>
      </c>
      <c r="O78" s="18">
        <f t="shared" si="47"/>
        <v>0</v>
      </c>
      <c r="P78" s="18">
        <f t="shared" si="47"/>
        <v>25</v>
      </c>
      <c r="Q78" s="18">
        <f t="shared" si="47"/>
        <v>5.0000000000000001E-3</v>
      </c>
      <c r="R78" s="18">
        <f t="shared" ref="R78:S78" si="48">AVERAGE(R66,R54,R42,R30,R18)</f>
        <v>1</v>
      </c>
      <c r="S78" s="18">
        <f t="shared" si="48"/>
        <v>1</v>
      </c>
      <c r="T78" s="20">
        <f t="shared" si="12"/>
        <v>46169.83</v>
      </c>
      <c r="U78" s="20">
        <f t="shared" si="12"/>
        <v>0</v>
      </c>
      <c r="V78" s="20">
        <f t="shared" si="12"/>
        <v>0</v>
      </c>
      <c r="W78" s="25"/>
      <c r="X78" s="25"/>
      <c r="Y78" s="18">
        <f t="shared" ref="Y78:Z78" si="49">AVERAGE(Y66,Y54,Y42,Y30,Y18)</f>
        <v>0.68</v>
      </c>
      <c r="Z78" s="18">
        <f t="shared" si="49"/>
        <v>0.10500000000000001</v>
      </c>
      <c r="AA78" s="36"/>
      <c r="AB78" s="25">
        <v>1</v>
      </c>
      <c r="AC78" s="25"/>
      <c r="AD78" s="24"/>
      <c r="AE78" s="18">
        <f t="shared" ref="AE78:AJ78" si="50">AVERAGE(AE66,AE54,AE42,AE30,AE18)</f>
        <v>0</v>
      </c>
      <c r="AF78" s="18">
        <f t="shared" si="50"/>
        <v>0.84246395540036456</v>
      </c>
      <c r="AG78" s="18">
        <f t="shared" si="50"/>
        <v>9.816966314599636</v>
      </c>
      <c r="AH78" s="18">
        <f t="shared" si="50"/>
        <v>13</v>
      </c>
      <c r="AI78" s="18">
        <f t="shared" si="50"/>
        <v>0.14444511726871467</v>
      </c>
      <c r="AJ78" s="18">
        <f t="shared" si="50"/>
        <v>67.963296373230122</v>
      </c>
    </row>
    <row r="79" spans="1:36" s="83" customFormat="1" x14ac:dyDescent="0.25">
      <c r="A79" s="83">
        <v>1</v>
      </c>
      <c r="B79" s="83" t="s">
        <v>23</v>
      </c>
      <c r="C79" s="83" t="s">
        <v>80</v>
      </c>
      <c r="D79" s="83">
        <f>_xlfn.XLOOKUP(A79,PeriodMap!$A$2:$A$45,PeriodMap!$B$2:$B$45)</f>
        <v>2023</v>
      </c>
      <c r="E79" s="83" t="s">
        <v>239</v>
      </c>
      <c r="G79" s="83" t="s">
        <v>6</v>
      </c>
      <c r="H79" s="83" t="s">
        <v>124</v>
      </c>
      <c r="I79" s="83" t="s">
        <v>40</v>
      </c>
      <c r="J79" s="83" t="s">
        <v>34</v>
      </c>
      <c r="K79" s="83">
        <v>8760</v>
      </c>
      <c r="L79" s="84" t="e">
        <f t="shared" si="9"/>
        <v>#N/A</v>
      </c>
      <c r="M79" s="84" t="e">
        <f t="shared" si="9"/>
        <v>#N/A</v>
      </c>
      <c r="N79" s="84" t="e">
        <f t="shared" ref="N79:Q79" si="51">AVERAGE(N67,N55,N43,N31,N19)</f>
        <v>#N/A</v>
      </c>
      <c r="O79" s="84" t="e">
        <f t="shared" si="51"/>
        <v>#N/A</v>
      </c>
      <c r="P79" s="84">
        <f t="shared" si="51"/>
        <v>25</v>
      </c>
      <c r="Q79" s="84">
        <f t="shared" si="51"/>
        <v>5.0000000000000001E-3</v>
      </c>
      <c r="R79" s="84">
        <f t="shared" ref="R79:S79" si="52">AVERAGE(R67,R55,R43,R31,R19)</f>
        <v>1</v>
      </c>
      <c r="S79" s="84">
        <f t="shared" si="52"/>
        <v>1</v>
      </c>
      <c r="T79" s="85">
        <f t="shared" si="12"/>
        <v>0</v>
      </c>
      <c r="U79" s="85">
        <f t="shared" si="12"/>
        <v>0</v>
      </c>
      <c r="V79" s="85">
        <f t="shared" si="12"/>
        <v>0</v>
      </c>
      <c r="W79" s="42"/>
      <c r="X79" s="42"/>
      <c r="Y79" s="84">
        <f t="shared" ref="Y79:Z79" si="53">AVERAGE(Y67,Y55,Y43,Y31,Y19)</f>
        <v>6.7</v>
      </c>
      <c r="Z79" s="84">
        <f t="shared" si="53"/>
        <v>0.11200000000000002</v>
      </c>
      <c r="AA79" s="43"/>
      <c r="AB79" s="42">
        <v>1</v>
      </c>
      <c r="AC79" s="42"/>
      <c r="AD79" s="44"/>
      <c r="AE79" s="18">
        <f t="shared" ref="AE79:AJ79" si="54">AVERAGE(AE67,AE55,AE43,AE31,AE19)</f>
        <v>0</v>
      </c>
      <c r="AF79" s="18">
        <f t="shared" si="54"/>
        <v>8.3007477958565321</v>
      </c>
      <c r="AG79" s="18" t="e">
        <f t="shared" si="54"/>
        <v>#N/A</v>
      </c>
      <c r="AH79" s="18">
        <f t="shared" si="54"/>
        <v>13</v>
      </c>
      <c r="AI79" s="18">
        <f t="shared" si="54"/>
        <v>0.14964415165301803</v>
      </c>
      <c r="AJ79" s="18" t="e">
        <f t="shared" si="54"/>
        <v>#N/A</v>
      </c>
    </row>
    <row r="80" spans="1:36" hidden="1" x14ac:dyDescent="0.25">
      <c r="A80">
        <v>2</v>
      </c>
      <c r="B80" t="s">
        <v>13</v>
      </c>
      <c r="C80" t="s">
        <v>12</v>
      </c>
      <c r="D80">
        <f>_xlfn.XLOOKUP(A80,PeriodMap!$A$2:$A$45,PeriodMap!$B$2:$B$45)</f>
        <v>2024</v>
      </c>
      <c r="E80" t="s">
        <v>227</v>
      </c>
      <c r="F80" t="s">
        <v>229</v>
      </c>
      <c r="G80" t="s">
        <v>6</v>
      </c>
      <c r="H80" t="s">
        <v>124</v>
      </c>
      <c r="I80" t="s">
        <v>33</v>
      </c>
      <c r="J80" t="s">
        <v>34</v>
      </c>
      <c r="K80">
        <v>8760</v>
      </c>
      <c r="L80" s="5">
        <f>_xlfn.XLOOKUP(_xlfn.CONCAT($B80,$C80,$D80),ECT_EfficiencyCostMaxAnnualUF!$J$2:$J$12484,ECT_EfficiencyCostMaxAnnualUF!$F$2:$F$12484)</f>
        <v>0.38096819999999998</v>
      </c>
      <c r="M80" s="5">
        <f>_xlfn.XLOOKUP(_xlfn.CONCAT($B80,$C80,$D80),ECT_EfficiencyCostMaxAnnualUF!$J$2:$J$12484,ECT_EfficiencyCostMaxAnnualUF!$I$2:$I$12484)</f>
        <v>0.85</v>
      </c>
      <c r="N80" s="5">
        <f>_xlfn.XLOOKUP(_xlfn.CONCAT($B80,$C80,$D80),ECT_EfficiencyCostMaxAnnualUF!$J$2:$J$12484,ECT_EfficiencyCostMaxAnnualUF!$G$2:$G$12484)/1000</f>
        <v>13.721031290000001</v>
      </c>
      <c r="O80" s="5">
        <f>_xlfn.XLOOKUP(_xlfn.CONCAT($B80,$C80,$D80),ECT_EfficiencyCostMaxAnnualUF!$J$2:$J$12484,ECT_EfficiencyCostMaxAnnualUF!$H$2:$H$12484)</f>
        <v>133.5230182</v>
      </c>
      <c r="P80" s="74">
        <f>_xlfn.XLOOKUP(_xlfn.CONCAT($B80,$D80+1),ECT_Lifetime!$D$2:$D$1000,ECT_Lifetime!$C$2:$C$1000)</f>
        <v>40</v>
      </c>
      <c r="Q80" s="1">
        <f>_xlfn.XLOOKUP(_xlfn.CONCAT($B80,$D80),ECT_OperationalInfo!$G$2:$G$362,ECT_OperationalInfo!$D$2:$D$362)</f>
        <v>6.6000000000000003E-2</v>
      </c>
      <c r="R80">
        <f>_xlfn.XLOOKUP(_xlfn.CONCAT($B80,$D80),ECT_OperationalInfo!$G$2:$G$362,ECT_OperationalInfo!$E$2:$E$362)</f>
        <v>0.3</v>
      </c>
      <c r="S80">
        <f>_xlfn.XLOOKUP(_xlfn.CONCAT($B80,$D80),ECT_OperationalInfo!$G$2:$G$362,ECT_OperationalInfo!$F$2:$F$362)</f>
        <v>0.3</v>
      </c>
      <c r="T80" s="1">
        <f>SUMIF(ECT_LegacyCapacity!$F$2:$F$257,_xlfn.CONCAT($C80,$B80),ECT_LegacyCapacity!$E$2:$E$257)*1000-IFERROR(SUMIFS(ECT_LegacyRetirement!$F$2:$F$2701,ECT_LegacyRetirement!$G$2:$G$2701,_xlfn.CONCAT($B80,$C80),ECT_LegacyRetirement!$E$2:$E$2701,"&lt;="&amp;D80)*1000,0)</f>
        <v>67006.538983999999</v>
      </c>
      <c r="U80" s="16">
        <f>IFERROR(SUMIFS(ECT_CapAddBounds!$F$2:$F$5959,ECT_CapAddBounds!$H$2:$H$5959,_xlfn.CONCAT($B80,$C80),ECT_CapAddBounds!$E$2:$E$5959,"&lt;="&amp;D80)*1000,0)</f>
        <v>0</v>
      </c>
      <c r="V80" s="16">
        <f>IFERROR(SUMIFS(ECT_CapAddBounds!$G$2:$G$5959,ECT_CapAddBounds!$H$2:$H$5959,_xlfn.CONCAT($B80,$C80),ECT_CapAddBounds!$E$2:$E$5959,"&lt;="&amp;D80)*1000,0)</f>
        <v>0</v>
      </c>
      <c r="W80" s="1">
        <f>CarriersTech_characteristics!$G$2</f>
        <v>17.207187650000002</v>
      </c>
      <c r="X80" s="1">
        <f>CarriersTech_characteristics!$H$28*1000</f>
        <v>1942097.6230000001</v>
      </c>
      <c r="Y80" s="7">
        <v>3</v>
      </c>
      <c r="Z80">
        <v>0.105</v>
      </c>
      <c r="AA80" s="35"/>
      <c r="AB80" s="1">
        <f>1/L80/(1-Q80)</f>
        <v>2.8103758044980376</v>
      </c>
      <c r="AC80" s="25"/>
      <c r="AD80" s="31">
        <f>X80/(W80*Conversions!$D$2)</f>
        <v>0.40631575182871843</v>
      </c>
      <c r="AE80" s="11">
        <f>O80/W80/Conversions!$D$2*AB80</f>
        <v>7.8507860294473842E-5</v>
      </c>
      <c r="AF80">
        <f>Y80*Conversions!$D$4</f>
        <v>3.7167527444133723</v>
      </c>
      <c r="AG80" s="3">
        <f t="shared" ref="AG80:AG111" si="55">N80-AF80</f>
        <v>10.004278545586629</v>
      </c>
      <c r="AH80">
        <f>P80</f>
        <v>40</v>
      </c>
      <c r="AI80">
        <f t="shared" ref="AI80:AI139" si="56">Z80/(1-(1+Z80)^-AH80)</f>
        <v>0.10697140835497033</v>
      </c>
      <c r="AJ80" s="14">
        <f t="shared" ref="AJ80:AJ139" si="57">AG80/AI80</f>
        <v>93.522920745221626</v>
      </c>
    </row>
    <row r="81" spans="1:36" hidden="1" x14ac:dyDescent="0.25">
      <c r="A81">
        <v>2</v>
      </c>
      <c r="B81" t="s">
        <v>14</v>
      </c>
      <c r="C81" t="s">
        <v>12</v>
      </c>
      <c r="D81">
        <f>_xlfn.XLOOKUP(A81,PeriodMap!$A$2:$A$45,PeriodMap!$B$2:$B$45)</f>
        <v>2024</v>
      </c>
      <c r="E81" t="s">
        <v>227</v>
      </c>
      <c r="F81" t="s">
        <v>234</v>
      </c>
      <c r="G81" t="s">
        <v>6</v>
      </c>
      <c r="H81" t="s">
        <v>124</v>
      </c>
      <c r="I81" t="s">
        <v>35</v>
      </c>
      <c r="J81" t="s">
        <v>34</v>
      </c>
      <c r="K81">
        <v>8760</v>
      </c>
      <c r="L81" s="5">
        <f>_xlfn.XLOOKUP(_xlfn.CONCAT($B81,$C81,$D81),ECT_EfficiencyCostMaxAnnualUF!$J$2:$J$12484,ECT_EfficiencyCostMaxAnnualUF!$F$2:$F$12484)</f>
        <v>0.40444272199999998</v>
      </c>
      <c r="M81" s="5">
        <f>_xlfn.XLOOKUP(_xlfn.CONCAT($B81,$C81,$D81),ECT_EfficiencyCostMaxAnnualUF!$J$2:$J$12484,ECT_EfficiencyCostMaxAnnualUF!$I$2:$I$12484)</f>
        <v>0.85</v>
      </c>
      <c r="N81" s="5">
        <f>_xlfn.XLOOKUP(_xlfn.CONCAT($B81,$C81,$D81),ECT_EfficiencyCostMaxAnnualUF!$J$2:$J$12484,ECT_EfficiencyCostMaxAnnualUF!$G$2:$G$12484)/1000</f>
        <v>8.512227803</v>
      </c>
      <c r="O81" s="5">
        <f>_xlfn.XLOOKUP(_xlfn.CONCAT($B81,$C81,$D81),ECT_EfficiencyCostMaxAnnualUF!$J$2:$J$12484,ECT_EfficiencyCostMaxAnnualUF!$H$2:$H$12484)</f>
        <v>0</v>
      </c>
      <c r="P81" s="74">
        <f>_xlfn.XLOOKUP(_xlfn.CONCAT($B81,$D81+1),ECT_Lifetime!$D$2:$D$1000,ECT_Lifetime!$C$2:$C$1000)</f>
        <v>25</v>
      </c>
      <c r="Q81" s="1">
        <f>_xlfn.XLOOKUP(_xlfn.CONCAT($B81,$D81),ECT_OperationalInfo!$G$2:$G$362,ECT_OperationalInfo!$D$2:$D$362)</f>
        <v>0.02</v>
      </c>
      <c r="R81">
        <f>_xlfn.XLOOKUP(_xlfn.CONCAT($B81,$D81),ECT_OperationalInfo!$G$2:$G$362,ECT_OperationalInfo!$E$2:$E$362)</f>
        <v>0.9</v>
      </c>
      <c r="S81">
        <f>_xlfn.XLOOKUP(_xlfn.CONCAT($B81,$D81),ECT_OperationalInfo!$G$2:$G$362,ECT_OperationalInfo!$F$2:$F$362)</f>
        <v>0.9</v>
      </c>
      <c r="T81" s="1">
        <f>SUMIF(ECT_LegacyCapacity!$F$2:$F$257,_xlfn.CONCAT($C81,$B81),ECT_LegacyCapacity!$E$2:$E$257)*1000-IFERROR(SUMIFS(ECT_LegacyRetirement!$F$2:$F$2701,ECT_LegacyRetirement!$G$2:$G$2701,_xlfn.CONCAT($B81,$C81),ECT_LegacyRetirement!$E$2:$E$2701,"&lt;="&amp;D81)*1000,0)</f>
        <v>7330.5467170000011</v>
      </c>
      <c r="U81" s="16">
        <f>IFERROR(SUMIFS(ECT_CapAddBounds!$F$2:$F$5959,ECT_CapAddBounds!$H$2:$H$5959,_xlfn.CONCAT($B81,$C81),ECT_CapAddBounds!$E$2:$E$5959,"&lt;="&amp;D81)*1000,0)</f>
        <v>0</v>
      </c>
      <c r="V81" s="16">
        <f>IFERROR(SUMIFS(ECT_CapAddBounds!$G$2:$G$5959,ECT_CapAddBounds!$H$2:$H$5959,_xlfn.CONCAT($B81,$C81),ECT_CapAddBounds!$E$2:$E$5959,"&lt;="&amp;D81)*1000,0)</f>
        <v>0</v>
      </c>
      <c r="W81" s="1">
        <f>CarriersTech_characteristics!$G$3</f>
        <v>37.681199999999997</v>
      </c>
      <c r="X81" s="1">
        <f>CarriersTech_characteristics!$H$3*1000</f>
        <v>3025024.5490000001</v>
      </c>
      <c r="Y81">
        <v>2.9</v>
      </c>
      <c r="Z81">
        <v>0.105</v>
      </c>
      <c r="AB81" s="1">
        <f>1/L81/(1-Q81)</f>
        <v>2.5229979617863072</v>
      </c>
      <c r="AC81" s="25"/>
      <c r="AD81" s="31">
        <f>(X81*Conversions!$D$3)/(W81*Conversions!$D$2)</f>
        <v>0.23958587284408495</v>
      </c>
      <c r="AE81">
        <v>0</v>
      </c>
      <c r="AF81">
        <f>Y81*Conversions!$D$4</f>
        <v>3.5928609862662602</v>
      </c>
      <c r="AG81" s="3">
        <f t="shared" si="55"/>
        <v>4.9193668167337403</v>
      </c>
      <c r="AH81">
        <f t="shared" ref="AH81:AH139" si="58">P81</f>
        <v>25</v>
      </c>
      <c r="AI81">
        <f t="shared" si="56"/>
        <v>0.11442931981310331</v>
      </c>
      <c r="AJ81" s="14">
        <f t="shared" si="57"/>
        <v>42.990440079242902</v>
      </c>
    </row>
    <row r="82" spans="1:36" hidden="1" x14ac:dyDescent="0.25">
      <c r="A82">
        <v>2</v>
      </c>
      <c r="B82" t="s">
        <v>16</v>
      </c>
      <c r="C82" t="s">
        <v>12</v>
      </c>
      <c r="D82">
        <f>_xlfn.XLOOKUP(A82,PeriodMap!$A$2:$A$45,PeriodMap!$B$2:$B$45)</f>
        <v>2024</v>
      </c>
      <c r="E82" t="s">
        <v>227</v>
      </c>
      <c r="G82" t="s">
        <v>6</v>
      </c>
      <c r="H82" t="s">
        <v>124</v>
      </c>
      <c r="I82" t="s">
        <v>35</v>
      </c>
      <c r="J82" t="s">
        <v>34</v>
      </c>
      <c r="K82">
        <v>8760</v>
      </c>
      <c r="L82" s="5">
        <f>_xlfn.XLOOKUP(_xlfn.CONCAT($B82,$C82,$D82),ECT_EfficiencyCostMaxAnnualUF!$J$2:$J$12484,ECT_EfficiencyCostMaxAnnualUF!$F$2:$F$12484)</f>
        <v>0.28070162799999998</v>
      </c>
      <c r="M82" s="5">
        <f>_xlfn.XLOOKUP(_xlfn.CONCAT($B82,$C82,$D82),ECT_EfficiencyCostMaxAnnualUF!$J$2:$J$12484,ECT_EfficiencyCostMaxAnnualUF!$I$2:$I$12484)</f>
        <v>0.85</v>
      </c>
      <c r="N82" s="5">
        <f>_xlfn.XLOOKUP(_xlfn.CONCAT($B82,$C82,$D82),ECT_EfficiencyCostMaxAnnualUF!$J$2:$J$12484,ECT_EfficiencyCostMaxAnnualUF!$G$2:$G$12484)/1000</f>
        <v>6.6797506489999998</v>
      </c>
      <c r="O82" s="5">
        <f>_xlfn.XLOOKUP(_xlfn.CONCAT($B82,$C82,$D82),ECT_EfficiencyCostMaxAnnualUF!$J$2:$J$12484,ECT_EfficiencyCostMaxAnnualUF!$H$2:$H$12484)</f>
        <v>0</v>
      </c>
      <c r="P82" s="74">
        <f>_xlfn.XLOOKUP(_xlfn.CONCAT($B82,$D82+1),ECT_Lifetime!$D$2:$D$1000,ECT_Lifetime!$C$2:$C$1000)</f>
        <v>25</v>
      </c>
      <c r="Q82" s="1">
        <f>_xlfn.XLOOKUP(_xlfn.CONCAT($B82,$D82),ECT_OperationalInfo!$G$2:$G$362,ECT_OperationalInfo!$D$2:$D$362)</f>
        <v>0.01</v>
      </c>
      <c r="R82">
        <f>_xlfn.XLOOKUP(_xlfn.CONCAT($B82,$D82),ECT_OperationalInfo!$G$2:$G$362,ECT_OperationalInfo!$E$2:$E$362)</f>
        <v>1</v>
      </c>
      <c r="S82">
        <f>_xlfn.XLOOKUP(_xlfn.CONCAT($B82,$D82),ECT_OperationalInfo!$G$2:$G$362,ECT_OperationalInfo!$F$2:$F$362)</f>
        <v>1</v>
      </c>
      <c r="T82" s="1">
        <f>SUMIF(ECT_LegacyCapacity!$F$2:$F$257,_xlfn.CONCAT($C82,$B82),ECT_LegacyCapacity!$E$2:$E$257)*1000-IFERROR(SUMIFS(ECT_LegacyRetirement!$F$2:$F$2701,ECT_LegacyRetirement!$G$2:$G$2701,_xlfn.CONCAT($B82,$C82),ECT_LegacyRetirement!$E$2:$E$2701,"&lt;="&amp;D82)*1000,0)</f>
        <v>0</v>
      </c>
      <c r="U82" s="16">
        <f>IFERROR(SUMIFS(ECT_CapAddBounds!$F$2:$F$5959,ECT_CapAddBounds!$H$2:$H$5959,_xlfn.CONCAT($B82,$C82),ECT_CapAddBounds!$E$2:$E$5959,"&lt;="&amp;D82)*1000,0)</f>
        <v>0</v>
      </c>
      <c r="V82" s="16">
        <f>IFERROR(SUMIFS(ECT_CapAddBounds!$G$2:$G$5959,ECT_CapAddBounds!$H$2:$H$5959,_xlfn.CONCAT($B82,$C82),ECT_CapAddBounds!$E$2:$E$5959,"&lt;="&amp;D82)*1000,0)</f>
        <v>0</v>
      </c>
      <c r="W82" s="1">
        <f>CarriersTech_characteristics!$G$3</f>
        <v>37.681199999999997</v>
      </c>
      <c r="X82" s="1">
        <f>CarriersTech_characteristics!$H$3*1000</f>
        <v>3025024.5490000001</v>
      </c>
      <c r="Y82">
        <v>0.7</v>
      </c>
      <c r="Z82">
        <v>0.105</v>
      </c>
      <c r="AB82" s="1">
        <f>1/L82/(1-Q82)</f>
        <v>3.5984864687033813</v>
      </c>
      <c r="AC82" s="25"/>
      <c r="AD82" s="31">
        <f>(X82*Conversions!$D$3)/(W82*Conversions!$D$2)</f>
        <v>0.23958587284408495</v>
      </c>
      <c r="AE82">
        <v>0</v>
      </c>
      <c r="AF82">
        <f>Y82*Conversions!$D$4</f>
        <v>0.86724230702978689</v>
      </c>
      <c r="AG82" s="3">
        <f t="shared" si="55"/>
        <v>5.8125083419702133</v>
      </c>
      <c r="AH82">
        <f t="shared" si="58"/>
        <v>25</v>
      </c>
      <c r="AI82">
        <f t="shared" si="56"/>
        <v>0.11442931981310331</v>
      </c>
      <c r="AJ82" s="14">
        <f t="shared" si="57"/>
        <v>50.795620837943865</v>
      </c>
    </row>
    <row r="83" spans="1:36" hidden="1" x14ac:dyDescent="0.25">
      <c r="A83">
        <v>2</v>
      </c>
      <c r="B83" t="s">
        <v>17</v>
      </c>
      <c r="C83" t="s">
        <v>12</v>
      </c>
      <c r="D83">
        <f>_xlfn.XLOOKUP(A83,PeriodMap!$A$2:$A$45,PeriodMap!$B$2:$B$45)</f>
        <v>2024</v>
      </c>
      <c r="E83" t="s">
        <v>227</v>
      </c>
      <c r="F83" t="s">
        <v>235</v>
      </c>
      <c r="G83" t="s">
        <v>6</v>
      </c>
      <c r="H83" t="s">
        <v>124</v>
      </c>
      <c r="I83" t="s">
        <v>36</v>
      </c>
      <c r="J83" t="s">
        <v>34</v>
      </c>
      <c r="K83">
        <v>8760</v>
      </c>
      <c r="L83" s="5">
        <f>_xlfn.XLOOKUP(_xlfn.CONCAT($B83,$C83,$D83),ECT_EfficiencyCostMaxAnnualUF!$J$2:$J$12484,ECT_EfficiencyCostMaxAnnualUF!$F$2:$F$12484)</f>
        <v>1</v>
      </c>
      <c r="M83" s="5">
        <f>_xlfn.XLOOKUP(_xlfn.CONCAT($B83,$C83,$D83),ECT_EfficiencyCostMaxAnnualUF!$J$2:$J$12484,ECT_EfficiencyCostMaxAnnualUF!$I$2:$I$12484)</f>
        <v>0.70916666699999997</v>
      </c>
      <c r="N83" s="5">
        <f>_xlfn.XLOOKUP(_xlfn.CONCAT($B83,$C83,$D83),ECT_EfficiencyCostMaxAnnualUF!$J$2:$J$12484,ECT_EfficiencyCostMaxAnnualUF!$G$2:$G$12484)/1000</f>
        <v>20.833210350000002</v>
      </c>
      <c r="O83" s="5">
        <f>_xlfn.XLOOKUP(_xlfn.CONCAT($B83,$C83,$D83),ECT_EfficiencyCostMaxAnnualUF!$J$2:$J$12484,ECT_EfficiencyCostMaxAnnualUF!$H$2:$H$12484)</f>
        <v>0</v>
      </c>
      <c r="P83" s="74">
        <f>_xlfn.XLOOKUP(_xlfn.CONCAT($B83,$D83+1),ECT_Lifetime!$D$2:$D$1000,ECT_Lifetime!$C$2:$C$1000)</f>
        <v>40</v>
      </c>
      <c r="Q83" s="1">
        <f>_xlfn.XLOOKUP(_xlfn.CONCAT($B83,$D83),ECT_OperationalInfo!$G$2:$G$362,ECT_OperationalInfo!$D$2:$D$362)</f>
        <v>0.10780000000000001</v>
      </c>
      <c r="R83">
        <f>_xlfn.XLOOKUP(_xlfn.CONCAT($B83,$D83),ECT_OperationalInfo!$G$2:$G$362,ECT_OperationalInfo!$E$2:$E$362)</f>
        <v>0.01</v>
      </c>
      <c r="S83">
        <f>_xlfn.XLOOKUP(_xlfn.CONCAT($B83,$D83),ECT_OperationalInfo!$G$2:$G$362,ECT_OperationalInfo!$F$2:$F$362)</f>
        <v>0.01</v>
      </c>
      <c r="T83" s="1">
        <f>SUMIF(ECT_LegacyCapacity!$F$2:$F$257,_xlfn.CONCAT($C83,$B83),ECT_LegacyCapacity!$E$2:$E$257)*1000-IFERROR(SUMIFS(ECT_LegacyRetirement!$F$2:$F$2701,ECT_LegacyRetirement!$G$2:$G$2701,_xlfn.CONCAT($B83,$C83),ECT_LegacyRetirement!$E$2:$E$2701,"&lt;="&amp;D83)*1000,0)</f>
        <v>1603.5183979999999</v>
      </c>
      <c r="U83" s="16">
        <f>IFERROR(SUMIFS(ECT_CapAddBounds!$F$2:$F$5959,ECT_CapAddBounds!$H$2:$H$5959,_xlfn.CONCAT($B83,$C83),ECT_CapAddBounds!$E$2:$E$5959,"&lt;="&amp;D83)*1000,0)</f>
        <v>0</v>
      </c>
      <c r="V83" s="16">
        <f>IFERROR(SUMIFS(ECT_CapAddBounds!$G$2:$G$5959,ECT_CapAddBounds!$H$2:$H$5959,_xlfn.CONCAT($B83,$C83),ECT_CapAddBounds!$E$2:$E$5959,"&lt;="&amp;D83)*1000,0)</f>
        <v>0</v>
      </c>
      <c r="W83" s="27"/>
      <c r="X83" s="27"/>
      <c r="Y83">
        <v>4.3</v>
      </c>
      <c r="Z83">
        <v>0.105</v>
      </c>
      <c r="AB83" s="1">
        <f>1/L83/(1-Q83)</f>
        <v>1.1208249271463797</v>
      </c>
      <c r="AC83" s="25"/>
      <c r="AD83" s="26"/>
      <c r="AE83">
        <v>0</v>
      </c>
      <c r="AF83">
        <f>Y83*Conversions!$D$4</f>
        <v>5.3273456003258337</v>
      </c>
      <c r="AG83" s="3">
        <f t="shared" si="55"/>
        <v>15.505864749674167</v>
      </c>
      <c r="AH83">
        <f t="shared" si="58"/>
        <v>40</v>
      </c>
      <c r="AI83">
        <f t="shared" si="56"/>
        <v>0.10697140835497033</v>
      </c>
      <c r="AJ83" s="14">
        <f t="shared" si="57"/>
        <v>144.95335705238193</v>
      </c>
    </row>
    <row r="84" spans="1:36" hidden="1" x14ac:dyDescent="0.25">
      <c r="A84">
        <v>2</v>
      </c>
      <c r="B84" t="s">
        <v>22</v>
      </c>
      <c r="C84" t="s">
        <v>12</v>
      </c>
      <c r="D84">
        <f>_xlfn.XLOOKUP(A84,PeriodMap!$A$2:$A$45,PeriodMap!$B$2:$B$45)</f>
        <v>2024</v>
      </c>
      <c r="E84" t="s">
        <v>227</v>
      </c>
      <c r="G84" t="s">
        <v>6</v>
      </c>
      <c r="H84" t="s">
        <v>124</v>
      </c>
      <c r="I84" t="s">
        <v>36</v>
      </c>
      <c r="J84" t="s">
        <v>34</v>
      </c>
      <c r="K84">
        <v>8760</v>
      </c>
      <c r="L84" s="5">
        <f>_xlfn.XLOOKUP(_xlfn.CONCAT($B84,$C84,$D84),ECT_EfficiencyCostMaxAnnualUF!$J$2:$J$12484,ECT_EfficiencyCostMaxAnnualUF!$F$2:$F$12484)</f>
        <v>1</v>
      </c>
      <c r="M84" s="5">
        <f>_xlfn.XLOOKUP(_xlfn.CONCAT($B84,$C84,$D84),ECT_EfficiencyCostMaxAnnualUF!$J$2:$J$12484,ECT_EfficiencyCostMaxAnnualUF!$I$2:$I$12484)</f>
        <v>0.70916666699999997</v>
      </c>
      <c r="N84" s="5">
        <f>_xlfn.XLOOKUP(_xlfn.CONCAT($B84,$C84,$D84),ECT_EfficiencyCostMaxAnnualUF!$J$2:$J$12484,ECT_EfficiencyCostMaxAnnualUF!$G$2:$G$12484)/1000</f>
        <v>35.289429389999995</v>
      </c>
      <c r="O84" s="5">
        <f>_xlfn.XLOOKUP(_xlfn.CONCAT($B84,$C84,$D84),ECT_EfficiencyCostMaxAnnualUF!$J$2:$J$12484,ECT_EfficiencyCostMaxAnnualUF!$H$2:$H$12484)</f>
        <v>0</v>
      </c>
      <c r="P84" s="74">
        <f>_xlfn.XLOOKUP(_xlfn.CONCAT($B84,$D84+1),ECT_Lifetime!$D$2:$D$1000,ECT_Lifetime!$C$2:$C$1000)</f>
        <v>30</v>
      </c>
      <c r="Q84" s="1">
        <f>_xlfn.XLOOKUP(_xlfn.CONCAT($B84,$D84),ECT_OperationalInfo!$G$2:$G$362,ECT_OperationalInfo!$D$2:$D$362)</f>
        <v>0.05</v>
      </c>
      <c r="R84">
        <f>_xlfn.XLOOKUP(_xlfn.CONCAT($B84,$D84),ECT_OperationalInfo!$G$2:$G$362,ECT_OperationalInfo!$E$2:$E$362)</f>
        <v>0.01</v>
      </c>
      <c r="S84">
        <f>_xlfn.XLOOKUP(_xlfn.CONCAT($B84,$D84),ECT_OperationalInfo!$G$2:$G$362,ECT_OperationalInfo!$F$2:$F$362)</f>
        <v>0.01</v>
      </c>
      <c r="T84" s="1">
        <f>SUMIF(ECT_LegacyCapacity!$F$2:$F$257,_xlfn.CONCAT($C84,$B84),ECT_LegacyCapacity!$E$2:$E$257)*1000-IFERROR(SUMIFS(ECT_LegacyRetirement!$F$2:$F$2701,ECT_LegacyRetirement!$G$2:$G$2701,_xlfn.CONCAT($B84,$C84),ECT_LegacyRetirement!$E$2:$E$2701,"&lt;="&amp;D84)*1000,0)</f>
        <v>0</v>
      </c>
      <c r="U84" s="16">
        <f>IFERROR(SUMIFS(ECT_CapAddBounds!$F$2:$F$5959,ECT_CapAddBounds!$H$2:$H$5959,_xlfn.CONCAT($B84,$C84),ECT_CapAddBounds!$E$2:$E$5959,"&lt;="&amp;D84)*1000,0)</f>
        <v>0</v>
      </c>
      <c r="V84" s="16">
        <f>IFERROR(SUMIFS(ECT_CapAddBounds!$G$2:$G$5959,ECT_CapAddBounds!$H$2:$H$5959,_xlfn.CONCAT($B84,$C84),ECT_CapAddBounds!$E$2:$E$5959,"&lt;="&amp;D84)*1000,0)</f>
        <v>0</v>
      </c>
      <c r="W84" s="27"/>
      <c r="X84" s="27"/>
      <c r="Y84">
        <v>5</v>
      </c>
      <c r="Z84">
        <v>0.105</v>
      </c>
      <c r="AB84" s="1">
        <f>1/L84/(1-Q84)</f>
        <v>1.0526315789473684</v>
      </c>
      <c r="AC84" s="25"/>
      <c r="AD84" s="26"/>
      <c r="AE84">
        <v>0</v>
      </c>
      <c r="AF84">
        <f>Y84*Conversions!$D$4</f>
        <v>6.1945879073556211</v>
      </c>
      <c r="AG84" s="3">
        <f t="shared" si="55"/>
        <v>29.094841482644373</v>
      </c>
      <c r="AH84">
        <f t="shared" si="58"/>
        <v>30</v>
      </c>
      <c r="AI84">
        <f t="shared" si="56"/>
        <v>0.11052848152960514</v>
      </c>
      <c r="AJ84" s="14">
        <f t="shared" si="57"/>
        <v>263.2338839727143</v>
      </c>
    </row>
    <row r="85" spans="1:36" hidden="1" x14ac:dyDescent="0.25">
      <c r="A85">
        <v>2</v>
      </c>
      <c r="B85" t="s">
        <v>15</v>
      </c>
      <c r="C85" t="s">
        <v>12</v>
      </c>
      <c r="D85">
        <f>_xlfn.XLOOKUP(A85,PeriodMap!$A$2:$A$45,PeriodMap!$B$2:$B$45)</f>
        <v>2024</v>
      </c>
      <c r="E85" t="s">
        <v>231</v>
      </c>
      <c r="F85" t="s">
        <v>232</v>
      </c>
      <c r="G85" t="s">
        <v>6</v>
      </c>
      <c r="H85" t="s">
        <v>124</v>
      </c>
      <c r="I85" t="s">
        <v>37</v>
      </c>
      <c r="J85" t="s">
        <v>34</v>
      </c>
      <c r="K85">
        <v>8760</v>
      </c>
      <c r="L85" s="5">
        <f>_xlfn.XLOOKUP(_xlfn.CONCAT($B85,$C85,$D85),ECT_EfficiencyCostMaxAnnualUF!$J$2:$J$12484,ECT_EfficiencyCostMaxAnnualUF!$F$2:$F$12484)</f>
        <v>1</v>
      </c>
      <c r="M85" s="5">
        <f>_xlfn.XLOOKUP(_xlfn.CONCAT($B85,$C85,$D85),ECT_EfficiencyCostMaxAnnualUF!$J$2:$J$12484,ECT_EfficiencyCostMaxAnnualUF!$I$2:$I$12484)</f>
        <v>1</v>
      </c>
      <c r="N85" s="5">
        <f>_xlfn.XLOOKUP(_xlfn.CONCAT($B85,$C85,$D85),ECT_EfficiencyCostMaxAnnualUF!$J$2:$J$12484,ECT_EfficiencyCostMaxAnnualUF!$G$2:$G$12484)/1000</f>
        <v>19.631814519999999</v>
      </c>
      <c r="O85" s="5">
        <f>_xlfn.XLOOKUP(_xlfn.CONCAT($B85,$C85,$D85),ECT_EfficiencyCostMaxAnnualUF!$J$2:$J$12484,ECT_EfficiencyCostMaxAnnualUF!$H$2:$H$12484)</f>
        <v>0</v>
      </c>
      <c r="P85" s="74">
        <f>_xlfn.XLOOKUP(_xlfn.CONCAT($B85,$D85+1),ECT_Lifetime!$D$2:$D$1000,ECT_Lifetime!$C$2:$C$1000)</f>
        <v>40</v>
      </c>
      <c r="Q85" s="1">
        <f>_xlfn.XLOOKUP(_xlfn.CONCAT($B85,$D85),ECT_OperationalInfo!$G$2:$G$362,ECT_OperationalInfo!$D$2:$D$362)</f>
        <v>6.0000000000000001E-3</v>
      </c>
      <c r="R85">
        <f>_xlfn.XLOOKUP(_xlfn.CONCAT($B85,$D85),ECT_OperationalInfo!$G$2:$G$362,ECT_OperationalInfo!$E$2:$E$362)</f>
        <v>1</v>
      </c>
      <c r="S85">
        <f>_xlfn.XLOOKUP(_xlfn.CONCAT($B85,$D85),ECT_OperationalInfo!$G$2:$G$362,ECT_OperationalInfo!$F$2:$F$362)</f>
        <v>1</v>
      </c>
      <c r="T85" s="1">
        <f>SUMIF(ECT_LegacyCapacity!$F$2:$F$257,_xlfn.CONCAT($C85,$B85),ECT_LegacyCapacity!$E$2:$E$257)*1000-IFERROR(SUMIFS(ECT_LegacyRetirement!$F$2:$F$2701,ECT_LegacyRetirement!$G$2:$G$2701,_xlfn.CONCAT($B85,$C85),ECT_LegacyRetirement!$E$2:$E$2701,"&lt;="&amp;D85)*1000,0)</f>
        <v>20527.317305</v>
      </c>
      <c r="U85" s="16">
        <f>IFERROR(SUMIFS(ECT_CapAddBounds!$F$2:$F$5959,ECT_CapAddBounds!$H$2:$H$5959,_xlfn.CONCAT($B85,$C85),ECT_CapAddBounds!$E$2:$E$5959,"&lt;="&amp;D85)*1000,0)</f>
        <v>0</v>
      </c>
      <c r="V85" s="16">
        <f>IFERROR(SUMIFS(ECT_CapAddBounds!$G$2:$G$5959,ECT_CapAddBounds!$H$2:$H$5959,_xlfn.CONCAT($B85,$C85),ECT_CapAddBounds!$E$2:$E$5959,"&lt;="&amp;D85)*1000,0)</f>
        <v>0</v>
      </c>
      <c r="W85" s="25"/>
      <c r="X85" s="28"/>
      <c r="Y85">
        <v>4.4000000000000004</v>
      </c>
      <c r="Z85">
        <v>0.105</v>
      </c>
      <c r="AB85" s="24"/>
      <c r="AC85" s="1">
        <f>L85-Q85</f>
        <v>0.99399999999999999</v>
      </c>
      <c r="AD85" s="24"/>
      <c r="AE85">
        <v>0</v>
      </c>
      <c r="AF85">
        <f>Y85*Conversions!$D$4</f>
        <v>5.4512373584729472</v>
      </c>
      <c r="AG85" s="3">
        <f t="shared" si="55"/>
        <v>14.180577161527051</v>
      </c>
      <c r="AH85">
        <f t="shared" si="58"/>
        <v>40</v>
      </c>
      <c r="AI85">
        <f t="shared" si="56"/>
        <v>0.10697140835497033</v>
      </c>
      <c r="AJ85" s="14">
        <f t="shared" si="57"/>
        <v>132.56418121065303</v>
      </c>
    </row>
    <row r="86" spans="1:36" hidden="1" x14ac:dyDescent="0.25">
      <c r="A86">
        <v>2</v>
      </c>
      <c r="B86" t="s">
        <v>18</v>
      </c>
      <c r="C86" t="s">
        <v>12</v>
      </c>
      <c r="D86">
        <f>_xlfn.XLOOKUP(A86,PeriodMap!$A$2:$A$45,PeriodMap!$B$2:$B$45)</f>
        <v>2024</v>
      </c>
      <c r="E86" t="s">
        <v>231</v>
      </c>
      <c r="F86" t="s">
        <v>233</v>
      </c>
      <c r="G86" t="s">
        <v>6</v>
      </c>
      <c r="H86" t="s">
        <v>124</v>
      </c>
      <c r="I86" t="s">
        <v>37</v>
      </c>
      <c r="J86" t="s">
        <v>34</v>
      </c>
      <c r="K86">
        <v>8760</v>
      </c>
      <c r="L86" s="5">
        <f>_xlfn.XLOOKUP(_xlfn.CONCAT($B86,$C86,$D86),ECT_EfficiencyCostMaxAnnualUF!$J$2:$J$12484,ECT_EfficiencyCostMaxAnnualUF!$F$2:$F$12484)</f>
        <v>1</v>
      </c>
      <c r="M86" s="5">
        <f>_xlfn.XLOOKUP(_xlfn.CONCAT($B86,$C86,$D86),ECT_EfficiencyCostMaxAnnualUF!$J$2:$J$12484,ECT_EfficiencyCostMaxAnnualUF!$I$2:$I$12484)</f>
        <v>1</v>
      </c>
      <c r="N86" s="5">
        <f>_xlfn.XLOOKUP(_xlfn.CONCAT($B86,$C86,$D86),ECT_EfficiencyCostMaxAnnualUF!$J$2:$J$12484,ECT_EfficiencyCostMaxAnnualUF!$G$2:$G$12484)/1000</f>
        <v>11.825348760000001</v>
      </c>
      <c r="O86" s="5">
        <f>_xlfn.XLOOKUP(_xlfn.CONCAT($B86,$C86,$D86),ECT_EfficiencyCostMaxAnnualUF!$J$2:$J$12484,ECT_EfficiencyCostMaxAnnualUF!$H$2:$H$12484)</f>
        <v>0</v>
      </c>
      <c r="P86" s="74">
        <f>_xlfn.XLOOKUP(_xlfn.CONCAT($B86,$D86+1),ECT_Lifetime!$D$2:$D$1000,ECT_Lifetime!$C$2:$C$1000)</f>
        <v>35</v>
      </c>
      <c r="Q86" s="1">
        <f>_xlfn.XLOOKUP(_xlfn.CONCAT($B86,$D86),ECT_OperationalInfo!$G$2:$G$362,ECT_OperationalInfo!$D$2:$D$362)</f>
        <v>0.01</v>
      </c>
      <c r="R86">
        <f>_xlfn.XLOOKUP(_xlfn.CONCAT($B86,$D86),ECT_OperationalInfo!$G$2:$G$362,ECT_OperationalInfo!$E$2:$E$362)</f>
        <v>1</v>
      </c>
      <c r="S86">
        <f>_xlfn.XLOOKUP(_xlfn.CONCAT($B86,$D86),ECT_OperationalInfo!$G$2:$G$362,ECT_OperationalInfo!$F$2:$F$362)</f>
        <v>1</v>
      </c>
      <c r="T86" s="1">
        <f>SUMIF(ECT_LegacyCapacity!$F$2:$F$257,_xlfn.CONCAT($C86,$B86),ECT_LegacyCapacity!$E$2:$E$257)*1000-IFERROR(SUMIFS(ECT_LegacyRetirement!$F$2:$F$2701,ECT_LegacyRetirement!$G$2:$G$2701,_xlfn.CONCAT($B86,$C86),ECT_LegacyRetirement!$E$2:$E$2701,"&lt;="&amp;D86)*1000,0)</f>
        <v>1698.7499999999998</v>
      </c>
      <c r="U86" s="16">
        <f>IFERROR(SUMIFS(ECT_CapAddBounds!$F$2:$F$5959,ECT_CapAddBounds!$H$2:$H$5959,_xlfn.CONCAT($B86,$C86),ECT_CapAddBounds!$E$2:$E$5959,"&lt;="&amp;D86)*1000,0)</f>
        <v>28.000000000000004</v>
      </c>
      <c r="V86" s="16">
        <f>IFERROR(SUMIFS(ECT_CapAddBounds!$G$2:$G$5959,ECT_CapAddBounds!$H$2:$H$5959,_xlfn.CONCAT($B86,$C86),ECT_CapAddBounds!$E$2:$E$5959,"&lt;="&amp;D86)*1000,0)</f>
        <v>28.000000000000004</v>
      </c>
      <c r="W86" s="25"/>
      <c r="X86" s="28"/>
      <c r="Y86">
        <f>2.4</f>
        <v>2.4</v>
      </c>
      <c r="Z86">
        <v>8.3500000000000005E-2</v>
      </c>
      <c r="AB86" s="24"/>
      <c r="AC86" s="1">
        <f>L86-Q86</f>
        <v>0.99</v>
      </c>
      <c r="AD86" s="24"/>
      <c r="AE86">
        <v>0</v>
      </c>
      <c r="AF86">
        <f>Y86*Conversions!$D$4</f>
        <v>2.973402195530698</v>
      </c>
      <c r="AG86" s="3">
        <f t="shared" si="55"/>
        <v>8.8519465644693032</v>
      </c>
      <c r="AH86">
        <f t="shared" si="58"/>
        <v>35</v>
      </c>
      <c r="AI86">
        <f t="shared" si="56"/>
        <v>8.8866958914066166E-2</v>
      </c>
      <c r="AJ86" s="14">
        <f t="shared" si="57"/>
        <v>99.608973600965513</v>
      </c>
    </row>
    <row r="87" spans="1:36" hidden="1" x14ac:dyDescent="0.25">
      <c r="A87">
        <v>2</v>
      </c>
      <c r="B87" t="s">
        <v>7</v>
      </c>
      <c r="C87" t="s">
        <v>12</v>
      </c>
      <c r="D87">
        <f>_xlfn.XLOOKUP(A87,PeriodMap!$A$2:$A$45,PeriodMap!$B$2:$B$45)</f>
        <v>2024</v>
      </c>
      <c r="E87" t="s">
        <v>227</v>
      </c>
      <c r="F87" t="s">
        <v>230</v>
      </c>
      <c r="G87" t="s">
        <v>6</v>
      </c>
      <c r="H87" t="s">
        <v>124</v>
      </c>
      <c r="I87" t="s">
        <v>38</v>
      </c>
      <c r="J87" t="s">
        <v>34</v>
      </c>
      <c r="K87">
        <v>8760</v>
      </c>
      <c r="L87" s="5">
        <f>_xlfn.XLOOKUP(_xlfn.CONCAT($B87,$C87,$D87),ECT_EfficiencyCostMaxAnnualUF!$J$2:$J$12484,ECT_EfficiencyCostMaxAnnualUF!$F$2:$F$12484)</f>
        <v>0.238845897</v>
      </c>
      <c r="M87" s="5">
        <f>_xlfn.XLOOKUP(_xlfn.CONCAT($B87,$C87,$D87),ECT_EfficiencyCostMaxAnnualUF!$J$2:$J$12484,ECT_EfficiencyCostMaxAnnualUF!$I$2:$I$12484)</f>
        <v>1</v>
      </c>
      <c r="N87" s="5">
        <f>_xlfn.XLOOKUP(_xlfn.CONCAT($B87,$C87,$D87),ECT_EfficiencyCostMaxAnnualUF!$J$2:$J$12484,ECT_EfficiencyCostMaxAnnualUF!$G$2:$G$12484)/1000</f>
        <v>7.7134572399999994</v>
      </c>
      <c r="O87" s="5">
        <f>_xlfn.XLOOKUP(_xlfn.CONCAT($B87,$C87,$D87),ECT_EfficiencyCostMaxAnnualUF!$J$2:$J$12484,ECT_EfficiencyCostMaxAnnualUF!$H$2:$H$12484)</f>
        <v>0</v>
      </c>
      <c r="P87" s="74">
        <f>_xlfn.XLOOKUP(_xlfn.CONCAT($B87,$D87+1),ECT_Lifetime!$D$2:$D$1000,ECT_Lifetime!$C$2:$C$1000)</f>
        <v>20</v>
      </c>
      <c r="Q87" s="1">
        <f>_xlfn.XLOOKUP(_xlfn.CONCAT($B87,$D87),ECT_OperationalInfo!$G$2:$G$362,ECT_OperationalInfo!$D$2:$D$362)</f>
        <v>0.1</v>
      </c>
      <c r="R87">
        <f>_xlfn.XLOOKUP(_xlfn.CONCAT($B87,$D87),ECT_OperationalInfo!$G$2:$G$362,ECT_OperationalInfo!$E$2:$E$362)</f>
        <v>0.06</v>
      </c>
      <c r="S87">
        <f>_xlfn.XLOOKUP(_xlfn.CONCAT($B87,$D87),ECT_OperationalInfo!$G$2:$G$362,ECT_OperationalInfo!$F$2:$F$362)</f>
        <v>0.06</v>
      </c>
      <c r="T87" s="1">
        <f>SUMIF(ECT_LegacyCapacity!$F$2:$F$257,_xlfn.CONCAT($C87,$B87),ECT_LegacyCapacity!$E$2:$E$257)*1000-IFERROR(SUMIFS(ECT_LegacyRetirement!$F$2:$F$2701,ECT_LegacyRetirement!$G$2:$G$2701,_xlfn.CONCAT($B87,$C87),ECT_LegacyRetirement!$E$2:$E$2701,"&lt;="&amp;D87)*1000,0)</f>
        <v>3357.15</v>
      </c>
      <c r="U87" s="16">
        <f>IFERROR(SUMIFS(ECT_CapAddBounds!$F$2:$F$5959,ECT_CapAddBounds!$H$2:$H$5959,_xlfn.CONCAT($B87,$C87),ECT_CapAddBounds!$E$2:$E$5959,"&lt;="&amp;D87)*1000,0)</f>
        <v>143.00000000000003</v>
      </c>
      <c r="V87" s="16">
        <f>IFERROR(SUMIFS(ECT_CapAddBounds!$G$2:$G$5959,ECT_CapAddBounds!$H$2:$H$5959,_xlfn.CONCAT($B87,$C87),ECT_CapAddBounds!$E$2:$E$5959,"&lt;="&amp;D87)*1000,0)</f>
        <v>143.00000000000003</v>
      </c>
      <c r="W87" s="1">
        <f>CarriersTech_characteristics!$G$7</f>
        <v>13.648968</v>
      </c>
      <c r="X87" s="1">
        <f>CarriersTech_characteristics!$H$5*1000</f>
        <v>1656436.6880000001</v>
      </c>
      <c r="Y87" s="12">
        <v>1</v>
      </c>
      <c r="Z87">
        <v>8.3500000000000005E-2</v>
      </c>
      <c r="AB87" s="1">
        <f>1/L87/(1-Q87)</f>
        <v>4.6519999927447406</v>
      </c>
      <c r="AC87" s="25"/>
      <c r="AD87" s="30">
        <f>X87/(W87*Conversions!$D$2)</f>
        <v>0.43689545093040172</v>
      </c>
      <c r="AE87">
        <v>0</v>
      </c>
      <c r="AF87">
        <f>Y87*Conversions!$D$4</f>
        <v>1.2389175814711242</v>
      </c>
      <c r="AG87" s="3">
        <f t="shared" si="55"/>
        <v>6.474539658528875</v>
      </c>
      <c r="AH87">
        <f t="shared" si="58"/>
        <v>20</v>
      </c>
      <c r="AI87">
        <f t="shared" si="56"/>
        <v>0.10451929579519206</v>
      </c>
      <c r="AJ87" s="14">
        <f t="shared" si="57"/>
        <v>61.945879076872878</v>
      </c>
    </row>
    <row r="88" spans="1:36" hidden="1" x14ac:dyDescent="0.25">
      <c r="A88">
        <v>2</v>
      </c>
      <c r="B88" t="s">
        <v>19</v>
      </c>
      <c r="C88" t="s">
        <v>12</v>
      </c>
      <c r="D88">
        <f>_xlfn.XLOOKUP(A88,PeriodMap!$A$2:$A$45,PeriodMap!$B$2:$B$45)</f>
        <v>2024</v>
      </c>
      <c r="E88" t="s">
        <v>239</v>
      </c>
      <c r="F88" t="s">
        <v>236</v>
      </c>
      <c r="G88" t="s">
        <v>6</v>
      </c>
      <c r="H88" t="s">
        <v>124</v>
      </c>
      <c r="I88" t="s">
        <v>39</v>
      </c>
      <c r="J88" t="s">
        <v>34</v>
      </c>
      <c r="K88">
        <v>8760</v>
      </c>
      <c r="L88" s="5">
        <f>_xlfn.XLOOKUP(_xlfn.CONCAT($B88,$C88,$D88),ECT_EfficiencyCostMaxAnnualUF!$J$2:$J$12484,ECT_EfficiencyCostMaxAnnualUF!$F$2:$F$12484)</f>
        <v>1</v>
      </c>
      <c r="M88" s="5">
        <f>_xlfn.XLOOKUP(_xlfn.CONCAT($B88,$C88,$D88),ECT_EfficiencyCostMaxAnnualUF!$J$2:$J$12484,ECT_EfficiencyCostMaxAnnualUF!$I$2:$I$12484)</f>
        <v>1</v>
      </c>
      <c r="N88" s="5">
        <f>_xlfn.XLOOKUP(_xlfn.CONCAT($B88,$C88,$D88),ECT_EfficiencyCostMaxAnnualUF!$J$2:$J$12484,ECT_EfficiencyCostMaxAnnualUF!$G$2:$G$12484)/1000</f>
        <v>5.4397058559999998</v>
      </c>
      <c r="O88" s="5">
        <f>_xlfn.XLOOKUP(_xlfn.CONCAT($B88,$C88,$D88),ECT_EfficiencyCostMaxAnnualUF!$J$2:$J$12484,ECT_EfficiencyCostMaxAnnualUF!$H$2:$H$12484)</f>
        <v>0</v>
      </c>
      <c r="P88" s="74">
        <f>_xlfn.XLOOKUP(_xlfn.CONCAT($B88,$D88+1),ECT_Lifetime!$D$2:$D$1000,ECT_Lifetime!$C$2:$C$1000)</f>
        <v>25</v>
      </c>
      <c r="Q88" s="1">
        <f>_xlfn.XLOOKUP(_xlfn.CONCAT($B88,$D88),ECT_OperationalInfo!$G$2:$G$362,ECT_OperationalInfo!$D$2:$D$362)</f>
        <v>0.01</v>
      </c>
      <c r="R88">
        <f>_xlfn.XLOOKUP(_xlfn.CONCAT($B88,$D88),ECT_OperationalInfo!$G$2:$G$362,ECT_OperationalInfo!$E$2:$E$362)</f>
        <v>1</v>
      </c>
      <c r="S88">
        <f>_xlfn.XLOOKUP(_xlfn.CONCAT($B88,$D88),ECT_OperationalInfo!$G$2:$G$362,ECT_OperationalInfo!$F$2:$F$362)</f>
        <v>1</v>
      </c>
      <c r="T88" s="1">
        <f>SUMIF(ECT_LegacyCapacity!$F$2:$F$257,_xlfn.CONCAT($C88,$B88),ECT_LegacyCapacity!$E$2:$E$257)*1000-IFERROR(SUMIFS(ECT_LegacyRetirement!$F$2:$F$2701,ECT_LegacyRetirement!$G$2:$G$2701,_xlfn.CONCAT($B88,$C88),ECT_LegacyRetirement!$E$2:$E$2701,"&lt;="&amp;D88)*1000,0)</f>
        <v>19996.724187999997</v>
      </c>
      <c r="U88" s="16">
        <f>IFERROR(SUMIFS(ECT_CapAddBounds!$F$2:$F$5959,ECT_CapAddBounds!$H$2:$H$5959,_xlfn.CONCAT($B88,$C88),ECT_CapAddBounds!$E$2:$E$5959,"&lt;="&amp;D88)*1000,0)</f>
        <v>4791</v>
      </c>
      <c r="V88" s="16">
        <f>IFERROR(SUMIFS(ECT_CapAddBounds!$G$2:$G$5959,ECT_CapAddBounds!$H$2:$H$5959,_xlfn.CONCAT($B88,$C88),ECT_CapAddBounds!$E$2:$E$5959,"&lt;="&amp;D88)*1000,0)</f>
        <v>4791</v>
      </c>
      <c r="W88" s="25"/>
      <c r="X88" s="29" t="s">
        <v>248</v>
      </c>
      <c r="Y88">
        <v>0.35</v>
      </c>
      <c r="Z88">
        <v>0.105</v>
      </c>
      <c r="AB88" s="25">
        <v>1</v>
      </c>
      <c r="AC88" s="25"/>
      <c r="AD88" s="24"/>
      <c r="AE88">
        <v>0</v>
      </c>
      <c r="AF88">
        <f>Y88*Conversions!$D$4</f>
        <v>0.43362115351489344</v>
      </c>
      <c r="AG88" s="3">
        <f t="shared" si="55"/>
        <v>5.0060847024851061</v>
      </c>
      <c r="AH88">
        <f t="shared" si="58"/>
        <v>25</v>
      </c>
      <c r="AI88">
        <f t="shared" si="56"/>
        <v>0.11442931981310331</v>
      </c>
      <c r="AJ88" s="14">
        <f t="shared" si="57"/>
        <v>43.748269330461049</v>
      </c>
    </row>
    <row r="89" spans="1:36" hidden="1" x14ac:dyDescent="0.25">
      <c r="A89">
        <v>2</v>
      </c>
      <c r="B89" t="s">
        <v>20</v>
      </c>
      <c r="C89" t="s">
        <v>12</v>
      </c>
      <c r="D89">
        <f>_xlfn.XLOOKUP(A89,PeriodMap!$A$2:$A$45,PeriodMap!$B$2:$B$45)</f>
        <v>2024</v>
      </c>
      <c r="E89" t="s">
        <v>239</v>
      </c>
      <c r="F89" t="s">
        <v>237</v>
      </c>
      <c r="G89" t="s">
        <v>6</v>
      </c>
      <c r="H89" t="s">
        <v>124</v>
      </c>
      <c r="I89" t="s">
        <v>39</v>
      </c>
      <c r="J89" t="s">
        <v>34</v>
      </c>
      <c r="K89">
        <v>8760</v>
      </c>
      <c r="L89" s="5">
        <f>_xlfn.XLOOKUP(_xlfn.CONCAT($B89,$C89,$D89),ECT_EfficiencyCostMaxAnnualUF!$J$2:$J$12484,ECT_EfficiencyCostMaxAnnualUF!$F$2:$F$12484)</f>
        <v>1</v>
      </c>
      <c r="M89" s="5">
        <f>_xlfn.XLOOKUP(_xlfn.CONCAT($B89,$C89,$D89),ECT_EfficiencyCostMaxAnnualUF!$J$2:$J$12484,ECT_EfficiencyCostMaxAnnualUF!$I$2:$I$12484)</f>
        <v>1</v>
      </c>
      <c r="N89" s="5">
        <f>_xlfn.XLOOKUP(_xlfn.CONCAT($B89,$C89,$D89),ECT_EfficiencyCostMaxAnnualUF!$J$2:$J$12484,ECT_EfficiencyCostMaxAnnualUF!$G$2:$G$12484)/1000</f>
        <v>5.362133837</v>
      </c>
      <c r="O89" s="5">
        <f>_xlfn.XLOOKUP(_xlfn.CONCAT($B89,$C89,$D89),ECT_EfficiencyCostMaxAnnualUF!$J$2:$J$12484,ECT_EfficiencyCostMaxAnnualUF!$H$2:$H$12484)</f>
        <v>0</v>
      </c>
      <c r="P89" s="74">
        <f>_xlfn.XLOOKUP(_xlfn.CONCAT($B89,$D89+1),ECT_Lifetime!$D$2:$D$1000,ECT_Lifetime!$C$2:$C$1000)</f>
        <v>25</v>
      </c>
      <c r="Q89" s="1">
        <f>_xlfn.XLOOKUP(_xlfn.CONCAT($B89,$D89),ECT_OperationalInfo!$G$2:$G$362,ECT_OperationalInfo!$D$2:$D$362)</f>
        <v>6.0000000000000001E-3</v>
      </c>
      <c r="R89">
        <f>_xlfn.XLOOKUP(_xlfn.CONCAT($B89,$D89),ECT_OperationalInfo!$G$2:$G$362,ECT_OperationalInfo!$E$2:$E$362)</f>
        <v>1</v>
      </c>
      <c r="S89">
        <f>_xlfn.XLOOKUP(_xlfn.CONCAT($B89,$D89),ECT_OperationalInfo!$G$2:$G$362,ECT_OperationalInfo!$F$2:$F$362)</f>
        <v>1</v>
      </c>
      <c r="T89" s="1">
        <f>SUMIF(ECT_LegacyCapacity!$F$2:$F$257,_xlfn.CONCAT($C89,$B89),ECT_LegacyCapacity!$E$2:$E$257)*1000-IFERROR(SUMIFS(ECT_LegacyRetirement!$F$2:$F$2701,ECT_LegacyRetirement!$G$2:$G$2701,_xlfn.CONCAT($B89,$C89),ECT_LegacyRetirement!$E$2:$E$2701,"&lt;="&amp;D89)*1000,0)</f>
        <v>2666.3458109999992</v>
      </c>
      <c r="U89" s="16">
        <f>IFERROR(SUMIFS(ECT_CapAddBounds!$F$2:$F$5959,ECT_CapAddBounds!$H$2:$H$5959,_xlfn.CONCAT($B89,$C89),ECT_CapAddBounds!$E$2:$E$5959,"&lt;="&amp;D89)*1000,0)</f>
        <v>766</v>
      </c>
      <c r="V89" s="16">
        <f>IFERROR(SUMIFS(ECT_CapAddBounds!$G$2:$G$5959,ECT_CapAddBounds!$H$2:$H$5959,_xlfn.CONCAT($B89,$C89),ECT_CapAddBounds!$E$2:$E$5959,"&lt;="&amp;D89)*1000,0)</f>
        <v>766</v>
      </c>
      <c r="W89" s="25"/>
      <c r="X89" s="25"/>
      <c r="Y89">
        <v>0.51</v>
      </c>
      <c r="Z89">
        <v>0.104</v>
      </c>
      <c r="AB89" s="25">
        <v>1</v>
      </c>
      <c r="AC89" s="25"/>
      <c r="AD89" s="24"/>
      <c r="AE89">
        <v>0</v>
      </c>
      <c r="AF89">
        <f>Y89*Conversions!$D$4</f>
        <v>0.63184796655027331</v>
      </c>
      <c r="AG89" s="3">
        <f t="shared" si="55"/>
        <v>4.7302858704497268</v>
      </c>
      <c r="AH89">
        <f t="shared" si="58"/>
        <v>25</v>
      </c>
      <c r="AI89">
        <f t="shared" si="56"/>
        <v>0.11357300490974749</v>
      </c>
      <c r="AJ89" s="14">
        <f t="shared" si="57"/>
        <v>41.649737754220027</v>
      </c>
    </row>
    <row r="90" spans="1:36" hidden="1" x14ac:dyDescent="0.25">
      <c r="A90">
        <v>2</v>
      </c>
      <c r="B90" t="s">
        <v>21</v>
      </c>
      <c r="C90" t="s">
        <v>12</v>
      </c>
      <c r="D90">
        <f>_xlfn.XLOOKUP(A90,PeriodMap!$A$2:$A$45,PeriodMap!$B$2:$B$45)</f>
        <v>2024</v>
      </c>
      <c r="E90" t="s">
        <v>239</v>
      </c>
      <c r="F90" t="s">
        <v>238</v>
      </c>
      <c r="G90" t="s">
        <v>6</v>
      </c>
      <c r="H90" t="s">
        <v>124</v>
      </c>
      <c r="I90" t="s">
        <v>40</v>
      </c>
      <c r="J90" t="s">
        <v>34</v>
      </c>
      <c r="K90">
        <v>8760</v>
      </c>
      <c r="L90" s="5">
        <f>_xlfn.XLOOKUP(_xlfn.CONCAT($B90,$C90,$D90),ECT_EfficiencyCostMaxAnnualUF!$J$2:$J$12484,ECT_EfficiencyCostMaxAnnualUF!$F$2:$F$12484)</f>
        <v>1</v>
      </c>
      <c r="M90" s="5">
        <f>_xlfn.XLOOKUP(_xlfn.CONCAT($B90,$C90,$D90),ECT_EfficiencyCostMaxAnnualUF!$J$2:$J$12484,ECT_EfficiencyCostMaxAnnualUF!$I$2:$I$12484)</f>
        <v>1</v>
      </c>
      <c r="N90" s="5">
        <f>_xlfn.XLOOKUP(_xlfn.CONCAT($B90,$C90,$D90),ECT_EfficiencyCostMaxAnnualUF!$J$2:$J$12484,ECT_EfficiencyCostMaxAnnualUF!$G$2:$G$12484)/1000</f>
        <v>10.586964459999999</v>
      </c>
      <c r="O90" s="5">
        <f>_xlfn.XLOOKUP(_xlfn.CONCAT($B90,$C90,$D90),ECT_EfficiencyCostMaxAnnualUF!$J$2:$J$12484,ECT_EfficiencyCostMaxAnnualUF!$H$2:$H$12484)</f>
        <v>0</v>
      </c>
      <c r="P90" s="74">
        <f>_xlfn.XLOOKUP(_xlfn.CONCAT($B90,$D90+1),ECT_Lifetime!$D$2:$D$1000,ECT_Lifetime!$C$2:$C$1000)</f>
        <v>25</v>
      </c>
      <c r="Q90" s="1">
        <f>_xlfn.XLOOKUP(_xlfn.CONCAT($B90,$D90),ECT_OperationalInfo!$G$2:$G$362,ECT_OperationalInfo!$D$2:$D$362)</f>
        <v>5.0000000000000001E-3</v>
      </c>
      <c r="R90">
        <f>_xlfn.XLOOKUP(_xlfn.CONCAT($B90,$D90),ECT_OperationalInfo!$G$2:$G$362,ECT_OperationalInfo!$E$2:$E$362)</f>
        <v>1</v>
      </c>
      <c r="S90">
        <f>_xlfn.XLOOKUP(_xlfn.CONCAT($B90,$D90),ECT_OperationalInfo!$G$2:$G$362,ECT_OperationalInfo!$F$2:$F$362)</f>
        <v>1</v>
      </c>
      <c r="T90" s="1">
        <f>SUMIF(ECT_LegacyCapacity!$F$2:$F$257,_xlfn.CONCAT($C90,$B90),ECT_LegacyCapacity!$E$2:$E$257)*1000-IFERROR(SUMIFS(ECT_LegacyRetirement!$F$2:$F$2701,ECT_LegacyRetirement!$G$2:$G$2701,_xlfn.CONCAT($B90,$C90),ECT_LegacyRetirement!$E$2:$E$2701,"&lt;="&amp;D90)*1000,0)</f>
        <v>5301.42</v>
      </c>
      <c r="U90" s="16">
        <f>IFERROR(SUMIFS(ECT_CapAddBounds!$F$2:$F$5959,ECT_CapAddBounds!$H$2:$H$5959,_xlfn.CONCAT($B90,$C90),ECT_CapAddBounds!$E$2:$E$5959,"&lt;="&amp;D90)*1000,0)</f>
        <v>2</v>
      </c>
      <c r="V90" s="16">
        <f>IFERROR(SUMIFS(ECT_CapAddBounds!$G$2:$G$5959,ECT_CapAddBounds!$H$2:$H$5959,_xlfn.CONCAT($B90,$C90),ECT_CapAddBounds!$E$2:$E$5959,"&lt;="&amp;D90)*1000,0)</f>
        <v>2</v>
      </c>
      <c r="W90" s="25"/>
      <c r="X90" s="25"/>
      <c r="Y90">
        <v>0.68</v>
      </c>
      <c r="Z90">
        <v>0.105</v>
      </c>
      <c r="AB90" s="25">
        <v>1</v>
      </c>
      <c r="AC90" s="25"/>
      <c r="AD90" s="24"/>
      <c r="AE90">
        <v>0</v>
      </c>
      <c r="AF90">
        <f>Y90*Conversions!$D$4</f>
        <v>0.84246395540036456</v>
      </c>
      <c r="AG90" s="3">
        <f t="shared" si="55"/>
        <v>9.7445005045996353</v>
      </c>
      <c r="AH90">
        <f t="shared" si="58"/>
        <v>25</v>
      </c>
      <c r="AI90">
        <f t="shared" si="56"/>
        <v>0.11442931981310331</v>
      </c>
      <c r="AJ90" s="14">
        <f t="shared" si="57"/>
        <v>85.157375054883374</v>
      </c>
    </row>
    <row r="91" spans="1:36" s="19" customFormat="1" hidden="1" x14ac:dyDescent="0.25">
      <c r="A91" s="19">
        <v>2</v>
      </c>
      <c r="B91" s="19" t="s">
        <v>23</v>
      </c>
      <c r="C91" s="19" t="s">
        <v>12</v>
      </c>
      <c r="D91" s="19">
        <f>_xlfn.XLOOKUP(A91,PeriodMap!$A$2:$A$45,PeriodMap!$B$2:$B$45)</f>
        <v>2024</v>
      </c>
      <c r="E91" s="19" t="s">
        <v>239</v>
      </c>
      <c r="G91" s="19" t="s">
        <v>6</v>
      </c>
      <c r="H91" s="19" t="s">
        <v>124</v>
      </c>
      <c r="I91" s="19" t="s">
        <v>40</v>
      </c>
      <c r="J91" s="19" t="s">
        <v>34</v>
      </c>
      <c r="K91" s="19">
        <v>8760</v>
      </c>
      <c r="L91" s="37">
        <f>_xlfn.XLOOKUP(_xlfn.CONCAT($B91,$C91,$D91),ECT_EfficiencyCostMaxAnnualUF!$J$2:$J$12484,ECT_EfficiencyCostMaxAnnualUF!$F$2:$F$12484)</f>
        <v>1</v>
      </c>
      <c r="M91" s="37">
        <f>_xlfn.XLOOKUP(_xlfn.CONCAT($B91,$C91,$D91),ECT_EfficiencyCostMaxAnnualUF!$J$2:$J$12484,ECT_EfficiencyCostMaxAnnualUF!$I$2:$I$12484)</f>
        <v>1</v>
      </c>
      <c r="N91" s="37">
        <f>_xlfn.XLOOKUP(_xlfn.CONCAT($B91,$C91,$D91),ECT_EfficiencyCostMaxAnnualUF!$J$2:$J$12484,ECT_EfficiencyCostMaxAnnualUF!$G$2:$G$12484)/1000</f>
        <v>34.540361669999996</v>
      </c>
      <c r="O91" s="37">
        <f>_xlfn.XLOOKUP(_xlfn.CONCAT($B91,$C91,$D91),ECT_EfficiencyCostMaxAnnualUF!$J$2:$J$12484,ECT_EfficiencyCostMaxAnnualUF!$H$2:$H$12484)</f>
        <v>0</v>
      </c>
      <c r="P91" s="82">
        <f>_xlfn.XLOOKUP(_xlfn.CONCAT($B91,$D91+1),ECT_Lifetime!$D$2:$D$1000,ECT_Lifetime!$C$2:$C$1000)</f>
        <v>25</v>
      </c>
      <c r="Q91" s="39">
        <f>_xlfn.XLOOKUP(_xlfn.CONCAT($B91,$D91),ECT_OperationalInfo!$G$2:$G$362,ECT_OperationalInfo!$D$2:$D$362)</f>
        <v>5.0000000000000001E-3</v>
      </c>
      <c r="R91" s="19">
        <f>_xlfn.XLOOKUP(_xlfn.CONCAT($B91,$D91),ECT_OperationalInfo!$G$2:$G$362,ECT_OperationalInfo!$E$2:$E$362)</f>
        <v>1</v>
      </c>
      <c r="S91" s="19">
        <f>_xlfn.XLOOKUP(_xlfn.CONCAT($B91,$D91),ECT_OperationalInfo!$G$2:$G$362,ECT_OperationalInfo!$F$2:$F$362)</f>
        <v>1</v>
      </c>
      <c r="T91" s="39">
        <f>SUMIF(ECT_LegacyCapacity!$F$2:$F$257,_xlfn.CONCAT($C91,$B91),ECT_LegacyCapacity!$E$2:$E$257)*1000-IFERROR(SUMIFS(ECT_LegacyRetirement!$F$2:$F$2701,ECT_LegacyRetirement!$G$2:$G$2701,_xlfn.CONCAT($B91,$C91),ECT_LegacyRetirement!$E$2:$E$2701,"&lt;="&amp;D91)*1000,0)</f>
        <v>0</v>
      </c>
      <c r="U91" s="41">
        <f>IFERROR(SUMIFS(ECT_CapAddBounds!$F$2:$F$5959,ECT_CapAddBounds!$H$2:$H$5959,_xlfn.CONCAT($B91,$C91),ECT_CapAddBounds!$E$2:$E$5959,"&lt;="&amp;D91)*1000,0)</f>
        <v>0</v>
      </c>
      <c r="V91" s="41">
        <f>IFERROR(SUMIFS(ECT_CapAddBounds!$G$2:$G$5959,ECT_CapAddBounds!$H$2:$H$5959,_xlfn.CONCAT($B91,$C91),ECT_CapAddBounds!$E$2:$E$5959,"&lt;="&amp;D91)*1000,0)</f>
        <v>0</v>
      </c>
      <c r="W91" s="42"/>
      <c r="X91" s="42"/>
      <c r="Y91" s="19">
        <v>6.7</v>
      </c>
      <c r="Z91" s="19">
        <v>0.112</v>
      </c>
      <c r="AA91" s="43"/>
      <c r="AB91" s="42">
        <v>1</v>
      </c>
      <c r="AC91" s="42"/>
      <c r="AD91" s="44"/>
      <c r="AE91" s="19">
        <v>0</v>
      </c>
      <c r="AF91" s="19">
        <f>Y91*Conversions!$D$4</f>
        <v>8.3007477958565321</v>
      </c>
      <c r="AG91" s="38">
        <f t="shared" si="55"/>
        <v>26.239613874143465</v>
      </c>
      <c r="AH91" s="19">
        <f t="shared" si="58"/>
        <v>25</v>
      </c>
      <c r="AI91" s="19">
        <f t="shared" si="56"/>
        <v>0.12047788778229078</v>
      </c>
      <c r="AJ91" s="45">
        <f t="shared" si="57"/>
        <v>217.79609816499843</v>
      </c>
    </row>
    <row r="92" spans="1:36" hidden="1" x14ac:dyDescent="0.25">
      <c r="A92">
        <v>2</v>
      </c>
      <c r="B92" t="s">
        <v>13</v>
      </c>
      <c r="C92" t="s">
        <v>9</v>
      </c>
      <c r="D92">
        <f>_xlfn.XLOOKUP(A92,PeriodMap!$A$2:$A$45,PeriodMap!$B$2:$B$45)</f>
        <v>2024</v>
      </c>
      <c r="E92" t="s">
        <v>227</v>
      </c>
      <c r="F92" t="s">
        <v>229</v>
      </c>
      <c r="G92" t="s">
        <v>6</v>
      </c>
      <c r="H92" t="s">
        <v>124</v>
      </c>
      <c r="I92" t="s">
        <v>33</v>
      </c>
      <c r="J92" t="s">
        <v>34</v>
      </c>
      <c r="K92">
        <v>8760</v>
      </c>
      <c r="L92" s="5">
        <f>_xlfn.XLOOKUP(_xlfn.CONCAT($B92,$C92,$D92),ECT_EfficiencyCostMaxAnnualUF!$J$2:$J$12484,ECT_EfficiencyCostMaxAnnualUF!$F$2:$F$12484)</f>
        <v>0.38096819999999998</v>
      </c>
      <c r="M92" s="5">
        <f>_xlfn.XLOOKUP(_xlfn.CONCAT($B92,$C92,$D92),ECT_EfficiencyCostMaxAnnualUF!$J$2:$J$12484,ECT_EfficiencyCostMaxAnnualUF!$I$2:$I$12484)</f>
        <v>0.85</v>
      </c>
      <c r="N92" s="5">
        <f>_xlfn.XLOOKUP(_xlfn.CONCAT($B92,$C92,$D92),ECT_EfficiencyCostMaxAnnualUF!$J$2:$J$12484,ECT_EfficiencyCostMaxAnnualUF!$G$2:$G$12484)/1000</f>
        <v>13.721031290000001</v>
      </c>
      <c r="O92" s="5">
        <f>_xlfn.XLOOKUP(_xlfn.CONCAT($B92,$C92,$D92),ECT_EfficiencyCostMaxAnnualUF!$J$2:$J$12484,ECT_EfficiencyCostMaxAnnualUF!$H$2:$H$12484)</f>
        <v>133.5230182</v>
      </c>
      <c r="P92" s="74">
        <f>_xlfn.XLOOKUP(_xlfn.CONCAT($B92,$D92+1),ECT_Lifetime!$D$2:$D$1000,ECT_Lifetime!$C$2:$C$1000)</f>
        <v>40</v>
      </c>
      <c r="Q92" s="1">
        <f>_xlfn.XLOOKUP(_xlfn.CONCAT($B92,$D92),ECT_OperationalInfo!$G$2:$G$362,ECT_OperationalInfo!$D$2:$D$362)</f>
        <v>6.6000000000000003E-2</v>
      </c>
      <c r="R92">
        <f>_xlfn.XLOOKUP(_xlfn.CONCAT($B92,$D92),ECT_OperationalInfo!$G$2:$G$362,ECT_OperationalInfo!$E$2:$E$362)</f>
        <v>0.3</v>
      </c>
      <c r="S92">
        <f>_xlfn.XLOOKUP(_xlfn.CONCAT($B92,$D92),ECT_OperationalInfo!$G$2:$G$362,ECT_OperationalInfo!$F$2:$F$362)</f>
        <v>0.3</v>
      </c>
      <c r="T92" s="1">
        <f>SUMIF(ECT_LegacyCapacity!$F$2:$F$257,_xlfn.CONCAT($C92,$B92),ECT_LegacyCapacity!$E$2:$E$257)*1000-IFERROR(SUMIFS(ECT_LegacyRetirement!$F$2:$F$2701,ECT_LegacyRetirement!$G$2:$G$2701,_xlfn.CONCAT($B92,$C92),ECT_LegacyRetirement!$E$2:$E$2701,"&lt;="&amp;D92)*1000,0)</f>
        <v>1010.929706</v>
      </c>
      <c r="U92" s="16">
        <f>IFERROR(SUMIFS(ECT_CapAddBounds!$F$2:$F$5959,ECT_CapAddBounds!$H$2:$H$5959,_xlfn.CONCAT($B92,$C92),ECT_CapAddBounds!$E$2:$E$5959,"&lt;="&amp;D92)*1000,0)</f>
        <v>0</v>
      </c>
      <c r="V92" s="16">
        <f>IFERROR(SUMIFS(ECT_CapAddBounds!$G$2:$G$5959,ECT_CapAddBounds!$H$2:$H$5959,_xlfn.CONCAT($B92,$C92),ECT_CapAddBounds!$E$2:$E$5959,"&lt;="&amp;D92)*1000,0)</f>
        <v>0</v>
      </c>
      <c r="W92" s="1">
        <f>CarriersTech_characteristics!$G$2</f>
        <v>17.207187650000002</v>
      </c>
      <c r="X92" s="1">
        <f>CarriersTech_characteristics!$H$28*1000</f>
        <v>1942097.6230000001</v>
      </c>
      <c r="Y92" s="7">
        <v>3</v>
      </c>
      <c r="Z92">
        <v>0.105</v>
      </c>
      <c r="AA92" s="35"/>
      <c r="AB92" s="1">
        <f>1/L92/(1-Q92)</f>
        <v>2.8103758044980376</v>
      </c>
      <c r="AC92" s="25"/>
      <c r="AD92" s="31">
        <f>X92/(W92*Conversions!$D$2)</f>
        <v>0.40631575182871843</v>
      </c>
      <c r="AE92" s="11">
        <f>O92/CarriersTech_characteristics!$G$2/Conversions!$D$2*AB92</f>
        <v>7.8507860294473842E-5</v>
      </c>
      <c r="AF92">
        <f>Y92*Conversions!$D$4</f>
        <v>3.7167527444133723</v>
      </c>
      <c r="AG92" s="3">
        <f t="shared" si="55"/>
        <v>10.004278545586629</v>
      </c>
      <c r="AH92">
        <f t="shared" si="58"/>
        <v>40</v>
      </c>
      <c r="AI92">
        <f t="shared" si="56"/>
        <v>0.10697140835497033</v>
      </c>
      <c r="AJ92" s="14">
        <f t="shared" si="57"/>
        <v>93.522920745221626</v>
      </c>
    </row>
    <row r="93" spans="1:36" hidden="1" x14ac:dyDescent="0.25">
      <c r="A93">
        <v>2</v>
      </c>
      <c r="B93" t="s">
        <v>14</v>
      </c>
      <c r="C93" t="s">
        <v>9</v>
      </c>
      <c r="D93">
        <f>_xlfn.XLOOKUP(A93,PeriodMap!$A$2:$A$45,PeriodMap!$B$2:$B$45)</f>
        <v>2024</v>
      </c>
      <c r="E93" t="s">
        <v>227</v>
      </c>
      <c r="F93" t="s">
        <v>234</v>
      </c>
      <c r="G93" t="s">
        <v>6</v>
      </c>
      <c r="H93" t="s">
        <v>124</v>
      </c>
      <c r="I93" t="s">
        <v>35</v>
      </c>
      <c r="J93" t="s">
        <v>34</v>
      </c>
      <c r="K93">
        <v>8760</v>
      </c>
      <c r="L93" s="5">
        <f>_xlfn.XLOOKUP(_xlfn.CONCAT($B93,$C93,$D93),ECT_EfficiencyCostMaxAnnualUF!$J$2:$J$12484,ECT_EfficiencyCostMaxAnnualUF!$F$2:$F$12484)</f>
        <v>0.40444272199999998</v>
      </c>
      <c r="M93" s="5">
        <f>_xlfn.XLOOKUP(_xlfn.CONCAT($B93,$C93,$D93),ECT_EfficiencyCostMaxAnnualUF!$J$2:$J$12484,ECT_EfficiencyCostMaxAnnualUF!$I$2:$I$12484)</f>
        <v>0.85</v>
      </c>
      <c r="N93" s="5">
        <f>_xlfn.XLOOKUP(_xlfn.CONCAT($B93,$C93,$D93),ECT_EfficiencyCostMaxAnnualUF!$J$2:$J$12484,ECT_EfficiencyCostMaxAnnualUF!$G$2:$G$12484)/1000</f>
        <v>8.512227803</v>
      </c>
      <c r="O93" s="5">
        <f>_xlfn.XLOOKUP(_xlfn.CONCAT($B93,$C93,$D93),ECT_EfficiencyCostMaxAnnualUF!$J$2:$J$12484,ECT_EfficiencyCostMaxAnnualUF!$H$2:$H$12484)</f>
        <v>0</v>
      </c>
      <c r="P93" s="74">
        <f>_xlfn.XLOOKUP(_xlfn.CONCAT($B93,$D93+1),ECT_Lifetime!$D$2:$D$1000,ECT_Lifetime!$C$2:$C$1000)</f>
        <v>25</v>
      </c>
      <c r="Q93" s="1">
        <f>_xlfn.XLOOKUP(_xlfn.CONCAT($B93,$D93),ECT_OperationalInfo!$G$2:$G$362,ECT_OperationalInfo!$D$2:$D$362)</f>
        <v>0.02</v>
      </c>
      <c r="R93">
        <f>_xlfn.XLOOKUP(_xlfn.CONCAT($B93,$D93),ECT_OperationalInfo!$G$2:$G$362,ECT_OperationalInfo!$E$2:$E$362)</f>
        <v>0.9</v>
      </c>
      <c r="S93">
        <f>_xlfn.XLOOKUP(_xlfn.CONCAT($B93,$D93),ECT_OperationalInfo!$G$2:$G$362,ECT_OperationalInfo!$F$2:$F$362)</f>
        <v>0.9</v>
      </c>
      <c r="T93" s="1">
        <f>SUMIF(ECT_LegacyCapacity!$F$2:$F$257,_xlfn.CONCAT($C93,$B93),ECT_LegacyCapacity!$E$2:$E$257)*1000-IFERROR(SUMIFS(ECT_LegacyRetirement!$F$2:$F$2701,ECT_LegacyRetirement!$G$2:$G$2701,_xlfn.CONCAT($B93,$C93),ECT_LegacyRetirement!$E$2:$E$2701,"&lt;="&amp;D93)*1000,0)</f>
        <v>2002.456891</v>
      </c>
      <c r="U93" s="16">
        <f>IFERROR(SUMIFS(ECT_CapAddBounds!$F$2:$F$5959,ECT_CapAddBounds!$H$2:$H$5959,_xlfn.CONCAT($B93,$C93),ECT_CapAddBounds!$E$2:$E$5959,"&lt;="&amp;D93)*1000,0)</f>
        <v>0</v>
      </c>
      <c r="V93" s="16">
        <f>IFERROR(SUMIFS(ECT_CapAddBounds!$G$2:$G$5959,ECT_CapAddBounds!$H$2:$H$5959,_xlfn.CONCAT($B93,$C93),ECT_CapAddBounds!$E$2:$E$5959,"&lt;="&amp;D93)*1000,0)</f>
        <v>0</v>
      </c>
      <c r="W93" s="1">
        <f>CarriersTech_characteristics!$G$3</f>
        <v>37.681199999999997</v>
      </c>
      <c r="X93" s="1">
        <f>CarriersTech_characteristics!$H$3*1000</f>
        <v>3025024.5490000001</v>
      </c>
      <c r="Y93">
        <v>2.9</v>
      </c>
      <c r="Z93">
        <v>0.105</v>
      </c>
      <c r="AB93" s="1">
        <f>1/L93/(1-Q93)</f>
        <v>2.5229979617863072</v>
      </c>
      <c r="AC93" s="25"/>
      <c r="AD93" s="31">
        <f>(X93*Conversions!$D$3)/(W93*Conversions!$D$2)</f>
        <v>0.23958587284408495</v>
      </c>
      <c r="AE93">
        <v>0</v>
      </c>
      <c r="AF93">
        <f>Y93*Conversions!$D$4</f>
        <v>3.5928609862662602</v>
      </c>
      <c r="AG93" s="3">
        <f t="shared" si="55"/>
        <v>4.9193668167337403</v>
      </c>
      <c r="AH93">
        <f t="shared" si="58"/>
        <v>25</v>
      </c>
      <c r="AI93">
        <f t="shared" si="56"/>
        <v>0.11442931981310331</v>
      </c>
      <c r="AJ93" s="14">
        <f t="shared" si="57"/>
        <v>42.990440079242902</v>
      </c>
    </row>
    <row r="94" spans="1:36" hidden="1" x14ac:dyDescent="0.25">
      <c r="A94">
        <v>2</v>
      </c>
      <c r="B94" t="s">
        <v>16</v>
      </c>
      <c r="C94" t="s">
        <v>9</v>
      </c>
      <c r="D94">
        <f>_xlfn.XLOOKUP(A94,PeriodMap!$A$2:$A$45,PeriodMap!$B$2:$B$45)</f>
        <v>2024</v>
      </c>
      <c r="E94" t="s">
        <v>227</v>
      </c>
      <c r="G94" t="s">
        <v>6</v>
      </c>
      <c r="H94" t="s">
        <v>124</v>
      </c>
      <c r="I94" t="s">
        <v>35</v>
      </c>
      <c r="J94" t="s">
        <v>34</v>
      </c>
      <c r="K94">
        <v>8760</v>
      </c>
      <c r="L94" s="5">
        <f>_xlfn.XLOOKUP(_xlfn.CONCAT($B94,$C94,$D94),ECT_EfficiencyCostMaxAnnualUF!$J$2:$J$12484,ECT_EfficiencyCostMaxAnnualUF!$F$2:$F$12484)</f>
        <v>0.28070162799999998</v>
      </c>
      <c r="M94" s="5">
        <f>_xlfn.XLOOKUP(_xlfn.CONCAT($B94,$C94,$D94),ECT_EfficiencyCostMaxAnnualUF!$J$2:$J$12484,ECT_EfficiencyCostMaxAnnualUF!$I$2:$I$12484)</f>
        <v>0.85</v>
      </c>
      <c r="N94" s="5">
        <f>_xlfn.XLOOKUP(_xlfn.CONCAT($B94,$C94,$D94),ECT_EfficiencyCostMaxAnnualUF!$J$2:$J$12484,ECT_EfficiencyCostMaxAnnualUF!$G$2:$G$12484)/1000</f>
        <v>6.6797506489999998</v>
      </c>
      <c r="O94" s="5">
        <f>_xlfn.XLOOKUP(_xlfn.CONCAT($B94,$C94,$D94),ECT_EfficiencyCostMaxAnnualUF!$J$2:$J$12484,ECT_EfficiencyCostMaxAnnualUF!$H$2:$H$12484)</f>
        <v>0</v>
      </c>
      <c r="P94" s="74">
        <f>_xlfn.XLOOKUP(_xlfn.CONCAT($B94,$D94+1),ECT_Lifetime!$D$2:$D$1000,ECT_Lifetime!$C$2:$C$1000)</f>
        <v>25</v>
      </c>
      <c r="Q94" s="1">
        <f>_xlfn.XLOOKUP(_xlfn.CONCAT($B94,$D94),ECT_OperationalInfo!$G$2:$G$362,ECT_OperationalInfo!$D$2:$D$362)</f>
        <v>0.01</v>
      </c>
      <c r="R94">
        <f>_xlfn.XLOOKUP(_xlfn.CONCAT($B94,$D94),ECT_OperationalInfo!$G$2:$G$362,ECT_OperationalInfo!$E$2:$E$362)</f>
        <v>1</v>
      </c>
      <c r="S94">
        <f>_xlfn.XLOOKUP(_xlfn.CONCAT($B94,$D94),ECT_OperationalInfo!$G$2:$G$362,ECT_OperationalInfo!$F$2:$F$362)</f>
        <v>1</v>
      </c>
      <c r="T94" s="1">
        <f>SUMIF(ECT_LegacyCapacity!$F$2:$F$257,_xlfn.CONCAT($C94,$B94),ECT_LegacyCapacity!$E$2:$E$257)*1000-IFERROR(SUMIFS(ECT_LegacyRetirement!$F$2:$F$2701,ECT_LegacyRetirement!$G$2:$G$2701,_xlfn.CONCAT($B94,$C94),ECT_LegacyRetirement!$E$2:$E$2701,"&lt;="&amp;D94)*1000,0)</f>
        <v>0</v>
      </c>
      <c r="U94" s="16">
        <f>IFERROR(SUMIFS(ECT_CapAddBounds!$F$2:$F$5959,ECT_CapAddBounds!$H$2:$H$5959,_xlfn.CONCAT($B94,$C94),ECT_CapAddBounds!$E$2:$E$5959,"&lt;="&amp;D94)*1000,0)</f>
        <v>0</v>
      </c>
      <c r="V94" s="16">
        <f>IFERROR(SUMIFS(ECT_CapAddBounds!$G$2:$G$5959,ECT_CapAddBounds!$H$2:$H$5959,_xlfn.CONCAT($B94,$C94),ECT_CapAddBounds!$E$2:$E$5959,"&lt;="&amp;D94)*1000,0)</f>
        <v>0</v>
      </c>
      <c r="W94" s="1">
        <f>CarriersTech_characteristics!$G$3</f>
        <v>37.681199999999997</v>
      </c>
      <c r="X94" s="1">
        <f>CarriersTech_characteristics!$H$3*1000</f>
        <v>3025024.5490000001</v>
      </c>
      <c r="Y94">
        <v>0.7</v>
      </c>
      <c r="Z94">
        <v>0.105</v>
      </c>
      <c r="AB94" s="1">
        <f>1/L94/(1-Q94)</f>
        <v>3.5984864687033813</v>
      </c>
      <c r="AC94" s="25"/>
      <c r="AD94" s="31">
        <f>(X94*Conversions!$D$3)/(W94*Conversions!$D$2)</f>
        <v>0.23958587284408495</v>
      </c>
      <c r="AE94">
        <v>0</v>
      </c>
      <c r="AF94">
        <f>Y94*Conversions!$D$4</f>
        <v>0.86724230702978689</v>
      </c>
      <c r="AG94" s="3">
        <f t="shared" si="55"/>
        <v>5.8125083419702133</v>
      </c>
      <c r="AH94">
        <f t="shared" si="58"/>
        <v>25</v>
      </c>
      <c r="AI94">
        <f t="shared" si="56"/>
        <v>0.11442931981310331</v>
      </c>
      <c r="AJ94" s="14">
        <f t="shared" si="57"/>
        <v>50.795620837943865</v>
      </c>
    </row>
    <row r="95" spans="1:36" hidden="1" x14ac:dyDescent="0.25">
      <c r="A95">
        <v>2</v>
      </c>
      <c r="B95" t="s">
        <v>17</v>
      </c>
      <c r="C95" t="s">
        <v>9</v>
      </c>
      <c r="D95">
        <f>_xlfn.XLOOKUP(A95,PeriodMap!$A$2:$A$45,PeriodMap!$B$2:$B$45)</f>
        <v>2024</v>
      </c>
      <c r="E95" t="s">
        <v>227</v>
      </c>
      <c r="F95" t="s">
        <v>235</v>
      </c>
      <c r="G95" t="s">
        <v>6</v>
      </c>
      <c r="H95" t="s">
        <v>124</v>
      </c>
      <c r="I95" t="s">
        <v>36</v>
      </c>
      <c r="J95" t="s">
        <v>34</v>
      </c>
      <c r="K95">
        <v>8760</v>
      </c>
      <c r="L95" s="5">
        <f>_xlfn.XLOOKUP(_xlfn.CONCAT($B95,$C95,$D95),ECT_EfficiencyCostMaxAnnualUF!$J$2:$J$12484,ECT_EfficiencyCostMaxAnnualUF!$F$2:$F$12484)</f>
        <v>1</v>
      </c>
      <c r="M95" s="5">
        <f>_xlfn.XLOOKUP(_xlfn.CONCAT($B95,$C95,$D95),ECT_EfficiencyCostMaxAnnualUF!$J$2:$J$12484,ECT_EfficiencyCostMaxAnnualUF!$I$2:$I$12484)</f>
        <v>0.70916666699999997</v>
      </c>
      <c r="N95" s="5">
        <f>_xlfn.XLOOKUP(_xlfn.CONCAT($B95,$C95,$D95),ECT_EfficiencyCostMaxAnnualUF!$J$2:$J$12484,ECT_EfficiencyCostMaxAnnualUF!$G$2:$G$12484)/1000</f>
        <v>20.833210350000002</v>
      </c>
      <c r="O95" s="5">
        <f>_xlfn.XLOOKUP(_xlfn.CONCAT($B95,$C95,$D95),ECT_EfficiencyCostMaxAnnualUF!$J$2:$J$12484,ECT_EfficiencyCostMaxAnnualUF!$H$2:$H$12484)</f>
        <v>0</v>
      </c>
      <c r="P95" s="74">
        <f>_xlfn.XLOOKUP(_xlfn.CONCAT($B95,$D95+1),ECT_Lifetime!$D$2:$D$1000,ECT_Lifetime!$C$2:$C$1000)</f>
        <v>40</v>
      </c>
      <c r="Q95" s="1">
        <f>_xlfn.XLOOKUP(_xlfn.CONCAT($B95,$D95),ECT_OperationalInfo!$G$2:$G$362,ECT_OperationalInfo!$D$2:$D$362)</f>
        <v>0.10780000000000001</v>
      </c>
      <c r="R95">
        <f>_xlfn.XLOOKUP(_xlfn.CONCAT($B95,$D95),ECT_OperationalInfo!$G$2:$G$362,ECT_OperationalInfo!$E$2:$E$362)</f>
        <v>0.01</v>
      </c>
      <c r="S95">
        <f>_xlfn.XLOOKUP(_xlfn.CONCAT($B95,$D95),ECT_OperationalInfo!$G$2:$G$362,ECT_OperationalInfo!$F$2:$F$362)</f>
        <v>0.01</v>
      </c>
      <c r="T95" s="1">
        <f>SUMIF(ECT_LegacyCapacity!$F$2:$F$257,_xlfn.CONCAT($C95,$B95),ECT_LegacyCapacity!$E$2:$E$257)*1000-IFERROR(SUMIFS(ECT_LegacyRetirement!$F$2:$F$2701,ECT_LegacyRetirement!$G$2:$G$2701,_xlfn.CONCAT($B95,$C95),ECT_LegacyRetirement!$E$2:$E$2701,"&lt;="&amp;D95)*1000,0)</f>
        <v>0</v>
      </c>
      <c r="U95" s="16">
        <f>IFERROR(SUMIFS(ECT_CapAddBounds!$F$2:$F$5959,ECT_CapAddBounds!$H$2:$H$5959,_xlfn.CONCAT($B95,$C95),ECT_CapAddBounds!$E$2:$E$5959,"&lt;="&amp;D95)*1000,0)</f>
        <v>0</v>
      </c>
      <c r="V95" s="16">
        <f>IFERROR(SUMIFS(ECT_CapAddBounds!$G$2:$G$5959,ECT_CapAddBounds!$H$2:$H$5959,_xlfn.CONCAT($B95,$C95),ECT_CapAddBounds!$E$2:$E$5959,"&lt;="&amp;D95)*1000,0)</f>
        <v>0</v>
      </c>
      <c r="W95" s="27"/>
      <c r="X95" s="27"/>
      <c r="Y95">
        <v>4.3</v>
      </c>
      <c r="Z95">
        <v>0.105</v>
      </c>
      <c r="AB95" s="1">
        <f>1/L95/(1-Q95)</f>
        <v>1.1208249271463797</v>
      </c>
      <c r="AC95" s="25"/>
      <c r="AD95" s="26"/>
      <c r="AE95">
        <v>0</v>
      </c>
      <c r="AF95">
        <f>Y95*Conversions!$D$4</f>
        <v>5.3273456003258337</v>
      </c>
      <c r="AG95" s="3">
        <f t="shared" si="55"/>
        <v>15.505864749674167</v>
      </c>
      <c r="AH95">
        <f t="shared" si="58"/>
        <v>40</v>
      </c>
      <c r="AI95">
        <f t="shared" si="56"/>
        <v>0.10697140835497033</v>
      </c>
      <c r="AJ95" s="14">
        <f t="shared" si="57"/>
        <v>144.95335705238193</v>
      </c>
    </row>
    <row r="96" spans="1:36" hidden="1" x14ac:dyDescent="0.25">
      <c r="A96">
        <v>2</v>
      </c>
      <c r="B96" t="s">
        <v>22</v>
      </c>
      <c r="C96" t="s">
        <v>9</v>
      </c>
      <c r="D96">
        <f>_xlfn.XLOOKUP(A96,PeriodMap!$A$2:$A$45,PeriodMap!$B$2:$B$45)</f>
        <v>2024</v>
      </c>
      <c r="E96" t="s">
        <v>227</v>
      </c>
      <c r="G96" t="s">
        <v>6</v>
      </c>
      <c r="H96" t="s">
        <v>124</v>
      </c>
      <c r="I96" t="s">
        <v>36</v>
      </c>
      <c r="J96" t="s">
        <v>34</v>
      </c>
      <c r="K96">
        <v>8760</v>
      </c>
      <c r="L96" s="5">
        <f>_xlfn.XLOOKUP(_xlfn.CONCAT($B96,$C96,$D96),ECT_EfficiencyCostMaxAnnualUF!$J$2:$J$12484,ECT_EfficiencyCostMaxAnnualUF!$F$2:$F$12484)</f>
        <v>1</v>
      </c>
      <c r="M96" s="5">
        <f>_xlfn.XLOOKUP(_xlfn.CONCAT($B96,$C96,$D96),ECT_EfficiencyCostMaxAnnualUF!$J$2:$J$12484,ECT_EfficiencyCostMaxAnnualUF!$I$2:$I$12484)</f>
        <v>0.70916666699999997</v>
      </c>
      <c r="N96" s="5">
        <f>_xlfn.XLOOKUP(_xlfn.CONCAT($B96,$C96,$D96),ECT_EfficiencyCostMaxAnnualUF!$J$2:$J$12484,ECT_EfficiencyCostMaxAnnualUF!$G$2:$G$12484)/1000</f>
        <v>35.289429389999995</v>
      </c>
      <c r="O96" s="5">
        <f>_xlfn.XLOOKUP(_xlfn.CONCAT($B96,$C96,$D96),ECT_EfficiencyCostMaxAnnualUF!$J$2:$J$12484,ECT_EfficiencyCostMaxAnnualUF!$H$2:$H$12484)</f>
        <v>0</v>
      </c>
      <c r="P96" s="74">
        <f>_xlfn.XLOOKUP(_xlfn.CONCAT($B96,$D96+1),ECT_Lifetime!$D$2:$D$1000,ECT_Lifetime!$C$2:$C$1000)</f>
        <v>30</v>
      </c>
      <c r="Q96" s="1">
        <f>_xlfn.XLOOKUP(_xlfn.CONCAT($B96,$D96),ECT_OperationalInfo!$G$2:$G$362,ECT_OperationalInfo!$D$2:$D$362)</f>
        <v>0.05</v>
      </c>
      <c r="R96">
        <f>_xlfn.XLOOKUP(_xlfn.CONCAT($B96,$D96),ECT_OperationalInfo!$G$2:$G$362,ECT_OperationalInfo!$E$2:$E$362)</f>
        <v>0.01</v>
      </c>
      <c r="S96">
        <f>_xlfn.XLOOKUP(_xlfn.CONCAT($B96,$D96),ECT_OperationalInfo!$G$2:$G$362,ECT_OperationalInfo!$F$2:$F$362)</f>
        <v>0.01</v>
      </c>
      <c r="T96" s="1">
        <f>SUMIF(ECT_LegacyCapacity!$F$2:$F$257,_xlfn.CONCAT($C96,$B96),ECT_LegacyCapacity!$E$2:$E$257)*1000-IFERROR(SUMIFS(ECT_LegacyRetirement!$F$2:$F$2701,ECT_LegacyRetirement!$G$2:$G$2701,_xlfn.CONCAT($B96,$C96),ECT_LegacyRetirement!$E$2:$E$2701,"&lt;="&amp;D96)*1000,0)</f>
        <v>0</v>
      </c>
      <c r="U96" s="16">
        <f>IFERROR(SUMIFS(ECT_CapAddBounds!$F$2:$F$5959,ECT_CapAddBounds!$H$2:$H$5959,_xlfn.CONCAT($B96,$C96),ECT_CapAddBounds!$E$2:$E$5959,"&lt;="&amp;D96)*1000,0)</f>
        <v>0</v>
      </c>
      <c r="V96" s="16">
        <f>IFERROR(SUMIFS(ECT_CapAddBounds!$G$2:$G$5959,ECT_CapAddBounds!$H$2:$H$5959,_xlfn.CONCAT($B96,$C96),ECT_CapAddBounds!$E$2:$E$5959,"&lt;="&amp;D96)*1000,0)</f>
        <v>0</v>
      </c>
      <c r="W96" s="27"/>
      <c r="X96" s="27"/>
      <c r="Y96">
        <v>5</v>
      </c>
      <c r="Z96">
        <v>0.105</v>
      </c>
      <c r="AB96" s="1">
        <f>1/L96/(1-Q96)</f>
        <v>1.0526315789473684</v>
      </c>
      <c r="AC96" s="25"/>
      <c r="AD96" s="26"/>
      <c r="AE96">
        <v>0</v>
      </c>
      <c r="AF96">
        <f>Y96*Conversions!$D$4</f>
        <v>6.1945879073556211</v>
      </c>
      <c r="AG96" s="3">
        <f t="shared" si="55"/>
        <v>29.094841482644373</v>
      </c>
      <c r="AH96">
        <f t="shared" si="58"/>
        <v>30</v>
      </c>
      <c r="AI96">
        <f t="shared" si="56"/>
        <v>0.11052848152960514</v>
      </c>
      <c r="AJ96" s="14">
        <f t="shared" si="57"/>
        <v>263.2338839727143</v>
      </c>
    </row>
    <row r="97" spans="1:36" hidden="1" x14ac:dyDescent="0.25">
      <c r="A97">
        <v>2</v>
      </c>
      <c r="B97" t="s">
        <v>15</v>
      </c>
      <c r="C97" t="s">
        <v>9</v>
      </c>
      <c r="D97">
        <f>_xlfn.XLOOKUP(A97,PeriodMap!$A$2:$A$45,PeriodMap!$B$2:$B$45)</f>
        <v>2024</v>
      </c>
      <c r="E97" t="s">
        <v>231</v>
      </c>
      <c r="F97" t="s">
        <v>232</v>
      </c>
      <c r="G97" t="s">
        <v>6</v>
      </c>
      <c r="H97" t="s">
        <v>124</v>
      </c>
      <c r="I97" t="s">
        <v>37</v>
      </c>
      <c r="J97" t="s">
        <v>34</v>
      </c>
      <c r="K97">
        <v>8760</v>
      </c>
      <c r="L97" s="5">
        <f>_xlfn.XLOOKUP(_xlfn.CONCAT($B97,$C97,$D97),ECT_EfficiencyCostMaxAnnualUF!$J$2:$J$12484,ECT_EfficiencyCostMaxAnnualUF!$F$2:$F$12484)</f>
        <v>1</v>
      </c>
      <c r="M97" s="5">
        <f>_xlfn.XLOOKUP(_xlfn.CONCAT($B97,$C97,$D97),ECT_EfficiencyCostMaxAnnualUF!$J$2:$J$12484,ECT_EfficiencyCostMaxAnnualUF!$I$2:$I$12484)</f>
        <v>1</v>
      </c>
      <c r="N97" s="5">
        <f>_xlfn.XLOOKUP(_xlfn.CONCAT($B97,$C97,$D97),ECT_EfficiencyCostMaxAnnualUF!$J$2:$J$12484,ECT_EfficiencyCostMaxAnnualUF!$G$2:$G$12484)/1000</f>
        <v>19.631814519999999</v>
      </c>
      <c r="O97" s="5">
        <f>_xlfn.XLOOKUP(_xlfn.CONCAT($B97,$C97,$D97),ECT_EfficiencyCostMaxAnnualUF!$J$2:$J$12484,ECT_EfficiencyCostMaxAnnualUF!$H$2:$H$12484)</f>
        <v>0</v>
      </c>
      <c r="P97" s="74">
        <f>_xlfn.XLOOKUP(_xlfn.CONCAT($B97,$D97+1),ECT_Lifetime!$D$2:$D$1000,ECT_Lifetime!$C$2:$C$1000)</f>
        <v>40</v>
      </c>
      <c r="Q97" s="1">
        <f>_xlfn.XLOOKUP(_xlfn.CONCAT($B97,$D97),ECT_OperationalInfo!$G$2:$G$362,ECT_OperationalInfo!$D$2:$D$362)</f>
        <v>6.0000000000000001E-3</v>
      </c>
      <c r="R97">
        <f>_xlfn.XLOOKUP(_xlfn.CONCAT($B97,$D97),ECT_OperationalInfo!$G$2:$G$362,ECT_OperationalInfo!$E$2:$E$362)</f>
        <v>1</v>
      </c>
      <c r="S97">
        <f>_xlfn.XLOOKUP(_xlfn.CONCAT($B97,$D97),ECT_OperationalInfo!$G$2:$G$362,ECT_OperationalInfo!$F$2:$F$362)</f>
        <v>1</v>
      </c>
      <c r="T97" s="1">
        <f>SUMIF(ECT_LegacyCapacity!$F$2:$F$257,_xlfn.CONCAT($C97,$B97),ECT_LegacyCapacity!$E$2:$E$257)*1000-IFERROR(SUMIFS(ECT_LegacyRetirement!$F$2:$F$2701,ECT_LegacyRetirement!$G$2:$G$2701,_xlfn.CONCAT($B97,$C97),ECT_LegacyRetirement!$E$2:$E$2701,"&lt;="&amp;D97)*1000,0)</f>
        <v>1842.8252929999999</v>
      </c>
      <c r="U97" s="16">
        <f>IFERROR(SUMIFS(ECT_CapAddBounds!$F$2:$F$5959,ECT_CapAddBounds!$H$2:$H$5959,_xlfn.CONCAT($B97,$C97),ECT_CapAddBounds!$E$2:$E$5959,"&lt;="&amp;D97)*1000,0)</f>
        <v>0</v>
      </c>
      <c r="V97" s="16">
        <f>IFERROR(SUMIFS(ECT_CapAddBounds!$G$2:$G$5959,ECT_CapAddBounds!$H$2:$H$5959,_xlfn.CONCAT($B97,$C97),ECT_CapAddBounds!$E$2:$E$5959,"&lt;="&amp;D97)*1000,0)</f>
        <v>0</v>
      </c>
      <c r="W97" s="25"/>
      <c r="X97" s="28"/>
      <c r="Y97">
        <v>4.4000000000000004</v>
      </c>
      <c r="Z97">
        <v>0.105</v>
      </c>
      <c r="AB97" s="24"/>
      <c r="AC97" s="1">
        <f>L97-Q97</f>
        <v>0.99399999999999999</v>
      </c>
      <c r="AD97" s="24"/>
      <c r="AE97">
        <v>0</v>
      </c>
      <c r="AF97">
        <f>Y97*Conversions!$D$4</f>
        <v>5.4512373584729472</v>
      </c>
      <c r="AG97" s="3">
        <f t="shared" si="55"/>
        <v>14.180577161527051</v>
      </c>
      <c r="AH97">
        <f t="shared" si="58"/>
        <v>40</v>
      </c>
      <c r="AI97">
        <f t="shared" si="56"/>
        <v>0.10697140835497033</v>
      </c>
      <c r="AJ97" s="14">
        <f t="shared" si="57"/>
        <v>132.56418121065303</v>
      </c>
    </row>
    <row r="98" spans="1:36" hidden="1" x14ac:dyDescent="0.25">
      <c r="A98">
        <v>2</v>
      </c>
      <c r="B98" t="s">
        <v>18</v>
      </c>
      <c r="C98" t="s">
        <v>9</v>
      </c>
      <c r="D98">
        <f>_xlfn.XLOOKUP(A98,PeriodMap!$A$2:$A$45,PeriodMap!$B$2:$B$45)</f>
        <v>2024</v>
      </c>
      <c r="E98" t="s">
        <v>231</v>
      </c>
      <c r="F98" t="s">
        <v>233</v>
      </c>
      <c r="G98" t="s">
        <v>6</v>
      </c>
      <c r="H98" t="s">
        <v>124</v>
      </c>
      <c r="I98" t="s">
        <v>37</v>
      </c>
      <c r="J98" t="s">
        <v>34</v>
      </c>
      <c r="K98">
        <v>8760</v>
      </c>
      <c r="L98" s="5">
        <f>_xlfn.XLOOKUP(_xlfn.CONCAT($B98,$C98,$D98),ECT_EfficiencyCostMaxAnnualUF!$J$2:$J$12484,ECT_EfficiencyCostMaxAnnualUF!$F$2:$F$12484)</f>
        <v>1</v>
      </c>
      <c r="M98" s="5">
        <f>_xlfn.XLOOKUP(_xlfn.CONCAT($B98,$C98,$D98),ECT_EfficiencyCostMaxAnnualUF!$J$2:$J$12484,ECT_EfficiencyCostMaxAnnualUF!$I$2:$I$12484)</f>
        <v>1</v>
      </c>
      <c r="N98" s="5">
        <f>_xlfn.XLOOKUP(_xlfn.CONCAT($B98,$C98,$D98),ECT_EfficiencyCostMaxAnnualUF!$J$2:$J$12484,ECT_EfficiencyCostMaxAnnualUF!$G$2:$G$12484)/1000</f>
        <v>11.825348760000001</v>
      </c>
      <c r="O98" s="5">
        <f>_xlfn.XLOOKUP(_xlfn.CONCAT($B98,$C98,$D98),ECT_EfficiencyCostMaxAnnualUF!$J$2:$J$12484,ECT_EfficiencyCostMaxAnnualUF!$H$2:$H$12484)</f>
        <v>0</v>
      </c>
      <c r="P98" s="74">
        <f>_xlfn.XLOOKUP(_xlfn.CONCAT($B98,$D98+1),ECT_Lifetime!$D$2:$D$1000,ECT_Lifetime!$C$2:$C$1000)</f>
        <v>35</v>
      </c>
      <c r="Q98" s="1">
        <f>_xlfn.XLOOKUP(_xlfn.CONCAT($B98,$D98),ECT_OperationalInfo!$G$2:$G$362,ECT_OperationalInfo!$D$2:$D$362)</f>
        <v>0.01</v>
      </c>
      <c r="R98">
        <f>_xlfn.XLOOKUP(_xlfn.CONCAT($B98,$D98),ECT_OperationalInfo!$G$2:$G$362,ECT_OperationalInfo!$E$2:$E$362)</f>
        <v>1</v>
      </c>
      <c r="S98">
        <f>_xlfn.XLOOKUP(_xlfn.CONCAT($B98,$D98),ECT_OperationalInfo!$G$2:$G$362,ECT_OperationalInfo!$F$2:$F$362)</f>
        <v>1</v>
      </c>
      <c r="T98" s="1">
        <f>SUMIF(ECT_LegacyCapacity!$F$2:$F$257,_xlfn.CONCAT($C98,$B98),ECT_LegacyCapacity!$E$2:$E$257)*1000-IFERROR(SUMIFS(ECT_LegacyRetirement!$F$2:$F$2701,ECT_LegacyRetirement!$G$2:$G$2701,_xlfn.CONCAT($B98,$C98),ECT_LegacyRetirement!$E$2:$E$2701,"&lt;="&amp;D98)*1000,0)</f>
        <v>299.35000000000002</v>
      </c>
      <c r="U98" s="16">
        <f>IFERROR(SUMIFS(ECT_CapAddBounds!$F$2:$F$5959,ECT_CapAddBounds!$H$2:$H$5959,_xlfn.CONCAT($B98,$C98),ECT_CapAddBounds!$E$2:$E$5959,"&lt;="&amp;D98)*1000,0)</f>
        <v>9.9999999999999982</v>
      </c>
      <c r="V98" s="16">
        <f>IFERROR(SUMIFS(ECT_CapAddBounds!$G$2:$G$5959,ECT_CapAddBounds!$H$2:$H$5959,_xlfn.CONCAT($B98,$C98),ECT_CapAddBounds!$E$2:$E$5959,"&lt;="&amp;D98)*1000,0)</f>
        <v>9.9999999999999982</v>
      </c>
      <c r="W98" s="25"/>
      <c r="X98" s="28"/>
      <c r="Y98">
        <f>2.4</f>
        <v>2.4</v>
      </c>
      <c r="Z98">
        <v>8.3500000000000005E-2</v>
      </c>
      <c r="AB98" s="24"/>
      <c r="AC98" s="1">
        <f>L98-Q98</f>
        <v>0.99</v>
      </c>
      <c r="AD98" s="24"/>
      <c r="AE98">
        <v>0</v>
      </c>
      <c r="AF98">
        <f>Y98*Conversions!$D$4</f>
        <v>2.973402195530698</v>
      </c>
      <c r="AG98" s="3">
        <f t="shared" si="55"/>
        <v>8.8519465644693032</v>
      </c>
      <c r="AH98">
        <f t="shared" si="58"/>
        <v>35</v>
      </c>
      <c r="AI98">
        <f t="shared" si="56"/>
        <v>8.8866958914066166E-2</v>
      </c>
      <c r="AJ98" s="14">
        <f t="shared" si="57"/>
        <v>99.608973600965513</v>
      </c>
    </row>
    <row r="99" spans="1:36" hidden="1" x14ac:dyDescent="0.25">
      <c r="A99">
        <v>2</v>
      </c>
      <c r="B99" t="s">
        <v>7</v>
      </c>
      <c r="C99" t="s">
        <v>9</v>
      </c>
      <c r="D99">
        <f>_xlfn.XLOOKUP(A99,PeriodMap!$A$2:$A$45,PeriodMap!$B$2:$B$45)</f>
        <v>2024</v>
      </c>
      <c r="E99" t="s">
        <v>227</v>
      </c>
      <c r="F99" t="s">
        <v>230</v>
      </c>
      <c r="G99" t="s">
        <v>6</v>
      </c>
      <c r="H99" t="s">
        <v>124</v>
      </c>
      <c r="I99" t="s">
        <v>38</v>
      </c>
      <c r="J99" t="s">
        <v>34</v>
      </c>
      <c r="K99">
        <v>8760</v>
      </c>
      <c r="L99" s="5">
        <f>_xlfn.XLOOKUP(_xlfn.CONCAT($B99,$C99,$D99),ECT_EfficiencyCostMaxAnnualUF!$J$2:$J$12484,ECT_EfficiencyCostMaxAnnualUF!$F$2:$F$12484)</f>
        <v>0.238845897</v>
      </c>
      <c r="M99" s="5">
        <f>_xlfn.XLOOKUP(_xlfn.CONCAT($B99,$C99,$D99),ECT_EfficiencyCostMaxAnnualUF!$J$2:$J$12484,ECT_EfficiencyCostMaxAnnualUF!$I$2:$I$12484)</f>
        <v>1</v>
      </c>
      <c r="N99" s="5">
        <f>_xlfn.XLOOKUP(_xlfn.CONCAT($B99,$C99,$D99),ECT_EfficiencyCostMaxAnnualUF!$J$2:$J$12484,ECT_EfficiencyCostMaxAnnualUF!$G$2:$G$12484)/1000</f>
        <v>7.7134572399999994</v>
      </c>
      <c r="O99" s="5">
        <f>_xlfn.XLOOKUP(_xlfn.CONCAT($B99,$C99,$D99),ECT_EfficiencyCostMaxAnnualUF!$J$2:$J$12484,ECT_EfficiencyCostMaxAnnualUF!$H$2:$H$12484)</f>
        <v>0</v>
      </c>
      <c r="P99" s="74">
        <f>_xlfn.XLOOKUP(_xlfn.CONCAT($B99,$D99+1),ECT_Lifetime!$D$2:$D$1000,ECT_Lifetime!$C$2:$C$1000)</f>
        <v>20</v>
      </c>
      <c r="Q99" s="1">
        <f>_xlfn.XLOOKUP(_xlfn.CONCAT($B99,$D99),ECT_OperationalInfo!$G$2:$G$362,ECT_OperationalInfo!$D$2:$D$362)</f>
        <v>0.1</v>
      </c>
      <c r="R99">
        <f>_xlfn.XLOOKUP(_xlfn.CONCAT($B99,$D99),ECT_OperationalInfo!$G$2:$G$362,ECT_OperationalInfo!$E$2:$E$362)</f>
        <v>0.06</v>
      </c>
      <c r="S99">
        <f>_xlfn.XLOOKUP(_xlfn.CONCAT($B99,$D99),ECT_OperationalInfo!$G$2:$G$362,ECT_OperationalInfo!$F$2:$F$362)</f>
        <v>0.06</v>
      </c>
      <c r="T99" s="1">
        <f>SUMIF(ECT_LegacyCapacity!$F$2:$F$257,_xlfn.CONCAT($C99,$B99),ECT_LegacyCapacity!$E$2:$E$257)*1000-IFERROR(SUMIFS(ECT_LegacyRetirement!$F$2:$F$2701,ECT_LegacyRetirement!$G$2:$G$2701,_xlfn.CONCAT($B99,$C99),ECT_LegacyRetirement!$E$2:$E$2701,"&lt;="&amp;D99)*1000,0)</f>
        <v>15.8</v>
      </c>
      <c r="U99" s="16">
        <f>IFERROR(SUMIFS(ECT_CapAddBounds!$F$2:$F$5959,ECT_CapAddBounds!$H$2:$H$5959,_xlfn.CONCAT($B99,$C99),ECT_CapAddBounds!$E$2:$E$5959,"&lt;="&amp;D99)*1000,0)</f>
        <v>1</v>
      </c>
      <c r="V99" s="16">
        <f>IFERROR(SUMIFS(ECT_CapAddBounds!$G$2:$G$5959,ECT_CapAddBounds!$H$2:$H$5959,_xlfn.CONCAT($B99,$C99),ECT_CapAddBounds!$E$2:$E$5959,"&lt;="&amp;D99)*1000,0)</f>
        <v>1</v>
      </c>
      <c r="W99" s="1">
        <f>CarriersTech_characteristics!$G$7</f>
        <v>13.648968</v>
      </c>
      <c r="X99" s="1">
        <f>CarriersTech_characteristics!$H$5*1000</f>
        <v>1656436.6880000001</v>
      </c>
      <c r="Y99" s="12">
        <v>1</v>
      </c>
      <c r="Z99">
        <v>8.3500000000000005E-2</v>
      </c>
      <c r="AB99" s="1">
        <f>1/L99/(1-Q99)</f>
        <v>4.6519999927447406</v>
      </c>
      <c r="AC99" s="25"/>
      <c r="AD99" s="30">
        <f>X99/(W99*Conversions!$D$2)</f>
        <v>0.43689545093040172</v>
      </c>
      <c r="AE99">
        <v>0</v>
      </c>
      <c r="AF99">
        <f>Y99*Conversions!$D$4</f>
        <v>1.2389175814711242</v>
      </c>
      <c r="AG99" s="3">
        <f t="shared" si="55"/>
        <v>6.474539658528875</v>
      </c>
      <c r="AH99">
        <f t="shared" si="58"/>
        <v>20</v>
      </c>
      <c r="AI99">
        <f t="shared" si="56"/>
        <v>0.10451929579519206</v>
      </c>
      <c r="AJ99" s="14">
        <f t="shared" si="57"/>
        <v>61.945879076872878</v>
      </c>
    </row>
    <row r="100" spans="1:36" hidden="1" x14ac:dyDescent="0.25">
      <c r="A100">
        <v>2</v>
      </c>
      <c r="B100" t="s">
        <v>19</v>
      </c>
      <c r="C100" t="s">
        <v>9</v>
      </c>
      <c r="D100">
        <f>_xlfn.XLOOKUP(A100,PeriodMap!$A$2:$A$45,PeriodMap!$B$2:$B$45)</f>
        <v>2024</v>
      </c>
      <c r="E100" t="s">
        <v>239</v>
      </c>
      <c r="F100" t="s">
        <v>236</v>
      </c>
      <c r="G100" t="s">
        <v>6</v>
      </c>
      <c r="H100" t="s">
        <v>124</v>
      </c>
      <c r="I100" t="s">
        <v>39</v>
      </c>
      <c r="J100" t="s">
        <v>34</v>
      </c>
      <c r="K100">
        <v>8760</v>
      </c>
      <c r="L100" s="5">
        <f>_xlfn.XLOOKUP(_xlfn.CONCAT($B100,$C100,$D100),ECT_EfficiencyCostMaxAnnualUF!$J$2:$J$12484,ECT_EfficiencyCostMaxAnnualUF!$F$2:$F$12484)</f>
        <v>1</v>
      </c>
      <c r="M100" s="5">
        <f>_xlfn.XLOOKUP(_xlfn.CONCAT($B100,$C100,$D100),ECT_EfficiencyCostMaxAnnualUF!$J$2:$J$12484,ECT_EfficiencyCostMaxAnnualUF!$I$2:$I$12484)</f>
        <v>1</v>
      </c>
      <c r="N100" s="5">
        <f>_xlfn.XLOOKUP(_xlfn.CONCAT($B100,$C100,$D100),ECT_EfficiencyCostMaxAnnualUF!$J$2:$J$12484,ECT_EfficiencyCostMaxAnnualUF!$G$2:$G$12484)/1000</f>
        <v>5.4397058559999998</v>
      </c>
      <c r="O100" s="5">
        <f>_xlfn.XLOOKUP(_xlfn.CONCAT($B100,$C100,$D100),ECT_EfficiencyCostMaxAnnualUF!$J$2:$J$12484,ECT_EfficiencyCostMaxAnnualUF!$H$2:$H$12484)</f>
        <v>0</v>
      </c>
      <c r="P100" s="74">
        <f>_xlfn.XLOOKUP(_xlfn.CONCAT($B100,$D100+1),ECT_Lifetime!$D$2:$D$1000,ECT_Lifetime!$C$2:$C$1000)</f>
        <v>25</v>
      </c>
      <c r="Q100" s="1">
        <f>_xlfn.XLOOKUP(_xlfn.CONCAT($B100,$D100),ECT_OperationalInfo!$G$2:$G$362,ECT_OperationalInfo!$D$2:$D$362)</f>
        <v>0.01</v>
      </c>
      <c r="R100">
        <f>_xlfn.XLOOKUP(_xlfn.CONCAT($B100,$D100),ECT_OperationalInfo!$G$2:$G$362,ECT_OperationalInfo!$E$2:$E$362)</f>
        <v>1</v>
      </c>
      <c r="S100">
        <f>_xlfn.XLOOKUP(_xlfn.CONCAT($B100,$D100),ECT_OperationalInfo!$G$2:$G$362,ECT_OperationalInfo!$F$2:$F$362)</f>
        <v>1</v>
      </c>
      <c r="T100" s="1">
        <f>SUMIF(ECT_LegacyCapacity!$F$2:$F$257,_xlfn.CONCAT($C100,$B100),ECT_LegacyCapacity!$E$2:$E$257)*1000-IFERROR(SUMIFS(ECT_LegacyRetirement!$F$2:$F$2701,ECT_LegacyRetirement!$G$2:$G$2701,_xlfn.CONCAT($B100,$C100),ECT_LegacyRetirement!$E$2:$E$2701,"&lt;="&amp;D100)*1000,0)</f>
        <v>171.48962199999997</v>
      </c>
      <c r="U100" s="16">
        <f>IFERROR(SUMIFS(ECT_CapAddBounds!$F$2:$F$5959,ECT_CapAddBounds!$H$2:$H$5959,_xlfn.CONCAT($B100,$C100),ECT_CapAddBounds!$E$2:$E$5959,"&lt;="&amp;D100)*1000,0)</f>
        <v>7</v>
      </c>
      <c r="V100" s="16">
        <f>IFERROR(SUMIFS(ECT_CapAddBounds!$G$2:$G$5959,ECT_CapAddBounds!$H$2:$H$5959,_xlfn.CONCAT($B100,$C100),ECT_CapAddBounds!$E$2:$E$5959,"&lt;="&amp;D100)*1000,0)</f>
        <v>7</v>
      </c>
      <c r="W100" s="25"/>
      <c r="X100" s="29" t="s">
        <v>248</v>
      </c>
      <c r="Y100">
        <v>0.35</v>
      </c>
      <c r="Z100">
        <v>0.105</v>
      </c>
      <c r="AB100" s="25">
        <v>1</v>
      </c>
      <c r="AC100" s="25"/>
      <c r="AD100" s="24"/>
      <c r="AE100">
        <v>0</v>
      </c>
      <c r="AF100">
        <f>Y100*Conversions!$D$4</f>
        <v>0.43362115351489344</v>
      </c>
      <c r="AG100" s="3">
        <f t="shared" si="55"/>
        <v>5.0060847024851061</v>
      </c>
      <c r="AH100">
        <f t="shared" si="58"/>
        <v>25</v>
      </c>
      <c r="AI100">
        <f t="shared" si="56"/>
        <v>0.11442931981310331</v>
      </c>
      <c r="AJ100" s="14">
        <f t="shared" si="57"/>
        <v>43.748269330461049</v>
      </c>
    </row>
    <row r="101" spans="1:36" hidden="1" x14ac:dyDescent="0.25">
      <c r="A101">
        <v>2</v>
      </c>
      <c r="B101" t="s">
        <v>20</v>
      </c>
      <c r="C101" t="s">
        <v>9</v>
      </c>
      <c r="D101">
        <f>_xlfn.XLOOKUP(A101,PeriodMap!$A$2:$A$45,PeriodMap!$B$2:$B$45)</f>
        <v>2024</v>
      </c>
      <c r="E101" t="s">
        <v>239</v>
      </c>
      <c r="F101" t="s">
        <v>237</v>
      </c>
      <c r="G101" t="s">
        <v>6</v>
      </c>
      <c r="H101" t="s">
        <v>124</v>
      </c>
      <c r="I101" t="s">
        <v>39</v>
      </c>
      <c r="J101" t="s">
        <v>34</v>
      </c>
      <c r="K101">
        <v>8760</v>
      </c>
      <c r="L101" s="5">
        <f>_xlfn.XLOOKUP(_xlfn.CONCAT($B101,$C101,$D101),ECT_EfficiencyCostMaxAnnualUF!$J$2:$J$12484,ECT_EfficiencyCostMaxAnnualUF!$F$2:$F$12484)</f>
        <v>1</v>
      </c>
      <c r="M101" s="5">
        <f>_xlfn.XLOOKUP(_xlfn.CONCAT($B101,$C101,$D101),ECT_EfficiencyCostMaxAnnualUF!$J$2:$J$12484,ECT_EfficiencyCostMaxAnnualUF!$I$2:$I$12484)</f>
        <v>1</v>
      </c>
      <c r="N101" s="5">
        <f>_xlfn.XLOOKUP(_xlfn.CONCAT($B101,$C101,$D101),ECT_EfficiencyCostMaxAnnualUF!$J$2:$J$12484,ECT_EfficiencyCostMaxAnnualUF!$G$2:$G$12484)/1000</f>
        <v>5.362133837</v>
      </c>
      <c r="O101" s="5">
        <f>_xlfn.XLOOKUP(_xlfn.CONCAT($B101,$C101,$D101),ECT_EfficiencyCostMaxAnnualUF!$J$2:$J$12484,ECT_EfficiencyCostMaxAnnualUF!$H$2:$H$12484)</f>
        <v>0</v>
      </c>
      <c r="P101" s="74">
        <f>_xlfn.XLOOKUP(_xlfn.CONCAT($B101,$D101+1),ECT_Lifetime!$D$2:$D$1000,ECT_Lifetime!$C$2:$C$1000)</f>
        <v>25</v>
      </c>
      <c r="Q101" s="1">
        <f>_xlfn.XLOOKUP(_xlfn.CONCAT($B101,$D101),ECT_OperationalInfo!$G$2:$G$362,ECT_OperationalInfo!$D$2:$D$362)</f>
        <v>6.0000000000000001E-3</v>
      </c>
      <c r="R101">
        <f>_xlfn.XLOOKUP(_xlfn.CONCAT($B101,$D101),ECT_OperationalInfo!$G$2:$G$362,ECT_OperationalInfo!$E$2:$E$362)</f>
        <v>1</v>
      </c>
      <c r="S101">
        <f>_xlfn.XLOOKUP(_xlfn.CONCAT($B101,$D101),ECT_OperationalInfo!$G$2:$G$362,ECT_OperationalInfo!$F$2:$F$362)</f>
        <v>1</v>
      </c>
      <c r="T101" s="1">
        <f>SUMIF(ECT_LegacyCapacity!$F$2:$F$257,_xlfn.CONCAT($C101,$B101),ECT_LegacyCapacity!$E$2:$E$257)*1000-IFERROR(SUMIFS(ECT_LegacyRetirement!$F$2:$F$2701,ECT_LegacyRetirement!$G$2:$G$2701,_xlfn.CONCAT($B101,$C101),ECT_LegacyRetirement!$E$2:$E$2701,"&lt;="&amp;D101)*1000,0)</f>
        <v>67.610377999999997</v>
      </c>
      <c r="U101" s="16">
        <f>IFERROR(SUMIFS(ECT_CapAddBounds!$F$2:$F$5959,ECT_CapAddBounds!$H$2:$H$5959,_xlfn.CONCAT($B101,$C101),ECT_CapAddBounds!$E$2:$E$5959,"&lt;="&amp;D101)*1000,0)</f>
        <v>8</v>
      </c>
      <c r="V101" s="16">
        <f>IFERROR(SUMIFS(ECT_CapAddBounds!$G$2:$G$5959,ECT_CapAddBounds!$H$2:$H$5959,_xlfn.CONCAT($B101,$C101),ECT_CapAddBounds!$E$2:$E$5959,"&lt;="&amp;D101)*1000,0)</f>
        <v>8</v>
      </c>
      <c r="W101" s="25"/>
      <c r="X101" s="25"/>
      <c r="Y101">
        <v>0.51</v>
      </c>
      <c r="Z101">
        <v>0.104</v>
      </c>
      <c r="AB101" s="25">
        <v>1</v>
      </c>
      <c r="AC101" s="25"/>
      <c r="AD101" s="24"/>
      <c r="AE101">
        <v>0</v>
      </c>
      <c r="AF101">
        <f>Y101*Conversions!$D$4</f>
        <v>0.63184796655027331</v>
      </c>
      <c r="AG101" s="3">
        <f t="shared" si="55"/>
        <v>4.7302858704497268</v>
      </c>
      <c r="AH101">
        <f t="shared" si="58"/>
        <v>25</v>
      </c>
      <c r="AI101">
        <f t="shared" si="56"/>
        <v>0.11357300490974749</v>
      </c>
      <c r="AJ101" s="14">
        <f t="shared" si="57"/>
        <v>41.649737754220027</v>
      </c>
    </row>
    <row r="102" spans="1:36" hidden="1" x14ac:dyDescent="0.25">
      <c r="A102">
        <v>2</v>
      </c>
      <c r="B102" t="s">
        <v>21</v>
      </c>
      <c r="C102" t="s">
        <v>9</v>
      </c>
      <c r="D102">
        <f>_xlfn.XLOOKUP(A102,PeriodMap!$A$2:$A$45,PeriodMap!$B$2:$B$45)</f>
        <v>2024</v>
      </c>
      <c r="E102" t="s">
        <v>239</v>
      </c>
      <c r="F102" t="s">
        <v>238</v>
      </c>
      <c r="G102" t="s">
        <v>6</v>
      </c>
      <c r="H102" t="s">
        <v>124</v>
      </c>
      <c r="I102" t="s">
        <v>40</v>
      </c>
      <c r="J102" t="s">
        <v>34</v>
      </c>
      <c r="K102">
        <v>8760</v>
      </c>
      <c r="L102" s="5">
        <f>_xlfn.XLOOKUP(_xlfn.CONCAT($B102,$C102,$D102),ECT_EfficiencyCostMaxAnnualUF!$J$2:$J$12484,ECT_EfficiencyCostMaxAnnualUF!$F$2:$F$12484)</f>
        <v>1</v>
      </c>
      <c r="M102" s="5">
        <f>_xlfn.XLOOKUP(_xlfn.CONCAT($B102,$C102,$D102),ECT_EfficiencyCostMaxAnnualUF!$J$2:$J$12484,ECT_EfficiencyCostMaxAnnualUF!$I$2:$I$12484)</f>
        <v>1</v>
      </c>
      <c r="N102" s="5">
        <f>_xlfn.XLOOKUP(_xlfn.CONCAT($B102,$C102,$D102),ECT_EfficiencyCostMaxAnnualUF!$J$2:$J$12484,ECT_EfficiencyCostMaxAnnualUF!$G$2:$G$12484)/1000</f>
        <v>10.586964459999999</v>
      </c>
      <c r="O102" s="5">
        <f>_xlfn.XLOOKUP(_xlfn.CONCAT($B102,$C102,$D102),ECT_EfficiencyCostMaxAnnualUF!$J$2:$J$12484,ECT_EfficiencyCostMaxAnnualUF!$H$2:$H$12484)</f>
        <v>0</v>
      </c>
      <c r="P102" s="74">
        <f>_xlfn.XLOOKUP(_xlfn.CONCAT($B102,$D102+1),ECT_Lifetime!$D$2:$D$1000,ECT_Lifetime!$C$2:$C$1000)</f>
        <v>25</v>
      </c>
      <c r="Q102" s="1">
        <f>_xlfn.XLOOKUP(_xlfn.CONCAT($B102,$D102),ECT_OperationalInfo!$G$2:$G$362,ECT_OperationalInfo!$D$2:$D$362)</f>
        <v>5.0000000000000001E-3</v>
      </c>
      <c r="R102">
        <f>_xlfn.XLOOKUP(_xlfn.CONCAT($B102,$D102),ECT_OperationalInfo!$G$2:$G$362,ECT_OperationalInfo!$E$2:$E$362)</f>
        <v>1</v>
      </c>
      <c r="S102">
        <f>_xlfn.XLOOKUP(_xlfn.CONCAT($B102,$D102),ECT_OperationalInfo!$G$2:$G$362,ECT_OperationalInfo!$F$2:$F$362)</f>
        <v>1</v>
      </c>
      <c r="T102" s="1">
        <f>SUMIF(ECT_LegacyCapacity!$F$2:$F$257,_xlfn.CONCAT($C102,$B102),ECT_LegacyCapacity!$E$2:$E$257)*1000-IFERROR(SUMIFS(ECT_LegacyRetirement!$F$2:$F$2701,ECT_LegacyRetirement!$G$2:$G$2701,_xlfn.CONCAT($B102,$C102),ECT_LegacyRetirement!$E$2:$E$2701,"&lt;="&amp;D102)*1000,0)</f>
        <v>0</v>
      </c>
      <c r="U102" s="16">
        <f>IFERROR(SUMIFS(ECT_CapAddBounds!$F$2:$F$5959,ECT_CapAddBounds!$H$2:$H$5959,_xlfn.CONCAT($B102,$C102),ECT_CapAddBounds!$E$2:$E$5959,"&lt;="&amp;D102)*1000,0)</f>
        <v>0</v>
      </c>
      <c r="V102" s="16">
        <f>IFERROR(SUMIFS(ECT_CapAddBounds!$G$2:$G$5959,ECT_CapAddBounds!$H$2:$H$5959,_xlfn.CONCAT($B102,$C102),ECT_CapAddBounds!$E$2:$E$5959,"&lt;="&amp;D102)*1000,0)</f>
        <v>0</v>
      </c>
      <c r="W102" s="25"/>
      <c r="X102" s="25"/>
      <c r="Y102">
        <v>0.68</v>
      </c>
      <c r="Z102">
        <v>0.105</v>
      </c>
      <c r="AB102" s="25">
        <v>1</v>
      </c>
      <c r="AC102" s="25"/>
      <c r="AD102" s="24"/>
      <c r="AE102">
        <v>0</v>
      </c>
      <c r="AF102">
        <f>Y102*Conversions!$D$4</f>
        <v>0.84246395540036456</v>
      </c>
      <c r="AG102" s="3">
        <f t="shared" si="55"/>
        <v>9.7445005045996353</v>
      </c>
      <c r="AH102">
        <f t="shared" si="58"/>
        <v>25</v>
      </c>
      <c r="AI102">
        <f t="shared" si="56"/>
        <v>0.11442931981310331</v>
      </c>
      <c r="AJ102" s="14">
        <f t="shared" si="57"/>
        <v>85.157375054883374</v>
      </c>
    </row>
    <row r="103" spans="1:36" s="19" customFormat="1" hidden="1" x14ac:dyDescent="0.25">
      <c r="A103" s="19">
        <v>2</v>
      </c>
      <c r="B103" s="19" t="s">
        <v>23</v>
      </c>
      <c r="C103" s="19" t="s">
        <v>9</v>
      </c>
      <c r="D103" s="19">
        <f>_xlfn.XLOOKUP(A103,PeriodMap!$A$2:$A$45,PeriodMap!$B$2:$B$45)</f>
        <v>2024</v>
      </c>
      <c r="E103" s="19" t="s">
        <v>239</v>
      </c>
      <c r="G103" s="19" t="s">
        <v>6</v>
      </c>
      <c r="H103" s="19" t="s">
        <v>124</v>
      </c>
      <c r="I103" s="19" t="s">
        <v>40</v>
      </c>
      <c r="J103" s="19" t="s">
        <v>34</v>
      </c>
      <c r="K103" s="19">
        <v>8760</v>
      </c>
      <c r="L103" s="37">
        <f>_xlfn.XLOOKUP(_xlfn.CONCAT($B103,$C103,$D103),ECT_EfficiencyCostMaxAnnualUF!$J$2:$J$12484,ECT_EfficiencyCostMaxAnnualUF!$F$2:$F$12484)</f>
        <v>1</v>
      </c>
      <c r="M103" s="37">
        <f>_xlfn.XLOOKUP(_xlfn.CONCAT($B103,$C103,$D103),ECT_EfficiencyCostMaxAnnualUF!$J$2:$J$12484,ECT_EfficiencyCostMaxAnnualUF!$I$2:$I$12484)</f>
        <v>1</v>
      </c>
      <c r="N103" s="37">
        <f>_xlfn.XLOOKUP(_xlfn.CONCAT($B103,$C103,$D103),ECT_EfficiencyCostMaxAnnualUF!$J$2:$J$12484,ECT_EfficiencyCostMaxAnnualUF!$G$2:$G$12484)/1000</f>
        <v>34.540361669999996</v>
      </c>
      <c r="O103" s="37">
        <f>_xlfn.XLOOKUP(_xlfn.CONCAT($B103,$C103,$D103),ECT_EfficiencyCostMaxAnnualUF!$J$2:$J$12484,ECT_EfficiencyCostMaxAnnualUF!$H$2:$H$12484)</f>
        <v>0</v>
      </c>
      <c r="P103" s="82">
        <f>_xlfn.XLOOKUP(_xlfn.CONCAT($B103,$D103+1),ECT_Lifetime!$D$2:$D$1000,ECT_Lifetime!$C$2:$C$1000)</f>
        <v>25</v>
      </c>
      <c r="Q103" s="39">
        <f>_xlfn.XLOOKUP(_xlfn.CONCAT($B103,$D103),ECT_OperationalInfo!$G$2:$G$362,ECT_OperationalInfo!$D$2:$D$362)</f>
        <v>5.0000000000000001E-3</v>
      </c>
      <c r="R103" s="19">
        <f>_xlfn.XLOOKUP(_xlfn.CONCAT($B103,$D103),ECT_OperationalInfo!$G$2:$G$362,ECT_OperationalInfo!$E$2:$E$362)</f>
        <v>1</v>
      </c>
      <c r="S103" s="19">
        <f>_xlfn.XLOOKUP(_xlfn.CONCAT($B103,$D103),ECT_OperationalInfo!$G$2:$G$362,ECT_OperationalInfo!$F$2:$F$362)</f>
        <v>1</v>
      </c>
      <c r="T103" s="39">
        <f>SUMIF(ECT_LegacyCapacity!$F$2:$F$257,_xlfn.CONCAT($C103,$B103),ECT_LegacyCapacity!$E$2:$E$257)*1000-IFERROR(SUMIFS(ECT_LegacyRetirement!$F$2:$F$2701,ECT_LegacyRetirement!$G$2:$G$2701,_xlfn.CONCAT($B103,$C103),ECT_LegacyRetirement!$E$2:$E$2701,"&lt;="&amp;D103)*1000,0)</f>
        <v>0</v>
      </c>
      <c r="U103" s="41">
        <f>IFERROR(SUMIFS(ECT_CapAddBounds!$F$2:$F$5959,ECT_CapAddBounds!$H$2:$H$5959,_xlfn.CONCAT($B103,$C103),ECT_CapAddBounds!$E$2:$E$5959,"&lt;="&amp;D103)*1000,0)</f>
        <v>0</v>
      </c>
      <c r="V103" s="41">
        <f>IFERROR(SUMIFS(ECT_CapAddBounds!$G$2:$G$5959,ECT_CapAddBounds!$H$2:$H$5959,_xlfn.CONCAT($B103,$C103),ECT_CapAddBounds!$E$2:$E$5959,"&lt;="&amp;D103)*1000,0)</f>
        <v>0</v>
      </c>
      <c r="W103" s="42"/>
      <c r="X103" s="42"/>
      <c r="Y103" s="19">
        <v>6.7</v>
      </c>
      <c r="Z103" s="19">
        <v>0.112</v>
      </c>
      <c r="AA103" s="43"/>
      <c r="AB103" s="42">
        <v>1</v>
      </c>
      <c r="AC103" s="42"/>
      <c r="AD103" s="44"/>
      <c r="AE103" s="19">
        <v>0</v>
      </c>
      <c r="AF103" s="19">
        <f>Y103*Conversions!$D$4</f>
        <v>8.3007477958565321</v>
      </c>
      <c r="AG103" s="38">
        <f t="shared" si="55"/>
        <v>26.239613874143465</v>
      </c>
      <c r="AH103" s="19">
        <f t="shared" si="58"/>
        <v>25</v>
      </c>
      <c r="AI103" s="19">
        <f t="shared" si="56"/>
        <v>0.12047788778229078</v>
      </c>
      <c r="AJ103" s="45">
        <f t="shared" si="57"/>
        <v>217.79609816499843</v>
      </c>
    </row>
    <row r="104" spans="1:36" hidden="1" x14ac:dyDescent="0.25">
      <c r="A104">
        <v>2</v>
      </c>
      <c r="B104" t="s">
        <v>13</v>
      </c>
      <c r="C104" t="s">
        <v>10</v>
      </c>
      <c r="D104">
        <f>_xlfn.XLOOKUP(A104,PeriodMap!$A$2:$A$45,PeriodMap!$B$2:$B$45)</f>
        <v>2024</v>
      </c>
      <c r="E104" t="s">
        <v>227</v>
      </c>
      <c r="F104" t="s">
        <v>229</v>
      </c>
      <c r="G104" t="s">
        <v>6</v>
      </c>
      <c r="H104" t="s">
        <v>124</v>
      </c>
      <c r="I104" t="s">
        <v>33</v>
      </c>
      <c r="J104" t="s">
        <v>34</v>
      </c>
      <c r="K104">
        <v>8760</v>
      </c>
      <c r="L104" s="5">
        <f>_xlfn.XLOOKUP(_xlfn.CONCAT($B104,$C104,$D104),ECT_EfficiencyCostMaxAnnualUF!$J$2:$J$12484,ECT_EfficiencyCostMaxAnnualUF!$F$2:$F$12484)</f>
        <v>0.38096819999999998</v>
      </c>
      <c r="M104" s="5">
        <f>_xlfn.XLOOKUP(_xlfn.CONCAT($B104,$C104,$D104),ECT_EfficiencyCostMaxAnnualUF!$J$2:$J$12484,ECT_EfficiencyCostMaxAnnualUF!$I$2:$I$12484)</f>
        <v>0.85</v>
      </c>
      <c r="N104" s="5">
        <f>_xlfn.XLOOKUP(_xlfn.CONCAT($B104,$C104,$D104),ECT_EfficiencyCostMaxAnnualUF!$J$2:$J$12484,ECT_EfficiencyCostMaxAnnualUF!$G$2:$G$12484)/1000</f>
        <v>13.721031290000001</v>
      </c>
      <c r="O104" s="5">
        <f>_xlfn.XLOOKUP(_xlfn.CONCAT($B104,$C104,$D104),ECT_EfficiencyCostMaxAnnualUF!$J$2:$J$12484,ECT_EfficiencyCostMaxAnnualUF!$H$2:$H$12484)</f>
        <v>133.5230182</v>
      </c>
      <c r="P104" s="74">
        <f>_xlfn.XLOOKUP(_xlfn.CONCAT($B104,$D104+1),ECT_Lifetime!$D$2:$D$1000,ECT_Lifetime!$C$2:$C$1000)</f>
        <v>40</v>
      </c>
      <c r="Q104" s="1">
        <f>_xlfn.XLOOKUP(_xlfn.CONCAT($B104,$D104),ECT_OperationalInfo!$G$2:$G$362,ECT_OperationalInfo!$D$2:$D$362)</f>
        <v>6.6000000000000003E-2</v>
      </c>
      <c r="R104">
        <f>_xlfn.XLOOKUP(_xlfn.CONCAT($B104,$D104),ECT_OperationalInfo!$G$2:$G$362,ECT_OperationalInfo!$E$2:$E$362)</f>
        <v>0.3</v>
      </c>
      <c r="S104">
        <f>_xlfn.XLOOKUP(_xlfn.CONCAT($B104,$D104),ECT_OperationalInfo!$G$2:$G$362,ECT_OperationalInfo!$F$2:$F$362)</f>
        <v>0.3</v>
      </c>
      <c r="T104" s="1">
        <f>SUMIF(ECT_LegacyCapacity!$F$2:$F$257,_xlfn.CONCAT($C104,$B104),ECT_LegacyCapacity!$E$2:$E$257)*1000-IFERROR(SUMIFS(ECT_LegacyRetirement!$F$2:$F$2701,ECT_LegacyRetirement!$G$2:$G$2701,_xlfn.CONCAT($B104,$C104),ECT_LegacyRetirement!$E$2:$E$2701,"&lt;="&amp;D104)*1000,0)</f>
        <v>41729.904175000003</v>
      </c>
      <c r="U104" s="16">
        <f>IFERROR(SUMIFS(ECT_CapAddBounds!$F$2:$F$5959,ECT_CapAddBounds!$H$2:$H$5959,_xlfn.CONCAT($B104,$C104),ECT_CapAddBounds!$E$2:$E$5959,"&lt;="&amp;D104)*1000,0)</f>
        <v>0</v>
      </c>
      <c r="V104" s="16">
        <f>IFERROR(SUMIFS(ECT_CapAddBounds!$G$2:$G$5959,ECT_CapAddBounds!$H$2:$H$5959,_xlfn.CONCAT($B104,$C104),ECT_CapAddBounds!$E$2:$E$5959,"&lt;="&amp;D104)*1000,0)</f>
        <v>0</v>
      </c>
      <c r="W104" s="1">
        <f>CarriersTech_characteristics!$G$2</f>
        <v>17.207187650000002</v>
      </c>
      <c r="X104" s="1">
        <f>CarriersTech_characteristics!$H$28*1000</f>
        <v>1942097.6230000001</v>
      </c>
      <c r="Y104" s="7">
        <v>3</v>
      </c>
      <c r="Z104">
        <v>0.105</v>
      </c>
      <c r="AA104" s="35"/>
      <c r="AB104" s="1">
        <f>1/L104/(1-Q104)</f>
        <v>2.8103758044980376</v>
      </c>
      <c r="AC104" s="25"/>
      <c r="AD104" s="31">
        <f>X104/(W104*Conversions!$D$2)</f>
        <v>0.40631575182871843</v>
      </c>
      <c r="AE104" s="11">
        <f>O104/CarriersTech_characteristics!$G$2/Conversions!$D$2*AB104</f>
        <v>7.8507860294473842E-5</v>
      </c>
      <c r="AF104">
        <f>Y104*Conversions!$D$4</f>
        <v>3.7167527444133723</v>
      </c>
      <c r="AG104" s="3">
        <f t="shared" si="55"/>
        <v>10.004278545586629</v>
      </c>
      <c r="AH104">
        <f t="shared" si="58"/>
        <v>40</v>
      </c>
      <c r="AI104">
        <f t="shared" si="56"/>
        <v>0.10697140835497033</v>
      </c>
      <c r="AJ104" s="14">
        <f t="shared" si="57"/>
        <v>93.522920745221626</v>
      </c>
    </row>
    <row r="105" spans="1:36" hidden="1" x14ac:dyDescent="0.25">
      <c r="A105">
        <v>2</v>
      </c>
      <c r="B105" t="s">
        <v>14</v>
      </c>
      <c r="C105" t="s">
        <v>10</v>
      </c>
      <c r="D105">
        <f>_xlfn.XLOOKUP(A105,PeriodMap!$A$2:$A$45,PeriodMap!$B$2:$B$45)</f>
        <v>2024</v>
      </c>
      <c r="E105" t="s">
        <v>227</v>
      </c>
      <c r="F105" t="s">
        <v>234</v>
      </c>
      <c r="G105" t="s">
        <v>6</v>
      </c>
      <c r="H105" t="s">
        <v>124</v>
      </c>
      <c r="I105" t="s">
        <v>35</v>
      </c>
      <c r="J105" t="s">
        <v>34</v>
      </c>
      <c r="K105">
        <v>8760</v>
      </c>
      <c r="L105" s="5">
        <f>_xlfn.XLOOKUP(_xlfn.CONCAT($B105,$C105,$D105),ECT_EfficiencyCostMaxAnnualUF!$J$2:$J$12484,ECT_EfficiencyCostMaxAnnualUF!$F$2:$F$12484)</f>
        <v>0.40444272199999998</v>
      </c>
      <c r="M105" s="5">
        <f>_xlfn.XLOOKUP(_xlfn.CONCAT($B105,$C105,$D105),ECT_EfficiencyCostMaxAnnualUF!$J$2:$J$12484,ECT_EfficiencyCostMaxAnnualUF!$I$2:$I$12484)</f>
        <v>0.85</v>
      </c>
      <c r="N105" s="5">
        <f>_xlfn.XLOOKUP(_xlfn.CONCAT($B105,$C105,$D105),ECT_EfficiencyCostMaxAnnualUF!$J$2:$J$12484,ECT_EfficiencyCostMaxAnnualUF!$G$2:$G$12484)/1000</f>
        <v>8.512227803</v>
      </c>
      <c r="O105" s="5">
        <f>_xlfn.XLOOKUP(_xlfn.CONCAT($B105,$C105,$D105),ECT_EfficiencyCostMaxAnnualUF!$J$2:$J$12484,ECT_EfficiencyCostMaxAnnualUF!$H$2:$H$12484)</f>
        <v>0</v>
      </c>
      <c r="P105" s="74">
        <f>_xlfn.XLOOKUP(_xlfn.CONCAT($B105,$D105+1),ECT_Lifetime!$D$2:$D$1000,ECT_Lifetime!$C$2:$C$1000)</f>
        <v>25</v>
      </c>
      <c r="Q105" s="1">
        <f>_xlfn.XLOOKUP(_xlfn.CONCAT($B105,$D105),ECT_OperationalInfo!$G$2:$G$362,ECT_OperationalInfo!$D$2:$D$362)</f>
        <v>0.02</v>
      </c>
      <c r="R105">
        <f>_xlfn.XLOOKUP(_xlfn.CONCAT($B105,$D105),ECT_OperationalInfo!$G$2:$G$362,ECT_OperationalInfo!$E$2:$E$362)</f>
        <v>0.9</v>
      </c>
      <c r="S105">
        <f>_xlfn.XLOOKUP(_xlfn.CONCAT($B105,$D105),ECT_OperationalInfo!$G$2:$G$362,ECT_OperationalInfo!$F$2:$F$362)</f>
        <v>0.9</v>
      </c>
      <c r="T105" s="1">
        <f>SUMIF(ECT_LegacyCapacity!$F$2:$F$257,_xlfn.CONCAT($C105,$B105),ECT_LegacyCapacity!$E$2:$E$257)*1000-IFERROR(SUMIFS(ECT_LegacyRetirement!$F$2:$F$2701,ECT_LegacyRetirement!$G$2:$G$2701,_xlfn.CONCAT($B105,$C105),ECT_LegacyRetirement!$E$2:$E$2701,"&lt;="&amp;D105)*1000,0)</f>
        <v>770.80433300000004</v>
      </c>
      <c r="U105" s="16">
        <f>IFERROR(SUMIFS(ECT_CapAddBounds!$F$2:$F$5959,ECT_CapAddBounds!$H$2:$H$5959,_xlfn.CONCAT($B105,$C105),ECT_CapAddBounds!$E$2:$E$5959,"&lt;="&amp;D105)*1000,0)</f>
        <v>0</v>
      </c>
      <c r="V105" s="16">
        <f>IFERROR(SUMIFS(ECT_CapAddBounds!$G$2:$G$5959,ECT_CapAddBounds!$H$2:$H$5959,_xlfn.CONCAT($B105,$C105),ECT_CapAddBounds!$E$2:$E$5959,"&lt;="&amp;D105)*1000,0)</f>
        <v>0</v>
      </c>
      <c r="W105" s="1">
        <f>CarriersTech_characteristics!$G$3</f>
        <v>37.681199999999997</v>
      </c>
      <c r="X105" s="1">
        <f>CarriersTech_characteristics!$H$3*1000</f>
        <v>3025024.5490000001</v>
      </c>
      <c r="Y105">
        <v>2.9</v>
      </c>
      <c r="Z105">
        <v>0.105</v>
      </c>
      <c r="AB105" s="1">
        <f>1/L105/(1-Q105)</f>
        <v>2.5229979617863072</v>
      </c>
      <c r="AC105" s="25"/>
      <c r="AD105" s="31">
        <f>(X105*Conversions!$D$3)/(W105*Conversions!$D$2)</f>
        <v>0.23958587284408495</v>
      </c>
      <c r="AE105">
        <v>0</v>
      </c>
      <c r="AF105">
        <f>Y105*Conversions!$D$4</f>
        <v>3.5928609862662602</v>
      </c>
      <c r="AG105" s="3">
        <f t="shared" si="55"/>
        <v>4.9193668167337403</v>
      </c>
      <c r="AH105">
        <f t="shared" si="58"/>
        <v>25</v>
      </c>
      <c r="AI105">
        <f t="shared" si="56"/>
        <v>0.11442931981310331</v>
      </c>
      <c r="AJ105" s="14">
        <f t="shared" si="57"/>
        <v>42.990440079242902</v>
      </c>
    </row>
    <row r="106" spans="1:36" hidden="1" x14ac:dyDescent="0.25">
      <c r="A106">
        <v>2</v>
      </c>
      <c r="B106" t="s">
        <v>16</v>
      </c>
      <c r="C106" t="s">
        <v>10</v>
      </c>
      <c r="D106">
        <f>_xlfn.XLOOKUP(A106,PeriodMap!$A$2:$A$45,PeriodMap!$B$2:$B$45)</f>
        <v>2024</v>
      </c>
      <c r="E106" t="s">
        <v>227</v>
      </c>
      <c r="G106" t="s">
        <v>6</v>
      </c>
      <c r="H106" t="s">
        <v>124</v>
      </c>
      <c r="I106" t="s">
        <v>35</v>
      </c>
      <c r="J106" t="s">
        <v>34</v>
      </c>
      <c r="K106">
        <v>8760</v>
      </c>
      <c r="L106" s="5">
        <f>_xlfn.XLOOKUP(_xlfn.CONCAT($B106,$C106,$D106),ECT_EfficiencyCostMaxAnnualUF!$J$2:$J$12484,ECT_EfficiencyCostMaxAnnualUF!$F$2:$F$12484)</f>
        <v>0.28070162799999998</v>
      </c>
      <c r="M106" s="5">
        <f>_xlfn.XLOOKUP(_xlfn.CONCAT($B106,$C106,$D106),ECT_EfficiencyCostMaxAnnualUF!$J$2:$J$12484,ECT_EfficiencyCostMaxAnnualUF!$I$2:$I$12484)</f>
        <v>0.85</v>
      </c>
      <c r="N106" s="5">
        <f>_xlfn.XLOOKUP(_xlfn.CONCAT($B106,$C106,$D106),ECT_EfficiencyCostMaxAnnualUF!$J$2:$J$12484,ECT_EfficiencyCostMaxAnnualUF!$G$2:$G$12484)/1000</f>
        <v>6.6797506489999998</v>
      </c>
      <c r="O106" s="5">
        <f>_xlfn.XLOOKUP(_xlfn.CONCAT($B106,$C106,$D106),ECT_EfficiencyCostMaxAnnualUF!$J$2:$J$12484,ECT_EfficiencyCostMaxAnnualUF!$H$2:$H$12484)</f>
        <v>0</v>
      </c>
      <c r="P106" s="74">
        <f>_xlfn.XLOOKUP(_xlfn.CONCAT($B106,$D106+1),ECT_Lifetime!$D$2:$D$1000,ECT_Lifetime!$C$2:$C$1000)</f>
        <v>25</v>
      </c>
      <c r="Q106" s="1">
        <f>_xlfn.XLOOKUP(_xlfn.CONCAT($B106,$D106),ECT_OperationalInfo!$G$2:$G$362,ECT_OperationalInfo!$D$2:$D$362)</f>
        <v>0.01</v>
      </c>
      <c r="R106">
        <f>_xlfn.XLOOKUP(_xlfn.CONCAT($B106,$D106),ECT_OperationalInfo!$G$2:$G$362,ECT_OperationalInfo!$E$2:$E$362)</f>
        <v>1</v>
      </c>
      <c r="S106">
        <f>_xlfn.XLOOKUP(_xlfn.CONCAT($B106,$D106),ECT_OperationalInfo!$G$2:$G$362,ECT_OperationalInfo!$F$2:$F$362)</f>
        <v>1</v>
      </c>
      <c r="T106" s="1">
        <f>SUMIF(ECT_LegacyCapacity!$F$2:$F$257,_xlfn.CONCAT($C106,$B106),ECT_LegacyCapacity!$E$2:$E$257)*1000-IFERROR(SUMIFS(ECT_LegacyRetirement!$F$2:$F$2701,ECT_LegacyRetirement!$G$2:$G$2701,_xlfn.CONCAT($B106,$C106),ECT_LegacyRetirement!$E$2:$E$2701,"&lt;="&amp;D106)*1000,0)</f>
        <v>0</v>
      </c>
      <c r="U106" s="16">
        <f>IFERROR(SUMIFS(ECT_CapAddBounds!$F$2:$F$5959,ECT_CapAddBounds!$H$2:$H$5959,_xlfn.CONCAT($B106,$C106),ECT_CapAddBounds!$E$2:$E$5959,"&lt;="&amp;D106)*1000,0)</f>
        <v>0</v>
      </c>
      <c r="V106" s="16">
        <f>IFERROR(SUMIFS(ECT_CapAddBounds!$G$2:$G$5959,ECT_CapAddBounds!$H$2:$H$5959,_xlfn.CONCAT($B106,$C106),ECT_CapAddBounds!$E$2:$E$5959,"&lt;="&amp;D106)*1000,0)</f>
        <v>0</v>
      </c>
      <c r="W106" s="1">
        <f>CarriersTech_characteristics!$G$3</f>
        <v>37.681199999999997</v>
      </c>
      <c r="X106" s="1">
        <f>CarriersTech_characteristics!$H$3*1000</f>
        <v>3025024.5490000001</v>
      </c>
      <c r="Y106">
        <v>0.7</v>
      </c>
      <c r="Z106">
        <v>0.105</v>
      </c>
      <c r="AB106" s="1">
        <f>1/L106/(1-Q106)</f>
        <v>3.5984864687033813</v>
      </c>
      <c r="AC106" s="25"/>
      <c r="AD106" s="31">
        <f>(X106*Conversions!$D$3)/(W106*Conversions!$D$2)</f>
        <v>0.23958587284408495</v>
      </c>
      <c r="AE106">
        <v>0</v>
      </c>
      <c r="AF106">
        <f>Y106*Conversions!$D$4</f>
        <v>0.86724230702978689</v>
      </c>
      <c r="AG106" s="3">
        <f t="shared" si="55"/>
        <v>5.8125083419702133</v>
      </c>
      <c r="AH106">
        <f t="shared" si="58"/>
        <v>25</v>
      </c>
      <c r="AI106">
        <f t="shared" si="56"/>
        <v>0.11442931981310331</v>
      </c>
      <c r="AJ106" s="14">
        <f t="shared" si="57"/>
        <v>50.795620837943865</v>
      </c>
    </row>
    <row r="107" spans="1:36" hidden="1" x14ac:dyDescent="0.25">
      <c r="A107">
        <v>2</v>
      </c>
      <c r="B107" t="s">
        <v>17</v>
      </c>
      <c r="C107" t="s">
        <v>10</v>
      </c>
      <c r="D107">
        <f>_xlfn.XLOOKUP(A107,PeriodMap!$A$2:$A$45,PeriodMap!$B$2:$B$45)</f>
        <v>2024</v>
      </c>
      <c r="E107" t="s">
        <v>227</v>
      </c>
      <c r="F107" t="s">
        <v>235</v>
      </c>
      <c r="G107" t="s">
        <v>6</v>
      </c>
      <c r="H107" t="s">
        <v>124</v>
      </c>
      <c r="I107" t="s">
        <v>36</v>
      </c>
      <c r="J107" t="s">
        <v>34</v>
      </c>
      <c r="K107">
        <v>8760</v>
      </c>
      <c r="L107" s="5">
        <f>_xlfn.XLOOKUP(_xlfn.CONCAT($B107,$C107,$D107),ECT_EfficiencyCostMaxAnnualUF!$J$2:$J$12484,ECT_EfficiencyCostMaxAnnualUF!$F$2:$F$12484)</f>
        <v>1</v>
      </c>
      <c r="M107" s="5">
        <f>_xlfn.XLOOKUP(_xlfn.CONCAT($B107,$C107,$D107),ECT_EfficiencyCostMaxAnnualUF!$J$2:$J$12484,ECT_EfficiencyCostMaxAnnualUF!$I$2:$I$12484)</f>
        <v>0.70916666699999997</v>
      </c>
      <c r="N107" s="5">
        <f>_xlfn.XLOOKUP(_xlfn.CONCAT($B107,$C107,$D107),ECT_EfficiencyCostMaxAnnualUF!$J$2:$J$12484,ECT_EfficiencyCostMaxAnnualUF!$G$2:$G$12484)/1000</f>
        <v>20.833210350000002</v>
      </c>
      <c r="O107" s="5">
        <f>_xlfn.XLOOKUP(_xlfn.CONCAT($B107,$C107,$D107),ECT_EfficiencyCostMaxAnnualUF!$J$2:$J$12484,ECT_EfficiencyCostMaxAnnualUF!$H$2:$H$12484)</f>
        <v>0</v>
      </c>
      <c r="P107" s="74">
        <f>_xlfn.XLOOKUP(_xlfn.CONCAT($B107,$D107+1),ECT_Lifetime!$D$2:$D$1000,ECT_Lifetime!$C$2:$C$1000)</f>
        <v>40</v>
      </c>
      <c r="Q107" s="1">
        <f>_xlfn.XLOOKUP(_xlfn.CONCAT($B107,$D107),ECT_OperationalInfo!$G$2:$G$362,ECT_OperationalInfo!$D$2:$D$362)</f>
        <v>0.10780000000000001</v>
      </c>
      <c r="R107">
        <f>_xlfn.XLOOKUP(_xlfn.CONCAT($B107,$D107),ECT_OperationalInfo!$G$2:$G$362,ECT_OperationalInfo!$E$2:$E$362)</f>
        <v>0.01</v>
      </c>
      <c r="S107">
        <f>_xlfn.XLOOKUP(_xlfn.CONCAT($B107,$D107),ECT_OperationalInfo!$G$2:$G$362,ECT_OperationalInfo!$F$2:$F$362)</f>
        <v>0.01</v>
      </c>
      <c r="T107" s="1">
        <f>SUMIF(ECT_LegacyCapacity!$F$2:$F$257,_xlfn.CONCAT($C107,$B107),ECT_LegacyCapacity!$E$2:$E$257)*1000-IFERROR(SUMIFS(ECT_LegacyRetirement!$F$2:$F$2701,ECT_LegacyRetirement!$G$2:$G$2701,_xlfn.CONCAT($B107,$C107),ECT_LegacyRetirement!$E$2:$E$2701,"&lt;="&amp;D107)*1000,0)</f>
        <v>0</v>
      </c>
      <c r="U107" s="16">
        <f>IFERROR(SUMIFS(ECT_CapAddBounds!$F$2:$F$5959,ECT_CapAddBounds!$H$2:$H$5959,_xlfn.CONCAT($B107,$C107),ECT_CapAddBounds!$E$2:$E$5959,"&lt;="&amp;D107)*1000,0)</f>
        <v>0</v>
      </c>
      <c r="V107" s="16">
        <f>IFERROR(SUMIFS(ECT_CapAddBounds!$G$2:$G$5959,ECT_CapAddBounds!$H$2:$H$5959,_xlfn.CONCAT($B107,$C107),ECT_CapAddBounds!$E$2:$E$5959,"&lt;="&amp;D107)*1000,0)</f>
        <v>0</v>
      </c>
      <c r="W107" s="27"/>
      <c r="X107" s="27"/>
      <c r="Y107">
        <v>4.3</v>
      </c>
      <c r="Z107">
        <v>0.105</v>
      </c>
      <c r="AB107" s="1">
        <f>1/L107/(1-Q107)</f>
        <v>1.1208249271463797</v>
      </c>
      <c r="AC107" s="25"/>
      <c r="AD107" s="26"/>
      <c r="AE107">
        <v>0</v>
      </c>
      <c r="AF107">
        <f>Y107*Conversions!$D$4</f>
        <v>5.3273456003258337</v>
      </c>
      <c r="AG107" s="3">
        <f t="shared" si="55"/>
        <v>15.505864749674167</v>
      </c>
      <c r="AH107">
        <f t="shared" si="58"/>
        <v>40</v>
      </c>
      <c r="AI107">
        <f t="shared" si="56"/>
        <v>0.10697140835497033</v>
      </c>
      <c r="AJ107" s="14">
        <f t="shared" si="57"/>
        <v>144.95335705238193</v>
      </c>
    </row>
    <row r="108" spans="1:36" hidden="1" x14ac:dyDescent="0.25">
      <c r="A108">
        <v>2</v>
      </c>
      <c r="B108" t="s">
        <v>22</v>
      </c>
      <c r="C108" t="s">
        <v>10</v>
      </c>
      <c r="D108">
        <f>_xlfn.XLOOKUP(A108,PeriodMap!$A$2:$A$45,PeriodMap!$B$2:$B$45)</f>
        <v>2024</v>
      </c>
      <c r="E108" t="s">
        <v>227</v>
      </c>
      <c r="G108" t="s">
        <v>6</v>
      </c>
      <c r="H108" t="s">
        <v>124</v>
      </c>
      <c r="I108" t="s">
        <v>36</v>
      </c>
      <c r="J108" t="s">
        <v>34</v>
      </c>
      <c r="K108">
        <v>8760</v>
      </c>
      <c r="L108" s="5">
        <f>_xlfn.XLOOKUP(_xlfn.CONCAT($B108,$C108,$D108),ECT_EfficiencyCostMaxAnnualUF!$J$2:$J$12484,ECT_EfficiencyCostMaxAnnualUF!$F$2:$F$12484)</f>
        <v>1</v>
      </c>
      <c r="M108" s="5">
        <f>_xlfn.XLOOKUP(_xlfn.CONCAT($B108,$C108,$D108),ECT_EfficiencyCostMaxAnnualUF!$J$2:$J$12484,ECT_EfficiencyCostMaxAnnualUF!$I$2:$I$12484)</f>
        <v>0.70916666699999997</v>
      </c>
      <c r="N108" s="5">
        <f>_xlfn.XLOOKUP(_xlfn.CONCAT($B108,$C108,$D108),ECT_EfficiencyCostMaxAnnualUF!$J$2:$J$12484,ECT_EfficiencyCostMaxAnnualUF!$G$2:$G$12484)/1000</f>
        <v>35.289429389999995</v>
      </c>
      <c r="O108" s="5">
        <f>_xlfn.XLOOKUP(_xlfn.CONCAT($B108,$C108,$D108),ECT_EfficiencyCostMaxAnnualUF!$J$2:$J$12484,ECT_EfficiencyCostMaxAnnualUF!$H$2:$H$12484)</f>
        <v>0</v>
      </c>
      <c r="P108" s="74">
        <f>_xlfn.XLOOKUP(_xlfn.CONCAT($B108,$D108+1),ECT_Lifetime!$D$2:$D$1000,ECT_Lifetime!$C$2:$C$1000)</f>
        <v>30</v>
      </c>
      <c r="Q108" s="1">
        <f>_xlfn.XLOOKUP(_xlfn.CONCAT($B108,$D108),ECT_OperationalInfo!$G$2:$G$362,ECT_OperationalInfo!$D$2:$D$362)</f>
        <v>0.05</v>
      </c>
      <c r="R108">
        <f>_xlfn.XLOOKUP(_xlfn.CONCAT($B108,$D108),ECT_OperationalInfo!$G$2:$G$362,ECT_OperationalInfo!$E$2:$E$362)</f>
        <v>0.01</v>
      </c>
      <c r="S108">
        <f>_xlfn.XLOOKUP(_xlfn.CONCAT($B108,$D108),ECT_OperationalInfo!$G$2:$G$362,ECT_OperationalInfo!$F$2:$F$362)</f>
        <v>0.01</v>
      </c>
      <c r="T108" s="1">
        <f>SUMIF(ECT_LegacyCapacity!$F$2:$F$257,_xlfn.CONCAT($C108,$B108),ECT_LegacyCapacity!$E$2:$E$257)*1000-IFERROR(SUMIFS(ECT_LegacyRetirement!$F$2:$F$2701,ECT_LegacyRetirement!$G$2:$G$2701,_xlfn.CONCAT($B108,$C108),ECT_LegacyRetirement!$E$2:$E$2701,"&lt;="&amp;D108)*1000,0)</f>
        <v>0</v>
      </c>
      <c r="U108" s="16">
        <f>IFERROR(SUMIFS(ECT_CapAddBounds!$F$2:$F$5959,ECT_CapAddBounds!$H$2:$H$5959,_xlfn.CONCAT($B108,$C108),ECT_CapAddBounds!$E$2:$E$5959,"&lt;="&amp;D108)*1000,0)</f>
        <v>0</v>
      </c>
      <c r="V108" s="16">
        <f>IFERROR(SUMIFS(ECT_CapAddBounds!$G$2:$G$5959,ECT_CapAddBounds!$H$2:$H$5959,_xlfn.CONCAT($B108,$C108),ECT_CapAddBounds!$E$2:$E$5959,"&lt;="&amp;D108)*1000,0)</f>
        <v>0</v>
      </c>
      <c r="W108" s="27"/>
      <c r="X108" s="27"/>
      <c r="Y108">
        <v>5</v>
      </c>
      <c r="Z108">
        <v>0.105</v>
      </c>
      <c r="AB108" s="1">
        <f>1/L108/(1-Q108)</f>
        <v>1.0526315789473684</v>
      </c>
      <c r="AC108" s="25"/>
      <c r="AD108" s="26"/>
      <c r="AE108">
        <v>0</v>
      </c>
      <c r="AF108">
        <f>Y108*Conversions!$D$4</f>
        <v>6.1945879073556211</v>
      </c>
      <c r="AG108" s="3">
        <f t="shared" si="55"/>
        <v>29.094841482644373</v>
      </c>
      <c r="AH108">
        <f t="shared" si="58"/>
        <v>30</v>
      </c>
      <c r="AI108">
        <f t="shared" si="56"/>
        <v>0.11052848152960514</v>
      </c>
      <c r="AJ108" s="14">
        <f t="shared" si="57"/>
        <v>263.2338839727143</v>
      </c>
    </row>
    <row r="109" spans="1:36" hidden="1" x14ac:dyDescent="0.25">
      <c r="A109">
        <v>2</v>
      </c>
      <c r="B109" t="s">
        <v>15</v>
      </c>
      <c r="C109" t="s">
        <v>10</v>
      </c>
      <c r="D109">
        <f>_xlfn.XLOOKUP(A109,PeriodMap!$A$2:$A$45,PeriodMap!$B$2:$B$45)</f>
        <v>2024</v>
      </c>
      <c r="E109" t="s">
        <v>231</v>
      </c>
      <c r="F109" t="s">
        <v>232</v>
      </c>
      <c r="G109" t="s">
        <v>6</v>
      </c>
      <c r="H109" t="s">
        <v>124</v>
      </c>
      <c r="I109" t="s">
        <v>37</v>
      </c>
      <c r="J109" t="s">
        <v>34</v>
      </c>
      <c r="K109">
        <v>8760</v>
      </c>
      <c r="L109" s="5">
        <f>_xlfn.XLOOKUP(_xlfn.CONCAT($B109,$C109,$D109),ECT_EfficiencyCostMaxAnnualUF!$J$2:$J$12484,ECT_EfficiencyCostMaxAnnualUF!$F$2:$F$12484)</f>
        <v>1</v>
      </c>
      <c r="M109" s="5">
        <f>_xlfn.XLOOKUP(_xlfn.CONCAT($B109,$C109,$D109),ECT_EfficiencyCostMaxAnnualUF!$J$2:$J$12484,ECT_EfficiencyCostMaxAnnualUF!$I$2:$I$12484)</f>
        <v>1</v>
      </c>
      <c r="N109" s="5">
        <f>_xlfn.XLOOKUP(_xlfn.CONCAT($B109,$C109,$D109),ECT_EfficiencyCostMaxAnnualUF!$J$2:$J$12484,ECT_EfficiencyCostMaxAnnualUF!$G$2:$G$12484)/1000</f>
        <v>19.631814519999999</v>
      </c>
      <c r="O109" s="5">
        <f>_xlfn.XLOOKUP(_xlfn.CONCAT($B109,$C109,$D109),ECT_EfficiencyCostMaxAnnualUF!$J$2:$J$12484,ECT_EfficiencyCostMaxAnnualUF!$H$2:$H$12484)</f>
        <v>0</v>
      </c>
      <c r="P109" s="74">
        <f>_xlfn.XLOOKUP(_xlfn.CONCAT($B109,$D109+1),ECT_Lifetime!$D$2:$D$1000,ECT_Lifetime!$C$2:$C$1000)</f>
        <v>40</v>
      </c>
      <c r="Q109" s="1">
        <f>_xlfn.XLOOKUP(_xlfn.CONCAT($B109,$D109),ECT_OperationalInfo!$G$2:$G$362,ECT_OperationalInfo!$D$2:$D$362)</f>
        <v>6.0000000000000001E-3</v>
      </c>
      <c r="R109">
        <f>_xlfn.XLOOKUP(_xlfn.CONCAT($B109,$D109),ECT_OperationalInfo!$G$2:$G$362,ECT_OperationalInfo!$E$2:$E$362)</f>
        <v>1</v>
      </c>
      <c r="S109">
        <f>_xlfn.XLOOKUP(_xlfn.CONCAT($B109,$D109),ECT_OperationalInfo!$G$2:$G$362,ECT_OperationalInfo!$F$2:$F$362)</f>
        <v>1</v>
      </c>
      <c r="T109" s="1">
        <f>SUMIF(ECT_LegacyCapacity!$F$2:$F$257,_xlfn.CONCAT($C109,$B109),ECT_LegacyCapacity!$E$2:$E$257)*1000-IFERROR(SUMIFS(ECT_LegacyRetirement!$F$2:$F$2701,ECT_LegacyRetirement!$G$2:$G$2701,_xlfn.CONCAT($B109,$C109),ECT_LegacyRetirement!$E$2:$E$2701,"&lt;="&amp;D109)*1000,0)</f>
        <v>4198.8602859999992</v>
      </c>
      <c r="U109" s="16">
        <f>IFERROR(SUMIFS(ECT_CapAddBounds!$F$2:$F$5959,ECT_CapAddBounds!$H$2:$H$5959,_xlfn.CONCAT($B109,$C109),ECT_CapAddBounds!$E$2:$E$5959,"&lt;="&amp;D109)*1000,0)</f>
        <v>0</v>
      </c>
      <c r="V109" s="16">
        <f>IFERROR(SUMIFS(ECT_CapAddBounds!$G$2:$G$5959,ECT_CapAddBounds!$H$2:$H$5959,_xlfn.CONCAT($B109,$C109),ECT_CapAddBounds!$E$2:$E$5959,"&lt;="&amp;D109)*1000,0)</f>
        <v>0</v>
      </c>
      <c r="W109" s="25"/>
      <c r="X109" s="28"/>
      <c r="Y109">
        <v>4.4000000000000004</v>
      </c>
      <c r="Z109">
        <v>0.105</v>
      </c>
      <c r="AB109" s="24"/>
      <c r="AC109" s="1">
        <f>L109-Q109</f>
        <v>0.99399999999999999</v>
      </c>
      <c r="AD109" s="24"/>
      <c r="AE109">
        <v>0</v>
      </c>
      <c r="AF109">
        <f>Y109*Conversions!$D$4</f>
        <v>5.4512373584729472</v>
      </c>
      <c r="AG109" s="3">
        <f t="shared" si="55"/>
        <v>14.180577161527051</v>
      </c>
      <c r="AH109">
        <f t="shared" si="58"/>
        <v>40</v>
      </c>
      <c r="AI109">
        <f t="shared" si="56"/>
        <v>0.10697140835497033</v>
      </c>
      <c r="AJ109" s="14">
        <f t="shared" si="57"/>
        <v>132.56418121065303</v>
      </c>
    </row>
    <row r="110" spans="1:36" hidden="1" x14ac:dyDescent="0.25">
      <c r="A110">
        <v>2</v>
      </c>
      <c r="B110" t="s">
        <v>18</v>
      </c>
      <c r="C110" t="s">
        <v>10</v>
      </c>
      <c r="D110">
        <f>_xlfn.XLOOKUP(A110,PeriodMap!$A$2:$A$45,PeriodMap!$B$2:$B$45)</f>
        <v>2024</v>
      </c>
      <c r="E110" t="s">
        <v>231</v>
      </c>
      <c r="F110" t="s">
        <v>233</v>
      </c>
      <c r="G110" t="s">
        <v>6</v>
      </c>
      <c r="H110" t="s">
        <v>124</v>
      </c>
      <c r="I110" t="s">
        <v>37</v>
      </c>
      <c r="J110" t="s">
        <v>34</v>
      </c>
      <c r="K110">
        <v>8760</v>
      </c>
      <c r="L110" s="5">
        <f>_xlfn.XLOOKUP(_xlfn.CONCAT($B110,$C110,$D110),ECT_EfficiencyCostMaxAnnualUF!$J$2:$J$12484,ECT_EfficiencyCostMaxAnnualUF!$F$2:$F$12484)</f>
        <v>1</v>
      </c>
      <c r="M110" s="5">
        <f>_xlfn.XLOOKUP(_xlfn.CONCAT($B110,$C110,$D110),ECT_EfficiencyCostMaxAnnualUF!$J$2:$J$12484,ECT_EfficiencyCostMaxAnnualUF!$I$2:$I$12484)</f>
        <v>1</v>
      </c>
      <c r="N110" s="5">
        <f>_xlfn.XLOOKUP(_xlfn.CONCAT($B110,$C110,$D110),ECT_EfficiencyCostMaxAnnualUF!$J$2:$J$12484,ECT_EfficiencyCostMaxAnnualUF!$G$2:$G$12484)/1000</f>
        <v>11.825348760000001</v>
      </c>
      <c r="O110" s="5">
        <f>_xlfn.XLOOKUP(_xlfn.CONCAT($B110,$C110,$D110),ECT_EfficiencyCostMaxAnnualUF!$J$2:$J$12484,ECT_EfficiencyCostMaxAnnualUF!$H$2:$H$12484)</f>
        <v>0</v>
      </c>
      <c r="P110" s="74">
        <f>_xlfn.XLOOKUP(_xlfn.CONCAT($B110,$D110+1),ECT_Lifetime!$D$2:$D$1000,ECT_Lifetime!$C$2:$C$1000)</f>
        <v>35</v>
      </c>
      <c r="Q110" s="1">
        <f>_xlfn.XLOOKUP(_xlfn.CONCAT($B110,$D110),ECT_OperationalInfo!$G$2:$G$362,ECT_OperationalInfo!$D$2:$D$362)</f>
        <v>0.01</v>
      </c>
      <c r="R110">
        <f>_xlfn.XLOOKUP(_xlfn.CONCAT($B110,$D110),ECT_OperationalInfo!$G$2:$G$362,ECT_OperationalInfo!$E$2:$E$362)</f>
        <v>1</v>
      </c>
      <c r="S110">
        <f>_xlfn.XLOOKUP(_xlfn.CONCAT($B110,$D110),ECT_OperationalInfo!$G$2:$G$362,ECT_OperationalInfo!$F$2:$F$362)</f>
        <v>1</v>
      </c>
      <c r="T110" s="1">
        <f>SUMIF(ECT_LegacyCapacity!$F$2:$F$257,_xlfn.CONCAT($C110,$B110),ECT_LegacyCapacity!$E$2:$E$257)*1000-IFERROR(SUMIFS(ECT_LegacyRetirement!$F$2:$F$2701,ECT_LegacyRetirement!$G$2:$G$2701,_xlfn.CONCAT($B110,$C110),ECT_LegacyRetirement!$E$2:$E$2701,"&lt;="&amp;D110)*1000,0)</f>
        <v>343.99</v>
      </c>
      <c r="U110" s="16">
        <f>IFERROR(SUMIFS(ECT_CapAddBounds!$F$2:$F$5959,ECT_CapAddBounds!$H$2:$H$5959,_xlfn.CONCAT($B110,$C110),ECT_CapAddBounds!$E$2:$E$5959,"&lt;="&amp;D110)*1000,0)</f>
        <v>6</v>
      </c>
      <c r="V110" s="16">
        <f>IFERROR(SUMIFS(ECT_CapAddBounds!$G$2:$G$5959,ECT_CapAddBounds!$H$2:$H$5959,_xlfn.CONCAT($B110,$C110),ECT_CapAddBounds!$E$2:$E$5959,"&lt;="&amp;D110)*1000,0)</f>
        <v>6</v>
      </c>
      <c r="W110" s="25"/>
      <c r="X110" s="28"/>
      <c r="Y110">
        <f>2.4</f>
        <v>2.4</v>
      </c>
      <c r="Z110">
        <v>8.3500000000000005E-2</v>
      </c>
      <c r="AB110" s="24"/>
      <c r="AC110" s="1">
        <f>L110-Q110</f>
        <v>0.99</v>
      </c>
      <c r="AD110" s="24"/>
      <c r="AE110">
        <v>0</v>
      </c>
      <c r="AF110">
        <f>Y110*Conversions!$D$4</f>
        <v>2.973402195530698</v>
      </c>
      <c r="AG110" s="3">
        <f t="shared" si="55"/>
        <v>8.8519465644693032</v>
      </c>
      <c r="AH110">
        <f t="shared" si="58"/>
        <v>35</v>
      </c>
      <c r="AI110">
        <f t="shared" si="56"/>
        <v>8.8866958914066166E-2</v>
      </c>
      <c r="AJ110" s="14">
        <f t="shared" si="57"/>
        <v>99.608973600965513</v>
      </c>
    </row>
    <row r="111" spans="1:36" hidden="1" x14ac:dyDescent="0.25">
      <c r="A111">
        <v>2</v>
      </c>
      <c r="B111" t="s">
        <v>7</v>
      </c>
      <c r="C111" t="s">
        <v>10</v>
      </c>
      <c r="D111">
        <f>_xlfn.XLOOKUP(A111,PeriodMap!$A$2:$A$45,PeriodMap!$B$2:$B$45)</f>
        <v>2024</v>
      </c>
      <c r="E111" t="s">
        <v>227</v>
      </c>
      <c r="F111" t="s">
        <v>230</v>
      </c>
      <c r="G111" t="s">
        <v>6</v>
      </c>
      <c r="H111" t="s">
        <v>124</v>
      </c>
      <c r="I111" t="s">
        <v>38</v>
      </c>
      <c r="J111" t="s">
        <v>34</v>
      </c>
      <c r="K111">
        <v>8760</v>
      </c>
      <c r="L111" s="5">
        <f>_xlfn.XLOOKUP(_xlfn.CONCAT($B111,$C111,$D111),ECT_EfficiencyCostMaxAnnualUF!$J$2:$J$12484,ECT_EfficiencyCostMaxAnnualUF!$F$2:$F$12484)</f>
        <v>0.238845897</v>
      </c>
      <c r="M111" s="5">
        <f>_xlfn.XLOOKUP(_xlfn.CONCAT($B111,$C111,$D111),ECT_EfficiencyCostMaxAnnualUF!$J$2:$J$12484,ECT_EfficiencyCostMaxAnnualUF!$I$2:$I$12484)</f>
        <v>1</v>
      </c>
      <c r="N111" s="5">
        <f>_xlfn.XLOOKUP(_xlfn.CONCAT($B111,$C111,$D111),ECT_EfficiencyCostMaxAnnualUF!$J$2:$J$12484,ECT_EfficiencyCostMaxAnnualUF!$G$2:$G$12484)/1000</f>
        <v>7.7134572399999994</v>
      </c>
      <c r="O111" s="5">
        <f>_xlfn.XLOOKUP(_xlfn.CONCAT($B111,$C111,$D111),ECT_EfficiencyCostMaxAnnualUF!$J$2:$J$12484,ECT_EfficiencyCostMaxAnnualUF!$H$2:$H$12484)</f>
        <v>0</v>
      </c>
      <c r="P111" s="74">
        <f>_xlfn.XLOOKUP(_xlfn.CONCAT($B111,$D111+1),ECT_Lifetime!$D$2:$D$1000,ECT_Lifetime!$C$2:$C$1000)</f>
        <v>20</v>
      </c>
      <c r="Q111" s="1">
        <f>_xlfn.XLOOKUP(_xlfn.CONCAT($B111,$D111),ECT_OperationalInfo!$G$2:$G$362,ECT_OperationalInfo!$D$2:$D$362)</f>
        <v>0.1</v>
      </c>
      <c r="R111">
        <f>_xlfn.XLOOKUP(_xlfn.CONCAT($B111,$D111),ECT_OperationalInfo!$G$2:$G$362,ECT_OperationalInfo!$E$2:$E$362)</f>
        <v>0.06</v>
      </c>
      <c r="S111">
        <f>_xlfn.XLOOKUP(_xlfn.CONCAT($B111,$D111),ECT_OperationalInfo!$G$2:$G$362,ECT_OperationalInfo!$F$2:$F$362)</f>
        <v>0.06</v>
      </c>
      <c r="T111" s="1">
        <f>SUMIF(ECT_LegacyCapacity!$F$2:$F$257,_xlfn.CONCAT($C111,$B111),ECT_LegacyCapacity!$E$2:$E$257)*1000-IFERROR(SUMIFS(ECT_LegacyRetirement!$F$2:$F$2701,ECT_LegacyRetirement!$G$2:$G$2701,_xlfn.CONCAT($B111,$C111),ECT_LegacyRetirement!$E$2:$E$2701,"&lt;="&amp;D111)*1000,0)</f>
        <v>560.64</v>
      </c>
      <c r="U111" s="16">
        <f>IFERROR(SUMIFS(ECT_CapAddBounds!$F$2:$F$5959,ECT_CapAddBounds!$H$2:$H$5959,_xlfn.CONCAT($B111,$C111),ECT_CapAddBounds!$E$2:$E$5959,"&lt;="&amp;D111)*1000,0)</f>
        <v>23</v>
      </c>
      <c r="V111" s="16">
        <f>IFERROR(SUMIFS(ECT_CapAddBounds!$G$2:$G$5959,ECT_CapAddBounds!$H$2:$H$5959,_xlfn.CONCAT($B111,$C111),ECT_CapAddBounds!$E$2:$E$5959,"&lt;="&amp;D111)*1000,0)</f>
        <v>23</v>
      </c>
      <c r="W111" s="1">
        <f>CarriersTech_characteristics!$G$7</f>
        <v>13.648968</v>
      </c>
      <c r="X111" s="1">
        <f>CarriersTech_characteristics!$H$5*1000</f>
        <v>1656436.6880000001</v>
      </c>
      <c r="Y111" s="12">
        <v>1</v>
      </c>
      <c r="Z111">
        <v>8.3500000000000005E-2</v>
      </c>
      <c r="AB111" s="1">
        <f>1/L111/(1-Q111)</f>
        <v>4.6519999927447406</v>
      </c>
      <c r="AC111" s="25"/>
      <c r="AD111" s="30">
        <f>X111/(W111*Conversions!$D$2)</f>
        <v>0.43689545093040172</v>
      </c>
      <c r="AE111">
        <v>0</v>
      </c>
      <c r="AF111">
        <f>Y111*Conversions!$D$4</f>
        <v>1.2389175814711242</v>
      </c>
      <c r="AG111" s="3">
        <f t="shared" si="55"/>
        <v>6.474539658528875</v>
      </c>
      <c r="AH111">
        <f t="shared" si="58"/>
        <v>20</v>
      </c>
      <c r="AI111">
        <f t="shared" si="56"/>
        <v>0.10451929579519206</v>
      </c>
      <c r="AJ111" s="14">
        <f t="shared" si="57"/>
        <v>61.945879076872878</v>
      </c>
    </row>
    <row r="112" spans="1:36" hidden="1" x14ac:dyDescent="0.25">
      <c r="A112">
        <v>2</v>
      </c>
      <c r="B112" t="s">
        <v>19</v>
      </c>
      <c r="C112" t="s">
        <v>10</v>
      </c>
      <c r="D112">
        <f>_xlfn.XLOOKUP(A112,PeriodMap!$A$2:$A$45,PeriodMap!$B$2:$B$45)</f>
        <v>2024</v>
      </c>
      <c r="E112" t="s">
        <v>239</v>
      </c>
      <c r="F112" t="s">
        <v>236</v>
      </c>
      <c r="G112" t="s">
        <v>6</v>
      </c>
      <c r="H112" t="s">
        <v>124</v>
      </c>
      <c r="I112" t="s">
        <v>39</v>
      </c>
      <c r="J112" t="s">
        <v>34</v>
      </c>
      <c r="K112">
        <v>8760</v>
      </c>
      <c r="L112" s="5">
        <f>_xlfn.XLOOKUP(_xlfn.CONCAT($B112,$C112,$D112),ECT_EfficiencyCostMaxAnnualUF!$J$2:$J$12484,ECT_EfficiencyCostMaxAnnualUF!$F$2:$F$12484)</f>
        <v>1</v>
      </c>
      <c r="M112" s="5">
        <f>_xlfn.XLOOKUP(_xlfn.CONCAT($B112,$C112,$D112),ECT_EfficiencyCostMaxAnnualUF!$J$2:$J$12484,ECT_EfficiencyCostMaxAnnualUF!$I$2:$I$12484)</f>
        <v>1</v>
      </c>
      <c r="N112" s="5">
        <f>_xlfn.XLOOKUP(_xlfn.CONCAT($B112,$C112,$D112),ECT_EfficiencyCostMaxAnnualUF!$J$2:$J$12484,ECT_EfficiencyCostMaxAnnualUF!$G$2:$G$12484)/1000</f>
        <v>5.4397058559999998</v>
      </c>
      <c r="O112" s="5">
        <f>_xlfn.XLOOKUP(_xlfn.CONCAT($B112,$C112,$D112),ECT_EfficiencyCostMaxAnnualUF!$J$2:$J$12484,ECT_EfficiencyCostMaxAnnualUF!$H$2:$H$12484)</f>
        <v>0</v>
      </c>
      <c r="P112" s="74">
        <f>_xlfn.XLOOKUP(_xlfn.CONCAT($B112,$D112+1),ECT_Lifetime!$D$2:$D$1000,ECT_Lifetime!$C$2:$C$1000)</f>
        <v>25</v>
      </c>
      <c r="Q112" s="1">
        <f>_xlfn.XLOOKUP(_xlfn.CONCAT($B112,$D112),ECT_OperationalInfo!$G$2:$G$362,ECT_OperationalInfo!$D$2:$D$362)</f>
        <v>0.01</v>
      </c>
      <c r="R112">
        <f>_xlfn.XLOOKUP(_xlfn.CONCAT($B112,$D112),ECT_OperationalInfo!$G$2:$G$362,ECT_OperationalInfo!$E$2:$E$362)</f>
        <v>1</v>
      </c>
      <c r="S112">
        <f>_xlfn.XLOOKUP(_xlfn.CONCAT($B112,$D112),ECT_OperationalInfo!$G$2:$G$362,ECT_OperationalInfo!$F$2:$F$362)</f>
        <v>1</v>
      </c>
      <c r="T112" s="1">
        <f>SUMIF(ECT_LegacyCapacity!$F$2:$F$257,_xlfn.CONCAT($C112,$B112),ECT_LegacyCapacity!$E$2:$E$257)*1000-IFERROR(SUMIFS(ECT_LegacyRetirement!$F$2:$F$2701,ECT_LegacyRetirement!$G$2:$G$2701,_xlfn.CONCAT($B112,$C112),ECT_LegacyRetirement!$E$2:$E$2701,"&lt;="&amp;D112)*1000,0)</f>
        <v>847.7259029999999</v>
      </c>
      <c r="U112" s="16">
        <f>IFERROR(SUMIFS(ECT_CapAddBounds!$F$2:$F$5959,ECT_CapAddBounds!$H$2:$H$5959,_xlfn.CONCAT($B112,$C112),ECT_CapAddBounds!$E$2:$E$5959,"&lt;="&amp;D112)*1000,0)</f>
        <v>40</v>
      </c>
      <c r="V112" s="16">
        <f>IFERROR(SUMIFS(ECT_CapAddBounds!$G$2:$G$5959,ECT_CapAddBounds!$H$2:$H$5959,_xlfn.CONCAT($B112,$C112),ECT_CapAddBounds!$E$2:$E$5959,"&lt;="&amp;D112)*1000,0)</f>
        <v>40</v>
      </c>
      <c r="W112" s="25"/>
      <c r="X112" s="29" t="s">
        <v>248</v>
      </c>
      <c r="Y112">
        <v>0.35</v>
      </c>
      <c r="Z112">
        <v>0.105</v>
      </c>
      <c r="AB112" s="25">
        <v>1</v>
      </c>
      <c r="AC112" s="25"/>
      <c r="AD112" s="24"/>
      <c r="AE112">
        <v>0</v>
      </c>
      <c r="AF112">
        <f>Y112*Conversions!$D$4</f>
        <v>0.43362115351489344</v>
      </c>
      <c r="AG112" s="3">
        <f t="shared" ref="AG112:AG139" si="59">N112-AF112</f>
        <v>5.0060847024851061</v>
      </c>
      <c r="AH112">
        <f t="shared" si="58"/>
        <v>25</v>
      </c>
      <c r="AI112">
        <f t="shared" si="56"/>
        <v>0.11442931981310331</v>
      </c>
      <c r="AJ112" s="14">
        <f t="shared" si="57"/>
        <v>43.748269330461049</v>
      </c>
    </row>
    <row r="113" spans="1:36" hidden="1" x14ac:dyDescent="0.25">
      <c r="A113">
        <v>2</v>
      </c>
      <c r="B113" t="s">
        <v>20</v>
      </c>
      <c r="C113" t="s">
        <v>10</v>
      </c>
      <c r="D113">
        <f>_xlfn.XLOOKUP(A113,PeriodMap!$A$2:$A$45,PeriodMap!$B$2:$B$45)</f>
        <v>2024</v>
      </c>
      <c r="E113" t="s">
        <v>239</v>
      </c>
      <c r="F113" t="s">
        <v>237</v>
      </c>
      <c r="G113" t="s">
        <v>6</v>
      </c>
      <c r="H113" t="s">
        <v>124</v>
      </c>
      <c r="I113" t="s">
        <v>39</v>
      </c>
      <c r="J113" t="s">
        <v>34</v>
      </c>
      <c r="K113">
        <v>8760</v>
      </c>
      <c r="L113" s="5">
        <f>_xlfn.XLOOKUP(_xlfn.CONCAT($B113,$C113,$D113),ECT_EfficiencyCostMaxAnnualUF!$J$2:$J$12484,ECT_EfficiencyCostMaxAnnualUF!$F$2:$F$12484)</f>
        <v>1</v>
      </c>
      <c r="M113" s="5">
        <f>_xlfn.XLOOKUP(_xlfn.CONCAT($B113,$C113,$D113),ECT_EfficiencyCostMaxAnnualUF!$J$2:$J$12484,ECT_EfficiencyCostMaxAnnualUF!$I$2:$I$12484)</f>
        <v>1</v>
      </c>
      <c r="N113" s="5">
        <f>_xlfn.XLOOKUP(_xlfn.CONCAT($B113,$C113,$D113),ECT_EfficiencyCostMaxAnnualUF!$J$2:$J$12484,ECT_EfficiencyCostMaxAnnualUF!$G$2:$G$12484)/1000</f>
        <v>5.362133837</v>
      </c>
      <c r="O113" s="5">
        <f>_xlfn.XLOOKUP(_xlfn.CONCAT($B113,$C113,$D113),ECT_EfficiencyCostMaxAnnualUF!$J$2:$J$12484,ECT_EfficiencyCostMaxAnnualUF!$H$2:$H$12484)</f>
        <v>0</v>
      </c>
      <c r="P113" s="74">
        <f>_xlfn.XLOOKUP(_xlfn.CONCAT($B113,$D113+1),ECT_Lifetime!$D$2:$D$1000,ECT_Lifetime!$C$2:$C$1000)</f>
        <v>25</v>
      </c>
      <c r="Q113" s="1">
        <f>_xlfn.XLOOKUP(_xlfn.CONCAT($B113,$D113),ECT_OperationalInfo!$G$2:$G$362,ECT_OperationalInfo!$D$2:$D$362)</f>
        <v>6.0000000000000001E-3</v>
      </c>
      <c r="R113">
        <f>_xlfn.XLOOKUP(_xlfn.CONCAT($B113,$D113),ECT_OperationalInfo!$G$2:$G$362,ECT_OperationalInfo!$E$2:$E$362)</f>
        <v>1</v>
      </c>
      <c r="S113">
        <f>_xlfn.XLOOKUP(_xlfn.CONCAT($B113,$D113),ECT_OperationalInfo!$G$2:$G$362,ECT_OperationalInfo!$F$2:$F$362)</f>
        <v>1</v>
      </c>
      <c r="T113" s="1">
        <f>SUMIF(ECT_LegacyCapacity!$F$2:$F$257,_xlfn.CONCAT($C113,$B113),ECT_LegacyCapacity!$E$2:$E$257)*1000-IFERROR(SUMIFS(ECT_LegacyRetirement!$F$2:$F$2701,ECT_LegacyRetirement!$G$2:$G$2701,_xlfn.CONCAT($B113,$C113),ECT_LegacyRetirement!$E$2:$E$2701,"&lt;="&amp;D113)*1000,0)</f>
        <v>200.08409700000001</v>
      </c>
      <c r="U113" s="16">
        <f>IFERROR(SUMIFS(ECT_CapAddBounds!$F$2:$F$5959,ECT_CapAddBounds!$H$2:$H$5959,_xlfn.CONCAT($B113,$C113),ECT_CapAddBounds!$E$2:$E$5959,"&lt;="&amp;D113)*1000,0)</f>
        <v>138</v>
      </c>
      <c r="V113" s="16">
        <f>IFERROR(SUMIFS(ECT_CapAddBounds!$G$2:$G$5959,ECT_CapAddBounds!$H$2:$H$5959,_xlfn.CONCAT($B113,$C113),ECT_CapAddBounds!$E$2:$E$5959,"&lt;="&amp;D113)*1000,0)</f>
        <v>138</v>
      </c>
      <c r="W113" s="25"/>
      <c r="X113" s="25"/>
      <c r="Y113">
        <v>0.51</v>
      </c>
      <c r="Z113">
        <v>0.104</v>
      </c>
      <c r="AB113" s="25">
        <v>1</v>
      </c>
      <c r="AC113" s="25"/>
      <c r="AD113" s="24"/>
      <c r="AE113">
        <v>0</v>
      </c>
      <c r="AF113">
        <f>Y113*Conversions!$D$4</f>
        <v>0.63184796655027331</v>
      </c>
      <c r="AG113" s="3">
        <f t="shared" si="59"/>
        <v>4.7302858704497268</v>
      </c>
      <c r="AH113">
        <f t="shared" si="58"/>
        <v>25</v>
      </c>
      <c r="AI113">
        <f t="shared" si="56"/>
        <v>0.11357300490974749</v>
      </c>
      <c r="AJ113" s="14">
        <f t="shared" si="57"/>
        <v>41.649737754220027</v>
      </c>
    </row>
    <row r="114" spans="1:36" hidden="1" x14ac:dyDescent="0.25">
      <c r="A114">
        <v>2</v>
      </c>
      <c r="B114" t="s">
        <v>21</v>
      </c>
      <c r="C114" t="s">
        <v>10</v>
      </c>
      <c r="D114">
        <f>_xlfn.XLOOKUP(A114,PeriodMap!$A$2:$A$45,PeriodMap!$B$2:$B$45)</f>
        <v>2024</v>
      </c>
      <c r="E114" t="s">
        <v>239</v>
      </c>
      <c r="F114" t="s">
        <v>238</v>
      </c>
      <c r="G114" t="s">
        <v>6</v>
      </c>
      <c r="H114" t="s">
        <v>124</v>
      </c>
      <c r="I114" t="s">
        <v>40</v>
      </c>
      <c r="J114" t="s">
        <v>34</v>
      </c>
      <c r="K114">
        <v>8760</v>
      </c>
      <c r="L114" s="5">
        <f>_xlfn.XLOOKUP(_xlfn.CONCAT($B114,$C114,$D114),ECT_EfficiencyCostMaxAnnualUF!$J$2:$J$12484,ECT_EfficiencyCostMaxAnnualUF!$F$2:$F$12484)</f>
        <v>1</v>
      </c>
      <c r="M114" s="5">
        <f>_xlfn.XLOOKUP(_xlfn.CONCAT($B114,$C114,$D114),ECT_EfficiencyCostMaxAnnualUF!$J$2:$J$12484,ECT_EfficiencyCostMaxAnnualUF!$I$2:$I$12484)</f>
        <v>1</v>
      </c>
      <c r="N114" s="5">
        <f>_xlfn.XLOOKUP(_xlfn.CONCAT($B114,$C114,$D114),ECT_EfficiencyCostMaxAnnualUF!$J$2:$J$12484,ECT_EfficiencyCostMaxAnnualUF!$G$2:$G$12484)/1000</f>
        <v>10.586964459999999</v>
      </c>
      <c r="O114" s="5">
        <f>_xlfn.XLOOKUP(_xlfn.CONCAT($B114,$C114,$D114),ECT_EfficiencyCostMaxAnnualUF!$J$2:$J$12484,ECT_EfficiencyCostMaxAnnualUF!$H$2:$H$12484)</f>
        <v>0</v>
      </c>
      <c r="P114" s="74">
        <f>_xlfn.XLOOKUP(_xlfn.CONCAT($B114,$D114+1),ECT_Lifetime!$D$2:$D$1000,ECT_Lifetime!$C$2:$C$1000)</f>
        <v>25</v>
      </c>
      <c r="Q114" s="1">
        <f>_xlfn.XLOOKUP(_xlfn.CONCAT($B114,$D114),ECT_OperationalInfo!$G$2:$G$362,ECT_OperationalInfo!$D$2:$D$362)</f>
        <v>5.0000000000000001E-3</v>
      </c>
      <c r="R114">
        <f>_xlfn.XLOOKUP(_xlfn.CONCAT($B114,$D114),ECT_OperationalInfo!$G$2:$G$362,ECT_OperationalInfo!$E$2:$E$362)</f>
        <v>1</v>
      </c>
      <c r="S114">
        <f>_xlfn.XLOOKUP(_xlfn.CONCAT($B114,$D114),ECT_OperationalInfo!$G$2:$G$362,ECT_OperationalInfo!$F$2:$F$362)</f>
        <v>1</v>
      </c>
      <c r="T114" s="1">
        <f>SUMIF(ECT_LegacyCapacity!$F$2:$F$257,_xlfn.CONCAT($C114,$B114),ECT_LegacyCapacity!$E$2:$E$257)*1000-IFERROR(SUMIFS(ECT_LegacyRetirement!$F$2:$F$2701,ECT_LegacyRetirement!$G$2:$G$2701,_xlfn.CONCAT($B114,$C114),ECT_LegacyRetirement!$E$2:$E$2701,"&lt;="&amp;D114)*1000,0)</f>
        <v>46</v>
      </c>
      <c r="U114" s="16">
        <f>IFERROR(SUMIFS(ECT_CapAddBounds!$F$2:$F$5959,ECT_CapAddBounds!$H$2:$H$5959,_xlfn.CONCAT($B114,$C114),ECT_CapAddBounds!$E$2:$E$5959,"&lt;="&amp;D114)*1000,0)</f>
        <v>0</v>
      </c>
      <c r="V114" s="16">
        <f>IFERROR(SUMIFS(ECT_CapAddBounds!$G$2:$G$5959,ECT_CapAddBounds!$H$2:$H$5959,_xlfn.CONCAT($B114,$C114),ECT_CapAddBounds!$E$2:$E$5959,"&lt;="&amp;D114)*1000,0)</f>
        <v>0</v>
      </c>
      <c r="W114" s="25"/>
      <c r="X114" s="25"/>
      <c r="Y114">
        <v>0.68</v>
      </c>
      <c r="Z114">
        <v>0.105</v>
      </c>
      <c r="AB114" s="25">
        <v>1</v>
      </c>
      <c r="AC114" s="25"/>
      <c r="AD114" s="24"/>
      <c r="AE114">
        <v>0</v>
      </c>
      <c r="AF114">
        <f>Y114*Conversions!$D$4</f>
        <v>0.84246395540036456</v>
      </c>
      <c r="AG114" s="3">
        <f t="shared" si="59"/>
        <v>9.7445005045996353</v>
      </c>
      <c r="AH114">
        <f t="shared" si="58"/>
        <v>25</v>
      </c>
      <c r="AI114">
        <f t="shared" si="56"/>
        <v>0.11442931981310331</v>
      </c>
      <c r="AJ114" s="14">
        <f t="shared" si="57"/>
        <v>85.157375054883374</v>
      </c>
    </row>
    <row r="115" spans="1:36" s="19" customFormat="1" hidden="1" x14ac:dyDescent="0.25">
      <c r="A115" s="19">
        <v>2</v>
      </c>
      <c r="B115" s="19" t="s">
        <v>23</v>
      </c>
      <c r="C115" s="19" t="s">
        <v>10</v>
      </c>
      <c r="D115" s="19">
        <f>_xlfn.XLOOKUP(A115,PeriodMap!$A$2:$A$45,PeriodMap!$B$2:$B$45)</f>
        <v>2024</v>
      </c>
      <c r="E115" s="19" t="s">
        <v>239</v>
      </c>
      <c r="G115" s="19" t="s">
        <v>6</v>
      </c>
      <c r="H115" s="19" t="s">
        <v>124</v>
      </c>
      <c r="I115" s="19" t="s">
        <v>40</v>
      </c>
      <c r="J115" s="19" t="s">
        <v>34</v>
      </c>
      <c r="K115" s="19">
        <v>8760</v>
      </c>
      <c r="L115" s="37">
        <f>_xlfn.XLOOKUP(_xlfn.CONCAT($B115,$C115,$D115),ECT_EfficiencyCostMaxAnnualUF!$J$2:$J$12484,ECT_EfficiencyCostMaxAnnualUF!$F$2:$F$12484)</f>
        <v>1</v>
      </c>
      <c r="M115" s="37">
        <f>_xlfn.XLOOKUP(_xlfn.CONCAT($B115,$C115,$D115),ECT_EfficiencyCostMaxAnnualUF!$J$2:$J$12484,ECT_EfficiencyCostMaxAnnualUF!$I$2:$I$12484)</f>
        <v>1</v>
      </c>
      <c r="N115" s="37">
        <f>_xlfn.XLOOKUP(_xlfn.CONCAT($B115,$C115,$D115),ECT_EfficiencyCostMaxAnnualUF!$J$2:$J$12484,ECT_EfficiencyCostMaxAnnualUF!$G$2:$G$12484)/1000</f>
        <v>34.540361669999996</v>
      </c>
      <c r="O115" s="37">
        <f>_xlfn.XLOOKUP(_xlfn.CONCAT($B115,$C115,$D115),ECT_EfficiencyCostMaxAnnualUF!$J$2:$J$12484,ECT_EfficiencyCostMaxAnnualUF!$H$2:$H$12484)</f>
        <v>0</v>
      </c>
      <c r="P115" s="82">
        <f>_xlfn.XLOOKUP(_xlfn.CONCAT($B115,$D115+1),ECT_Lifetime!$D$2:$D$1000,ECT_Lifetime!$C$2:$C$1000)</f>
        <v>25</v>
      </c>
      <c r="Q115" s="39">
        <f>_xlfn.XLOOKUP(_xlfn.CONCAT($B115,$D115),ECT_OperationalInfo!$G$2:$G$362,ECT_OperationalInfo!$D$2:$D$362)</f>
        <v>5.0000000000000001E-3</v>
      </c>
      <c r="R115" s="19">
        <f>_xlfn.XLOOKUP(_xlfn.CONCAT($B115,$D115),ECT_OperationalInfo!$G$2:$G$362,ECT_OperationalInfo!$E$2:$E$362)</f>
        <v>1</v>
      </c>
      <c r="S115" s="19">
        <f>_xlfn.XLOOKUP(_xlfn.CONCAT($B115,$D115),ECT_OperationalInfo!$G$2:$G$362,ECT_OperationalInfo!$F$2:$F$362)</f>
        <v>1</v>
      </c>
      <c r="T115" s="39">
        <f>SUMIF(ECT_LegacyCapacity!$F$2:$F$257,_xlfn.CONCAT($C115,$B115),ECT_LegacyCapacity!$E$2:$E$257)*1000-IFERROR(SUMIFS(ECT_LegacyRetirement!$F$2:$F$2701,ECT_LegacyRetirement!$G$2:$G$2701,_xlfn.CONCAT($B115,$C115),ECT_LegacyRetirement!$E$2:$E$2701,"&lt;="&amp;D115)*1000,0)</f>
        <v>0</v>
      </c>
      <c r="U115" s="41">
        <f>IFERROR(SUMIFS(ECT_CapAddBounds!$F$2:$F$5959,ECT_CapAddBounds!$H$2:$H$5959,_xlfn.CONCAT($B115,$C115),ECT_CapAddBounds!$E$2:$E$5959,"&lt;="&amp;D115)*1000,0)</f>
        <v>0</v>
      </c>
      <c r="V115" s="41">
        <f>IFERROR(SUMIFS(ECT_CapAddBounds!$G$2:$G$5959,ECT_CapAddBounds!$H$2:$H$5959,_xlfn.CONCAT($B115,$C115),ECT_CapAddBounds!$E$2:$E$5959,"&lt;="&amp;D115)*1000,0)</f>
        <v>0</v>
      </c>
      <c r="W115" s="42"/>
      <c r="X115" s="42"/>
      <c r="Y115" s="19">
        <v>6.7</v>
      </c>
      <c r="Z115" s="19">
        <v>0.112</v>
      </c>
      <c r="AA115" s="43"/>
      <c r="AB115" s="42">
        <v>1</v>
      </c>
      <c r="AC115" s="42"/>
      <c r="AD115" s="44"/>
      <c r="AE115" s="19">
        <v>0</v>
      </c>
      <c r="AF115" s="19">
        <f>Y115*Conversions!$D$4</f>
        <v>8.3007477958565321</v>
      </c>
      <c r="AG115" s="38">
        <f t="shared" si="59"/>
        <v>26.239613874143465</v>
      </c>
      <c r="AH115" s="19">
        <f t="shared" si="58"/>
        <v>25</v>
      </c>
      <c r="AI115" s="19">
        <f t="shared" si="56"/>
        <v>0.12047788778229078</v>
      </c>
      <c r="AJ115" s="45">
        <f t="shared" si="57"/>
        <v>217.79609816499843</v>
      </c>
    </row>
    <row r="116" spans="1:36" hidden="1" x14ac:dyDescent="0.25">
      <c r="A116">
        <v>2</v>
      </c>
      <c r="B116" t="s">
        <v>13</v>
      </c>
      <c r="C116" t="s">
        <v>11</v>
      </c>
      <c r="D116">
        <f>_xlfn.XLOOKUP(A116,PeriodMap!$A$2:$A$45,PeriodMap!$B$2:$B$45)</f>
        <v>2024</v>
      </c>
      <c r="E116" t="s">
        <v>227</v>
      </c>
      <c r="F116" t="s">
        <v>229</v>
      </c>
      <c r="G116" t="s">
        <v>6</v>
      </c>
      <c r="H116" t="s">
        <v>124</v>
      </c>
      <c r="I116" t="s">
        <v>33</v>
      </c>
      <c r="J116" t="s">
        <v>34</v>
      </c>
      <c r="K116">
        <v>8760</v>
      </c>
      <c r="L116" s="5">
        <f>_xlfn.XLOOKUP(_xlfn.CONCAT($B116,$C116,$D116),ECT_EfficiencyCostMaxAnnualUF!$J$2:$J$12484,ECT_EfficiencyCostMaxAnnualUF!$F$2:$F$12484)</f>
        <v>0.38096819999999998</v>
      </c>
      <c r="M116" s="5">
        <f>_xlfn.XLOOKUP(_xlfn.CONCAT($B116,$C116,$D116),ECT_EfficiencyCostMaxAnnualUF!$J$2:$J$12484,ECT_EfficiencyCostMaxAnnualUF!$I$2:$I$12484)</f>
        <v>0.85</v>
      </c>
      <c r="N116" s="5">
        <f>_xlfn.XLOOKUP(_xlfn.CONCAT($B116,$C116,$D116),ECT_EfficiencyCostMaxAnnualUF!$J$2:$J$12484,ECT_EfficiencyCostMaxAnnualUF!$G$2:$G$12484)/1000</f>
        <v>13.721031290000001</v>
      </c>
      <c r="O116" s="5">
        <f>_xlfn.XLOOKUP(_xlfn.CONCAT($B116,$C116,$D116),ECT_EfficiencyCostMaxAnnualUF!$J$2:$J$12484,ECT_EfficiencyCostMaxAnnualUF!$H$2:$H$12484)</f>
        <v>133.5230182</v>
      </c>
      <c r="P116" s="74">
        <f>_xlfn.XLOOKUP(_xlfn.CONCAT($B116,$D116+1),ECT_Lifetime!$D$2:$D$1000,ECT_Lifetime!$C$2:$C$1000)</f>
        <v>40</v>
      </c>
      <c r="Q116" s="1">
        <f>_xlfn.XLOOKUP(_xlfn.CONCAT($B116,$D116),ECT_OperationalInfo!$G$2:$G$362,ECT_OperationalInfo!$D$2:$D$362)</f>
        <v>6.6000000000000003E-2</v>
      </c>
      <c r="R116">
        <f>_xlfn.XLOOKUP(_xlfn.CONCAT($B116,$D116),ECT_OperationalInfo!$G$2:$G$362,ECT_OperationalInfo!$E$2:$E$362)</f>
        <v>0.3</v>
      </c>
      <c r="S116">
        <f>_xlfn.XLOOKUP(_xlfn.CONCAT($B116,$D116),ECT_OperationalInfo!$G$2:$G$362,ECT_OperationalInfo!$F$2:$F$362)</f>
        <v>0.3</v>
      </c>
      <c r="T116" s="1">
        <f>SUMIF(ECT_LegacyCapacity!$F$2:$F$257,_xlfn.CONCAT($C116,$B116),ECT_LegacyCapacity!$E$2:$E$257)*1000-IFERROR(SUMIFS(ECT_LegacyRetirement!$F$2:$F$2701,ECT_LegacyRetirement!$G$2:$G$2701,_xlfn.CONCAT($B116,$C116),ECT_LegacyRetirement!$E$2:$E$2701,"&lt;="&amp;D116)*1000,0)</f>
        <v>90475.826298999993</v>
      </c>
      <c r="U116" s="16">
        <f>IFERROR(SUMIFS(ECT_CapAddBounds!$F$2:$F$5959,ECT_CapAddBounds!$H$2:$H$5959,_xlfn.CONCAT($B116,$C116),ECT_CapAddBounds!$E$2:$E$5959,"&lt;="&amp;D116)*1000,0)</f>
        <v>0</v>
      </c>
      <c r="V116" s="16">
        <f>IFERROR(SUMIFS(ECT_CapAddBounds!$G$2:$G$5959,ECT_CapAddBounds!$H$2:$H$5959,_xlfn.CONCAT($B116,$C116),ECT_CapAddBounds!$E$2:$E$5959,"&lt;="&amp;D116)*1000,0)</f>
        <v>0</v>
      </c>
      <c r="W116" s="1">
        <f>CarriersTech_characteristics!$G$2</f>
        <v>17.207187650000002</v>
      </c>
      <c r="X116" s="1">
        <f>CarriersTech_characteristics!$H$28*1000</f>
        <v>1942097.6230000001</v>
      </c>
      <c r="Y116" s="7">
        <v>3</v>
      </c>
      <c r="Z116">
        <v>0.105</v>
      </c>
      <c r="AA116" s="35"/>
      <c r="AB116" s="1">
        <f>1/L116/(1-Q116)</f>
        <v>2.8103758044980376</v>
      </c>
      <c r="AC116" s="25"/>
      <c r="AD116" s="31">
        <f>X116/(W116*Conversions!$D$2)</f>
        <v>0.40631575182871843</v>
      </c>
      <c r="AE116" s="11">
        <f>O116/CarriersTech_characteristics!$G$2/Conversions!$D$2*AB116</f>
        <v>7.8507860294473842E-5</v>
      </c>
      <c r="AF116">
        <f>Y116*Conversions!$D$4</f>
        <v>3.7167527444133723</v>
      </c>
      <c r="AG116" s="3">
        <f t="shared" si="59"/>
        <v>10.004278545586629</v>
      </c>
      <c r="AH116">
        <f t="shared" si="58"/>
        <v>40</v>
      </c>
      <c r="AI116">
        <f t="shared" si="56"/>
        <v>0.10697140835497033</v>
      </c>
      <c r="AJ116" s="14">
        <f t="shared" si="57"/>
        <v>93.522920745221626</v>
      </c>
    </row>
    <row r="117" spans="1:36" hidden="1" x14ac:dyDescent="0.25">
      <c r="A117">
        <v>2</v>
      </c>
      <c r="B117" t="s">
        <v>14</v>
      </c>
      <c r="C117" t="s">
        <v>11</v>
      </c>
      <c r="D117">
        <f>_xlfn.XLOOKUP(A117,PeriodMap!$A$2:$A$45,PeriodMap!$B$2:$B$45)</f>
        <v>2024</v>
      </c>
      <c r="E117" t="s">
        <v>227</v>
      </c>
      <c r="F117" t="s">
        <v>234</v>
      </c>
      <c r="G117" t="s">
        <v>6</v>
      </c>
      <c r="H117" t="s">
        <v>124</v>
      </c>
      <c r="I117" t="s">
        <v>35</v>
      </c>
      <c r="J117" t="s">
        <v>34</v>
      </c>
      <c r="K117">
        <v>8760</v>
      </c>
      <c r="L117" s="5">
        <f>_xlfn.XLOOKUP(_xlfn.CONCAT($B117,$C117,$D117),ECT_EfficiencyCostMaxAnnualUF!$J$2:$J$12484,ECT_EfficiencyCostMaxAnnualUF!$F$2:$F$12484)</f>
        <v>0.40444272199999998</v>
      </c>
      <c r="M117" s="5">
        <f>_xlfn.XLOOKUP(_xlfn.CONCAT($B117,$C117,$D117),ECT_EfficiencyCostMaxAnnualUF!$J$2:$J$12484,ECT_EfficiencyCostMaxAnnualUF!$I$2:$I$12484)</f>
        <v>0.85</v>
      </c>
      <c r="N117" s="5">
        <f>_xlfn.XLOOKUP(_xlfn.CONCAT($B117,$C117,$D117),ECT_EfficiencyCostMaxAnnualUF!$J$2:$J$12484,ECT_EfficiencyCostMaxAnnualUF!$G$2:$G$12484)/1000</f>
        <v>8.512227803</v>
      </c>
      <c r="O117" s="5">
        <f>_xlfn.XLOOKUP(_xlfn.CONCAT($B117,$C117,$D117),ECT_EfficiencyCostMaxAnnualUF!$J$2:$J$12484,ECT_EfficiencyCostMaxAnnualUF!$H$2:$H$12484)</f>
        <v>0</v>
      </c>
      <c r="P117" s="74">
        <f>_xlfn.XLOOKUP(_xlfn.CONCAT($B117,$D117+1),ECT_Lifetime!$D$2:$D$1000,ECT_Lifetime!$C$2:$C$1000)</f>
        <v>25</v>
      </c>
      <c r="Q117" s="1">
        <f>_xlfn.XLOOKUP(_xlfn.CONCAT($B117,$D117),ECT_OperationalInfo!$G$2:$G$362,ECT_OperationalInfo!$D$2:$D$362)</f>
        <v>0.02</v>
      </c>
      <c r="R117">
        <f>_xlfn.XLOOKUP(_xlfn.CONCAT($B117,$D117),ECT_OperationalInfo!$G$2:$G$362,ECT_OperationalInfo!$E$2:$E$362)</f>
        <v>0.9</v>
      </c>
      <c r="S117">
        <f>_xlfn.XLOOKUP(_xlfn.CONCAT($B117,$D117),ECT_OperationalInfo!$G$2:$G$362,ECT_OperationalInfo!$F$2:$F$362)</f>
        <v>0.9</v>
      </c>
      <c r="T117" s="1">
        <f>SUMIF(ECT_LegacyCapacity!$F$2:$F$257,_xlfn.CONCAT($C117,$B117),ECT_LegacyCapacity!$E$2:$E$257)*1000-IFERROR(SUMIFS(ECT_LegacyRetirement!$F$2:$F$2701,ECT_LegacyRetirement!$G$2:$G$2701,_xlfn.CONCAT($B117,$C117),ECT_LegacyRetirement!$E$2:$E$2701,"&lt;="&amp;D117)*1000,0)</f>
        <v>13563.174911999999</v>
      </c>
      <c r="U117" s="16">
        <f>IFERROR(SUMIFS(ECT_CapAddBounds!$F$2:$F$5959,ECT_CapAddBounds!$H$2:$H$5959,_xlfn.CONCAT($B117,$C117),ECT_CapAddBounds!$E$2:$E$5959,"&lt;="&amp;D117)*1000,0)</f>
        <v>0</v>
      </c>
      <c r="V117" s="16">
        <f>IFERROR(SUMIFS(ECT_CapAddBounds!$G$2:$G$5959,ECT_CapAddBounds!$H$2:$H$5959,_xlfn.CONCAT($B117,$C117),ECT_CapAddBounds!$E$2:$E$5959,"&lt;="&amp;D117)*1000,0)</f>
        <v>0</v>
      </c>
      <c r="W117" s="1">
        <f>CarriersTech_characteristics!$G$3</f>
        <v>37.681199999999997</v>
      </c>
      <c r="X117" s="1">
        <f>CarriersTech_characteristics!$H$3*1000</f>
        <v>3025024.5490000001</v>
      </c>
      <c r="Y117">
        <v>2.9</v>
      </c>
      <c r="Z117">
        <v>0.105</v>
      </c>
      <c r="AB117" s="1">
        <f>1/L117/(1-Q117)</f>
        <v>2.5229979617863072</v>
      </c>
      <c r="AC117" s="25"/>
      <c r="AD117" s="31">
        <f>(X117*Conversions!$D$3)/(W117*Conversions!$D$2)</f>
        <v>0.23958587284408495</v>
      </c>
      <c r="AE117">
        <v>0</v>
      </c>
      <c r="AF117">
        <f>Y117*Conversions!$D$4</f>
        <v>3.5928609862662602</v>
      </c>
      <c r="AG117" s="3">
        <f t="shared" si="59"/>
        <v>4.9193668167337403</v>
      </c>
      <c r="AH117">
        <f t="shared" si="58"/>
        <v>25</v>
      </c>
      <c r="AI117">
        <f t="shared" si="56"/>
        <v>0.11442931981310331</v>
      </c>
      <c r="AJ117" s="14">
        <f t="shared" si="57"/>
        <v>42.990440079242902</v>
      </c>
    </row>
    <row r="118" spans="1:36" hidden="1" x14ac:dyDescent="0.25">
      <c r="A118">
        <v>2</v>
      </c>
      <c r="B118" t="s">
        <v>16</v>
      </c>
      <c r="C118" t="s">
        <v>11</v>
      </c>
      <c r="D118">
        <f>_xlfn.XLOOKUP(A118,PeriodMap!$A$2:$A$45,PeriodMap!$B$2:$B$45)</f>
        <v>2024</v>
      </c>
      <c r="E118" t="s">
        <v>227</v>
      </c>
      <c r="G118" t="s">
        <v>6</v>
      </c>
      <c r="H118" t="s">
        <v>124</v>
      </c>
      <c r="I118" t="s">
        <v>35</v>
      </c>
      <c r="J118" t="s">
        <v>34</v>
      </c>
      <c r="K118">
        <v>8760</v>
      </c>
      <c r="L118" s="5">
        <f>_xlfn.XLOOKUP(_xlfn.CONCAT($B118,$C118,$D118),ECT_EfficiencyCostMaxAnnualUF!$J$2:$J$12484,ECT_EfficiencyCostMaxAnnualUF!$F$2:$F$12484)</f>
        <v>0.28070162799999998</v>
      </c>
      <c r="M118" s="5">
        <f>_xlfn.XLOOKUP(_xlfn.CONCAT($B118,$C118,$D118),ECT_EfficiencyCostMaxAnnualUF!$J$2:$J$12484,ECT_EfficiencyCostMaxAnnualUF!$I$2:$I$12484)</f>
        <v>0.85</v>
      </c>
      <c r="N118" s="5">
        <f>_xlfn.XLOOKUP(_xlfn.CONCAT($B118,$C118,$D118),ECT_EfficiencyCostMaxAnnualUF!$J$2:$J$12484,ECT_EfficiencyCostMaxAnnualUF!$G$2:$G$12484)/1000</f>
        <v>6.6797506489999998</v>
      </c>
      <c r="O118" s="5">
        <f>_xlfn.XLOOKUP(_xlfn.CONCAT($B118,$C118,$D118),ECT_EfficiencyCostMaxAnnualUF!$J$2:$J$12484,ECT_EfficiencyCostMaxAnnualUF!$H$2:$H$12484)</f>
        <v>0</v>
      </c>
      <c r="P118" s="74">
        <f>_xlfn.XLOOKUP(_xlfn.CONCAT($B118,$D118+1),ECT_Lifetime!$D$2:$D$1000,ECT_Lifetime!$C$2:$C$1000)</f>
        <v>25</v>
      </c>
      <c r="Q118" s="1">
        <f>_xlfn.XLOOKUP(_xlfn.CONCAT($B118,$D118),ECT_OperationalInfo!$G$2:$G$362,ECT_OperationalInfo!$D$2:$D$362)</f>
        <v>0.01</v>
      </c>
      <c r="R118">
        <f>_xlfn.XLOOKUP(_xlfn.CONCAT($B118,$D118),ECT_OperationalInfo!$G$2:$G$362,ECT_OperationalInfo!$E$2:$E$362)</f>
        <v>1</v>
      </c>
      <c r="S118">
        <f>_xlfn.XLOOKUP(_xlfn.CONCAT($B118,$D118),ECT_OperationalInfo!$G$2:$G$362,ECT_OperationalInfo!$F$2:$F$362)</f>
        <v>1</v>
      </c>
      <c r="T118" s="1">
        <f>SUMIF(ECT_LegacyCapacity!$F$2:$F$257,_xlfn.CONCAT($C118,$B118),ECT_LegacyCapacity!$E$2:$E$257)*1000-IFERROR(SUMIFS(ECT_LegacyRetirement!$F$2:$F$2701,ECT_LegacyRetirement!$G$2:$G$2701,_xlfn.CONCAT($B118,$C118),ECT_LegacyRetirement!$E$2:$E$2701,"&lt;="&amp;D118)*1000,0)</f>
        <v>0</v>
      </c>
      <c r="U118" s="16">
        <f>IFERROR(SUMIFS(ECT_CapAddBounds!$F$2:$F$5959,ECT_CapAddBounds!$H$2:$H$5959,_xlfn.CONCAT($B118,$C118),ECT_CapAddBounds!$E$2:$E$5959,"&lt;="&amp;D118)*1000,0)</f>
        <v>0</v>
      </c>
      <c r="V118" s="16">
        <f>IFERROR(SUMIFS(ECT_CapAddBounds!$G$2:$G$5959,ECT_CapAddBounds!$H$2:$H$5959,_xlfn.CONCAT($B118,$C118),ECT_CapAddBounds!$E$2:$E$5959,"&lt;="&amp;D118)*1000,0)</f>
        <v>0</v>
      </c>
      <c r="W118" s="1">
        <f>CarriersTech_characteristics!$G$3</f>
        <v>37.681199999999997</v>
      </c>
      <c r="X118" s="1">
        <f>CarriersTech_characteristics!$H$3*1000</f>
        <v>3025024.5490000001</v>
      </c>
      <c r="Y118">
        <v>0.7</v>
      </c>
      <c r="Z118">
        <v>0.105</v>
      </c>
      <c r="AB118" s="1">
        <f>1/L118/(1-Q118)</f>
        <v>3.5984864687033813</v>
      </c>
      <c r="AC118" s="25"/>
      <c r="AD118" s="31">
        <f>(X118*Conversions!$D$3)/(W118*Conversions!$D$2)</f>
        <v>0.23958587284408495</v>
      </c>
      <c r="AE118">
        <v>0</v>
      </c>
      <c r="AF118">
        <f>Y118*Conversions!$D$4</f>
        <v>0.86724230702978689</v>
      </c>
      <c r="AG118" s="3">
        <f t="shared" si="59"/>
        <v>5.8125083419702133</v>
      </c>
      <c r="AH118">
        <f t="shared" si="58"/>
        <v>25</v>
      </c>
      <c r="AI118">
        <f t="shared" si="56"/>
        <v>0.11442931981310331</v>
      </c>
      <c r="AJ118" s="14">
        <f t="shared" si="57"/>
        <v>50.795620837943865</v>
      </c>
    </row>
    <row r="119" spans="1:36" hidden="1" x14ac:dyDescent="0.25">
      <c r="A119">
        <v>2</v>
      </c>
      <c r="B119" t="s">
        <v>17</v>
      </c>
      <c r="C119" t="s">
        <v>11</v>
      </c>
      <c r="D119">
        <f>_xlfn.XLOOKUP(A119,PeriodMap!$A$2:$A$45,PeriodMap!$B$2:$B$45)</f>
        <v>2024</v>
      </c>
      <c r="E119" t="s">
        <v>227</v>
      </c>
      <c r="F119" t="s">
        <v>235</v>
      </c>
      <c r="G119" t="s">
        <v>6</v>
      </c>
      <c r="H119" t="s">
        <v>124</v>
      </c>
      <c r="I119" t="s">
        <v>36</v>
      </c>
      <c r="J119" t="s">
        <v>34</v>
      </c>
      <c r="K119">
        <v>8760</v>
      </c>
      <c r="L119" s="5">
        <f>_xlfn.XLOOKUP(_xlfn.CONCAT($B119,$C119,$D119),ECT_EfficiencyCostMaxAnnualUF!$J$2:$J$12484,ECT_EfficiencyCostMaxAnnualUF!$F$2:$F$12484)</f>
        <v>1</v>
      </c>
      <c r="M119" s="5">
        <f>_xlfn.XLOOKUP(_xlfn.CONCAT($B119,$C119,$D119),ECT_EfficiencyCostMaxAnnualUF!$J$2:$J$12484,ECT_EfficiencyCostMaxAnnualUF!$I$2:$I$12484)</f>
        <v>0.70916666699999997</v>
      </c>
      <c r="N119" s="5">
        <f>_xlfn.XLOOKUP(_xlfn.CONCAT($B119,$C119,$D119),ECT_EfficiencyCostMaxAnnualUF!$J$2:$J$12484,ECT_EfficiencyCostMaxAnnualUF!$G$2:$G$12484)/1000</f>
        <v>20.833210350000002</v>
      </c>
      <c r="O119" s="5">
        <f>_xlfn.XLOOKUP(_xlfn.CONCAT($B119,$C119,$D119),ECT_EfficiencyCostMaxAnnualUF!$J$2:$J$12484,ECT_EfficiencyCostMaxAnnualUF!$H$2:$H$12484)</f>
        <v>0</v>
      </c>
      <c r="P119" s="74">
        <f>_xlfn.XLOOKUP(_xlfn.CONCAT($B119,$D119+1),ECT_Lifetime!$D$2:$D$1000,ECT_Lifetime!$C$2:$C$1000)</f>
        <v>40</v>
      </c>
      <c r="Q119" s="1">
        <f>_xlfn.XLOOKUP(_xlfn.CONCAT($B119,$D119),ECT_OperationalInfo!$G$2:$G$362,ECT_OperationalInfo!$D$2:$D$362)</f>
        <v>0.10780000000000001</v>
      </c>
      <c r="R119">
        <f>_xlfn.XLOOKUP(_xlfn.CONCAT($B119,$D119),ECT_OperationalInfo!$G$2:$G$362,ECT_OperationalInfo!$E$2:$E$362)</f>
        <v>0.01</v>
      </c>
      <c r="S119">
        <f>_xlfn.XLOOKUP(_xlfn.CONCAT($B119,$D119),ECT_OperationalInfo!$G$2:$G$362,ECT_OperationalInfo!$F$2:$F$362)</f>
        <v>0.01</v>
      </c>
      <c r="T119" s="1">
        <f>SUMIF(ECT_LegacyCapacity!$F$2:$F$257,_xlfn.CONCAT($C119,$B119),ECT_LegacyCapacity!$E$2:$E$257)*1000-IFERROR(SUMIFS(ECT_LegacyRetirement!$F$2:$F$2701,ECT_LegacyRetirement!$G$2:$G$2701,_xlfn.CONCAT($B119,$C119),ECT_LegacyRetirement!$E$2:$E$2701,"&lt;="&amp;D119)*1000,0)</f>
        <v>3248.823954</v>
      </c>
      <c r="U119" s="16">
        <f>IFERROR(SUMIFS(ECT_CapAddBounds!$F$2:$F$5959,ECT_CapAddBounds!$H$2:$H$5959,_xlfn.CONCAT($B119,$C119),ECT_CapAddBounds!$E$2:$E$5959,"&lt;="&amp;D119)*1000,0)</f>
        <v>1400</v>
      </c>
      <c r="V119" s="16">
        <f>IFERROR(SUMIFS(ECT_CapAddBounds!$G$2:$G$5959,ECT_CapAddBounds!$H$2:$H$5959,_xlfn.CONCAT($B119,$C119),ECT_CapAddBounds!$E$2:$E$5959,"&lt;="&amp;D119)*1000,0)</f>
        <v>1400</v>
      </c>
      <c r="W119" s="27"/>
      <c r="X119" s="27"/>
      <c r="Y119">
        <v>4.3</v>
      </c>
      <c r="Z119">
        <v>0.105</v>
      </c>
      <c r="AB119" s="1">
        <f>1/L119/(1-Q119)</f>
        <v>1.1208249271463797</v>
      </c>
      <c r="AC119" s="25"/>
      <c r="AD119" s="26"/>
      <c r="AE119">
        <v>0</v>
      </c>
      <c r="AF119">
        <f>Y119*Conversions!$D$4</f>
        <v>5.3273456003258337</v>
      </c>
      <c r="AG119" s="3">
        <f t="shared" si="59"/>
        <v>15.505864749674167</v>
      </c>
      <c r="AH119">
        <f t="shared" si="58"/>
        <v>40</v>
      </c>
      <c r="AI119">
        <f t="shared" si="56"/>
        <v>0.10697140835497033</v>
      </c>
      <c r="AJ119" s="14">
        <f t="shared" si="57"/>
        <v>144.95335705238193</v>
      </c>
    </row>
    <row r="120" spans="1:36" hidden="1" x14ac:dyDescent="0.25">
      <c r="A120">
        <v>2</v>
      </c>
      <c r="B120" t="s">
        <v>22</v>
      </c>
      <c r="C120" t="s">
        <v>11</v>
      </c>
      <c r="D120">
        <f>_xlfn.XLOOKUP(A120,PeriodMap!$A$2:$A$45,PeriodMap!$B$2:$B$45)</f>
        <v>2024</v>
      </c>
      <c r="E120" t="s">
        <v>227</v>
      </c>
      <c r="G120" t="s">
        <v>6</v>
      </c>
      <c r="H120" t="s">
        <v>124</v>
      </c>
      <c r="I120" t="s">
        <v>36</v>
      </c>
      <c r="J120" t="s">
        <v>34</v>
      </c>
      <c r="K120">
        <v>8760</v>
      </c>
      <c r="L120" s="5">
        <f>_xlfn.XLOOKUP(_xlfn.CONCAT($B120,$C120,$D120),ECT_EfficiencyCostMaxAnnualUF!$J$2:$J$12484,ECT_EfficiencyCostMaxAnnualUF!$F$2:$F$12484)</f>
        <v>1</v>
      </c>
      <c r="M120" s="5">
        <f>_xlfn.XLOOKUP(_xlfn.CONCAT($B120,$C120,$D120),ECT_EfficiencyCostMaxAnnualUF!$J$2:$J$12484,ECT_EfficiencyCostMaxAnnualUF!$I$2:$I$12484)</f>
        <v>0.70916666699999997</v>
      </c>
      <c r="N120" s="5">
        <f>_xlfn.XLOOKUP(_xlfn.CONCAT($B120,$C120,$D120),ECT_EfficiencyCostMaxAnnualUF!$J$2:$J$12484,ECT_EfficiencyCostMaxAnnualUF!$G$2:$G$12484)/1000</f>
        <v>35.289429389999995</v>
      </c>
      <c r="O120" s="5">
        <f>_xlfn.XLOOKUP(_xlfn.CONCAT($B120,$C120,$D120),ECT_EfficiencyCostMaxAnnualUF!$J$2:$J$12484,ECT_EfficiencyCostMaxAnnualUF!$H$2:$H$12484)</f>
        <v>0</v>
      </c>
      <c r="P120" s="74">
        <f>_xlfn.XLOOKUP(_xlfn.CONCAT($B120,$D120+1),ECT_Lifetime!$D$2:$D$1000,ECT_Lifetime!$C$2:$C$1000)</f>
        <v>30</v>
      </c>
      <c r="Q120" s="1">
        <f>_xlfn.XLOOKUP(_xlfn.CONCAT($B120,$D120),ECT_OperationalInfo!$G$2:$G$362,ECT_OperationalInfo!$D$2:$D$362)</f>
        <v>0.05</v>
      </c>
      <c r="R120">
        <f>_xlfn.XLOOKUP(_xlfn.CONCAT($B120,$D120),ECT_OperationalInfo!$G$2:$G$362,ECT_OperationalInfo!$E$2:$E$362)</f>
        <v>0.01</v>
      </c>
      <c r="S120">
        <f>_xlfn.XLOOKUP(_xlfn.CONCAT($B120,$D120),ECT_OperationalInfo!$G$2:$G$362,ECT_OperationalInfo!$F$2:$F$362)</f>
        <v>0.01</v>
      </c>
      <c r="T120" s="1">
        <f>SUMIF(ECT_LegacyCapacity!$F$2:$F$257,_xlfn.CONCAT($C120,$B120),ECT_LegacyCapacity!$E$2:$E$257)*1000-IFERROR(SUMIFS(ECT_LegacyRetirement!$F$2:$F$2701,ECT_LegacyRetirement!$G$2:$G$2701,_xlfn.CONCAT($B120,$C120),ECT_LegacyRetirement!$E$2:$E$2701,"&lt;="&amp;D120)*1000,0)</f>
        <v>0</v>
      </c>
      <c r="U120" s="16">
        <f>IFERROR(SUMIFS(ECT_CapAddBounds!$F$2:$F$5959,ECT_CapAddBounds!$H$2:$H$5959,_xlfn.CONCAT($B120,$C120),ECT_CapAddBounds!$E$2:$E$5959,"&lt;="&amp;D120)*1000,0)</f>
        <v>0</v>
      </c>
      <c r="V120" s="16">
        <f>IFERROR(SUMIFS(ECT_CapAddBounds!$G$2:$G$5959,ECT_CapAddBounds!$H$2:$H$5959,_xlfn.CONCAT($B120,$C120),ECT_CapAddBounds!$E$2:$E$5959,"&lt;="&amp;D120)*1000,0)</f>
        <v>0</v>
      </c>
      <c r="W120" s="27"/>
      <c r="X120" s="27"/>
      <c r="Y120">
        <v>5</v>
      </c>
      <c r="Z120">
        <v>0.105</v>
      </c>
      <c r="AB120" s="1">
        <f>1/L120/(1-Q120)</f>
        <v>1.0526315789473684</v>
      </c>
      <c r="AC120" s="25"/>
      <c r="AD120" s="26"/>
      <c r="AE120">
        <v>0</v>
      </c>
      <c r="AF120">
        <f>Y120*Conversions!$D$4</f>
        <v>6.1945879073556211</v>
      </c>
      <c r="AG120" s="3">
        <f t="shared" si="59"/>
        <v>29.094841482644373</v>
      </c>
      <c r="AH120">
        <f t="shared" si="58"/>
        <v>30</v>
      </c>
      <c r="AI120">
        <f t="shared" si="56"/>
        <v>0.11052848152960514</v>
      </c>
      <c r="AJ120" s="14">
        <f t="shared" si="57"/>
        <v>263.2338839727143</v>
      </c>
    </row>
    <row r="121" spans="1:36" hidden="1" x14ac:dyDescent="0.25">
      <c r="A121">
        <v>2</v>
      </c>
      <c r="B121" t="s">
        <v>15</v>
      </c>
      <c r="C121" t="s">
        <v>11</v>
      </c>
      <c r="D121">
        <f>_xlfn.XLOOKUP(A121,PeriodMap!$A$2:$A$45,PeriodMap!$B$2:$B$45)</f>
        <v>2024</v>
      </c>
      <c r="E121" t="s">
        <v>231</v>
      </c>
      <c r="F121" t="s">
        <v>232</v>
      </c>
      <c r="G121" t="s">
        <v>6</v>
      </c>
      <c r="H121" t="s">
        <v>124</v>
      </c>
      <c r="I121" t="s">
        <v>37</v>
      </c>
      <c r="J121" t="s">
        <v>34</v>
      </c>
      <c r="K121">
        <v>8760</v>
      </c>
      <c r="L121" s="5">
        <f>_xlfn.XLOOKUP(_xlfn.CONCAT($B121,$C121,$D121),ECT_EfficiencyCostMaxAnnualUF!$J$2:$J$12484,ECT_EfficiencyCostMaxAnnualUF!$F$2:$F$12484)</f>
        <v>1</v>
      </c>
      <c r="M121" s="5">
        <f>_xlfn.XLOOKUP(_xlfn.CONCAT($B121,$C121,$D121),ECT_EfficiencyCostMaxAnnualUF!$J$2:$J$12484,ECT_EfficiencyCostMaxAnnualUF!$I$2:$I$12484)</f>
        <v>1</v>
      </c>
      <c r="N121" s="5">
        <f>_xlfn.XLOOKUP(_xlfn.CONCAT($B121,$C121,$D121),ECT_EfficiencyCostMaxAnnualUF!$J$2:$J$12484,ECT_EfficiencyCostMaxAnnualUF!$G$2:$G$12484)/1000</f>
        <v>19.631814519999999</v>
      </c>
      <c r="O121" s="5">
        <f>_xlfn.XLOOKUP(_xlfn.CONCAT($B121,$C121,$D121),ECT_EfficiencyCostMaxAnnualUF!$J$2:$J$12484,ECT_EfficiencyCostMaxAnnualUF!$H$2:$H$12484)</f>
        <v>0</v>
      </c>
      <c r="P121" s="74">
        <f>_xlfn.XLOOKUP(_xlfn.CONCAT($B121,$D121+1),ECT_Lifetime!$D$2:$D$1000,ECT_Lifetime!$C$2:$C$1000)</f>
        <v>40</v>
      </c>
      <c r="Q121" s="1">
        <f>_xlfn.XLOOKUP(_xlfn.CONCAT($B121,$D121),ECT_OperationalInfo!$G$2:$G$362,ECT_OperationalInfo!$D$2:$D$362)</f>
        <v>6.0000000000000001E-3</v>
      </c>
      <c r="R121">
        <f>_xlfn.XLOOKUP(_xlfn.CONCAT($B121,$D121),ECT_OperationalInfo!$G$2:$G$362,ECT_OperationalInfo!$E$2:$E$362)</f>
        <v>1</v>
      </c>
      <c r="S121">
        <f>_xlfn.XLOOKUP(_xlfn.CONCAT($B121,$D121),ECT_OperationalInfo!$G$2:$G$362,ECT_OperationalInfo!$F$2:$F$362)</f>
        <v>1</v>
      </c>
      <c r="T121" s="1">
        <f>SUMIF(ECT_LegacyCapacity!$F$2:$F$257,_xlfn.CONCAT($C121,$B121),ECT_LegacyCapacity!$E$2:$E$257)*1000-IFERROR(SUMIFS(ECT_LegacyRetirement!$F$2:$F$2701,ECT_LegacyRetirement!$G$2:$G$2701,_xlfn.CONCAT($B121,$C121),ECT_LegacyRetirement!$E$2:$E$2701,"&lt;="&amp;D121)*1000,0)</f>
        <v>7753.2156499999992</v>
      </c>
      <c r="U121" s="16">
        <f>IFERROR(SUMIFS(ECT_CapAddBounds!$F$2:$F$5959,ECT_CapAddBounds!$H$2:$H$5959,_xlfn.CONCAT($B121,$C121),ECT_CapAddBounds!$E$2:$E$5959,"&lt;="&amp;D121)*1000,0)</f>
        <v>0</v>
      </c>
      <c r="V121" s="16">
        <f>IFERROR(SUMIFS(ECT_CapAddBounds!$G$2:$G$5959,ECT_CapAddBounds!$H$2:$H$5959,_xlfn.CONCAT($B121,$C121),ECT_CapAddBounds!$E$2:$E$5959,"&lt;="&amp;D121)*1000,0)</f>
        <v>0</v>
      </c>
      <c r="W121" s="25"/>
      <c r="X121" s="28"/>
      <c r="Y121">
        <v>4.4000000000000004</v>
      </c>
      <c r="Z121">
        <v>0.105</v>
      </c>
      <c r="AB121" s="24"/>
      <c r="AC121" s="1">
        <f>L121-Q121</f>
        <v>0.99399999999999999</v>
      </c>
      <c r="AD121" s="24"/>
      <c r="AE121">
        <v>0</v>
      </c>
      <c r="AF121">
        <f>Y121*Conversions!$D$4</f>
        <v>5.4512373584729472</v>
      </c>
      <c r="AG121" s="3">
        <f t="shared" si="59"/>
        <v>14.180577161527051</v>
      </c>
      <c r="AH121">
        <f t="shared" si="58"/>
        <v>40</v>
      </c>
      <c r="AI121">
        <f t="shared" si="56"/>
        <v>0.10697140835497033</v>
      </c>
      <c r="AJ121" s="14">
        <f t="shared" si="57"/>
        <v>132.56418121065303</v>
      </c>
    </row>
    <row r="122" spans="1:36" hidden="1" x14ac:dyDescent="0.25">
      <c r="A122">
        <v>2</v>
      </c>
      <c r="B122" t="s">
        <v>18</v>
      </c>
      <c r="C122" t="s">
        <v>11</v>
      </c>
      <c r="D122">
        <f>_xlfn.XLOOKUP(A122,PeriodMap!$A$2:$A$45,PeriodMap!$B$2:$B$45)</f>
        <v>2024</v>
      </c>
      <c r="E122" t="s">
        <v>231</v>
      </c>
      <c r="F122" t="s">
        <v>233</v>
      </c>
      <c r="G122" t="s">
        <v>6</v>
      </c>
      <c r="H122" t="s">
        <v>124</v>
      </c>
      <c r="I122" t="s">
        <v>37</v>
      </c>
      <c r="J122" t="s">
        <v>34</v>
      </c>
      <c r="K122">
        <v>8760</v>
      </c>
      <c r="L122" s="5">
        <f>_xlfn.XLOOKUP(_xlfn.CONCAT($B122,$C122,$D122),ECT_EfficiencyCostMaxAnnualUF!$J$2:$J$12484,ECT_EfficiencyCostMaxAnnualUF!$F$2:$F$12484)</f>
        <v>1</v>
      </c>
      <c r="M122" s="5">
        <f>_xlfn.XLOOKUP(_xlfn.CONCAT($B122,$C122,$D122),ECT_EfficiencyCostMaxAnnualUF!$J$2:$J$12484,ECT_EfficiencyCostMaxAnnualUF!$I$2:$I$12484)</f>
        <v>1</v>
      </c>
      <c r="N122" s="5">
        <f>_xlfn.XLOOKUP(_xlfn.CONCAT($B122,$C122,$D122),ECT_EfficiencyCostMaxAnnualUF!$J$2:$J$12484,ECT_EfficiencyCostMaxAnnualUF!$G$2:$G$12484)/1000</f>
        <v>11.825348760000001</v>
      </c>
      <c r="O122" s="5">
        <f>_xlfn.XLOOKUP(_xlfn.CONCAT($B122,$C122,$D122),ECT_EfficiencyCostMaxAnnualUF!$J$2:$J$12484,ECT_EfficiencyCostMaxAnnualUF!$H$2:$H$12484)</f>
        <v>0</v>
      </c>
      <c r="P122" s="74">
        <f>_xlfn.XLOOKUP(_xlfn.CONCAT($B122,$D122+1),ECT_Lifetime!$D$2:$D$1000,ECT_Lifetime!$C$2:$C$1000)</f>
        <v>35</v>
      </c>
      <c r="Q122" s="1">
        <f>_xlfn.XLOOKUP(_xlfn.CONCAT($B122,$D122),ECT_OperationalInfo!$G$2:$G$362,ECT_OperationalInfo!$D$2:$D$362)</f>
        <v>0.01</v>
      </c>
      <c r="R122">
        <f>_xlfn.XLOOKUP(_xlfn.CONCAT($B122,$D122),ECT_OperationalInfo!$G$2:$G$362,ECT_OperationalInfo!$E$2:$E$362)</f>
        <v>1</v>
      </c>
      <c r="S122">
        <f>_xlfn.XLOOKUP(_xlfn.CONCAT($B122,$D122),ECT_OperationalInfo!$G$2:$G$362,ECT_OperationalInfo!$F$2:$F$362)</f>
        <v>1</v>
      </c>
      <c r="T122" s="1">
        <f>SUMIF(ECT_LegacyCapacity!$F$2:$F$257,_xlfn.CONCAT($C122,$B122),ECT_LegacyCapacity!$E$2:$E$257)*1000-IFERROR(SUMIFS(ECT_LegacyRetirement!$F$2:$F$2701,ECT_LegacyRetirement!$G$2:$G$2701,_xlfn.CONCAT($B122,$C122),ECT_LegacyRetirement!$E$2:$E$2701,"&lt;="&amp;D122)*1000,0)</f>
        <v>672.48</v>
      </c>
      <c r="U122" s="16">
        <f>IFERROR(SUMIFS(ECT_CapAddBounds!$F$2:$F$5959,ECT_CapAddBounds!$H$2:$H$5959,_xlfn.CONCAT($B122,$C122),ECT_CapAddBounds!$E$2:$E$5959,"&lt;="&amp;D122)*1000,0)</f>
        <v>11</v>
      </c>
      <c r="V122" s="16">
        <f>IFERROR(SUMIFS(ECT_CapAddBounds!$G$2:$G$5959,ECT_CapAddBounds!$H$2:$H$5959,_xlfn.CONCAT($B122,$C122),ECT_CapAddBounds!$E$2:$E$5959,"&lt;="&amp;D122)*1000,0)</f>
        <v>11</v>
      </c>
      <c r="W122" s="25"/>
      <c r="X122" s="28"/>
      <c r="Y122">
        <f>2.4</f>
        <v>2.4</v>
      </c>
      <c r="Z122">
        <v>8.3500000000000005E-2</v>
      </c>
      <c r="AB122" s="24"/>
      <c r="AC122" s="1">
        <f>L122-Q122</f>
        <v>0.99</v>
      </c>
      <c r="AD122" s="24"/>
      <c r="AE122">
        <v>0</v>
      </c>
      <c r="AF122">
        <f>Y122*Conversions!$D$4</f>
        <v>2.973402195530698</v>
      </c>
      <c r="AG122" s="3">
        <f t="shared" si="59"/>
        <v>8.8519465644693032</v>
      </c>
      <c r="AH122">
        <f t="shared" si="58"/>
        <v>35</v>
      </c>
      <c r="AI122">
        <f t="shared" si="56"/>
        <v>8.8866958914066166E-2</v>
      </c>
      <c r="AJ122" s="14">
        <f t="shared" si="57"/>
        <v>99.608973600965513</v>
      </c>
    </row>
    <row r="123" spans="1:36" hidden="1" x14ac:dyDescent="0.25">
      <c r="A123">
        <v>2</v>
      </c>
      <c r="B123" t="s">
        <v>7</v>
      </c>
      <c r="C123" t="s">
        <v>11</v>
      </c>
      <c r="D123">
        <f>_xlfn.XLOOKUP(A123,PeriodMap!$A$2:$A$45,PeriodMap!$B$2:$B$45)</f>
        <v>2024</v>
      </c>
      <c r="E123" t="s">
        <v>227</v>
      </c>
      <c r="F123" t="s">
        <v>230</v>
      </c>
      <c r="G123" t="s">
        <v>6</v>
      </c>
      <c r="H123" t="s">
        <v>124</v>
      </c>
      <c r="I123" t="s">
        <v>38</v>
      </c>
      <c r="J123" t="s">
        <v>34</v>
      </c>
      <c r="K123">
        <v>8760</v>
      </c>
      <c r="L123" s="5">
        <f>_xlfn.XLOOKUP(_xlfn.CONCAT($B123,$C123,$D123),ECT_EfficiencyCostMaxAnnualUF!$J$2:$J$12484,ECT_EfficiencyCostMaxAnnualUF!$F$2:$F$12484)</f>
        <v>0.238845897</v>
      </c>
      <c r="M123" s="5">
        <f>_xlfn.XLOOKUP(_xlfn.CONCAT($B123,$C123,$D123),ECT_EfficiencyCostMaxAnnualUF!$J$2:$J$12484,ECT_EfficiencyCostMaxAnnualUF!$I$2:$I$12484)</f>
        <v>1</v>
      </c>
      <c r="N123" s="5">
        <f>_xlfn.XLOOKUP(_xlfn.CONCAT($B123,$C123,$D123),ECT_EfficiencyCostMaxAnnualUF!$J$2:$J$12484,ECT_EfficiencyCostMaxAnnualUF!$G$2:$G$12484)/1000</f>
        <v>7.7134572399999994</v>
      </c>
      <c r="O123" s="5">
        <f>_xlfn.XLOOKUP(_xlfn.CONCAT($B123,$C123,$D123),ECT_EfficiencyCostMaxAnnualUF!$J$2:$J$12484,ECT_EfficiencyCostMaxAnnualUF!$H$2:$H$12484)</f>
        <v>0</v>
      </c>
      <c r="P123" s="74">
        <f>_xlfn.XLOOKUP(_xlfn.CONCAT($B123,$D123+1),ECT_Lifetime!$D$2:$D$1000,ECT_Lifetime!$C$2:$C$1000)</f>
        <v>20</v>
      </c>
      <c r="Q123" s="1">
        <f>_xlfn.XLOOKUP(_xlfn.CONCAT($B123,$D123),ECT_OperationalInfo!$G$2:$G$362,ECT_OperationalInfo!$D$2:$D$362)</f>
        <v>0.1</v>
      </c>
      <c r="R123">
        <f>_xlfn.XLOOKUP(_xlfn.CONCAT($B123,$D123),ECT_OperationalInfo!$G$2:$G$362,ECT_OperationalInfo!$E$2:$E$362)</f>
        <v>0.06</v>
      </c>
      <c r="S123">
        <f>_xlfn.XLOOKUP(_xlfn.CONCAT($B123,$D123),ECT_OperationalInfo!$G$2:$G$362,ECT_OperationalInfo!$F$2:$F$362)</f>
        <v>0.06</v>
      </c>
      <c r="T123" s="1">
        <f>SUMIF(ECT_LegacyCapacity!$F$2:$F$257,_xlfn.CONCAT($C123,$B123),ECT_LegacyCapacity!$E$2:$E$257)*1000-IFERROR(SUMIFS(ECT_LegacyRetirement!$F$2:$F$2701,ECT_LegacyRetirement!$G$2:$G$2701,_xlfn.CONCAT($B123,$C123),ECT_LegacyRetirement!$E$2:$E$2701,"&lt;="&amp;D123)*1000,0)</f>
        <v>3161.7000000000003</v>
      </c>
      <c r="U123" s="16">
        <f>IFERROR(SUMIFS(ECT_CapAddBounds!$F$2:$F$5959,ECT_CapAddBounds!$H$2:$H$5959,_xlfn.CONCAT($B123,$C123),ECT_CapAddBounds!$E$2:$E$5959,"&lt;="&amp;D123)*1000,0)</f>
        <v>136</v>
      </c>
      <c r="V123" s="16">
        <f>IFERROR(SUMIFS(ECT_CapAddBounds!$G$2:$G$5959,ECT_CapAddBounds!$H$2:$H$5959,_xlfn.CONCAT($B123,$C123),ECT_CapAddBounds!$E$2:$E$5959,"&lt;="&amp;D123)*1000,0)</f>
        <v>136</v>
      </c>
      <c r="W123" s="1">
        <f>CarriersTech_characteristics!$G$7</f>
        <v>13.648968</v>
      </c>
      <c r="X123" s="1">
        <f>CarriersTech_characteristics!$H$5*1000</f>
        <v>1656436.6880000001</v>
      </c>
      <c r="Y123" s="12">
        <v>1</v>
      </c>
      <c r="Z123">
        <v>8.3500000000000005E-2</v>
      </c>
      <c r="AB123" s="1">
        <f>1/L123/(1-Q123)</f>
        <v>4.6519999927447406</v>
      </c>
      <c r="AC123" s="25"/>
      <c r="AD123" s="30">
        <f>X123/(W123*Conversions!$D$2)</f>
        <v>0.43689545093040172</v>
      </c>
      <c r="AE123">
        <v>0</v>
      </c>
      <c r="AF123">
        <f>Y123*Conversions!$D$4</f>
        <v>1.2389175814711242</v>
      </c>
      <c r="AG123" s="3">
        <f t="shared" si="59"/>
        <v>6.474539658528875</v>
      </c>
      <c r="AH123">
        <f t="shared" si="58"/>
        <v>20</v>
      </c>
      <c r="AI123">
        <f t="shared" si="56"/>
        <v>0.10451929579519206</v>
      </c>
      <c r="AJ123" s="14">
        <f t="shared" si="57"/>
        <v>61.945879076872878</v>
      </c>
    </row>
    <row r="124" spans="1:36" hidden="1" x14ac:dyDescent="0.25">
      <c r="A124">
        <v>2</v>
      </c>
      <c r="B124" t="s">
        <v>19</v>
      </c>
      <c r="C124" t="s">
        <v>11</v>
      </c>
      <c r="D124">
        <f>_xlfn.XLOOKUP(A124,PeriodMap!$A$2:$A$45,PeriodMap!$B$2:$B$45)</f>
        <v>2024</v>
      </c>
      <c r="E124" t="s">
        <v>239</v>
      </c>
      <c r="F124" t="s">
        <v>236</v>
      </c>
      <c r="G124" t="s">
        <v>6</v>
      </c>
      <c r="H124" t="s">
        <v>124</v>
      </c>
      <c r="I124" t="s">
        <v>39</v>
      </c>
      <c r="J124" t="s">
        <v>34</v>
      </c>
      <c r="K124">
        <v>8760</v>
      </c>
      <c r="L124" s="5">
        <f>_xlfn.XLOOKUP(_xlfn.CONCAT($B124,$C124,$D124),ECT_EfficiencyCostMaxAnnualUF!$J$2:$J$12484,ECT_EfficiencyCostMaxAnnualUF!$F$2:$F$12484)</f>
        <v>1</v>
      </c>
      <c r="M124" s="5">
        <f>_xlfn.XLOOKUP(_xlfn.CONCAT($B124,$C124,$D124),ECT_EfficiencyCostMaxAnnualUF!$J$2:$J$12484,ECT_EfficiencyCostMaxAnnualUF!$I$2:$I$12484)</f>
        <v>1</v>
      </c>
      <c r="N124" s="5">
        <f>_xlfn.XLOOKUP(_xlfn.CONCAT($B124,$C124,$D124),ECT_EfficiencyCostMaxAnnualUF!$J$2:$J$12484,ECT_EfficiencyCostMaxAnnualUF!$G$2:$G$12484)/1000</f>
        <v>5.4397058559999998</v>
      </c>
      <c r="O124" s="5">
        <f>_xlfn.XLOOKUP(_xlfn.CONCAT($B124,$C124,$D124),ECT_EfficiencyCostMaxAnnualUF!$J$2:$J$12484,ECT_EfficiencyCostMaxAnnualUF!$H$2:$H$12484)</f>
        <v>0</v>
      </c>
      <c r="P124" s="74">
        <f>_xlfn.XLOOKUP(_xlfn.CONCAT($B124,$D124+1),ECT_Lifetime!$D$2:$D$1000,ECT_Lifetime!$C$2:$C$1000)</f>
        <v>25</v>
      </c>
      <c r="Q124" s="1">
        <f>_xlfn.XLOOKUP(_xlfn.CONCAT($B124,$D124),ECT_OperationalInfo!$G$2:$G$362,ECT_OperationalInfo!$D$2:$D$362)</f>
        <v>0.01</v>
      </c>
      <c r="R124">
        <f>_xlfn.XLOOKUP(_xlfn.CONCAT($B124,$D124),ECT_OperationalInfo!$G$2:$G$362,ECT_OperationalInfo!$E$2:$E$362)</f>
        <v>1</v>
      </c>
      <c r="S124">
        <f>_xlfn.XLOOKUP(_xlfn.CONCAT($B124,$D124),ECT_OperationalInfo!$G$2:$G$362,ECT_OperationalInfo!$F$2:$F$362)</f>
        <v>1</v>
      </c>
      <c r="T124" s="1">
        <f>SUMIF(ECT_LegacyCapacity!$F$2:$F$257,_xlfn.CONCAT($C124,$B124),ECT_LegacyCapacity!$E$2:$E$257)*1000-IFERROR(SUMIFS(ECT_LegacyRetirement!$F$2:$F$2701,ECT_LegacyRetirement!$G$2:$G$2701,_xlfn.CONCAT($B124,$C124),ECT_LegacyRetirement!$E$2:$E$2701,"&lt;="&amp;D124)*1000,0)</f>
        <v>13221.936034999999</v>
      </c>
      <c r="U124" s="16">
        <f>IFERROR(SUMIFS(ECT_CapAddBounds!$F$2:$F$5959,ECT_CapAddBounds!$H$2:$H$5959,_xlfn.CONCAT($B124,$C124),ECT_CapAddBounds!$E$2:$E$5959,"&lt;="&amp;D124)*1000,0)</f>
        <v>5560</v>
      </c>
      <c r="V124" s="16">
        <f>IFERROR(SUMIFS(ECT_CapAddBounds!$G$2:$G$5959,ECT_CapAddBounds!$H$2:$H$5959,_xlfn.CONCAT($B124,$C124),ECT_CapAddBounds!$E$2:$E$5959,"&lt;="&amp;D124)*1000,0)</f>
        <v>5560</v>
      </c>
      <c r="W124" s="25"/>
      <c r="X124" s="29" t="s">
        <v>248</v>
      </c>
      <c r="Y124">
        <v>0.35</v>
      </c>
      <c r="Z124">
        <v>0.105</v>
      </c>
      <c r="AB124" s="25">
        <v>1</v>
      </c>
      <c r="AC124" s="25"/>
      <c r="AD124" s="24"/>
      <c r="AE124">
        <v>0</v>
      </c>
      <c r="AF124">
        <f>Y124*Conversions!$D$4</f>
        <v>0.43362115351489344</v>
      </c>
      <c r="AG124" s="3">
        <f t="shared" si="59"/>
        <v>5.0060847024851061</v>
      </c>
      <c r="AH124">
        <f t="shared" si="58"/>
        <v>25</v>
      </c>
      <c r="AI124">
        <f t="shared" si="56"/>
        <v>0.11442931981310331</v>
      </c>
      <c r="AJ124" s="14">
        <f t="shared" si="57"/>
        <v>43.748269330461049</v>
      </c>
    </row>
    <row r="125" spans="1:36" hidden="1" x14ac:dyDescent="0.25">
      <c r="A125">
        <v>2</v>
      </c>
      <c r="B125" t="s">
        <v>20</v>
      </c>
      <c r="C125" t="s">
        <v>11</v>
      </c>
      <c r="D125">
        <f>_xlfn.XLOOKUP(A125,PeriodMap!$A$2:$A$45,PeriodMap!$B$2:$B$45)</f>
        <v>2024</v>
      </c>
      <c r="E125" t="s">
        <v>239</v>
      </c>
      <c r="F125" t="s">
        <v>237</v>
      </c>
      <c r="G125" t="s">
        <v>6</v>
      </c>
      <c r="H125" t="s">
        <v>124</v>
      </c>
      <c r="I125" t="s">
        <v>39</v>
      </c>
      <c r="J125" t="s">
        <v>34</v>
      </c>
      <c r="K125">
        <v>8760</v>
      </c>
      <c r="L125" s="5">
        <f>_xlfn.XLOOKUP(_xlfn.CONCAT($B125,$C125,$D125),ECT_EfficiencyCostMaxAnnualUF!$J$2:$J$12484,ECT_EfficiencyCostMaxAnnualUF!$F$2:$F$12484)</f>
        <v>1</v>
      </c>
      <c r="M125" s="5">
        <f>_xlfn.XLOOKUP(_xlfn.CONCAT($B125,$C125,$D125),ECT_EfficiencyCostMaxAnnualUF!$J$2:$J$12484,ECT_EfficiencyCostMaxAnnualUF!$I$2:$I$12484)</f>
        <v>1</v>
      </c>
      <c r="N125" s="5">
        <f>_xlfn.XLOOKUP(_xlfn.CONCAT($B125,$C125,$D125),ECT_EfficiencyCostMaxAnnualUF!$J$2:$J$12484,ECT_EfficiencyCostMaxAnnualUF!$G$2:$G$12484)/1000</f>
        <v>5.362133837</v>
      </c>
      <c r="O125" s="5">
        <f>_xlfn.XLOOKUP(_xlfn.CONCAT($B125,$C125,$D125),ECT_EfficiencyCostMaxAnnualUF!$J$2:$J$12484,ECT_EfficiencyCostMaxAnnualUF!$H$2:$H$12484)</f>
        <v>0</v>
      </c>
      <c r="P125" s="74">
        <f>_xlfn.XLOOKUP(_xlfn.CONCAT($B125,$D125+1),ECT_Lifetime!$D$2:$D$1000,ECT_Lifetime!$C$2:$C$1000)</f>
        <v>25</v>
      </c>
      <c r="Q125" s="1">
        <f>_xlfn.XLOOKUP(_xlfn.CONCAT($B125,$D125),ECT_OperationalInfo!$G$2:$G$362,ECT_OperationalInfo!$D$2:$D$362)</f>
        <v>6.0000000000000001E-3</v>
      </c>
      <c r="R125">
        <f>_xlfn.XLOOKUP(_xlfn.CONCAT($B125,$D125),ECT_OperationalInfo!$G$2:$G$362,ECT_OperationalInfo!$E$2:$E$362)</f>
        <v>1</v>
      </c>
      <c r="S125">
        <f>_xlfn.XLOOKUP(_xlfn.CONCAT($B125,$D125),ECT_OperationalInfo!$G$2:$G$362,ECT_OperationalInfo!$F$2:$F$362)</f>
        <v>1</v>
      </c>
      <c r="T125" s="1">
        <f>SUMIF(ECT_LegacyCapacity!$F$2:$F$257,_xlfn.CONCAT($C125,$B125),ECT_LegacyCapacity!$E$2:$E$257)*1000-IFERROR(SUMIFS(ECT_LegacyRetirement!$F$2:$F$2701,ECT_LegacyRetirement!$G$2:$G$2701,_xlfn.CONCAT($B125,$C125),ECT_LegacyRetirement!$E$2:$E$2701,"&lt;="&amp;D125)*1000,0)</f>
        <v>4503.4039650000004</v>
      </c>
      <c r="U125" s="16">
        <f>IFERROR(SUMIFS(ECT_CapAddBounds!$F$2:$F$5959,ECT_CapAddBounds!$H$2:$H$5959,_xlfn.CONCAT($B125,$C125),ECT_CapAddBounds!$E$2:$E$5959,"&lt;="&amp;D125)*1000,0)</f>
        <v>1704</v>
      </c>
      <c r="V125" s="16">
        <f>IFERROR(SUMIFS(ECT_CapAddBounds!$G$2:$G$5959,ECT_CapAddBounds!$H$2:$H$5959,_xlfn.CONCAT($B125,$C125),ECT_CapAddBounds!$E$2:$E$5959,"&lt;="&amp;D125)*1000,0)</f>
        <v>1704</v>
      </c>
      <c r="W125" s="25"/>
      <c r="X125" s="25"/>
      <c r="Y125">
        <v>0.51</v>
      </c>
      <c r="Z125">
        <v>0.104</v>
      </c>
      <c r="AB125" s="25">
        <v>1</v>
      </c>
      <c r="AC125" s="25"/>
      <c r="AD125" s="24"/>
      <c r="AE125">
        <v>0</v>
      </c>
      <c r="AF125">
        <f>Y125*Conversions!$D$4</f>
        <v>0.63184796655027331</v>
      </c>
      <c r="AG125" s="3">
        <f t="shared" si="59"/>
        <v>4.7302858704497268</v>
      </c>
      <c r="AH125">
        <f t="shared" si="58"/>
        <v>25</v>
      </c>
      <c r="AI125">
        <f t="shared" si="56"/>
        <v>0.11357300490974749</v>
      </c>
      <c r="AJ125" s="14">
        <f t="shared" si="57"/>
        <v>41.649737754220027</v>
      </c>
    </row>
    <row r="126" spans="1:36" hidden="1" x14ac:dyDescent="0.25">
      <c r="A126">
        <v>2</v>
      </c>
      <c r="B126" t="s">
        <v>21</v>
      </c>
      <c r="C126" t="s">
        <v>11</v>
      </c>
      <c r="D126">
        <f>_xlfn.XLOOKUP(A126,PeriodMap!$A$2:$A$45,PeriodMap!$B$2:$B$45)</f>
        <v>2024</v>
      </c>
      <c r="E126" t="s">
        <v>239</v>
      </c>
      <c r="F126" t="s">
        <v>238</v>
      </c>
      <c r="G126" t="s">
        <v>6</v>
      </c>
      <c r="H126" t="s">
        <v>124</v>
      </c>
      <c r="I126" t="s">
        <v>40</v>
      </c>
      <c r="J126" t="s">
        <v>34</v>
      </c>
      <c r="K126">
        <v>8760</v>
      </c>
      <c r="L126" s="5">
        <f>_xlfn.XLOOKUP(_xlfn.CONCAT($B126,$C126,$D126),ECT_EfficiencyCostMaxAnnualUF!$J$2:$J$12484,ECT_EfficiencyCostMaxAnnualUF!$F$2:$F$12484)</f>
        <v>1</v>
      </c>
      <c r="M126" s="5">
        <f>_xlfn.XLOOKUP(_xlfn.CONCAT($B126,$C126,$D126),ECT_EfficiencyCostMaxAnnualUF!$J$2:$J$12484,ECT_EfficiencyCostMaxAnnualUF!$I$2:$I$12484)</f>
        <v>1</v>
      </c>
      <c r="N126" s="5">
        <f>_xlfn.XLOOKUP(_xlfn.CONCAT($B126,$C126,$D126),ECT_EfficiencyCostMaxAnnualUF!$J$2:$J$12484,ECT_EfficiencyCostMaxAnnualUF!$G$2:$G$12484)/1000</f>
        <v>10.586964459999999</v>
      </c>
      <c r="O126" s="5">
        <f>_xlfn.XLOOKUP(_xlfn.CONCAT($B126,$C126,$D126),ECT_EfficiencyCostMaxAnnualUF!$J$2:$J$12484,ECT_EfficiencyCostMaxAnnualUF!$H$2:$H$12484)</f>
        <v>0</v>
      </c>
      <c r="P126" s="74">
        <f>_xlfn.XLOOKUP(_xlfn.CONCAT($B126,$D126+1),ECT_Lifetime!$D$2:$D$1000,ECT_Lifetime!$C$2:$C$1000)</f>
        <v>25</v>
      </c>
      <c r="Q126" s="1">
        <f>_xlfn.XLOOKUP(_xlfn.CONCAT($B126,$D126),ECT_OperationalInfo!$G$2:$G$362,ECT_OperationalInfo!$D$2:$D$362)</f>
        <v>5.0000000000000001E-3</v>
      </c>
      <c r="R126">
        <f>_xlfn.XLOOKUP(_xlfn.CONCAT($B126,$D126),ECT_OperationalInfo!$G$2:$G$362,ECT_OperationalInfo!$E$2:$E$362)</f>
        <v>1</v>
      </c>
      <c r="S126">
        <f>_xlfn.XLOOKUP(_xlfn.CONCAT($B126,$D126),ECT_OperationalInfo!$G$2:$G$362,ECT_OperationalInfo!$F$2:$F$362)</f>
        <v>1</v>
      </c>
      <c r="T126" s="1">
        <f>SUMIF(ECT_LegacyCapacity!$F$2:$F$257,_xlfn.CONCAT($C126,$B126),ECT_LegacyCapacity!$E$2:$E$257)*1000-IFERROR(SUMIFS(ECT_LegacyRetirement!$F$2:$F$2701,ECT_LegacyRetirement!$G$2:$G$2701,_xlfn.CONCAT($B126,$C126),ECT_LegacyRetirement!$E$2:$E$2701,"&lt;="&amp;D126)*1000,0)</f>
        <v>18661.04</v>
      </c>
      <c r="U126" s="16">
        <f>IFERROR(SUMIFS(ECT_CapAddBounds!$F$2:$F$5959,ECT_CapAddBounds!$H$2:$H$5959,_xlfn.CONCAT($B126,$C126),ECT_CapAddBounds!$E$2:$E$5959,"&lt;="&amp;D126)*1000,0)</f>
        <v>1939</v>
      </c>
      <c r="V126" s="16">
        <f>IFERROR(SUMIFS(ECT_CapAddBounds!$G$2:$G$5959,ECT_CapAddBounds!$H$2:$H$5959,_xlfn.CONCAT($B126,$C126),ECT_CapAddBounds!$E$2:$E$5959,"&lt;="&amp;D126)*1000,0)</f>
        <v>1939</v>
      </c>
      <c r="W126" s="25"/>
      <c r="X126" s="25"/>
      <c r="Y126">
        <v>0.68</v>
      </c>
      <c r="Z126">
        <v>0.105</v>
      </c>
      <c r="AB126" s="25">
        <v>1</v>
      </c>
      <c r="AC126" s="25"/>
      <c r="AD126" s="24"/>
      <c r="AE126">
        <v>0</v>
      </c>
      <c r="AF126">
        <f>Y126*Conversions!$D$4</f>
        <v>0.84246395540036456</v>
      </c>
      <c r="AG126" s="3">
        <f t="shared" si="59"/>
        <v>9.7445005045996353</v>
      </c>
      <c r="AH126">
        <f t="shared" si="58"/>
        <v>25</v>
      </c>
      <c r="AI126">
        <f t="shared" si="56"/>
        <v>0.11442931981310331</v>
      </c>
      <c r="AJ126" s="14">
        <f t="shared" si="57"/>
        <v>85.157375054883374</v>
      </c>
    </row>
    <row r="127" spans="1:36" s="19" customFormat="1" hidden="1" x14ac:dyDescent="0.25">
      <c r="A127" s="19">
        <v>2</v>
      </c>
      <c r="B127" s="19" t="s">
        <v>23</v>
      </c>
      <c r="C127" s="19" t="s">
        <v>11</v>
      </c>
      <c r="D127" s="19">
        <f>_xlfn.XLOOKUP(A127,PeriodMap!$A$2:$A$45,PeriodMap!$B$2:$B$45)</f>
        <v>2024</v>
      </c>
      <c r="E127" s="19" t="s">
        <v>239</v>
      </c>
      <c r="G127" s="19" t="s">
        <v>6</v>
      </c>
      <c r="H127" s="19" t="s">
        <v>124</v>
      </c>
      <c r="I127" s="19" t="s">
        <v>40</v>
      </c>
      <c r="J127" s="19" t="s">
        <v>34</v>
      </c>
      <c r="K127" s="19">
        <v>8760</v>
      </c>
      <c r="L127" s="37">
        <f>_xlfn.XLOOKUP(_xlfn.CONCAT($B127,$C127,$D127),ECT_EfficiencyCostMaxAnnualUF!$J$2:$J$12484,ECT_EfficiencyCostMaxAnnualUF!$F$2:$F$12484)</f>
        <v>1</v>
      </c>
      <c r="M127" s="37">
        <f>_xlfn.XLOOKUP(_xlfn.CONCAT($B127,$C127,$D127),ECT_EfficiencyCostMaxAnnualUF!$J$2:$J$12484,ECT_EfficiencyCostMaxAnnualUF!$I$2:$I$12484)</f>
        <v>1</v>
      </c>
      <c r="N127" s="37">
        <f>_xlfn.XLOOKUP(_xlfn.CONCAT($B127,$C127,$D127),ECT_EfficiencyCostMaxAnnualUF!$J$2:$J$12484,ECT_EfficiencyCostMaxAnnualUF!$G$2:$G$12484)/1000</f>
        <v>34.540361669999996</v>
      </c>
      <c r="O127" s="37">
        <f>_xlfn.XLOOKUP(_xlfn.CONCAT($B127,$C127,$D127),ECT_EfficiencyCostMaxAnnualUF!$J$2:$J$12484,ECT_EfficiencyCostMaxAnnualUF!$H$2:$H$12484)</f>
        <v>0</v>
      </c>
      <c r="P127" s="82">
        <f>_xlfn.XLOOKUP(_xlfn.CONCAT($B127,$D127+1),ECT_Lifetime!$D$2:$D$1000,ECT_Lifetime!$C$2:$C$1000)</f>
        <v>25</v>
      </c>
      <c r="Q127" s="39">
        <f>_xlfn.XLOOKUP(_xlfn.CONCAT($B127,$D127),ECT_OperationalInfo!$G$2:$G$362,ECT_OperationalInfo!$D$2:$D$362)</f>
        <v>5.0000000000000001E-3</v>
      </c>
      <c r="R127" s="19">
        <f>_xlfn.XLOOKUP(_xlfn.CONCAT($B127,$D127),ECT_OperationalInfo!$G$2:$G$362,ECT_OperationalInfo!$E$2:$E$362)</f>
        <v>1</v>
      </c>
      <c r="S127" s="19">
        <f>_xlfn.XLOOKUP(_xlfn.CONCAT($B127,$D127),ECT_OperationalInfo!$G$2:$G$362,ECT_OperationalInfo!$F$2:$F$362)</f>
        <v>1</v>
      </c>
      <c r="T127" s="39">
        <f>SUMIF(ECT_LegacyCapacity!$F$2:$F$257,_xlfn.CONCAT($C127,$B127),ECT_LegacyCapacity!$E$2:$E$257)*1000-IFERROR(SUMIFS(ECT_LegacyRetirement!$F$2:$F$2701,ECT_LegacyRetirement!$G$2:$G$2701,_xlfn.CONCAT($B127,$C127),ECT_LegacyRetirement!$E$2:$E$2701,"&lt;="&amp;D127)*1000,0)</f>
        <v>0</v>
      </c>
      <c r="U127" s="41">
        <f>IFERROR(SUMIFS(ECT_CapAddBounds!$F$2:$F$5959,ECT_CapAddBounds!$H$2:$H$5959,_xlfn.CONCAT($B127,$C127),ECT_CapAddBounds!$E$2:$E$5959,"&lt;="&amp;D127)*1000,0)</f>
        <v>0</v>
      </c>
      <c r="V127" s="41">
        <f>IFERROR(SUMIFS(ECT_CapAddBounds!$G$2:$G$5959,ECT_CapAddBounds!$H$2:$H$5959,_xlfn.CONCAT($B127,$C127),ECT_CapAddBounds!$E$2:$E$5959,"&lt;="&amp;D127)*1000,0)</f>
        <v>0</v>
      </c>
      <c r="W127" s="42"/>
      <c r="X127" s="42"/>
      <c r="Y127" s="19">
        <v>6.7</v>
      </c>
      <c r="Z127" s="19">
        <v>0.112</v>
      </c>
      <c r="AA127" s="43"/>
      <c r="AB127" s="42">
        <v>1</v>
      </c>
      <c r="AC127" s="42"/>
      <c r="AD127" s="44"/>
      <c r="AE127" s="19">
        <v>0</v>
      </c>
      <c r="AF127" s="19">
        <f>Y127*Conversions!$D$4</f>
        <v>8.3007477958565321</v>
      </c>
      <c r="AG127" s="38">
        <f t="shared" si="59"/>
        <v>26.239613874143465</v>
      </c>
      <c r="AH127" s="19">
        <f t="shared" si="58"/>
        <v>25</v>
      </c>
      <c r="AI127" s="19">
        <f t="shared" si="56"/>
        <v>0.12047788778229078</v>
      </c>
      <c r="AJ127" s="45">
        <f t="shared" si="57"/>
        <v>217.79609816499843</v>
      </c>
    </row>
    <row r="128" spans="1:36" hidden="1" x14ac:dyDescent="0.25">
      <c r="A128">
        <v>2</v>
      </c>
      <c r="B128" t="s">
        <v>13</v>
      </c>
      <c r="C128" t="s">
        <v>8</v>
      </c>
      <c r="D128">
        <f>_xlfn.XLOOKUP(A128,PeriodMap!$A$2:$A$45,PeriodMap!$B$2:$B$45)</f>
        <v>2024</v>
      </c>
      <c r="E128" t="s">
        <v>227</v>
      </c>
      <c r="F128" t="s">
        <v>229</v>
      </c>
      <c r="G128" t="s">
        <v>6</v>
      </c>
      <c r="H128" t="s">
        <v>124</v>
      </c>
      <c r="I128" t="s">
        <v>33</v>
      </c>
      <c r="J128" t="s">
        <v>34</v>
      </c>
      <c r="K128">
        <v>8760</v>
      </c>
      <c r="L128" s="5">
        <f>_xlfn.XLOOKUP(_xlfn.CONCAT($B128,$C128,$D128),ECT_EfficiencyCostMaxAnnualUF!$J$2:$J$12484,ECT_EfficiencyCostMaxAnnualUF!$F$2:$F$12484)</f>
        <v>0.38096819999999998</v>
      </c>
      <c r="M128" s="5">
        <f>_xlfn.XLOOKUP(_xlfn.CONCAT($B128,$C128,$D128),ECT_EfficiencyCostMaxAnnualUF!$J$2:$J$12484,ECT_EfficiencyCostMaxAnnualUF!$I$2:$I$12484)</f>
        <v>0.85</v>
      </c>
      <c r="N128" s="5">
        <f>_xlfn.XLOOKUP(_xlfn.CONCAT($B128,$C128,$D128),ECT_EfficiencyCostMaxAnnualUF!$J$2:$J$12484,ECT_EfficiencyCostMaxAnnualUF!$G$2:$G$12484)/1000</f>
        <v>13.721031290000001</v>
      </c>
      <c r="O128" s="5">
        <f>_xlfn.XLOOKUP(_xlfn.CONCAT($B128,$C128,$D128),ECT_EfficiencyCostMaxAnnualUF!$J$2:$J$12484,ECT_EfficiencyCostMaxAnnualUF!$H$2:$H$12484)</f>
        <v>133.5230182</v>
      </c>
      <c r="P128" s="74">
        <f>_xlfn.XLOOKUP(_xlfn.CONCAT($B128,$D128+1),ECT_Lifetime!$D$2:$D$1000,ECT_Lifetime!$C$2:$C$1000)</f>
        <v>40</v>
      </c>
      <c r="Q128" s="1">
        <f>_xlfn.XLOOKUP(_xlfn.CONCAT($B128,$D128),ECT_OperationalInfo!$G$2:$G$362,ECT_OperationalInfo!$D$2:$D$362)</f>
        <v>6.6000000000000003E-2</v>
      </c>
      <c r="R128">
        <f>_xlfn.XLOOKUP(_xlfn.CONCAT($B128,$D128),ECT_OperationalInfo!$G$2:$G$362,ECT_OperationalInfo!$E$2:$E$362)</f>
        <v>0.3</v>
      </c>
      <c r="S128">
        <f>_xlfn.XLOOKUP(_xlfn.CONCAT($B128,$D128),ECT_OperationalInfo!$G$2:$G$362,ECT_OperationalInfo!$F$2:$F$362)</f>
        <v>0.3</v>
      </c>
      <c r="T128" s="1">
        <f>SUMIF(ECT_LegacyCapacity!$F$2:$F$257,_xlfn.CONCAT($C128,$B128),ECT_LegacyCapacity!$E$2:$E$257)*1000-IFERROR(SUMIFS(ECT_LegacyRetirement!$F$2:$F$2701,ECT_LegacyRetirement!$G$2:$G$2701,_xlfn.CONCAT($B128,$C128),ECT_LegacyRetirement!$E$2:$E$2701,"&lt;="&amp;D128)*1000,0)</f>
        <v>63929.270834999996</v>
      </c>
      <c r="U128" s="16">
        <f>IFERROR(SUMIFS(ECT_CapAddBounds!$F$2:$F$5959,ECT_CapAddBounds!$H$2:$H$5959,_xlfn.CONCAT($B128,$C128),ECT_CapAddBounds!$E$2:$E$5959,"&lt;="&amp;D128)*1000,0)</f>
        <v>0</v>
      </c>
      <c r="V128" s="16">
        <f>IFERROR(SUMIFS(ECT_CapAddBounds!$G$2:$G$5959,ECT_CapAddBounds!$H$2:$H$5959,_xlfn.CONCAT($B128,$C128),ECT_CapAddBounds!$E$2:$E$5959,"&lt;="&amp;D128)*1000,0)</f>
        <v>0</v>
      </c>
      <c r="W128" s="1">
        <f>CarriersTech_characteristics!$G$2</f>
        <v>17.207187650000002</v>
      </c>
      <c r="X128" s="1">
        <f>CarriersTech_characteristics!$H$28*1000</f>
        <v>1942097.6230000001</v>
      </c>
      <c r="Y128" s="7">
        <v>3</v>
      </c>
      <c r="Z128">
        <v>0.105</v>
      </c>
      <c r="AA128" s="35"/>
      <c r="AB128" s="1">
        <f>1/L128/(1-Q128)</f>
        <v>2.8103758044980376</v>
      </c>
      <c r="AC128" s="25"/>
      <c r="AD128" s="31">
        <f>X128/(W128*Conversions!$D$2)</f>
        <v>0.40631575182871843</v>
      </c>
      <c r="AE128" s="11">
        <f>O128/CarriersTech_characteristics!$G$2/Conversions!$D$2*AB128</f>
        <v>7.8507860294473842E-5</v>
      </c>
      <c r="AF128">
        <f>Y128*Conversions!$D$4</f>
        <v>3.7167527444133723</v>
      </c>
      <c r="AG128" s="3">
        <f t="shared" si="59"/>
        <v>10.004278545586629</v>
      </c>
      <c r="AH128">
        <f t="shared" si="58"/>
        <v>40</v>
      </c>
      <c r="AI128">
        <f>Z128/(1-(1+Z128)^-AH128)</f>
        <v>0.10697140835497033</v>
      </c>
      <c r="AJ128" s="14">
        <f t="shared" si="57"/>
        <v>93.522920745221626</v>
      </c>
    </row>
    <row r="129" spans="1:36" hidden="1" x14ac:dyDescent="0.25">
      <c r="A129">
        <v>2</v>
      </c>
      <c r="B129" t="s">
        <v>14</v>
      </c>
      <c r="C129" t="s">
        <v>8</v>
      </c>
      <c r="D129">
        <f>_xlfn.XLOOKUP(A129,PeriodMap!$A$2:$A$45,PeriodMap!$B$2:$B$45)</f>
        <v>2024</v>
      </c>
      <c r="E129" t="s">
        <v>227</v>
      </c>
      <c r="F129" t="s">
        <v>234</v>
      </c>
      <c r="G129" t="s">
        <v>6</v>
      </c>
      <c r="H129" t="s">
        <v>124</v>
      </c>
      <c r="I129" t="s">
        <v>35</v>
      </c>
      <c r="J129" t="s">
        <v>34</v>
      </c>
      <c r="K129">
        <v>8760</v>
      </c>
      <c r="L129" s="5">
        <f>_xlfn.XLOOKUP(_xlfn.CONCAT($B129,$C129,$D129),ECT_EfficiencyCostMaxAnnualUF!$J$2:$J$12484,ECT_EfficiencyCostMaxAnnualUF!$F$2:$F$12484)</f>
        <v>0.40444272199999998</v>
      </c>
      <c r="M129" s="5">
        <f>_xlfn.XLOOKUP(_xlfn.CONCAT($B129,$C129,$D129),ECT_EfficiencyCostMaxAnnualUF!$J$2:$J$12484,ECT_EfficiencyCostMaxAnnualUF!$I$2:$I$12484)</f>
        <v>0.85</v>
      </c>
      <c r="N129" s="5">
        <f>_xlfn.XLOOKUP(_xlfn.CONCAT($B129,$C129,$D129),ECT_EfficiencyCostMaxAnnualUF!$J$2:$J$12484,ECT_EfficiencyCostMaxAnnualUF!$G$2:$G$12484)/1000</f>
        <v>8.512227803</v>
      </c>
      <c r="O129" s="5">
        <f>_xlfn.XLOOKUP(_xlfn.CONCAT($B129,$C129,$D129),ECT_EfficiencyCostMaxAnnualUF!$J$2:$J$12484,ECT_EfficiencyCostMaxAnnualUF!$H$2:$H$12484)</f>
        <v>0</v>
      </c>
      <c r="P129" s="74">
        <f>_xlfn.XLOOKUP(_xlfn.CONCAT($B129,$D129+1),ECT_Lifetime!$D$2:$D$1000,ECT_Lifetime!$C$2:$C$1000)</f>
        <v>25</v>
      </c>
      <c r="Q129" s="1">
        <f>_xlfn.XLOOKUP(_xlfn.CONCAT($B129,$D129),ECT_OperationalInfo!$G$2:$G$362,ECT_OperationalInfo!$D$2:$D$362)</f>
        <v>0.02</v>
      </c>
      <c r="R129">
        <f>_xlfn.XLOOKUP(_xlfn.CONCAT($B129,$D129),ECT_OperationalInfo!$G$2:$G$362,ECT_OperationalInfo!$E$2:$E$362)</f>
        <v>0.9</v>
      </c>
      <c r="S129">
        <f>_xlfn.XLOOKUP(_xlfn.CONCAT($B129,$D129),ECT_OperationalInfo!$G$2:$G$362,ECT_OperationalInfo!$F$2:$F$362)</f>
        <v>0.9</v>
      </c>
      <c r="T129" s="1">
        <f>SUMIF(ECT_LegacyCapacity!$F$2:$F$257,_xlfn.CONCAT($C129,$B129),ECT_LegacyCapacity!$E$2:$E$257)*1000-IFERROR(SUMIFS(ECT_LegacyRetirement!$F$2:$F$2701,ECT_LegacyRetirement!$G$2:$G$2701,_xlfn.CONCAT($B129,$C129),ECT_LegacyRetirement!$E$2:$E$2701,"&lt;="&amp;D129)*1000,0)</f>
        <v>7730.2171470000003</v>
      </c>
      <c r="U129" s="16">
        <f>IFERROR(SUMIFS(ECT_CapAddBounds!$F$2:$F$5959,ECT_CapAddBounds!$H$2:$H$5959,_xlfn.CONCAT($B129,$C129),ECT_CapAddBounds!$E$2:$E$5959,"&lt;="&amp;D129)*1000,0)</f>
        <v>370</v>
      </c>
      <c r="V129" s="16">
        <f>IFERROR(SUMIFS(ECT_CapAddBounds!$G$2:$G$5959,ECT_CapAddBounds!$H$2:$H$5959,_xlfn.CONCAT($B129,$C129),ECT_CapAddBounds!$E$2:$E$5959,"&lt;="&amp;D129)*1000,0)</f>
        <v>370</v>
      </c>
      <c r="W129" s="1">
        <f>CarriersTech_characteristics!$G$3</f>
        <v>37.681199999999997</v>
      </c>
      <c r="X129" s="1">
        <f>CarriersTech_characteristics!$H$3*1000</f>
        <v>3025024.5490000001</v>
      </c>
      <c r="Y129">
        <v>2.9</v>
      </c>
      <c r="Z129">
        <v>0.105</v>
      </c>
      <c r="AB129" s="1">
        <f>1/L129/(1-Q129)</f>
        <v>2.5229979617863072</v>
      </c>
      <c r="AC129" s="25"/>
      <c r="AD129" s="31">
        <f>(X129*Conversions!$D$3)/(W129*Conversions!$D$2)</f>
        <v>0.23958587284408495</v>
      </c>
      <c r="AE129">
        <v>0</v>
      </c>
      <c r="AF129">
        <f>Y129*Conversions!$D$4</f>
        <v>3.5928609862662602</v>
      </c>
      <c r="AG129" s="3">
        <f t="shared" si="59"/>
        <v>4.9193668167337403</v>
      </c>
      <c r="AH129">
        <f t="shared" si="58"/>
        <v>25</v>
      </c>
      <c r="AI129">
        <f>Z129/(1-(1+Z129)^-AH129)</f>
        <v>0.11442931981310331</v>
      </c>
      <c r="AJ129" s="14">
        <f t="shared" si="57"/>
        <v>42.990440079242902</v>
      </c>
    </row>
    <row r="130" spans="1:36" hidden="1" x14ac:dyDescent="0.25">
      <c r="A130">
        <v>2</v>
      </c>
      <c r="B130" t="s">
        <v>16</v>
      </c>
      <c r="C130" t="s">
        <v>8</v>
      </c>
      <c r="D130">
        <f>_xlfn.XLOOKUP(A130,PeriodMap!$A$2:$A$45,PeriodMap!$B$2:$B$45)</f>
        <v>2024</v>
      </c>
      <c r="E130" t="s">
        <v>227</v>
      </c>
      <c r="G130" t="s">
        <v>6</v>
      </c>
      <c r="H130" t="s">
        <v>124</v>
      </c>
      <c r="I130" t="s">
        <v>35</v>
      </c>
      <c r="J130" t="s">
        <v>34</v>
      </c>
      <c r="K130">
        <v>8760</v>
      </c>
      <c r="L130" s="5">
        <f>_xlfn.XLOOKUP(_xlfn.CONCAT($B130,$C130,$D130),ECT_EfficiencyCostMaxAnnualUF!$J$2:$J$12484,ECT_EfficiencyCostMaxAnnualUF!$F$2:$F$12484)</f>
        <v>0.28070162799999998</v>
      </c>
      <c r="M130" s="5">
        <f>_xlfn.XLOOKUP(_xlfn.CONCAT($B130,$C130,$D130),ECT_EfficiencyCostMaxAnnualUF!$J$2:$J$12484,ECT_EfficiencyCostMaxAnnualUF!$I$2:$I$12484)</f>
        <v>0.85</v>
      </c>
      <c r="N130" s="5">
        <f>_xlfn.XLOOKUP(_xlfn.CONCAT($B130,$C130,$D130),ECT_EfficiencyCostMaxAnnualUF!$J$2:$J$12484,ECT_EfficiencyCostMaxAnnualUF!$G$2:$G$12484)/1000</f>
        <v>6.6797506489999998</v>
      </c>
      <c r="O130" s="5">
        <f>_xlfn.XLOOKUP(_xlfn.CONCAT($B130,$C130,$D130),ECT_EfficiencyCostMaxAnnualUF!$J$2:$J$12484,ECT_EfficiencyCostMaxAnnualUF!$H$2:$H$12484)</f>
        <v>0</v>
      </c>
      <c r="P130" s="74">
        <f>_xlfn.XLOOKUP(_xlfn.CONCAT($B130,$D130+1),ECT_Lifetime!$D$2:$D$1000,ECT_Lifetime!$C$2:$C$1000)</f>
        <v>25</v>
      </c>
      <c r="Q130" s="1">
        <f>_xlfn.XLOOKUP(_xlfn.CONCAT($B130,$D130),ECT_OperationalInfo!$G$2:$G$362,ECT_OperationalInfo!$D$2:$D$362)</f>
        <v>0.01</v>
      </c>
      <c r="R130">
        <f>_xlfn.XLOOKUP(_xlfn.CONCAT($B130,$D130),ECT_OperationalInfo!$G$2:$G$362,ECT_OperationalInfo!$E$2:$E$362)</f>
        <v>1</v>
      </c>
      <c r="S130">
        <f>_xlfn.XLOOKUP(_xlfn.CONCAT($B130,$D130),ECT_OperationalInfo!$G$2:$G$362,ECT_OperationalInfo!$F$2:$F$362)</f>
        <v>1</v>
      </c>
      <c r="T130" s="1">
        <f>SUMIF(ECT_LegacyCapacity!$F$2:$F$257,_xlfn.CONCAT($C130,$B130),ECT_LegacyCapacity!$E$2:$E$257)*1000-IFERROR(SUMIFS(ECT_LegacyRetirement!$F$2:$F$2701,ECT_LegacyRetirement!$G$2:$G$2701,_xlfn.CONCAT($B130,$C130),ECT_LegacyRetirement!$E$2:$E$2701,"&lt;="&amp;D130)*1000,0)</f>
        <v>0</v>
      </c>
      <c r="U130" s="16">
        <f>IFERROR(SUMIFS(ECT_CapAddBounds!$F$2:$F$5959,ECT_CapAddBounds!$H$2:$H$5959,_xlfn.CONCAT($B130,$C130),ECT_CapAddBounds!$E$2:$E$5959,"&lt;="&amp;D130)*1000,0)</f>
        <v>0</v>
      </c>
      <c r="V130" s="16">
        <f>IFERROR(SUMIFS(ECT_CapAddBounds!$G$2:$G$5959,ECT_CapAddBounds!$H$2:$H$5959,_xlfn.CONCAT($B130,$C130),ECT_CapAddBounds!$E$2:$E$5959,"&lt;="&amp;D130)*1000,0)</f>
        <v>0</v>
      </c>
      <c r="W130" s="1">
        <f>CarriersTech_characteristics!$G$3</f>
        <v>37.681199999999997</v>
      </c>
      <c r="X130" s="1">
        <f>CarriersTech_characteristics!$H$3*1000</f>
        <v>3025024.5490000001</v>
      </c>
      <c r="Y130">
        <v>0.7</v>
      </c>
      <c r="Z130">
        <v>0.105</v>
      </c>
      <c r="AB130" s="1">
        <f>1/L130/(1-Q130)</f>
        <v>3.5984864687033813</v>
      </c>
      <c r="AC130" s="25"/>
      <c r="AD130" s="31">
        <f>(X130*Conversions!$D$3)/(W130*Conversions!$D$2)</f>
        <v>0.23958587284408495</v>
      </c>
      <c r="AE130">
        <v>0</v>
      </c>
      <c r="AF130">
        <f>Y130*Conversions!$D$4</f>
        <v>0.86724230702978689</v>
      </c>
      <c r="AG130" s="3">
        <f t="shared" si="59"/>
        <v>5.8125083419702133</v>
      </c>
      <c r="AH130">
        <f t="shared" si="58"/>
        <v>25</v>
      </c>
      <c r="AI130">
        <f t="shared" si="56"/>
        <v>0.11442931981310331</v>
      </c>
      <c r="AJ130" s="14">
        <f t="shared" si="57"/>
        <v>50.795620837943865</v>
      </c>
    </row>
    <row r="131" spans="1:36" hidden="1" x14ac:dyDescent="0.25">
      <c r="A131">
        <v>2</v>
      </c>
      <c r="B131" t="s">
        <v>17</v>
      </c>
      <c r="C131" t="s">
        <v>8</v>
      </c>
      <c r="D131">
        <f>_xlfn.XLOOKUP(A131,PeriodMap!$A$2:$A$45,PeriodMap!$B$2:$B$45)</f>
        <v>2024</v>
      </c>
      <c r="E131" t="s">
        <v>227</v>
      </c>
      <c r="F131" t="s">
        <v>235</v>
      </c>
      <c r="G131" t="s">
        <v>6</v>
      </c>
      <c r="H131" t="s">
        <v>124</v>
      </c>
      <c r="I131" t="s">
        <v>36</v>
      </c>
      <c r="J131" t="s">
        <v>34</v>
      </c>
      <c r="K131">
        <v>8760</v>
      </c>
      <c r="L131" s="5">
        <f>_xlfn.XLOOKUP(_xlfn.CONCAT($B131,$C131,$D131),ECT_EfficiencyCostMaxAnnualUF!$J$2:$J$12484,ECT_EfficiencyCostMaxAnnualUF!$F$2:$F$12484)</f>
        <v>1</v>
      </c>
      <c r="M131" s="5">
        <f>_xlfn.XLOOKUP(_xlfn.CONCAT($B131,$C131,$D131),ECT_EfficiencyCostMaxAnnualUF!$J$2:$J$12484,ECT_EfficiencyCostMaxAnnualUF!$I$2:$I$12484)</f>
        <v>0.70916666699999997</v>
      </c>
      <c r="N131" s="5">
        <f>_xlfn.XLOOKUP(_xlfn.CONCAT($B131,$C131,$D131),ECT_EfficiencyCostMaxAnnualUF!$J$2:$J$12484,ECT_EfficiencyCostMaxAnnualUF!$G$2:$G$12484)/1000</f>
        <v>20.833210350000002</v>
      </c>
      <c r="O131" s="5">
        <f>_xlfn.XLOOKUP(_xlfn.CONCAT($B131,$C131,$D131),ECT_EfficiencyCostMaxAnnualUF!$J$2:$J$12484,ECT_EfficiencyCostMaxAnnualUF!$H$2:$H$12484)</f>
        <v>0</v>
      </c>
      <c r="P131" s="74">
        <f>_xlfn.XLOOKUP(_xlfn.CONCAT($B131,$D131+1),ECT_Lifetime!$D$2:$D$1000,ECT_Lifetime!$C$2:$C$1000)</f>
        <v>40</v>
      </c>
      <c r="Q131" s="1">
        <f>_xlfn.XLOOKUP(_xlfn.CONCAT($B131,$D131),ECT_OperationalInfo!$G$2:$G$362,ECT_OperationalInfo!$D$2:$D$362)</f>
        <v>0.10780000000000001</v>
      </c>
      <c r="R131">
        <f>_xlfn.XLOOKUP(_xlfn.CONCAT($B131,$D131),ECT_OperationalInfo!$G$2:$G$362,ECT_OperationalInfo!$E$2:$E$362)</f>
        <v>0.01</v>
      </c>
      <c r="S131">
        <f>_xlfn.XLOOKUP(_xlfn.CONCAT($B131,$D131),ECT_OperationalInfo!$G$2:$G$362,ECT_OperationalInfo!$F$2:$F$362)</f>
        <v>0.01</v>
      </c>
      <c r="T131" s="1">
        <f>SUMIF(ECT_LegacyCapacity!$F$2:$F$257,_xlfn.CONCAT($C131,$B131),ECT_LegacyCapacity!$E$2:$E$257)*1000-IFERROR(SUMIFS(ECT_LegacyRetirement!$F$2:$F$2701,ECT_LegacyRetirement!$G$2:$G$2701,_xlfn.CONCAT($B131,$C131),ECT_LegacyRetirement!$E$2:$E$2701,"&lt;="&amp;D131)*1000,0)</f>
        <v>3327.6676479999996</v>
      </c>
      <c r="U131" s="16">
        <f>IFERROR(SUMIFS(ECT_CapAddBounds!$F$2:$F$5959,ECT_CapAddBounds!$H$2:$H$5959,_xlfn.CONCAT($B131,$C131),ECT_CapAddBounds!$E$2:$E$5959,"&lt;="&amp;D131)*1000,0)</f>
        <v>0</v>
      </c>
      <c r="V131" s="16">
        <f>IFERROR(SUMIFS(ECT_CapAddBounds!$G$2:$G$5959,ECT_CapAddBounds!$H$2:$H$5959,_xlfn.CONCAT($B131,$C131),ECT_CapAddBounds!$E$2:$E$5959,"&lt;="&amp;D131)*1000,0)</f>
        <v>0</v>
      </c>
      <c r="W131" s="27"/>
      <c r="X131" s="27"/>
      <c r="Y131">
        <v>4.3</v>
      </c>
      <c r="Z131">
        <v>0.105</v>
      </c>
      <c r="AB131" s="1">
        <f>1/L131/(1-Q131)</f>
        <v>1.1208249271463797</v>
      </c>
      <c r="AC131" s="25"/>
      <c r="AD131" s="26"/>
      <c r="AE131">
        <v>0</v>
      </c>
      <c r="AF131">
        <f>Y131*Conversions!$D$4</f>
        <v>5.3273456003258337</v>
      </c>
      <c r="AG131" s="3">
        <f t="shared" si="59"/>
        <v>15.505864749674167</v>
      </c>
      <c r="AH131">
        <f t="shared" si="58"/>
        <v>40</v>
      </c>
      <c r="AI131">
        <f t="shared" si="56"/>
        <v>0.10697140835497033</v>
      </c>
      <c r="AJ131" s="14">
        <f t="shared" si="57"/>
        <v>144.95335705238193</v>
      </c>
    </row>
    <row r="132" spans="1:36" hidden="1" x14ac:dyDescent="0.25">
      <c r="A132">
        <v>2</v>
      </c>
      <c r="B132" t="s">
        <v>22</v>
      </c>
      <c r="C132" t="s">
        <v>8</v>
      </c>
      <c r="D132">
        <f>_xlfn.XLOOKUP(A132,PeriodMap!$A$2:$A$45,PeriodMap!$B$2:$B$45)</f>
        <v>2024</v>
      </c>
      <c r="E132" t="s">
        <v>227</v>
      </c>
      <c r="G132" t="s">
        <v>6</v>
      </c>
      <c r="H132" t="s">
        <v>124</v>
      </c>
      <c r="I132" t="s">
        <v>36</v>
      </c>
      <c r="J132" t="s">
        <v>34</v>
      </c>
      <c r="K132">
        <v>8760</v>
      </c>
      <c r="L132" s="5">
        <f>_xlfn.XLOOKUP(_xlfn.CONCAT($B132,$C132,$D132),ECT_EfficiencyCostMaxAnnualUF!$J$2:$J$12484,ECT_EfficiencyCostMaxAnnualUF!$F$2:$F$12484)</f>
        <v>1</v>
      </c>
      <c r="M132" s="5">
        <f>_xlfn.XLOOKUP(_xlfn.CONCAT($B132,$C132,$D132),ECT_EfficiencyCostMaxAnnualUF!$J$2:$J$12484,ECT_EfficiencyCostMaxAnnualUF!$I$2:$I$12484)</f>
        <v>0.70916666699999997</v>
      </c>
      <c r="N132" s="5">
        <f>_xlfn.XLOOKUP(_xlfn.CONCAT($B132,$C132,$D132),ECT_EfficiencyCostMaxAnnualUF!$J$2:$J$12484,ECT_EfficiencyCostMaxAnnualUF!$G$2:$G$12484)/1000</f>
        <v>35.289429389999995</v>
      </c>
      <c r="O132" s="5">
        <f>_xlfn.XLOOKUP(_xlfn.CONCAT($B132,$C132,$D132),ECT_EfficiencyCostMaxAnnualUF!$J$2:$J$12484,ECT_EfficiencyCostMaxAnnualUF!$H$2:$H$12484)</f>
        <v>0</v>
      </c>
      <c r="P132" s="74">
        <f>_xlfn.XLOOKUP(_xlfn.CONCAT($B132,$D132+1),ECT_Lifetime!$D$2:$D$1000,ECT_Lifetime!$C$2:$C$1000)</f>
        <v>30</v>
      </c>
      <c r="Q132" s="1">
        <f>_xlfn.XLOOKUP(_xlfn.CONCAT($B132,$D132),ECT_OperationalInfo!$G$2:$G$362,ECT_OperationalInfo!$D$2:$D$362)</f>
        <v>0.05</v>
      </c>
      <c r="R132">
        <f>_xlfn.XLOOKUP(_xlfn.CONCAT($B132,$D132),ECT_OperationalInfo!$G$2:$G$362,ECT_OperationalInfo!$E$2:$E$362)</f>
        <v>0.01</v>
      </c>
      <c r="S132">
        <f>_xlfn.XLOOKUP(_xlfn.CONCAT($B132,$D132),ECT_OperationalInfo!$G$2:$G$362,ECT_OperationalInfo!$F$2:$F$362)</f>
        <v>0.01</v>
      </c>
      <c r="T132" s="1">
        <f>SUMIF(ECT_LegacyCapacity!$F$2:$F$257,_xlfn.CONCAT($C132,$B132),ECT_LegacyCapacity!$E$2:$E$257)*1000-IFERROR(SUMIFS(ECT_LegacyRetirement!$F$2:$F$2701,ECT_LegacyRetirement!$G$2:$G$2701,_xlfn.CONCAT($B132,$C132),ECT_LegacyRetirement!$E$2:$E$2701,"&lt;="&amp;D132)*1000,0)</f>
        <v>0</v>
      </c>
      <c r="U132" s="16">
        <f>IFERROR(SUMIFS(ECT_CapAddBounds!$F$2:$F$5959,ECT_CapAddBounds!$H$2:$H$5959,_xlfn.CONCAT($B132,$C132),ECT_CapAddBounds!$E$2:$E$5959,"&lt;="&amp;D132)*1000,0)</f>
        <v>0</v>
      </c>
      <c r="V132" s="16">
        <f>IFERROR(SUMIFS(ECT_CapAddBounds!$G$2:$G$5959,ECT_CapAddBounds!$H$2:$H$5959,_xlfn.CONCAT($B132,$C132),ECT_CapAddBounds!$E$2:$E$5959,"&lt;="&amp;D132)*1000,0)</f>
        <v>0</v>
      </c>
      <c r="W132" s="27"/>
      <c r="X132" s="27"/>
      <c r="Y132">
        <v>5</v>
      </c>
      <c r="Z132">
        <v>0.105</v>
      </c>
      <c r="AB132" s="1">
        <f>1/L132/(1-Q132)</f>
        <v>1.0526315789473684</v>
      </c>
      <c r="AC132" s="25"/>
      <c r="AD132" s="26"/>
      <c r="AE132">
        <v>0</v>
      </c>
      <c r="AF132">
        <f>Y132*Conversions!$D$4</f>
        <v>6.1945879073556211</v>
      </c>
      <c r="AG132" s="3">
        <f t="shared" si="59"/>
        <v>29.094841482644373</v>
      </c>
      <c r="AH132">
        <f t="shared" si="58"/>
        <v>30</v>
      </c>
      <c r="AI132">
        <f t="shared" si="56"/>
        <v>0.11052848152960514</v>
      </c>
      <c r="AJ132" s="14">
        <f t="shared" si="57"/>
        <v>263.2338839727143</v>
      </c>
    </row>
    <row r="133" spans="1:36" hidden="1" x14ac:dyDescent="0.25">
      <c r="A133">
        <v>2</v>
      </c>
      <c r="B133" t="s">
        <v>15</v>
      </c>
      <c r="C133" t="s">
        <v>8</v>
      </c>
      <c r="D133">
        <f>_xlfn.XLOOKUP(A133,PeriodMap!$A$2:$A$45,PeriodMap!$B$2:$B$45)</f>
        <v>2024</v>
      </c>
      <c r="E133" t="s">
        <v>231</v>
      </c>
      <c r="F133" t="s">
        <v>232</v>
      </c>
      <c r="G133" t="s">
        <v>6</v>
      </c>
      <c r="H133" t="s">
        <v>124</v>
      </c>
      <c r="I133" t="s">
        <v>37</v>
      </c>
      <c r="J133" t="s">
        <v>34</v>
      </c>
      <c r="K133">
        <v>8760</v>
      </c>
      <c r="L133" s="5">
        <f>_xlfn.XLOOKUP(_xlfn.CONCAT($B133,$C133,$D133),ECT_EfficiencyCostMaxAnnualUF!$J$2:$J$12484,ECT_EfficiencyCostMaxAnnualUF!$F$2:$F$12484)</f>
        <v>1</v>
      </c>
      <c r="M133" s="5">
        <f>_xlfn.XLOOKUP(_xlfn.CONCAT($B133,$C133,$D133),ECT_EfficiencyCostMaxAnnualUF!$J$2:$J$12484,ECT_EfficiencyCostMaxAnnualUF!$I$2:$I$12484)</f>
        <v>1</v>
      </c>
      <c r="N133" s="5">
        <f>_xlfn.XLOOKUP(_xlfn.CONCAT($B133,$C133,$D133),ECT_EfficiencyCostMaxAnnualUF!$J$2:$J$12484,ECT_EfficiencyCostMaxAnnualUF!$G$2:$G$12484)/1000</f>
        <v>19.631814519999999</v>
      </c>
      <c r="O133" s="5">
        <f>_xlfn.XLOOKUP(_xlfn.CONCAT($B133,$C133,$D133),ECT_EfficiencyCostMaxAnnualUF!$J$2:$J$12484,ECT_EfficiencyCostMaxAnnualUF!$H$2:$H$12484)</f>
        <v>0</v>
      </c>
      <c r="P133" s="74">
        <f>_xlfn.XLOOKUP(_xlfn.CONCAT($B133,$D133+1),ECT_Lifetime!$D$2:$D$1000,ECT_Lifetime!$C$2:$C$1000)</f>
        <v>40</v>
      </c>
      <c r="Q133" s="1">
        <f>_xlfn.XLOOKUP(_xlfn.CONCAT($B133,$D133),ECT_OperationalInfo!$G$2:$G$362,ECT_OperationalInfo!$D$2:$D$362)</f>
        <v>6.0000000000000001E-3</v>
      </c>
      <c r="R133">
        <f>_xlfn.XLOOKUP(_xlfn.CONCAT($B133,$D133),ECT_OperationalInfo!$G$2:$G$362,ECT_OperationalInfo!$E$2:$E$362)</f>
        <v>1</v>
      </c>
      <c r="S133">
        <f>_xlfn.XLOOKUP(_xlfn.CONCAT($B133,$D133),ECT_OperationalInfo!$G$2:$G$362,ECT_OperationalInfo!$F$2:$F$362)</f>
        <v>1</v>
      </c>
      <c r="T133" s="1">
        <f>SUMIF(ECT_LegacyCapacity!$F$2:$F$257,_xlfn.CONCAT($C133,$B133),ECT_LegacyCapacity!$E$2:$E$257)*1000-IFERROR(SUMIFS(ECT_LegacyRetirement!$F$2:$F$2701,ECT_LegacyRetirement!$G$2:$G$2701,_xlfn.CONCAT($B133,$C133),ECT_LegacyRetirement!$E$2:$E$2701,"&lt;="&amp;D133)*1000,0)</f>
        <v>12168.961466000001</v>
      </c>
      <c r="U133" s="16">
        <f>IFERROR(SUMIFS(ECT_CapAddBounds!$F$2:$F$5959,ECT_CapAddBounds!$H$2:$H$5959,_xlfn.CONCAT($B133,$C133),ECT_CapAddBounds!$E$2:$E$5959,"&lt;="&amp;D133)*1000,0)</f>
        <v>0</v>
      </c>
      <c r="V133" s="16">
        <f>IFERROR(SUMIFS(ECT_CapAddBounds!$G$2:$G$5959,ECT_CapAddBounds!$H$2:$H$5959,_xlfn.CONCAT($B133,$C133),ECT_CapAddBounds!$E$2:$E$5959,"&lt;="&amp;D133)*1000,0)</f>
        <v>0</v>
      </c>
      <c r="W133" s="25"/>
      <c r="X133" s="28"/>
      <c r="Y133">
        <v>4.4000000000000004</v>
      </c>
      <c r="Z133">
        <v>0.105</v>
      </c>
      <c r="AB133" s="24"/>
      <c r="AC133" s="1">
        <f>L133-Q133</f>
        <v>0.99399999999999999</v>
      </c>
      <c r="AD133" s="24"/>
      <c r="AE133">
        <v>0</v>
      </c>
      <c r="AF133">
        <f>Y133*Conversions!$D$4</f>
        <v>5.4512373584729472</v>
      </c>
      <c r="AG133" s="3">
        <f t="shared" si="59"/>
        <v>14.180577161527051</v>
      </c>
      <c r="AH133">
        <f t="shared" si="58"/>
        <v>40</v>
      </c>
      <c r="AI133">
        <f t="shared" si="56"/>
        <v>0.10697140835497033</v>
      </c>
      <c r="AJ133" s="14">
        <f t="shared" si="57"/>
        <v>132.56418121065303</v>
      </c>
    </row>
    <row r="134" spans="1:36" hidden="1" x14ac:dyDescent="0.25">
      <c r="A134">
        <v>2</v>
      </c>
      <c r="B134" t="s">
        <v>18</v>
      </c>
      <c r="C134" t="s">
        <v>8</v>
      </c>
      <c r="D134">
        <f>_xlfn.XLOOKUP(A134,PeriodMap!$A$2:$A$45,PeriodMap!$B$2:$B$45)</f>
        <v>2024</v>
      </c>
      <c r="E134" t="s">
        <v>231</v>
      </c>
      <c r="F134" t="s">
        <v>233</v>
      </c>
      <c r="G134" t="s">
        <v>6</v>
      </c>
      <c r="H134" t="s">
        <v>124</v>
      </c>
      <c r="I134" t="s">
        <v>37</v>
      </c>
      <c r="J134" t="s">
        <v>34</v>
      </c>
      <c r="K134">
        <v>8760</v>
      </c>
      <c r="L134" s="5">
        <f>_xlfn.XLOOKUP(_xlfn.CONCAT($B134,$C134,$D134),ECT_EfficiencyCostMaxAnnualUF!$J$2:$J$12484,ECT_EfficiencyCostMaxAnnualUF!$F$2:$F$12484)</f>
        <v>1</v>
      </c>
      <c r="M134" s="5">
        <f>_xlfn.XLOOKUP(_xlfn.CONCAT($B134,$C134,$D134),ECT_EfficiencyCostMaxAnnualUF!$J$2:$J$12484,ECT_EfficiencyCostMaxAnnualUF!$I$2:$I$12484)</f>
        <v>1</v>
      </c>
      <c r="N134" s="5">
        <f>_xlfn.XLOOKUP(_xlfn.CONCAT($B134,$C134,$D134),ECT_EfficiencyCostMaxAnnualUF!$J$2:$J$12484,ECT_EfficiencyCostMaxAnnualUF!$G$2:$G$12484)/1000</f>
        <v>11.825348760000001</v>
      </c>
      <c r="O134" s="5">
        <f>_xlfn.XLOOKUP(_xlfn.CONCAT($B134,$C134,$D134),ECT_EfficiencyCostMaxAnnualUF!$J$2:$J$12484,ECT_EfficiencyCostMaxAnnualUF!$H$2:$H$12484)</f>
        <v>0</v>
      </c>
      <c r="P134" s="74">
        <f>_xlfn.XLOOKUP(_xlfn.CONCAT($B134,$D134+1),ECT_Lifetime!$D$2:$D$1000,ECT_Lifetime!$C$2:$C$1000)</f>
        <v>35</v>
      </c>
      <c r="Q134" s="1">
        <f>_xlfn.XLOOKUP(_xlfn.CONCAT($B134,$D134),ECT_OperationalInfo!$G$2:$G$362,ECT_OperationalInfo!$D$2:$D$362)</f>
        <v>0.01</v>
      </c>
      <c r="R134">
        <f>_xlfn.XLOOKUP(_xlfn.CONCAT($B134,$D134),ECT_OperationalInfo!$G$2:$G$362,ECT_OperationalInfo!$E$2:$E$362)</f>
        <v>1</v>
      </c>
      <c r="S134">
        <f>_xlfn.XLOOKUP(_xlfn.CONCAT($B134,$D134),ECT_OperationalInfo!$G$2:$G$362,ECT_OperationalInfo!$F$2:$F$362)</f>
        <v>1</v>
      </c>
      <c r="T134" s="1">
        <f>SUMIF(ECT_LegacyCapacity!$F$2:$F$257,_xlfn.CONCAT($C134,$B134),ECT_LegacyCapacity!$E$2:$E$257)*1000-IFERROR(SUMIFS(ECT_LegacyRetirement!$F$2:$F$2701,ECT_LegacyRetirement!$G$2:$G$2701,_xlfn.CONCAT($B134,$C134),ECT_LegacyRetirement!$E$2:$E$2701,"&lt;="&amp;D134)*1000,0)</f>
        <v>1924.4800000000002</v>
      </c>
      <c r="U134" s="16">
        <f>IFERROR(SUMIFS(ECT_CapAddBounds!$F$2:$F$5959,ECT_CapAddBounds!$H$2:$H$5959,_xlfn.CONCAT($B134,$C134),ECT_CapAddBounds!$E$2:$E$5959,"&lt;="&amp;D134)*1000,0)</f>
        <v>17</v>
      </c>
      <c r="V134" s="16">
        <f>IFERROR(SUMIFS(ECT_CapAddBounds!$G$2:$G$5959,ECT_CapAddBounds!$H$2:$H$5959,_xlfn.CONCAT($B134,$C134),ECT_CapAddBounds!$E$2:$E$5959,"&lt;="&amp;D134)*1000,0)</f>
        <v>17</v>
      </c>
      <c r="W134" s="25"/>
      <c r="X134" s="28"/>
      <c r="Y134">
        <f>2.4</f>
        <v>2.4</v>
      </c>
      <c r="Z134">
        <v>8.3500000000000005E-2</v>
      </c>
      <c r="AB134" s="24"/>
      <c r="AC134" s="1">
        <f>L134-Q134</f>
        <v>0.99</v>
      </c>
      <c r="AD134" s="24"/>
      <c r="AE134">
        <v>0</v>
      </c>
      <c r="AF134">
        <f>Y134*Conversions!$D$4</f>
        <v>2.973402195530698</v>
      </c>
      <c r="AG134" s="3">
        <f t="shared" si="59"/>
        <v>8.8519465644693032</v>
      </c>
      <c r="AH134">
        <f t="shared" si="58"/>
        <v>35</v>
      </c>
      <c r="AI134">
        <f t="shared" si="56"/>
        <v>8.8866958914066166E-2</v>
      </c>
      <c r="AJ134" s="14">
        <f t="shared" si="57"/>
        <v>99.608973600965513</v>
      </c>
    </row>
    <row r="135" spans="1:36" hidden="1" x14ac:dyDescent="0.25">
      <c r="A135">
        <v>2</v>
      </c>
      <c r="B135" t="s">
        <v>7</v>
      </c>
      <c r="C135" t="s">
        <v>8</v>
      </c>
      <c r="D135">
        <f>_xlfn.XLOOKUP(A135,PeriodMap!$A$2:$A$45,PeriodMap!$B$2:$B$45)</f>
        <v>2024</v>
      </c>
      <c r="E135" t="s">
        <v>227</v>
      </c>
      <c r="F135" t="s">
        <v>230</v>
      </c>
      <c r="G135" t="s">
        <v>6</v>
      </c>
      <c r="H135" t="s">
        <v>124</v>
      </c>
      <c r="I135" t="s">
        <v>38</v>
      </c>
      <c r="J135" t="s">
        <v>34</v>
      </c>
      <c r="K135">
        <v>8760</v>
      </c>
      <c r="L135" s="5">
        <f>_xlfn.XLOOKUP(_xlfn.CONCAT($B135,$C135,$D135),ECT_EfficiencyCostMaxAnnualUF!$J$2:$J$12484,ECT_EfficiencyCostMaxAnnualUF!$F$2:$F$12484)</f>
        <v>0.238845897</v>
      </c>
      <c r="M135" s="5">
        <f>_xlfn.XLOOKUP(_xlfn.CONCAT($B135,$C135,$D135),ECT_EfficiencyCostMaxAnnualUF!$J$2:$J$12484,ECT_EfficiencyCostMaxAnnualUF!$I$2:$I$12484)</f>
        <v>1</v>
      </c>
      <c r="N135" s="5">
        <f>_xlfn.XLOOKUP(_xlfn.CONCAT($B135,$C135,$D135),ECT_EfficiencyCostMaxAnnualUF!$J$2:$J$12484,ECT_EfficiencyCostMaxAnnualUF!$G$2:$G$12484)/1000</f>
        <v>7.7134572399999994</v>
      </c>
      <c r="O135" s="5">
        <f>_xlfn.XLOOKUP(_xlfn.CONCAT($B135,$C135,$D135),ECT_EfficiencyCostMaxAnnualUF!$J$2:$J$12484,ECT_EfficiencyCostMaxAnnualUF!$H$2:$H$12484)</f>
        <v>0</v>
      </c>
      <c r="P135" s="74">
        <f>_xlfn.XLOOKUP(_xlfn.CONCAT($B135,$D135+1),ECT_Lifetime!$D$2:$D$1000,ECT_Lifetime!$C$2:$C$1000)</f>
        <v>20</v>
      </c>
      <c r="Q135" s="1">
        <f>_xlfn.XLOOKUP(_xlfn.CONCAT($B135,$D135),ECT_OperationalInfo!$G$2:$G$362,ECT_OperationalInfo!$D$2:$D$362)</f>
        <v>0.1</v>
      </c>
      <c r="R135">
        <f>_xlfn.XLOOKUP(_xlfn.CONCAT($B135,$D135),ECT_OperationalInfo!$G$2:$G$362,ECT_OperationalInfo!$E$2:$E$362)</f>
        <v>0.06</v>
      </c>
      <c r="S135">
        <f>_xlfn.XLOOKUP(_xlfn.CONCAT($B135,$D135),ECT_OperationalInfo!$G$2:$G$362,ECT_OperationalInfo!$F$2:$F$362)</f>
        <v>0.06</v>
      </c>
      <c r="T135" s="1">
        <f>SUMIF(ECT_LegacyCapacity!$F$2:$F$257,_xlfn.CONCAT($C135,$B135),ECT_LegacyCapacity!$E$2:$E$257)*1000-IFERROR(SUMIFS(ECT_LegacyRetirement!$F$2:$F$2701,ECT_LegacyRetirement!$G$2:$G$2701,_xlfn.CONCAT($B135,$C135),ECT_LegacyRetirement!$E$2:$E$2701,"&lt;="&amp;D135)*1000,0)</f>
        <v>3734.75</v>
      </c>
      <c r="U135" s="16">
        <f>IFERROR(SUMIFS(ECT_CapAddBounds!$F$2:$F$5959,ECT_CapAddBounds!$H$2:$H$5959,_xlfn.CONCAT($B135,$C135),ECT_CapAddBounds!$E$2:$E$5959,"&lt;="&amp;D135)*1000,0)</f>
        <v>160.00000000000003</v>
      </c>
      <c r="V135" s="16">
        <f>IFERROR(SUMIFS(ECT_CapAddBounds!$G$2:$G$5959,ECT_CapAddBounds!$H$2:$H$5959,_xlfn.CONCAT($B135,$C135),ECT_CapAddBounds!$E$2:$E$5959,"&lt;="&amp;D135)*1000,0)</f>
        <v>160.00000000000003</v>
      </c>
      <c r="W135" s="1">
        <f>CarriersTech_characteristics!$G$7</f>
        <v>13.648968</v>
      </c>
      <c r="X135" s="1">
        <f>CarriersTech_characteristics!$H$5*1000</f>
        <v>1656436.6880000001</v>
      </c>
      <c r="Y135" s="12">
        <v>1</v>
      </c>
      <c r="Z135">
        <v>8.3500000000000005E-2</v>
      </c>
      <c r="AB135" s="1">
        <f>1/L135/(1-Q135)</f>
        <v>4.6519999927447406</v>
      </c>
      <c r="AC135" s="25"/>
      <c r="AD135" s="30">
        <f>X135/(W135*Conversions!$D$2)</f>
        <v>0.43689545093040172</v>
      </c>
      <c r="AE135">
        <v>0</v>
      </c>
      <c r="AF135">
        <f>Y135*Conversions!$D$4</f>
        <v>1.2389175814711242</v>
      </c>
      <c r="AG135" s="3">
        <f t="shared" si="59"/>
        <v>6.474539658528875</v>
      </c>
      <c r="AH135">
        <f t="shared" si="58"/>
        <v>20</v>
      </c>
      <c r="AI135">
        <f t="shared" si="56"/>
        <v>0.10451929579519206</v>
      </c>
      <c r="AJ135" s="14">
        <f t="shared" si="57"/>
        <v>61.945879076872878</v>
      </c>
    </row>
    <row r="136" spans="1:36" hidden="1" x14ac:dyDescent="0.25">
      <c r="A136">
        <v>2</v>
      </c>
      <c r="B136" t="s">
        <v>19</v>
      </c>
      <c r="C136" t="s">
        <v>8</v>
      </c>
      <c r="D136">
        <f>_xlfn.XLOOKUP(A136,PeriodMap!$A$2:$A$45,PeriodMap!$B$2:$B$45)</f>
        <v>2024</v>
      </c>
      <c r="E136" t="s">
        <v>239</v>
      </c>
      <c r="F136" t="s">
        <v>236</v>
      </c>
      <c r="G136" t="s">
        <v>6</v>
      </c>
      <c r="H136" t="s">
        <v>124</v>
      </c>
      <c r="I136" t="s">
        <v>39</v>
      </c>
      <c r="J136" t="s">
        <v>34</v>
      </c>
      <c r="K136">
        <v>8760</v>
      </c>
      <c r="L136" s="5">
        <f>_xlfn.XLOOKUP(_xlfn.CONCAT($B136,$C136,$D136),ECT_EfficiencyCostMaxAnnualUF!$J$2:$J$12484,ECT_EfficiencyCostMaxAnnualUF!$F$2:$F$12484)</f>
        <v>1</v>
      </c>
      <c r="M136" s="5">
        <f>_xlfn.XLOOKUP(_xlfn.CONCAT($B136,$C136,$D136),ECT_EfficiencyCostMaxAnnualUF!$J$2:$J$12484,ECT_EfficiencyCostMaxAnnualUF!$I$2:$I$12484)</f>
        <v>1</v>
      </c>
      <c r="N136" s="5">
        <f>_xlfn.XLOOKUP(_xlfn.CONCAT($B136,$C136,$D136),ECT_EfficiencyCostMaxAnnualUF!$J$2:$J$12484,ECT_EfficiencyCostMaxAnnualUF!$G$2:$G$12484)/1000</f>
        <v>5.4397058559999998</v>
      </c>
      <c r="O136" s="5">
        <f>_xlfn.XLOOKUP(_xlfn.CONCAT($B136,$C136,$D136),ECT_EfficiencyCostMaxAnnualUF!$J$2:$J$12484,ECT_EfficiencyCostMaxAnnualUF!$H$2:$H$12484)</f>
        <v>0</v>
      </c>
      <c r="P136" s="74">
        <f>_xlfn.XLOOKUP(_xlfn.CONCAT($B136,$D136+1),ECT_Lifetime!$D$2:$D$1000,ECT_Lifetime!$C$2:$C$1000)</f>
        <v>25</v>
      </c>
      <c r="Q136" s="1">
        <f>_xlfn.XLOOKUP(_xlfn.CONCAT($B136,$D136),ECT_OperationalInfo!$G$2:$G$362,ECT_OperationalInfo!$D$2:$D$362)</f>
        <v>0.01</v>
      </c>
      <c r="R136">
        <f>_xlfn.XLOOKUP(_xlfn.CONCAT($B136,$D136),ECT_OperationalInfo!$G$2:$G$362,ECT_OperationalInfo!$E$2:$E$362)</f>
        <v>1</v>
      </c>
      <c r="S136">
        <f>_xlfn.XLOOKUP(_xlfn.CONCAT($B136,$D136),ECT_OperationalInfo!$G$2:$G$362,ECT_OperationalInfo!$F$2:$F$362)</f>
        <v>1</v>
      </c>
      <c r="T136" s="1">
        <f>SUMIF(ECT_LegacyCapacity!$F$2:$F$257,_xlfn.CONCAT($C136,$B136),ECT_LegacyCapacity!$E$2:$E$257)*1000-IFERROR(SUMIFS(ECT_LegacyRetirement!$F$2:$F$2701,ECT_LegacyRetirement!$G$2:$G$2701,_xlfn.CONCAT($B136,$C136),ECT_LegacyRetirement!$E$2:$E$2701,"&lt;="&amp;D136)*1000,0)</f>
        <v>24128.916825999997</v>
      </c>
      <c r="U136" s="16">
        <f>IFERROR(SUMIFS(ECT_CapAddBounds!$F$2:$F$5959,ECT_CapAddBounds!$H$2:$H$5959,_xlfn.CONCAT($B136,$C136),ECT_CapAddBounds!$E$2:$E$5959,"&lt;="&amp;D136)*1000,0)</f>
        <v>1622</v>
      </c>
      <c r="V136" s="16">
        <f>IFERROR(SUMIFS(ECT_CapAddBounds!$G$2:$G$5959,ECT_CapAddBounds!$H$2:$H$5959,_xlfn.CONCAT($B136,$C136),ECT_CapAddBounds!$E$2:$E$5959,"&lt;="&amp;D136)*1000,0)</f>
        <v>1622</v>
      </c>
      <c r="W136" s="25"/>
      <c r="X136" s="29" t="s">
        <v>248</v>
      </c>
      <c r="Y136">
        <v>0.35</v>
      </c>
      <c r="Z136">
        <v>0.105</v>
      </c>
      <c r="AB136" s="25">
        <v>1</v>
      </c>
      <c r="AC136" s="25"/>
      <c r="AD136" s="24"/>
      <c r="AE136">
        <v>0</v>
      </c>
      <c r="AF136">
        <f>Y136*Conversions!$D$4</f>
        <v>0.43362115351489344</v>
      </c>
      <c r="AG136" s="3">
        <f t="shared" si="59"/>
        <v>5.0060847024851061</v>
      </c>
      <c r="AH136">
        <f t="shared" si="58"/>
        <v>25</v>
      </c>
      <c r="AI136">
        <f t="shared" si="56"/>
        <v>0.11442931981310331</v>
      </c>
      <c r="AJ136" s="14">
        <f t="shared" si="57"/>
        <v>43.748269330461049</v>
      </c>
    </row>
    <row r="137" spans="1:36" hidden="1" x14ac:dyDescent="0.25">
      <c r="A137">
        <v>2</v>
      </c>
      <c r="B137" t="s">
        <v>20</v>
      </c>
      <c r="C137" t="s">
        <v>8</v>
      </c>
      <c r="D137">
        <f>_xlfn.XLOOKUP(A137,PeriodMap!$A$2:$A$45,PeriodMap!$B$2:$B$45)</f>
        <v>2024</v>
      </c>
      <c r="E137" t="s">
        <v>239</v>
      </c>
      <c r="F137" t="s">
        <v>237</v>
      </c>
      <c r="G137" t="s">
        <v>6</v>
      </c>
      <c r="H137" t="s">
        <v>124</v>
      </c>
      <c r="I137" t="s">
        <v>39</v>
      </c>
      <c r="J137" t="s">
        <v>34</v>
      </c>
      <c r="K137">
        <v>8760</v>
      </c>
      <c r="L137" s="5">
        <f>_xlfn.XLOOKUP(_xlfn.CONCAT($B137,$C137,$D137),ECT_EfficiencyCostMaxAnnualUF!$J$2:$J$12484,ECT_EfficiencyCostMaxAnnualUF!$F$2:$F$12484)</f>
        <v>1</v>
      </c>
      <c r="M137" s="5">
        <f>_xlfn.XLOOKUP(_xlfn.CONCAT($B137,$C137,$D137),ECT_EfficiencyCostMaxAnnualUF!$J$2:$J$12484,ECT_EfficiencyCostMaxAnnualUF!$I$2:$I$12484)</f>
        <v>1</v>
      </c>
      <c r="N137" s="5">
        <f>_xlfn.XLOOKUP(_xlfn.CONCAT($B137,$C137,$D137),ECT_EfficiencyCostMaxAnnualUF!$J$2:$J$12484,ECT_EfficiencyCostMaxAnnualUF!$G$2:$G$12484)/1000</f>
        <v>5.362133837</v>
      </c>
      <c r="O137" s="5">
        <f>_xlfn.XLOOKUP(_xlfn.CONCAT($B137,$C137,$D137),ECT_EfficiencyCostMaxAnnualUF!$J$2:$J$12484,ECT_EfficiencyCostMaxAnnualUF!$H$2:$H$12484)</f>
        <v>0</v>
      </c>
      <c r="P137" s="74">
        <f>_xlfn.XLOOKUP(_xlfn.CONCAT($B137,$D137+1),ECT_Lifetime!$D$2:$D$1000,ECT_Lifetime!$C$2:$C$1000)</f>
        <v>25</v>
      </c>
      <c r="Q137" s="1">
        <f>_xlfn.XLOOKUP(_xlfn.CONCAT($B137,$D137),ECT_OperationalInfo!$G$2:$G$362,ECT_OperationalInfo!$D$2:$D$362)</f>
        <v>6.0000000000000001E-3</v>
      </c>
      <c r="R137">
        <f>_xlfn.XLOOKUP(_xlfn.CONCAT($B137,$D137),ECT_OperationalInfo!$G$2:$G$362,ECT_OperationalInfo!$E$2:$E$362)</f>
        <v>1</v>
      </c>
      <c r="S137">
        <f>_xlfn.XLOOKUP(_xlfn.CONCAT($B137,$D137),ECT_OperationalInfo!$G$2:$G$362,ECT_OperationalInfo!$F$2:$F$362)</f>
        <v>1</v>
      </c>
      <c r="T137" s="1">
        <f>SUMIF(ECT_LegacyCapacity!$F$2:$F$257,_xlfn.CONCAT($C137,$B137),ECT_LegacyCapacity!$E$2:$E$257)*1000-IFERROR(SUMIFS(ECT_LegacyRetirement!$F$2:$F$2701,ECT_LegacyRetirement!$G$2:$G$2701,_xlfn.CONCAT($B137,$C137),ECT_LegacyRetirement!$E$2:$E$2701,"&lt;="&amp;D137)*1000,0)</f>
        <v>2030.8231740000001</v>
      </c>
      <c r="U137" s="16">
        <f>IFERROR(SUMIFS(ECT_CapAddBounds!$F$2:$F$5959,ECT_CapAddBounds!$H$2:$H$5959,_xlfn.CONCAT($B137,$C137),ECT_CapAddBounds!$E$2:$E$5959,"&lt;="&amp;D137)*1000,0)</f>
        <v>618</v>
      </c>
      <c r="V137" s="16">
        <f>IFERROR(SUMIFS(ECT_CapAddBounds!$G$2:$G$5959,ECT_CapAddBounds!$H$2:$H$5959,_xlfn.CONCAT($B137,$C137),ECT_CapAddBounds!$E$2:$E$5959,"&lt;="&amp;D137)*1000,0)</f>
        <v>618</v>
      </c>
      <c r="W137" s="25"/>
      <c r="X137" s="25"/>
      <c r="Y137">
        <v>0.51</v>
      </c>
      <c r="Z137">
        <v>0.104</v>
      </c>
      <c r="AB137" s="25">
        <v>1</v>
      </c>
      <c r="AC137" s="25"/>
      <c r="AD137" s="24"/>
      <c r="AE137">
        <v>0</v>
      </c>
      <c r="AF137">
        <f>Y137*Conversions!$D$4</f>
        <v>0.63184796655027331</v>
      </c>
      <c r="AG137" s="3">
        <f t="shared" si="59"/>
        <v>4.7302858704497268</v>
      </c>
      <c r="AH137">
        <f t="shared" si="58"/>
        <v>25</v>
      </c>
      <c r="AI137">
        <f t="shared" si="56"/>
        <v>0.11357300490974749</v>
      </c>
      <c r="AJ137" s="14">
        <f t="shared" si="57"/>
        <v>41.649737754220027</v>
      </c>
    </row>
    <row r="138" spans="1:36" hidden="1" x14ac:dyDescent="0.25">
      <c r="A138">
        <v>2</v>
      </c>
      <c r="B138" t="s">
        <v>21</v>
      </c>
      <c r="C138" t="s">
        <v>8</v>
      </c>
      <c r="D138">
        <f>_xlfn.XLOOKUP(A138,PeriodMap!$A$2:$A$45,PeriodMap!$B$2:$B$45)</f>
        <v>2024</v>
      </c>
      <c r="E138" t="s">
        <v>239</v>
      </c>
      <c r="F138" t="s">
        <v>238</v>
      </c>
      <c r="G138" t="s">
        <v>6</v>
      </c>
      <c r="H138" t="s">
        <v>124</v>
      </c>
      <c r="I138" t="s">
        <v>40</v>
      </c>
      <c r="J138" t="s">
        <v>34</v>
      </c>
      <c r="K138">
        <v>8760</v>
      </c>
      <c r="L138" s="5">
        <f>_xlfn.XLOOKUP(_xlfn.CONCAT($B138,$C138,$D138),ECT_EfficiencyCostMaxAnnualUF!$J$2:$J$12484,ECT_EfficiencyCostMaxAnnualUF!$F$2:$F$12484)</f>
        <v>1</v>
      </c>
      <c r="M138" s="5">
        <f>_xlfn.XLOOKUP(_xlfn.CONCAT($B138,$C138,$D138),ECT_EfficiencyCostMaxAnnualUF!$J$2:$J$12484,ECT_EfficiencyCostMaxAnnualUF!$I$2:$I$12484)</f>
        <v>1</v>
      </c>
      <c r="N138" s="5">
        <f>_xlfn.XLOOKUP(_xlfn.CONCAT($B138,$C138,$D138),ECT_EfficiencyCostMaxAnnualUF!$J$2:$J$12484,ECT_EfficiencyCostMaxAnnualUF!$G$2:$G$12484)/1000</f>
        <v>10.586964459999999</v>
      </c>
      <c r="O138" s="5">
        <f>_xlfn.XLOOKUP(_xlfn.CONCAT($B138,$C138,$D138),ECT_EfficiencyCostMaxAnnualUF!$J$2:$J$12484,ECT_EfficiencyCostMaxAnnualUF!$H$2:$H$12484)</f>
        <v>0</v>
      </c>
      <c r="P138" s="74">
        <f>_xlfn.XLOOKUP(_xlfn.CONCAT($B138,$D138+1),ECT_Lifetime!$D$2:$D$1000,ECT_Lifetime!$C$2:$C$1000)</f>
        <v>25</v>
      </c>
      <c r="Q138" s="1">
        <f>_xlfn.XLOOKUP(_xlfn.CONCAT($B138,$D138),ECT_OperationalInfo!$G$2:$G$362,ECT_OperationalInfo!$D$2:$D$362)</f>
        <v>5.0000000000000001E-3</v>
      </c>
      <c r="R138">
        <f>_xlfn.XLOOKUP(_xlfn.CONCAT($B138,$D138),ECT_OperationalInfo!$G$2:$G$362,ECT_OperationalInfo!$E$2:$E$362)</f>
        <v>1</v>
      </c>
      <c r="S138">
        <f>_xlfn.XLOOKUP(_xlfn.CONCAT($B138,$D138),ECT_OperationalInfo!$G$2:$G$362,ECT_OperationalInfo!$F$2:$F$362)</f>
        <v>1</v>
      </c>
      <c r="T138" s="1">
        <f>SUMIF(ECT_LegacyCapacity!$F$2:$F$257,_xlfn.CONCAT($C138,$B138),ECT_LegacyCapacity!$E$2:$E$257)*1000-IFERROR(SUMIFS(ECT_LegacyRetirement!$F$2:$F$2701,ECT_LegacyRetirement!$G$2:$G$2701,_xlfn.CONCAT($B138,$C138),ECT_LegacyRetirement!$E$2:$E$2701,"&lt;="&amp;D138)*1000,0)</f>
        <v>22161.370000000003</v>
      </c>
      <c r="U138" s="16">
        <f>IFERROR(SUMIFS(ECT_CapAddBounds!$F$2:$F$5959,ECT_CapAddBounds!$H$2:$H$5959,_xlfn.CONCAT($B138,$C138),ECT_CapAddBounds!$E$2:$E$5959,"&lt;="&amp;D138)*1000,0)</f>
        <v>1311.9999999999998</v>
      </c>
      <c r="V138" s="16">
        <f>IFERROR(SUMIFS(ECT_CapAddBounds!$G$2:$G$5959,ECT_CapAddBounds!$H$2:$H$5959,_xlfn.CONCAT($B138,$C138),ECT_CapAddBounds!$E$2:$E$5959,"&lt;="&amp;D138)*1000,0)</f>
        <v>1311.9999999999998</v>
      </c>
      <c r="W138" s="25"/>
      <c r="X138" s="25"/>
      <c r="Y138">
        <v>0.68</v>
      </c>
      <c r="Z138">
        <v>0.105</v>
      </c>
      <c r="AB138" s="25">
        <v>1</v>
      </c>
      <c r="AC138" s="25"/>
      <c r="AD138" s="24"/>
      <c r="AE138">
        <v>0</v>
      </c>
      <c r="AF138">
        <f>Y138*Conversions!$D$4</f>
        <v>0.84246395540036456</v>
      </c>
      <c r="AG138" s="3">
        <f t="shared" si="59"/>
        <v>9.7445005045996353</v>
      </c>
      <c r="AH138">
        <f t="shared" si="58"/>
        <v>25</v>
      </c>
      <c r="AI138">
        <f t="shared" si="56"/>
        <v>0.11442931981310331</v>
      </c>
      <c r="AJ138" s="14">
        <f t="shared" si="57"/>
        <v>85.157375054883374</v>
      </c>
    </row>
    <row r="139" spans="1:36" s="19" customFormat="1" hidden="1" x14ac:dyDescent="0.25">
      <c r="A139" s="19">
        <v>2</v>
      </c>
      <c r="B139" s="19" t="s">
        <v>23</v>
      </c>
      <c r="C139" s="19" t="s">
        <v>8</v>
      </c>
      <c r="D139" s="19">
        <f>_xlfn.XLOOKUP(A139,PeriodMap!$A$2:$A$45,PeriodMap!$B$2:$B$45)</f>
        <v>2024</v>
      </c>
      <c r="E139" s="19" t="s">
        <v>239</v>
      </c>
      <c r="G139" s="19" t="s">
        <v>6</v>
      </c>
      <c r="H139" s="19" t="s">
        <v>124</v>
      </c>
      <c r="I139" s="19" t="s">
        <v>40</v>
      </c>
      <c r="J139" s="19" t="s">
        <v>34</v>
      </c>
      <c r="K139" s="19">
        <v>8760</v>
      </c>
      <c r="L139" s="37">
        <f>_xlfn.XLOOKUP(_xlfn.CONCAT($B139,$C139,$D139),ECT_EfficiencyCostMaxAnnualUF!$J$2:$J$12484,ECT_EfficiencyCostMaxAnnualUF!$F$2:$F$12484)</f>
        <v>1</v>
      </c>
      <c r="M139" s="37">
        <f>_xlfn.XLOOKUP(_xlfn.CONCAT($B139,$C139,$D139),ECT_EfficiencyCostMaxAnnualUF!$J$2:$J$12484,ECT_EfficiencyCostMaxAnnualUF!$I$2:$I$12484)</f>
        <v>1</v>
      </c>
      <c r="N139" s="37">
        <f>_xlfn.XLOOKUP(_xlfn.CONCAT($B139,$C139,$D139),ECT_EfficiencyCostMaxAnnualUF!$J$2:$J$12484,ECT_EfficiencyCostMaxAnnualUF!$G$2:$G$12484)/1000</f>
        <v>34.540361669999996</v>
      </c>
      <c r="O139" s="37">
        <f>_xlfn.XLOOKUP(_xlfn.CONCAT($B139,$C139,$D139),ECT_EfficiencyCostMaxAnnualUF!$J$2:$J$12484,ECT_EfficiencyCostMaxAnnualUF!$H$2:$H$12484)</f>
        <v>0</v>
      </c>
      <c r="P139" s="82">
        <f>_xlfn.XLOOKUP(_xlfn.CONCAT($B139,$D139+1),ECT_Lifetime!$D$2:$D$1000,ECT_Lifetime!$C$2:$C$1000)</f>
        <v>25</v>
      </c>
      <c r="Q139" s="39">
        <f>_xlfn.XLOOKUP(_xlfn.CONCAT($B139,$D139),ECT_OperationalInfo!$G$2:$G$362,ECT_OperationalInfo!$D$2:$D$362)</f>
        <v>5.0000000000000001E-3</v>
      </c>
      <c r="R139" s="19">
        <f>_xlfn.XLOOKUP(_xlfn.CONCAT($B139,$D139),ECT_OperationalInfo!$G$2:$G$362,ECT_OperationalInfo!$E$2:$E$362)</f>
        <v>1</v>
      </c>
      <c r="S139" s="19">
        <f>_xlfn.XLOOKUP(_xlfn.CONCAT($B139,$D139),ECT_OperationalInfo!$G$2:$G$362,ECT_OperationalInfo!$F$2:$F$362)</f>
        <v>1</v>
      </c>
      <c r="T139" s="39">
        <f>SUMIF(ECT_LegacyCapacity!$F$2:$F$257,_xlfn.CONCAT($C139,$B139),ECT_LegacyCapacity!$E$2:$E$257)*1000-IFERROR(SUMIFS(ECT_LegacyRetirement!$F$2:$F$2701,ECT_LegacyRetirement!$G$2:$G$2701,_xlfn.CONCAT($B139,$C139),ECT_LegacyRetirement!$E$2:$E$2701,"&lt;="&amp;D139)*1000,0)</f>
        <v>0</v>
      </c>
      <c r="U139" s="41">
        <f>IFERROR(SUMIFS(ECT_CapAddBounds!$F$2:$F$5959,ECT_CapAddBounds!$H$2:$H$5959,_xlfn.CONCAT($B139,$C139),ECT_CapAddBounds!$E$2:$E$5959,"&lt;="&amp;D139)*1000,0)</f>
        <v>0</v>
      </c>
      <c r="V139" s="41">
        <f>IFERROR(SUMIFS(ECT_CapAddBounds!$G$2:$G$5959,ECT_CapAddBounds!$H$2:$H$5959,_xlfn.CONCAT($B139,$C139),ECT_CapAddBounds!$E$2:$E$5959,"&lt;="&amp;D139)*1000,0)</f>
        <v>0</v>
      </c>
      <c r="W139" s="42"/>
      <c r="X139" s="42"/>
      <c r="Y139" s="19">
        <v>6.7</v>
      </c>
      <c r="Z139" s="19">
        <v>0.112</v>
      </c>
      <c r="AA139" s="43"/>
      <c r="AB139" s="42">
        <v>1</v>
      </c>
      <c r="AC139" s="42"/>
      <c r="AD139" s="44"/>
      <c r="AE139" s="19">
        <v>0</v>
      </c>
      <c r="AF139" s="19">
        <f>Y139*Conversions!$D$4</f>
        <v>8.3007477958565321</v>
      </c>
      <c r="AG139" s="38">
        <f t="shared" si="59"/>
        <v>26.239613874143465</v>
      </c>
      <c r="AH139" s="19">
        <f t="shared" si="58"/>
        <v>25</v>
      </c>
      <c r="AI139" s="19">
        <f t="shared" si="56"/>
        <v>0.12047788778229078</v>
      </c>
      <c r="AJ139" s="45">
        <f t="shared" si="57"/>
        <v>217.79609816499843</v>
      </c>
    </row>
    <row r="140" spans="1:36" hidden="1" x14ac:dyDescent="0.25">
      <c r="A140" s="17">
        <v>2</v>
      </c>
      <c r="B140" s="17" t="s">
        <v>13</v>
      </c>
      <c r="C140" s="17" t="s">
        <v>80</v>
      </c>
      <c r="D140" s="17">
        <f>_xlfn.XLOOKUP(A140,PeriodMap!$A$2:$A$45,PeriodMap!$B$2:$B$45)</f>
        <v>2024</v>
      </c>
      <c r="E140" s="17" t="s">
        <v>227</v>
      </c>
      <c r="F140" s="17" t="s">
        <v>229</v>
      </c>
      <c r="G140" s="17" t="s">
        <v>6</v>
      </c>
      <c r="H140" s="17" t="s">
        <v>124</v>
      </c>
      <c r="I140" s="17" t="s">
        <v>33</v>
      </c>
      <c r="J140" s="17" t="s">
        <v>34</v>
      </c>
      <c r="K140" s="17">
        <v>8760</v>
      </c>
      <c r="L140" s="18">
        <f t="shared" ref="L140:S140" si="60">AVERAGE(L128,L116,L104,L92,L80)</f>
        <v>0.38096819999999998</v>
      </c>
      <c r="M140" s="18">
        <f t="shared" si="60"/>
        <v>0.85</v>
      </c>
      <c r="N140" s="18">
        <f t="shared" si="60"/>
        <v>13.721031290000003</v>
      </c>
      <c r="O140" s="18">
        <f t="shared" si="60"/>
        <v>133.5230182</v>
      </c>
      <c r="P140" s="18">
        <f t="shared" si="60"/>
        <v>40</v>
      </c>
      <c r="Q140" s="18">
        <f t="shared" si="60"/>
        <v>6.6000000000000003E-2</v>
      </c>
      <c r="R140" s="18">
        <f t="shared" si="60"/>
        <v>0.3</v>
      </c>
      <c r="S140" s="18">
        <f t="shared" si="60"/>
        <v>0.3</v>
      </c>
      <c r="T140" s="103">
        <f>T80+T92+T104+T116+T128</f>
        <v>264152.46999899996</v>
      </c>
      <c r="U140" s="20">
        <f t="shared" ref="U140:V140" si="61">U80+U92+U104+U116+U128</f>
        <v>0</v>
      </c>
      <c r="V140" s="20">
        <f t="shared" si="61"/>
        <v>0</v>
      </c>
      <c r="W140" s="1">
        <f>CarriersTech_characteristics!$G$2</f>
        <v>17.207187650000002</v>
      </c>
      <c r="X140" s="1">
        <f>CarriersTech_characteristics!$H$28*1000</f>
        <v>1942097.6230000001</v>
      </c>
      <c r="Y140" s="18">
        <f>AVERAGE(Y128,Y116,Y104,Y92,Y80)</f>
        <v>3</v>
      </c>
      <c r="Z140" s="18">
        <f>AVERAGE(Z128,Z116,Z104,Z92,Z80)</f>
        <v>0.10500000000000001</v>
      </c>
      <c r="AB140" s="1">
        <f>1/L140/(1-Q140)</f>
        <v>2.8103758044980376</v>
      </c>
      <c r="AC140" s="25"/>
      <c r="AD140" s="31">
        <f>X140/(W140*Conversions!$D$2)</f>
        <v>0.40631575182871843</v>
      </c>
      <c r="AE140" s="18">
        <f t="shared" ref="AE140:AJ140" si="62">AVERAGE(AE128,AE116,AE104,AE92,AE80)</f>
        <v>7.8507860294473842E-5</v>
      </c>
      <c r="AF140" s="18">
        <f t="shared" si="62"/>
        <v>3.7167527444133723</v>
      </c>
      <c r="AG140" s="18">
        <f t="shared" si="62"/>
        <v>10.004278545586629</v>
      </c>
      <c r="AH140" s="18">
        <f t="shared" si="62"/>
        <v>40</v>
      </c>
      <c r="AI140" s="18">
        <f t="shared" si="62"/>
        <v>0.10697140835497035</v>
      </c>
      <c r="AJ140" s="18">
        <f t="shared" si="62"/>
        <v>93.522920745221626</v>
      </c>
    </row>
    <row r="141" spans="1:36" hidden="1" x14ac:dyDescent="0.25">
      <c r="A141" s="17">
        <v>2</v>
      </c>
      <c r="B141" s="17" t="s">
        <v>14</v>
      </c>
      <c r="C141" s="17" t="s">
        <v>80</v>
      </c>
      <c r="D141" s="17">
        <f>_xlfn.XLOOKUP(A141,PeriodMap!$A$2:$A$45,PeriodMap!$B$2:$B$45)</f>
        <v>2024</v>
      </c>
      <c r="E141" s="17" t="s">
        <v>227</v>
      </c>
      <c r="F141" s="17" t="s">
        <v>234</v>
      </c>
      <c r="G141" s="17" t="s">
        <v>6</v>
      </c>
      <c r="H141" s="17" t="s">
        <v>124</v>
      </c>
      <c r="I141" s="17" t="s">
        <v>35</v>
      </c>
      <c r="J141" s="17" t="s">
        <v>34</v>
      </c>
      <c r="K141" s="17">
        <v>8760</v>
      </c>
      <c r="L141" s="18">
        <f t="shared" ref="L141:S141" si="63">AVERAGE(L129,L117,L105,L93,L81)</f>
        <v>0.40444272199999992</v>
      </c>
      <c r="M141" s="18">
        <f t="shared" si="63"/>
        <v>0.85</v>
      </c>
      <c r="N141" s="18">
        <f t="shared" si="63"/>
        <v>8.512227803</v>
      </c>
      <c r="O141" s="18">
        <f t="shared" si="63"/>
        <v>0</v>
      </c>
      <c r="P141" s="18">
        <f t="shared" si="63"/>
        <v>25</v>
      </c>
      <c r="Q141" s="18">
        <f t="shared" si="63"/>
        <v>0.02</v>
      </c>
      <c r="R141" s="18">
        <f t="shared" si="63"/>
        <v>0.9</v>
      </c>
      <c r="S141" s="18">
        <f t="shared" si="63"/>
        <v>0.9</v>
      </c>
      <c r="T141" s="103">
        <f t="shared" ref="T141:V141" si="64">T81+T93+T105+T117+T129</f>
        <v>31397.200000000001</v>
      </c>
      <c r="U141" s="20">
        <f t="shared" si="64"/>
        <v>370</v>
      </c>
      <c r="V141" s="20">
        <f t="shared" si="64"/>
        <v>370</v>
      </c>
      <c r="W141" s="1">
        <f>CarriersTech_characteristics!$G$3</f>
        <v>37.681199999999997</v>
      </c>
      <c r="X141" s="1">
        <f>CarriersTech_characteristics!$H$3*1000</f>
        <v>3025024.5490000001</v>
      </c>
      <c r="Y141" s="18">
        <f t="shared" ref="Y141:Z141" si="65">AVERAGE(Y129,Y117,Y105,Y93,Y81)</f>
        <v>2.9</v>
      </c>
      <c r="Z141" s="18">
        <f t="shared" si="65"/>
        <v>0.10500000000000001</v>
      </c>
      <c r="AB141" s="1">
        <f>1/L141/(1-Q141)</f>
        <v>2.5229979617863076</v>
      </c>
      <c r="AC141" s="25"/>
      <c r="AD141" s="31">
        <f>(X141*Conversions!$D$3)/(W141*Conversions!$D$2)</f>
        <v>0.23958587284408495</v>
      </c>
      <c r="AE141" s="18">
        <f t="shared" ref="AE141:AJ141" si="66">AVERAGE(AE129,AE117,AE105,AE93,AE81)</f>
        <v>0</v>
      </c>
      <c r="AF141" s="18">
        <f t="shared" si="66"/>
        <v>3.5928609862662606</v>
      </c>
      <c r="AG141" s="18">
        <f t="shared" si="66"/>
        <v>4.9193668167337403</v>
      </c>
      <c r="AH141" s="18">
        <f t="shared" si="66"/>
        <v>25</v>
      </c>
      <c r="AI141" s="18">
        <f t="shared" si="66"/>
        <v>0.11442931981310331</v>
      </c>
      <c r="AJ141" s="18">
        <f t="shared" si="66"/>
        <v>42.990440079242902</v>
      </c>
    </row>
    <row r="142" spans="1:36" hidden="1" x14ac:dyDescent="0.25">
      <c r="A142" s="17">
        <v>2</v>
      </c>
      <c r="B142" s="17" t="s">
        <v>16</v>
      </c>
      <c r="C142" s="17" t="s">
        <v>80</v>
      </c>
      <c r="D142" s="17">
        <f>_xlfn.XLOOKUP(A142,PeriodMap!$A$2:$A$45,PeriodMap!$B$2:$B$45)</f>
        <v>2024</v>
      </c>
      <c r="E142" s="17" t="s">
        <v>227</v>
      </c>
      <c r="F142" s="17"/>
      <c r="G142" s="17" t="s">
        <v>6</v>
      </c>
      <c r="H142" s="17" t="s">
        <v>124</v>
      </c>
      <c r="I142" s="17" t="s">
        <v>35</v>
      </c>
      <c r="J142" s="17" t="s">
        <v>34</v>
      </c>
      <c r="K142" s="17">
        <v>8760</v>
      </c>
      <c r="L142" s="18">
        <f t="shared" ref="L142:S142" si="67">AVERAGE(L130,L118,L106,L94,L82)</f>
        <v>0.28070162799999998</v>
      </c>
      <c r="M142" s="18">
        <f t="shared" si="67"/>
        <v>0.85</v>
      </c>
      <c r="N142" s="18">
        <f t="shared" si="67"/>
        <v>6.6797506490000007</v>
      </c>
      <c r="O142" s="18">
        <f t="shared" si="67"/>
        <v>0</v>
      </c>
      <c r="P142" s="18">
        <f t="shared" si="67"/>
        <v>25</v>
      </c>
      <c r="Q142" s="18">
        <f t="shared" si="67"/>
        <v>0.01</v>
      </c>
      <c r="R142" s="18">
        <f t="shared" si="67"/>
        <v>1</v>
      </c>
      <c r="S142" s="18">
        <f t="shared" si="67"/>
        <v>1</v>
      </c>
      <c r="T142" s="103">
        <f t="shared" ref="T142:V142" si="68">T82+T94+T106+T118+T130</f>
        <v>0</v>
      </c>
      <c r="U142" s="20">
        <f t="shared" si="68"/>
        <v>0</v>
      </c>
      <c r="V142" s="20">
        <f t="shared" si="68"/>
        <v>0</v>
      </c>
      <c r="W142" s="1">
        <f>CarriersTech_characteristics!$G$3</f>
        <v>37.681199999999997</v>
      </c>
      <c r="X142" s="1">
        <f>CarriersTech_characteristics!$H$3*1000</f>
        <v>3025024.5490000001</v>
      </c>
      <c r="Y142" s="18">
        <f t="shared" ref="Y142:Z142" si="69">AVERAGE(Y130,Y118,Y106,Y94,Y82)</f>
        <v>0.7</v>
      </c>
      <c r="Z142" s="18">
        <f t="shared" si="69"/>
        <v>0.10500000000000001</v>
      </c>
      <c r="AB142" s="1">
        <f>1/L142/(1-Q142)</f>
        <v>3.5984864687033813</v>
      </c>
      <c r="AC142" s="25"/>
      <c r="AD142" s="31">
        <f>(X142*Conversions!$D$3)/(W142*Conversions!$D$2)</f>
        <v>0.23958587284408495</v>
      </c>
      <c r="AE142" s="18">
        <f t="shared" ref="AE142:AJ142" si="70">AVERAGE(AE130,AE118,AE106,AE94,AE82)</f>
        <v>0</v>
      </c>
      <c r="AF142" s="18">
        <f t="shared" si="70"/>
        <v>0.86724230702978689</v>
      </c>
      <c r="AG142" s="18">
        <f t="shared" si="70"/>
        <v>5.8125083419702133</v>
      </c>
      <c r="AH142" s="18">
        <f t="shared" si="70"/>
        <v>25</v>
      </c>
      <c r="AI142" s="18">
        <f t="shared" si="70"/>
        <v>0.11442931981310331</v>
      </c>
      <c r="AJ142" s="18">
        <f t="shared" si="70"/>
        <v>50.795620837943865</v>
      </c>
    </row>
    <row r="143" spans="1:36" hidden="1" x14ac:dyDescent="0.25">
      <c r="A143" s="17">
        <v>2</v>
      </c>
      <c r="B143" s="17" t="s">
        <v>17</v>
      </c>
      <c r="C143" s="17" t="s">
        <v>80</v>
      </c>
      <c r="D143" s="17">
        <f>_xlfn.XLOOKUP(A143,PeriodMap!$A$2:$A$45,PeriodMap!$B$2:$B$45)</f>
        <v>2024</v>
      </c>
      <c r="E143" s="17" t="s">
        <v>227</v>
      </c>
      <c r="F143" s="17" t="s">
        <v>235</v>
      </c>
      <c r="G143" s="17" t="s">
        <v>6</v>
      </c>
      <c r="H143" s="17" t="s">
        <v>124</v>
      </c>
      <c r="I143" s="17" t="s">
        <v>36</v>
      </c>
      <c r="J143" s="17" t="s">
        <v>34</v>
      </c>
      <c r="K143" s="17">
        <v>8760</v>
      </c>
      <c r="L143" s="18">
        <f t="shared" ref="L143:S143" si="71">AVERAGE(L131,L119,L107,L95,L83)</f>
        <v>1</v>
      </c>
      <c r="M143" s="18">
        <f t="shared" si="71"/>
        <v>0.70916666699999997</v>
      </c>
      <c r="N143" s="18">
        <f t="shared" si="71"/>
        <v>20.833210350000002</v>
      </c>
      <c r="O143" s="18">
        <f t="shared" si="71"/>
        <v>0</v>
      </c>
      <c r="P143" s="18">
        <f t="shared" si="71"/>
        <v>40</v>
      </c>
      <c r="Q143" s="18">
        <f t="shared" si="71"/>
        <v>0.10780000000000001</v>
      </c>
      <c r="R143" s="18">
        <f t="shared" si="71"/>
        <v>0.01</v>
      </c>
      <c r="S143" s="18">
        <f t="shared" si="71"/>
        <v>0.01</v>
      </c>
      <c r="T143" s="103">
        <f t="shared" ref="T143:V143" si="72">T83+T95+T107+T119+T131</f>
        <v>8180.0099999999993</v>
      </c>
      <c r="U143" s="20">
        <f t="shared" si="72"/>
        <v>1400</v>
      </c>
      <c r="V143" s="20">
        <f t="shared" si="72"/>
        <v>1400</v>
      </c>
      <c r="W143" s="27"/>
      <c r="X143" s="27"/>
      <c r="Y143" s="18">
        <f t="shared" ref="Y143:Z143" si="73">AVERAGE(Y131,Y119,Y107,Y95,Y83)</f>
        <v>4.3</v>
      </c>
      <c r="Z143" s="18">
        <f t="shared" si="73"/>
        <v>0.10500000000000001</v>
      </c>
      <c r="AB143" s="1">
        <f>1/L143/(1-Q143)</f>
        <v>1.1208249271463797</v>
      </c>
      <c r="AC143" s="25"/>
      <c r="AD143" s="26"/>
      <c r="AE143" s="18">
        <f t="shared" ref="AE143:AJ143" si="74">AVERAGE(AE131,AE119,AE107,AE95,AE83)</f>
        <v>0</v>
      </c>
      <c r="AF143" s="18">
        <f t="shared" si="74"/>
        <v>5.3273456003258337</v>
      </c>
      <c r="AG143" s="18">
        <f t="shared" si="74"/>
        <v>15.505864749674169</v>
      </c>
      <c r="AH143" s="18">
        <f t="shared" si="74"/>
        <v>40</v>
      </c>
      <c r="AI143" s="18">
        <f t="shared" si="74"/>
        <v>0.10697140835497035</v>
      </c>
      <c r="AJ143" s="18">
        <f t="shared" si="74"/>
        <v>144.95335705238193</v>
      </c>
    </row>
    <row r="144" spans="1:36" hidden="1" x14ac:dyDescent="0.25">
      <c r="A144" s="17">
        <v>2</v>
      </c>
      <c r="B144" s="17" t="s">
        <v>22</v>
      </c>
      <c r="C144" s="17" t="s">
        <v>80</v>
      </c>
      <c r="D144" s="17">
        <f>_xlfn.XLOOKUP(A144,PeriodMap!$A$2:$A$45,PeriodMap!$B$2:$B$45)</f>
        <v>2024</v>
      </c>
      <c r="E144" s="17" t="s">
        <v>227</v>
      </c>
      <c r="F144" s="17"/>
      <c r="G144" s="17" t="s">
        <v>6</v>
      </c>
      <c r="H144" s="17" t="s">
        <v>124</v>
      </c>
      <c r="I144" s="17" t="s">
        <v>36</v>
      </c>
      <c r="J144" s="17" t="s">
        <v>34</v>
      </c>
      <c r="K144" s="17">
        <v>8760</v>
      </c>
      <c r="L144" s="18">
        <f t="shared" ref="L144:S144" si="75">AVERAGE(L132,L120,L108,L96,L84)</f>
        <v>1</v>
      </c>
      <c r="M144" s="18">
        <f t="shared" si="75"/>
        <v>0.70916666699999997</v>
      </c>
      <c r="N144" s="18">
        <f t="shared" si="75"/>
        <v>35.289429389999995</v>
      </c>
      <c r="O144" s="18">
        <f t="shared" si="75"/>
        <v>0</v>
      </c>
      <c r="P144" s="18">
        <f t="shared" si="75"/>
        <v>30</v>
      </c>
      <c r="Q144" s="18">
        <f t="shared" si="75"/>
        <v>0.05</v>
      </c>
      <c r="R144" s="18">
        <f t="shared" si="75"/>
        <v>0.01</v>
      </c>
      <c r="S144" s="18">
        <f t="shared" si="75"/>
        <v>0.01</v>
      </c>
      <c r="T144" s="103">
        <f t="shared" ref="T144:V144" si="76">T84+T96+T108+T120+T132</f>
        <v>0</v>
      </c>
      <c r="U144" s="20">
        <f t="shared" si="76"/>
        <v>0</v>
      </c>
      <c r="V144" s="20">
        <f t="shared" si="76"/>
        <v>0</v>
      </c>
      <c r="W144" s="27"/>
      <c r="X144" s="27"/>
      <c r="Y144" s="18">
        <f t="shared" ref="Y144:Z144" si="77">AVERAGE(Y132,Y120,Y108,Y96,Y84)</f>
        <v>5</v>
      </c>
      <c r="Z144" s="18">
        <f t="shared" si="77"/>
        <v>0.10500000000000001</v>
      </c>
      <c r="AB144" s="1">
        <f>1/L144/(1-Q144)</f>
        <v>1.0526315789473684</v>
      </c>
      <c r="AC144" s="25"/>
      <c r="AD144" s="26"/>
      <c r="AE144" s="18">
        <f t="shared" ref="AE144:AJ144" si="78">AVERAGE(AE132,AE120,AE108,AE96,AE84)</f>
        <v>0</v>
      </c>
      <c r="AF144" s="18">
        <f t="shared" si="78"/>
        <v>6.1945879073556211</v>
      </c>
      <c r="AG144" s="18">
        <f t="shared" si="78"/>
        <v>29.094841482644377</v>
      </c>
      <c r="AH144" s="18">
        <f t="shared" si="78"/>
        <v>30</v>
      </c>
      <c r="AI144" s="18">
        <f t="shared" si="78"/>
        <v>0.11052848152960512</v>
      </c>
      <c r="AJ144" s="18">
        <f t="shared" si="78"/>
        <v>263.2338839727143</v>
      </c>
    </row>
    <row r="145" spans="1:36" hidden="1" x14ac:dyDescent="0.25">
      <c r="A145" s="17">
        <v>2</v>
      </c>
      <c r="B145" s="17" t="s">
        <v>15</v>
      </c>
      <c r="C145" s="17" t="s">
        <v>80</v>
      </c>
      <c r="D145" s="17">
        <f>_xlfn.XLOOKUP(A145,PeriodMap!$A$2:$A$45,PeriodMap!$B$2:$B$45)</f>
        <v>2024</v>
      </c>
      <c r="E145" s="17" t="s">
        <v>231</v>
      </c>
      <c r="F145" s="17" t="s">
        <v>232</v>
      </c>
      <c r="G145" s="17" t="s">
        <v>6</v>
      </c>
      <c r="H145" s="17" t="s">
        <v>124</v>
      </c>
      <c r="I145" s="17" t="s">
        <v>37</v>
      </c>
      <c r="J145" s="17" t="s">
        <v>34</v>
      </c>
      <c r="K145" s="17">
        <v>8760</v>
      </c>
      <c r="L145" s="18">
        <f t="shared" ref="L145:S145" si="79">AVERAGE(L133,L121,L109,L97,L85)</f>
        <v>1</v>
      </c>
      <c r="M145" s="18">
        <f t="shared" si="79"/>
        <v>1</v>
      </c>
      <c r="N145" s="18">
        <f t="shared" si="79"/>
        <v>19.631814519999999</v>
      </c>
      <c r="O145" s="18">
        <f t="shared" si="79"/>
        <v>0</v>
      </c>
      <c r="P145" s="18">
        <f t="shared" si="79"/>
        <v>40</v>
      </c>
      <c r="Q145" s="18">
        <f t="shared" si="79"/>
        <v>6.0000000000000001E-3</v>
      </c>
      <c r="R145" s="18">
        <f t="shared" si="79"/>
        <v>1</v>
      </c>
      <c r="S145" s="18">
        <f t="shared" si="79"/>
        <v>1</v>
      </c>
      <c r="T145" s="103">
        <f t="shared" ref="T145:V145" si="80">T85+T97+T109+T121+T133</f>
        <v>46491.18</v>
      </c>
      <c r="U145" s="20">
        <f t="shared" si="80"/>
        <v>0</v>
      </c>
      <c r="V145" s="20">
        <f t="shared" si="80"/>
        <v>0</v>
      </c>
      <c r="W145" s="25"/>
      <c r="X145" s="28"/>
      <c r="Y145" s="18">
        <f t="shared" ref="Y145:Z145" si="81">AVERAGE(Y133,Y121,Y109,Y97,Y85)</f>
        <v>4.4000000000000004</v>
      </c>
      <c r="Z145" s="18">
        <f t="shared" si="81"/>
        <v>0.10500000000000001</v>
      </c>
      <c r="AB145" s="24"/>
      <c r="AC145" s="1">
        <f>L145-Q145</f>
        <v>0.99399999999999999</v>
      </c>
      <c r="AD145" s="24"/>
      <c r="AE145" s="18">
        <f t="shared" ref="AE145:AJ145" si="82">AVERAGE(AE133,AE121,AE109,AE97,AE85)</f>
        <v>0</v>
      </c>
      <c r="AF145" s="18">
        <f t="shared" si="82"/>
        <v>5.4512373584729472</v>
      </c>
      <c r="AG145" s="18">
        <f t="shared" si="82"/>
        <v>14.180577161527051</v>
      </c>
      <c r="AH145" s="18">
        <f t="shared" si="82"/>
        <v>40</v>
      </c>
      <c r="AI145" s="18">
        <f t="shared" si="82"/>
        <v>0.10697140835497035</v>
      </c>
      <c r="AJ145" s="18">
        <f t="shared" si="82"/>
        <v>132.56418121065303</v>
      </c>
    </row>
    <row r="146" spans="1:36" hidden="1" x14ac:dyDescent="0.25">
      <c r="A146" s="17">
        <v>2</v>
      </c>
      <c r="B146" s="17" t="s">
        <v>18</v>
      </c>
      <c r="C146" s="17" t="s">
        <v>80</v>
      </c>
      <c r="D146" s="17">
        <f>_xlfn.XLOOKUP(A146,PeriodMap!$A$2:$A$45,PeriodMap!$B$2:$B$45)</f>
        <v>2024</v>
      </c>
      <c r="E146" s="17" t="s">
        <v>231</v>
      </c>
      <c r="F146" s="17" t="s">
        <v>233</v>
      </c>
      <c r="G146" s="17" t="s">
        <v>6</v>
      </c>
      <c r="H146" s="17" t="s">
        <v>124</v>
      </c>
      <c r="I146" s="17" t="s">
        <v>37</v>
      </c>
      <c r="J146" s="17" t="s">
        <v>34</v>
      </c>
      <c r="K146" s="17">
        <v>8760</v>
      </c>
      <c r="L146" s="18">
        <f t="shared" ref="L146:S146" si="83">AVERAGE(L134,L122,L110,L98,L86)</f>
        <v>1</v>
      </c>
      <c r="M146" s="18">
        <f t="shared" si="83"/>
        <v>1</v>
      </c>
      <c r="N146" s="18">
        <f t="shared" si="83"/>
        <v>11.825348760000001</v>
      </c>
      <c r="O146" s="18">
        <f t="shared" si="83"/>
        <v>0</v>
      </c>
      <c r="P146" s="18">
        <f t="shared" si="83"/>
        <v>35</v>
      </c>
      <c r="Q146" s="18">
        <f t="shared" si="83"/>
        <v>0.01</v>
      </c>
      <c r="R146" s="18">
        <f t="shared" si="83"/>
        <v>1</v>
      </c>
      <c r="S146" s="18">
        <f t="shared" si="83"/>
        <v>1</v>
      </c>
      <c r="T146" s="103">
        <f t="shared" ref="T146:V146" si="84">T86+T98+T110+T122+T134</f>
        <v>4939.05</v>
      </c>
      <c r="U146" s="20">
        <f t="shared" si="84"/>
        <v>72</v>
      </c>
      <c r="V146" s="20">
        <f t="shared" si="84"/>
        <v>72</v>
      </c>
      <c r="W146" s="25"/>
      <c r="X146" s="28"/>
      <c r="Y146" s="18">
        <f t="shared" ref="Y146:Z146" si="85">AVERAGE(Y134,Y122,Y110,Y98,Y86)</f>
        <v>2.4</v>
      </c>
      <c r="Z146" s="18">
        <f t="shared" si="85"/>
        <v>8.3500000000000005E-2</v>
      </c>
      <c r="AB146" s="24"/>
      <c r="AC146" s="1">
        <f>L146-Q146</f>
        <v>0.99</v>
      </c>
      <c r="AD146" s="24"/>
      <c r="AE146" s="18">
        <f t="shared" ref="AE146:AJ146" si="86">AVERAGE(AE134,AE122,AE110,AE98,AE86)</f>
        <v>0</v>
      </c>
      <c r="AF146" s="18">
        <f t="shared" si="86"/>
        <v>2.973402195530698</v>
      </c>
      <c r="AG146" s="18">
        <f t="shared" si="86"/>
        <v>8.8519465644693032</v>
      </c>
      <c r="AH146" s="18">
        <f t="shared" si="86"/>
        <v>35</v>
      </c>
      <c r="AI146" s="18">
        <f t="shared" si="86"/>
        <v>8.8866958914066166E-2</v>
      </c>
      <c r="AJ146" s="18">
        <f t="shared" si="86"/>
        <v>99.608973600965513</v>
      </c>
    </row>
    <row r="147" spans="1:36" hidden="1" x14ac:dyDescent="0.25">
      <c r="A147" s="17">
        <v>2</v>
      </c>
      <c r="B147" s="17" t="s">
        <v>7</v>
      </c>
      <c r="C147" s="17" t="s">
        <v>80</v>
      </c>
      <c r="D147" s="17">
        <f>_xlfn.XLOOKUP(A147,PeriodMap!$A$2:$A$45,PeriodMap!$B$2:$B$45)</f>
        <v>2024</v>
      </c>
      <c r="E147" s="17" t="s">
        <v>227</v>
      </c>
      <c r="F147" s="17" t="s">
        <v>230</v>
      </c>
      <c r="G147" s="17" t="s">
        <v>6</v>
      </c>
      <c r="H147" s="17" t="s">
        <v>124</v>
      </c>
      <c r="I147" s="17" t="s">
        <v>38</v>
      </c>
      <c r="J147" s="17" t="s">
        <v>34</v>
      </c>
      <c r="K147" s="17">
        <v>8760</v>
      </c>
      <c r="L147" s="18">
        <f t="shared" ref="L147:S147" si="87">AVERAGE(L135,L123,L111,L99,L87)</f>
        <v>0.23884589699999997</v>
      </c>
      <c r="M147" s="18">
        <f t="shared" si="87"/>
        <v>1</v>
      </c>
      <c r="N147" s="18">
        <f t="shared" si="87"/>
        <v>7.7134572399999994</v>
      </c>
      <c r="O147" s="18">
        <f t="shared" si="87"/>
        <v>0</v>
      </c>
      <c r="P147" s="18">
        <f t="shared" si="87"/>
        <v>20</v>
      </c>
      <c r="Q147" s="18">
        <f t="shared" si="87"/>
        <v>0.1</v>
      </c>
      <c r="R147" s="18">
        <f t="shared" si="87"/>
        <v>0.06</v>
      </c>
      <c r="S147" s="18">
        <f t="shared" si="87"/>
        <v>0.06</v>
      </c>
      <c r="T147" s="103">
        <f t="shared" ref="T147:V147" si="88">T87+T99+T111+T123+T135</f>
        <v>10830.04</v>
      </c>
      <c r="U147" s="20">
        <f t="shared" si="88"/>
        <v>463</v>
      </c>
      <c r="V147" s="20">
        <f t="shared" si="88"/>
        <v>463</v>
      </c>
      <c r="W147" s="1">
        <f>CarriersTech_characteristics!$G$7</f>
        <v>13.648968</v>
      </c>
      <c r="X147" s="1">
        <f>CarriersTech_characteristics!$H$5*1000</f>
        <v>1656436.6880000001</v>
      </c>
      <c r="Y147" s="18">
        <f t="shared" ref="Y147:Z147" si="89">AVERAGE(Y135,Y123,Y111,Y99,Y87)</f>
        <v>1</v>
      </c>
      <c r="Z147" s="18">
        <f t="shared" si="89"/>
        <v>8.3500000000000005E-2</v>
      </c>
      <c r="AB147" s="1">
        <f>1/L147/(1-Q147)</f>
        <v>4.6519999927447415</v>
      </c>
      <c r="AC147" s="25"/>
      <c r="AD147" s="30">
        <f>X147/(W147*Conversions!$D$2)</f>
        <v>0.43689545093040172</v>
      </c>
      <c r="AE147" s="18">
        <f t="shared" ref="AE147:AJ147" si="90">AVERAGE(AE135,AE123,AE111,AE99,AE87)</f>
        <v>0</v>
      </c>
      <c r="AF147" s="18">
        <f t="shared" si="90"/>
        <v>1.2389175814711242</v>
      </c>
      <c r="AG147" s="18">
        <f t="shared" si="90"/>
        <v>6.4745396585288741</v>
      </c>
      <c r="AH147" s="18">
        <f t="shared" si="90"/>
        <v>20</v>
      </c>
      <c r="AI147" s="18">
        <f t="shared" si="90"/>
        <v>0.10451929579519206</v>
      </c>
      <c r="AJ147" s="18">
        <f t="shared" si="90"/>
        <v>61.945879076872885</v>
      </c>
    </row>
    <row r="148" spans="1:36" hidden="1" x14ac:dyDescent="0.25">
      <c r="A148" s="17">
        <v>2</v>
      </c>
      <c r="B148" s="17" t="s">
        <v>19</v>
      </c>
      <c r="C148" s="17" t="s">
        <v>80</v>
      </c>
      <c r="D148" s="17">
        <f>_xlfn.XLOOKUP(A148,PeriodMap!$A$2:$A$45,PeriodMap!$B$2:$B$45)</f>
        <v>2024</v>
      </c>
      <c r="E148" s="17" t="s">
        <v>239</v>
      </c>
      <c r="F148" s="17" t="s">
        <v>236</v>
      </c>
      <c r="G148" s="17" t="s">
        <v>6</v>
      </c>
      <c r="H148" s="17" t="s">
        <v>124</v>
      </c>
      <c r="I148" s="17" t="s">
        <v>39</v>
      </c>
      <c r="J148" s="17" t="s">
        <v>34</v>
      </c>
      <c r="K148" s="17">
        <v>8760</v>
      </c>
      <c r="L148" s="18">
        <f t="shared" ref="L148:S148" si="91">AVERAGE(L136,L124,L112,L100,L88)</f>
        <v>1</v>
      </c>
      <c r="M148" s="18">
        <f t="shared" si="91"/>
        <v>1</v>
      </c>
      <c r="N148" s="18">
        <f t="shared" si="91"/>
        <v>5.4397058559999998</v>
      </c>
      <c r="O148" s="18">
        <f t="shared" si="91"/>
        <v>0</v>
      </c>
      <c r="P148" s="18">
        <f t="shared" si="91"/>
        <v>25</v>
      </c>
      <c r="Q148" s="18">
        <f t="shared" si="91"/>
        <v>0.01</v>
      </c>
      <c r="R148" s="18">
        <f t="shared" si="91"/>
        <v>1</v>
      </c>
      <c r="S148" s="18">
        <f t="shared" si="91"/>
        <v>1</v>
      </c>
      <c r="T148" s="103">
        <f t="shared" ref="T148:V148" si="92">T88+T100+T112+T124+T136</f>
        <v>58366.792573999992</v>
      </c>
      <c r="U148" s="20">
        <f t="shared" si="92"/>
        <v>12020</v>
      </c>
      <c r="V148" s="20">
        <f t="shared" si="92"/>
        <v>12020</v>
      </c>
      <c r="W148" s="25"/>
      <c r="X148" s="29" t="s">
        <v>248</v>
      </c>
      <c r="Y148" s="18">
        <f t="shared" ref="Y148:Z148" si="93">AVERAGE(Y136,Y124,Y112,Y100,Y88)</f>
        <v>0.35</v>
      </c>
      <c r="Z148" s="18">
        <f t="shared" si="93"/>
        <v>0.10500000000000001</v>
      </c>
      <c r="AB148" s="25">
        <v>1</v>
      </c>
      <c r="AC148" s="25"/>
      <c r="AD148" s="24"/>
      <c r="AE148" s="18">
        <f t="shared" ref="AE148:AJ148" si="94">AVERAGE(AE136,AE124,AE112,AE100,AE88)</f>
        <v>0</v>
      </c>
      <c r="AF148" s="18">
        <f t="shared" si="94"/>
        <v>0.43362115351489344</v>
      </c>
      <c r="AG148" s="18">
        <f t="shared" si="94"/>
        <v>5.0060847024851061</v>
      </c>
      <c r="AH148" s="18">
        <f t="shared" si="94"/>
        <v>25</v>
      </c>
      <c r="AI148" s="18">
        <f t="shared" si="94"/>
        <v>0.11442931981310331</v>
      </c>
      <c r="AJ148" s="18">
        <f t="shared" si="94"/>
        <v>43.748269330461049</v>
      </c>
    </row>
    <row r="149" spans="1:36" hidden="1" x14ac:dyDescent="0.25">
      <c r="A149" s="17">
        <v>2</v>
      </c>
      <c r="B149" s="17" t="s">
        <v>20</v>
      </c>
      <c r="C149" s="17" t="s">
        <v>80</v>
      </c>
      <c r="D149" s="17">
        <f>_xlfn.XLOOKUP(A149,PeriodMap!$A$2:$A$45,PeriodMap!$B$2:$B$45)</f>
        <v>2024</v>
      </c>
      <c r="E149" s="17" t="s">
        <v>239</v>
      </c>
      <c r="F149" s="17" t="s">
        <v>237</v>
      </c>
      <c r="G149" s="17" t="s">
        <v>6</v>
      </c>
      <c r="H149" s="17" t="s">
        <v>124</v>
      </c>
      <c r="I149" s="17" t="s">
        <v>39</v>
      </c>
      <c r="J149" s="17" t="s">
        <v>34</v>
      </c>
      <c r="K149" s="17">
        <v>8760</v>
      </c>
      <c r="L149" s="18">
        <f t="shared" ref="L149:S149" si="95">AVERAGE(L137,L125,L113,L101,L89)</f>
        <v>1</v>
      </c>
      <c r="M149" s="18">
        <f t="shared" si="95"/>
        <v>1</v>
      </c>
      <c r="N149" s="18">
        <f t="shared" si="95"/>
        <v>5.362133837</v>
      </c>
      <c r="O149" s="18">
        <f t="shared" si="95"/>
        <v>0</v>
      </c>
      <c r="P149" s="18">
        <f t="shared" si="95"/>
        <v>25</v>
      </c>
      <c r="Q149" s="18">
        <f t="shared" si="95"/>
        <v>6.0000000000000001E-3</v>
      </c>
      <c r="R149" s="18">
        <f t="shared" si="95"/>
        <v>1</v>
      </c>
      <c r="S149" s="18">
        <f t="shared" si="95"/>
        <v>1</v>
      </c>
      <c r="T149" s="103">
        <f t="shared" ref="T149:V149" si="96">T89+T101+T113+T125+T137</f>
        <v>9468.2674249999982</v>
      </c>
      <c r="U149" s="20">
        <f t="shared" si="96"/>
        <v>3234</v>
      </c>
      <c r="V149" s="20">
        <f t="shared" si="96"/>
        <v>3234</v>
      </c>
      <c r="W149" s="25"/>
      <c r="X149" s="25"/>
      <c r="Y149" s="18">
        <f t="shared" ref="Y149:Z149" si="97">AVERAGE(Y137,Y125,Y113,Y101,Y89)</f>
        <v>0.51</v>
      </c>
      <c r="Z149" s="18">
        <f t="shared" si="97"/>
        <v>0.10400000000000001</v>
      </c>
      <c r="AB149" s="25">
        <v>1</v>
      </c>
      <c r="AC149" s="25"/>
      <c r="AD149" s="24"/>
      <c r="AE149" s="18">
        <f t="shared" ref="AE149:AJ149" si="98">AVERAGE(AE137,AE125,AE113,AE101,AE89)</f>
        <v>0</v>
      </c>
      <c r="AF149" s="18">
        <f t="shared" si="98"/>
        <v>0.63184796655027331</v>
      </c>
      <c r="AG149" s="18">
        <f t="shared" si="98"/>
        <v>4.7302858704497268</v>
      </c>
      <c r="AH149" s="18">
        <f t="shared" si="98"/>
        <v>25</v>
      </c>
      <c r="AI149" s="18">
        <f t="shared" si="98"/>
        <v>0.11357300490974749</v>
      </c>
      <c r="AJ149" s="18">
        <f t="shared" si="98"/>
        <v>41.649737754220027</v>
      </c>
    </row>
    <row r="150" spans="1:36" hidden="1" x14ac:dyDescent="0.25">
      <c r="A150" s="17">
        <v>2</v>
      </c>
      <c r="B150" s="17" t="s">
        <v>21</v>
      </c>
      <c r="C150" s="17" t="s">
        <v>80</v>
      </c>
      <c r="D150" s="17">
        <f>_xlfn.XLOOKUP(A150,PeriodMap!$A$2:$A$45,PeriodMap!$B$2:$B$45)</f>
        <v>2024</v>
      </c>
      <c r="E150" s="17" t="s">
        <v>239</v>
      </c>
      <c r="F150" s="17" t="s">
        <v>238</v>
      </c>
      <c r="G150" s="17" t="s">
        <v>6</v>
      </c>
      <c r="H150" s="17" t="s">
        <v>124</v>
      </c>
      <c r="I150" s="17" t="s">
        <v>40</v>
      </c>
      <c r="J150" s="17" t="s">
        <v>34</v>
      </c>
      <c r="K150" s="17">
        <v>8760</v>
      </c>
      <c r="L150" s="18">
        <f t="shared" ref="L150:S150" si="99">AVERAGE(L138,L126,L114,L102,L90)</f>
        <v>1</v>
      </c>
      <c r="M150" s="18">
        <f t="shared" si="99"/>
        <v>1</v>
      </c>
      <c r="N150" s="18">
        <f t="shared" si="99"/>
        <v>10.586964459999999</v>
      </c>
      <c r="O150" s="18">
        <f t="shared" si="99"/>
        <v>0</v>
      </c>
      <c r="P150" s="18">
        <f t="shared" si="99"/>
        <v>25</v>
      </c>
      <c r="Q150" s="18">
        <f t="shared" si="99"/>
        <v>5.0000000000000001E-3</v>
      </c>
      <c r="R150" s="18">
        <f t="shared" si="99"/>
        <v>1</v>
      </c>
      <c r="S150" s="18">
        <f t="shared" si="99"/>
        <v>1</v>
      </c>
      <c r="T150" s="103">
        <f t="shared" ref="T150:V150" si="100">T90+T102+T114+T126+T138</f>
        <v>46169.83</v>
      </c>
      <c r="U150" s="20">
        <f t="shared" si="100"/>
        <v>3253</v>
      </c>
      <c r="V150" s="20">
        <f t="shared" si="100"/>
        <v>3253</v>
      </c>
      <c r="W150" s="25"/>
      <c r="X150" s="25"/>
      <c r="Y150" s="18">
        <f t="shared" ref="Y150:Z150" si="101">AVERAGE(Y138,Y126,Y114,Y102,Y90)</f>
        <v>0.68</v>
      </c>
      <c r="Z150" s="18">
        <f t="shared" si="101"/>
        <v>0.10500000000000001</v>
      </c>
      <c r="AB150" s="25">
        <v>1</v>
      </c>
      <c r="AC150" s="25"/>
      <c r="AD150" s="24"/>
      <c r="AE150" s="18">
        <f t="shared" ref="AE150:AJ150" si="102">AVERAGE(AE138,AE126,AE114,AE102,AE90)</f>
        <v>0</v>
      </c>
      <c r="AF150" s="18">
        <f t="shared" si="102"/>
        <v>0.84246395540036456</v>
      </c>
      <c r="AG150" s="18">
        <f t="shared" si="102"/>
        <v>9.7445005045996353</v>
      </c>
      <c r="AH150" s="18">
        <f t="shared" si="102"/>
        <v>25</v>
      </c>
      <c r="AI150" s="18">
        <f t="shared" si="102"/>
        <v>0.11442931981310331</v>
      </c>
      <c r="AJ150" s="18">
        <f t="shared" si="102"/>
        <v>85.157375054883374</v>
      </c>
    </row>
    <row r="151" spans="1:36" s="19" customFormat="1" hidden="1" x14ac:dyDescent="0.25">
      <c r="A151" s="83">
        <v>2</v>
      </c>
      <c r="B151" s="83" t="s">
        <v>23</v>
      </c>
      <c r="C151" s="83" t="s">
        <v>80</v>
      </c>
      <c r="D151" s="83">
        <f>_xlfn.XLOOKUP(A151,PeriodMap!$A$2:$A$45,PeriodMap!$B$2:$B$45)</f>
        <v>2024</v>
      </c>
      <c r="E151" s="83" t="s">
        <v>239</v>
      </c>
      <c r="F151" s="83"/>
      <c r="G151" s="83" t="s">
        <v>6</v>
      </c>
      <c r="H151" s="83" t="s">
        <v>124</v>
      </c>
      <c r="I151" s="83" t="s">
        <v>40</v>
      </c>
      <c r="J151" s="83" t="s">
        <v>34</v>
      </c>
      <c r="K151" s="83">
        <v>8760</v>
      </c>
      <c r="L151" s="84">
        <f t="shared" ref="L151:S151" si="103">AVERAGE(L139,L127,L115,L103,L91)</f>
        <v>1</v>
      </c>
      <c r="M151" s="84">
        <f t="shared" si="103"/>
        <v>1</v>
      </c>
      <c r="N151" s="84">
        <f t="shared" si="103"/>
        <v>34.540361669999996</v>
      </c>
      <c r="O151" s="84">
        <f t="shared" si="103"/>
        <v>0</v>
      </c>
      <c r="P151" s="84">
        <f t="shared" si="103"/>
        <v>25</v>
      </c>
      <c r="Q151" s="84">
        <f t="shared" si="103"/>
        <v>5.0000000000000001E-3</v>
      </c>
      <c r="R151" s="84">
        <f t="shared" si="103"/>
        <v>1</v>
      </c>
      <c r="S151" s="84">
        <f t="shared" si="103"/>
        <v>1</v>
      </c>
      <c r="T151" s="104">
        <f t="shared" ref="T151:V151" si="104">T91+T103+T115+T127+T139</f>
        <v>0</v>
      </c>
      <c r="U151" s="85">
        <f t="shared" si="104"/>
        <v>0</v>
      </c>
      <c r="V151" s="85">
        <f t="shared" si="104"/>
        <v>0</v>
      </c>
      <c r="W151" s="42"/>
      <c r="X151" s="42"/>
      <c r="Y151" s="84">
        <f t="shared" ref="Y151:Z151" si="105">AVERAGE(Y139,Y127,Y115,Y103,Y91)</f>
        <v>6.7</v>
      </c>
      <c r="Z151" s="84">
        <f t="shared" si="105"/>
        <v>0.11200000000000002</v>
      </c>
      <c r="AA151" s="43"/>
      <c r="AB151" s="42">
        <v>1</v>
      </c>
      <c r="AC151" s="42"/>
      <c r="AD151" s="44"/>
      <c r="AE151" s="84">
        <f t="shared" ref="AE151:AJ151" si="106">AVERAGE(AE139,AE127,AE115,AE103,AE91)</f>
        <v>0</v>
      </c>
      <c r="AF151" s="84">
        <f t="shared" si="106"/>
        <v>8.3007477958565321</v>
      </c>
      <c r="AG151" s="84">
        <f t="shared" si="106"/>
        <v>26.239613874143465</v>
      </c>
      <c r="AH151" s="84">
        <f t="shared" si="106"/>
        <v>25</v>
      </c>
      <c r="AI151" s="84">
        <f t="shared" si="106"/>
        <v>0.12047788778229078</v>
      </c>
      <c r="AJ151" s="84">
        <f t="shared" si="106"/>
        <v>217.79609816499843</v>
      </c>
    </row>
    <row r="152" spans="1:36" hidden="1" x14ac:dyDescent="0.25">
      <c r="A152">
        <v>3</v>
      </c>
      <c r="B152" t="s">
        <v>13</v>
      </c>
      <c r="C152" t="s">
        <v>12</v>
      </c>
      <c r="D152">
        <v>2025</v>
      </c>
      <c r="E152" t="s">
        <v>227</v>
      </c>
      <c r="F152" t="s">
        <v>229</v>
      </c>
      <c r="G152" t="s">
        <v>6</v>
      </c>
      <c r="H152" t="s">
        <v>124</v>
      </c>
      <c r="I152" t="s">
        <v>33</v>
      </c>
      <c r="J152" t="s">
        <v>34</v>
      </c>
      <c r="K152">
        <v>8760</v>
      </c>
      <c r="L152" s="5">
        <f>_xlfn.XLOOKUP(_xlfn.CONCAT($B152,$C152,$D152),ECT_EfficiencyCostMaxAnnualUF!$J$2:$J$12484,ECT_EfficiencyCostMaxAnnualUF!$F$2:$F$12484)</f>
        <v>0.38096819999999998</v>
      </c>
      <c r="M152" s="5">
        <f>_xlfn.XLOOKUP(_xlfn.CONCAT($B152,$C152,$D152),ECT_EfficiencyCostMaxAnnualUF!$J$2:$J$12484,ECT_EfficiencyCostMaxAnnualUF!$I$2:$I$12484)</f>
        <v>0.85</v>
      </c>
      <c r="N152" s="5">
        <f>_xlfn.XLOOKUP(_xlfn.CONCAT($B152,$C152,$D152),ECT_EfficiencyCostMaxAnnualUF!$J$2:$J$12484,ECT_EfficiencyCostMaxAnnualUF!$G$2:$G$12484)/1000</f>
        <v>13.721031290000001</v>
      </c>
      <c r="O152" s="5">
        <f>_xlfn.XLOOKUP(_xlfn.CONCAT($B152,$C152,$D152),ECT_EfficiencyCostMaxAnnualUF!$J$2:$J$12484,ECT_EfficiencyCostMaxAnnualUF!$H$2:$H$12484)</f>
        <v>133.5230182</v>
      </c>
      <c r="P152" s="74">
        <f>_xlfn.XLOOKUP(_xlfn.CONCAT($B152,$D152+1),ECT_Lifetime!$D$2:$D$1000,ECT_Lifetime!$C$2:$C$1000)</f>
        <v>40</v>
      </c>
      <c r="Q152" s="1">
        <f>_xlfn.XLOOKUP(_xlfn.CONCAT($B152,$D152),ECT_OperationalInfo!$G$2:$G$362,ECT_OperationalInfo!$D$2:$D$362)</f>
        <v>6.6000000000000003E-2</v>
      </c>
      <c r="R152">
        <f>_xlfn.XLOOKUP(_xlfn.CONCAT($B152,$D152),ECT_OperationalInfo!$G$2:$G$362,ECT_OperationalInfo!$E$2:$E$362)</f>
        <v>0.3</v>
      </c>
      <c r="S152">
        <f>_xlfn.XLOOKUP(_xlfn.CONCAT($B152,$D152),ECT_OperationalInfo!$G$2:$G$362,ECT_OperationalInfo!$F$2:$F$362)</f>
        <v>0.3</v>
      </c>
      <c r="T152" s="1">
        <f>SUMIF(ECT_LegacyCapacity!$F$2:$F$257,_xlfn.CONCAT($C152,$B152),ECT_LegacyCapacity!$E$2:$E$257)*1000-IFERROR(SUMIFS(ECT_LegacyRetirement!$F$2:$F$2701,ECT_LegacyRetirement!$G$2:$G$2701,_xlfn.CONCAT($B152,$C152),ECT_LegacyRetirement!$E$2:$E$2701,"&lt;="&amp;D152)*1000,0)</f>
        <v>67006.538983999999</v>
      </c>
      <c r="U152" s="16">
        <f>IFERROR(SUMIFS(ECT_CapAddBounds!$F$2:$F$5959,ECT_CapAddBounds!$H$2:$H$5959,_xlfn.CONCAT($B152,$C152),ECT_CapAddBounds!$E$2:$E$5959,"&lt;="&amp;D152)*1000,0)</f>
        <v>1320</v>
      </c>
      <c r="V152" s="16">
        <f>IFERROR(SUMIFS(ECT_CapAddBounds!$G$2:$G$5959,ECT_CapAddBounds!$H$2:$H$5959,_xlfn.CONCAT($B152,$C152),ECT_CapAddBounds!$E$2:$E$5959,"&lt;="&amp;D152)*1000,0)</f>
        <v>1320</v>
      </c>
      <c r="W152" s="1">
        <f>CarriersTech_characteristics!$G$2</f>
        <v>17.207187650000002</v>
      </c>
      <c r="X152" s="1">
        <f>CarriersTech_characteristics!$H$28*1000</f>
        <v>1942097.6230000001</v>
      </c>
      <c r="Y152" s="7">
        <v>3</v>
      </c>
      <c r="Z152">
        <v>0.105</v>
      </c>
      <c r="AA152" s="35"/>
      <c r="AB152" s="1">
        <f>1/L152/(1-Q152)</f>
        <v>2.8103758044980376</v>
      </c>
      <c r="AC152" s="25"/>
      <c r="AD152" s="31">
        <f>X152/(W152*Conversions!$D$2)</f>
        <v>0.40631575182871843</v>
      </c>
      <c r="AE152" s="11">
        <f>O152/W152/Conversions!$D$2*AB152</f>
        <v>7.8507860294473842E-5</v>
      </c>
      <c r="AF152">
        <f>Y152*Conversions!$D$4</f>
        <v>3.7167527444133723</v>
      </c>
      <c r="AG152" s="3">
        <f t="shared" ref="AG152:AG183" si="107">N152-AF152</f>
        <v>10.004278545586629</v>
      </c>
      <c r="AH152">
        <f>P152</f>
        <v>40</v>
      </c>
      <c r="AI152">
        <f t="shared" ref="AI152:AI211" si="108">Z152/(1-(1+Z152)^-AH152)</f>
        <v>0.10697140835497033</v>
      </c>
      <c r="AJ152" s="14">
        <f t="shared" ref="AJ152:AJ211" si="109">AG152/AI152</f>
        <v>93.522920745221626</v>
      </c>
    </row>
    <row r="153" spans="1:36" hidden="1" x14ac:dyDescent="0.25">
      <c r="A153">
        <v>3</v>
      </c>
      <c r="B153" t="s">
        <v>14</v>
      </c>
      <c r="C153" t="s">
        <v>12</v>
      </c>
      <c r="D153">
        <f>_xlfn.XLOOKUP(A153,PeriodMap!$A$2:$A$45,PeriodMap!$B$2:$B$45)</f>
        <v>2025</v>
      </c>
      <c r="E153" t="s">
        <v>227</v>
      </c>
      <c r="F153" t="s">
        <v>234</v>
      </c>
      <c r="G153" t="s">
        <v>6</v>
      </c>
      <c r="H153" t="s">
        <v>124</v>
      </c>
      <c r="I153" t="s">
        <v>35</v>
      </c>
      <c r="J153" t="s">
        <v>34</v>
      </c>
      <c r="K153">
        <v>8760</v>
      </c>
      <c r="L153" s="5">
        <f>_xlfn.XLOOKUP(_xlfn.CONCAT($B153,$C153,$D153),ECT_EfficiencyCostMaxAnnualUF!$J$2:$J$12484,ECT_EfficiencyCostMaxAnnualUF!$F$2:$F$12484)</f>
        <v>0.40444272199999998</v>
      </c>
      <c r="M153" s="5">
        <f>_xlfn.XLOOKUP(_xlfn.CONCAT($B153,$C153,$D153),ECT_EfficiencyCostMaxAnnualUF!$J$2:$J$12484,ECT_EfficiencyCostMaxAnnualUF!$I$2:$I$12484)</f>
        <v>0.85</v>
      </c>
      <c r="N153" s="5">
        <f>_xlfn.XLOOKUP(_xlfn.CONCAT($B153,$C153,$D153),ECT_EfficiencyCostMaxAnnualUF!$J$2:$J$12484,ECT_EfficiencyCostMaxAnnualUF!$G$2:$G$12484)/1000</f>
        <v>8.512227803</v>
      </c>
      <c r="O153" s="5">
        <f>_xlfn.XLOOKUP(_xlfn.CONCAT($B153,$C153,$D153),ECT_EfficiencyCostMaxAnnualUF!$J$2:$J$12484,ECT_EfficiencyCostMaxAnnualUF!$H$2:$H$12484)</f>
        <v>0</v>
      </c>
      <c r="P153" s="74">
        <f>_xlfn.XLOOKUP(_xlfn.CONCAT($B153,$D153+1),ECT_Lifetime!$D$2:$D$1000,ECT_Lifetime!$C$2:$C$1000)</f>
        <v>25</v>
      </c>
      <c r="Q153" s="1">
        <f>_xlfn.XLOOKUP(_xlfn.CONCAT($B153,$D153),ECT_OperationalInfo!$G$2:$G$362,ECT_OperationalInfo!$D$2:$D$362)</f>
        <v>0.02</v>
      </c>
      <c r="R153">
        <f>_xlfn.XLOOKUP(_xlfn.CONCAT($B153,$D153),ECT_OperationalInfo!$G$2:$G$362,ECT_OperationalInfo!$E$2:$E$362)</f>
        <v>0.9</v>
      </c>
      <c r="S153">
        <f>_xlfn.XLOOKUP(_xlfn.CONCAT($B153,$D153),ECT_OperationalInfo!$G$2:$G$362,ECT_OperationalInfo!$F$2:$F$362)</f>
        <v>0.9</v>
      </c>
      <c r="T153" s="1">
        <f>SUMIF(ECT_LegacyCapacity!$F$2:$F$257,_xlfn.CONCAT($C153,$B153),ECT_LegacyCapacity!$E$2:$E$257)*1000-IFERROR(SUMIFS(ECT_LegacyRetirement!$F$2:$F$2701,ECT_LegacyRetirement!$G$2:$G$2701,_xlfn.CONCAT($B153,$C153),ECT_LegacyRetirement!$E$2:$E$2701,"&lt;="&amp;D153)*1000,0)</f>
        <v>7330.5467170000011</v>
      </c>
      <c r="U153" s="16">
        <f>IFERROR(SUMIFS(ECT_CapAddBounds!$F$2:$F$5959,ECT_CapAddBounds!$H$2:$H$5959,_xlfn.CONCAT($B153,$C153),ECT_CapAddBounds!$E$2:$E$5959,"&lt;="&amp;D153)*1000,0)</f>
        <v>0</v>
      </c>
      <c r="V153" s="16">
        <f>IFERROR(SUMIFS(ECT_CapAddBounds!$G$2:$G$5959,ECT_CapAddBounds!$H$2:$H$5959,_xlfn.CONCAT($B153,$C153),ECT_CapAddBounds!$E$2:$E$5959,"&lt;="&amp;D153)*1000,0)</f>
        <v>0</v>
      </c>
      <c r="W153" s="1">
        <f>CarriersTech_characteristics!$G$3</f>
        <v>37.681199999999997</v>
      </c>
      <c r="X153" s="1">
        <f>CarriersTech_characteristics!$H$3*1000</f>
        <v>3025024.5490000001</v>
      </c>
      <c r="Y153">
        <v>2.9</v>
      </c>
      <c r="Z153">
        <v>0.105</v>
      </c>
      <c r="AB153" s="1">
        <f>1/L153/(1-Q153)</f>
        <v>2.5229979617863072</v>
      </c>
      <c r="AC153" s="25"/>
      <c r="AD153" s="31">
        <f>(X153*Conversions!$D$3)/(W153*Conversions!$D$2)</f>
        <v>0.23958587284408495</v>
      </c>
      <c r="AE153">
        <v>0</v>
      </c>
      <c r="AF153">
        <f>Y153*Conversions!$D$4</f>
        <v>3.5928609862662602</v>
      </c>
      <c r="AG153" s="3">
        <f t="shared" si="107"/>
        <v>4.9193668167337403</v>
      </c>
      <c r="AH153">
        <f t="shared" ref="AH153:AH211" si="110">P153</f>
        <v>25</v>
      </c>
      <c r="AI153">
        <f t="shared" si="108"/>
        <v>0.11442931981310331</v>
      </c>
      <c r="AJ153" s="14">
        <f t="shared" si="109"/>
        <v>42.990440079242902</v>
      </c>
    </row>
    <row r="154" spans="1:36" hidden="1" x14ac:dyDescent="0.25">
      <c r="A154">
        <v>3</v>
      </c>
      <c r="B154" t="s">
        <v>16</v>
      </c>
      <c r="C154" t="s">
        <v>12</v>
      </c>
      <c r="D154">
        <f>_xlfn.XLOOKUP(A154,PeriodMap!$A$2:$A$45,PeriodMap!$B$2:$B$45)</f>
        <v>2025</v>
      </c>
      <c r="E154" t="s">
        <v>227</v>
      </c>
      <c r="G154" t="s">
        <v>6</v>
      </c>
      <c r="H154" t="s">
        <v>124</v>
      </c>
      <c r="I154" t="s">
        <v>35</v>
      </c>
      <c r="J154" t="s">
        <v>34</v>
      </c>
      <c r="K154">
        <v>8760</v>
      </c>
      <c r="L154" s="5">
        <f>_xlfn.XLOOKUP(_xlfn.CONCAT($B154,$C154,$D154),ECT_EfficiencyCostMaxAnnualUF!$J$2:$J$12484,ECT_EfficiencyCostMaxAnnualUF!$F$2:$F$12484)</f>
        <v>0.28070162799999998</v>
      </c>
      <c r="M154" s="5">
        <f>_xlfn.XLOOKUP(_xlfn.CONCAT($B154,$C154,$D154),ECT_EfficiencyCostMaxAnnualUF!$J$2:$J$12484,ECT_EfficiencyCostMaxAnnualUF!$I$2:$I$12484)</f>
        <v>0.85</v>
      </c>
      <c r="N154" s="5">
        <f>_xlfn.XLOOKUP(_xlfn.CONCAT($B154,$C154,$D154),ECT_EfficiencyCostMaxAnnualUF!$J$2:$J$12484,ECT_EfficiencyCostMaxAnnualUF!$G$2:$G$12484)/1000</f>
        <v>6.6797506489999998</v>
      </c>
      <c r="O154" s="5">
        <f>_xlfn.XLOOKUP(_xlfn.CONCAT($B154,$C154,$D154),ECT_EfficiencyCostMaxAnnualUF!$J$2:$J$12484,ECT_EfficiencyCostMaxAnnualUF!$H$2:$H$12484)</f>
        <v>0</v>
      </c>
      <c r="P154" s="74">
        <f>_xlfn.XLOOKUP(_xlfn.CONCAT($B154,$D154+1),ECT_Lifetime!$D$2:$D$1000,ECT_Lifetime!$C$2:$C$1000)</f>
        <v>25</v>
      </c>
      <c r="Q154" s="1">
        <f>_xlfn.XLOOKUP(_xlfn.CONCAT($B154,$D154),ECT_OperationalInfo!$G$2:$G$362,ECT_OperationalInfo!$D$2:$D$362)</f>
        <v>0.01</v>
      </c>
      <c r="R154">
        <f>_xlfn.XLOOKUP(_xlfn.CONCAT($B154,$D154),ECT_OperationalInfo!$G$2:$G$362,ECT_OperationalInfo!$E$2:$E$362)</f>
        <v>1</v>
      </c>
      <c r="S154">
        <f>_xlfn.XLOOKUP(_xlfn.CONCAT($B154,$D154),ECT_OperationalInfo!$G$2:$G$362,ECT_OperationalInfo!$F$2:$F$362)</f>
        <v>1</v>
      </c>
      <c r="T154" s="1">
        <f>SUMIF(ECT_LegacyCapacity!$F$2:$F$257,_xlfn.CONCAT($C154,$B154),ECT_LegacyCapacity!$E$2:$E$257)*1000-IFERROR(SUMIFS(ECT_LegacyRetirement!$F$2:$F$2701,ECT_LegacyRetirement!$G$2:$G$2701,_xlfn.CONCAT($B154,$C154),ECT_LegacyRetirement!$E$2:$E$2701,"&lt;="&amp;D154)*1000,0)</f>
        <v>0</v>
      </c>
      <c r="U154" s="16">
        <f>IFERROR(SUMIFS(ECT_CapAddBounds!$F$2:$F$5959,ECT_CapAddBounds!$H$2:$H$5959,_xlfn.CONCAT($B154,$C154),ECT_CapAddBounds!$E$2:$E$5959,"&lt;="&amp;D154)*1000,0)</f>
        <v>0</v>
      </c>
      <c r="V154" s="16">
        <f>IFERROR(SUMIFS(ECT_CapAddBounds!$G$2:$G$5959,ECT_CapAddBounds!$H$2:$H$5959,_xlfn.CONCAT($B154,$C154),ECT_CapAddBounds!$E$2:$E$5959,"&lt;="&amp;D154)*1000,0)</f>
        <v>0</v>
      </c>
      <c r="W154" s="1">
        <f>CarriersTech_characteristics!$G$3</f>
        <v>37.681199999999997</v>
      </c>
      <c r="X154" s="1">
        <f>CarriersTech_characteristics!$H$3*1000</f>
        <v>3025024.5490000001</v>
      </c>
      <c r="Y154">
        <v>0.7</v>
      </c>
      <c r="Z154">
        <v>0.105</v>
      </c>
      <c r="AB154" s="1">
        <f>1/L154/(1-Q154)</f>
        <v>3.5984864687033813</v>
      </c>
      <c r="AC154" s="25"/>
      <c r="AD154" s="31">
        <f>(X154*Conversions!$D$3)/(W154*Conversions!$D$2)</f>
        <v>0.23958587284408495</v>
      </c>
      <c r="AE154">
        <v>0</v>
      </c>
      <c r="AF154">
        <f>Y154*Conversions!$D$4</f>
        <v>0.86724230702978689</v>
      </c>
      <c r="AG154" s="3">
        <f t="shared" si="107"/>
        <v>5.8125083419702133</v>
      </c>
      <c r="AH154">
        <f t="shared" si="110"/>
        <v>25</v>
      </c>
      <c r="AI154">
        <f t="shared" si="108"/>
        <v>0.11442931981310331</v>
      </c>
      <c r="AJ154" s="14">
        <f t="shared" si="109"/>
        <v>50.795620837943865</v>
      </c>
    </row>
    <row r="155" spans="1:36" hidden="1" x14ac:dyDescent="0.25">
      <c r="A155">
        <v>3</v>
      </c>
      <c r="B155" t="s">
        <v>17</v>
      </c>
      <c r="C155" t="s">
        <v>12</v>
      </c>
      <c r="D155">
        <f>_xlfn.XLOOKUP(A155,PeriodMap!$A$2:$A$45,PeriodMap!$B$2:$B$45)</f>
        <v>2025</v>
      </c>
      <c r="E155" t="s">
        <v>227</v>
      </c>
      <c r="F155" t="s">
        <v>235</v>
      </c>
      <c r="G155" t="s">
        <v>6</v>
      </c>
      <c r="H155" t="s">
        <v>124</v>
      </c>
      <c r="I155" t="s">
        <v>36</v>
      </c>
      <c r="J155" t="s">
        <v>34</v>
      </c>
      <c r="K155">
        <v>8760</v>
      </c>
      <c r="L155" s="5">
        <f>_xlfn.XLOOKUP(_xlfn.CONCAT($B155,$C155,$D155),ECT_EfficiencyCostMaxAnnualUF!$J$2:$J$12484,ECT_EfficiencyCostMaxAnnualUF!$F$2:$F$12484)</f>
        <v>1</v>
      </c>
      <c r="M155" s="5">
        <f>_xlfn.XLOOKUP(_xlfn.CONCAT($B155,$C155,$D155),ECT_EfficiencyCostMaxAnnualUF!$J$2:$J$12484,ECT_EfficiencyCostMaxAnnualUF!$I$2:$I$12484)</f>
        <v>0.70916666699999997</v>
      </c>
      <c r="N155" s="5">
        <f>_xlfn.XLOOKUP(_xlfn.CONCAT($B155,$C155,$D155),ECT_EfficiencyCostMaxAnnualUF!$J$2:$J$12484,ECT_EfficiencyCostMaxAnnualUF!$G$2:$G$12484)/1000</f>
        <v>20.833210350000002</v>
      </c>
      <c r="O155" s="5">
        <f>_xlfn.XLOOKUP(_xlfn.CONCAT($B155,$C155,$D155),ECT_EfficiencyCostMaxAnnualUF!$J$2:$J$12484,ECT_EfficiencyCostMaxAnnualUF!$H$2:$H$12484)</f>
        <v>0</v>
      </c>
      <c r="P155" s="74">
        <f>_xlfn.XLOOKUP(_xlfn.CONCAT($B155,$D155+1),ECT_Lifetime!$D$2:$D$1000,ECT_Lifetime!$C$2:$C$1000)</f>
        <v>40</v>
      </c>
      <c r="Q155" s="1">
        <f>_xlfn.XLOOKUP(_xlfn.CONCAT($B155,$D155),ECT_OperationalInfo!$G$2:$G$362,ECT_OperationalInfo!$D$2:$D$362)</f>
        <v>0.10780000000000001</v>
      </c>
      <c r="R155">
        <f>_xlfn.XLOOKUP(_xlfn.CONCAT($B155,$D155),ECT_OperationalInfo!$G$2:$G$362,ECT_OperationalInfo!$E$2:$E$362)</f>
        <v>0.01</v>
      </c>
      <c r="S155">
        <f>_xlfn.XLOOKUP(_xlfn.CONCAT($B155,$D155),ECT_OperationalInfo!$G$2:$G$362,ECT_OperationalInfo!$F$2:$F$362)</f>
        <v>0.01</v>
      </c>
      <c r="T155" s="1">
        <f>SUMIF(ECT_LegacyCapacity!$F$2:$F$257,_xlfn.CONCAT($C155,$B155),ECT_LegacyCapacity!$E$2:$E$257)*1000-IFERROR(SUMIFS(ECT_LegacyRetirement!$F$2:$F$2701,ECT_LegacyRetirement!$G$2:$G$2701,_xlfn.CONCAT($B155,$C155),ECT_LegacyRetirement!$E$2:$E$2701,"&lt;="&amp;D155)*1000,0)</f>
        <v>1603.5183979999999</v>
      </c>
      <c r="U155" s="16">
        <f>IFERROR(SUMIFS(ECT_CapAddBounds!$F$2:$F$5959,ECT_CapAddBounds!$H$2:$H$5959,_xlfn.CONCAT($B155,$C155),ECT_CapAddBounds!$E$2:$E$5959,"&lt;="&amp;D155)*1000,0)</f>
        <v>700</v>
      </c>
      <c r="V155" s="16">
        <f>IFERROR(SUMIFS(ECT_CapAddBounds!$G$2:$G$5959,ECT_CapAddBounds!$H$2:$H$5959,_xlfn.CONCAT($B155,$C155),ECT_CapAddBounds!$E$2:$E$5959,"&lt;="&amp;D155)*1000,0)</f>
        <v>700</v>
      </c>
      <c r="W155" s="27"/>
      <c r="X155" s="27"/>
      <c r="Y155">
        <v>4.3</v>
      </c>
      <c r="Z155">
        <v>0.105</v>
      </c>
      <c r="AB155" s="1">
        <f>1/L155/(1-Q155)</f>
        <v>1.1208249271463797</v>
      </c>
      <c r="AC155" s="25"/>
      <c r="AD155" s="26"/>
      <c r="AE155">
        <v>0</v>
      </c>
      <c r="AF155">
        <f>Y155*Conversions!$D$4</f>
        <v>5.3273456003258337</v>
      </c>
      <c r="AG155" s="3">
        <f t="shared" si="107"/>
        <v>15.505864749674167</v>
      </c>
      <c r="AH155">
        <f t="shared" si="110"/>
        <v>40</v>
      </c>
      <c r="AI155">
        <f t="shared" si="108"/>
        <v>0.10697140835497033</v>
      </c>
      <c r="AJ155" s="14">
        <f t="shared" si="109"/>
        <v>144.95335705238193</v>
      </c>
    </row>
    <row r="156" spans="1:36" hidden="1" x14ac:dyDescent="0.25">
      <c r="A156">
        <v>3</v>
      </c>
      <c r="B156" t="s">
        <v>22</v>
      </c>
      <c r="C156" t="s">
        <v>12</v>
      </c>
      <c r="D156">
        <f>_xlfn.XLOOKUP(A156,PeriodMap!$A$2:$A$45,PeriodMap!$B$2:$B$45)</f>
        <v>2025</v>
      </c>
      <c r="E156" t="s">
        <v>227</v>
      </c>
      <c r="G156" t="s">
        <v>6</v>
      </c>
      <c r="H156" t="s">
        <v>124</v>
      </c>
      <c r="I156" t="s">
        <v>36</v>
      </c>
      <c r="J156" t="s">
        <v>34</v>
      </c>
      <c r="K156">
        <v>8760</v>
      </c>
      <c r="L156" s="5">
        <f>_xlfn.XLOOKUP(_xlfn.CONCAT($B156,$C156,$D156),ECT_EfficiencyCostMaxAnnualUF!$J$2:$J$12484,ECT_EfficiencyCostMaxAnnualUF!$F$2:$F$12484)</f>
        <v>1</v>
      </c>
      <c r="M156" s="5">
        <f>_xlfn.XLOOKUP(_xlfn.CONCAT($B156,$C156,$D156),ECT_EfficiencyCostMaxAnnualUF!$J$2:$J$12484,ECT_EfficiencyCostMaxAnnualUF!$I$2:$I$12484)</f>
        <v>0.70916666699999997</v>
      </c>
      <c r="N156" s="5">
        <f>_xlfn.XLOOKUP(_xlfn.CONCAT($B156,$C156,$D156),ECT_EfficiencyCostMaxAnnualUF!$J$2:$J$12484,ECT_EfficiencyCostMaxAnnualUF!$G$2:$G$12484)/1000</f>
        <v>35.289429389999995</v>
      </c>
      <c r="O156" s="5">
        <f>_xlfn.XLOOKUP(_xlfn.CONCAT($B156,$C156,$D156),ECT_EfficiencyCostMaxAnnualUF!$J$2:$J$12484,ECT_EfficiencyCostMaxAnnualUF!$H$2:$H$12484)</f>
        <v>0</v>
      </c>
      <c r="P156" s="74">
        <f>_xlfn.XLOOKUP(_xlfn.CONCAT($B156,$D156+1),ECT_Lifetime!$D$2:$D$1000,ECT_Lifetime!$C$2:$C$1000)</f>
        <v>30</v>
      </c>
      <c r="Q156" s="1">
        <f>_xlfn.XLOOKUP(_xlfn.CONCAT($B156,$D156),ECT_OperationalInfo!$G$2:$G$362,ECT_OperationalInfo!$D$2:$D$362)</f>
        <v>0.05</v>
      </c>
      <c r="R156">
        <f>_xlfn.XLOOKUP(_xlfn.CONCAT($B156,$D156),ECT_OperationalInfo!$G$2:$G$362,ECT_OperationalInfo!$E$2:$E$362)</f>
        <v>0.01</v>
      </c>
      <c r="S156">
        <f>_xlfn.XLOOKUP(_xlfn.CONCAT($B156,$D156),ECT_OperationalInfo!$G$2:$G$362,ECT_OperationalInfo!$F$2:$F$362)</f>
        <v>0.01</v>
      </c>
      <c r="T156" s="1">
        <f>SUMIF(ECT_LegacyCapacity!$F$2:$F$257,_xlfn.CONCAT($C156,$B156),ECT_LegacyCapacity!$E$2:$E$257)*1000-IFERROR(SUMIFS(ECT_LegacyRetirement!$F$2:$F$2701,ECT_LegacyRetirement!$G$2:$G$2701,_xlfn.CONCAT($B156,$C156),ECT_LegacyRetirement!$E$2:$E$2701,"&lt;="&amp;D156)*1000,0)</f>
        <v>0</v>
      </c>
      <c r="U156" s="16">
        <f>IFERROR(SUMIFS(ECT_CapAddBounds!$F$2:$F$5959,ECT_CapAddBounds!$H$2:$H$5959,_xlfn.CONCAT($B156,$C156),ECT_CapAddBounds!$E$2:$E$5959,"&lt;="&amp;D156)*1000,0)</f>
        <v>0</v>
      </c>
      <c r="V156" s="16">
        <f>IFERROR(SUMIFS(ECT_CapAddBounds!$G$2:$G$5959,ECT_CapAddBounds!$H$2:$H$5959,_xlfn.CONCAT($B156,$C156),ECT_CapAddBounds!$E$2:$E$5959,"&lt;="&amp;D156)*1000,0)</f>
        <v>0</v>
      </c>
      <c r="W156" s="27"/>
      <c r="X156" s="27"/>
      <c r="Y156">
        <v>5</v>
      </c>
      <c r="Z156">
        <v>0.105</v>
      </c>
      <c r="AB156" s="1">
        <f>1/L156/(1-Q156)</f>
        <v>1.0526315789473684</v>
      </c>
      <c r="AC156" s="25"/>
      <c r="AD156" s="26"/>
      <c r="AE156">
        <v>0</v>
      </c>
      <c r="AF156">
        <f>Y156*Conversions!$D$4</f>
        <v>6.1945879073556211</v>
      </c>
      <c r="AG156" s="3">
        <f t="shared" si="107"/>
        <v>29.094841482644373</v>
      </c>
      <c r="AH156">
        <f t="shared" si="110"/>
        <v>30</v>
      </c>
      <c r="AI156">
        <f t="shared" si="108"/>
        <v>0.11052848152960514</v>
      </c>
      <c r="AJ156" s="14">
        <f t="shared" si="109"/>
        <v>263.2338839727143</v>
      </c>
    </row>
    <row r="157" spans="1:36" hidden="1" x14ac:dyDescent="0.25">
      <c r="A157">
        <v>3</v>
      </c>
      <c r="B157" t="s">
        <v>15</v>
      </c>
      <c r="C157" t="s">
        <v>12</v>
      </c>
      <c r="D157">
        <f>_xlfn.XLOOKUP(A157,PeriodMap!$A$2:$A$45,PeriodMap!$B$2:$B$45)</f>
        <v>2025</v>
      </c>
      <c r="E157" t="s">
        <v>231</v>
      </c>
      <c r="F157" t="s">
        <v>232</v>
      </c>
      <c r="G157" t="s">
        <v>6</v>
      </c>
      <c r="H157" t="s">
        <v>124</v>
      </c>
      <c r="I157" t="s">
        <v>37</v>
      </c>
      <c r="J157" t="s">
        <v>34</v>
      </c>
      <c r="K157">
        <v>8760</v>
      </c>
      <c r="L157" s="5">
        <f>_xlfn.XLOOKUP(_xlfn.CONCAT($B157,$C157,$D157),ECT_EfficiencyCostMaxAnnualUF!$J$2:$J$12484,ECT_EfficiencyCostMaxAnnualUF!$F$2:$F$12484)</f>
        <v>1</v>
      </c>
      <c r="M157" s="5">
        <f>_xlfn.XLOOKUP(_xlfn.CONCAT($B157,$C157,$D157),ECT_EfficiencyCostMaxAnnualUF!$J$2:$J$12484,ECT_EfficiencyCostMaxAnnualUF!$I$2:$I$12484)</f>
        <v>1</v>
      </c>
      <c r="N157" s="5">
        <f>_xlfn.XLOOKUP(_xlfn.CONCAT($B157,$C157,$D157),ECT_EfficiencyCostMaxAnnualUF!$J$2:$J$12484,ECT_EfficiencyCostMaxAnnualUF!$G$2:$G$12484)/1000</f>
        <v>19.631814519999999</v>
      </c>
      <c r="O157" s="5">
        <f>_xlfn.XLOOKUP(_xlfn.CONCAT($B157,$C157,$D157),ECT_EfficiencyCostMaxAnnualUF!$J$2:$J$12484,ECT_EfficiencyCostMaxAnnualUF!$H$2:$H$12484)</f>
        <v>0</v>
      </c>
      <c r="P157" s="74">
        <f>_xlfn.XLOOKUP(_xlfn.CONCAT($B157,$D157+1),ECT_Lifetime!$D$2:$D$1000,ECT_Lifetime!$C$2:$C$1000)</f>
        <v>40</v>
      </c>
      <c r="Q157" s="1">
        <f>_xlfn.XLOOKUP(_xlfn.CONCAT($B157,$D157),ECT_OperationalInfo!$G$2:$G$362,ECT_OperationalInfo!$D$2:$D$362)</f>
        <v>6.0000000000000001E-3</v>
      </c>
      <c r="R157">
        <f>_xlfn.XLOOKUP(_xlfn.CONCAT($B157,$D157),ECT_OperationalInfo!$G$2:$G$362,ECT_OperationalInfo!$E$2:$E$362)</f>
        <v>1</v>
      </c>
      <c r="S157">
        <f>_xlfn.XLOOKUP(_xlfn.CONCAT($B157,$D157),ECT_OperationalInfo!$G$2:$G$362,ECT_OperationalInfo!$F$2:$F$362)</f>
        <v>1</v>
      </c>
      <c r="T157" s="1">
        <f>SUMIF(ECT_LegacyCapacity!$F$2:$F$257,_xlfn.CONCAT($C157,$B157),ECT_LegacyCapacity!$E$2:$E$257)*1000-IFERROR(SUMIFS(ECT_LegacyRetirement!$F$2:$F$2701,ECT_LegacyRetirement!$G$2:$G$2701,_xlfn.CONCAT($B157,$C157),ECT_LegacyRetirement!$E$2:$E$2701,"&lt;="&amp;D157)*1000,0)</f>
        <v>20527.317305</v>
      </c>
      <c r="U157" s="16">
        <f>IFERROR(SUMIFS(ECT_CapAddBounds!$F$2:$F$5959,ECT_CapAddBounds!$H$2:$H$5959,_xlfn.CONCAT($B157,$C157),ECT_CapAddBounds!$E$2:$E$5959,"&lt;="&amp;D157)*1000,0)</f>
        <v>560</v>
      </c>
      <c r="V157" s="16">
        <f>IFERROR(SUMIFS(ECT_CapAddBounds!$G$2:$G$5959,ECT_CapAddBounds!$H$2:$H$5959,_xlfn.CONCAT($B157,$C157),ECT_CapAddBounds!$E$2:$E$5959,"&lt;="&amp;D157)*1000,0)</f>
        <v>560</v>
      </c>
      <c r="W157" s="25"/>
      <c r="X157" s="28"/>
      <c r="Y157">
        <v>4.4000000000000004</v>
      </c>
      <c r="Z157">
        <v>0.105</v>
      </c>
      <c r="AB157" s="24"/>
      <c r="AC157" s="1">
        <f>L157-Q157</f>
        <v>0.99399999999999999</v>
      </c>
      <c r="AD157" s="24"/>
      <c r="AE157">
        <v>0</v>
      </c>
      <c r="AF157">
        <f>Y157*Conversions!$D$4</f>
        <v>5.4512373584729472</v>
      </c>
      <c r="AG157" s="3">
        <f t="shared" si="107"/>
        <v>14.180577161527051</v>
      </c>
      <c r="AH157">
        <f t="shared" si="110"/>
        <v>40</v>
      </c>
      <c r="AI157">
        <f t="shared" si="108"/>
        <v>0.10697140835497033</v>
      </c>
      <c r="AJ157" s="14">
        <f t="shared" si="109"/>
        <v>132.56418121065303</v>
      </c>
    </row>
    <row r="158" spans="1:36" hidden="1" x14ac:dyDescent="0.25">
      <c r="A158">
        <v>3</v>
      </c>
      <c r="B158" t="s">
        <v>18</v>
      </c>
      <c r="C158" t="s">
        <v>12</v>
      </c>
      <c r="D158">
        <f>_xlfn.XLOOKUP(A158,PeriodMap!$A$2:$A$45,PeriodMap!$B$2:$B$45)</f>
        <v>2025</v>
      </c>
      <c r="E158" t="s">
        <v>231</v>
      </c>
      <c r="F158" t="s">
        <v>233</v>
      </c>
      <c r="G158" t="s">
        <v>6</v>
      </c>
      <c r="H158" t="s">
        <v>124</v>
      </c>
      <c r="I158" t="s">
        <v>37</v>
      </c>
      <c r="J158" t="s">
        <v>34</v>
      </c>
      <c r="K158">
        <v>8760</v>
      </c>
      <c r="L158" s="5">
        <f>_xlfn.XLOOKUP(_xlfn.CONCAT($B158,$C158,$D158),ECT_EfficiencyCostMaxAnnualUF!$J$2:$J$12484,ECT_EfficiencyCostMaxAnnualUF!$F$2:$F$12484)</f>
        <v>1</v>
      </c>
      <c r="M158" s="5">
        <f>_xlfn.XLOOKUP(_xlfn.CONCAT($B158,$C158,$D158),ECT_EfficiencyCostMaxAnnualUF!$J$2:$J$12484,ECT_EfficiencyCostMaxAnnualUF!$I$2:$I$12484)</f>
        <v>1</v>
      </c>
      <c r="N158" s="5">
        <f>_xlfn.XLOOKUP(_xlfn.CONCAT($B158,$C158,$D158),ECT_EfficiencyCostMaxAnnualUF!$J$2:$J$12484,ECT_EfficiencyCostMaxAnnualUF!$G$2:$G$12484)/1000</f>
        <v>11.825348760000001</v>
      </c>
      <c r="O158" s="5">
        <f>_xlfn.XLOOKUP(_xlfn.CONCAT($B158,$C158,$D158),ECT_EfficiencyCostMaxAnnualUF!$J$2:$J$12484,ECT_EfficiencyCostMaxAnnualUF!$H$2:$H$12484)</f>
        <v>0</v>
      </c>
      <c r="P158" s="74">
        <f>_xlfn.XLOOKUP(_xlfn.CONCAT($B158,$D158+1),ECT_Lifetime!$D$2:$D$1000,ECT_Lifetime!$C$2:$C$1000)</f>
        <v>35</v>
      </c>
      <c r="Q158" s="1">
        <f>_xlfn.XLOOKUP(_xlfn.CONCAT($B158,$D158),ECT_OperationalInfo!$G$2:$G$362,ECT_OperationalInfo!$D$2:$D$362)</f>
        <v>0.01</v>
      </c>
      <c r="R158">
        <f>_xlfn.XLOOKUP(_xlfn.CONCAT($B158,$D158),ECT_OperationalInfo!$G$2:$G$362,ECT_OperationalInfo!$E$2:$E$362)</f>
        <v>1</v>
      </c>
      <c r="S158">
        <f>_xlfn.XLOOKUP(_xlfn.CONCAT($B158,$D158),ECT_OperationalInfo!$G$2:$G$362,ECT_OperationalInfo!$F$2:$F$362)</f>
        <v>1</v>
      </c>
      <c r="T158" s="1">
        <f>SUMIF(ECT_LegacyCapacity!$F$2:$F$257,_xlfn.CONCAT($C158,$B158),ECT_LegacyCapacity!$E$2:$E$257)*1000-IFERROR(SUMIFS(ECT_LegacyRetirement!$F$2:$F$2701,ECT_LegacyRetirement!$G$2:$G$2701,_xlfn.CONCAT($B158,$C158),ECT_LegacyRetirement!$E$2:$E$2701,"&lt;="&amp;D158)*1000,0)</f>
        <v>1698.7499999999998</v>
      </c>
      <c r="U158" s="16">
        <f>IFERROR(SUMIFS(ECT_CapAddBounds!$F$2:$F$5959,ECT_CapAddBounds!$H$2:$H$5959,_xlfn.CONCAT($B158,$C158),ECT_CapAddBounds!$E$2:$E$5959,"&lt;="&amp;D158)*1000,0)</f>
        <v>56</v>
      </c>
      <c r="V158" s="16">
        <f>IFERROR(SUMIFS(ECT_CapAddBounds!$G$2:$G$5959,ECT_CapAddBounds!$H$2:$H$5959,_xlfn.CONCAT($B158,$C158),ECT_CapAddBounds!$E$2:$E$5959,"&lt;="&amp;D158)*1000,0)</f>
        <v>56</v>
      </c>
      <c r="W158" s="25"/>
      <c r="X158" s="28"/>
      <c r="Y158">
        <f>2.4</f>
        <v>2.4</v>
      </c>
      <c r="Z158">
        <v>8.3500000000000005E-2</v>
      </c>
      <c r="AB158" s="24"/>
      <c r="AC158" s="1">
        <f>L158-Q158</f>
        <v>0.99</v>
      </c>
      <c r="AD158" s="24"/>
      <c r="AE158">
        <v>0</v>
      </c>
      <c r="AF158">
        <f>Y158*Conversions!$D$4</f>
        <v>2.973402195530698</v>
      </c>
      <c r="AG158" s="3">
        <f t="shared" si="107"/>
        <v>8.8519465644693032</v>
      </c>
      <c r="AH158">
        <f t="shared" si="110"/>
        <v>35</v>
      </c>
      <c r="AI158">
        <f t="shared" si="108"/>
        <v>8.8866958914066166E-2</v>
      </c>
      <c r="AJ158" s="14">
        <f t="shared" si="109"/>
        <v>99.608973600965513</v>
      </c>
    </row>
    <row r="159" spans="1:36" hidden="1" x14ac:dyDescent="0.25">
      <c r="A159">
        <v>3</v>
      </c>
      <c r="B159" t="s">
        <v>7</v>
      </c>
      <c r="C159" t="s">
        <v>12</v>
      </c>
      <c r="D159">
        <f>_xlfn.XLOOKUP(A159,PeriodMap!$A$2:$A$45,PeriodMap!$B$2:$B$45)</f>
        <v>2025</v>
      </c>
      <c r="E159" t="s">
        <v>227</v>
      </c>
      <c r="F159" t="s">
        <v>230</v>
      </c>
      <c r="G159" t="s">
        <v>6</v>
      </c>
      <c r="H159" t="s">
        <v>124</v>
      </c>
      <c r="I159" t="s">
        <v>38</v>
      </c>
      <c r="J159" t="s">
        <v>34</v>
      </c>
      <c r="K159">
        <v>8760</v>
      </c>
      <c r="L159" s="5">
        <f>_xlfn.XLOOKUP(_xlfn.CONCAT($B159,$C159,$D159),ECT_EfficiencyCostMaxAnnualUF!$J$2:$J$12484,ECT_EfficiencyCostMaxAnnualUF!$F$2:$F$12484)</f>
        <v>0.238845897</v>
      </c>
      <c r="M159" s="5">
        <f>_xlfn.XLOOKUP(_xlfn.CONCAT($B159,$C159,$D159),ECT_EfficiencyCostMaxAnnualUF!$J$2:$J$12484,ECT_EfficiencyCostMaxAnnualUF!$I$2:$I$12484)</f>
        <v>1</v>
      </c>
      <c r="N159" s="5">
        <f>_xlfn.XLOOKUP(_xlfn.CONCAT($B159,$C159,$D159),ECT_EfficiencyCostMaxAnnualUF!$J$2:$J$12484,ECT_EfficiencyCostMaxAnnualUF!$G$2:$G$12484)/1000</f>
        <v>7.7134572399999994</v>
      </c>
      <c r="O159" s="5">
        <f>_xlfn.XLOOKUP(_xlfn.CONCAT($B159,$C159,$D159),ECT_EfficiencyCostMaxAnnualUF!$J$2:$J$12484,ECT_EfficiencyCostMaxAnnualUF!$H$2:$H$12484)</f>
        <v>0</v>
      </c>
      <c r="P159" s="74">
        <f>_xlfn.XLOOKUP(_xlfn.CONCAT($B159,$D159+1),ECT_Lifetime!$D$2:$D$1000,ECT_Lifetime!$C$2:$C$1000)</f>
        <v>20</v>
      </c>
      <c r="Q159" s="1">
        <f>_xlfn.XLOOKUP(_xlfn.CONCAT($B159,$D159),ECT_OperationalInfo!$G$2:$G$362,ECT_OperationalInfo!$D$2:$D$362)</f>
        <v>0.1</v>
      </c>
      <c r="R159">
        <f>_xlfn.XLOOKUP(_xlfn.CONCAT($B159,$D159),ECT_OperationalInfo!$G$2:$G$362,ECT_OperationalInfo!$E$2:$E$362)</f>
        <v>0.06</v>
      </c>
      <c r="S159">
        <f>_xlfn.XLOOKUP(_xlfn.CONCAT($B159,$D159),ECT_OperationalInfo!$G$2:$G$362,ECT_OperationalInfo!$F$2:$F$362)</f>
        <v>0.06</v>
      </c>
      <c r="T159" s="1">
        <f>SUMIF(ECT_LegacyCapacity!$F$2:$F$257,_xlfn.CONCAT($C159,$B159),ECT_LegacyCapacity!$E$2:$E$257)*1000-IFERROR(SUMIFS(ECT_LegacyRetirement!$F$2:$F$2701,ECT_LegacyRetirement!$G$2:$G$2701,_xlfn.CONCAT($B159,$C159),ECT_LegacyRetirement!$E$2:$E$2701,"&lt;="&amp;D159)*1000,0)</f>
        <v>3357.15</v>
      </c>
      <c r="U159" s="16">
        <f>IFERROR(SUMIFS(ECT_CapAddBounds!$F$2:$F$5959,ECT_CapAddBounds!$H$2:$H$5959,_xlfn.CONCAT($B159,$C159),ECT_CapAddBounds!$E$2:$E$5959,"&lt;="&amp;D159)*1000,0)</f>
        <v>286.00000000000006</v>
      </c>
      <c r="V159" s="16">
        <f>IFERROR(SUMIFS(ECT_CapAddBounds!$G$2:$G$5959,ECT_CapAddBounds!$H$2:$H$5959,_xlfn.CONCAT($B159,$C159),ECT_CapAddBounds!$E$2:$E$5959,"&lt;="&amp;D159)*1000,0)</f>
        <v>286.00000000000006</v>
      </c>
      <c r="W159" s="1">
        <f>CarriersTech_characteristics!$G$7</f>
        <v>13.648968</v>
      </c>
      <c r="X159" s="1">
        <f>CarriersTech_characteristics!$H$5*1000</f>
        <v>1656436.6880000001</v>
      </c>
      <c r="Y159" s="12">
        <v>1</v>
      </c>
      <c r="Z159">
        <v>8.3500000000000005E-2</v>
      </c>
      <c r="AB159" s="1">
        <f>1/L159/(1-Q159)</f>
        <v>4.6519999927447406</v>
      </c>
      <c r="AC159" s="25"/>
      <c r="AD159" s="30">
        <f>X159/(W159*Conversions!$D$2)</f>
        <v>0.43689545093040172</v>
      </c>
      <c r="AE159">
        <v>0</v>
      </c>
      <c r="AF159">
        <f>Y159*Conversions!$D$4</f>
        <v>1.2389175814711242</v>
      </c>
      <c r="AG159" s="3">
        <f t="shared" si="107"/>
        <v>6.474539658528875</v>
      </c>
      <c r="AH159">
        <f t="shared" si="110"/>
        <v>20</v>
      </c>
      <c r="AI159">
        <f t="shared" si="108"/>
        <v>0.10451929579519206</v>
      </c>
      <c r="AJ159" s="14">
        <f t="shared" si="109"/>
        <v>61.945879076872878</v>
      </c>
    </row>
    <row r="160" spans="1:36" hidden="1" x14ac:dyDescent="0.25">
      <c r="A160">
        <v>3</v>
      </c>
      <c r="B160" t="s">
        <v>19</v>
      </c>
      <c r="C160" t="s">
        <v>12</v>
      </c>
      <c r="D160">
        <f>_xlfn.XLOOKUP(A160,PeriodMap!$A$2:$A$45,PeriodMap!$B$2:$B$45)</f>
        <v>2025</v>
      </c>
      <c r="E160" t="s">
        <v>239</v>
      </c>
      <c r="F160" t="s">
        <v>236</v>
      </c>
      <c r="G160" t="s">
        <v>6</v>
      </c>
      <c r="H160" t="s">
        <v>124</v>
      </c>
      <c r="I160" t="s">
        <v>39</v>
      </c>
      <c r="J160" t="s">
        <v>34</v>
      </c>
      <c r="K160">
        <v>8760</v>
      </c>
      <c r="L160" s="5">
        <f>_xlfn.XLOOKUP(_xlfn.CONCAT($B160,$C160,$D160),ECT_EfficiencyCostMaxAnnualUF!$J$2:$J$12484,ECT_EfficiencyCostMaxAnnualUF!$F$2:$F$12484)</f>
        <v>1</v>
      </c>
      <c r="M160" s="5">
        <f>_xlfn.XLOOKUP(_xlfn.CONCAT($B160,$C160,$D160),ECT_EfficiencyCostMaxAnnualUF!$J$2:$J$12484,ECT_EfficiencyCostMaxAnnualUF!$I$2:$I$12484)</f>
        <v>1</v>
      </c>
      <c r="N160" s="5">
        <f>_xlfn.XLOOKUP(_xlfn.CONCAT($B160,$C160,$D160),ECT_EfficiencyCostMaxAnnualUF!$J$2:$J$12484,ECT_EfficiencyCostMaxAnnualUF!$G$2:$G$12484)/1000</f>
        <v>5.2549250320000001</v>
      </c>
      <c r="O160" s="5">
        <f>_xlfn.XLOOKUP(_xlfn.CONCAT($B160,$C160,$D160),ECT_EfficiencyCostMaxAnnualUF!$J$2:$J$12484,ECT_EfficiencyCostMaxAnnualUF!$H$2:$H$12484)</f>
        <v>0</v>
      </c>
      <c r="P160" s="74">
        <f>_xlfn.XLOOKUP(_xlfn.CONCAT($B160,$D160+1),ECT_Lifetime!$D$2:$D$1000,ECT_Lifetime!$C$2:$C$1000)</f>
        <v>25</v>
      </c>
      <c r="Q160" s="1">
        <f>_xlfn.XLOOKUP(_xlfn.CONCAT($B160,$D160),ECT_OperationalInfo!$G$2:$G$362,ECT_OperationalInfo!$D$2:$D$362)</f>
        <v>0.01</v>
      </c>
      <c r="R160">
        <f>_xlfn.XLOOKUP(_xlfn.CONCAT($B160,$D160),ECT_OperationalInfo!$G$2:$G$362,ECT_OperationalInfo!$E$2:$E$362)</f>
        <v>1</v>
      </c>
      <c r="S160">
        <f>_xlfn.XLOOKUP(_xlfn.CONCAT($B160,$D160),ECT_OperationalInfo!$G$2:$G$362,ECT_OperationalInfo!$F$2:$F$362)</f>
        <v>1</v>
      </c>
      <c r="T160" s="1">
        <f>SUMIF(ECT_LegacyCapacity!$F$2:$F$257,_xlfn.CONCAT($C160,$B160),ECT_LegacyCapacity!$E$2:$E$257)*1000-IFERROR(SUMIFS(ECT_LegacyRetirement!$F$2:$F$2701,ECT_LegacyRetirement!$G$2:$G$2701,_xlfn.CONCAT($B160,$C160),ECT_LegacyRetirement!$E$2:$E$2701,"&lt;="&amp;D160)*1000,0)</f>
        <v>19996.724187999997</v>
      </c>
      <c r="U160" s="16">
        <f>IFERROR(SUMIFS(ECT_CapAddBounds!$F$2:$F$5959,ECT_CapAddBounds!$H$2:$H$5959,_xlfn.CONCAT($B160,$C160),ECT_CapAddBounds!$E$2:$E$5959,"&lt;="&amp;D160)*1000,0)</f>
        <v>9641</v>
      </c>
      <c r="V160" s="16">
        <f>IFERROR(SUMIFS(ECT_CapAddBounds!$G$2:$G$5959,ECT_CapAddBounds!$H$2:$H$5959,_xlfn.CONCAT($B160,$C160),ECT_CapAddBounds!$E$2:$E$5959,"&lt;="&amp;D160)*1000,0)</f>
        <v>9641</v>
      </c>
      <c r="W160" s="25"/>
      <c r="X160" s="29" t="s">
        <v>248</v>
      </c>
      <c r="Y160">
        <v>0.35</v>
      </c>
      <c r="Z160">
        <v>0.105</v>
      </c>
      <c r="AB160" s="25">
        <v>1</v>
      </c>
      <c r="AC160" s="25"/>
      <c r="AD160" s="24"/>
      <c r="AE160">
        <v>0</v>
      </c>
      <c r="AF160">
        <f>Y160*Conversions!$D$4</f>
        <v>0.43362115351489344</v>
      </c>
      <c r="AG160" s="3">
        <f t="shared" si="107"/>
        <v>4.8213038784851063</v>
      </c>
      <c r="AH160">
        <f t="shared" si="110"/>
        <v>25</v>
      </c>
      <c r="AI160">
        <f t="shared" si="108"/>
        <v>0.11442931981310331</v>
      </c>
      <c r="AJ160" s="14">
        <f t="shared" si="109"/>
        <v>42.133466198695508</v>
      </c>
    </row>
    <row r="161" spans="1:36" hidden="1" x14ac:dyDescent="0.25">
      <c r="A161">
        <v>3</v>
      </c>
      <c r="B161" t="s">
        <v>20</v>
      </c>
      <c r="C161" t="s">
        <v>12</v>
      </c>
      <c r="D161">
        <f>_xlfn.XLOOKUP(A161,PeriodMap!$A$2:$A$45,PeriodMap!$B$2:$B$45)</f>
        <v>2025</v>
      </c>
      <c r="E161" t="s">
        <v>239</v>
      </c>
      <c r="F161" t="s">
        <v>237</v>
      </c>
      <c r="G161" t="s">
        <v>6</v>
      </c>
      <c r="H161" t="s">
        <v>124</v>
      </c>
      <c r="I161" t="s">
        <v>39</v>
      </c>
      <c r="J161" t="s">
        <v>34</v>
      </c>
      <c r="K161">
        <v>8760</v>
      </c>
      <c r="L161" s="5">
        <f>_xlfn.XLOOKUP(_xlfn.CONCAT($B161,$C161,$D161),ECT_EfficiencyCostMaxAnnualUF!$J$2:$J$12484,ECT_EfficiencyCostMaxAnnualUF!$F$2:$F$12484)</f>
        <v>1</v>
      </c>
      <c r="M161" s="5">
        <f>_xlfn.XLOOKUP(_xlfn.CONCAT($B161,$C161,$D161),ECT_EfficiencyCostMaxAnnualUF!$J$2:$J$12484,ECT_EfficiencyCostMaxAnnualUF!$I$2:$I$12484)</f>
        <v>1</v>
      </c>
      <c r="N161" s="5">
        <f>_xlfn.XLOOKUP(_xlfn.CONCAT($B161,$C161,$D161),ECT_EfficiencyCostMaxAnnualUF!$J$2:$J$12484,ECT_EfficiencyCostMaxAnnualUF!$G$2:$G$12484)/1000</f>
        <v>5.1879295450000003</v>
      </c>
      <c r="O161" s="5">
        <f>_xlfn.XLOOKUP(_xlfn.CONCAT($B161,$C161,$D161),ECT_EfficiencyCostMaxAnnualUF!$J$2:$J$12484,ECT_EfficiencyCostMaxAnnualUF!$H$2:$H$12484)</f>
        <v>0</v>
      </c>
      <c r="P161" s="74">
        <f>_xlfn.XLOOKUP(_xlfn.CONCAT($B161,$D161+1),ECT_Lifetime!$D$2:$D$1000,ECT_Lifetime!$C$2:$C$1000)</f>
        <v>25</v>
      </c>
      <c r="Q161" s="1">
        <f>_xlfn.XLOOKUP(_xlfn.CONCAT($B161,$D161),ECT_OperationalInfo!$G$2:$G$362,ECT_OperationalInfo!$D$2:$D$362)</f>
        <v>6.0000000000000001E-3</v>
      </c>
      <c r="R161">
        <f>_xlfn.XLOOKUP(_xlfn.CONCAT($B161,$D161),ECT_OperationalInfo!$G$2:$G$362,ECT_OperationalInfo!$E$2:$E$362)</f>
        <v>1</v>
      </c>
      <c r="S161">
        <f>_xlfn.XLOOKUP(_xlfn.CONCAT($B161,$D161),ECT_OperationalInfo!$G$2:$G$362,ECT_OperationalInfo!$F$2:$F$362)</f>
        <v>1</v>
      </c>
      <c r="T161" s="1">
        <f>SUMIF(ECT_LegacyCapacity!$F$2:$F$257,_xlfn.CONCAT($C161,$B161),ECT_LegacyCapacity!$E$2:$E$257)*1000-IFERROR(SUMIFS(ECT_LegacyRetirement!$F$2:$F$2701,ECT_LegacyRetirement!$G$2:$G$2701,_xlfn.CONCAT($B161,$C161),ECT_LegacyRetirement!$E$2:$E$2701,"&lt;="&amp;D161)*1000,0)</f>
        <v>2666.3458109999992</v>
      </c>
      <c r="U161" s="16">
        <f>IFERROR(SUMIFS(ECT_CapAddBounds!$F$2:$F$5959,ECT_CapAddBounds!$H$2:$H$5959,_xlfn.CONCAT($B161,$C161),ECT_CapAddBounds!$E$2:$E$5959,"&lt;="&amp;D161)*1000,0)</f>
        <v>5445</v>
      </c>
      <c r="V161" s="16">
        <f>IFERROR(SUMIFS(ECT_CapAddBounds!$G$2:$G$5959,ECT_CapAddBounds!$H$2:$H$5959,_xlfn.CONCAT($B161,$C161),ECT_CapAddBounds!$E$2:$E$5959,"&lt;="&amp;D161)*1000,0)</f>
        <v>5445</v>
      </c>
      <c r="W161" s="25"/>
      <c r="X161" s="25"/>
      <c r="Y161">
        <v>0.51</v>
      </c>
      <c r="Z161">
        <v>0.104</v>
      </c>
      <c r="AB161" s="25">
        <v>1</v>
      </c>
      <c r="AC161" s="25"/>
      <c r="AD161" s="24"/>
      <c r="AE161">
        <v>0</v>
      </c>
      <c r="AF161">
        <f>Y161*Conversions!$D$4</f>
        <v>0.63184796655027331</v>
      </c>
      <c r="AG161" s="3">
        <f t="shared" si="107"/>
        <v>4.5560815784497271</v>
      </c>
      <c r="AH161">
        <f t="shared" si="110"/>
        <v>25</v>
      </c>
      <c r="AI161">
        <f t="shared" si="108"/>
        <v>0.11357300490974749</v>
      </c>
      <c r="AJ161" s="14">
        <f t="shared" si="109"/>
        <v>40.115884774469833</v>
      </c>
    </row>
    <row r="162" spans="1:36" hidden="1" x14ac:dyDescent="0.25">
      <c r="A162">
        <v>3</v>
      </c>
      <c r="B162" t="s">
        <v>21</v>
      </c>
      <c r="C162" t="s">
        <v>12</v>
      </c>
      <c r="D162">
        <f>_xlfn.XLOOKUP(A162,PeriodMap!$A$2:$A$45,PeriodMap!$B$2:$B$45)</f>
        <v>2025</v>
      </c>
      <c r="E162" t="s">
        <v>239</v>
      </c>
      <c r="F162" t="s">
        <v>238</v>
      </c>
      <c r="G162" t="s">
        <v>6</v>
      </c>
      <c r="H162" t="s">
        <v>124</v>
      </c>
      <c r="I162" t="s">
        <v>40</v>
      </c>
      <c r="J162" t="s">
        <v>34</v>
      </c>
      <c r="K162">
        <v>8760</v>
      </c>
      <c r="L162" s="5">
        <f>_xlfn.XLOOKUP(_xlfn.CONCAT($B162,$C162,$D162),ECT_EfficiencyCostMaxAnnualUF!$J$2:$J$12484,ECT_EfficiencyCostMaxAnnualUF!$F$2:$F$12484)</f>
        <v>1</v>
      </c>
      <c r="M162" s="5">
        <f>_xlfn.XLOOKUP(_xlfn.CONCAT($B162,$C162,$D162),ECT_EfficiencyCostMaxAnnualUF!$J$2:$J$12484,ECT_EfficiencyCostMaxAnnualUF!$I$2:$I$12484)</f>
        <v>1</v>
      </c>
      <c r="N162" s="5">
        <f>_xlfn.XLOOKUP(_xlfn.CONCAT($B162,$C162,$D162),ECT_EfficiencyCostMaxAnnualUF!$J$2:$J$12484,ECT_EfficiencyCostMaxAnnualUF!$G$2:$G$12484)/1000</f>
        <v>10.51499128</v>
      </c>
      <c r="O162" s="5">
        <f>_xlfn.XLOOKUP(_xlfn.CONCAT($B162,$C162,$D162),ECT_EfficiencyCostMaxAnnualUF!$J$2:$J$12484,ECT_EfficiencyCostMaxAnnualUF!$H$2:$H$12484)</f>
        <v>0</v>
      </c>
      <c r="P162" s="74">
        <f>_xlfn.XLOOKUP(_xlfn.CONCAT($B162,$D162+1),ECT_Lifetime!$D$2:$D$1000,ECT_Lifetime!$C$2:$C$1000)</f>
        <v>25</v>
      </c>
      <c r="Q162" s="1">
        <f>_xlfn.XLOOKUP(_xlfn.CONCAT($B162,$D162),ECT_OperationalInfo!$G$2:$G$362,ECT_OperationalInfo!$D$2:$D$362)</f>
        <v>5.0000000000000001E-3</v>
      </c>
      <c r="R162">
        <f>_xlfn.XLOOKUP(_xlfn.CONCAT($B162,$D162),ECT_OperationalInfo!$G$2:$G$362,ECT_OperationalInfo!$E$2:$E$362)</f>
        <v>1</v>
      </c>
      <c r="S162">
        <f>_xlfn.XLOOKUP(_xlfn.CONCAT($B162,$D162),ECT_OperationalInfo!$G$2:$G$362,ECT_OperationalInfo!$F$2:$F$362)</f>
        <v>1</v>
      </c>
      <c r="T162" s="1">
        <f>SUMIF(ECT_LegacyCapacity!$F$2:$F$257,_xlfn.CONCAT($C162,$B162),ECT_LegacyCapacity!$E$2:$E$257)*1000-IFERROR(SUMIFS(ECT_LegacyRetirement!$F$2:$F$2701,ECT_LegacyRetirement!$G$2:$G$2701,_xlfn.CONCAT($B162,$C162),ECT_LegacyRetirement!$E$2:$E$2701,"&lt;="&amp;D162)*1000,0)</f>
        <v>5301.42</v>
      </c>
      <c r="U162" s="16">
        <f>IFERROR(SUMIFS(ECT_CapAddBounds!$F$2:$F$5959,ECT_CapAddBounds!$H$2:$H$5959,_xlfn.CONCAT($B162,$C162),ECT_CapAddBounds!$E$2:$E$5959,"&lt;="&amp;D162)*1000,0)</f>
        <v>31</v>
      </c>
      <c r="V162" s="16">
        <f>IFERROR(SUMIFS(ECT_CapAddBounds!$G$2:$G$5959,ECT_CapAddBounds!$H$2:$H$5959,_xlfn.CONCAT($B162,$C162),ECT_CapAddBounds!$E$2:$E$5959,"&lt;="&amp;D162)*1000,0)</f>
        <v>31</v>
      </c>
      <c r="W162" s="25"/>
      <c r="X162" s="25"/>
      <c r="Y162">
        <v>0.68</v>
      </c>
      <c r="Z162">
        <v>0.105</v>
      </c>
      <c r="AB162" s="25">
        <v>1</v>
      </c>
      <c r="AC162" s="25"/>
      <c r="AD162" s="24"/>
      <c r="AE162">
        <v>0</v>
      </c>
      <c r="AF162">
        <f>Y162*Conversions!$D$4</f>
        <v>0.84246395540036456</v>
      </c>
      <c r="AG162" s="3">
        <f t="shared" si="107"/>
        <v>9.6725273245996348</v>
      </c>
      <c r="AH162">
        <f t="shared" si="110"/>
        <v>25</v>
      </c>
      <c r="AI162">
        <f t="shared" si="108"/>
        <v>0.11442931981310331</v>
      </c>
      <c r="AJ162" s="14">
        <f t="shared" si="109"/>
        <v>84.52840006737533</v>
      </c>
    </row>
    <row r="163" spans="1:36" s="19" customFormat="1" hidden="1" x14ac:dyDescent="0.25">
      <c r="A163" s="19">
        <v>3</v>
      </c>
      <c r="B163" s="19" t="s">
        <v>23</v>
      </c>
      <c r="C163" s="19" t="s">
        <v>12</v>
      </c>
      <c r="D163" s="19">
        <f>_xlfn.XLOOKUP(A163,PeriodMap!$A$2:$A$45,PeriodMap!$B$2:$B$45)</f>
        <v>2025</v>
      </c>
      <c r="E163" s="19" t="s">
        <v>239</v>
      </c>
      <c r="G163" s="19" t="s">
        <v>6</v>
      </c>
      <c r="H163" s="19" t="s">
        <v>124</v>
      </c>
      <c r="I163" s="19" t="s">
        <v>40</v>
      </c>
      <c r="J163" s="19" t="s">
        <v>34</v>
      </c>
      <c r="K163" s="19">
        <v>8760</v>
      </c>
      <c r="L163" s="37">
        <f>_xlfn.XLOOKUP(_xlfn.CONCAT($B163,$C163,$D163),ECT_EfficiencyCostMaxAnnualUF!$J$2:$J$12484,ECT_EfficiencyCostMaxAnnualUF!$F$2:$F$12484)</f>
        <v>1</v>
      </c>
      <c r="M163" s="37">
        <f>_xlfn.XLOOKUP(_xlfn.CONCAT($B163,$C163,$D163),ECT_EfficiencyCostMaxAnnualUF!$J$2:$J$12484,ECT_EfficiencyCostMaxAnnualUF!$I$2:$I$12484)</f>
        <v>1</v>
      </c>
      <c r="N163" s="37">
        <f>_xlfn.XLOOKUP(_xlfn.CONCAT($B163,$C163,$D163),ECT_EfficiencyCostMaxAnnualUF!$J$2:$J$12484,ECT_EfficiencyCostMaxAnnualUF!$G$2:$G$12484)/1000</f>
        <v>32.741428190000001</v>
      </c>
      <c r="O163" s="37">
        <f>_xlfn.XLOOKUP(_xlfn.CONCAT($B163,$C163,$D163),ECT_EfficiencyCostMaxAnnualUF!$J$2:$J$12484,ECT_EfficiencyCostMaxAnnualUF!$H$2:$H$12484)</f>
        <v>0</v>
      </c>
      <c r="P163" s="82">
        <f>_xlfn.XLOOKUP(_xlfn.CONCAT($B163,$D163+1),ECT_Lifetime!$D$2:$D$1000,ECT_Lifetime!$C$2:$C$1000)</f>
        <v>25</v>
      </c>
      <c r="Q163" s="39">
        <f>_xlfn.XLOOKUP(_xlfn.CONCAT($B163,$D163),ECT_OperationalInfo!$G$2:$G$362,ECT_OperationalInfo!$D$2:$D$362)</f>
        <v>5.0000000000000001E-3</v>
      </c>
      <c r="R163" s="19">
        <f>_xlfn.XLOOKUP(_xlfn.CONCAT($B163,$D163),ECT_OperationalInfo!$G$2:$G$362,ECT_OperationalInfo!$E$2:$E$362)</f>
        <v>1</v>
      </c>
      <c r="S163" s="19">
        <f>_xlfn.XLOOKUP(_xlfn.CONCAT($B163,$D163),ECT_OperationalInfo!$G$2:$G$362,ECT_OperationalInfo!$F$2:$F$362)</f>
        <v>1</v>
      </c>
      <c r="T163" s="39">
        <f>SUMIF(ECT_LegacyCapacity!$F$2:$F$257,_xlfn.CONCAT($C163,$B163),ECT_LegacyCapacity!$E$2:$E$257)*1000-IFERROR(SUMIFS(ECT_LegacyRetirement!$F$2:$F$2701,ECT_LegacyRetirement!$G$2:$G$2701,_xlfn.CONCAT($B163,$C163),ECT_LegacyRetirement!$E$2:$E$2701,"&lt;="&amp;D163)*1000,0)</f>
        <v>0</v>
      </c>
      <c r="U163" s="41">
        <f>IFERROR(SUMIFS(ECT_CapAddBounds!$F$2:$F$5959,ECT_CapAddBounds!$H$2:$H$5959,_xlfn.CONCAT($B163,$C163),ECT_CapAddBounds!$E$2:$E$5959,"&lt;="&amp;D163)*1000,0)</f>
        <v>0</v>
      </c>
      <c r="V163" s="41">
        <f>IFERROR(SUMIFS(ECT_CapAddBounds!$G$2:$G$5959,ECT_CapAddBounds!$H$2:$H$5959,_xlfn.CONCAT($B163,$C163),ECT_CapAddBounds!$E$2:$E$5959,"&lt;="&amp;D163)*1000,0)</f>
        <v>0</v>
      </c>
      <c r="W163" s="42"/>
      <c r="X163" s="42"/>
      <c r="Y163" s="19">
        <v>6.7</v>
      </c>
      <c r="Z163" s="19">
        <v>0.112</v>
      </c>
      <c r="AA163" s="43"/>
      <c r="AB163" s="42">
        <v>1</v>
      </c>
      <c r="AC163" s="42"/>
      <c r="AD163" s="44"/>
      <c r="AE163" s="19">
        <v>0</v>
      </c>
      <c r="AF163" s="19">
        <f>Y163*Conversions!$D$4</f>
        <v>8.3007477958565321</v>
      </c>
      <c r="AG163" s="38">
        <f t="shared" si="107"/>
        <v>24.44068039414347</v>
      </c>
      <c r="AH163" s="19">
        <f t="shared" si="110"/>
        <v>25</v>
      </c>
      <c r="AI163" s="19">
        <f t="shared" si="108"/>
        <v>0.12047788778229078</v>
      </c>
      <c r="AJ163" s="45">
        <f t="shared" si="109"/>
        <v>202.8644496018135</v>
      </c>
    </row>
    <row r="164" spans="1:36" hidden="1" x14ac:dyDescent="0.25">
      <c r="A164">
        <v>3</v>
      </c>
      <c r="B164" t="s">
        <v>13</v>
      </c>
      <c r="C164" t="s">
        <v>9</v>
      </c>
      <c r="D164">
        <f>_xlfn.XLOOKUP(A164,PeriodMap!$A$2:$A$45,PeriodMap!$B$2:$B$45)</f>
        <v>2025</v>
      </c>
      <c r="E164" t="s">
        <v>227</v>
      </c>
      <c r="F164" t="s">
        <v>229</v>
      </c>
      <c r="G164" t="s">
        <v>6</v>
      </c>
      <c r="H164" t="s">
        <v>124</v>
      </c>
      <c r="I164" t="s">
        <v>33</v>
      </c>
      <c r="J164" t="s">
        <v>34</v>
      </c>
      <c r="K164">
        <v>8760</v>
      </c>
      <c r="L164" s="5">
        <f>_xlfn.XLOOKUP(_xlfn.CONCAT($B164,$C164,$D164),ECT_EfficiencyCostMaxAnnualUF!$J$2:$J$12484,ECT_EfficiencyCostMaxAnnualUF!$F$2:$F$12484)</f>
        <v>0.38096819999999998</v>
      </c>
      <c r="M164" s="5">
        <f>_xlfn.XLOOKUP(_xlfn.CONCAT($B164,$C164,$D164),ECT_EfficiencyCostMaxAnnualUF!$J$2:$J$12484,ECT_EfficiencyCostMaxAnnualUF!$I$2:$I$12484)</f>
        <v>0.85</v>
      </c>
      <c r="N164" s="5">
        <f>_xlfn.XLOOKUP(_xlfn.CONCAT($B164,$C164,$D164),ECT_EfficiencyCostMaxAnnualUF!$J$2:$J$12484,ECT_EfficiencyCostMaxAnnualUF!$G$2:$G$12484)/1000</f>
        <v>13.721031290000001</v>
      </c>
      <c r="O164" s="5">
        <f>_xlfn.XLOOKUP(_xlfn.CONCAT($B164,$C164,$D164),ECT_EfficiencyCostMaxAnnualUF!$J$2:$J$12484,ECT_EfficiencyCostMaxAnnualUF!$H$2:$H$12484)</f>
        <v>133.5230182</v>
      </c>
      <c r="P164" s="74">
        <f>_xlfn.XLOOKUP(_xlfn.CONCAT($B164,$D164+1),ECT_Lifetime!$D$2:$D$1000,ECT_Lifetime!$C$2:$C$1000)</f>
        <v>40</v>
      </c>
      <c r="Q164" s="1">
        <f>_xlfn.XLOOKUP(_xlfn.CONCAT($B164,$D164),ECT_OperationalInfo!$G$2:$G$362,ECT_OperationalInfo!$D$2:$D$362)</f>
        <v>6.6000000000000003E-2</v>
      </c>
      <c r="R164">
        <f>_xlfn.XLOOKUP(_xlfn.CONCAT($B164,$D164),ECT_OperationalInfo!$G$2:$G$362,ECT_OperationalInfo!$E$2:$E$362)</f>
        <v>0.3</v>
      </c>
      <c r="S164">
        <f>_xlfn.XLOOKUP(_xlfn.CONCAT($B164,$D164),ECT_OperationalInfo!$G$2:$G$362,ECT_OperationalInfo!$F$2:$F$362)</f>
        <v>0.3</v>
      </c>
      <c r="T164" s="1">
        <f>SUMIF(ECT_LegacyCapacity!$F$2:$F$257,_xlfn.CONCAT($C164,$B164),ECT_LegacyCapacity!$E$2:$E$257)*1000-IFERROR(SUMIFS(ECT_LegacyRetirement!$F$2:$F$2701,ECT_LegacyRetirement!$G$2:$G$2701,_xlfn.CONCAT($B164,$C164),ECT_LegacyRetirement!$E$2:$E$2701,"&lt;="&amp;D164)*1000,0)</f>
        <v>1010.929706</v>
      </c>
      <c r="U164" s="16">
        <f>IFERROR(SUMIFS(ECT_CapAddBounds!$F$2:$F$5959,ECT_CapAddBounds!$H$2:$H$5959,_xlfn.CONCAT($B164,$C164),ECT_CapAddBounds!$E$2:$E$5959,"&lt;="&amp;D164)*1000,0)</f>
        <v>0</v>
      </c>
      <c r="V164" s="16">
        <f>IFERROR(SUMIFS(ECT_CapAddBounds!$G$2:$G$5959,ECT_CapAddBounds!$H$2:$H$5959,_xlfn.CONCAT($B164,$C164),ECT_CapAddBounds!$E$2:$E$5959,"&lt;="&amp;D164)*1000,0)</f>
        <v>0</v>
      </c>
      <c r="W164" s="1">
        <f>CarriersTech_characteristics!$G$2</f>
        <v>17.207187650000002</v>
      </c>
      <c r="X164" s="1">
        <f>CarriersTech_characteristics!$H$28*1000</f>
        <v>1942097.6230000001</v>
      </c>
      <c r="Y164" s="7">
        <v>3</v>
      </c>
      <c r="Z164">
        <v>0.105</v>
      </c>
      <c r="AA164" s="35"/>
      <c r="AB164" s="1">
        <f>1/L164/(1-Q164)</f>
        <v>2.8103758044980376</v>
      </c>
      <c r="AC164" s="25"/>
      <c r="AD164" s="31">
        <f>X164/(W164*Conversions!$D$2)</f>
        <v>0.40631575182871843</v>
      </c>
      <c r="AE164" s="11">
        <f>O164/CarriersTech_characteristics!$G$2/Conversions!$D$2*AB164</f>
        <v>7.8507860294473842E-5</v>
      </c>
      <c r="AF164">
        <f>Y164*Conversions!$D$4</f>
        <v>3.7167527444133723</v>
      </c>
      <c r="AG164" s="3">
        <f t="shared" si="107"/>
        <v>10.004278545586629</v>
      </c>
      <c r="AH164">
        <f t="shared" si="110"/>
        <v>40</v>
      </c>
      <c r="AI164">
        <f t="shared" si="108"/>
        <v>0.10697140835497033</v>
      </c>
      <c r="AJ164" s="14">
        <f t="shared" si="109"/>
        <v>93.522920745221626</v>
      </c>
    </row>
    <row r="165" spans="1:36" hidden="1" x14ac:dyDescent="0.25">
      <c r="A165">
        <v>3</v>
      </c>
      <c r="B165" t="s">
        <v>14</v>
      </c>
      <c r="C165" t="s">
        <v>9</v>
      </c>
      <c r="D165">
        <f>_xlfn.XLOOKUP(A165,PeriodMap!$A$2:$A$45,PeriodMap!$B$2:$B$45)</f>
        <v>2025</v>
      </c>
      <c r="E165" t="s">
        <v>227</v>
      </c>
      <c r="F165" t="s">
        <v>234</v>
      </c>
      <c r="G165" t="s">
        <v>6</v>
      </c>
      <c r="H165" t="s">
        <v>124</v>
      </c>
      <c r="I165" t="s">
        <v>35</v>
      </c>
      <c r="J165" t="s">
        <v>34</v>
      </c>
      <c r="K165">
        <v>8760</v>
      </c>
      <c r="L165" s="5">
        <f>_xlfn.XLOOKUP(_xlfn.CONCAT($B165,$C165,$D165),ECT_EfficiencyCostMaxAnnualUF!$J$2:$J$12484,ECT_EfficiencyCostMaxAnnualUF!$F$2:$F$12484)</f>
        <v>0.40444272199999998</v>
      </c>
      <c r="M165" s="5">
        <f>_xlfn.XLOOKUP(_xlfn.CONCAT($B165,$C165,$D165),ECT_EfficiencyCostMaxAnnualUF!$J$2:$J$12484,ECT_EfficiencyCostMaxAnnualUF!$I$2:$I$12484)</f>
        <v>0.85</v>
      </c>
      <c r="N165" s="5">
        <f>_xlfn.XLOOKUP(_xlfn.CONCAT($B165,$C165,$D165),ECT_EfficiencyCostMaxAnnualUF!$J$2:$J$12484,ECT_EfficiencyCostMaxAnnualUF!$G$2:$G$12484)/1000</f>
        <v>8.512227803</v>
      </c>
      <c r="O165" s="5">
        <f>_xlfn.XLOOKUP(_xlfn.CONCAT($B165,$C165,$D165),ECT_EfficiencyCostMaxAnnualUF!$J$2:$J$12484,ECT_EfficiencyCostMaxAnnualUF!$H$2:$H$12484)</f>
        <v>0</v>
      </c>
      <c r="P165" s="74">
        <f>_xlfn.XLOOKUP(_xlfn.CONCAT($B165,$D165+1),ECT_Lifetime!$D$2:$D$1000,ECT_Lifetime!$C$2:$C$1000)</f>
        <v>25</v>
      </c>
      <c r="Q165" s="1">
        <f>_xlfn.XLOOKUP(_xlfn.CONCAT($B165,$D165),ECT_OperationalInfo!$G$2:$G$362,ECT_OperationalInfo!$D$2:$D$362)</f>
        <v>0.02</v>
      </c>
      <c r="R165">
        <f>_xlfn.XLOOKUP(_xlfn.CONCAT($B165,$D165),ECT_OperationalInfo!$G$2:$G$362,ECT_OperationalInfo!$E$2:$E$362)</f>
        <v>0.9</v>
      </c>
      <c r="S165">
        <f>_xlfn.XLOOKUP(_xlfn.CONCAT($B165,$D165),ECT_OperationalInfo!$G$2:$G$362,ECT_OperationalInfo!$F$2:$F$362)</f>
        <v>0.9</v>
      </c>
      <c r="T165" s="1">
        <f>SUMIF(ECT_LegacyCapacity!$F$2:$F$257,_xlfn.CONCAT($C165,$B165),ECT_LegacyCapacity!$E$2:$E$257)*1000-IFERROR(SUMIFS(ECT_LegacyRetirement!$F$2:$F$2701,ECT_LegacyRetirement!$G$2:$G$2701,_xlfn.CONCAT($B165,$C165),ECT_LegacyRetirement!$E$2:$E$2701,"&lt;="&amp;D165)*1000,0)</f>
        <v>2002.456891</v>
      </c>
      <c r="U165" s="16">
        <f>IFERROR(SUMIFS(ECT_CapAddBounds!$F$2:$F$5959,ECT_CapAddBounds!$H$2:$H$5959,_xlfn.CONCAT($B165,$C165),ECT_CapAddBounds!$E$2:$E$5959,"&lt;="&amp;D165)*1000,0)</f>
        <v>0</v>
      </c>
      <c r="V165" s="16">
        <f>IFERROR(SUMIFS(ECT_CapAddBounds!$G$2:$G$5959,ECT_CapAddBounds!$H$2:$H$5959,_xlfn.CONCAT($B165,$C165),ECT_CapAddBounds!$E$2:$E$5959,"&lt;="&amp;D165)*1000,0)</f>
        <v>0</v>
      </c>
      <c r="W165" s="1">
        <f>CarriersTech_characteristics!$G$3</f>
        <v>37.681199999999997</v>
      </c>
      <c r="X165" s="1">
        <f>CarriersTech_characteristics!$H$3*1000</f>
        <v>3025024.5490000001</v>
      </c>
      <c r="Y165">
        <v>2.9</v>
      </c>
      <c r="Z165">
        <v>0.105</v>
      </c>
      <c r="AB165" s="1">
        <f>1/L165/(1-Q165)</f>
        <v>2.5229979617863072</v>
      </c>
      <c r="AC165" s="25"/>
      <c r="AD165" s="31">
        <f>(X165*Conversions!$D$3)/(W165*Conversions!$D$2)</f>
        <v>0.23958587284408495</v>
      </c>
      <c r="AE165">
        <v>0</v>
      </c>
      <c r="AF165">
        <f>Y165*Conversions!$D$4</f>
        <v>3.5928609862662602</v>
      </c>
      <c r="AG165" s="3">
        <f t="shared" si="107"/>
        <v>4.9193668167337403</v>
      </c>
      <c r="AH165">
        <f t="shared" si="110"/>
        <v>25</v>
      </c>
      <c r="AI165">
        <f t="shared" si="108"/>
        <v>0.11442931981310331</v>
      </c>
      <c r="AJ165" s="14">
        <f t="shared" si="109"/>
        <v>42.990440079242902</v>
      </c>
    </row>
    <row r="166" spans="1:36" hidden="1" x14ac:dyDescent="0.25">
      <c r="A166">
        <v>3</v>
      </c>
      <c r="B166" t="s">
        <v>16</v>
      </c>
      <c r="C166" t="s">
        <v>9</v>
      </c>
      <c r="D166">
        <f>_xlfn.XLOOKUP(A166,PeriodMap!$A$2:$A$45,PeriodMap!$B$2:$B$45)</f>
        <v>2025</v>
      </c>
      <c r="E166" t="s">
        <v>227</v>
      </c>
      <c r="G166" t="s">
        <v>6</v>
      </c>
      <c r="H166" t="s">
        <v>124</v>
      </c>
      <c r="I166" t="s">
        <v>35</v>
      </c>
      <c r="J166" t="s">
        <v>34</v>
      </c>
      <c r="K166">
        <v>8760</v>
      </c>
      <c r="L166" s="5">
        <f>_xlfn.XLOOKUP(_xlfn.CONCAT($B166,$C166,$D166),ECT_EfficiencyCostMaxAnnualUF!$J$2:$J$12484,ECT_EfficiencyCostMaxAnnualUF!$F$2:$F$12484)</f>
        <v>0.28070162799999998</v>
      </c>
      <c r="M166" s="5">
        <f>_xlfn.XLOOKUP(_xlfn.CONCAT($B166,$C166,$D166),ECT_EfficiencyCostMaxAnnualUF!$J$2:$J$12484,ECT_EfficiencyCostMaxAnnualUF!$I$2:$I$12484)</f>
        <v>0.85</v>
      </c>
      <c r="N166" s="5">
        <f>_xlfn.XLOOKUP(_xlfn.CONCAT($B166,$C166,$D166),ECT_EfficiencyCostMaxAnnualUF!$J$2:$J$12484,ECT_EfficiencyCostMaxAnnualUF!$G$2:$G$12484)/1000</f>
        <v>6.6797506489999998</v>
      </c>
      <c r="O166" s="5">
        <f>_xlfn.XLOOKUP(_xlfn.CONCAT($B166,$C166,$D166),ECT_EfficiencyCostMaxAnnualUF!$J$2:$J$12484,ECT_EfficiencyCostMaxAnnualUF!$H$2:$H$12484)</f>
        <v>0</v>
      </c>
      <c r="P166" s="74">
        <f>_xlfn.XLOOKUP(_xlfn.CONCAT($B166,$D166+1),ECT_Lifetime!$D$2:$D$1000,ECT_Lifetime!$C$2:$C$1000)</f>
        <v>25</v>
      </c>
      <c r="Q166" s="1">
        <f>_xlfn.XLOOKUP(_xlfn.CONCAT($B166,$D166),ECT_OperationalInfo!$G$2:$G$362,ECT_OperationalInfo!$D$2:$D$362)</f>
        <v>0.01</v>
      </c>
      <c r="R166">
        <f>_xlfn.XLOOKUP(_xlfn.CONCAT($B166,$D166),ECT_OperationalInfo!$G$2:$G$362,ECT_OperationalInfo!$E$2:$E$362)</f>
        <v>1</v>
      </c>
      <c r="S166">
        <f>_xlfn.XLOOKUP(_xlfn.CONCAT($B166,$D166),ECT_OperationalInfo!$G$2:$G$362,ECT_OperationalInfo!$F$2:$F$362)</f>
        <v>1</v>
      </c>
      <c r="T166" s="1">
        <f>SUMIF(ECT_LegacyCapacity!$F$2:$F$257,_xlfn.CONCAT($C166,$B166),ECT_LegacyCapacity!$E$2:$E$257)*1000-IFERROR(SUMIFS(ECT_LegacyRetirement!$F$2:$F$2701,ECT_LegacyRetirement!$G$2:$G$2701,_xlfn.CONCAT($B166,$C166),ECT_LegacyRetirement!$E$2:$E$2701,"&lt;="&amp;D166)*1000,0)</f>
        <v>0</v>
      </c>
      <c r="U166" s="16">
        <f>IFERROR(SUMIFS(ECT_CapAddBounds!$F$2:$F$5959,ECT_CapAddBounds!$H$2:$H$5959,_xlfn.CONCAT($B166,$C166),ECT_CapAddBounds!$E$2:$E$5959,"&lt;="&amp;D166)*1000,0)</f>
        <v>0</v>
      </c>
      <c r="V166" s="16">
        <f>IFERROR(SUMIFS(ECT_CapAddBounds!$G$2:$G$5959,ECT_CapAddBounds!$H$2:$H$5959,_xlfn.CONCAT($B166,$C166),ECT_CapAddBounds!$E$2:$E$5959,"&lt;="&amp;D166)*1000,0)</f>
        <v>0</v>
      </c>
      <c r="W166" s="1">
        <f>CarriersTech_characteristics!$G$3</f>
        <v>37.681199999999997</v>
      </c>
      <c r="X166" s="1">
        <f>CarriersTech_characteristics!$H$3*1000</f>
        <v>3025024.5490000001</v>
      </c>
      <c r="Y166">
        <v>0.7</v>
      </c>
      <c r="Z166">
        <v>0.105</v>
      </c>
      <c r="AB166" s="1">
        <f>1/L166/(1-Q166)</f>
        <v>3.5984864687033813</v>
      </c>
      <c r="AC166" s="25"/>
      <c r="AD166" s="31">
        <f>(X166*Conversions!$D$3)/(W166*Conversions!$D$2)</f>
        <v>0.23958587284408495</v>
      </c>
      <c r="AE166">
        <v>0</v>
      </c>
      <c r="AF166">
        <f>Y166*Conversions!$D$4</f>
        <v>0.86724230702978689</v>
      </c>
      <c r="AG166" s="3">
        <f t="shared" si="107"/>
        <v>5.8125083419702133</v>
      </c>
      <c r="AH166">
        <f t="shared" si="110"/>
        <v>25</v>
      </c>
      <c r="AI166">
        <f t="shared" si="108"/>
        <v>0.11442931981310331</v>
      </c>
      <c r="AJ166" s="14">
        <f t="shared" si="109"/>
        <v>50.795620837943865</v>
      </c>
    </row>
    <row r="167" spans="1:36" hidden="1" x14ac:dyDescent="0.25">
      <c r="A167">
        <v>3</v>
      </c>
      <c r="B167" t="s">
        <v>17</v>
      </c>
      <c r="C167" t="s">
        <v>9</v>
      </c>
      <c r="D167">
        <f>_xlfn.XLOOKUP(A167,PeriodMap!$A$2:$A$45,PeriodMap!$B$2:$B$45)</f>
        <v>2025</v>
      </c>
      <c r="E167" t="s">
        <v>227</v>
      </c>
      <c r="F167" t="s">
        <v>235</v>
      </c>
      <c r="G167" t="s">
        <v>6</v>
      </c>
      <c r="H167" t="s">
        <v>124</v>
      </c>
      <c r="I167" t="s">
        <v>36</v>
      </c>
      <c r="J167" t="s">
        <v>34</v>
      </c>
      <c r="K167">
        <v>8760</v>
      </c>
      <c r="L167" s="5">
        <f>_xlfn.XLOOKUP(_xlfn.CONCAT($B167,$C167,$D167),ECT_EfficiencyCostMaxAnnualUF!$J$2:$J$12484,ECT_EfficiencyCostMaxAnnualUF!$F$2:$F$12484)</f>
        <v>1</v>
      </c>
      <c r="M167" s="5">
        <f>_xlfn.XLOOKUP(_xlfn.CONCAT($B167,$C167,$D167),ECT_EfficiencyCostMaxAnnualUF!$J$2:$J$12484,ECT_EfficiencyCostMaxAnnualUF!$I$2:$I$12484)</f>
        <v>0.70916666699999997</v>
      </c>
      <c r="N167" s="5">
        <f>_xlfn.XLOOKUP(_xlfn.CONCAT($B167,$C167,$D167),ECT_EfficiencyCostMaxAnnualUF!$J$2:$J$12484,ECT_EfficiencyCostMaxAnnualUF!$G$2:$G$12484)/1000</f>
        <v>20.833210350000002</v>
      </c>
      <c r="O167" s="5">
        <f>_xlfn.XLOOKUP(_xlfn.CONCAT($B167,$C167,$D167),ECT_EfficiencyCostMaxAnnualUF!$J$2:$J$12484,ECT_EfficiencyCostMaxAnnualUF!$H$2:$H$12484)</f>
        <v>0</v>
      </c>
      <c r="P167" s="74">
        <f>_xlfn.XLOOKUP(_xlfn.CONCAT($B167,$D167+1),ECT_Lifetime!$D$2:$D$1000,ECT_Lifetime!$C$2:$C$1000)</f>
        <v>40</v>
      </c>
      <c r="Q167" s="1">
        <f>_xlfn.XLOOKUP(_xlfn.CONCAT($B167,$D167),ECT_OperationalInfo!$G$2:$G$362,ECT_OperationalInfo!$D$2:$D$362)</f>
        <v>0.10780000000000001</v>
      </c>
      <c r="R167">
        <f>_xlfn.XLOOKUP(_xlfn.CONCAT($B167,$D167),ECT_OperationalInfo!$G$2:$G$362,ECT_OperationalInfo!$E$2:$E$362)</f>
        <v>0.01</v>
      </c>
      <c r="S167">
        <f>_xlfn.XLOOKUP(_xlfn.CONCAT($B167,$D167),ECT_OperationalInfo!$G$2:$G$362,ECT_OperationalInfo!$F$2:$F$362)</f>
        <v>0.01</v>
      </c>
      <c r="T167" s="1">
        <f>SUMIF(ECT_LegacyCapacity!$F$2:$F$257,_xlfn.CONCAT($C167,$B167),ECT_LegacyCapacity!$E$2:$E$257)*1000-IFERROR(SUMIFS(ECT_LegacyRetirement!$F$2:$F$2701,ECT_LegacyRetirement!$G$2:$G$2701,_xlfn.CONCAT($B167,$C167),ECT_LegacyRetirement!$E$2:$E$2701,"&lt;="&amp;D167)*1000,0)</f>
        <v>0</v>
      </c>
      <c r="U167" s="16">
        <f>IFERROR(SUMIFS(ECT_CapAddBounds!$F$2:$F$5959,ECT_CapAddBounds!$H$2:$H$5959,_xlfn.CONCAT($B167,$C167),ECT_CapAddBounds!$E$2:$E$5959,"&lt;="&amp;D167)*1000,0)</f>
        <v>0</v>
      </c>
      <c r="V167" s="16">
        <f>IFERROR(SUMIFS(ECT_CapAddBounds!$G$2:$G$5959,ECT_CapAddBounds!$H$2:$H$5959,_xlfn.CONCAT($B167,$C167),ECT_CapAddBounds!$E$2:$E$5959,"&lt;="&amp;D167)*1000,0)</f>
        <v>0</v>
      </c>
      <c r="W167" s="27"/>
      <c r="X167" s="27"/>
      <c r="Y167">
        <v>4.3</v>
      </c>
      <c r="Z167">
        <v>0.105</v>
      </c>
      <c r="AB167" s="1">
        <f>1/L167/(1-Q167)</f>
        <v>1.1208249271463797</v>
      </c>
      <c r="AC167" s="25"/>
      <c r="AD167" s="26"/>
      <c r="AE167">
        <v>0</v>
      </c>
      <c r="AF167">
        <f>Y167*Conversions!$D$4</f>
        <v>5.3273456003258337</v>
      </c>
      <c r="AG167" s="3">
        <f t="shared" si="107"/>
        <v>15.505864749674167</v>
      </c>
      <c r="AH167">
        <f t="shared" si="110"/>
        <v>40</v>
      </c>
      <c r="AI167">
        <f t="shared" si="108"/>
        <v>0.10697140835497033</v>
      </c>
      <c r="AJ167" s="14">
        <f t="shared" si="109"/>
        <v>144.95335705238193</v>
      </c>
    </row>
    <row r="168" spans="1:36" hidden="1" x14ac:dyDescent="0.25">
      <c r="A168">
        <v>3</v>
      </c>
      <c r="B168" t="s">
        <v>22</v>
      </c>
      <c r="C168" t="s">
        <v>9</v>
      </c>
      <c r="D168">
        <f>_xlfn.XLOOKUP(A168,PeriodMap!$A$2:$A$45,PeriodMap!$B$2:$B$45)</f>
        <v>2025</v>
      </c>
      <c r="E168" t="s">
        <v>227</v>
      </c>
      <c r="G168" t="s">
        <v>6</v>
      </c>
      <c r="H168" t="s">
        <v>124</v>
      </c>
      <c r="I168" t="s">
        <v>36</v>
      </c>
      <c r="J168" t="s">
        <v>34</v>
      </c>
      <c r="K168">
        <v>8760</v>
      </c>
      <c r="L168" s="5">
        <f>_xlfn.XLOOKUP(_xlfn.CONCAT($B168,$C168,$D168),ECT_EfficiencyCostMaxAnnualUF!$J$2:$J$12484,ECT_EfficiencyCostMaxAnnualUF!$F$2:$F$12484)</f>
        <v>1</v>
      </c>
      <c r="M168" s="5">
        <f>_xlfn.XLOOKUP(_xlfn.CONCAT($B168,$C168,$D168),ECT_EfficiencyCostMaxAnnualUF!$J$2:$J$12484,ECT_EfficiencyCostMaxAnnualUF!$I$2:$I$12484)</f>
        <v>0.70916666699999997</v>
      </c>
      <c r="N168" s="5">
        <f>_xlfn.XLOOKUP(_xlfn.CONCAT($B168,$C168,$D168),ECT_EfficiencyCostMaxAnnualUF!$J$2:$J$12484,ECT_EfficiencyCostMaxAnnualUF!$G$2:$G$12484)/1000</f>
        <v>35.289429389999995</v>
      </c>
      <c r="O168" s="5">
        <f>_xlfn.XLOOKUP(_xlfn.CONCAT($B168,$C168,$D168),ECT_EfficiencyCostMaxAnnualUF!$J$2:$J$12484,ECT_EfficiencyCostMaxAnnualUF!$H$2:$H$12484)</f>
        <v>0</v>
      </c>
      <c r="P168" s="74">
        <f>_xlfn.XLOOKUP(_xlfn.CONCAT($B168,$D168+1),ECT_Lifetime!$D$2:$D$1000,ECT_Lifetime!$C$2:$C$1000)</f>
        <v>30</v>
      </c>
      <c r="Q168" s="1">
        <f>_xlfn.XLOOKUP(_xlfn.CONCAT($B168,$D168),ECT_OperationalInfo!$G$2:$G$362,ECT_OperationalInfo!$D$2:$D$362)</f>
        <v>0.05</v>
      </c>
      <c r="R168">
        <f>_xlfn.XLOOKUP(_xlfn.CONCAT($B168,$D168),ECT_OperationalInfo!$G$2:$G$362,ECT_OperationalInfo!$E$2:$E$362)</f>
        <v>0.01</v>
      </c>
      <c r="S168">
        <f>_xlfn.XLOOKUP(_xlfn.CONCAT($B168,$D168),ECT_OperationalInfo!$G$2:$G$362,ECT_OperationalInfo!$F$2:$F$362)</f>
        <v>0.01</v>
      </c>
      <c r="T168" s="1">
        <f>SUMIF(ECT_LegacyCapacity!$F$2:$F$257,_xlfn.CONCAT($C168,$B168),ECT_LegacyCapacity!$E$2:$E$257)*1000-IFERROR(SUMIFS(ECT_LegacyRetirement!$F$2:$F$2701,ECT_LegacyRetirement!$G$2:$G$2701,_xlfn.CONCAT($B168,$C168),ECT_LegacyRetirement!$E$2:$E$2701,"&lt;="&amp;D168)*1000,0)</f>
        <v>0</v>
      </c>
      <c r="U168" s="16">
        <f>IFERROR(SUMIFS(ECT_CapAddBounds!$F$2:$F$5959,ECT_CapAddBounds!$H$2:$H$5959,_xlfn.CONCAT($B168,$C168),ECT_CapAddBounds!$E$2:$E$5959,"&lt;="&amp;D168)*1000,0)</f>
        <v>0</v>
      </c>
      <c r="V168" s="16">
        <f>IFERROR(SUMIFS(ECT_CapAddBounds!$G$2:$G$5959,ECT_CapAddBounds!$H$2:$H$5959,_xlfn.CONCAT($B168,$C168),ECT_CapAddBounds!$E$2:$E$5959,"&lt;="&amp;D168)*1000,0)</f>
        <v>0</v>
      </c>
      <c r="W168" s="27"/>
      <c r="X168" s="27"/>
      <c r="Y168">
        <v>5</v>
      </c>
      <c r="Z168">
        <v>0.105</v>
      </c>
      <c r="AB168" s="1">
        <f>1/L168/(1-Q168)</f>
        <v>1.0526315789473684</v>
      </c>
      <c r="AC168" s="25"/>
      <c r="AD168" s="26"/>
      <c r="AE168">
        <v>0</v>
      </c>
      <c r="AF168">
        <f>Y168*Conversions!$D$4</f>
        <v>6.1945879073556211</v>
      </c>
      <c r="AG168" s="3">
        <f t="shared" si="107"/>
        <v>29.094841482644373</v>
      </c>
      <c r="AH168">
        <f t="shared" si="110"/>
        <v>30</v>
      </c>
      <c r="AI168">
        <f t="shared" si="108"/>
        <v>0.11052848152960514</v>
      </c>
      <c r="AJ168" s="14">
        <f t="shared" si="109"/>
        <v>263.2338839727143</v>
      </c>
    </row>
    <row r="169" spans="1:36" hidden="1" x14ac:dyDescent="0.25">
      <c r="A169">
        <v>3</v>
      </c>
      <c r="B169" t="s">
        <v>15</v>
      </c>
      <c r="C169" t="s">
        <v>9</v>
      </c>
      <c r="D169">
        <f>_xlfn.XLOOKUP(A169,PeriodMap!$A$2:$A$45,PeriodMap!$B$2:$B$45)</f>
        <v>2025</v>
      </c>
      <c r="E169" t="s">
        <v>231</v>
      </c>
      <c r="F169" t="s">
        <v>232</v>
      </c>
      <c r="G169" t="s">
        <v>6</v>
      </c>
      <c r="H169" t="s">
        <v>124</v>
      </c>
      <c r="I169" t="s">
        <v>37</v>
      </c>
      <c r="J169" t="s">
        <v>34</v>
      </c>
      <c r="K169">
        <v>8760</v>
      </c>
      <c r="L169" s="5">
        <f>_xlfn.XLOOKUP(_xlfn.CONCAT($B169,$C169,$D169),ECT_EfficiencyCostMaxAnnualUF!$J$2:$J$12484,ECT_EfficiencyCostMaxAnnualUF!$F$2:$F$12484)</f>
        <v>1</v>
      </c>
      <c r="M169" s="5">
        <f>_xlfn.XLOOKUP(_xlfn.CONCAT($B169,$C169,$D169),ECT_EfficiencyCostMaxAnnualUF!$J$2:$J$12484,ECT_EfficiencyCostMaxAnnualUF!$I$2:$I$12484)</f>
        <v>1</v>
      </c>
      <c r="N169" s="5">
        <f>_xlfn.XLOOKUP(_xlfn.CONCAT($B169,$C169,$D169),ECT_EfficiencyCostMaxAnnualUF!$J$2:$J$12484,ECT_EfficiencyCostMaxAnnualUF!$G$2:$G$12484)/1000</f>
        <v>19.631814519999999</v>
      </c>
      <c r="O169" s="5">
        <f>_xlfn.XLOOKUP(_xlfn.CONCAT($B169,$C169,$D169),ECT_EfficiencyCostMaxAnnualUF!$J$2:$J$12484,ECT_EfficiencyCostMaxAnnualUF!$H$2:$H$12484)</f>
        <v>0</v>
      </c>
      <c r="P169" s="74">
        <f>_xlfn.XLOOKUP(_xlfn.CONCAT($B169,$D169+1),ECT_Lifetime!$D$2:$D$1000,ECT_Lifetime!$C$2:$C$1000)</f>
        <v>40</v>
      </c>
      <c r="Q169" s="1">
        <f>_xlfn.XLOOKUP(_xlfn.CONCAT($B169,$D169),ECT_OperationalInfo!$G$2:$G$362,ECT_OperationalInfo!$D$2:$D$362)</f>
        <v>6.0000000000000001E-3</v>
      </c>
      <c r="R169">
        <f>_xlfn.XLOOKUP(_xlfn.CONCAT($B169,$D169),ECT_OperationalInfo!$G$2:$G$362,ECT_OperationalInfo!$E$2:$E$362)</f>
        <v>1</v>
      </c>
      <c r="S169">
        <f>_xlfn.XLOOKUP(_xlfn.CONCAT($B169,$D169),ECT_OperationalInfo!$G$2:$G$362,ECT_OperationalInfo!$F$2:$F$362)</f>
        <v>1</v>
      </c>
      <c r="T169" s="1">
        <f>SUMIF(ECT_LegacyCapacity!$F$2:$F$257,_xlfn.CONCAT($C169,$B169),ECT_LegacyCapacity!$E$2:$E$257)*1000-IFERROR(SUMIFS(ECT_LegacyRetirement!$F$2:$F$2701,ECT_LegacyRetirement!$G$2:$G$2701,_xlfn.CONCAT($B169,$C169),ECT_LegacyRetirement!$E$2:$E$2701,"&lt;="&amp;D169)*1000,0)</f>
        <v>1842.8252929999999</v>
      </c>
      <c r="U169" s="16">
        <f>IFERROR(SUMIFS(ECT_CapAddBounds!$F$2:$F$5959,ECT_CapAddBounds!$H$2:$H$5959,_xlfn.CONCAT($B169,$C169),ECT_CapAddBounds!$E$2:$E$5959,"&lt;="&amp;D169)*1000,0)</f>
        <v>500</v>
      </c>
      <c r="V169" s="16">
        <f>IFERROR(SUMIFS(ECT_CapAddBounds!$G$2:$G$5959,ECT_CapAddBounds!$H$2:$H$5959,_xlfn.CONCAT($B169,$C169),ECT_CapAddBounds!$E$2:$E$5959,"&lt;="&amp;D169)*1000,0)</f>
        <v>500</v>
      </c>
      <c r="W169" s="25"/>
      <c r="X169" s="28"/>
      <c r="Y169">
        <v>4.4000000000000004</v>
      </c>
      <c r="Z169">
        <v>0.105</v>
      </c>
      <c r="AB169" s="24"/>
      <c r="AC169" s="1">
        <f>L169-Q169</f>
        <v>0.99399999999999999</v>
      </c>
      <c r="AD169" s="24"/>
      <c r="AE169">
        <v>0</v>
      </c>
      <c r="AF169">
        <f>Y169*Conversions!$D$4</f>
        <v>5.4512373584729472</v>
      </c>
      <c r="AG169" s="3">
        <f t="shared" si="107"/>
        <v>14.180577161527051</v>
      </c>
      <c r="AH169">
        <f t="shared" si="110"/>
        <v>40</v>
      </c>
      <c r="AI169">
        <f t="shared" si="108"/>
        <v>0.10697140835497033</v>
      </c>
      <c r="AJ169" s="14">
        <f t="shared" si="109"/>
        <v>132.56418121065303</v>
      </c>
    </row>
    <row r="170" spans="1:36" hidden="1" x14ac:dyDescent="0.25">
      <c r="A170">
        <v>3</v>
      </c>
      <c r="B170" t="s">
        <v>18</v>
      </c>
      <c r="C170" t="s">
        <v>9</v>
      </c>
      <c r="D170">
        <f>_xlfn.XLOOKUP(A170,PeriodMap!$A$2:$A$45,PeriodMap!$B$2:$B$45)</f>
        <v>2025</v>
      </c>
      <c r="E170" t="s">
        <v>231</v>
      </c>
      <c r="F170" t="s">
        <v>233</v>
      </c>
      <c r="G170" t="s">
        <v>6</v>
      </c>
      <c r="H170" t="s">
        <v>124</v>
      </c>
      <c r="I170" t="s">
        <v>37</v>
      </c>
      <c r="J170" t="s">
        <v>34</v>
      </c>
      <c r="K170">
        <v>8760</v>
      </c>
      <c r="L170" s="5">
        <f>_xlfn.XLOOKUP(_xlfn.CONCAT($B170,$C170,$D170),ECT_EfficiencyCostMaxAnnualUF!$J$2:$J$12484,ECT_EfficiencyCostMaxAnnualUF!$F$2:$F$12484)</f>
        <v>1</v>
      </c>
      <c r="M170" s="5">
        <f>_xlfn.XLOOKUP(_xlfn.CONCAT($B170,$C170,$D170),ECT_EfficiencyCostMaxAnnualUF!$J$2:$J$12484,ECT_EfficiencyCostMaxAnnualUF!$I$2:$I$12484)</f>
        <v>1</v>
      </c>
      <c r="N170" s="5">
        <f>_xlfn.XLOOKUP(_xlfn.CONCAT($B170,$C170,$D170),ECT_EfficiencyCostMaxAnnualUF!$J$2:$J$12484,ECT_EfficiencyCostMaxAnnualUF!$G$2:$G$12484)/1000</f>
        <v>11.825348760000001</v>
      </c>
      <c r="O170" s="5">
        <f>_xlfn.XLOOKUP(_xlfn.CONCAT($B170,$C170,$D170),ECT_EfficiencyCostMaxAnnualUF!$J$2:$J$12484,ECT_EfficiencyCostMaxAnnualUF!$H$2:$H$12484)</f>
        <v>0</v>
      </c>
      <c r="P170" s="74">
        <f>_xlfn.XLOOKUP(_xlfn.CONCAT($B170,$D170+1),ECT_Lifetime!$D$2:$D$1000,ECT_Lifetime!$C$2:$C$1000)</f>
        <v>35</v>
      </c>
      <c r="Q170" s="1">
        <f>_xlfn.XLOOKUP(_xlfn.CONCAT($B170,$D170),ECT_OperationalInfo!$G$2:$G$362,ECT_OperationalInfo!$D$2:$D$362)</f>
        <v>0.01</v>
      </c>
      <c r="R170">
        <f>_xlfn.XLOOKUP(_xlfn.CONCAT($B170,$D170),ECT_OperationalInfo!$G$2:$G$362,ECT_OperationalInfo!$E$2:$E$362)</f>
        <v>1</v>
      </c>
      <c r="S170">
        <f>_xlfn.XLOOKUP(_xlfn.CONCAT($B170,$D170),ECT_OperationalInfo!$G$2:$G$362,ECT_OperationalInfo!$F$2:$F$362)</f>
        <v>1</v>
      </c>
      <c r="T170" s="1">
        <f>SUMIF(ECT_LegacyCapacity!$F$2:$F$257,_xlfn.CONCAT($C170,$B170),ECT_LegacyCapacity!$E$2:$E$257)*1000-IFERROR(SUMIFS(ECT_LegacyRetirement!$F$2:$F$2701,ECT_LegacyRetirement!$G$2:$G$2701,_xlfn.CONCAT($B170,$C170),ECT_LegacyRetirement!$E$2:$E$2701,"&lt;="&amp;D170)*1000,0)</f>
        <v>299.35000000000002</v>
      </c>
      <c r="U170" s="16">
        <f>IFERROR(SUMIFS(ECT_CapAddBounds!$F$2:$F$5959,ECT_CapAddBounds!$H$2:$H$5959,_xlfn.CONCAT($B170,$C170),ECT_CapAddBounds!$E$2:$E$5959,"&lt;="&amp;D170)*1000,0)</f>
        <v>19.999999999999996</v>
      </c>
      <c r="V170" s="16">
        <f>IFERROR(SUMIFS(ECT_CapAddBounds!$G$2:$G$5959,ECT_CapAddBounds!$H$2:$H$5959,_xlfn.CONCAT($B170,$C170),ECT_CapAddBounds!$E$2:$E$5959,"&lt;="&amp;D170)*1000,0)</f>
        <v>19.999999999999996</v>
      </c>
      <c r="W170" s="25"/>
      <c r="X170" s="28"/>
      <c r="Y170">
        <f>2.4</f>
        <v>2.4</v>
      </c>
      <c r="Z170">
        <v>8.3500000000000005E-2</v>
      </c>
      <c r="AB170" s="24"/>
      <c r="AC170" s="1">
        <f>L170-Q170</f>
        <v>0.99</v>
      </c>
      <c r="AD170" s="24"/>
      <c r="AE170">
        <v>0</v>
      </c>
      <c r="AF170">
        <f>Y170*Conversions!$D$4</f>
        <v>2.973402195530698</v>
      </c>
      <c r="AG170" s="3">
        <f t="shared" si="107"/>
        <v>8.8519465644693032</v>
      </c>
      <c r="AH170">
        <f t="shared" si="110"/>
        <v>35</v>
      </c>
      <c r="AI170">
        <f t="shared" si="108"/>
        <v>8.8866958914066166E-2</v>
      </c>
      <c r="AJ170" s="14">
        <f t="shared" si="109"/>
        <v>99.608973600965513</v>
      </c>
    </row>
    <row r="171" spans="1:36" hidden="1" x14ac:dyDescent="0.25">
      <c r="A171">
        <v>3</v>
      </c>
      <c r="B171" t="s">
        <v>7</v>
      </c>
      <c r="C171" t="s">
        <v>9</v>
      </c>
      <c r="D171">
        <f>_xlfn.XLOOKUP(A171,PeriodMap!$A$2:$A$45,PeriodMap!$B$2:$B$45)</f>
        <v>2025</v>
      </c>
      <c r="E171" t="s">
        <v>227</v>
      </c>
      <c r="F171" t="s">
        <v>230</v>
      </c>
      <c r="G171" t="s">
        <v>6</v>
      </c>
      <c r="H171" t="s">
        <v>124</v>
      </c>
      <c r="I171" t="s">
        <v>38</v>
      </c>
      <c r="J171" t="s">
        <v>34</v>
      </c>
      <c r="K171">
        <v>8760</v>
      </c>
      <c r="L171" s="5">
        <f>_xlfn.XLOOKUP(_xlfn.CONCAT($B171,$C171,$D171),ECT_EfficiencyCostMaxAnnualUF!$J$2:$J$12484,ECT_EfficiencyCostMaxAnnualUF!$F$2:$F$12484)</f>
        <v>0.238845897</v>
      </c>
      <c r="M171" s="5">
        <f>_xlfn.XLOOKUP(_xlfn.CONCAT($B171,$C171,$D171),ECT_EfficiencyCostMaxAnnualUF!$J$2:$J$12484,ECT_EfficiencyCostMaxAnnualUF!$I$2:$I$12484)</f>
        <v>1</v>
      </c>
      <c r="N171" s="5">
        <f>_xlfn.XLOOKUP(_xlfn.CONCAT($B171,$C171,$D171),ECT_EfficiencyCostMaxAnnualUF!$J$2:$J$12484,ECT_EfficiencyCostMaxAnnualUF!$G$2:$G$12484)/1000</f>
        <v>7.7134572399999994</v>
      </c>
      <c r="O171" s="5">
        <f>_xlfn.XLOOKUP(_xlfn.CONCAT($B171,$C171,$D171),ECT_EfficiencyCostMaxAnnualUF!$J$2:$J$12484,ECT_EfficiencyCostMaxAnnualUF!$H$2:$H$12484)</f>
        <v>0</v>
      </c>
      <c r="P171" s="74">
        <f>_xlfn.XLOOKUP(_xlfn.CONCAT($B171,$D171+1),ECT_Lifetime!$D$2:$D$1000,ECT_Lifetime!$C$2:$C$1000)</f>
        <v>20</v>
      </c>
      <c r="Q171" s="1">
        <f>_xlfn.XLOOKUP(_xlfn.CONCAT($B171,$D171),ECT_OperationalInfo!$G$2:$G$362,ECT_OperationalInfo!$D$2:$D$362)</f>
        <v>0.1</v>
      </c>
      <c r="R171">
        <f>_xlfn.XLOOKUP(_xlfn.CONCAT($B171,$D171),ECT_OperationalInfo!$G$2:$G$362,ECT_OperationalInfo!$E$2:$E$362)</f>
        <v>0.06</v>
      </c>
      <c r="S171">
        <f>_xlfn.XLOOKUP(_xlfn.CONCAT($B171,$D171),ECT_OperationalInfo!$G$2:$G$362,ECT_OperationalInfo!$F$2:$F$362)</f>
        <v>0.06</v>
      </c>
      <c r="T171" s="1">
        <f>SUMIF(ECT_LegacyCapacity!$F$2:$F$257,_xlfn.CONCAT($C171,$B171),ECT_LegacyCapacity!$E$2:$E$257)*1000-IFERROR(SUMIFS(ECT_LegacyRetirement!$F$2:$F$2701,ECT_LegacyRetirement!$G$2:$G$2701,_xlfn.CONCAT($B171,$C171),ECT_LegacyRetirement!$E$2:$E$2701,"&lt;="&amp;D171)*1000,0)</f>
        <v>15.8</v>
      </c>
      <c r="U171" s="16">
        <f>IFERROR(SUMIFS(ECT_CapAddBounds!$F$2:$F$5959,ECT_CapAddBounds!$H$2:$H$5959,_xlfn.CONCAT($B171,$C171),ECT_CapAddBounds!$E$2:$E$5959,"&lt;="&amp;D171)*1000,0)</f>
        <v>2</v>
      </c>
      <c r="V171" s="16">
        <f>IFERROR(SUMIFS(ECT_CapAddBounds!$G$2:$G$5959,ECT_CapAddBounds!$H$2:$H$5959,_xlfn.CONCAT($B171,$C171),ECT_CapAddBounds!$E$2:$E$5959,"&lt;="&amp;D171)*1000,0)</f>
        <v>2</v>
      </c>
      <c r="W171" s="1">
        <f>CarriersTech_characteristics!$G$7</f>
        <v>13.648968</v>
      </c>
      <c r="X171" s="1">
        <f>CarriersTech_characteristics!$H$5*1000</f>
        <v>1656436.6880000001</v>
      </c>
      <c r="Y171" s="12">
        <v>1</v>
      </c>
      <c r="Z171">
        <v>8.3500000000000005E-2</v>
      </c>
      <c r="AB171" s="1">
        <f>1/L171/(1-Q171)</f>
        <v>4.6519999927447406</v>
      </c>
      <c r="AC171" s="25"/>
      <c r="AD171" s="30">
        <f>X171/(W171*Conversions!$D$2)</f>
        <v>0.43689545093040172</v>
      </c>
      <c r="AE171">
        <v>0</v>
      </c>
      <c r="AF171">
        <f>Y171*Conversions!$D$4</f>
        <v>1.2389175814711242</v>
      </c>
      <c r="AG171" s="3">
        <f t="shared" si="107"/>
        <v>6.474539658528875</v>
      </c>
      <c r="AH171">
        <f t="shared" si="110"/>
        <v>20</v>
      </c>
      <c r="AI171">
        <f t="shared" si="108"/>
        <v>0.10451929579519206</v>
      </c>
      <c r="AJ171" s="14">
        <f t="shared" si="109"/>
        <v>61.945879076872878</v>
      </c>
    </row>
    <row r="172" spans="1:36" hidden="1" x14ac:dyDescent="0.25">
      <c r="A172">
        <v>3</v>
      </c>
      <c r="B172" t="s">
        <v>19</v>
      </c>
      <c r="C172" t="s">
        <v>9</v>
      </c>
      <c r="D172">
        <f>_xlfn.XLOOKUP(A172,PeriodMap!$A$2:$A$45,PeriodMap!$B$2:$B$45)</f>
        <v>2025</v>
      </c>
      <c r="E172" t="s">
        <v>239</v>
      </c>
      <c r="F172" t="s">
        <v>236</v>
      </c>
      <c r="G172" t="s">
        <v>6</v>
      </c>
      <c r="H172" t="s">
        <v>124</v>
      </c>
      <c r="I172" t="s">
        <v>39</v>
      </c>
      <c r="J172" t="s">
        <v>34</v>
      </c>
      <c r="K172">
        <v>8760</v>
      </c>
      <c r="L172" s="5">
        <f>_xlfn.XLOOKUP(_xlfn.CONCAT($B172,$C172,$D172),ECT_EfficiencyCostMaxAnnualUF!$J$2:$J$12484,ECT_EfficiencyCostMaxAnnualUF!$F$2:$F$12484)</f>
        <v>1</v>
      </c>
      <c r="M172" s="5">
        <f>_xlfn.XLOOKUP(_xlfn.CONCAT($B172,$C172,$D172),ECT_EfficiencyCostMaxAnnualUF!$J$2:$J$12484,ECT_EfficiencyCostMaxAnnualUF!$I$2:$I$12484)</f>
        <v>1</v>
      </c>
      <c r="N172" s="5">
        <f>_xlfn.XLOOKUP(_xlfn.CONCAT($B172,$C172,$D172),ECT_EfficiencyCostMaxAnnualUF!$J$2:$J$12484,ECT_EfficiencyCostMaxAnnualUF!$G$2:$G$12484)/1000</f>
        <v>5.2549250320000001</v>
      </c>
      <c r="O172" s="5">
        <f>_xlfn.XLOOKUP(_xlfn.CONCAT($B172,$C172,$D172),ECT_EfficiencyCostMaxAnnualUF!$J$2:$J$12484,ECT_EfficiencyCostMaxAnnualUF!$H$2:$H$12484)</f>
        <v>0</v>
      </c>
      <c r="P172" s="74">
        <f>_xlfn.XLOOKUP(_xlfn.CONCAT($B172,$D172+1),ECT_Lifetime!$D$2:$D$1000,ECT_Lifetime!$C$2:$C$1000)</f>
        <v>25</v>
      </c>
      <c r="Q172" s="1">
        <f>_xlfn.XLOOKUP(_xlfn.CONCAT($B172,$D172),ECT_OperationalInfo!$G$2:$G$362,ECT_OperationalInfo!$D$2:$D$362)</f>
        <v>0.01</v>
      </c>
      <c r="R172">
        <f>_xlfn.XLOOKUP(_xlfn.CONCAT($B172,$D172),ECT_OperationalInfo!$G$2:$G$362,ECT_OperationalInfo!$E$2:$E$362)</f>
        <v>1</v>
      </c>
      <c r="S172">
        <f>_xlfn.XLOOKUP(_xlfn.CONCAT($B172,$D172),ECT_OperationalInfo!$G$2:$G$362,ECT_OperationalInfo!$F$2:$F$362)</f>
        <v>1</v>
      </c>
      <c r="T172" s="1">
        <f>SUMIF(ECT_LegacyCapacity!$F$2:$F$257,_xlfn.CONCAT($C172,$B172),ECT_LegacyCapacity!$E$2:$E$257)*1000-IFERROR(SUMIFS(ECT_LegacyRetirement!$F$2:$F$2701,ECT_LegacyRetirement!$G$2:$G$2701,_xlfn.CONCAT($B172,$C172),ECT_LegacyRetirement!$E$2:$E$2701,"&lt;="&amp;D172)*1000,0)</f>
        <v>171.48962199999997</v>
      </c>
      <c r="U172" s="16">
        <f>IFERROR(SUMIFS(ECT_CapAddBounds!$F$2:$F$5959,ECT_CapAddBounds!$H$2:$H$5959,_xlfn.CONCAT($B172,$C172),ECT_CapAddBounds!$E$2:$E$5959,"&lt;="&amp;D172)*1000,0)</f>
        <v>14</v>
      </c>
      <c r="V172" s="16">
        <f>IFERROR(SUMIFS(ECT_CapAddBounds!$G$2:$G$5959,ECT_CapAddBounds!$H$2:$H$5959,_xlfn.CONCAT($B172,$C172),ECT_CapAddBounds!$E$2:$E$5959,"&lt;="&amp;D172)*1000,0)</f>
        <v>14</v>
      </c>
      <c r="W172" s="25"/>
      <c r="X172" s="29" t="s">
        <v>248</v>
      </c>
      <c r="Y172">
        <v>0.35</v>
      </c>
      <c r="Z172">
        <v>0.105</v>
      </c>
      <c r="AB172" s="25">
        <v>1</v>
      </c>
      <c r="AC172" s="25"/>
      <c r="AD172" s="24"/>
      <c r="AE172">
        <v>0</v>
      </c>
      <c r="AF172">
        <f>Y172*Conversions!$D$4</f>
        <v>0.43362115351489344</v>
      </c>
      <c r="AG172" s="3">
        <f t="shared" si="107"/>
        <v>4.8213038784851063</v>
      </c>
      <c r="AH172">
        <f t="shared" si="110"/>
        <v>25</v>
      </c>
      <c r="AI172">
        <f t="shared" si="108"/>
        <v>0.11442931981310331</v>
      </c>
      <c r="AJ172" s="14">
        <f t="shared" si="109"/>
        <v>42.133466198695508</v>
      </c>
    </row>
    <row r="173" spans="1:36" hidden="1" x14ac:dyDescent="0.25">
      <c r="A173">
        <v>3</v>
      </c>
      <c r="B173" t="s">
        <v>20</v>
      </c>
      <c r="C173" t="s">
        <v>9</v>
      </c>
      <c r="D173">
        <f>_xlfn.XLOOKUP(A173,PeriodMap!$A$2:$A$45,PeriodMap!$B$2:$B$45)</f>
        <v>2025</v>
      </c>
      <c r="E173" t="s">
        <v>239</v>
      </c>
      <c r="F173" t="s">
        <v>237</v>
      </c>
      <c r="G173" t="s">
        <v>6</v>
      </c>
      <c r="H173" t="s">
        <v>124</v>
      </c>
      <c r="I173" t="s">
        <v>39</v>
      </c>
      <c r="J173" t="s">
        <v>34</v>
      </c>
      <c r="K173">
        <v>8760</v>
      </c>
      <c r="L173" s="5">
        <f>_xlfn.XLOOKUP(_xlfn.CONCAT($B173,$C173,$D173),ECT_EfficiencyCostMaxAnnualUF!$J$2:$J$12484,ECT_EfficiencyCostMaxAnnualUF!$F$2:$F$12484)</f>
        <v>1</v>
      </c>
      <c r="M173" s="5">
        <f>_xlfn.XLOOKUP(_xlfn.CONCAT($B173,$C173,$D173),ECT_EfficiencyCostMaxAnnualUF!$J$2:$J$12484,ECT_EfficiencyCostMaxAnnualUF!$I$2:$I$12484)</f>
        <v>1</v>
      </c>
      <c r="N173" s="5">
        <f>_xlfn.XLOOKUP(_xlfn.CONCAT($B173,$C173,$D173),ECT_EfficiencyCostMaxAnnualUF!$J$2:$J$12484,ECT_EfficiencyCostMaxAnnualUF!$G$2:$G$12484)/1000</f>
        <v>5.1879295450000003</v>
      </c>
      <c r="O173" s="5">
        <f>_xlfn.XLOOKUP(_xlfn.CONCAT($B173,$C173,$D173),ECT_EfficiencyCostMaxAnnualUF!$J$2:$J$12484,ECT_EfficiencyCostMaxAnnualUF!$H$2:$H$12484)</f>
        <v>0</v>
      </c>
      <c r="P173" s="74">
        <f>_xlfn.XLOOKUP(_xlfn.CONCAT($B173,$D173+1),ECT_Lifetime!$D$2:$D$1000,ECT_Lifetime!$C$2:$C$1000)</f>
        <v>25</v>
      </c>
      <c r="Q173" s="1">
        <f>_xlfn.XLOOKUP(_xlfn.CONCAT($B173,$D173),ECT_OperationalInfo!$G$2:$G$362,ECT_OperationalInfo!$D$2:$D$362)</f>
        <v>6.0000000000000001E-3</v>
      </c>
      <c r="R173">
        <f>_xlfn.XLOOKUP(_xlfn.CONCAT($B173,$D173),ECT_OperationalInfo!$G$2:$G$362,ECT_OperationalInfo!$E$2:$E$362)</f>
        <v>1</v>
      </c>
      <c r="S173">
        <f>_xlfn.XLOOKUP(_xlfn.CONCAT($B173,$D173),ECT_OperationalInfo!$G$2:$G$362,ECT_OperationalInfo!$F$2:$F$362)</f>
        <v>1</v>
      </c>
      <c r="T173" s="1">
        <f>SUMIF(ECT_LegacyCapacity!$F$2:$F$257,_xlfn.CONCAT($C173,$B173),ECT_LegacyCapacity!$E$2:$E$257)*1000-IFERROR(SUMIFS(ECT_LegacyRetirement!$F$2:$F$2701,ECT_LegacyRetirement!$G$2:$G$2701,_xlfn.CONCAT($B173,$C173),ECT_LegacyRetirement!$E$2:$E$2701,"&lt;="&amp;D173)*1000,0)</f>
        <v>67.610377999999997</v>
      </c>
      <c r="U173" s="16">
        <f>IFERROR(SUMIFS(ECT_CapAddBounds!$F$2:$F$5959,ECT_CapAddBounds!$H$2:$H$5959,_xlfn.CONCAT($B173,$C173),ECT_CapAddBounds!$E$2:$E$5959,"&lt;="&amp;D173)*1000,0)</f>
        <v>112.99999999999999</v>
      </c>
      <c r="V173" s="16">
        <f>IFERROR(SUMIFS(ECT_CapAddBounds!$G$2:$G$5959,ECT_CapAddBounds!$H$2:$H$5959,_xlfn.CONCAT($B173,$C173),ECT_CapAddBounds!$E$2:$E$5959,"&lt;="&amp;D173)*1000,0)</f>
        <v>112.99999999999999</v>
      </c>
      <c r="W173" s="25"/>
      <c r="X173" s="25"/>
      <c r="Y173">
        <v>0.51</v>
      </c>
      <c r="Z173">
        <v>0.104</v>
      </c>
      <c r="AB173" s="25">
        <v>1</v>
      </c>
      <c r="AC173" s="25"/>
      <c r="AD173" s="24"/>
      <c r="AE173">
        <v>0</v>
      </c>
      <c r="AF173">
        <f>Y173*Conversions!$D$4</f>
        <v>0.63184796655027331</v>
      </c>
      <c r="AG173" s="3">
        <f t="shared" si="107"/>
        <v>4.5560815784497271</v>
      </c>
      <c r="AH173">
        <f t="shared" si="110"/>
        <v>25</v>
      </c>
      <c r="AI173">
        <f t="shared" si="108"/>
        <v>0.11357300490974749</v>
      </c>
      <c r="AJ173" s="14">
        <f t="shared" si="109"/>
        <v>40.115884774469833</v>
      </c>
    </row>
    <row r="174" spans="1:36" hidden="1" x14ac:dyDescent="0.25">
      <c r="A174">
        <v>3</v>
      </c>
      <c r="B174" t="s">
        <v>21</v>
      </c>
      <c r="C174" t="s">
        <v>9</v>
      </c>
      <c r="D174">
        <f>_xlfn.XLOOKUP(A174,PeriodMap!$A$2:$A$45,PeriodMap!$B$2:$B$45)</f>
        <v>2025</v>
      </c>
      <c r="E174" t="s">
        <v>239</v>
      </c>
      <c r="F174" t="s">
        <v>238</v>
      </c>
      <c r="G174" t="s">
        <v>6</v>
      </c>
      <c r="H174" t="s">
        <v>124</v>
      </c>
      <c r="I174" t="s">
        <v>40</v>
      </c>
      <c r="J174" t="s">
        <v>34</v>
      </c>
      <c r="K174">
        <v>8760</v>
      </c>
      <c r="L174" s="5">
        <f>_xlfn.XLOOKUP(_xlfn.CONCAT($B174,$C174,$D174),ECT_EfficiencyCostMaxAnnualUF!$J$2:$J$12484,ECT_EfficiencyCostMaxAnnualUF!$F$2:$F$12484)</f>
        <v>1</v>
      </c>
      <c r="M174" s="5">
        <f>_xlfn.XLOOKUP(_xlfn.CONCAT($B174,$C174,$D174),ECT_EfficiencyCostMaxAnnualUF!$J$2:$J$12484,ECT_EfficiencyCostMaxAnnualUF!$I$2:$I$12484)</f>
        <v>1</v>
      </c>
      <c r="N174" s="5">
        <f>_xlfn.XLOOKUP(_xlfn.CONCAT($B174,$C174,$D174),ECT_EfficiencyCostMaxAnnualUF!$J$2:$J$12484,ECT_EfficiencyCostMaxAnnualUF!$G$2:$G$12484)/1000</f>
        <v>10.51499128</v>
      </c>
      <c r="O174" s="5">
        <f>_xlfn.XLOOKUP(_xlfn.CONCAT($B174,$C174,$D174),ECT_EfficiencyCostMaxAnnualUF!$J$2:$J$12484,ECT_EfficiencyCostMaxAnnualUF!$H$2:$H$12484)</f>
        <v>0</v>
      </c>
      <c r="P174" s="74">
        <f>_xlfn.XLOOKUP(_xlfn.CONCAT($B174,$D174+1),ECT_Lifetime!$D$2:$D$1000,ECT_Lifetime!$C$2:$C$1000)</f>
        <v>25</v>
      </c>
      <c r="Q174" s="1">
        <f>_xlfn.XLOOKUP(_xlfn.CONCAT($B174,$D174),ECT_OperationalInfo!$G$2:$G$362,ECT_OperationalInfo!$D$2:$D$362)</f>
        <v>5.0000000000000001E-3</v>
      </c>
      <c r="R174">
        <f>_xlfn.XLOOKUP(_xlfn.CONCAT($B174,$D174),ECT_OperationalInfo!$G$2:$G$362,ECT_OperationalInfo!$E$2:$E$362)</f>
        <v>1</v>
      </c>
      <c r="S174">
        <f>_xlfn.XLOOKUP(_xlfn.CONCAT($B174,$D174),ECT_OperationalInfo!$G$2:$G$362,ECT_OperationalInfo!$F$2:$F$362)</f>
        <v>1</v>
      </c>
      <c r="T174" s="1">
        <f>SUMIF(ECT_LegacyCapacity!$F$2:$F$257,_xlfn.CONCAT($C174,$B174),ECT_LegacyCapacity!$E$2:$E$257)*1000-IFERROR(SUMIFS(ECT_LegacyRetirement!$F$2:$F$2701,ECT_LegacyRetirement!$G$2:$G$2701,_xlfn.CONCAT($B174,$C174),ECT_LegacyRetirement!$E$2:$E$2701,"&lt;="&amp;D174)*1000,0)</f>
        <v>0</v>
      </c>
      <c r="U174" s="16">
        <f>IFERROR(SUMIFS(ECT_CapAddBounds!$F$2:$F$5959,ECT_CapAddBounds!$H$2:$H$5959,_xlfn.CONCAT($B174,$C174),ECT_CapAddBounds!$E$2:$E$5959,"&lt;="&amp;D174)*1000,0)</f>
        <v>0</v>
      </c>
      <c r="V174" s="16">
        <f>IFERROR(SUMIFS(ECT_CapAddBounds!$G$2:$G$5959,ECT_CapAddBounds!$H$2:$H$5959,_xlfn.CONCAT($B174,$C174),ECT_CapAddBounds!$E$2:$E$5959,"&lt;="&amp;D174)*1000,0)</f>
        <v>0</v>
      </c>
      <c r="W174" s="25"/>
      <c r="X174" s="25"/>
      <c r="Y174">
        <v>0.68</v>
      </c>
      <c r="Z174">
        <v>0.105</v>
      </c>
      <c r="AB174" s="25">
        <v>1</v>
      </c>
      <c r="AC174" s="25"/>
      <c r="AD174" s="24"/>
      <c r="AE174">
        <v>0</v>
      </c>
      <c r="AF174">
        <f>Y174*Conversions!$D$4</f>
        <v>0.84246395540036456</v>
      </c>
      <c r="AG174" s="3">
        <f t="shared" si="107"/>
        <v>9.6725273245996348</v>
      </c>
      <c r="AH174">
        <f t="shared" si="110"/>
        <v>25</v>
      </c>
      <c r="AI174">
        <f t="shared" si="108"/>
        <v>0.11442931981310331</v>
      </c>
      <c r="AJ174" s="14">
        <f t="shared" si="109"/>
        <v>84.52840006737533</v>
      </c>
    </row>
    <row r="175" spans="1:36" s="19" customFormat="1" hidden="1" x14ac:dyDescent="0.25">
      <c r="A175" s="19">
        <v>3</v>
      </c>
      <c r="B175" s="19" t="s">
        <v>23</v>
      </c>
      <c r="C175" s="19" t="s">
        <v>9</v>
      </c>
      <c r="D175" s="19">
        <f>_xlfn.XLOOKUP(A175,PeriodMap!$A$2:$A$45,PeriodMap!$B$2:$B$45)</f>
        <v>2025</v>
      </c>
      <c r="E175" s="19" t="s">
        <v>239</v>
      </c>
      <c r="G175" s="19" t="s">
        <v>6</v>
      </c>
      <c r="H175" s="19" t="s">
        <v>124</v>
      </c>
      <c r="I175" s="19" t="s">
        <v>40</v>
      </c>
      <c r="J175" s="19" t="s">
        <v>34</v>
      </c>
      <c r="K175" s="19">
        <v>8760</v>
      </c>
      <c r="L175" s="37">
        <f>_xlfn.XLOOKUP(_xlfn.CONCAT($B175,$C175,$D175),ECT_EfficiencyCostMaxAnnualUF!$J$2:$J$12484,ECT_EfficiencyCostMaxAnnualUF!$F$2:$F$12484)</f>
        <v>1</v>
      </c>
      <c r="M175" s="37">
        <f>_xlfn.XLOOKUP(_xlfn.CONCAT($B175,$C175,$D175),ECT_EfficiencyCostMaxAnnualUF!$J$2:$J$12484,ECT_EfficiencyCostMaxAnnualUF!$I$2:$I$12484)</f>
        <v>1</v>
      </c>
      <c r="N175" s="37">
        <f>_xlfn.XLOOKUP(_xlfn.CONCAT($B175,$C175,$D175),ECT_EfficiencyCostMaxAnnualUF!$J$2:$J$12484,ECT_EfficiencyCostMaxAnnualUF!$G$2:$G$12484)/1000</f>
        <v>32.741428190000001</v>
      </c>
      <c r="O175" s="37">
        <f>_xlfn.XLOOKUP(_xlfn.CONCAT($B175,$C175,$D175),ECT_EfficiencyCostMaxAnnualUF!$J$2:$J$12484,ECT_EfficiencyCostMaxAnnualUF!$H$2:$H$12484)</f>
        <v>0</v>
      </c>
      <c r="P175" s="82">
        <f>_xlfn.XLOOKUP(_xlfn.CONCAT($B175,$D175+1),ECT_Lifetime!$D$2:$D$1000,ECT_Lifetime!$C$2:$C$1000)</f>
        <v>25</v>
      </c>
      <c r="Q175" s="39">
        <f>_xlfn.XLOOKUP(_xlfn.CONCAT($B175,$D175),ECT_OperationalInfo!$G$2:$G$362,ECT_OperationalInfo!$D$2:$D$362)</f>
        <v>5.0000000000000001E-3</v>
      </c>
      <c r="R175" s="19">
        <f>_xlfn.XLOOKUP(_xlfn.CONCAT($B175,$D175),ECT_OperationalInfo!$G$2:$G$362,ECT_OperationalInfo!$E$2:$E$362)</f>
        <v>1</v>
      </c>
      <c r="S175" s="19">
        <f>_xlfn.XLOOKUP(_xlfn.CONCAT($B175,$D175),ECT_OperationalInfo!$G$2:$G$362,ECT_OperationalInfo!$F$2:$F$362)</f>
        <v>1</v>
      </c>
      <c r="T175" s="39">
        <f>SUMIF(ECT_LegacyCapacity!$F$2:$F$257,_xlfn.CONCAT($C175,$B175),ECT_LegacyCapacity!$E$2:$E$257)*1000-IFERROR(SUMIFS(ECT_LegacyRetirement!$F$2:$F$2701,ECT_LegacyRetirement!$G$2:$G$2701,_xlfn.CONCAT($B175,$C175),ECT_LegacyRetirement!$E$2:$E$2701,"&lt;="&amp;D175)*1000,0)</f>
        <v>0</v>
      </c>
      <c r="U175" s="41">
        <f>IFERROR(SUMIFS(ECT_CapAddBounds!$F$2:$F$5959,ECT_CapAddBounds!$H$2:$H$5959,_xlfn.CONCAT($B175,$C175),ECT_CapAddBounds!$E$2:$E$5959,"&lt;="&amp;D175)*1000,0)</f>
        <v>0</v>
      </c>
      <c r="V175" s="41">
        <f>IFERROR(SUMIFS(ECT_CapAddBounds!$G$2:$G$5959,ECT_CapAddBounds!$H$2:$H$5959,_xlfn.CONCAT($B175,$C175),ECT_CapAddBounds!$E$2:$E$5959,"&lt;="&amp;D175)*1000,0)</f>
        <v>0</v>
      </c>
      <c r="W175" s="42"/>
      <c r="X175" s="42"/>
      <c r="Y175" s="19">
        <v>6.7</v>
      </c>
      <c r="Z175" s="19">
        <v>0.112</v>
      </c>
      <c r="AA175" s="43"/>
      <c r="AB175" s="42">
        <v>1</v>
      </c>
      <c r="AC175" s="42"/>
      <c r="AD175" s="44"/>
      <c r="AE175" s="19">
        <v>0</v>
      </c>
      <c r="AF175" s="19">
        <f>Y175*Conversions!$D$4</f>
        <v>8.3007477958565321</v>
      </c>
      <c r="AG175" s="38">
        <f t="shared" si="107"/>
        <v>24.44068039414347</v>
      </c>
      <c r="AH175" s="19">
        <f t="shared" si="110"/>
        <v>25</v>
      </c>
      <c r="AI175" s="19">
        <f t="shared" si="108"/>
        <v>0.12047788778229078</v>
      </c>
      <c r="AJ175" s="45">
        <f t="shared" si="109"/>
        <v>202.8644496018135</v>
      </c>
    </row>
    <row r="176" spans="1:36" hidden="1" x14ac:dyDescent="0.25">
      <c r="A176">
        <v>3</v>
      </c>
      <c r="B176" t="s">
        <v>13</v>
      </c>
      <c r="C176" t="s">
        <v>10</v>
      </c>
      <c r="D176">
        <f>_xlfn.XLOOKUP(A176,PeriodMap!$A$2:$A$45,PeriodMap!$B$2:$B$45)</f>
        <v>2025</v>
      </c>
      <c r="E176" t="s">
        <v>227</v>
      </c>
      <c r="F176" t="s">
        <v>229</v>
      </c>
      <c r="G176" t="s">
        <v>6</v>
      </c>
      <c r="H176" t="s">
        <v>124</v>
      </c>
      <c r="I176" t="s">
        <v>33</v>
      </c>
      <c r="J176" t="s">
        <v>34</v>
      </c>
      <c r="K176">
        <v>8760</v>
      </c>
      <c r="L176" s="5">
        <f>_xlfn.XLOOKUP(_xlfn.CONCAT($B176,$C176,$D176),ECT_EfficiencyCostMaxAnnualUF!$J$2:$J$12484,ECT_EfficiencyCostMaxAnnualUF!$F$2:$F$12484)</f>
        <v>0.38096819999999998</v>
      </c>
      <c r="M176" s="5">
        <f>_xlfn.XLOOKUP(_xlfn.CONCAT($B176,$C176,$D176),ECT_EfficiencyCostMaxAnnualUF!$J$2:$J$12484,ECT_EfficiencyCostMaxAnnualUF!$I$2:$I$12484)</f>
        <v>0.85</v>
      </c>
      <c r="N176" s="5">
        <f>_xlfn.XLOOKUP(_xlfn.CONCAT($B176,$C176,$D176),ECT_EfficiencyCostMaxAnnualUF!$J$2:$J$12484,ECT_EfficiencyCostMaxAnnualUF!$G$2:$G$12484)/1000</f>
        <v>13.721031290000001</v>
      </c>
      <c r="O176" s="5">
        <f>_xlfn.XLOOKUP(_xlfn.CONCAT($B176,$C176,$D176),ECT_EfficiencyCostMaxAnnualUF!$J$2:$J$12484,ECT_EfficiencyCostMaxAnnualUF!$H$2:$H$12484)</f>
        <v>133.5230182</v>
      </c>
      <c r="P176" s="74">
        <f>_xlfn.XLOOKUP(_xlfn.CONCAT($B176,$D176+1),ECT_Lifetime!$D$2:$D$1000,ECT_Lifetime!$C$2:$C$1000)</f>
        <v>40</v>
      </c>
      <c r="Q176" s="1">
        <f>_xlfn.XLOOKUP(_xlfn.CONCAT($B176,$D176),ECT_OperationalInfo!$G$2:$G$362,ECT_OperationalInfo!$D$2:$D$362)</f>
        <v>6.6000000000000003E-2</v>
      </c>
      <c r="R176">
        <f>_xlfn.XLOOKUP(_xlfn.CONCAT($B176,$D176),ECT_OperationalInfo!$G$2:$G$362,ECT_OperationalInfo!$E$2:$E$362)</f>
        <v>0.3</v>
      </c>
      <c r="S176">
        <f>_xlfn.XLOOKUP(_xlfn.CONCAT($B176,$D176),ECT_OperationalInfo!$G$2:$G$362,ECT_OperationalInfo!$F$2:$F$362)</f>
        <v>0.3</v>
      </c>
      <c r="T176" s="1">
        <f>SUMIF(ECT_LegacyCapacity!$F$2:$F$257,_xlfn.CONCAT($C176,$B176),ECT_LegacyCapacity!$E$2:$E$257)*1000-IFERROR(SUMIFS(ECT_LegacyRetirement!$F$2:$F$2701,ECT_LegacyRetirement!$G$2:$G$2701,_xlfn.CONCAT($B176,$C176),ECT_LegacyRetirement!$E$2:$E$2701,"&lt;="&amp;D176)*1000,0)</f>
        <v>41729.904175000003</v>
      </c>
      <c r="U176" s="16">
        <f>IFERROR(SUMIFS(ECT_CapAddBounds!$F$2:$F$5959,ECT_CapAddBounds!$H$2:$H$5959,_xlfn.CONCAT($B176,$C176),ECT_CapAddBounds!$E$2:$E$5959,"&lt;="&amp;D176)*1000,0)</f>
        <v>0</v>
      </c>
      <c r="V176" s="16">
        <f>IFERROR(SUMIFS(ECT_CapAddBounds!$G$2:$G$5959,ECT_CapAddBounds!$H$2:$H$5959,_xlfn.CONCAT($B176,$C176),ECT_CapAddBounds!$E$2:$E$5959,"&lt;="&amp;D176)*1000,0)</f>
        <v>0</v>
      </c>
      <c r="W176" s="1">
        <f>CarriersTech_characteristics!$G$2</f>
        <v>17.207187650000002</v>
      </c>
      <c r="X176" s="1">
        <f>CarriersTech_characteristics!$H$28*1000</f>
        <v>1942097.6230000001</v>
      </c>
      <c r="Y176" s="7">
        <v>3</v>
      </c>
      <c r="Z176">
        <v>0.105</v>
      </c>
      <c r="AA176" s="35"/>
      <c r="AB176" s="1">
        <f>1/L176/(1-Q176)</f>
        <v>2.8103758044980376</v>
      </c>
      <c r="AC176" s="25"/>
      <c r="AD176" s="31">
        <f>X176/(W176*Conversions!$D$2)</f>
        <v>0.40631575182871843</v>
      </c>
      <c r="AE176" s="11">
        <f>O176/CarriersTech_characteristics!$G$2/Conversions!$D$2*AB176</f>
        <v>7.8507860294473842E-5</v>
      </c>
      <c r="AF176">
        <f>Y176*Conversions!$D$4</f>
        <v>3.7167527444133723</v>
      </c>
      <c r="AG176" s="3">
        <f t="shared" si="107"/>
        <v>10.004278545586629</v>
      </c>
      <c r="AH176">
        <f t="shared" si="110"/>
        <v>40</v>
      </c>
      <c r="AI176">
        <f t="shared" si="108"/>
        <v>0.10697140835497033</v>
      </c>
      <c r="AJ176" s="14">
        <f t="shared" si="109"/>
        <v>93.522920745221626</v>
      </c>
    </row>
    <row r="177" spans="1:36" hidden="1" x14ac:dyDescent="0.25">
      <c r="A177">
        <v>3</v>
      </c>
      <c r="B177" t="s">
        <v>14</v>
      </c>
      <c r="C177" t="s">
        <v>10</v>
      </c>
      <c r="D177">
        <f>_xlfn.XLOOKUP(A177,PeriodMap!$A$2:$A$45,PeriodMap!$B$2:$B$45)</f>
        <v>2025</v>
      </c>
      <c r="E177" t="s">
        <v>227</v>
      </c>
      <c r="F177" t="s">
        <v>234</v>
      </c>
      <c r="G177" t="s">
        <v>6</v>
      </c>
      <c r="H177" t="s">
        <v>124</v>
      </c>
      <c r="I177" t="s">
        <v>35</v>
      </c>
      <c r="J177" t="s">
        <v>34</v>
      </c>
      <c r="K177">
        <v>8760</v>
      </c>
      <c r="L177" s="5">
        <f>_xlfn.XLOOKUP(_xlfn.CONCAT($B177,$C177,$D177),ECT_EfficiencyCostMaxAnnualUF!$J$2:$J$12484,ECT_EfficiencyCostMaxAnnualUF!$F$2:$F$12484)</f>
        <v>0.40444272199999998</v>
      </c>
      <c r="M177" s="5">
        <f>_xlfn.XLOOKUP(_xlfn.CONCAT($B177,$C177,$D177),ECT_EfficiencyCostMaxAnnualUF!$J$2:$J$12484,ECT_EfficiencyCostMaxAnnualUF!$I$2:$I$12484)</f>
        <v>0.85</v>
      </c>
      <c r="N177" s="5">
        <f>_xlfn.XLOOKUP(_xlfn.CONCAT($B177,$C177,$D177),ECT_EfficiencyCostMaxAnnualUF!$J$2:$J$12484,ECT_EfficiencyCostMaxAnnualUF!$G$2:$G$12484)/1000</f>
        <v>8.512227803</v>
      </c>
      <c r="O177" s="5">
        <f>_xlfn.XLOOKUP(_xlfn.CONCAT($B177,$C177,$D177),ECT_EfficiencyCostMaxAnnualUF!$J$2:$J$12484,ECT_EfficiencyCostMaxAnnualUF!$H$2:$H$12484)</f>
        <v>0</v>
      </c>
      <c r="P177" s="74">
        <f>_xlfn.XLOOKUP(_xlfn.CONCAT($B177,$D177+1),ECT_Lifetime!$D$2:$D$1000,ECT_Lifetime!$C$2:$C$1000)</f>
        <v>25</v>
      </c>
      <c r="Q177" s="1">
        <f>_xlfn.XLOOKUP(_xlfn.CONCAT($B177,$D177),ECT_OperationalInfo!$G$2:$G$362,ECT_OperationalInfo!$D$2:$D$362)</f>
        <v>0.02</v>
      </c>
      <c r="R177">
        <f>_xlfn.XLOOKUP(_xlfn.CONCAT($B177,$D177),ECT_OperationalInfo!$G$2:$G$362,ECT_OperationalInfo!$E$2:$E$362)</f>
        <v>0.9</v>
      </c>
      <c r="S177">
        <f>_xlfn.XLOOKUP(_xlfn.CONCAT($B177,$D177),ECT_OperationalInfo!$G$2:$G$362,ECT_OperationalInfo!$F$2:$F$362)</f>
        <v>0.9</v>
      </c>
      <c r="T177" s="1">
        <f>SUMIF(ECT_LegacyCapacity!$F$2:$F$257,_xlfn.CONCAT($C177,$B177),ECT_LegacyCapacity!$E$2:$E$257)*1000-IFERROR(SUMIFS(ECT_LegacyRetirement!$F$2:$F$2701,ECT_LegacyRetirement!$G$2:$G$2701,_xlfn.CONCAT($B177,$C177),ECT_LegacyRetirement!$E$2:$E$2701,"&lt;="&amp;D177)*1000,0)</f>
        <v>770.80433300000004</v>
      </c>
      <c r="U177" s="16">
        <f>IFERROR(SUMIFS(ECT_CapAddBounds!$F$2:$F$5959,ECT_CapAddBounds!$H$2:$H$5959,_xlfn.CONCAT($B177,$C177),ECT_CapAddBounds!$E$2:$E$5959,"&lt;="&amp;D177)*1000,0)</f>
        <v>0</v>
      </c>
      <c r="V177" s="16">
        <f>IFERROR(SUMIFS(ECT_CapAddBounds!$G$2:$G$5959,ECT_CapAddBounds!$H$2:$H$5959,_xlfn.CONCAT($B177,$C177),ECT_CapAddBounds!$E$2:$E$5959,"&lt;="&amp;D177)*1000,0)</f>
        <v>0</v>
      </c>
      <c r="W177" s="1">
        <f>CarriersTech_characteristics!$G$3</f>
        <v>37.681199999999997</v>
      </c>
      <c r="X177" s="1">
        <f>CarriersTech_characteristics!$H$3*1000</f>
        <v>3025024.5490000001</v>
      </c>
      <c r="Y177">
        <v>2.9</v>
      </c>
      <c r="Z177">
        <v>0.105</v>
      </c>
      <c r="AB177" s="1">
        <f>1/L177/(1-Q177)</f>
        <v>2.5229979617863072</v>
      </c>
      <c r="AC177" s="25"/>
      <c r="AD177" s="31">
        <f>(X177*Conversions!$D$3)/(W177*Conversions!$D$2)</f>
        <v>0.23958587284408495</v>
      </c>
      <c r="AE177">
        <v>0</v>
      </c>
      <c r="AF177">
        <f>Y177*Conversions!$D$4</f>
        <v>3.5928609862662602</v>
      </c>
      <c r="AG177" s="3">
        <f t="shared" si="107"/>
        <v>4.9193668167337403</v>
      </c>
      <c r="AH177">
        <f t="shared" si="110"/>
        <v>25</v>
      </c>
      <c r="AI177">
        <f t="shared" si="108"/>
        <v>0.11442931981310331</v>
      </c>
      <c r="AJ177" s="14">
        <f t="shared" si="109"/>
        <v>42.990440079242902</v>
      </c>
    </row>
    <row r="178" spans="1:36" hidden="1" x14ac:dyDescent="0.25">
      <c r="A178">
        <v>3</v>
      </c>
      <c r="B178" t="s">
        <v>16</v>
      </c>
      <c r="C178" t="s">
        <v>10</v>
      </c>
      <c r="D178">
        <f>_xlfn.XLOOKUP(A178,PeriodMap!$A$2:$A$45,PeriodMap!$B$2:$B$45)</f>
        <v>2025</v>
      </c>
      <c r="E178" t="s">
        <v>227</v>
      </c>
      <c r="G178" t="s">
        <v>6</v>
      </c>
      <c r="H178" t="s">
        <v>124</v>
      </c>
      <c r="I178" t="s">
        <v>35</v>
      </c>
      <c r="J178" t="s">
        <v>34</v>
      </c>
      <c r="K178">
        <v>8760</v>
      </c>
      <c r="L178" s="5">
        <f>_xlfn.XLOOKUP(_xlfn.CONCAT($B178,$C178,$D178),ECT_EfficiencyCostMaxAnnualUF!$J$2:$J$12484,ECT_EfficiencyCostMaxAnnualUF!$F$2:$F$12484)</f>
        <v>0.28070162799999998</v>
      </c>
      <c r="M178" s="5">
        <f>_xlfn.XLOOKUP(_xlfn.CONCAT($B178,$C178,$D178),ECT_EfficiencyCostMaxAnnualUF!$J$2:$J$12484,ECT_EfficiencyCostMaxAnnualUF!$I$2:$I$12484)</f>
        <v>0.85</v>
      </c>
      <c r="N178" s="5">
        <f>_xlfn.XLOOKUP(_xlfn.CONCAT($B178,$C178,$D178),ECT_EfficiencyCostMaxAnnualUF!$J$2:$J$12484,ECT_EfficiencyCostMaxAnnualUF!$G$2:$G$12484)/1000</f>
        <v>6.6797506489999998</v>
      </c>
      <c r="O178" s="5">
        <f>_xlfn.XLOOKUP(_xlfn.CONCAT($B178,$C178,$D178),ECT_EfficiencyCostMaxAnnualUF!$J$2:$J$12484,ECT_EfficiencyCostMaxAnnualUF!$H$2:$H$12484)</f>
        <v>0</v>
      </c>
      <c r="P178" s="74">
        <f>_xlfn.XLOOKUP(_xlfn.CONCAT($B178,$D178+1),ECT_Lifetime!$D$2:$D$1000,ECT_Lifetime!$C$2:$C$1000)</f>
        <v>25</v>
      </c>
      <c r="Q178" s="1">
        <f>_xlfn.XLOOKUP(_xlfn.CONCAT($B178,$D178),ECT_OperationalInfo!$G$2:$G$362,ECT_OperationalInfo!$D$2:$D$362)</f>
        <v>0.01</v>
      </c>
      <c r="R178">
        <f>_xlfn.XLOOKUP(_xlfn.CONCAT($B178,$D178),ECT_OperationalInfo!$G$2:$G$362,ECT_OperationalInfo!$E$2:$E$362)</f>
        <v>1</v>
      </c>
      <c r="S178">
        <f>_xlfn.XLOOKUP(_xlfn.CONCAT($B178,$D178),ECT_OperationalInfo!$G$2:$G$362,ECT_OperationalInfo!$F$2:$F$362)</f>
        <v>1</v>
      </c>
      <c r="T178" s="1">
        <f>SUMIF(ECT_LegacyCapacity!$F$2:$F$257,_xlfn.CONCAT($C178,$B178),ECT_LegacyCapacity!$E$2:$E$257)*1000-IFERROR(SUMIFS(ECT_LegacyRetirement!$F$2:$F$2701,ECT_LegacyRetirement!$G$2:$G$2701,_xlfn.CONCAT($B178,$C178),ECT_LegacyRetirement!$E$2:$E$2701,"&lt;="&amp;D178)*1000,0)</f>
        <v>0</v>
      </c>
      <c r="U178" s="16">
        <f>IFERROR(SUMIFS(ECT_CapAddBounds!$F$2:$F$5959,ECT_CapAddBounds!$H$2:$H$5959,_xlfn.CONCAT($B178,$C178),ECT_CapAddBounds!$E$2:$E$5959,"&lt;="&amp;D178)*1000,0)</f>
        <v>0</v>
      </c>
      <c r="V178" s="16">
        <f>IFERROR(SUMIFS(ECT_CapAddBounds!$G$2:$G$5959,ECT_CapAddBounds!$H$2:$H$5959,_xlfn.CONCAT($B178,$C178),ECT_CapAddBounds!$E$2:$E$5959,"&lt;="&amp;D178)*1000,0)</f>
        <v>0</v>
      </c>
      <c r="W178" s="1">
        <f>CarriersTech_characteristics!$G$3</f>
        <v>37.681199999999997</v>
      </c>
      <c r="X178" s="1">
        <f>CarriersTech_characteristics!$H$3*1000</f>
        <v>3025024.5490000001</v>
      </c>
      <c r="Y178">
        <v>0.7</v>
      </c>
      <c r="Z178">
        <v>0.105</v>
      </c>
      <c r="AB178" s="1">
        <f>1/L178/(1-Q178)</f>
        <v>3.5984864687033813</v>
      </c>
      <c r="AC178" s="25"/>
      <c r="AD178" s="31">
        <f>(X178*Conversions!$D$3)/(W178*Conversions!$D$2)</f>
        <v>0.23958587284408495</v>
      </c>
      <c r="AE178">
        <v>0</v>
      </c>
      <c r="AF178">
        <f>Y178*Conversions!$D$4</f>
        <v>0.86724230702978689</v>
      </c>
      <c r="AG178" s="3">
        <f t="shared" si="107"/>
        <v>5.8125083419702133</v>
      </c>
      <c r="AH178">
        <f t="shared" si="110"/>
        <v>25</v>
      </c>
      <c r="AI178">
        <f t="shared" si="108"/>
        <v>0.11442931981310331</v>
      </c>
      <c r="AJ178" s="14">
        <f t="shared" si="109"/>
        <v>50.795620837943865</v>
      </c>
    </row>
    <row r="179" spans="1:36" hidden="1" x14ac:dyDescent="0.25">
      <c r="A179">
        <v>3</v>
      </c>
      <c r="B179" t="s">
        <v>17</v>
      </c>
      <c r="C179" t="s">
        <v>10</v>
      </c>
      <c r="D179">
        <f>_xlfn.XLOOKUP(A179,PeriodMap!$A$2:$A$45,PeriodMap!$B$2:$B$45)</f>
        <v>2025</v>
      </c>
      <c r="E179" t="s">
        <v>227</v>
      </c>
      <c r="F179" t="s">
        <v>235</v>
      </c>
      <c r="G179" t="s">
        <v>6</v>
      </c>
      <c r="H179" t="s">
        <v>124</v>
      </c>
      <c r="I179" t="s">
        <v>36</v>
      </c>
      <c r="J179" t="s">
        <v>34</v>
      </c>
      <c r="K179">
        <v>8760</v>
      </c>
      <c r="L179" s="5">
        <f>_xlfn.XLOOKUP(_xlfn.CONCAT($B179,$C179,$D179),ECT_EfficiencyCostMaxAnnualUF!$J$2:$J$12484,ECT_EfficiencyCostMaxAnnualUF!$F$2:$F$12484)</f>
        <v>1</v>
      </c>
      <c r="M179" s="5">
        <f>_xlfn.XLOOKUP(_xlfn.CONCAT($B179,$C179,$D179),ECT_EfficiencyCostMaxAnnualUF!$J$2:$J$12484,ECT_EfficiencyCostMaxAnnualUF!$I$2:$I$12484)</f>
        <v>0.70916666699999997</v>
      </c>
      <c r="N179" s="5">
        <f>_xlfn.XLOOKUP(_xlfn.CONCAT($B179,$C179,$D179),ECT_EfficiencyCostMaxAnnualUF!$J$2:$J$12484,ECT_EfficiencyCostMaxAnnualUF!$G$2:$G$12484)/1000</f>
        <v>20.833210350000002</v>
      </c>
      <c r="O179" s="5">
        <f>_xlfn.XLOOKUP(_xlfn.CONCAT($B179,$C179,$D179),ECT_EfficiencyCostMaxAnnualUF!$J$2:$J$12484,ECT_EfficiencyCostMaxAnnualUF!$H$2:$H$12484)</f>
        <v>0</v>
      </c>
      <c r="P179" s="74">
        <f>_xlfn.XLOOKUP(_xlfn.CONCAT($B179,$D179+1),ECT_Lifetime!$D$2:$D$1000,ECT_Lifetime!$C$2:$C$1000)</f>
        <v>40</v>
      </c>
      <c r="Q179" s="1">
        <f>_xlfn.XLOOKUP(_xlfn.CONCAT($B179,$D179),ECT_OperationalInfo!$G$2:$G$362,ECT_OperationalInfo!$D$2:$D$362)</f>
        <v>0.10780000000000001</v>
      </c>
      <c r="R179">
        <f>_xlfn.XLOOKUP(_xlfn.CONCAT($B179,$D179),ECT_OperationalInfo!$G$2:$G$362,ECT_OperationalInfo!$E$2:$E$362)</f>
        <v>0.01</v>
      </c>
      <c r="S179">
        <f>_xlfn.XLOOKUP(_xlfn.CONCAT($B179,$D179),ECT_OperationalInfo!$G$2:$G$362,ECT_OperationalInfo!$F$2:$F$362)</f>
        <v>0.01</v>
      </c>
      <c r="T179" s="1">
        <f>SUMIF(ECT_LegacyCapacity!$F$2:$F$257,_xlfn.CONCAT($C179,$B179),ECT_LegacyCapacity!$E$2:$E$257)*1000-IFERROR(SUMIFS(ECT_LegacyRetirement!$F$2:$F$2701,ECT_LegacyRetirement!$G$2:$G$2701,_xlfn.CONCAT($B179,$C179),ECT_LegacyRetirement!$E$2:$E$2701,"&lt;="&amp;D179)*1000,0)</f>
        <v>0</v>
      </c>
      <c r="U179" s="16">
        <f>IFERROR(SUMIFS(ECT_CapAddBounds!$F$2:$F$5959,ECT_CapAddBounds!$H$2:$H$5959,_xlfn.CONCAT($B179,$C179),ECT_CapAddBounds!$E$2:$E$5959,"&lt;="&amp;D179)*1000,0)</f>
        <v>0</v>
      </c>
      <c r="V179" s="16">
        <f>IFERROR(SUMIFS(ECT_CapAddBounds!$G$2:$G$5959,ECT_CapAddBounds!$H$2:$H$5959,_xlfn.CONCAT($B179,$C179),ECT_CapAddBounds!$E$2:$E$5959,"&lt;="&amp;D179)*1000,0)</f>
        <v>0</v>
      </c>
      <c r="W179" s="27"/>
      <c r="X179" s="27"/>
      <c r="Y179">
        <v>4.3</v>
      </c>
      <c r="Z179">
        <v>0.105</v>
      </c>
      <c r="AB179" s="1">
        <f>1/L179/(1-Q179)</f>
        <v>1.1208249271463797</v>
      </c>
      <c r="AC179" s="25"/>
      <c r="AD179" s="26"/>
      <c r="AE179">
        <v>0</v>
      </c>
      <c r="AF179">
        <f>Y179*Conversions!$D$4</f>
        <v>5.3273456003258337</v>
      </c>
      <c r="AG179" s="3">
        <f t="shared" si="107"/>
        <v>15.505864749674167</v>
      </c>
      <c r="AH179">
        <f t="shared" si="110"/>
        <v>40</v>
      </c>
      <c r="AI179">
        <f t="shared" si="108"/>
        <v>0.10697140835497033</v>
      </c>
      <c r="AJ179" s="14">
        <f t="shared" si="109"/>
        <v>144.95335705238193</v>
      </c>
    </row>
    <row r="180" spans="1:36" hidden="1" x14ac:dyDescent="0.25">
      <c r="A180">
        <v>3</v>
      </c>
      <c r="B180" t="s">
        <v>22</v>
      </c>
      <c r="C180" t="s">
        <v>10</v>
      </c>
      <c r="D180">
        <f>_xlfn.XLOOKUP(A180,PeriodMap!$A$2:$A$45,PeriodMap!$B$2:$B$45)</f>
        <v>2025</v>
      </c>
      <c r="E180" t="s">
        <v>227</v>
      </c>
      <c r="G180" t="s">
        <v>6</v>
      </c>
      <c r="H180" t="s">
        <v>124</v>
      </c>
      <c r="I180" t="s">
        <v>36</v>
      </c>
      <c r="J180" t="s">
        <v>34</v>
      </c>
      <c r="K180">
        <v>8760</v>
      </c>
      <c r="L180" s="5">
        <f>_xlfn.XLOOKUP(_xlfn.CONCAT($B180,$C180,$D180),ECT_EfficiencyCostMaxAnnualUF!$J$2:$J$12484,ECT_EfficiencyCostMaxAnnualUF!$F$2:$F$12484)</f>
        <v>1</v>
      </c>
      <c r="M180" s="5">
        <f>_xlfn.XLOOKUP(_xlfn.CONCAT($B180,$C180,$D180),ECT_EfficiencyCostMaxAnnualUF!$J$2:$J$12484,ECT_EfficiencyCostMaxAnnualUF!$I$2:$I$12484)</f>
        <v>0.70916666699999997</v>
      </c>
      <c r="N180" s="5">
        <f>_xlfn.XLOOKUP(_xlfn.CONCAT($B180,$C180,$D180),ECT_EfficiencyCostMaxAnnualUF!$J$2:$J$12484,ECT_EfficiencyCostMaxAnnualUF!$G$2:$G$12484)/1000</f>
        <v>35.289429389999995</v>
      </c>
      <c r="O180" s="5">
        <f>_xlfn.XLOOKUP(_xlfn.CONCAT($B180,$C180,$D180),ECT_EfficiencyCostMaxAnnualUF!$J$2:$J$12484,ECT_EfficiencyCostMaxAnnualUF!$H$2:$H$12484)</f>
        <v>0</v>
      </c>
      <c r="P180" s="74">
        <f>_xlfn.XLOOKUP(_xlfn.CONCAT($B180,$D180+1),ECT_Lifetime!$D$2:$D$1000,ECT_Lifetime!$C$2:$C$1000)</f>
        <v>30</v>
      </c>
      <c r="Q180" s="1">
        <f>_xlfn.XLOOKUP(_xlfn.CONCAT($B180,$D180),ECT_OperationalInfo!$G$2:$G$362,ECT_OperationalInfo!$D$2:$D$362)</f>
        <v>0.05</v>
      </c>
      <c r="R180">
        <f>_xlfn.XLOOKUP(_xlfn.CONCAT($B180,$D180),ECT_OperationalInfo!$G$2:$G$362,ECT_OperationalInfo!$E$2:$E$362)</f>
        <v>0.01</v>
      </c>
      <c r="S180">
        <f>_xlfn.XLOOKUP(_xlfn.CONCAT($B180,$D180),ECT_OperationalInfo!$G$2:$G$362,ECT_OperationalInfo!$F$2:$F$362)</f>
        <v>0.01</v>
      </c>
      <c r="T180" s="1">
        <f>SUMIF(ECT_LegacyCapacity!$F$2:$F$257,_xlfn.CONCAT($C180,$B180),ECT_LegacyCapacity!$E$2:$E$257)*1000-IFERROR(SUMIFS(ECT_LegacyRetirement!$F$2:$F$2701,ECT_LegacyRetirement!$G$2:$G$2701,_xlfn.CONCAT($B180,$C180),ECT_LegacyRetirement!$E$2:$E$2701,"&lt;="&amp;D180)*1000,0)</f>
        <v>0</v>
      </c>
      <c r="U180" s="16">
        <f>IFERROR(SUMIFS(ECT_CapAddBounds!$F$2:$F$5959,ECT_CapAddBounds!$H$2:$H$5959,_xlfn.CONCAT($B180,$C180),ECT_CapAddBounds!$E$2:$E$5959,"&lt;="&amp;D180)*1000,0)</f>
        <v>0</v>
      </c>
      <c r="V180" s="16">
        <f>IFERROR(SUMIFS(ECT_CapAddBounds!$G$2:$G$5959,ECT_CapAddBounds!$H$2:$H$5959,_xlfn.CONCAT($B180,$C180),ECT_CapAddBounds!$E$2:$E$5959,"&lt;="&amp;D180)*1000,0)</f>
        <v>0</v>
      </c>
      <c r="W180" s="27"/>
      <c r="X180" s="27"/>
      <c r="Y180">
        <v>5</v>
      </c>
      <c r="Z180">
        <v>0.105</v>
      </c>
      <c r="AB180" s="1">
        <f>1/L180/(1-Q180)</f>
        <v>1.0526315789473684</v>
      </c>
      <c r="AC180" s="25"/>
      <c r="AD180" s="26"/>
      <c r="AE180">
        <v>0</v>
      </c>
      <c r="AF180">
        <f>Y180*Conversions!$D$4</f>
        <v>6.1945879073556211</v>
      </c>
      <c r="AG180" s="3">
        <f t="shared" si="107"/>
        <v>29.094841482644373</v>
      </c>
      <c r="AH180">
        <f t="shared" si="110"/>
        <v>30</v>
      </c>
      <c r="AI180">
        <f t="shared" si="108"/>
        <v>0.11052848152960514</v>
      </c>
      <c r="AJ180" s="14">
        <f t="shared" si="109"/>
        <v>263.2338839727143</v>
      </c>
    </row>
    <row r="181" spans="1:36" hidden="1" x14ac:dyDescent="0.25">
      <c r="A181">
        <v>3</v>
      </c>
      <c r="B181" t="s">
        <v>15</v>
      </c>
      <c r="C181" t="s">
        <v>10</v>
      </c>
      <c r="D181">
        <f>_xlfn.XLOOKUP(A181,PeriodMap!$A$2:$A$45,PeriodMap!$B$2:$B$45)</f>
        <v>2025</v>
      </c>
      <c r="E181" t="s">
        <v>231</v>
      </c>
      <c r="F181" t="s">
        <v>232</v>
      </c>
      <c r="G181" t="s">
        <v>6</v>
      </c>
      <c r="H181" t="s">
        <v>124</v>
      </c>
      <c r="I181" t="s">
        <v>37</v>
      </c>
      <c r="J181" t="s">
        <v>34</v>
      </c>
      <c r="K181">
        <v>8760</v>
      </c>
      <c r="L181" s="5">
        <f>_xlfn.XLOOKUP(_xlfn.CONCAT($B181,$C181,$D181),ECT_EfficiencyCostMaxAnnualUF!$J$2:$J$12484,ECT_EfficiencyCostMaxAnnualUF!$F$2:$F$12484)</f>
        <v>1</v>
      </c>
      <c r="M181" s="5">
        <f>_xlfn.XLOOKUP(_xlfn.CONCAT($B181,$C181,$D181),ECT_EfficiencyCostMaxAnnualUF!$J$2:$J$12484,ECT_EfficiencyCostMaxAnnualUF!$I$2:$I$12484)</f>
        <v>1</v>
      </c>
      <c r="N181" s="5">
        <f>_xlfn.XLOOKUP(_xlfn.CONCAT($B181,$C181,$D181),ECT_EfficiencyCostMaxAnnualUF!$J$2:$J$12484,ECT_EfficiencyCostMaxAnnualUF!$G$2:$G$12484)/1000</f>
        <v>19.631814519999999</v>
      </c>
      <c r="O181" s="5">
        <f>_xlfn.XLOOKUP(_xlfn.CONCAT($B181,$C181,$D181),ECT_EfficiencyCostMaxAnnualUF!$J$2:$J$12484,ECT_EfficiencyCostMaxAnnualUF!$H$2:$H$12484)</f>
        <v>0</v>
      </c>
      <c r="P181" s="74">
        <f>_xlfn.XLOOKUP(_xlfn.CONCAT($B181,$D181+1),ECT_Lifetime!$D$2:$D$1000,ECT_Lifetime!$C$2:$C$1000)</f>
        <v>40</v>
      </c>
      <c r="Q181" s="1">
        <f>_xlfn.XLOOKUP(_xlfn.CONCAT($B181,$D181),ECT_OperationalInfo!$G$2:$G$362,ECT_OperationalInfo!$D$2:$D$362)</f>
        <v>6.0000000000000001E-3</v>
      </c>
      <c r="R181">
        <f>_xlfn.XLOOKUP(_xlfn.CONCAT($B181,$D181),ECT_OperationalInfo!$G$2:$G$362,ECT_OperationalInfo!$E$2:$E$362)</f>
        <v>1</v>
      </c>
      <c r="S181">
        <f>_xlfn.XLOOKUP(_xlfn.CONCAT($B181,$D181),ECT_OperationalInfo!$G$2:$G$362,ECT_OperationalInfo!$F$2:$F$362)</f>
        <v>1</v>
      </c>
      <c r="T181" s="1">
        <f>SUMIF(ECT_LegacyCapacity!$F$2:$F$257,_xlfn.CONCAT($C181,$B181),ECT_LegacyCapacity!$E$2:$E$257)*1000-IFERROR(SUMIFS(ECT_LegacyRetirement!$F$2:$F$2701,ECT_LegacyRetirement!$G$2:$G$2701,_xlfn.CONCAT($B181,$C181),ECT_LegacyRetirement!$E$2:$E$2701,"&lt;="&amp;D181)*1000,0)</f>
        <v>4198.8602859999992</v>
      </c>
      <c r="U181" s="16">
        <f>IFERROR(SUMIFS(ECT_CapAddBounds!$F$2:$F$5959,ECT_CapAddBounds!$H$2:$H$5959,_xlfn.CONCAT($B181,$C181),ECT_CapAddBounds!$E$2:$E$5959,"&lt;="&amp;D181)*1000,0)</f>
        <v>0</v>
      </c>
      <c r="V181" s="16">
        <f>IFERROR(SUMIFS(ECT_CapAddBounds!$G$2:$G$5959,ECT_CapAddBounds!$H$2:$H$5959,_xlfn.CONCAT($B181,$C181),ECT_CapAddBounds!$E$2:$E$5959,"&lt;="&amp;D181)*1000,0)</f>
        <v>0</v>
      </c>
      <c r="W181" s="25"/>
      <c r="X181" s="28"/>
      <c r="Y181">
        <v>4.4000000000000004</v>
      </c>
      <c r="Z181">
        <v>0.105</v>
      </c>
      <c r="AB181" s="24"/>
      <c r="AC181" s="1">
        <f>L181-Q181</f>
        <v>0.99399999999999999</v>
      </c>
      <c r="AD181" s="24"/>
      <c r="AE181">
        <v>0</v>
      </c>
      <c r="AF181">
        <f>Y181*Conversions!$D$4</f>
        <v>5.4512373584729472</v>
      </c>
      <c r="AG181" s="3">
        <f t="shared" si="107"/>
        <v>14.180577161527051</v>
      </c>
      <c r="AH181">
        <f t="shared" si="110"/>
        <v>40</v>
      </c>
      <c r="AI181">
        <f t="shared" si="108"/>
        <v>0.10697140835497033</v>
      </c>
      <c r="AJ181" s="14">
        <f t="shared" si="109"/>
        <v>132.56418121065303</v>
      </c>
    </row>
    <row r="182" spans="1:36" hidden="1" x14ac:dyDescent="0.25">
      <c r="A182">
        <v>3</v>
      </c>
      <c r="B182" t="s">
        <v>18</v>
      </c>
      <c r="C182" t="s">
        <v>10</v>
      </c>
      <c r="D182">
        <f>_xlfn.XLOOKUP(A182,PeriodMap!$A$2:$A$45,PeriodMap!$B$2:$B$45)</f>
        <v>2025</v>
      </c>
      <c r="E182" t="s">
        <v>231</v>
      </c>
      <c r="F182" t="s">
        <v>233</v>
      </c>
      <c r="G182" t="s">
        <v>6</v>
      </c>
      <c r="H182" t="s">
        <v>124</v>
      </c>
      <c r="I182" t="s">
        <v>37</v>
      </c>
      <c r="J182" t="s">
        <v>34</v>
      </c>
      <c r="K182">
        <v>8760</v>
      </c>
      <c r="L182" s="5">
        <f>_xlfn.XLOOKUP(_xlfn.CONCAT($B182,$C182,$D182),ECT_EfficiencyCostMaxAnnualUF!$J$2:$J$12484,ECT_EfficiencyCostMaxAnnualUF!$F$2:$F$12484)</f>
        <v>1</v>
      </c>
      <c r="M182" s="5">
        <f>_xlfn.XLOOKUP(_xlfn.CONCAT($B182,$C182,$D182),ECT_EfficiencyCostMaxAnnualUF!$J$2:$J$12484,ECT_EfficiencyCostMaxAnnualUF!$I$2:$I$12484)</f>
        <v>1</v>
      </c>
      <c r="N182" s="5">
        <f>_xlfn.XLOOKUP(_xlfn.CONCAT($B182,$C182,$D182),ECT_EfficiencyCostMaxAnnualUF!$J$2:$J$12484,ECT_EfficiencyCostMaxAnnualUF!$G$2:$G$12484)/1000</f>
        <v>11.825348760000001</v>
      </c>
      <c r="O182" s="5">
        <f>_xlfn.XLOOKUP(_xlfn.CONCAT($B182,$C182,$D182),ECT_EfficiencyCostMaxAnnualUF!$J$2:$J$12484,ECT_EfficiencyCostMaxAnnualUF!$H$2:$H$12484)</f>
        <v>0</v>
      </c>
      <c r="P182" s="74">
        <f>_xlfn.XLOOKUP(_xlfn.CONCAT($B182,$D182+1),ECT_Lifetime!$D$2:$D$1000,ECT_Lifetime!$C$2:$C$1000)</f>
        <v>35</v>
      </c>
      <c r="Q182" s="1">
        <f>_xlfn.XLOOKUP(_xlfn.CONCAT($B182,$D182),ECT_OperationalInfo!$G$2:$G$362,ECT_OperationalInfo!$D$2:$D$362)</f>
        <v>0.01</v>
      </c>
      <c r="R182">
        <f>_xlfn.XLOOKUP(_xlfn.CONCAT($B182,$D182),ECT_OperationalInfo!$G$2:$G$362,ECT_OperationalInfo!$E$2:$E$362)</f>
        <v>1</v>
      </c>
      <c r="S182">
        <f>_xlfn.XLOOKUP(_xlfn.CONCAT($B182,$D182),ECT_OperationalInfo!$G$2:$G$362,ECT_OperationalInfo!$F$2:$F$362)</f>
        <v>1</v>
      </c>
      <c r="T182" s="1">
        <f>SUMIF(ECT_LegacyCapacity!$F$2:$F$257,_xlfn.CONCAT($C182,$B182),ECT_LegacyCapacity!$E$2:$E$257)*1000-IFERROR(SUMIFS(ECT_LegacyRetirement!$F$2:$F$2701,ECT_LegacyRetirement!$G$2:$G$2701,_xlfn.CONCAT($B182,$C182),ECT_LegacyRetirement!$E$2:$E$2701,"&lt;="&amp;D182)*1000,0)</f>
        <v>343.99</v>
      </c>
      <c r="U182" s="16">
        <f>IFERROR(SUMIFS(ECT_CapAddBounds!$F$2:$F$5959,ECT_CapAddBounds!$H$2:$H$5959,_xlfn.CONCAT($B182,$C182),ECT_CapAddBounds!$E$2:$E$5959,"&lt;="&amp;D182)*1000,0)</f>
        <v>12.000000000000004</v>
      </c>
      <c r="V182" s="16">
        <f>IFERROR(SUMIFS(ECT_CapAddBounds!$G$2:$G$5959,ECT_CapAddBounds!$H$2:$H$5959,_xlfn.CONCAT($B182,$C182),ECT_CapAddBounds!$E$2:$E$5959,"&lt;="&amp;D182)*1000,0)</f>
        <v>12.000000000000004</v>
      </c>
      <c r="W182" s="25"/>
      <c r="X182" s="28"/>
      <c r="Y182">
        <f>2.4</f>
        <v>2.4</v>
      </c>
      <c r="Z182">
        <v>8.3500000000000005E-2</v>
      </c>
      <c r="AB182" s="24"/>
      <c r="AC182" s="1">
        <f>L182-Q182</f>
        <v>0.99</v>
      </c>
      <c r="AD182" s="24"/>
      <c r="AE182">
        <v>0</v>
      </c>
      <c r="AF182">
        <f>Y182*Conversions!$D$4</f>
        <v>2.973402195530698</v>
      </c>
      <c r="AG182" s="3">
        <f t="shared" si="107"/>
        <v>8.8519465644693032</v>
      </c>
      <c r="AH182">
        <f t="shared" si="110"/>
        <v>35</v>
      </c>
      <c r="AI182">
        <f t="shared" si="108"/>
        <v>8.8866958914066166E-2</v>
      </c>
      <c r="AJ182" s="14">
        <f t="shared" si="109"/>
        <v>99.608973600965513</v>
      </c>
    </row>
    <row r="183" spans="1:36" hidden="1" x14ac:dyDescent="0.25">
      <c r="A183">
        <v>3</v>
      </c>
      <c r="B183" t="s">
        <v>7</v>
      </c>
      <c r="C183" t="s">
        <v>10</v>
      </c>
      <c r="D183">
        <f>_xlfn.XLOOKUP(A183,PeriodMap!$A$2:$A$45,PeriodMap!$B$2:$B$45)</f>
        <v>2025</v>
      </c>
      <c r="E183" t="s">
        <v>227</v>
      </c>
      <c r="F183" t="s">
        <v>230</v>
      </c>
      <c r="G183" t="s">
        <v>6</v>
      </c>
      <c r="H183" t="s">
        <v>124</v>
      </c>
      <c r="I183" t="s">
        <v>38</v>
      </c>
      <c r="J183" t="s">
        <v>34</v>
      </c>
      <c r="K183">
        <v>8760</v>
      </c>
      <c r="L183" s="5">
        <f>_xlfn.XLOOKUP(_xlfn.CONCAT($B183,$C183,$D183),ECT_EfficiencyCostMaxAnnualUF!$J$2:$J$12484,ECT_EfficiencyCostMaxAnnualUF!$F$2:$F$12484)</f>
        <v>0.238845897</v>
      </c>
      <c r="M183" s="5">
        <f>_xlfn.XLOOKUP(_xlfn.CONCAT($B183,$C183,$D183),ECT_EfficiencyCostMaxAnnualUF!$J$2:$J$12484,ECT_EfficiencyCostMaxAnnualUF!$I$2:$I$12484)</f>
        <v>1</v>
      </c>
      <c r="N183" s="5">
        <f>_xlfn.XLOOKUP(_xlfn.CONCAT($B183,$C183,$D183),ECT_EfficiencyCostMaxAnnualUF!$J$2:$J$12484,ECT_EfficiencyCostMaxAnnualUF!$G$2:$G$12484)/1000</f>
        <v>7.7134572399999994</v>
      </c>
      <c r="O183" s="5">
        <f>_xlfn.XLOOKUP(_xlfn.CONCAT($B183,$C183,$D183),ECT_EfficiencyCostMaxAnnualUF!$J$2:$J$12484,ECT_EfficiencyCostMaxAnnualUF!$H$2:$H$12484)</f>
        <v>0</v>
      </c>
      <c r="P183" s="74">
        <f>_xlfn.XLOOKUP(_xlfn.CONCAT($B183,$D183+1),ECT_Lifetime!$D$2:$D$1000,ECT_Lifetime!$C$2:$C$1000)</f>
        <v>20</v>
      </c>
      <c r="Q183" s="1">
        <f>_xlfn.XLOOKUP(_xlfn.CONCAT($B183,$D183),ECT_OperationalInfo!$G$2:$G$362,ECT_OperationalInfo!$D$2:$D$362)</f>
        <v>0.1</v>
      </c>
      <c r="R183">
        <f>_xlfn.XLOOKUP(_xlfn.CONCAT($B183,$D183),ECT_OperationalInfo!$G$2:$G$362,ECT_OperationalInfo!$E$2:$E$362)</f>
        <v>0.06</v>
      </c>
      <c r="S183">
        <f>_xlfn.XLOOKUP(_xlfn.CONCAT($B183,$D183),ECT_OperationalInfo!$G$2:$G$362,ECT_OperationalInfo!$F$2:$F$362)</f>
        <v>0.06</v>
      </c>
      <c r="T183" s="1">
        <f>SUMIF(ECT_LegacyCapacity!$F$2:$F$257,_xlfn.CONCAT($C183,$B183),ECT_LegacyCapacity!$E$2:$E$257)*1000-IFERROR(SUMIFS(ECT_LegacyRetirement!$F$2:$F$2701,ECT_LegacyRetirement!$G$2:$G$2701,_xlfn.CONCAT($B183,$C183),ECT_LegacyRetirement!$E$2:$E$2701,"&lt;="&amp;D183)*1000,0)</f>
        <v>560.64</v>
      </c>
      <c r="U183" s="16">
        <f>IFERROR(SUMIFS(ECT_CapAddBounds!$F$2:$F$5959,ECT_CapAddBounds!$H$2:$H$5959,_xlfn.CONCAT($B183,$C183),ECT_CapAddBounds!$E$2:$E$5959,"&lt;="&amp;D183)*1000,0)</f>
        <v>46</v>
      </c>
      <c r="V183" s="16">
        <f>IFERROR(SUMIFS(ECT_CapAddBounds!$G$2:$G$5959,ECT_CapAddBounds!$H$2:$H$5959,_xlfn.CONCAT($B183,$C183),ECT_CapAddBounds!$E$2:$E$5959,"&lt;="&amp;D183)*1000,0)</f>
        <v>46</v>
      </c>
      <c r="W183" s="1">
        <f>CarriersTech_characteristics!$G$7</f>
        <v>13.648968</v>
      </c>
      <c r="X183" s="1">
        <f>CarriersTech_characteristics!$H$5*1000</f>
        <v>1656436.6880000001</v>
      </c>
      <c r="Y183" s="12">
        <v>1</v>
      </c>
      <c r="Z183">
        <v>8.3500000000000005E-2</v>
      </c>
      <c r="AB183" s="1">
        <f>1/L183/(1-Q183)</f>
        <v>4.6519999927447406</v>
      </c>
      <c r="AC183" s="25"/>
      <c r="AD183" s="30">
        <f>X183/(W183*Conversions!$D$2)</f>
        <v>0.43689545093040172</v>
      </c>
      <c r="AE183">
        <v>0</v>
      </c>
      <c r="AF183">
        <f>Y183*Conversions!$D$4</f>
        <v>1.2389175814711242</v>
      </c>
      <c r="AG183" s="3">
        <f t="shared" si="107"/>
        <v>6.474539658528875</v>
      </c>
      <c r="AH183">
        <f t="shared" si="110"/>
        <v>20</v>
      </c>
      <c r="AI183">
        <f t="shared" si="108"/>
        <v>0.10451929579519206</v>
      </c>
      <c r="AJ183" s="14">
        <f t="shared" si="109"/>
        <v>61.945879076872878</v>
      </c>
    </row>
    <row r="184" spans="1:36" hidden="1" x14ac:dyDescent="0.25">
      <c r="A184">
        <v>3</v>
      </c>
      <c r="B184" t="s">
        <v>19</v>
      </c>
      <c r="C184" t="s">
        <v>10</v>
      </c>
      <c r="D184">
        <f>_xlfn.XLOOKUP(A184,PeriodMap!$A$2:$A$45,PeriodMap!$B$2:$B$45)</f>
        <v>2025</v>
      </c>
      <c r="E184" t="s">
        <v>239</v>
      </c>
      <c r="F184" t="s">
        <v>236</v>
      </c>
      <c r="G184" t="s">
        <v>6</v>
      </c>
      <c r="H184" t="s">
        <v>124</v>
      </c>
      <c r="I184" t="s">
        <v>39</v>
      </c>
      <c r="J184" t="s">
        <v>34</v>
      </c>
      <c r="K184">
        <v>8760</v>
      </c>
      <c r="L184" s="5">
        <f>_xlfn.XLOOKUP(_xlfn.CONCAT($B184,$C184,$D184),ECT_EfficiencyCostMaxAnnualUF!$J$2:$J$12484,ECT_EfficiencyCostMaxAnnualUF!$F$2:$F$12484)</f>
        <v>1</v>
      </c>
      <c r="M184" s="5">
        <f>_xlfn.XLOOKUP(_xlfn.CONCAT($B184,$C184,$D184),ECT_EfficiencyCostMaxAnnualUF!$J$2:$J$12484,ECT_EfficiencyCostMaxAnnualUF!$I$2:$I$12484)</f>
        <v>1</v>
      </c>
      <c r="N184" s="5">
        <f>_xlfn.XLOOKUP(_xlfn.CONCAT($B184,$C184,$D184),ECT_EfficiencyCostMaxAnnualUF!$J$2:$J$12484,ECT_EfficiencyCostMaxAnnualUF!$G$2:$G$12484)/1000</f>
        <v>5.2549250320000001</v>
      </c>
      <c r="O184" s="5">
        <f>_xlfn.XLOOKUP(_xlfn.CONCAT($B184,$C184,$D184),ECT_EfficiencyCostMaxAnnualUF!$J$2:$J$12484,ECT_EfficiencyCostMaxAnnualUF!$H$2:$H$12484)</f>
        <v>0</v>
      </c>
      <c r="P184" s="74">
        <f>_xlfn.XLOOKUP(_xlfn.CONCAT($B184,$D184+1),ECT_Lifetime!$D$2:$D$1000,ECT_Lifetime!$C$2:$C$1000)</f>
        <v>25</v>
      </c>
      <c r="Q184" s="1">
        <f>_xlfn.XLOOKUP(_xlfn.CONCAT($B184,$D184),ECT_OperationalInfo!$G$2:$G$362,ECT_OperationalInfo!$D$2:$D$362)</f>
        <v>0.01</v>
      </c>
      <c r="R184">
        <f>_xlfn.XLOOKUP(_xlfn.CONCAT($B184,$D184),ECT_OperationalInfo!$G$2:$G$362,ECT_OperationalInfo!$E$2:$E$362)</f>
        <v>1</v>
      </c>
      <c r="S184">
        <f>_xlfn.XLOOKUP(_xlfn.CONCAT($B184,$D184),ECT_OperationalInfo!$G$2:$G$362,ECT_OperationalInfo!$F$2:$F$362)</f>
        <v>1</v>
      </c>
      <c r="T184" s="1">
        <f>SUMIF(ECT_LegacyCapacity!$F$2:$F$257,_xlfn.CONCAT($C184,$B184),ECT_LegacyCapacity!$E$2:$E$257)*1000-IFERROR(SUMIFS(ECT_LegacyRetirement!$F$2:$F$2701,ECT_LegacyRetirement!$G$2:$G$2701,_xlfn.CONCAT($B184,$C184),ECT_LegacyRetirement!$E$2:$E$2701,"&lt;="&amp;D184)*1000,0)</f>
        <v>847.7259029999999</v>
      </c>
      <c r="U184" s="16">
        <f>IFERROR(SUMIFS(ECT_CapAddBounds!$F$2:$F$5959,ECT_CapAddBounds!$H$2:$H$5959,_xlfn.CONCAT($B184,$C184),ECT_CapAddBounds!$E$2:$E$5959,"&lt;="&amp;D184)*1000,0)</f>
        <v>80</v>
      </c>
      <c r="V184" s="16">
        <f>IFERROR(SUMIFS(ECT_CapAddBounds!$G$2:$G$5959,ECT_CapAddBounds!$H$2:$H$5959,_xlfn.CONCAT($B184,$C184),ECT_CapAddBounds!$E$2:$E$5959,"&lt;="&amp;D184)*1000,0)</f>
        <v>80</v>
      </c>
      <c r="W184" s="25"/>
      <c r="X184" s="29" t="s">
        <v>248</v>
      </c>
      <c r="Y184">
        <v>0.35</v>
      </c>
      <c r="Z184">
        <v>0.105</v>
      </c>
      <c r="AB184" s="25">
        <v>1</v>
      </c>
      <c r="AC184" s="25"/>
      <c r="AD184" s="24"/>
      <c r="AE184">
        <v>0</v>
      </c>
      <c r="AF184">
        <f>Y184*Conversions!$D$4</f>
        <v>0.43362115351489344</v>
      </c>
      <c r="AG184" s="3">
        <f t="shared" ref="AG184:AG211" si="111">N184-AF184</f>
        <v>4.8213038784851063</v>
      </c>
      <c r="AH184">
        <f t="shared" si="110"/>
        <v>25</v>
      </c>
      <c r="AI184">
        <f t="shared" si="108"/>
        <v>0.11442931981310331</v>
      </c>
      <c r="AJ184" s="14">
        <f t="shared" si="109"/>
        <v>42.133466198695508</v>
      </c>
    </row>
    <row r="185" spans="1:36" hidden="1" x14ac:dyDescent="0.25">
      <c r="A185">
        <v>3</v>
      </c>
      <c r="B185" t="s">
        <v>20</v>
      </c>
      <c r="C185" t="s">
        <v>10</v>
      </c>
      <c r="D185">
        <f>_xlfn.XLOOKUP(A185,PeriodMap!$A$2:$A$45,PeriodMap!$B$2:$B$45)</f>
        <v>2025</v>
      </c>
      <c r="E185" t="s">
        <v>239</v>
      </c>
      <c r="F185" t="s">
        <v>237</v>
      </c>
      <c r="G185" t="s">
        <v>6</v>
      </c>
      <c r="H185" t="s">
        <v>124</v>
      </c>
      <c r="I185" t="s">
        <v>39</v>
      </c>
      <c r="J185" t="s">
        <v>34</v>
      </c>
      <c r="K185">
        <v>8760</v>
      </c>
      <c r="L185" s="5">
        <f>_xlfn.XLOOKUP(_xlfn.CONCAT($B185,$C185,$D185),ECT_EfficiencyCostMaxAnnualUF!$J$2:$J$12484,ECT_EfficiencyCostMaxAnnualUF!$F$2:$F$12484)</f>
        <v>1</v>
      </c>
      <c r="M185" s="5">
        <f>_xlfn.XLOOKUP(_xlfn.CONCAT($B185,$C185,$D185),ECT_EfficiencyCostMaxAnnualUF!$J$2:$J$12484,ECT_EfficiencyCostMaxAnnualUF!$I$2:$I$12484)</f>
        <v>1</v>
      </c>
      <c r="N185" s="5">
        <f>_xlfn.XLOOKUP(_xlfn.CONCAT($B185,$C185,$D185),ECT_EfficiencyCostMaxAnnualUF!$J$2:$J$12484,ECT_EfficiencyCostMaxAnnualUF!$G$2:$G$12484)/1000</f>
        <v>5.1879295450000003</v>
      </c>
      <c r="O185" s="5">
        <f>_xlfn.XLOOKUP(_xlfn.CONCAT($B185,$C185,$D185),ECT_EfficiencyCostMaxAnnualUF!$J$2:$J$12484,ECT_EfficiencyCostMaxAnnualUF!$H$2:$H$12484)</f>
        <v>0</v>
      </c>
      <c r="P185" s="74">
        <f>_xlfn.XLOOKUP(_xlfn.CONCAT($B185,$D185+1),ECT_Lifetime!$D$2:$D$1000,ECT_Lifetime!$C$2:$C$1000)</f>
        <v>25</v>
      </c>
      <c r="Q185" s="1">
        <f>_xlfn.XLOOKUP(_xlfn.CONCAT($B185,$D185),ECT_OperationalInfo!$G$2:$G$362,ECT_OperationalInfo!$D$2:$D$362)</f>
        <v>6.0000000000000001E-3</v>
      </c>
      <c r="R185">
        <f>_xlfn.XLOOKUP(_xlfn.CONCAT($B185,$D185),ECT_OperationalInfo!$G$2:$G$362,ECT_OperationalInfo!$E$2:$E$362)</f>
        <v>1</v>
      </c>
      <c r="S185">
        <f>_xlfn.XLOOKUP(_xlfn.CONCAT($B185,$D185),ECT_OperationalInfo!$G$2:$G$362,ECT_OperationalInfo!$F$2:$F$362)</f>
        <v>1</v>
      </c>
      <c r="T185" s="1">
        <f>SUMIF(ECT_LegacyCapacity!$F$2:$F$257,_xlfn.CONCAT($C185,$B185),ECT_LegacyCapacity!$E$2:$E$257)*1000-IFERROR(SUMIFS(ECT_LegacyRetirement!$F$2:$F$2701,ECT_LegacyRetirement!$G$2:$G$2701,_xlfn.CONCAT($B185,$C185),ECT_LegacyRetirement!$E$2:$E$2701,"&lt;="&amp;D185)*1000,0)</f>
        <v>200.08409700000001</v>
      </c>
      <c r="U185" s="16">
        <f>IFERROR(SUMIFS(ECT_CapAddBounds!$F$2:$F$5959,ECT_CapAddBounds!$H$2:$H$5959,_xlfn.CONCAT($B185,$C185),ECT_CapAddBounds!$E$2:$E$5959,"&lt;="&amp;D185)*1000,0)</f>
        <v>545.99999999999989</v>
      </c>
      <c r="V185" s="16">
        <f>IFERROR(SUMIFS(ECT_CapAddBounds!$G$2:$G$5959,ECT_CapAddBounds!$H$2:$H$5959,_xlfn.CONCAT($B185,$C185),ECT_CapAddBounds!$E$2:$E$5959,"&lt;="&amp;D185)*1000,0)</f>
        <v>545.99999999999989</v>
      </c>
      <c r="W185" s="25"/>
      <c r="X185" s="25"/>
      <c r="Y185">
        <v>0.51</v>
      </c>
      <c r="Z185">
        <v>0.104</v>
      </c>
      <c r="AB185" s="25">
        <v>1</v>
      </c>
      <c r="AC185" s="25"/>
      <c r="AD185" s="24"/>
      <c r="AE185">
        <v>0</v>
      </c>
      <c r="AF185">
        <f>Y185*Conversions!$D$4</f>
        <v>0.63184796655027331</v>
      </c>
      <c r="AG185" s="3">
        <f t="shared" si="111"/>
        <v>4.5560815784497271</v>
      </c>
      <c r="AH185">
        <f t="shared" si="110"/>
        <v>25</v>
      </c>
      <c r="AI185">
        <f t="shared" si="108"/>
        <v>0.11357300490974749</v>
      </c>
      <c r="AJ185" s="14">
        <f t="shared" si="109"/>
        <v>40.115884774469833</v>
      </c>
    </row>
    <row r="186" spans="1:36" hidden="1" x14ac:dyDescent="0.25">
      <c r="A186">
        <v>3</v>
      </c>
      <c r="B186" t="s">
        <v>21</v>
      </c>
      <c r="C186" t="s">
        <v>10</v>
      </c>
      <c r="D186">
        <f>_xlfn.XLOOKUP(A186,PeriodMap!$A$2:$A$45,PeriodMap!$B$2:$B$45)</f>
        <v>2025</v>
      </c>
      <c r="E186" t="s">
        <v>239</v>
      </c>
      <c r="F186" t="s">
        <v>238</v>
      </c>
      <c r="G186" t="s">
        <v>6</v>
      </c>
      <c r="H186" t="s">
        <v>124</v>
      </c>
      <c r="I186" t="s">
        <v>40</v>
      </c>
      <c r="J186" t="s">
        <v>34</v>
      </c>
      <c r="K186">
        <v>8760</v>
      </c>
      <c r="L186" s="5">
        <f>_xlfn.XLOOKUP(_xlfn.CONCAT($B186,$C186,$D186),ECT_EfficiencyCostMaxAnnualUF!$J$2:$J$12484,ECT_EfficiencyCostMaxAnnualUF!$F$2:$F$12484)</f>
        <v>1</v>
      </c>
      <c r="M186" s="5">
        <f>_xlfn.XLOOKUP(_xlfn.CONCAT($B186,$C186,$D186),ECT_EfficiencyCostMaxAnnualUF!$J$2:$J$12484,ECT_EfficiencyCostMaxAnnualUF!$I$2:$I$12484)</f>
        <v>1</v>
      </c>
      <c r="N186" s="5">
        <f>_xlfn.XLOOKUP(_xlfn.CONCAT($B186,$C186,$D186),ECT_EfficiencyCostMaxAnnualUF!$J$2:$J$12484,ECT_EfficiencyCostMaxAnnualUF!$G$2:$G$12484)/1000</f>
        <v>10.51499128</v>
      </c>
      <c r="O186" s="5">
        <f>_xlfn.XLOOKUP(_xlfn.CONCAT($B186,$C186,$D186),ECT_EfficiencyCostMaxAnnualUF!$J$2:$J$12484,ECT_EfficiencyCostMaxAnnualUF!$H$2:$H$12484)</f>
        <v>0</v>
      </c>
      <c r="P186" s="74">
        <f>_xlfn.XLOOKUP(_xlfn.CONCAT($B186,$D186+1),ECT_Lifetime!$D$2:$D$1000,ECT_Lifetime!$C$2:$C$1000)</f>
        <v>25</v>
      </c>
      <c r="Q186" s="1">
        <f>_xlfn.XLOOKUP(_xlfn.CONCAT($B186,$D186),ECT_OperationalInfo!$G$2:$G$362,ECT_OperationalInfo!$D$2:$D$362)</f>
        <v>5.0000000000000001E-3</v>
      </c>
      <c r="R186">
        <f>_xlfn.XLOOKUP(_xlfn.CONCAT($B186,$D186),ECT_OperationalInfo!$G$2:$G$362,ECT_OperationalInfo!$E$2:$E$362)</f>
        <v>1</v>
      </c>
      <c r="S186">
        <f>_xlfn.XLOOKUP(_xlfn.CONCAT($B186,$D186),ECT_OperationalInfo!$G$2:$G$362,ECT_OperationalInfo!$F$2:$F$362)</f>
        <v>1</v>
      </c>
      <c r="T186" s="1">
        <f>SUMIF(ECT_LegacyCapacity!$F$2:$F$257,_xlfn.CONCAT($C186,$B186),ECT_LegacyCapacity!$E$2:$E$257)*1000-IFERROR(SUMIFS(ECT_LegacyRetirement!$F$2:$F$2701,ECT_LegacyRetirement!$G$2:$G$2701,_xlfn.CONCAT($B186,$C186),ECT_LegacyRetirement!$E$2:$E$2701,"&lt;="&amp;D186)*1000,0)</f>
        <v>46</v>
      </c>
      <c r="U186" s="16">
        <f>IFERROR(SUMIFS(ECT_CapAddBounds!$F$2:$F$5959,ECT_CapAddBounds!$H$2:$H$5959,_xlfn.CONCAT($B186,$C186),ECT_CapAddBounds!$E$2:$E$5959,"&lt;="&amp;D186)*1000,0)</f>
        <v>0</v>
      </c>
      <c r="V186" s="16">
        <f>IFERROR(SUMIFS(ECT_CapAddBounds!$G$2:$G$5959,ECT_CapAddBounds!$H$2:$H$5959,_xlfn.CONCAT($B186,$C186),ECT_CapAddBounds!$E$2:$E$5959,"&lt;="&amp;D186)*1000,0)</f>
        <v>0</v>
      </c>
      <c r="W186" s="25"/>
      <c r="X186" s="25"/>
      <c r="Y186">
        <v>0.68</v>
      </c>
      <c r="Z186">
        <v>0.105</v>
      </c>
      <c r="AB186" s="25">
        <v>1</v>
      </c>
      <c r="AC186" s="25"/>
      <c r="AD186" s="24"/>
      <c r="AE186">
        <v>0</v>
      </c>
      <c r="AF186">
        <f>Y186*Conversions!$D$4</f>
        <v>0.84246395540036456</v>
      </c>
      <c r="AG186" s="3">
        <f t="shared" si="111"/>
        <v>9.6725273245996348</v>
      </c>
      <c r="AH186">
        <f t="shared" si="110"/>
        <v>25</v>
      </c>
      <c r="AI186">
        <f t="shared" si="108"/>
        <v>0.11442931981310331</v>
      </c>
      <c r="AJ186" s="14">
        <f t="shared" si="109"/>
        <v>84.52840006737533</v>
      </c>
    </row>
    <row r="187" spans="1:36" s="19" customFormat="1" hidden="1" x14ac:dyDescent="0.25">
      <c r="A187" s="19">
        <v>3</v>
      </c>
      <c r="B187" s="19" t="s">
        <v>23</v>
      </c>
      <c r="C187" s="19" t="s">
        <v>10</v>
      </c>
      <c r="D187" s="19">
        <f>_xlfn.XLOOKUP(A187,PeriodMap!$A$2:$A$45,PeriodMap!$B$2:$B$45)</f>
        <v>2025</v>
      </c>
      <c r="E187" s="19" t="s">
        <v>239</v>
      </c>
      <c r="G187" s="19" t="s">
        <v>6</v>
      </c>
      <c r="H187" s="19" t="s">
        <v>124</v>
      </c>
      <c r="I187" s="19" t="s">
        <v>40</v>
      </c>
      <c r="J187" s="19" t="s">
        <v>34</v>
      </c>
      <c r="K187" s="19">
        <v>8760</v>
      </c>
      <c r="L187" s="37">
        <f>_xlfn.XLOOKUP(_xlfn.CONCAT($B187,$C187,$D187),ECT_EfficiencyCostMaxAnnualUF!$J$2:$J$12484,ECT_EfficiencyCostMaxAnnualUF!$F$2:$F$12484)</f>
        <v>1</v>
      </c>
      <c r="M187" s="37">
        <f>_xlfn.XLOOKUP(_xlfn.CONCAT($B187,$C187,$D187),ECT_EfficiencyCostMaxAnnualUF!$J$2:$J$12484,ECT_EfficiencyCostMaxAnnualUF!$I$2:$I$12484)</f>
        <v>1</v>
      </c>
      <c r="N187" s="37">
        <f>_xlfn.XLOOKUP(_xlfn.CONCAT($B187,$C187,$D187),ECT_EfficiencyCostMaxAnnualUF!$J$2:$J$12484,ECT_EfficiencyCostMaxAnnualUF!$G$2:$G$12484)/1000</f>
        <v>32.741428190000001</v>
      </c>
      <c r="O187" s="37">
        <f>_xlfn.XLOOKUP(_xlfn.CONCAT($B187,$C187,$D187),ECT_EfficiencyCostMaxAnnualUF!$J$2:$J$12484,ECT_EfficiencyCostMaxAnnualUF!$H$2:$H$12484)</f>
        <v>0</v>
      </c>
      <c r="P187" s="82">
        <f>_xlfn.XLOOKUP(_xlfn.CONCAT($B187,$D187+1),ECT_Lifetime!$D$2:$D$1000,ECT_Lifetime!$C$2:$C$1000)</f>
        <v>25</v>
      </c>
      <c r="Q187" s="39">
        <f>_xlfn.XLOOKUP(_xlfn.CONCAT($B187,$D187),ECT_OperationalInfo!$G$2:$G$362,ECT_OperationalInfo!$D$2:$D$362)</f>
        <v>5.0000000000000001E-3</v>
      </c>
      <c r="R187" s="19">
        <f>_xlfn.XLOOKUP(_xlfn.CONCAT($B187,$D187),ECT_OperationalInfo!$G$2:$G$362,ECT_OperationalInfo!$E$2:$E$362)</f>
        <v>1</v>
      </c>
      <c r="S187" s="19">
        <f>_xlfn.XLOOKUP(_xlfn.CONCAT($B187,$D187),ECT_OperationalInfo!$G$2:$G$362,ECT_OperationalInfo!$F$2:$F$362)</f>
        <v>1</v>
      </c>
      <c r="T187" s="39">
        <f>SUMIF(ECT_LegacyCapacity!$F$2:$F$257,_xlfn.CONCAT($C187,$B187),ECT_LegacyCapacity!$E$2:$E$257)*1000-IFERROR(SUMIFS(ECT_LegacyRetirement!$F$2:$F$2701,ECT_LegacyRetirement!$G$2:$G$2701,_xlfn.CONCAT($B187,$C187),ECT_LegacyRetirement!$E$2:$E$2701,"&lt;="&amp;D187)*1000,0)</f>
        <v>0</v>
      </c>
      <c r="U187" s="41">
        <f>IFERROR(SUMIFS(ECT_CapAddBounds!$F$2:$F$5959,ECT_CapAddBounds!$H$2:$H$5959,_xlfn.CONCAT($B187,$C187),ECT_CapAddBounds!$E$2:$E$5959,"&lt;="&amp;D187)*1000,0)</f>
        <v>0</v>
      </c>
      <c r="V187" s="41">
        <f>IFERROR(SUMIFS(ECT_CapAddBounds!$G$2:$G$5959,ECT_CapAddBounds!$H$2:$H$5959,_xlfn.CONCAT($B187,$C187),ECT_CapAddBounds!$E$2:$E$5959,"&lt;="&amp;D187)*1000,0)</f>
        <v>0</v>
      </c>
      <c r="W187" s="42"/>
      <c r="X187" s="42"/>
      <c r="Y187" s="19">
        <v>6.7</v>
      </c>
      <c r="Z187" s="19">
        <v>0.112</v>
      </c>
      <c r="AA187" s="43"/>
      <c r="AB187" s="42">
        <v>1</v>
      </c>
      <c r="AC187" s="42"/>
      <c r="AD187" s="44"/>
      <c r="AE187" s="19">
        <v>0</v>
      </c>
      <c r="AF187" s="19">
        <f>Y187*Conversions!$D$4</f>
        <v>8.3007477958565321</v>
      </c>
      <c r="AG187" s="38">
        <f t="shared" si="111"/>
        <v>24.44068039414347</v>
      </c>
      <c r="AH187" s="19">
        <f t="shared" si="110"/>
        <v>25</v>
      </c>
      <c r="AI187" s="19">
        <f t="shared" si="108"/>
        <v>0.12047788778229078</v>
      </c>
      <c r="AJ187" s="45">
        <f t="shared" si="109"/>
        <v>202.8644496018135</v>
      </c>
    </row>
    <row r="188" spans="1:36" hidden="1" x14ac:dyDescent="0.25">
      <c r="A188">
        <v>3</v>
      </c>
      <c r="B188" t="s">
        <v>13</v>
      </c>
      <c r="C188" t="s">
        <v>11</v>
      </c>
      <c r="D188">
        <f>_xlfn.XLOOKUP(A188,PeriodMap!$A$2:$A$45,PeriodMap!$B$2:$B$45)</f>
        <v>2025</v>
      </c>
      <c r="E188" t="s">
        <v>227</v>
      </c>
      <c r="F188" t="s">
        <v>229</v>
      </c>
      <c r="G188" t="s">
        <v>6</v>
      </c>
      <c r="H188" t="s">
        <v>124</v>
      </c>
      <c r="I188" t="s">
        <v>33</v>
      </c>
      <c r="J188" t="s">
        <v>34</v>
      </c>
      <c r="K188">
        <v>8760</v>
      </c>
      <c r="L188" s="5">
        <f>_xlfn.XLOOKUP(_xlfn.CONCAT($B188,$C188,$D188),ECT_EfficiencyCostMaxAnnualUF!$J$2:$J$12484,ECT_EfficiencyCostMaxAnnualUF!$F$2:$F$12484)</f>
        <v>0.38096819999999998</v>
      </c>
      <c r="M188" s="5">
        <f>_xlfn.XLOOKUP(_xlfn.CONCAT($B188,$C188,$D188),ECT_EfficiencyCostMaxAnnualUF!$J$2:$J$12484,ECT_EfficiencyCostMaxAnnualUF!$I$2:$I$12484)</f>
        <v>0.85</v>
      </c>
      <c r="N188" s="5">
        <f>_xlfn.XLOOKUP(_xlfn.CONCAT($B188,$C188,$D188),ECT_EfficiencyCostMaxAnnualUF!$J$2:$J$12484,ECT_EfficiencyCostMaxAnnualUF!$G$2:$G$12484)/1000</f>
        <v>13.721031290000001</v>
      </c>
      <c r="O188" s="5">
        <f>_xlfn.XLOOKUP(_xlfn.CONCAT($B188,$C188,$D188),ECT_EfficiencyCostMaxAnnualUF!$J$2:$J$12484,ECT_EfficiencyCostMaxAnnualUF!$H$2:$H$12484)</f>
        <v>133.5230182</v>
      </c>
      <c r="P188" s="74">
        <f>_xlfn.XLOOKUP(_xlfn.CONCAT($B188,$D188+1),ECT_Lifetime!$D$2:$D$1000,ECT_Lifetime!$C$2:$C$1000)</f>
        <v>40</v>
      </c>
      <c r="Q188" s="1">
        <f>_xlfn.XLOOKUP(_xlfn.CONCAT($B188,$D188),ECT_OperationalInfo!$G$2:$G$362,ECT_OperationalInfo!$D$2:$D$362)</f>
        <v>6.6000000000000003E-2</v>
      </c>
      <c r="R188">
        <f>_xlfn.XLOOKUP(_xlfn.CONCAT($B188,$D188),ECT_OperationalInfo!$G$2:$G$362,ECT_OperationalInfo!$E$2:$E$362)</f>
        <v>0.3</v>
      </c>
      <c r="S188">
        <f>_xlfn.XLOOKUP(_xlfn.CONCAT($B188,$D188),ECT_OperationalInfo!$G$2:$G$362,ECT_OperationalInfo!$F$2:$F$362)</f>
        <v>0.3</v>
      </c>
      <c r="T188" s="1">
        <f>SUMIF(ECT_LegacyCapacity!$F$2:$F$257,_xlfn.CONCAT($C188,$B188),ECT_LegacyCapacity!$E$2:$E$257)*1000-IFERROR(SUMIFS(ECT_LegacyRetirement!$F$2:$F$2701,ECT_LegacyRetirement!$G$2:$G$2701,_xlfn.CONCAT($B188,$C188),ECT_LegacyRetirement!$E$2:$E$2701,"&lt;="&amp;D188)*1000,0)</f>
        <v>90475.826298999993</v>
      </c>
      <c r="U188" s="16">
        <f>IFERROR(SUMIFS(ECT_CapAddBounds!$F$2:$F$5959,ECT_CapAddBounds!$H$2:$H$5959,_xlfn.CONCAT($B188,$C188),ECT_CapAddBounds!$E$2:$E$5959,"&lt;="&amp;D188)*1000,0)</f>
        <v>660</v>
      </c>
      <c r="V188" s="16">
        <f>IFERROR(SUMIFS(ECT_CapAddBounds!$G$2:$G$5959,ECT_CapAddBounds!$H$2:$H$5959,_xlfn.CONCAT($B188,$C188),ECT_CapAddBounds!$E$2:$E$5959,"&lt;="&amp;D188)*1000,0)</f>
        <v>660</v>
      </c>
      <c r="W188" s="1">
        <f>CarriersTech_characteristics!$G$2</f>
        <v>17.207187650000002</v>
      </c>
      <c r="X188" s="1">
        <f>CarriersTech_characteristics!$H$28*1000</f>
        <v>1942097.6230000001</v>
      </c>
      <c r="Y188" s="7">
        <v>3</v>
      </c>
      <c r="Z188">
        <v>0.105</v>
      </c>
      <c r="AA188" s="35"/>
      <c r="AB188" s="1">
        <f>1/L188/(1-Q188)</f>
        <v>2.8103758044980376</v>
      </c>
      <c r="AC188" s="25"/>
      <c r="AD188" s="31">
        <f>X188/(W188*Conversions!$D$2)</f>
        <v>0.40631575182871843</v>
      </c>
      <c r="AE188" s="11">
        <f>O188/CarriersTech_characteristics!$G$2/Conversions!$D$2*AB188</f>
        <v>7.8507860294473842E-5</v>
      </c>
      <c r="AF188">
        <f>Y188*Conversions!$D$4</f>
        <v>3.7167527444133723</v>
      </c>
      <c r="AG188" s="3">
        <f t="shared" si="111"/>
        <v>10.004278545586629</v>
      </c>
      <c r="AH188">
        <f t="shared" si="110"/>
        <v>40</v>
      </c>
      <c r="AI188">
        <f t="shared" si="108"/>
        <v>0.10697140835497033</v>
      </c>
      <c r="AJ188" s="14">
        <f t="shared" si="109"/>
        <v>93.522920745221626</v>
      </c>
    </row>
    <row r="189" spans="1:36" hidden="1" x14ac:dyDescent="0.25">
      <c r="A189">
        <v>3</v>
      </c>
      <c r="B189" t="s">
        <v>14</v>
      </c>
      <c r="C189" t="s">
        <v>11</v>
      </c>
      <c r="D189">
        <f>_xlfn.XLOOKUP(A189,PeriodMap!$A$2:$A$45,PeriodMap!$B$2:$B$45)</f>
        <v>2025</v>
      </c>
      <c r="E189" t="s">
        <v>227</v>
      </c>
      <c r="F189" t="s">
        <v>234</v>
      </c>
      <c r="G189" t="s">
        <v>6</v>
      </c>
      <c r="H189" t="s">
        <v>124</v>
      </c>
      <c r="I189" t="s">
        <v>35</v>
      </c>
      <c r="J189" t="s">
        <v>34</v>
      </c>
      <c r="K189">
        <v>8760</v>
      </c>
      <c r="L189" s="5">
        <f>_xlfn.XLOOKUP(_xlfn.CONCAT($B189,$C189,$D189),ECT_EfficiencyCostMaxAnnualUF!$J$2:$J$12484,ECT_EfficiencyCostMaxAnnualUF!$F$2:$F$12484)</f>
        <v>0.40444272199999998</v>
      </c>
      <c r="M189" s="5">
        <f>_xlfn.XLOOKUP(_xlfn.CONCAT($B189,$C189,$D189),ECT_EfficiencyCostMaxAnnualUF!$J$2:$J$12484,ECT_EfficiencyCostMaxAnnualUF!$I$2:$I$12484)</f>
        <v>0.85</v>
      </c>
      <c r="N189" s="5">
        <f>_xlfn.XLOOKUP(_xlfn.CONCAT($B189,$C189,$D189),ECT_EfficiencyCostMaxAnnualUF!$J$2:$J$12484,ECT_EfficiencyCostMaxAnnualUF!$G$2:$G$12484)/1000</f>
        <v>8.512227803</v>
      </c>
      <c r="O189" s="5">
        <f>_xlfn.XLOOKUP(_xlfn.CONCAT($B189,$C189,$D189),ECT_EfficiencyCostMaxAnnualUF!$J$2:$J$12484,ECT_EfficiencyCostMaxAnnualUF!$H$2:$H$12484)</f>
        <v>0</v>
      </c>
      <c r="P189" s="74">
        <f>_xlfn.XLOOKUP(_xlfn.CONCAT($B189,$D189+1),ECT_Lifetime!$D$2:$D$1000,ECT_Lifetime!$C$2:$C$1000)</f>
        <v>25</v>
      </c>
      <c r="Q189" s="1">
        <f>_xlfn.XLOOKUP(_xlfn.CONCAT($B189,$D189),ECT_OperationalInfo!$G$2:$G$362,ECT_OperationalInfo!$D$2:$D$362)</f>
        <v>0.02</v>
      </c>
      <c r="R189">
        <f>_xlfn.XLOOKUP(_xlfn.CONCAT($B189,$D189),ECT_OperationalInfo!$G$2:$G$362,ECT_OperationalInfo!$E$2:$E$362)</f>
        <v>0.9</v>
      </c>
      <c r="S189">
        <f>_xlfn.XLOOKUP(_xlfn.CONCAT($B189,$D189),ECT_OperationalInfo!$G$2:$G$362,ECT_OperationalInfo!$F$2:$F$362)</f>
        <v>0.9</v>
      </c>
      <c r="T189" s="1">
        <f>SUMIF(ECT_LegacyCapacity!$F$2:$F$257,_xlfn.CONCAT($C189,$B189),ECT_LegacyCapacity!$E$2:$E$257)*1000-IFERROR(SUMIFS(ECT_LegacyRetirement!$F$2:$F$2701,ECT_LegacyRetirement!$G$2:$G$2701,_xlfn.CONCAT($B189,$C189),ECT_LegacyRetirement!$E$2:$E$2701,"&lt;="&amp;D189)*1000,0)</f>
        <v>13563.174911999999</v>
      </c>
      <c r="U189" s="16">
        <f>IFERROR(SUMIFS(ECT_CapAddBounds!$F$2:$F$5959,ECT_CapAddBounds!$H$2:$H$5959,_xlfn.CONCAT($B189,$C189),ECT_CapAddBounds!$E$2:$E$5959,"&lt;="&amp;D189)*1000,0)</f>
        <v>0</v>
      </c>
      <c r="V189" s="16">
        <f>IFERROR(SUMIFS(ECT_CapAddBounds!$G$2:$G$5959,ECT_CapAddBounds!$H$2:$H$5959,_xlfn.CONCAT($B189,$C189),ECT_CapAddBounds!$E$2:$E$5959,"&lt;="&amp;D189)*1000,0)</f>
        <v>0</v>
      </c>
      <c r="W189" s="1">
        <f>CarriersTech_characteristics!$G$3</f>
        <v>37.681199999999997</v>
      </c>
      <c r="X189" s="1">
        <f>CarriersTech_characteristics!$H$3*1000</f>
        <v>3025024.5490000001</v>
      </c>
      <c r="Y189">
        <v>2.9</v>
      </c>
      <c r="Z189">
        <v>0.105</v>
      </c>
      <c r="AB189" s="1">
        <f>1/L189/(1-Q189)</f>
        <v>2.5229979617863072</v>
      </c>
      <c r="AC189" s="25"/>
      <c r="AD189" s="31">
        <f>(X189*Conversions!$D$3)/(W189*Conversions!$D$2)</f>
        <v>0.23958587284408495</v>
      </c>
      <c r="AE189">
        <v>0</v>
      </c>
      <c r="AF189">
        <f>Y189*Conversions!$D$4</f>
        <v>3.5928609862662602</v>
      </c>
      <c r="AG189" s="3">
        <f t="shared" si="111"/>
        <v>4.9193668167337403</v>
      </c>
      <c r="AH189">
        <f t="shared" si="110"/>
        <v>25</v>
      </c>
      <c r="AI189">
        <f t="shared" si="108"/>
        <v>0.11442931981310331</v>
      </c>
      <c r="AJ189" s="14">
        <f t="shared" si="109"/>
        <v>42.990440079242902</v>
      </c>
    </row>
    <row r="190" spans="1:36" hidden="1" x14ac:dyDescent="0.25">
      <c r="A190">
        <v>3</v>
      </c>
      <c r="B190" t="s">
        <v>16</v>
      </c>
      <c r="C190" t="s">
        <v>11</v>
      </c>
      <c r="D190">
        <f>_xlfn.XLOOKUP(A190,PeriodMap!$A$2:$A$45,PeriodMap!$B$2:$B$45)</f>
        <v>2025</v>
      </c>
      <c r="E190" t="s">
        <v>227</v>
      </c>
      <c r="G190" t="s">
        <v>6</v>
      </c>
      <c r="H190" t="s">
        <v>124</v>
      </c>
      <c r="I190" t="s">
        <v>35</v>
      </c>
      <c r="J190" t="s">
        <v>34</v>
      </c>
      <c r="K190">
        <v>8760</v>
      </c>
      <c r="L190" s="5">
        <f>_xlfn.XLOOKUP(_xlfn.CONCAT($B190,$C190,$D190),ECT_EfficiencyCostMaxAnnualUF!$J$2:$J$12484,ECT_EfficiencyCostMaxAnnualUF!$F$2:$F$12484)</f>
        <v>0.28070162799999998</v>
      </c>
      <c r="M190" s="5">
        <f>_xlfn.XLOOKUP(_xlfn.CONCAT($B190,$C190,$D190),ECT_EfficiencyCostMaxAnnualUF!$J$2:$J$12484,ECT_EfficiencyCostMaxAnnualUF!$I$2:$I$12484)</f>
        <v>0.85</v>
      </c>
      <c r="N190" s="5">
        <f>_xlfn.XLOOKUP(_xlfn.CONCAT($B190,$C190,$D190),ECT_EfficiencyCostMaxAnnualUF!$J$2:$J$12484,ECT_EfficiencyCostMaxAnnualUF!$G$2:$G$12484)/1000</f>
        <v>6.6797506489999998</v>
      </c>
      <c r="O190" s="5">
        <f>_xlfn.XLOOKUP(_xlfn.CONCAT($B190,$C190,$D190),ECT_EfficiencyCostMaxAnnualUF!$J$2:$J$12484,ECT_EfficiencyCostMaxAnnualUF!$H$2:$H$12484)</f>
        <v>0</v>
      </c>
      <c r="P190" s="74">
        <f>_xlfn.XLOOKUP(_xlfn.CONCAT($B190,$D190+1),ECT_Lifetime!$D$2:$D$1000,ECT_Lifetime!$C$2:$C$1000)</f>
        <v>25</v>
      </c>
      <c r="Q190" s="1">
        <f>_xlfn.XLOOKUP(_xlfn.CONCAT($B190,$D190),ECT_OperationalInfo!$G$2:$G$362,ECT_OperationalInfo!$D$2:$D$362)</f>
        <v>0.01</v>
      </c>
      <c r="R190">
        <f>_xlfn.XLOOKUP(_xlfn.CONCAT($B190,$D190),ECT_OperationalInfo!$G$2:$G$362,ECT_OperationalInfo!$E$2:$E$362)</f>
        <v>1</v>
      </c>
      <c r="S190">
        <f>_xlfn.XLOOKUP(_xlfn.CONCAT($B190,$D190),ECT_OperationalInfo!$G$2:$G$362,ECT_OperationalInfo!$F$2:$F$362)</f>
        <v>1</v>
      </c>
      <c r="T190" s="1">
        <f>SUMIF(ECT_LegacyCapacity!$F$2:$F$257,_xlfn.CONCAT($C190,$B190),ECT_LegacyCapacity!$E$2:$E$257)*1000-IFERROR(SUMIFS(ECT_LegacyRetirement!$F$2:$F$2701,ECT_LegacyRetirement!$G$2:$G$2701,_xlfn.CONCAT($B190,$C190),ECT_LegacyRetirement!$E$2:$E$2701,"&lt;="&amp;D190)*1000,0)</f>
        <v>0</v>
      </c>
      <c r="U190" s="16">
        <f>IFERROR(SUMIFS(ECT_CapAddBounds!$F$2:$F$5959,ECT_CapAddBounds!$H$2:$H$5959,_xlfn.CONCAT($B190,$C190),ECT_CapAddBounds!$E$2:$E$5959,"&lt;="&amp;D190)*1000,0)</f>
        <v>0</v>
      </c>
      <c r="V190" s="16">
        <f>IFERROR(SUMIFS(ECT_CapAddBounds!$G$2:$G$5959,ECT_CapAddBounds!$H$2:$H$5959,_xlfn.CONCAT($B190,$C190),ECT_CapAddBounds!$E$2:$E$5959,"&lt;="&amp;D190)*1000,0)</f>
        <v>0</v>
      </c>
      <c r="W190" s="1">
        <f>CarriersTech_characteristics!$G$3</f>
        <v>37.681199999999997</v>
      </c>
      <c r="X190" s="1">
        <f>CarriersTech_characteristics!$H$3*1000</f>
        <v>3025024.5490000001</v>
      </c>
      <c r="Y190">
        <v>0.7</v>
      </c>
      <c r="Z190">
        <v>0.105</v>
      </c>
      <c r="AB190" s="1">
        <f>1/L190/(1-Q190)</f>
        <v>3.5984864687033813</v>
      </c>
      <c r="AC190" s="25"/>
      <c r="AD190" s="31">
        <f>(X190*Conversions!$D$3)/(W190*Conversions!$D$2)</f>
        <v>0.23958587284408495</v>
      </c>
      <c r="AE190">
        <v>0</v>
      </c>
      <c r="AF190">
        <f>Y190*Conversions!$D$4</f>
        <v>0.86724230702978689</v>
      </c>
      <c r="AG190" s="3">
        <f t="shared" si="111"/>
        <v>5.8125083419702133</v>
      </c>
      <c r="AH190">
        <f t="shared" si="110"/>
        <v>25</v>
      </c>
      <c r="AI190">
        <f t="shared" si="108"/>
        <v>0.11442931981310331</v>
      </c>
      <c r="AJ190" s="14">
        <f t="shared" si="109"/>
        <v>50.795620837943865</v>
      </c>
    </row>
    <row r="191" spans="1:36" hidden="1" x14ac:dyDescent="0.25">
      <c r="A191">
        <v>3</v>
      </c>
      <c r="B191" t="s">
        <v>17</v>
      </c>
      <c r="C191" t="s">
        <v>11</v>
      </c>
      <c r="D191">
        <f>_xlfn.XLOOKUP(A191,PeriodMap!$A$2:$A$45,PeriodMap!$B$2:$B$45)</f>
        <v>2025</v>
      </c>
      <c r="E191" t="s">
        <v>227</v>
      </c>
      <c r="F191" t="s">
        <v>235</v>
      </c>
      <c r="G191" t="s">
        <v>6</v>
      </c>
      <c r="H191" t="s">
        <v>124</v>
      </c>
      <c r="I191" t="s">
        <v>36</v>
      </c>
      <c r="J191" t="s">
        <v>34</v>
      </c>
      <c r="K191">
        <v>8760</v>
      </c>
      <c r="L191" s="5">
        <f>_xlfn.XLOOKUP(_xlfn.CONCAT($B191,$C191,$D191),ECT_EfficiencyCostMaxAnnualUF!$J$2:$J$12484,ECT_EfficiencyCostMaxAnnualUF!$F$2:$F$12484)</f>
        <v>1</v>
      </c>
      <c r="M191" s="5">
        <f>_xlfn.XLOOKUP(_xlfn.CONCAT($B191,$C191,$D191),ECT_EfficiencyCostMaxAnnualUF!$J$2:$J$12484,ECT_EfficiencyCostMaxAnnualUF!$I$2:$I$12484)</f>
        <v>0.70916666699999997</v>
      </c>
      <c r="N191" s="5">
        <f>_xlfn.XLOOKUP(_xlfn.CONCAT($B191,$C191,$D191),ECT_EfficiencyCostMaxAnnualUF!$J$2:$J$12484,ECT_EfficiencyCostMaxAnnualUF!$G$2:$G$12484)/1000</f>
        <v>20.833210350000002</v>
      </c>
      <c r="O191" s="5">
        <f>_xlfn.XLOOKUP(_xlfn.CONCAT($B191,$C191,$D191),ECT_EfficiencyCostMaxAnnualUF!$J$2:$J$12484,ECT_EfficiencyCostMaxAnnualUF!$H$2:$H$12484)</f>
        <v>0</v>
      </c>
      <c r="P191" s="74">
        <f>_xlfn.XLOOKUP(_xlfn.CONCAT($B191,$D191+1),ECT_Lifetime!$D$2:$D$1000,ECT_Lifetime!$C$2:$C$1000)</f>
        <v>40</v>
      </c>
      <c r="Q191" s="1">
        <f>_xlfn.XLOOKUP(_xlfn.CONCAT($B191,$D191),ECT_OperationalInfo!$G$2:$G$362,ECT_OperationalInfo!$D$2:$D$362)</f>
        <v>0.10780000000000001</v>
      </c>
      <c r="R191">
        <f>_xlfn.XLOOKUP(_xlfn.CONCAT($B191,$D191),ECT_OperationalInfo!$G$2:$G$362,ECT_OperationalInfo!$E$2:$E$362)</f>
        <v>0.01</v>
      </c>
      <c r="S191">
        <f>_xlfn.XLOOKUP(_xlfn.CONCAT($B191,$D191),ECT_OperationalInfo!$G$2:$G$362,ECT_OperationalInfo!$F$2:$F$362)</f>
        <v>0.01</v>
      </c>
      <c r="T191" s="1">
        <f>SUMIF(ECT_LegacyCapacity!$F$2:$F$257,_xlfn.CONCAT($C191,$B191),ECT_LegacyCapacity!$E$2:$E$257)*1000-IFERROR(SUMIFS(ECT_LegacyRetirement!$F$2:$F$2701,ECT_LegacyRetirement!$G$2:$G$2701,_xlfn.CONCAT($B191,$C191),ECT_LegacyRetirement!$E$2:$E$2701,"&lt;="&amp;D191)*1000,0)</f>
        <v>3248.823954</v>
      </c>
      <c r="U191" s="16">
        <f>IFERROR(SUMIFS(ECT_CapAddBounds!$F$2:$F$5959,ECT_CapAddBounds!$H$2:$H$5959,_xlfn.CONCAT($B191,$C191),ECT_CapAddBounds!$E$2:$E$5959,"&lt;="&amp;D191)*1000,0)</f>
        <v>1400</v>
      </c>
      <c r="V191" s="16">
        <f>IFERROR(SUMIFS(ECT_CapAddBounds!$G$2:$G$5959,ECT_CapAddBounds!$H$2:$H$5959,_xlfn.CONCAT($B191,$C191),ECT_CapAddBounds!$E$2:$E$5959,"&lt;="&amp;D191)*1000,0)</f>
        <v>1400</v>
      </c>
      <c r="W191" s="27"/>
      <c r="X191" s="27"/>
      <c r="Y191">
        <v>4.3</v>
      </c>
      <c r="Z191">
        <v>0.105</v>
      </c>
      <c r="AB191" s="1">
        <f>1/L191/(1-Q191)</f>
        <v>1.1208249271463797</v>
      </c>
      <c r="AC191" s="25"/>
      <c r="AD191" s="26"/>
      <c r="AE191">
        <v>0</v>
      </c>
      <c r="AF191">
        <f>Y191*Conversions!$D$4</f>
        <v>5.3273456003258337</v>
      </c>
      <c r="AG191" s="3">
        <f t="shared" si="111"/>
        <v>15.505864749674167</v>
      </c>
      <c r="AH191">
        <f t="shared" si="110"/>
        <v>40</v>
      </c>
      <c r="AI191">
        <f t="shared" si="108"/>
        <v>0.10697140835497033</v>
      </c>
      <c r="AJ191" s="14">
        <f t="shared" si="109"/>
        <v>144.95335705238193</v>
      </c>
    </row>
    <row r="192" spans="1:36" hidden="1" x14ac:dyDescent="0.25">
      <c r="A192">
        <v>3</v>
      </c>
      <c r="B192" t="s">
        <v>22</v>
      </c>
      <c r="C192" t="s">
        <v>11</v>
      </c>
      <c r="D192">
        <f>_xlfn.XLOOKUP(A192,PeriodMap!$A$2:$A$45,PeriodMap!$B$2:$B$45)</f>
        <v>2025</v>
      </c>
      <c r="E192" t="s">
        <v>227</v>
      </c>
      <c r="G192" t="s">
        <v>6</v>
      </c>
      <c r="H192" t="s">
        <v>124</v>
      </c>
      <c r="I192" t="s">
        <v>36</v>
      </c>
      <c r="J192" t="s">
        <v>34</v>
      </c>
      <c r="K192">
        <v>8760</v>
      </c>
      <c r="L192" s="5">
        <f>_xlfn.XLOOKUP(_xlfn.CONCAT($B192,$C192,$D192),ECT_EfficiencyCostMaxAnnualUF!$J$2:$J$12484,ECT_EfficiencyCostMaxAnnualUF!$F$2:$F$12484)</f>
        <v>1</v>
      </c>
      <c r="M192" s="5">
        <f>_xlfn.XLOOKUP(_xlfn.CONCAT($B192,$C192,$D192),ECT_EfficiencyCostMaxAnnualUF!$J$2:$J$12484,ECT_EfficiencyCostMaxAnnualUF!$I$2:$I$12484)</f>
        <v>0.70916666699999997</v>
      </c>
      <c r="N192" s="5">
        <f>_xlfn.XLOOKUP(_xlfn.CONCAT($B192,$C192,$D192),ECT_EfficiencyCostMaxAnnualUF!$J$2:$J$12484,ECT_EfficiencyCostMaxAnnualUF!$G$2:$G$12484)/1000</f>
        <v>35.289429389999995</v>
      </c>
      <c r="O192" s="5">
        <f>_xlfn.XLOOKUP(_xlfn.CONCAT($B192,$C192,$D192),ECT_EfficiencyCostMaxAnnualUF!$J$2:$J$12484,ECT_EfficiencyCostMaxAnnualUF!$H$2:$H$12484)</f>
        <v>0</v>
      </c>
      <c r="P192" s="74">
        <f>_xlfn.XLOOKUP(_xlfn.CONCAT($B192,$D192+1),ECT_Lifetime!$D$2:$D$1000,ECT_Lifetime!$C$2:$C$1000)</f>
        <v>30</v>
      </c>
      <c r="Q192" s="1">
        <f>_xlfn.XLOOKUP(_xlfn.CONCAT($B192,$D192),ECT_OperationalInfo!$G$2:$G$362,ECT_OperationalInfo!$D$2:$D$362)</f>
        <v>0.05</v>
      </c>
      <c r="R192">
        <f>_xlfn.XLOOKUP(_xlfn.CONCAT($B192,$D192),ECT_OperationalInfo!$G$2:$G$362,ECT_OperationalInfo!$E$2:$E$362)</f>
        <v>0.01</v>
      </c>
      <c r="S192">
        <f>_xlfn.XLOOKUP(_xlfn.CONCAT($B192,$D192),ECT_OperationalInfo!$G$2:$G$362,ECT_OperationalInfo!$F$2:$F$362)</f>
        <v>0.01</v>
      </c>
      <c r="T192" s="1">
        <f>SUMIF(ECT_LegacyCapacity!$F$2:$F$257,_xlfn.CONCAT($C192,$B192),ECT_LegacyCapacity!$E$2:$E$257)*1000-IFERROR(SUMIFS(ECT_LegacyRetirement!$F$2:$F$2701,ECT_LegacyRetirement!$G$2:$G$2701,_xlfn.CONCAT($B192,$C192),ECT_LegacyRetirement!$E$2:$E$2701,"&lt;="&amp;D192)*1000,0)</f>
        <v>0</v>
      </c>
      <c r="U192" s="16">
        <f>IFERROR(SUMIFS(ECT_CapAddBounds!$F$2:$F$5959,ECT_CapAddBounds!$H$2:$H$5959,_xlfn.CONCAT($B192,$C192),ECT_CapAddBounds!$E$2:$E$5959,"&lt;="&amp;D192)*1000,0)</f>
        <v>0</v>
      </c>
      <c r="V192" s="16">
        <f>IFERROR(SUMIFS(ECT_CapAddBounds!$G$2:$G$5959,ECT_CapAddBounds!$H$2:$H$5959,_xlfn.CONCAT($B192,$C192),ECT_CapAddBounds!$E$2:$E$5959,"&lt;="&amp;D192)*1000,0)</f>
        <v>0</v>
      </c>
      <c r="W192" s="27"/>
      <c r="X192" s="27"/>
      <c r="Y192">
        <v>5</v>
      </c>
      <c r="Z192">
        <v>0.105</v>
      </c>
      <c r="AB192" s="1">
        <f>1/L192/(1-Q192)</f>
        <v>1.0526315789473684</v>
      </c>
      <c r="AC192" s="25"/>
      <c r="AD192" s="26"/>
      <c r="AE192">
        <v>0</v>
      </c>
      <c r="AF192">
        <f>Y192*Conversions!$D$4</f>
        <v>6.1945879073556211</v>
      </c>
      <c r="AG192" s="3">
        <f t="shared" si="111"/>
        <v>29.094841482644373</v>
      </c>
      <c r="AH192">
        <f t="shared" si="110"/>
        <v>30</v>
      </c>
      <c r="AI192">
        <f t="shared" si="108"/>
        <v>0.11052848152960514</v>
      </c>
      <c r="AJ192" s="14">
        <f t="shared" si="109"/>
        <v>263.2338839727143</v>
      </c>
    </row>
    <row r="193" spans="1:36" hidden="1" x14ac:dyDescent="0.25">
      <c r="A193">
        <v>3</v>
      </c>
      <c r="B193" t="s">
        <v>15</v>
      </c>
      <c r="C193" t="s">
        <v>11</v>
      </c>
      <c r="D193">
        <f>_xlfn.XLOOKUP(A193,PeriodMap!$A$2:$A$45,PeriodMap!$B$2:$B$45)</f>
        <v>2025</v>
      </c>
      <c r="E193" t="s">
        <v>231</v>
      </c>
      <c r="F193" t="s">
        <v>232</v>
      </c>
      <c r="G193" t="s">
        <v>6</v>
      </c>
      <c r="H193" t="s">
        <v>124</v>
      </c>
      <c r="I193" t="s">
        <v>37</v>
      </c>
      <c r="J193" t="s">
        <v>34</v>
      </c>
      <c r="K193">
        <v>8760</v>
      </c>
      <c r="L193" s="5">
        <f>_xlfn.XLOOKUP(_xlfn.CONCAT($B193,$C193,$D193),ECT_EfficiencyCostMaxAnnualUF!$J$2:$J$12484,ECT_EfficiencyCostMaxAnnualUF!$F$2:$F$12484)</f>
        <v>1</v>
      </c>
      <c r="M193" s="5">
        <f>_xlfn.XLOOKUP(_xlfn.CONCAT($B193,$C193,$D193),ECT_EfficiencyCostMaxAnnualUF!$J$2:$J$12484,ECT_EfficiencyCostMaxAnnualUF!$I$2:$I$12484)</f>
        <v>1</v>
      </c>
      <c r="N193" s="5">
        <f>_xlfn.XLOOKUP(_xlfn.CONCAT($B193,$C193,$D193),ECT_EfficiencyCostMaxAnnualUF!$J$2:$J$12484,ECT_EfficiencyCostMaxAnnualUF!$G$2:$G$12484)/1000</f>
        <v>19.631814519999999</v>
      </c>
      <c r="O193" s="5">
        <f>_xlfn.XLOOKUP(_xlfn.CONCAT($B193,$C193,$D193),ECT_EfficiencyCostMaxAnnualUF!$J$2:$J$12484,ECT_EfficiencyCostMaxAnnualUF!$H$2:$H$12484)</f>
        <v>0</v>
      </c>
      <c r="P193" s="74">
        <f>_xlfn.XLOOKUP(_xlfn.CONCAT($B193,$D193+1),ECT_Lifetime!$D$2:$D$1000,ECT_Lifetime!$C$2:$C$1000)</f>
        <v>40</v>
      </c>
      <c r="Q193" s="1">
        <f>_xlfn.XLOOKUP(_xlfn.CONCAT($B193,$D193),ECT_OperationalInfo!$G$2:$G$362,ECT_OperationalInfo!$D$2:$D$362)</f>
        <v>6.0000000000000001E-3</v>
      </c>
      <c r="R193">
        <f>_xlfn.XLOOKUP(_xlfn.CONCAT($B193,$D193),ECT_OperationalInfo!$G$2:$G$362,ECT_OperationalInfo!$E$2:$E$362)</f>
        <v>1</v>
      </c>
      <c r="S193">
        <f>_xlfn.XLOOKUP(_xlfn.CONCAT($B193,$D193),ECT_OperationalInfo!$G$2:$G$362,ECT_OperationalInfo!$F$2:$F$362)</f>
        <v>1</v>
      </c>
      <c r="T193" s="1">
        <f>SUMIF(ECT_LegacyCapacity!$F$2:$F$257,_xlfn.CONCAT($C193,$B193),ECT_LegacyCapacity!$E$2:$E$257)*1000-IFERROR(SUMIFS(ECT_LegacyRetirement!$F$2:$F$2701,ECT_LegacyRetirement!$G$2:$G$2701,_xlfn.CONCAT($B193,$C193),ECT_LegacyRetirement!$E$2:$E$2701,"&lt;="&amp;D193)*1000,0)</f>
        <v>7753.2156499999992</v>
      </c>
      <c r="U193" s="16">
        <f>IFERROR(SUMIFS(ECT_CapAddBounds!$F$2:$F$5959,ECT_CapAddBounds!$H$2:$H$5959,_xlfn.CONCAT($B193,$C193),ECT_CapAddBounds!$E$2:$E$5959,"&lt;="&amp;D193)*1000,0)</f>
        <v>0</v>
      </c>
      <c r="V193" s="16">
        <f>IFERROR(SUMIFS(ECT_CapAddBounds!$G$2:$G$5959,ECT_CapAddBounds!$H$2:$H$5959,_xlfn.CONCAT($B193,$C193),ECT_CapAddBounds!$E$2:$E$5959,"&lt;="&amp;D193)*1000,0)</f>
        <v>0</v>
      </c>
      <c r="W193" s="25"/>
      <c r="X193" s="28"/>
      <c r="Y193">
        <v>4.4000000000000004</v>
      </c>
      <c r="Z193">
        <v>0.105</v>
      </c>
      <c r="AB193" s="24"/>
      <c r="AC193" s="1">
        <f>L193-Q193</f>
        <v>0.99399999999999999</v>
      </c>
      <c r="AD193" s="24"/>
      <c r="AE193">
        <v>0</v>
      </c>
      <c r="AF193">
        <f>Y193*Conversions!$D$4</f>
        <v>5.4512373584729472</v>
      </c>
      <c r="AG193" s="3">
        <f t="shared" si="111"/>
        <v>14.180577161527051</v>
      </c>
      <c r="AH193">
        <f t="shared" si="110"/>
        <v>40</v>
      </c>
      <c r="AI193">
        <f t="shared" si="108"/>
        <v>0.10697140835497033</v>
      </c>
      <c r="AJ193" s="14">
        <f t="shared" si="109"/>
        <v>132.56418121065303</v>
      </c>
    </row>
    <row r="194" spans="1:36" hidden="1" x14ac:dyDescent="0.25">
      <c r="A194">
        <v>3</v>
      </c>
      <c r="B194" t="s">
        <v>18</v>
      </c>
      <c r="C194" t="s">
        <v>11</v>
      </c>
      <c r="D194">
        <f>_xlfn.XLOOKUP(A194,PeriodMap!$A$2:$A$45,PeriodMap!$B$2:$B$45)</f>
        <v>2025</v>
      </c>
      <c r="E194" t="s">
        <v>231</v>
      </c>
      <c r="F194" t="s">
        <v>233</v>
      </c>
      <c r="G194" t="s">
        <v>6</v>
      </c>
      <c r="H194" t="s">
        <v>124</v>
      </c>
      <c r="I194" t="s">
        <v>37</v>
      </c>
      <c r="J194" t="s">
        <v>34</v>
      </c>
      <c r="K194">
        <v>8760</v>
      </c>
      <c r="L194" s="5">
        <f>_xlfn.XLOOKUP(_xlfn.CONCAT($B194,$C194,$D194),ECT_EfficiencyCostMaxAnnualUF!$J$2:$J$12484,ECT_EfficiencyCostMaxAnnualUF!$F$2:$F$12484)</f>
        <v>1</v>
      </c>
      <c r="M194" s="5">
        <f>_xlfn.XLOOKUP(_xlfn.CONCAT($B194,$C194,$D194),ECT_EfficiencyCostMaxAnnualUF!$J$2:$J$12484,ECT_EfficiencyCostMaxAnnualUF!$I$2:$I$12484)</f>
        <v>1</v>
      </c>
      <c r="N194" s="5">
        <f>_xlfn.XLOOKUP(_xlfn.CONCAT($B194,$C194,$D194),ECT_EfficiencyCostMaxAnnualUF!$J$2:$J$12484,ECT_EfficiencyCostMaxAnnualUF!$G$2:$G$12484)/1000</f>
        <v>11.825348760000001</v>
      </c>
      <c r="O194" s="5">
        <f>_xlfn.XLOOKUP(_xlfn.CONCAT($B194,$C194,$D194),ECT_EfficiencyCostMaxAnnualUF!$J$2:$J$12484,ECT_EfficiencyCostMaxAnnualUF!$H$2:$H$12484)</f>
        <v>0</v>
      </c>
      <c r="P194" s="74">
        <f>_xlfn.XLOOKUP(_xlfn.CONCAT($B194,$D194+1),ECT_Lifetime!$D$2:$D$1000,ECT_Lifetime!$C$2:$C$1000)</f>
        <v>35</v>
      </c>
      <c r="Q194" s="1">
        <f>_xlfn.XLOOKUP(_xlfn.CONCAT($B194,$D194),ECT_OperationalInfo!$G$2:$G$362,ECT_OperationalInfo!$D$2:$D$362)</f>
        <v>0.01</v>
      </c>
      <c r="R194">
        <f>_xlfn.XLOOKUP(_xlfn.CONCAT($B194,$D194),ECT_OperationalInfo!$G$2:$G$362,ECT_OperationalInfo!$E$2:$E$362)</f>
        <v>1</v>
      </c>
      <c r="S194">
        <f>_xlfn.XLOOKUP(_xlfn.CONCAT($B194,$D194),ECT_OperationalInfo!$G$2:$G$362,ECT_OperationalInfo!$F$2:$F$362)</f>
        <v>1</v>
      </c>
      <c r="T194" s="1">
        <f>SUMIF(ECT_LegacyCapacity!$F$2:$F$257,_xlfn.CONCAT($C194,$B194),ECT_LegacyCapacity!$E$2:$E$257)*1000-IFERROR(SUMIFS(ECT_LegacyRetirement!$F$2:$F$2701,ECT_LegacyRetirement!$G$2:$G$2701,_xlfn.CONCAT($B194,$C194),ECT_LegacyRetirement!$E$2:$E$2701,"&lt;="&amp;D194)*1000,0)</f>
        <v>672.48</v>
      </c>
      <c r="U194" s="16">
        <f>IFERROR(SUMIFS(ECT_CapAddBounds!$F$2:$F$5959,ECT_CapAddBounds!$H$2:$H$5959,_xlfn.CONCAT($B194,$C194),ECT_CapAddBounds!$E$2:$E$5959,"&lt;="&amp;D194)*1000,0)</f>
        <v>22</v>
      </c>
      <c r="V194" s="16">
        <f>IFERROR(SUMIFS(ECT_CapAddBounds!$G$2:$G$5959,ECT_CapAddBounds!$H$2:$H$5959,_xlfn.CONCAT($B194,$C194),ECT_CapAddBounds!$E$2:$E$5959,"&lt;="&amp;D194)*1000,0)</f>
        <v>22</v>
      </c>
      <c r="W194" s="25"/>
      <c r="X194" s="28"/>
      <c r="Y194">
        <f>2.4</f>
        <v>2.4</v>
      </c>
      <c r="Z194">
        <v>8.3500000000000005E-2</v>
      </c>
      <c r="AB194" s="24"/>
      <c r="AC194" s="1">
        <f>L194-Q194</f>
        <v>0.99</v>
      </c>
      <c r="AD194" s="24"/>
      <c r="AE194">
        <v>0</v>
      </c>
      <c r="AF194">
        <f>Y194*Conversions!$D$4</f>
        <v>2.973402195530698</v>
      </c>
      <c r="AG194" s="3">
        <f t="shared" si="111"/>
        <v>8.8519465644693032</v>
      </c>
      <c r="AH194">
        <f t="shared" si="110"/>
        <v>35</v>
      </c>
      <c r="AI194">
        <f t="shared" si="108"/>
        <v>8.8866958914066166E-2</v>
      </c>
      <c r="AJ194" s="14">
        <f t="shared" si="109"/>
        <v>99.608973600965513</v>
      </c>
    </row>
    <row r="195" spans="1:36" hidden="1" x14ac:dyDescent="0.25">
      <c r="A195">
        <v>3</v>
      </c>
      <c r="B195" t="s">
        <v>7</v>
      </c>
      <c r="C195" t="s">
        <v>11</v>
      </c>
      <c r="D195">
        <f>_xlfn.XLOOKUP(A195,PeriodMap!$A$2:$A$45,PeriodMap!$B$2:$B$45)</f>
        <v>2025</v>
      </c>
      <c r="E195" t="s">
        <v>227</v>
      </c>
      <c r="F195" t="s">
        <v>230</v>
      </c>
      <c r="G195" t="s">
        <v>6</v>
      </c>
      <c r="H195" t="s">
        <v>124</v>
      </c>
      <c r="I195" t="s">
        <v>38</v>
      </c>
      <c r="J195" t="s">
        <v>34</v>
      </c>
      <c r="K195">
        <v>8760</v>
      </c>
      <c r="L195" s="5">
        <f>_xlfn.XLOOKUP(_xlfn.CONCAT($B195,$C195,$D195),ECT_EfficiencyCostMaxAnnualUF!$J$2:$J$12484,ECT_EfficiencyCostMaxAnnualUF!$F$2:$F$12484)</f>
        <v>0.238845897</v>
      </c>
      <c r="M195" s="5">
        <f>_xlfn.XLOOKUP(_xlfn.CONCAT($B195,$C195,$D195),ECT_EfficiencyCostMaxAnnualUF!$J$2:$J$12484,ECT_EfficiencyCostMaxAnnualUF!$I$2:$I$12484)</f>
        <v>1</v>
      </c>
      <c r="N195" s="5">
        <f>_xlfn.XLOOKUP(_xlfn.CONCAT($B195,$C195,$D195),ECT_EfficiencyCostMaxAnnualUF!$J$2:$J$12484,ECT_EfficiencyCostMaxAnnualUF!$G$2:$G$12484)/1000</f>
        <v>7.7134572399999994</v>
      </c>
      <c r="O195" s="5">
        <f>_xlfn.XLOOKUP(_xlfn.CONCAT($B195,$C195,$D195),ECT_EfficiencyCostMaxAnnualUF!$J$2:$J$12484,ECT_EfficiencyCostMaxAnnualUF!$H$2:$H$12484)</f>
        <v>0</v>
      </c>
      <c r="P195" s="74">
        <f>_xlfn.XLOOKUP(_xlfn.CONCAT($B195,$D195+1),ECT_Lifetime!$D$2:$D$1000,ECT_Lifetime!$C$2:$C$1000)</f>
        <v>20</v>
      </c>
      <c r="Q195" s="1">
        <f>_xlfn.XLOOKUP(_xlfn.CONCAT($B195,$D195),ECT_OperationalInfo!$G$2:$G$362,ECT_OperationalInfo!$D$2:$D$362)</f>
        <v>0.1</v>
      </c>
      <c r="R195">
        <f>_xlfn.XLOOKUP(_xlfn.CONCAT($B195,$D195),ECT_OperationalInfo!$G$2:$G$362,ECT_OperationalInfo!$E$2:$E$362)</f>
        <v>0.06</v>
      </c>
      <c r="S195">
        <f>_xlfn.XLOOKUP(_xlfn.CONCAT($B195,$D195),ECT_OperationalInfo!$G$2:$G$362,ECT_OperationalInfo!$F$2:$F$362)</f>
        <v>0.06</v>
      </c>
      <c r="T195" s="1">
        <f>SUMIF(ECT_LegacyCapacity!$F$2:$F$257,_xlfn.CONCAT($C195,$B195),ECT_LegacyCapacity!$E$2:$E$257)*1000-IFERROR(SUMIFS(ECT_LegacyRetirement!$F$2:$F$2701,ECT_LegacyRetirement!$G$2:$G$2701,_xlfn.CONCAT($B195,$C195),ECT_LegacyRetirement!$E$2:$E$2701,"&lt;="&amp;D195)*1000,0)</f>
        <v>3161.7000000000003</v>
      </c>
      <c r="U195" s="16">
        <f>IFERROR(SUMIFS(ECT_CapAddBounds!$F$2:$F$5959,ECT_CapAddBounds!$H$2:$H$5959,_xlfn.CONCAT($B195,$C195),ECT_CapAddBounds!$E$2:$E$5959,"&lt;="&amp;D195)*1000,0)</f>
        <v>272</v>
      </c>
      <c r="V195" s="16">
        <f>IFERROR(SUMIFS(ECT_CapAddBounds!$G$2:$G$5959,ECT_CapAddBounds!$H$2:$H$5959,_xlfn.CONCAT($B195,$C195),ECT_CapAddBounds!$E$2:$E$5959,"&lt;="&amp;D195)*1000,0)</f>
        <v>272</v>
      </c>
      <c r="W195" s="1">
        <f>CarriersTech_characteristics!$G$7</f>
        <v>13.648968</v>
      </c>
      <c r="X195" s="1">
        <f>CarriersTech_characteristics!$H$5*1000</f>
        <v>1656436.6880000001</v>
      </c>
      <c r="Y195" s="12">
        <v>1</v>
      </c>
      <c r="Z195">
        <v>8.3500000000000005E-2</v>
      </c>
      <c r="AB195" s="1">
        <f>1/L195/(1-Q195)</f>
        <v>4.6519999927447406</v>
      </c>
      <c r="AC195" s="25"/>
      <c r="AD195" s="30">
        <f>X195/(W195*Conversions!$D$2)</f>
        <v>0.43689545093040172</v>
      </c>
      <c r="AE195">
        <v>0</v>
      </c>
      <c r="AF195">
        <f>Y195*Conversions!$D$4</f>
        <v>1.2389175814711242</v>
      </c>
      <c r="AG195" s="3">
        <f t="shared" si="111"/>
        <v>6.474539658528875</v>
      </c>
      <c r="AH195">
        <f t="shared" si="110"/>
        <v>20</v>
      </c>
      <c r="AI195">
        <f t="shared" si="108"/>
        <v>0.10451929579519206</v>
      </c>
      <c r="AJ195" s="14">
        <f t="shared" si="109"/>
        <v>61.945879076872878</v>
      </c>
    </row>
    <row r="196" spans="1:36" hidden="1" x14ac:dyDescent="0.25">
      <c r="A196">
        <v>3</v>
      </c>
      <c r="B196" t="s">
        <v>19</v>
      </c>
      <c r="C196" t="s">
        <v>11</v>
      </c>
      <c r="D196">
        <f>_xlfn.XLOOKUP(A196,PeriodMap!$A$2:$A$45,PeriodMap!$B$2:$B$45)</f>
        <v>2025</v>
      </c>
      <c r="E196" t="s">
        <v>239</v>
      </c>
      <c r="F196" t="s">
        <v>236</v>
      </c>
      <c r="G196" t="s">
        <v>6</v>
      </c>
      <c r="H196" t="s">
        <v>124</v>
      </c>
      <c r="I196" t="s">
        <v>39</v>
      </c>
      <c r="J196" t="s">
        <v>34</v>
      </c>
      <c r="K196">
        <v>8760</v>
      </c>
      <c r="L196" s="5">
        <f>_xlfn.XLOOKUP(_xlfn.CONCAT($B196,$C196,$D196),ECT_EfficiencyCostMaxAnnualUF!$J$2:$J$12484,ECT_EfficiencyCostMaxAnnualUF!$F$2:$F$12484)</f>
        <v>1</v>
      </c>
      <c r="M196" s="5">
        <f>_xlfn.XLOOKUP(_xlfn.CONCAT($B196,$C196,$D196),ECT_EfficiencyCostMaxAnnualUF!$J$2:$J$12484,ECT_EfficiencyCostMaxAnnualUF!$I$2:$I$12484)</f>
        <v>1</v>
      </c>
      <c r="N196" s="5">
        <f>_xlfn.XLOOKUP(_xlfn.CONCAT($B196,$C196,$D196),ECT_EfficiencyCostMaxAnnualUF!$J$2:$J$12484,ECT_EfficiencyCostMaxAnnualUF!$G$2:$G$12484)/1000</f>
        <v>5.2549250320000001</v>
      </c>
      <c r="O196" s="5">
        <f>_xlfn.XLOOKUP(_xlfn.CONCAT($B196,$C196,$D196),ECT_EfficiencyCostMaxAnnualUF!$J$2:$J$12484,ECT_EfficiencyCostMaxAnnualUF!$H$2:$H$12484)</f>
        <v>0</v>
      </c>
      <c r="P196" s="74">
        <f>_xlfn.XLOOKUP(_xlfn.CONCAT($B196,$D196+1),ECT_Lifetime!$D$2:$D$1000,ECT_Lifetime!$C$2:$C$1000)</f>
        <v>25</v>
      </c>
      <c r="Q196" s="1">
        <f>_xlfn.XLOOKUP(_xlfn.CONCAT($B196,$D196),ECT_OperationalInfo!$G$2:$G$362,ECT_OperationalInfo!$D$2:$D$362)</f>
        <v>0.01</v>
      </c>
      <c r="R196">
        <f>_xlfn.XLOOKUP(_xlfn.CONCAT($B196,$D196),ECT_OperationalInfo!$G$2:$G$362,ECT_OperationalInfo!$E$2:$E$362)</f>
        <v>1</v>
      </c>
      <c r="S196">
        <f>_xlfn.XLOOKUP(_xlfn.CONCAT($B196,$D196),ECT_OperationalInfo!$G$2:$G$362,ECT_OperationalInfo!$F$2:$F$362)</f>
        <v>1</v>
      </c>
      <c r="T196" s="1">
        <f>SUMIF(ECT_LegacyCapacity!$F$2:$F$257,_xlfn.CONCAT($C196,$B196),ECT_LegacyCapacity!$E$2:$E$257)*1000-IFERROR(SUMIFS(ECT_LegacyRetirement!$F$2:$F$2701,ECT_LegacyRetirement!$G$2:$G$2701,_xlfn.CONCAT($B196,$C196),ECT_LegacyRetirement!$E$2:$E$2701,"&lt;="&amp;D196)*1000,0)</f>
        <v>13221.936034999999</v>
      </c>
      <c r="U196" s="16">
        <f>IFERROR(SUMIFS(ECT_CapAddBounds!$F$2:$F$5959,ECT_CapAddBounds!$H$2:$H$5959,_xlfn.CONCAT($B196,$C196),ECT_CapAddBounds!$E$2:$E$5959,"&lt;="&amp;D196)*1000,0)</f>
        <v>11849.999999999998</v>
      </c>
      <c r="V196" s="16">
        <f>IFERROR(SUMIFS(ECT_CapAddBounds!$G$2:$G$5959,ECT_CapAddBounds!$H$2:$H$5959,_xlfn.CONCAT($B196,$C196),ECT_CapAddBounds!$E$2:$E$5959,"&lt;="&amp;D196)*1000,0)</f>
        <v>11849.999999999998</v>
      </c>
      <c r="W196" s="25"/>
      <c r="X196" s="29" t="s">
        <v>248</v>
      </c>
      <c r="Y196">
        <v>0.35</v>
      </c>
      <c r="Z196">
        <v>0.105</v>
      </c>
      <c r="AB196" s="25">
        <v>1</v>
      </c>
      <c r="AC196" s="25"/>
      <c r="AD196" s="24"/>
      <c r="AE196">
        <v>0</v>
      </c>
      <c r="AF196">
        <f>Y196*Conversions!$D$4</f>
        <v>0.43362115351489344</v>
      </c>
      <c r="AG196" s="3">
        <f t="shared" si="111"/>
        <v>4.8213038784851063</v>
      </c>
      <c r="AH196">
        <f t="shared" si="110"/>
        <v>25</v>
      </c>
      <c r="AI196">
        <f t="shared" si="108"/>
        <v>0.11442931981310331</v>
      </c>
      <c r="AJ196" s="14">
        <f t="shared" si="109"/>
        <v>42.133466198695508</v>
      </c>
    </row>
    <row r="197" spans="1:36" hidden="1" x14ac:dyDescent="0.25">
      <c r="A197">
        <v>3</v>
      </c>
      <c r="B197" t="s">
        <v>20</v>
      </c>
      <c r="C197" t="s">
        <v>11</v>
      </c>
      <c r="D197">
        <f>_xlfn.XLOOKUP(A197,PeriodMap!$A$2:$A$45,PeriodMap!$B$2:$B$45)</f>
        <v>2025</v>
      </c>
      <c r="E197" t="s">
        <v>239</v>
      </c>
      <c r="F197" t="s">
        <v>237</v>
      </c>
      <c r="G197" t="s">
        <v>6</v>
      </c>
      <c r="H197" t="s">
        <v>124</v>
      </c>
      <c r="I197" t="s">
        <v>39</v>
      </c>
      <c r="J197" t="s">
        <v>34</v>
      </c>
      <c r="K197">
        <v>8760</v>
      </c>
      <c r="L197" s="5">
        <f>_xlfn.XLOOKUP(_xlfn.CONCAT($B197,$C197,$D197),ECT_EfficiencyCostMaxAnnualUF!$J$2:$J$12484,ECT_EfficiencyCostMaxAnnualUF!$F$2:$F$12484)</f>
        <v>1</v>
      </c>
      <c r="M197" s="5">
        <f>_xlfn.XLOOKUP(_xlfn.CONCAT($B197,$C197,$D197),ECT_EfficiencyCostMaxAnnualUF!$J$2:$J$12484,ECT_EfficiencyCostMaxAnnualUF!$I$2:$I$12484)</f>
        <v>1</v>
      </c>
      <c r="N197" s="5">
        <f>_xlfn.XLOOKUP(_xlfn.CONCAT($B197,$C197,$D197),ECT_EfficiencyCostMaxAnnualUF!$J$2:$J$12484,ECT_EfficiencyCostMaxAnnualUF!$G$2:$G$12484)/1000</f>
        <v>5.1879295450000003</v>
      </c>
      <c r="O197" s="5">
        <f>_xlfn.XLOOKUP(_xlfn.CONCAT($B197,$C197,$D197),ECT_EfficiencyCostMaxAnnualUF!$J$2:$J$12484,ECT_EfficiencyCostMaxAnnualUF!$H$2:$H$12484)</f>
        <v>0</v>
      </c>
      <c r="P197" s="74">
        <f>_xlfn.XLOOKUP(_xlfn.CONCAT($B197,$D197+1),ECT_Lifetime!$D$2:$D$1000,ECT_Lifetime!$C$2:$C$1000)</f>
        <v>25</v>
      </c>
      <c r="Q197" s="1">
        <f>_xlfn.XLOOKUP(_xlfn.CONCAT($B197,$D197),ECT_OperationalInfo!$G$2:$G$362,ECT_OperationalInfo!$D$2:$D$362)</f>
        <v>6.0000000000000001E-3</v>
      </c>
      <c r="R197">
        <f>_xlfn.XLOOKUP(_xlfn.CONCAT($B197,$D197),ECT_OperationalInfo!$G$2:$G$362,ECT_OperationalInfo!$E$2:$E$362)</f>
        <v>1</v>
      </c>
      <c r="S197">
        <f>_xlfn.XLOOKUP(_xlfn.CONCAT($B197,$D197),ECT_OperationalInfo!$G$2:$G$362,ECT_OperationalInfo!$F$2:$F$362)</f>
        <v>1</v>
      </c>
      <c r="T197" s="1">
        <f>SUMIF(ECT_LegacyCapacity!$F$2:$F$257,_xlfn.CONCAT($C197,$B197),ECT_LegacyCapacity!$E$2:$E$257)*1000-IFERROR(SUMIFS(ECT_LegacyRetirement!$F$2:$F$2701,ECT_LegacyRetirement!$G$2:$G$2701,_xlfn.CONCAT($B197,$C197),ECT_LegacyRetirement!$E$2:$E$2701,"&lt;="&amp;D197)*1000,0)</f>
        <v>4503.4039650000004</v>
      </c>
      <c r="U197" s="16">
        <f>IFERROR(SUMIFS(ECT_CapAddBounds!$F$2:$F$5959,ECT_CapAddBounds!$H$2:$H$5959,_xlfn.CONCAT($B197,$C197),ECT_CapAddBounds!$E$2:$E$5959,"&lt;="&amp;D197)*1000,0)</f>
        <v>13901</v>
      </c>
      <c r="V197" s="16">
        <f>IFERROR(SUMIFS(ECT_CapAddBounds!$G$2:$G$5959,ECT_CapAddBounds!$H$2:$H$5959,_xlfn.CONCAT($B197,$C197),ECT_CapAddBounds!$E$2:$E$5959,"&lt;="&amp;D197)*1000,0)</f>
        <v>13901</v>
      </c>
      <c r="W197" s="25"/>
      <c r="X197" s="25"/>
      <c r="Y197">
        <v>0.51</v>
      </c>
      <c r="Z197">
        <v>0.104</v>
      </c>
      <c r="AB197" s="25">
        <v>1</v>
      </c>
      <c r="AC197" s="25"/>
      <c r="AD197" s="24"/>
      <c r="AE197">
        <v>0</v>
      </c>
      <c r="AF197">
        <f>Y197*Conversions!$D$4</f>
        <v>0.63184796655027331</v>
      </c>
      <c r="AG197" s="3">
        <f t="shared" si="111"/>
        <v>4.5560815784497271</v>
      </c>
      <c r="AH197">
        <f t="shared" si="110"/>
        <v>25</v>
      </c>
      <c r="AI197">
        <f t="shared" si="108"/>
        <v>0.11357300490974749</v>
      </c>
      <c r="AJ197" s="14">
        <f t="shared" si="109"/>
        <v>40.115884774469833</v>
      </c>
    </row>
    <row r="198" spans="1:36" hidden="1" x14ac:dyDescent="0.25">
      <c r="A198">
        <v>3</v>
      </c>
      <c r="B198" t="s">
        <v>21</v>
      </c>
      <c r="C198" t="s">
        <v>11</v>
      </c>
      <c r="D198">
        <f>_xlfn.XLOOKUP(A198,PeriodMap!$A$2:$A$45,PeriodMap!$B$2:$B$45)</f>
        <v>2025</v>
      </c>
      <c r="E198" t="s">
        <v>239</v>
      </c>
      <c r="F198" t="s">
        <v>238</v>
      </c>
      <c r="G198" t="s">
        <v>6</v>
      </c>
      <c r="H198" t="s">
        <v>124</v>
      </c>
      <c r="I198" t="s">
        <v>40</v>
      </c>
      <c r="J198" t="s">
        <v>34</v>
      </c>
      <c r="K198">
        <v>8760</v>
      </c>
      <c r="L198" s="5">
        <f>_xlfn.XLOOKUP(_xlfn.CONCAT($B198,$C198,$D198),ECT_EfficiencyCostMaxAnnualUF!$J$2:$J$12484,ECT_EfficiencyCostMaxAnnualUF!$F$2:$F$12484)</f>
        <v>1</v>
      </c>
      <c r="M198" s="5">
        <f>_xlfn.XLOOKUP(_xlfn.CONCAT($B198,$C198,$D198),ECT_EfficiencyCostMaxAnnualUF!$J$2:$J$12484,ECT_EfficiencyCostMaxAnnualUF!$I$2:$I$12484)</f>
        <v>1</v>
      </c>
      <c r="N198" s="5">
        <f>_xlfn.XLOOKUP(_xlfn.CONCAT($B198,$C198,$D198),ECT_EfficiencyCostMaxAnnualUF!$J$2:$J$12484,ECT_EfficiencyCostMaxAnnualUF!$G$2:$G$12484)/1000</f>
        <v>10.51499128</v>
      </c>
      <c r="O198" s="5">
        <f>_xlfn.XLOOKUP(_xlfn.CONCAT($B198,$C198,$D198),ECT_EfficiencyCostMaxAnnualUF!$J$2:$J$12484,ECT_EfficiencyCostMaxAnnualUF!$H$2:$H$12484)</f>
        <v>0</v>
      </c>
      <c r="P198" s="74">
        <f>_xlfn.XLOOKUP(_xlfn.CONCAT($B198,$D198+1),ECT_Lifetime!$D$2:$D$1000,ECT_Lifetime!$C$2:$C$1000)</f>
        <v>25</v>
      </c>
      <c r="Q198" s="1">
        <f>_xlfn.XLOOKUP(_xlfn.CONCAT($B198,$D198),ECT_OperationalInfo!$G$2:$G$362,ECT_OperationalInfo!$D$2:$D$362)</f>
        <v>5.0000000000000001E-3</v>
      </c>
      <c r="R198">
        <f>_xlfn.XLOOKUP(_xlfn.CONCAT($B198,$D198),ECT_OperationalInfo!$G$2:$G$362,ECT_OperationalInfo!$E$2:$E$362)</f>
        <v>1</v>
      </c>
      <c r="S198">
        <f>_xlfn.XLOOKUP(_xlfn.CONCAT($B198,$D198),ECT_OperationalInfo!$G$2:$G$362,ECT_OperationalInfo!$F$2:$F$362)</f>
        <v>1</v>
      </c>
      <c r="T198" s="1">
        <f>SUMIF(ECT_LegacyCapacity!$F$2:$F$257,_xlfn.CONCAT($C198,$B198),ECT_LegacyCapacity!$E$2:$E$257)*1000-IFERROR(SUMIFS(ECT_LegacyRetirement!$F$2:$F$2701,ECT_LegacyRetirement!$G$2:$G$2701,_xlfn.CONCAT($B198,$C198),ECT_LegacyRetirement!$E$2:$E$2701,"&lt;="&amp;D198)*1000,0)</f>
        <v>18661.04</v>
      </c>
      <c r="U198" s="16">
        <f>IFERROR(SUMIFS(ECT_CapAddBounds!$F$2:$F$5959,ECT_CapAddBounds!$H$2:$H$5959,_xlfn.CONCAT($B198,$C198),ECT_CapAddBounds!$E$2:$E$5959,"&lt;="&amp;D198)*1000,0)</f>
        <v>3998</v>
      </c>
      <c r="V198" s="16">
        <f>IFERROR(SUMIFS(ECT_CapAddBounds!$G$2:$G$5959,ECT_CapAddBounds!$H$2:$H$5959,_xlfn.CONCAT($B198,$C198),ECT_CapAddBounds!$E$2:$E$5959,"&lt;="&amp;D198)*1000,0)</f>
        <v>3998</v>
      </c>
      <c r="W198" s="25"/>
      <c r="X198" s="25"/>
      <c r="Y198">
        <v>0.68</v>
      </c>
      <c r="Z198">
        <v>0.105</v>
      </c>
      <c r="AB198" s="25">
        <v>1</v>
      </c>
      <c r="AC198" s="25"/>
      <c r="AD198" s="24"/>
      <c r="AE198">
        <v>0</v>
      </c>
      <c r="AF198">
        <f>Y198*Conversions!$D$4</f>
        <v>0.84246395540036456</v>
      </c>
      <c r="AG198" s="3">
        <f t="shared" si="111"/>
        <v>9.6725273245996348</v>
      </c>
      <c r="AH198">
        <f t="shared" si="110"/>
        <v>25</v>
      </c>
      <c r="AI198">
        <f t="shared" si="108"/>
        <v>0.11442931981310331</v>
      </c>
      <c r="AJ198" s="14">
        <f t="shared" si="109"/>
        <v>84.52840006737533</v>
      </c>
    </row>
    <row r="199" spans="1:36" s="19" customFormat="1" hidden="1" x14ac:dyDescent="0.25">
      <c r="A199" s="19">
        <v>3</v>
      </c>
      <c r="B199" s="19" t="s">
        <v>23</v>
      </c>
      <c r="C199" s="19" t="s">
        <v>11</v>
      </c>
      <c r="D199" s="19">
        <f>_xlfn.XLOOKUP(A199,PeriodMap!$A$2:$A$45,PeriodMap!$B$2:$B$45)</f>
        <v>2025</v>
      </c>
      <c r="E199" s="19" t="s">
        <v>239</v>
      </c>
      <c r="G199" s="19" t="s">
        <v>6</v>
      </c>
      <c r="H199" s="19" t="s">
        <v>124</v>
      </c>
      <c r="I199" s="19" t="s">
        <v>40</v>
      </c>
      <c r="J199" s="19" t="s">
        <v>34</v>
      </c>
      <c r="K199" s="19">
        <v>8760</v>
      </c>
      <c r="L199" s="37">
        <f>_xlfn.XLOOKUP(_xlfn.CONCAT($B199,$C199,$D199),ECT_EfficiencyCostMaxAnnualUF!$J$2:$J$12484,ECT_EfficiencyCostMaxAnnualUF!$F$2:$F$12484)</f>
        <v>1</v>
      </c>
      <c r="M199" s="37">
        <f>_xlfn.XLOOKUP(_xlfn.CONCAT($B199,$C199,$D199),ECT_EfficiencyCostMaxAnnualUF!$J$2:$J$12484,ECT_EfficiencyCostMaxAnnualUF!$I$2:$I$12484)</f>
        <v>1</v>
      </c>
      <c r="N199" s="37">
        <f>_xlfn.XLOOKUP(_xlfn.CONCAT($B199,$C199,$D199),ECT_EfficiencyCostMaxAnnualUF!$J$2:$J$12484,ECT_EfficiencyCostMaxAnnualUF!$G$2:$G$12484)/1000</f>
        <v>32.741428190000001</v>
      </c>
      <c r="O199" s="37">
        <f>_xlfn.XLOOKUP(_xlfn.CONCAT($B199,$C199,$D199),ECT_EfficiencyCostMaxAnnualUF!$J$2:$J$12484,ECT_EfficiencyCostMaxAnnualUF!$H$2:$H$12484)</f>
        <v>0</v>
      </c>
      <c r="P199" s="82">
        <f>_xlfn.XLOOKUP(_xlfn.CONCAT($B199,$D199+1),ECT_Lifetime!$D$2:$D$1000,ECT_Lifetime!$C$2:$C$1000)</f>
        <v>25</v>
      </c>
      <c r="Q199" s="39">
        <f>_xlfn.XLOOKUP(_xlfn.CONCAT($B199,$D199),ECT_OperationalInfo!$G$2:$G$362,ECT_OperationalInfo!$D$2:$D$362)</f>
        <v>5.0000000000000001E-3</v>
      </c>
      <c r="R199" s="19">
        <f>_xlfn.XLOOKUP(_xlfn.CONCAT($B199,$D199),ECT_OperationalInfo!$G$2:$G$362,ECT_OperationalInfo!$E$2:$E$362)</f>
        <v>1</v>
      </c>
      <c r="S199" s="19">
        <f>_xlfn.XLOOKUP(_xlfn.CONCAT($B199,$D199),ECT_OperationalInfo!$G$2:$G$362,ECT_OperationalInfo!$F$2:$F$362)</f>
        <v>1</v>
      </c>
      <c r="T199" s="39">
        <f>SUMIF(ECT_LegacyCapacity!$F$2:$F$257,_xlfn.CONCAT($C199,$B199),ECT_LegacyCapacity!$E$2:$E$257)*1000-IFERROR(SUMIFS(ECT_LegacyRetirement!$F$2:$F$2701,ECT_LegacyRetirement!$G$2:$G$2701,_xlfn.CONCAT($B199,$C199),ECT_LegacyRetirement!$E$2:$E$2701,"&lt;="&amp;D199)*1000,0)</f>
        <v>0</v>
      </c>
      <c r="U199" s="41">
        <f>IFERROR(SUMIFS(ECT_CapAddBounds!$F$2:$F$5959,ECT_CapAddBounds!$H$2:$H$5959,_xlfn.CONCAT($B199,$C199),ECT_CapAddBounds!$E$2:$E$5959,"&lt;="&amp;D199)*1000,0)</f>
        <v>0</v>
      </c>
      <c r="V199" s="41">
        <f>IFERROR(SUMIFS(ECT_CapAddBounds!$G$2:$G$5959,ECT_CapAddBounds!$H$2:$H$5959,_xlfn.CONCAT($B199,$C199),ECT_CapAddBounds!$E$2:$E$5959,"&lt;="&amp;D199)*1000,0)</f>
        <v>0</v>
      </c>
      <c r="W199" s="42"/>
      <c r="X199" s="42"/>
      <c r="Y199" s="19">
        <v>6.7</v>
      </c>
      <c r="Z199" s="19">
        <v>0.112</v>
      </c>
      <c r="AA199" s="43"/>
      <c r="AB199" s="42">
        <v>1</v>
      </c>
      <c r="AC199" s="42"/>
      <c r="AD199" s="44"/>
      <c r="AE199" s="19">
        <v>0</v>
      </c>
      <c r="AF199" s="19">
        <f>Y199*Conversions!$D$4</f>
        <v>8.3007477958565321</v>
      </c>
      <c r="AG199" s="38">
        <f t="shared" si="111"/>
        <v>24.44068039414347</v>
      </c>
      <c r="AH199" s="19">
        <f t="shared" si="110"/>
        <v>25</v>
      </c>
      <c r="AI199" s="19">
        <f t="shared" si="108"/>
        <v>0.12047788778229078</v>
      </c>
      <c r="AJ199" s="45">
        <f t="shared" si="109"/>
        <v>202.8644496018135</v>
      </c>
    </row>
    <row r="200" spans="1:36" hidden="1" x14ac:dyDescent="0.25">
      <c r="A200">
        <v>3</v>
      </c>
      <c r="B200" t="s">
        <v>13</v>
      </c>
      <c r="C200" t="s">
        <v>8</v>
      </c>
      <c r="D200">
        <f>_xlfn.XLOOKUP(A200,PeriodMap!$A$2:$A$45,PeriodMap!$B$2:$B$45)</f>
        <v>2025</v>
      </c>
      <c r="E200" t="s">
        <v>227</v>
      </c>
      <c r="F200" t="s">
        <v>229</v>
      </c>
      <c r="G200" t="s">
        <v>6</v>
      </c>
      <c r="H200" t="s">
        <v>124</v>
      </c>
      <c r="I200" t="s">
        <v>33</v>
      </c>
      <c r="J200" t="s">
        <v>34</v>
      </c>
      <c r="K200">
        <v>8760</v>
      </c>
      <c r="L200" s="5">
        <f>_xlfn.XLOOKUP(_xlfn.CONCAT($B200,$C200,$D200),ECT_EfficiencyCostMaxAnnualUF!$J$2:$J$12484,ECT_EfficiencyCostMaxAnnualUF!$F$2:$F$12484)</f>
        <v>0.38096819999999998</v>
      </c>
      <c r="M200" s="5">
        <f>_xlfn.XLOOKUP(_xlfn.CONCAT($B200,$C200,$D200),ECT_EfficiencyCostMaxAnnualUF!$J$2:$J$12484,ECT_EfficiencyCostMaxAnnualUF!$I$2:$I$12484)</f>
        <v>0.85</v>
      </c>
      <c r="N200" s="5">
        <f>_xlfn.XLOOKUP(_xlfn.CONCAT($B200,$C200,$D200),ECT_EfficiencyCostMaxAnnualUF!$J$2:$J$12484,ECT_EfficiencyCostMaxAnnualUF!$G$2:$G$12484)/1000</f>
        <v>13.721031290000001</v>
      </c>
      <c r="O200" s="5">
        <f>_xlfn.XLOOKUP(_xlfn.CONCAT($B200,$C200,$D200),ECT_EfficiencyCostMaxAnnualUF!$J$2:$J$12484,ECT_EfficiencyCostMaxAnnualUF!$H$2:$H$12484)</f>
        <v>133.5230182</v>
      </c>
      <c r="P200" s="74">
        <f>_xlfn.XLOOKUP(_xlfn.CONCAT($B200,$D200+1),ECT_Lifetime!$D$2:$D$1000,ECT_Lifetime!$C$2:$C$1000)</f>
        <v>40</v>
      </c>
      <c r="Q200" s="1">
        <f>_xlfn.XLOOKUP(_xlfn.CONCAT($B200,$D200),ECT_OperationalInfo!$G$2:$G$362,ECT_OperationalInfo!$D$2:$D$362)</f>
        <v>6.6000000000000003E-2</v>
      </c>
      <c r="R200">
        <f>_xlfn.XLOOKUP(_xlfn.CONCAT($B200,$D200),ECT_OperationalInfo!$G$2:$G$362,ECT_OperationalInfo!$E$2:$E$362)</f>
        <v>0.3</v>
      </c>
      <c r="S200">
        <f>_xlfn.XLOOKUP(_xlfn.CONCAT($B200,$D200),ECT_OperationalInfo!$G$2:$G$362,ECT_OperationalInfo!$F$2:$F$362)</f>
        <v>0.3</v>
      </c>
      <c r="T200" s="1">
        <f>SUMIF(ECT_LegacyCapacity!$F$2:$F$257,_xlfn.CONCAT($C200,$B200),ECT_LegacyCapacity!$E$2:$E$257)*1000-IFERROR(SUMIFS(ECT_LegacyRetirement!$F$2:$F$2701,ECT_LegacyRetirement!$G$2:$G$2701,_xlfn.CONCAT($B200,$C200),ECT_LegacyRetirement!$E$2:$E$2701,"&lt;="&amp;D200)*1000,0)</f>
        <v>63929.270834999996</v>
      </c>
      <c r="U200" s="16">
        <f>IFERROR(SUMIFS(ECT_CapAddBounds!$F$2:$F$5959,ECT_CapAddBounds!$H$2:$H$5959,_xlfn.CONCAT($B200,$C200),ECT_CapAddBounds!$E$2:$E$5959,"&lt;="&amp;D200)*1000,0)</f>
        <v>0</v>
      </c>
      <c r="V200" s="16">
        <f>IFERROR(SUMIFS(ECT_CapAddBounds!$G$2:$G$5959,ECT_CapAddBounds!$H$2:$H$5959,_xlfn.CONCAT($B200,$C200),ECT_CapAddBounds!$E$2:$E$5959,"&lt;="&amp;D200)*1000,0)</f>
        <v>0</v>
      </c>
      <c r="W200" s="1">
        <f>CarriersTech_characteristics!$G$2</f>
        <v>17.207187650000002</v>
      </c>
      <c r="X200" s="1">
        <f>CarriersTech_characteristics!$H$28*1000</f>
        <v>1942097.6230000001</v>
      </c>
      <c r="Y200" s="7">
        <v>3</v>
      </c>
      <c r="Z200">
        <v>0.105</v>
      </c>
      <c r="AA200" s="35"/>
      <c r="AB200" s="1">
        <f>1/L200/(1-Q200)</f>
        <v>2.8103758044980376</v>
      </c>
      <c r="AC200" s="25"/>
      <c r="AD200" s="31">
        <f>X200/(W200*Conversions!$D$2)</f>
        <v>0.40631575182871843</v>
      </c>
      <c r="AE200" s="11">
        <f>O200/CarriersTech_characteristics!$G$2/Conversions!$D$2*AB200</f>
        <v>7.8507860294473842E-5</v>
      </c>
      <c r="AF200">
        <f>Y200*Conversions!$D$4</f>
        <v>3.7167527444133723</v>
      </c>
      <c r="AG200" s="3">
        <f t="shared" si="111"/>
        <v>10.004278545586629</v>
      </c>
      <c r="AH200">
        <f t="shared" si="110"/>
        <v>40</v>
      </c>
      <c r="AI200">
        <f t="shared" si="108"/>
        <v>0.10697140835497033</v>
      </c>
      <c r="AJ200" s="14">
        <f t="shared" si="109"/>
        <v>93.522920745221626</v>
      </c>
    </row>
    <row r="201" spans="1:36" hidden="1" x14ac:dyDescent="0.25">
      <c r="A201">
        <v>3</v>
      </c>
      <c r="B201" t="s">
        <v>14</v>
      </c>
      <c r="C201" t="s">
        <v>8</v>
      </c>
      <c r="D201">
        <f>_xlfn.XLOOKUP(A201,PeriodMap!$A$2:$A$45,PeriodMap!$B$2:$B$45)</f>
        <v>2025</v>
      </c>
      <c r="E201" t="s">
        <v>227</v>
      </c>
      <c r="F201" t="s">
        <v>234</v>
      </c>
      <c r="G201" t="s">
        <v>6</v>
      </c>
      <c r="H201" t="s">
        <v>124</v>
      </c>
      <c r="I201" t="s">
        <v>35</v>
      </c>
      <c r="J201" t="s">
        <v>34</v>
      </c>
      <c r="K201">
        <v>8760</v>
      </c>
      <c r="L201" s="5">
        <f>_xlfn.XLOOKUP(_xlfn.CONCAT($B201,$C201,$D201),ECT_EfficiencyCostMaxAnnualUF!$J$2:$J$12484,ECT_EfficiencyCostMaxAnnualUF!$F$2:$F$12484)</f>
        <v>0.40444272199999998</v>
      </c>
      <c r="M201" s="5">
        <f>_xlfn.XLOOKUP(_xlfn.CONCAT($B201,$C201,$D201),ECT_EfficiencyCostMaxAnnualUF!$J$2:$J$12484,ECT_EfficiencyCostMaxAnnualUF!$I$2:$I$12484)</f>
        <v>0.85</v>
      </c>
      <c r="N201" s="5">
        <f>_xlfn.XLOOKUP(_xlfn.CONCAT($B201,$C201,$D201),ECT_EfficiencyCostMaxAnnualUF!$J$2:$J$12484,ECT_EfficiencyCostMaxAnnualUF!$G$2:$G$12484)/1000</f>
        <v>8.512227803</v>
      </c>
      <c r="O201" s="5">
        <f>_xlfn.XLOOKUP(_xlfn.CONCAT($B201,$C201,$D201),ECT_EfficiencyCostMaxAnnualUF!$J$2:$J$12484,ECT_EfficiencyCostMaxAnnualUF!$H$2:$H$12484)</f>
        <v>0</v>
      </c>
      <c r="P201" s="74">
        <f>_xlfn.XLOOKUP(_xlfn.CONCAT($B201,$D201+1),ECT_Lifetime!$D$2:$D$1000,ECT_Lifetime!$C$2:$C$1000)</f>
        <v>25</v>
      </c>
      <c r="Q201" s="1">
        <f>_xlfn.XLOOKUP(_xlfn.CONCAT($B201,$D201),ECT_OperationalInfo!$G$2:$G$362,ECT_OperationalInfo!$D$2:$D$362)</f>
        <v>0.02</v>
      </c>
      <c r="R201">
        <f>_xlfn.XLOOKUP(_xlfn.CONCAT($B201,$D201),ECT_OperationalInfo!$G$2:$G$362,ECT_OperationalInfo!$E$2:$E$362)</f>
        <v>0.9</v>
      </c>
      <c r="S201">
        <f>_xlfn.XLOOKUP(_xlfn.CONCAT($B201,$D201),ECT_OperationalInfo!$G$2:$G$362,ECT_OperationalInfo!$F$2:$F$362)</f>
        <v>0.9</v>
      </c>
      <c r="T201" s="1">
        <f>SUMIF(ECT_LegacyCapacity!$F$2:$F$257,_xlfn.CONCAT($C201,$B201),ECT_LegacyCapacity!$E$2:$E$257)*1000-IFERROR(SUMIFS(ECT_LegacyRetirement!$F$2:$F$2701,ECT_LegacyRetirement!$G$2:$G$2701,_xlfn.CONCAT($B201,$C201),ECT_LegacyRetirement!$E$2:$E$2701,"&lt;="&amp;D201)*1000,0)</f>
        <v>7730.2171470000003</v>
      </c>
      <c r="U201" s="16">
        <f>IFERROR(SUMIFS(ECT_CapAddBounds!$F$2:$F$5959,ECT_CapAddBounds!$H$2:$H$5959,_xlfn.CONCAT($B201,$C201),ECT_CapAddBounds!$E$2:$E$5959,"&lt;="&amp;D201)*1000,0)</f>
        <v>370</v>
      </c>
      <c r="V201" s="16">
        <f>IFERROR(SUMIFS(ECT_CapAddBounds!$G$2:$G$5959,ECT_CapAddBounds!$H$2:$H$5959,_xlfn.CONCAT($B201,$C201),ECT_CapAddBounds!$E$2:$E$5959,"&lt;="&amp;D201)*1000,0)</f>
        <v>370</v>
      </c>
      <c r="W201" s="1">
        <f>CarriersTech_characteristics!$G$3</f>
        <v>37.681199999999997</v>
      </c>
      <c r="X201" s="1">
        <f>CarriersTech_characteristics!$H$3*1000</f>
        <v>3025024.5490000001</v>
      </c>
      <c r="Y201">
        <v>2.9</v>
      </c>
      <c r="Z201">
        <v>0.105</v>
      </c>
      <c r="AB201" s="1">
        <f>1/L201/(1-Q201)</f>
        <v>2.5229979617863072</v>
      </c>
      <c r="AC201" s="25"/>
      <c r="AD201" s="31">
        <f>(X201*Conversions!$D$3)/(W201*Conversions!$D$2)</f>
        <v>0.23958587284408495</v>
      </c>
      <c r="AE201">
        <v>0</v>
      </c>
      <c r="AF201">
        <f>Y201*Conversions!$D$4</f>
        <v>3.5928609862662602</v>
      </c>
      <c r="AG201" s="3">
        <f t="shared" si="111"/>
        <v>4.9193668167337403</v>
      </c>
      <c r="AH201">
        <f t="shared" si="110"/>
        <v>25</v>
      </c>
      <c r="AI201">
        <f t="shared" si="108"/>
        <v>0.11442931981310331</v>
      </c>
      <c r="AJ201" s="14">
        <f t="shared" si="109"/>
        <v>42.990440079242902</v>
      </c>
    </row>
    <row r="202" spans="1:36" hidden="1" x14ac:dyDescent="0.25">
      <c r="A202">
        <v>3</v>
      </c>
      <c r="B202" t="s">
        <v>16</v>
      </c>
      <c r="C202" t="s">
        <v>8</v>
      </c>
      <c r="D202">
        <f>_xlfn.XLOOKUP(A202,PeriodMap!$A$2:$A$45,PeriodMap!$B$2:$B$45)</f>
        <v>2025</v>
      </c>
      <c r="E202" t="s">
        <v>227</v>
      </c>
      <c r="G202" t="s">
        <v>6</v>
      </c>
      <c r="H202" t="s">
        <v>124</v>
      </c>
      <c r="I202" t="s">
        <v>35</v>
      </c>
      <c r="J202" t="s">
        <v>34</v>
      </c>
      <c r="K202">
        <v>8760</v>
      </c>
      <c r="L202" s="5">
        <f>_xlfn.XLOOKUP(_xlfn.CONCAT($B202,$C202,$D202),ECT_EfficiencyCostMaxAnnualUF!$J$2:$J$12484,ECT_EfficiencyCostMaxAnnualUF!$F$2:$F$12484)</f>
        <v>0.28070162799999998</v>
      </c>
      <c r="M202" s="5">
        <f>_xlfn.XLOOKUP(_xlfn.CONCAT($B202,$C202,$D202),ECT_EfficiencyCostMaxAnnualUF!$J$2:$J$12484,ECT_EfficiencyCostMaxAnnualUF!$I$2:$I$12484)</f>
        <v>0.85</v>
      </c>
      <c r="N202" s="5">
        <f>_xlfn.XLOOKUP(_xlfn.CONCAT($B202,$C202,$D202),ECT_EfficiencyCostMaxAnnualUF!$J$2:$J$12484,ECT_EfficiencyCostMaxAnnualUF!$G$2:$G$12484)/1000</f>
        <v>6.6797506489999998</v>
      </c>
      <c r="O202" s="5">
        <f>_xlfn.XLOOKUP(_xlfn.CONCAT($B202,$C202,$D202),ECT_EfficiencyCostMaxAnnualUF!$J$2:$J$12484,ECT_EfficiencyCostMaxAnnualUF!$H$2:$H$12484)</f>
        <v>0</v>
      </c>
      <c r="P202" s="74">
        <f>_xlfn.XLOOKUP(_xlfn.CONCAT($B202,$D202+1),ECT_Lifetime!$D$2:$D$1000,ECT_Lifetime!$C$2:$C$1000)</f>
        <v>25</v>
      </c>
      <c r="Q202" s="1">
        <f>_xlfn.XLOOKUP(_xlfn.CONCAT($B202,$D202),ECT_OperationalInfo!$G$2:$G$362,ECT_OperationalInfo!$D$2:$D$362)</f>
        <v>0.01</v>
      </c>
      <c r="R202">
        <f>_xlfn.XLOOKUP(_xlfn.CONCAT($B202,$D202),ECT_OperationalInfo!$G$2:$G$362,ECT_OperationalInfo!$E$2:$E$362)</f>
        <v>1</v>
      </c>
      <c r="S202">
        <f>_xlfn.XLOOKUP(_xlfn.CONCAT($B202,$D202),ECT_OperationalInfo!$G$2:$G$362,ECT_OperationalInfo!$F$2:$F$362)</f>
        <v>1</v>
      </c>
      <c r="T202" s="1">
        <f>SUMIF(ECT_LegacyCapacity!$F$2:$F$257,_xlfn.CONCAT($C202,$B202),ECT_LegacyCapacity!$E$2:$E$257)*1000-IFERROR(SUMIFS(ECT_LegacyRetirement!$F$2:$F$2701,ECT_LegacyRetirement!$G$2:$G$2701,_xlfn.CONCAT($B202,$C202),ECT_LegacyRetirement!$E$2:$E$2701,"&lt;="&amp;D202)*1000,0)</f>
        <v>0</v>
      </c>
      <c r="U202" s="16">
        <f>IFERROR(SUMIFS(ECT_CapAddBounds!$F$2:$F$5959,ECT_CapAddBounds!$H$2:$H$5959,_xlfn.CONCAT($B202,$C202),ECT_CapAddBounds!$E$2:$E$5959,"&lt;="&amp;D202)*1000,0)</f>
        <v>0</v>
      </c>
      <c r="V202" s="16">
        <f>IFERROR(SUMIFS(ECT_CapAddBounds!$G$2:$G$5959,ECT_CapAddBounds!$H$2:$H$5959,_xlfn.CONCAT($B202,$C202),ECT_CapAddBounds!$E$2:$E$5959,"&lt;="&amp;D202)*1000,0)</f>
        <v>0</v>
      </c>
      <c r="W202" s="1">
        <f>CarriersTech_characteristics!$G$3</f>
        <v>37.681199999999997</v>
      </c>
      <c r="X202" s="1">
        <f>CarriersTech_characteristics!$H$3*1000</f>
        <v>3025024.5490000001</v>
      </c>
      <c r="Y202">
        <v>0.7</v>
      </c>
      <c r="Z202">
        <v>0.105</v>
      </c>
      <c r="AB202" s="1">
        <f>1/L202/(1-Q202)</f>
        <v>3.5984864687033813</v>
      </c>
      <c r="AC202" s="25"/>
      <c r="AD202" s="31">
        <f>(X202*Conversions!$D$3)/(W202*Conversions!$D$2)</f>
        <v>0.23958587284408495</v>
      </c>
      <c r="AE202">
        <v>0</v>
      </c>
      <c r="AF202">
        <f>Y202*Conversions!$D$4</f>
        <v>0.86724230702978689</v>
      </c>
      <c r="AG202" s="3">
        <f t="shared" si="111"/>
        <v>5.8125083419702133</v>
      </c>
      <c r="AH202">
        <f t="shared" si="110"/>
        <v>25</v>
      </c>
      <c r="AI202">
        <f t="shared" si="108"/>
        <v>0.11442931981310331</v>
      </c>
      <c r="AJ202" s="14">
        <f t="shared" si="109"/>
        <v>50.795620837943865</v>
      </c>
    </row>
    <row r="203" spans="1:36" hidden="1" x14ac:dyDescent="0.25">
      <c r="A203">
        <v>3</v>
      </c>
      <c r="B203" t="s">
        <v>17</v>
      </c>
      <c r="C203" t="s">
        <v>8</v>
      </c>
      <c r="D203">
        <f>_xlfn.XLOOKUP(A203,PeriodMap!$A$2:$A$45,PeriodMap!$B$2:$B$45)</f>
        <v>2025</v>
      </c>
      <c r="E203" t="s">
        <v>227</v>
      </c>
      <c r="F203" t="s">
        <v>235</v>
      </c>
      <c r="G203" t="s">
        <v>6</v>
      </c>
      <c r="H203" t="s">
        <v>124</v>
      </c>
      <c r="I203" t="s">
        <v>36</v>
      </c>
      <c r="J203" t="s">
        <v>34</v>
      </c>
      <c r="K203">
        <v>8760</v>
      </c>
      <c r="L203" s="5">
        <f>_xlfn.XLOOKUP(_xlfn.CONCAT($B203,$C203,$D203),ECT_EfficiencyCostMaxAnnualUF!$J$2:$J$12484,ECT_EfficiencyCostMaxAnnualUF!$F$2:$F$12484)</f>
        <v>1</v>
      </c>
      <c r="M203" s="5">
        <f>_xlfn.XLOOKUP(_xlfn.CONCAT($B203,$C203,$D203),ECT_EfficiencyCostMaxAnnualUF!$J$2:$J$12484,ECT_EfficiencyCostMaxAnnualUF!$I$2:$I$12484)</f>
        <v>0.70916666699999997</v>
      </c>
      <c r="N203" s="5">
        <f>_xlfn.XLOOKUP(_xlfn.CONCAT($B203,$C203,$D203),ECT_EfficiencyCostMaxAnnualUF!$J$2:$J$12484,ECT_EfficiencyCostMaxAnnualUF!$G$2:$G$12484)/1000</f>
        <v>20.833210350000002</v>
      </c>
      <c r="O203" s="5">
        <f>_xlfn.XLOOKUP(_xlfn.CONCAT($B203,$C203,$D203),ECT_EfficiencyCostMaxAnnualUF!$J$2:$J$12484,ECT_EfficiencyCostMaxAnnualUF!$H$2:$H$12484)</f>
        <v>0</v>
      </c>
      <c r="P203" s="74">
        <f>_xlfn.XLOOKUP(_xlfn.CONCAT($B203,$D203+1),ECT_Lifetime!$D$2:$D$1000,ECT_Lifetime!$C$2:$C$1000)</f>
        <v>40</v>
      </c>
      <c r="Q203" s="1">
        <f>_xlfn.XLOOKUP(_xlfn.CONCAT($B203,$D203),ECT_OperationalInfo!$G$2:$G$362,ECT_OperationalInfo!$D$2:$D$362)</f>
        <v>0.10780000000000001</v>
      </c>
      <c r="R203">
        <f>_xlfn.XLOOKUP(_xlfn.CONCAT($B203,$D203),ECT_OperationalInfo!$G$2:$G$362,ECT_OperationalInfo!$E$2:$E$362)</f>
        <v>0.01</v>
      </c>
      <c r="S203">
        <f>_xlfn.XLOOKUP(_xlfn.CONCAT($B203,$D203),ECT_OperationalInfo!$G$2:$G$362,ECT_OperationalInfo!$F$2:$F$362)</f>
        <v>0.01</v>
      </c>
      <c r="T203" s="1">
        <f>SUMIF(ECT_LegacyCapacity!$F$2:$F$257,_xlfn.CONCAT($C203,$B203),ECT_LegacyCapacity!$E$2:$E$257)*1000-IFERROR(SUMIFS(ECT_LegacyRetirement!$F$2:$F$2701,ECT_LegacyRetirement!$G$2:$G$2701,_xlfn.CONCAT($B203,$C203),ECT_LegacyRetirement!$E$2:$E$2701,"&lt;="&amp;D203)*1000,0)</f>
        <v>3327.6676479999996</v>
      </c>
      <c r="U203" s="16">
        <f>IFERROR(SUMIFS(ECT_CapAddBounds!$F$2:$F$5959,ECT_CapAddBounds!$H$2:$H$5959,_xlfn.CONCAT($B203,$C203),ECT_CapAddBounds!$E$2:$E$5959,"&lt;="&amp;D203)*1000,0)</f>
        <v>0</v>
      </c>
      <c r="V203" s="16">
        <f>IFERROR(SUMIFS(ECT_CapAddBounds!$G$2:$G$5959,ECT_CapAddBounds!$H$2:$H$5959,_xlfn.CONCAT($B203,$C203),ECT_CapAddBounds!$E$2:$E$5959,"&lt;="&amp;D203)*1000,0)</f>
        <v>0</v>
      </c>
      <c r="W203" s="27"/>
      <c r="X203" s="27"/>
      <c r="Y203">
        <v>4.3</v>
      </c>
      <c r="Z203">
        <v>0.105</v>
      </c>
      <c r="AB203" s="1">
        <f>1/L203/(1-Q203)</f>
        <v>1.1208249271463797</v>
      </c>
      <c r="AC203" s="25"/>
      <c r="AD203" s="26"/>
      <c r="AE203">
        <v>0</v>
      </c>
      <c r="AF203">
        <f>Y203*Conversions!$D$4</f>
        <v>5.3273456003258337</v>
      </c>
      <c r="AG203" s="3">
        <f t="shared" si="111"/>
        <v>15.505864749674167</v>
      </c>
      <c r="AH203">
        <f t="shared" si="110"/>
        <v>40</v>
      </c>
      <c r="AI203">
        <f t="shared" si="108"/>
        <v>0.10697140835497033</v>
      </c>
      <c r="AJ203" s="14">
        <f t="shared" si="109"/>
        <v>144.95335705238193</v>
      </c>
    </row>
    <row r="204" spans="1:36" hidden="1" x14ac:dyDescent="0.25">
      <c r="A204">
        <v>3</v>
      </c>
      <c r="B204" t="s">
        <v>22</v>
      </c>
      <c r="C204" t="s">
        <v>8</v>
      </c>
      <c r="D204">
        <f>_xlfn.XLOOKUP(A204,PeriodMap!$A$2:$A$45,PeriodMap!$B$2:$B$45)</f>
        <v>2025</v>
      </c>
      <c r="E204" t="s">
        <v>227</v>
      </c>
      <c r="G204" t="s">
        <v>6</v>
      </c>
      <c r="H204" t="s">
        <v>124</v>
      </c>
      <c r="I204" t="s">
        <v>36</v>
      </c>
      <c r="J204" t="s">
        <v>34</v>
      </c>
      <c r="K204">
        <v>8760</v>
      </c>
      <c r="L204" s="5">
        <f>_xlfn.XLOOKUP(_xlfn.CONCAT($B204,$C204,$D204),ECT_EfficiencyCostMaxAnnualUF!$J$2:$J$12484,ECT_EfficiencyCostMaxAnnualUF!$F$2:$F$12484)</f>
        <v>1</v>
      </c>
      <c r="M204" s="5">
        <f>_xlfn.XLOOKUP(_xlfn.CONCAT($B204,$C204,$D204),ECT_EfficiencyCostMaxAnnualUF!$J$2:$J$12484,ECT_EfficiencyCostMaxAnnualUF!$I$2:$I$12484)</f>
        <v>0.70916666699999997</v>
      </c>
      <c r="N204" s="5">
        <f>_xlfn.XLOOKUP(_xlfn.CONCAT($B204,$C204,$D204),ECT_EfficiencyCostMaxAnnualUF!$J$2:$J$12484,ECT_EfficiencyCostMaxAnnualUF!$G$2:$G$12484)/1000</f>
        <v>35.289429389999995</v>
      </c>
      <c r="O204" s="5">
        <f>_xlfn.XLOOKUP(_xlfn.CONCAT($B204,$C204,$D204),ECT_EfficiencyCostMaxAnnualUF!$J$2:$J$12484,ECT_EfficiencyCostMaxAnnualUF!$H$2:$H$12484)</f>
        <v>0</v>
      </c>
      <c r="P204" s="74">
        <f>_xlfn.XLOOKUP(_xlfn.CONCAT($B204,$D204+1),ECT_Lifetime!$D$2:$D$1000,ECT_Lifetime!$C$2:$C$1000)</f>
        <v>30</v>
      </c>
      <c r="Q204" s="1">
        <f>_xlfn.XLOOKUP(_xlfn.CONCAT($B204,$D204),ECT_OperationalInfo!$G$2:$G$362,ECT_OperationalInfo!$D$2:$D$362)</f>
        <v>0.05</v>
      </c>
      <c r="R204">
        <f>_xlfn.XLOOKUP(_xlfn.CONCAT($B204,$D204),ECT_OperationalInfo!$G$2:$G$362,ECT_OperationalInfo!$E$2:$E$362)</f>
        <v>0.01</v>
      </c>
      <c r="S204">
        <f>_xlfn.XLOOKUP(_xlfn.CONCAT($B204,$D204),ECT_OperationalInfo!$G$2:$G$362,ECT_OperationalInfo!$F$2:$F$362)</f>
        <v>0.01</v>
      </c>
      <c r="T204" s="1">
        <f>SUMIF(ECT_LegacyCapacity!$F$2:$F$257,_xlfn.CONCAT($C204,$B204),ECT_LegacyCapacity!$E$2:$E$257)*1000-IFERROR(SUMIFS(ECT_LegacyRetirement!$F$2:$F$2701,ECT_LegacyRetirement!$G$2:$G$2701,_xlfn.CONCAT($B204,$C204),ECT_LegacyRetirement!$E$2:$E$2701,"&lt;="&amp;D204)*1000,0)</f>
        <v>0</v>
      </c>
      <c r="U204" s="16">
        <f>IFERROR(SUMIFS(ECT_CapAddBounds!$F$2:$F$5959,ECT_CapAddBounds!$H$2:$H$5959,_xlfn.CONCAT($B204,$C204),ECT_CapAddBounds!$E$2:$E$5959,"&lt;="&amp;D204)*1000,0)</f>
        <v>0</v>
      </c>
      <c r="V204" s="16">
        <f>IFERROR(SUMIFS(ECT_CapAddBounds!$G$2:$G$5959,ECT_CapAddBounds!$H$2:$H$5959,_xlfn.CONCAT($B204,$C204),ECT_CapAddBounds!$E$2:$E$5959,"&lt;="&amp;D204)*1000,0)</f>
        <v>0</v>
      </c>
      <c r="W204" s="27"/>
      <c r="X204" s="27"/>
      <c r="Y204">
        <v>5</v>
      </c>
      <c r="Z204">
        <v>0.105</v>
      </c>
      <c r="AB204" s="1">
        <f>1/L204/(1-Q204)</f>
        <v>1.0526315789473684</v>
      </c>
      <c r="AC204" s="25"/>
      <c r="AD204" s="26"/>
      <c r="AE204">
        <v>0</v>
      </c>
      <c r="AF204">
        <f>Y204*Conversions!$D$4</f>
        <v>6.1945879073556211</v>
      </c>
      <c r="AG204" s="3">
        <f t="shared" si="111"/>
        <v>29.094841482644373</v>
      </c>
      <c r="AH204">
        <f t="shared" si="110"/>
        <v>30</v>
      </c>
      <c r="AI204">
        <f t="shared" si="108"/>
        <v>0.11052848152960514</v>
      </c>
      <c r="AJ204" s="14">
        <f t="shared" si="109"/>
        <v>263.2338839727143</v>
      </c>
    </row>
    <row r="205" spans="1:36" hidden="1" x14ac:dyDescent="0.25">
      <c r="A205">
        <v>3</v>
      </c>
      <c r="B205" t="s">
        <v>15</v>
      </c>
      <c r="C205" t="s">
        <v>8</v>
      </c>
      <c r="D205">
        <f>_xlfn.XLOOKUP(A205,PeriodMap!$A$2:$A$45,PeriodMap!$B$2:$B$45)</f>
        <v>2025</v>
      </c>
      <c r="E205" t="s">
        <v>231</v>
      </c>
      <c r="F205" t="s">
        <v>232</v>
      </c>
      <c r="G205" t="s">
        <v>6</v>
      </c>
      <c r="H205" t="s">
        <v>124</v>
      </c>
      <c r="I205" t="s">
        <v>37</v>
      </c>
      <c r="J205" t="s">
        <v>34</v>
      </c>
      <c r="K205">
        <v>8760</v>
      </c>
      <c r="L205" s="5">
        <f>_xlfn.XLOOKUP(_xlfn.CONCAT($B205,$C205,$D205),ECT_EfficiencyCostMaxAnnualUF!$J$2:$J$12484,ECT_EfficiencyCostMaxAnnualUF!$F$2:$F$12484)</f>
        <v>1</v>
      </c>
      <c r="M205" s="5">
        <f>_xlfn.XLOOKUP(_xlfn.CONCAT($B205,$C205,$D205),ECT_EfficiencyCostMaxAnnualUF!$J$2:$J$12484,ECT_EfficiencyCostMaxAnnualUF!$I$2:$I$12484)</f>
        <v>1</v>
      </c>
      <c r="N205" s="5">
        <f>_xlfn.XLOOKUP(_xlfn.CONCAT($B205,$C205,$D205),ECT_EfficiencyCostMaxAnnualUF!$J$2:$J$12484,ECT_EfficiencyCostMaxAnnualUF!$G$2:$G$12484)/1000</f>
        <v>19.631814519999999</v>
      </c>
      <c r="O205" s="5">
        <f>_xlfn.XLOOKUP(_xlfn.CONCAT($B205,$C205,$D205),ECT_EfficiencyCostMaxAnnualUF!$J$2:$J$12484,ECT_EfficiencyCostMaxAnnualUF!$H$2:$H$12484)</f>
        <v>0</v>
      </c>
      <c r="P205" s="74">
        <f>_xlfn.XLOOKUP(_xlfn.CONCAT($B205,$D205+1),ECT_Lifetime!$D$2:$D$1000,ECT_Lifetime!$C$2:$C$1000)</f>
        <v>40</v>
      </c>
      <c r="Q205" s="1">
        <f>_xlfn.XLOOKUP(_xlfn.CONCAT($B205,$D205),ECT_OperationalInfo!$G$2:$G$362,ECT_OperationalInfo!$D$2:$D$362)</f>
        <v>6.0000000000000001E-3</v>
      </c>
      <c r="R205">
        <f>_xlfn.XLOOKUP(_xlfn.CONCAT($B205,$D205),ECT_OperationalInfo!$G$2:$G$362,ECT_OperationalInfo!$E$2:$E$362)</f>
        <v>1</v>
      </c>
      <c r="S205">
        <f>_xlfn.XLOOKUP(_xlfn.CONCAT($B205,$D205),ECT_OperationalInfo!$G$2:$G$362,ECT_OperationalInfo!$F$2:$F$362)</f>
        <v>1</v>
      </c>
      <c r="T205" s="1">
        <f>SUMIF(ECT_LegacyCapacity!$F$2:$F$257,_xlfn.CONCAT($C205,$B205),ECT_LegacyCapacity!$E$2:$E$257)*1000-IFERROR(SUMIFS(ECT_LegacyRetirement!$F$2:$F$2701,ECT_LegacyRetirement!$G$2:$G$2701,_xlfn.CONCAT($B205,$C205),ECT_LegacyRetirement!$E$2:$E$2701,"&lt;="&amp;D205)*1000,0)</f>
        <v>12168.961466000001</v>
      </c>
      <c r="U205" s="16">
        <f>IFERROR(SUMIFS(ECT_CapAddBounds!$F$2:$F$5959,ECT_CapAddBounds!$H$2:$H$5959,_xlfn.CONCAT($B205,$C205),ECT_CapAddBounds!$E$2:$E$5959,"&lt;="&amp;D205)*1000,0)</f>
        <v>100</v>
      </c>
      <c r="V205" s="16">
        <f>IFERROR(SUMIFS(ECT_CapAddBounds!$G$2:$G$5959,ECT_CapAddBounds!$H$2:$H$5959,_xlfn.CONCAT($B205,$C205),ECT_CapAddBounds!$E$2:$E$5959,"&lt;="&amp;D205)*1000,0)</f>
        <v>100</v>
      </c>
      <c r="W205" s="25"/>
      <c r="X205" s="28"/>
      <c r="Y205">
        <v>4.4000000000000004</v>
      </c>
      <c r="Z205">
        <v>0.105</v>
      </c>
      <c r="AB205" s="24"/>
      <c r="AC205" s="1">
        <f>L205-Q205</f>
        <v>0.99399999999999999</v>
      </c>
      <c r="AD205" s="24"/>
      <c r="AE205">
        <v>0</v>
      </c>
      <c r="AF205">
        <f>Y205*Conversions!$D$4</f>
        <v>5.4512373584729472</v>
      </c>
      <c r="AG205" s="3">
        <f t="shared" si="111"/>
        <v>14.180577161527051</v>
      </c>
      <c r="AH205">
        <f t="shared" si="110"/>
        <v>40</v>
      </c>
      <c r="AI205">
        <f t="shared" si="108"/>
        <v>0.10697140835497033</v>
      </c>
      <c r="AJ205" s="14">
        <f t="shared" si="109"/>
        <v>132.56418121065303</v>
      </c>
    </row>
    <row r="206" spans="1:36" hidden="1" x14ac:dyDescent="0.25">
      <c r="A206">
        <v>3</v>
      </c>
      <c r="B206" t="s">
        <v>18</v>
      </c>
      <c r="C206" t="s">
        <v>8</v>
      </c>
      <c r="D206">
        <f>_xlfn.XLOOKUP(A206,PeriodMap!$A$2:$A$45,PeriodMap!$B$2:$B$45)</f>
        <v>2025</v>
      </c>
      <c r="E206" t="s">
        <v>231</v>
      </c>
      <c r="F206" t="s">
        <v>233</v>
      </c>
      <c r="G206" t="s">
        <v>6</v>
      </c>
      <c r="H206" t="s">
        <v>124</v>
      </c>
      <c r="I206" t="s">
        <v>37</v>
      </c>
      <c r="J206" t="s">
        <v>34</v>
      </c>
      <c r="K206">
        <v>8760</v>
      </c>
      <c r="L206" s="5">
        <f>_xlfn.XLOOKUP(_xlfn.CONCAT($B206,$C206,$D206),ECT_EfficiencyCostMaxAnnualUF!$J$2:$J$12484,ECT_EfficiencyCostMaxAnnualUF!$F$2:$F$12484)</f>
        <v>1</v>
      </c>
      <c r="M206" s="5">
        <f>_xlfn.XLOOKUP(_xlfn.CONCAT($B206,$C206,$D206),ECT_EfficiencyCostMaxAnnualUF!$J$2:$J$12484,ECT_EfficiencyCostMaxAnnualUF!$I$2:$I$12484)</f>
        <v>1</v>
      </c>
      <c r="N206" s="5">
        <f>_xlfn.XLOOKUP(_xlfn.CONCAT($B206,$C206,$D206),ECT_EfficiencyCostMaxAnnualUF!$J$2:$J$12484,ECT_EfficiencyCostMaxAnnualUF!$G$2:$G$12484)/1000</f>
        <v>11.825348760000001</v>
      </c>
      <c r="O206" s="5">
        <f>_xlfn.XLOOKUP(_xlfn.CONCAT($B206,$C206,$D206),ECT_EfficiencyCostMaxAnnualUF!$J$2:$J$12484,ECT_EfficiencyCostMaxAnnualUF!$H$2:$H$12484)</f>
        <v>0</v>
      </c>
      <c r="P206" s="74">
        <f>_xlfn.XLOOKUP(_xlfn.CONCAT($B206,$D206+1),ECT_Lifetime!$D$2:$D$1000,ECT_Lifetime!$C$2:$C$1000)</f>
        <v>35</v>
      </c>
      <c r="Q206" s="1">
        <f>_xlfn.XLOOKUP(_xlfn.CONCAT($B206,$D206),ECT_OperationalInfo!$G$2:$G$362,ECT_OperationalInfo!$D$2:$D$362)</f>
        <v>0.01</v>
      </c>
      <c r="R206">
        <f>_xlfn.XLOOKUP(_xlfn.CONCAT($B206,$D206),ECT_OperationalInfo!$G$2:$G$362,ECT_OperationalInfo!$E$2:$E$362)</f>
        <v>1</v>
      </c>
      <c r="S206">
        <f>_xlfn.XLOOKUP(_xlfn.CONCAT($B206,$D206),ECT_OperationalInfo!$G$2:$G$362,ECT_OperationalInfo!$F$2:$F$362)</f>
        <v>1</v>
      </c>
      <c r="T206" s="1">
        <f>SUMIF(ECT_LegacyCapacity!$F$2:$F$257,_xlfn.CONCAT($C206,$B206),ECT_LegacyCapacity!$E$2:$E$257)*1000-IFERROR(SUMIFS(ECT_LegacyRetirement!$F$2:$F$2701,ECT_LegacyRetirement!$G$2:$G$2701,_xlfn.CONCAT($B206,$C206),ECT_LegacyRetirement!$E$2:$E$2701,"&lt;="&amp;D206)*1000,0)</f>
        <v>1924.4800000000002</v>
      </c>
      <c r="U206" s="16">
        <f>IFERROR(SUMIFS(ECT_CapAddBounds!$F$2:$F$5959,ECT_CapAddBounds!$H$2:$H$5959,_xlfn.CONCAT($B206,$C206),ECT_CapAddBounds!$E$2:$E$5959,"&lt;="&amp;D206)*1000,0)</f>
        <v>34.000000000000007</v>
      </c>
      <c r="V206" s="16">
        <f>IFERROR(SUMIFS(ECT_CapAddBounds!$G$2:$G$5959,ECT_CapAddBounds!$H$2:$H$5959,_xlfn.CONCAT($B206,$C206),ECT_CapAddBounds!$E$2:$E$5959,"&lt;="&amp;D206)*1000,0)</f>
        <v>34.000000000000007</v>
      </c>
      <c r="W206" s="25"/>
      <c r="X206" s="28"/>
      <c r="Y206">
        <f>2.4</f>
        <v>2.4</v>
      </c>
      <c r="Z206">
        <v>8.3500000000000005E-2</v>
      </c>
      <c r="AB206" s="24"/>
      <c r="AC206" s="1">
        <f>L206-Q206</f>
        <v>0.99</v>
      </c>
      <c r="AD206" s="24"/>
      <c r="AE206">
        <v>0</v>
      </c>
      <c r="AF206">
        <f>Y206*Conversions!$D$4</f>
        <v>2.973402195530698</v>
      </c>
      <c r="AG206" s="3">
        <f t="shared" si="111"/>
        <v>8.8519465644693032</v>
      </c>
      <c r="AH206">
        <f t="shared" si="110"/>
        <v>35</v>
      </c>
      <c r="AI206">
        <f t="shared" si="108"/>
        <v>8.8866958914066166E-2</v>
      </c>
      <c r="AJ206" s="14">
        <f t="shared" si="109"/>
        <v>99.608973600965513</v>
      </c>
    </row>
    <row r="207" spans="1:36" hidden="1" x14ac:dyDescent="0.25">
      <c r="A207">
        <v>3</v>
      </c>
      <c r="B207" t="s">
        <v>7</v>
      </c>
      <c r="C207" t="s">
        <v>8</v>
      </c>
      <c r="D207">
        <f>_xlfn.XLOOKUP(A207,PeriodMap!$A$2:$A$45,PeriodMap!$B$2:$B$45)</f>
        <v>2025</v>
      </c>
      <c r="E207" t="s">
        <v>227</v>
      </c>
      <c r="F207" t="s">
        <v>230</v>
      </c>
      <c r="G207" t="s">
        <v>6</v>
      </c>
      <c r="H207" t="s">
        <v>124</v>
      </c>
      <c r="I207" t="s">
        <v>38</v>
      </c>
      <c r="J207" t="s">
        <v>34</v>
      </c>
      <c r="K207">
        <v>8760</v>
      </c>
      <c r="L207" s="5">
        <f>_xlfn.XLOOKUP(_xlfn.CONCAT($B207,$C207,$D207),ECT_EfficiencyCostMaxAnnualUF!$J$2:$J$12484,ECT_EfficiencyCostMaxAnnualUF!$F$2:$F$12484)</f>
        <v>0.238845897</v>
      </c>
      <c r="M207" s="5">
        <f>_xlfn.XLOOKUP(_xlfn.CONCAT($B207,$C207,$D207),ECT_EfficiencyCostMaxAnnualUF!$J$2:$J$12484,ECT_EfficiencyCostMaxAnnualUF!$I$2:$I$12484)</f>
        <v>1</v>
      </c>
      <c r="N207" s="5">
        <f>_xlfn.XLOOKUP(_xlfn.CONCAT($B207,$C207,$D207),ECT_EfficiencyCostMaxAnnualUF!$J$2:$J$12484,ECT_EfficiencyCostMaxAnnualUF!$G$2:$G$12484)/1000</f>
        <v>7.7134572399999994</v>
      </c>
      <c r="O207" s="5">
        <f>_xlfn.XLOOKUP(_xlfn.CONCAT($B207,$C207,$D207),ECT_EfficiencyCostMaxAnnualUF!$J$2:$J$12484,ECT_EfficiencyCostMaxAnnualUF!$H$2:$H$12484)</f>
        <v>0</v>
      </c>
      <c r="P207" s="74">
        <f>_xlfn.XLOOKUP(_xlfn.CONCAT($B207,$D207+1),ECT_Lifetime!$D$2:$D$1000,ECT_Lifetime!$C$2:$C$1000)</f>
        <v>20</v>
      </c>
      <c r="Q207" s="1">
        <f>_xlfn.XLOOKUP(_xlfn.CONCAT($B207,$D207),ECT_OperationalInfo!$G$2:$G$362,ECT_OperationalInfo!$D$2:$D$362)</f>
        <v>0.1</v>
      </c>
      <c r="R207">
        <f>_xlfn.XLOOKUP(_xlfn.CONCAT($B207,$D207),ECT_OperationalInfo!$G$2:$G$362,ECT_OperationalInfo!$E$2:$E$362)</f>
        <v>0.06</v>
      </c>
      <c r="S207">
        <f>_xlfn.XLOOKUP(_xlfn.CONCAT($B207,$D207),ECT_OperationalInfo!$G$2:$G$362,ECT_OperationalInfo!$F$2:$F$362)</f>
        <v>0.06</v>
      </c>
      <c r="T207" s="1">
        <f>SUMIF(ECT_LegacyCapacity!$F$2:$F$257,_xlfn.CONCAT($C207,$B207),ECT_LegacyCapacity!$E$2:$E$257)*1000-IFERROR(SUMIFS(ECT_LegacyRetirement!$F$2:$F$2701,ECT_LegacyRetirement!$G$2:$G$2701,_xlfn.CONCAT($B207,$C207),ECT_LegacyRetirement!$E$2:$E$2701,"&lt;="&amp;D207)*1000,0)</f>
        <v>3734.75</v>
      </c>
      <c r="U207" s="16">
        <f>IFERROR(SUMIFS(ECT_CapAddBounds!$F$2:$F$5959,ECT_CapAddBounds!$H$2:$H$5959,_xlfn.CONCAT($B207,$C207),ECT_CapAddBounds!$E$2:$E$5959,"&lt;="&amp;D207)*1000,0)</f>
        <v>320</v>
      </c>
      <c r="V207" s="16">
        <f>IFERROR(SUMIFS(ECT_CapAddBounds!$G$2:$G$5959,ECT_CapAddBounds!$H$2:$H$5959,_xlfn.CONCAT($B207,$C207),ECT_CapAddBounds!$E$2:$E$5959,"&lt;="&amp;D207)*1000,0)</f>
        <v>320</v>
      </c>
      <c r="W207" s="1">
        <f>CarriersTech_characteristics!$G$7</f>
        <v>13.648968</v>
      </c>
      <c r="X207" s="1">
        <f>CarriersTech_characteristics!$H$5*1000</f>
        <v>1656436.6880000001</v>
      </c>
      <c r="Y207" s="12">
        <v>1</v>
      </c>
      <c r="Z207">
        <v>8.3500000000000005E-2</v>
      </c>
      <c r="AB207" s="1">
        <f>1/L207/(1-Q207)</f>
        <v>4.6519999927447406</v>
      </c>
      <c r="AC207" s="25"/>
      <c r="AD207" s="30">
        <f>X207/(W207*Conversions!$D$2)</f>
        <v>0.43689545093040172</v>
      </c>
      <c r="AE207">
        <v>0</v>
      </c>
      <c r="AF207">
        <f>Y207*Conversions!$D$4</f>
        <v>1.2389175814711242</v>
      </c>
      <c r="AG207" s="3">
        <f t="shared" si="111"/>
        <v>6.474539658528875</v>
      </c>
      <c r="AH207">
        <f t="shared" si="110"/>
        <v>20</v>
      </c>
      <c r="AI207">
        <f t="shared" si="108"/>
        <v>0.10451929579519206</v>
      </c>
      <c r="AJ207" s="14">
        <f t="shared" si="109"/>
        <v>61.945879076872878</v>
      </c>
    </row>
    <row r="208" spans="1:36" hidden="1" x14ac:dyDescent="0.25">
      <c r="A208">
        <v>3</v>
      </c>
      <c r="B208" t="s">
        <v>19</v>
      </c>
      <c r="C208" t="s">
        <v>8</v>
      </c>
      <c r="D208">
        <f>_xlfn.XLOOKUP(A208,PeriodMap!$A$2:$A$45,PeriodMap!$B$2:$B$45)</f>
        <v>2025</v>
      </c>
      <c r="E208" t="s">
        <v>239</v>
      </c>
      <c r="F208" t="s">
        <v>236</v>
      </c>
      <c r="G208" t="s">
        <v>6</v>
      </c>
      <c r="H208" t="s">
        <v>124</v>
      </c>
      <c r="I208" t="s">
        <v>39</v>
      </c>
      <c r="J208" t="s">
        <v>34</v>
      </c>
      <c r="K208">
        <v>8760</v>
      </c>
      <c r="L208" s="5">
        <f>_xlfn.XLOOKUP(_xlfn.CONCAT($B208,$C208,$D208),ECT_EfficiencyCostMaxAnnualUF!$J$2:$J$12484,ECT_EfficiencyCostMaxAnnualUF!$F$2:$F$12484)</f>
        <v>1</v>
      </c>
      <c r="M208" s="5">
        <f>_xlfn.XLOOKUP(_xlfn.CONCAT($B208,$C208,$D208),ECT_EfficiencyCostMaxAnnualUF!$J$2:$J$12484,ECT_EfficiencyCostMaxAnnualUF!$I$2:$I$12484)</f>
        <v>1</v>
      </c>
      <c r="N208" s="5">
        <f>_xlfn.XLOOKUP(_xlfn.CONCAT($B208,$C208,$D208),ECT_EfficiencyCostMaxAnnualUF!$J$2:$J$12484,ECT_EfficiencyCostMaxAnnualUF!$G$2:$G$12484)/1000</f>
        <v>5.2549250320000001</v>
      </c>
      <c r="O208" s="5">
        <f>_xlfn.XLOOKUP(_xlfn.CONCAT($B208,$C208,$D208),ECT_EfficiencyCostMaxAnnualUF!$J$2:$J$12484,ECT_EfficiencyCostMaxAnnualUF!$H$2:$H$12484)</f>
        <v>0</v>
      </c>
      <c r="P208" s="74">
        <f>_xlfn.XLOOKUP(_xlfn.CONCAT($B208,$D208+1),ECT_Lifetime!$D$2:$D$1000,ECT_Lifetime!$C$2:$C$1000)</f>
        <v>25</v>
      </c>
      <c r="Q208" s="1">
        <f>_xlfn.XLOOKUP(_xlfn.CONCAT($B208,$D208),ECT_OperationalInfo!$G$2:$G$362,ECT_OperationalInfo!$D$2:$D$362)</f>
        <v>0.01</v>
      </c>
      <c r="R208">
        <f>_xlfn.XLOOKUP(_xlfn.CONCAT($B208,$D208),ECT_OperationalInfo!$G$2:$G$362,ECT_OperationalInfo!$E$2:$E$362)</f>
        <v>1</v>
      </c>
      <c r="S208">
        <f>_xlfn.XLOOKUP(_xlfn.CONCAT($B208,$D208),ECT_OperationalInfo!$G$2:$G$362,ECT_OperationalInfo!$F$2:$F$362)</f>
        <v>1</v>
      </c>
      <c r="T208" s="1">
        <f>SUMIF(ECT_LegacyCapacity!$F$2:$F$257,_xlfn.CONCAT($C208,$B208),ECT_LegacyCapacity!$E$2:$E$257)*1000-IFERROR(SUMIFS(ECT_LegacyRetirement!$F$2:$F$2701,ECT_LegacyRetirement!$G$2:$G$2701,_xlfn.CONCAT($B208,$C208),ECT_LegacyRetirement!$E$2:$E$2701,"&lt;="&amp;D208)*1000,0)</f>
        <v>24128.916825999997</v>
      </c>
      <c r="U208" s="16">
        <f>IFERROR(SUMIFS(ECT_CapAddBounds!$F$2:$F$5959,ECT_CapAddBounds!$H$2:$H$5959,_xlfn.CONCAT($B208,$C208),ECT_CapAddBounds!$E$2:$E$5959,"&lt;="&amp;D208)*1000,0)</f>
        <v>3826</v>
      </c>
      <c r="V208" s="16">
        <f>IFERROR(SUMIFS(ECT_CapAddBounds!$G$2:$G$5959,ECT_CapAddBounds!$H$2:$H$5959,_xlfn.CONCAT($B208,$C208),ECT_CapAddBounds!$E$2:$E$5959,"&lt;="&amp;D208)*1000,0)</f>
        <v>3826</v>
      </c>
      <c r="W208" s="25"/>
      <c r="X208" s="29" t="s">
        <v>248</v>
      </c>
      <c r="Y208">
        <v>0.35</v>
      </c>
      <c r="Z208">
        <v>0.105</v>
      </c>
      <c r="AB208" s="25">
        <v>1</v>
      </c>
      <c r="AC208" s="25"/>
      <c r="AD208" s="24"/>
      <c r="AE208">
        <v>0</v>
      </c>
      <c r="AF208">
        <f>Y208*Conversions!$D$4</f>
        <v>0.43362115351489344</v>
      </c>
      <c r="AG208" s="3">
        <f t="shared" si="111"/>
        <v>4.8213038784851063</v>
      </c>
      <c r="AH208">
        <f t="shared" si="110"/>
        <v>25</v>
      </c>
      <c r="AI208">
        <f t="shared" si="108"/>
        <v>0.11442931981310331</v>
      </c>
      <c r="AJ208" s="14">
        <f t="shared" si="109"/>
        <v>42.133466198695508</v>
      </c>
    </row>
    <row r="209" spans="1:36" hidden="1" x14ac:dyDescent="0.25">
      <c r="A209">
        <v>3</v>
      </c>
      <c r="B209" t="s">
        <v>20</v>
      </c>
      <c r="C209" t="s">
        <v>8</v>
      </c>
      <c r="D209">
        <f>_xlfn.XLOOKUP(A209,PeriodMap!$A$2:$A$45,PeriodMap!$B$2:$B$45)</f>
        <v>2025</v>
      </c>
      <c r="E209" t="s">
        <v>239</v>
      </c>
      <c r="F209" t="s">
        <v>237</v>
      </c>
      <c r="G209" t="s">
        <v>6</v>
      </c>
      <c r="H209" t="s">
        <v>124</v>
      </c>
      <c r="I209" t="s">
        <v>39</v>
      </c>
      <c r="J209" t="s">
        <v>34</v>
      </c>
      <c r="K209">
        <v>8760</v>
      </c>
      <c r="L209" s="5">
        <f>_xlfn.XLOOKUP(_xlfn.CONCAT($B209,$C209,$D209),ECT_EfficiencyCostMaxAnnualUF!$J$2:$J$12484,ECT_EfficiencyCostMaxAnnualUF!$F$2:$F$12484)</f>
        <v>1</v>
      </c>
      <c r="M209" s="5">
        <f>_xlfn.XLOOKUP(_xlfn.CONCAT($B209,$C209,$D209),ECT_EfficiencyCostMaxAnnualUF!$J$2:$J$12484,ECT_EfficiencyCostMaxAnnualUF!$I$2:$I$12484)</f>
        <v>1</v>
      </c>
      <c r="N209" s="5">
        <f>_xlfn.XLOOKUP(_xlfn.CONCAT($B209,$C209,$D209),ECT_EfficiencyCostMaxAnnualUF!$J$2:$J$12484,ECT_EfficiencyCostMaxAnnualUF!$G$2:$G$12484)/1000</f>
        <v>5.1879295450000003</v>
      </c>
      <c r="O209" s="5">
        <f>_xlfn.XLOOKUP(_xlfn.CONCAT($B209,$C209,$D209),ECT_EfficiencyCostMaxAnnualUF!$J$2:$J$12484,ECT_EfficiencyCostMaxAnnualUF!$H$2:$H$12484)</f>
        <v>0</v>
      </c>
      <c r="P209" s="74">
        <f>_xlfn.XLOOKUP(_xlfn.CONCAT($B209,$D209+1),ECT_Lifetime!$D$2:$D$1000,ECT_Lifetime!$C$2:$C$1000)</f>
        <v>25</v>
      </c>
      <c r="Q209" s="1">
        <f>_xlfn.XLOOKUP(_xlfn.CONCAT($B209,$D209),ECT_OperationalInfo!$G$2:$G$362,ECT_OperationalInfo!$D$2:$D$362)</f>
        <v>6.0000000000000001E-3</v>
      </c>
      <c r="R209">
        <f>_xlfn.XLOOKUP(_xlfn.CONCAT($B209,$D209),ECT_OperationalInfo!$G$2:$G$362,ECT_OperationalInfo!$E$2:$E$362)</f>
        <v>1</v>
      </c>
      <c r="S209">
        <f>_xlfn.XLOOKUP(_xlfn.CONCAT($B209,$D209),ECT_OperationalInfo!$G$2:$G$362,ECT_OperationalInfo!$F$2:$F$362)</f>
        <v>1</v>
      </c>
      <c r="T209" s="1">
        <f>SUMIF(ECT_LegacyCapacity!$F$2:$F$257,_xlfn.CONCAT($C209,$B209),ECT_LegacyCapacity!$E$2:$E$257)*1000-IFERROR(SUMIFS(ECT_LegacyRetirement!$F$2:$F$2701,ECT_LegacyRetirement!$G$2:$G$2701,_xlfn.CONCAT($B209,$C209),ECT_LegacyRetirement!$E$2:$E$2701,"&lt;="&amp;D209)*1000,0)</f>
        <v>2030.8231740000001</v>
      </c>
      <c r="U209" s="16">
        <f>IFERROR(SUMIFS(ECT_CapAddBounds!$F$2:$F$5959,ECT_CapAddBounds!$H$2:$H$5959,_xlfn.CONCAT($B209,$C209),ECT_CapAddBounds!$E$2:$E$5959,"&lt;="&amp;D209)*1000,0)</f>
        <v>5387</v>
      </c>
      <c r="V209" s="16">
        <f>IFERROR(SUMIFS(ECT_CapAddBounds!$G$2:$G$5959,ECT_CapAddBounds!$H$2:$H$5959,_xlfn.CONCAT($B209,$C209),ECT_CapAddBounds!$E$2:$E$5959,"&lt;="&amp;D209)*1000,0)</f>
        <v>5387</v>
      </c>
      <c r="W209" s="25"/>
      <c r="X209" s="25"/>
      <c r="Y209">
        <v>0.51</v>
      </c>
      <c r="Z209">
        <v>0.104</v>
      </c>
      <c r="AB209" s="25">
        <v>1</v>
      </c>
      <c r="AC209" s="25"/>
      <c r="AD209" s="24"/>
      <c r="AE209">
        <v>0</v>
      </c>
      <c r="AF209">
        <f>Y209*Conversions!$D$4</f>
        <v>0.63184796655027331</v>
      </c>
      <c r="AG209" s="3">
        <f t="shared" si="111"/>
        <v>4.5560815784497271</v>
      </c>
      <c r="AH209">
        <f t="shared" si="110"/>
        <v>25</v>
      </c>
      <c r="AI209">
        <f t="shared" si="108"/>
        <v>0.11357300490974749</v>
      </c>
      <c r="AJ209" s="14">
        <f t="shared" si="109"/>
        <v>40.115884774469833</v>
      </c>
    </row>
    <row r="210" spans="1:36" hidden="1" x14ac:dyDescent="0.25">
      <c r="A210">
        <v>3</v>
      </c>
      <c r="B210" t="s">
        <v>21</v>
      </c>
      <c r="C210" t="s">
        <v>8</v>
      </c>
      <c r="D210">
        <f>_xlfn.XLOOKUP(A210,PeriodMap!$A$2:$A$45,PeriodMap!$B$2:$B$45)</f>
        <v>2025</v>
      </c>
      <c r="E210" t="s">
        <v>239</v>
      </c>
      <c r="F210" t="s">
        <v>238</v>
      </c>
      <c r="G210" t="s">
        <v>6</v>
      </c>
      <c r="H210" t="s">
        <v>124</v>
      </c>
      <c r="I210" t="s">
        <v>40</v>
      </c>
      <c r="J210" t="s">
        <v>34</v>
      </c>
      <c r="K210">
        <v>8760</v>
      </c>
      <c r="L210" s="5">
        <f>_xlfn.XLOOKUP(_xlfn.CONCAT($B210,$C210,$D210),ECT_EfficiencyCostMaxAnnualUF!$J$2:$J$12484,ECT_EfficiencyCostMaxAnnualUF!$F$2:$F$12484)</f>
        <v>1</v>
      </c>
      <c r="M210" s="5">
        <f>_xlfn.XLOOKUP(_xlfn.CONCAT($B210,$C210,$D210),ECT_EfficiencyCostMaxAnnualUF!$J$2:$J$12484,ECT_EfficiencyCostMaxAnnualUF!$I$2:$I$12484)</f>
        <v>1</v>
      </c>
      <c r="N210" s="5">
        <f>_xlfn.XLOOKUP(_xlfn.CONCAT($B210,$C210,$D210),ECT_EfficiencyCostMaxAnnualUF!$J$2:$J$12484,ECT_EfficiencyCostMaxAnnualUF!$G$2:$G$12484)/1000</f>
        <v>10.51499128</v>
      </c>
      <c r="O210" s="5">
        <f>_xlfn.XLOOKUP(_xlfn.CONCAT($B210,$C210,$D210),ECT_EfficiencyCostMaxAnnualUF!$J$2:$J$12484,ECT_EfficiencyCostMaxAnnualUF!$H$2:$H$12484)</f>
        <v>0</v>
      </c>
      <c r="P210" s="74">
        <f>_xlfn.XLOOKUP(_xlfn.CONCAT($B210,$D210+1),ECT_Lifetime!$D$2:$D$1000,ECT_Lifetime!$C$2:$C$1000)</f>
        <v>25</v>
      </c>
      <c r="Q210" s="1">
        <f>_xlfn.XLOOKUP(_xlfn.CONCAT($B210,$D210),ECT_OperationalInfo!$G$2:$G$362,ECT_OperationalInfo!$D$2:$D$362)</f>
        <v>5.0000000000000001E-3</v>
      </c>
      <c r="R210">
        <f>_xlfn.XLOOKUP(_xlfn.CONCAT($B210,$D210),ECT_OperationalInfo!$G$2:$G$362,ECT_OperationalInfo!$E$2:$E$362)</f>
        <v>1</v>
      </c>
      <c r="S210">
        <f>_xlfn.XLOOKUP(_xlfn.CONCAT($B210,$D210),ECT_OperationalInfo!$G$2:$G$362,ECT_OperationalInfo!$F$2:$F$362)</f>
        <v>1</v>
      </c>
      <c r="T210" s="1">
        <f>SUMIF(ECT_LegacyCapacity!$F$2:$F$257,_xlfn.CONCAT($C210,$B210),ECT_LegacyCapacity!$E$2:$E$257)*1000-IFERROR(SUMIFS(ECT_LegacyRetirement!$F$2:$F$2701,ECT_LegacyRetirement!$G$2:$G$2701,_xlfn.CONCAT($B210,$C210),ECT_LegacyRetirement!$E$2:$E$2701,"&lt;="&amp;D210)*1000,0)</f>
        <v>22161.370000000003</v>
      </c>
      <c r="U210" s="16">
        <f>IFERROR(SUMIFS(ECT_CapAddBounds!$F$2:$F$5959,ECT_CapAddBounds!$H$2:$H$5959,_xlfn.CONCAT($B210,$C210),ECT_CapAddBounds!$E$2:$E$5959,"&lt;="&amp;D210)*1000,0)</f>
        <v>4729</v>
      </c>
      <c r="V210" s="16">
        <f>IFERROR(SUMIFS(ECT_CapAddBounds!$G$2:$G$5959,ECT_CapAddBounds!$H$2:$H$5959,_xlfn.CONCAT($B210,$C210),ECT_CapAddBounds!$E$2:$E$5959,"&lt;="&amp;D210)*1000,0)</f>
        <v>4729</v>
      </c>
      <c r="W210" s="25"/>
      <c r="X210" s="25"/>
      <c r="Y210">
        <v>0.68</v>
      </c>
      <c r="Z210">
        <v>0.105</v>
      </c>
      <c r="AB210" s="25">
        <v>1</v>
      </c>
      <c r="AC210" s="25"/>
      <c r="AD210" s="24"/>
      <c r="AE210">
        <v>0</v>
      </c>
      <c r="AF210">
        <f>Y210*Conversions!$D$4</f>
        <v>0.84246395540036456</v>
      </c>
      <c r="AG210" s="3">
        <f t="shared" si="111"/>
        <v>9.6725273245996348</v>
      </c>
      <c r="AH210">
        <f t="shared" si="110"/>
        <v>25</v>
      </c>
      <c r="AI210">
        <f t="shared" si="108"/>
        <v>0.11442931981310331</v>
      </c>
      <c r="AJ210" s="14">
        <f t="shared" si="109"/>
        <v>84.52840006737533</v>
      </c>
    </row>
    <row r="211" spans="1:36" s="19" customFormat="1" hidden="1" x14ac:dyDescent="0.25">
      <c r="A211" s="19">
        <v>3</v>
      </c>
      <c r="B211" s="19" t="s">
        <v>23</v>
      </c>
      <c r="C211" s="19" t="s">
        <v>8</v>
      </c>
      <c r="D211" s="19">
        <f>_xlfn.XLOOKUP(A211,PeriodMap!$A$2:$A$45,PeriodMap!$B$2:$B$45)</f>
        <v>2025</v>
      </c>
      <c r="E211" s="19" t="s">
        <v>239</v>
      </c>
      <c r="G211" s="19" t="s">
        <v>6</v>
      </c>
      <c r="H211" s="19" t="s">
        <v>124</v>
      </c>
      <c r="I211" s="19" t="s">
        <v>40</v>
      </c>
      <c r="J211" s="19" t="s">
        <v>34</v>
      </c>
      <c r="K211" s="19">
        <v>8760</v>
      </c>
      <c r="L211" s="37">
        <f>_xlfn.XLOOKUP(_xlfn.CONCAT($B211,$C211,$D211),ECT_EfficiencyCostMaxAnnualUF!$J$2:$J$12484,ECT_EfficiencyCostMaxAnnualUF!$F$2:$F$12484)</f>
        <v>1</v>
      </c>
      <c r="M211" s="37">
        <f>_xlfn.XLOOKUP(_xlfn.CONCAT($B211,$C211,$D211),ECT_EfficiencyCostMaxAnnualUF!$J$2:$J$12484,ECT_EfficiencyCostMaxAnnualUF!$I$2:$I$12484)</f>
        <v>1</v>
      </c>
      <c r="N211" s="37">
        <f>_xlfn.XLOOKUP(_xlfn.CONCAT($B211,$C211,$D211),ECT_EfficiencyCostMaxAnnualUF!$J$2:$J$12484,ECT_EfficiencyCostMaxAnnualUF!$G$2:$G$12484)/1000</f>
        <v>32.741428190000001</v>
      </c>
      <c r="O211" s="37">
        <f>_xlfn.XLOOKUP(_xlfn.CONCAT($B211,$C211,$D211),ECT_EfficiencyCostMaxAnnualUF!$J$2:$J$12484,ECT_EfficiencyCostMaxAnnualUF!$H$2:$H$12484)</f>
        <v>0</v>
      </c>
      <c r="P211" s="82">
        <f>_xlfn.XLOOKUP(_xlfn.CONCAT($B211,$D211+1),ECT_Lifetime!$D$2:$D$1000,ECT_Lifetime!$C$2:$C$1000)</f>
        <v>25</v>
      </c>
      <c r="Q211" s="39">
        <f>_xlfn.XLOOKUP(_xlfn.CONCAT($B211,$D211),ECT_OperationalInfo!$G$2:$G$362,ECT_OperationalInfo!$D$2:$D$362)</f>
        <v>5.0000000000000001E-3</v>
      </c>
      <c r="R211" s="19">
        <f>_xlfn.XLOOKUP(_xlfn.CONCAT($B211,$D211),ECT_OperationalInfo!$G$2:$G$362,ECT_OperationalInfo!$E$2:$E$362)</f>
        <v>1</v>
      </c>
      <c r="S211" s="19">
        <f>_xlfn.XLOOKUP(_xlfn.CONCAT($B211,$D211),ECT_OperationalInfo!$G$2:$G$362,ECT_OperationalInfo!$F$2:$F$362)</f>
        <v>1</v>
      </c>
      <c r="T211" s="39">
        <f>SUMIF(ECT_LegacyCapacity!$F$2:$F$257,_xlfn.CONCAT($C211,$B211),ECT_LegacyCapacity!$E$2:$E$257)*1000-IFERROR(SUMIFS(ECT_LegacyRetirement!$F$2:$F$2701,ECT_LegacyRetirement!$G$2:$G$2701,_xlfn.CONCAT($B211,$C211),ECT_LegacyRetirement!$E$2:$E$2701,"&lt;="&amp;D211)*1000,0)</f>
        <v>0</v>
      </c>
      <c r="U211" s="41">
        <f>IFERROR(SUMIFS(ECT_CapAddBounds!$F$2:$F$5959,ECT_CapAddBounds!$H$2:$H$5959,_xlfn.CONCAT($B211,$C211),ECT_CapAddBounds!$E$2:$E$5959,"&lt;="&amp;D211)*1000,0)</f>
        <v>0</v>
      </c>
      <c r="V211" s="41">
        <f>IFERROR(SUMIFS(ECT_CapAddBounds!$G$2:$G$5959,ECT_CapAddBounds!$H$2:$H$5959,_xlfn.CONCAT($B211,$C211),ECT_CapAddBounds!$E$2:$E$5959,"&lt;="&amp;D211)*1000,0)</f>
        <v>0</v>
      </c>
      <c r="W211" s="42"/>
      <c r="X211" s="42"/>
      <c r="Y211" s="19">
        <v>6.7</v>
      </c>
      <c r="Z211" s="19">
        <v>0.112</v>
      </c>
      <c r="AA211" s="43"/>
      <c r="AB211" s="42">
        <v>1</v>
      </c>
      <c r="AC211" s="42"/>
      <c r="AD211" s="44"/>
      <c r="AE211" s="19">
        <v>0</v>
      </c>
      <c r="AF211" s="19">
        <f>Y211*Conversions!$D$4</f>
        <v>8.3007477958565321</v>
      </c>
      <c r="AG211" s="38">
        <f t="shared" si="111"/>
        <v>24.44068039414347</v>
      </c>
      <c r="AH211" s="19">
        <f t="shared" si="110"/>
        <v>25</v>
      </c>
      <c r="AI211" s="19">
        <f t="shared" si="108"/>
        <v>0.12047788778229078</v>
      </c>
      <c r="AJ211" s="45">
        <f t="shared" si="109"/>
        <v>202.8644496018135</v>
      </c>
    </row>
    <row r="212" spans="1:36" hidden="1" x14ac:dyDescent="0.25">
      <c r="A212" s="17">
        <v>3</v>
      </c>
      <c r="B212" s="17" t="s">
        <v>13</v>
      </c>
      <c r="C212" s="17" t="s">
        <v>80</v>
      </c>
      <c r="D212" s="17">
        <f>_xlfn.XLOOKUP(A212,PeriodMap!$A$2:$A$45,PeriodMap!$B$2:$B$45)</f>
        <v>2025</v>
      </c>
      <c r="E212" s="17" t="s">
        <v>227</v>
      </c>
      <c r="F212" s="17" t="s">
        <v>229</v>
      </c>
      <c r="G212" s="17" t="s">
        <v>6</v>
      </c>
      <c r="H212" s="17" t="s">
        <v>124</v>
      </c>
      <c r="I212" s="17" t="s">
        <v>33</v>
      </c>
      <c r="J212" s="17" t="s">
        <v>34</v>
      </c>
      <c r="K212" s="17">
        <v>8760</v>
      </c>
      <c r="L212" s="18">
        <f t="shared" ref="L212:S212" si="112">AVERAGE(L200,L188,L176,L164,L152)</f>
        <v>0.38096819999999998</v>
      </c>
      <c r="M212" s="18">
        <f t="shared" si="112"/>
        <v>0.85</v>
      </c>
      <c r="N212" s="18">
        <f t="shared" si="112"/>
        <v>13.721031290000003</v>
      </c>
      <c r="O212" s="18">
        <f t="shared" si="112"/>
        <v>133.5230182</v>
      </c>
      <c r="P212" s="18">
        <f t="shared" si="112"/>
        <v>40</v>
      </c>
      <c r="Q212" s="18">
        <f t="shared" si="112"/>
        <v>6.6000000000000003E-2</v>
      </c>
      <c r="R212" s="18">
        <f t="shared" si="112"/>
        <v>0.3</v>
      </c>
      <c r="S212" s="18">
        <f t="shared" si="112"/>
        <v>0.3</v>
      </c>
      <c r="T212" s="103">
        <f>T152+T164+T176+T188+T200</f>
        <v>264152.46999899996</v>
      </c>
      <c r="U212" s="20">
        <f t="shared" ref="U212:V212" si="113">U152+U164+U176+U188+U200</f>
        <v>1980</v>
      </c>
      <c r="V212" s="20">
        <f t="shared" si="113"/>
        <v>1980</v>
      </c>
      <c r="W212" s="1">
        <f>CarriersTech_characteristics!$G$2</f>
        <v>17.207187650000002</v>
      </c>
      <c r="X212" s="1">
        <f>CarriersTech_characteristics!$H$28*1000</f>
        <v>1942097.6230000001</v>
      </c>
      <c r="Y212" s="18">
        <f>AVERAGE(Y200,Y188,Y176,Y164,Y152)</f>
        <v>3</v>
      </c>
      <c r="Z212" s="18">
        <f>AVERAGE(Z200,Z188,Z176,Z164,Z152)</f>
        <v>0.10500000000000001</v>
      </c>
      <c r="AB212" s="1">
        <f>1/L212/(1-Q212)</f>
        <v>2.8103758044980376</v>
      </c>
      <c r="AC212" s="25"/>
      <c r="AD212" s="31">
        <f>X212/(W212*Conversions!$D$2)</f>
        <v>0.40631575182871843</v>
      </c>
      <c r="AE212" s="18">
        <f t="shared" ref="AE212:AJ212" si="114">AVERAGE(AE200,AE188,AE176,AE164,AE152)</f>
        <v>7.8507860294473842E-5</v>
      </c>
      <c r="AF212" s="18">
        <f t="shared" si="114"/>
        <v>3.7167527444133723</v>
      </c>
      <c r="AG212" s="18">
        <f t="shared" si="114"/>
        <v>10.004278545586629</v>
      </c>
      <c r="AH212" s="18">
        <f t="shared" si="114"/>
        <v>40</v>
      </c>
      <c r="AI212" s="18">
        <f t="shared" si="114"/>
        <v>0.10697140835497035</v>
      </c>
      <c r="AJ212" s="18">
        <f t="shared" si="114"/>
        <v>93.522920745221626</v>
      </c>
    </row>
    <row r="213" spans="1:36" hidden="1" x14ac:dyDescent="0.25">
      <c r="A213" s="17">
        <v>3</v>
      </c>
      <c r="B213" s="17" t="s">
        <v>14</v>
      </c>
      <c r="C213" s="17" t="s">
        <v>80</v>
      </c>
      <c r="D213" s="17">
        <f>_xlfn.XLOOKUP(A213,PeriodMap!$A$2:$A$45,PeriodMap!$B$2:$B$45)</f>
        <v>2025</v>
      </c>
      <c r="E213" s="17" t="s">
        <v>227</v>
      </c>
      <c r="F213" s="17" t="s">
        <v>234</v>
      </c>
      <c r="G213" s="17" t="s">
        <v>6</v>
      </c>
      <c r="H213" s="17" t="s">
        <v>124</v>
      </c>
      <c r="I213" s="17" t="s">
        <v>35</v>
      </c>
      <c r="J213" s="17" t="s">
        <v>34</v>
      </c>
      <c r="K213" s="17">
        <v>8760</v>
      </c>
      <c r="L213" s="18">
        <f t="shared" ref="L213:S213" si="115">AVERAGE(L201,L189,L177,L165,L153)</f>
        <v>0.40444272199999992</v>
      </c>
      <c r="M213" s="18">
        <f t="shared" si="115"/>
        <v>0.85</v>
      </c>
      <c r="N213" s="18">
        <f t="shared" si="115"/>
        <v>8.512227803</v>
      </c>
      <c r="O213" s="18">
        <f t="shared" si="115"/>
        <v>0</v>
      </c>
      <c r="P213" s="18">
        <f t="shared" si="115"/>
        <v>25</v>
      </c>
      <c r="Q213" s="18">
        <f t="shared" si="115"/>
        <v>0.02</v>
      </c>
      <c r="R213" s="18">
        <f t="shared" si="115"/>
        <v>0.9</v>
      </c>
      <c r="S213" s="18">
        <f t="shared" si="115"/>
        <v>0.9</v>
      </c>
      <c r="T213" s="103">
        <f t="shared" ref="T213:V213" si="116">T153+T165+T177+T189+T201</f>
        <v>31397.200000000001</v>
      </c>
      <c r="U213" s="20">
        <f t="shared" si="116"/>
        <v>370</v>
      </c>
      <c r="V213" s="20">
        <f t="shared" si="116"/>
        <v>370</v>
      </c>
      <c r="W213" s="1">
        <f>CarriersTech_characteristics!$G$3</f>
        <v>37.681199999999997</v>
      </c>
      <c r="X213" s="1">
        <f>CarriersTech_characteristics!$H$3*1000</f>
        <v>3025024.5490000001</v>
      </c>
      <c r="Y213" s="18">
        <f t="shared" ref="Y213:Z213" si="117">AVERAGE(Y201,Y189,Y177,Y165,Y153)</f>
        <v>2.9</v>
      </c>
      <c r="Z213" s="18">
        <f t="shared" si="117"/>
        <v>0.10500000000000001</v>
      </c>
      <c r="AB213" s="1">
        <f>1/L213/(1-Q213)</f>
        <v>2.5229979617863076</v>
      </c>
      <c r="AC213" s="25"/>
      <c r="AD213" s="31">
        <f>(X213*Conversions!$D$3)/(W213*Conversions!$D$2)</f>
        <v>0.23958587284408495</v>
      </c>
      <c r="AE213" s="18">
        <f t="shared" ref="AE213:AJ213" si="118">AVERAGE(AE201,AE189,AE177,AE165,AE153)</f>
        <v>0</v>
      </c>
      <c r="AF213" s="18">
        <f t="shared" si="118"/>
        <v>3.5928609862662606</v>
      </c>
      <c r="AG213" s="18">
        <f t="shared" si="118"/>
        <v>4.9193668167337403</v>
      </c>
      <c r="AH213" s="18">
        <f t="shared" si="118"/>
        <v>25</v>
      </c>
      <c r="AI213" s="18">
        <f t="shared" si="118"/>
        <v>0.11442931981310331</v>
      </c>
      <c r="AJ213" s="18">
        <f t="shared" si="118"/>
        <v>42.990440079242902</v>
      </c>
    </row>
    <row r="214" spans="1:36" hidden="1" x14ac:dyDescent="0.25">
      <c r="A214" s="17">
        <v>3</v>
      </c>
      <c r="B214" s="17" t="s">
        <v>16</v>
      </c>
      <c r="C214" s="17" t="s">
        <v>80</v>
      </c>
      <c r="D214" s="17">
        <f>_xlfn.XLOOKUP(A214,PeriodMap!$A$2:$A$45,PeriodMap!$B$2:$B$45)</f>
        <v>2025</v>
      </c>
      <c r="E214" s="17" t="s">
        <v>227</v>
      </c>
      <c r="F214" s="17"/>
      <c r="G214" s="17" t="s">
        <v>6</v>
      </c>
      <c r="H214" s="17" t="s">
        <v>124</v>
      </c>
      <c r="I214" s="17" t="s">
        <v>35</v>
      </c>
      <c r="J214" s="17" t="s">
        <v>34</v>
      </c>
      <c r="K214" s="17">
        <v>8760</v>
      </c>
      <c r="L214" s="18">
        <f t="shared" ref="L214:S214" si="119">AVERAGE(L202,L190,L178,L166,L154)</f>
        <v>0.28070162799999998</v>
      </c>
      <c r="M214" s="18">
        <f t="shared" si="119"/>
        <v>0.85</v>
      </c>
      <c r="N214" s="18">
        <f t="shared" si="119"/>
        <v>6.6797506490000007</v>
      </c>
      <c r="O214" s="18">
        <f t="shared" si="119"/>
        <v>0</v>
      </c>
      <c r="P214" s="18">
        <f t="shared" si="119"/>
        <v>25</v>
      </c>
      <c r="Q214" s="18">
        <f t="shared" si="119"/>
        <v>0.01</v>
      </c>
      <c r="R214" s="18">
        <f t="shared" si="119"/>
        <v>1</v>
      </c>
      <c r="S214" s="18">
        <f t="shared" si="119"/>
        <v>1</v>
      </c>
      <c r="T214" s="103">
        <f t="shared" ref="T214:V214" si="120">T154+T166+T178+T190+T202</f>
        <v>0</v>
      </c>
      <c r="U214" s="20">
        <f t="shared" si="120"/>
        <v>0</v>
      </c>
      <c r="V214" s="20">
        <f t="shared" si="120"/>
        <v>0</v>
      </c>
      <c r="W214" s="1">
        <f>CarriersTech_characteristics!$G$3</f>
        <v>37.681199999999997</v>
      </c>
      <c r="X214" s="1">
        <f>CarriersTech_characteristics!$H$3*1000</f>
        <v>3025024.5490000001</v>
      </c>
      <c r="Y214" s="18">
        <f t="shared" ref="Y214:Z214" si="121">AVERAGE(Y202,Y190,Y178,Y166,Y154)</f>
        <v>0.7</v>
      </c>
      <c r="Z214" s="18">
        <f t="shared" si="121"/>
        <v>0.10500000000000001</v>
      </c>
      <c r="AB214" s="1">
        <f>1/L214/(1-Q214)</f>
        <v>3.5984864687033813</v>
      </c>
      <c r="AC214" s="25"/>
      <c r="AD214" s="31">
        <f>(X214*Conversions!$D$3)/(W214*Conversions!$D$2)</f>
        <v>0.23958587284408495</v>
      </c>
      <c r="AE214" s="18">
        <f t="shared" ref="AE214:AJ214" si="122">AVERAGE(AE202,AE190,AE178,AE166,AE154)</f>
        <v>0</v>
      </c>
      <c r="AF214" s="18">
        <f t="shared" si="122"/>
        <v>0.86724230702978689</v>
      </c>
      <c r="AG214" s="18">
        <f t="shared" si="122"/>
        <v>5.8125083419702133</v>
      </c>
      <c r="AH214" s="18">
        <f t="shared" si="122"/>
        <v>25</v>
      </c>
      <c r="AI214" s="18">
        <f t="shared" si="122"/>
        <v>0.11442931981310331</v>
      </c>
      <c r="AJ214" s="18">
        <f t="shared" si="122"/>
        <v>50.795620837943865</v>
      </c>
    </row>
    <row r="215" spans="1:36" hidden="1" x14ac:dyDescent="0.25">
      <c r="A215" s="17">
        <v>3</v>
      </c>
      <c r="B215" s="17" t="s">
        <v>17</v>
      </c>
      <c r="C215" s="17" t="s">
        <v>80</v>
      </c>
      <c r="D215" s="17">
        <f>_xlfn.XLOOKUP(A215,PeriodMap!$A$2:$A$45,PeriodMap!$B$2:$B$45)</f>
        <v>2025</v>
      </c>
      <c r="E215" s="17" t="s">
        <v>227</v>
      </c>
      <c r="F215" s="17" t="s">
        <v>235</v>
      </c>
      <c r="G215" s="17" t="s">
        <v>6</v>
      </c>
      <c r="H215" s="17" t="s">
        <v>124</v>
      </c>
      <c r="I215" s="17" t="s">
        <v>36</v>
      </c>
      <c r="J215" s="17" t="s">
        <v>34</v>
      </c>
      <c r="K215" s="17">
        <v>8760</v>
      </c>
      <c r="L215" s="18">
        <f t="shared" ref="L215:S215" si="123">AVERAGE(L203,L191,L179,L167,L155)</f>
        <v>1</v>
      </c>
      <c r="M215" s="18">
        <f t="shared" si="123"/>
        <v>0.70916666699999997</v>
      </c>
      <c r="N215" s="18">
        <f t="shared" si="123"/>
        <v>20.833210350000002</v>
      </c>
      <c r="O215" s="18">
        <f t="shared" si="123"/>
        <v>0</v>
      </c>
      <c r="P215" s="18">
        <f t="shared" si="123"/>
        <v>40</v>
      </c>
      <c r="Q215" s="18">
        <f t="shared" si="123"/>
        <v>0.10780000000000001</v>
      </c>
      <c r="R215" s="18">
        <f t="shared" si="123"/>
        <v>0.01</v>
      </c>
      <c r="S215" s="18">
        <f t="shared" si="123"/>
        <v>0.01</v>
      </c>
      <c r="T215" s="103">
        <f t="shared" ref="T215:V215" si="124">T155+T167+T179+T191+T203</f>
        <v>8180.0099999999993</v>
      </c>
      <c r="U215" s="20">
        <f t="shared" si="124"/>
        <v>2100</v>
      </c>
      <c r="V215" s="20">
        <f t="shared" si="124"/>
        <v>2100</v>
      </c>
      <c r="W215" s="27"/>
      <c r="X215" s="27"/>
      <c r="Y215" s="18">
        <f t="shared" ref="Y215:Z215" si="125">AVERAGE(Y203,Y191,Y179,Y167,Y155)</f>
        <v>4.3</v>
      </c>
      <c r="Z215" s="18">
        <f t="shared" si="125"/>
        <v>0.10500000000000001</v>
      </c>
      <c r="AB215" s="1">
        <f>1/L215/(1-Q215)</f>
        <v>1.1208249271463797</v>
      </c>
      <c r="AC215" s="25"/>
      <c r="AD215" s="26"/>
      <c r="AE215" s="18">
        <f t="shared" ref="AE215:AJ215" si="126">AVERAGE(AE203,AE191,AE179,AE167,AE155)</f>
        <v>0</v>
      </c>
      <c r="AF215" s="18">
        <f t="shared" si="126"/>
        <v>5.3273456003258337</v>
      </c>
      <c r="AG215" s="18">
        <f t="shared" si="126"/>
        <v>15.505864749674169</v>
      </c>
      <c r="AH215" s="18">
        <f t="shared" si="126"/>
        <v>40</v>
      </c>
      <c r="AI215" s="18">
        <f t="shared" si="126"/>
        <v>0.10697140835497035</v>
      </c>
      <c r="AJ215" s="18">
        <f t="shared" si="126"/>
        <v>144.95335705238193</v>
      </c>
    </row>
    <row r="216" spans="1:36" hidden="1" x14ac:dyDescent="0.25">
      <c r="A216" s="17">
        <v>3</v>
      </c>
      <c r="B216" s="17" t="s">
        <v>22</v>
      </c>
      <c r="C216" s="17" t="s">
        <v>80</v>
      </c>
      <c r="D216" s="17">
        <f>_xlfn.XLOOKUP(A216,PeriodMap!$A$2:$A$45,PeriodMap!$B$2:$B$45)</f>
        <v>2025</v>
      </c>
      <c r="E216" s="17" t="s">
        <v>227</v>
      </c>
      <c r="F216" s="17"/>
      <c r="G216" s="17" t="s">
        <v>6</v>
      </c>
      <c r="H216" s="17" t="s">
        <v>124</v>
      </c>
      <c r="I216" s="17" t="s">
        <v>36</v>
      </c>
      <c r="J216" s="17" t="s">
        <v>34</v>
      </c>
      <c r="K216" s="17">
        <v>8760</v>
      </c>
      <c r="L216" s="18">
        <f t="shared" ref="L216:S216" si="127">AVERAGE(L204,L192,L180,L168,L156)</f>
        <v>1</v>
      </c>
      <c r="M216" s="18">
        <f t="shared" si="127"/>
        <v>0.70916666699999997</v>
      </c>
      <c r="N216" s="18">
        <f t="shared" si="127"/>
        <v>35.289429389999995</v>
      </c>
      <c r="O216" s="18">
        <f t="shared" si="127"/>
        <v>0</v>
      </c>
      <c r="P216" s="18">
        <f t="shared" si="127"/>
        <v>30</v>
      </c>
      <c r="Q216" s="18">
        <f t="shared" si="127"/>
        <v>0.05</v>
      </c>
      <c r="R216" s="18">
        <f t="shared" si="127"/>
        <v>0.01</v>
      </c>
      <c r="S216" s="18">
        <f t="shared" si="127"/>
        <v>0.01</v>
      </c>
      <c r="T216" s="103">
        <f t="shared" ref="T216:V216" si="128">T156+T168+T180+T192+T204</f>
        <v>0</v>
      </c>
      <c r="U216" s="20">
        <f t="shared" si="128"/>
        <v>0</v>
      </c>
      <c r="V216" s="20">
        <f t="shared" si="128"/>
        <v>0</v>
      </c>
      <c r="W216" s="27"/>
      <c r="X216" s="27"/>
      <c r="Y216" s="18">
        <f t="shared" ref="Y216:Z216" si="129">AVERAGE(Y204,Y192,Y180,Y168,Y156)</f>
        <v>5</v>
      </c>
      <c r="Z216" s="18">
        <f t="shared" si="129"/>
        <v>0.10500000000000001</v>
      </c>
      <c r="AB216" s="1">
        <f>1/L216/(1-Q216)</f>
        <v>1.0526315789473684</v>
      </c>
      <c r="AC216" s="25"/>
      <c r="AD216" s="26"/>
      <c r="AE216" s="18">
        <f t="shared" ref="AE216:AJ216" si="130">AVERAGE(AE204,AE192,AE180,AE168,AE156)</f>
        <v>0</v>
      </c>
      <c r="AF216" s="18">
        <f t="shared" si="130"/>
        <v>6.1945879073556211</v>
      </c>
      <c r="AG216" s="18">
        <f t="shared" si="130"/>
        <v>29.094841482644377</v>
      </c>
      <c r="AH216" s="18">
        <f t="shared" si="130"/>
        <v>30</v>
      </c>
      <c r="AI216" s="18">
        <f t="shared" si="130"/>
        <v>0.11052848152960512</v>
      </c>
      <c r="AJ216" s="18">
        <f t="shared" si="130"/>
        <v>263.2338839727143</v>
      </c>
    </row>
    <row r="217" spans="1:36" hidden="1" x14ac:dyDescent="0.25">
      <c r="A217" s="17">
        <v>3</v>
      </c>
      <c r="B217" s="17" t="s">
        <v>15</v>
      </c>
      <c r="C217" s="17" t="s">
        <v>80</v>
      </c>
      <c r="D217" s="17">
        <f>_xlfn.XLOOKUP(A217,PeriodMap!$A$2:$A$45,PeriodMap!$B$2:$B$45)</f>
        <v>2025</v>
      </c>
      <c r="E217" s="17" t="s">
        <v>231</v>
      </c>
      <c r="F217" s="17" t="s">
        <v>232</v>
      </c>
      <c r="G217" s="17" t="s">
        <v>6</v>
      </c>
      <c r="H217" s="17" t="s">
        <v>124</v>
      </c>
      <c r="I217" s="17" t="s">
        <v>37</v>
      </c>
      <c r="J217" s="17" t="s">
        <v>34</v>
      </c>
      <c r="K217" s="17">
        <v>8760</v>
      </c>
      <c r="L217" s="18">
        <f t="shared" ref="L217:S217" si="131">AVERAGE(L205,L193,L181,L169,L157)</f>
        <v>1</v>
      </c>
      <c r="M217" s="18">
        <f t="shared" si="131"/>
        <v>1</v>
      </c>
      <c r="N217" s="18">
        <f t="shared" si="131"/>
        <v>19.631814519999999</v>
      </c>
      <c r="O217" s="18">
        <f t="shared" si="131"/>
        <v>0</v>
      </c>
      <c r="P217" s="18">
        <f t="shared" si="131"/>
        <v>40</v>
      </c>
      <c r="Q217" s="18">
        <f t="shared" si="131"/>
        <v>6.0000000000000001E-3</v>
      </c>
      <c r="R217" s="18">
        <f t="shared" si="131"/>
        <v>1</v>
      </c>
      <c r="S217" s="18">
        <f t="shared" si="131"/>
        <v>1</v>
      </c>
      <c r="T217" s="103">
        <f t="shared" ref="T217:V217" si="132">T157+T169+T181+T193+T205</f>
        <v>46491.18</v>
      </c>
      <c r="U217" s="20">
        <f t="shared" si="132"/>
        <v>1160</v>
      </c>
      <c r="V217" s="20">
        <f t="shared" si="132"/>
        <v>1160</v>
      </c>
      <c r="W217" s="25"/>
      <c r="X217" s="28"/>
      <c r="Y217" s="18">
        <f t="shared" ref="Y217:Z217" si="133">AVERAGE(Y205,Y193,Y181,Y169,Y157)</f>
        <v>4.4000000000000004</v>
      </c>
      <c r="Z217" s="18">
        <f t="shared" si="133"/>
        <v>0.10500000000000001</v>
      </c>
      <c r="AB217" s="24"/>
      <c r="AC217" s="1">
        <f>L217-Q217</f>
        <v>0.99399999999999999</v>
      </c>
      <c r="AD217" s="24"/>
      <c r="AE217" s="18">
        <f t="shared" ref="AE217:AJ217" si="134">AVERAGE(AE205,AE193,AE181,AE169,AE157)</f>
        <v>0</v>
      </c>
      <c r="AF217" s="18">
        <f t="shared" si="134"/>
        <v>5.4512373584729472</v>
      </c>
      <c r="AG217" s="18">
        <f t="shared" si="134"/>
        <v>14.180577161527051</v>
      </c>
      <c r="AH217" s="18">
        <f t="shared" si="134"/>
        <v>40</v>
      </c>
      <c r="AI217" s="18">
        <f t="shared" si="134"/>
        <v>0.10697140835497035</v>
      </c>
      <c r="AJ217" s="18">
        <f t="shared" si="134"/>
        <v>132.56418121065303</v>
      </c>
    </row>
    <row r="218" spans="1:36" hidden="1" x14ac:dyDescent="0.25">
      <c r="A218" s="17">
        <v>3</v>
      </c>
      <c r="B218" s="17" t="s">
        <v>18</v>
      </c>
      <c r="C218" s="17" t="s">
        <v>80</v>
      </c>
      <c r="D218" s="17">
        <f>_xlfn.XLOOKUP(A218,PeriodMap!$A$2:$A$45,PeriodMap!$B$2:$B$45)</f>
        <v>2025</v>
      </c>
      <c r="E218" s="17" t="s">
        <v>231</v>
      </c>
      <c r="F218" s="17" t="s">
        <v>233</v>
      </c>
      <c r="G218" s="17" t="s">
        <v>6</v>
      </c>
      <c r="H218" s="17" t="s">
        <v>124</v>
      </c>
      <c r="I218" s="17" t="s">
        <v>37</v>
      </c>
      <c r="J218" s="17" t="s">
        <v>34</v>
      </c>
      <c r="K218" s="17">
        <v>8760</v>
      </c>
      <c r="L218" s="18">
        <f t="shared" ref="L218:S218" si="135">AVERAGE(L206,L194,L182,L170,L158)</f>
        <v>1</v>
      </c>
      <c r="M218" s="18">
        <f t="shared" si="135"/>
        <v>1</v>
      </c>
      <c r="N218" s="18">
        <f t="shared" si="135"/>
        <v>11.825348760000001</v>
      </c>
      <c r="O218" s="18">
        <f t="shared" si="135"/>
        <v>0</v>
      </c>
      <c r="P218" s="18">
        <f t="shared" si="135"/>
        <v>35</v>
      </c>
      <c r="Q218" s="18">
        <f t="shared" si="135"/>
        <v>0.01</v>
      </c>
      <c r="R218" s="18">
        <f t="shared" si="135"/>
        <v>1</v>
      </c>
      <c r="S218" s="18">
        <f t="shared" si="135"/>
        <v>1</v>
      </c>
      <c r="T218" s="103">
        <f t="shared" ref="T218:V218" si="136">T158+T170+T182+T194+T206</f>
        <v>4939.05</v>
      </c>
      <c r="U218" s="20">
        <f t="shared" si="136"/>
        <v>144</v>
      </c>
      <c r="V218" s="20">
        <f t="shared" si="136"/>
        <v>144</v>
      </c>
      <c r="W218" s="25"/>
      <c r="X218" s="28"/>
      <c r="Y218" s="18">
        <f t="shared" ref="Y218:Z218" si="137">AVERAGE(Y206,Y194,Y182,Y170,Y158)</f>
        <v>2.4</v>
      </c>
      <c r="Z218" s="18">
        <f t="shared" si="137"/>
        <v>8.3500000000000005E-2</v>
      </c>
      <c r="AB218" s="24"/>
      <c r="AC218" s="1">
        <f>L218-Q218</f>
        <v>0.99</v>
      </c>
      <c r="AD218" s="24"/>
      <c r="AE218" s="18">
        <f t="shared" ref="AE218:AJ218" si="138">AVERAGE(AE206,AE194,AE182,AE170,AE158)</f>
        <v>0</v>
      </c>
      <c r="AF218" s="18">
        <f t="shared" si="138"/>
        <v>2.973402195530698</v>
      </c>
      <c r="AG218" s="18">
        <f t="shared" si="138"/>
        <v>8.8519465644693032</v>
      </c>
      <c r="AH218" s="18">
        <f t="shared" si="138"/>
        <v>35</v>
      </c>
      <c r="AI218" s="18">
        <f t="shared" si="138"/>
        <v>8.8866958914066166E-2</v>
      </c>
      <c r="AJ218" s="18">
        <f t="shared" si="138"/>
        <v>99.608973600965513</v>
      </c>
    </row>
    <row r="219" spans="1:36" hidden="1" x14ac:dyDescent="0.25">
      <c r="A219" s="17">
        <v>3</v>
      </c>
      <c r="B219" s="17" t="s">
        <v>7</v>
      </c>
      <c r="C219" s="17" t="s">
        <v>80</v>
      </c>
      <c r="D219" s="17">
        <f>_xlfn.XLOOKUP(A219,PeriodMap!$A$2:$A$45,PeriodMap!$B$2:$B$45)</f>
        <v>2025</v>
      </c>
      <c r="E219" s="17" t="s">
        <v>227</v>
      </c>
      <c r="F219" s="17" t="s">
        <v>230</v>
      </c>
      <c r="G219" s="17" t="s">
        <v>6</v>
      </c>
      <c r="H219" s="17" t="s">
        <v>124</v>
      </c>
      <c r="I219" s="17" t="s">
        <v>38</v>
      </c>
      <c r="J219" s="17" t="s">
        <v>34</v>
      </c>
      <c r="K219" s="17">
        <v>8760</v>
      </c>
      <c r="L219" s="18">
        <f t="shared" ref="L219:S219" si="139">AVERAGE(L207,L195,L183,L171,L159)</f>
        <v>0.23884589699999997</v>
      </c>
      <c r="M219" s="18">
        <f t="shared" si="139"/>
        <v>1</v>
      </c>
      <c r="N219" s="18">
        <f t="shared" si="139"/>
        <v>7.7134572399999994</v>
      </c>
      <c r="O219" s="18">
        <f t="shared" si="139"/>
        <v>0</v>
      </c>
      <c r="P219" s="18">
        <f t="shared" si="139"/>
        <v>20</v>
      </c>
      <c r="Q219" s="18">
        <f t="shared" si="139"/>
        <v>0.1</v>
      </c>
      <c r="R219" s="18">
        <f t="shared" si="139"/>
        <v>0.06</v>
      </c>
      <c r="S219" s="18">
        <f t="shared" si="139"/>
        <v>0.06</v>
      </c>
      <c r="T219" s="103">
        <f t="shared" ref="T219:V219" si="140">T159+T171+T183+T195+T207</f>
        <v>10830.04</v>
      </c>
      <c r="U219" s="20">
        <f t="shared" si="140"/>
        <v>926</v>
      </c>
      <c r="V219" s="20">
        <f t="shared" si="140"/>
        <v>926</v>
      </c>
      <c r="W219" s="1">
        <f>CarriersTech_characteristics!$G$7</f>
        <v>13.648968</v>
      </c>
      <c r="X219" s="1">
        <f>CarriersTech_characteristics!$H$5*1000</f>
        <v>1656436.6880000001</v>
      </c>
      <c r="Y219" s="18">
        <f t="shared" ref="Y219:Z219" si="141">AVERAGE(Y207,Y195,Y183,Y171,Y159)</f>
        <v>1</v>
      </c>
      <c r="Z219" s="18">
        <f t="shared" si="141"/>
        <v>8.3500000000000005E-2</v>
      </c>
      <c r="AB219" s="1">
        <f>1/L219/(1-Q219)</f>
        <v>4.6519999927447415</v>
      </c>
      <c r="AC219" s="25"/>
      <c r="AD219" s="30">
        <f>X219/(W219*Conversions!$D$2)</f>
        <v>0.43689545093040172</v>
      </c>
      <c r="AE219" s="18">
        <f t="shared" ref="AE219:AJ219" si="142">AVERAGE(AE207,AE195,AE183,AE171,AE159)</f>
        <v>0</v>
      </c>
      <c r="AF219" s="18">
        <f t="shared" si="142"/>
        <v>1.2389175814711242</v>
      </c>
      <c r="AG219" s="18">
        <f t="shared" si="142"/>
        <v>6.4745396585288741</v>
      </c>
      <c r="AH219" s="18">
        <f t="shared" si="142"/>
        <v>20</v>
      </c>
      <c r="AI219" s="18">
        <f t="shared" si="142"/>
        <v>0.10451929579519206</v>
      </c>
      <c r="AJ219" s="18">
        <f t="shared" si="142"/>
        <v>61.945879076872885</v>
      </c>
    </row>
    <row r="220" spans="1:36" hidden="1" x14ac:dyDescent="0.25">
      <c r="A220" s="17">
        <v>3</v>
      </c>
      <c r="B220" s="17" t="s">
        <v>19</v>
      </c>
      <c r="C220" s="17" t="s">
        <v>80</v>
      </c>
      <c r="D220" s="17">
        <f>_xlfn.XLOOKUP(A220,PeriodMap!$A$2:$A$45,PeriodMap!$B$2:$B$45)</f>
        <v>2025</v>
      </c>
      <c r="E220" s="17" t="s">
        <v>239</v>
      </c>
      <c r="F220" s="17" t="s">
        <v>236</v>
      </c>
      <c r="G220" s="17" t="s">
        <v>6</v>
      </c>
      <c r="H220" s="17" t="s">
        <v>124</v>
      </c>
      <c r="I220" s="17" t="s">
        <v>39</v>
      </c>
      <c r="J220" s="17" t="s">
        <v>34</v>
      </c>
      <c r="K220" s="17">
        <v>8760</v>
      </c>
      <c r="L220" s="18">
        <f t="shared" ref="L220:S220" si="143">AVERAGE(L208,L196,L184,L172,L160)</f>
        <v>1</v>
      </c>
      <c r="M220" s="18">
        <f t="shared" si="143"/>
        <v>1</v>
      </c>
      <c r="N220" s="18">
        <f t="shared" si="143"/>
        <v>5.2549250320000001</v>
      </c>
      <c r="O220" s="18">
        <f t="shared" si="143"/>
        <v>0</v>
      </c>
      <c r="P220" s="18">
        <f t="shared" si="143"/>
        <v>25</v>
      </c>
      <c r="Q220" s="18">
        <f t="shared" si="143"/>
        <v>0.01</v>
      </c>
      <c r="R220" s="18">
        <f t="shared" si="143"/>
        <v>1</v>
      </c>
      <c r="S220" s="18">
        <f t="shared" si="143"/>
        <v>1</v>
      </c>
      <c r="T220" s="103">
        <f t="shared" ref="T220:V220" si="144">T160+T172+T184+T196+T208</f>
        <v>58366.792573999992</v>
      </c>
      <c r="U220" s="20">
        <f t="shared" si="144"/>
        <v>25411</v>
      </c>
      <c r="V220" s="20">
        <f t="shared" si="144"/>
        <v>25411</v>
      </c>
      <c r="W220" s="25"/>
      <c r="X220" s="29" t="s">
        <v>248</v>
      </c>
      <c r="Y220" s="18">
        <f t="shared" ref="Y220:Z220" si="145">AVERAGE(Y208,Y196,Y184,Y172,Y160)</f>
        <v>0.35</v>
      </c>
      <c r="Z220" s="18">
        <f t="shared" si="145"/>
        <v>0.10500000000000001</v>
      </c>
      <c r="AB220" s="25">
        <v>1</v>
      </c>
      <c r="AC220" s="25"/>
      <c r="AD220" s="24"/>
      <c r="AE220" s="18">
        <f t="shared" ref="AE220:AJ220" si="146">AVERAGE(AE208,AE196,AE184,AE172,AE160)</f>
        <v>0</v>
      </c>
      <c r="AF220" s="18">
        <f t="shared" si="146"/>
        <v>0.43362115351489344</v>
      </c>
      <c r="AG220" s="18">
        <f t="shared" si="146"/>
        <v>4.8213038784851063</v>
      </c>
      <c r="AH220" s="18">
        <f t="shared" si="146"/>
        <v>25</v>
      </c>
      <c r="AI220" s="18">
        <f t="shared" si="146"/>
        <v>0.11442931981310331</v>
      </c>
      <c r="AJ220" s="18">
        <f t="shared" si="146"/>
        <v>42.133466198695508</v>
      </c>
    </row>
    <row r="221" spans="1:36" hidden="1" x14ac:dyDescent="0.25">
      <c r="A221" s="17">
        <v>3</v>
      </c>
      <c r="B221" s="17" t="s">
        <v>20</v>
      </c>
      <c r="C221" s="17" t="s">
        <v>80</v>
      </c>
      <c r="D221" s="17">
        <f>_xlfn.XLOOKUP(A221,PeriodMap!$A$2:$A$45,PeriodMap!$B$2:$B$45)</f>
        <v>2025</v>
      </c>
      <c r="E221" s="17" t="s">
        <v>239</v>
      </c>
      <c r="F221" s="17" t="s">
        <v>237</v>
      </c>
      <c r="G221" s="17" t="s">
        <v>6</v>
      </c>
      <c r="H221" s="17" t="s">
        <v>124</v>
      </c>
      <c r="I221" s="17" t="s">
        <v>39</v>
      </c>
      <c r="J221" s="17" t="s">
        <v>34</v>
      </c>
      <c r="K221" s="17">
        <v>8760</v>
      </c>
      <c r="L221" s="18">
        <f t="shared" ref="L221:S221" si="147">AVERAGE(L209,L197,L185,L173,L161)</f>
        <v>1</v>
      </c>
      <c r="M221" s="18">
        <f t="shared" si="147"/>
        <v>1</v>
      </c>
      <c r="N221" s="18">
        <f t="shared" si="147"/>
        <v>5.1879295450000003</v>
      </c>
      <c r="O221" s="18">
        <f t="shared" si="147"/>
        <v>0</v>
      </c>
      <c r="P221" s="18">
        <f t="shared" si="147"/>
        <v>25</v>
      </c>
      <c r="Q221" s="18">
        <f t="shared" si="147"/>
        <v>6.0000000000000001E-3</v>
      </c>
      <c r="R221" s="18">
        <f t="shared" si="147"/>
        <v>1</v>
      </c>
      <c r="S221" s="18">
        <f t="shared" si="147"/>
        <v>1</v>
      </c>
      <c r="T221" s="103">
        <f t="shared" ref="T221:V221" si="148">T161+T173+T185+T197+T209</f>
        <v>9468.2674249999982</v>
      </c>
      <c r="U221" s="20">
        <f t="shared" si="148"/>
        <v>25392</v>
      </c>
      <c r="V221" s="20">
        <f t="shared" si="148"/>
        <v>25392</v>
      </c>
      <c r="W221" s="25"/>
      <c r="X221" s="25"/>
      <c r="Y221" s="18">
        <f t="shared" ref="Y221:Z221" si="149">AVERAGE(Y209,Y197,Y185,Y173,Y161)</f>
        <v>0.51</v>
      </c>
      <c r="Z221" s="18">
        <f t="shared" si="149"/>
        <v>0.10400000000000001</v>
      </c>
      <c r="AB221" s="25">
        <v>1</v>
      </c>
      <c r="AC221" s="25"/>
      <c r="AD221" s="24"/>
      <c r="AE221" s="18">
        <f t="shared" ref="AE221:AJ221" si="150">AVERAGE(AE209,AE197,AE185,AE173,AE161)</f>
        <v>0</v>
      </c>
      <c r="AF221" s="18">
        <f t="shared" si="150"/>
        <v>0.63184796655027331</v>
      </c>
      <c r="AG221" s="18">
        <f t="shared" si="150"/>
        <v>4.5560815784497271</v>
      </c>
      <c r="AH221" s="18">
        <f t="shared" si="150"/>
        <v>25</v>
      </c>
      <c r="AI221" s="18">
        <f t="shared" si="150"/>
        <v>0.11357300490974749</v>
      </c>
      <c r="AJ221" s="18">
        <f t="shared" si="150"/>
        <v>40.115884774469833</v>
      </c>
    </row>
    <row r="222" spans="1:36" hidden="1" x14ac:dyDescent="0.25">
      <c r="A222" s="17">
        <v>3</v>
      </c>
      <c r="B222" s="17" t="s">
        <v>21</v>
      </c>
      <c r="C222" s="17" t="s">
        <v>80</v>
      </c>
      <c r="D222" s="17">
        <f>_xlfn.XLOOKUP(A222,PeriodMap!$A$2:$A$45,PeriodMap!$B$2:$B$45)</f>
        <v>2025</v>
      </c>
      <c r="E222" s="17" t="s">
        <v>239</v>
      </c>
      <c r="F222" s="17" t="s">
        <v>238</v>
      </c>
      <c r="G222" s="17" t="s">
        <v>6</v>
      </c>
      <c r="H222" s="17" t="s">
        <v>124</v>
      </c>
      <c r="I222" s="17" t="s">
        <v>40</v>
      </c>
      <c r="J222" s="17" t="s">
        <v>34</v>
      </c>
      <c r="K222" s="17">
        <v>8760</v>
      </c>
      <c r="L222" s="18">
        <f t="shared" ref="L222:S222" si="151">AVERAGE(L210,L198,L186,L174,L162)</f>
        <v>1</v>
      </c>
      <c r="M222" s="18">
        <f t="shared" si="151"/>
        <v>1</v>
      </c>
      <c r="N222" s="18">
        <f t="shared" si="151"/>
        <v>10.51499128</v>
      </c>
      <c r="O222" s="18">
        <f t="shared" si="151"/>
        <v>0</v>
      </c>
      <c r="P222" s="18">
        <f t="shared" si="151"/>
        <v>25</v>
      </c>
      <c r="Q222" s="18">
        <f t="shared" si="151"/>
        <v>5.0000000000000001E-3</v>
      </c>
      <c r="R222" s="18">
        <f t="shared" si="151"/>
        <v>1</v>
      </c>
      <c r="S222" s="18">
        <f t="shared" si="151"/>
        <v>1</v>
      </c>
      <c r="T222" s="103">
        <f t="shared" ref="T222:V222" si="152">T162+T174+T186+T198+T210</f>
        <v>46169.83</v>
      </c>
      <c r="U222" s="20">
        <f t="shared" si="152"/>
        <v>8758</v>
      </c>
      <c r="V222" s="20">
        <f t="shared" si="152"/>
        <v>8758</v>
      </c>
      <c r="W222" s="25"/>
      <c r="X222" s="25"/>
      <c r="Y222" s="18">
        <f t="shared" ref="Y222:Z222" si="153">AVERAGE(Y210,Y198,Y186,Y174,Y162)</f>
        <v>0.68</v>
      </c>
      <c r="Z222" s="18">
        <f t="shared" si="153"/>
        <v>0.10500000000000001</v>
      </c>
      <c r="AB222" s="25">
        <v>1</v>
      </c>
      <c r="AC222" s="25"/>
      <c r="AD222" s="24"/>
      <c r="AE222" s="18">
        <f t="shared" ref="AE222:AJ222" si="154">AVERAGE(AE210,AE198,AE186,AE174,AE162)</f>
        <v>0</v>
      </c>
      <c r="AF222" s="18">
        <f t="shared" si="154"/>
        <v>0.84246395540036456</v>
      </c>
      <c r="AG222" s="18">
        <f t="shared" si="154"/>
        <v>9.6725273245996348</v>
      </c>
      <c r="AH222" s="18">
        <f t="shared" si="154"/>
        <v>25</v>
      </c>
      <c r="AI222" s="18">
        <f t="shared" si="154"/>
        <v>0.11442931981310331</v>
      </c>
      <c r="AJ222" s="18">
        <f t="shared" si="154"/>
        <v>84.52840006737533</v>
      </c>
    </row>
    <row r="223" spans="1:36" s="19" customFormat="1" hidden="1" x14ac:dyDescent="0.25">
      <c r="A223" s="83">
        <v>3</v>
      </c>
      <c r="B223" s="83" t="s">
        <v>23</v>
      </c>
      <c r="C223" s="83" t="s">
        <v>80</v>
      </c>
      <c r="D223" s="83">
        <f>_xlfn.XLOOKUP(A223,PeriodMap!$A$2:$A$45,PeriodMap!$B$2:$B$45)</f>
        <v>2025</v>
      </c>
      <c r="E223" s="83" t="s">
        <v>239</v>
      </c>
      <c r="F223" s="83"/>
      <c r="G223" s="83" t="s">
        <v>6</v>
      </c>
      <c r="H223" s="83" t="s">
        <v>124</v>
      </c>
      <c r="I223" s="83" t="s">
        <v>40</v>
      </c>
      <c r="J223" s="83" t="s">
        <v>34</v>
      </c>
      <c r="K223" s="83">
        <v>8760</v>
      </c>
      <c r="L223" s="84">
        <f t="shared" ref="L223:S223" si="155">AVERAGE(L211,L199,L187,L175,L163)</f>
        <v>1</v>
      </c>
      <c r="M223" s="84">
        <f t="shared" si="155"/>
        <v>1</v>
      </c>
      <c r="N223" s="84">
        <f t="shared" si="155"/>
        <v>32.741428190000001</v>
      </c>
      <c r="O223" s="84">
        <f t="shared" si="155"/>
        <v>0</v>
      </c>
      <c r="P223" s="84">
        <f t="shared" si="155"/>
        <v>25</v>
      </c>
      <c r="Q223" s="84">
        <f t="shared" si="155"/>
        <v>5.0000000000000001E-3</v>
      </c>
      <c r="R223" s="84">
        <f t="shared" si="155"/>
        <v>1</v>
      </c>
      <c r="S223" s="84">
        <f t="shared" si="155"/>
        <v>1</v>
      </c>
      <c r="T223" s="104">
        <f t="shared" ref="T223:V223" si="156">T163+T175+T187+T199+T211</f>
        <v>0</v>
      </c>
      <c r="U223" s="85">
        <f t="shared" si="156"/>
        <v>0</v>
      </c>
      <c r="V223" s="85">
        <f t="shared" si="156"/>
        <v>0</v>
      </c>
      <c r="W223" s="42"/>
      <c r="X223" s="42"/>
      <c r="Y223" s="84">
        <f t="shared" ref="Y223:Z223" si="157">AVERAGE(Y211,Y199,Y187,Y175,Y163)</f>
        <v>6.7</v>
      </c>
      <c r="Z223" s="84">
        <f t="shared" si="157"/>
        <v>0.11200000000000002</v>
      </c>
      <c r="AA223" s="43"/>
      <c r="AB223" s="42">
        <v>1</v>
      </c>
      <c r="AC223" s="42"/>
      <c r="AD223" s="44"/>
      <c r="AE223" s="84">
        <f t="shared" ref="AE223:AJ223" si="158">AVERAGE(AE211,AE199,AE187,AE175,AE163)</f>
        <v>0</v>
      </c>
      <c r="AF223" s="84">
        <f t="shared" si="158"/>
        <v>8.3007477958565321</v>
      </c>
      <c r="AG223" s="84">
        <f t="shared" si="158"/>
        <v>24.44068039414347</v>
      </c>
      <c r="AH223" s="84">
        <f t="shared" si="158"/>
        <v>25</v>
      </c>
      <c r="AI223" s="84">
        <f t="shared" si="158"/>
        <v>0.12047788778229078</v>
      </c>
      <c r="AJ223" s="84">
        <f t="shared" si="158"/>
        <v>202.8644496018135</v>
      </c>
    </row>
    <row r="224" spans="1:36" hidden="1" x14ac:dyDescent="0.25">
      <c r="A224">
        <v>4</v>
      </c>
      <c r="B224" t="s">
        <v>13</v>
      </c>
      <c r="C224" t="s">
        <v>12</v>
      </c>
      <c r="D224">
        <f>_xlfn.XLOOKUP(A224,PeriodMap!$A$2:$A$45,PeriodMap!$B$2:$B$45)</f>
        <v>2029</v>
      </c>
      <c r="E224" t="s">
        <v>227</v>
      </c>
      <c r="F224" t="s">
        <v>229</v>
      </c>
      <c r="G224" t="s">
        <v>6</v>
      </c>
      <c r="H224" t="s">
        <v>124</v>
      </c>
      <c r="I224" t="s">
        <v>33</v>
      </c>
      <c r="J224" t="s">
        <v>34</v>
      </c>
      <c r="K224">
        <v>8760</v>
      </c>
      <c r="L224" s="5">
        <f>_xlfn.XLOOKUP(_xlfn.CONCAT($B224,$C224,$D224),ECT_EfficiencyCostMaxAnnualUF!$J$2:$J$12484,ECT_EfficiencyCostMaxAnnualUF!$F$2:$F$12484)</f>
        <v>0.38096819999999998</v>
      </c>
      <c r="M224" s="5">
        <f>_xlfn.XLOOKUP(_xlfn.CONCAT($B224,$C224,$D224),ECT_EfficiencyCostMaxAnnualUF!$J$2:$J$12484,ECT_EfficiencyCostMaxAnnualUF!$I$2:$I$12484)</f>
        <v>0.85</v>
      </c>
      <c r="N224" s="5">
        <f>_xlfn.XLOOKUP(_xlfn.CONCAT($B224,$C224,$D224),ECT_EfficiencyCostMaxAnnualUF!$J$2:$J$12484,ECT_EfficiencyCostMaxAnnualUF!$G$2:$G$12484)/1000</f>
        <v>13.721031290000001</v>
      </c>
      <c r="O224" s="5">
        <f>_xlfn.XLOOKUP(_xlfn.CONCAT($B224,$C224,$D224),ECT_EfficiencyCostMaxAnnualUF!$J$2:$J$12484,ECT_EfficiencyCostMaxAnnualUF!$H$2:$H$12484)</f>
        <v>133.5230182</v>
      </c>
      <c r="P224" s="74">
        <f>_xlfn.XLOOKUP(_xlfn.CONCAT($B224,$D224+1),ECT_Lifetime!$D$2:$D$1000,ECT_Lifetime!$C$2:$C$1000)</f>
        <v>40</v>
      </c>
      <c r="Q224" s="1">
        <f>_xlfn.XLOOKUP(_xlfn.CONCAT($B224,$D224),ECT_OperationalInfo!$G$2:$G$362,ECT_OperationalInfo!$D$2:$D$362)</f>
        <v>6.6000000000000003E-2</v>
      </c>
      <c r="R224">
        <f>_xlfn.XLOOKUP(_xlfn.CONCAT($B224,$D224),ECT_OperationalInfo!$G$2:$G$362,ECT_OperationalInfo!$E$2:$E$362)</f>
        <v>0.3</v>
      </c>
      <c r="S224">
        <f>_xlfn.XLOOKUP(_xlfn.CONCAT($B224,$D224),ECT_OperationalInfo!$G$2:$G$362,ECT_OperationalInfo!$F$2:$F$362)</f>
        <v>0.3</v>
      </c>
      <c r="T224">
        <f>SUMIF(ECT_LegacyCapacity!$F$2:$F$257,_xlfn.CONCAT($C224,$B224),ECT_LegacyCapacity!$E$2:$E$257)*1000-IFERROR(SUMIFS(ECT_LegacyRetirement!$F$2:$F$2701,ECT_LegacyRetirement!$G$2:$G$2701,_xlfn.CONCAT($B224,$C224),ECT_LegacyRetirement!$E$2:$E$2701,"&lt;="&amp;D224)*1000,0)</f>
        <v>64946.538983999999</v>
      </c>
      <c r="U224" s="16">
        <f>IFERROR(SUMIFS(ECT_CapAddBounds!$F$2:$F$5959,ECT_CapAddBounds!$H$2:$H$5959,_xlfn.CONCAT($B224,$C224),ECT_CapAddBounds!$E$2:$E$5959,"&lt;="&amp;D224)*1000,0)</f>
        <v>3960</v>
      </c>
      <c r="V224" s="16">
        <f>IFERROR(SUMIFS(ECT_CapAddBounds!$G$2:$G$5959,ECT_CapAddBounds!$H$2:$H$5959,_xlfn.CONCAT($B224,$C224),ECT_CapAddBounds!$E$2:$E$5959,"&lt;="&amp;D224)*1000,0)</f>
        <v>6503.0000000000009</v>
      </c>
      <c r="W224" s="1">
        <f>CarriersTech_characteristics!$G$2</f>
        <v>17.207187650000002</v>
      </c>
      <c r="X224" s="1">
        <f>CarriersTech_characteristics!$H$28*1000</f>
        <v>1942097.6230000001</v>
      </c>
      <c r="Y224" s="7">
        <v>3</v>
      </c>
      <c r="Z224">
        <v>0.105</v>
      </c>
      <c r="AA224" s="35"/>
      <c r="AB224" s="1">
        <f>1/L224/(1-Q224)</f>
        <v>2.8103758044980376</v>
      </c>
      <c r="AC224" s="25"/>
      <c r="AD224" s="31">
        <f>X224/(W224*Conversions!$D$2)</f>
        <v>0.40631575182871843</v>
      </c>
      <c r="AE224" s="11">
        <f>O224/W224/Conversions!$D$2*AB224</f>
        <v>7.8507860294473842E-5</v>
      </c>
      <c r="AF224">
        <f>Y224*Conversions!$D$4</f>
        <v>3.7167527444133723</v>
      </c>
      <c r="AG224" s="3">
        <f t="shared" ref="AG224:AG255" si="159">N224-AF224</f>
        <v>10.004278545586629</v>
      </c>
      <c r="AH224">
        <f>P224</f>
        <v>40</v>
      </c>
      <c r="AI224">
        <f t="shared" ref="AI224:AI283" si="160">Z224/(1-(1+Z224)^-AH224)</f>
        <v>0.10697140835497033</v>
      </c>
      <c r="AJ224" s="14">
        <f t="shared" ref="AJ224:AJ283" si="161">AG224/AI224</f>
        <v>93.522920745221626</v>
      </c>
    </row>
    <row r="225" spans="1:36" hidden="1" x14ac:dyDescent="0.25">
      <c r="A225">
        <v>4</v>
      </c>
      <c r="B225" t="s">
        <v>14</v>
      </c>
      <c r="C225" t="s">
        <v>12</v>
      </c>
      <c r="D225">
        <f>_xlfn.XLOOKUP(A225,PeriodMap!$A$2:$A$45,PeriodMap!$B$2:$B$45)</f>
        <v>2029</v>
      </c>
      <c r="E225" t="s">
        <v>227</v>
      </c>
      <c r="F225" t="s">
        <v>234</v>
      </c>
      <c r="G225" t="s">
        <v>6</v>
      </c>
      <c r="H225" t="s">
        <v>124</v>
      </c>
      <c r="I225" t="s">
        <v>35</v>
      </c>
      <c r="J225" t="s">
        <v>34</v>
      </c>
      <c r="K225">
        <v>8760</v>
      </c>
      <c r="L225" s="5">
        <f>_xlfn.XLOOKUP(_xlfn.CONCAT($B225,$C225,$D225),ECT_EfficiencyCostMaxAnnualUF!$J$2:$J$12484,ECT_EfficiencyCostMaxAnnualUF!$F$2:$F$12484)</f>
        <v>0.40444272199999998</v>
      </c>
      <c r="M225" s="5">
        <f>_xlfn.XLOOKUP(_xlfn.CONCAT($B225,$C225,$D225),ECT_EfficiencyCostMaxAnnualUF!$J$2:$J$12484,ECT_EfficiencyCostMaxAnnualUF!$I$2:$I$12484)</f>
        <v>0.85</v>
      </c>
      <c r="N225" s="5">
        <f>_xlfn.XLOOKUP(_xlfn.CONCAT($B225,$C225,$D225),ECT_EfficiencyCostMaxAnnualUF!$J$2:$J$12484,ECT_EfficiencyCostMaxAnnualUF!$G$2:$G$12484)/1000</f>
        <v>8.512227803</v>
      </c>
      <c r="O225" s="5">
        <f>_xlfn.XLOOKUP(_xlfn.CONCAT($B225,$C225,$D225),ECT_EfficiencyCostMaxAnnualUF!$J$2:$J$12484,ECT_EfficiencyCostMaxAnnualUF!$H$2:$H$12484)</f>
        <v>0</v>
      </c>
      <c r="P225" s="74">
        <f>_xlfn.XLOOKUP(_xlfn.CONCAT($B225,$D225+1),ECT_Lifetime!$D$2:$D$1000,ECT_Lifetime!$C$2:$C$1000)</f>
        <v>25</v>
      </c>
      <c r="Q225" s="1">
        <f>_xlfn.XLOOKUP(_xlfn.CONCAT($B225,$D225),ECT_OperationalInfo!$G$2:$G$362,ECT_OperationalInfo!$D$2:$D$362)</f>
        <v>0.02</v>
      </c>
      <c r="R225">
        <f>_xlfn.XLOOKUP(_xlfn.CONCAT($B225,$D225),ECT_OperationalInfo!$G$2:$G$362,ECT_OperationalInfo!$E$2:$E$362)</f>
        <v>0.9</v>
      </c>
      <c r="S225">
        <f>_xlfn.XLOOKUP(_xlfn.CONCAT($B225,$D225),ECT_OperationalInfo!$G$2:$G$362,ECT_OperationalInfo!$F$2:$F$362)</f>
        <v>0.9</v>
      </c>
      <c r="T225">
        <f>SUMIF(ECT_LegacyCapacity!$F$2:$F$257,_xlfn.CONCAT($C225,$B225),ECT_LegacyCapacity!$E$2:$E$257)*1000-IFERROR(SUMIFS(ECT_LegacyRetirement!$F$2:$F$2701,ECT_LegacyRetirement!$G$2:$G$2701,_xlfn.CONCAT($B225,$C225),ECT_LegacyRetirement!$E$2:$E$2701,"&lt;="&amp;D225)*1000,0)</f>
        <v>6700.5467170000011</v>
      </c>
      <c r="U225" s="16">
        <f>IFERROR(SUMIFS(ECT_CapAddBounds!$F$2:$F$5959,ECT_CapAddBounds!$H$2:$H$5959,_xlfn.CONCAT($B225,$C225),ECT_CapAddBounds!$E$2:$E$5959,"&lt;="&amp;D225)*1000,0)</f>
        <v>0</v>
      </c>
      <c r="V225" s="16">
        <f>IFERROR(SUMIFS(ECT_CapAddBounds!$G$2:$G$5959,ECT_CapAddBounds!$H$2:$H$5959,_xlfn.CONCAT($B225,$C225),ECT_CapAddBounds!$E$2:$E$5959,"&lt;="&amp;D225)*1000,0)</f>
        <v>468.00000000000006</v>
      </c>
      <c r="W225" s="1">
        <f>CarriersTech_characteristics!$G$3</f>
        <v>37.681199999999997</v>
      </c>
      <c r="X225" s="1">
        <f>CarriersTech_characteristics!$H$3*1000</f>
        <v>3025024.5490000001</v>
      </c>
      <c r="Y225">
        <v>2.9</v>
      </c>
      <c r="Z225">
        <v>0.105</v>
      </c>
      <c r="AB225" s="1">
        <f>1/L225/(1-Q225)</f>
        <v>2.5229979617863072</v>
      </c>
      <c r="AC225" s="25"/>
      <c r="AD225" s="31">
        <f>(X225*Conversions!$D$3)/(W225*Conversions!$D$2)</f>
        <v>0.23958587284408495</v>
      </c>
      <c r="AE225">
        <v>0</v>
      </c>
      <c r="AF225">
        <f>Y225*Conversions!$D$4</f>
        <v>3.5928609862662602</v>
      </c>
      <c r="AG225" s="3">
        <f t="shared" si="159"/>
        <v>4.9193668167337403</v>
      </c>
      <c r="AH225">
        <f t="shared" ref="AH225:AH283" si="162">P225</f>
        <v>25</v>
      </c>
      <c r="AI225">
        <f t="shared" si="160"/>
        <v>0.11442931981310331</v>
      </c>
      <c r="AJ225" s="14">
        <f t="shared" si="161"/>
        <v>42.990440079242902</v>
      </c>
    </row>
    <row r="226" spans="1:36" hidden="1" x14ac:dyDescent="0.25">
      <c r="A226">
        <v>4</v>
      </c>
      <c r="B226" t="s">
        <v>16</v>
      </c>
      <c r="C226" t="s">
        <v>12</v>
      </c>
      <c r="D226">
        <f>_xlfn.XLOOKUP(A226,PeriodMap!$A$2:$A$45,PeriodMap!$B$2:$B$45)</f>
        <v>2029</v>
      </c>
      <c r="E226" t="s">
        <v>227</v>
      </c>
      <c r="G226" t="s">
        <v>6</v>
      </c>
      <c r="H226" t="s">
        <v>124</v>
      </c>
      <c r="I226" t="s">
        <v>35</v>
      </c>
      <c r="J226" t="s">
        <v>34</v>
      </c>
      <c r="K226">
        <v>8760</v>
      </c>
      <c r="L226" s="5">
        <f>_xlfn.XLOOKUP(_xlfn.CONCAT($B226,$C226,$D226),ECT_EfficiencyCostMaxAnnualUF!$J$2:$J$12484,ECT_EfficiencyCostMaxAnnualUF!$F$2:$F$12484)</f>
        <v>0.28070162799999998</v>
      </c>
      <c r="M226" s="5">
        <f>_xlfn.XLOOKUP(_xlfn.CONCAT($B226,$C226,$D226),ECT_EfficiencyCostMaxAnnualUF!$J$2:$J$12484,ECT_EfficiencyCostMaxAnnualUF!$I$2:$I$12484)</f>
        <v>0.85</v>
      </c>
      <c r="N226" s="5">
        <f>_xlfn.XLOOKUP(_xlfn.CONCAT($B226,$C226,$D226),ECT_EfficiencyCostMaxAnnualUF!$J$2:$J$12484,ECT_EfficiencyCostMaxAnnualUF!$G$2:$G$12484)/1000</f>
        <v>6.6797506489999998</v>
      </c>
      <c r="O226" s="5">
        <f>_xlfn.XLOOKUP(_xlfn.CONCAT($B226,$C226,$D226),ECT_EfficiencyCostMaxAnnualUF!$J$2:$J$12484,ECT_EfficiencyCostMaxAnnualUF!$H$2:$H$12484)</f>
        <v>0</v>
      </c>
      <c r="P226" s="74">
        <f>_xlfn.XLOOKUP(_xlfn.CONCAT($B226,$D226+1),ECT_Lifetime!$D$2:$D$1000,ECT_Lifetime!$C$2:$C$1000)</f>
        <v>25</v>
      </c>
      <c r="Q226" s="1">
        <f>_xlfn.XLOOKUP(_xlfn.CONCAT($B226,$D226),ECT_OperationalInfo!$G$2:$G$362,ECT_OperationalInfo!$D$2:$D$362)</f>
        <v>0.01</v>
      </c>
      <c r="R226">
        <f>_xlfn.XLOOKUP(_xlfn.CONCAT($B226,$D226),ECT_OperationalInfo!$G$2:$G$362,ECT_OperationalInfo!$E$2:$E$362)</f>
        <v>1</v>
      </c>
      <c r="S226">
        <f>_xlfn.XLOOKUP(_xlfn.CONCAT($B226,$D226),ECT_OperationalInfo!$G$2:$G$362,ECT_OperationalInfo!$F$2:$F$362)</f>
        <v>1</v>
      </c>
      <c r="T226">
        <f>SUMIF(ECT_LegacyCapacity!$F$2:$F$257,_xlfn.CONCAT($C226,$B226),ECT_LegacyCapacity!$E$2:$E$257)*1000-IFERROR(SUMIFS(ECT_LegacyRetirement!$F$2:$F$2701,ECT_LegacyRetirement!$G$2:$G$2701,_xlfn.CONCAT($B226,$C226),ECT_LegacyRetirement!$E$2:$E$2701,"&lt;="&amp;D226)*1000,0)</f>
        <v>0</v>
      </c>
      <c r="U226" s="16">
        <f>IFERROR(SUMIFS(ECT_CapAddBounds!$F$2:$F$5959,ECT_CapAddBounds!$H$2:$H$5959,_xlfn.CONCAT($B226,$C226),ECT_CapAddBounds!$E$2:$E$5959,"&lt;="&amp;D226)*1000,0)</f>
        <v>0</v>
      </c>
      <c r="V226" s="16">
        <f>IFERROR(SUMIFS(ECT_CapAddBounds!$G$2:$G$5959,ECT_CapAddBounds!$H$2:$H$5959,_xlfn.CONCAT($B226,$C226),ECT_CapAddBounds!$E$2:$E$5959,"&lt;="&amp;D226)*1000,0)</f>
        <v>2099.9999999999995</v>
      </c>
      <c r="W226" s="1">
        <f>CarriersTech_characteristics!$G$3</f>
        <v>37.681199999999997</v>
      </c>
      <c r="X226" s="1">
        <f>CarriersTech_characteristics!$H$3*1000</f>
        <v>3025024.5490000001</v>
      </c>
      <c r="Y226">
        <v>0.7</v>
      </c>
      <c r="Z226">
        <v>0.105</v>
      </c>
      <c r="AB226" s="1">
        <f>1/L226/(1-Q226)</f>
        <v>3.5984864687033813</v>
      </c>
      <c r="AC226" s="25"/>
      <c r="AD226" s="31">
        <f>(X226*Conversions!$D$3)/(W226*Conversions!$D$2)</f>
        <v>0.23958587284408495</v>
      </c>
      <c r="AE226">
        <v>0</v>
      </c>
      <c r="AF226">
        <f>Y226*Conversions!$D$4</f>
        <v>0.86724230702978689</v>
      </c>
      <c r="AG226" s="3">
        <f t="shared" si="159"/>
        <v>5.8125083419702133</v>
      </c>
      <c r="AH226">
        <f t="shared" si="162"/>
        <v>25</v>
      </c>
      <c r="AI226">
        <f t="shared" si="160"/>
        <v>0.11442931981310331</v>
      </c>
      <c r="AJ226" s="14">
        <f t="shared" si="161"/>
        <v>50.795620837943865</v>
      </c>
    </row>
    <row r="227" spans="1:36" hidden="1" x14ac:dyDescent="0.25">
      <c r="A227">
        <v>4</v>
      </c>
      <c r="B227" t="s">
        <v>17</v>
      </c>
      <c r="C227" t="s">
        <v>12</v>
      </c>
      <c r="D227">
        <f>_xlfn.XLOOKUP(A227,PeriodMap!$A$2:$A$45,PeriodMap!$B$2:$B$45)</f>
        <v>2029</v>
      </c>
      <c r="E227" t="s">
        <v>227</v>
      </c>
      <c r="F227" t="s">
        <v>235</v>
      </c>
      <c r="G227" t="s">
        <v>6</v>
      </c>
      <c r="H227" t="s">
        <v>124</v>
      </c>
      <c r="I227" t="s">
        <v>36</v>
      </c>
      <c r="J227" t="s">
        <v>34</v>
      </c>
      <c r="K227">
        <v>8760</v>
      </c>
      <c r="L227" s="5">
        <f>_xlfn.XLOOKUP(_xlfn.CONCAT($B227,$C227,$D227),ECT_EfficiencyCostMaxAnnualUF!$J$2:$J$12484,ECT_EfficiencyCostMaxAnnualUF!$F$2:$F$12484)</f>
        <v>1</v>
      </c>
      <c r="M227" s="5">
        <f>_xlfn.XLOOKUP(_xlfn.CONCAT($B227,$C227,$D227),ECT_EfficiencyCostMaxAnnualUF!$J$2:$J$12484,ECT_EfficiencyCostMaxAnnualUF!$I$2:$I$12484)</f>
        <v>0.70916666699999997</v>
      </c>
      <c r="N227" s="5">
        <f>_xlfn.XLOOKUP(_xlfn.CONCAT($B227,$C227,$D227),ECT_EfficiencyCostMaxAnnualUF!$J$2:$J$12484,ECT_EfficiencyCostMaxAnnualUF!$G$2:$G$12484)/1000</f>
        <v>20.833210350000002</v>
      </c>
      <c r="O227" s="5">
        <f>_xlfn.XLOOKUP(_xlfn.CONCAT($B227,$C227,$D227),ECT_EfficiencyCostMaxAnnualUF!$J$2:$J$12484,ECT_EfficiencyCostMaxAnnualUF!$H$2:$H$12484)</f>
        <v>0</v>
      </c>
      <c r="P227" s="74">
        <f>_xlfn.XLOOKUP(_xlfn.CONCAT($B227,$D227+1),ECT_Lifetime!$D$2:$D$1000,ECT_Lifetime!$C$2:$C$1000)</f>
        <v>40</v>
      </c>
      <c r="Q227" s="1">
        <f>_xlfn.XLOOKUP(_xlfn.CONCAT($B227,$D227),ECT_OperationalInfo!$G$2:$G$362,ECT_OperationalInfo!$D$2:$D$362)</f>
        <v>0.10780000000000001</v>
      </c>
      <c r="R227">
        <f>_xlfn.XLOOKUP(_xlfn.CONCAT($B227,$D227),ECT_OperationalInfo!$G$2:$G$362,ECT_OperationalInfo!$E$2:$E$362)</f>
        <v>0.01</v>
      </c>
      <c r="S227">
        <f>_xlfn.XLOOKUP(_xlfn.CONCAT($B227,$D227),ECT_OperationalInfo!$G$2:$G$362,ECT_OperationalInfo!$F$2:$F$362)</f>
        <v>0.01</v>
      </c>
      <c r="T227">
        <f>SUMIF(ECT_LegacyCapacity!$F$2:$F$257,_xlfn.CONCAT($C227,$B227),ECT_LegacyCapacity!$E$2:$E$257)*1000-IFERROR(SUMIFS(ECT_LegacyRetirement!$F$2:$F$2701,ECT_LegacyRetirement!$G$2:$G$2701,_xlfn.CONCAT($B227,$C227),ECT_LegacyRetirement!$E$2:$E$2701,"&lt;="&amp;D227)*1000,0)</f>
        <v>1603.5183979999999</v>
      </c>
      <c r="U227" s="16">
        <f>IFERROR(SUMIFS(ECT_CapAddBounds!$F$2:$F$5959,ECT_CapAddBounds!$H$2:$H$5959,_xlfn.CONCAT($B227,$C227),ECT_CapAddBounds!$E$2:$E$5959,"&lt;="&amp;D227)*1000,0)</f>
        <v>1400</v>
      </c>
      <c r="V227" s="16">
        <f>IFERROR(SUMIFS(ECT_CapAddBounds!$G$2:$G$5959,ECT_CapAddBounds!$H$2:$H$5959,_xlfn.CONCAT($B227,$C227),ECT_CapAddBounds!$E$2:$E$5959,"&lt;="&amp;D227)*1000,0)</f>
        <v>1400</v>
      </c>
      <c r="W227" s="27"/>
      <c r="X227" s="27"/>
      <c r="Y227">
        <v>4.3</v>
      </c>
      <c r="Z227">
        <v>0.105</v>
      </c>
      <c r="AB227" s="1">
        <f>1/L227/(1-Q227)</f>
        <v>1.1208249271463797</v>
      </c>
      <c r="AC227" s="25"/>
      <c r="AD227" s="26"/>
      <c r="AE227">
        <v>0</v>
      </c>
      <c r="AF227">
        <f>Y227*Conversions!$D$4</f>
        <v>5.3273456003258337</v>
      </c>
      <c r="AG227" s="3">
        <f t="shared" si="159"/>
        <v>15.505864749674167</v>
      </c>
      <c r="AH227">
        <f t="shared" si="162"/>
        <v>40</v>
      </c>
      <c r="AI227">
        <f t="shared" si="160"/>
        <v>0.10697140835497033</v>
      </c>
      <c r="AJ227" s="14">
        <f t="shared" si="161"/>
        <v>144.95335705238193</v>
      </c>
    </row>
    <row r="228" spans="1:36" hidden="1" x14ac:dyDescent="0.25">
      <c r="A228">
        <v>4</v>
      </c>
      <c r="B228" t="s">
        <v>22</v>
      </c>
      <c r="C228" t="s">
        <v>12</v>
      </c>
      <c r="D228">
        <f>_xlfn.XLOOKUP(A228,PeriodMap!$A$2:$A$45,PeriodMap!$B$2:$B$45)</f>
        <v>2029</v>
      </c>
      <c r="E228" t="s">
        <v>227</v>
      </c>
      <c r="G228" t="s">
        <v>6</v>
      </c>
      <c r="H228" t="s">
        <v>124</v>
      </c>
      <c r="I228" t="s">
        <v>36</v>
      </c>
      <c r="J228" t="s">
        <v>34</v>
      </c>
      <c r="K228">
        <v>8760</v>
      </c>
      <c r="L228" s="5">
        <f>_xlfn.XLOOKUP(_xlfn.CONCAT($B228,$C228,$D228),ECT_EfficiencyCostMaxAnnualUF!$J$2:$J$12484,ECT_EfficiencyCostMaxAnnualUF!$F$2:$F$12484)</f>
        <v>1</v>
      </c>
      <c r="M228" s="5">
        <f>_xlfn.XLOOKUP(_xlfn.CONCAT($B228,$C228,$D228),ECT_EfficiencyCostMaxAnnualUF!$J$2:$J$12484,ECT_EfficiencyCostMaxAnnualUF!$I$2:$I$12484)</f>
        <v>0.70916666699999997</v>
      </c>
      <c r="N228" s="5">
        <f>_xlfn.XLOOKUP(_xlfn.CONCAT($B228,$C228,$D228),ECT_EfficiencyCostMaxAnnualUF!$J$2:$J$12484,ECT_EfficiencyCostMaxAnnualUF!$G$2:$G$12484)/1000</f>
        <v>35.289429389999995</v>
      </c>
      <c r="O228" s="5">
        <f>_xlfn.XLOOKUP(_xlfn.CONCAT($B228,$C228,$D228),ECT_EfficiencyCostMaxAnnualUF!$J$2:$J$12484,ECT_EfficiencyCostMaxAnnualUF!$H$2:$H$12484)</f>
        <v>0</v>
      </c>
      <c r="P228" s="74">
        <f>_xlfn.XLOOKUP(_xlfn.CONCAT($B228,$D228+1),ECT_Lifetime!$D$2:$D$1000,ECT_Lifetime!$C$2:$C$1000)</f>
        <v>30</v>
      </c>
      <c r="Q228" s="1">
        <f>_xlfn.XLOOKUP(_xlfn.CONCAT($B228,$D228),ECT_OperationalInfo!$G$2:$G$362,ECT_OperationalInfo!$D$2:$D$362)</f>
        <v>0.05</v>
      </c>
      <c r="R228">
        <f>_xlfn.XLOOKUP(_xlfn.CONCAT($B228,$D228),ECT_OperationalInfo!$G$2:$G$362,ECT_OperationalInfo!$E$2:$E$362)</f>
        <v>0.01</v>
      </c>
      <c r="S228">
        <f>_xlfn.XLOOKUP(_xlfn.CONCAT($B228,$D228),ECT_OperationalInfo!$G$2:$G$362,ECT_OperationalInfo!$F$2:$F$362)</f>
        <v>0.01</v>
      </c>
      <c r="T228">
        <f>SUMIF(ECT_LegacyCapacity!$F$2:$F$257,_xlfn.CONCAT($C228,$B228),ECT_LegacyCapacity!$E$2:$E$257)*1000-IFERROR(SUMIFS(ECT_LegacyRetirement!$F$2:$F$2701,ECT_LegacyRetirement!$G$2:$G$2701,_xlfn.CONCAT($B228,$C228),ECT_LegacyRetirement!$E$2:$E$2701,"&lt;="&amp;D228)*1000,0)</f>
        <v>0</v>
      </c>
      <c r="U228" s="16">
        <f>IFERROR(SUMIFS(ECT_CapAddBounds!$F$2:$F$5959,ECT_CapAddBounds!$H$2:$H$5959,_xlfn.CONCAT($B228,$C228),ECT_CapAddBounds!$E$2:$E$5959,"&lt;="&amp;D228)*1000,0)</f>
        <v>0</v>
      </c>
      <c r="V228" s="16">
        <f>IFERROR(SUMIFS(ECT_CapAddBounds!$G$2:$G$5959,ECT_CapAddBounds!$H$2:$H$5959,_xlfn.CONCAT($B228,$C228),ECT_CapAddBounds!$E$2:$E$5959,"&lt;="&amp;D228)*1000,0)</f>
        <v>0</v>
      </c>
      <c r="W228" s="27"/>
      <c r="X228" s="27"/>
      <c r="Y228">
        <v>5</v>
      </c>
      <c r="Z228">
        <v>0.105</v>
      </c>
      <c r="AB228" s="1">
        <f>1/L228/(1-Q228)</f>
        <v>1.0526315789473684</v>
      </c>
      <c r="AC228" s="25"/>
      <c r="AD228" s="26"/>
      <c r="AE228">
        <v>0</v>
      </c>
      <c r="AF228">
        <f>Y228*Conversions!$D$4</f>
        <v>6.1945879073556211</v>
      </c>
      <c r="AG228" s="3">
        <f t="shared" si="159"/>
        <v>29.094841482644373</v>
      </c>
      <c r="AH228">
        <f t="shared" si="162"/>
        <v>30</v>
      </c>
      <c r="AI228">
        <f t="shared" si="160"/>
        <v>0.11052848152960514</v>
      </c>
      <c r="AJ228" s="14">
        <f t="shared" si="161"/>
        <v>263.2338839727143</v>
      </c>
    </row>
    <row r="229" spans="1:36" hidden="1" x14ac:dyDescent="0.25">
      <c r="A229">
        <v>4</v>
      </c>
      <c r="B229" t="s">
        <v>15</v>
      </c>
      <c r="C229" t="s">
        <v>12</v>
      </c>
      <c r="D229">
        <f>_xlfn.XLOOKUP(A229,PeriodMap!$A$2:$A$45,PeriodMap!$B$2:$B$45)</f>
        <v>2029</v>
      </c>
      <c r="E229" t="s">
        <v>231</v>
      </c>
      <c r="F229" t="s">
        <v>232</v>
      </c>
      <c r="G229" t="s">
        <v>6</v>
      </c>
      <c r="H229" t="s">
        <v>124</v>
      </c>
      <c r="I229" t="s">
        <v>37</v>
      </c>
      <c r="J229" t="s">
        <v>34</v>
      </c>
      <c r="K229">
        <v>8760</v>
      </c>
      <c r="L229" s="5">
        <f>_xlfn.XLOOKUP(_xlfn.CONCAT($B229,$C229,$D229),ECT_EfficiencyCostMaxAnnualUF!$J$2:$J$12484,ECT_EfficiencyCostMaxAnnualUF!$F$2:$F$12484)</f>
        <v>1</v>
      </c>
      <c r="M229" s="5">
        <f>_xlfn.XLOOKUP(_xlfn.CONCAT($B229,$C229,$D229),ECT_EfficiencyCostMaxAnnualUF!$J$2:$J$12484,ECT_EfficiencyCostMaxAnnualUF!$I$2:$I$12484)</f>
        <v>1</v>
      </c>
      <c r="N229" s="5">
        <f>_xlfn.XLOOKUP(_xlfn.CONCAT($B229,$C229,$D229),ECT_EfficiencyCostMaxAnnualUF!$J$2:$J$12484,ECT_EfficiencyCostMaxAnnualUF!$G$2:$G$12484)/1000</f>
        <v>19.631814519999999</v>
      </c>
      <c r="O229" s="5">
        <f>_xlfn.XLOOKUP(_xlfn.CONCAT($B229,$C229,$D229),ECT_EfficiencyCostMaxAnnualUF!$J$2:$J$12484,ECT_EfficiencyCostMaxAnnualUF!$H$2:$H$12484)</f>
        <v>0</v>
      </c>
      <c r="P229" s="74">
        <f>_xlfn.XLOOKUP(_xlfn.CONCAT($B229,$D229+1),ECT_Lifetime!$D$2:$D$1000,ECT_Lifetime!$C$2:$C$1000)</f>
        <v>40</v>
      </c>
      <c r="Q229" s="1">
        <f>_xlfn.XLOOKUP(_xlfn.CONCAT($B229,$D229),ECT_OperationalInfo!$G$2:$G$362,ECT_OperationalInfo!$D$2:$D$362)</f>
        <v>6.0000000000000001E-3</v>
      </c>
      <c r="R229">
        <f>_xlfn.XLOOKUP(_xlfn.CONCAT($B229,$D229),ECT_OperationalInfo!$G$2:$G$362,ECT_OperationalInfo!$E$2:$E$362)</f>
        <v>1</v>
      </c>
      <c r="S229">
        <f>_xlfn.XLOOKUP(_xlfn.CONCAT($B229,$D229),ECT_OperationalInfo!$G$2:$G$362,ECT_OperationalInfo!$F$2:$F$362)</f>
        <v>1</v>
      </c>
      <c r="T229">
        <f>SUMIF(ECT_LegacyCapacity!$F$2:$F$257,_xlfn.CONCAT($C229,$B229),ECT_LegacyCapacity!$E$2:$E$257)*1000-IFERROR(SUMIFS(ECT_LegacyRetirement!$F$2:$F$2701,ECT_LegacyRetirement!$G$2:$G$2701,_xlfn.CONCAT($B229,$C229),ECT_LegacyRetirement!$E$2:$E$2701,"&lt;="&amp;D229)*1000,0)</f>
        <v>20527.317305</v>
      </c>
      <c r="U229" s="16">
        <f>IFERROR(SUMIFS(ECT_CapAddBounds!$F$2:$F$5959,ECT_CapAddBounds!$H$2:$H$5959,_xlfn.CONCAT($B229,$C229),ECT_CapAddBounds!$E$2:$E$5959,"&lt;="&amp;D229)*1000,0)</f>
        <v>3834</v>
      </c>
      <c r="V229" s="16">
        <f>IFERROR(SUMIFS(ECT_CapAddBounds!$G$2:$G$5959,ECT_CapAddBounds!$H$2:$H$5959,_xlfn.CONCAT($B229,$C229),ECT_CapAddBounds!$E$2:$E$5959,"&lt;="&amp;D229)*1000,0)</f>
        <v>3834</v>
      </c>
      <c r="W229" s="25"/>
      <c r="X229" s="28"/>
      <c r="Y229">
        <v>4.4000000000000004</v>
      </c>
      <c r="Z229">
        <v>0.105</v>
      </c>
      <c r="AB229" s="24"/>
      <c r="AC229" s="1">
        <f>L229-Q229</f>
        <v>0.99399999999999999</v>
      </c>
      <c r="AD229" s="24"/>
      <c r="AE229">
        <v>0</v>
      </c>
      <c r="AF229">
        <f>Y229*Conversions!$D$4</f>
        <v>5.4512373584729472</v>
      </c>
      <c r="AG229" s="3">
        <f t="shared" si="159"/>
        <v>14.180577161527051</v>
      </c>
      <c r="AH229">
        <f t="shared" si="162"/>
        <v>40</v>
      </c>
      <c r="AI229">
        <f t="shared" si="160"/>
        <v>0.10697140835497033</v>
      </c>
      <c r="AJ229" s="14">
        <f t="shared" si="161"/>
        <v>132.56418121065303</v>
      </c>
    </row>
    <row r="230" spans="1:36" hidden="1" x14ac:dyDescent="0.25">
      <c r="A230">
        <v>4</v>
      </c>
      <c r="B230" t="s">
        <v>18</v>
      </c>
      <c r="C230" t="s">
        <v>12</v>
      </c>
      <c r="D230">
        <f>_xlfn.XLOOKUP(A230,PeriodMap!$A$2:$A$45,PeriodMap!$B$2:$B$45)</f>
        <v>2029</v>
      </c>
      <c r="E230" t="s">
        <v>231</v>
      </c>
      <c r="F230" t="s">
        <v>233</v>
      </c>
      <c r="G230" t="s">
        <v>6</v>
      </c>
      <c r="H230" t="s">
        <v>124</v>
      </c>
      <c r="I230" t="s">
        <v>37</v>
      </c>
      <c r="J230" t="s">
        <v>34</v>
      </c>
      <c r="K230">
        <v>8760</v>
      </c>
      <c r="L230" s="5">
        <f>_xlfn.XLOOKUP(_xlfn.CONCAT($B230,$C230,$D230),ECT_EfficiencyCostMaxAnnualUF!$J$2:$J$12484,ECT_EfficiencyCostMaxAnnualUF!$F$2:$F$12484)</f>
        <v>1</v>
      </c>
      <c r="M230" s="5">
        <f>_xlfn.XLOOKUP(_xlfn.CONCAT($B230,$C230,$D230),ECT_EfficiencyCostMaxAnnualUF!$J$2:$J$12484,ECT_EfficiencyCostMaxAnnualUF!$I$2:$I$12484)</f>
        <v>1</v>
      </c>
      <c r="N230" s="5">
        <f>_xlfn.XLOOKUP(_xlfn.CONCAT($B230,$C230,$D230),ECT_EfficiencyCostMaxAnnualUF!$J$2:$J$12484,ECT_EfficiencyCostMaxAnnualUF!$G$2:$G$12484)/1000</f>
        <v>11.825348760000001</v>
      </c>
      <c r="O230" s="5">
        <f>_xlfn.XLOOKUP(_xlfn.CONCAT($B230,$C230,$D230),ECT_EfficiencyCostMaxAnnualUF!$J$2:$J$12484,ECT_EfficiencyCostMaxAnnualUF!$H$2:$H$12484)</f>
        <v>0</v>
      </c>
      <c r="P230" s="74">
        <f>_xlfn.XLOOKUP(_xlfn.CONCAT($B230,$D230+1),ECT_Lifetime!$D$2:$D$1000,ECT_Lifetime!$C$2:$C$1000)</f>
        <v>35</v>
      </c>
      <c r="Q230" s="1">
        <f>_xlfn.XLOOKUP(_xlfn.CONCAT($B230,$D230),ECT_OperationalInfo!$G$2:$G$362,ECT_OperationalInfo!$D$2:$D$362)</f>
        <v>0.01</v>
      </c>
      <c r="R230">
        <f>_xlfn.XLOOKUP(_xlfn.CONCAT($B230,$D230),ECT_OperationalInfo!$G$2:$G$362,ECT_OperationalInfo!$E$2:$E$362)</f>
        <v>1</v>
      </c>
      <c r="S230">
        <f>_xlfn.XLOOKUP(_xlfn.CONCAT($B230,$D230),ECT_OperationalInfo!$G$2:$G$362,ECT_OperationalInfo!$F$2:$F$362)</f>
        <v>1</v>
      </c>
      <c r="T230">
        <f>SUMIF(ECT_LegacyCapacity!$F$2:$F$257,_xlfn.CONCAT($C230,$B230),ECT_LegacyCapacity!$E$2:$E$257)*1000-IFERROR(SUMIFS(ECT_LegacyRetirement!$F$2:$F$2701,ECT_LegacyRetirement!$G$2:$G$2701,_xlfn.CONCAT($B230,$C230),ECT_LegacyRetirement!$E$2:$E$2701,"&lt;="&amp;D230)*1000,0)</f>
        <v>1698.7499999999998</v>
      </c>
      <c r="U230" s="16">
        <f>IFERROR(SUMIFS(ECT_CapAddBounds!$F$2:$F$5959,ECT_CapAddBounds!$H$2:$H$5959,_xlfn.CONCAT($B230,$C230),ECT_CapAddBounds!$E$2:$E$5959,"&lt;="&amp;D230)*1000,0)</f>
        <v>148.00000000000009</v>
      </c>
      <c r="V230" s="16">
        <f>IFERROR(SUMIFS(ECT_CapAddBounds!$G$2:$G$5959,ECT_CapAddBounds!$H$2:$H$5959,_xlfn.CONCAT($B230,$C230),ECT_CapAddBounds!$E$2:$E$5959,"&lt;="&amp;D230)*1000,0)</f>
        <v>148.00000000000009</v>
      </c>
      <c r="W230" s="25"/>
      <c r="X230" s="28"/>
      <c r="Y230">
        <f>2.4</f>
        <v>2.4</v>
      </c>
      <c r="Z230">
        <v>8.3500000000000005E-2</v>
      </c>
      <c r="AB230" s="24"/>
      <c r="AC230" s="1">
        <f>L230-Q230</f>
        <v>0.99</v>
      </c>
      <c r="AD230" s="24"/>
      <c r="AE230">
        <v>0</v>
      </c>
      <c r="AF230">
        <f>Y230*Conversions!$D$4</f>
        <v>2.973402195530698</v>
      </c>
      <c r="AG230" s="3">
        <f t="shared" si="159"/>
        <v>8.8519465644693032</v>
      </c>
      <c r="AH230">
        <f t="shared" si="162"/>
        <v>35</v>
      </c>
      <c r="AI230">
        <f t="shared" si="160"/>
        <v>8.8866958914066166E-2</v>
      </c>
      <c r="AJ230" s="14">
        <f t="shared" si="161"/>
        <v>99.608973600965513</v>
      </c>
    </row>
    <row r="231" spans="1:36" hidden="1" x14ac:dyDescent="0.25">
      <c r="A231">
        <v>4</v>
      </c>
      <c r="B231" t="s">
        <v>7</v>
      </c>
      <c r="C231" t="s">
        <v>12</v>
      </c>
      <c r="D231">
        <f>_xlfn.XLOOKUP(A231,PeriodMap!$A$2:$A$45,PeriodMap!$B$2:$B$45)</f>
        <v>2029</v>
      </c>
      <c r="E231" t="s">
        <v>227</v>
      </c>
      <c r="F231" t="s">
        <v>230</v>
      </c>
      <c r="G231" t="s">
        <v>6</v>
      </c>
      <c r="H231" t="s">
        <v>124</v>
      </c>
      <c r="I231" t="s">
        <v>38</v>
      </c>
      <c r="J231" t="s">
        <v>34</v>
      </c>
      <c r="K231">
        <v>8760</v>
      </c>
      <c r="L231" s="5">
        <f>_xlfn.XLOOKUP(_xlfn.CONCAT($B231,$C231,$D231),ECT_EfficiencyCostMaxAnnualUF!$J$2:$J$12484,ECT_EfficiencyCostMaxAnnualUF!$F$2:$F$12484)</f>
        <v>0.238845897</v>
      </c>
      <c r="M231" s="5">
        <f>_xlfn.XLOOKUP(_xlfn.CONCAT($B231,$C231,$D231),ECT_EfficiencyCostMaxAnnualUF!$J$2:$J$12484,ECT_EfficiencyCostMaxAnnualUF!$I$2:$I$12484)</f>
        <v>1</v>
      </c>
      <c r="N231" s="5">
        <f>_xlfn.XLOOKUP(_xlfn.CONCAT($B231,$C231,$D231),ECT_EfficiencyCostMaxAnnualUF!$J$2:$J$12484,ECT_EfficiencyCostMaxAnnualUF!$G$2:$G$12484)/1000</f>
        <v>7.7134572399999994</v>
      </c>
      <c r="O231" s="5">
        <f>_xlfn.XLOOKUP(_xlfn.CONCAT($B231,$C231,$D231),ECT_EfficiencyCostMaxAnnualUF!$J$2:$J$12484,ECT_EfficiencyCostMaxAnnualUF!$H$2:$H$12484)</f>
        <v>0</v>
      </c>
      <c r="P231" s="74">
        <f>_xlfn.XLOOKUP(_xlfn.CONCAT($B231,$D231+1),ECT_Lifetime!$D$2:$D$1000,ECT_Lifetime!$C$2:$C$1000)</f>
        <v>20</v>
      </c>
      <c r="Q231" s="1">
        <f>_xlfn.XLOOKUP(_xlfn.CONCAT($B231,$D231),ECT_OperationalInfo!$G$2:$G$362,ECT_OperationalInfo!$D$2:$D$362)</f>
        <v>0.1</v>
      </c>
      <c r="R231">
        <f>_xlfn.XLOOKUP(_xlfn.CONCAT($B231,$D231),ECT_OperationalInfo!$G$2:$G$362,ECT_OperationalInfo!$E$2:$E$362)</f>
        <v>0.06</v>
      </c>
      <c r="S231">
        <f>_xlfn.XLOOKUP(_xlfn.CONCAT($B231,$D231),ECT_OperationalInfo!$G$2:$G$362,ECT_OperationalInfo!$F$2:$F$362)</f>
        <v>0.06</v>
      </c>
      <c r="T231">
        <f>SUMIF(ECT_LegacyCapacity!$F$2:$F$257,_xlfn.CONCAT($C231,$B231),ECT_LegacyCapacity!$E$2:$E$257)*1000-IFERROR(SUMIFS(ECT_LegacyRetirement!$F$2:$F$2701,ECT_LegacyRetirement!$G$2:$G$2701,_xlfn.CONCAT($B231,$C231),ECT_LegacyRetirement!$E$2:$E$2701,"&lt;="&amp;D231)*1000,0)</f>
        <v>3357.15</v>
      </c>
      <c r="U231" s="16">
        <f>IFERROR(SUMIFS(ECT_CapAddBounds!$F$2:$F$5959,ECT_CapAddBounds!$H$2:$H$5959,_xlfn.CONCAT($B231,$C231),ECT_CapAddBounds!$E$2:$E$5959,"&lt;="&amp;D231)*1000,0)</f>
        <v>881.99999999999989</v>
      </c>
      <c r="V231" s="16">
        <f>IFERROR(SUMIFS(ECT_CapAddBounds!$G$2:$G$5959,ECT_CapAddBounds!$H$2:$H$5959,_xlfn.CONCAT($B231,$C231),ECT_CapAddBounds!$E$2:$E$5959,"&lt;="&amp;D231)*1000,0)</f>
        <v>881.99999999999989</v>
      </c>
      <c r="W231" s="1">
        <f>CarriersTech_characteristics!$G$7</f>
        <v>13.648968</v>
      </c>
      <c r="X231" s="1">
        <f>CarriersTech_characteristics!$H$5*1000</f>
        <v>1656436.6880000001</v>
      </c>
      <c r="Y231" s="12">
        <v>1</v>
      </c>
      <c r="Z231">
        <v>8.3500000000000005E-2</v>
      </c>
      <c r="AB231" s="1">
        <f>1/L231/(1-Q231)</f>
        <v>4.6519999927447406</v>
      </c>
      <c r="AC231" s="25"/>
      <c r="AD231" s="30">
        <f>X231/(W231*Conversions!$D$2)</f>
        <v>0.43689545093040172</v>
      </c>
      <c r="AE231">
        <v>0</v>
      </c>
      <c r="AF231">
        <f>Y231*Conversions!$D$4</f>
        <v>1.2389175814711242</v>
      </c>
      <c r="AG231" s="3">
        <f t="shared" si="159"/>
        <v>6.474539658528875</v>
      </c>
      <c r="AH231">
        <f t="shared" si="162"/>
        <v>20</v>
      </c>
      <c r="AI231">
        <f t="shared" si="160"/>
        <v>0.10451929579519206</v>
      </c>
      <c r="AJ231" s="14">
        <f t="shared" si="161"/>
        <v>61.945879076872878</v>
      </c>
    </row>
    <row r="232" spans="1:36" hidden="1" x14ac:dyDescent="0.25">
      <c r="A232">
        <v>4</v>
      </c>
      <c r="B232" t="s">
        <v>19</v>
      </c>
      <c r="C232" t="s">
        <v>12</v>
      </c>
      <c r="D232">
        <f>_xlfn.XLOOKUP(A232,PeriodMap!$A$2:$A$45,PeriodMap!$B$2:$B$45)</f>
        <v>2029</v>
      </c>
      <c r="E232" t="s">
        <v>239</v>
      </c>
      <c r="F232" t="s">
        <v>236</v>
      </c>
      <c r="G232" t="s">
        <v>6</v>
      </c>
      <c r="H232" t="s">
        <v>124</v>
      </c>
      <c r="I232" t="s">
        <v>39</v>
      </c>
      <c r="J232" t="s">
        <v>34</v>
      </c>
      <c r="K232">
        <v>8760</v>
      </c>
      <c r="L232" s="5">
        <f>_xlfn.XLOOKUP(_xlfn.CONCAT($B232,$C232,$D232),ECT_EfficiencyCostMaxAnnualUF!$J$2:$J$12484,ECT_EfficiencyCostMaxAnnualUF!$F$2:$F$12484)</f>
        <v>1</v>
      </c>
      <c r="M232" s="5">
        <f>_xlfn.XLOOKUP(_xlfn.CONCAT($B232,$C232,$D232),ECT_EfficiencyCostMaxAnnualUF!$J$2:$J$12484,ECT_EfficiencyCostMaxAnnualUF!$I$2:$I$12484)</f>
        <v>1</v>
      </c>
      <c r="N232" s="5">
        <f>_xlfn.XLOOKUP(_xlfn.CONCAT($B232,$C232,$D232),ECT_EfficiencyCostMaxAnnualUF!$J$2:$J$12484,ECT_EfficiencyCostMaxAnnualUF!$G$2:$G$12484)/1000</f>
        <v>4.5764735559999998</v>
      </c>
      <c r="O232" s="5">
        <f>_xlfn.XLOOKUP(_xlfn.CONCAT($B232,$C232,$D232),ECT_EfficiencyCostMaxAnnualUF!$J$2:$J$12484,ECT_EfficiencyCostMaxAnnualUF!$H$2:$H$12484)</f>
        <v>0</v>
      </c>
      <c r="P232" s="74">
        <f>_xlfn.XLOOKUP(_xlfn.CONCAT($B232,$D232+1),ECT_Lifetime!$D$2:$D$1000,ECT_Lifetime!$C$2:$C$1000)</f>
        <v>25</v>
      </c>
      <c r="Q232" s="1">
        <f>_xlfn.XLOOKUP(_xlfn.CONCAT($B232,$D232),ECT_OperationalInfo!$G$2:$G$362,ECT_OperationalInfo!$D$2:$D$362)</f>
        <v>0.01</v>
      </c>
      <c r="R232">
        <f>_xlfn.XLOOKUP(_xlfn.CONCAT($B232,$D232),ECT_OperationalInfo!$G$2:$G$362,ECT_OperationalInfo!$E$2:$E$362)</f>
        <v>1</v>
      </c>
      <c r="S232">
        <f>_xlfn.XLOOKUP(_xlfn.CONCAT($B232,$D232),ECT_OperationalInfo!$G$2:$G$362,ECT_OperationalInfo!$F$2:$F$362)</f>
        <v>1</v>
      </c>
      <c r="T232">
        <f>SUMIF(ECT_LegacyCapacity!$F$2:$F$257,_xlfn.CONCAT($C232,$B232),ECT_LegacyCapacity!$E$2:$E$257)*1000-IFERROR(SUMIFS(ECT_LegacyRetirement!$F$2:$F$2701,ECT_LegacyRetirement!$G$2:$G$2701,_xlfn.CONCAT($B232,$C232),ECT_LegacyRetirement!$E$2:$E$2701,"&lt;="&amp;D232)*1000,0)</f>
        <v>19996.724187999997</v>
      </c>
      <c r="U232" s="16">
        <f>IFERROR(SUMIFS(ECT_CapAddBounds!$F$2:$F$5959,ECT_CapAddBounds!$H$2:$H$5959,_xlfn.CONCAT($B232,$C232),ECT_CapAddBounds!$E$2:$E$5959,"&lt;="&amp;D232)*1000,0)</f>
        <v>36489.000000000022</v>
      </c>
      <c r="V232" s="16">
        <f>IFERROR(SUMIFS(ECT_CapAddBounds!$G$2:$G$5959,ECT_CapAddBounds!$H$2:$H$5959,_xlfn.CONCAT($B232,$C232),ECT_CapAddBounds!$E$2:$E$5959,"&lt;="&amp;D232)*1000,0)</f>
        <v>70232.999999999985</v>
      </c>
      <c r="W232" s="25"/>
      <c r="X232" s="29" t="s">
        <v>248</v>
      </c>
      <c r="Y232">
        <v>0.35</v>
      </c>
      <c r="Z232">
        <v>0.105</v>
      </c>
      <c r="AB232" s="25">
        <v>1</v>
      </c>
      <c r="AC232" s="25"/>
      <c r="AD232" s="24"/>
      <c r="AE232">
        <v>0</v>
      </c>
      <c r="AF232">
        <f>Y232*Conversions!$D$4</f>
        <v>0.43362115351489344</v>
      </c>
      <c r="AG232" s="3">
        <f t="shared" si="159"/>
        <v>4.1428524024851061</v>
      </c>
      <c r="AH232">
        <f t="shared" si="162"/>
        <v>25</v>
      </c>
      <c r="AI232">
        <f t="shared" si="160"/>
        <v>0.11442931981310331</v>
      </c>
      <c r="AJ232" s="14">
        <f t="shared" si="161"/>
        <v>36.204465859375908</v>
      </c>
    </row>
    <row r="233" spans="1:36" hidden="1" x14ac:dyDescent="0.25">
      <c r="A233">
        <v>4</v>
      </c>
      <c r="B233" t="s">
        <v>20</v>
      </c>
      <c r="C233" t="s">
        <v>12</v>
      </c>
      <c r="D233">
        <f>_xlfn.XLOOKUP(A233,PeriodMap!$A$2:$A$45,PeriodMap!$B$2:$B$45)</f>
        <v>2029</v>
      </c>
      <c r="E233" t="s">
        <v>239</v>
      </c>
      <c r="F233" t="s">
        <v>237</v>
      </c>
      <c r="G233" t="s">
        <v>6</v>
      </c>
      <c r="H233" t="s">
        <v>124</v>
      </c>
      <c r="I233" t="s">
        <v>39</v>
      </c>
      <c r="J233" t="s">
        <v>34</v>
      </c>
      <c r="K233">
        <v>8760</v>
      </c>
      <c r="L233" s="5">
        <f>_xlfn.XLOOKUP(_xlfn.CONCAT($B233,$C233,$D233),ECT_EfficiencyCostMaxAnnualUF!$J$2:$J$12484,ECT_EfficiencyCostMaxAnnualUF!$F$2:$F$12484)</f>
        <v>1</v>
      </c>
      <c r="M233" s="5">
        <f>_xlfn.XLOOKUP(_xlfn.CONCAT($B233,$C233,$D233),ECT_EfficiencyCostMaxAnnualUF!$J$2:$J$12484,ECT_EfficiencyCostMaxAnnualUF!$I$2:$I$12484)</f>
        <v>1</v>
      </c>
      <c r="N233" s="5">
        <f>_xlfn.XLOOKUP(_xlfn.CONCAT($B233,$C233,$D233),ECT_EfficiencyCostMaxAnnualUF!$J$2:$J$12484,ECT_EfficiencyCostMaxAnnualUF!$G$2:$G$12484)/1000</f>
        <v>4.5458986489999997</v>
      </c>
      <c r="O233" s="5">
        <f>_xlfn.XLOOKUP(_xlfn.CONCAT($B233,$C233,$D233),ECT_EfficiencyCostMaxAnnualUF!$J$2:$J$12484,ECT_EfficiencyCostMaxAnnualUF!$H$2:$H$12484)</f>
        <v>0</v>
      </c>
      <c r="P233" s="74">
        <f>_xlfn.XLOOKUP(_xlfn.CONCAT($B233,$D233+1),ECT_Lifetime!$D$2:$D$1000,ECT_Lifetime!$C$2:$C$1000)</f>
        <v>25</v>
      </c>
      <c r="Q233" s="1">
        <f>_xlfn.XLOOKUP(_xlfn.CONCAT($B233,$D233),ECT_OperationalInfo!$G$2:$G$362,ECT_OperationalInfo!$D$2:$D$362)</f>
        <v>6.0000000000000001E-3</v>
      </c>
      <c r="R233">
        <f>_xlfn.XLOOKUP(_xlfn.CONCAT($B233,$D233),ECT_OperationalInfo!$G$2:$G$362,ECT_OperationalInfo!$E$2:$E$362)</f>
        <v>1</v>
      </c>
      <c r="S233">
        <f>_xlfn.XLOOKUP(_xlfn.CONCAT($B233,$D233),ECT_OperationalInfo!$G$2:$G$362,ECT_OperationalInfo!$F$2:$F$362)</f>
        <v>1</v>
      </c>
      <c r="T233">
        <f>SUMIF(ECT_LegacyCapacity!$F$2:$F$257,_xlfn.CONCAT($C233,$B233),ECT_LegacyCapacity!$E$2:$E$257)*1000-IFERROR(SUMIFS(ECT_LegacyRetirement!$F$2:$F$2701,ECT_LegacyRetirement!$G$2:$G$2701,_xlfn.CONCAT($B233,$C233),ECT_LegacyRetirement!$E$2:$E$2701,"&lt;="&amp;D233)*1000,0)</f>
        <v>2666.3458109999992</v>
      </c>
      <c r="U233" s="16">
        <f>IFERROR(SUMIFS(ECT_CapAddBounds!$F$2:$F$5959,ECT_CapAddBounds!$H$2:$H$5959,_xlfn.CONCAT($B233,$C233),ECT_CapAddBounds!$E$2:$E$5959,"&lt;="&amp;D233)*1000,0)</f>
        <v>10060</v>
      </c>
      <c r="V233" s="16">
        <f>IFERROR(SUMIFS(ECT_CapAddBounds!$G$2:$G$5959,ECT_CapAddBounds!$H$2:$H$5959,_xlfn.CONCAT($B233,$C233),ECT_CapAddBounds!$E$2:$E$5959,"&lt;="&amp;D233)*1000,0)</f>
        <v>18908.000000000004</v>
      </c>
      <c r="W233" s="25"/>
      <c r="X233" s="25"/>
      <c r="Y233">
        <v>0.51</v>
      </c>
      <c r="Z233">
        <v>0.104</v>
      </c>
      <c r="AB233" s="25">
        <v>1</v>
      </c>
      <c r="AC233" s="25"/>
      <c r="AD233" s="24"/>
      <c r="AE233">
        <v>0</v>
      </c>
      <c r="AF233">
        <f>Y233*Conversions!$D$4</f>
        <v>0.63184796655027331</v>
      </c>
      <c r="AG233" s="3">
        <f t="shared" si="159"/>
        <v>3.9140506824497265</v>
      </c>
      <c r="AH233">
        <f t="shared" si="162"/>
        <v>25</v>
      </c>
      <c r="AI233">
        <f t="shared" si="160"/>
        <v>0.11357300490974749</v>
      </c>
      <c r="AJ233" s="14">
        <f t="shared" si="161"/>
        <v>34.462861007860859</v>
      </c>
    </row>
    <row r="234" spans="1:36" hidden="1" x14ac:dyDescent="0.25">
      <c r="A234">
        <v>4</v>
      </c>
      <c r="B234" t="s">
        <v>21</v>
      </c>
      <c r="C234" t="s">
        <v>12</v>
      </c>
      <c r="D234">
        <f>_xlfn.XLOOKUP(A234,PeriodMap!$A$2:$A$45,PeriodMap!$B$2:$B$45)</f>
        <v>2029</v>
      </c>
      <c r="E234" t="s">
        <v>239</v>
      </c>
      <c r="F234" t="s">
        <v>238</v>
      </c>
      <c r="G234" t="s">
        <v>6</v>
      </c>
      <c r="H234" t="s">
        <v>124</v>
      </c>
      <c r="I234" t="s">
        <v>40</v>
      </c>
      <c r="J234" t="s">
        <v>34</v>
      </c>
      <c r="K234">
        <v>8760</v>
      </c>
      <c r="L234" s="5">
        <f>_xlfn.XLOOKUP(_xlfn.CONCAT($B234,$C234,$D234),ECT_EfficiencyCostMaxAnnualUF!$J$2:$J$12484,ECT_EfficiencyCostMaxAnnualUF!$F$2:$F$12484)</f>
        <v>1</v>
      </c>
      <c r="M234" s="5">
        <f>_xlfn.XLOOKUP(_xlfn.CONCAT($B234,$C234,$D234),ECT_EfficiencyCostMaxAnnualUF!$J$2:$J$12484,ECT_EfficiencyCostMaxAnnualUF!$I$2:$I$12484)</f>
        <v>1</v>
      </c>
      <c r="N234" s="5">
        <f>_xlfn.XLOOKUP(_xlfn.CONCAT($B234,$C234,$D234),ECT_EfficiencyCostMaxAnnualUF!$J$2:$J$12484,ECT_EfficiencyCostMaxAnnualUF!$G$2:$G$12484)/1000</f>
        <v>10.23195838</v>
      </c>
      <c r="O234" s="5">
        <f>_xlfn.XLOOKUP(_xlfn.CONCAT($B234,$C234,$D234),ECT_EfficiencyCostMaxAnnualUF!$J$2:$J$12484,ECT_EfficiencyCostMaxAnnualUF!$H$2:$H$12484)</f>
        <v>0</v>
      </c>
      <c r="P234" s="74">
        <f>_xlfn.XLOOKUP(_xlfn.CONCAT($B234,$D234+1),ECT_Lifetime!$D$2:$D$1000,ECT_Lifetime!$C$2:$C$1000)</f>
        <v>25</v>
      </c>
      <c r="Q234" s="1">
        <f>_xlfn.XLOOKUP(_xlfn.CONCAT($B234,$D234),ECT_OperationalInfo!$G$2:$G$362,ECT_OperationalInfo!$D$2:$D$362)</f>
        <v>5.0000000000000001E-3</v>
      </c>
      <c r="R234">
        <f>_xlfn.XLOOKUP(_xlfn.CONCAT($B234,$D234),ECT_OperationalInfo!$G$2:$G$362,ECT_OperationalInfo!$E$2:$E$362)</f>
        <v>1</v>
      </c>
      <c r="S234">
        <f>_xlfn.XLOOKUP(_xlfn.CONCAT($B234,$D234),ECT_OperationalInfo!$G$2:$G$362,ECT_OperationalInfo!$F$2:$F$362)</f>
        <v>1</v>
      </c>
      <c r="T234">
        <f>SUMIF(ECT_LegacyCapacity!$F$2:$F$257,_xlfn.CONCAT($C234,$B234),ECT_LegacyCapacity!$E$2:$E$257)*1000-IFERROR(SUMIFS(ECT_LegacyRetirement!$F$2:$F$2701,ECT_LegacyRetirement!$G$2:$G$2701,_xlfn.CONCAT($B234,$C234),ECT_LegacyRetirement!$E$2:$E$2701,"&lt;="&amp;D234)*1000,0)</f>
        <v>5301.42</v>
      </c>
      <c r="U234" s="16">
        <f>IFERROR(SUMIFS(ECT_CapAddBounds!$F$2:$F$5959,ECT_CapAddBounds!$H$2:$H$5959,_xlfn.CONCAT($B234,$C234),ECT_CapAddBounds!$E$2:$E$5959,"&lt;="&amp;D234)*1000,0)</f>
        <v>1351.9999999999998</v>
      </c>
      <c r="V234" s="16">
        <f>IFERROR(SUMIFS(ECT_CapAddBounds!$G$2:$G$5959,ECT_CapAddBounds!$H$2:$H$5959,_xlfn.CONCAT($B234,$C234),ECT_CapAddBounds!$E$2:$E$5959,"&lt;="&amp;D234)*1000,0)</f>
        <v>11193.999999999998</v>
      </c>
      <c r="W234" s="25"/>
      <c r="X234" s="25"/>
      <c r="Y234">
        <v>0.68</v>
      </c>
      <c r="Z234">
        <v>0.105</v>
      </c>
      <c r="AB234" s="25">
        <v>1</v>
      </c>
      <c r="AC234" s="25"/>
      <c r="AD234" s="24"/>
      <c r="AE234">
        <v>0</v>
      </c>
      <c r="AF234">
        <f>Y234*Conversions!$D$4</f>
        <v>0.84246395540036456</v>
      </c>
      <c r="AG234" s="3">
        <f t="shared" si="159"/>
        <v>9.3894944245996363</v>
      </c>
      <c r="AH234">
        <f t="shared" si="162"/>
        <v>25</v>
      </c>
      <c r="AI234">
        <f t="shared" si="160"/>
        <v>0.11442931981310331</v>
      </c>
      <c r="AJ234" s="14">
        <f t="shared" si="161"/>
        <v>82.054970176659609</v>
      </c>
    </row>
    <row r="235" spans="1:36" s="19" customFormat="1" hidden="1" x14ac:dyDescent="0.25">
      <c r="A235" s="19">
        <v>4</v>
      </c>
      <c r="B235" s="19" t="s">
        <v>23</v>
      </c>
      <c r="C235" s="19" t="s">
        <v>12</v>
      </c>
      <c r="D235" s="19">
        <f>_xlfn.XLOOKUP(A235,PeriodMap!$A$2:$A$45,PeriodMap!$B$2:$B$45)</f>
        <v>2029</v>
      </c>
      <c r="E235" s="19" t="s">
        <v>239</v>
      </c>
      <c r="G235" s="19" t="s">
        <v>6</v>
      </c>
      <c r="H235" s="19" t="s">
        <v>124</v>
      </c>
      <c r="I235" s="19" t="s">
        <v>40</v>
      </c>
      <c r="J235" s="19" t="s">
        <v>34</v>
      </c>
      <c r="K235" s="19">
        <v>8760</v>
      </c>
      <c r="L235" s="37">
        <f>_xlfn.XLOOKUP(_xlfn.CONCAT($B235,$C235,$D235),ECT_EfficiencyCostMaxAnnualUF!$J$2:$J$12484,ECT_EfficiencyCostMaxAnnualUF!$F$2:$F$12484)</f>
        <v>1</v>
      </c>
      <c r="M235" s="37">
        <f>_xlfn.XLOOKUP(_xlfn.CONCAT($B235,$C235,$D235),ECT_EfficiencyCostMaxAnnualUF!$J$2:$J$12484,ECT_EfficiencyCostMaxAnnualUF!$I$2:$I$12484)</f>
        <v>1</v>
      </c>
      <c r="N235" s="37">
        <f>_xlfn.XLOOKUP(_xlfn.CONCAT($B235,$C235,$D235),ECT_EfficiencyCostMaxAnnualUF!$J$2:$J$12484,ECT_EfficiencyCostMaxAnnualUF!$G$2:$G$12484)/1000</f>
        <v>26.435076690000002</v>
      </c>
      <c r="O235" s="37">
        <f>_xlfn.XLOOKUP(_xlfn.CONCAT($B235,$C235,$D235),ECT_EfficiencyCostMaxAnnualUF!$J$2:$J$12484,ECT_EfficiencyCostMaxAnnualUF!$H$2:$H$12484)</f>
        <v>0</v>
      </c>
      <c r="P235" s="82">
        <f>_xlfn.XLOOKUP(_xlfn.CONCAT($B235,$D235+1),ECT_Lifetime!$D$2:$D$1000,ECT_Lifetime!$C$2:$C$1000)</f>
        <v>25</v>
      </c>
      <c r="Q235" s="39">
        <f>_xlfn.XLOOKUP(_xlfn.CONCAT($B235,$D235),ECT_OperationalInfo!$G$2:$G$362,ECT_OperationalInfo!$D$2:$D$362)</f>
        <v>5.0000000000000001E-3</v>
      </c>
      <c r="R235" s="19">
        <f>_xlfn.XLOOKUP(_xlfn.CONCAT($B235,$D235),ECT_OperationalInfo!$G$2:$G$362,ECT_OperationalInfo!$E$2:$E$362)</f>
        <v>1</v>
      </c>
      <c r="S235" s="19">
        <f>_xlfn.XLOOKUP(_xlfn.CONCAT($B235,$D235),ECT_OperationalInfo!$G$2:$G$362,ECT_OperationalInfo!$F$2:$F$362)</f>
        <v>1</v>
      </c>
      <c r="T235" s="19">
        <f>SUMIF(ECT_LegacyCapacity!$F$2:$F$257,_xlfn.CONCAT($C235,$B235),ECT_LegacyCapacity!$E$2:$E$257)*1000-IFERROR(SUMIFS(ECT_LegacyRetirement!$F$2:$F$2701,ECT_LegacyRetirement!$G$2:$G$2701,_xlfn.CONCAT($B235,$C235),ECT_LegacyRetirement!$E$2:$E$2701,"&lt;="&amp;D235)*1000,0)</f>
        <v>0</v>
      </c>
      <c r="U235" s="41">
        <f>IFERROR(SUMIFS(ECT_CapAddBounds!$F$2:$F$5959,ECT_CapAddBounds!$H$2:$H$5959,_xlfn.CONCAT($B235,$C235),ECT_CapAddBounds!$E$2:$E$5959,"&lt;="&amp;D235)*1000,0)</f>
        <v>0</v>
      </c>
      <c r="V235" s="41">
        <f>IFERROR(SUMIFS(ECT_CapAddBounds!$G$2:$G$5959,ECT_CapAddBounds!$H$2:$H$5959,_xlfn.CONCAT($B235,$C235),ECT_CapAddBounds!$E$2:$E$5959,"&lt;="&amp;D235)*1000,0)</f>
        <v>0</v>
      </c>
      <c r="W235" s="42"/>
      <c r="X235" s="42"/>
      <c r="Y235" s="19">
        <v>6.7</v>
      </c>
      <c r="Z235" s="19">
        <v>0.112</v>
      </c>
      <c r="AA235" s="43"/>
      <c r="AB235" s="42">
        <v>1</v>
      </c>
      <c r="AC235" s="42"/>
      <c r="AD235" s="44"/>
      <c r="AE235" s="19">
        <v>0</v>
      </c>
      <c r="AF235" s="19">
        <f>Y235*Conversions!$D$4</f>
        <v>8.3007477958565321</v>
      </c>
      <c r="AG235" s="38">
        <f t="shared" si="159"/>
        <v>18.134328894143472</v>
      </c>
      <c r="AH235" s="19">
        <f t="shared" si="162"/>
        <v>25</v>
      </c>
      <c r="AI235" s="19">
        <f t="shared" si="160"/>
        <v>0.12047788778229078</v>
      </c>
      <c r="AJ235" s="45">
        <f t="shared" si="161"/>
        <v>150.51997696799813</v>
      </c>
    </row>
    <row r="236" spans="1:36" hidden="1" x14ac:dyDescent="0.25">
      <c r="A236">
        <v>4</v>
      </c>
      <c r="B236" t="s">
        <v>13</v>
      </c>
      <c r="C236" t="s">
        <v>9</v>
      </c>
      <c r="D236">
        <f>_xlfn.XLOOKUP(A236,PeriodMap!$A$2:$A$45,PeriodMap!$B$2:$B$45)</f>
        <v>2029</v>
      </c>
      <c r="E236" t="s">
        <v>227</v>
      </c>
      <c r="F236" t="s">
        <v>229</v>
      </c>
      <c r="G236" t="s">
        <v>6</v>
      </c>
      <c r="H236" t="s">
        <v>124</v>
      </c>
      <c r="I236" t="s">
        <v>33</v>
      </c>
      <c r="J236" t="s">
        <v>34</v>
      </c>
      <c r="K236">
        <v>8760</v>
      </c>
      <c r="L236" s="5">
        <f>_xlfn.XLOOKUP(_xlfn.CONCAT($B236,$C236,$D236),ECT_EfficiencyCostMaxAnnualUF!$J$2:$J$12484,ECT_EfficiencyCostMaxAnnualUF!$F$2:$F$12484)</f>
        <v>0.38096819999999998</v>
      </c>
      <c r="M236" s="5">
        <f>_xlfn.XLOOKUP(_xlfn.CONCAT($B236,$C236,$D236),ECT_EfficiencyCostMaxAnnualUF!$J$2:$J$12484,ECT_EfficiencyCostMaxAnnualUF!$I$2:$I$12484)</f>
        <v>0.85</v>
      </c>
      <c r="N236" s="5">
        <f>_xlfn.XLOOKUP(_xlfn.CONCAT($B236,$C236,$D236),ECT_EfficiencyCostMaxAnnualUF!$J$2:$J$12484,ECT_EfficiencyCostMaxAnnualUF!$G$2:$G$12484)/1000</f>
        <v>13.721031290000001</v>
      </c>
      <c r="O236" s="5">
        <f>_xlfn.XLOOKUP(_xlfn.CONCAT($B236,$C236,$D236),ECT_EfficiencyCostMaxAnnualUF!$J$2:$J$12484,ECT_EfficiencyCostMaxAnnualUF!$H$2:$H$12484)</f>
        <v>133.5230182</v>
      </c>
      <c r="P236" s="74">
        <f>_xlfn.XLOOKUP(_xlfn.CONCAT($B236,$D236+1),ECT_Lifetime!$D$2:$D$1000,ECT_Lifetime!$C$2:$C$1000)</f>
        <v>40</v>
      </c>
      <c r="Q236" s="1">
        <f>_xlfn.XLOOKUP(_xlfn.CONCAT($B236,$D236),ECT_OperationalInfo!$G$2:$G$362,ECT_OperationalInfo!$D$2:$D$362)</f>
        <v>6.6000000000000003E-2</v>
      </c>
      <c r="R236">
        <f>_xlfn.XLOOKUP(_xlfn.CONCAT($B236,$D236),ECT_OperationalInfo!$G$2:$G$362,ECT_OperationalInfo!$E$2:$E$362)</f>
        <v>0.3</v>
      </c>
      <c r="S236">
        <f>_xlfn.XLOOKUP(_xlfn.CONCAT($B236,$D236),ECT_OperationalInfo!$G$2:$G$362,ECT_OperationalInfo!$F$2:$F$362)</f>
        <v>0.3</v>
      </c>
      <c r="T236">
        <f>SUMIF(ECT_LegacyCapacity!$F$2:$F$257,_xlfn.CONCAT($C236,$B236),ECT_LegacyCapacity!$E$2:$E$257)*1000-IFERROR(SUMIFS(ECT_LegacyRetirement!$F$2:$F$2701,ECT_LegacyRetirement!$G$2:$G$2701,_xlfn.CONCAT($B236,$C236),ECT_LegacyRetirement!$E$2:$E$2701,"&lt;="&amp;D236)*1000,0)</f>
        <v>1010.929706</v>
      </c>
      <c r="U236" s="16">
        <f>IFERROR(SUMIFS(ECT_CapAddBounds!$F$2:$F$5959,ECT_CapAddBounds!$H$2:$H$5959,_xlfn.CONCAT($B236,$C236),ECT_CapAddBounds!$E$2:$E$5959,"&lt;="&amp;D236)*1000,0)</f>
        <v>0</v>
      </c>
      <c r="V236" s="16">
        <f>IFERROR(SUMIFS(ECT_CapAddBounds!$G$2:$G$5959,ECT_CapAddBounds!$H$2:$H$5959,_xlfn.CONCAT($B236,$C236),ECT_CapAddBounds!$E$2:$E$5959,"&lt;="&amp;D236)*1000,0)</f>
        <v>38</v>
      </c>
      <c r="W236" s="1">
        <f>CarriersTech_characteristics!$G$2</f>
        <v>17.207187650000002</v>
      </c>
      <c r="X236" s="1">
        <f>CarriersTech_characteristics!$H$28*1000</f>
        <v>1942097.6230000001</v>
      </c>
      <c r="Y236" s="7">
        <v>3</v>
      </c>
      <c r="Z236">
        <v>0.105</v>
      </c>
      <c r="AA236" s="35"/>
      <c r="AB236" s="1">
        <f>1/L236/(1-Q236)</f>
        <v>2.8103758044980376</v>
      </c>
      <c r="AC236" s="25"/>
      <c r="AD236" s="31">
        <f>X236/(W236*Conversions!$D$2)</f>
        <v>0.40631575182871843</v>
      </c>
      <c r="AE236" s="11">
        <f>O236/CarriersTech_characteristics!$G$2/Conversions!$D$2*AB236</f>
        <v>7.8507860294473842E-5</v>
      </c>
      <c r="AF236">
        <f>Y236*Conversions!$D$4</f>
        <v>3.7167527444133723</v>
      </c>
      <c r="AG236" s="3">
        <f t="shared" si="159"/>
        <v>10.004278545586629</v>
      </c>
      <c r="AH236">
        <f t="shared" si="162"/>
        <v>40</v>
      </c>
      <c r="AI236">
        <f t="shared" si="160"/>
        <v>0.10697140835497033</v>
      </c>
      <c r="AJ236" s="14">
        <f t="shared" si="161"/>
        <v>93.522920745221626</v>
      </c>
    </row>
    <row r="237" spans="1:36" hidden="1" x14ac:dyDescent="0.25">
      <c r="A237">
        <v>4</v>
      </c>
      <c r="B237" t="s">
        <v>14</v>
      </c>
      <c r="C237" t="s">
        <v>9</v>
      </c>
      <c r="D237">
        <f>_xlfn.XLOOKUP(A237,PeriodMap!$A$2:$A$45,PeriodMap!$B$2:$B$45)</f>
        <v>2029</v>
      </c>
      <c r="E237" t="s">
        <v>227</v>
      </c>
      <c r="F237" t="s">
        <v>234</v>
      </c>
      <c r="G237" t="s">
        <v>6</v>
      </c>
      <c r="H237" t="s">
        <v>124</v>
      </c>
      <c r="I237" t="s">
        <v>35</v>
      </c>
      <c r="J237" t="s">
        <v>34</v>
      </c>
      <c r="K237">
        <v>8760</v>
      </c>
      <c r="L237" s="5">
        <f>_xlfn.XLOOKUP(_xlfn.CONCAT($B237,$C237,$D237),ECT_EfficiencyCostMaxAnnualUF!$J$2:$J$12484,ECT_EfficiencyCostMaxAnnualUF!$F$2:$F$12484)</f>
        <v>0.40444272199999998</v>
      </c>
      <c r="M237" s="5">
        <f>_xlfn.XLOOKUP(_xlfn.CONCAT($B237,$C237,$D237),ECT_EfficiencyCostMaxAnnualUF!$J$2:$J$12484,ECT_EfficiencyCostMaxAnnualUF!$I$2:$I$12484)</f>
        <v>0.85</v>
      </c>
      <c r="N237" s="5">
        <f>_xlfn.XLOOKUP(_xlfn.CONCAT($B237,$C237,$D237),ECT_EfficiencyCostMaxAnnualUF!$J$2:$J$12484,ECT_EfficiencyCostMaxAnnualUF!$G$2:$G$12484)/1000</f>
        <v>8.512227803</v>
      </c>
      <c r="O237" s="5">
        <f>_xlfn.XLOOKUP(_xlfn.CONCAT($B237,$C237,$D237),ECT_EfficiencyCostMaxAnnualUF!$J$2:$J$12484,ECT_EfficiencyCostMaxAnnualUF!$H$2:$H$12484)</f>
        <v>0</v>
      </c>
      <c r="P237" s="74">
        <f>_xlfn.XLOOKUP(_xlfn.CONCAT($B237,$D237+1),ECT_Lifetime!$D$2:$D$1000,ECT_Lifetime!$C$2:$C$1000)</f>
        <v>25</v>
      </c>
      <c r="Q237" s="1">
        <f>_xlfn.XLOOKUP(_xlfn.CONCAT($B237,$D237),ECT_OperationalInfo!$G$2:$G$362,ECT_OperationalInfo!$D$2:$D$362)</f>
        <v>0.02</v>
      </c>
      <c r="R237">
        <f>_xlfn.XLOOKUP(_xlfn.CONCAT($B237,$D237),ECT_OperationalInfo!$G$2:$G$362,ECT_OperationalInfo!$E$2:$E$362)</f>
        <v>0.9</v>
      </c>
      <c r="S237">
        <f>_xlfn.XLOOKUP(_xlfn.CONCAT($B237,$D237),ECT_OperationalInfo!$G$2:$G$362,ECT_OperationalInfo!$F$2:$F$362)</f>
        <v>0.9</v>
      </c>
      <c r="T237">
        <f>SUMIF(ECT_LegacyCapacity!$F$2:$F$257,_xlfn.CONCAT($C237,$B237),ECT_LegacyCapacity!$E$2:$E$257)*1000-IFERROR(SUMIFS(ECT_LegacyRetirement!$F$2:$F$2701,ECT_LegacyRetirement!$G$2:$G$2701,_xlfn.CONCAT($B237,$C237),ECT_LegacyRetirement!$E$2:$E$2701,"&lt;="&amp;D237)*1000,0)</f>
        <v>2002.456891</v>
      </c>
      <c r="U237" s="16">
        <f>IFERROR(SUMIFS(ECT_CapAddBounds!$F$2:$F$5959,ECT_CapAddBounds!$H$2:$H$5959,_xlfn.CONCAT($B237,$C237),ECT_CapAddBounds!$E$2:$E$5959,"&lt;="&amp;D237)*1000,0)</f>
        <v>0</v>
      </c>
      <c r="V237" s="16">
        <f>IFERROR(SUMIFS(ECT_CapAddBounds!$G$2:$G$5959,ECT_CapAddBounds!$H$2:$H$5959,_xlfn.CONCAT($B237,$C237),ECT_CapAddBounds!$E$2:$E$5959,"&lt;="&amp;D237)*1000,0)</f>
        <v>128</v>
      </c>
      <c r="W237" s="1">
        <f>CarriersTech_characteristics!$G$3</f>
        <v>37.681199999999997</v>
      </c>
      <c r="X237" s="1">
        <f>CarriersTech_characteristics!$H$3*1000</f>
        <v>3025024.5490000001</v>
      </c>
      <c r="Y237">
        <v>2.9</v>
      </c>
      <c r="Z237">
        <v>0.105</v>
      </c>
      <c r="AB237" s="1">
        <f>1/L237/(1-Q237)</f>
        <v>2.5229979617863072</v>
      </c>
      <c r="AC237" s="25"/>
      <c r="AD237" s="31">
        <f>(X237*Conversions!$D$3)/(W237*Conversions!$D$2)</f>
        <v>0.23958587284408495</v>
      </c>
      <c r="AE237">
        <v>0</v>
      </c>
      <c r="AF237">
        <f>Y237*Conversions!$D$4</f>
        <v>3.5928609862662602</v>
      </c>
      <c r="AG237" s="3">
        <f t="shared" si="159"/>
        <v>4.9193668167337403</v>
      </c>
      <c r="AH237">
        <f t="shared" si="162"/>
        <v>25</v>
      </c>
      <c r="AI237">
        <f t="shared" si="160"/>
        <v>0.11442931981310331</v>
      </c>
      <c r="AJ237" s="14">
        <f t="shared" si="161"/>
        <v>42.990440079242902</v>
      </c>
    </row>
    <row r="238" spans="1:36" hidden="1" x14ac:dyDescent="0.25">
      <c r="A238">
        <v>4</v>
      </c>
      <c r="B238" t="s">
        <v>16</v>
      </c>
      <c r="C238" t="s">
        <v>9</v>
      </c>
      <c r="D238">
        <f>_xlfn.XLOOKUP(A238,PeriodMap!$A$2:$A$45,PeriodMap!$B$2:$B$45)</f>
        <v>2029</v>
      </c>
      <c r="E238" t="s">
        <v>227</v>
      </c>
      <c r="G238" t="s">
        <v>6</v>
      </c>
      <c r="H238" t="s">
        <v>124</v>
      </c>
      <c r="I238" t="s">
        <v>35</v>
      </c>
      <c r="J238" t="s">
        <v>34</v>
      </c>
      <c r="K238">
        <v>8760</v>
      </c>
      <c r="L238" s="5">
        <f>_xlfn.XLOOKUP(_xlfn.CONCAT($B238,$C238,$D238),ECT_EfficiencyCostMaxAnnualUF!$J$2:$J$12484,ECT_EfficiencyCostMaxAnnualUF!$F$2:$F$12484)</f>
        <v>0.28070162799999998</v>
      </c>
      <c r="M238" s="5">
        <f>_xlfn.XLOOKUP(_xlfn.CONCAT($B238,$C238,$D238),ECT_EfficiencyCostMaxAnnualUF!$J$2:$J$12484,ECT_EfficiencyCostMaxAnnualUF!$I$2:$I$12484)</f>
        <v>0.85</v>
      </c>
      <c r="N238" s="5">
        <f>_xlfn.XLOOKUP(_xlfn.CONCAT($B238,$C238,$D238),ECT_EfficiencyCostMaxAnnualUF!$J$2:$J$12484,ECT_EfficiencyCostMaxAnnualUF!$G$2:$G$12484)/1000</f>
        <v>6.6797506489999998</v>
      </c>
      <c r="O238" s="5">
        <f>_xlfn.XLOOKUP(_xlfn.CONCAT($B238,$C238,$D238),ECT_EfficiencyCostMaxAnnualUF!$J$2:$J$12484,ECT_EfficiencyCostMaxAnnualUF!$H$2:$H$12484)</f>
        <v>0</v>
      </c>
      <c r="P238" s="74">
        <f>_xlfn.XLOOKUP(_xlfn.CONCAT($B238,$D238+1),ECT_Lifetime!$D$2:$D$1000,ECT_Lifetime!$C$2:$C$1000)</f>
        <v>25</v>
      </c>
      <c r="Q238" s="1">
        <f>_xlfn.XLOOKUP(_xlfn.CONCAT($B238,$D238),ECT_OperationalInfo!$G$2:$G$362,ECT_OperationalInfo!$D$2:$D$362)</f>
        <v>0.01</v>
      </c>
      <c r="R238">
        <f>_xlfn.XLOOKUP(_xlfn.CONCAT($B238,$D238),ECT_OperationalInfo!$G$2:$G$362,ECT_OperationalInfo!$E$2:$E$362)</f>
        <v>1</v>
      </c>
      <c r="S238">
        <f>_xlfn.XLOOKUP(_xlfn.CONCAT($B238,$D238),ECT_OperationalInfo!$G$2:$G$362,ECT_OperationalInfo!$F$2:$F$362)</f>
        <v>1</v>
      </c>
      <c r="T238">
        <f>SUMIF(ECT_LegacyCapacity!$F$2:$F$257,_xlfn.CONCAT($C238,$B238),ECT_LegacyCapacity!$E$2:$E$257)*1000-IFERROR(SUMIFS(ECT_LegacyRetirement!$F$2:$F$2701,ECT_LegacyRetirement!$G$2:$G$2701,_xlfn.CONCAT($B238,$C238),ECT_LegacyRetirement!$E$2:$E$2701,"&lt;="&amp;D238)*1000,0)</f>
        <v>0</v>
      </c>
      <c r="U238" s="16">
        <f>IFERROR(SUMIFS(ECT_CapAddBounds!$F$2:$F$5959,ECT_CapAddBounds!$H$2:$H$5959,_xlfn.CONCAT($B238,$C238),ECT_CapAddBounds!$E$2:$E$5959,"&lt;="&amp;D238)*1000,0)</f>
        <v>0</v>
      </c>
      <c r="V238" s="16">
        <f>IFERROR(SUMIFS(ECT_CapAddBounds!$G$2:$G$5959,ECT_CapAddBounds!$H$2:$H$5959,_xlfn.CONCAT($B238,$C238),ECT_CapAddBounds!$E$2:$E$5959,"&lt;="&amp;D238)*1000,0)</f>
        <v>573.00000000000011</v>
      </c>
      <c r="W238" s="1">
        <f>CarriersTech_characteristics!$G$3</f>
        <v>37.681199999999997</v>
      </c>
      <c r="X238" s="1">
        <f>CarriersTech_characteristics!$H$3*1000</f>
        <v>3025024.5490000001</v>
      </c>
      <c r="Y238">
        <v>0.7</v>
      </c>
      <c r="Z238">
        <v>0.105</v>
      </c>
      <c r="AB238" s="1">
        <f>1/L238/(1-Q238)</f>
        <v>3.5984864687033813</v>
      </c>
      <c r="AC238" s="25"/>
      <c r="AD238" s="31">
        <f>(X238*Conversions!$D$3)/(W238*Conversions!$D$2)</f>
        <v>0.23958587284408495</v>
      </c>
      <c r="AE238">
        <v>0</v>
      </c>
      <c r="AF238">
        <f>Y238*Conversions!$D$4</f>
        <v>0.86724230702978689</v>
      </c>
      <c r="AG238" s="3">
        <f t="shared" si="159"/>
        <v>5.8125083419702133</v>
      </c>
      <c r="AH238">
        <f t="shared" si="162"/>
        <v>25</v>
      </c>
      <c r="AI238">
        <f t="shared" si="160"/>
        <v>0.11442931981310331</v>
      </c>
      <c r="AJ238" s="14">
        <f t="shared" si="161"/>
        <v>50.795620837943865</v>
      </c>
    </row>
    <row r="239" spans="1:36" hidden="1" x14ac:dyDescent="0.25">
      <c r="A239">
        <v>4</v>
      </c>
      <c r="B239" t="s">
        <v>17</v>
      </c>
      <c r="C239" t="s">
        <v>9</v>
      </c>
      <c r="D239">
        <f>_xlfn.XLOOKUP(A239,PeriodMap!$A$2:$A$45,PeriodMap!$B$2:$B$45)</f>
        <v>2029</v>
      </c>
      <c r="E239" t="s">
        <v>227</v>
      </c>
      <c r="F239" t="s">
        <v>235</v>
      </c>
      <c r="G239" t="s">
        <v>6</v>
      </c>
      <c r="H239" t="s">
        <v>124</v>
      </c>
      <c r="I239" t="s">
        <v>36</v>
      </c>
      <c r="J239" t="s">
        <v>34</v>
      </c>
      <c r="K239">
        <v>8760</v>
      </c>
      <c r="L239" s="5">
        <f>_xlfn.XLOOKUP(_xlfn.CONCAT($B239,$C239,$D239),ECT_EfficiencyCostMaxAnnualUF!$J$2:$J$12484,ECT_EfficiencyCostMaxAnnualUF!$F$2:$F$12484)</f>
        <v>1</v>
      </c>
      <c r="M239" s="5">
        <f>_xlfn.XLOOKUP(_xlfn.CONCAT($B239,$C239,$D239),ECT_EfficiencyCostMaxAnnualUF!$J$2:$J$12484,ECT_EfficiencyCostMaxAnnualUF!$I$2:$I$12484)</f>
        <v>0.70916666699999997</v>
      </c>
      <c r="N239" s="5">
        <f>_xlfn.XLOOKUP(_xlfn.CONCAT($B239,$C239,$D239),ECT_EfficiencyCostMaxAnnualUF!$J$2:$J$12484,ECT_EfficiencyCostMaxAnnualUF!$G$2:$G$12484)/1000</f>
        <v>20.833210350000002</v>
      </c>
      <c r="O239" s="5">
        <f>_xlfn.XLOOKUP(_xlfn.CONCAT($B239,$C239,$D239),ECT_EfficiencyCostMaxAnnualUF!$J$2:$J$12484,ECT_EfficiencyCostMaxAnnualUF!$H$2:$H$12484)</f>
        <v>0</v>
      </c>
      <c r="P239" s="74">
        <f>_xlfn.XLOOKUP(_xlfn.CONCAT($B239,$D239+1),ECT_Lifetime!$D$2:$D$1000,ECT_Lifetime!$C$2:$C$1000)</f>
        <v>40</v>
      </c>
      <c r="Q239" s="1">
        <f>_xlfn.XLOOKUP(_xlfn.CONCAT($B239,$D239),ECT_OperationalInfo!$G$2:$G$362,ECT_OperationalInfo!$D$2:$D$362)</f>
        <v>0.10780000000000001</v>
      </c>
      <c r="R239">
        <f>_xlfn.XLOOKUP(_xlfn.CONCAT($B239,$D239),ECT_OperationalInfo!$G$2:$G$362,ECT_OperationalInfo!$E$2:$E$362)</f>
        <v>0.01</v>
      </c>
      <c r="S239">
        <f>_xlfn.XLOOKUP(_xlfn.CONCAT($B239,$D239),ECT_OperationalInfo!$G$2:$G$362,ECT_OperationalInfo!$F$2:$F$362)</f>
        <v>0.01</v>
      </c>
      <c r="T239">
        <f>SUMIF(ECT_LegacyCapacity!$F$2:$F$257,_xlfn.CONCAT($C239,$B239),ECT_LegacyCapacity!$E$2:$E$257)*1000-IFERROR(SUMIFS(ECT_LegacyRetirement!$F$2:$F$2701,ECT_LegacyRetirement!$G$2:$G$2701,_xlfn.CONCAT($B239,$C239),ECT_LegacyRetirement!$E$2:$E$2701,"&lt;="&amp;D239)*1000,0)</f>
        <v>0</v>
      </c>
      <c r="U239" s="16">
        <f>IFERROR(SUMIFS(ECT_CapAddBounds!$F$2:$F$5959,ECT_CapAddBounds!$H$2:$H$5959,_xlfn.CONCAT($B239,$C239),ECT_CapAddBounds!$E$2:$E$5959,"&lt;="&amp;D239)*1000,0)</f>
        <v>0</v>
      </c>
      <c r="V239" s="16">
        <f>IFERROR(SUMIFS(ECT_CapAddBounds!$G$2:$G$5959,ECT_CapAddBounds!$H$2:$H$5959,_xlfn.CONCAT($B239,$C239),ECT_CapAddBounds!$E$2:$E$5959,"&lt;="&amp;D239)*1000,0)</f>
        <v>0</v>
      </c>
      <c r="W239" s="27"/>
      <c r="X239" s="27"/>
      <c r="Y239">
        <v>4.3</v>
      </c>
      <c r="Z239">
        <v>0.105</v>
      </c>
      <c r="AB239" s="1">
        <f>1/L239/(1-Q239)</f>
        <v>1.1208249271463797</v>
      </c>
      <c r="AC239" s="25"/>
      <c r="AD239" s="26"/>
      <c r="AE239">
        <v>0</v>
      </c>
      <c r="AF239">
        <f>Y239*Conversions!$D$4</f>
        <v>5.3273456003258337</v>
      </c>
      <c r="AG239" s="3">
        <f t="shared" si="159"/>
        <v>15.505864749674167</v>
      </c>
      <c r="AH239">
        <f t="shared" si="162"/>
        <v>40</v>
      </c>
      <c r="AI239">
        <f t="shared" si="160"/>
        <v>0.10697140835497033</v>
      </c>
      <c r="AJ239" s="14">
        <f t="shared" si="161"/>
        <v>144.95335705238193</v>
      </c>
    </row>
    <row r="240" spans="1:36" hidden="1" x14ac:dyDescent="0.25">
      <c r="A240">
        <v>4</v>
      </c>
      <c r="B240" t="s">
        <v>22</v>
      </c>
      <c r="C240" t="s">
        <v>9</v>
      </c>
      <c r="D240">
        <f>_xlfn.XLOOKUP(A240,PeriodMap!$A$2:$A$45,PeriodMap!$B$2:$B$45)</f>
        <v>2029</v>
      </c>
      <c r="E240" t="s">
        <v>227</v>
      </c>
      <c r="G240" t="s">
        <v>6</v>
      </c>
      <c r="H240" t="s">
        <v>124</v>
      </c>
      <c r="I240" t="s">
        <v>36</v>
      </c>
      <c r="J240" t="s">
        <v>34</v>
      </c>
      <c r="K240">
        <v>8760</v>
      </c>
      <c r="L240" s="5">
        <f>_xlfn.XLOOKUP(_xlfn.CONCAT($B240,$C240,$D240),ECT_EfficiencyCostMaxAnnualUF!$J$2:$J$12484,ECT_EfficiencyCostMaxAnnualUF!$F$2:$F$12484)</f>
        <v>1</v>
      </c>
      <c r="M240" s="5">
        <f>_xlfn.XLOOKUP(_xlfn.CONCAT($B240,$C240,$D240),ECT_EfficiencyCostMaxAnnualUF!$J$2:$J$12484,ECT_EfficiencyCostMaxAnnualUF!$I$2:$I$12484)</f>
        <v>0.70916666699999997</v>
      </c>
      <c r="N240" s="5">
        <f>_xlfn.XLOOKUP(_xlfn.CONCAT($B240,$C240,$D240),ECT_EfficiencyCostMaxAnnualUF!$J$2:$J$12484,ECT_EfficiencyCostMaxAnnualUF!$G$2:$G$12484)/1000</f>
        <v>35.289429389999995</v>
      </c>
      <c r="O240" s="5">
        <f>_xlfn.XLOOKUP(_xlfn.CONCAT($B240,$C240,$D240),ECT_EfficiencyCostMaxAnnualUF!$J$2:$J$12484,ECT_EfficiencyCostMaxAnnualUF!$H$2:$H$12484)</f>
        <v>0</v>
      </c>
      <c r="P240" s="74">
        <f>_xlfn.XLOOKUP(_xlfn.CONCAT($B240,$D240+1),ECT_Lifetime!$D$2:$D$1000,ECT_Lifetime!$C$2:$C$1000)</f>
        <v>30</v>
      </c>
      <c r="Q240" s="1">
        <f>_xlfn.XLOOKUP(_xlfn.CONCAT($B240,$D240),ECT_OperationalInfo!$G$2:$G$362,ECT_OperationalInfo!$D$2:$D$362)</f>
        <v>0.05</v>
      </c>
      <c r="R240">
        <f>_xlfn.XLOOKUP(_xlfn.CONCAT($B240,$D240),ECT_OperationalInfo!$G$2:$G$362,ECT_OperationalInfo!$E$2:$E$362)</f>
        <v>0.01</v>
      </c>
      <c r="S240">
        <f>_xlfn.XLOOKUP(_xlfn.CONCAT($B240,$D240),ECT_OperationalInfo!$G$2:$G$362,ECT_OperationalInfo!$F$2:$F$362)</f>
        <v>0.01</v>
      </c>
      <c r="T240">
        <f>SUMIF(ECT_LegacyCapacity!$F$2:$F$257,_xlfn.CONCAT($C240,$B240),ECT_LegacyCapacity!$E$2:$E$257)*1000-IFERROR(SUMIFS(ECT_LegacyRetirement!$F$2:$F$2701,ECT_LegacyRetirement!$G$2:$G$2701,_xlfn.CONCAT($B240,$C240),ECT_LegacyRetirement!$E$2:$E$2701,"&lt;="&amp;D240)*1000,0)</f>
        <v>0</v>
      </c>
      <c r="U240" s="16">
        <f>IFERROR(SUMIFS(ECT_CapAddBounds!$F$2:$F$5959,ECT_CapAddBounds!$H$2:$H$5959,_xlfn.CONCAT($B240,$C240),ECT_CapAddBounds!$E$2:$E$5959,"&lt;="&amp;D240)*1000,0)</f>
        <v>0</v>
      </c>
      <c r="V240" s="16">
        <f>IFERROR(SUMIFS(ECT_CapAddBounds!$G$2:$G$5959,ECT_CapAddBounds!$H$2:$H$5959,_xlfn.CONCAT($B240,$C240),ECT_CapAddBounds!$E$2:$E$5959,"&lt;="&amp;D240)*1000,0)</f>
        <v>0</v>
      </c>
      <c r="W240" s="27"/>
      <c r="X240" s="27"/>
      <c r="Y240">
        <v>5</v>
      </c>
      <c r="Z240">
        <v>0.105</v>
      </c>
      <c r="AB240" s="1">
        <f>1/L240/(1-Q240)</f>
        <v>1.0526315789473684</v>
      </c>
      <c r="AC240" s="25"/>
      <c r="AD240" s="26"/>
      <c r="AE240">
        <v>0</v>
      </c>
      <c r="AF240">
        <f>Y240*Conversions!$D$4</f>
        <v>6.1945879073556211</v>
      </c>
      <c r="AG240" s="3">
        <f t="shared" si="159"/>
        <v>29.094841482644373</v>
      </c>
      <c r="AH240">
        <f t="shared" si="162"/>
        <v>30</v>
      </c>
      <c r="AI240">
        <f t="shared" si="160"/>
        <v>0.11052848152960514</v>
      </c>
      <c r="AJ240" s="14">
        <f t="shared" si="161"/>
        <v>263.2338839727143</v>
      </c>
    </row>
    <row r="241" spans="1:36" hidden="1" x14ac:dyDescent="0.25">
      <c r="A241">
        <v>4</v>
      </c>
      <c r="B241" t="s">
        <v>15</v>
      </c>
      <c r="C241" t="s">
        <v>9</v>
      </c>
      <c r="D241">
        <f>_xlfn.XLOOKUP(A241,PeriodMap!$A$2:$A$45,PeriodMap!$B$2:$B$45)</f>
        <v>2029</v>
      </c>
      <c r="E241" t="s">
        <v>231</v>
      </c>
      <c r="F241" t="s">
        <v>232</v>
      </c>
      <c r="G241" t="s">
        <v>6</v>
      </c>
      <c r="H241" t="s">
        <v>124</v>
      </c>
      <c r="I241" t="s">
        <v>37</v>
      </c>
      <c r="J241" t="s">
        <v>34</v>
      </c>
      <c r="K241">
        <v>8760</v>
      </c>
      <c r="L241" s="5">
        <f>_xlfn.XLOOKUP(_xlfn.CONCAT($B241,$C241,$D241),ECT_EfficiencyCostMaxAnnualUF!$J$2:$J$12484,ECT_EfficiencyCostMaxAnnualUF!$F$2:$F$12484)</f>
        <v>1</v>
      </c>
      <c r="M241" s="5">
        <f>_xlfn.XLOOKUP(_xlfn.CONCAT($B241,$C241,$D241),ECT_EfficiencyCostMaxAnnualUF!$J$2:$J$12484,ECT_EfficiencyCostMaxAnnualUF!$I$2:$I$12484)</f>
        <v>1</v>
      </c>
      <c r="N241" s="5">
        <f>_xlfn.XLOOKUP(_xlfn.CONCAT($B241,$C241,$D241),ECT_EfficiencyCostMaxAnnualUF!$J$2:$J$12484,ECT_EfficiencyCostMaxAnnualUF!$G$2:$G$12484)/1000</f>
        <v>19.631814519999999</v>
      </c>
      <c r="O241" s="5">
        <f>_xlfn.XLOOKUP(_xlfn.CONCAT($B241,$C241,$D241),ECT_EfficiencyCostMaxAnnualUF!$J$2:$J$12484,ECT_EfficiencyCostMaxAnnualUF!$H$2:$H$12484)</f>
        <v>0</v>
      </c>
      <c r="P241" s="74">
        <f>_xlfn.XLOOKUP(_xlfn.CONCAT($B241,$D241+1),ECT_Lifetime!$D$2:$D$1000,ECT_Lifetime!$C$2:$C$1000)</f>
        <v>40</v>
      </c>
      <c r="Q241" s="1">
        <f>_xlfn.XLOOKUP(_xlfn.CONCAT($B241,$D241),ECT_OperationalInfo!$G$2:$G$362,ECT_OperationalInfo!$D$2:$D$362)</f>
        <v>6.0000000000000001E-3</v>
      </c>
      <c r="R241">
        <f>_xlfn.XLOOKUP(_xlfn.CONCAT($B241,$D241),ECT_OperationalInfo!$G$2:$G$362,ECT_OperationalInfo!$E$2:$E$362)</f>
        <v>1</v>
      </c>
      <c r="S241">
        <f>_xlfn.XLOOKUP(_xlfn.CONCAT($B241,$D241),ECT_OperationalInfo!$G$2:$G$362,ECT_OperationalInfo!$F$2:$F$362)</f>
        <v>1</v>
      </c>
      <c r="T241">
        <f>SUMIF(ECT_LegacyCapacity!$F$2:$F$257,_xlfn.CONCAT($C241,$B241),ECT_LegacyCapacity!$E$2:$E$257)*1000-IFERROR(SUMIFS(ECT_LegacyRetirement!$F$2:$F$2701,ECT_LegacyRetirement!$G$2:$G$2701,_xlfn.CONCAT($B241,$C241),ECT_LegacyRetirement!$E$2:$E$2701,"&lt;="&amp;D241)*1000,0)</f>
        <v>1842.8252929999999</v>
      </c>
      <c r="U241" s="16">
        <f>IFERROR(SUMIFS(ECT_CapAddBounds!$F$2:$F$5959,ECT_CapAddBounds!$H$2:$H$5959,_xlfn.CONCAT($B241,$C241),ECT_CapAddBounds!$E$2:$E$5959,"&lt;="&amp;D241)*1000,0)</f>
        <v>2120</v>
      </c>
      <c r="V241" s="16">
        <f>IFERROR(SUMIFS(ECT_CapAddBounds!$G$2:$G$5959,ECT_CapAddBounds!$H$2:$H$5959,_xlfn.CONCAT($B241,$C241),ECT_CapAddBounds!$E$2:$E$5959,"&lt;="&amp;D241)*1000,0)</f>
        <v>2120</v>
      </c>
      <c r="W241" s="25"/>
      <c r="X241" s="28"/>
      <c r="Y241">
        <v>4.4000000000000004</v>
      </c>
      <c r="Z241">
        <v>0.105</v>
      </c>
      <c r="AB241" s="24"/>
      <c r="AC241" s="1">
        <f>L241-Q241</f>
        <v>0.99399999999999999</v>
      </c>
      <c r="AD241" s="24"/>
      <c r="AE241">
        <v>0</v>
      </c>
      <c r="AF241">
        <f>Y241*Conversions!$D$4</f>
        <v>5.4512373584729472</v>
      </c>
      <c r="AG241" s="3">
        <f t="shared" si="159"/>
        <v>14.180577161527051</v>
      </c>
      <c r="AH241">
        <f t="shared" si="162"/>
        <v>40</v>
      </c>
      <c r="AI241">
        <f t="shared" si="160"/>
        <v>0.10697140835497033</v>
      </c>
      <c r="AJ241" s="14">
        <f t="shared" si="161"/>
        <v>132.56418121065303</v>
      </c>
    </row>
    <row r="242" spans="1:36" hidden="1" x14ac:dyDescent="0.25">
      <c r="A242">
        <v>4</v>
      </c>
      <c r="B242" t="s">
        <v>18</v>
      </c>
      <c r="C242" t="s">
        <v>9</v>
      </c>
      <c r="D242">
        <f>_xlfn.XLOOKUP(A242,PeriodMap!$A$2:$A$45,PeriodMap!$B$2:$B$45)</f>
        <v>2029</v>
      </c>
      <c r="E242" t="s">
        <v>231</v>
      </c>
      <c r="F242" t="s">
        <v>233</v>
      </c>
      <c r="G242" t="s">
        <v>6</v>
      </c>
      <c r="H242" t="s">
        <v>124</v>
      </c>
      <c r="I242" t="s">
        <v>37</v>
      </c>
      <c r="J242" t="s">
        <v>34</v>
      </c>
      <c r="K242">
        <v>8760</v>
      </c>
      <c r="L242" s="5">
        <f>_xlfn.XLOOKUP(_xlfn.CONCAT($B242,$C242,$D242),ECT_EfficiencyCostMaxAnnualUF!$J$2:$J$12484,ECT_EfficiencyCostMaxAnnualUF!$F$2:$F$12484)</f>
        <v>1</v>
      </c>
      <c r="M242" s="5">
        <f>_xlfn.XLOOKUP(_xlfn.CONCAT($B242,$C242,$D242),ECT_EfficiencyCostMaxAnnualUF!$J$2:$J$12484,ECT_EfficiencyCostMaxAnnualUF!$I$2:$I$12484)</f>
        <v>1</v>
      </c>
      <c r="N242" s="5">
        <f>_xlfn.XLOOKUP(_xlfn.CONCAT($B242,$C242,$D242),ECT_EfficiencyCostMaxAnnualUF!$J$2:$J$12484,ECT_EfficiencyCostMaxAnnualUF!$G$2:$G$12484)/1000</f>
        <v>11.825348760000001</v>
      </c>
      <c r="O242" s="5">
        <f>_xlfn.XLOOKUP(_xlfn.CONCAT($B242,$C242,$D242),ECT_EfficiencyCostMaxAnnualUF!$J$2:$J$12484,ECT_EfficiencyCostMaxAnnualUF!$H$2:$H$12484)</f>
        <v>0</v>
      </c>
      <c r="P242" s="74">
        <f>_xlfn.XLOOKUP(_xlfn.CONCAT($B242,$D242+1),ECT_Lifetime!$D$2:$D$1000,ECT_Lifetime!$C$2:$C$1000)</f>
        <v>35</v>
      </c>
      <c r="Q242" s="1">
        <f>_xlfn.XLOOKUP(_xlfn.CONCAT($B242,$D242),ECT_OperationalInfo!$G$2:$G$362,ECT_OperationalInfo!$D$2:$D$362)</f>
        <v>0.01</v>
      </c>
      <c r="R242">
        <f>_xlfn.XLOOKUP(_xlfn.CONCAT($B242,$D242),ECT_OperationalInfo!$G$2:$G$362,ECT_OperationalInfo!$E$2:$E$362)</f>
        <v>1</v>
      </c>
      <c r="S242">
        <f>_xlfn.XLOOKUP(_xlfn.CONCAT($B242,$D242),ECT_OperationalInfo!$G$2:$G$362,ECT_OperationalInfo!$F$2:$F$362)</f>
        <v>1</v>
      </c>
      <c r="T242">
        <f>SUMIF(ECT_LegacyCapacity!$F$2:$F$257,_xlfn.CONCAT($C242,$B242),ECT_LegacyCapacity!$E$2:$E$257)*1000-IFERROR(SUMIFS(ECT_LegacyRetirement!$F$2:$F$2701,ECT_LegacyRetirement!$G$2:$G$2701,_xlfn.CONCAT($B242,$C242),ECT_LegacyRetirement!$E$2:$E$2701,"&lt;="&amp;D242)*1000,0)</f>
        <v>299.35000000000002</v>
      </c>
      <c r="U242" s="16">
        <f>IFERROR(SUMIFS(ECT_CapAddBounds!$F$2:$F$5959,ECT_CapAddBounds!$H$2:$H$5959,_xlfn.CONCAT($B242,$C242),ECT_CapAddBounds!$E$2:$E$5959,"&lt;="&amp;D242)*1000,0)</f>
        <v>54</v>
      </c>
      <c r="V242" s="16">
        <f>IFERROR(SUMIFS(ECT_CapAddBounds!$G$2:$G$5959,ECT_CapAddBounds!$H$2:$H$5959,_xlfn.CONCAT($B242,$C242),ECT_CapAddBounds!$E$2:$E$5959,"&lt;="&amp;D242)*1000,0)</f>
        <v>54</v>
      </c>
      <c r="W242" s="25"/>
      <c r="X242" s="28"/>
      <c r="Y242">
        <f>2.4</f>
        <v>2.4</v>
      </c>
      <c r="Z242">
        <v>8.3500000000000005E-2</v>
      </c>
      <c r="AB242" s="24"/>
      <c r="AC242" s="1">
        <f>L242-Q242</f>
        <v>0.99</v>
      </c>
      <c r="AD242" s="24"/>
      <c r="AE242">
        <v>0</v>
      </c>
      <c r="AF242">
        <f>Y242*Conversions!$D$4</f>
        <v>2.973402195530698</v>
      </c>
      <c r="AG242" s="3">
        <f t="shared" si="159"/>
        <v>8.8519465644693032</v>
      </c>
      <c r="AH242">
        <f t="shared" si="162"/>
        <v>35</v>
      </c>
      <c r="AI242">
        <f t="shared" si="160"/>
        <v>8.8866958914066166E-2</v>
      </c>
      <c r="AJ242" s="14">
        <f t="shared" si="161"/>
        <v>99.608973600965513</v>
      </c>
    </row>
    <row r="243" spans="1:36" hidden="1" x14ac:dyDescent="0.25">
      <c r="A243">
        <v>4</v>
      </c>
      <c r="B243" t="s">
        <v>7</v>
      </c>
      <c r="C243" t="s">
        <v>9</v>
      </c>
      <c r="D243">
        <f>_xlfn.XLOOKUP(A243,PeriodMap!$A$2:$A$45,PeriodMap!$B$2:$B$45)</f>
        <v>2029</v>
      </c>
      <c r="E243" t="s">
        <v>227</v>
      </c>
      <c r="F243" t="s">
        <v>230</v>
      </c>
      <c r="G243" t="s">
        <v>6</v>
      </c>
      <c r="H243" t="s">
        <v>124</v>
      </c>
      <c r="I243" t="s">
        <v>38</v>
      </c>
      <c r="J243" t="s">
        <v>34</v>
      </c>
      <c r="K243">
        <v>8760</v>
      </c>
      <c r="L243" s="5">
        <f>_xlfn.XLOOKUP(_xlfn.CONCAT($B243,$C243,$D243),ECT_EfficiencyCostMaxAnnualUF!$J$2:$J$12484,ECT_EfficiencyCostMaxAnnualUF!$F$2:$F$12484)</f>
        <v>0.238845897</v>
      </c>
      <c r="M243" s="5">
        <f>_xlfn.XLOOKUP(_xlfn.CONCAT($B243,$C243,$D243),ECT_EfficiencyCostMaxAnnualUF!$J$2:$J$12484,ECT_EfficiencyCostMaxAnnualUF!$I$2:$I$12484)</f>
        <v>1</v>
      </c>
      <c r="N243" s="5">
        <f>_xlfn.XLOOKUP(_xlfn.CONCAT($B243,$C243,$D243),ECT_EfficiencyCostMaxAnnualUF!$J$2:$J$12484,ECT_EfficiencyCostMaxAnnualUF!$G$2:$G$12484)/1000</f>
        <v>7.7134572399999994</v>
      </c>
      <c r="O243" s="5">
        <f>_xlfn.XLOOKUP(_xlfn.CONCAT($B243,$C243,$D243),ECT_EfficiencyCostMaxAnnualUF!$J$2:$J$12484,ECT_EfficiencyCostMaxAnnualUF!$H$2:$H$12484)</f>
        <v>0</v>
      </c>
      <c r="P243" s="74">
        <f>_xlfn.XLOOKUP(_xlfn.CONCAT($B243,$D243+1),ECT_Lifetime!$D$2:$D$1000,ECT_Lifetime!$C$2:$C$1000)</f>
        <v>20</v>
      </c>
      <c r="Q243" s="1">
        <f>_xlfn.XLOOKUP(_xlfn.CONCAT($B243,$D243),ECT_OperationalInfo!$G$2:$G$362,ECT_OperationalInfo!$D$2:$D$362)</f>
        <v>0.1</v>
      </c>
      <c r="R243">
        <f>_xlfn.XLOOKUP(_xlfn.CONCAT($B243,$D243),ECT_OperationalInfo!$G$2:$G$362,ECT_OperationalInfo!$E$2:$E$362)</f>
        <v>0.06</v>
      </c>
      <c r="S243">
        <f>_xlfn.XLOOKUP(_xlfn.CONCAT($B243,$D243),ECT_OperationalInfo!$G$2:$G$362,ECT_OperationalInfo!$F$2:$F$362)</f>
        <v>0.06</v>
      </c>
      <c r="T243">
        <f>SUMIF(ECT_LegacyCapacity!$F$2:$F$257,_xlfn.CONCAT($C243,$B243),ECT_LegacyCapacity!$E$2:$E$257)*1000-IFERROR(SUMIFS(ECT_LegacyRetirement!$F$2:$F$2701,ECT_LegacyRetirement!$G$2:$G$2701,_xlfn.CONCAT($B243,$C243),ECT_LegacyRetirement!$E$2:$E$2701,"&lt;="&amp;D243)*1000,0)</f>
        <v>15.8</v>
      </c>
      <c r="U243" s="16">
        <f>IFERROR(SUMIFS(ECT_CapAddBounds!$F$2:$F$5959,ECT_CapAddBounds!$H$2:$H$5959,_xlfn.CONCAT($B243,$C243),ECT_CapAddBounds!$E$2:$E$5959,"&lt;="&amp;D243)*1000,0)</f>
        <v>6</v>
      </c>
      <c r="V243" s="16">
        <f>IFERROR(SUMIFS(ECT_CapAddBounds!$G$2:$G$5959,ECT_CapAddBounds!$H$2:$H$5959,_xlfn.CONCAT($B243,$C243),ECT_CapAddBounds!$E$2:$E$5959,"&lt;="&amp;D243)*1000,0)</f>
        <v>6</v>
      </c>
      <c r="W243" s="1">
        <f>CarriersTech_characteristics!$G$7</f>
        <v>13.648968</v>
      </c>
      <c r="X243" s="1">
        <f>CarriersTech_characteristics!$H$5*1000</f>
        <v>1656436.6880000001</v>
      </c>
      <c r="Y243" s="12">
        <v>1</v>
      </c>
      <c r="Z243">
        <v>8.3500000000000005E-2</v>
      </c>
      <c r="AB243" s="1">
        <f>1/L243/(1-Q243)</f>
        <v>4.6519999927447406</v>
      </c>
      <c r="AC243" s="25"/>
      <c r="AD243" s="30">
        <f>X243/(W243*Conversions!$D$2)</f>
        <v>0.43689545093040172</v>
      </c>
      <c r="AE243">
        <v>0</v>
      </c>
      <c r="AF243">
        <f>Y243*Conversions!$D$4</f>
        <v>1.2389175814711242</v>
      </c>
      <c r="AG243" s="3">
        <f t="shared" si="159"/>
        <v>6.474539658528875</v>
      </c>
      <c r="AH243">
        <f t="shared" si="162"/>
        <v>20</v>
      </c>
      <c r="AI243">
        <f t="shared" si="160"/>
        <v>0.10451929579519206</v>
      </c>
      <c r="AJ243" s="14">
        <f t="shared" si="161"/>
        <v>61.945879076872878</v>
      </c>
    </row>
    <row r="244" spans="1:36" hidden="1" x14ac:dyDescent="0.25">
      <c r="A244">
        <v>4</v>
      </c>
      <c r="B244" t="s">
        <v>19</v>
      </c>
      <c r="C244" t="s">
        <v>9</v>
      </c>
      <c r="D244">
        <f>_xlfn.XLOOKUP(A244,PeriodMap!$A$2:$A$45,PeriodMap!$B$2:$B$45)</f>
        <v>2029</v>
      </c>
      <c r="E244" t="s">
        <v>239</v>
      </c>
      <c r="F244" t="s">
        <v>236</v>
      </c>
      <c r="G244" t="s">
        <v>6</v>
      </c>
      <c r="H244" t="s">
        <v>124</v>
      </c>
      <c r="I244" t="s">
        <v>39</v>
      </c>
      <c r="J244" t="s">
        <v>34</v>
      </c>
      <c r="K244">
        <v>8760</v>
      </c>
      <c r="L244" s="5">
        <f>_xlfn.XLOOKUP(_xlfn.CONCAT($B244,$C244,$D244),ECT_EfficiencyCostMaxAnnualUF!$J$2:$J$12484,ECT_EfficiencyCostMaxAnnualUF!$F$2:$F$12484)</f>
        <v>1</v>
      </c>
      <c r="M244" s="5">
        <f>_xlfn.XLOOKUP(_xlfn.CONCAT($B244,$C244,$D244),ECT_EfficiencyCostMaxAnnualUF!$J$2:$J$12484,ECT_EfficiencyCostMaxAnnualUF!$I$2:$I$12484)</f>
        <v>1</v>
      </c>
      <c r="N244" s="5">
        <f>_xlfn.XLOOKUP(_xlfn.CONCAT($B244,$C244,$D244),ECT_EfficiencyCostMaxAnnualUF!$J$2:$J$12484,ECT_EfficiencyCostMaxAnnualUF!$G$2:$G$12484)/1000</f>
        <v>4.5764735559999998</v>
      </c>
      <c r="O244" s="5">
        <f>_xlfn.XLOOKUP(_xlfn.CONCAT($B244,$C244,$D244),ECT_EfficiencyCostMaxAnnualUF!$J$2:$J$12484,ECT_EfficiencyCostMaxAnnualUF!$H$2:$H$12484)</f>
        <v>0</v>
      </c>
      <c r="P244" s="74">
        <f>_xlfn.XLOOKUP(_xlfn.CONCAT($B244,$D244+1),ECT_Lifetime!$D$2:$D$1000,ECT_Lifetime!$C$2:$C$1000)</f>
        <v>25</v>
      </c>
      <c r="Q244" s="1">
        <f>_xlfn.XLOOKUP(_xlfn.CONCAT($B244,$D244),ECT_OperationalInfo!$G$2:$G$362,ECT_OperationalInfo!$D$2:$D$362)</f>
        <v>0.01</v>
      </c>
      <c r="R244">
        <f>_xlfn.XLOOKUP(_xlfn.CONCAT($B244,$D244),ECT_OperationalInfo!$G$2:$G$362,ECT_OperationalInfo!$E$2:$E$362)</f>
        <v>1</v>
      </c>
      <c r="S244">
        <f>_xlfn.XLOOKUP(_xlfn.CONCAT($B244,$D244),ECT_OperationalInfo!$G$2:$G$362,ECT_OperationalInfo!$F$2:$F$362)</f>
        <v>1</v>
      </c>
      <c r="T244">
        <f>SUMIF(ECT_LegacyCapacity!$F$2:$F$257,_xlfn.CONCAT($C244,$B244),ECT_LegacyCapacity!$E$2:$E$257)*1000-IFERROR(SUMIFS(ECT_LegacyRetirement!$F$2:$F$2701,ECT_LegacyRetirement!$G$2:$G$2701,_xlfn.CONCAT($B244,$C244),ECT_LegacyRetirement!$E$2:$E$2701,"&lt;="&amp;D244)*1000,0)</f>
        <v>171.48962199999997</v>
      </c>
      <c r="U244" s="16">
        <f>IFERROR(SUMIFS(ECT_CapAddBounds!$F$2:$F$5959,ECT_CapAddBounds!$H$2:$H$5959,_xlfn.CONCAT($B244,$C244),ECT_CapAddBounds!$E$2:$E$5959,"&lt;="&amp;D244)*1000,0)</f>
        <v>14</v>
      </c>
      <c r="V244" s="16">
        <f>IFERROR(SUMIFS(ECT_CapAddBounds!$G$2:$G$5959,ECT_CapAddBounds!$H$2:$H$5959,_xlfn.CONCAT($B244,$C244),ECT_CapAddBounds!$E$2:$E$5959,"&lt;="&amp;D244)*1000,0)</f>
        <v>6148</v>
      </c>
      <c r="W244" s="25"/>
      <c r="X244" s="29" t="s">
        <v>248</v>
      </c>
      <c r="Y244">
        <v>0.35</v>
      </c>
      <c r="Z244">
        <v>0.105</v>
      </c>
      <c r="AB244" s="25">
        <v>1</v>
      </c>
      <c r="AC244" s="25"/>
      <c r="AD244" s="24"/>
      <c r="AE244">
        <v>0</v>
      </c>
      <c r="AF244">
        <f>Y244*Conversions!$D$4</f>
        <v>0.43362115351489344</v>
      </c>
      <c r="AG244" s="3">
        <f t="shared" si="159"/>
        <v>4.1428524024851061</v>
      </c>
      <c r="AH244">
        <f t="shared" si="162"/>
        <v>25</v>
      </c>
      <c r="AI244">
        <f t="shared" si="160"/>
        <v>0.11442931981310331</v>
      </c>
      <c r="AJ244" s="14">
        <f t="shared" si="161"/>
        <v>36.204465859375908</v>
      </c>
    </row>
    <row r="245" spans="1:36" hidden="1" x14ac:dyDescent="0.25">
      <c r="A245">
        <v>4</v>
      </c>
      <c r="B245" t="s">
        <v>20</v>
      </c>
      <c r="C245" t="s">
        <v>9</v>
      </c>
      <c r="D245">
        <f>_xlfn.XLOOKUP(A245,PeriodMap!$A$2:$A$45,PeriodMap!$B$2:$B$45)</f>
        <v>2029</v>
      </c>
      <c r="E245" t="s">
        <v>239</v>
      </c>
      <c r="F245" t="s">
        <v>237</v>
      </c>
      <c r="G245" t="s">
        <v>6</v>
      </c>
      <c r="H245" t="s">
        <v>124</v>
      </c>
      <c r="I245" t="s">
        <v>39</v>
      </c>
      <c r="J245" t="s">
        <v>34</v>
      </c>
      <c r="K245">
        <v>8760</v>
      </c>
      <c r="L245" s="5">
        <f>_xlfn.XLOOKUP(_xlfn.CONCAT($B245,$C245,$D245),ECT_EfficiencyCostMaxAnnualUF!$J$2:$J$12484,ECT_EfficiencyCostMaxAnnualUF!$F$2:$F$12484)</f>
        <v>1</v>
      </c>
      <c r="M245" s="5">
        <f>_xlfn.XLOOKUP(_xlfn.CONCAT($B245,$C245,$D245),ECT_EfficiencyCostMaxAnnualUF!$J$2:$J$12484,ECT_EfficiencyCostMaxAnnualUF!$I$2:$I$12484)</f>
        <v>1</v>
      </c>
      <c r="N245" s="5">
        <f>_xlfn.XLOOKUP(_xlfn.CONCAT($B245,$C245,$D245),ECT_EfficiencyCostMaxAnnualUF!$J$2:$J$12484,ECT_EfficiencyCostMaxAnnualUF!$G$2:$G$12484)/1000</f>
        <v>4.5458986489999997</v>
      </c>
      <c r="O245" s="5">
        <f>_xlfn.XLOOKUP(_xlfn.CONCAT($B245,$C245,$D245),ECT_EfficiencyCostMaxAnnualUF!$J$2:$J$12484,ECT_EfficiencyCostMaxAnnualUF!$H$2:$H$12484)</f>
        <v>0</v>
      </c>
      <c r="P245" s="74">
        <f>_xlfn.XLOOKUP(_xlfn.CONCAT($B245,$D245+1),ECT_Lifetime!$D$2:$D$1000,ECT_Lifetime!$C$2:$C$1000)</f>
        <v>25</v>
      </c>
      <c r="Q245" s="1">
        <f>_xlfn.XLOOKUP(_xlfn.CONCAT($B245,$D245),ECT_OperationalInfo!$G$2:$G$362,ECT_OperationalInfo!$D$2:$D$362)</f>
        <v>6.0000000000000001E-3</v>
      </c>
      <c r="R245">
        <f>_xlfn.XLOOKUP(_xlfn.CONCAT($B245,$D245),ECT_OperationalInfo!$G$2:$G$362,ECT_OperationalInfo!$E$2:$E$362)</f>
        <v>1</v>
      </c>
      <c r="S245">
        <f>_xlfn.XLOOKUP(_xlfn.CONCAT($B245,$D245),ECT_OperationalInfo!$G$2:$G$362,ECT_OperationalInfo!$F$2:$F$362)</f>
        <v>1</v>
      </c>
      <c r="T245">
        <f>SUMIF(ECT_LegacyCapacity!$F$2:$F$257,_xlfn.CONCAT($C245,$B245),ECT_LegacyCapacity!$E$2:$E$257)*1000-IFERROR(SUMIFS(ECT_LegacyRetirement!$F$2:$F$2701,ECT_LegacyRetirement!$G$2:$G$2701,_xlfn.CONCAT($B245,$C245),ECT_LegacyRetirement!$E$2:$E$2701,"&lt;="&amp;D245)*1000,0)</f>
        <v>67.610377999999997</v>
      </c>
      <c r="U245" s="16">
        <f>IFERROR(SUMIFS(ECT_CapAddBounds!$F$2:$F$5959,ECT_CapAddBounds!$H$2:$H$5959,_xlfn.CONCAT($B245,$C245),ECT_CapAddBounds!$E$2:$E$5959,"&lt;="&amp;D245)*1000,0)</f>
        <v>175</v>
      </c>
      <c r="V245" s="16">
        <f>IFERROR(SUMIFS(ECT_CapAddBounds!$G$2:$G$5959,ECT_CapAddBounds!$H$2:$H$5959,_xlfn.CONCAT($B245,$C245),ECT_CapAddBounds!$E$2:$E$5959,"&lt;="&amp;D245)*1000,0)</f>
        <v>1708.9999999999998</v>
      </c>
      <c r="W245" s="25"/>
      <c r="X245" s="25"/>
      <c r="Y245">
        <v>0.51</v>
      </c>
      <c r="Z245">
        <v>0.104</v>
      </c>
      <c r="AB245" s="25">
        <v>1</v>
      </c>
      <c r="AC245" s="25"/>
      <c r="AD245" s="24"/>
      <c r="AE245">
        <v>0</v>
      </c>
      <c r="AF245">
        <f>Y245*Conversions!$D$4</f>
        <v>0.63184796655027331</v>
      </c>
      <c r="AG245" s="3">
        <f t="shared" si="159"/>
        <v>3.9140506824497265</v>
      </c>
      <c r="AH245">
        <f t="shared" si="162"/>
        <v>25</v>
      </c>
      <c r="AI245">
        <f t="shared" si="160"/>
        <v>0.11357300490974749</v>
      </c>
      <c r="AJ245" s="14">
        <f t="shared" si="161"/>
        <v>34.462861007860859</v>
      </c>
    </row>
    <row r="246" spans="1:36" hidden="1" x14ac:dyDescent="0.25">
      <c r="A246">
        <v>4</v>
      </c>
      <c r="B246" t="s">
        <v>21</v>
      </c>
      <c r="C246" t="s">
        <v>9</v>
      </c>
      <c r="D246">
        <f>_xlfn.XLOOKUP(A246,PeriodMap!$A$2:$A$45,PeriodMap!$B$2:$B$45)</f>
        <v>2029</v>
      </c>
      <c r="E246" t="s">
        <v>239</v>
      </c>
      <c r="F246" t="s">
        <v>238</v>
      </c>
      <c r="G246" t="s">
        <v>6</v>
      </c>
      <c r="H246" t="s">
        <v>124</v>
      </c>
      <c r="I246" t="s">
        <v>40</v>
      </c>
      <c r="J246" t="s">
        <v>34</v>
      </c>
      <c r="K246">
        <v>8760</v>
      </c>
      <c r="L246" s="5">
        <f>_xlfn.XLOOKUP(_xlfn.CONCAT($B246,$C246,$D246),ECT_EfficiencyCostMaxAnnualUF!$J$2:$J$12484,ECT_EfficiencyCostMaxAnnualUF!$F$2:$F$12484)</f>
        <v>1</v>
      </c>
      <c r="M246" s="5">
        <f>_xlfn.XLOOKUP(_xlfn.CONCAT($B246,$C246,$D246),ECT_EfficiencyCostMaxAnnualUF!$J$2:$J$12484,ECT_EfficiencyCostMaxAnnualUF!$I$2:$I$12484)</f>
        <v>1</v>
      </c>
      <c r="N246" s="5">
        <f>_xlfn.XLOOKUP(_xlfn.CONCAT($B246,$C246,$D246),ECT_EfficiencyCostMaxAnnualUF!$J$2:$J$12484,ECT_EfficiencyCostMaxAnnualUF!$G$2:$G$12484)/1000</f>
        <v>10.23195838</v>
      </c>
      <c r="O246" s="5">
        <f>_xlfn.XLOOKUP(_xlfn.CONCAT($B246,$C246,$D246),ECT_EfficiencyCostMaxAnnualUF!$J$2:$J$12484,ECT_EfficiencyCostMaxAnnualUF!$H$2:$H$12484)</f>
        <v>0</v>
      </c>
      <c r="P246" s="74">
        <f>_xlfn.XLOOKUP(_xlfn.CONCAT($B246,$D246+1),ECT_Lifetime!$D$2:$D$1000,ECT_Lifetime!$C$2:$C$1000)</f>
        <v>25</v>
      </c>
      <c r="Q246" s="1">
        <f>_xlfn.XLOOKUP(_xlfn.CONCAT($B246,$D246),ECT_OperationalInfo!$G$2:$G$362,ECT_OperationalInfo!$D$2:$D$362)</f>
        <v>5.0000000000000001E-3</v>
      </c>
      <c r="R246">
        <f>_xlfn.XLOOKUP(_xlfn.CONCAT($B246,$D246),ECT_OperationalInfo!$G$2:$G$362,ECT_OperationalInfo!$E$2:$E$362)</f>
        <v>1</v>
      </c>
      <c r="S246">
        <f>_xlfn.XLOOKUP(_xlfn.CONCAT($B246,$D246),ECT_OperationalInfo!$G$2:$G$362,ECT_OperationalInfo!$F$2:$F$362)</f>
        <v>1</v>
      </c>
      <c r="T246">
        <f>SUMIF(ECT_LegacyCapacity!$F$2:$F$257,_xlfn.CONCAT($C246,$B246),ECT_LegacyCapacity!$E$2:$E$257)*1000-IFERROR(SUMIFS(ECT_LegacyRetirement!$F$2:$F$2701,ECT_LegacyRetirement!$G$2:$G$2701,_xlfn.CONCAT($B246,$C246),ECT_LegacyRetirement!$E$2:$E$2701,"&lt;="&amp;D246)*1000,0)</f>
        <v>0</v>
      </c>
      <c r="U246" s="16">
        <f>IFERROR(SUMIFS(ECT_CapAddBounds!$F$2:$F$5959,ECT_CapAddBounds!$H$2:$H$5959,_xlfn.CONCAT($B246,$C246),ECT_CapAddBounds!$E$2:$E$5959,"&lt;="&amp;D246)*1000,0)</f>
        <v>0</v>
      </c>
      <c r="V246" s="16">
        <f>IFERROR(SUMIFS(ECT_CapAddBounds!$G$2:$G$5959,ECT_CapAddBounds!$H$2:$H$5959,_xlfn.CONCAT($B246,$C246),ECT_CapAddBounds!$E$2:$E$5959,"&lt;="&amp;D246)*1000,0)</f>
        <v>26.000000000000004</v>
      </c>
      <c r="W246" s="25"/>
      <c r="X246" s="25"/>
      <c r="Y246">
        <v>0.68</v>
      </c>
      <c r="Z246">
        <v>0.105</v>
      </c>
      <c r="AB246" s="25">
        <v>1</v>
      </c>
      <c r="AC246" s="25"/>
      <c r="AD246" s="24"/>
      <c r="AE246">
        <v>0</v>
      </c>
      <c r="AF246">
        <f>Y246*Conversions!$D$4</f>
        <v>0.84246395540036456</v>
      </c>
      <c r="AG246" s="3">
        <f t="shared" si="159"/>
        <v>9.3894944245996363</v>
      </c>
      <c r="AH246">
        <f t="shared" si="162"/>
        <v>25</v>
      </c>
      <c r="AI246">
        <f t="shared" si="160"/>
        <v>0.11442931981310331</v>
      </c>
      <c r="AJ246" s="14">
        <f t="shared" si="161"/>
        <v>82.054970176659609</v>
      </c>
    </row>
    <row r="247" spans="1:36" s="19" customFormat="1" hidden="1" x14ac:dyDescent="0.25">
      <c r="A247" s="19">
        <v>4</v>
      </c>
      <c r="B247" s="19" t="s">
        <v>23</v>
      </c>
      <c r="C247" s="19" t="s">
        <v>9</v>
      </c>
      <c r="D247" s="19">
        <f>_xlfn.XLOOKUP(A247,PeriodMap!$A$2:$A$45,PeriodMap!$B$2:$B$45)</f>
        <v>2029</v>
      </c>
      <c r="E247" s="19" t="s">
        <v>239</v>
      </c>
      <c r="G247" s="19" t="s">
        <v>6</v>
      </c>
      <c r="H247" s="19" t="s">
        <v>124</v>
      </c>
      <c r="I247" s="19" t="s">
        <v>40</v>
      </c>
      <c r="J247" s="19" t="s">
        <v>34</v>
      </c>
      <c r="K247" s="19">
        <v>8760</v>
      </c>
      <c r="L247" s="37">
        <f>_xlfn.XLOOKUP(_xlfn.CONCAT($B247,$C247,$D247),ECT_EfficiencyCostMaxAnnualUF!$J$2:$J$12484,ECT_EfficiencyCostMaxAnnualUF!$F$2:$F$12484)</f>
        <v>1</v>
      </c>
      <c r="M247" s="37">
        <f>_xlfn.XLOOKUP(_xlfn.CONCAT($B247,$C247,$D247),ECT_EfficiencyCostMaxAnnualUF!$J$2:$J$12484,ECT_EfficiencyCostMaxAnnualUF!$I$2:$I$12484)</f>
        <v>1</v>
      </c>
      <c r="N247" s="37">
        <f>_xlfn.XLOOKUP(_xlfn.CONCAT($B247,$C247,$D247),ECT_EfficiencyCostMaxAnnualUF!$J$2:$J$12484,ECT_EfficiencyCostMaxAnnualUF!$G$2:$G$12484)/1000</f>
        <v>26.435076690000002</v>
      </c>
      <c r="O247" s="37">
        <f>_xlfn.XLOOKUP(_xlfn.CONCAT($B247,$C247,$D247),ECT_EfficiencyCostMaxAnnualUF!$J$2:$J$12484,ECT_EfficiencyCostMaxAnnualUF!$H$2:$H$12484)</f>
        <v>0</v>
      </c>
      <c r="P247" s="82">
        <f>_xlfn.XLOOKUP(_xlfn.CONCAT($B247,$D247+1),ECT_Lifetime!$D$2:$D$1000,ECT_Lifetime!$C$2:$C$1000)</f>
        <v>25</v>
      </c>
      <c r="Q247" s="39">
        <f>_xlfn.XLOOKUP(_xlfn.CONCAT($B247,$D247),ECT_OperationalInfo!$G$2:$G$362,ECT_OperationalInfo!$D$2:$D$362)</f>
        <v>5.0000000000000001E-3</v>
      </c>
      <c r="R247" s="19">
        <f>_xlfn.XLOOKUP(_xlfn.CONCAT($B247,$D247),ECT_OperationalInfo!$G$2:$G$362,ECT_OperationalInfo!$E$2:$E$362)</f>
        <v>1</v>
      </c>
      <c r="S247" s="19">
        <f>_xlfn.XLOOKUP(_xlfn.CONCAT($B247,$D247),ECT_OperationalInfo!$G$2:$G$362,ECT_OperationalInfo!$F$2:$F$362)</f>
        <v>1</v>
      </c>
      <c r="T247" s="19">
        <f>SUMIF(ECT_LegacyCapacity!$F$2:$F$257,_xlfn.CONCAT($C247,$B247),ECT_LegacyCapacity!$E$2:$E$257)*1000-IFERROR(SUMIFS(ECT_LegacyRetirement!$F$2:$F$2701,ECT_LegacyRetirement!$G$2:$G$2701,_xlfn.CONCAT($B247,$C247),ECT_LegacyRetirement!$E$2:$E$2701,"&lt;="&amp;D247)*1000,0)</f>
        <v>0</v>
      </c>
      <c r="U247" s="41">
        <f>IFERROR(SUMIFS(ECT_CapAddBounds!$F$2:$F$5959,ECT_CapAddBounds!$H$2:$H$5959,_xlfn.CONCAT($B247,$C247),ECT_CapAddBounds!$E$2:$E$5959,"&lt;="&amp;D247)*1000,0)</f>
        <v>0</v>
      </c>
      <c r="V247" s="41">
        <f>IFERROR(SUMIFS(ECT_CapAddBounds!$G$2:$G$5959,ECT_CapAddBounds!$H$2:$H$5959,_xlfn.CONCAT($B247,$C247),ECT_CapAddBounds!$E$2:$E$5959,"&lt;="&amp;D247)*1000,0)</f>
        <v>0</v>
      </c>
      <c r="W247" s="42"/>
      <c r="X247" s="42"/>
      <c r="Y247" s="19">
        <v>6.7</v>
      </c>
      <c r="Z247" s="19">
        <v>0.112</v>
      </c>
      <c r="AA247" s="43"/>
      <c r="AB247" s="42">
        <v>1</v>
      </c>
      <c r="AC247" s="42"/>
      <c r="AD247" s="44"/>
      <c r="AE247" s="19">
        <v>0</v>
      </c>
      <c r="AF247" s="19">
        <f>Y247*Conversions!$D$4</f>
        <v>8.3007477958565321</v>
      </c>
      <c r="AG247" s="38">
        <f t="shared" si="159"/>
        <v>18.134328894143472</v>
      </c>
      <c r="AH247" s="19">
        <f t="shared" si="162"/>
        <v>25</v>
      </c>
      <c r="AI247" s="19">
        <f t="shared" si="160"/>
        <v>0.12047788778229078</v>
      </c>
      <c r="AJ247" s="45">
        <f t="shared" si="161"/>
        <v>150.51997696799813</v>
      </c>
    </row>
    <row r="248" spans="1:36" hidden="1" x14ac:dyDescent="0.25">
      <c r="A248">
        <v>4</v>
      </c>
      <c r="B248" t="s">
        <v>13</v>
      </c>
      <c r="C248" t="s">
        <v>10</v>
      </c>
      <c r="D248">
        <f>_xlfn.XLOOKUP(A248,PeriodMap!$A$2:$A$45,PeriodMap!$B$2:$B$45)</f>
        <v>2029</v>
      </c>
      <c r="E248" t="s">
        <v>227</v>
      </c>
      <c r="F248" t="s">
        <v>229</v>
      </c>
      <c r="G248" t="s">
        <v>6</v>
      </c>
      <c r="H248" t="s">
        <v>124</v>
      </c>
      <c r="I248" t="s">
        <v>33</v>
      </c>
      <c r="J248" t="s">
        <v>34</v>
      </c>
      <c r="K248">
        <v>8760</v>
      </c>
      <c r="L248" s="5">
        <f>_xlfn.XLOOKUP(_xlfn.CONCAT($B248,$C248,$D248),ECT_EfficiencyCostMaxAnnualUF!$J$2:$J$12484,ECT_EfficiencyCostMaxAnnualUF!$F$2:$F$12484)</f>
        <v>0.38096819999999998</v>
      </c>
      <c r="M248" s="5">
        <f>_xlfn.XLOOKUP(_xlfn.CONCAT($B248,$C248,$D248),ECT_EfficiencyCostMaxAnnualUF!$J$2:$J$12484,ECT_EfficiencyCostMaxAnnualUF!$I$2:$I$12484)</f>
        <v>0.85</v>
      </c>
      <c r="N248" s="5">
        <f>_xlfn.XLOOKUP(_xlfn.CONCAT($B248,$C248,$D248),ECT_EfficiencyCostMaxAnnualUF!$J$2:$J$12484,ECT_EfficiencyCostMaxAnnualUF!$G$2:$G$12484)/1000</f>
        <v>13.721031290000001</v>
      </c>
      <c r="O248" s="5">
        <f>_xlfn.XLOOKUP(_xlfn.CONCAT($B248,$C248,$D248),ECT_EfficiencyCostMaxAnnualUF!$J$2:$J$12484,ECT_EfficiencyCostMaxAnnualUF!$H$2:$H$12484)</f>
        <v>133.5230182</v>
      </c>
      <c r="P248" s="74">
        <f>_xlfn.XLOOKUP(_xlfn.CONCAT($B248,$D248+1),ECT_Lifetime!$D$2:$D$1000,ECT_Lifetime!$C$2:$C$1000)</f>
        <v>40</v>
      </c>
      <c r="Q248" s="1">
        <f>_xlfn.XLOOKUP(_xlfn.CONCAT($B248,$D248),ECT_OperationalInfo!$G$2:$G$362,ECT_OperationalInfo!$D$2:$D$362)</f>
        <v>6.6000000000000003E-2</v>
      </c>
      <c r="R248">
        <f>_xlfn.XLOOKUP(_xlfn.CONCAT($B248,$D248),ECT_OperationalInfo!$G$2:$G$362,ECT_OperationalInfo!$E$2:$E$362)</f>
        <v>0.3</v>
      </c>
      <c r="S248">
        <f>_xlfn.XLOOKUP(_xlfn.CONCAT($B248,$D248),ECT_OperationalInfo!$G$2:$G$362,ECT_OperationalInfo!$F$2:$F$362)</f>
        <v>0.3</v>
      </c>
      <c r="T248">
        <f>SUMIF(ECT_LegacyCapacity!$F$2:$F$257,_xlfn.CONCAT($C248,$B248),ECT_LegacyCapacity!$E$2:$E$257)*1000-IFERROR(SUMIFS(ECT_LegacyRetirement!$F$2:$F$2701,ECT_LegacyRetirement!$G$2:$G$2701,_xlfn.CONCAT($B248,$C248),ECT_LegacyRetirement!$E$2:$E$2701,"&lt;="&amp;D248)*1000,0)</f>
        <v>41289.904175000003</v>
      </c>
      <c r="U248" s="16">
        <f>IFERROR(SUMIFS(ECT_CapAddBounds!$F$2:$F$5959,ECT_CapAddBounds!$H$2:$H$5959,_xlfn.CONCAT($B248,$C248),ECT_CapAddBounds!$E$2:$E$5959,"&lt;="&amp;D248)*1000,0)</f>
        <v>4900</v>
      </c>
      <c r="V248" s="16">
        <f>IFERROR(SUMIFS(ECT_CapAddBounds!$G$2:$G$5959,ECT_CapAddBounds!$H$2:$H$5959,_xlfn.CONCAT($B248,$C248),ECT_CapAddBounds!$E$2:$E$5959,"&lt;="&amp;D248)*1000,0)</f>
        <v>6478.0000000000009</v>
      </c>
      <c r="W248" s="1">
        <f>CarriersTech_characteristics!$G$2</f>
        <v>17.207187650000002</v>
      </c>
      <c r="X248" s="1">
        <f>CarriersTech_characteristics!$H$28*1000</f>
        <v>1942097.6230000001</v>
      </c>
      <c r="Y248" s="7">
        <v>3</v>
      </c>
      <c r="Z248">
        <v>0.105</v>
      </c>
      <c r="AA248" s="35"/>
      <c r="AB248" s="1">
        <f>1/L248/(1-Q248)</f>
        <v>2.8103758044980376</v>
      </c>
      <c r="AC248" s="25"/>
      <c r="AD248" s="31">
        <f>X248/(W248*Conversions!$D$2)</f>
        <v>0.40631575182871843</v>
      </c>
      <c r="AE248" s="11">
        <f>O248/CarriersTech_characteristics!$G$2/Conversions!$D$2*AB248</f>
        <v>7.8507860294473842E-5</v>
      </c>
      <c r="AF248">
        <f>Y248*Conversions!$D$4</f>
        <v>3.7167527444133723</v>
      </c>
      <c r="AG248" s="3">
        <f t="shared" si="159"/>
        <v>10.004278545586629</v>
      </c>
      <c r="AH248">
        <f t="shared" si="162"/>
        <v>40</v>
      </c>
      <c r="AI248">
        <f t="shared" si="160"/>
        <v>0.10697140835497033</v>
      </c>
      <c r="AJ248" s="14">
        <f t="shared" si="161"/>
        <v>93.522920745221626</v>
      </c>
    </row>
    <row r="249" spans="1:36" hidden="1" x14ac:dyDescent="0.25">
      <c r="A249">
        <v>4</v>
      </c>
      <c r="B249" t="s">
        <v>14</v>
      </c>
      <c r="C249" t="s">
        <v>10</v>
      </c>
      <c r="D249">
        <f>_xlfn.XLOOKUP(A249,PeriodMap!$A$2:$A$45,PeriodMap!$B$2:$B$45)</f>
        <v>2029</v>
      </c>
      <c r="E249" t="s">
        <v>227</v>
      </c>
      <c r="F249" t="s">
        <v>234</v>
      </c>
      <c r="G249" t="s">
        <v>6</v>
      </c>
      <c r="H249" t="s">
        <v>124</v>
      </c>
      <c r="I249" t="s">
        <v>35</v>
      </c>
      <c r="J249" t="s">
        <v>34</v>
      </c>
      <c r="K249">
        <v>8760</v>
      </c>
      <c r="L249" s="5">
        <f>_xlfn.XLOOKUP(_xlfn.CONCAT($B249,$C249,$D249),ECT_EfficiencyCostMaxAnnualUF!$J$2:$J$12484,ECT_EfficiencyCostMaxAnnualUF!$F$2:$F$12484)</f>
        <v>0.40444272199999998</v>
      </c>
      <c r="M249" s="5">
        <f>_xlfn.XLOOKUP(_xlfn.CONCAT($B249,$C249,$D249),ECT_EfficiencyCostMaxAnnualUF!$J$2:$J$12484,ECT_EfficiencyCostMaxAnnualUF!$I$2:$I$12484)</f>
        <v>0.85</v>
      </c>
      <c r="N249" s="5">
        <f>_xlfn.XLOOKUP(_xlfn.CONCAT($B249,$C249,$D249),ECT_EfficiencyCostMaxAnnualUF!$J$2:$J$12484,ECT_EfficiencyCostMaxAnnualUF!$G$2:$G$12484)/1000</f>
        <v>8.512227803</v>
      </c>
      <c r="O249" s="5">
        <f>_xlfn.XLOOKUP(_xlfn.CONCAT($B249,$C249,$D249),ECT_EfficiencyCostMaxAnnualUF!$J$2:$J$12484,ECT_EfficiencyCostMaxAnnualUF!$H$2:$H$12484)</f>
        <v>0</v>
      </c>
      <c r="P249" s="74">
        <f>_xlfn.XLOOKUP(_xlfn.CONCAT($B249,$D249+1),ECT_Lifetime!$D$2:$D$1000,ECT_Lifetime!$C$2:$C$1000)</f>
        <v>25</v>
      </c>
      <c r="Q249" s="1">
        <f>_xlfn.XLOOKUP(_xlfn.CONCAT($B249,$D249),ECT_OperationalInfo!$G$2:$G$362,ECT_OperationalInfo!$D$2:$D$362)</f>
        <v>0.02</v>
      </c>
      <c r="R249">
        <f>_xlfn.XLOOKUP(_xlfn.CONCAT($B249,$D249),ECT_OperationalInfo!$G$2:$G$362,ECT_OperationalInfo!$E$2:$E$362)</f>
        <v>0.9</v>
      </c>
      <c r="S249">
        <f>_xlfn.XLOOKUP(_xlfn.CONCAT($B249,$D249),ECT_OperationalInfo!$G$2:$G$362,ECT_OperationalInfo!$F$2:$F$362)</f>
        <v>0.9</v>
      </c>
      <c r="T249">
        <f>SUMIF(ECT_LegacyCapacity!$F$2:$F$257,_xlfn.CONCAT($C249,$B249),ECT_LegacyCapacity!$E$2:$E$257)*1000-IFERROR(SUMIFS(ECT_LegacyRetirement!$F$2:$F$2701,ECT_LegacyRetirement!$G$2:$G$2701,_xlfn.CONCAT($B249,$C249),ECT_LegacyRetirement!$E$2:$E$2701,"&lt;="&amp;D249)*1000,0)</f>
        <v>770.80433300000004</v>
      </c>
      <c r="U249" s="16">
        <f>IFERROR(SUMIFS(ECT_CapAddBounds!$F$2:$F$5959,ECT_CapAddBounds!$H$2:$H$5959,_xlfn.CONCAT($B249,$C249),ECT_CapAddBounds!$E$2:$E$5959,"&lt;="&amp;D249)*1000,0)</f>
        <v>0</v>
      </c>
      <c r="V249" s="16">
        <f>IFERROR(SUMIFS(ECT_CapAddBounds!$G$2:$G$5959,ECT_CapAddBounds!$H$2:$H$5959,_xlfn.CONCAT($B249,$C249),ECT_CapAddBounds!$E$2:$E$5959,"&lt;="&amp;D249)*1000,0)</f>
        <v>49.999999999999993</v>
      </c>
      <c r="W249" s="1">
        <f>CarriersTech_characteristics!$G$3</f>
        <v>37.681199999999997</v>
      </c>
      <c r="X249" s="1">
        <f>CarriersTech_characteristics!$H$3*1000</f>
        <v>3025024.5490000001</v>
      </c>
      <c r="Y249">
        <v>2.9</v>
      </c>
      <c r="Z249">
        <v>0.105</v>
      </c>
      <c r="AB249" s="1">
        <f>1/L249/(1-Q249)</f>
        <v>2.5229979617863072</v>
      </c>
      <c r="AC249" s="25"/>
      <c r="AD249" s="31">
        <f>(X249*Conversions!$D$3)/(W249*Conversions!$D$2)</f>
        <v>0.23958587284408495</v>
      </c>
      <c r="AE249">
        <v>0</v>
      </c>
      <c r="AF249">
        <f>Y249*Conversions!$D$4</f>
        <v>3.5928609862662602</v>
      </c>
      <c r="AG249" s="3">
        <f t="shared" si="159"/>
        <v>4.9193668167337403</v>
      </c>
      <c r="AH249">
        <f t="shared" si="162"/>
        <v>25</v>
      </c>
      <c r="AI249">
        <f t="shared" si="160"/>
        <v>0.11442931981310331</v>
      </c>
      <c r="AJ249" s="14">
        <f t="shared" si="161"/>
        <v>42.990440079242902</v>
      </c>
    </row>
    <row r="250" spans="1:36" hidden="1" x14ac:dyDescent="0.25">
      <c r="A250">
        <v>4</v>
      </c>
      <c r="B250" t="s">
        <v>16</v>
      </c>
      <c r="C250" t="s">
        <v>10</v>
      </c>
      <c r="D250">
        <f>_xlfn.XLOOKUP(A250,PeriodMap!$A$2:$A$45,PeriodMap!$B$2:$B$45)</f>
        <v>2029</v>
      </c>
      <c r="E250" t="s">
        <v>227</v>
      </c>
      <c r="G250" t="s">
        <v>6</v>
      </c>
      <c r="H250" t="s">
        <v>124</v>
      </c>
      <c r="I250" t="s">
        <v>35</v>
      </c>
      <c r="J250" t="s">
        <v>34</v>
      </c>
      <c r="K250">
        <v>8760</v>
      </c>
      <c r="L250" s="5">
        <f>_xlfn.XLOOKUP(_xlfn.CONCAT($B250,$C250,$D250),ECT_EfficiencyCostMaxAnnualUF!$J$2:$J$12484,ECT_EfficiencyCostMaxAnnualUF!$F$2:$F$12484)</f>
        <v>0.28070162799999998</v>
      </c>
      <c r="M250" s="5">
        <f>_xlfn.XLOOKUP(_xlfn.CONCAT($B250,$C250,$D250),ECT_EfficiencyCostMaxAnnualUF!$J$2:$J$12484,ECT_EfficiencyCostMaxAnnualUF!$I$2:$I$12484)</f>
        <v>0.85</v>
      </c>
      <c r="N250" s="5">
        <f>_xlfn.XLOOKUP(_xlfn.CONCAT($B250,$C250,$D250),ECT_EfficiencyCostMaxAnnualUF!$J$2:$J$12484,ECT_EfficiencyCostMaxAnnualUF!$G$2:$G$12484)/1000</f>
        <v>6.6797506489999998</v>
      </c>
      <c r="O250" s="5">
        <f>_xlfn.XLOOKUP(_xlfn.CONCAT($B250,$C250,$D250),ECT_EfficiencyCostMaxAnnualUF!$J$2:$J$12484,ECT_EfficiencyCostMaxAnnualUF!$H$2:$H$12484)</f>
        <v>0</v>
      </c>
      <c r="P250" s="74">
        <f>_xlfn.XLOOKUP(_xlfn.CONCAT($B250,$D250+1),ECT_Lifetime!$D$2:$D$1000,ECT_Lifetime!$C$2:$C$1000)</f>
        <v>25</v>
      </c>
      <c r="Q250" s="1">
        <f>_xlfn.XLOOKUP(_xlfn.CONCAT($B250,$D250),ECT_OperationalInfo!$G$2:$G$362,ECT_OperationalInfo!$D$2:$D$362)</f>
        <v>0.01</v>
      </c>
      <c r="R250">
        <f>_xlfn.XLOOKUP(_xlfn.CONCAT($B250,$D250),ECT_OperationalInfo!$G$2:$G$362,ECT_OperationalInfo!$E$2:$E$362)</f>
        <v>1</v>
      </c>
      <c r="S250">
        <f>_xlfn.XLOOKUP(_xlfn.CONCAT($B250,$D250),ECT_OperationalInfo!$G$2:$G$362,ECT_OperationalInfo!$F$2:$F$362)</f>
        <v>1</v>
      </c>
      <c r="T250">
        <f>SUMIF(ECT_LegacyCapacity!$F$2:$F$257,_xlfn.CONCAT($C250,$B250),ECT_LegacyCapacity!$E$2:$E$257)*1000-IFERROR(SUMIFS(ECT_LegacyRetirement!$F$2:$F$2701,ECT_LegacyRetirement!$G$2:$G$2701,_xlfn.CONCAT($B250,$C250),ECT_LegacyRetirement!$E$2:$E$2701,"&lt;="&amp;D250)*1000,0)</f>
        <v>0</v>
      </c>
      <c r="U250" s="16">
        <f>IFERROR(SUMIFS(ECT_CapAddBounds!$F$2:$F$5959,ECT_CapAddBounds!$H$2:$H$5959,_xlfn.CONCAT($B250,$C250),ECT_CapAddBounds!$E$2:$E$5959,"&lt;="&amp;D250)*1000,0)</f>
        <v>0</v>
      </c>
      <c r="V250" s="16">
        <f>IFERROR(SUMIFS(ECT_CapAddBounds!$G$2:$G$5959,ECT_CapAddBounds!$H$2:$H$5959,_xlfn.CONCAT($B250,$C250),ECT_CapAddBounds!$E$2:$E$5959,"&lt;="&amp;D250)*1000,0)</f>
        <v>218.99999999999997</v>
      </c>
      <c r="W250" s="1">
        <f>CarriersTech_characteristics!$G$3</f>
        <v>37.681199999999997</v>
      </c>
      <c r="X250" s="1">
        <f>CarriersTech_characteristics!$H$3*1000</f>
        <v>3025024.5490000001</v>
      </c>
      <c r="Y250">
        <v>0.7</v>
      </c>
      <c r="Z250">
        <v>0.105</v>
      </c>
      <c r="AB250" s="1">
        <f>1/L250/(1-Q250)</f>
        <v>3.5984864687033813</v>
      </c>
      <c r="AC250" s="25"/>
      <c r="AD250" s="31">
        <f>(X250*Conversions!$D$3)/(W250*Conversions!$D$2)</f>
        <v>0.23958587284408495</v>
      </c>
      <c r="AE250">
        <v>0</v>
      </c>
      <c r="AF250">
        <f>Y250*Conversions!$D$4</f>
        <v>0.86724230702978689</v>
      </c>
      <c r="AG250" s="3">
        <f t="shared" si="159"/>
        <v>5.8125083419702133</v>
      </c>
      <c r="AH250">
        <f t="shared" si="162"/>
        <v>25</v>
      </c>
      <c r="AI250">
        <f t="shared" si="160"/>
        <v>0.11442931981310331</v>
      </c>
      <c r="AJ250" s="14">
        <f t="shared" si="161"/>
        <v>50.795620837943865</v>
      </c>
    </row>
    <row r="251" spans="1:36" hidden="1" x14ac:dyDescent="0.25">
      <c r="A251">
        <v>4</v>
      </c>
      <c r="B251" t="s">
        <v>17</v>
      </c>
      <c r="C251" t="s">
        <v>10</v>
      </c>
      <c r="D251">
        <f>_xlfn.XLOOKUP(A251,PeriodMap!$A$2:$A$45,PeriodMap!$B$2:$B$45)</f>
        <v>2029</v>
      </c>
      <c r="E251" t="s">
        <v>227</v>
      </c>
      <c r="F251" t="s">
        <v>235</v>
      </c>
      <c r="G251" t="s">
        <v>6</v>
      </c>
      <c r="H251" t="s">
        <v>124</v>
      </c>
      <c r="I251" t="s">
        <v>36</v>
      </c>
      <c r="J251" t="s">
        <v>34</v>
      </c>
      <c r="K251">
        <v>8760</v>
      </c>
      <c r="L251" s="5">
        <f>_xlfn.XLOOKUP(_xlfn.CONCAT($B251,$C251,$D251),ECT_EfficiencyCostMaxAnnualUF!$J$2:$J$12484,ECT_EfficiencyCostMaxAnnualUF!$F$2:$F$12484)</f>
        <v>1</v>
      </c>
      <c r="M251" s="5">
        <f>_xlfn.XLOOKUP(_xlfn.CONCAT($B251,$C251,$D251),ECT_EfficiencyCostMaxAnnualUF!$J$2:$J$12484,ECT_EfficiencyCostMaxAnnualUF!$I$2:$I$12484)</f>
        <v>0.70916666699999997</v>
      </c>
      <c r="N251" s="5">
        <f>_xlfn.XLOOKUP(_xlfn.CONCAT($B251,$C251,$D251),ECT_EfficiencyCostMaxAnnualUF!$J$2:$J$12484,ECT_EfficiencyCostMaxAnnualUF!$G$2:$G$12484)/1000</f>
        <v>20.833210350000002</v>
      </c>
      <c r="O251" s="5">
        <f>_xlfn.XLOOKUP(_xlfn.CONCAT($B251,$C251,$D251),ECT_EfficiencyCostMaxAnnualUF!$J$2:$J$12484,ECT_EfficiencyCostMaxAnnualUF!$H$2:$H$12484)</f>
        <v>0</v>
      </c>
      <c r="P251" s="74">
        <f>_xlfn.XLOOKUP(_xlfn.CONCAT($B251,$D251+1),ECT_Lifetime!$D$2:$D$1000,ECT_Lifetime!$C$2:$C$1000)</f>
        <v>40</v>
      </c>
      <c r="Q251" s="1">
        <f>_xlfn.XLOOKUP(_xlfn.CONCAT($B251,$D251),ECT_OperationalInfo!$G$2:$G$362,ECT_OperationalInfo!$D$2:$D$362)</f>
        <v>0.10780000000000001</v>
      </c>
      <c r="R251">
        <f>_xlfn.XLOOKUP(_xlfn.CONCAT($B251,$D251),ECT_OperationalInfo!$G$2:$G$362,ECT_OperationalInfo!$E$2:$E$362)</f>
        <v>0.01</v>
      </c>
      <c r="S251">
        <f>_xlfn.XLOOKUP(_xlfn.CONCAT($B251,$D251),ECT_OperationalInfo!$G$2:$G$362,ECT_OperationalInfo!$F$2:$F$362)</f>
        <v>0.01</v>
      </c>
      <c r="T251">
        <f>SUMIF(ECT_LegacyCapacity!$F$2:$F$257,_xlfn.CONCAT($C251,$B251),ECT_LegacyCapacity!$E$2:$E$257)*1000-IFERROR(SUMIFS(ECT_LegacyRetirement!$F$2:$F$2701,ECT_LegacyRetirement!$G$2:$G$2701,_xlfn.CONCAT($B251,$C251),ECT_LegacyRetirement!$E$2:$E$2701,"&lt;="&amp;D251)*1000,0)</f>
        <v>0</v>
      </c>
      <c r="U251" s="16">
        <f>IFERROR(SUMIFS(ECT_CapAddBounds!$F$2:$F$5959,ECT_CapAddBounds!$H$2:$H$5959,_xlfn.CONCAT($B251,$C251),ECT_CapAddBounds!$E$2:$E$5959,"&lt;="&amp;D251)*1000,0)</f>
        <v>0</v>
      </c>
      <c r="V251" s="16">
        <f>IFERROR(SUMIFS(ECT_CapAddBounds!$G$2:$G$5959,ECT_CapAddBounds!$H$2:$H$5959,_xlfn.CONCAT($B251,$C251),ECT_CapAddBounds!$E$2:$E$5959,"&lt;="&amp;D251)*1000,0)</f>
        <v>0</v>
      </c>
      <c r="W251" s="27"/>
      <c r="X251" s="27"/>
      <c r="Y251">
        <v>4.3</v>
      </c>
      <c r="Z251">
        <v>0.105</v>
      </c>
      <c r="AB251" s="1">
        <f>1/L251/(1-Q251)</f>
        <v>1.1208249271463797</v>
      </c>
      <c r="AC251" s="25"/>
      <c r="AD251" s="26"/>
      <c r="AE251">
        <v>0</v>
      </c>
      <c r="AF251">
        <f>Y251*Conversions!$D$4</f>
        <v>5.3273456003258337</v>
      </c>
      <c r="AG251" s="3">
        <f t="shared" si="159"/>
        <v>15.505864749674167</v>
      </c>
      <c r="AH251">
        <f t="shared" si="162"/>
        <v>40</v>
      </c>
      <c r="AI251">
        <f t="shared" si="160"/>
        <v>0.10697140835497033</v>
      </c>
      <c r="AJ251" s="14">
        <f t="shared" si="161"/>
        <v>144.95335705238193</v>
      </c>
    </row>
    <row r="252" spans="1:36" hidden="1" x14ac:dyDescent="0.25">
      <c r="A252">
        <v>4</v>
      </c>
      <c r="B252" t="s">
        <v>22</v>
      </c>
      <c r="C252" t="s">
        <v>10</v>
      </c>
      <c r="D252">
        <f>_xlfn.XLOOKUP(A252,PeriodMap!$A$2:$A$45,PeriodMap!$B$2:$B$45)</f>
        <v>2029</v>
      </c>
      <c r="E252" t="s">
        <v>227</v>
      </c>
      <c r="G252" t="s">
        <v>6</v>
      </c>
      <c r="H252" t="s">
        <v>124</v>
      </c>
      <c r="I252" t="s">
        <v>36</v>
      </c>
      <c r="J252" t="s">
        <v>34</v>
      </c>
      <c r="K252">
        <v>8760</v>
      </c>
      <c r="L252" s="5">
        <f>_xlfn.XLOOKUP(_xlfn.CONCAT($B252,$C252,$D252),ECT_EfficiencyCostMaxAnnualUF!$J$2:$J$12484,ECT_EfficiencyCostMaxAnnualUF!$F$2:$F$12484)</f>
        <v>1</v>
      </c>
      <c r="M252" s="5">
        <f>_xlfn.XLOOKUP(_xlfn.CONCAT($B252,$C252,$D252),ECT_EfficiencyCostMaxAnnualUF!$J$2:$J$12484,ECT_EfficiencyCostMaxAnnualUF!$I$2:$I$12484)</f>
        <v>0.70916666699999997</v>
      </c>
      <c r="N252" s="5">
        <f>_xlfn.XLOOKUP(_xlfn.CONCAT($B252,$C252,$D252),ECT_EfficiencyCostMaxAnnualUF!$J$2:$J$12484,ECT_EfficiencyCostMaxAnnualUF!$G$2:$G$12484)/1000</f>
        <v>35.289429389999995</v>
      </c>
      <c r="O252" s="5">
        <f>_xlfn.XLOOKUP(_xlfn.CONCAT($B252,$C252,$D252),ECT_EfficiencyCostMaxAnnualUF!$J$2:$J$12484,ECT_EfficiencyCostMaxAnnualUF!$H$2:$H$12484)</f>
        <v>0</v>
      </c>
      <c r="P252" s="74">
        <f>_xlfn.XLOOKUP(_xlfn.CONCAT($B252,$D252+1),ECT_Lifetime!$D$2:$D$1000,ECT_Lifetime!$C$2:$C$1000)</f>
        <v>30</v>
      </c>
      <c r="Q252" s="1">
        <f>_xlfn.XLOOKUP(_xlfn.CONCAT($B252,$D252),ECT_OperationalInfo!$G$2:$G$362,ECT_OperationalInfo!$D$2:$D$362)</f>
        <v>0.05</v>
      </c>
      <c r="R252">
        <f>_xlfn.XLOOKUP(_xlfn.CONCAT($B252,$D252),ECT_OperationalInfo!$G$2:$G$362,ECT_OperationalInfo!$E$2:$E$362)</f>
        <v>0.01</v>
      </c>
      <c r="S252">
        <f>_xlfn.XLOOKUP(_xlfn.CONCAT($B252,$D252),ECT_OperationalInfo!$G$2:$G$362,ECT_OperationalInfo!$F$2:$F$362)</f>
        <v>0.01</v>
      </c>
      <c r="T252">
        <f>SUMIF(ECT_LegacyCapacity!$F$2:$F$257,_xlfn.CONCAT($C252,$B252),ECT_LegacyCapacity!$E$2:$E$257)*1000-IFERROR(SUMIFS(ECT_LegacyRetirement!$F$2:$F$2701,ECT_LegacyRetirement!$G$2:$G$2701,_xlfn.CONCAT($B252,$C252),ECT_LegacyRetirement!$E$2:$E$2701,"&lt;="&amp;D252)*1000,0)</f>
        <v>0</v>
      </c>
      <c r="U252" s="16">
        <f>IFERROR(SUMIFS(ECT_CapAddBounds!$F$2:$F$5959,ECT_CapAddBounds!$H$2:$H$5959,_xlfn.CONCAT($B252,$C252),ECT_CapAddBounds!$E$2:$E$5959,"&lt;="&amp;D252)*1000,0)</f>
        <v>0</v>
      </c>
      <c r="V252" s="16">
        <f>IFERROR(SUMIFS(ECT_CapAddBounds!$G$2:$G$5959,ECT_CapAddBounds!$H$2:$H$5959,_xlfn.CONCAT($B252,$C252),ECT_CapAddBounds!$E$2:$E$5959,"&lt;="&amp;D252)*1000,0)</f>
        <v>0</v>
      </c>
      <c r="W252" s="27"/>
      <c r="X252" s="27"/>
      <c r="Y252">
        <v>5</v>
      </c>
      <c r="Z252">
        <v>0.105</v>
      </c>
      <c r="AB252" s="1">
        <f>1/L252/(1-Q252)</f>
        <v>1.0526315789473684</v>
      </c>
      <c r="AC252" s="25"/>
      <c r="AD252" s="26"/>
      <c r="AE252">
        <v>0</v>
      </c>
      <c r="AF252">
        <f>Y252*Conversions!$D$4</f>
        <v>6.1945879073556211</v>
      </c>
      <c r="AG252" s="3">
        <f t="shared" si="159"/>
        <v>29.094841482644373</v>
      </c>
      <c r="AH252">
        <f t="shared" si="162"/>
        <v>30</v>
      </c>
      <c r="AI252">
        <f t="shared" si="160"/>
        <v>0.11052848152960514</v>
      </c>
      <c r="AJ252" s="14">
        <f t="shared" si="161"/>
        <v>263.2338839727143</v>
      </c>
    </row>
    <row r="253" spans="1:36" hidden="1" x14ac:dyDescent="0.25">
      <c r="A253">
        <v>4</v>
      </c>
      <c r="B253" t="s">
        <v>15</v>
      </c>
      <c r="C253" t="s">
        <v>10</v>
      </c>
      <c r="D253">
        <f>_xlfn.XLOOKUP(A253,PeriodMap!$A$2:$A$45,PeriodMap!$B$2:$B$45)</f>
        <v>2029</v>
      </c>
      <c r="E253" t="s">
        <v>231</v>
      </c>
      <c r="F253" t="s">
        <v>232</v>
      </c>
      <c r="G253" t="s">
        <v>6</v>
      </c>
      <c r="H253" t="s">
        <v>124</v>
      </c>
      <c r="I253" t="s">
        <v>37</v>
      </c>
      <c r="J253" t="s">
        <v>34</v>
      </c>
      <c r="K253">
        <v>8760</v>
      </c>
      <c r="L253" s="5">
        <f>_xlfn.XLOOKUP(_xlfn.CONCAT($B253,$C253,$D253),ECT_EfficiencyCostMaxAnnualUF!$J$2:$J$12484,ECT_EfficiencyCostMaxAnnualUF!$F$2:$F$12484)</f>
        <v>1</v>
      </c>
      <c r="M253" s="5">
        <f>_xlfn.XLOOKUP(_xlfn.CONCAT($B253,$C253,$D253),ECT_EfficiencyCostMaxAnnualUF!$J$2:$J$12484,ECT_EfficiencyCostMaxAnnualUF!$I$2:$I$12484)</f>
        <v>1</v>
      </c>
      <c r="N253" s="5">
        <f>_xlfn.XLOOKUP(_xlfn.CONCAT($B253,$C253,$D253),ECT_EfficiencyCostMaxAnnualUF!$J$2:$J$12484,ECT_EfficiencyCostMaxAnnualUF!$G$2:$G$12484)/1000</f>
        <v>19.631814519999999</v>
      </c>
      <c r="O253" s="5">
        <f>_xlfn.XLOOKUP(_xlfn.CONCAT($B253,$C253,$D253),ECT_EfficiencyCostMaxAnnualUF!$J$2:$J$12484,ECT_EfficiencyCostMaxAnnualUF!$H$2:$H$12484)</f>
        <v>0</v>
      </c>
      <c r="P253" s="74">
        <f>_xlfn.XLOOKUP(_xlfn.CONCAT($B253,$D253+1),ECT_Lifetime!$D$2:$D$1000,ECT_Lifetime!$C$2:$C$1000)</f>
        <v>40</v>
      </c>
      <c r="Q253" s="1">
        <f>_xlfn.XLOOKUP(_xlfn.CONCAT($B253,$D253),ECT_OperationalInfo!$G$2:$G$362,ECT_OperationalInfo!$D$2:$D$362)</f>
        <v>6.0000000000000001E-3</v>
      </c>
      <c r="R253">
        <f>_xlfn.XLOOKUP(_xlfn.CONCAT($B253,$D253),ECT_OperationalInfo!$G$2:$G$362,ECT_OperationalInfo!$E$2:$E$362)</f>
        <v>1</v>
      </c>
      <c r="S253">
        <f>_xlfn.XLOOKUP(_xlfn.CONCAT($B253,$D253),ECT_OperationalInfo!$G$2:$G$362,ECT_OperationalInfo!$F$2:$F$362)</f>
        <v>1</v>
      </c>
      <c r="T253">
        <f>SUMIF(ECT_LegacyCapacity!$F$2:$F$257,_xlfn.CONCAT($C253,$B253),ECT_LegacyCapacity!$E$2:$E$257)*1000-IFERROR(SUMIFS(ECT_LegacyRetirement!$F$2:$F$2701,ECT_LegacyRetirement!$G$2:$G$2701,_xlfn.CONCAT($B253,$C253),ECT_LegacyRetirement!$E$2:$E$2701,"&lt;="&amp;D253)*1000,0)</f>
        <v>4198.8602859999992</v>
      </c>
      <c r="U253" s="16">
        <f>IFERROR(SUMIFS(ECT_CapAddBounds!$F$2:$F$5959,ECT_CapAddBounds!$H$2:$H$5959,_xlfn.CONCAT($B253,$C253),ECT_CapAddBounds!$E$2:$E$5959,"&lt;="&amp;D253)*1000,0)</f>
        <v>120</v>
      </c>
      <c r="V253" s="16">
        <f>IFERROR(SUMIFS(ECT_CapAddBounds!$G$2:$G$5959,ECT_CapAddBounds!$H$2:$H$5959,_xlfn.CONCAT($B253,$C253),ECT_CapAddBounds!$E$2:$E$5959,"&lt;="&amp;D253)*1000,0)</f>
        <v>120</v>
      </c>
      <c r="W253" s="25"/>
      <c r="X253" s="28"/>
      <c r="Y253">
        <v>4.4000000000000004</v>
      </c>
      <c r="Z253">
        <v>0.105</v>
      </c>
      <c r="AB253" s="24"/>
      <c r="AC253" s="1">
        <f>L253-Q253</f>
        <v>0.99399999999999999</v>
      </c>
      <c r="AD253" s="24"/>
      <c r="AE253">
        <v>0</v>
      </c>
      <c r="AF253">
        <f>Y253*Conversions!$D$4</f>
        <v>5.4512373584729472</v>
      </c>
      <c r="AG253" s="3">
        <f t="shared" si="159"/>
        <v>14.180577161527051</v>
      </c>
      <c r="AH253">
        <f t="shared" si="162"/>
        <v>40</v>
      </c>
      <c r="AI253">
        <f t="shared" si="160"/>
        <v>0.10697140835497033</v>
      </c>
      <c r="AJ253" s="14">
        <f t="shared" si="161"/>
        <v>132.56418121065303</v>
      </c>
    </row>
    <row r="254" spans="1:36" hidden="1" x14ac:dyDescent="0.25">
      <c r="A254">
        <v>4</v>
      </c>
      <c r="B254" t="s">
        <v>18</v>
      </c>
      <c r="C254" t="s">
        <v>10</v>
      </c>
      <c r="D254">
        <f>_xlfn.XLOOKUP(A254,PeriodMap!$A$2:$A$45,PeriodMap!$B$2:$B$45)</f>
        <v>2029</v>
      </c>
      <c r="E254" t="s">
        <v>231</v>
      </c>
      <c r="F254" t="s">
        <v>233</v>
      </c>
      <c r="G254" t="s">
        <v>6</v>
      </c>
      <c r="H254" t="s">
        <v>124</v>
      </c>
      <c r="I254" t="s">
        <v>37</v>
      </c>
      <c r="J254" t="s">
        <v>34</v>
      </c>
      <c r="K254">
        <v>8760</v>
      </c>
      <c r="L254" s="5">
        <f>_xlfn.XLOOKUP(_xlfn.CONCAT($B254,$C254,$D254),ECT_EfficiencyCostMaxAnnualUF!$J$2:$J$12484,ECT_EfficiencyCostMaxAnnualUF!$F$2:$F$12484)</f>
        <v>1</v>
      </c>
      <c r="M254" s="5">
        <f>_xlfn.XLOOKUP(_xlfn.CONCAT($B254,$C254,$D254),ECT_EfficiencyCostMaxAnnualUF!$J$2:$J$12484,ECT_EfficiencyCostMaxAnnualUF!$I$2:$I$12484)</f>
        <v>1</v>
      </c>
      <c r="N254" s="5">
        <f>_xlfn.XLOOKUP(_xlfn.CONCAT($B254,$C254,$D254),ECT_EfficiencyCostMaxAnnualUF!$J$2:$J$12484,ECT_EfficiencyCostMaxAnnualUF!$G$2:$G$12484)/1000</f>
        <v>11.825348760000001</v>
      </c>
      <c r="O254" s="5">
        <f>_xlfn.XLOOKUP(_xlfn.CONCAT($B254,$C254,$D254),ECT_EfficiencyCostMaxAnnualUF!$J$2:$J$12484,ECT_EfficiencyCostMaxAnnualUF!$H$2:$H$12484)</f>
        <v>0</v>
      </c>
      <c r="P254" s="74">
        <f>_xlfn.XLOOKUP(_xlfn.CONCAT($B254,$D254+1),ECT_Lifetime!$D$2:$D$1000,ECT_Lifetime!$C$2:$C$1000)</f>
        <v>35</v>
      </c>
      <c r="Q254" s="1">
        <f>_xlfn.XLOOKUP(_xlfn.CONCAT($B254,$D254),ECT_OperationalInfo!$G$2:$G$362,ECT_OperationalInfo!$D$2:$D$362)</f>
        <v>0.01</v>
      </c>
      <c r="R254">
        <f>_xlfn.XLOOKUP(_xlfn.CONCAT($B254,$D254),ECT_OperationalInfo!$G$2:$G$362,ECT_OperationalInfo!$E$2:$E$362)</f>
        <v>1</v>
      </c>
      <c r="S254">
        <f>_xlfn.XLOOKUP(_xlfn.CONCAT($B254,$D254),ECT_OperationalInfo!$G$2:$G$362,ECT_OperationalInfo!$F$2:$F$362)</f>
        <v>1</v>
      </c>
      <c r="T254">
        <f>SUMIF(ECT_LegacyCapacity!$F$2:$F$257,_xlfn.CONCAT($C254,$B254),ECT_LegacyCapacity!$E$2:$E$257)*1000-IFERROR(SUMIFS(ECT_LegacyRetirement!$F$2:$F$2701,ECT_LegacyRetirement!$G$2:$G$2701,_xlfn.CONCAT($B254,$C254),ECT_LegacyRetirement!$E$2:$E$2701,"&lt;="&amp;D254)*1000,0)</f>
        <v>343.99</v>
      </c>
      <c r="U254" s="16">
        <f>IFERROR(SUMIFS(ECT_CapAddBounds!$F$2:$F$5959,ECT_CapAddBounds!$H$2:$H$5959,_xlfn.CONCAT($B254,$C254),ECT_CapAddBounds!$E$2:$E$5959,"&lt;="&amp;D254)*1000,0)</f>
        <v>34.000000000000021</v>
      </c>
      <c r="V254" s="16">
        <f>IFERROR(SUMIFS(ECT_CapAddBounds!$G$2:$G$5959,ECT_CapAddBounds!$H$2:$H$5959,_xlfn.CONCAT($B254,$C254),ECT_CapAddBounds!$E$2:$E$5959,"&lt;="&amp;D254)*1000,0)</f>
        <v>34.000000000000021</v>
      </c>
      <c r="W254" s="25"/>
      <c r="X254" s="28"/>
      <c r="Y254">
        <f>2.4</f>
        <v>2.4</v>
      </c>
      <c r="Z254">
        <v>8.3500000000000005E-2</v>
      </c>
      <c r="AB254" s="24"/>
      <c r="AC254" s="1">
        <f>L254-Q254</f>
        <v>0.99</v>
      </c>
      <c r="AD254" s="24"/>
      <c r="AE254">
        <v>0</v>
      </c>
      <c r="AF254">
        <f>Y254*Conversions!$D$4</f>
        <v>2.973402195530698</v>
      </c>
      <c r="AG254" s="3">
        <f t="shared" si="159"/>
        <v>8.8519465644693032</v>
      </c>
      <c r="AH254">
        <f t="shared" si="162"/>
        <v>35</v>
      </c>
      <c r="AI254">
        <f t="shared" si="160"/>
        <v>8.8866958914066166E-2</v>
      </c>
      <c r="AJ254" s="14">
        <f t="shared" si="161"/>
        <v>99.608973600965513</v>
      </c>
    </row>
    <row r="255" spans="1:36" hidden="1" x14ac:dyDescent="0.25">
      <c r="A255">
        <v>4</v>
      </c>
      <c r="B255" t="s">
        <v>7</v>
      </c>
      <c r="C255" t="s">
        <v>10</v>
      </c>
      <c r="D255">
        <f>_xlfn.XLOOKUP(A255,PeriodMap!$A$2:$A$45,PeriodMap!$B$2:$B$45)</f>
        <v>2029</v>
      </c>
      <c r="E255" t="s">
        <v>227</v>
      </c>
      <c r="F255" t="s">
        <v>230</v>
      </c>
      <c r="G255" t="s">
        <v>6</v>
      </c>
      <c r="H255" t="s">
        <v>124</v>
      </c>
      <c r="I255" t="s">
        <v>38</v>
      </c>
      <c r="J255" t="s">
        <v>34</v>
      </c>
      <c r="K255">
        <v>8760</v>
      </c>
      <c r="L255" s="5">
        <f>_xlfn.XLOOKUP(_xlfn.CONCAT($B255,$C255,$D255),ECT_EfficiencyCostMaxAnnualUF!$J$2:$J$12484,ECT_EfficiencyCostMaxAnnualUF!$F$2:$F$12484)</f>
        <v>0.238845897</v>
      </c>
      <c r="M255" s="5">
        <f>_xlfn.XLOOKUP(_xlfn.CONCAT($B255,$C255,$D255),ECT_EfficiencyCostMaxAnnualUF!$J$2:$J$12484,ECT_EfficiencyCostMaxAnnualUF!$I$2:$I$12484)</f>
        <v>1</v>
      </c>
      <c r="N255" s="5">
        <f>_xlfn.XLOOKUP(_xlfn.CONCAT($B255,$C255,$D255),ECT_EfficiencyCostMaxAnnualUF!$J$2:$J$12484,ECT_EfficiencyCostMaxAnnualUF!$G$2:$G$12484)/1000</f>
        <v>7.7134572399999994</v>
      </c>
      <c r="O255" s="5">
        <f>_xlfn.XLOOKUP(_xlfn.CONCAT($B255,$C255,$D255),ECT_EfficiencyCostMaxAnnualUF!$J$2:$J$12484,ECT_EfficiencyCostMaxAnnualUF!$H$2:$H$12484)</f>
        <v>0</v>
      </c>
      <c r="P255" s="74">
        <f>_xlfn.XLOOKUP(_xlfn.CONCAT($B255,$D255+1),ECT_Lifetime!$D$2:$D$1000,ECT_Lifetime!$C$2:$C$1000)</f>
        <v>20</v>
      </c>
      <c r="Q255" s="1">
        <f>_xlfn.XLOOKUP(_xlfn.CONCAT($B255,$D255),ECT_OperationalInfo!$G$2:$G$362,ECT_OperationalInfo!$D$2:$D$362)</f>
        <v>0.1</v>
      </c>
      <c r="R255">
        <f>_xlfn.XLOOKUP(_xlfn.CONCAT($B255,$D255),ECT_OperationalInfo!$G$2:$G$362,ECT_OperationalInfo!$E$2:$E$362)</f>
        <v>0.06</v>
      </c>
      <c r="S255">
        <f>_xlfn.XLOOKUP(_xlfn.CONCAT($B255,$D255),ECT_OperationalInfo!$G$2:$G$362,ECT_OperationalInfo!$F$2:$F$362)</f>
        <v>0.06</v>
      </c>
      <c r="T255">
        <f>SUMIF(ECT_LegacyCapacity!$F$2:$F$257,_xlfn.CONCAT($C255,$B255),ECT_LegacyCapacity!$E$2:$E$257)*1000-IFERROR(SUMIFS(ECT_LegacyRetirement!$F$2:$F$2701,ECT_LegacyRetirement!$G$2:$G$2701,_xlfn.CONCAT($B255,$C255),ECT_LegacyRetirement!$E$2:$E$2701,"&lt;="&amp;D255)*1000,0)</f>
        <v>560.64</v>
      </c>
      <c r="U255" s="16">
        <f>IFERROR(SUMIFS(ECT_CapAddBounds!$F$2:$F$5959,ECT_CapAddBounds!$H$2:$H$5959,_xlfn.CONCAT($B255,$C255),ECT_CapAddBounds!$E$2:$E$5959,"&lt;="&amp;D255)*1000,0)</f>
        <v>142.00000000000003</v>
      </c>
      <c r="V255" s="16">
        <f>IFERROR(SUMIFS(ECT_CapAddBounds!$G$2:$G$5959,ECT_CapAddBounds!$H$2:$H$5959,_xlfn.CONCAT($B255,$C255),ECT_CapAddBounds!$E$2:$E$5959,"&lt;="&amp;D255)*1000,0)</f>
        <v>142.00000000000003</v>
      </c>
      <c r="W255" s="1">
        <f>CarriersTech_characteristics!$G$7</f>
        <v>13.648968</v>
      </c>
      <c r="X255" s="1">
        <f>CarriersTech_characteristics!$H$5*1000</f>
        <v>1656436.6880000001</v>
      </c>
      <c r="Y255" s="12">
        <v>1</v>
      </c>
      <c r="Z255">
        <v>8.3500000000000005E-2</v>
      </c>
      <c r="AB255" s="1">
        <f>1/L255/(1-Q255)</f>
        <v>4.6519999927447406</v>
      </c>
      <c r="AC255" s="25"/>
      <c r="AD255" s="30">
        <f>X255/(W255*Conversions!$D$2)</f>
        <v>0.43689545093040172</v>
      </c>
      <c r="AE255">
        <v>0</v>
      </c>
      <c r="AF255">
        <f>Y255*Conversions!$D$4</f>
        <v>1.2389175814711242</v>
      </c>
      <c r="AG255" s="3">
        <f t="shared" si="159"/>
        <v>6.474539658528875</v>
      </c>
      <c r="AH255">
        <f t="shared" si="162"/>
        <v>20</v>
      </c>
      <c r="AI255">
        <f t="shared" si="160"/>
        <v>0.10451929579519206</v>
      </c>
      <c r="AJ255" s="14">
        <f t="shared" si="161"/>
        <v>61.945879076872878</v>
      </c>
    </row>
    <row r="256" spans="1:36" hidden="1" x14ac:dyDescent="0.25">
      <c r="A256">
        <v>4</v>
      </c>
      <c r="B256" t="s">
        <v>19</v>
      </c>
      <c r="C256" t="s">
        <v>10</v>
      </c>
      <c r="D256">
        <f>_xlfn.XLOOKUP(A256,PeriodMap!$A$2:$A$45,PeriodMap!$B$2:$B$45)</f>
        <v>2029</v>
      </c>
      <c r="E256" t="s">
        <v>239</v>
      </c>
      <c r="F256" t="s">
        <v>236</v>
      </c>
      <c r="G256" t="s">
        <v>6</v>
      </c>
      <c r="H256" t="s">
        <v>124</v>
      </c>
      <c r="I256" t="s">
        <v>39</v>
      </c>
      <c r="J256" t="s">
        <v>34</v>
      </c>
      <c r="K256">
        <v>8760</v>
      </c>
      <c r="L256" s="5">
        <f>_xlfn.XLOOKUP(_xlfn.CONCAT($B256,$C256,$D256),ECT_EfficiencyCostMaxAnnualUF!$J$2:$J$12484,ECT_EfficiencyCostMaxAnnualUF!$F$2:$F$12484)</f>
        <v>1</v>
      </c>
      <c r="M256" s="5">
        <f>_xlfn.XLOOKUP(_xlfn.CONCAT($B256,$C256,$D256),ECT_EfficiencyCostMaxAnnualUF!$J$2:$J$12484,ECT_EfficiencyCostMaxAnnualUF!$I$2:$I$12484)</f>
        <v>1</v>
      </c>
      <c r="N256" s="5">
        <f>_xlfn.XLOOKUP(_xlfn.CONCAT($B256,$C256,$D256),ECT_EfficiencyCostMaxAnnualUF!$J$2:$J$12484,ECT_EfficiencyCostMaxAnnualUF!$G$2:$G$12484)/1000</f>
        <v>4.5764735559999998</v>
      </c>
      <c r="O256" s="5">
        <f>_xlfn.XLOOKUP(_xlfn.CONCAT($B256,$C256,$D256),ECT_EfficiencyCostMaxAnnualUF!$J$2:$J$12484,ECT_EfficiencyCostMaxAnnualUF!$H$2:$H$12484)</f>
        <v>0</v>
      </c>
      <c r="P256" s="74">
        <f>_xlfn.XLOOKUP(_xlfn.CONCAT($B256,$D256+1),ECT_Lifetime!$D$2:$D$1000,ECT_Lifetime!$C$2:$C$1000)</f>
        <v>25</v>
      </c>
      <c r="Q256" s="1">
        <f>_xlfn.XLOOKUP(_xlfn.CONCAT($B256,$D256),ECT_OperationalInfo!$G$2:$G$362,ECT_OperationalInfo!$D$2:$D$362)</f>
        <v>0.01</v>
      </c>
      <c r="R256">
        <f>_xlfn.XLOOKUP(_xlfn.CONCAT($B256,$D256),ECT_OperationalInfo!$G$2:$G$362,ECT_OperationalInfo!$E$2:$E$362)</f>
        <v>1</v>
      </c>
      <c r="S256">
        <f>_xlfn.XLOOKUP(_xlfn.CONCAT($B256,$D256),ECT_OperationalInfo!$G$2:$G$362,ECT_OperationalInfo!$F$2:$F$362)</f>
        <v>1</v>
      </c>
      <c r="T256">
        <f>SUMIF(ECT_LegacyCapacity!$F$2:$F$257,_xlfn.CONCAT($C256,$B256),ECT_LegacyCapacity!$E$2:$E$257)*1000-IFERROR(SUMIFS(ECT_LegacyRetirement!$F$2:$F$2701,ECT_LegacyRetirement!$G$2:$G$2701,_xlfn.CONCAT($B256,$C256),ECT_LegacyRetirement!$E$2:$E$2701,"&lt;="&amp;D256)*1000,0)</f>
        <v>847.7259029999999</v>
      </c>
      <c r="U256" s="16">
        <f>IFERROR(SUMIFS(ECT_CapAddBounds!$F$2:$F$5959,ECT_CapAddBounds!$H$2:$H$5959,_xlfn.CONCAT($B256,$C256),ECT_CapAddBounds!$E$2:$E$5959,"&lt;="&amp;D256)*1000,0)</f>
        <v>596</v>
      </c>
      <c r="V256" s="16">
        <f>IFERROR(SUMIFS(ECT_CapAddBounds!$G$2:$G$5959,ECT_CapAddBounds!$H$2:$H$5959,_xlfn.CONCAT($B256,$C256),ECT_CapAddBounds!$E$2:$E$5959,"&lt;="&amp;D256)*1000,0)</f>
        <v>7692</v>
      </c>
      <c r="W256" s="25"/>
      <c r="X256" s="29" t="s">
        <v>248</v>
      </c>
      <c r="Y256">
        <v>0.35</v>
      </c>
      <c r="Z256">
        <v>0.105</v>
      </c>
      <c r="AB256" s="25">
        <v>1</v>
      </c>
      <c r="AC256" s="25"/>
      <c r="AD256" s="24"/>
      <c r="AE256">
        <v>0</v>
      </c>
      <c r="AF256">
        <f>Y256*Conversions!$D$4</f>
        <v>0.43362115351489344</v>
      </c>
      <c r="AG256" s="3">
        <f t="shared" ref="AG256:AG283" si="163">N256-AF256</f>
        <v>4.1428524024851061</v>
      </c>
      <c r="AH256">
        <f t="shared" si="162"/>
        <v>25</v>
      </c>
      <c r="AI256">
        <f t="shared" si="160"/>
        <v>0.11442931981310331</v>
      </c>
      <c r="AJ256" s="14">
        <f t="shared" si="161"/>
        <v>36.204465859375908</v>
      </c>
    </row>
    <row r="257" spans="1:36" hidden="1" x14ac:dyDescent="0.25">
      <c r="A257">
        <v>4</v>
      </c>
      <c r="B257" t="s">
        <v>20</v>
      </c>
      <c r="C257" t="s">
        <v>10</v>
      </c>
      <c r="D257">
        <f>_xlfn.XLOOKUP(A257,PeriodMap!$A$2:$A$45,PeriodMap!$B$2:$B$45)</f>
        <v>2029</v>
      </c>
      <c r="E257" t="s">
        <v>239</v>
      </c>
      <c r="F257" t="s">
        <v>237</v>
      </c>
      <c r="G257" t="s">
        <v>6</v>
      </c>
      <c r="H257" t="s">
        <v>124</v>
      </c>
      <c r="I257" t="s">
        <v>39</v>
      </c>
      <c r="J257" t="s">
        <v>34</v>
      </c>
      <c r="K257">
        <v>8760</v>
      </c>
      <c r="L257" s="5">
        <f>_xlfn.XLOOKUP(_xlfn.CONCAT($B257,$C257,$D257),ECT_EfficiencyCostMaxAnnualUF!$J$2:$J$12484,ECT_EfficiencyCostMaxAnnualUF!$F$2:$F$12484)</f>
        <v>1</v>
      </c>
      <c r="M257" s="5">
        <f>_xlfn.XLOOKUP(_xlfn.CONCAT($B257,$C257,$D257),ECT_EfficiencyCostMaxAnnualUF!$J$2:$J$12484,ECT_EfficiencyCostMaxAnnualUF!$I$2:$I$12484)</f>
        <v>1</v>
      </c>
      <c r="N257" s="5">
        <f>_xlfn.XLOOKUP(_xlfn.CONCAT($B257,$C257,$D257),ECT_EfficiencyCostMaxAnnualUF!$J$2:$J$12484,ECT_EfficiencyCostMaxAnnualUF!$G$2:$G$12484)/1000</f>
        <v>4.5458986489999997</v>
      </c>
      <c r="O257" s="5">
        <f>_xlfn.XLOOKUP(_xlfn.CONCAT($B257,$C257,$D257),ECT_EfficiencyCostMaxAnnualUF!$J$2:$J$12484,ECT_EfficiencyCostMaxAnnualUF!$H$2:$H$12484)</f>
        <v>0</v>
      </c>
      <c r="P257" s="74">
        <f>_xlfn.XLOOKUP(_xlfn.CONCAT($B257,$D257+1),ECT_Lifetime!$D$2:$D$1000,ECT_Lifetime!$C$2:$C$1000)</f>
        <v>25</v>
      </c>
      <c r="Q257" s="1">
        <f>_xlfn.XLOOKUP(_xlfn.CONCAT($B257,$D257),ECT_OperationalInfo!$G$2:$G$362,ECT_OperationalInfo!$D$2:$D$362)</f>
        <v>6.0000000000000001E-3</v>
      </c>
      <c r="R257">
        <f>_xlfn.XLOOKUP(_xlfn.CONCAT($B257,$D257),ECT_OperationalInfo!$G$2:$G$362,ECT_OperationalInfo!$E$2:$E$362)</f>
        <v>1</v>
      </c>
      <c r="S257">
        <f>_xlfn.XLOOKUP(_xlfn.CONCAT($B257,$D257),ECT_OperationalInfo!$G$2:$G$362,ECT_OperationalInfo!$F$2:$F$362)</f>
        <v>1</v>
      </c>
      <c r="T257">
        <f>SUMIF(ECT_LegacyCapacity!$F$2:$F$257,_xlfn.CONCAT($C257,$B257),ECT_LegacyCapacity!$E$2:$E$257)*1000-IFERROR(SUMIFS(ECT_LegacyRetirement!$F$2:$F$2701,ECT_LegacyRetirement!$G$2:$G$2701,_xlfn.CONCAT($B257,$C257),ECT_LegacyRetirement!$E$2:$E$2701,"&lt;="&amp;D257)*1000,0)</f>
        <v>200.08409700000001</v>
      </c>
      <c r="U257" s="16">
        <f>IFERROR(SUMIFS(ECT_CapAddBounds!$F$2:$F$5959,ECT_CapAddBounds!$H$2:$H$5959,_xlfn.CONCAT($B257,$C257),ECT_CapAddBounds!$E$2:$E$5959,"&lt;="&amp;D257)*1000,0)</f>
        <v>968.00000000000023</v>
      </c>
      <c r="V257" s="16">
        <f>IFERROR(SUMIFS(ECT_CapAddBounds!$G$2:$G$5959,ECT_CapAddBounds!$H$2:$H$5959,_xlfn.CONCAT($B257,$C257),ECT_CapAddBounds!$E$2:$E$5959,"&lt;="&amp;D257)*1000,0)</f>
        <v>2743.9999999999991</v>
      </c>
      <c r="W257" s="25"/>
      <c r="X257" s="25"/>
      <c r="Y257">
        <v>0.51</v>
      </c>
      <c r="Z257">
        <v>0.104</v>
      </c>
      <c r="AB257" s="25">
        <v>1</v>
      </c>
      <c r="AC257" s="25"/>
      <c r="AD257" s="24"/>
      <c r="AE257">
        <v>0</v>
      </c>
      <c r="AF257">
        <f>Y257*Conversions!$D$4</f>
        <v>0.63184796655027331</v>
      </c>
      <c r="AG257" s="3">
        <f t="shared" si="163"/>
        <v>3.9140506824497265</v>
      </c>
      <c r="AH257">
        <f t="shared" si="162"/>
        <v>25</v>
      </c>
      <c r="AI257">
        <f t="shared" si="160"/>
        <v>0.11357300490974749</v>
      </c>
      <c r="AJ257" s="14">
        <f t="shared" si="161"/>
        <v>34.462861007860859</v>
      </c>
    </row>
    <row r="258" spans="1:36" hidden="1" x14ac:dyDescent="0.25">
      <c r="A258">
        <v>4</v>
      </c>
      <c r="B258" t="s">
        <v>21</v>
      </c>
      <c r="C258" t="s">
        <v>10</v>
      </c>
      <c r="D258">
        <f>_xlfn.XLOOKUP(A258,PeriodMap!$A$2:$A$45,PeriodMap!$B$2:$B$45)</f>
        <v>2029</v>
      </c>
      <c r="E258" t="s">
        <v>239</v>
      </c>
      <c r="F258" t="s">
        <v>238</v>
      </c>
      <c r="G258" t="s">
        <v>6</v>
      </c>
      <c r="H258" t="s">
        <v>124</v>
      </c>
      <c r="I258" t="s">
        <v>40</v>
      </c>
      <c r="J258" t="s">
        <v>34</v>
      </c>
      <c r="K258">
        <v>8760</v>
      </c>
      <c r="L258" s="5">
        <f>_xlfn.XLOOKUP(_xlfn.CONCAT($B258,$C258,$D258),ECT_EfficiencyCostMaxAnnualUF!$J$2:$J$12484,ECT_EfficiencyCostMaxAnnualUF!$F$2:$F$12484)</f>
        <v>1</v>
      </c>
      <c r="M258" s="5">
        <f>_xlfn.XLOOKUP(_xlfn.CONCAT($B258,$C258,$D258),ECT_EfficiencyCostMaxAnnualUF!$J$2:$J$12484,ECT_EfficiencyCostMaxAnnualUF!$I$2:$I$12484)</f>
        <v>1</v>
      </c>
      <c r="N258" s="5">
        <f>_xlfn.XLOOKUP(_xlfn.CONCAT($B258,$C258,$D258),ECT_EfficiencyCostMaxAnnualUF!$J$2:$J$12484,ECT_EfficiencyCostMaxAnnualUF!$G$2:$G$12484)/1000</f>
        <v>10.23195838</v>
      </c>
      <c r="O258" s="5">
        <f>_xlfn.XLOOKUP(_xlfn.CONCAT($B258,$C258,$D258),ECT_EfficiencyCostMaxAnnualUF!$J$2:$J$12484,ECT_EfficiencyCostMaxAnnualUF!$H$2:$H$12484)</f>
        <v>0</v>
      </c>
      <c r="P258" s="74">
        <f>_xlfn.XLOOKUP(_xlfn.CONCAT($B258,$D258+1),ECT_Lifetime!$D$2:$D$1000,ECT_Lifetime!$C$2:$C$1000)</f>
        <v>25</v>
      </c>
      <c r="Q258" s="1">
        <f>_xlfn.XLOOKUP(_xlfn.CONCAT($B258,$D258),ECT_OperationalInfo!$G$2:$G$362,ECT_OperationalInfo!$D$2:$D$362)</f>
        <v>5.0000000000000001E-3</v>
      </c>
      <c r="R258">
        <f>_xlfn.XLOOKUP(_xlfn.CONCAT($B258,$D258),ECT_OperationalInfo!$G$2:$G$362,ECT_OperationalInfo!$E$2:$E$362)</f>
        <v>1</v>
      </c>
      <c r="S258">
        <f>_xlfn.XLOOKUP(_xlfn.CONCAT($B258,$D258),ECT_OperationalInfo!$G$2:$G$362,ECT_OperationalInfo!$F$2:$F$362)</f>
        <v>1</v>
      </c>
      <c r="T258">
        <f>SUMIF(ECT_LegacyCapacity!$F$2:$F$257,_xlfn.CONCAT($C258,$B258),ECT_LegacyCapacity!$E$2:$E$257)*1000-IFERROR(SUMIFS(ECT_LegacyRetirement!$F$2:$F$2701,ECT_LegacyRetirement!$G$2:$G$2701,_xlfn.CONCAT($B258,$C258),ECT_LegacyRetirement!$E$2:$E$2701,"&lt;="&amp;D258)*1000,0)</f>
        <v>46</v>
      </c>
      <c r="U258" s="16">
        <f>IFERROR(SUMIFS(ECT_CapAddBounds!$F$2:$F$5959,ECT_CapAddBounds!$H$2:$H$5959,_xlfn.CONCAT($B258,$C258),ECT_CapAddBounds!$E$2:$E$5959,"&lt;="&amp;D258)*1000,0)</f>
        <v>0</v>
      </c>
      <c r="V258" s="16">
        <f>IFERROR(SUMIFS(ECT_CapAddBounds!$G$2:$G$5959,ECT_CapAddBounds!$H$2:$H$5959,_xlfn.CONCAT($B258,$C258),ECT_CapAddBounds!$E$2:$E$5959,"&lt;="&amp;D258)*1000,0)</f>
        <v>600</v>
      </c>
      <c r="W258" s="25"/>
      <c r="X258" s="25"/>
      <c r="Y258">
        <v>0.68</v>
      </c>
      <c r="Z258">
        <v>0.105</v>
      </c>
      <c r="AB258" s="25">
        <v>1</v>
      </c>
      <c r="AC258" s="25"/>
      <c r="AD258" s="24"/>
      <c r="AE258">
        <v>0</v>
      </c>
      <c r="AF258">
        <f>Y258*Conversions!$D$4</f>
        <v>0.84246395540036456</v>
      </c>
      <c r="AG258" s="3">
        <f t="shared" si="163"/>
        <v>9.3894944245996363</v>
      </c>
      <c r="AH258">
        <f t="shared" si="162"/>
        <v>25</v>
      </c>
      <c r="AI258">
        <f t="shared" si="160"/>
        <v>0.11442931981310331</v>
      </c>
      <c r="AJ258" s="14">
        <f t="shared" si="161"/>
        <v>82.054970176659609</v>
      </c>
    </row>
    <row r="259" spans="1:36" s="19" customFormat="1" hidden="1" x14ac:dyDescent="0.25">
      <c r="A259" s="19">
        <v>4</v>
      </c>
      <c r="B259" s="19" t="s">
        <v>23</v>
      </c>
      <c r="C259" s="19" t="s">
        <v>10</v>
      </c>
      <c r="D259" s="19">
        <f>_xlfn.XLOOKUP(A259,PeriodMap!$A$2:$A$45,PeriodMap!$B$2:$B$45)</f>
        <v>2029</v>
      </c>
      <c r="E259" s="19" t="s">
        <v>239</v>
      </c>
      <c r="G259" s="19" t="s">
        <v>6</v>
      </c>
      <c r="H259" s="19" t="s">
        <v>124</v>
      </c>
      <c r="I259" s="19" t="s">
        <v>40</v>
      </c>
      <c r="J259" s="19" t="s">
        <v>34</v>
      </c>
      <c r="K259" s="19">
        <v>8760</v>
      </c>
      <c r="L259" s="37">
        <f>_xlfn.XLOOKUP(_xlfn.CONCAT($B259,$C259,$D259),ECT_EfficiencyCostMaxAnnualUF!$J$2:$J$12484,ECT_EfficiencyCostMaxAnnualUF!$F$2:$F$12484)</f>
        <v>1</v>
      </c>
      <c r="M259" s="37">
        <f>_xlfn.XLOOKUP(_xlfn.CONCAT($B259,$C259,$D259),ECT_EfficiencyCostMaxAnnualUF!$J$2:$J$12484,ECT_EfficiencyCostMaxAnnualUF!$I$2:$I$12484)</f>
        <v>1</v>
      </c>
      <c r="N259" s="37">
        <f>_xlfn.XLOOKUP(_xlfn.CONCAT($B259,$C259,$D259),ECT_EfficiencyCostMaxAnnualUF!$J$2:$J$12484,ECT_EfficiencyCostMaxAnnualUF!$G$2:$G$12484)/1000</f>
        <v>26.435076690000002</v>
      </c>
      <c r="O259" s="37">
        <f>_xlfn.XLOOKUP(_xlfn.CONCAT($B259,$C259,$D259),ECT_EfficiencyCostMaxAnnualUF!$J$2:$J$12484,ECT_EfficiencyCostMaxAnnualUF!$H$2:$H$12484)</f>
        <v>0</v>
      </c>
      <c r="P259" s="82">
        <f>_xlfn.XLOOKUP(_xlfn.CONCAT($B259,$D259+1),ECT_Lifetime!$D$2:$D$1000,ECT_Lifetime!$C$2:$C$1000)</f>
        <v>25</v>
      </c>
      <c r="Q259" s="39">
        <f>_xlfn.XLOOKUP(_xlfn.CONCAT($B259,$D259),ECT_OperationalInfo!$G$2:$G$362,ECT_OperationalInfo!$D$2:$D$362)</f>
        <v>5.0000000000000001E-3</v>
      </c>
      <c r="R259" s="19">
        <f>_xlfn.XLOOKUP(_xlfn.CONCAT($B259,$D259),ECT_OperationalInfo!$G$2:$G$362,ECT_OperationalInfo!$E$2:$E$362)</f>
        <v>1</v>
      </c>
      <c r="S259" s="19">
        <f>_xlfn.XLOOKUP(_xlfn.CONCAT($B259,$D259),ECT_OperationalInfo!$G$2:$G$362,ECT_OperationalInfo!$F$2:$F$362)</f>
        <v>1</v>
      </c>
      <c r="T259" s="19">
        <f>SUMIF(ECT_LegacyCapacity!$F$2:$F$257,_xlfn.CONCAT($C259,$B259),ECT_LegacyCapacity!$E$2:$E$257)*1000-IFERROR(SUMIFS(ECT_LegacyRetirement!$F$2:$F$2701,ECT_LegacyRetirement!$G$2:$G$2701,_xlfn.CONCAT($B259,$C259),ECT_LegacyRetirement!$E$2:$E$2701,"&lt;="&amp;D259)*1000,0)</f>
        <v>0</v>
      </c>
      <c r="U259" s="41">
        <f>IFERROR(SUMIFS(ECT_CapAddBounds!$F$2:$F$5959,ECT_CapAddBounds!$H$2:$H$5959,_xlfn.CONCAT($B259,$C259),ECT_CapAddBounds!$E$2:$E$5959,"&lt;="&amp;D259)*1000,0)</f>
        <v>0</v>
      </c>
      <c r="V259" s="41">
        <f>IFERROR(SUMIFS(ECT_CapAddBounds!$G$2:$G$5959,ECT_CapAddBounds!$H$2:$H$5959,_xlfn.CONCAT($B259,$C259),ECT_CapAddBounds!$E$2:$E$5959,"&lt;="&amp;D259)*1000,0)</f>
        <v>0</v>
      </c>
      <c r="W259" s="42"/>
      <c r="X259" s="42"/>
      <c r="Y259" s="19">
        <v>6.7</v>
      </c>
      <c r="Z259" s="19">
        <v>0.112</v>
      </c>
      <c r="AA259" s="43"/>
      <c r="AB259" s="42">
        <v>1</v>
      </c>
      <c r="AC259" s="42"/>
      <c r="AD259" s="44"/>
      <c r="AE259" s="19">
        <v>0</v>
      </c>
      <c r="AF259" s="19">
        <f>Y259*Conversions!$D$4</f>
        <v>8.3007477958565321</v>
      </c>
      <c r="AG259" s="38">
        <f t="shared" si="163"/>
        <v>18.134328894143472</v>
      </c>
      <c r="AH259" s="19">
        <f t="shared" si="162"/>
        <v>25</v>
      </c>
      <c r="AI259" s="19">
        <f t="shared" si="160"/>
        <v>0.12047788778229078</v>
      </c>
      <c r="AJ259" s="45">
        <f t="shared" si="161"/>
        <v>150.51997696799813</v>
      </c>
    </row>
    <row r="260" spans="1:36" hidden="1" x14ac:dyDescent="0.25">
      <c r="A260">
        <v>4</v>
      </c>
      <c r="B260" t="s">
        <v>13</v>
      </c>
      <c r="C260" t="s">
        <v>11</v>
      </c>
      <c r="D260">
        <f>_xlfn.XLOOKUP(A260,PeriodMap!$A$2:$A$45,PeriodMap!$B$2:$B$45)</f>
        <v>2029</v>
      </c>
      <c r="E260" t="s">
        <v>227</v>
      </c>
      <c r="F260" t="s">
        <v>229</v>
      </c>
      <c r="G260" t="s">
        <v>6</v>
      </c>
      <c r="H260" t="s">
        <v>124</v>
      </c>
      <c r="I260" t="s">
        <v>33</v>
      </c>
      <c r="J260" t="s">
        <v>34</v>
      </c>
      <c r="K260">
        <v>8760</v>
      </c>
      <c r="L260" s="5">
        <f>_xlfn.XLOOKUP(_xlfn.CONCAT($B260,$C260,$D260),ECT_EfficiencyCostMaxAnnualUF!$J$2:$J$12484,ECT_EfficiencyCostMaxAnnualUF!$F$2:$F$12484)</f>
        <v>0.38096819999999998</v>
      </c>
      <c r="M260" s="5">
        <f>_xlfn.XLOOKUP(_xlfn.CONCAT($B260,$C260,$D260),ECT_EfficiencyCostMaxAnnualUF!$J$2:$J$12484,ECT_EfficiencyCostMaxAnnualUF!$I$2:$I$12484)</f>
        <v>0.85</v>
      </c>
      <c r="N260" s="5">
        <f>_xlfn.XLOOKUP(_xlfn.CONCAT($B260,$C260,$D260),ECT_EfficiencyCostMaxAnnualUF!$J$2:$J$12484,ECT_EfficiencyCostMaxAnnualUF!$G$2:$G$12484)/1000</f>
        <v>13.721031290000001</v>
      </c>
      <c r="O260" s="5">
        <f>_xlfn.XLOOKUP(_xlfn.CONCAT($B260,$C260,$D260),ECT_EfficiencyCostMaxAnnualUF!$J$2:$J$12484,ECT_EfficiencyCostMaxAnnualUF!$H$2:$H$12484)</f>
        <v>133.5230182</v>
      </c>
      <c r="P260" s="74">
        <f>_xlfn.XLOOKUP(_xlfn.CONCAT($B260,$D260+1),ECT_Lifetime!$D$2:$D$1000,ECT_Lifetime!$C$2:$C$1000)</f>
        <v>40</v>
      </c>
      <c r="Q260" s="1">
        <f>_xlfn.XLOOKUP(_xlfn.CONCAT($B260,$D260),ECT_OperationalInfo!$G$2:$G$362,ECT_OperationalInfo!$D$2:$D$362)</f>
        <v>6.6000000000000003E-2</v>
      </c>
      <c r="R260">
        <f>_xlfn.XLOOKUP(_xlfn.CONCAT($B260,$D260),ECT_OperationalInfo!$G$2:$G$362,ECT_OperationalInfo!$E$2:$E$362)</f>
        <v>0.3</v>
      </c>
      <c r="S260">
        <f>_xlfn.XLOOKUP(_xlfn.CONCAT($B260,$D260),ECT_OperationalInfo!$G$2:$G$362,ECT_OperationalInfo!$F$2:$F$362)</f>
        <v>0.3</v>
      </c>
      <c r="T260">
        <f>SUMIF(ECT_LegacyCapacity!$F$2:$F$257,_xlfn.CONCAT($C260,$B260),ECT_LegacyCapacity!$E$2:$E$257)*1000-IFERROR(SUMIFS(ECT_LegacyRetirement!$F$2:$F$2701,ECT_LegacyRetirement!$G$2:$G$2701,_xlfn.CONCAT($B260,$C260),ECT_LegacyRetirement!$E$2:$E$2701,"&lt;="&amp;D260)*1000,0)</f>
        <v>89555.826298999993</v>
      </c>
      <c r="U260" s="16">
        <f>IFERROR(SUMIFS(ECT_CapAddBounds!$F$2:$F$5959,ECT_CapAddBounds!$H$2:$H$5959,_xlfn.CONCAT($B260,$C260),ECT_CapAddBounds!$E$2:$E$5959,"&lt;="&amp;D260)*1000,0)</f>
        <v>660</v>
      </c>
      <c r="V260" s="16">
        <f>IFERROR(SUMIFS(ECT_CapAddBounds!$G$2:$G$5959,ECT_CapAddBounds!$H$2:$H$5959,_xlfn.CONCAT($B260,$C260),ECT_CapAddBounds!$E$2:$E$5959,"&lt;="&amp;D260)*1000,0)</f>
        <v>4082.0000000000009</v>
      </c>
      <c r="W260" s="1">
        <f>CarriersTech_characteristics!$G$2</f>
        <v>17.207187650000002</v>
      </c>
      <c r="X260" s="1">
        <f>CarriersTech_characteristics!$H$28*1000</f>
        <v>1942097.6230000001</v>
      </c>
      <c r="Y260" s="7">
        <v>3</v>
      </c>
      <c r="Z260">
        <v>0.105</v>
      </c>
      <c r="AA260" s="35"/>
      <c r="AB260" s="1">
        <f>1/L260/(1-Q260)</f>
        <v>2.8103758044980376</v>
      </c>
      <c r="AC260" s="25"/>
      <c r="AD260" s="31">
        <f>X260/(W260*Conversions!$D$2)</f>
        <v>0.40631575182871843</v>
      </c>
      <c r="AE260" s="11">
        <f>O260/CarriersTech_characteristics!$G$2/Conversions!$D$2*AB260</f>
        <v>7.8507860294473842E-5</v>
      </c>
      <c r="AF260">
        <f>Y260*Conversions!$D$4</f>
        <v>3.7167527444133723</v>
      </c>
      <c r="AG260" s="3">
        <f t="shared" si="163"/>
        <v>10.004278545586629</v>
      </c>
      <c r="AH260">
        <f t="shared" si="162"/>
        <v>40</v>
      </c>
      <c r="AI260">
        <f t="shared" si="160"/>
        <v>0.10697140835497033</v>
      </c>
      <c r="AJ260" s="14">
        <f t="shared" si="161"/>
        <v>93.522920745221626</v>
      </c>
    </row>
    <row r="261" spans="1:36" hidden="1" x14ac:dyDescent="0.25">
      <c r="A261">
        <v>4</v>
      </c>
      <c r="B261" t="s">
        <v>14</v>
      </c>
      <c r="C261" t="s">
        <v>11</v>
      </c>
      <c r="D261">
        <f>_xlfn.XLOOKUP(A261,PeriodMap!$A$2:$A$45,PeriodMap!$B$2:$B$45)</f>
        <v>2029</v>
      </c>
      <c r="E261" t="s">
        <v>227</v>
      </c>
      <c r="F261" t="s">
        <v>234</v>
      </c>
      <c r="G261" t="s">
        <v>6</v>
      </c>
      <c r="H261" t="s">
        <v>124</v>
      </c>
      <c r="I261" t="s">
        <v>35</v>
      </c>
      <c r="J261" t="s">
        <v>34</v>
      </c>
      <c r="K261">
        <v>8760</v>
      </c>
      <c r="L261" s="5">
        <f>_xlfn.XLOOKUP(_xlfn.CONCAT($B261,$C261,$D261),ECT_EfficiencyCostMaxAnnualUF!$J$2:$J$12484,ECT_EfficiencyCostMaxAnnualUF!$F$2:$F$12484)</f>
        <v>0.40444272199999998</v>
      </c>
      <c r="M261" s="5">
        <f>_xlfn.XLOOKUP(_xlfn.CONCAT($B261,$C261,$D261),ECT_EfficiencyCostMaxAnnualUF!$J$2:$J$12484,ECT_EfficiencyCostMaxAnnualUF!$I$2:$I$12484)</f>
        <v>0.85</v>
      </c>
      <c r="N261" s="5">
        <f>_xlfn.XLOOKUP(_xlfn.CONCAT($B261,$C261,$D261),ECT_EfficiencyCostMaxAnnualUF!$J$2:$J$12484,ECT_EfficiencyCostMaxAnnualUF!$G$2:$G$12484)/1000</f>
        <v>8.512227803</v>
      </c>
      <c r="O261" s="5">
        <f>_xlfn.XLOOKUP(_xlfn.CONCAT($B261,$C261,$D261),ECT_EfficiencyCostMaxAnnualUF!$J$2:$J$12484,ECT_EfficiencyCostMaxAnnualUF!$H$2:$H$12484)</f>
        <v>0</v>
      </c>
      <c r="P261" s="74">
        <f>_xlfn.XLOOKUP(_xlfn.CONCAT($B261,$D261+1),ECT_Lifetime!$D$2:$D$1000,ECT_Lifetime!$C$2:$C$1000)</f>
        <v>25</v>
      </c>
      <c r="Q261" s="1">
        <f>_xlfn.XLOOKUP(_xlfn.CONCAT($B261,$D261),ECT_OperationalInfo!$G$2:$G$362,ECT_OperationalInfo!$D$2:$D$362)</f>
        <v>0.02</v>
      </c>
      <c r="R261">
        <f>_xlfn.XLOOKUP(_xlfn.CONCAT($B261,$D261),ECT_OperationalInfo!$G$2:$G$362,ECT_OperationalInfo!$E$2:$E$362)</f>
        <v>0.9</v>
      </c>
      <c r="S261">
        <f>_xlfn.XLOOKUP(_xlfn.CONCAT($B261,$D261),ECT_OperationalInfo!$G$2:$G$362,ECT_OperationalInfo!$F$2:$F$362)</f>
        <v>0.9</v>
      </c>
      <c r="T261">
        <f>SUMIF(ECT_LegacyCapacity!$F$2:$F$257,_xlfn.CONCAT($C261,$B261),ECT_LegacyCapacity!$E$2:$E$257)*1000-IFERROR(SUMIFS(ECT_LegacyRetirement!$F$2:$F$2701,ECT_LegacyRetirement!$G$2:$G$2701,_xlfn.CONCAT($B261,$C261),ECT_LegacyRetirement!$E$2:$E$2701,"&lt;="&amp;D261)*1000,0)</f>
        <v>13563.174911999999</v>
      </c>
      <c r="U261" s="16">
        <f>IFERROR(SUMIFS(ECT_CapAddBounds!$F$2:$F$5959,ECT_CapAddBounds!$H$2:$H$5959,_xlfn.CONCAT($B261,$C261),ECT_CapAddBounds!$E$2:$E$5959,"&lt;="&amp;D261)*1000,0)</f>
        <v>0</v>
      </c>
      <c r="V261" s="16">
        <f>IFERROR(SUMIFS(ECT_CapAddBounds!$G$2:$G$5959,ECT_CapAddBounds!$H$2:$H$5959,_xlfn.CONCAT($B261,$C261),ECT_CapAddBounds!$E$2:$E$5959,"&lt;="&amp;D261)*1000,0)</f>
        <v>864.00000000000011</v>
      </c>
      <c r="W261" s="1">
        <f>CarriersTech_characteristics!$G$3</f>
        <v>37.681199999999997</v>
      </c>
      <c r="X261" s="1">
        <f>CarriersTech_characteristics!$H$3*1000</f>
        <v>3025024.5490000001</v>
      </c>
      <c r="Y261">
        <v>2.9</v>
      </c>
      <c r="Z261">
        <v>0.105</v>
      </c>
      <c r="AB261" s="1">
        <f>1/L261/(1-Q261)</f>
        <v>2.5229979617863072</v>
      </c>
      <c r="AC261" s="25"/>
      <c r="AD261" s="31">
        <f>(X261*Conversions!$D$3)/(W261*Conversions!$D$2)</f>
        <v>0.23958587284408495</v>
      </c>
      <c r="AE261">
        <v>0</v>
      </c>
      <c r="AF261">
        <f>Y261*Conversions!$D$4</f>
        <v>3.5928609862662602</v>
      </c>
      <c r="AG261" s="3">
        <f t="shared" si="163"/>
        <v>4.9193668167337403</v>
      </c>
      <c r="AH261">
        <f t="shared" si="162"/>
        <v>25</v>
      </c>
      <c r="AI261">
        <f t="shared" si="160"/>
        <v>0.11442931981310331</v>
      </c>
      <c r="AJ261" s="14">
        <f t="shared" si="161"/>
        <v>42.990440079242902</v>
      </c>
    </row>
    <row r="262" spans="1:36" hidden="1" x14ac:dyDescent="0.25">
      <c r="A262">
        <v>4</v>
      </c>
      <c r="B262" t="s">
        <v>16</v>
      </c>
      <c r="C262" t="s">
        <v>11</v>
      </c>
      <c r="D262">
        <f>_xlfn.XLOOKUP(A262,PeriodMap!$A$2:$A$45,PeriodMap!$B$2:$B$45)</f>
        <v>2029</v>
      </c>
      <c r="E262" t="s">
        <v>227</v>
      </c>
      <c r="G262" t="s">
        <v>6</v>
      </c>
      <c r="H262" t="s">
        <v>124</v>
      </c>
      <c r="I262" t="s">
        <v>35</v>
      </c>
      <c r="J262" t="s">
        <v>34</v>
      </c>
      <c r="K262">
        <v>8760</v>
      </c>
      <c r="L262" s="5">
        <f>_xlfn.XLOOKUP(_xlfn.CONCAT($B262,$C262,$D262),ECT_EfficiencyCostMaxAnnualUF!$J$2:$J$12484,ECT_EfficiencyCostMaxAnnualUF!$F$2:$F$12484)</f>
        <v>0.28070162799999998</v>
      </c>
      <c r="M262" s="5">
        <f>_xlfn.XLOOKUP(_xlfn.CONCAT($B262,$C262,$D262),ECT_EfficiencyCostMaxAnnualUF!$J$2:$J$12484,ECT_EfficiencyCostMaxAnnualUF!$I$2:$I$12484)</f>
        <v>0.85</v>
      </c>
      <c r="N262" s="5">
        <f>_xlfn.XLOOKUP(_xlfn.CONCAT($B262,$C262,$D262),ECT_EfficiencyCostMaxAnnualUF!$J$2:$J$12484,ECT_EfficiencyCostMaxAnnualUF!$G$2:$G$12484)/1000</f>
        <v>6.6797506489999998</v>
      </c>
      <c r="O262" s="5">
        <f>_xlfn.XLOOKUP(_xlfn.CONCAT($B262,$C262,$D262),ECT_EfficiencyCostMaxAnnualUF!$J$2:$J$12484,ECT_EfficiencyCostMaxAnnualUF!$H$2:$H$12484)</f>
        <v>0</v>
      </c>
      <c r="P262" s="74">
        <f>_xlfn.XLOOKUP(_xlfn.CONCAT($B262,$D262+1),ECT_Lifetime!$D$2:$D$1000,ECT_Lifetime!$C$2:$C$1000)</f>
        <v>25</v>
      </c>
      <c r="Q262" s="1">
        <f>_xlfn.XLOOKUP(_xlfn.CONCAT($B262,$D262),ECT_OperationalInfo!$G$2:$G$362,ECT_OperationalInfo!$D$2:$D$362)</f>
        <v>0.01</v>
      </c>
      <c r="R262">
        <f>_xlfn.XLOOKUP(_xlfn.CONCAT($B262,$D262),ECT_OperationalInfo!$G$2:$G$362,ECT_OperationalInfo!$E$2:$E$362)</f>
        <v>1</v>
      </c>
      <c r="S262">
        <f>_xlfn.XLOOKUP(_xlfn.CONCAT($B262,$D262),ECT_OperationalInfo!$G$2:$G$362,ECT_OperationalInfo!$F$2:$F$362)</f>
        <v>1</v>
      </c>
      <c r="T262">
        <f>SUMIF(ECT_LegacyCapacity!$F$2:$F$257,_xlfn.CONCAT($C262,$B262),ECT_LegacyCapacity!$E$2:$E$257)*1000-IFERROR(SUMIFS(ECT_LegacyRetirement!$F$2:$F$2701,ECT_LegacyRetirement!$G$2:$G$2701,_xlfn.CONCAT($B262,$C262),ECT_LegacyRetirement!$E$2:$E$2701,"&lt;="&amp;D262)*1000,0)</f>
        <v>0</v>
      </c>
      <c r="U262" s="16">
        <f>IFERROR(SUMIFS(ECT_CapAddBounds!$F$2:$F$5959,ECT_CapAddBounds!$H$2:$H$5959,_xlfn.CONCAT($B262,$C262),ECT_CapAddBounds!$E$2:$E$5959,"&lt;="&amp;D262)*1000,0)</f>
        <v>0</v>
      </c>
      <c r="V262" s="16">
        <f>IFERROR(SUMIFS(ECT_CapAddBounds!$G$2:$G$5959,ECT_CapAddBounds!$H$2:$H$5959,_xlfn.CONCAT($B262,$C262),ECT_CapAddBounds!$E$2:$E$5959,"&lt;="&amp;D262)*1000,0)</f>
        <v>3891.0000000000014</v>
      </c>
      <c r="W262" s="1">
        <f>CarriersTech_characteristics!$G$3</f>
        <v>37.681199999999997</v>
      </c>
      <c r="X262" s="1">
        <f>CarriersTech_characteristics!$H$3*1000</f>
        <v>3025024.5490000001</v>
      </c>
      <c r="Y262">
        <v>0.7</v>
      </c>
      <c r="Z262">
        <v>0.105</v>
      </c>
      <c r="AB262" s="1">
        <f>1/L262/(1-Q262)</f>
        <v>3.5984864687033813</v>
      </c>
      <c r="AC262" s="25"/>
      <c r="AD262" s="31">
        <f>(X262*Conversions!$D$3)/(W262*Conversions!$D$2)</f>
        <v>0.23958587284408495</v>
      </c>
      <c r="AE262">
        <v>0</v>
      </c>
      <c r="AF262">
        <f>Y262*Conversions!$D$4</f>
        <v>0.86724230702978689</v>
      </c>
      <c r="AG262" s="3">
        <f t="shared" si="163"/>
        <v>5.8125083419702133</v>
      </c>
      <c r="AH262">
        <f t="shared" si="162"/>
        <v>25</v>
      </c>
      <c r="AI262">
        <f t="shared" si="160"/>
        <v>0.11442931981310331</v>
      </c>
      <c r="AJ262" s="14">
        <f t="shared" si="161"/>
        <v>50.795620837943865</v>
      </c>
    </row>
    <row r="263" spans="1:36" hidden="1" x14ac:dyDescent="0.25">
      <c r="A263">
        <v>4</v>
      </c>
      <c r="B263" t="s">
        <v>17</v>
      </c>
      <c r="C263" t="s">
        <v>11</v>
      </c>
      <c r="D263">
        <f>_xlfn.XLOOKUP(A263,PeriodMap!$A$2:$A$45,PeriodMap!$B$2:$B$45)</f>
        <v>2029</v>
      </c>
      <c r="E263" t="s">
        <v>227</v>
      </c>
      <c r="F263" t="s">
        <v>235</v>
      </c>
      <c r="G263" t="s">
        <v>6</v>
      </c>
      <c r="H263" t="s">
        <v>124</v>
      </c>
      <c r="I263" t="s">
        <v>36</v>
      </c>
      <c r="J263" t="s">
        <v>34</v>
      </c>
      <c r="K263">
        <v>8760</v>
      </c>
      <c r="L263" s="5">
        <f>_xlfn.XLOOKUP(_xlfn.CONCAT($B263,$C263,$D263),ECT_EfficiencyCostMaxAnnualUF!$J$2:$J$12484,ECT_EfficiencyCostMaxAnnualUF!$F$2:$F$12484)</f>
        <v>1</v>
      </c>
      <c r="M263" s="5">
        <f>_xlfn.XLOOKUP(_xlfn.CONCAT($B263,$C263,$D263),ECT_EfficiencyCostMaxAnnualUF!$J$2:$J$12484,ECT_EfficiencyCostMaxAnnualUF!$I$2:$I$12484)</f>
        <v>0.70916666699999997</v>
      </c>
      <c r="N263" s="5">
        <f>_xlfn.XLOOKUP(_xlfn.CONCAT($B263,$C263,$D263),ECT_EfficiencyCostMaxAnnualUF!$J$2:$J$12484,ECT_EfficiencyCostMaxAnnualUF!$G$2:$G$12484)/1000</f>
        <v>20.833210350000002</v>
      </c>
      <c r="O263" s="5">
        <f>_xlfn.XLOOKUP(_xlfn.CONCAT($B263,$C263,$D263),ECT_EfficiencyCostMaxAnnualUF!$J$2:$J$12484,ECT_EfficiencyCostMaxAnnualUF!$H$2:$H$12484)</f>
        <v>0</v>
      </c>
      <c r="P263" s="74">
        <f>_xlfn.XLOOKUP(_xlfn.CONCAT($B263,$D263+1),ECT_Lifetime!$D$2:$D$1000,ECT_Lifetime!$C$2:$C$1000)</f>
        <v>40</v>
      </c>
      <c r="Q263" s="1">
        <f>_xlfn.XLOOKUP(_xlfn.CONCAT($B263,$D263),ECT_OperationalInfo!$G$2:$G$362,ECT_OperationalInfo!$D$2:$D$362)</f>
        <v>0.10780000000000001</v>
      </c>
      <c r="R263">
        <f>_xlfn.XLOOKUP(_xlfn.CONCAT($B263,$D263),ECT_OperationalInfo!$G$2:$G$362,ECT_OperationalInfo!$E$2:$E$362)</f>
        <v>0.01</v>
      </c>
      <c r="S263">
        <f>_xlfn.XLOOKUP(_xlfn.CONCAT($B263,$D263),ECT_OperationalInfo!$G$2:$G$362,ECT_OperationalInfo!$F$2:$F$362)</f>
        <v>0.01</v>
      </c>
      <c r="T263">
        <f>SUMIF(ECT_LegacyCapacity!$F$2:$F$257,_xlfn.CONCAT($C263,$B263),ECT_LegacyCapacity!$E$2:$E$257)*1000-IFERROR(SUMIFS(ECT_LegacyRetirement!$F$2:$F$2701,ECT_LegacyRetirement!$G$2:$G$2701,_xlfn.CONCAT($B263,$C263),ECT_LegacyRetirement!$E$2:$E$2701,"&lt;="&amp;D263)*1000,0)</f>
        <v>3248.823954</v>
      </c>
      <c r="U263" s="16">
        <f>IFERROR(SUMIFS(ECT_CapAddBounds!$F$2:$F$5959,ECT_CapAddBounds!$H$2:$H$5959,_xlfn.CONCAT($B263,$C263),ECT_CapAddBounds!$E$2:$E$5959,"&lt;="&amp;D263)*1000,0)</f>
        <v>1400</v>
      </c>
      <c r="V263" s="16">
        <f>IFERROR(SUMIFS(ECT_CapAddBounds!$G$2:$G$5959,ECT_CapAddBounds!$H$2:$H$5959,_xlfn.CONCAT($B263,$C263),ECT_CapAddBounds!$E$2:$E$5959,"&lt;="&amp;D263)*1000,0)</f>
        <v>1400</v>
      </c>
      <c r="W263" s="27"/>
      <c r="X263" s="27"/>
      <c r="Y263">
        <v>4.3</v>
      </c>
      <c r="Z263">
        <v>0.105</v>
      </c>
      <c r="AB263" s="1">
        <f>1/L263/(1-Q263)</f>
        <v>1.1208249271463797</v>
      </c>
      <c r="AC263" s="25"/>
      <c r="AD263" s="26"/>
      <c r="AE263">
        <v>0</v>
      </c>
      <c r="AF263">
        <f>Y263*Conversions!$D$4</f>
        <v>5.3273456003258337</v>
      </c>
      <c r="AG263" s="3">
        <f t="shared" si="163"/>
        <v>15.505864749674167</v>
      </c>
      <c r="AH263">
        <f t="shared" si="162"/>
        <v>40</v>
      </c>
      <c r="AI263">
        <f t="shared" si="160"/>
        <v>0.10697140835497033</v>
      </c>
      <c r="AJ263" s="14">
        <f t="shared" si="161"/>
        <v>144.95335705238193</v>
      </c>
    </row>
    <row r="264" spans="1:36" hidden="1" x14ac:dyDescent="0.25">
      <c r="A264">
        <v>4</v>
      </c>
      <c r="B264" t="s">
        <v>22</v>
      </c>
      <c r="C264" t="s">
        <v>11</v>
      </c>
      <c r="D264">
        <f>_xlfn.XLOOKUP(A264,PeriodMap!$A$2:$A$45,PeriodMap!$B$2:$B$45)</f>
        <v>2029</v>
      </c>
      <c r="E264" t="s">
        <v>227</v>
      </c>
      <c r="G264" t="s">
        <v>6</v>
      </c>
      <c r="H264" t="s">
        <v>124</v>
      </c>
      <c r="I264" t="s">
        <v>36</v>
      </c>
      <c r="J264" t="s">
        <v>34</v>
      </c>
      <c r="K264">
        <v>8760</v>
      </c>
      <c r="L264" s="5">
        <f>_xlfn.XLOOKUP(_xlfn.CONCAT($B264,$C264,$D264),ECT_EfficiencyCostMaxAnnualUF!$J$2:$J$12484,ECT_EfficiencyCostMaxAnnualUF!$F$2:$F$12484)</f>
        <v>1</v>
      </c>
      <c r="M264" s="5">
        <f>_xlfn.XLOOKUP(_xlfn.CONCAT($B264,$C264,$D264),ECT_EfficiencyCostMaxAnnualUF!$J$2:$J$12484,ECT_EfficiencyCostMaxAnnualUF!$I$2:$I$12484)</f>
        <v>0.70916666699999997</v>
      </c>
      <c r="N264" s="5">
        <f>_xlfn.XLOOKUP(_xlfn.CONCAT($B264,$C264,$D264),ECT_EfficiencyCostMaxAnnualUF!$J$2:$J$12484,ECT_EfficiencyCostMaxAnnualUF!$G$2:$G$12484)/1000</f>
        <v>35.289429389999995</v>
      </c>
      <c r="O264" s="5">
        <f>_xlfn.XLOOKUP(_xlfn.CONCAT($B264,$C264,$D264),ECT_EfficiencyCostMaxAnnualUF!$J$2:$J$12484,ECT_EfficiencyCostMaxAnnualUF!$H$2:$H$12484)</f>
        <v>0</v>
      </c>
      <c r="P264" s="74">
        <f>_xlfn.XLOOKUP(_xlfn.CONCAT($B264,$D264+1),ECT_Lifetime!$D$2:$D$1000,ECT_Lifetime!$C$2:$C$1000)</f>
        <v>30</v>
      </c>
      <c r="Q264" s="1">
        <f>_xlfn.XLOOKUP(_xlfn.CONCAT($B264,$D264),ECT_OperationalInfo!$G$2:$G$362,ECT_OperationalInfo!$D$2:$D$362)</f>
        <v>0.05</v>
      </c>
      <c r="R264">
        <f>_xlfn.XLOOKUP(_xlfn.CONCAT($B264,$D264),ECT_OperationalInfo!$G$2:$G$362,ECT_OperationalInfo!$E$2:$E$362)</f>
        <v>0.01</v>
      </c>
      <c r="S264">
        <f>_xlfn.XLOOKUP(_xlfn.CONCAT($B264,$D264),ECT_OperationalInfo!$G$2:$G$362,ECT_OperationalInfo!$F$2:$F$362)</f>
        <v>0.01</v>
      </c>
      <c r="T264">
        <f>SUMIF(ECT_LegacyCapacity!$F$2:$F$257,_xlfn.CONCAT($C264,$B264),ECT_LegacyCapacity!$E$2:$E$257)*1000-IFERROR(SUMIFS(ECT_LegacyRetirement!$F$2:$F$2701,ECT_LegacyRetirement!$G$2:$G$2701,_xlfn.CONCAT($B264,$C264),ECT_LegacyRetirement!$E$2:$E$2701,"&lt;="&amp;D264)*1000,0)</f>
        <v>0</v>
      </c>
      <c r="U264" s="16">
        <f>IFERROR(SUMIFS(ECT_CapAddBounds!$F$2:$F$5959,ECT_CapAddBounds!$H$2:$H$5959,_xlfn.CONCAT($B264,$C264),ECT_CapAddBounds!$E$2:$E$5959,"&lt;="&amp;D264)*1000,0)</f>
        <v>0</v>
      </c>
      <c r="V264" s="16">
        <f>IFERROR(SUMIFS(ECT_CapAddBounds!$G$2:$G$5959,ECT_CapAddBounds!$H$2:$H$5959,_xlfn.CONCAT($B264,$C264),ECT_CapAddBounds!$E$2:$E$5959,"&lt;="&amp;D264)*1000,0)</f>
        <v>0</v>
      </c>
      <c r="W264" s="27"/>
      <c r="X264" s="27"/>
      <c r="Y264">
        <v>5</v>
      </c>
      <c r="Z264">
        <v>0.105</v>
      </c>
      <c r="AB264" s="1">
        <f>1/L264/(1-Q264)</f>
        <v>1.0526315789473684</v>
      </c>
      <c r="AC264" s="25"/>
      <c r="AD264" s="26"/>
      <c r="AE264">
        <v>0</v>
      </c>
      <c r="AF264">
        <f>Y264*Conversions!$D$4</f>
        <v>6.1945879073556211</v>
      </c>
      <c r="AG264" s="3">
        <f t="shared" si="163"/>
        <v>29.094841482644373</v>
      </c>
      <c r="AH264">
        <f t="shared" si="162"/>
        <v>30</v>
      </c>
      <c r="AI264">
        <f t="shared" si="160"/>
        <v>0.11052848152960514</v>
      </c>
      <c r="AJ264" s="14">
        <f t="shared" si="161"/>
        <v>263.2338839727143</v>
      </c>
    </row>
    <row r="265" spans="1:36" hidden="1" x14ac:dyDescent="0.25">
      <c r="A265">
        <v>4</v>
      </c>
      <c r="B265" t="s">
        <v>15</v>
      </c>
      <c r="C265" t="s">
        <v>11</v>
      </c>
      <c r="D265">
        <f>_xlfn.XLOOKUP(A265,PeriodMap!$A$2:$A$45,PeriodMap!$B$2:$B$45)</f>
        <v>2029</v>
      </c>
      <c r="E265" t="s">
        <v>231</v>
      </c>
      <c r="F265" t="s">
        <v>232</v>
      </c>
      <c r="G265" t="s">
        <v>6</v>
      </c>
      <c r="H265" t="s">
        <v>124</v>
      </c>
      <c r="I265" t="s">
        <v>37</v>
      </c>
      <c r="J265" t="s">
        <v>34</v>
      </c>
      <c r="K265">
        <v>8760</v>
      </c>
      <c r="L265" s="5">
        <f>_xlfn.XLOOKUP(_xlfn.CONCAT($B265,$C265,$D265),ECT_EfficiencyCostMaxAnnualUF!$J$2:$J$12484,ECT_EfficiencyCostMaxAnnualUF!$F$2:$F$12484)</f>
        <v>1</v>
      </c>
      <c r="M265" s="5">
        <f>_xlfn.XLOOKUP(_xlfn.CONCAT($B265,$C265,$D265),ECT_EfficiencyCostMaxAnnualUF!$J$2:$J$12484,ECT_EfficiencyCostMaxAnnualUF!$I$2:$I$12484)</f>
        <v>1</v>
      </c>
      <c r="N265" s="5">
        <f>_xlfn.XLOOKUP(_xlfn.CONCAT($B265,$C265,$D265),ECT_EfficiencyCostMaxAnnualUF!$J$2:$J$12484,ECT_EfficiencyCostMaxAnnualUF!$G$2:$G$12484)/1000</f>
        <v>19.631814519999999</v>
      </c>
      <c r="O265" s="5">
        <f>_xlfn.XLOOKUP(_xlfn.CONCAT($B265,$C265,$D265),ECT_EfficiencyCostMaxAnnualUF!$J$2:$J$12484,ECT_EfficiencyCostMaxAnnualUF!$H$2:$H$12484)</f>
        <v>0</v>
      </c>
      <c r="P265" s="74">
        <f>_xlfn.XLOOKUP(_xlfn.CONCAT($B265,$D265+1),ECT_Lifetime!$D$2:$D$1000,ECT_Lifetime!$C$2:$C$1000)</f>
        <v>40</v>
      </c>
      <c r="Q265" s="1">
        <f>_xlfn.XLOOKUP(_xlfn.CONCAT($B265,$D265),ECT_OperationalInfo!$G$2:$G$362,ECT_OperationalInfo!$D$2:$D$362)</f>
        <v>6.0000000000000001E-3</v>
      </c>
      <c r="R265">
        <f>_xlfn.XLOOKUP(_xlfn.CONCAT($B265,$D265),ECT_OperationalInfo!$G$2:$G$362,ECT_OperationalInfo!$E$2:$E$362)</f>
        <v>1</v>
      </c>
      <c r="S265">
        <f>_xlfn.XLOOKUP(_xlfn.CONCAT($B265,$D265),ECT_OperationalInfo!$G$2:$G$362,ECT_OperationalInfo!$F$2:$F$362)</f>
        <v>1</v>
      </c>
      <c r="T265">
        <f>SUMIF(ECT_LegacyCapacity!$F$2:$F$257,_xlfn.CONCAT($C265,$B265),ECT_LegacyCapacity!$E$2:$E$257)*1000-IFERROR(SUMIFS(ECT_LegacyRetirement!$F$2:$F$2701,ECT_LegacyRetirement!$G$2:$G$2701,_xlfn.CONCAT($B265,$C265),ECT_LegacyRetirement!$E$2:$E$2701,"&lt;="&amp;D265)*1000,0)</f>
        <v>7753.2156499999992</v>
      </c>
      <c r="U265" s="16">
        <f>IFERROR(SUMIFS(ECT_CapAddBounds!$F$2:$F$5959,ECT_CapAddBounds!$H$2:$H$5959,_xlfn.CONCAT($B265,$C265),ECT_CapAddBounds!$E$2:$E$5959,"&lt;="&amp;D265)*1000,0)</f>
        <v>0</v>
      </c>
      <c r="V265" s="16">
        <f>IFERROR(SUMIFS(ECT_CapAddBounds!$G$2:$G$5959,ECT_CapAddBounds!$H$2:$H$5959,_xlfn.CONCAT($B265,$C265),ECT_CapAddBounds!$E$2:$E$5959,"&lt;="&amp;D265)*1000,0)</f>
        <v>0</v>
      </c>
      <c r="W265" s="25"/>
      <c r="X265" s="28"/>
      <c r="Y265">
        <v>4.4000000000000004</v>
      </c>
      <c r="Z265">
        <v>0.105</v>
      </c>
      <c r="AB265" s="24"/>
      <c r="AC265" s="1">
        <f>L265-Q265</f>
        <v>0.99399999999999999</v>
      </c>
      <c r="AD265" s="24"/>
      <c r="AE265">
        <v>0</v>
      </c>
      <c r="AF265">
        <f>Y265*Conversions!$D$4</f>
        <v>5.4512373584729472</v>
      </c>
      <c r="AG265" s="3">
        <f t="shared" si="163"/>
        <v>14.180577161527051</v>
      </c>
      <c r="AH265">
        <f t="shared" si="162"/>
        <v>40</v>
      </c>
      <c r="AI265">
        <f t="shared" si="160"/>
        <v>0.10697140835497033</v>
      </c>
      <c r="AJ265" s="14">
        <f t="shared" si="161"/>
        <v>132.56418121065303</v>
      </c>
    </row>
    <row r="266" spans="1:36" hidden="1" x14ac:dyDescent="0.25">
      <c r="A266">
        <v>4</v>
      </c>
      <c r="B266" t="s">
        <v>18</v>
      </c>
      <c r="C266" t="s">
        <v>11</v>
      </c>
      <c r="D266">
        <f>_xlfn.XLOOKUP(A266,PeriodMap!$A$2:$A$45,PeriodMap!$B$2:$B$45)</f>
        <v>2029</v>
      </c>
      <c r="E266" t="s">
        <v>231</v>
      </c>
      <c r="F266" t="s">
        <v>233</v>
      </c>
      <c r="G266" t="s">
        <v>6</v>
      </c>
      <c r="H266" t="s">
        <v>124</v>
      </c>
      <c r="I266" t="s">
        <v>37</v>
      </c>
      <c r="J266" t="s">
        <v>34</v>
      </c>
      <c r="K266">
        <v>8760</v>
      </c>
      <c r="L266" s="5">
        <f>_xlfn.XLOOKUP(_xlfn.CONCAT($B266,$C266,$D266),ECT_EfficiencyCostMaxAnnualUF!$J$2:$J$12484,ECT_EfficiencyCostMaxAnnualUF!$F$2:$F$12484)</f>
        <v>1</v>
      </c>
      <c r="M266" s="5">
        <f>_xlfn.XLOOKUP(_xlfn.CONCAT($B266,$C266,$D266),ECT_EfficiencyCostMaxAnnualUF!$J$2:$J$12484,ECT_EfficiencyCostMaxAnnualUF!$I$2:$I$12484)</f>
        <v>1</v>
      </c>
      <c r="N266" s="5">
        <f>_xlfn.XLOOKUP(_xlfn.CONCAT($B266,$C266,$D266),ECT_EfficiencyCostMaxAnnualUF!$J$2:$J$12484,ECT_EfficiencyCostMaxAnnualUF!$G$2:$G$12484)/1000</f>
        <v>11.825348760000001</v>
      </c>
      <c r="O266" s="5">
        <f>_xlfn.XLOOKUP(_xlfn.CONCAT($B266,$C266,$D266),ECT_EfficiencyCostMaxAnnualUF!$J$2:$J$12484,ECT_EfficiencyCostMaxAnnualUF!$H$2:$H$12484)</f>
        <v>0</v>
      </c>
      <c r="P266" s="74">
        <f>_xlfn.XLOOKUP(_xlfn.CONCAT($B266,$D266+1),ECT_Lifetime!$D$2:$D$1000,ECT_Lifetime!$C$2:$C$1000)</f>
        <v>35</v>
      </c>
      <c r="Q266" s="1">
        <f>_xlfn.XLOOKUP(_xlfn.CONCAT($B266,$D266),ECT_OperationalInfo!$G$2:$G$362,ECT_OperationalInfo!$D$2:$D$362)</f>
        <v>0.01</v>
      </c>
      <c r="R266">
        <f>_xlfn.XLOOKUP(_xlfn.CONCAT($B266,$D266),ECT_OperationalInfo!$G$2:$G$362,ECT_OperationalInfo!$E$2:$E$362)</f>
        <v>1</v>
      </c>
      <c r="S266">
        <f>_xlfn.XLOOKUP(_xlfn.CONCAT($B266,$D266),ECT_OperationalInfo!$G$2:$G$362,ECT_OperationalInfo!$F$2:$F$362)</f>
        <v>1</v>
      </c>
      <c r="T266">
        <f>SUMIF(ECT_LegacyCapacity!$F$2:$F$257,_xlfn.CONCAT($C266,$B266),ECT_LegacyCapacity!$E$2:$E$257)*1000-IFERROR(SUMIFS(ECT_LegacyRetirement!$F$2:$F$2701,ECT_LegacyRetirement!$G$2:$G$2701,_xlfn.CONCAT($B266,$C266),ECT_LegacyRetirement!$E$2:$E$2701,"&lt;="&amp;D266)*1000,0)</f>
        <v>672.48</v>
      </c>
      <c r="U266" s="16">
        <f>IFERROR(SUMIFS(ECT_CapAddBounds!$F$2:$F$5959,ECT_CapAddBounds!$H$2:$H$5959,_xlfn.CONCAT($B266,$C266),ECT_CapAddBounds!$E$2:$E$5959,"&lt;="&amp;D266)*1000,0)</f>
        <v>58.000000000000021</v>
      </c>
      <c r="V266" s="16">
        <f>IFERROR(SUMIFS(ECT_CapAddBounds!$G$2:$G$5959,ECT_CapAddBounds!$H$2:$H$5959,_xlfn.CONCAT($B266,$C266),ECT_CapAddBounds!$E$2:$E$5959,"&lt;="&amp;D266)*1000,0)</f>
        <v>58.000000000000021</v>
      </c>
      <c r="W266" s="25"/>
      <c r="X266" s="28"/>
      <c r="Y266">
        <f>2.4</f>
        <v>2.4</v>
      </c>
      <c r="Z266">
        <v>8.3500000000000005E-2</v>
      </c>
      <c r="AB266" s="24"/>
      <c r="AC266" s="1">
        <f>L266-Q266</f>
        <v>0.99</v>
      </c>
      <c r="AD266" s="24"/>
      <c r="AE266">
        <v>0</v>
      </c>
      <c r="AF266">
        <f>Y266*Conversions!$D$4</f>
        <v>2.973402195530698</v>
      </c>
      <c r="AG266" s="3">
        <f t="shared" si="163"/>
        <v>8.8519465644693032</v>
      </c>
      <c r="AH266">
        <f t="shared" si="162"/>
        <v>35</v>
      </c>
      <c r="AI266">
        <f t="shared" si="160"/>
        <v>8.8866958914066166E-2</v>
      </c>
      <c r="AJ266" s="14">
        <f t="shared" si="161"/>
        <v>99.608973600965513</v>
      </c>
    </row>
    <row r="267" spans="1:36" hidden="1" x14ac:dyDescent="0.25">
      <c r="A267">
        <v>4</v>
      </c>
      <c r="B267" t="s">
        <v>7</v>
      </c>
      <c r="C267" t="s">
        <v>11</v>
      </c>
      <c r="D267">
        <f>_xlfn.XLOOKUP(A267,PeriodMap!$A$2:$A$45,PeriodMap!$B$2:$B$45)</f>
        <v>2029</v>
      </c>
      <c r="E267" t="s">
        <v>227</v>
      </c>
      <c r="F267" t="s">
        <v>230</v>
      </c>
      <c r="G267" t="s">
        <v>6</v>
      </c>
      <c r="H267" t="s">
        <v>124</v>
      </c>
      <c r="I267" t="s">
        <v>38</v>
      </c>
      <c r="J267" t="s">
        <v>34</v>
      </c>
      <c r="K267">
        <v>8760</v>
      </c>
      <c r="L267" s="5">
        <f>_xlfn.XLOOKUP(_xlfn.CONCAT($B267,$C267,$D267),ECT_EfficiencyCostMaxAnnualUF!$J$2:$J$12484,ECT_EfficiencyCostMaxAnnualUF!$F$2:$F$12484)</f>
        <v>0.238845897</v>
      </c>
      <c r="M267" s="5">
        <f>_xlfn.XLOOKUP(_xlfn.CONCAT($B267,$C267,$D267),ECT_EfficiencyCostMaxAnnualUF!$J$2:$J$12484,ECT_EfficiencyCostMaxAnnualUF!$I$2:$I$12484)</f>
        <v>1</v>
      </c>
      <c r="N267" s="5">
        <f>_xlfn.XLOOKUP(_xlfn.CONCAT($B267,$C267,$D267),ECT_EfficiencyCostMaxAnnualUF!$J$2:$J$12484,ECT_EfficiencyCostMaxAnnualUF!$G$2:$G$12484)/1000</f>
        <v>7.7134572399999994</v>
      </c>
      <c r="O267" s="5">
        <f>_xlfn.XLOOKUP(_xlfn.CONCAT($B267,$C267,$D267),ECT_EfficiencyCostMaxAnnualUF!$J$2:$J$12484,ECT_EfficiencyCostMaxAnnualUF!$H$2:$H$12484)</f>
        <v>0</v>
      </c>
      <c r="P267" s="74">
        <f>_xlfn.XLOOKUP(_xlfn.CONCAT($B267,$D267+1),ECT_Lifetime!$D$2:$D$1000,ECT_Lifetime!$C$2:$C$1000)</f>
        <v>20</v>
      </c>
      <c r="Q267" s="1">
        <f>_xlfn.XLOOKUP(_xlfn.CONCAT($B267,$D267),ECT_OperationalInfo!$G$2:$G$362,ECT_OperationalInfo!$D$2:$D$362)</f>
        <v>0.1</v>
      </c>
      <c r="R267">
        <f>_xlfn.XLOOKUP(_xlfn.CONCAT($B267,$D267),ECT_OperationalInfo!$G$2:$G$362,ECT_OperationalInfo!$E$2:$E$362)</f>
        <v>0.06</v>
      </c>
      <c r="S267">
        <f>_xlfn.XLOOKUP(_xlfn.CONCAT($B267,$D267),ECT_OperationalInfo!$G$2:$G$362,ECT_OperationalInfo!$F$2:$F$362)</f>
        <v>0.06</v>
      </c>
      <c r="T267">
        <f>SUMIF(ECT_LegacyCapacity!$F$2:$F$257,_xlfn.CONCAT($C267,$B267),ECT_LegacyCapacity!$E$2:$E$257)*1000-IFERROR(SUMIFS(ECT_LegacyRetirement!$F$2:$F$2701,ECT_LegacyRetirement!$G$2:$G$2701,_xlfn.CONCAT($B267,$C267),ECT_LegacyRetirement!$E$2:$E$2701,"&lt;="&amp;D267)*1000,0)</f>
        <v>3161.7000000000003</v>
      </c>
      <c r="U267" s="16">
        <f>IFERROR(SUMIFS(ECT_CapAddBounds!$F$2:$F$5959,ECT_CapAddBounds!$H$2:$H$5959,_xlfn.CONCAT($B267,$C267),ECT_CapAddBounds!$E$2:$E$5959,"&lt;="&amp;D267)*1000,0)</f>
        <v>836.00000000000011</v>
      </c>
      <c r="V267" s="16">
        <f>IFERROR(SUMIFS(ECT_CapAddBounds!$G$2:$G$5959,ECT_CapAddBounds!$H$2:$H$5959,_xlfn.CONCAT($B267,$C267),ECT_CapAddBounds!$E$2:$E$5959,"&lt;="&amp;D267)*1000,0)</f>
        <v>836.00000000000011</v>
      </c>
      <c r="W267" s="1">
        <f>CarriersTech_characteristics!$G$7</f>
        <v>13.648968</v>
      </c>
      <c r="X267" s="1">
        <f>CarriersTech_characteristics!$H$5*1000</f>
        <v>1656436.6880000001</v>
      </c>
      <c r="Y267" s="12">
        <v>1</v>
      </c>
      <c r="Z267">
        <v>8.3500000000000005E-2</v>
      </c>
      <c r="AB267" s="1">
        <f>1/L267/(1-Q267)</f>
        <v>4.6519999927447406</v>
      </c>
      <c r="AC267" s="25"/>
      <c r="AD267" s="30">
        <f>X267/(W267*Conversions!$D$2)</f>
        <v>0.43689545093040172</v>
      </c>
      <c r="AE267">
        <v>0</v>
      </c>
      <c r="AF267">
        <f>Y267*Conversions!$D$4</f>
        <v>1.2389175814711242</v>
      </c>
      <c r="AG267" s="3">
        <f t="shared" si="163"/>
        <v>6.474539658528875</v>
      </c>
      <c r="AH267">
        <f t="shared" si="162"/>
        <v>20</v>
      </c>
      <c r="AI267">
        <f t="shared" si="160"/>
        <v>0.10451929579519206</v>
      </c>
      <c r="AJ267" s="14">
        <f t="shared" si="161"/>
        <v>61.945879076872878</v>
      </c>
    </row>
    <row r="268" spans="1:36" hidden="1" x14ac:dyDescent="0.25">
      <c r="A268">
        <v>4</v>
      </c>
      <c r="B268" t="s">
        <v>19</v>
      </c>
      <c r="C268" t="s">
        <v>11</v>
      </c>
      <c r="D268">
        <f>_xlfn.XLOOKUP(A268,PeriodMap!$A$2:$A$45,PeriodMap!$B$2:$B$45)</f>
        <v>2029</v>
      </c>
      <c r="E268" t="s">
        <v>239</v>
      </c>
      <c r="F268" t="s">
        <v>236</v>
      </c>
      <c r="G268" t="s">
        <v>6</v>
      </c>
      <c r="H268" t="s">
        <v>124</v>
      </c>
      <c r="I268" t="s">
        <v>39</v>
      </c>
      <c r="J268" t="s">
        <v>34</v>
      </c>
      <c r="K268">
        <v>8760</v>
      </c>
      <c r="L268" s="5">
        <f>_xlfn.XLOOKUP(_xlfn.CONCAT($B268,$C268,$D268),ECT_EfficiencyCostMaxAnnualUF!$J$2:$J$12484,ECT_EfficiencyCostMaxAnnualUF!$F$2:$F$12484)</f>
        <v>1</v>
      </c>
      <c r="M268" s="5">
        <f>_xlfn.XLOOKUP(_xlfn.CONCAT($B268,$C268,$D268),ECT_EfficiencyCostMaxAnnualUF!$J$2:$J$12484,ECT_EfficiencyCostMaxAnnualUF!$I$2:$I$12484)</f>
        <v>1</v>
      </c>
      <c r="N268" s="5">
        <f>_xlfn.XLOOKUP(_xlfn.CONCAT($B268,$C268,$D268),ECT_EfficiencyCostMaxAnnualUF!$J$2:$J$12484,ECT_EfficiencyCostMaxAnnualUF!$G$2:$G$12484)/1000</f>
        <v>4.5764735559999998</v>
      </c>
      <c r="O268" s="5">
        <f>_xlfn.XLOOKUP(_xlfn.CONCAT($B268,$C268,$D268),ECT_EfficiencyCostMaxAnnualUF!$J$2:$J$12484,ECT_EfficiencyCostMaxAnnualUF!$H$2:$H$12484)</f>
        <v>0</v>
      </c>
      <c r="P268" s="74">
        <f>_xlfn.XLOOKUP(_xlfn.CONCAT($B268,$D268+1),ECT_Lifetime!$D$2:$D$1000,ECT_Lifetime!$C$2:$C$1000)</f>
        <v>25</v>
      </c>
      <c r="Q268" s="1">
        <f>_xlfn.XLOOKUP(_xlfn.CONCAT($B268,$D268),ECT_OperationalInfo!$G$2:$G$362,ECT_OperationalInfo!$D$2:$D$362)</f>
        <v>0.01</v>
      </c>
      <c r="R268">
        <f>_xlfn.XLOOKUP(_xlfn.CONCAT($B268,$D268),ECT_OperationalInfo!$G$2:$G$362,ECT_OperationalInfo!$E$2:$E$362)</f>
        <v>1</v>
      </c>
      <c r="S268">
        <f>_xlfn.XLOOKUP(_xlfn.CONCAT($B268,$D268),ECT_OperationalInfo!$G$2:$G$362,ECT_OperationalInfo!$F$2:$F$362)</f>
        <v>1</v>
      </c>
      <c r="T268">
        <f>SUMIF(ECT_LegacyCapacity!$F$2:$F$257,_xlfn.CONCAT($C268,$B268),ECT_LegacyCapacity!$E$2:$E$257)*1000-IFERROR(SUMIFS(ECT_LegacyRetirement!$F$2:$F$2701,ECT_LegacyRetirement!$G$2:$G$2701,_xlfn.CONCAT($B268,$C268),ECT_LegacyRetirement!$E$2:$E$2701,"&lt;="&amp;D268)*1000,0)</f>
        <v>13221.936034999999</v>
      </c>
      <c r="U268" s="16">
        <f>IFERROR(SUMIFS(ECT_CapAddBounds!$F$2:$F$5959,ECT_CapAddBounds!$H$2:$H$5959,_xlfn.CONCAT($B268,$C268),ECT_CapAddBounds!$E$2:$E$5959,"&lt;="&amp;D268)*1000,0)</f>
        <v>39981.999999999985</v>
      </c>
      <c r="V268" s="16">
        <f>IFERROR(SUMIFS(ECT_CapAddBounds!$G$2:$G$5959,ECT_CapAddBounds!$H$2:$H$5959,_xlfn.CONCAT($B268,$C268),ECT_CapAddBounds!$E$2:$E$5959,"&lt;="&amp;D268)*1000,0)</f>
        <v>58816.999999999978</v>
      </c>
      <c r="W268" s="25"/>
      <c r="X268" s="29" t="s">
        <v>248</v>
      </c>
      <c r="Y268">
        <v>0.35</v>
      </c>
      <c r="Z268">
        <v>0.105</v>
      </c>
      <c r="AB268" s="25">
        <v>1</v>
      </c>
      <c r="AC268" s="25"/>
      <c r="AD268" s="24"/>
      <c r="AE268">
        <v>0</v>
      </c>
      <c r="AF268">
        <f>Y268*Conversions!$D$4</f>
        <v>0.43362115351489344</v>
      </c>
      <c r="AG268" s="3">
        <f t="shared" si="163"/>
        <v>4.1428524024851061</v>
      </c>
      <c r="AH268">
        <f t="shared" si="162"/>
        <v>25</v>
      </c>
      <c r="AI268">
        <f t="shared" si="160"/>
        <v>0.11442931981310331</v>
      </c>
      <c r="AJ268" s="14">
        <f t="shared" si="161"/>
        <v>36.204465859375908</v>
      </c>
    </row>
    <row r="269" spans="1:36" hidden="1" x14ac:dyDescent="0.25">
      <c r="A269">
        <v>4</v>
      </c>
      <c r="B269" t="s">
        <v>20</v>
      </c>
      <c r="C269" t="s">
        <v>11</v>
      </c>
      <c r="D269">
        <f>_xlfn.XLOOKUP(A269,PeriodMap!$A$2:$A$45,PeriodMap!$B$2:$B$45)</f>
        <v>2029</v>
      </c>
      <c r="E269" t="s">
        <v>239</v>
      </c>
      <c r="F269" t="s">
        <v>237</v>
      </c>
      <c r="G269" t="s">
        <v>6</v>
      </c>
      <c r="H269" t="s">
        <v>124</v>
      </c>
      <c r="I269" t="s">
        <v>39</v>
      </c>
      <c r="J269" t="s">
        <v>34</v>
      </c>
      <c r="K269">
        <v>8760</v>
      </c>
      <c r="L269" s="5">
        <f>_xlfn.XLOOKUP(_xlfn.CONCAT($B269,$C269,$D269),ECT_EfficiencyCostMaxAnnualUF!$J$2:$J$12484,ECT_EfficiencyCostMaxAnnualUF!$F$2:$F$12484)</f>
        <v>1</v>
      </c>
      <c r="M269" s="5">
        <f>_xlfn.XLOOKUP(_xlfn.CONCAT($B269,$C269,$D269),ECT_EfficiencyCostMaxAnnualUF!$J$2:$J$12484,ECT_EfficiencyCostMaxAnnualUF!$I$2:$I$12484)</f>
        <v>1</v>
      </c>
      <c r="N269" s="5">
        <f>_xlfn.XLOOKUP(_xlfn.CONCAT($B269,$C269,$D269),ECT_EfficiencyCostMaxAnnualUF!$J$2:$J$12484,ECT_EfficiencyCostMaxAnnualUF!$G$2:$G$12484)/1000</f>
        <v>4.5458986489999997</v>
      </c>
      <c r="O269" s="5">
        <f>_xlfn.XLOOKUP(_xlfn.CONCAT($B269,$C269,$D269),ECT_EfficiencyCostMaxAnnualUF!$J$2:$J$12484,ECT_EfficiencyCostMaxAnnualUF!$H$2:$H$12484)</f>
        <v>0</v>
      </c>
      <c r="P269" s="74">
        <f>_xlfn.XLOOKUP(_xlfn.CONCAT($B269,$D269+1),ECT_Lifetime!$D$2:$D$1000,ECT_Lifetime!$C$2:$C$1000)</f>
        <v>25</v>
      </c>
      <c r="Q269" s="1">
        <f>_xlfn.XLOOKUP(_xlfn.CONCAT($B269,$D269),ECT_OperationalInfo!$G$2:$G$362,ECT_OperationalInfo!$D$2:$D$362)</f>
        <v>6.0000000000000001E-3</v>
      </c>
      <c r="R269">
        <f>_xlfn.XLOOKUP(_xlfn.CONCAT($B269,$D269),ECT_OperationalInfo!$G$2:$G$362,ECT_OperationalInfo!$E$2:$E$362)</f>
        <v>1</v>
      </c>
      <c r="S269">
        <f>_xlfn.XLOOKUP(_xlfn.CONCAT($B269,$D269),ECT_OperationalInfo!$G$2:$G$362,ECT_OperationalInfo!$F$2:$F$362)</f>
        <v>1</v>
      </c>
      <c r="T269">
        <f>SUMIF(ECT_LegacyCapacity!$F$2:$F$257,_xlfn.CONCAT($C269,$B269),ECT_LegacyCapacity!$E$2:$E$257)*1000-IFERROR(SUMIFS(ECT_LegacyRetirement!$F$2:$F$2701,ECT_LegacyRetirement!$G$2:$G$2701,_xlfn.CONCAT($B269,$C269),ECT_LegacyRetirement!$E$2:$E$2701,"&lt;="&amp;D269)*1000,0)</f>
        <v>4503.4039650000004</v>
      </c>
      <c r="U269" s="16">
        <f>IFERROR(SUMIFS(ECT_CapAddBounds!$F$2:$F$5959,ECT_CapAddBounds!$H$2:$H$5959,_xlfn.CONCAT($B269,$C269),ECT_CapAddBounds!$E$2:$E$5959,"&lt;="&amp;D269)*1000,0)</f>
        <v>26388</v>
      </c>
      <c r="V269" s="16">
        <f>IFERROR(SUMIFS(ECT_CapAddBounds!$G$2:$G$5959,ECT_CapAddBounds!$H$2:$H$5959,_xlfn.CONCAT($B269,$C269),ECT_CapAddBounds!$E$2:$E$5959,"&lt;="&amp;D269)*1000,0)</f>
        <v>31086.000000000004</v>
      </c>
      <c r="W269" s="25"/>
      <c r="X269" s="25"/>
      <c r="Y269">
        <v>0.51</v>
      </c>
      <c r="Z269">
        <v>0.104</v>
      </c>
      <c r="AB269" s="25">
        <v>1</v>
      </c>
      <c r="AC269" s="25"/>
      <c r="AD269" s="24"/>
      <c r="AE269">
        <v>0</v>
      </c>
      <c r="AF269">
        <f>Y269*Conversions!$D$4</f>
        <v>0.63184796655027331</v>
      </c>
      <c r="AG269" s="3">
        <f t="shared" si="163"/>
        <v>3.9140506824497265</v>
      </c>
      <c r="AH269">
        <f t="shared" si="162"/>
        <v>25</v>
      </c>
      <c r="AI269">
        <f t="shared" si="160"/>
        <v>0.11357300490974749</v>
      </c>
      <c r="AJ269" s="14">
        <f t="shared" si="161"/>
        <v>34.462861007860859</v>
      </c>
    </row>
    <row r="270" spans="1:36" hidden="1" x14ac:dyDescent="0.25">
      <c r="A270">
        <v>4</v>
      </c>
      <c r="B270" t="s">
        <v>21</v>
      </c>
      <c r="C270" t="s">
        <v>11</v>
      </c>
      <c r="D270">
        <f>_xlfn.XLOOKUP(A270,PeriodMap!$A$2:$A$45,PeriodMap!$B$2:$B$45)</f>
        <v>2029</v>
      </c>
      <c r="E270" t="s">
        <v>239</v>
      </c>
      <c r="F270" t="s">
        <v>238</v>
      </c>
      <c r="G270" t="s">
        <v>6</v>
      </c>
      <c r="H270" t="s">
        <v>124</v>
      </c>
      <c r="I270" t="s">
        <v>40</v>
      </c>
      <c r="J270" t="s">
        <v>34</v>
      </c>
      <c r="K270">
        <v>8760</v>
      </c>
      <c r="L270" s="5">
        <f>_xlfn.XLOOKUP(_xlfn.CONCAT($B270,$C270,$D270),ECT_EfficiencyCostMaxAnnualUF!$J$2:$J$12484,ECT_EfficiencyCostMaxAnnualUF!$F$2:$F$12484)</f>
        <v>1</v>
      </c>
      <c r="M270" s="5">
        <f>_xlfn.XLOOKUP(_xlfn.CONCAT($B270,$C270,$D270),ECT_EfficiencyCostMaxAnnualUF!$J$2:$J$12484,ECT_EfficiencyCostMaxAnnualUF!$I$2:$I$12484)</f>
        <v>1</v>
      </c>
      <c r="N270" s="5">
        <f>_xlfn.XLOOKUP(_xlfn.CONCAT($B270,$C270,$D270),ECT_EfficiencyCostMaxAnnualUF!$J$2:$J$12484,ECT_EfficiencyCostMaxAnnualUF!$G$2:$G$12484)/1000</f>
        <v>10.23195838</v>
      </c>
      <c r="O270" s="5">
        <f>_xlfn.XLOOKUP(_xlfn.CONCAT($B270,$C270,$D270),ECT_EfficiencyCostMaxAnnualUF!$J$2:$J$12484,ECT_EfficiencyCostMaxAnnualUF!$H$2:$H$12484)</f>
        <v>0</v>
      </c>
      <c r="P270" s="74">
        <f>_xlfn.XLOOKUP(_xlfn.CONCAT($B270,$D270+1),ECT_Lifetime!$D$2:$D$1000,ECT_Lifetime!$C$2:$C$1000)</f>
        <v>25</v>
      </c>
      <c r="Q270" s="1">
        <f>_xlfn.XLOOKUP(_xlfn.CONCAT($B270,$D270),ECT_OperationalInfo!$G$2:$G$362,ECT_OperationalInfo!$D$2:$D$362)</f>
        <v>5.0000000000000001E-3</v>
      </c>
      <c r="R270">
        <f>_xlfn.XLOOKUP(_xlfn.CONCAT($B270,$D270),ECT_OperationalInfo!$G$2:$G$362,ECT_OperationalInfo!$E$2:$E$362)</f>
        <v>1</v>
      </c>
      <c r="S270">
        <f>_xlfn.XLOOKUP(_xlfn.CONCAT($B270,$D270),ECT_OperationalInfo!$G$2:$G$362,ECT_OperationalInfo!$F$2:$F$362)</f>
        <v>1</v>
      </c>
      <c r="T270">
        <f>SUMIF(ECT_LegacyCapacity!$F$2:$F$257,_xlfn.CONCAT($C270,$B270),ECT_LegacyCapacity!$E$2:$E$257)*1000-IFERROR(SUMIFS(ECT_LegacyRetirement!$F$2:$F$2701,ECT_LegacyRetirement!$G$2:$G$2701,_xlfn.CONCAT($B270,$C270),ECT_LegacyRetirement!$E$2:$E$2701,"&lt;="&amp;D270)*1000,0)</f>
        <v>18661.04</v>
      </c>
      <c r="U270" s="16">
        <f>IFERROR(SUMIFS(ECT_CapAddBounds!$F$2:$F$5959,ECT_CapAddBounds!$H$2:$H$5959,_xlfn.CONCAT($B270,$C270),ECT_CapAddBounds!$E$2:$E$5959,"&lt;="&amp;D270)*1000,0)</f>
        <v>22644</v>
      </c>
      <c r="V270" s="16">
        <f>IFERROR(SUMIFS(ECT_CapAddBounds!$G$2:$G$5959,ECT_CapAddBounds!$H$2:$H$5959,_xlfn.CONCAT($B270,$C270),ECT_CapAddBounds!$E$2:$E$5959,"&lt;="&amp;D270)*1000,0)</f>
        <v>35644</v>
      </c>
      <c r="W270" s="25"/>
      <c r="X270" s="25"/>
      <c r="Y270">
        <v>0.68</v>
      </c>
      <c r="Z270">
        <v>0.105</v>
      </c>
      <c r="AB270" s="25">
        <v>1</v>
      </c>
      <c r="AC270" s="25"/>
      <c r="AD270" s="24"/>
      <c r="AE270">
        <v>0</v>
      </c>
      <c r="AF270">
        <f>Y270*Conversions!$D$4</f>
        <v>0.84246395540036456</v>
      </c>
      <c r="AG270" s="3">
        <f t="shared" si="163"/>
        <v>9.3894944245996363</v>
      </c>
      <c r="AH270">
        <f t="shared" si="162"/>
        <v>25</v>
      </c>
      <c r="AI270">
        <f t="shared" si="160"/>
        <v>0.11442931981310331</v>
      </c>
      <c r="AJ270" s="14">
        <f t="shared" si="161"/>
        <v>82.054970176659609</v>
      </c>
    </row>
    <row r="271" spans="1:36" s="19" customFormat="1" hidden="1" x14ac:dyDescent="0.25">
      <c r="A271" s="19">
        <v>4</v>
      </c>
      <c r="B271" s="19" t="s">
        <v>23</v>
      </c>
      <c r="C271" s="19" t="s">
        <v>11</v>
      </c>
      <c r="D271" s="19">
        <f>_xlfn.XLOOKUP(A271,PeriodMap!$A$2:$A$45,PeriodMap!$B$2:$B$45)</f>
        <v>2029</v>
      </c>
      <c r="E271" s="19" t="s">
        <v>239</v>
      </c>
      <c r="G271" s="19" t="s">
        <v>6</v>
      </c>
      <c r="H271" s="19" t="s">
        <v>124</v>
      </c>
      <c r="I271" s="19" t="s">
        <v>40</v>
      </c>
      <c r="J271" s="19" t="s">
        <v>34</v>
      </c>
      <c r="K271" s="19">
        <v>8760</v>
      </c>
      <c r="L271" s="37">
        <f>_xlfn.XLOOKUP(_xlfn.CONCAT($B271,$C271,$D271),ECT_EfficiencyCostMaxAnnualUF!$J$2:$J$12484,ECT_EfficiencyCostMaxAnnualUF!$F$2:$F$12484)</f>
        <v>1</v>
      </c>
      <c r="M271" s="37">
        <f>_xlfn.XLOOKUP(_xlfn.CONCAT($B271,$C271,$D271),ECT_EfficiencyCostMaxAnnualUF!$J$2:$J$12484,ECT_EfficiencyCostMaxAnnualUF!$I$2:$I$12484)</f>
        <v>1</v>
      </c>
      <c r="N271" s="37">
        <f>_xlfn.XLOOKUP(_xlfn.CONCAT($B271,$C271,$D271),ECT_EfficiencyCostMaxAnnualUF!$J$2:$J$12484,ECT_EfficiencyCostMaxAnnualUF!$G$2:$G$12484)/1000</f>
        <v>26.435076690000002</v>
      </c>
      <c r="O271" s="37">
        <f>_xlfn.XLOOKUP(_xlfn.CONCAT($B271,$C271,$D271),ECT_EfficiencyCostMaxAnnualUF!$J$2:$J$12484,ECT_EfficiencyCostMaxAnnualUF!$H$2:$H$12484)</f>
        <v>0</v>
      </c>
      <c r="P271" s="82">
        <f>_xlfn.XLOOKUP(_xlfn.CONCAT($B271,$D271+1),ECT_Lifetime!$D$2:$D$1000,ECT_Lifetime!$C$2:$C$1000)</f>
        <v>25</v>
      </c>
      <c r="Q271" s="39">
        <f>_xlfn.XLOOKUP(_xlfn.CONCAT($B271,$D271),ECT_OperationalInfo!$G$2:$G$362,ECT_OperationalInfo!$D$2:$D$362)</f>
        <v>5.0000000000000001E-3</v>
      </c>
      <c r="R271" s="19">
        <f>_xlfn.XLOOKUP(_xlfn.CONCAT($B271,$D271),ECT_OperationalInfo!$G$2:$G$362,ECT_OperationalInfo!$E$2:$E$362)</f>
        <v>1</v>
      </c>
      <c r="S271" s="19">
        <f>_xlfn.XLOOKUP(_xlfn.CONCAT($B271,$D271),ECT_OperationalInfo!$G$2:$G$362,ECT_OperationalInfo!$F$2:$F$362)</f>
        <v>1</v>
      </c>
      <c r="T271" s="19">
        <f>SUMIF(ECT_LegacyCapacity!$F$2:$F$257,_xlfn.CONCAT($C271,$B271),ECT_LegacyCapacity!$E$2:$E$257)*1000-IFERROR(SUMIFS(ECT_LegacyRetirement!$F$2:$F$2701,ECT_LegacyRetirement!$G$2:$G$2701,_xlfn.CONCAT($B271,$C271),ECT_LegacyRetirement!$E$2:$E$2701,"&lt;="&amp;D271)*1000,0)</f>
        <v>0</v>
      </c>
      <c r="U271" s="41">
        <f>IFERROR(SUMIFS(ECT_CapAddBounds!$F$2:$F$5959,ECT_CapAddBounds!$H$2:$H$5959,_xlfn.CONCAT($B271,$C271),ECT_CapAddBounds!$E$2:$E$5959,"&lt;="&amp;D271)*1000,0)</f>
        <v>500</v>
      </c>
      <c r="V271" s="41">
        <f>IFERROR(SUMIFS(ECT_CapAddBounds!$G$2:$G$5959,ECT_CapAddBounds!$H$2:$H$5959,_xlfn.CONCAT($B271,$C271),ECT_CapAddBounds!$E$2:$E$5959,"&lt;="&amp;D271)*1000,0)</f>
        <v>500</v>
      </c>
      <c r="W271" s="42"/>
      <c r="X271" s="42"/>
      <c r="Y271" s="19">
        <v>6.7</v>
      </c>
      <c r="Z271" s="19">
        <v>0.112</v>
      </c>
      <c r="AA271" s="43"/>
      <c r="AB271" s="42">
        <v>1</v>
      </c>
      <c r="AC271" s="42"/>
      <c r="AD271" s="44"/>
      <c r="AE271" s="19">
        <v>0</v>
      </c>
      <c r="AF271" s="19">
        <f>Y271*Conversions!$D$4</f>
        <v>8.3007477958565321</v>
      </c>
      <c r="AG271" s="38">
        <f t="shared" si="163"/>
        <v>18.134328894143472</v>
      </c>
      <c r="AH271" s="19">
        <f t="shared" si="162"/>
        <v>25</v>
      </c>
      <c r="AI271" s="19">
        <f t="shared" si="160"/>
        <v>0.12047788778229078</v>
      </c>
      <c r="AJ271" s="45">
        <f t="shared" si="161"/>
        <v>150.51997696799813</v>
      </c>
    </row>
    <row r="272" spans="1:36" hidden="1" x14ac:dyDescent="0.25">
      <c r="A272">
        <v>4</v>
      </c>
      <c r="B272" t="s">
        <v>13</v>
      </c>
      <c r="C272" t="s">
        <v>8</v>
      </c>
      <c r="D272">
        <f>_xlfn.XLOOKUP(A272,PeriodMap!$A$2:$A$45,PeriodMap!$B$2:$B$45)</f>
        <v>2029</v>
      </c>
      <c r="E272" t="s">
        <v>227</v>
      </c>
      <c r="F272" t="s">
        <v>229</v>
      </c>
      <c r="G272" t="s">
        <v>6</v>
      </c>
      <c r="H272" t="s">
        <v>124</v>
      </c>
      <c r="I272" t="s">
        <v>33</v>
      </c>
      <c r="J272" t="s">
        <v>34</v>
      </c>
      <c r="K272">
        <v>8760</v>
      </c>
      <c r="L272" s="5">
        <f>_xlfn.XLOOKUP(_xlfn.CONCAT($B272,$C272,$D272),ECT_EfficiencyCostMaxAnnualUF!$J$2:$J$12484,ECT_EfficiencyCostMaxAnnualUF!$F$2:$F$12484)</f>
        <v>0.38096819999999998</v>
      </c>
      <c r="M272" s="5">
        <f>_xlfn.XLOOKUP(_xlfn.CONCAT($B272,$C272,$D272),ECT_EfficiencyCostMaxAnnualUF!$J$2:$J$12484,ECT_EfficiencyCostMaxAnnualUF!$I$2:$I$12484)</f>
        <v>0.85</v>
      </c>
      <c r="N272" s="5">
        <f>_xlfn.XLOOKUP(_xlfn.CONCAT($B272,$C272,$D272),ECT_EfficiencyCostMaxAnnualUF!$J$2:$J$12484,ECT_EfficiencyCostMaxAnnualUF!$G$2:$G$12484)/1000</f>
        <v>13.721031290000001</v>
      </c>
      <c r="O272" s="5">
        <f>_xlfn.XLOOKUP(_xlfn.CONCAT($B272,$C272,$D272),ECT_EfficiencyCostMaxAnnualUF!$J$2:$J$12484,ECT_EfficiencyCostMaxAnnualUF!$H$2:$H$12484)</f>
        <v>133.5230182</v>
      </c>
      <c r="P272" s="74">
        <f>_xlfn.XLOOKUP(_xlfn.CONCAT($B272,$D272+1),ECT_Lifetime!$D$2:$D$1000,ECT_Lifetime!$C$2:$C$1000)</f>
        <v>40</v>
      </c>
      <c r="Q272" s="1">
        <f>_xlfn.XLOOKUP(_xlfn.CONCAT($B272,$D272),ECT_OperationalInfo!$G$2:$G$362,ECT_OperationalInfo!$D$2:$D$362)</f>
        <v>6.6000000000000003E-2</v>
      </c>
      <c r="R272">
        <f>_xlfn.XLOOKUP(_xlfn.CONCAT($B272,$D272),ECT_OperationalInfo!$G$2:$G$362,ECT_OperationalInfo!$E$2:$E$362)</f>
        <v>0.3</v>
      </c>
      <c r="S272">
        <f>_xlfn.XLOOKUP(_xlfn.CONCAT($B272,$D272),ECT_OperationalInfo!$G$2:$G$362,ECT_OperationalInfo!$F$2:$F$362)</f>
        <v>0.3</v>
      </c>
      <c r="T272">
        <f>SUMIF(ECT_LegacyCapacity!$F$2:$F$257,_xlfn.CONCAT($C272,$B272),ECT_LegacyCapacity!$E$2:$E$257)*1000-IFERROR(SUMIFS(ECT_LegacyRetirement!$F$2:$F$2701,ECT_LegacyRetirement!$G$2:$G$2701,_xlfn.CONCAT($B272,$C272),ECT_LegacyRetirement!$E$2:$E$2701,"&lt;="&amp;D272)*1000,0)</f>
        <v>61619.270834999996</v>
      </c>
      <c r="U272" s="16">
        <f>IFERROR(SUMIFS(ECT_CapAddBounds!$F$2:$F$5959,ECT_CapAddBounds!$H$2:$H$5959,_xlfn.CONCAT($B272,$C272),ECT_CapAddBounds!$E$2:$E$5959,"&lt;="&amp;D272)*1000,0)</f>
        <v>7440</v>
      </c>
      <c r="V272" s="16">
        <f>IFERROR(SUMIFS(ECT_CapAddBounds!$G$2:$G$5959,ECT_CapAddBounds!$H$2:$H$5959,_xlfn.CONCAT($B272,$C272),ECT_CapAddBounds!$E$2:$E$5959,"&lt;="&amp;D272)*1000,0)</f>
        <v>9859</v>
      </c>
      <c r="W272" s="1">
        <f>CarriersTech_characteristics!$G$2</f>
        <v>17.207187650000002</v>
      </c>
      <c r="X272" s="1">
        <f>CarriersTech_characteristics!$H$28*1000</f>
        <v>1942097.6230000001</v>
      </c>
      <c r="Y272" s="7">
        <v>3</v>
      </c>
      <c r="Z272">
        <v>0.105</v>
      </c>
      <c r="AA272" s="35"/>
      <c r="AB272" s="1">
        <f>1/L272/(1-Q272)</f>
        <v>2.8103758044980376</v>
      </c>
      <c r="AC272" s="25"/>
      <c r="AD272" s="31">
        <f>X272/(W272*Conversions!$D$2)</f>
        <v>0.40631575182871843</v>
      </c>
      <c r="AE272" s="11">
        <f>O272/CarriersTech_characteristics!$G$2/Conversions!$D$2*AB272</f>
        <v>7.8507860294473842E-5</v>
      </c>
      <c r="AF272">
        <f>Y272*Conversions!$D$4</f>
        <v>3.7167527444133723</v>
      </c>
      <c r="AG272" s="3">
        <f t="shared" si="163"/>
        <v>10.004278545586629</v>
      </c>
      <c r="AH272">
        <f t="shared" si="162"/>
        <v>40</v>
      </c>
      <c r="AI272">
        <f t="shared" si="160"/>
        <v>0.10697140835497033</v>
      </c>
      <c r="AJ272" s="14">
        <f t="shared" si="161"/>
        <v>93.522920745221626</v>
      </c>
    </row>
    <row r="273" spans="1:36" hidden="1" x14ac:dyDescent="0.25">
      <c r="A273">
        <v>4</v>
      </c>
      <c r="B273" t="s">
        <v>14</v>
      </c>
      <c r="C273" t="s">
        <v>8</v>
      </c>
      <c r="D273">
        <f>_xlfn.XLOOKUP(A273,PeriodMap!$A$2:$A$45,PeriodMap!$B$2:$B$45)</f>
        <v>2029</v>
      </c>
      <c r="E273" t="s">
        <v>227</v>
      </c>
      <c r="F273" t="s">
        <v>234</v>
      </c>
      <c r="G273" t="s">
        <v>6</v>
      </c>
      <c r="H273" t="s">
        <v>124</v>
      </c>
      <c r="I273" t="s">
        <v>35</v>
      </c>
      <c r="J273" t="s">
        <v>34</v>
      </c>
      <c r="K273">
        <v>8760</v>
      </c>
      <c r="L273" s="5">
        <f>_xlfn.XLOOKUP(_xlfn.CONCAT($B273,$C273,$D273),ECT_EfficiencyCostMaxAnnualUF!$J$2:$J$12484,ECT_EfficiencyCostMaxAnnualUF!$F$2:$F$12484)</f>
        <v>0.40444272199999998</v>
      </c>
      <c r="M273" s="5">
        <f>_xlfn.XLOOKUP(_xlfn.CONCAT($B273,$C273,$D273),ECT_EfficiencyCostMaxAnnualUF!$J$2:$J$12484,ECT_EfficiencyCostMaxAnnualUF!$I$2:$I$12484)</f>
        <v>0.85</v>
      </c>
      <c r="N273" s="5">
        <f>_xlfn.XLOOKUP(_xlfn.CONCAT($B273,$C273,$D273),ECT_EfficiencyCostMaxAnnualUF!$J$2:$J$12484,ECT_EfficiencyCostMaxAnnualUF!$G$2:$G$12484)/1000</f>
        <v>8.512227803</v>
      </c>
      <c r="O273" s="5">
        <f>_xlfn.XLOOKUP(_xlfn.CONCAT($B273,$C273,$D273),ECT_EfficiencyCostMaxAnnualUF!$J$2:$J$12484,ECT_EfficiencyCostMaxAnnualUF!$H$2:$H$12484)</f>
        <v>0</v>
      </c>
      <c r="P273" s="74">
        <f>_xlfn.XLOOKUP(_xlfn.CONCAT($B273,$D273+1),ECT_Lifetime!$D$2:$D$1000,ECT_Lifetime!$C$2:$C$1000)</f>
        <v>25</v>
      </c>
      <c r="Q273" s="1">
        <f>_xlfn.XLOOKUP(_xlfn.CONCAT($B273,$D273),ECT_OperationalInfo!$G$2:$G$362,ECT_OperationalInfo!$D$2:$D$362)</f>
        <v>0.02</v>
      </c>
      <c r="R273">
        <f>_xlfn.XLOOKUP(_xlfn.CONCAT($B273,$D273),ECT_OperationalInfo!$G$2:$G$362,ECT_OperationalInfo!$E$2:$E$362)</f>
        <v>0.9</v>
      </c>
      <c r="S273">
        <f>_xlfn.XLOOKUP(_xlfn.CONCAT($B273,$D273),ECT_OperationalInfo!$G$2:$G$362,ECT_OperationalInfo!$F$2:$F$362)</f>
        <v>0.9</v>
      </c>
      <c r="T273">
        <f>SUMIF(ECT_LegacyCapacity!$F$2:$F$257,_xlfn.CONCAT($C273,$B273),ECT_LegacyCapacity!$E$2:$E$257)*1000-IFERROR(SUMIFS(ECT_LegacyRetirement!$F$2:$F$2701,ECT_LegacyRetirement!$G$2:$G$2701,_xlfn.CONCAT($B273,$C273),ECT_LegacyRetirement!$E$2:$E$2701,"&lt;="&amp;D273)*1000,0)</f>
        <v>7730.2171470000003</v>
      </c>
      <c r="U273" s="16">
        <f>IFERROR(SUMIFS(ECT_CapAddBounds!$F$2:$F$5959,ECT_CapAddBounds!$H$2:$H$5959,_xlfn.CONCAT($B273,$C273),ECT_CapAddBounds!$E$2:$E$5959,"&lt;="&amp;D273)*1000,0)</f>
        <v>370</v>
      </c>
      <c r="V273" s="16">
        <f>IFERROR(SUMIFS(ECT_CapAddBounds!$G$2:$G$5959,ECT_CapAddBounds!$H$2:$H$5959,_xlfn.CONCAT($B273,$C273),ECT_CapAddBounds!$E$2:$E$5959,"&lt;="&amp;D273)*1000,0)</f>
        <v>862.00000000000023</v>
      </c>
      <c r="W273" s="1">
        <f>CarriersTech_characteristics!$G$3</f>
        <v>37.681199999999997</v>
      </c>
      <c r="X273" s="1">
        <f>CarriersTech_characteristics!$H$3*1000</f>
        <v>3025024.5490000001</v>
      </c>
      <c r="Y273">
        <v>2.9</v>
      </c>
      <c r="Z273">
        <v>0.105</v>
      </c>
      <c r="AB273" s="1">
        <f>1/L273/(1-Q273)</f>
        <v>2.5229979617863072</v>
      </c>
      <c r="AC273" s="25"/>
      <c r="AD273" s="31">
        <f>(X273*Conversions!$D$3)/(W273*Conversions!$D$2)</f>
        <v>0.23958587284408495</v>
      </c>
      <c r="AE273">
        <v>0</v>
      </c>
      <c r="AF273">
        <f>Y273*Conversions!$D$4</f>
        <v>3.5928609862662602</v>
      </c>
      <c r="AG273" s="3">
        <f t="shared" si="163"/>
        <v>4.9193668167337403</v>
      </c>
      <c r="AH273">
        <f t="shared" si="162"/>
        <v>25</v>
      </c>
      <c r="AI273">
        <f t="shared" si="160"/>
        <v>0.11442931981310331</v>
      </c>
      <c r="AJ273" s="14">
        <f t="shared" si="161"/>
        <v>42.990440079242902</v>
      </c>
    </row>
    <row r="274" spans="1:36" hidden="1" x14ac:dyDescent="0.25">
      <c r="A274">
        <v>4</v>
      </c>
      <c r="B274" t="s">
        <v>16</v>
      </c>
      <c r="C274" t="s">
        <v>8</v>
      </c>
      <c r="D274">
        <f>_xlfn.XLOOKUP(A274,PeriodMap!$A$2:$A$45,PeriodMap!$B$2:$B$45)</f>
        <v>2029</v>
      </c>
      <c r="E274" t="s">
        <v>227</v>
      </c>
      <c r="G274" t="s">
        <v>6</v>
      </c>
      <c r="H274" t="s">
        <v>124</v>
      </c>
      <c r="I274" t="s">
        <v>35</v>
      </c>
      <c r="J274" t="s">
        <v>34</v>
      </c>
      <c r="K274">
        <v>8760</v>
      </c>
      <c r="L274" s="5">
        <f>_xlfn.XLOOKUP(_xlfn.CONCAT($B274,$C274,$D274),ECT_EfficiencyCostMaxAnnualUF!$J$2:$J$12484,ECT_EfficiencyCostMaxAnnualUF!$F$2:$F$12484)</f>
        <v>0.28070162799999998</v>
      </c>
      <c r="M274" s="5">
        <f>_xlfn.XLOOKUP(_xlfn.CONCAT($B274,$C274,$D274),ECT_EfficiencyCostMaxAnnualUF!$J$2:$J$12484,ECT_EfficiencyCostMaxAnnualUF!$I$2:$I$12484)</f>
        <v>0.85</v>
      </c>
      <c r="N274" s="5">
        <f>_xlfn.XLOOKUP(_xlfn.CONCAT($B274,$C274,$D274),ECT_EfficiencyCostMaxAnnualUF!$J$2:$J$12484,ECT_EfficiencyCostMaxAnnualUF!$G$2:$G$12484)/1000</f>
        <v>6.6797506489999998</v>
      </c>
      <c r="O274" s="5">
        <f>_xlfn.XLOOKUP(_xlfn.CONCAT($B274,$C274,$D274),ECT_EfficiencyCostMaxAnnualUF!$J$2:$J$12484,ECT_EfficiencyCostMaxAnnualUF!$H$2:$H$12484)</f>
        <v>0</v>
      </c>
      <c r="P274" s="74">
        <f>_xlfn.XLOOKUP(_xlfn.CONCAT($B274,$D274+1),ECT_Lifetime!$D$2:$D$1000,ECT_Lifetime!$C$2:$C$1000)</f>
        <v>25</v>
      </c>
      <c r="Q274" s="1">
        <f>_xlfn.XLOOKUP(_xlfn.CONCAT($B274,$D274),ECT_OperationalInfo!$G$2:$G$362,ECT_OperationalInfo!$D$2:$D$362)</f>
        <v>0.01</v>
      </c>
      <c r="R274">
        <f>_xlfn.XLOOKUP(_xlfn.CONCAT($B274,$D274),ECT_OperationalInfo!$G$2:$G$362,ECT_OperationalInfo!$E$2:$E$362)</f>
        <v>1</v>
      </c>
      <c r="S274">
        <f>_xlfn.XLOOKUP(_xlfn.CONCAT($B274,$D274),ECT_OperationalInfo!$G$2:$G$362,ECT_OperationalInfo!$F$2:$F$362)</f>
        <v>1</v>
      </c>
      <c r="T274">
        <f>SUMIF(ECT_LegacyCapacity!$F$2:$F$257,_xlfn.CONCAT($C274,$B274),ECT_LegacyCapacity!$E$2:$E$257)*1000-IFERROR(SUMIFS(ECT_LegacyRetirement!$F$2:$F$2701,ECT_LegacyRetirement!$G$2:$G$2701,_xlfn.CONCAT($B274,$C274),ECT_LegacyRetirement!$E$2:$E$2701,"&lt;="&amp;D274)*1000,0)</f>
        <v>0</v>
      </c>
      <c r="U274" s="16">
        <f>IFERROR(SUMIFS(ECT_CapAddBounds!$F$2:$F$5959,ECT_CapAddBounds!$H$2:$H$5959,_xlfn.CONCAT($B274,$C274),ECT_CapAddBounds!$E$2:$E$5959,"&lt;="&amp;D274)*1000,0)</f>
        <v>0</v>
      </c>
      <c r="V274" s="16">
        <f>IFERROR(SUMIFS(ECT_CapAddBounds!$G$2:$G$5959,ECT_CapAddBounds!$H$2:$H$5959,_xlfn.CONCAT($B274,$C274),ECT_CapAddBounds!$E$2:$E$5959,"&lt;="&amp;D274)*1000,0)</f>
        <v>2216.9999999999995</v>
      </c>
      <c r="W274" s="1">
        <f>CarriersTech_characteristics!$G$3</f>
        <v>37.681199999999997</v>
      </c>
      <c r="X274" s="1">
        <f>CarriersTech_characteristics!$H$3*1000</f>
        <v>3025024.5490000001</v>
      </c>
      <c r="Y274">
        <v>0.7</v>
      </c>
      <c r="Z274">
        <v>0.105</v>
      </c>
      <c r="AB274" s="1">
        <f>1/L274/(1-Q274)</f>
        <v>3.5984864687033813</v>
      </c>
      <c r="AC274" s="25"/>
      <c r="AD274" s="31">
        <f>(X274*Conversions!$D$3)/(W274*Conversions!$D$2)</f>
        <v>0.23958587284408495</v>
      </c>
      <c r="AE274">
        <v>0</v>
      </c>
      <c r="AF274">
        <f>Y274*Conversions!$D$4</f>
        <v>0.86724230702978689</v>
      </c>
      <c r="AG274" s="3">
        <f t="shared" si="163"/>
        <v>5.8125083419702133</v>
      </c>
      <c r="AH274">
        <f t="shared" si="162"/>
        <v>25</v>
      </c>
      <c r="AI274">
        <f t="shared" si="160"/>
        <v>0.11442931981310331</v>
      </c>
      <c r="AJ274" s="14">
        <f t="shared" si="161"/>
        <v>50.795620837943865</v>
      </c>
    </row>
    <row r="275" spans="1:36" hidden="1" x14ac:dyDescent="0.25">
      <c r="A275">
        <v>4</v>
      </c>
      <c r="B275" t="s">
        <v>17</v>
      </c>
      <c r="C275" t="s">
        <v>8</v>
      </c>
      <c r="D275">
        <f>_xlfn.XLOOKUP(A275,PeriodMap!$A$2:$A$45,PeriodMap!$B$2:$B$45)</f>
        <v>2029</v>
      </c>
      <c r="E275" t="s">
        <v>227</v>
      </c>
      <c r="F275" t="s">
        <v>235</v>
      </c>
      <c r="G275" t="s">
        <v>6</v>
      </c>
      <c r="H275" t="s">
        <v>124</v>
      </c>
      <c r="I275" t="s">
        <v>36</v>
      </c>
      <c r="J275" t="s">
        <v>34</v>
      </c>
      <c r="K275">
        <v>8760</v>
      </c>
      <c r="L275" s="5">
        <f>_xlfn.XLOOKUP(_xlfn.CONCAT($B275,$C275,$D275),ECT_EfficiencyCostMaxAnnualUF!$J$2:$J$12484,ECT_EfficiencyCostMaxAnnualUF!$F$2:$F$12484)</f>
        <v>1</v>
      </c>
      <c r="M275" s="5">
        <f>_xlfn.XLOOKUP(_xlfn.CONCAT($B275,$C275,$D275),ECT_EfficiencyCostMaxAnnualUF!$J$2:$J$12484,ECT_EfficiencyCostMaxAnnualUF!$I$2:$I$12484)</f>
        <v>0.70916666699999997</v>
      </c>
      <c r="N275" s="5">
        <f>_xlfn.XLOOKUP(_xlfn.CONCAT($B275,$C275,$D275),ECT_EfficiencyCostMaxAnnualUF!$J$2:$J$12484,ECT_EfficiencyCostMaxAnnualUF!$G$2:$G$12484)/1000</f>
        <v>20.833210350000002</v>
      </c>
      <c r="O275" s="5">
        <f>_xlfn.XLOOKUP(_xlfn.CONCAT($B275,$C275,$D275),ECT_EfficiencyCostMaxAnnualUF!$J$2:$J$12484,ECT_EfficiencyCostMaxAnnualUF!$H$2:$H$12484)</f>
        <v>0</v>
      </c>
      <c r="P275" s="74">
        <f>_xlfn.XLOOKUP(_xlfn.CONCAT($B275,$D275+1),ECT_Lifetime!$D$2:$D$1000,ECT_Lifetime!$C$2:$C$1000)</f>
        <v>40</v>
      </c>
      <c r="Q275" s="1">
        <f>_xlfn.XLOOKUP(_xlfn.CONCAT($B275,$D275),ECT_OperationalInfo!$G$2:$G$362,ECT_OperationalInfo!$D$2:$D$362)</f>
        <v>0.10780000000000001</v>
      </c>
      <c r="R275">
        <f>_xlfn.XLOOKUP(_xlfn.CONCAT($B275,$D275),ECT_OperationalInfo!$G$2:$G$362,ECT_OperationalInfo!$E$2:$E$362)</f>
        <v>0.01</v>
      </c>
      <c r="S275">
        <f>_xlfn.XLOOKUP(_xlfn.CONCAT($B275,$D275),ECT_OperationalInfo!$G$2:$G$362,ECT_OperationalInfo!$F$2:$F$362)</f>
        <v>0.01</v>
      </c>
      <c r="T275">
        <f>SUMIF(ECT_LegacyCapacity!$F$2:$F$257,_xlfn.CONCAT($C275,$B275),ECT_LegacyCapacity!$E$2:$E$257)*1000-IFERROR(SUMIFS(ECT_LegacyRetirement!$F$2:$F$2701,ECT_LegacyRetirement!$G$2:$G$2701,_xlfn.CONCAT($B275,$C275),ECT_LegacyRetirement!$E$2:$E$2701,"&lt;="&amp;D275)*1000,0)</f>
        <v>3327.6676479999996</v>
      </c>
      <c r="U275" s="16">
        <f>IFERROR(SUMIFS(ECT_CapAddBounds!$F$2:$F$5959,ECT_CapAddBounds!$H$2:$H$5959,_xlfn.CONCAT($B275,$C275),ECT_CapAddBounds!$E$2:$E$5959,"&lt;="&amp;D275)*1000,0)</f>
        <v>2000</v>
      </c>
      <c r="V275" s="16">
        <f>IFERROR(SUMIFS(ECT_CapAddBounds!$G$2:$G$5959,ECT_CapAddBounds!$H$2:$H$5959,_xlfn.CONCAT($B275,$C275),ECT_CapAddBounds!$E$2:$E$5959,"&lt;="&amp;D275)*1000,0)</f>
        <v>2000</v>
      </c>
      <c r="W275" s="27"/>
      <c r="X275" s="27"/>
      <c r="Y275">
        <v>4.3</v>
      </c>
      <c r="Z275">
        <v>0.105</v>
      </c>
      <c r="AB275" s="1">
        <f>1/L275/(1-Q275)</f>
        <v>1.1208249271463797</v>
      </c>
      <c r="AC275" s="25"/>
      <c r="AD275" s="26"/>
      <c r="AE275">
        <v>0</v>
      </c>
      <c r="AF275">
        <f>Y275*Conversions!$D$4</f>
        <v>5.3273456003258337</v>
      </c>
      <c r="AG275" s="3">
        <f t="shared" si="163"/>
        <v>15.505864749674167</v>
      </c>
      <c r="AH275">
        <f t="shared" si="162"/>
        <v>40</v>
      </c>
      <c r="AI275">
        <f t="shared" si="160"/>
        <v>0.10697140835497033</v>
      </c>
      <c r="AJ275" s="14">
        <f t="shared" si="161"/>
        <v>144.95335705238193</v>
      </c>
    </row>
    <row r="276" spans="1:36" hidden="1" x14ac:dyDescent="0.25">
      <c r="A276">
        <v>4</v>
      </c>
      <c r="B276" t="s">
        <v>22</v>
      </c>
      <c r="C276" t="s">
        <v>8</v>
      </c>
      <c r="D276">
        <f>_xlfn.XLOOKUP(A276,PeriodMap!$A$2:$A$45,PeriodMap!$B$2:$B$45)</f>
        <v>2029</v>
      </c>
      <c r="E276" t="s">
        <v>227</v>
      </c>
      <c r="G276" t="s">
        <v>6</v>
      </c>
      <c r="H276" t="s">
        <v>124</v>
      </c>
      <c r="I276" t="s">
        <v>36</v>
      </c>
      <c r="J276" t="s">
        <v>34</v>
      </c>
      <c r="K276">
        <v>8760</v>
      </c>
      <c r="L276" s="5">
        <f>_xlfn.XLOOKUP(_xlfn.CONCAT($B276,$C276,$D276),ECT_EfficiencyCostMaxAnnualUF!$J$2:$J$12484,ECT_EfficiencyCostMaxAnnualUF!$F$2:$F$12484)</f>
        <v>1</v>
      </c>
      <c r="M276" s="5">
        <f>_xlfn.XLOOKUP(_xlfn.CONCAT($B276,$C276,$D276),ECT_EfficiencyCostMaxAnnualUF!$J$2:$J$12484,ECT_EfficiencyCostMaxAnnualUF!$I$2:$I$12484)</f>
        <v>0.70916666699999997</v>
      </c>
      <c r="N276" s="5">
        <f>_xlfn.XLOOKUP(_xlfn.CONCAT($B276,$C276,$D276),ECT_EfficiencyCostMaxAnnualUF!$J$2:$J$12484,ECT_EfficiencyCostMaxAnnualUF!$G$2:$G$12484)/1000</f>
        <v>35.289429389999995</v>
      </c>
      <c r="O276" s="5">
        <f>_xlfn.XLOOKUP(_xlfn.CONCAT($B276,$C276,$D276),ECT_EfficiencyCostMaxAnnualUF!$J$2:$J$12484,ECT_EfficiencyCostMaxAnnualUF!$H$2:$H$12484)</f>
        <v>0</v>
      </c>
      <c r="P276" s="74">
        <f>_xlfn.XLOOKUP(_xlfn.CONCAT($B276,$D276+1),ECT_Lifetime!$D$2:$D$1000,ECT_Lifetime!$C$2:$C$1000)</f>
        <v>30</v>
      </c>
      <c r="Q276" s="1">
        <f>_xlfn.XLOOKUP(_xlfn.CONCAT($B276,$D276),ECT_OperationalInfo!$G$2:$G$362,ECT_OperationalInfo!$D$2:$D$362)</f>
        <v>0.05</v>
      </c>
      <c r="R276">
        <f>_xlfn.XLOOKUP(_xlfn.CONCAT($B276,$D276),ECT_OperationalInfo!$G$2:$G$362,ECT_OperationalInfo!$E$2:$E$362)</f>
        <v>0.01</v>
      </c>
      <c r="S276">
        <f>_xlfn.XLOOKUP(_xlfn.CONCAT($B276,$D276),ECT_OperationalInfo!$G$2:$G$362,ECT_OperationalInfo!$F$2:$F$362)</f>
        <v>0.01</v>
      </c>
      <c r="T276">
        <f>SUMIF(ECT_LegacyCapacity!$F$2:$F$257,_xlfn.CONCAT($C276,$B276),ECT_LegacyCapacity!$E$2:$E$257)*1000-IFERROR(SUMIFS(ECT_LegacyRetirement!$F$2:$F$2701,ECT_LegacyRetirement!$G$2:$G$2701,_xlfn.CONCAT($B276,$C276),ECT_LegacyRetirement!$E$2:$E$2701,"&lt;="&amp;D276)*1000,0)</f>
        <v>0</v>
      </c>
      <c r="U276" s="16">
        <f>IFERROR(SUMIFS(ECT_CapAddBounds!$F$2:$F$5959,ECT_CapAddBounds!$H$2:$H$5959,_xlfn.CONCAT($B276,$C276),ECT_CapAddBounds!$E$2:$E$5959,"&lt;="&amp;D276)*1000,0)</f>
        <v>0</v>
      </c>
      <c r="V276" s="16">
        <f>IFERROR(SUMIFS(ECT_CapAddBounds!$G$2:$G$5959,ECT_CapAddBounds!$H$2:$H$5959,_xlfn.CONCAT($B276,$C276),ECT_CapAddBounds!$E$2:$E$5959,"&lt;="&amp;D276)*1000,0)</f>
        <v>0</v>
      </c>
      <c r="W276" s="27"/>
      <c r="X276" s="27"/>
      <c r="Y276">
        <v>5</v>
      </c>
      <c r="Z276">
        <v>0.105</v>
      </c>
      <c r="AB276" s="1">
        <f>1/L276/(1-Q276)</f>
        <v>1.0526315789473684</v>
      </c>
      <c r="AC276" s="25"/>
      <c r="AD276" s="26"/>
      <c r="AE276">
        <v>0</v>
      </c>
      <c r="AF276">
        <f>Y276*Conversions!$D$4</f>
        <v>6.1945879073556211</v>
      </c>
      <c r="AG276" s="3">
        <f t="shared" si="163"/>
        <v>29.094841482644373</v>
      </c>
      <c r="AH276">
        <f t="shared" si="162"/>
        <v>30</v>
      </c>
      <c r="AI276">
        <f t="shared" si="160"/>
        <v>0.11052848152960514</v>
      </c>
      <c r="AJ276" s="14">
        <f t="shared" si="161"/>
        <v>263.2338839727143</v>
      </c>
    </row>
    <row r="277" spans="1:36" hidden="1" x14ac:dyDescent="0.25">
      <c r="A277">
        <v>4</v>
      </c>
      <c r="B277" t="s">
        <v>15</v>
      </c>
      <c r="C277" t="s">
        <v>8</v>
      </c>
      <c r="D277">
        <f>_xlfn.XLOOKUP(A277,PeriodMap!$A$2:$A$45,PeriodMap!$B$2:$B$45)</f>
        <v>2029</v>
      </c>
      <c r="E277" t="s">
        <v>231</v>
      </c>
      <c r="F277" t="s">
        <v>232</v>
      </c>
      <c r="G277" t="s">
        <v>6</v>
      </c>
      <c r="H277" t="s">
        <v>124</v>
      </c>
      <c r="I277" t="s">
        <v>37</v>
      </c>
      <c r="J277" t="s">
        <v>34</v>
      </c>
      <c r="K277">
        <v>8760</v>
      </c>
      <c r="L277" s="5">
        <f>_xlfn.XLOOKUP(_xlfn.CONCAT($B277,$C277,$D277),ECT_EfficiencyCostMaxAnnualUF!$J$2:$J$12484,ECT_EfficiencyCostMaxAnnualUF!$F$2:$F$12484)</f>
        <v>1</v>
      </c>
      <c r="M277" s="5">
        <f>_xlfn.XLOOKUP(_xlfn.CONCAT($B277,$C277,$D277),ECT_EfficiencyCostMaxAnnualUF!$J$2:$J$12484,ECT_EfficiencyCostMaxAnnualUF!$I$2:$I$12484)</f>
        <v>1</v>
      </c>
      <c r="N277" s="5">
        <f>_xlfn.XLOOKUP(_xlfn.CONCAT($B277,$C277,$D277),ECT_EfficiencyCostMaxAnnualUF!$J$2:$J$12484,ECT_EfficiencyCostMaxAnnualUF!$G$2:$G$12484)/1000</f>
        <v>19.631814519999999</v>
      </c>
      <c r="O277" s="5">
        <f>_xlfn.XLOOKUP(_xlfn.CONCAT($B277,$C277,$D277),ECT_EfficiencyCostMaxAnnualUF!$J$2:$J$12484,ECT_EfficiencyCostMaxAnnualUF!$H$2:$H$12484)</f>
        <v>0</v>
      </c>
      <c r="P277" s="74">
        <f>_xlfn.XLOOKUP(_xlfn.CONCAT($B277,$D277+1),ECT_Lifetime!$D$2:$D$1000,ECT_Lifetime!$C$2:$C$1000)</f>
        <v>40</v>
      </c>
      <c r="Q277" s="1">
        <f>_xlfn.XLOOKUP(_xlfn.CONCAT($B277,$D277),ECT_OperationalInfo!$G$2:$G$362,ECT_OperationalInfo!$D$2:$D$362)</f>
        <v>6.0000000000000001E-3</v>
      </c>
      <c r="R277">
        <f>_xlfn.XLOOKUP(_xlfn.CONCAT($B277,$D277),ECT_OperationalInfo!$G$2:$G$362,ECT_OperationalInfo!$E$2:$E$362)</f>
        <v>1</v>
      </c>
      <c r="S277">
        <f>_xlfn.XLOOKUP(_xlfn.CONCAT($B277,$D277),ECT_OperationalInfo!$G$2:$G$362,ECT_OperationalInfo!$F$2:$F$362)</f>
        <v>1</v>
      </c>
      <c r="T277">
        <f>SUMIF(ECT_LegacyCapacity!$F$2:$F$257,_xlfn.CONCAT($C277,$B277),ECT_LegacyCapacity!$E$2:$E$257)*1000-IFERROR(SUMIFS(ECT_LegacyRetirement!$F$2:$F$2701,ECT_LegacyRetirement!$G$2:$G$2701,_xlfn.CONCAT($B277,$C277),ECT_LegacyRetirement!$E$2:$E$2701,"&lt;="&amp;D277)*1000,0)</f>
        <v>12168.961466000001</v>
      </c>
      <c r="U277" s="16">
        <f>IFERROR(SUMIFS(ECT_CapAddBounds!$F$2:$F$5959,ECT_CapAddBounds!$H$2:$H$5959,_xlfn.CONCAT($B277,$C277),ECT_CapAddBounds!$E$2:$E$5959,"&lt;="&amp;D277)*1000,0)</f>
        <v>1800</v>
      </c>
      <c r="V277" s="16">
        <f>IFERROR(SUMIFS(ECT_CapAddBounds!$G$2:$G$5959,ECT_CapAddBounds!$H$2:$H$5959,_xlfn.CONCAT($B277,$C277),ECT_CapAddBounds!$E$2:$E$5959,"&lt;="&amp;D277)*1000,0)</f>
        <v>1800</v>
      </c>
      <c r="W277" s="25"/>
      <c r="X277" s="28"/>
      <c r="Y277">
        <v>4.4000000000000004</v>
      </c>
      <c r="Z277">
        <v>0.105</v>
      </c>
      <c r="AB277" s="24"/>
      <c r="AC277" s="1">
        <f>L277-Q277</f>
        <v>0.99399999999999999</v>
      </c>
      <c r="AD277" s="24"/>
      <c r="AE277">
        <v>0</v>
      </c>
      <c r="AF277">
        <f>Y277*Conversions!$D$4</f>
        <v>5.4512373584729472</v>
      </c>
      <c r="AG277" s="3">
        <f t="shared" si="163"/>
        <v>14.180577161527051</v>
      </c>
      <c r="AH277">
        <f t="shared" si="162"/>
        <v>40</v>
      </c>
      <c r="AI277">
        <f t="shared" si="160"/>
        <v>0.10697140835497033</v>
      </c>
      <c r="AJ277" s="14">
        <f t="shared" si="161"/>
        <v>132.56418121065303</v>
      </c>
    </row>
    <row r="278" spans="1:36" hidden="1" x14ac:dyDescent="0.25">
      <c r="A278">
        <v>4</v>
      </c>
      <c r="B278" t="s">
        <v>18</v>
      </c>
      <c r="C278" t="s">
        <v>8</v>
      </c>
      <c r="D278">
        <f>_xlfn.XLOOKUP(A278,PeriodMap!$A$2:$A$45,PeriodMap!$B$2:$B$45)</f>
        <v>2029</v>
      </c>
      <c r="E278" t="s">
        <v>231</v>
      </c>
      <c r="F278" t="s">
        <v>233</v>
      </c>
      <c r="G278" t="s">
        <v>6</v>
      </c>
      <c r="H278" t="s">
        <v>124</v>
      </c>
      <c r="I278" t="s">
        <v>37</v>
      </c>
      <c r="J278" t="s">
        <v>34</v>
      </c>
      <c r="K278">
        <v>8760</v>
      </c>
      <c r="L278" s="5">
        <f>_xlfn.XLOOKUP(_xlfn.CONCAT($B278,$C278,$D278),ECT_EfficiencyCostMaxAnnualUF!$J$2:$J$12484,ECT_EfficiencyCostMaxAnnualUF!$F$2:$F$12484)</f>
        <v>1</v>
      </c>
      <c r="M278" s="5">
        <f>_xlfn.XLOOKUP(_xlfn.CONCAT($B278,$C278,$D278),ECT_EfficiencyCostMaxAnnualUF!$J$2:$J$12484,ECT_EfficiencyCostMaxAnnualUF!$I$2:$I$12484)</f>
        <v>1</v>
      </c>
      <c r="N278" s="5">
        <f>_xlfn.XLOOKUP(_xlfn.CONCAT($B278,$C278,$D278),ECT_EfficiencyCostMaxAnnualUF!$J$2:$J$12484,ECT_EfficiencyCostMaxAnnualUF!$G$2:$G$12484)/1000</f>
        <v>11.825348760000001</v>
      </c>
      <c r="O278" s="5">
        <f>_xlfn.XLOOKUP(_xlfn.CONCAT($B278,$C278,$D278),ECT_EfficiencyCostMaxAnnualUF!$J$2:$J$12484,ECT_EfficiencyCostMaxAnnualUF!$H$2:$H$12484)</f>
        <v>0</v>
      </c>
      <c r="P278" s="74">
        <f>_xlfn.XLOOKUP(_xlfn.CONCAT($B278,$D278+1),ECT_Lifetime!$D$2:$D$1000,ECT_Lifetime!$C$2:$C$1000)</f>
        <v>35</v>
      </c>
      <c r="Q278" s="1">
        <f>_xlfn.XLOOKUP(_xlfn.CONCAT($B278,$D278),ECT_OperationalInfo!$G$2:$G$362,ECT_OperationalInfo!$D$2:$D$362)</f>
        <v>0.01</v>
      </c>
      <c r="R278">
        <f>_xlfn.XLOOKUP(_xlfn.CONCAT($B278,$D278),ECT_OperationalInfo!$G$2:$G$362,ECT_OperationalInfo!$E$2:$E$362)</f>
        <v>1</v>
      </c>
      <c r="S278">
        <f>_xlfn.XLOOKUP(_xlfn.CONCAT($B278,$D278),ECT_OperationalInfo!$G$2:$G$362,ECT_OperationalInfo!$F$2:$F$362)</f>
        <v>1</v>
      </c>
      <c r="T278">
        <f>SUMIF(ECT_LegacyCapacity!$F$2:$F$257,_xlfn.CONCAT($C278,$B278),ECT_LegacyCapacity!$E$2:$E$257)*1000-IFERROR(SUMIFS(ECT_LegacyRetirement!$F$2:$F$2701,ECT_LegacyRetirement!$G$2:$G$2701,_xlfn.CONCAT($B278,$C278),ECT_LegacyRetirement!$E$2:$E$2701,"&lt;="&amp;D278)*1000,0)</f>
        <v>1924.4800000000002</v>
      </c>
      <c r="U278" s="16">
        <f>IFERROR(SUMIFS(ECT_CapAddBounds!$F$2:$F$5959,ECT_CapAddBounds!$H$2:$H$5959,_xlfn.CONCAT($B278,$C278),ECT_CapAddBounds!$E$2:$E$5959,"&lt;="&amp;D278)*1000,0)</f>
        <v>94.000000000000014</v>
      </c>
      <c r="V278" s="16">
        <f>IFERROR(SUMIFS(ECT_CapAddBounds!$G$2:$G$5959,ECT_CapAddBounds!$H$2:$H$5959,_xlfn.CONCAT($B278,$C278),ECT_CapAddBounds!$E$2:$E$5959,"&lt;="&amp;D278)*1000,0)</f>
        <v>94.000000000000014</v>
      </c>
      <c r="W278" s="25"/>
      <c r="X278" s="28"/>
      <c r="Y278">
        <f>2.4</f>
        <v>2.4</v>
      </c>
      <c r="Z278">
        <v>8.3500000000000005E-2</v>
      </c>
      <c r="AB278" s="24"/>
      <c r="AC278" s="1">
        <f>L278-Q278</f>
        <v>0.99</v>
      </c>
      <c r="AD278" s="24"/>
      <c r="AE278">
        <v>0</v>
      </c>
      <c r="AF278">
        <f>Y278*Conversions!$D$4</f>
        <v>2.973402195530698</v>
      </c>
      <c r="AG278" s="3">
        <f t="shared" si="163"/>
        <v>8.8519465644693032</v>
      </c>
      <c r="AH278">
        <f t="shared" si="162"/>
        <v>35</v>
      </c>
      <c r="AI278">
        <f t="shared" si="160"/>
        <v>8.8866958914066166E-2</v>
      </c>
      <c r="AJ278" s="14">
        <f t="shared" si="161"/>
        <v>99.608973600965513</v>
      </c>
    </row>
    <row r="279" spans="1:36" hidden="1" x14ac:dyDescent="0.25">
      <c r="A279">
        <v>4</v>
      </c>
      <c r="B279" t="s">
        <v>7</v>
      </c>
      <c r="C279" t="s">
        <v>8</v>
      </c>
      <c r="D279">
        <f>_xlfn.XLOOKUP(A279,PeriodMap!$A$2:$A$45,PeriodMap!$B$2:$B$45)</f>
        <v>2029</v>
      </c>
      <c r="E279" t="s">
        <v>227</v>
      </c>
      <c r="F279" t="s">
        <v>230</v>
      </c>
      <c r="G279" t="s">
        <v>6</v>
      </c>
      <c r="H279" t="s">
        <v>124</v>
      </c>
      <c r="I279" t="s">
        <v>38</v>
      </c>
      <c r="J279" t="s">
        <v>34</v>
      </c>
      <c r="K279">
        <v>8760</v>
      </c>
      <c r="L279" s="5">
        <f>_xlfn.XLOOKUP(_xlfn.CONCAT($B279,$C279,$D279),ECT_EfficiencyCostMaxAnnualUF!$J$2:$J$12484,ECT_EfficiencyCostMaxAnnualUF!$F$2:$F$12484)</f>
        <v>0.238845897</v>
      </c>
      <c r="M279" s="5">
        <f>_xlfn.XLOOKUP(_xlfn.CONCAT($B279,$C279,$D279),ECT_EfficiencyCostMaxAnnualUF!$J$2:$J$12484,ECT_EfficiencyCostMaxAnnualUF!$I$2:$I$12484)</f>
        <v>1</v>
      </c>
      <c r="N279" s="5">
        <f>_xlfn.XLOOKUP(_xlfn.CONCAT($B279,$C279,$D279),ECT_EfficiencyCostMaxAnnualUF!$J$2:$J$12484,ECT_EfficiencyCostMaxAnnualUF!$G$2:$G$12484)/1000</f>
        <v>7.7134572399999994</v>
      </c>
      <c r="O279" s="5">
        <f>_xlfn.XLOOKUP(_xlfn.CONCAT($B279,$C279,$D279),ECT_EfficiencyCostMaxAnnualUF!$J$2:$J$12484,ECT_EfficiencyCostMaxAnnualUF!$H$2:$H$12484)</f>
        <v>0</v>
      </c>
      <c r="P279" s="74">
        <f>_xlfn.XLOOKUP(_xlfn.CONCAT($B279,$D279+1),ECT_Lifetime!$D$2:$D$1000,ECT_Lifetime!$C$2:$C$1000)</f>
        <v>20</v>
      </c>
      <c r="Q279" s="1">
        <f>_xlfn.XLOOKUP(_xlfn.CONCAT($B279,$D279),ECT_OperationalInfo!$G$2:$G$362,ECT_OperationalInfo!$D$2:$D$362)</f>
        <v>0.1</v>
      </c>
      <c r="R279">
        <f>_xlfn.XLOOKUP(_xlfn.CONCAT($B279,$D279),ECT_OperationalInfo!$G$2:$G$362,ECT_OperationalInfo!$E$2:$E$362)</f>
        <v>0.06</v>
      </c>
      <c r="S279">
        <f>_xlfn.XLOOKUP(_xlfn.CONCAT($B279,$D279),ECT_OperationalInfo!$G$2:$G$362,ECT_OperationalInfo!$F$2:$F$362)</f>
        <v>0.06</v>
      </c>
      <c r="T279">
        <f>SUMIF(ECT_LegacyCapacity!$F$2:$F$257,_xlfn.CONCAT($C279,$B279),ECT_LegacyCapacity!$E$2:$E$257)*1000-IFERROR(SUMIFS(ECT_LegacyRetirement!$F$2:$F$2701,ECT_LegacyRetirement!$G$2:$G$2701,_xlfn.CONCAT($B279,$C279),ECT_LegacyRetirement!$E$2:$E$2701,"&lt;="&amp;D279)*1000,0)</f>
        <v>3734.75</v>
      </c>
      <c r="U279" s="16">
        <f>IFERROR(SUMIFS(ECT_CapAddBounds!$F$2:$F$5959,ECT_CapAddBounds!$H$2:$H$5959,_xlfn.CONCAT($B279,$C279),ECT_CapAddBounds!$E$2:$E$5959,"&lt;="&amp;D279)*1000,0)</f>
        <v>984.00000000000034</v>
      </c>
      <c r="V279" s="16">
        <f>IFERROR(SUMIFS(ECT_CapAddBounds!$G$2:$G$5959,ECT_CapAddBounds!$H$2:$H$5959,_xlfn.CONCAT($B279,$C279),ECT_CapAddBounds!$E$2:$E$5959,"&lt;="&amp;D279)*1000,0)</f>
        <v>984.00000000000034</v>
      </c>
      <c r="W279" s="1">
        <f>CarriersTech_characteristics!$G$7</f>
        <v>13.648968</v>
      </c>
      <c r="X279" s="1">
        <f>CarriersTech_characteristics!$H$5*1000</f>
        <v>1656436.6880000001</v>
      </c>
      <c r="Y279" s="12">
        <v>1</v>
      </c>
      <c r="Z279">
        <v>8.3500000000000005E-2</v>
      </c>
      <c r="AB279" s="1">
        <f>1/L279/(1-Q279)</f>
        <v>4.6519999927447406</v>
      </c>
      <c r="AC279" s="25"/>
      <c r="AD279" s="30">
        <f>X279/(W279*Conversions!$D$2)</f>
        <v>0.43689545093040172</v>
      </c>
      <c r="AE279">
        <v>0</v>
      </c>
      <c r="AF279">
        <f>Y279*Conversions!$D$4</f>
        <v>1.2389175814711242</v>
      </c>
      <c r="AG279" s="3">
        <f t="shared" si="163"/>
        <v>6.474539658528875</v>
      </c>
      <c r="AH279">
        <f t="shared" si="162"/>
        <v>20</v>
      </c>
      <c r="AI279">
        <f t="shared" si="160"/>
        <v>0.10451929579519206</v>
      </c>
      <c r="AJ279" s="14">
        <f t="shared" si="161"/>
        <v>61.945879076872878</v>
      </c>
    </row>
    <row r="280" spans="1:36" hidden="1" x14ac:dyDescent="0.25">
      <c r="A280">
        <v>4</v>
      </c>
      <c r="B280" t="s">
        <v>19</v>
      </c>
      <c r="C280" t="s">
        <v>8</v>
      </c>
      <c r="D280">
        <f>_xlfn.XLOOKUP(A280,PeriodMap!$A$2:$A$45,PeriodMap!$B$2:$B$45)</f>
        <v>2029</v>
      </c>
      <c r="E280" t="s">
        <v>239</v>
      </c>
      <c r="F280" t="s">
        <v>236</v>
      </c>
      <c r="G280" t="s">
        <v>6</v>
      </c>
      <c r="H280" t="s">
        <v>124</v>
      </c>
      <c r="I280" t="s">
        <v>39</v>
      </c>
      <c r="J280" t="s">
        <v>34</v>
      </c>
      <c r="K280">
        <v>8760</v>
      </c>
      <c r="L280" s="5">
        <f>_xlfn.XLOOKUP(_xlfn.CONCAT($B280,$C280,$D280),ECT_EfficiencyCostMaxAnnualUF!$J$2:$J$12484,ECT_EfficiencyCostMaxAnnualUF!$F$2:$F$12484)</f>
        <v>1</v>
      </c>
      <c r="M280" s="5">
        <f>_xlfn.XLOOKUP(_xlfn.CONCAT($B280,$C280,$D280),ECT_EfficiencyCostMaxAnnualUF!$J$2:$J$12484,ECT_EfficiencyCostMaxAnnualUF!$I$2:$I$12484)</f>
        <v>1</v>
      </c>
      <c r="N280" s="5">
        <f>_xlfn.XLOOKUP(_xlfn.CONCAT($B280,$C280,$D280),ECT_EfficiencyCostMaxAnnualUF!$J$2:$J$12484,ECT_EfficiencyCostMaxAnnualUF!$G$2:$G$12484)/1000</f>
        <v>4.5764735559999998</v>
      </c>
      <c r="O280" s="5">
        <f>_xlfn.XLOOKUP(_xlfn.CONCAT($B280,$C280,$D280),ECT_EfficiencyCostMaxAnnualUF!$J$2:$J$12484,ECT_EfficiencyCostMaxAnnualUF!$H$2:$H$12484)</f>
        <v>0</v>
      </c>
      <c r="P280" s="74">
        <f>_xlfn.XLOOKUP(_xlfn.CONCAT($B280,$D280+1),ECT_Lifetime!$D$2:$D$1000,ECT_Lifetime!$C$2:$C$1000)</f>
        <v>25</v>
      </c>
      <c r="Q280" s="1">
        <f>_xlfn.XLOOKUP(_xlfn.CONCAT($B280,$D280),ECT_OperationalInfo!$G$2:$G$362,ECT_OperationalInfo!$D$2:$D$362)</f>
        <v>0.01</v>
      </c>
      <c r="R280">
        <f>_xlfn.XLOOKUP(_xlfn.CONCAT($B280,$D280),ECT_OperationalInfo!$G$2:$G$362,ECT_OperationalInfo!$E$2:$E$362)</f>
        <v>1</v>
      </c>
      <c r="S280">
        <f>_xlfn.XLOOKUP(_xlfn.CONCAT($B280,$D280),ECT_OperationalInfo!$G$2:$G$362,ECT_OperationalInfo!$F$2:$F$362)</f>
        <v>1</v>
      </c>
      <c r="T280">
        <f>SUMIF(ECT_LegacyCapacity!$F$2:$F$257,_xlfn.CONCAT($C280,$B280),ECT_LegacyCapacity!$E$2:$E$257)*1000-IFERROR(SUMIFS(ECT_LegacyRetirement!$F$2:$F$2701,ECT_LegacyRetirement!$G$2:$G$2701,_xlfn.CONCAT($B280,$C280),ECT_LegacyRetirement!$E$2:$E$2701,"&lt;="&amp;D280)*1000,0)</f>
        <v>24128.916825999997</v>
      </c>
      <c r="U280" s="16">
        <f>IFERROR(SUMIFS(ECT_CapAddBounds!$F$2:$F$5959,ECT_CapAddBounds!$H$2:$H$5959,_xlfn.CONCAT($B280,$C280),ECT_CapAddBounds!$E$2:$E$5959,"&lt;="&amp;D280)*1000,0)</f>
        <v>12966.999999999998</v>
      </c>
      <c r="V280" s="16">
        <f>IFERROR(SUMIFS(ECT_CapAddBounds!$G$2:$G$5959,ECT_CapAddBounds!$H$2:$H$5959,_xlfn.CONCAT($B280,$C280),ECT_CapAddBounds!$E$2:$E$5959,"&lt;="&amp;D280)*1000,0)</f>
        <v>24275.000000000007</v>
      </c>
      <c r="W280" s="25"/>
      <c r="X280" s="29" t="s">
        <v>248</v>
      </c>
      <c r="Y280">
        <v>0.35</v>
      </c>
      <c r="Z280">
        <v>0.105</v>
      </c>
      <c r="AB280" s="25">
        <v>1</v>
      </c>
      <c r="AC280" s="25"/>
      <c r="AD280" s="24"/>
      <c r="AE280">
        <v>0</v>
      </c>
      <c r="AF280">
        <f>Y280*Conversions!$D$4</f>
        <v>0.43362115351489344</v>
      </c>
      <c r="AG280" s="3">
        <f t="shared" si="163"/>
        <v>4.1428524024851061</v>
      </c>
      <c r="AH280">
        <f t="shared" si="162"/>
        <v>25</v>
      </c>
      <c r="AI280">
        <f t="shared" si="160"/>
        <v>0.11442931981310331</v>
      </c>
      <c r="AJ280" s="14">
        <f t="shared" si="161"/>
        <v>36.204465859375908</v>
      </c>
    </row>
    <row r="281" spans="1:36" hidden="1" x14ac:dyDescent="0.25">
      <c r="A281">
        <v>4</v>
      </c>
      <c r="B281" t="s">
        <v>20</v>
      </c>
      <c r="C281" t="s">
        <v>8</v>
      </c>
      <c r="D281">
        <f>_xlfn.XLOOKUP(A281,PeriodMap!$A$2:$A$45,PeriodMap!$B$2:$B$45)</f>
        <v>2029</v>
      </c>
      <c r="E281" t="s">
        <v>239</v>
      </c>
      <c r="F281" t="s">
        <v>237</v>
      </c>
      <c r="G281" t="s">
        <v>6</v>
      </c>
      <c r="H281" t="s">
        <v>124</v>
      </c>
      <c r="I281" t="s">
        <v>39</v>
      </c>
      <c r="J281" t="s">
        <v>34</v>
      </c>
      <c r="K281">
        <v>8760</v>
      </c>
      <c r="L281" s="5">
        <f>_xlfn.XLOOKUP(_xlfn.CONCAT($B281,$C281,$D281),ECT_EfficiencyCostMaxAnnualUF!$J$2:$J$12484,ECT_EfficiencyCostMaxAnnualUF!$F$2:$F$12484)</f>
        <v>1</v>
      </c>
      <c r="M281" s="5">
        <f>_xlfn.XLOOKUP(_xlfn.CONCAT($B281,$C281,$D281),ECT_EfficiencyCostMaxAnnualUF!$J$2:$J$12484,ECT_EfficiencyCostMaxAnnualUF!$I$2:$I$12484)</f>
        <v>1</v>
      </c>
      <c r="N281" s="5">
        <f>_xlfn.XLOOKUP(_xlfn.CONCAT($B281,$C281,$D281),ECT_EfficiencyCostMaxAnnualUF!$J$2:$J$12484,ECT_EfficiencyCostMaxAnnualUF!$G$2:$G$12484)/1000</f>
        <v>4.5458986489999997</v>
      </c>
      <c r="O281" s="5">
        <f>_xlfn.XLOOKUP(_xlfn.CONCAT($B281,$C281,$D281),ECT_EfficiencyCostMaxAnnualUF!$J$2:$J$12484,ECT_EfficiencyCostMaxAnnualUF!$H$2:$H$12484)</f>
        <v>0</v>
      </c>
      <c r="P281" s="74">
        <f>_xlfn.XLOOKUP(_xlfn.CONCAT($B281,$D281+1),ECT_Lifetime!$D$2:$D$1000,ECT_Lifetime!$C$2:$C$1000)</f>
        <v>25</v>
      </c>
      <c r="Q281" s="1">
        <f>_xlfn.XLOOKUP(_xlfn.CONCAT($B281,$D281),ECT_OperationalInfo!$G$2:$G$362,ECT_OperationalInfo!$D$2:$D$362)</f>
        <v>6.0000000000000001E-3</v>
      </c>
      <c r="R281">
        <f>_xlfn.XLOOKUP(_xlfn.CONCAT($B281,$D281),ECT_OperationalInfo!$G$2:$G$362,ECT_OperationalInfo!$E$2:$E$362)</f>
        <v>1</v>
      </c>
      <c r="S281">
        <f>_xlfn.XLOOKUP(_xlfn.CONCAT($B281,$D281),ECT_OperationalInfo!$G$2:$G$362,ECT_OperationalInfo!$F$2:$F$362)</f>
        <v>1</v>
      </c>
      <c r="T281">
        <f>SUMIF(ECT_LegacyCapacity!$F$2:$F$257,_xlfn.CONCAT($C281,$B281),ECT_LegacyCapacity!$E$2:$E$257)*1000-IFERROR(SUMIFS(ECT_LegacyRetirement!$F$2:$F$2701,ECT_LegacyRetirement!$G$2:$G$2701,_xlfn.CONCAT($B281,$C281),ECT_LegacyRetirement!$E$2:$E$2701,"&lt;="&amp;D281)*1000,0)</f>
        <v>2030.8231740000001</v>
      </c>
      <c r="U281" s="16">
        <f>IFERROR(SUMIFS(ECT_CapAddBounds!$F$2:$F$5959,ECT_CapAddBounds!$H$2:$H$5959,_xlfn.CONCAT($B281,$C281),ECT_CapAddBounds!$E$2:$E$5959,"&lt;="&amp;D281)*1000,0)</f>
        <v>8277.0000000000018</v>
      </c>
      <c r="V281" s="16">
        <f>IFERROR(SUMIFS(ECT_CapAddBounds!$G$2:$G$5959,ECT_CapAddBounds!$H$2:$H$5959,_xlfn.CONCAT($B281,$C281),ECT_CapAddBounds!$E$2:$E$5959,"&lt;="&amp;D281)*1000,0)</f>
        <v>11147</v>
      </c>
      <c r="W281" s="25"/>
      <c r="X281" s="25"/>
      <c r="Y281">
        <v>0.51</v>
      </c>
      <c r="Z281">
        <v>0.104</v>
      </c>
      <c r="AB281" s="25">
        <v>1</v>
      </c>
      <c r="AC281" s="25"/>
      <c r="AD281" s="24"/>
      <c r="AE281">
        <v>0</v>
      </c>
      <c r="AF281">
        <f>Y281*Conversions!$D$4</f>
        <v>0.63184796655027331</v>
      </c>
      <c r="AG281" s="3">
        <f t="shared" si="163"/>
        <v>3.9140506824497265</v>
      </c>
      <c r="AH281">
        <f t="shared" si="162"/>
        <v>25</v>
      </c>
      <c r="AI281">
        <f t="shared" si="160"/>
        <v>0.11357300490974749</v>
      </c>
      <c r="AJ281" s="14">
        <f t="shared" si="161"/>
        <v>34.462861007860859</v>
      </c>
    </row>
    <row r="282" spans="1:36" hidden="1" x14ac:dyDescent="0.25">
      <c r="A282">
        <v>4</v>
      </c>
      <c r="B282" t="s">
        <v>21</v>
      </c>
      <c r="C282" t="s">
        <v>8</v>
      </c>
      <c r="D282">
        <f>_xlfn.XLOOKUP(A282,PeriodMap!$A$2:$A$45,PeriodMap!$B$2:$B$45)</f>
        <v>2029</v>
      </c>
      <c r="E282" t="s">
        <v>239</v>
      </c>
      <c r="F282" t="s">
        <v>238</v>
      </c>
      <c r="G282" t="s">
        <v>6</v>
      </c>
      <c r="H282" t="s">
        <v>124</v>
      </c>
      <c r="I282" t="s">
        <v>40</v>
      </c>
      <c r="J282" t="s">
        <v>34</v>
      </c>
      <c r="K282">
        <v>8760</v>
      </c>
      <c r="L282" s="5">
        <f>_xlfn.XLOOKUP(_xlfn.CONCAT($B282,$C282,$D282),ECT_EfficiencyCostMaxAnnualUF!$J$2:$J$12484,ECT_EfficiencyCostMaxAnnualUF!$F$2:$F$12484)</f>
        <v>1</v>
      </c>
      <c r="M282" s="5">
        <f>_xlfn.XLOOKUP(_xlfn.CONCAT($B282,$C282,$D282),ECT_EfficiencyCostMaxAnnualUF!$J$2:$J$12484,ECT_EfficiencyCostMaxAnnualUF!$I$2:$I$12484)</f>
        <v>1</v>
      </c>
      <c r="N282" s="5">
        <f>_xlfn.XLOOKUP(_xlfn.CONCAT($B282,$C282,$D282),ECT_EfficiencyCostMaxAnnualUF!$J$2:$J$12484,ECT_EfficiencyCostMaxAnnualUF!$G$2:$G$12484)/1000</f>
        <v>10.23195838</v>
      </c>
      <c r="O282" s="5">
        <f>_xlfn.XLOOKUP(_xlfn.CONCAT($B282,$C282,$D282),ECT_EfficiencyCostMaxAnnualUF!$J$2:$J$12484,ECT_EfficiencyCostMaxAnnualUF!$H$2:$H$12484)</f>
        <v>0</v>
      </c>
      <c r="P282" s="74">
        <f>_xlfn.XLOOKUP(_xlfn.CONCAT($B282,$D282+1),ECT_Lifetime!$D$2:$D$1000,ECT_Lifetime!$C$2:$C$1000)</f>
        <v>25</v>
      </c>
      <c r="Q282" s="1">
        <f>_xlfn.XLOOKUP(_xlfn.CONCAT($B282,$D282),ECT_OperationalInfo!$G$2:$G$362,ECT_OperationalInfo!$D$2:$D$362)</f>
        <v>5.0000000000000001E-3</v>
      </c>
      <c r="R282">
        <f>_xlfn.XLOOKUP(_xlfn.CONCAT($B282,$D282),ECT_OperationalInfo!$G$2:$G$362,ECT_OperationalInfo!$E$2:$E$362)</f>
        <v>1</v>
      </c>
      <c r="S282">
        <f>_xlfn.XLOOKUP(_xlfn.CONCAT($B282,$D282),ECT_OperationalInfo!$G$2:$G$362,ECT_OperationalInfo!$F$2:$F$362)</f>
        <v>1</v>
      </c>
      <c r="T282">
        <f>SUMIF(ECT_LegacyCapacity!$F$2:$F$257,_xlfn.CONCAT($C282,$B282),ECT_LegacyCapacity!$E$2:$E$257)*1000-IFERROR(SUMIFS(ECT_LegacyRetirement!$F$2:$F$2701,ECT_LegacyRetirement!$G$2:$G$2701,_xlfn.CONCAT($B282,$C282),ECT_LegacyRetirement!$E$2:$E$2701,"&lt;="&amp;D282)*1000,0)</f>
        <v>22161.370000000003</v>
      </c>
      <c r="U282" s="16">
        <f>IFERROR(SUMIFS(ECT_CapAddBounds!$F$2:$F$5959,ECT_CapAddBounds!$H$2:$H$5959,_xlfn.CONCAT($B282,$C282),ECT_CapAddBounds!$E$2:$E$5959,"&lt;="&amp;D282)*1000,0)</f>
        <v>20717.999999999996</v>
      </c>
      <c r="V282" s="16">
        <f>IFERROR(SUMIFS(ECT_CapAddBounds!$G$2:$G$5959,ECT_CapAddBounds!$H$2:$H$5959,_xlfn.CONCAT($B282,$C282),ECT_CapAddBounds!$E$2:$E$5959,"&lt;="&amp;D282)*1000,0)</f>
        <v>34557</v>
      </c>
      <c r="W282" s="25"/>
      <c r="X282" s="25"/>
      <c r="Y282">
        <v>0.68</v>
      </c>
      <c r="Z282">
        <v>0.105</v>
      </c>
      <c r="AB282" s="25">
        <v>1</v>
      </c>
      <c r="AC282" s="25"/>
      <c r="AD282" s="24"/>
      <c r="AE282">
        <v>0</v>
      </c>
      <c r="AF282">
        <f>Y282*Conversions!$D$4</f>
        <v>0.84246395540036456</v>
      </c>
      <c r="AG282" s="3">
        <f t="shared" si="163"/>
        <v>9.3894944245996363</v>
      </c>
      <c r="AH282">
        <f t="shared" si="162"/>
        <v>25</v>
      </c>
      <c r="AI282">
        <f t="shared" si="160"/>
        <v>0.11442931981310331</v>
      </c>
      <c r="AJ282" s="14">
        <f t="shared" si="161"/>
        <v>82.054970176659609</v>
      </c>
    </row>
    <row r="283" spans="1:36" s="19" customFormat="1" hidden="1" x14ac:dyDescent="0.25">
      <c r="A283" s="19">
        <v>4</v>
      </c>
      <c r="B283" s="19" t="s">
        <v>23</v>
      </c>
      <c r="C283" s="19" t="s">
        <v>8</v>
      </c>
      <c r="D283" s="19">
        <f>_xlfn.XLOOKUP(A283,PeriodMap!$A$2:$A$45,PeriodMap!$B$2:$B$45)</f>
        <v>2029</v>
      </c>
      <c r="E283" s="19" t="s">
        <v>239</v>
      </c>
      <c r="G283" s="19" t="s">
        <v>6</v>
      </c>
      <c r="H283" s="19" t="s">
        <v>124</v>
      </c>
      <c r="I283" s="19" t="s">
        <v>40</v>
      </c>
      <c r="J283" s="19" t="s">
        <v>34</v>
      </c>
      <c r="K283" s="19">
        <v>8760</v>
      </c>
      <c r="L283" s="37">
        <f>_xlfn.XLOOKUP(_xlfn.CONCAT($B283,$C283,$D283),ECT_EfficiencyCostMaxAnnualUF!$J$2:$J$12484,ECT_EfficiencyCostMaxAnnualUF!$F$2:$F$12484)</f>
        <v>1</v>
      </c>
      <c r="M283" s="37">
        <f>_xlfn.XLOOKUP(_xlfn.CONCAT($B283,$C283,$D283),ECT_EfficiencyCostMaxAnnualUF!$J$2:$J$12484,ECT_EfficiencyCostMaxAnnualUF!$I$2:$I$12484)</f>
        <v>1</v>
      </c>
      <c r="N283" s="37">
        <f>_xlfn.XLOOKUP(_xlfn.CONCAT($B283,$C283,$D283),ECT_EfficiencyCostMaxAnnualUF!$J$2:$J$12484,ECT_EfficiencyCostMaxAnnualUF!$G$2:$G$12484)/1000</f>
        <v>26.435076690000002</v>
      </c>
      <c r="O283" s="37">
        <f>_xlfn.XLOOKUP(_xlfn.CONCAT($B283,$C283,$D283),ECT_EfficiencyCostMaxAnnualUF!$J$2:$J$12484,ECT_EfficiencyCostMaxAnnualUF!$H$2:$H$12484)</f>
        <v>0</v>
      </c>
      <c r="P283" s="82">
        <f>_xlfn.XLOOKUP(_xlfn.CONCAT($B283,$D283+1),ECT_Lifetime!$D$2:$D$1000,ECT_Lifetime!$C$2:$C$1000)</f>
        <v>25</v>
      </c>
      <c r="Q283" s="39">
        <f>_xlfn.XLOOKUP(_xlfn.CONCAT($B283,$D283),ECT_OperationalInfo!$G$2:$G$362,ECT_OperationalInfo!$D$2:$D$362)</f>
        <v>5.0000000000000001E-3</v>
      </c>
      <c r="R283" s="19">
        <f>_xlfn.XLOOKUP(_xlfn.CONCAT($B283,$D283),ECT_OperationalInfo!$G$2:$G$362,ECT_OperationalInfo!$E$2:$E$362)</f>
        <v>1</v>
      </c>
      <c r="S283" s="19">
        <f>_xlfn.XLOOKUP(_xlfn.CONCAT($B283,$D283),ECT_OperationalInfo!$G$2:$G$362,ECT_OperationalInfo!$F$2:$F$362)</f>
        <v>1</v>
      </c>
      <c r="T283" s="19">
        <f>SUMIF(ECT_LegacyCapacity!$F$2:$F$257,_xlfn.CONCAT($C283,$B283),ECT_LegacyCapacity!$E$2:$E$257)*1000-IFERROR(SUMIFS(ECT_LegacyRetirement!$F$2:$F$2701,ECT_LegacyRetirement!$G$2:$G$2701,_xlfn.CONCAT($B283,$C283),ECT_LegacyRetirement!$E$2:$E$2701,"&lt;="&amp;D283)*1000,0)</f>
        <v>0</v>
      </c>
      <c r="U283" s="41">
        <f>IFERROR(SUMIFS(ECT_CapAddBounds!$F$2:$F$5959,ECT_CapAddBounds!$H$2:$H$5959,_xlfn.CONCAT($B283,$C283),ECT_CapAddBounds!$E$2:$E$5959,"&lt;="&amp;D283)*1000,0)</f>
        <v>0</v>
      </c>
      <c r="V283" s="41">
        <f>IFERROR(SUMIFS(ECT_CapAddBounds!$G$2:$G$5959,ECT_CapAddBounds!$H$2:$H$5959,_xlfn.CONCAT($B283,$C283),ECT_CapAddBounds!$E$2:$E$5959,"&lt;="&amp;D283)*1000,0)</f>
        <v>0</v>
      </c>
      <c r="W283" s="42"/>
      <c r="X283" s="42"/>
      <c r="Y283" s="19">
        <v>6.7</v>
      </c>
      <c r="Z283" s="19">
        <v>0.112</v>
      </c>
      <c r="AA283" s="43"/>
      <c r="AB283" s="42">
        <v>1</v>
      </c>
      <c r="AC283" s="42"/>
      <c r="AD283" s="44"/>
      <c r="AE283" s="19">
        <v>0</v>
      </c>
      <c r="AF283" s="19">
        <f>Y283*Conversions!$D$4</f>
        <v>8.3007477958565321</v>
      </c>
      <c r="AG283" s="38">
        <f t="shared" si="163"/>
        <v>18.134328894143472</v>
      </c>
      <c r="AH283" s="19">
        <f t="shared" si="162"/>
        <v>25</v>
      </c>
      <c r="AI283" s="19">
        <f t="shared" si="160"/>
        <v>0.12047788778229078</v>
      </c>
      <c r="AJ283" s="45">
        <f t="shared" si="161"/>
        <v>150.51997696799813</v>
      </c>
    </row>
    <row r="284" spans="1:36" hidden="1" x14ac:dyDescent="0.25">
      <c r="A284" s="17">
        <v>4</v>
      </c>
      <c r="B284" s="17" t="s">
        <v>13</v>
      </c>
      <c r="C284" s="17" t="s">
        <v>80</v>
      </c>
      <c r="D284" s="17">
        <f>_xlfn.XLOOKUP(A284,PeriodMap!$A$2:$A$45,PeriodMap!$B$2:$B$45)</f>
        <v>2029</v>
      </c>
      <c r="E284" s="17" t="s">
        <v>227</v>
      </c>
      <c r="F284" s="17" t="s">
        <v>229</v>
      </c>
      <c r="G284" s="17" t="s">
        <v>6</v>
      </c>
      <c r="H284" s="17" t="s">
        <v>124</v>
      </c>
      <c r="I284" s="17" t="s">
        <v>33</v>
      </c>
      <c r="J284" s="17" t="s">
        <v>34</v>
      </c>
      <c r="K284" s="17">
        <v>8760</v>
      </c>
      <c r="L284" s="18">
        <f t="shared" ref="L284:S284" si="164">AVERAGE(L272,L260,L248,L236,L224)</f>
        <v>0.38096819999999998</v>
      </c>
      <c r="M284" s="18">
        <f t="shared" si="164"/>
        <v>0.85</v>
      </c>
      <c r="N284" s="18">
        <f t="shared" si="164"/>
        <v>13.721031290000003</v>
      </c>
      <c r="O284" s="18">
        <f t="shared" si="164"/>
        <v>133.5230182</v>
      </c>
      <c r="P284" s="18">
        <f t="shared" si="164"/>
        <v>40</v>
      </c>
      <c r="Q284" s="18">
        <f t="shared" si="164"/>
        <v>6.6000000000000003E-2</v>
      </c>
      <c r="R284" s="18">
        <f t="shared" si="164"/>
        <v>0.3</v>
      </c>
      <c r="S284" s="18">
        <f t="shared" si="164"/>
        <v>0.3</v>
      </c>
      <c r="T284" s="20">
        <f>T224+T236+T248+T260+T272</f>
        <v>258422.46999899999</v>
      </c>
      <c r="U284" s="20">
        <f t="shared" ref="U284:V284" si="165">U224+U236+U248+U260+U272</f>
        <v>16960</v>
      </c>
      <c r="V284" s="20">
        <f t="shared" si="165"/>
        <v>26960.000000000004</v>
      </c>
      <c r="W284" s="1">
        <f>CarriersTech_characteristics!$G$2</f>
        <v>17.207187650000002</v>
      </c>
      <c r="X284" s="1">
        <f>CarriersTech_characteristics!$H$28*1000</f>
        <v>1942097.6230000001</v>
      </c>
      <c r="Y284" s="18">
        <f>AVERAGE(Y272,Y260,Y248,Y236,Y224)</f>
        <v>3</v>
      </c>
      <c r="Z284" s="18">
        <f>AVERAGE(Z272,Z260,Z248,Z236,Z224)</f>
        <v>0.10500000000000001</v>
      </c>
      <c r="AB284" s="1">
        <f>1/L284/(1-Q284)</f>
        <v>2.8103758044980376</v>
      </c>
      <c r="AC284" s="25"/>
      <c r="AD284" s="31">
        <f>X284/(W284*Conversions!$D$2)</f>
        <v>0.40631575182871843</v>
      </c>
      <c r="AE284" s="18">
        <f t="shared" ref="AE284:AJ284" si="166">AVERAGE(AE272,AE260,AE248,AE236,AE224)</f>
        <v>7.8507860294473842E-5</v>
      </c>
      <c r="AF284" s="18">
        <f t="shared" si="166"/>
        <v>3.7167527444133723</v>
      </c>
      <c r="AG284" s="18">
        <f t="shared" si="166"/>
        <v>10.004278545586629</v>
      </c>
      <c r="AH284" s="18">
        <f t="shared" si="166"/>
        <v>40</v>
      </c>
      <c r="AI284" s="18">
        <f t="shared" si="166"/>
        <v>0.10697140835497035</v>
      </c>
      <c r="AJ284" s="18">
        <f t="shared" si="166"/>
        <v>93.522920745221626</v>
      </c>
    </row>
    <row r="285" spans="1:36" hidden="1" x14ac:dyDescent="0.25">
      <c r="A285" s="17">
        <v>4</v>
      </c>
      <c r="B285" s="17" t="s">
        <v>14</v>
      </c>
      <c r="C285" s="17" t="s">
        <v>80</v>
      </c>
      <c r="D285" s="17">
        <f>_xlfn.XLOOKUP(A285,PeriodMap!$A$2:$A$45,PeriodMap!$B$2:$B$45)</f>
        <v>2029</v>
      </c>
      <c r="E285" s="17" t="s">
        <v>227</v>
      </c>
      <c r="F285" s="17" t="s">
        <v>234</v>
      </c>
      <c r="G285" s="17" t="s">
        <v>6</v>
      </c>
      <c r="H285" s="17" t="s">
        <v>124</v>
      </c>
      <c r="I285" s="17" t="s">
        <v>35</v>
      </c>
      <c r="J285" s="17" t="s">
        <v>34</v>
      </c>
      <c r="K285" s="17">
        <v>8760</v>
      </c>
      <c r="L285" s="18">
        <f t="shared" ref="L285:S285" si="167">AVERAGE(L273,L261,L249,L237,L225)</f>
        <v>0.40444272199999992</v>
      </c>
      <c r="M285" s="18">
        <f t="shared" si="167"/>
        <v>0.85</v>
      </c>
      <c r="N285" s="18">
        <f t="shared" si="167"/>
        <v>8.512227803</v>
      </c>
      <c r="O285" s="18">
        <f t="shared" si="167"/>
        <v>0</v>
      </c>
      <c r="P285" s="18">
        <f t="shared" si="167"/>
        <v>25</v>
      </c>
      <c r="Q285" s="18">
        <f t="shared" si="167"/>
        <v>0.02</v>
      </c>
      <c r="R285" s="18">
        <f t="shared" si="167"/>
        <v>0.9</v>
      </c>
      <c r="S285" s="18">
        <f t="shared" si="167"/>
        <v>0.9</v>
      </c>
      <c r="T285" s="20">
        <f t="shared" ref="T285:V285" si="168">T225+T237+T249+T261+T273</f>
        <v>30767.200000000001</v>
      </c>
      <c r="U285" s="20">
        <f t="shared" si="168"/>
        <v>370</v>
      </c>
      <c r="V285" s="20">
        <f t="shared" si="168"/>
        <v>2372</v>
      </c>
      <c r="W285" s="1">
        <f>CarriersTech_characteristics!$G$3</f>
        <v>37.681199999999997</v>
      </c>
      <c r="X285" s="1">
        <f>CarriersTech_characteristics!$H$3*1000</f>
        <v>3025024.5490000001</v>
      </c>
      <c r="Y285" s="18">
        <f t="shared" ref="Y285:Z285" si="169">AVERAGE(Y273,Y261,Y249,Y237,Y225)</f>
        <v>2.9</v>
      </c>
      <c r="Z285" s="18">
        <f t="shared" si="169"/>
        <v>0.10500000000000001</v>
      </c>
      <c r="AB285" s="1">
        <f>1/L285/(1-Q285)</f>
        <v>2.5229979617863076</v>
      </c>
      <c r="AC285" s="25"/>
      <c r="AD285" s="31">
        <f>(X285*Conversions!$D$3)/(W285*Conversions!$D$2)</f>
        <v>0.23958587284408495</v>
      </c>
      <c r="AE285" s="18">
        <f t="shared" ref="AE285:AJ285" si="170">AVERAGE(AE273,AE261,AE249,AE237,AE225)</f>
        <v>0</v>
      </c>
      <c r="AF285" s="18">
        <f t="shared" si="170"/>
        <v>3.5928609862662606</v>
      </c>
      <c r="AG285" s="18">
        <f t="shared" si="170"/>
        <v>4.9193668167337403</v>
      </c>
      <c r="AH285" s="18">
        <f t="shared" si="170"/>
        <v>25</v>
      </c>
      <c r="AI285" s="18">
        <f t="shared" si="170"/>
        <v>0.11442931981310331</v>
      </c>
      <c r="AJ285" s="18">
        <f t="shared" si="170"/>
        <v>42.990440079242902</v>
      </c>
    </row>
    <row r="286" spans="1:36" hidden="1" x14ac:dyDescent="0.25">
      <c r="A286" s="17">
        <v>4</v>
      </c>
      <c r="B286" s="17" t="s">
        <v>16</v>
      </c>
      <c r="C286" s="17" t="s">
        <v>80</v>
      </c>
      <c r="D286" s="17">
        <f>_xlfn.XLOOKUP(A286,PeriodMap!$A$2:$A$45,PeriodMap!$B$2:$B$45)</f>
        <v>2029</v>
      </c>
      <c r="E286" s="17" t="s">
        <v>227</v>
      </c>
      <c r="F286" s="17"/>
      <c r="G286" s="17" t="s">
        <v>6</v>
      </c>
      <c r="H286" s="17" t="s">
        <v>124</v>
      </c>
      <c r="I286" s="17" t="s">
        <v>35</v>
      </c>
      <c r="J286" s="17" t="s">
        <v>34</v>
      </c>
      <c r="K286" s="17">
        <v>8760</v>
      </c>
      <c r="L286" s="18">
        <f t="shared" ref="L286:S286" si="171">AVERAGE(L274,L262,L250,L238,L226)</f>
        <v>0.28070162799999998</v>
      </c>
      <c r="M286" s="18">
        <f t="shared" si="171"/>
        <v>0.85</v>
      </c>
      <c r="N286" s="18">
        <f t="shared" si="171"/>
        <v>6.6797506490000007</v>
      </c>
      <c r="O286" s="18">
        <f t="shared" si="171"/>
        <v>0</v>
      </c>
      <c r="P286" s="18">
        <f t="shared" si="171"/>
        <v>25</v>
      </c>
      <c r="Q286" s="18">
        <f t="shared" si="171"/>
        <v>0.01</v>
      </c>
      <c r="R286" s="18">
        <f t="shared" si="171"/>
        <v>1</v>
      </c>
      <c r="S286" s="18">
        <f t="shared" si="171"/>
        <v>1</v>
      </c>
      <c r="T286" s="20">
        <f t="shared" ref="T286:V286" si="172">T226+T238+T250+T262+T274</f>
        <v>0</v>
      </c>
      <c r="U286" s="20">
        <f t="shared" si="172"/>
        <v>0</v>
      </c>
      <c r="V286" s="20">
        <f t="shared" si="172"/>
        <v>9000</v>
      </c>
      <c r="W286" s="1">
        <f>CarriersTech_characteristics!$G$3</f>
        <v>37.681199999999997</v>
      </c>
      <c r="X286" s="1">
        <f>CarriersTech_characteristics!$H$3*1000</f>
        <v>3025024.5490000001</v>
      </c>
      <c r="Y286" s="18">
        <f t="shared" ref="Y286:Z286" si="173">AVERAGE(Y274,Y262,Y250,Y238,Y226)</f>
        <v>0.7</v>
      </c>
      <c r="Z286" s="18">
        <f t="shared" si="173"/>
        <v>0.10500000000000001</v>
      </c>
      <c r="AB286" s="1">
        <f>1/L286/(1-Q286)</f>
        <v>3.5984864687033813</v>
      </c>
      <c r="AC286" s="25"/>
      <c r="AD286" s="31">
        <f>(X286*Conversions!$D$3)/(W286*Conversions!$D$2)</f>
        <v>0.23958587284408495</v>
      </c>
      <c r="AE286" s="18">
        <f t="shared" ref="AE286:AJ286" si="174">AVERAGE(AE274,AE262,AE250,AE238,AE226)</f>
        <v>0</v>
      </c>
      <c r="AF286" s="18">
        <f t="shared" si="174"/>
        <v>0.86724230702978689</v>
      </c>
      <c r="AG286" s="18">
        <f t="shared" si="174"/>
        <v>5.8125083419702133</v>
      </c>
      <c r="AH286" s="18">
        <f t="shared" si="174"/>
        <v>25</v>
      </c>
      <c r="AI286" s="18">
        <f t="shared" si="174"/>
        <v>0.11442931981310331</v>
      </c>
      <c r="AJ286" s="18">
        <f t="shared" si="174"/>
        <v>50.795620837943865</v>
      </c>
    </row>
    <row r="287" spans="1:36" hidden="1" x14ac:dyDescent="0.25">
      <c r="A287" s="17">
        <v>4</v>
      </c>
      <c r="B287" s="17" t="s">
        <v>17</v>
      </c>
      <c r="C287" s="17" t="s">
        <v>80</v>
      </c>
      <c r="D287" s="17">
        <f>_xlfn.XLOOKUP(A287,PeriodMap!$A$2:$A$45,PeriodMap!$B$2:$B$45)</f>
        <v>2029</v>
      </c>
      <c r="E287" s="17" t="s">
        <v>227</v>
      </c>
      <c r="F287" s="17" t="s">
        <v>235</v>
      </c>
      <c r="G287" s="17" t="s">
        <v>6</v>
      </c>
      <c r="H287" s="17" t="s">
        <v>124</v>
      </c>
      <c r="I287" s="17" t="s">
        <v>36</v>
      </c>
      <c r="J287" s="17" t="s">
        <v>34</v>
      </c>
      <c r="K287" s="17">
        <v>8760</v>
      </c>
      <c r="L287" s="18">
        <f t="shared" ref="L287:S287" si="175">AVERAGE(L275,L263,L251,L239,L227)</f>
        <v>1</v>
      </c>
      <c r="M287" s="18">
        <f t="shared" si="175"/>
        <v>0.70916666699999997</v>
      </c>
      <c r="N287" s="18">
        <f t="shared" si="175"/>
        <v>20.833210350000002</v>
      </c>
      <c r="O287" s="18">
        <f t="shared" si="175"/>
        <v>0</v>
      </c>
      <c r="P287" s="18">
        <f t="shared" si="175"/>
        <v>40</v>
      </c>
      <c r="Q287" s="18">
        <f t="shared" si="175"/>
        <v>0.10780000000000001</v>
      </c>
      <c r="R287" s="18">
        <f t="shared" si="175"/>
        <v>0.01</v>
      </c>
      <c r="S287" s="18">
        <f t="shared" si="175"/>
        <v>0.01</v>
      </c>
      <c r="T287" s="20">
        <f t="shared" ref="T287:V287" si="176">T227+T239+T251+T263+T275</f>
        <v>8180.0099999999993</v>
      </c>
      <c r="U287" s="20">
        <f t="shared" si="176"/>
        <v>4800</v>
      </c>
      <c r="V287" s="20">
        <f t="shared" si="176"/>
        <v>4800</v>
      </c>
      <c r="W287" s="27"/>
      <c r="X287" s="27"/>
      <c r="Y287" s="18">
        <f t="shared" ref="Y287:Z287" si="177">AVERAGE(Y275,Y263,Y251,Y239,Y227)</f>
        <v>4.3</v>
      </c>
      <c r="Z287" s="18">
        <f t="shared" si="177"/>
        <v>0.10500000000000001</v>
      </c>
      <c r="AB287" s="1">
        <f>1/L287/(1-Q287)</f>
        <v>1.1208249271463797</v>
      </c>
      <c r="AC287" s="25"/>
      <c r="AD287" s="26"/>
      <c r="AE287" s="18">
        <f t="shared" ref="AE287:AJ287" si="178">AVERAGE(AE275,AE263,AE251,AE239,AE227)</f>
        <v>0</v>
      </c>
      <c r="AF287" s="18">
        <f t="shared" si="178"/>
        <v>5.3273456003258337</v>
      </c>
      <c r="AG287" s="18">
        <f t="shared" si="178"/>
        <v>15.505864749674169</v>
      </c>
      <c r="AH287" s="18">
        <f t="shared" si="178"/>
        <v>40</v>
      </c>
      <c r="AI287" s="18">
        <f t="shared" si="178"/>
        <v>0.10697140835497035</v>
      </c>
      <c r="AJ287" s="18">
        <f t="shared" si="178"/>
        <v>144.95335705238193</v>
      </c>
    </row>
    <row r="288" spans="1:36" hidden="1" x14ac:dyDescent="0.25">
      <c r="A288" s="17">
        <v>4</v>
      </c>
      <c r="B288" s="17" t="s">
        <v>22</v>
      </c>
      <c r="C288" s="17" t="s">
        <v>80</v>
      </c>
      <c r="D288" s="17">
        <f>_xlfn.XLOOKUP(A288,PeriodMap!$A$2:$A$45,PeriodMap!$B$2:$B$45)</f>
        <v>2029</v>
      </c>
      <c r="E288" s="17" t="s">
        <v>227</v>
      </c>
      <c r="F288" s="17"/>
      <c r="G288" s="17" t="s">
        <v>6</v>
      </c>
      <c r="H288" s="17" t="s">
        <v>124</v>
      </c>
      <c r="I288" s="17" t="s">
        <v>36</v>
      </c>
      <c r="J288" s="17" t="s">
        <v>34</v>
      </c>
      <c r="K288" s="17">
        <v>8760</v>
      </c>
      <c r="L288" s="18">
        <f t="shared" ref="L288:S288" si="179">AVERAGE(L276,L264,L252,L240,L228)</f>
        <v>1</v>
      </c>
      <c r="M288" s="18">
        <f t="shared" si="179"/>
        <v>0.70916666699999997</v>
      </c>
      <c r="N288" s="18">
        <f t="shared" si="179"/>
        <v>35.289429389999995</v>
      </c>
      <c r="O288" s="18">
        <f t="shared" si="179"/>
        <v>0</v>
      </c>
      <c r="P288" s="18">
        <f t="shared" si="179"/>
        <v>30</v>
      </c>
      <c r="Q288" s="18">
        <f t="shared" si="179"/>
        <v>0.05</v>
      </c>
      <c r="R288" s="18">
        <f t="shared" si="179"/>
        <v>0.01</v>
      </c>
      <c r="S288" s="18">
        <f t="shared" si="179"/>
        <v>0.01</v>
      </c>
      <c r="T288" s="20">
        <f t="shared" ref="T288:V288" si="180">T228+T240+T252+T264+T276</f>
        <v>0</v>
      </c>
      <c r="U288" s="20">
        <f t="shared" si="180"/>
        <v>0</v>
      </c>
      <c r="V288" s="20">
        <f t="shared" si="180"/>
        <v>0</v>
      </c>
      <c r="W288" s="27"/>
      <c r="X288" s="27"/>
      <c r="Y288" s="18">
        <f t="shared" ref="Y288:Z288" si="181">AVERAGE(Y276,Y264,Y252,Y240,Y228)</f>
        <v>5</v>
      </c>
      <c r="Z288" s="18">
        <f t="shared" si="181"/>
        <v>0.10500000000000001</v>
      </c>
      <c r="AB288" s="1">
        <f>1/L288/(1-Q288)</f>
        <v>1.0526315789473684</v>
      </c>
      <c r="AC288" s="25"/>
      <c r="AD288" s="26"/>
      <c r="AE288" s="18">
        <f t="shared" ref="AE288:AJ288" si="182">AVERAGE(AE276,AE264,AE252,AE240,AE228)</f>
        <v>0</v>
      </c>
      <c r="AF288" s="18">
        <f t="shared" si="182"/>
        <v>6.1945879073556211</v>
      </c>
      <c r="AG288" s="18">
        <f t="shared" si="182"/>
        <v>29.094841482644377</v>
      </c>
      <c r="AH288" s="18">
        <f t="shared" si="182"/>
        <v>30</v>
      </c>
      <c r="AI288" s="18">
        <f t="shared" si="182"/>
        <v>0.11052848152960512</v>
      </c>
      <c r="AJ288" s="18">
        <f t="shared" si="182"/>
        <v>263.2338839727143</v>
      </c>
    </row>
    <row r="289" spans="1:36" hidden="1" x14ac:dyDescent="0.25">
      <c r="A289" s="17">
        <v>4</v>
      </c>
      <c r="B289" s="17" t="s">
        <v>15</v>
      </c>
      <c r="C289" s="17" t="s">
        <v>80</v>
      </c>
      <c r="D289" s="17">
        <f>_xlfn.XLOOKUP(A289,PeriodMap!$A$2:$A$45,PeriodMap!$B$2:$B$45)</f>
        <v>2029</v>
      </c>
      <c r="E289" s="17" t="s">
        <v>231</v>
      </c>
      <c r="F289" s="17" t="s">
        <v>232</v>
      </c>
      <c r="G289" s="17" t="s">
        <v>6</v>
      </c>
      <c r="H289" s="17" t="s">
        <v>124</v>
      </c>
      <c r="I289" s="17" t="s">
        <v>37</v>
      </c>
      <c r="J289" s="17" t="s">
        <v>34</v>
      </c>
      <c r="K289" s="17">
        <v>8760</v>
      </c>
      <c r="L289" s="18">
        <f t="shared" ref="L289:S289" si="183">AVERAGE(L277,L265,L253,L241,L229)</f>
        <v>1</v>
      </c>
      <c r="M289" s="18">
        <f t="shared" si="183"/>
        <v>1</v>
      </c>
      <c r="N289" s="18">
        <f t="shared" si="183"/>
        <v>19.631814519999999</v>
      </c>
      <c r="O289" s="18">
        <f t="shared" si="183"/>
        <v>0</v>
      </c>
      <c r="P289" s="18">
        <f t="shared" si="183"/>
        <v>40</v>
      </c>
      <c r="Q289" s="18">
        <f t="shared" si="183"/>
        <v>6.0000000000000001E-3</v>
      </c>
      <c r="R289" s="18">
        <f t="shared" si="183"/>
        <v>1</v>
      </c>
      <c r="S289" s="18">
        <f t="shared" si="183"/>
        <v>1</v>
      </c>
      <c r="T289" s="20">
        <f t="shared" ref="T289:V289" si="184">T229+T241+T253+T265+T277</f>
        <v>46491.18</v>
      </c>
      <c r="U289" s="20">
        <f t="shared" si="184"/>
        <v>7874</v>
      </c>
      <c r="V289" s="20">
        <f t="shared" si="184"/>
        <v>7874</v>
      </c>
      <c r="W289" s="25"/>
      <c r="X289" s="28"/>
      <c r="Y289" s="18">
        <f t="shared" ref="Y289:Z289" si="185">AVERAGE(Y277,Y265,Y253,Y241,Y229)</f>
        <v>4.4000000000000004</v>
      </c>
      <c r="Z289" s="18">
        <f t="shared" si="185"/>
        <v>0.10500000000000001</v>
      </c>
      <c r="AB289" s="24"/>
      <c r="AC289" s="1">
        <f>L289-Q289</f>
        <v>0.99399999999999999</v>
      </c>
      <c r="AD289" s="24"/>
      <c r="AE289" s="18">
        <f t="shared" ref="AE289:AJ289" si="186">AVERAGE(AE277,AE265,AE253,AE241,AE229)</f>
        <v>0</v>
      </c>
      <c r="AF289" s="18">
        <f t="shared" si="186"/>
        <v>5.4512373584729472</v>
      </c>
      <c r="AG289" s="18">
        <f t="shared" si="186"/>
        <v>14.180577161527051</v>
      </c>
      <c r="AH289" s="18">
        <f t="shared" si="186"/>
        <v>40</v>
      </c>
      <c r="AI289" s="18">
        <f t="shared" si="186"/>
        <v>0.10697140835497035</v>
      </c>
      <c r="AJ289" s="18">
        <f t="shared" si="186"/>
        <v>132.56418121065303</v>
      </c>
    </row>
    <row r="290" spans="1:36" hidden="1" x14ac:dyDescent="0.25">
      <c r="A290" s="17">
        <v>4</v>
      </c>
      <c r="B290" s="17" t="s">
        <v>18</v>
      </c>
      <c r="C290" s="17" t="s">
        <v>80</v>
      </c>
      <c r="D290" s="17">
        <f>_xlfn.XLOOKUP(A290,PeriodMap!$A$2:$A$45,PeriodMap!$B$2:$B$45)</f>
        <v>2029</v>
      </c>
      <c r="E290" s="17" t="s">
        <v>231</v>
      </c>
      <c r="F290" s="17" t="s">
        <v>233</v>
      </c>
      <c r="G290" s="17" t="s">
        <v>6</v>
      </c>
      <c r="H290" s="17" t="s">
        <v>124</v>
      </c>
      <c r="I290" s="17" t="s">
        <v>37</v>
      </c>
      <c r="J290" s="17" t="s">
        <v>34</v>
      </c>
      <c r="K290" s="17">
        <v>8760</v>
      </c>
      <c r="L290" s="18">
        <f t="shared" ref="L290:S290" si="187">AVERAGE(L278,L266,L254,L242,L230)</f>
        <v>1</v>
      </c>
      <c r="M290" s="18">
        <f t="shared" si="187"/>
        <v>1</v>
      </c>
      <c r="N290" s="18">
        <f t="shared" si="187"/>
        <v>11.825348760000001</v>
      </c>
      <c r="O290" s="18">
        <f t="shared" si="187"/>
        <v>0</v>
      </c>
      <c r="P290" s="18">
        <f t="shared" si="187"/>
        <v>35</v>
      </c>
      <c r="Q290" s="18">
        <f t="shared" si="187"/>
        <v>0.01</v>
      </c>
      <c r="R290" s="18">
        <f t="shared" si="187"/>
        <v>1</v>
      </c>
      <c r="S290" s="18">
        <f t="shared" si="187"/>
        <v>1</v>
      </c>
      <c r="T290" s="20">
        <f t="shared" ref="T290:V290" si="188">T230+T242+T254+T266+T278</f>
        <v>4939.05</v>
      </c>
      <c r="U290" s="20">
        <f t="shared" si="188"/>
        <v>388.00000000000011</v>
      </c>
      <c r="V290" s="20">
        <f t="shared" si="188"/>
        <v>388.00000000000011</v>
      </c>
      <c r="W290" s="25"/>
      <c r="X290" s="28"/>
      <c r="Y290" s="18">
        <f t="shared" ref="Y290:Z290" si="189">AVERAGE(Y278,Y266,Y254,Y242,Y230)</f>
        <v>2.4</v>
      </c>
      <c r="Z290" s="18">
        <f t="shared" si="189"/>
        <v>8.3500000000000005E-2</v>
      </c>
      <c r="AB290" s="24"/>
      <c r="AC290" s="1">
        <f>L290-Q290</f>
        <v>0.99</v>
      </c>
      <c r="AD290" s="24"/>
      <c r="AE290" s="18">
        <f t="shared" ref="AE290:AJ290" si="190">AVERAGE(AE278,AE266,AE254,AE242,AE230)</f>
        <v>0</v>
      </c>
      <c r="AF290" s="18">
        <f t="shared" si="190"/>
        <v>2.973402195530698</v>
      </c>
      <c r="AG290" s="18">
        <f t="shared" si="190"/>
        <v>8.8519465644693032</v>
      </c>
      <c r="AH290" s="18">
        <f t="shared" si="190"/>
        <v>35</v>
      </c>
      <c r="AI290" s="18">
        <f t="shared" si="190"/>
        <v>8.8866958914066166E-2</v>
      </c>
      <c r="AJ290" s="18">
        <f t="shared" si="190"/>
        <v>99.608973600965513</v>
      </c>
    </row>
    <row r="291" spans="1:36" hidden="1" x14ac:dyDescent="0.25">
      <c r="A291" s="17">
        <v>4</v>
      </c>
      <c r="B291" s="17" t="s">
        <v>7</v>
      </c>
      <c r="C291" s="17" t="s">
        <v>80</v>
      </c>
      <c r="D291" s="17">
        <f>_xlfn.XLOOKUP(A291,PeriodMap!$A$2:$A$45,PeriodMap!$B$2:$B$45)</f>
        <v>2029</v>
      </c>
      <c r="E291" s="17" t="s">
        <v>227</v>
      </c>
      <c r="F291" s="17" t="s">
        <v>230</v>
      </c>
      <c r="G291" s="17" t="s">
        <v>6</v>
      </c>
      <c r="H291" s="17" t="s">
        <v>124</v>
      </c>
      <c r="I291" s="17" t="s">
        <v>38</v>
      </c>
      <c r="J291" s="17" t="s">
        <v>34</v>
      </c>
      <c r="K291" s="17">
        <v>8760</v>
      </c>
      <c r="L291" s="18">
        <f t="shared" ref="L291:S291" si="191">AVERAGE(L279,L267,L255,L243,L231)</f>
        <v>0.23884589699999997</v>
      </c>
      <c r="M291" s="18">
        <f t="shared" si="191"/>
        <v>1</v>
      </c>
      <c r="N291" s="18">
        <f t="shared" si="191"/>
        <v>7.7134572399999994</v>
      </c>
      <c r="O291" s="18">
        <f t="shared" si="191"/>
        <v>0</v>
      </c>
      <c r="P291" s="18">
        <f t="shared" si="191"/>
        <v>20</v>
      </c>
      <c r="Q291" s="18">
        <f t="shared" si="191"/>
        <v>0.1</v>
      </c>
      <c r="R291" s="18">
        <f t="shared" si="191"/>
        <v>0.06</v>
      </c>
      <c r="S291" s="18">
        <f t="shared" si="191"/>
        <v>0.06</v>
      </c>
      <c r="T291" s="20">
        <f t="shared" ref="T291:V291" si="192">T231+T243+T255+T267+T279</f>
        <v>10830.04</v>
      </c>
      <c r="U291" s="20">
        <f t="shared" si="192"/>
        <v>2850.0000000000005</v>
      </c>
      <c r="V291" s="20">
        <f t="shared" si="192"/>
        <v>2850.0000000000005</v>
      </c>
      <c r="W291" s="1">
        <f>CarriersTech_characteristics!$G$7</f>
        <v>13.648968</v>
      </c>
      <c r="X291" s="1">
        <f>CarriersTech_characteristics!$H$5*1000</f>
        <v>1656436.6880000001</v>
      </c>
      <c r="Y291" s="18">
        <f t="shared" ref="Y291:Z291" si="193">AVERAGE(Y279,Y267,Y255,Y243,Y231)</f>
        <v>1</v>
      </c>
      <c r="Z291" s="18">
        <f t="shared" si="193"/>
        <v>8.3500000000000005E-2</v>
      </c>
      <c r="AB291" s="1">
        <f>1/L291/(1-Q291)</f>
        <v>4.6519999927447415</v>
      </c>
      <c r="AC291" s="25"/>
      <c r="AD291" s="30">
        <f>X291/(W291*Conversions!$D$2)</f>
        <v>0.43689545093040172</v>
      </c>
      <c r="AE291" s="18">
        <f t="shared" ref="AE291:AJ291" si="194">AVERAGE(AE279,AE267,AE255,AE243,AE231)</f>
        <v>0</v>
      </c>
      <c r="AF291" s="18">
        <f t="shared" si="194"/>
        <v>1.2389175814711242</v>
      </c>
      <c r="AG291" s="18">
        <f t="shared" si="194"/>
        <v>6.4745396585288741</v>
      </c>
      <c r="AH291" s="18">
        <f t="shared" si="194"/>
        <v>20</v>
      </c>
      <c r="AI291" s="18">
        <f t="shared" si="194"/>
        <v>0.10451929579519206</v>
      </c>
      <c r="AJ291" s="18">
        <f t="shared" si="194"/>
        <v>61.945879076872885</v>
      </c>
    </row>
    <row r="292" spans="1:36" hidden="1" x14ac:dyDescent="0.25">
      <c r="A292" s="17">
        <v>4</v>
      </c>
      <c r="B292" s="17" t="s">
        <v>19</v>
      </c>
      <c r="C292" s="17" t="s">
        <v>80</v>
      </c>
      <c r="D292" s="17">
        <f>_xlfn.XLOOKUP(A292,PeriodMap!$A$2:$A$45,PeriodMap!$B$2:$B$45)</f>
        <v>2029</v>
      </c>
      <c r="E292" s="17" t="s">
        <v>239</v>
      </c>
      <c r="F292" s="17" t="s">
        <v>236</v>
      </c>
      <c r="G292" s="17" t="s">
        <v>6</v>
      </c>
      <c r="H292" s="17" t="s">
        <v>124</v>
      </c>
      <c r="I292" s="17" t="s">
        <v>39</v>
      </c>
      <c r="J292" s="17" t="s">
        <v>34</v>
      </c>
      <c r="K292" s="17">
        <v>8760</v>
      </c>
      <c r="L292" s="18">
        <f t="shared" ref="L292:S292" si="195">AVERAGE(L280,L268,L256,L244,L232)</f>
        <v>1</v>
      </c>
      <c r="M292" s="18">
        <f t="shared" si="195"/>
        <v>1</v>
      </c>
      <c r="N292" s="18">
        <f t="shared" si="195"/>
        <v>4.5764735559999998</v>
      </c>
      <c r="O292" s="18">
        <f t="shared" si="195"/>
        <v>0</v>
      </c>
      <c r="P292" s="18">
        <f t="shared" si="195"/>
        <v>25</v>
      </c>
      <c r="Q292" s="18">
        <f t="shared" si="195"/>
        <v>0.01</v>
      </c>
      <c r="R292" s="18">
        <f t="shared" si="195"/>
        <v>1</v>
      </c>
      <c r="S292" s="18">
        <f t="shared" si="195"/>
        <v>1</v>
      </c>
      <c r="T292" s="20">
        <f t="shared" ref="T292:V292" si="196">T232+T244+T256+T268+T280</f>
        <v>58366.792573999992</v>
      </c>
      <c r="U292" s="20">
        <f t="shared" si="196"/>
        <v>90048</v>
      </c>
      <c r="V292" s="20">
        <f t="shared" si="196"/>
        <v>167164.99999999997</v>
      </c>
      <c r="W292" s="25"/>
      <c r="X292" s="29" t="s">
        <v>248</v>
      </c>
      <c r="Y292" s="18">
        <f t="shared" ref="Y292:Z292" si="197">AVERAGE(Y280,Y268,Y256,Y244,Y232)</f>
        <v>0.35</v>
      </c>
      <c r="Z292" s="18">
        <f t="shared" si="197"/>
        <v>0.10500000000000001</v>
      </c>
      <c r="AB292" s="25">
        <v>1</v>
      </c>
      <c r="AC292" s="25"/>
      <c r="AD292" s="24"/>
      <c r="AE292" s="18">
        <f t="shared" ref="AE292:AJ292" si="198">AVERAGE(AE280,AE268,AE256,AE244,AE232)</f>
        <v>0</v>
      </c>
      <c r="AF292" s="18">
        <f t="shared" si="198"/>
        <v>0.43362115351489344</v>
      </c>
      <c r="AG292" s="18">
        <f t="shared" si="198"/>
        <v>4.1428524024851061</v>
      </c>
      <c r="AH292" s="18">
        <f t="shared" si="198"/>
        <v>25</v>
      </c>
      <c r="AI292" s="18">
        <f t="shared" si="198"/>
        <v>0.11442931981310331</v>
      </c>
      <c r="AJ292" s="18">
        <f t="shared" si="198"/>
        <v>36.204465859375908</v>
      </c>
    </row>
    <row r="293" spans="1:36" hidden="1" x14ac:dyDescent="0.25">
      <c r="A293" s="17">
        <v>4</v>
      </c>
      <c r="B293" s="17" t="s">
        <v>20</v>
      </c>
      <c r="C293" s="17" t="s">
        <v>80</v>
      </c>
      <c r="D293" s="17">
        <f>_xlfn.XLOOKUP(A293,PeriodMap!$A$2:$A$45,PeriodMap!$B$2:$B$45)</f>
        <v>2029</v>
      </c>
      <c r="E293" s="17" t="s">
        <v>239</v>
      </c>
      <c r="F293" s="17" t="s">
        <v>237</v>
      </c>
      <c r="G293" s="17" t="s">
        <v>6</v>
      </c>
      <c r="H293" s="17" t="s">
        <v>124</v>
      </c>
      <c r="I293" s="17" t="s">
        <v>39</v>
      </c>
      <c r="J293" s="17" t="s">
        <v>34</v>
      </c>
      <c r="K293" s="17">
        <v>8760</v>
      </c>
      <c r="L293" s="18">
        <f t="shared" ref="L293:S293" si="199">AVERAGE(L281,L269,L257,L245,L233)</f>
        <v>1</v>
      </c>
      <c r="M293" s="18">
        <f t="shared" si="199"/>
        <v>1</v>
      </c>
      <c r="N293" s="18">
        <f t="shared" si="199"/>
        <v>4.5458986489999997</v>
      </c>
      <c r="O293" s="18">
        <f t="shared" si="199"/>
        <v>0</v>
      </c>
      <c r="P293" s="18">
        <f t="shared" si="199"/>
        <v>25</v>
      </c>
      <c r="Q293" s="18">
        <f t="shared" si="199"/>
        <v>6.0000000000000001E-3</v>
      </c>
      <c r="R293" s="18">
        <f t="shared" si="199"/>
        <v>1</v>
      </c>
      <c r="S293" s="18">
        <f t="shared" si="199"/>
        <v>1</v>
      </c>
      <c r="T293" s="20">
        <f t="shared" ref="T293:V293" si="200">T233+T245+T257+T269+T281</f>
        <v>9468.2674249999982</v>
      </c>
      <c r="U293" s="20">
        <f t="shared" si="200"/>
        <v>45868</v>
      </c>
      <c r="V293" s="20">
        <f t="shared" si="200"/>
        <v>65594</v>
      </c>
      <c r="W293" s="25"/>
      <c r="X293" s="25"/>
      <c r="Y293" s="18">
        <f t="shared" ref="Y293:Z293" si="201">AVERAGE(Y281,Y269,Y257,Y245,Y233)</f>
        <v>0.51</v>
      </c>
      <c r="Z293" s="18">
        <f t="shared" si="201"/>
        <v>0.10400000000000001</v>
      </c>
      <c r="AB293" s="25">
        <v>1</v>
      </c>
      <c r="AC293" s="25"/>
      <c r="AD293" s="24"/>
      <c r="AE293" s="18">
        <f t="shared" ref="AE293:AJ293" si="202">AVERAGE(AE281,AE269,AE257,AE245,AE233)</f>
        <v>0</v>
      </c>
      <c r="AF293" s="18">
        <f t="shared" si="202"/>
        <v>0.63184796655027331</v>
      </c>
      <c r="AG293" s="18">
        <f t="shared" si="202"/>
        <v>3.9140506824497265</v>
      </c>
      <c r="AH293" s="18">
        <f t="shared" si="202"/>
        <v>25</v>
      </c>
      <c r="AI293" s="18">
        <f t="shared" si="202"/>
        <v>0.11357300490974749</v>
      </c>
      <c r="AJ293" s="18">
        <f t="shared" si="202"/>
        <v>34.462861007860859</v>
      </c>
    </row>
    <row r="294" spans="1:36" hidden="1" x14ac:dyDescent="0.25">
      <c r="A294" s="17">
        <v>4</v>
      </c>
      <c r="B294" s="17" t="s">
        <v>21</v>
      </c>
      <c r="C294" s="17" t="s">
        <v>80</v>
      </c>
      <c r="D294" s="17">
        <f>_xlfn.XLOOKUP(A294,PeriodMap!$A$2:$A$45,PeriodMap!$B$2:$B$45)</f>
        <v>2029</v>
      </c>
      <c r="E294" s="17" t="s">
        <v>239</v>
      </c>
      <c r="F294" s="17" t="s">
        <v>238</v>
      </c>
      <c r="G294" s="17" t="s">
        <v>6</v>
      </c>
      <c r="H294" s="17" t="s">
        <v>124</v>
      </c>
      <c r="I294" s="17" t="s">
        <v>40</v>
      </c>
      <c r="J294" s="17" t="s">
        <v>34</v>
      </c>
      <c r="K294" s="17">
        <v>8760</v>
      </c>
      <c r="L294" s="18">
        <f t="shared" ref="L294:S294" si="203">AVERAGE(L282,L270,L258,L246,L234)</f>
        <v>1</v>
      </c>
      <c r="M294" s="18">
        <f t="shared" si="203"/>
        <v>1</v>
      </c>
      <c r="N294" s="18">
        <f t="shared" si="203"/>
        <v>10.23195838</v>
      </c>
      <c r="O294" s="18">
        <f t="shared" si="203"/>
        <v>0</v>
      </c>
      <c r="P294" s="18">
        <f t="shared" si="203"/>
        <v>25</v>
      </c>
      <c r="Q294" s="18">
        <f t="shared" si="203"/>
        <v>5.0000000000000001E-3</v>
      </c>
      <c r="R294" s="18">
        <f t="shared" si="203"/>
        <v>1</v>
      </c>
      <c r="S294" s="18">
        <f t="shared" si="203"/>
        <v>1</v>
      </c>
      <c r="T294" s="20">
        <f t="shared" ref="T294:V294" si="204">T234+T246+T258+T270+T282</f>
        <v>46169.83</v>
      </c>
      <c r="U294" s="20">
        <f t="shared" si="204"/>
        <v>44714</v>
      </c>
      <c r="V294" s="20">
        <f t="shared" si="204"/>
        <v>82021</v>
      </c>
      <c r="W294" s="25"/>
      <c r="X294" s="25"/>
      <c r="Y294" s="18">
        <f t="shared" ref="Y294:Z294" si="205">AVERAGE(Y282,Y270,Y258,Y246,Y234)</f>
        <v>0.68</v>
      </c>
      <c r="Z294" s="18">
        <f t="shared" si="205"/>
        <v>0.10500000000000001</v>
      </c>
      <c r="AB294" s="25">
        <v>1</v>
      </c>
      <c r="AC294" s="25"/>
      <c r="AD294" s="24"/>
      <c r="AE294" s="18">
        <f t="shared" ref="AE294:AJ294" si="206">AVERAGE(AE282,AE270,AE258,AE246,AE234)</f>
        <v>0</v>
      </c>
      <c r="AF294" s="18">
        <f t="shared" si="206"/>
        <v>0.84246395540036456</v>
      </c>
      <c r="AG294" s="18">
        <f t="shared" si="206"/>
        <v>9.3894944245996363</v>
      </c>
      <c r="AH294" s="18">
        <f t="shared" si="206"/>
        <v>25</v>
      </c>
      <c r="AI294" s="18">
        <f t="shared" si="206"/>
        <v>0.11442931981310331</v>
      </c>
      <c r="AJ294" s="18">
        <f t="shared" si="206"/>
        <v>82.054970176659609</v>
      </c>
    </row>
    <row r="295" spans="1:36" s="19" customFormat="1" hidden="1" x14ac:dyDescent="0.25">
      <c r="A295" s="83">
        <v>4</v>
      </c>
      <c r="B295" s="83" t="s">
        <v>23</v>
      </c>
      <c r="C295" s="83" t="s">
        <v>80</v>
      </c>
      <c r="D295" s="83">
        <f>_xlfn.XLOOKUP(A295,PeriodMap!$A$2:$A$45,PeriodMap!$B$2:$B$45)</f>
        <v>2029</v>
      </c>
      <c r="E295" s="83" t="s">
        <v>239</v>
      </c>
      <c r="F295" s="83"/>
      <c r="G295" s="83" t="s">
        <v>6</v>
      </c>
      <c r="H295" s="83" t="s">
        <v>124</v>
      </c>
      <c r="I295" s="83" t="s">
        <v>40</v>
      </c>
      <c r="J295" s="83" t="s">
        <v>34</v>
      </c>
      <c r="K295" s="83">
        <v>8760</v>
      </c>
      <c r="L295" s="84">
        <f t="shared" ref="L295:S295" si="207">AVERAGE(L283,L271,L259,L247,L235)</f>
        <v>1</v>
      </c>
      <c r="M295" s="84">
        <f t="shared" si="207"/>
        <v>1</v>
      </c>
      <c r="N295" s="84">
        <f t="shared" si="207"/>
        <v>26.435076690000006</v>
      </c>
      <c r="O295" s="84">
        <f t="shared" si="207"/>
        <v>0</v>
      </c>
      <c r="P295" s="84">
        <f t="shared" si="207"/>
        <v>25</v>
      </c>
      <c r="Q295" s="84">
        <f t="shared" si="207"/>
        <v>5.0000000000000001E-3</v>
      </c>
      <c r="R295" s="84">
        <f t="shared" si="207"/>
        <v>1</v>
      </c>
      <c r="S295" s="84">
        <f t="shared" si="207"/>
        <v>1</v>
      </c>
      <c r="T295" s="85">
        <f t="shared" ref="T295:V295" si="208">T235+T247+T259+T271+T283</f>
        <v>0</v>
      </c>
      <c r="U295" s="85">
        <f t="shared" si="208"/>
        <v>500</v>
      </c>
      <c r="V295" s="85">
        <f t="shared" si="208"/>
        <v>500</v>
      </c>
      <c r="W295" s="42"/>
      <c r="X295" s="42"/>
      <c r="Y295" s="84">
        <f t="shared" ref="Y295:Z295" si="209">AVERAGE(Y283,Y271,Y259,Y247,Y235)</f>
        <v>6.7</v>
      </c>
      <c r="Z295" s="84">
        <f t="shared" si="209"/>
        <v>0.11200000000000002</v>
      </c>
      <c r="AA295" s="43"/>
      <c r="AB295" s="42">
        <v>1</v>
      </c>
      <c r="AC295" s="42"/>
      <c r="AD295" s="44"/>
      <c r="AE295" s="84">
        <f t="shared" ref="AE295:AJ295" si="210">AVERAGE(AE283,AE271,AE259,AE247,AE235)</f>
        <v>0</v>
      </c>
      <c r="AF295" s="84">
        <f t="shared" si="210"/>
        <v>8.3007477958565321</v>
      </c>
      <c r="AG295" s="84">
        <f t="shared" si="210"/>
        <v>18.134328894143472</v>
      </c>
      <c r="AH295" s="84">
        <f t="shared" si="210"/>
        <v>25</v>
      </c>
      <c r="AI295" s="84">
        <f t="shared" si="210"/>
        <v>0.12047788778229078</v>
      </c>
      <c r="AJ295" s="84">
        <f t="shared" si="210"/>
        <v>150.51997696799813</v>
      </c>
    </row>
    <row r="296" spans="1:36" hidden="1" x14ac:dyDescent="0.25">
      <c r="A296">
        <v>5</v>
      </c>
      <c r="B296" t="s">
        <v>13</v>
      </c>
      <c r="C296" t="s">
        <v>12</v>
      </c>
      <c r="D296">
        <f>_xlfn.XLOOKUP(A296,PeriodMap!$A$2:$A$45,PeriodMap!$B$2:$B$45)</f>
        <v>2034</v>
      </c>
      <c r="E296" t="s">
        <v>227</v>
      </c>
      <c r="F296" t="s">
        <v>229</v>
      </c>
      <c r="G296" t="s">
        <v>6</v>
      </c>
      <c r="H296" t="s">
        <v>124</v>
      </c>
      <c r="I296" t="s">
        <v>33</v>
      </c>
      <c r="J296" t="s">
        <v>34</v>
      </c>
      <c r="K296">
        <v>8760</v>
      </c>
      <c r="L296" s="5">
        <f>_xlfn.XLOOKUP(_xlfn.CONCAT($B296,$C296,$D296),ECT_EfficiencyCostMaxAnnualUF!$J$2:$J$12484,ECT_EfficiencyCostMaxAnnualUF!$F$2:$F$12484)</f>
        <v>0.38096819999999998</v>
      </c>
      <c r="M296" s="5">
        <f>_xlfn.XLOOKUP(_xlfn.CONCAT($B296,$C296,$D296),ECT_EfficiencyCostMaxAnnualUF!$J$2:$J$12484,ECT_EfficiencyCostMaxAnnualUF!$I$2:$I$12484)</f>
        <v>0.85</v>
      </c>
      <c r="N296" s="5">
        <f>_xlfn.XLOOKUP(_xlfn.CONCAT($B296,$C296,$D296),ECT_EfficiencyCostMaxAnnualUF!$J$2:$J$12484,ECT_EfficiencyCostMaxAnnualUF!$G$2:$G$12484)/1000</f>
        <v>13.721031290000001</v>
      </c>
      <c r="O296" s="5">
        <f>_xlfn.XLOOKUP(_xlfn.CONCAT($B296,$C296,$D296),ECT_EfficiencyCostMaxAnnualUF!$J$2:$J$12484,ECT_EfficiencyCostMaxAnnualUF!$H$2:$H$12484)</f>
        <v>133.5230182</v>
      </c>
      <c r="P296" s="74">
        <f>_xlfn.XLOOKUP(_xlfn.CONCAT($B296,$D296+1),ECT_Lifetime!$D$2:$D$1000,ECT_Lifetime!$C$2:$C$1000)</f>
        <v>40</v>
      </c>
      <c r="Q296" s="1">
        <f>_xlfn.XLOOKUP(_xlfn.CONCAT($B296,$D296),ECT_OperationalInfo!$G$2:$G$362,ECT_OperationalInfo!$D$2:$D$362)</f>
        <v>6.6000000000000003E-2</v>
      </c>
      <c r="R296">
        <f>_xlfn.XLOOKUP(_xlfn.CONCAT($B296,$D296),ECT_OperationalInfo!$G$2:$G$362,ECT_OperationalInfo!$E$2:$E$362)</f>
        <v>0.3</v>
      </c>
      <c r="S296">
        <f>_xlfn.XLOOKUP(_xlfn.CONCAT($B296,$D296),ECT_OperationalInfo!$G$2:$G$362,ECT_OperationalInfo!$F$2:$F$362)</f>
        <v>0.3</v>
      </c>
      <c r="T296">
        <f>SUMIF(ECT_LegacyCapacity!$F$2:$F$257,_xlfn.CONCAT($C296,$B296),ECT_LegacyCapacity!$E$2:$E$257)*1000-IFERROR(SUMIFS(ECT_LegacyRetirement!$F$2:$F$2701,ECT_LegacyRetirement!$G$2:$G$2701,_xlfn.CONCAT($B296,$C296),ECT_LegacyRetirement!$E$2:$E$2701,"&lt;="&amp;D296)*1000,0)</f>
        <v>59721.538983999999</v>
      </c>
      <c r="U296" s="16">
        <f>IFERROR(SUMIFS(ECT_CapAddBounds!$F$2:$F$5959,ECT_CapAddBounds!$H$2:$H$5959,_xlfn.CONCAT($B296,$C296),ECT_CapAddBounds!$E$2:$E$5959,"&lt;="&amp;D296)*1000,0)</f>
        <v>3960</v>
      </c>
      <c r="V296" s="16">
        <f>IFERROR(SUMIFS(ECT_CapAddBounds!$G$2:$G$5959,ECT_CapAddBounds!$H$2:$H$5959,_xlfn.CONCAT($B296,$C296),ECT_CapAddBounds!$E$2:$E$5959,"&lt;="&amp;D296)*1000,0)</f>
        <v>18107.999999999996</v>
      </c>
      <c r="W296" s="1">
        <f>CarriersTech_characteristics!$G$2</f>
        <v>17.207187650000002</v>
      </c>
      <c r="X296" s="1">
        <f>CarriersTech_characteristics!$H$28*1000</f>
        <v>1942097.6230000001</v>
      </c>
      <c r="Y296" s="7">
        <v>3</v>
      </c>
      <c r="Z296">
        <v>0.105</v>
      </c>
      <c r="AA296" s="35"/>
      <c r="AB296" s="1">
        <f>1/L296/(1-Q296)</f>
        <v>2.8103758044980376</v>
      </c>
      <c r="AC296" s="25"/>
      <c r="AD296" s="31">
        <f>X296/(W296*Conversions!$D$2)</f>
        <v>0.40631575182871843</v>
      </c>
      <c r="AE296" s="11">
        <f>O296/W296/Conversions!$D$2*AB296</f>
        <v>7.8507860294473842E-5</v>
      </c>
      <c r="AF296">
        <f>Y296*Conversions!$D$4</f>
        <v>3.7167527444133723</v>
      </c>
      <c r="AG296" s="3">
        <f t="shared" ref="AG296:AG327" si="211">N296-AF296</f>
        <v>10.004278545586629</v>
      </c>
      <c r="AH296">
        <f>P296</f>
        <v>40</v>
      </c>
      <c r="AI296">
        <f t="shared" ref="AI296:AI355" si="212">Z296/(1-(1+Z296)^-AH296)</f>
        <v>0.10697140835497033</v>
      </c>
      <c r="AJ296" s="14">
        <f t="shared" ref="AJ296:AJ355" si="213">AG296/AI296</f>
        <v>93.522920745221626</v>
      </c>
    </row>
    <row r="297" spans="1:36" hidden="1" x14ac:dyDescent="0.25">
      <c r="A297">
        <v>5</v>
      </c>
      <c r="B297" t="s">
        <v>14</v>
      </c>
      <c r="C297" t="s">
        <v>12</v>
      </c>
      <c r="D297">
        <f>_xlfn.XLOOKUP(A297,PeriodMap!$A$2:$A$45,PeriodMap!$B$2:$B$45)</f>
        <v>2034</v>
      </c>
      <c r="E297" t="s">
        <v>227</v>
      </c>
      <c r="F297" t="s">
        <v>234</v>
      </c>
      <c r="G297" t="s">
        <v>6</v>
      </c>
      <c r="H297" t="s">
        <v>124</v>
      </c>
      <c r="I297" t="s">
        <v>35</v>
      </c>
      <c r="J297" t="s">
        <v>34</v>
      </c>
      <c r="K297">
        <v>8760</v>
      </c>
      <c r="L297" s="5">
        <f>_xlfn.XLOOKUP(_xlfn.CONCAT($B297,$C297,$D297),ECT_EfficiencyCostMaxAnnualUF!$J$2:$J$12484,ECT_EfficiencyCostMaxAnnualUF!$F$2:$F$12484)</f>
        <v>0.40444272199999998</v>
      </c>
      <c r="M297" s="5">
        <f>_xlfn.XLOOKUP(_xlfn.CONCAT($B297,$C297,$D297),ECT_EfficiencyCostMaxAnnualUF!$J$2:$J$12484,ECT_EfficiencyCostMaxAnnualUF!$I$2:$I$12484)</f>
        <v>0.85</v>
      </c>
      <c r="N297" s="5">
        <f>_xlfn.XLOOKUP(_xlfn.CONCAT($B297,$C297,$D297),ECT_EfficiencyCostMaxAnnualUF!$J$2:$J$12484,ECT_EfficiencyCostMaxAnnualUF!$G$2:$G$12484)/1000</f>
        <v>8.512227803</v>
      </c>
      <c r="O297" s="5">
        <f>_xlfn.XLOOKUP(_xlfn.CONCAT($B297,$C297,$D297),ECT_EfficiencyCostMaxAnnualUF!$J$2:$J$12484,ECT_EfficiencyCostMaxAnnualUF!$H$2:$H$12484)</f>
        <v>0</v>
      </c>
      <c r="P297" s="74">
        <f>_xlfn.XLOOKUP(_xlfn.CONCAT($B297,$D297+1),ECT_Lifetime!$D$2:$D$1000,ECT_Lifetime!$C$2:$C$1000)</f>
        <v>25</v>
      </c>
      <c r="Q297" s="1">
        <f>_xlfn.XLOOKUP(_xlfn.CONCAT($B297,$D297),ECT_OperationalInfo!$G$2:$G$362,ECT_OperationalInfo!$D$2:$D$362)</f>
        <v>0.02</v>
      </c>
      <c r="R297">
        <f>_xlfn.XLOOKUP(_xlfn.CONCAT($B297,$D297),ECT_OperationalInfo!$G$2:$G$362,ECT_OperationalInfo!$E$2:$E$362)</f>
        <v>0.9</v>
      </c>
      <c r="S297">
        <f>_xlfn.XLOOKUP(_xlfn.CONCAT($B297,$D297),ECT_OperationalInfo!$G$2:$G$362,ECT_OperationalInfo!$F$2:$F$362)</f>
        <v>0.9</v>
      </c>
      <c r="T297">
        <f>SUMIF(ECT_LegacyCapacity!$F$2:$F$257,_xlfn.CONCAT($C297,$B297),ECT_LegacyCapacity!$E$2:$E$257)*1000-IFERROR(SUMIFS(ECT_LegacyRetirement!$F$2:$F$2701,ECT_LegacyRetirement!$G$2:$G$2701,_xlfn.CONCAT($B297,$C297),ECT_LegacyRetirement!$E$2:$E$2701,"&lt;="&amp;D297)*1000,0)</f>
        <v>6490.5467170000011</v>
      </c>
      <c r="U297" s="16">
        <f>IFERROR(SUMIFS(ECT_CapAddBounds!$F$2:$F$5959,ECT_CapAddBounds!$H$2:$H$5959,_xlfn.CONCAT($B297,$C297),ECT_CapAddBounds!$E$2:$E$5959,"&lt;="&amp;D297)*1000,0)</f>
        <v>0</v>
      </c>
      <c r="V297" s="16">
        <f>IFERROR(SUMIFS(ECT_CapAddBounds!$G$2:$G$5959,ECT_CapAddBounds!$H$2:$H$5959,_xlfn.CONCAT($B297,$C297),ECT_CapAddBounds!$E$2:$E$5959,"&lt;="&amp;D297)*1000,0)</f>
        <v>1638.0000000000002</v>
      </c>
      <c r="W297" s="1">
        <f>CarriersTech_characteristics!$G$3</f>
        <v>37.681199999999997</v>
      </c>
      <c r="X297" s="1">
        <f>CarriersTech_characteristics!$H$3*1000</f>
        <v>3025024.5490000001</v>
      </c>
      <c r="Y297">
        <v>2.9</v>
      </c>
      <c r="Z297">
        <v>0.105</v>
      </c>
      <c r="AB297" s="1">
        <f>1/L297/(1-Q297)</f>
        <v>2.5229979617863072</v>
      </c>
      <c r="AC297" s="25"/>
      <c r="AD297" s="31">
        <f>(X297*Conversions!$D$3)/(W297*Conversions!$D$2)</f>
        <v>0.23958587284408495</v>
      </c>
      <c r="AE297">
        <v>0</v>
      </c>
      <c r="AF297">
        <f>Y297*Conversions!$D$4</f>
        <v>3.5928609862662602</v>
      </c>
      <c r="AG297" s="3">
        <f t="shared" si="211"/>
        <v>4.9193668167337403</v>
      </c>
      <c r="AH297">
        <f t="shared" ref="AH297:AH355" si="214">P297</f>
        <v>25</v>
      </c>
      <c r="AI297">
        <f t="shared" si="212"/>
        <v>0.11442931981310331</v>
      </c>
      <c r="AJ297" s="14">
        <f t="shared" si="213"/>
        <v>42.990440079242902</v>
      </c>
    </row>
    <row r="298" spans="1:36" hidden="1" x14ac:dyDescent="0.25">
      <c r="A298">
        <v>5</v>
      </c>
      <c r="B298" t="s">
        <v>16</v>
      </c>
      <c r="C298" t="s">
        <v>12</v>
      </c>
      <c r="D298">
        <f>_xlfn.XLOOKUP(A298,PeriodMap!$A$2:$A$45,PeriodMap!$B$2:$B$45)</f>
        <v>2034</v>
      </c>
      <c r="E298" t="s">
        <v>227</v>
      </c>
      <c r="G298" t="s">
        <v>6</v>
      </c>
      <c r="H298" t="s">
        <v>124</v>
      </c>
      <c r="I298" t="s">
        <v>35</v>
      </c>
      <c r="J298" t="s">
        <v>34</v>
      </c>
      <c r="K298">
        <v>8760</v>
      </c>
      <c r="L298" s="5">
        <f>_xlfn.XLOOKUP(_xlfn.CONCAT($B298,$C298,$D298),ECT_EfficiencyCostMaxAnnualUF!$J$2:$J$12484,ECT_EfficiencyCostMaxAnnualUF!$F$2:$F$12484)</f>
        <v>0.28070162799999998</v>
      </c>
      <c r="M298" s="5">
        <f>_xlfn.XLOOKUP(_xlfn.CONCAT($B298,$C298,$D298),ECT_EfficiencyCostMaxAnnualUF!$J$2:$J$12484,ECT_EfficiencyCostMaxAnnualUF!$I$2:$I$12484)</f>
        <v>0.85</v>
      </c>
      <c r="N298" s="5">
        <f>_xlfn.XLOOKUP(_xlfn.CONCAT($B298,$C298,$D298),ECT_EfficiencyCostMaxAnnualUF!$J$2:$J$12484,ECT_EfficiencyCostMaxAnnualUF!$G$2:$G$12484)/1000</f>
        <v>6.6797506489999998</v>
      </c>
      <c r="O298" s="5">
        <f>_xlfn.XLOOKUP(_xlfn.CONCAT($B298,$C298,$D298),ECT_EfficiencyCostMaxAnnualUF!$J$2:$J$12484,ECT_EfficiencyCostMaxAnnualUF!$H$2:$H$12484)</f>
        <v>0</v>
      </c>
      <c r="P298" s="74">
        <f>_xlfn.XLOOKUP(_xlfn.CONCAT($B298,$D298+1),ECT_Lifetime!$D$2:$D$1000,ECT_Lifetime!$C$2:$C$1000)</f>
        <v>25</v>
      </c>
      <c r="Q298" s="1">
        <f>_xlfn.XLOOKUP(_xlfn.CONCAT($B298,$D298),ECT_OperationalInfo!$G$2:$G$362,ECT_OperationalInfo!$D$2:$D$362)</f>
        <v>0.01</v>
      </c>
      <c r="R298">
        <f>_xlfn.XLOOKUP(_xlfn.CONCAT($B298,$D298),ECT_OperationalInfo!$G$2:$G$362,ECT_OperationalInfo!$E$2:$E$362)</f>
        <v>1</v>
      </c>
      <c r="S298">
        <f>_xlfn.XLOOKUP(_xlfn.CONCAT($B298,$D298),ECT_OperationalInfo!$G$2:$G$362,ECT_OperationalInfo!$F$2:$F$362)</f>
        <v>1</v>
      </c>
      <c r="T298">
        <f>SUMIF(ECT_LegacyCapacity!$F$2:$F$257,_xlfn.CONCAT($C298,$B298),ECT_LegacyCapacity!$E$2:$E$257)*1000-IFERROR(SUMIFS(ECT_LegacyRetirement!$F$2:$F$2701,ECT_LegacyRetirement!$G$2:$G$2701,_xlfn.CONCAT($B298,$C298),ECT_LegacyRetirement!$E$2:$E$2701,"&lt;="&amp;D298)*1000,0)</f>
        <v>0</v>
      </c>
      <c r="U298" s="16">
        <f>IFERROR(SUMIFS(ECT_CapAddBounds!$F$2:$F$5959,ECT_CapAddBounds!$H$2:$H$5959,_xlfn.CONCAT($B298,$C298),ECT_CapAddBounds!$E$2:$E$5959,"&lt;="&amp;D298)*1000,0)</f>
        <v>0</v>
      </c>
      <c r="V298" s="16">
        <f>IFERROR(SUMIFS(ECT_CapAddBounds!$G$2:$G$5959,ECT_CapAddBounds!$H$2:$H$5959,_xlfn.CONCAT($B298,$C298),ECT_CapAddBounds!$E$2:$E$5959,"&lt;="&amp;D298)*1000,0)</f>
        <v>5600</v>
      </c>
      <c r="W298" s="1">
        <f>CarriersTech_characteristics!$G$3</f>
        <v>37.681199999999997</v>
      </c>
      <c r="X298" s="1">
        <f>CarriersTech_characteristics!$H$3*1000</f>
        <v>3025024.5490000001</v>
      </c>
      <c r="Y298">
        <v>0.7</v>
      </c>
      <c r="Z298">
        <v>0.105</v>
      </c>
      <c r="AB298" s="1">
        <f>1/L298/(1-Q298)</f>
        <v>3.5984864687033813</v>
      </c>
      <c r="AC298" s="25"/>
      <c r="AD298" s="31">
        <f>(X298*Conversions!$D$3)/(W298*Conversions!$D$2)</f>
        <v>0.23958587284408495</v>
      </c>
      <c r="AE298">
        <v>0</v>
      </c>
      <c r="AF298">
        <f>Y298*Conversions!$D$4</f>
        <v>0.86724230702978689</v>
      </c>
      <c r="AG298" s="3">
        <f t="shared" si="211"/>
        <v>5.8125083419702133</v>
      </c>
      <c r="AH298">
        <f t="shared" si="214"/>
        <v>25</v>
      </c>
      <c r="AI298">
        <f t="shared" si="212"/>
        <v>0.11442931981310331</v>
      </c>
      <c r="AJ298" s="14">
        <f t="shared" si="213"/>
        <v>50.795620837943865</v>
      </c>
    </row>
    <row r="299" spans="1:36" hidden="1" x14ac:dyDescent="0.25">
      <c r="A299">
        <v>5</v>
      </c>
      <c r="B299" t="s">
        <v>17</v>
      </c>
      <c r="C299" t="s">
        <v>12</v>
      </c>
      <c r="D299">
        <f>_xlfn.XLOOKUP(A299,PeriodMap!$A$2:$A$45,PeriodMap!$B$2:$B$45)</f>
        <v>2034</v>
      </c>
      <c r="E299" t="s">
        <v>227</v>
      </c>
      <c r="F299" t="s">
        <v>235</v>
      </c>
      <c r="G299" t="s">
        <v>6</v>
      </c>
      <c r="H299" t="s">
        <v>124</v>
      </c>
      <c r="I299" t="s">
        <v>36</v>
      </c>
      <c r="J299" t="s">
        <v>34</v>
      </c>
      <c r="K299">
        <v>8760</v>
      </c>
      <c r="L299" s="5">
        <f>_xlfn.XLOOKUP(_xlfn.CONCAT($B299,$C299,$D299),ECT_EfficiencyCostMaxAnnualUF!$J$2:$J$12484,ECT_EfficiencyCostMaxAnnualUF!$F$2:$F$12484)</f>
        <v>1</v>
      </c>
      <c r="M299" s="5">
        <f>_xlfn.XLOOKUP(_xlfn.CONCAT($B299,$C299,$D299),ECT_EfficiencyCostMaxAnnualUF!$J$2:$J$12484,ECT_EfficiencyCostMaxAnnualUF!$I$2:$I$12484)</f>
        <v>0.70916666699999997</v>
      </c>
      <c r="N299" s="5">
        <f>_xlfn.XLOOKUP(_xlfn.CONCAT($B299,$C299,$D299),ECT_EfficiencyCostMaxAnnualUF!$J$2:$J$12484,ECT_EfficiencyCostMaxAnnualUF!$G$2:$G$12484)/1000</f>
        <v>20.833210350000002</v>
      </c>
      <c r="O299" s="5">
        <f>_xlfn.XLOOKUP(_xlfn.CONCAT($B299,$C299,$D299),ECT_EfficiencyCostMaxAnnualUF!$J$2:$J$12484,ECT_EfficiencyCostMaxAnnualUF!$H$2:$H$12484)</f>
        <v>0</v>
      </c>
      <c r="P299" s="74">
        <f>_xlfn.XLOOKUP(_xlfn.CONCAT($B299,$D299+1),ECT_Lifetime!$D$2:$D$1000,ECT_Lifetime!$C$2:$C$1000)</f>
        <v>40</v>
      </c>
      <c r="Q299" s="1">
        <f>_xlfn.XLOOKUP(_xlfn.CONCAT($B299,$D299),ECT_OperationalInfo!$G$2:$G$362,ECT_OperationalInfo!$D$2:$D$362)</f>
        <v>0.10780000000000001</v>
      </c>
      <c r="R299">
        <f>_xlfn.XLOOKUP(_xlfn.CONCAT($B299,$D299),ECT_OperationalInfo!$G$2:$G$362,ECT_OperationalInfo!$E$2:$E$362)</f>
        <v>0.01</v>
      </c>
      <c r="S299">
        <f>_xlfn.XLOOKUP(_xlfn.CONCAT($B299,$D299),ECT_OperationalInfo!$G$2:$G$362,ECT_OperationalInfo!$F$2:$F$362)</f>
        <v>0.01</v>
      </c>
      <c r="T299">
        <f>SUMIF(ECT_LegacyCapacity!$F$2:$F$257,_xlfn.CONCAT($C299,$B299),ECT_LegacyCapacity!$E$2:$E$257)*1000-IFERROR(SUMIFS(ECT_LegacyRetirement!$F$2:$F$2701,ECT_LegacyRetirement!$G$2:$G$2701,_xlfn.CONCAT($B299,$C299),ECT_LegacyRetirement!$E$2:$E$2701,"&lt;="&amp;D299)*1000,0)</f>
        <v>1603.5183979999999</v>
      </c>
      <c r="U299" s="16">
        <f>IFERROR(SUMIFS(ECT_CapAddBounds!$F$2:$F$5959,ECT_CapAddBounds!$H$2:$H$5959,_xlfn.CONCAT($B299,$C299),ECT_CapAddBounds!$E$2:$E$5959,"&lt;="&amp;D299)*1000,0)</f>
        <v>2800</v>
      </c>
      <c r="V299" s="16">
        <f>IFERROR(SUMIFS(ECT_CapAddBounds!$G$2:$G$5959,ECT_CapAddBounds!$H$2:$H$5959,_xlfn.CONCAT($B299,$C299),ECT_CapAddBounds!$E$2:$E$5959,"&lt;="&amp;D299)*1000,0)</f>
        <v>2996</v>
      </c>
      <c r="W299" s="27"/>
      <c r="X299" s="27"/>
      <c r="Y299">
        <v>4.3</v>
      </c>
      <c r="Z299">
        <v>0.105</v>
      </c>
      <c r="AB299" s="1">
        <f>1/L299/(1-Q299)</f>
        <v>1.1208249271463797</v>
      </c>
      <c r="AC299" s="25"/>
      <c r="AD299" s="26"/>
      <c r="AE299">
        <v>0</v>
      </c>
      <c r="AF299">
        <f>Y299*Conversions!$D$4</f>
        <v>5.3273456003258337</v>
      </c>
      <c r="AG299" s="3">
        <f t="shared" si="211"/>
        <v>15.505864749674167</v>
      </c>
      <c r="AH299">
        <f t="shared" si="214"/>
        <v>40</v>
      </c>
      <c r="AI299">
        <f t="shared" si="212"/>
        <v>0.10697140835497033</v>
      </c>
      <c r="AJ299" s="14">
        <f t="shared" si="213"/>
        <v>144.95335705238193</v>
      </c>
    </row>
    <row r="300" spans="1:36" hidden="1" x14ac:dyDescent="0.25">
      <c r="A300">
        <v>5</v>
      </c>
      <c r="B300" t="s">
        <v>22</v>
      </c>
      <c r="C300" t="s">
        <v>12</v>
      </c>
      <c r="D300">
        <f>_xlfn.XLOOKUP(A300,PeriodMap!$A$2:$A$45,PeriodMap!$B$2:$B$45)</f>
        <v>2034</v>
      </c>
      <c r="E300" t="s">
        <v>227</v>
      </c>
      <c r="G300" t="s">
        <v>6</v>
      </c>
      <c r="H300" t="s">
        <v>124</v>
      </c>
      <c r="I300" t="s">
        <v>36</v>
      </c>
      <c r="J300" t="s">
        <v>34</v>
      </c>
      <c r="K300">
        <v>8760</v>
      </c>
      <c r="L300" s="5">
        <f>_xlfn.XLOOKUP(_xlfn.CONCAT($B300,$C300,$D300),ECT_EfficiencyCostMaxAnnualUF!$J$2:$J$12484,ECT_EfficiencyCostMaxAnnualUF!$F$2:$F$12484)</f>
        <v>1</v>
      </c>
      <c r="M300" s="5">
        <f>_xlfn.XLOOKUP(_xlfn.CONCAT($B300,$C300,$D300),ECT_EfficiencyCostMaxAnnualUF!$J$2:$J$12484,ECT_EfficiencyCostMaxAnnualUF!$I$2:$I$12484)</f>
        <v>0.70916666699999997</v>
      </c>
      <c r="N300" s="5">
        <f>_xlfn.XLOOKUP(_xlfn.CONCAT($B300,$C300,$D300),ECT_EfficiencyCostMaxAnnualUF!$J$2:$J$12484,ECT_EfficiencyCostMaxAnnualUF!$G$2:$G$12484)/1000</f>
        <v>35.289429389999995</v>
      </c>
      <c r="O300" s="5">
        <f>_xlfn.XLOOKUP(_xlfn.CONCAT($B300,$C300,$D300),ECT_EfficiencyCostMaxAnnualUF!$J$2:$J$12484,ECT_EfficiencyCostMaxAnnualUF!$H$2:$H$12484)</f>
        <v>0</v>
      </c>
      <c r="P300" s="74">
        <f>_xlfn.XLOOKUP(_xlfn.CONCAT($B300,$D300+1),ECT_Lifetime!$D$2:$D$1000,ECT_Lifetime!$C$2:$C$1000)</f>
        <v>30</v>
      </c>
      <c r="Q300" s="1">
        <f>_xlfn.XLOOKUP(_xlfn.CONCAT($B300,$D300),ECT_OperationalInfo!$G$2:$G$362,ECT_OperationalInfo!$D$2:$D$362)</f>
        <v>0.05</v>
      </c>
      <c r="R300">
        <f>_xlfn.XLOOKUP(_xlfn.CONCAT($B300,$D300),ECT_OperationalInfo!$G$2:$G$362,ECT_OperationalInfo!$E$2:$E$362)</f>
        <v>0.01</v>
      </c>
      <c r="S300">
        <f>_xlfn.XLOOKUP(_xlfn.CONCAT($B300,$D300),ECT_OperationalInfo!$G$2:$G$362,ECT_OperationalInfo!$F$2:$F$362)</f>
        <v>0.01</v>
      </c>
      <c r="T300">
        <f>SUMIF(ECT_LegacyCapacity!$F$2:$F$257,_xlfn.CONCAT($C300,$B300),ECT_LegacyCapacity!$E$2:$E$257)*1000-IFERROR(SUMIFS(ECT_LegacyRetirement!$F$2:$F$2701,ECT_LegacyRetirement!$G$2:$G$2701,_xlfn.CONCAT($B300,$C300),ECT_LegacyRetirement!$E$2:$E$2701,"&lt;="&amp;D300)*1000,0)</f>
        <v>0</v>
      </c>
      <c r="U300" s="16">
        <f>IFERROR(SUMIFS(ECT_CapAddBounds!$F$2:$F$5959,ECT_CapAddBounds!$H$2:$H$5959,_xlfn.CONCAT($B300,$C300),ECT_CapAddBounds!$E$2:$E$5959,"&lt;="&amp;D300)*1000,0)</f>
        <v>0</v>
      </c>
      <c r="V300" s="16">
        <f>IFERROR(SUMIFS(ECT_CapAddBounds!$G$2:$G$5959,ECT_CapAddBounds!$H$2:$H$5959,_xlfn.CONCAT($B300,$C300),ECT_CapAddBounds!$E$2:$E$5959,"&lt;="&amp;D300)*1000,0)</f>
        <v>96</v>
      </c>
      <c r="W300" s="27"/>
      <c r="X300" s="27"/>
      <c r="Y300">
        <v>5</v>
      </c>
      <c r="Z300">
        <v>0.105</v>
      </c>
      <c r="AB300" s="1">
        <f>1/L300/(1-Q300)</f>
        <v>1.0526315789473684</v>
      </c>
      <c r="AC300" s="25"/>
      <c r="AD300" s="26"/>
      <c r="AE300">
        <v>0</v>
      </c>
      <c r="AF300">
        <f>Y300*Conversions!$D$4</f>
        <v>6.1945879073556211</v>
      </c>
      <c r="AG300" s="3">
        <f t="shared" si="211"/>
        <v>29.094841482644373</v>
      </c>
      <c r="AH300">
        <f t="shared" si="214"/>
        <v>30</v>
      </c>
      <c r="AI300">
        <f t="shared" si="212"/>
        <v>0.11052848152960514</v>
      </c>
      <c r="AJ300" s="14">
        <f t="shared" si="213"/>
        <v>263.2338839727143</v>
      </c>
    </row>
    <row r="301" spans="1:36" hidden="1" x14ac:dyDescent="0.25">
      <c r="A301">
        <v>5</v>
      </c>
      <c r="B301" t="s">
        <v>15</v>
      </c>
      <c r="C301" t="s">
        <v>12</v>
      </c>
      <c r="D301">
        <f>_xlfn.XLOOKUP(A301,PeriodMap!$A$2:$A$45,PeriodMap!$B$2:$B$45)</f>
        <v>2034</v>
      </c>
      <c r="E301" t="s">
        <v>231</v>
      </c>
      <c r="F301" t="s">
        <v>232</v>
      </c>
      <c r="G301" t="s">
        <v>6</v>
      </c>
      <c r="H301" t="s">
        <v>124</v>
      </c>
      <c r="I301" t="s">
        <v>37</v>
      </c>
      <c r="J301" t="s">
        <v>34</v>
      </c>
      <c r="K301">
        <v>8760</v>
      </c>
      <c r="L301" s="5">
        <f>_xlfn.XLOOKUP(_xlfn.CONCAT($B301,$C301,$D301),ECT_EfficiencyCostMaxAnnualUF!$J$2:$J$12484,ECT_EfficiencyCostMaxAnnualUF!$F$2:$F$12484)</f>
        <v>1</v>
      </c>
      <c r="M301" s="5">
        <f>_xlfn.XLOOKUP(_xlfn.CONCAT($B301,$C301,$D301),ECT_EfficiencyCostMaxAnnualUF!$J$2:$J$12484,ECT_EfficiencyCostMaxAnnualUF!$I$2:$I$12484)</f>
        <v>1</v>
      </c>
      <c r="N301" s="5">
        <f>_xlfn.XLOOKUP(_xlfn.CONCAT($B301,$C301,$D301),ECT_EfficiencyCostMaxAnnualUF!$J$2:$J$12484,ECT_EfficiencyCostMaxAnnualUF!$G$2:$G$12484)/1000</f>
        <v>19.631814519999999</v>
      </c>
      <c r="O301" s="5">
        <f>_xlfn.XLOOKUP(_xlfn.CONCAT($B301,$C301,$D301),ECT_EfficiencyCostMaxAnnualUF!$J$2:$J$12484,ECT_EfficiencyCostMaxAnnualUF!$H$2:$H$12484)</f>
        <v>0</v>
      </c>
      <c r="P301" s="74">
        <f>_xlfn.XLOOKUP(_xlfn.CONCAT($B301,$D301+1),ECT_Lifetime!$D$2:$D$1000,ECT_Lifetime!$C$2:$C$1000)</f>
        <v>40</v>
      </c>
      <c r="Q301" s="1">
        <f>_xlfn.XLOOKUP(_xlfn.CONCAT($B301,$D301),ECT_OperationalInfo!$G$2:$G$362,ECT_OperationalInfo!$D$2:$D$362)</f>
        <v>6.0000000000000001E-3</v>
      </c>
      <c r="R301">
        <f>_xlfn.XLOOKUP(_xlfn.CONCAT($B301,$D301),ECT_OperationalInfo!$G$2:$G$362,ECT_OperationalInfo!$E$2:$E$362)</f>
        <v>1</v>
      </c>
      <c r="S301">
        <f>_xlfn.XLOOKUP(_xlfn.CONCAT($B301,$D301),ECT_OperationalInfo!$G$2:$G$362,ECT_OperationalInfo!$F$2:$F$362)</f>
        <v>1</v>
      </c>
      <c r="T301">
        <f>SUMIF(ECT_LegacyCapacity!$F$2:$F$257,_xlfn.CONCAT($C301,$B301),ECT_LegacyCapacity!$E$2:$E$257)*1000-IFERROR(SUMIFS(ECT_LegacyRetirement!$F$2:$F$2701,ECT_LegacyRetirement!$G$2:$G$2701,_xlfn.CONCAT($B301,$C301),ECT_LegacyRetirement!$E$2:$E$2701,"&lt;="&amp;D301)*1000,0)</f>
        <v>20527.317305</v>
      </c>
      <c r="U301" s="16">
        <f>IFERROR(SUMIFS(ECT_CapAddBounds!$F$2:$F$5959,ECT_CapAddBounds!$H$2:$H$5959,_xlfn.CONCAT($B301,$C301),ECT_CapAddBounds!$E$2:$E$5959,"&lt;="&amp;D301)*1000,0)</f>
        <v>8028.0000000000009</v>
      </c>
      <c r="V301" s="16">
        <f>IFERROR(SUMIFS(ECT_CapAddBounds!$G$2:$G$5959,ECT_CapAddBounds!$H$2:$H$5959,_xlfn.CONCAT($B301,$C301),ECT_CapAddBounds!$E$2:$E$5959,"&lt;="&amp;D301)*1000,0)</f>
        <v>8703.0000000000018</v>
      </c>
      <c r="W301" s="25"/>
      <c r="X301" s="28"/>
      <c r="Y301">
        <v>4.4000000000000004</v>
      </c>
      <c r="Z301">
        <v>0.105</v>
      </c>
      <c r="AB301" s="24"/>
      <c r="AC301" s="1">
        <f>L301-Q301</f>
        <v>0.99399999999999999</v>
      </c>
      <c r="AD301" s="24"/>
      <c r="AE301">
        <v>0</v>
      </c>
      <c r="AF301">
        <f>Y301*Conversions!$D$4</f>
        <v>5.4512373584729472</v>
      </c>
      <c r="AG301" s="3">
        <f t="shared" si="211"/>
        <v>14.180577161527051</v>
      </c>
      <c r="AH301">
        <f t="shared" si="214"/>
        <v>40</v>
      </c>
      <c r="AI301">
        <f t="shared" si="212"/>
        <v>0.10697140835497033</v>
      </c>
      <c r="AJ301" s="14">
        <f t="shared" si="213"/>
        <v>132.56418121065303</v>
      </c>
    </row>
    <row r="302" spans="1:36" hidden="1" x14ac:dyDescent="0.25">
      <c r="A302">
        <v>5</v>
      </c>
      <c r="B302" t="s">
        <v>18</v>
      </c>
      <c r="C302" t="s">
        <v>12</v>
      </c>
      <c r="D302">
        <f>_xlfn.XLOOKUP(A302,PeriodMap!$A$2:$A$45,PeriodMap!$B$2:$B$45)</f>
        <v>2034</v>
      </c>
      <c r="E302" t="s">
        <v>231</v>
      </c>
      <c r="F302" t="s">
        <v>233</v>
      </c>
      <c r="G302" t="s">
        <v>6</v>
      </c>
      <c r="H302" t="s">
        <v>124</v>
      </c>
      <c r="I302" t="s">
        <v>37</v>
      </c>
      <c r="J302" t="s">
        <v>34</v>
      </c>
      <c r="K302">
        <v>8760</v>
      </c>
      <c r="L302" s="5">
        <f>_xlfn.XLOOKUP(_xlfn.CONCAT($B302,$C302,$D302),ECT_EfficiencyCostMaxAnnualUF!$J$2:$J$12484,ECT_EfficiencyCostMaxAnnualUF!$F$2:$F$12484)</f>
        <v>1</v>
      </c>
      <c r="M302" s="5">
        <f>_xlfn.XLOOKUP(_xlfn.CONCAT($B302,$C302,$D302),ECT_EfficiencyCostMaxAnnualUF!$J$2:$J$12484,ECT_EfficiencyCostMaxAnnualUF!$I$2:$I$12484)</f>
        <v>1</v>
      </c>
      <c r="N302" s="5">
        <f>_xlfn.XLOOKUP(_xlfn.CONCAT($B302,$C302,$D302),ECT_EfficiencyCostMaxAnnualUF!$J$2:$J$12484,ECT_EfficiencyCostMaxAnnualUF!$G$2:$G$12484)/1000</f>
        <v>11.825348760000001</v>
      </c>
      <c r="O302" s="5">
        <f>_xlfn.XLOOKUP(_xlfn.CONCAT($B302,$C302,$D302),ECT_EfficiencyCostMaxAnnualUF!$J$2:$J$12484,ECT_EfficiencyCostMaxAnnualUF!$H$2:$H$12484)</f>
        <v>0</v>
      </c>
      <c r="P302" s="74">
        <f>_xlfn.XLOOKUP(_xlfn.CONCAT($B302,$D302+1),ECT_Lifetime!$D$2:$D$1000,ECT_Lifetime!$C$2:$C$1000)</f>
        <v>35</v>
      </c>
      <c r="Q302" s="1">
        <f>_xlfn.XLOOKUP(_xlfn.CONCAT($B302,$D302),ECT_OperationalInfo!$G$2:$G$362,ECT_OperationalInfo!$D$2:$D$362)</f>
        <v>0.01</v>
      </c>
      <c r="R302">
        <f>_xlfn.XLOOKUP(_xlfn.CONCAT($B302,$D302),ECT_OperationalInfo!$G$2:$G$362,ECT_OperationalInfo!$E$2:$E$362)</f>
        <v>1</v>
      </c>
      <c r="S302">
        <f>_xlfn.XLOOKUP(_xlfn.CONCAT($B302,$D302),ECT_OperationalInfo!$G$2:$G$362,ECT_OperationalInfo!$F$2:$F$362)</f>
        <v>1</v>
      </c>
      <c r="T302">
        <f>SUMIF(ECT_LegacyCapacity!$F$2:$F$257,_xlfn.CONCAT($C302,$B302),ECT_LegacyCapacity!$E$2:$E$257)*1000-IFERROR(SUMIFS(ECT_LegacyRetirement!$F$2:$F$2701,ECT_LegacyRetirement!$G$2:$G$2701,_xlfn.CONCAT($B302,$C302),ECT_LegacyRetirement!$E$2:$E$2701,"&lt;="&amp;D302)*1000,0)</f>
        <v>1698.7499999999998</v>
      </c>
      <c r="U302" s="16">
        <f>IFERROR(SUMIFS(ECT_CapAddBounds!$F$2:$F$5959,ECT_CapAddBounds!$H$2:$H$5959,_xlfn.CONCAT($B302,$C302),ECT_CapAddBounds!$E$2:$E$5959,"&lt;="&amp;D302)*1000,0)</f>
        <v>202.00000000000011</v>
      </c>
      <c r="V302" s="16">
        <f>IFERROR(SUMIFS(ECT_CapAddBounds!$G$2:$G$5959,ECT_CapAddBounds!$H$2:$H$5959,_xlfn.CONCAT($B302,$C302),ECT_CapAddBounds!$E$2:$E$5959,"&lt;="&amp;D302)*1000,0)</f>
        <v>2047.9999999999991</v>
      </c>
      <c r="W302" s="25"/>
      <c r="X302" s="28"/>
      <c r="Y302">
        <f>2.4</f>
        <v>2.4</v>
      </c>
      <c r="Z302">
        <v>8.3500000000000005E-2</v>
      </c>
      <c r="AB302" s="24"/>
      <c r="AC302" s="1">
        <f>L302-Q302</f>
        <v>0.99</v>
      </c>
      <c r="AD302" s="24"/>
      <c r="AE302">
        <v>0</v>
      </c>
      <c r="AF302">
        <f>Y302*Conversions!$D$4</f>
        <v>2.973402195530698</v>
      </c>
      <c r="AG302" s="3">
        <f t="shared" si="211"/>
        <v>8.8519465644693032</v>
      </c>
      <c r="AH302">
        <f t="shared" si="214"/>
        <v>35</v>
      </c>
      <c r="AI302">
        <f t="shared" si="212"/>
        <v>8.8866958914066166E-2</v>
      </c>
      <c r="AJ302" s="14">
        <f t="shared" si="213"/>
        <v>99.608973600965513</v>
      </c>
    </row>
    <row r="303" spans="1:36" hidden="1" x14ac:dyDescent="0.25">
      <c r="A303">
        <v>5</v>
      </c>
      <c r="B303" t="s">
        <v>7</v>
      </c>
      <c r="C303" t="s">
        <v>12</v>
      </c>
      <c r="D303">
        <f>_xlfn.XLOOKUP(A303,PeriodMap!$A$2:$A$45,PeriodMap!$B$2:$B$45)</f>
        <v>2034</v>
      </c>
      <c r="E303" t="s">
        <v>227</v>
      </c>
      <c r="F303" t="s">
        <v>230</v>
      </c>
      <c r="G303" t="s">
        <v>6</v>
      </c>
      <c r="H303" t="s">
        <v>124</v>
      </c>
      <c r="I303" t="s">
        <v>38</v>
      </c>
      <c r="J303" t="s">
        <v>34</v>
      </c>
      <c r="K303">
        <v>8760</v>
      </c>
      <c r="L303" s="5">
        <f>_xlfn.XLOOKUP(_xlfn.CONCAT($B303,$C303,$D303),ECT_EfficiencyCostMaxAnnualUF!$J$2:$J$12484,ECT_EfficiencyCostMaxAnnualUF!$F$2:$F$12484)</f>
        <v>0.238845897</v>
      </c>
      <c r="M303" s="5">
        <f>_xlfn.XLOOKUP(_xlfn.CONCAT($B303,$C303,$D303),ECT_EfficiencyCostMaxAnnualUF!$J$2:$J$12484,ECT_EfficiencyCostMaxAnnualUF!$I$2:$I$12484)</f>
        <v>1</v>
      </c>
      <c r="N303" s="5">
        <f>_xlfn.XLOOKUP(_xlfn.CONCAT($B303,$C303,$D303),ECT_EfficiencyCostMaxAnnualUF!$J$2:$J$12484,ECT_EfficiencyCostMaxAnnualUF!$G$2:$G$12484)/1000</f>
        <v>7.6613977000000002</v>
      </c>
      <c r="O303" s="5">
        <f>_xlfn.XLOOKUP(_xlfn.CONCAT($B303,$C303,$D303),ECT_EfficiencyCostMaxAnnualUF!$J$2:$J$12484,ECT_EfficiencyCostMaxAnnualUF!$H$2:$H$12484)</f>
        <v>0</v>
      </c>
      <c r="P303" s="74">
        <f>_xlfn.XLOOKUP(_xlfn.CONCAT($B303,$D303+1),ECT_Lifetime!$D$2:$D$1000,ECT_Lifetime!$C$2:$C$1000)</f>
        <v>20</v>
      </c>
      <c r="Q303" s="1">
        <f>_xlfn.XLOOKUP(_xlfn.CONCAT($B303,$D303),ECT_OperationalInfo!$G$2:$G$362,ECT_OperationalInfo!$D$2:$D$362)</f>
        <v>0.1</v>
      </c>
      <c r="R303">
        <f>_xlfn.XLOOKUP(_xlfn.CONCAT($B303,$D303),ECT_OperationalInfo!$G$2:$G$362,ECT_OperationalInfo!$E$2:$E$362)</f>
        <v>0.06</v>
      </c>
      <c r="S303">
        <f>_xlfn.XLOOKUP(_xlfn.CONCAT($B303,$D303),ECT_OperationalInfo!$G$2:$G$362,ECT_OperationalInfo!$F$2:$F$362)</f>
        <v>0.06</v>
      </c>
      <c r="T303">
        <f>SUMIF(ECT_LegacyCapacity!$F$2:$F$257,_xlfn.CONCAT($C303,$B303),ECT_LegacyCapacity!$E$2:$E$257)*1000-IFERROR(SUMIFS(ECT_LegacyRetirement!$F$2:$F$2701,ECT_LegacyRetirement!$G$2:$G$2701,_xlfn.CONCAT($B303,$C303),ECT_LegacyRetirement!$E$2:$E$2701,"&lt;="&amp;D303)*1000,0)</f>
        <v>3357.15</v>
      </c>
      <c r="U303" s="16">
        <f>IFERROR(SUMIFS(ECT_CapAddBounds!$F$2:$F$5959,ECT_CapAddBounds!$H$2:$H$5959,_xlfn.CONCAT($B303,$C303),ECT_CapAddBounds!$E$2:$E$5959,"&lt;="&amp;D303)*1000,0)</f>
        <v>1347</v>
      </c>
      <c r="V303" s="16">
        <f>IFERROR(SUMIFS(ECT_CapAddBounds!$G$2:$G$5959,ECT_CapAddBounds!$H$2:$H$5959,_xlfn.CONCAT($B303,$C303),ECT_CapAddBounds!$E$2:$E$5959,"&lt;="&amp;D303)*1000,0)</f>
        <v>2160</v>
      </c>
      <c r="W303" s="1">
        <f>CarriersTech_characteristics!$G$7</f>
        <v>13.648968</v>
      </c>
      <c r="X303" s="1">
        <f>CarriersTech_characteristics!$H$5*1000</f>
        <v>1656436.6880000001</v>
      </c>
      <c r="Y303" s="12">
        <v>1</v>
      </c>
      <c r="Z303">
        <v>8.3500000000000005E-2</v>
      </c>
      <c r="AB303" s="1">
        <f>1/L303/(1-Q303)</f>
        <v>4.6519999927447406</v>
      </c>
      <c r="AC303" s="25"/>
      <c r="AD303" s="30">
        <f>X303/(W303*Conversions!$D$2)</f>
        <v>0.43689545093040172</v>
      </c>
      <c r="AE303">
        <v>0</v>
      </c>
      <c r="AF303">
        <f>Y303*Conversions!$D$4</f>
        <v>1.2389175814711242</v>
      </c>
      <c r="AG303" s="3">
        <f t="shared" si="211"/>
        <v>6.4224801185288758</v>
      </c>
      <c r="AH303">
        <f t="shared" si="214"/>
        <v>20</v>
      </c>
      <c r="AI303">
        <f t="shared" si="212"/>
        <v>0.10451929579519206</v>
      </c>
      <c r="AJ303" s="14">
        <f t="shared" si="213"/>
        <v>61.447793631463725</v>
      </c>
    </row>
    <row r="304" spans="1:36" hidden="1" x14ac:dyDescent="0.25">
      <c r="A304">
        <v>5</v>
      </c>
      <c r="B304" t="s">
        <v>19</v>
      </c>
      <c r="C304" t="s">
        <v>12</v>
      </c>
      <c r="D304">
        <f>_xlfn.XLOOKUP(A304,PeriodMap!$A$2:$A$45,PeriodMap!$B$2:$B$45)</f>
        <v>2034</v>
      </c>
      <c r="E304" t="s">
        <v>239</v>
      </c>
      <c r="F304" t="s">
        <v>236</v>
      </c>
      <c r="G304" t="s">
        <v>6</v>
      </c>
      <c r="H304" t="s">
        <v>124</v>
      </c>
      <c r="I304" t="s">
        <v>39</v>
      </c>
      <c r="J304" t="s">
        <v>34</v>
      </c>
      <c r="K304">
        <v>8760</v>
      </c>
      <c r="L304" s="5">
        <f>_xlfn.XLOOKUP(_xlfn.CONCAT($B304,$C304,$D304),ECT_EfficiencyCostMaxAnnualUF!$J$2:$J$12484,ECT_EfficiencyCostMaxAnnualUF!$F$2:$F$12484)</f>
        <v>1</v>
      </c>
      <c r="M304" s="5">
        <f>_xlfn.XLOOKUP(_xlfn.CONCAT($B304,$C304,$D304),ECT_EfficiencyCostMaxAnnualUF!$J$2:$J$12484,ECT_EfficiencyCostMaxAnnualUF!$I$2:$I$12484)</f>
        <v>1</v>
      </c>
      <c r="N304" s="5">
        <f>_xlfn.XLOOKUP(_xlfn.CONCAT($B304,$C304,$D304),ECT_EfficiencyCostMaxAnnualUF!$J$2:$J$12484,ECT_EfficiencyCostMaxAnnualUF!$G$2:$G$12484)/1000</f>
        <v>3.8089423139999998</v>
      </c>
      <c r="O304" s="5">
        <f>_xlfn.XLOOKUP(_xlfn.CONCAT($B304,$C304,$D304),ECT_EfficiencyCostMaxAnnualUF!$J$2:$J$12484,ECT_EfficiencyCostMaxAnnualUF!$H$2:$H$12484)</f>
        <v>0</v>
      </c>
      <c r="P304" s="74">
        <f>_xlfn.XLOOKUP(_xlfn.CONCAT($B304,$D304+1),ECT_Lifetime!$D$2:$D$1000,ECT_Lifetime!$C$2:$C$1000)</f>
        <v>25</v>
      </c>
      <c r="Q304" s="1">
        <f>_xlfn.XLOOKUP(_xlfn.CONCAT($B304,$D304),ECT_OperationalInfo!$G$2:$G$362,ECT_OperationalInfo!$D$2:$D$362)</f>
        <v>7.4999999999999997E-3</v>
      </c>
      <c r="R304">
        <f>_xlfn.XLOOKUP(_xlfn.CONCAT($B304,$D304),ECT_OperationalInfo!$G$2:$G$362,ECT_OperationalInfo!$E$2:$E$362)</f>
        <v>1</v>
      </c>
      <c r="S304">
        <f>_xlfn.XLOOKUP(_xlfn.CONCAT($B304,$D304),ECT_OperationalInfo!$G$2:$G$362,ECT_OperationalInfo!$F$2:$F$362)</f>
        <v>1</v>
      </c>
      <c r="T304">
        <f>SUMIF(ECT_LegacyCapacity!$F$2:$F$257,_xlfn.CONCAT($C304,$B304),ECT_LegacyCapacity!$E$2:$E$257)*1000-IFERROR(SUMIFS(ECT_LegacyRetirement!$F$2:$F$2701,ECT_LegacyRetirement!$G$2:$G$2701,_xlfn.CONCAT($B304,$C304),ECT_LegacyRetirement!$E$2:$E$2701,"&lt;="&amp;D304)*1000,0)</f>
        <v>19996.724187999997</v>
      </c>
      <c r="U304" s="16">
        <f>IFERROR(SUMIFS(ECT_CapAddBounds!$F$2:$F$5959,ECT_CapAddBounds!$H$2:$H$5959,_xlfn.CONCAT($B304,$C304),ECT_CapAddBounds!$E$2:$E$5959,"&lt;="&amp;D304)*1000,0)</f>
        <v>36489.000000000022</v>
      </c>
      <c r="V304" s="16">
        <f>IFERROR(SUMIFS(ECT_CapAddBounds!$G$2:$G$5959,ECT_CapAddBounds!$H$2:$H$5959,_xlfn.CONCAT($B304,$C304),ECT_CapAddBounds!$E$2:$E$5959,"&lt;="&amp;D304)*1000,0)</f>
        <v>165512</v>
      </c>
      <c r="W304" s="25"/>
      <c r="X304" s="29" t="s">
        <v>248</v>
      </c>
      <c r="Y304">
        <v>0.35</v>
      </c>
      <c r="Z304">
        <v>0.105</v>
      </c>
      <c r="AB304" s="25">
        <v>1</v>
      </c>
      <c r="AC304" s="25"/>
      <c r="AD304" s="24"/>
      <c r="AE304">
        <v>0</v>
      </c>
      <c r="AF304">
        <f>Y304*Conversions!$D$4</f>
        <v>0.43362115351489344</v>
      </c>
      <c r="AG304" s="3">
        <f t="shared" si="211"/>
        <v>3.3753211604851066</v>
      </c>
      <c r="AH304">
        <f t="shared" si="214"/>
        <v>25</v>
      </c>
      <c r="AI304">
        <f t="shared" si="212"/>
        <v>0.11442931981310331</v>
      </c>
      <c r="AJ304" s="14">
        <f t="shared" si="213"/>
        <v>29.496995752469712</v>
      </c>
    </row>
    <row r="305" spans="1:36" hidden="1" x14ac:dyDescent="0.25">
      <c r="A305">
        <v>5</v>
      </c>
      <c r="B305" t="s">
        <v>20</v>
      </c>
      <c r="C305" t="s">
        <v>12</v>
      </c>
      <c r="D305">
        <f>_xlfn.XLOOKUP(A305,PeriodMap!$A$2:$A$45,PeriodMap!$B$2:$B$45)</f>
        <v>2034</v>
      </c>
      <c r="E305" t="s">
        <v>239</v>
      </c>
      <c r="F305" t="s">
        <v>237</v>
      </c>
      <c r="G305" t="s">
        <v>6</v>
      </c>
      <c r="H305" t="s">
        <v>124</v>
      </c>
      <c r="I305" t="s">
        <v>39</v>
      </c>
      <c r="J305" t="s">
        <v>34</v>
      </c>
      <c r="K305">
        <v>8760</v>
      </c>
      <c r="L305" s="5">
        <f>_xlfn.XLOOKUP(_xlfn.CONCAT($B305,$C305,$D305),ECT_EfficiencyCostMaxAnnualUF!$J$2:$J$12484,ECT_EfficiencyCostMaxAnnualUF!$F$2:$F$12484)</f>
        <v>1</v>
      </c>
      <c r="M305" s="5">
        <f>_xlfn.XLOOKUP(_xlfn.CONCAT($B305,$C305,$D305),ECT_EfficiencyCostMaxAnnualUF!$J$2:$J$12484,ECT_EfficiencyCostMaxAnnualUF!$I$2:$I$12484)</f>
        <v>1</v>
      </c>
      <c r="N305" s="5">
        <f>_xlfn.XLOOKUP(_xlfn.CONCAT($B305,$C305,$D305),ECT_EfficiencyCostMaxAnnualUF!$J$2:$J$12484,ECT_EfficiencyCostMaxAnnualUF!$G$2:$G$12484)/1000</f>
        <v>3.7656254039999997</v>
      </c>
      <c r="O305" s="5">
        <f>_xlfn.XLOOKUP(_xlfn.CONCAT($B305,$C305,$D305),ECT_EfficiencyCostMaxAnnualUF!$J$2:$J$12484,ECT_EfficiencyCostMaxAnnualUF!$H$2:$H$12484)</f>
        <v>0</v>
      </c>
      <c r="P305" s="74">
        <f>_xlfn.XLOOKUP(_xlfn.CONCAT($B305,$D305+1),ECT_Lifetime!$D$2:$D$1000,ECT_Lifetime!$C$2:$C$1000)</f>
        <v>25</v>
      </c>
      <c r="Q305" s="1">
        <f>_xlfn.XLOOKUP(_xlfn.CONCAT($B305,$D305),ECT_OperationalInfo!$G$2:$G$362,ECT_OperationalInfo!$D$2:$D$362)</f>
        <v>6.0000000000000001E-3</v>
      </c>
      <c r="R305">
        <f>_xlfn.XLOOKUP(_xlfn.CONCAT($B305,$D305),ECT_OperationalInfo!$G$2:$G$362,ECT_OperationalInfo!$E$2:$E$362)</f>
        <v>1</v>
      </c>
      <c r="S305">
        <f>_xlfn.XLOOKUP(_xlfn.CONCAT($B305,$D305),ECT_OperationalInfo!$G$2:$G$362,ECT_OperationalInfo!$F$2:$F$362)</f>
        <v>1</v>
      </c>
      <c r="T305">
        <f>SUMIF(ECT_LegacyCapacity!$F$2:$F$257,_xlfn.CONCAT($C305,$B305),ECT_LegacyCapacity!$E$2:$E$257)*1000-IFERROR(SUMIFS(ECT_LegacyRetirement!$F$2:$F$2701,ECT_LegacyRetirement!$G$2:$G$2701,_xlfn.CONCAT($B305,$C305),ECT_LegacyRetirement!$E$2:$E$2701,"&lt;="&amp;D305)*1000,0)</f>
        <v>2666.3458109999992</v>
      </c>
      <c r="U305" s="16">
        <f>IFERROR(SUMIFS(ECT_CapAddBounds!$F$2:$F$5959,ECT_CapAddBounds!$H$2:$H$5959,_xlfn.CONCAT($B305,$C305),ECT_CapAddBounds!$E$2:$E$5959,"&lt;="&amp;D305)*1000,0)</f>
        <v>10060</v>
      </c>
      <c r="V305" s="16">
        <f>IFERROR(SUMIFS(ECT_CapAddBounds!$G$2:$G$5959,ECT_CapAddBounds!$H$2:$H$5959,_xlfn.CONCAT($B305,$C305),ECT_CapAddBounds!$E$2:$E$5959,"&lt;="&amp;D305)*1000,0)</f>
        <v>42727.999999999993</v>
      </c>
      <c r="W305" s="25"/>
      <c r="X305" s="25"/>
      <c r="Y305">
        <v>0.51</v>
      </c>
      <c r="Z305">
        <v>0.104</v>
      </c>
      <c r="AB305" s="25">
        <v>1</v>
      </c>
      <c r="AC305" s="25"/>
      <c r="AD305" s="24"/>
      <c r="AE305">
        <v>0</v>
      </c>
      <c r="AF305">
        <f>Y305*Conversions!$D$4</f>
        <v>0.63184796655027331</v>
      </c>
      <c r="AG305" s="3">
        <f t="shared" si="211"/>
        <v>3.1337774374497265</v>
      </c>
      <c r="AH305">
        <f t="shared" si="214"/>
        <v>25</v>
      </c>
      <c r="AI305">
        <f t="shared" si="212"/>
        <v>0.11357300490974749</v>
      </c>
      <c r="AJ305" s="14">
        <f t="shared" si="213"/>
        <v>27.59262590560169</v>
      </c>
    </row>
    <row r="306" spans="1:36" hidden="1" x14ac:dyDescent="0.25">
      <c r="A306">
        <v>5</v>
      </c>
      <c r="B306" t="s">
        <v>21</v>
      </c>
      <c r="C306" t="s">
        <v>12</v>
      </c>
      <c r="D306">
        <f>_xlfn.XLOOKUP(A306,PeriodMap!$A$2:$A$45,PeriodMap!$B$2:$B$45)</f>
        <v>2034</v>
      </c>
      <c r="E306" t="s">
        <v>239</v>
      </c>
      <c r="F306" t="s">
        <v>238</v>
      </c>
      <c r="G306" t="s">
        <v>6</v>
      </c>
      <c r="H306" t="s">
        <v>124</v>
      </c>
      <c r="I306" t="s">
        <v>40</v>
      </c>
      <c r="J306" t="s">
        <v>34</v>
      </c>
      <c r="K306">
        <v>8760</v>
      </c>
      <c r="L306" s="5">
        <f>_xlfn.XLOOKUP(_xlfn.CONCAT($B306,$C306,$D306),ECT_EfficiencyCostMaxAnnualUF!$J$2:$J$12484,ECT_EfficiencyCostMaxAnnualUF!$F$2:$F$12484)</f>
        <v>1</v>
      </c>
      <c r="M306" s="5">
        <f>_xlfn.XLOOKUP(_xlfn.CONCAT($B306,$C306,$D306),ECT_EfficiencyCostMaxAnnualUF!$J$2:$J$12484,ECT_EfficiencyCostMaxAnnualUF!$I$2:$I$12484)</f>
        <v>1</v>
      </c>
      <c r="N306" s="5">
        <f>_xlfn.XLOOKUP(_xlfn.CONCAT($B306,$C306,$D306),ECT_EfficiencyCostMaxAnnualUF!$J$2:$J$12484,ECT_EfficiencyCostMaxAnnualUF!$G$2:$G$12484)/1000</f>
        <v>10.024667279999999</v>
      </c>
      <c r="O306" s="5">
        <f>_xlfn.XLOOKUP(_xlfn.CONCAT($B306,$C306,$D306),ECT_EfficiencyCostMaxAnnualUF!$J$2:$J$12484,ECT_EfficiencyCostMaxAnnualUF!$H$2:$H$12484)</f>
        <v>0</v>
      </c>
      <c r="P306" s="74">
        <f>_xlfn.XLOOKUP(_xlfn.CONCAT($B306,$D306+1),ECT_Lifetime!$D$2:$D$1000,ECT_Lifetime!$C$2:$C$1000)</f>
        <v>25</v>
      </c>
      <c r="Q306" s="1">
        <f>_xlfn.XLOOKUP(_xlfn.CONCAT($B306,$D306),ECT_OperationalInfo!$G$2:$G$362,ECT_OperationalInfo!$D$2:$D$362)</f>
        <v>3.0000000000000001E-3</v>
      </c>
      <c r="R306">
        <f>_xlfn.XLOOKUP(_xlfn.CONCAT($B306,$D306),ECT_OperationalInfo!$G$2:$G$362,ECT_OperationalInfo!$E$2:$E$362)</f>
        <v>1</v>
      </c>
      <c r="S306">
        <f>_xlfn.XLOOKUP(_xlfn.CONCAT($B306,$D306),ECT_OperationalInfo!$G$2:$G$362,ECT_OperationalInfo!$F$2:$F$362)</f>
        <v>1</v>
      </c>
      <c r="T306">
        <f>SUMIF(ECT_LegacyCapacity!$F$2:$F$257,_xlfn.CONCAT($C306,$B306),ECT_LegacyCapacity!$E$2:$E$257)*1000-IFERROR(SUMIFS(ECT_LegacyRetirement!$F$2:$F$2701,ECT_LegacyRetirement!$G$2:$G$2701,_xlfn.CONCAT($B306,$C306),ECT_LegacyRetirement!$E$2:$E$2701,"&lt;="&amp;D306)*1000,0)</f>
        <v>4837.25</v>
      </c>
      <c r="U306" s="16">
        <f>IFERROR(SUMIFS(ECT_CapAddBounds!$F$2:$F$5959,ECT_CapAddBounds!$H$2:$H$5959,_xlfn.CONCAT($B306,$C306),ECT_CapAddBounds!$E$2:$E$5959,"&lt;="&amp;D306)*1000,0)</f>
        <v>1351.9999999999998</v>
      </c>
      <c r="V306" s="16">
        <f>IFERROR(SUMIFS(ECT_CapAddBounds!$G$2:$G$5959,ECT_CapAddBounds!$H$2:$H$5959,_xlfn.CONCAT($B306,$C306),ECT_CapAddBounds!$E$2:$E$5959,"&lt;="&amp;D306)*1000,0)</f>
        <v>37277.999999999978</v>
      </c>
      <c r="W306" s="25"/>
      <c r="X306" s="25"/>
      <c r="Y306">
        <v>0.68</v>
      </c>
      <c r="Z306">
        <v>0.105</v>
      </c>
      <c r="AB306" s="25">
        <v>1</v>
      </c>
      <c r="AC306" s="25"/>
      <c r="AD306" s="24"/>
      <c r="AE306">
        <v>0</v>
      </c>
      <c r="AF306">
        <f>Y306*Conversions!$D$4</f>
        <v>0.84246395540036456</v>
      </c>
      <c r="AG306" s="3">
        <f t="shared" si="211"/>
        <v>9.1822033245996337</v>
      </c>
      <c r="AH306">
        <f t="shared" si="214"/>
        <v>25</v>
      </c>
      <c r="AI306">
        <f t="shared" si="212"/>
        <v>0.11442931981310331</v>
      </c>
      <c r="AJ306" s="14">
        <f t="shared" si="213"/>
        <v>80.243449315235537</v>
      </c>
    </row>
    <row r="307" spans="1:36" s="19" customFormat="1" hidden="1" x14ac:dyDescent="0.25">
      <c r="A307" s="19">
        <v>5</v>
      </c>
      <c r="B307" s="19" t="s">
        <v>23</v>
      </c>
      <c r="C307" s="19" t="s">
        <v>12</v>
      </c>
      <c r="D307" s="19">
        <f>_xlfn.XLOOKUP(A307,PeriodMap!$A$2:$A$45,PeriodMap!$B$2:$B$45)</f>
        <v>2034</v>
      </c>
      <c r="E307" s="19" t="s">
        <v>239</v>
      </c>
      <c r="G307" s="19" t="s">
        <v>6</v>
      </c>
      <c r="H307" s="19" t="s">
        <v>124</v>
      </c>
      <c r="I307" s="19" t="s">
        <v>40</v>
      </c>
      <c r="J307" s="19" t="s">
        <v>34</v>
      </c>
      <c r="K307" s="19">
        <v>8760</v>
      </c>
      <c r="L307" s="37">
        <f>_xlfn.XLOOKUP(_xlfn.CONCAT($B307,$C307,$D307),ECT_EfficiencyCostMaxAnnualUF!$J$2:$J$12484,ECT_EfficiencyCostMaxAnnualUF!$F$2:$F$12484)</f>
        <v>1</v>
      </c>
      <c r="M307" s="37">
        <f>_xlfn.XLOOKUP(_xlfn.CONCAT($B307,$C307,$D307),ECT_EfficiencyCostMaxAnnualUF!$J$2:$J$12484,ECT_EfficiencyCostMaxAnnualUF!$I$2:$I$12484)</f>
        <v>1</v>
      </c>
      <c r="N307" s="37">
        <f>_xlfn.XLOOKUP(_xlfn.CONCAT($B307,$C307,$D307),ECT_EfficiencyCostMaxAnnualUF!$J$2:$J$12484,ECT_EfficiencyCostMaxAnnualUF!$G$2:$G$12484)/1000</f>
        <v>24.18036996</v>
      </c>
      <c r="O307" s="37">
        <f>_xlfn.XLOOKUP(_xlfn.CONCAT($B307,$C307,$D307),ECT_EfficiencyCostMaxAnnualUF!$J$2:$J$12484,ECT_EfficiencyCostMaxAnnualUF!$H$2:$H$12484)</f>
        <v>0</v>
      </c>
      <c r="P307" s="82">
        <f>_xlfn.XLOOKUP(_xlfn.CONCAT($B307,$D307+1),ECT_Lifetime!$D$2:$D$1000,ECT_Lifetime!$C$2:$C$1000)</f>
        <v>25</v>
      </c>
      <c r="Q307" s="39">
        <f>_xlfn.XLOOKUP(_xlfn.CONCAT($B307,$D307),ECT_OperationalInfo!$G$2:$G$362,ECT_OperationalInfo!$D$2:$D$362)</f>
        <v>5.0000000000000001E-3</v>
      </c>
      <c r="R307" s="19">
        <f>_xlfn.XLOOKUP(_xlfn.CONCAT($B307,$D307),ECT_OperationalInfo!$G$2:$G$362,ECT_OperationalInfo!$E$2:$E$362)</f>
        <v>1</v>
      </c>
      <c r="S307" s="19">
        <f>_xlfn.XLOOKUP(_xlfn.CONCAT($B307,$D307),ECT_OperationalInfo!$G$2:$G$362,ECT_OperationalInfo!$F$2:$F$362)</f>
        <v>1</v>
      </c>
      <c r="T307" s="19">
        <f>SUMIF(ECT_LegacyCapacity!$F$2:$F$257,_xlfn.CONCAT($C307,$B307),ECT_LegacyCapacity!$E$2:$E$257)*1000-IFERROR(SUMIFS(ECT_LegacyRetirement!$F$2:$F$2701,ECT_LegacyRetirement!$G$2:$G$2701,_xlfn.CONCAT($B307,$C307),ECT_LegacyRetirement!$E$2:$E$2701,"&lt;="&amp;D307)*1000,0)</f>
        <v>0</v>
      </c>
      <c r="U307" s="41">
        <f>IFERROR(SUMIFS(ECT_CapAddBounds!$F$2:$F$5959,ECT_CapAddBounds!$H$2:$H$5959,_xlfn.CONCAT($B307,$C307),ECT_CapAddBounds!$E$2:$E$5959,"&lt;="&amp;D307)*1000,0)</f>
        <v>0</v>
      </c>
      <c r="V307" s="41">
        <f>IFERROR(SUMIFS(ECT_CapAddBounds!$G$2:$G$5959,ECT_CapAddBounds!$H$2:$H$5959,_xlfn.CONCAT($B307,$C307),ECT_CapAddBounds!$E$2:$E$5959,"&lt;="&amp;D307)*1000,0)</f>
        <v>0</v>
      </c>
      <c r="W307" s="42"/>
      <c r="X307" s="42"/>
      <c r="Y307" s="19">
        <v>6.7</v>
      </c>
      <c r="Z307" s="19">
        <v>0.112</v>
      </c>
      <c r="AA307" s="43"/>
      <c r="AB307" s="42">
        <v>1</v>
      </c>
      <c r="AC307" s="42"/>
      <c r="AD307" s="44"/>
      <c r="AE307" s="19">
        <v>0</v>
      </c>
      <c r="AF307" s="19">
        <f>Y307*Conversions!$D$4</f>
        <v>8.3007477958565321</v>
      </c>
      <c r="AG307" s="38">
        <f t="shared" si="211"/>
        <v>15.879622164143468</v>
      </c>
      <c r="AH307" s="19">
        <f t="shared" si="214"/>
        <v>25</v>
      </c>
      <c r="AI307" s="19">
        <f t="shared" si="212"/>
        <v>0.12047788778229078</v>
      </c>
      <c r="AJ307" s="45">
        <f t="shared" si="213"/>
        <v>131.80528357899746</v>
      </c>
    </row>
    <row r="308" spans="1:36" hidden="1" x14ac:dyDescent="0.25">
      <c r="A308">
        <v>5</v>
      </c>
      <c r="B308" t="s">
        <v>13</v>
      </c>
      <c r="C308" t="s">
        <v>9</v>
      </c>
      <c r="D308">
        <f>_xlfn.XLOOKUP(A308,PeriodMap!$A$2:$A$45,PeriodMap!$B$2:$B$45)</f>
        <v>2034</v>
      </c>
      <c r="E308" t="s">
        <v>227</v>
      </c>
      <c r="F308" t="s">
        <v>229</v>
      </c>
      <c r="G308" t="s">
        <v>6</v>
      </c>
      <c r="H308" t="s">
        <v>124</v>
      </c>
      <c r="I308" t="s">
        <v>33</v>
      </c>
      <c r="J308" t="s">
        <v>34</v>
      </c>
      <c r="K308">
        <v>8760</v>
      </c>
      <c r="L308" s="5">
        <f>_xlfn.XLOOKUP(_xlfn.CONCAT($B308,$C308,$D308),ECT_EfficiencyCostMaxAnnualUF!$J$2:$J$12484,ECT_EfficiencyCostMaxAnnualUF!$F$2:$F$12484)</f>
        <v>0.38096819999999998</v>
      </c>
      <c r="M308" s="5">
        <f>_xlfn.XLOOKUP(_xlfn.CONCAT($B308,$C308,$D308),ECT_EfficiencyCostMaxAnnualUF!$J$2:$J$12484,ECT_EfficiencyCostMaxAnnualUF!$I$2:$I$12484)</f>
        <v>0.85</v>
      </c>
      <c r="N308" s="5">
        <f>_xlfn.XLOOKUP(_xlfn.CONCAT($B308,$C308,$D308),ECT_EfficiencyCostMaxAnnualUF!$J$2:$J$12484,ECT_EfficiencyCostMaxAnnualUF!$G$2:$G$12484)/1000</f>
        <v>13.721031290000001</v>
      </c>
      <c r="O308" s="5">
        <f>_xlfn.XLOOKUP(_xlfn.CONCAT($B308,$C308,$D308),ECT_EfficiencyCostMaxAnnualUF!$J$2:$J$12484,ECT_EfficiencyCostMaxAnnualUF!$H$2:$H$12484)</f>
        <v>133.5230182</v>
      </c>
      <c r="P308" s="74">
        <f>_xlfn.XLOOKUP(_xlfn.CONCAT($B308,$D308+1),ECT_Lifetime!$D$2:$D$1000,ECT_Lifetime!$C$2:$C$1000)</f>
        <v>40</v>
      </c>
      <c r="Q308" s="1">
        <f>_xlfn.XLOOKUP(_xlfn.CONCAT($B308,$D308),ECT_OperationalInfo!$G$2:$G$362,ECT_OperationalInfo!$D$2:$D$362)</f>
        <v>6.6000000000000003E-2</v>
      </c>
      <c r="R308">
        <f>_xlfn.XLOOKUP(_xlfn.CONCAT($B308,$D308),ECT_OperationalInfo!$G$2:$G$362,ECT_OperationalInfo!$E$2:$E$362)</f>
        <v>0.3</v>
      </c>
      <c r="S308">
        <f>_xlfn.XLOOKUP(_xlfn.CONCAT($B308,$D308),ECT_OperationalInfo!$G$2:$G$362,ECT_OperationalInfo!$F$2:$F$362)</f>
        <v>0.3</v>
      </c>
      <c r="T308">
        <f>SUMIF(ECT_LegacyCapacity!$F$2:$F$257,_xlfn.CONCAT($C308,$B308),ECT_LegacyCapacity!$E$2:$E$257)*1000-IFERROR(SUMIFS(ECT_LegacyRetirement!$F$2:$F$2701,ECT_LegacyRetirement!$G$2:$G$2701,_xlfn.CONCAT($B308,$C308),ECT_LegacyRetirement!$E$2:$E$2701,"&lt;="&amp;D308)*1000,0)</f>
        <v>1010.929706</v>
      </c>
      <c r="U308" s="16">
        <f>IFERROR(SUMIFS(ECT_CapAddBounds!$F$2:$F$5959,ECT_CapAddBounds!$H$2:$H$5959,_xlfn.CONCAT($B308,$C308),ECT_CapAddBounds!$E$2:$E$5959,"&lt;="&amp;D308)*1000,0)</f>
        <v>0</v>
      </c>
      <c r="V308" s="16">
        <f>IFERROR(SUMIFS(ECT_CapAddBounds!$G$2:$G$5959,ECT_CapAddBounds!$H$2:$H$5959,_xlfn.CONCAT($B308,$C308),ECT_CapAddBounds!$E$2:$E$5959,"&lt;="&amp;D308)*1000,0)</f>
        <v>212.00000000000006</v>
      </c>
      <c r="W308" s="1">
        <f>CarriersTech_characteristics!$G$2</f>
        <v>17.207187650000002</v>
      </c>
      <c r="X308" s="1">
        <f>CarriersTech_characteristics!$H$28*1000</f>
        <v>1942097.6230000001</v>
      </c>
      <c r="Y308" s="7">
        <v>3</v>
      </c>
      <c r="Z308">
        <v>0.105</v>
      </c>
      <c r="AA308" s="35"/>
      <c r="AB308" s="1">
        <f>1/L308/(1-Q308)</f>
        <v>2.8103758044980376</v>
      </c>
      <c r="AC308" s="25"/>
      <c r="AD308" s="31">
        <f>X308/(W308*Conversions!$D$2)</f>
        <v>0.40631575182871843</v>
      </c>
      <c r="AE308" s="11">
        <f>O308/CarriersTech_characteristics!$G$2/Conversions!$D$2*AB308</f>
        <v>7.8507860294473842E-5</v>
      </c>
      <c r="AF308">
        <f>Y308*Conversions!$D$4</f>
        <v>3.7167527444133723</v>
      </c>
      <c r="AG308" s="3">
        <f t="shared" si="211"/>
        <v>10.004278545586629</v>
      </c>
      <c r="AH308">
        <f t="shared" si="214"/>
        <v>40</v>
      </c>
      <c r="AI308">
        <f t="shared" si="212"/>
        <v>0.10697140835497033</v>
      </c>
      <c r="AJ308" s="14">
        <f t="shared" si="213"/>
        <v>93.522920745221626</v>
      </c>
    </row>
    <row r="309" spans="1:36" hidden="1" x14ac:dyDescent="0.25">
      <c r="A309">
        <v>5</v>
      </c>
      <c r="B309" t="s">
        <v>14</v>
      </c>
      <c r="C309" t="s">
        <v>9</v>
      </c>
      <c r="D309">
        <f>_xlfn.XLOOKUP(A309,PeriodMap!$A$2:$A$45,PeriodMap!$B$2:$B$45)</f>
        <v>2034</v>
      </c>
      <c r="E309" t="s">
        <v>227</v>
      </c>
      <c r="F309" t="s">
        <v>234</v>
      </c>
      <c r="G309" t="s">
        <v>6</v>
      </c>
      <c r="H309" t="s">
        <v>124</v>
      </c>
      <c r="I309" t="s">
        <v>35</v>
      </c>
      <c r="J309" t="s">
        <v>34</v>
      </c>
      <c r="K309">
        <v>8760</v>
      </c>
      <c r="L309" s="5">
        <f>_xlfn.XLOOKUP(_xlfn.CONCAT($B309,$C309,$D309),ECT_EfficiencyCostMaxAnnualUF!$J$2:$J$12484,ECT_EfficiencyCostMaxAnnualUF!$F$2:$F$12484)</f>
        <v>0.40444272199999998</v>
      </c>
      <c r="M309" s="5">
        <f>_xlfn.XLOOKUP(_xlfn.CONCAT($B309,$C309,$D309),ECT_EfficiencyCostMaxAnnualUF!$J$2:$J$12484,ECT_EfficiencyCostMaxAnnualUF!$I$2:$I$12484)</f>
        <v>0.85</v>
      </c>
      <c r="N309" s="5">
        <f>_xlfn.XLOOKUP(_xlfn.CONCAT($B309,$C309,$D309),ECT_EfficiencyCostMaxAnnualUF!$J$2:$J$12484,ECT_EfficiencyCostMaxAnnualUF!$G$2:$G$12484)/1000</f>
        <v>8.512227803</v>
      </c>
      <c r="O309" s="5">
        <f>_xlfn.XLOOKUP(_xlfn.CONCAT($B309,$C309,$D309),ECT_EfficiencyCostMaxAnnualUF!$J$2:$J$12484,ECT_EfficiencyCostMaxAnnualUF!$H$2:$H$12484)</f>
        <v>0</v>
      </c>
      <c r="P309" s="74">
        <f>_xlfn.XLOOKUP(_xlfn.CONCAT($B309,$D309+1),ECT_Lifetime!$D$2:$D$1000,ECT_Lifetime!$C$2:$C$1000)</f>
        <v>25</v>
      </c>
      <c r="Q309" s="1">
        <f>_xlfn.XLOOKUP(_xlfn.CONCAT($B309,$D309),ECT_OperationalInfo!$G$2:$G$362,ECT_OperationalInfo!$D$2:$D$362)</f>
        <v>0.02</v>
      </c>
      <c r="R309">
        <f>_xlfn.XLOOKUP(_xlfn.CONCAT($B309,$D309),ECT_OperationalInfo!$G$2:$G$362,ECT_OperationalInfo!$E$2:$E$362)</f>
        <v>0.9</v>
      </c>
      <c r="S309">
        <f>_xlfn.XLOOKUP(_xlfn.CONCAT($B309,$D309),ECT_OperationalInfo!$G$2:$G$362,ECT_OperationalInfo!$F$2:$F$362)</f>
        <v>0.9</v>
      </c>
      <c r="T309">
        <f>SUMIF(ECT_LegacyCapacity!$F$2:$F$257,_xlfn.CONCAT($C309,$B309),ECT_LegacyCapacity!$E$2:$E$257)*1000-IFERROR(SUMIFS(ECT_LegacyRetirement!$F$2:$F$2701,ECT_LegacyRetirement!$G$2:$G$2701,_xlfn.CONCAT($B309,$C309),ECT_LegacyRetirement!$E$2:$E$2701,"&lt;="&amp;D309)*1000,0)</f>
        <v>2002.456891</v>
      </c>
      <c r="U309" s="16">
        <f>IFERROR(SUMIFS(ECT_CapAddBounds!$F$2:$F$5959,ECT_CapAddBounds!$H$2:$H$5959,_xlfn.CONCAT($B309,$C309),ECT_CapAddBounds!$E$2:$E$5959,"&lt;="&amp;D309)*1000,0)</f>
        <v>0</v>
      </c>
      <c r="V309" s="16">
        <f>IFERROR(SUMIFS(ECT_CapAddBounds!$G$2:$G$5959,ECT_CapAddBounds!$H$2:$H$5959,_xlfn.CONCAT($B309,$C309),ECT_CapAddBounds!$E$2:$E$5959,"&lt;="&amp;D309)*1000,0)</f>
        <v>448.00000000000017</v>
      </c>
      <c r="W309" s="1">
        <f>CarriersTech_characteristics!$G$3</f>
        <v>37.681199999999997</v>
      </c>
      <c r="X309" s="1">
        <f>CarriersTech_characteristics!$H$3*1000</f>
        <v>3025024.5490000001</v>
      </c>
      <c r="Y309">
        <v>2.9</v>
      </c>
      <c r="Z309">
        <v>0.105</v>
      </c>
      <c r="AB309" s="1">
        <f>1/L309/(1-Q309)</f>
        <v>2.5229979617863072</v>
      </c>
      <c r="AC309" s="25"/>
      <c r="AD309" s="31">
        <f>(X309*Conversions!$D$3)/(W309*Conversions!$D$2)</f>
        <v>0.23958587284408495</v>
      </c>
      <c r="AE309">
        <v>0</v>
      </c>
      <c r="AF309">
        <f>Y309*Conversions!$D$4</f>
        <v>3.5928609862662602</v>
      </c>
      <c r="AG309" s="3">
        <f t="shared" si="211"/>
        <v>4.9193668167337403</v>
      </c>
      <c r="AH309">
        <f t="shared" si="214"/>
        <v>25</v>
      </c>
      <c r="AI309">
        <f t="shared" si="212"/>
        <v>0.11442931981310331</v>
      </c>
      <c r="AJ309" s="14">
        <f t="shared" si="213"/>
        <v>42.990440079242902</v>
      </c>
    </row>
    <row r="310" spans="1:36" hidden="1" x14ac:dyDescent="0.25">
      <c r="A310">
        <v>5</v>
      </c>
      <c r="B310" t="s">
        <v>16</v>
      </c>
      <c r="C310" t="s">
        <v>9</v>
      </c>
      <c r="D310">
        <f>_xlfn.XLOOKUP(A310,PeriodMap!$A$2:$A$45,PeriodMap!$B$2:$B$45)</f>
        <v>2034</v>
      </c>
      <c r="E310" t="s">
        <v>227</v>
      </c>
      <c r="G310" t="s">
        <v>6</v>
      </c>
      <c r="H310" t="s">
        <v>124</v>
      </c>
      <c r="I310" t="s">
        <v>35</v>
      </c>
      <c r="J310" t="s">
        <v>34</v>
      </c>
      <c r="K310">
        <v>8760</v>
      </c>
      <c r="L310" s="5">
        <f>_xlfn.XLOOKUP(_xlfn.CONCAT($B310,$C310,$D310),ECT_EfficiencyCostMaxAnnualUF!$J$2:$J$12484,ECT_EfficiencyCostMaxAnnualUF!$F$2:$F$12484)</f>
        <v>0.28070162799999998</v>
      </c>
      <c r="M310" s="5">
        <f>_xlfn.XLOOKUP(_xlfn.CONCAT($B310,$C310,$D310),ECT_EfficiencyCostMaxAnnualUF!$J$2:$J$12484,ECT_EfficiencyCostMaxAnnualUF!$I$2:$I$12484)</f>
        <v>0.85</v>
      </c>
      <c r="N310" s="5">
        <f>_xlfn.XLOOKUP(_xlfn.CONCAT($B310,$C310,$D310),ECT_EfficiencyCostMaxAnnualUF!$J$2:$J$12484,ECT_EfficiencyCostMaxAnnualUF!$G$2:$G$12484)/1000</f>
        <v>6.6797506489999998</v>
      </c>
      <c r="O310" s="5">
        <f>_xlfn.XLOOKUP(_xlfn.CONCAT($B310,$C310,$D310),ECT_EfficiencyCostMaxAnnualUF!$J$2:$J$12484,ECT_EfficiencyCostMaxAnnualUF!$H$2:$H$12484)</f>
        <v>0</v>
      </c>
      <c r="P310" s="74">
        <f>_xlfn.XLOOKUP(_xlfn.CONCAT($B310,$D310+1),ECT_Lifetime!$D$2:$D$1000,ECT_Lifetime!$C$2:$C$1000)</f>
        <v>25</v>
      </c>
      <c r="Q310" s="1">
        <f>_xlfn.XLOOKUP(_xlfn.CONCAT($B310,$D310),ECT_OperationalInfo!$G$2:$G$362,ECT_OperationalInfo!$D$2:$D$362)</f>
        <v>0.01</v>
      </c>
      <c r="R310">
        <f>_xlfn.XLOOKUP(_xlfn.CONCAT($B310,$D310),ECT_OperationalInfo!$G$2:$G$362,ECT_OperationalInfo!$E$2:$E$362)</f>
        <v>1</v>
      </c>
      <c r="S310">
        <f>_xlfn.XLOOKUP(_xlfn.CONCAT($B310,$D310),ECT_OperationalInfo!$G$2:$G$362,ECT_OperationalInfo!$F$2:$F$362)</f>
        <v>1</v>
      </c>
      <c r="T310">
        <f>SUMIF(ECT_LegacyCapacity!$F$2:$F$257,_xlfn.CONCAT($C310,$B310),ECT_LegacyCapacity!$E$2:$E$257)*1000-IFERROR(SUMIFS(ECT_LegacyRetirement!$F$2:$F$2701,ECT_LegacyRetirement!$G$2:$G$2701,_xlfn.CONCAT($B310,$C310),ECT_LegacyRetirement!$E$2:$E$2701,"&lt;="&amp;D310)*1000,0)</f>
        <v>0</v>
      </c>
      <c r="U310" s="16">
        <f>IFERROR(SUMIFS(ECT_CapAddBounds!$F$2:$F$5959,ECT_CapAddBounds!$H$2:$H$5959,_xlfn.CONCAT($B310,$C310),ECT_CapAddBounds!$E$2:$E$5959,"&lt;="&amp;D310)*1000,0)</f>
        <v>0</v>
      </c>
      <c r="V310" s="16">
        <f>IFERROR(SUMIFS(ECT_CapAddBounds!$G$2:$G$5959,ECT_CapAddBounds!$H$2:$H$5959,_xlfn.CONCAT($B310,$C310),ECT_CapAddBounds!$E$2:$E$5959,"&lt;="&amp;D310)*1000,0)</f>
        <v>1528.0000000000005</v>
      </c>
      <c r="W310" s="1">
        <f>CarriersTech_characteristics!$G$3</f>
        <v>37.681199999999997</v>
      </c>
      <c r="X310" s="1">
        <f>CarriersTech_characteristics!$H$3*1000</f>
        <v>3025024.5490000001</v>
      </c>
      <c r="Y310">
        <v>0.7</v>
      </c>
      <c r="Z310">
        <v>0.105</v>
      </c>
      <c r="AB310" s="1">
        <f>1/L310/(1-Q310)</f>
        <v>3.5984864687033813</v>
      </c>
      <c r="AC310" s="25"/>
      <c r="AD310" s="31">
        <f>(X310*Conversions!$D$3)/(W310*Conversions!$D$2)</f>
        <v>0.23958587284408495</v>
      </c>
      <c r="AE310">
        <v>0</v>
      </c>
      <c r="AF310">
        <f>Y310*Conversions!$D$4</f>
        <v>0.86724230702978689</v>
      </c>
      <c r="AG310" s="3">
        <f t="shared" si="211"/>
        <v>5.8125083419702133</v>
      </c>
      <c r="AH310">
        <f t="shared" si="214"/>
        <v>25</v>
      </c>
      <c r="AI310">
        <f t="shared" si="212"/>
        <v>0.11442931981310331</v>
      </c>
      <c r="AJ310" s="14">
        <f t="shared" si="213"/>
        <v>50.795620837943865</v>
      </c>
    </row>
    <row r="311" spans="1:36" hidden="1" x14ac:dyDescent="0.25">
      <c r="A311">
        <v>5</v>
      </c>
      <c r="B311" t="s">
        <v>17</v>
      </c>
      <c r="C311" t="s">
        <v>9</v>
      </c>
      <c r="D311">
        <f>_xlfn.XLOOKUP(A311,PeriodMap!$A$2:$A$45,PeriodMap!$B$2:$B$45)</f>
        <v>2034</v>
      </c>
      <c r="E311" t="s">
        <v>227</v>
      </c>
      <c r="F311" t="s">
        <v>235</v>
      </c>
      <c r="G311" t="s">
        <v>6</v>
      </c>
      <c r="H311" t="s">
        <v>124</v>
      </c>
      <c r="I311" t="s">
        <v>36</v>
      </c>
      <c r="J311" t="s">
        <v>34</v>
      </c>
      <c r="K311">
        <v>8760</v>
      </c>
      <c r="L311" s="5">
        <f>_xlfn.XLOOKUP(_xlfn.CONCAT($B311,$C311,$D311),ECT_EfficiencyCostMaxAnnualUF!$J$2:$J$12484,ECT_EfficiencyCostMaxAnnualUF!$F$2:$F$12484)</f>
        <v>1</v>
      </c>
      <c r="M311" s="5">
        <f>_xlfn.XLOOKUP(_xlfn.CONCAT($B311,$C311,$D311),ECT_EfficiencyCostMaxAnnualUF!$J$2:$J$12484,ECT_EfficiencyCostMaxAnnualUF!$I$2:$I$12484)</f>
        <v>0.70916666699999997</v>
      </c>
      <c r="N311" s="5">
        <f>_xlfn.XLOOKUP(_xlfn.CONCAT($B311,$C311,$D311),ECT_EfficiencyCostMaxAnnualUF!$J$2:$J$12484,ECT_EfficiencyCostMaxAnnualUF!$G$2:$G$12484)/1000</f>
        <v>20.833210350000002</v>
      </c>
      <c r="O311" s="5">
        <f>_xlfn.XLOOKUP(_xlfn.CONCAT($B311,$C311,$D311),ECT_EfficiencyCostMaxAnnualUF!$J$2:$J$12484,ECT_EfficiencyCostMaxAnnualUF!$H$2:$H$12484)</f>
        <v>0</v>
      </c>
      <c r="P311" s="74">
        <f>_xlfn.XLOOKUP(_xlfn.CONCAT($B311,$D311+1),ECT_Lifetime!$D$2:$D$1000,ECT_Lifetime!$C$2:$C$1000)</f>
        <v>40</v>
      </c>
      <c r="Q311" s="1">
        <f>_xlfn.XLOOKUP(_xlfn.CONCAT($B311,$D311),ECT_OperationalInfo!$G$2:$G$362,ECT_OperationalInfo!$D$2:$D$362)</f>
        <v>0.10780000000000001</v>
      </c>
      <c r="R311">
        <f>_xlfn.XLOOKUP(_xlfn.CONCAT($B311,$D311),ECT_OperationalInfo!$G$2:$G$362,ECT_OperationalInfo!$E$2:$E$362)</f>
        <v>0.01</v>
      </c>
      <c r="S311">
        <f>_xlfn.XLOOKUP(_xlfn.CONCAT($B311,$D311),ECT_OperationalInfo!$G$2:$G$362,ECT_OperationalInfo!$F$2:$F$362)</f>
        <v>0.01</v>
      </c>
      <c r="T311">
        <f>SUMIF(ECT_LegacyCapacity!$F$2:$F$257,_xlfn.CONCAT($C311,$B311),ECT_LegacyCapacity!$E$2:$E$257)*1000-IFERROR(SUMIFS(ECT_LegacyRetirement!$F$2:$F$2701,ECT_LegacyRetirement!$G$2:$G$2701,_xlfn.CONCAT($B311,$C311),ECT_LegacyRetirement!$E$2:$E$2701,"&lt;="&amp;D311)*1000,0)</f>
        <v>0</v>
      </c>
      <c r="U311" s="16">
        <f>IFERROR(SUMIFS(ECT_CapAddBounds!$F$2:$F$5959,ECT_CapAddBounds!$H$2:$H$5959,_xlfn.CONCAT($B311,$C311),ECT_CapAddBounds!$E$2:$E$5959,"&lt;="&amp;D311)*1000,0)</f>
        <v>0</v>
      </c>
      <c r="V311" s="16">
        <f>IFERROR(SUMIFS(ECT_CapAddBounds!$G$2:$G$5959,ECT_CapAddBounds!$H$2:$H$5959,_xlfn.CONCAT($B311,$C311),ECT_CapAddBounds!$E$2:$E$5959,"&lt;="&amp;D311)*1000,0)</f>
        <v>0</v>
      </c>
      <c r="W311" s="27"/>
      <c r="X311" s="27"/>
      <c r="Y311">
        <v>4.3</v>
      </c>
      <c r="Z311">
        <v>0.105</v>
      </c>
      <c r="AB311" s="1">
        <f>1/L311/(1-Q311)</f>
        <v>1.1208249271463797</v>
      </c>
      <c r="AC311" s="25"/>
      <c r="AD311" s="26"/>
      <c r="AE311">
        <v>0</v>
      </c>
      <c r="AF311">
        <f>Y311*Conversions!$D$4</f>
        <v>5.3273456003258337</v>
      </c>
      <c r="AG311" s="3">
        <f t="shared" si="211"/>
        <v>15.505864749674167</v>
      </c>
      <c r="AH311">
        <f t="shared" si="214"/>
        <v>40</v>
      </c>
      <c r="AI311">
        <f t="shared" si="212"/>
        <v>0.10697140835497033</v>
      </c>
      <c r="AJ311" s="14">
        <f t="shared" si="213"/>
        <v>144.95335705238193</v>
      </c>
    </row>
    <row r="312" spans="1:36" hidden="1" x14ac:dyDescent="0.25">
      <c r="A312">
        <v>5</v>
      </c>
      <c r="B312" t="s">
        <v>22</v>
      </c>
      <c r="C312" t="s">
        <v>9</v>
      </c>
      <c r="D312">
        <f>_xlfn.XLOOKUP(A312,PeriodMap!$A$2:$A$45,PeriodMap!$B$2:$B$45)</f>
        <v>2034</v>
      </c>
      <c r="E312" t="s">
        <v>227</v>
      </c>
      <c r="G312" t="s">
        <v>6</v>
      </c>
      <c r="H312" t="s">
        <v>124</v>
      </c>
      <c r="I312" t="s">
        <v>36</v>
      </c>
      <c r="J312" t="s">
        <v>34</v>
      </c>
      <c r="K312">
        <v>8760</v>
      </c>
      <c r="L312" s="5">
        <f>_xlfn.XLOOKUP(_xlfn.CONCAT($B312,$C312,$D312),ECT_EfficiencyCostMaxAnnualUF!$J$2:$J$12484,ECT_EfficiencyCostMaxAnnualUF!$F$2:$F$12484)</f>
        <v>1</v>
      </c>
      <c r="M312" s="5">
        <f>_xlfn.XLOOKUP(_xlfn.CONCAT($B312,$C312,$D312),ECT_EfficiencyCostMaxAnnualUF!$J$2:$J$12484,ECT_EfficiencyCostMaxAnnualUF!$I$2:$I$12484)</f>
        <v>0.70916666699999997</v>
      </c>
      <c r="N312" s="5">
        <f>_xlfn.XLOOKUP(_xlfn.CONCAT($B312,$C312,$D312),ECT_EfficiencyCostMaxAnnualUF!$J$2:$J$12484,ECT_EfficiencyCostMaxAnnualUF!$G$2:$G$12484)/1000</f>
        <v>35.289429389999995</v>
      </c>
      <c r="O312" s="5">
        <f>_xlfn.XLOOKUP(_xlfn.CONCAT($B312,$C312,$D312),ECT_EfficiencyCostMaxAnnualUF!$J$2:$J$12484,ECT_EfficiencyCostMaxAnnualUF!$H$2:$H$12484)</f>
        <v>0</v>
      </c>
      <c r="P312" s="74">
        <f>_xlfn.XLOOKUP(_xlfn.CONCAT($B312,$D312+1),ECT_Lifetime!$D$2:$D$1000,ECT_Lifetime!$C$2:$C$1000)</f>
        <v>30</v>
      </c>
      <c r="Q312" s="1">
        <f>_xlfn.XLOOKUP(_xlfn.CONCAT($B312,$D312),ECT_OperationalInfo!$G$2:$G$362,ECT_OperationalInfo!$D$2:$D$362)</f>
        <v>0.05</v>
      </c>
      <c r="R312">
        <f>_xlfn.XLOOKUP(_xlfn.CONCAT($B312,$D312),ECT_OperationalInfo!$G$2:$G$362,ECT_OperationalInfo!$E$2:$E$362)</f>
        <v>0.01</v>
      </c>
      <c r="S312">
        <f>_xlfn.XLOOKUP(_xlfn.CONCAT($B312,$D312),ECT_OperationalInfo!$G$2:$G$362,ECT_OperationalInfo!$F$2:$F$362)</f>
        <v>0.01</v>
      </c>
      <c r="T312">
        <f>SUMIF(ECT_LegacyCapacity!$F$2:$F$257,_xlfn.CONCAT($C312,$B312),ECT_LegacyCapacity!$E$2:$E$257)*1000-IFERROR(SUMIFS(ECT_LegacyRetirement!$F$2:$F$2701,ECT_LegacyRetirement!$G$2:$G$2701,_xlfn.CONCAT($B312,$C312),ECT_LegacyRetirement!$E$2:$E$2701,"&lt;="&amp;D312)*1000,0)</f>
        <v>0</v>
      </c>
      <c r="U312" s="16">
        <f>IFERROR(SUMIFS(ECT_CapAddBounds!$F$2:$F$5959,ECT_CapAddBounds!$H$2:$H$5959,_xlfn.CONCAT($B312,$C312),ECT_CapAddBounds!$E$2:$E$5959,"&lt;="&amp;D312)*1000,0)</f>
        <v>0</v>
      </c>
      <c r="V312" s="16">
        <f>IFERROR(SUMIFS(ECT_CapAddBounds!$G$2:$G$5959,ECT_CapAddBounds!$H$2:$H$5959,_xlfn.CONCAT($B312,$C312),ECT_CapAddBounds!$E$2:$E$5959,"&lt;="&amp;D312)*1000,0)</f>
        <v>0</v>
      </c>
      <c r="W312" s="27"/>
      <c r="X312" s="27"/>
      <c r="Y312">
        <v>5</v>
      </c>
      <c r="Z312">
        <v>0.105</v>
      </c>
      <c r="AB312" s="1">
        <f>1/L312/(1-Q312)</f>
        <v>1.0526315789473684</v>
      </c>
      <c r="AC312" s="25"/>
      <c r="AD312" s="26"/>
      <c r="AE312">
        <v>0</v>
      </c>
      <c r="AF312">
        <f>Y312*Conversions!$D$4</f>
        <v>6.1945879073556211</v>
      </c>
      <c r="AG312" s="3">
        <f t="shared" si="211"/>
        <v>29.094841482644373</v>
      </c>
      <c r="AH312">
        <f t="shared" si="214"/>
        <v>30</v>
      </c>
      <c r="AI312">
        <f t="shared" si="212"/>
        <v>0.11052848152960514</v>
      </c>
      <c r="AJ312" s="14">
        <f t="shared" si="213"/>
        <v>263.2338839727143</v>
      </c>
    </row>
    <row r="313" spans="1:36" hidden="1" x14ac:dyDescent="0.25">
      <c r="A313">
        <v>5</v>
      </c>
      <c r="B313" t="s">
        <v>15</v>
      </c>
      <c r="C313" t="s">
        <v>9</v>
      </c>
      <c r="D313">
        <f>_xlfn.XLOOKUP(A313,PeriodMap!$A$2:$A$45,PeriodMap!$B$2:$B$45)</f>
        <v>2034</v>
      </c>
      <c r="E313" t="s">
        <v>231</v>
      </c>
      <c r="F313" t="s">
        <v>232</v>
      </c>
      <c r="G313" t="s">
        <v>6</v>
      </c>
      <c r="H313" t="s">
        <v>124</v>
      </c>
      <c r="I313" t="s">
        <v>37</v>
      </c>
      <c r="J313" t="s">
        <v>34</v>
      </c>
      <c r="K313">
        <v>8760</v>
      </c>
      <c r="L313" s="5">
        <f>_xlfn.XLOOKUP(_xlfn.CONCAT($B313,$C313,$D313),ECT_EfficiencyCostMaxAnnualUF!$J$2:$J$12484,ECT_EfficiencyCostMaxAnnualUF!$F$2:$F$12484)</f>
        <v>1</v>
      </c>
      <c r="M313" s="5">
        <f>_xlfn.XLOOKUP(_xlfn.CONCAT($B313,$C313,$D313),ECT_EfficiencyCostMaxAnnualUF!$J$2:$J$12484,ECT_EfficiencyCostMaxAnnualUF!$I$2:$I$12484)</f>
        <v>1</v>
      </c>
      <c r="N313" s="5">
        <f>_xlfn.XLOOKUP(_xlfn.CONCAT($B313,$C313,$D313),ECT_EfficiencyCostMaxAnnualUF!$J$2:$J$12484,ECT_EfficiencyCostMaxAnnualUF!$G$2:$G$12484)/1000</f>
        <v>19.631814519999999</v>
      </c>
      <c r="O313" s="5">
        <f>_xlfn.XLOOKUP(_xlfn.CONCAT($B313,$C313,$D313),ECT_EfficiencyCostMaxAnnualUF!$J$2:$J$12484,ECT_EfficiencyCostMaxAnnualUF!$H$2:$H$12484)</f>
        <v>0</v>
      </c>
      <c r="P313" s="74">
        <f>_xlfn.XLOOKUP(_xlfn.CONCAT($B313,$D313+1),ECT_Lifetime!$D$2:$D$1000,ECT_Lifetime!$C$2:$C$1000)</f>
        <v>40</v>
      </c>
      <c r="Q313" s="1">
        <f>_xlfn.XLOOKUP(_xlfn.CONCAT($B313,$D313),ECT_OperationalInfo!$G$2:$G$362,ECT_OperationalInfo!$D$2:$D$362)</f>
        <v>6.0000000000000001E-3</v>
      </c>
      <c r="R313">
        <f>_xlfn.XLOOKUP(_xlfn.CONCAT($B313,$D313),ECT_OperationalInfo!$G$2:$G$362,ECT_OperationalInfo!$E$2:$E$362)</f>
        <v>1</v>
      </c>
      <c r="S313">
        <f>_xlfn.XLOOKUP(_xlfn.CONCAT($B313,$D313),ECT_OperationalInfo!$G$2:$G$362,ECT_OperationalInfo!$F$2:$F$362)</f>
        <v>1</v>
      </c>
      <c r="T313">
        <f>SUMIF(ECT_LegacyCapacity!$F$2:$F$257,_xlfn.CONCAT($C313,$B313),ECT_LegacyCapacity!$E$2:$E$257)*1000-IFERROR(SUMIFS(ECT_LegacyRetirement!$F$2:$F$2701,ECT_LegacyRetirement!$G$2:$G$2701,_xlfn.CONCAT($B313,$C313),ECT_LegacyRetirement!$E$2:$E$2701,"&lt;="&amp;D313)*1000,0)</f>
        <v>1842.8252929999999</v>
      </c>
      <c r="U313" s="16">
        <f>IFERROR(SUMIFS(ECT_CapAddBounds!$F$2:$F$5959,ECT_CapAddBounds!$H$2:$H$5959,_xlfn.CONCAT($B313,$C313),ECT_CapAddBounds!$E$2:$E$5959,"&lt;="&amp;D313)*1000,0)</f>
        <v>2120</v>
      </c>
      <c r="V313" s="16">
        <f>IFERROR(SUMIFS(ECT_CapAddBounds!$G$2:$G$5959,ECT_CapAddBounds!$H$2:$H$5959,_xlfn.CONCAT($B313,$C313),ECT_CapAddBounds!$E$2:$E$5959,"&lt;="&amp;D313)*1000,0)</f>
        <v>3324</v>
      </c>
      <c r="W313" s="25"/>
      <c r="X313" s="28"/>
      <c r="Y313">
        <v>4.4000000000000004</v>
      </c>
      <c r="Z313">
        <v>0.105</v>
      </c>
      <c r="AB313" s="24"/>
      <c r="AC313" s="1">
        <f>L313-Q313</f>
        <v>0.99399999999999999</v>
      </c>
      <c r="AD313" s="24"/>
      <c r="AE313">
        <v>0</v>
      </c>
      <c r="AF313">
        <f>Y313*Conversions!$D$4</f>
        <v>5.4512373584729472</v>
      </c>
      <c r="AG313" s="3">
        <f t="shared" si="211"/>
        <v>14.180577161527051</v>
      </c>
      <c r="AH313">
        <f t="shared" si="214"/>
        <v>40</v>
      </c>
      <c r="AI313">
        <f t="shared" si="212"/>
        <v>0.10697140835497033</v>
      </c>
      <c r="AJ313" s="14">
        <f t="shared" si="213"/>
        <v>132.56418121065303</v>
      </c>
    </row>
    <row r="314" spans="1:36" hidden="1" x14ac:dyDescent="0.25">
      <c r="A314">
        <v>5</v>
      </c>
      <c r="B314" t="s">
        <v>18</v>
      </c>
      <c r="C314" t="s">
        <v>9</v>
      </c>
      <c r="D314">
        <f>_xlfn.XLOOKUP(A314,PeriodMap!$A$2:$A$45,PeriodMap!$B$2:$B$45)</f>
        <v>2034</v>
      </c>
      <c r="E314" t="s">
        <v>231</v>
      </c>
      <c r="F314" t="s">
        <v>233</v>
      </c>
      <c r="G314" t="s">
        <v>6</v>
      </c>
      <c r="H314" t="s">
        <v>124</v>
      </c>
      <c r="I314" t="s">
        <v>37</v>
      </c>
      <c r="J314" t="s">
        <v>34</v>
      </c>
      <c r="K314">
        <v>8760</v>
      </c>
      <c r="L314" s="5">
        <f>_xlfn.XLOOKUP(_xlfn.CONCAT($B314,$C314,$D314),ECT_EfficiencyCostMaxAnnualUF!$J$2:$J$12484,ECT_EfficiencyCostMaxAnnualUF!$F$2:$F$12484)</f>
        <v>1</v>
      </c>
      <c r="M314" s="5">
        <f>_xlfn.XLOOKUP(_xlfn.CONCAT($B314,$C314,$D314),ECT_EfficiencyCostMaxAnnualUF!$J$2:$J$12484,ECT_EfficiencyCostMaxAnnualUF!$I$2:$I$12484)</f>
        <v>1</v>
      </c>
      <c r="N314" s="5">
        <f>_xlfn.XLOOKUP(_xlfn.CONCAT($B314,$C314,$D314),ECT_EfficiencyCostMaxAnnualUF!$J$2:$J$12484,ECT_EfficiencyCostMaxAnnualUF!$G$2:$G$12484)/1000</f>
        <v>11.825348760000001</v>
      </c>
      <c r="O314" s="5">
        <f>_xlfn.XLOOKUP(_xlfn.CONCAT($B314,$C314,$D314),ECT_EfficiencyCostMaxAnnualUF!$J$2:$J$12484,ECT_EfficiencyCostMaxAnnualUF!$H$2:$H$12484)</f>
        <v>0</v>
      </c>
      <c r="P314" s="74">
        <f>_xlfn.XLOOKUP(_xlfn.CONCAT($B314,$D314+1),ECT_Lifetime!$D$2:$D$1000,ECT_Lifetime!$C$2:$C$1000)</f>
        <v>35</v>
      </c>
      <c r="Q314" s="1">
        <f>_xlfn.XLOOKUP(_xlfn.CONCAT($B314,$D314),ECT_OperationalInfo!$G$2:$G$362,ECT_OperationalInfo!$D$2:$D$362)</f>
        <v>0.01</v>
      </c>
      <c r="R314">
        <f>_xlfn.XLOOKUP(_xlfn.CONCAT($B314,$D314),ECT_OperationalInfo!$G$2:$G$362,ECT_OperationalInfo!$E$2:$E$362)</f>
        <v>1</v>
      </c>
      <c r="S314">
        <f>_xlfn.XLOOKUP(_xlfn.CONCAT($B314,$D314),ECT_OperationalInfo!$G$2:$G$362,ECT_OperationalInfo!$F$2:$F$362)</f>
        <v>1</v>
      </c>
      <c r="T314">
        <f>SUMIF(ECT_LegacyCapacity!$F$2:$F$257,_xlfn.CONCAT($C314,$B314),ECT_LegacyCapacity!$E$2:$E$257)*1000-IFERROR(SUMIFS(ECT_LegacyRetirement!$F$2:$F$2701,ECT_LegacyRetirement!$G$2:$G$2701,_xlfn.CONCAT($B314,$C314),ECT_LegacyRetirement!$E$2:$E$2701,"&lt;="&amp;D314)*1000,0)</f>
        <v>299.35000000000002</v>
      </c>
      <c r="U314" s="16">
        <f>IFERROR(SUMIFS(ECT_CapAddBounds!$F$2:$F$5959,ECT_CapAddBounds!$H$2:$H$5959,_xlfn.CONCAT($B314,$C314),ECT_CapAddBounds!$E$2:$E$5959,"&lt;="&amp;D314)*1000,0)</f>
        <v>75.000000000000014</v>
      </c>
      <c r="V314" s="16">
        <f>IFERROR(SUMIFS(ECT_CapAddBounds!$G$2:$G$5959,ECT_CapAddBounds!$H$2:$H$5959,_xlfn.CONCAT($B314,$C314),ECT_CapAddBounds!$E$2:$E$5959,"&lt;="&amp;D314)*1000,0)</f>
        <v>764</v>
      </c>
      <c r="W314" s="25"/>
      <c r="X314" s="28"/>
      <c r="Y314">
        <f>2.4</f>
        <v>2.4</v>
      </c>
      <c r="Z314">
        <v>8.3500000000000005E-2</v>
      </c>
      <c r="AB314" s="24"/>
      <c r="AC314" s="1">
        <f>L314-Q314</f>
        <v>0.99</v>
      </c>
      <c r="AD314" s="24"/>
      <c r="AE314">
        <v>0</v>
      </c>
      <c r="AF314">
        <f>Y314*Conversions!$D$4</f>
        <v>2.973402195530698</v>
      </c>
      <c r="AG314" s="3">
        <f t="shared" si="211"/>
        <v>8.8519465644693032</v>
      </c>
      <c r="AH314">
        <f t="shared" si="214"/>
        <v>35</v>
      </c>
      <c r="AI314">
        <f t="shared" si="212"/>
        <v>8.8866958914066166E-2</v>
      </c>
      <c r="AJ314" s="14">
        <f t="shared" si="213"/>
        <v>99.608973600965513</v>
      </c>
    </row>
    <row r="315" spans="1:36" hidden="1" x14ac:dyDescent="0.25">
      <c r="A315">
        <v>5</v>
      </c>
      <c r="B315" t="s">
        <v>7</v>
      </c>
      <c r="C315" t="s">
        <v>9</v>
      </c>
      <c r="D315">
        <f>_xlfn.XLOOKUP(A315,PeriodMap!$A$2:$A$45,PeriodMap!$B$2:$B$45)</f>
        <v>2034</v>
      </c>
      <c r="E315" t="s">
        <v>227</v>
      </c>
      <c r="F315" t="s">
        <v>230</v>
      </c>
      <c r="G315" t="s">
        <v>6</v>
      </c>
      <c r="H315" t="s">
        <v>124</v>
      </c>
      <c r="I315" t="s">
        <v>38</v>
      </c>
      <c r="J315" t="s">
        <v>34</v>
      </c>
      <c r="K315">
        <v>8760</v>
      </c>
      <c r="L315" s="5">
        <f>_xlfn.XLOOKUP(_xlfn.CONCAT($B315,$C315,$D315),ECT_EfficiencyCostMaxAnnualUF!$J$2:$J$12484,ECT_EfficiencyCostMaxAnnualUF!$F$2:$F$12484)</f>
        <v>0.238845897</v>
      </c>
      <c r="M315" s="5">
        <f>_xlfn.XLOOKUP(_xlfn.CONCAT($B315,$C315,$D315),ECT_EfficiencyCostMaxAnnualUF!$J$2:$J$12484,ECT_EfficiencyCostMaxAnnualUF!$I$2:$I$12484)</f>
        <v>1</v>
      </c>
      <c r="N315" s="5">
        <f>_xlfn.XLOOKUP(_xlfn.CONCAT($B315,$C315,$D315),ECT_EfficiencyCostMaxAnnualUF!$J$2:$J$12484,ECT_EfficiencyCostMaxAnnualUF!$G$2:$G$12484)/1000</f>
        <v>7.6613977000000002</v>
      </c>
      <c r="O315" s="5">
        <f>_xlfn.XLOOKUP(_xlfn.CONCAT($B315,$C315,$D315),ECT_EfficiencyCostMaxAnnualUF!$J$2:$J$12484,ECT_EfficiencyCostMaxAnnualUF!$H$2:$H$12484)</f>
        <v>0</v>
      </c>
      <c r="P315" s="74">
        <f>_xlfn.XLOOKUP(_xlfn.CONCAT($B315,$D315+1),ECT_Lifetime!$D$2:$D$1000,ECT_Lifetime!$C$2:$C$1000)</f>
        <v>20</v>
      </c>
      <c r="Q315" s="1">
        <f>_xlfn.XLOOKUP(_xlfn.CONCAT($B315,$D315),ECT_OperationalInfo!$G$2:$G$362,ECT_OperationalInfo!$D$2:$D$362)</f>
        <v>0.1</v>
      </c>
      <c r="R315">
        <f>_xlfn.XLOOKUP(_xlfn.CONCAT($B315,$D315),ECT_OperationalInfo!$G$2:$G$362,ECT_OperationalInfo!$E$2:$E$362)</f>
        <v>0.06</v>
      </c>
      <c r="S315">
        <f>_xlfn.XLOOKUP(_xlfn.CONCAT($B315,$D315),ECT_OperationalInfo!$G$2:$G$362,ECT_OperationalInfo!$F$2:$F$362)</f>
        <v>0.06</v>
      </c>
      <c r="T315">
        <f>SUMIF(ECT_LegacyCapacity!$F$2:$F$257,_xlfn.CONCAT($C315,$B315),ECT_LegacyCapacity!$E$2:$E$257)*1000-IFERROR(SUMIFS(ECT_LegacyRetirement!$F$2:$F$2701,ECT_LegacyRetirement!$G$2:$G$2701,_xlfn.CONCAT($B315,$C315),ECT_LegacyRetirement!$E$2:$E$2701,"&lt;="&amp;D315)*1000,0)</f>
        <v>15.8</v>
      </c>
      <c r="U315" s="16">
        <f>IFERROR(SUMIFS(ECT_CapAddBounds!$F$2:$F$5959,ECT_CapAddBounds!$H$2:$H$5959,_xlfn.CONCAT($B315,$C315),ECT_CapAddBounds!$E$2:$E$5959,"&lt;="&amp;D315)*1000,0)</f>
        <v>9.0000000000000018</v>
      </c>
      <c r="V315" s="16">
        <f>IFERROR(SUMIFS(ECT_CapAddBounds!$G$2:$G$5959,ECT_CapAddBounds!$H$2:$H$5959,_xlfn.CONCAT($B315,$C315),ECT_CapAddBounds!$E$2:$E$5959,"&lt;="&amp;D315)*1000,0)</f>
        <v>9.0000000000000018</v>
      </c>
      <c r="W315" s="1">
        <f>CarriersTech_characteristics!$G$7</f>
        <v>13.648968</v>
      </c>
      <c r="X315" s="1">
        <f>CarriersTech_characteristics!$H$5*1000</f>
        <v>1656436.6880000001</v>
      </c>
      <c r="Y315" s="12">
        <v>1</v>
      </c>
      <c r="Z315">
        <v>8.3500000000000005E-2</v>
      </c>
      <c r="AB315" s="1">
        <f>1/L315/(1-Q315)</f>
        <v>4.6519999927447406</v>
      </c>
      <c r="AC315" s="25"/>
      <c r="AD315" s="30">
        <f>X315/(W315*Conversions!$D$2)</f>
        <v>0.43689545093040172</v>
      </c>
      <c r="AE315">
        <v>0</v>
      </c>
      <c r="AF315">
        <f>Y315*Conversions!$D$4</f>
        <v>1.2389175814711242</v>
      </c>
      <c r="AG315" s="3">
        <f t="shared" si="211"/>
        <v>6.4224801185288758</v>
      </c>
      <c r="AH315">
        <f t="shared" si="214"/>
        <v>20</v>
      </c>
      <c r="AI315">
        <f t="shared" si="212"/>
        <v>0.10451929579519206</v>
      </c>
      <c r="AJ315" s="14">
        <f t="shared" si="213"/>
        <v>61.447793631463725</v>
      </c>
    </row>
    <row r="316" spans="1:36" hidden="1" x14ac:dyDescent="0.25">
      <c r="A316">
        <v>5</v>
      </c>
      <c r="B316" t="s">
        <v>19</v>
      </c>
      <c r="C316" t="s">
        <v>9</v>
      </c>
      <c r="D316">
        <f>_xlfn.XLOOKUP(A316,PeriodMap!$A$2:$A$45,PeriodMap!$B$2:$B$45)</f>
        <v>2034</v>
      </c>
      <c r="E316" t="s">
        <v>239</v>
      </c>
      <c r="F316" t="s">
        <v>236</v>
      </c>
      <c r="G316" t="s">
        <v>6</v>
      </c>
      <c r="H316" t="s">
        <v>124</v>
      </c>
      <c r="I316" t="s">
        <v>39</v>
      </c>
      <c r="J316" t="s">
        <v>34</v>
      </c>
      <c r="K316">
        <v>8760</v>
      </c>
      <c r="L316" s="5">
        <f>_xlfn.XLOOKUP(_xlfn.CONCAT($B316,$C316,$D316),ECT_EfficiencyCostMaxAnnualUF!$J$2:$J$12484,ECT_EfficiencyCostMaxAnnualUF!$F$2:$F$12484)</f>
        <v>1</v>
      </c>
      <c r="M316" s="5">
        <f>_xlfn.XLOOKUP(_xlfn.CONCAT($B316,$C316,$D316),ECT_EfficiencyCostMaxAnnualUF!$J$2:$J$12484,ECT_EfficiencyCostMaxAnnualUF!$I$2:$I$12484)</f>
        <v>1</v>
      </c>
      <c r="N316" s="5">
        <f>_xlfn.XLOOKUP(_xlfn.CONCAT($B316,$C316,$D316),ECT_EfficiencyCostMaxAnnualUF!$J$2:$J$12484,ECT_EfficiencyCostMaxAnnualUF!$G$2:$G$12484)/1000</f>
        <v>3.8089423139999998</v>
      </c>
      <c r="O316" s="5">
        <f>_xlfn.XLOOKUP(_xlfn.CONCAT($B316,$C316,$D316),ECT_EfficiencyCostMaxAnnualUF!$J$2:$J$12484,ECT_EfficiencyCostMaxAnnualUF!$H$2:$H$12484)</f>
        <v>0</v>
      </c>
      <c r="P316" s="74">
        <f>_xlfn.XLOOKUP(_xlfn.CONCAT($B316,$D316+1),ECT_Lifetime!$D$2:$D$1000,ECT_Lifetime!$C$2:$C$1000)</f>
        <v>25</v>
      </c>
      <c r="Q316" s="1">
        <f>_xlfn.XLOOKUP(_xlfn.CONCAT($B316,$D316),ECT_OperationalInfo!$G$2:$G$362,ECT_OperationalInfo!$D$2:$D$362)</f>
        <v>7.4999999999999997E-3</v>
      </c>
      <c r="R316">
        <f>_xlfn.XLOOKUP(_xlfn.CONCAT($B316,$D316),ECT_OperationalInfo!$G$2:$G$362,ECT_OperationalInfo!$E$2:$E$362)</f>
        <v>1</v>
      </c>
      <c r="S316">
        <f>_xlfn.XLOOKUP(_xlfn.CONCAT($B316,$D316),ECT_OperationalInfo!$G$2:$G$362,ECT_OperationalInfo!$F$2:$F$362)</f>
        <v>1</v>
      </c>
      <c r="T316">
        <f>SUMIF(ECT_LegacyCapacity!$F$2:$F$257,_xlfn.CONCAT($C316,$B316),ECT_LegacyCapacity!$E$2:$E$257)*1000-IFERROR(SUMIFS(ECT_LegacyRetirement!$F$2:$F$2701,ECT_LegacyRetirement!$G$2:$G$2701,_xlfn.CONCAT($B316,$C316),ECT_LegacyRetirement!$E$2:$E$2701,"&lt;="&amp;D316)*1000,0)</f>
        <v>171.48962199999997</v>
      </c>
      <c r="U316" s="16">
        <f>IFERROR(SUMIFS(ECT_CapAddBounds!$F$2:$F$5959,ECT_CapAddBounds!$H$2:$H$5959,_xlfn.CONCAT($B316,$C316),ECT_CapAddBounds!$E$2:$E$5959,"&lt;="&amp;D316)*1000,0)</f>
        <v>14</v>
      </c>
      <c r="V316" s="16">
        <f>IFERROR(SUMIFS(ECT_CapAddBounds!$G$2:$G$5959,ECT_CapAddBounds!$H$2:$H$5959,_xlfn.CONCAT($B316,$C316),ECT_CapAddBounds!$E$2:$E$5959,"&lt;="&amp;D316)*1000,0)</f>
        <v>22400.999999999996</v>
      </c>
      <c r="W316" s="25"/>
      <c r="X316" s="29" t="s">
        <v>248</v>
      </c>
      <c r="Y316">
        <v>0.35</v>
      </c>
      <c r="Z316">
        <v>0.105</v>
      </c>
      <c r="AB316" s="25">
        <v>1</v>
      </c>
      <c r="AC316" s="25"/>
      <c r="AD316" s="24"/>
      <c r="AE316">
        <v>0</v>
      </c>
      <c r="AF316">
        <f>Y316*Conversions!$D$4</f>
        <v>0.43362115351489344</v>
      </c>
      <c r="AG316" s="3">
        <f t="shared" si="211"/>
        <v>3.3753211604851066</v>
      </c>
      <c r="AH316">
        <f t="shared" si="214"/>
        <v>25</v>
      </c>
      <c r="AI316">
        <f t="shared" si="212"/>
        <v>0.11442931981310331</v>
      </c>
      <c r="AJ316" s="14">
        <f t="shared" si="213"/>
        <v>29.496995752469712</v>
      </c>
    </row>
    <row r="317" spans="1:36" hidden="1" x14ac:dyDescent="0.25">
      <c r="A317">
        <v>5</v>
      </c>
      <c r="B317" t="s">
        <v>20</v>
      </c>
      <c r="C317" t="s">
        <v>9</v>
      </c>
      <c r="D317">
        <f>_xlfn.XLOOKUP(A317,PeriodMap!$A$2:$A$45,PeriodMap!$B$2:$B$45)</f>
        <v>2034</v>
      </c>
      <c r="E317" t="s">
        <v>239</v>
      </c>
      <c r="F317" t="s">
        <v>237</v>
      </c>
      <c r="G317" t="s">
        <v>6</v>
      </c>
      <c r="H317" t="s">
        <v>124</v>
      </c>
      <c r="I317" t="s">
        <v>39</v>
      </c>
      <c r="J317" t="s">
        <v>34</v>
      </c>
      <c r="K317">
        <v>8760</v>
      </c>
      <c r="L317" s="5">
        <f>_xlfn.XLOOKUP(_xlfn.CONCAT($B317,$C317,$D317),ECT_EfficiencyCostMaxAnnualUF!$J$2:$J$12484,ECT_EfficiencyCostMaxAnnualUF!$F$2:$F$12484)</f>
        <v>1</v>
      </c>
      <c r="M317" s="5">
        <f>_xlfn.XLOOKUP(_xlfn.CONCAT($B317,$C317,$D317),ECT_EfficiencyCostMaxAnnualUF!$J$2:$J$12484,ECT_EfficiencyCostMaxAnnualUF!$I$2:$I$12484)</f>
        <v>1</v>
      </c>
      <c r="N317" s="5">
        <f>_xlfn.XLOOKUP(_xlfn.CONCAT($B317,$C317,$D317),ECT_EfficiencyCostMaxAnnualUF!$J$2:$J$12484,ECT_EfficiencyCostMaxAnnualUF!$G$2:$G$12484)/1000</f>
        <v>3.7656254039999997</v>
      </c>
      <c r="O317" s="5">
        <f>_xlfn.XLOOKUP(_xlfn.CONCAT($B317,$C317,$D317),ECT_EfficiencyCostMaxAnnualUF!$J$2:$J$12484,ECT_EfficiencyCostMaxAnnualUF!$H$2:$H$12484)</f>
        <v>0</v>
      </c>
      <c r="P317" s="74">
        <f>_xlfn.XLOOKUP(_xlfn.CONCAT($B317,$D317+1),ECT_Lifetime!$D$2:$D$1000,ECT_Lifetime!$C$2:$C$1000)</f>
        <v>25</v>
      </c>
      <c r="Q317" s="1">
        <f>_xlfn.XLOOKUP(_xlfn.CONCAT($B317,$D317),ECT_OperationalInfo!$G$2:$G$362,ECT_OperationalInfo!$D$2:$D$362)</f>
        <v>6.0000000000000001E-3</v>
      </c>
      <c r="R317">
        <f>_xlfn.XLOOKUP(_xlfn.CONCAT($B317,$D317),ECT_OperationalInfo!$G$2:$G$362,ECT_OperationalInfo!$E$2:$E$362)</f>
        <v>1</v>
      </c>
      <c r="S317">
        <f>_xlfn.XLOOKUP(_xlfn.CONCAT($B317,$D317),ECT_OperationalInfo!$G$2:$G$362,ECT_OperationalInfo!$F$2:$F$362)</f>
        <v>1</v>
      </c>
      <c r="T317">
        <f>SUMIF(ECT_LegacyCapacity!$F$2:$F$257,_xlfn.CONCAT($C317,$B317),ECT_LegacyCapacity!$E$2:$E$257)*1000-IFERROR(SUMIFS(ECT_LegacyRetirement!$F$2:$F$2701,ECT_LegacyRetirement!$G$2:$G$2701,_xlfn.CONCAT($B317,$C317),ECT_LegacyRetirement!$E$2:$E$2701,"&lt;="&amp;D317)*1000,0)</f>
        <v>67.610377999999997</v>
      </c>
      <c r="U317" s="16">
        <f>IFERROR(SUMIFS(ECT_CapAddBounds!$F$2:$F$5959,ECT_CapAddBounds!$H$2:$H$5959,_xlfn.CONCAT($B317,$C317),ECT_CapAddBounds!$E$2:$E$5959,"&lt;="&amp;D317)*1000,0)</f>
        <v>175</v>
      </c>
      <c r="V317" s="16">
        <f>IFERROR(SUMIFS(ECT_CapAddBounds!$G$2:$G$5959,ECT_CapAddBounds!$H$2:$H$5959,_xlfn.CONCAT($B317,$C317),ECT_CapAddBounds!$E$2:$E$5959,"&lt;="&amp;D317)*1000,0)</f>
        <v>5772</v>
      </c>
      <c r="W317" s="25"/>
      <c r="X317" s="25"/>
      <c r="Y317">
        <v>0.51</v>
      </c>
      <c r="Z317">
        <v>0.104</v>
      </c>
      <c r="AB317" s="25">
        <v>1</v>
      </c>
      <c r="AC317" s="25"/>
      <c r="AD317" s="24"/>
      <c r="AE317">
        <v>0</v>
      </c>
      <c r="AF317">
        <f>Y317*Conversions!$D$4</f>
        <v>0.63184796655027331</v>
      </c>
      <c r="AG317" s="3">
        <f t="shared" si="211"/>
        <v>3.1337774374497265</v>
      </c>
      <c r="AH317">
        <f t="shared" si="214"/>
        <v>25</v>
      </c>
      <c r="AI317">
        <f t="shared" si="212"/>
        <v>0.11357300490974749</v>
      </c>
      <c r="AJ317" s="14">
        <f t="shared" si="213"/>
        <v>27.59262590560169</v>
      </c>
    </row>
    <row r="318" spans="1:36" hidden="1" x14ac:dyDescent="0.25">
      <c r="A318">
        <v>5</v>
      </c>
      <c r="B318" t="s">
        <v>21</v>
      </c>
      <c r="C318" t="s">
        <v>9</v>
      </c>
      <c r="D318">
        <f>_xlfn.XLOOKUP(A318,PeriodMap!$A$2:$A$45,PeriodMap!$B$2:$B$45)</f>
        <v>2034</v>
      </c>
      <c r="E318" t="s">
        <v>239</v>
      </c>
      <c r="F318" t="s">
        <v>238</v>
      </c>
      <c r="G318" t="s">
        <v>6</v>
      </c>
      <c r="H318" t="s">
        <v>124</v>
      </c>
      <c r="I318" t="s">
        <v>40</v>
      </c>
      <c r="J318" t="s">
        <v>34</v>
      </c>
      <c r="K318">
        <v>8760</v>
      </c>
      <c r="L318" s="5">
        <f>_xlfn.XLOOKUP(_xlfn.CONCAT($B318,$C318,$D318),ECT_EfficiencyCostMaxAnnualUF!$J$2:$J$12484,ECT_EfficiencyCostMaxAnnualUF!$F$2:$F$12484)</f>
        <v>1</v>
      </c>
      <c r="M318" s="5">
        <f>_xlfn.XLOOKUP(_xlfn.CONCAT($B318,$C318,$D318),ECT_EfficiencyCostMaxAnnualUF!$J$2:$J$12484,ECT_EfficiencyCostMaxAnnualUF!$I$2:$I$12484)</f>
        <v>1</v>
      </c>
      <c r="N318" s="5">
        <f>_xlfn.XLOOKUP(_xlfn.CONCAT($B318,$C318,$D318),ECT_EfficiencyCostMaxAnnualUF!$J$2:$J$12484,ECT_EfficiencyCostMaxAnnualUF!$G$2:$G$12484)/1000</f>
        <v>10.024667279999999</v>
      </c>
      <c r="O318" s="5">
        <f>_xlfn.XLOOKUP(_xlfn.CONCAT($B318,$C318,$D318),ECT_EfficiencyCostMaxAnnualUF!$J$2:$J$12484,ECT_EfficiencyCostMaxAnnualUF!$H$2:$H$12484)</f>
        <v>0</v>
      </c>
      <c r="P318" s="74">
        <f>_xlfn.XLOOKUP(_xlfn.CONCAT($B318,$D318+1),ECT_Lifetime!$D$2:$D$1000,ECT_Lifetime!$C$2:$C$1000)</f>
        <v>25</v>
      </c>
      <c r="Q318" s="1">
        <f>_xlfn.XLOOKUP(_xlfn.CONCAT($B318,$D318),ECT_OperationalInfo!$G$2:$G$362,ECT_OperationalInfo!$D$2:$D$362)</f>
        <v>3.0000000000000001E-3</v>
      </c>
      <c r="R318">
        <f>_xlfn.XLOOKUP(_xlfn.CONCAT($B318,$D318),ECT_OperationalInfo!$G$2:$G$362,ECT_OperationalInfo!$E$2:$E$362)</f>
        <v>1</v>
      </c>
      <c r="S318">
        <f>_xlfn.XLOOKUP(_xlfn.CONCAT($B318,$D318),ECT_OperationalInfo!$G$2:$G$362,ECT_OperationalInfo!$F$2:$F$362)</f>
        <v>1</v>
      </c>
      <c r="T318">
        <f>SUMIF(ECT_LegacyCapacity!$F$2:$F$257,_xlfn.CONCAT($C318,$B318),ECT_LegacyCapacity!$E$2:$E$257)*1000-IFERROR(SUMIFS(ECT_LegacyRetirement!$F$2:$F$2701,ECT_LegacyRetirement!$G$2:$G$2701,_xlfn.CONCAT($B318,$C318),ECT_LegacyRetirement!$E$2:$E$2701,"&lt;="&amp;D318)*1000,0)</f>
        <v>0</v>
      </c>
      <c r="U318" s="16">
        <f>IFERROR(SUMIFS(ECT_CapAddBounds!$F$2:$F$5959,ECT_CapAddBounds!$H$2:$H$5959,_xlfn.CONCAT($B318,$C318),ECT_CapAddBounds!$E$2:$E$5959,"&lt;="&amp;D318)*1000,0)</f>
        <v>0</v>
      </c>
      <c r="V318" s="16">
        <f>IFERROR(SUMIFS(ECT_CapAddBounds!$G$2:$G$5959,ECT_CapAddBounds!$H$2:$H$5959,_xlfn.CONCAT($B318,$C318),ECT_CapAddBounds!$E$2:$E$5959,"&lt;="&amp;D318)*1000,0)</f>
        <v>97.000000000000028</v>
      </c>
      <c r="W318" s="25"/>
      <c r="X318" s="25"/>
      <c r="Y318">
        <v>0.68</v>
      </c>
      <c r="Z318">
        <v>0.105</v>
      </c>
      <c r="AB318" s="25">
        <v>1</v>
      </c>
      <c r="AC318" s="25"/>
      <c r="AD318" s="24"/>
      <c r="AE318">
        <v>0</v>
      </c>
      <c r="AF318">
        <f>Y318*Conversions!$D$4</f>
        <v>0.84246395540036456</v>
      </c>
      <c r="AG318" s="3">
        <f t="shared" si="211"/>
        <v>9.1822033245996337</v>
      </c>
      <c r="AH318">
        <f t="shared" si="214"/>
        <v>25</v>
      </c>
      <c r="AI318">
        <f t="shared" si="212"/>
        <v>0.11442931981310331</v>
      </c>
      <c r="AJ318" s="14">
        <f t="shared" si="213"/>
        <v>80.243449315235537</v>
      </c>
    </row>
    <row r="319" spans="1:36" s="19" customFormat="1" hidden="1" x14ac:dyDescent="0.25">
      <c r="A319" s="19">
        <v>5</v>
      </c>
      <c r="B319" s="19" t="s">
        <v>23</v>
      </c>
      <c r="C319" s="19" t="s">
        <v>9</v>
      </c>
      <c r="D319" s="19">
        <f>_xlfn.XLOOKUP(A319,PeriodMap!$A$2:$A$45,PeriodMap!$B$2:$B$45)</f>
        <v>2034</v>
      </c>
      <c r="E319" s="19" t="s">
        <v>239</v>
      </c>
      <c r="G319" s="19" t="s">
        <v>6</v>
      </c>
      <c r="H319" s="19" t="s">
        <v>124</v>
      </c>
      <c r="I319" s="19" t="s">
        <v>40</v>
      </c>
      <c r="J319" s="19" t="s">
        <v>34</v>
      </c>
      <c r="K319" s="19">
        <v>8760</v>
      </c>
      <c r="L319" s="37">
        <f>_xlfn.XLOOKUP(_xlfn.CONCAT($B319,$C319,$D319),ECT_EfficiencyCostMaxAnnualUF!$J$2:$J$12484,ECT_EfficiencyCostMaxAnnualUF!$F$2:$F$12484)</f>
        <v>1</v>
      </c>
      <c r="M319" s="37">
        <f>_xlfn.XLOOKUP(_xlfn.CONCAT($B319,$C319,$D319),ECT_EfficiencyCostMaxAnnualUF!$J$2:$J$12484,ECT_EfficiencyCostMaxAnnualUF!$I$2:$I$12484)</f>
        <v>1</v>
      </c>
      <c r="N319" s="37">
        <f>_xlfn.XLOOKUP(_xlfn.CONCAT($B319,$C319,$D319),ECT_EfficiencyCostMaxAnnualUF!$J$2:$J$12484,ECT_EfficiencyCostMaxAnnualUF!$G$2:$G$12484)/1000</f>
        <v>24.18036996</v>
      </c>
      <c r="O319" s="37">
        <f>_xlfn.XLOOKUP(_xlfn.CONCAT($B319,$C319,$D319),ECT_EfficiencyCostMaxAnnualUF!$J$2:$J$12484,ECT_EfficiencyCostMaxAnnualUF!$H$2:$H$12484)</f>
        <v>0</v>
      </c>
      <c r="P319" s="82">
        <f>_xlfn.XLOOKUP(_xlfn.CONCAT($B319,$D319+1),ECT_Lifetime!$D$2:$D$1000,ECT_Lifetime!$C$2:$C$1000)</f>
        <v>25</v>
      </c>
      <c r="Q319" s="39">
        <f>_xlfn.XLOOKUP(_xlfn.CONCAT($B319,$D319),ECT_OperationalInfo!$G$2:$G$362,ECT_OperationalInfo!$D$2:$D$362)</f>
        <v>5.0000000000000001E-3</v>
      </c>
      <c r="R319" s="19">
        <f>_xlfn.XLOOKUP(_xlfn.CONCAT($B319,$D319),ECT_OperationalInfo!$G$2:$G$362,ECT_OperationalInfo!$E$2:$E$362)</f>
        <v>1</v>
      </c>
      <c r="S319" s="19">
        <f>_xlfn.XLOOKUP(_xlfn.CONCAT($B319,$D319),ECT_OperationalInfo!$G$2:$G$362,ECT_OperationalInfo!$F$2:$F$362)</f>
        <v>1</v>
      </c>
      <c r="T319" s="19">
        <f>SUMIF(ECT_LegacyCapacity!$F$2:$F$257,_xlfn.CONCAT($C319,$B319),ECT_LegacyCapacity!$E$2:$E$257)*1000-IFERROR(SUMIFS(ECT_LegacyRetirement!$F$2:$F$2701,ECT_LegacyRetirement!$G$2:$G$2701,_xlfn.CONCAT($B319,$C319),ECT_LegacyRetirement!$E$2:$E$2701,"&lt;="&amp;D319)*1000,0)</f>
        <v>0</v>
      </c>
      <c r="U319" s="41">
        <f>IFERROR(SUMIFS(ECT_CapAddBounds!$F$2:$F$5959,ECT_CapAddBounds!$H$2:$H$5959,_xlfn.CONCAT($B319,$C319),ECT_CapAddBounds!$E$2:$E$5959,"&lt;="&amp;D319)*1000,0)</f>
        <v>0</v>
      </c>
      <c r="V319" s="41">
        <f>IFERROR(SUMIFS(ECT_CapAddBounds!$G$2:$G$5959,ECT_CapAddBounds!$H$2:$H$5959,_xlfn.CONCAT($B319,$C319),ECT_CapAddBounds!$E$2:$E$5959,"&lt;="&amp;D319)*1000,0)</f>
        <v>0</v>
      </c>
      <c r="W319" s="42"/>
      <c r="X319" s="42"/>
      <c r="Y319" s="19">
        <v>6.7</v>
      </c>
      <c r="Z319" s="19">
        <v>0.112</v>
      </c>
      <c r="AA319" s="43"/>
      <c r="AB319" s="42">
        <v>1</v>
      </c>
      <c r="AC319" s="42"/>
      <c r="AD319" s="44"/>
      <c r="AE319" s="19">
        <v>0</v>
      </c>
      <c r="AF319" s="19">
        <f>Y319*Conversions!$D$4</f>
        <v>8.3007477958565321</v>
      </c>
      <c r="AG319" s="38">
        <f t="shared" si="211"/>
        <v>15.879622164143468</v>
      </c>
      <c r="AH319" s="19">
        <f t="shared" si="214"/>
        <v>25</v>
      </c>
      <c r="AI319" s="19">
        <f t="shared" si="212"/>
        <v>0.12047788778229078</v>
      </c>
      <c r="AJ319" s="45">
        <f t="shared" si="213"/>
        <v>131.80528357899746</v>
      </c>
    </row>
    <row r="320" spans="1:36" hidden="1" x14ac:dyDescent="0.25">
      <c r="A320">
        <v>5</v>
      </c>
      <c r="B320" t="s">
        <v>13</v>
      </c>
      <c r="C320" t="s">
        <v>10</v>
      </c>
      <c r="D320">
        <f>_xlfn.XLOOKUP(A320,PeriodMap!$A$2:$A$45,PeriodMap!$B$2:$B$45)</f>
        <v>2034</v>
      </c>
      <c r="E320" t="s">
        <v>227</v>
      </c>
      <c r="F320" t="s">
        <v>229</v>
      </c>
      <c r="G320" t="s">
        <v>6</v>
      </c>
      <c r="H320" t="s">
        <v>124</v>
      </c>
      <c r="I320" t="s">
        <v>33</v>
      </c>
      <c r="J320" t="s">
        <v>34</v>
      </c>
      <c r="K320">
        <v>8760</v>
      </c>
      <c r="L320" s="5">
        <f>_xlfn.XLOOKUP(_xlfn.CONCAT($B320,$C320,$D320),ECT_EfficiencyCostMaxAnnualUF!$J$2:$J$12484,ECT_EfficiencyCostMaxAnnualUF!$F$2:$F$12484)</f>
        <v>0.38096819999999998</v>
      </c>
      <c r="M320" s="5">
        <f>_xlfn.XLOOKUP(_xlfn.CONCAT($B320,$C320,$D320),ECT_EfficiencyCostMaxAnnualUF!$J$2:$J$12484,ECT_EfficiencyCostMaxAnnualUF!$I$2:$I$12484)</f>
        <v>0.85</v>
      </c>
      <c r="N320" s="5">
        <f>_xlfn.XLOOKUP(_xlfn.CONCAT($B320,$C320,$D320),ECT_EfficiencyCostMaxAnnualUF!$J$2:$J$12484,ECT_EfficiencyCostMaxAnnualUF!$G$2:$G$12484)/1000</f>
        <v>13.721031290000001</v>
      </c>
      <c r="O320" s="5">
        <f>_xlfn.XLOOKUP(_xlfn.CONCAT($B320,$C320,$D320),ECT_EfficiencyCostMaxAnnualUF!$J$2:$J$12484,ECT_EfficiencyCostMaxAnnualUF!$H$2:$H$12484)</f>
        <v>133.5230182</v>
      </c>
      <c r="P320" s="74">
        <f>_xlfn.XLOOKUP(_xlfn.CONCAT($B320,$D320+1),ECT_Lifetime!$D$2:$D$1000,ECT_Lifetime!$C$2:$C$1000)</f>
        <v>40</v>
      </c>
      <c r="Q320" s="1">
        <f>_xlfn.XLOOKUP(_xlfn.CONCAT($B320,$D320),ECT_OperationalInfo!$G$2:$G$362,ECT_OperationalInfo!$D$2:$D$362)</f>
        <v>6.6000000000000003E-2</v>
      </c>
      <c r="R320">
        <f>_xlfn.XLOOKUP(_xlfn.CONCAT($B320,$D320),ECT_OperationalInfo!$G$2:$G$362,ECT_OperationalInfo!$E$2:$E$362)</f>
        <v>0.3</v>
      </c>
      <c r="S320">
        <f>_xlfn.XLOOKUP(_xlfn.CONCAT($B320,$D320),ECT_OperationalInfo!$G$2:$G$362,ECT_OperationalInfo!$F$2:$F$362)</f>
        <v>0.3</v>
      </c>
      <c r="T320">
        <f>SUMIF(ECT_LegacyCapacity!$F$2:$F$257,_xlfn.CONCAT($C320,$B320),ECT_LegacyCapacity!$E$2:$E$257)*1000-IFERROR(SUMIFS(ECT_LegacyRetirement!$F$2:$F$2701,ECT_LegacyRetirement!$G$2:$G$2701,_xlfn.CONCAT($B320,$C320),ECT_LegacyRetirement!$E$2:$E$2701,"&lt;="&amp;D320)*1000,0)</f>
        <v>37798.904175000003</v>
      </c>
      <c r="U320" s="16">
        <f>IFERROR(SUMIFS(ECT_CapAddBounds!$F$2:$F$5959,ECT_CapAddBounds!$H$2:$H$5959,_xlfn.CONCAT($B320,$C320),ECT_CapAddBounds!$E$2:$E$5959,"&lt;="&amp;D320)*1000,0)</f>
        <v>7020.0000000000009</v>
      </c>
      <c r="V320" s="16">
        <f>IFERROR(SUMIFS(ECT_CapAddBounds!$G$2:$G$5959,ECT_CapAddBounds!$H$2:$H$5959,_xlfn.CONCAT($B320,$C320),ECT_CapAddBounds!$E$2:$E$5959,"&lt;="&amp;D320)*1000,0)</f>
        <v>15019.999999999998</v>
      </c>
      <c r="W320" s="1">
        <f>CarriersTech_characteristics!$G$2</f>
        <v>17.207187650000002</v>
      </c>
      <c r="X320" s="1">
        <f>CarriersTech_characteristics!$H$28*1000</f>
        <v>1942097.6230000001</v>
      </c>
      <c r="Y320" s="7">
        <v>3</v>
      </c>
      <c r="Z320">
        <v>0.105</v>
      </c>
      <c r="AA320" s="35"/>
      <c r="AB320" s="1">
        <f>1/L320/(1-Q320)</f>
        <v>2.8103758044980376</v>
      </c>
      <c r="AC320" s="25"/>
      <c r="AD320" s="31">
        <f>X320/(W320*Conversions!$D$2)</f>
        <v>0.40631575182871843</v>
      </c>
      <c r="AE320" s="11">
        <f>O320/CarriersTech_characteristics!$G$2/Conversions!$D$2*AB320</f>
        <v>7.8507860294473842E-5</v>
      </c>
      <c r="AF320">
        <f>Y320*Conversions!$D$4</f>
        <v>3.7167527444133723</v>
      </c>
      <c r="AG320" s="3">
        <f t="shared" si="211"/>
        <v>10.004278545586629</v>
      </c>
      <c r="AH320">
        <f t="shared" si="214"/>
        <v>40</v>
      </c>
      <c r="AI320">
        <f t="shared" si="212"/>
        <v>0.10697140835497033</v>
      </c>
      <c r="AJ320" s="14">
        <f t="shared" si="213"/>
        <v>93.522920745221626</v>
      </c>
    </row>
    <row r="321" spans="1:36" hidden="1" x14ac:dyDescent="0.25">
      <c r="A321">
        <v>5</v>
      </c>
      <c r="B321" t="s">
        <v>14</v>
      </c>
      <c r="C321" t="s">
        <v>10</v>
      </c>
      <c r="D321">
        <f>_xlfn.XLOOKUP(A321,PeriodMap!$A$2:$A$45,PeriodMap!$B$2:$B$45)</f>
        <v>2034</v>
      </c>
      <c r="E321" t="s">
        <v>227</v>
      </c>
      <c r="F321" t="s">
        <v>234</v>
      </c>
      <c r="G321" t="s">
        <v>6</v>
      </c>
      <c r="H321" t="s">
        <v>124</v>
      </c>
      <c r="I321" t="s">
        <v>35</v>
      </c>
      <c r="J321" t="s">
        <v>34</v>
      </c>
      <c r="K321">
        <v>8760</v>
      </c>
      <c r="L321" s="5">
        <f>_xlfn.XLOOKUP(_xlfn.CONCAT($B321,$C321,$D321),ECT_EfficiencyCostMaxAnnualUF!$J$2:$J$12484,ECT_EfficiencyCostMaxAnnualUF!$F$2:$F$12484)</f>
        <v>0.40444272199999998</v>
      </c>
      <c r="M321" s="5">
        <f>_xlfn.XLOOKUP(_xlfn.CONCAT($B321,$C321,$D321),ECT_EfficiencyCostMaxAnnualUF!$J$2:$J$12484,ECT_EfficiencyCostMaxAnnualUF!$I$2:$I$12484)</f>
        <v>0.85</v>
      </c>
      <c r="N321" s="5">
        <f>_xlfn.XLOOKUP(_xlfn.CONCAT($B321,$C321,$D321),ECT_EfficiencyCostMaxAnnualUF!$J$2:$J$12484,ECT_EfficiencyCostMaxAnnualUF!$G$2:$G$12484)/1000</f>
        <v>8.512227803</v>
      </c>
      <c r="O321" s="5">
        <f>_xlfn.XLOOKUP(_xlfn.CONCAT($B321,$C321,$D321),ECT_EfficiencyCostMaxAnnualUF!$J$2:$J$12484,ECT_EfficiencyCostMaxAnnualUF!$H$2:$H$12484)</f>
        <v>0</v>
      </c>
      <c r="P321" s="74">
        <f>_xlfn.XLOOKUP(_xlfn.CONCAT($B321,$D321+1),ECT_Lifetime!$D$2:$D$1000,ECT_Lifetime!$C$2:$C$1000)</f>
        <v>25</v>
      </c>
      <c r="Q321" s="1">
        <f>_xlfn.XLOOKUP(_xlfn.CONCAT($B321,$D321),ECT_OperationalInfo!$G$2:$G$362,ECT_OperationalInfo!$D$2:$D$362)</f>
        <v>0.02</v>
      </c>
      <c r="R321">
        <f>_xlfn.XLOOKUP(_xlfn.CONCAT($B321,$D321),ECT_OperationalInfo!$G$2:$G$362,ECT_OperationalInfo!$E$2:$E$362)</f>
        <v>0.9</v>
      </c>
      <c r="S321">
        <f>_xlfn.XLOOKUP(_xlfn.CONCAT($B321,$D321),ECT_OperationalInfo!$G$2:$G$362,ECT_OperationalInfo!$F$2:$F$362)</f>
        <v>0.9</v>
      </c>
      <c r="T321">
        <f>SUMIF(ECT_LegacyCapacity!$F$2:$F$257,_xlfn.CONCAT($C321,$B321),ECT_LegacyCapacity!$E$2:$E$257)*1000-IFERROR(SUMIFS(ECT_LegacyRetirement!$F$2:$F$2701,ECT_LegacyRetirement!$G$2:$G$2701,_xlfn.CONCAT($B321,$C321),ECT_LegacyRetirement!$E$2:$E$2701,"&lt;="&amp;D321)*1000,0)</f>
        <v>770.80433300000004</v>
      </c>
      <c r="U321" s="16">
        <f>IFERROR(SUMIFS(ECT_CapAddBounds!$F$2:$F$5959,ECT_CapAddBounds!$H$2:$H$5959,_xlfn.CONCAT($B321,$C321),ECT_CapAddBounds!$E$2:$E$5959,"&lt;="&amp;D321)*1000,0)</f>
        <v>0</v>
      </c>
      <c r="V321" s="16">
        <f>IFERROR(SUMIFS(ECT_CapAddBounds!$G$2:$G$5959,ECT_CapAddBounds!$H$2:$H$5959,_xlfn.CONCAT($B321,$C321),ECT_CapAddBounds!$E$2:$E$5959,"&lt;="&amp;D321)*1000,0)</f>
        <v>175.00000000000006</v>
      </c>
      <c r="W321" s="1">
        <f>CarriersTech_characteristics!$G$3</f>
        <v>37.681199999999997</v>
      </c>
      <c r="X321" s="1">
        <f>CarriersTech_characteristics!$H$3*1000</f>
        <v>3025024.5490000001</v>
      </c>
      <c r="Y321">
        <v>2.9</v>
      </c>
      <c r="Z321">
        <v>0.105</v>
      </c>
      <c r="AB321" s="1">
        <f>1/L321/(1-Q321)</f>
        <v>2.5229979617863072</v>
      </c>
      <c r="AC321" s="25"/>
      <c r="AD321" s="31">
        <f>(X321*Conversions!$D$3)/(W321*Conversions!$D$2)</f>
        <v>0.23958587284408495</v>
      </c>
      <c r="AE321">
        <v>0</v>
      </c>
      <c r="AF321">
        <f>Y321*Conversions!$D$4</f>
        <v>3.5928609862662602</v>
      </c>
      <c r="AG321" s="3">
        <f t="shared" si="211"/>
        <v>4.9193668167337403</v>
      </c>
      <c r="AH321">
        <f t="shared" si="214"/>
        <v>25</v>
      </c>
      <c r="AI321">
        <f t="shared" si="212"/>
        <v>0.11442931981310331</v>
      </c>
      <c r="AJ321" s="14">
        <f t="shared" si="213"/>
        <v>42.990440079242902</v>
      </c>
    </row>
    <row r="322" spans="1:36" hidden="1" x14ac:dyDescent="0.25">
      <c r="A322">
        <v>5</v>
      </c>
      <c r="B322" t="s">
        <v>16</v>
      </c>
      <c r="C322" t="s">
        <v>10</v>
      </c>
      <c r="D322">
        <f>_xlfn.XLOOKUP(A322,PeriodMap!$A$2:$A$45,PeriodMap!$B$2:$B$45)</f>
        <v>2034</v>
      </c>
      <c r="E322" t="s">
        <v>227</v>
      </c>
      <c r="G322" t="s">
        <v>6</v>
      </c>
      <c r="H322" t="s">
        <v>124</v>
      </c>
      <c r="I322" t="s">
        <v>35</v>
      </c>
      <c r="J322" t="s">
        <v>34</v>
      </c>
      <c r="K322">
        <v>8760</v>
      </c>
      <c r="L322" s="5">
        <f>_xlfn.XLOOKUP(_xlfn.CONCAT($B322,$C322,$D322),ECT_EfficiencyCostMaxAnnualUF!$J$2:$J$12484,ECT_EfficiencyCostMaxAnnualUF!$F$2:$F$12484)</f>
        <v>0.28070162799999998</v>
      </c>
      <c r="M322" s="5">
        <f>_xlfn.XLOOKUP(_xlfn.CONCAT($B322,$C322,$D322),ECT_EfficiencyCostMaxAnnualUF!$J$2:$J$12484,ECT_EfficiencyCostMaxAnnualUF!$I$2:$I$12484)</f>
        <v>0.85</v>
      </c>
      <c r="N322" s="5">
        <f>_xlfn.XLOOKUP(_xlfn.CONCAT($B322,$C322,$D322),ECT_EfficiencyCostMaxAnnualUF!$J$2:$J$12484,ECT_EfficiencyCostMaxAnnualUF!$G$2:$G$12484)/1000</f>
        <v>6.6797506489999998</v>
      </c>
      <c r="O322" s="5">
        <f>_xlfn.XLOOKUP(_xlfn.CONCAT($B322,$C322,$D322),ECT_EfficiencyCostMaxAnnualUF!$J$2:$J$12484,ECT_EfficiencyCostMaxAnnualUF!$H$2:$H$12484)</f>
        <v>0</v>
      </c>
      <c r="P322" s="74">
        <f>_xlfn.XLOOKUP(_xlfn.CONCAT($B322,$D322+1),ECT_Lifetime!$D$2:$D$1000,ECT_Lifetime!$C$2:$C$1000)</f>
        <v>25</v>
      </c>
      <c r="Q322" s="1">
        <f>_xlfn.XLOOKUP(_xlfn.CONCAT($B322,$D322),ECT_OperationalInfo!$G$2:$G$362,ECT_OperationalInfo!$D$2:$D$362)</f>
        <v>0.01</v>
      </c>
      <c r="R322">
        <f>_xlfn.XLOOKUP(_xlfn.CONCAT($B322,$D322),ECT_OperationalInfo!$G$2:$G$362,ECT_OperationalInfo!$E$2:$E$362)</f>
        <v>1</v>
      </c>
      <c r="S322">
        <f>_xlfn.XLOOKUP(_xlfn.CONCAT($B322,$D322),ECT_OperationalInfo!$G$2:$G$362,ECT_OperationalInfo!$F$2:$F$362)</f>
        <v>1</v>
      </c>
      <c r="T322">
        <f>SUMIF(ECT_LegacyCapacity!$F$2:$F$257,_xlfn.CONCAT($C322,$B322),ECT_LegacyCapacity!$E$2:$E$257)*1000-IFERROR(SUMIFS(ECT_LegacyRetirement!$F$2:$F$2701,ECT_LegacyRetirement!$G$2:$G$2701,_xlfn.CONCAT($B322,$C322),ECT_LegacyRetirement!$E$2:$E$2701,"&lt;="&amp;D322)*1000,0)</f>
        <v>0</v>
      </c>
      <c r="U322" s="16">
        <f>IFERROR(SUMIFS(ECT_CapAddBounds!$F$2:$F$5959,ECT_CapAddBounds!$H$2:$H$5959,_xlfn.CONCAT($B322,$C322),ECT_CapAddBounds!$E$2:$E$5959,"&lt;="&amp;D322)*1000,0)</f>
        <v>0</v>
      </c>
      <c r="V322" s="16">
        <f>IFERROR(SUMIFS(ECT_CapAddBounds!$G$2:$G$5959,ECT_CapAddBounds!$H$2:$H$5959,_xlfn.CONCAT($B322,$C322),ECT_CapAddBounds!$E$2:$E$5959,"&lt;="&amp;D322)*1000,0)</f>
        <v>584.00000000000011</v>
      </c>
      <c r="W322" s="1">
        <f>CarriersTech_characteristics!$G$3</f>
        <v>37.681199999999997</v>
      </c>
      <c r="X322" s="1">
        <f>CarriersTech_characteristics!$H$3*1000</f>
        <v>3025024.5490000001</v>
      </c>
      <c r="Y322">
        <v>0.7</v>
      </c>
      <c r="Z322">
        <v>0.105</v>
      </c>
      <c r="AB322" s="1">
        <f>1/L322/(1-Q322)</f>
        <v>3.5984864687033813</v>
      </c>
      <c r="AC322" s="25"/>
      <c r="AD322" s="31">
        <f>(X322*Conversions!$D$3)/(W322*Conversions!$D$2)</f>
        <v>0.23958587284408495</v>
      </c>
      <c r="AE322">
        <v>0</v>
      </c>
      <c r="AF322">
        <f>Y322*Conversions!$D$4</f>
        <v>0.86724230702978689</v>
      </c>
      <c r="AG322" s="3">
        <f t="shared" si="211"/>
        <v>5.8125083419702133</v>
      </c>
      <c r="AH322">
        <f t="shared" si="214"/>
        <v>25</v>
      </c>
      <c r="AI322">
        <f t="shared" si="212"/>
        <v>0.11442931981310331</v>
      </c>
      <c r="AJ322" s="14">
        <f t="shared" si="213"/>
        <v>50.795620837943865</v>
      </c>
    </row>
    <row r="323" spans="1:36" hidden="1" x14ac:dyDescent="0.25">
      <c r="A323">
        <v>5</v>
      </c>
      <c r="B323" t="s">
        <v>17</v>
      </c>
      <c r="C323" t="s">
        <v>10</v>
      </c>
      <c r="D323">
        <f>_xlfn.XLOOKUP(A323,PeriodMap!$A$2:$A$45,PeriodMap!$B$2:$B$45)</f>
        <v>2034</v>
      </c>
      <c r="E323" t="s">
        <v>227</v>
      </c>
      <c r="F323" t="s">
        <v>235</v>
      </c>
      <c r="G323" t="s">
        <v>6</v>
      </c>
      <c r="H323" t="s">
        <v>124</v>
      </c>
      <c r="I323" t="s">
        <v>36</v>
      </c>
      <c r="J323" t="s">
        <v>34</v>
      </c>
      <c r="K323">
        <v>8760</v>
      </c>
      <c r="L323" s="5">
        <f>_xlfn.XLOOKUP(_xlfn.CONCAT($B323,$C323,$D323),ECT_EfficiencyCostMaxAnnualUF!$J$2:$J$12484,ECT_EfficiencyCostMaxAnnualUF!$F$2:$F$12484)</f>
        <v>1</v>
      </c>
      <c r="M323" s="5">
        <f>_xlfn.XLOOKUP(_xlfn.CONCAT($B323,$C323,$D323),ECT_EfficiencyCostMaxAnnualUF!$J$2:$J$12484,ECT_EfficiencyCostMaxAnnualUF!$I$2:$I$12484)</f>
        <v>0.70916666699999997</v>
      </c>
      <c r="N323" s="5">
        <f>_xlfn.XLOOKUP(_xlfn.CONCAT($B323,$C323,$D323),ECT_EfficiencyCostMaxAnnualUF!$J$2:$J$12484,ECT_EfficiencyCostMaxAnnualUF!$G$2:$G$12484)/1000</f>
        <v>20.833210350000002</v>
      </c>
      <c r="O323" s="5">
        <f>_xlfn.XLOOKUP(_xlfn.CONCAT($B323,$C323,$D323),ECT_EfficiencyCostMaxAnnualUF!$J$2:$J$12484,ECT_EfficiencyCostMaxAnnualUF!$H$2:$H$12484)</f>
        <v>0</v>
      </c>
      <c r="P323" s="74">
        <f>_xlfn.XLOOKUP(_xlfn.CONCAT($B323,$D323+1),ECT_Lifetime!$D$2:$D$1000,ECT_Lifetime!$C$2:$C$1000)</f>
        <v>40</v>
      </c>
      <c r="Q323" s="1">
        <f>_xlfn.XLOOKUP(_xlfn.CONCAT($B323,$D323),ECT_OperationalInfo!$G$2:$G$362,ECT_OperationalInfo!$D$2:$D$362)</f>
        <v>0.10780000000000001</v>
      </c>
      <c r="R323">
        <f>_xlfn.XLOOKUP(_xlfn.CONCAT($B323,$D323),ECT_OperationalInfo!$G$2:$G$362,ECT_OperationalInfo!$E$2:$E$362)</f>
        <v>0.01</v>
      </c>
      <c r="S323">
        <f>_xlfn.XLOOKUP(_xlfn.CONCAT($B323,$D323),ECT_OperationalInfo!$G$2:$G$362,ECT_OperationalInfo!$F$2:$F$362)</f>
        <v>0.01</v>
      </c>
      <c r="T323">
        <f>SUMIF(ECT_LegacyCapacity!$F$2:$F$257,_xlfn.CONCAT($C323,$B323),ECT_LegacyCapacity!$E$2:$E$257)*1000-IFERROR(SUMIFS(ECT_LegacyRetirement!$F$2:$F$2701,ECT_LegacyRetirement!$G$2:$G$2701,_xlfn.CONCAT($B323,$C323),ECT_LegacyRetirement!$E$2:$E$2701,"&lt;="&amp;D323)*1000,0)</f>
        <v>0</v>
      </c>
      <c r="U323" s="16">
        <f>IFERROR(SUMIFS(ECT_CapAddBounds!$F$2:$F$5959,ECT_CapAddBounds!$H$2:$H$5959,_xlfn.CONCAT($B323,$C323),ECT_CapAddBounds!$E$2:$E$5959,"&lt;="&amp;D323)*1000,0)</f>
        <v>0</v>
      </c>
      <c r="V323" s="16">
        <f>IFERROR(SUMIFS(ECT_CapAddBounds!$G$2:$G$5959,ECT_CapAddBounds!$H$2:$H$5959,_xlfn.CONCAT($B323,$C323),ECT_CapAddBounds!$E$2:$E$5959,"&lt;="&amp;D323)*1000,0)</f>
        <v>0</v>
      </c>
      <c r="W323" s="27"/>
      <c r="X323" s="27"/>
      <c r="Y323">
        <v>4.3</v>
      </c>
      <c r="Z323">
        <v>0.105</v>
      </c>
      <c r="AB323" s="1">
        <f>1/L323/(1-Q323)</f>
        <v>1.1208249271463797</v>
      </c>
      <c r="AC323" s="25"/>
      <c r="AD323" s="26"/>
      <c r="AE323">
        <v>0</v>
      </c>
      <c r="AF323">
        <f>Y323*Conversions!$D$4</f>
        <v>5.3273456003258337</v>
      </c>
      <c r="AG323" s="3">
        <f t="shared" si="211"/>
        <v>15.505864749674167</v>
      </c>
      <c r="AH323">
        <f t="shared" si="214"/>
        <v>40</v>
      </c>
      <c r="AI323">
        <f t="shared" si="212"/>
        <v>0.10697140835497033</v>
      </c>
      <c r="AJ323" s="14">
        <f t="shared" si="213"/>
        <v>144.95335705238193</v>
      </c>
    </row>
    <row r="324" spans="1:36" hidden="1" x14ac:dyDescent="0.25">
      <c r="A324">
        <v>5</v>
      </c>
      <c r="B324" t="s">
        <v>22</v>
      </c>
      <c r="C324" t="s">
        <v>10</v>
      </c>
      <c r="D324">
        <f>_xlfn.XLOOKUP(A324,PeriodMap!$A$2:$A$45,PeriodMap!$B$2:$B$45)</f>
        <v>2034</v>
      </c>
      <c r="E324" t="s">
        <v>227</v>
      </c>
      <c r="G324" t="s">
        <v>6</v>
      </c>
      <c r="H324" t="s">
        <v>124</v>
      </c>
      <c r="I324" t="s">
        <v>36</v>
      </c>
      <c r="J324" t="s">
        <v>34</v>
      </c>
      <c r="K324">
        <v>8760</v>
      </c>
      <c r="L324" s="5">
        <f>_xlfn.XLOOKUP(_xlfn.CONCAT($B324,$C324,$D324),ECT_EfficiencyCostMaxAnnualUF!$J$2:$J$12484,ECT_EfficiencyCostMaxAnnualUF!$F$2:$F$12484)</f>
        <v>1</v>
      </c>
      <c r="M324" s="5">
        <f>_xlfn.XLOOKUP(_xlfn.CONCAT($B324,$C324,$D324),ECT_EfficiencyCostMaxAnnualUF!$J$2:$J$12484,ECT_EfficiencyCostMaxAnnualUF!$I$2:$I$12484)</f>
        <v>0.70916666699999997</v>
      </c>
      <c r="N324" s="5">
        <f>_xlfn.XLOOKUP(_xlfn.CONCAT($B324,$C324,$D324),ECT_EfficiencyCostMaxAnnualUF!$J$2:$J$12484,ECT_EfficiencyCostMaxAnnualUF!$G$2:$G$12484)/1000</f>
        <v>35.289429389999995</v>
      </c>
      <c r="O324" s="5">
        <f>_xlfn.XLOOKUP(_xlfn.CONCAT($B324,$C324,$D324),ECT_EfficiencyCostMaxAnnualUF!$J$2:$J$12484,ECT_EfficiencyCostMaxAnnualUF!$H$2:$H$12484)</f>
        <v>0</v>
      </c>
      <c r="P324" s="74">
        <f>_xlfn.XLOOKUP(_xlfn.CONCAT($B324,$D324+1),ECT_Lifetime!$D$2:$D$1000,ECT_Lifetime!$C$2:$C$1000)</f>
        <v>30</v>
      </c>
      <c r="Q324" s="1">
        <f>_xlfn.XLOOKUP(_xlfn.CONCAT($B324,$D324),ECT_OperationalInfo!$G$2:$G$362,ECT_OperationalInfo!$D$2:$D$362)</f>
        <v>0.05</v>
      </c>
      <c r="R324">
        <f>_xlfn.XLOOKUP(_xlfn.CONCAT($B324,$D324),ECT_OperationalInfo!$G$2:$G$362,ECT_OperationalInfo!$E$2:$E$362)</f>
        <v>0.01</v>
      </c>
      <c r="S324">
        <f>_xlfn.XLOOKUP(_xlfn.CONCAT($B324,$D324),ECT_OperationalInfo!$G$2:$G$362,ECT_OperationalInfo!$F$2:$F$362)</f>
        <v>0.01</v>
      </c>
      <c r="T324">
        <f>SUMIF(ECT_LegacyCapacity!$F$2:$F$257,_xlfn.CONCAT($C324,$B324),ECT_LegacyCapacity!$E$2:$E$257)*1000-IFERROR(SUMIFS(ECT_LegacyRetirement!$F$2:$F$2701,ECT_LegacyRetirement!$G$2:$G$2701,_xlfn.CONCAT($B324,$C324),ECT_LegacyRetirement!$E$2:$E$2701,"&lt;="&amp;D324)*1000,0)</f>
        <v>0</v>
      </c>
      <c r="U324" s="16">
        <f>IFERROR(SUMIFS(ECT_CapAddBounds!$F$2:$F$5959,ECT_CapAddBounds!$H$2:$H$5959,_xlfn.CONCAT($B324,$C324),ECT_CapAddBounds!$E$2:$E$5959,"&lt;="&amp;D324)*1000,0)</f>
        <v>0</v>
      </c>
      <c r="V324" s="16">
        <f>IFERROR(SUMIFS(ECT_CapAddBounds!$G$2:$G$5959,ECT_CapAddBounds!$H$2:$H$5959,_xlfn.CONCAT($B324,$C324),ECT_CapAddBounds!$E$2:$E$5959,"&lt;="&amp;D324)*1000,0)</f>
        <v>0</v>
      </c>
      <c r="W324" s="27"/>
      <c r="X324" s="27"/>
      <c r="Y324">
        <v>5</v>
      </c>
      <c r="Z324">
        <v>0.105</v>
      </c>
      <c r="AB324" s="1">
        <f>1/L324/(1-Q324)</f>
        <v>1.0526315789473684</v>
      </c>
      <c r="AC324" s="25"/>
      <c r="AD324" s="26"/>
      <c r="AE324">
        <v>0</v>
      </c>
      <c r="AF324">
        <f>Y324*Conversions!$D$4</f>
        <v>6.1945879073556211</v>
      </c>
      <c r="AG324" s="3">
        <f t="shared" si="211"/>
        <v>29.094841482644373</v>
      </c>
      <c r="AH324">
        <f t="shared" si="214"/>
        <v>30</v>
      </c>
      <c r="AI324">
        <f t="shared" si="212"/>
        <v>0.11052848152960514</v>
      </c>
      <c r="AJ324" s="14">
        <f t="shared" si="213"/>
        <v>263.2338839727143</v>
      </c>
    </row>
    <row r="325" spans="1:36" hidden="1" x14ac:dyDescent="0.25">
      <c r="A325">
        <v>5</v>
      </c>
      <c r="B325" t="s">
        <v>15</v>
      </c>
      <c r="C325" t="s">
        <v>10</v>
      </c>
      <c r="D325">
        <f>_xlfn.XLOOKUP(A325,PeriodMap!$A$2:$A$45,PeriodMap!$B$2:$B$45)</f>
        <v>2034</v>
      </c>
      <c r="E325" t="s">
        <v>231</v>
      </c>
      <c r="F325" t="s">
        <v>232</v>
      </c>
      <c r="G325" t="s">
        <v>6</v>
      </c>
      <c r="H325" t="s">
        <v>124</v>
      </c>
      <c r="I325" t="s">
        <v>37</v>
      </c>
      <c r="J325" t="s">
        <v>34</v>
      </c>
      <c r="K325">
        <v>8760</v>
      </c>
      <c r="L325" s="5">
        <f>_xlfn.XLOOKUP(_xlfn.CONCAT($B325,$C325,$D325),ECT_EfficiencyCostMaxAnnualUF!$J$2:$J$12484,ECT_EfficiencyCostMaxAnnualUF!$F$2:$F$12484)</f>
        <v>1</v>
      </c>
      <c r="M325" s="5">
        <f>_xlfn.XLOOKUP(_xlfn.CONCAT($B325,$C325,$D325),ECT_EfficiencyCostMaxAnnualUF!$J$2:$J$12484,ECT_EfficiencyCostMaxAnnualUF!$I$2:$I$12484)</f>
        <v>1</v>
      </c>
      <c r="N325" s="5">
        <f>_xlfn.XLOOKUP(_xlfn.CONCAT($B325,$C325,$D325),ECT_EfficiencyCostMaxAnnualUF!$J$2:$J$12484,ECT_EfficiencyCostMaxAnnualUF!$G$2:$G$12484)/1000</f>
        <v>19.631814519999999</v>
      </c>
      <c r="O325" s="5">
        <f>_xlfn.XLOOKUP(_xlfn.CONCAT($B325,$C325,$D325),ECT_EfficiencyCostMaxAnnualUF!$J$2:$J$12484,ECT_EfficiencyCostMaxAnnualUF!$H$2:$H$12484)</f>
        <v>0</v>
      </c>
      <c r="P325" s="74">
        <f>_xlfn.XLOOKUP(_xlfn.CONCAT($B325,$D325+1),ECT_Lifetime!$D$2:$D$1000,ECT_Lifetime!$C$2:$C$1000)</f>
        <v>40</v>
      </c>
      <c r="Q325" s="1">
        <f>_xlfn.XLOOKUP(_xlfn.CONCAT($B325,$D325),ECT_OperationalInfo!$G$2:$G$362,ECT_OperationalInfo!$D$2:$D$362)</f>
        <v>6.0000000000000001E-3</v>
      </c>
      <c r="R325">
        <f>_xlfn.XLOOKUP(_xlfn.CONCAT($B325,$D325),ECT_OperationalInfo!$G$2:$G$362,ECT_OperationalInfo!$E$2:$E$362)</f>
        <v>1</v>
      </c>
      <c r="S325">
        <f>_xlfn.XLOOKUP(_xlfn.CONCAT($B325,$D325),ECT_OperationalInfo!$G$2:$G$362,ECT_OperationalInfo!$F$2:$F$362)</f>
        <v>1</v>
      </c>
      <c r="T325">
        <f>SUMIF(ECT_LegacyCapacity!$F$2:$F$257,_xlfn.CONCAT($C325,$B325),ECT_LegacyCapacity!$E$2:$E$257)*1000-IFERROR(SUMIFS(ECT_LegacyRetirement!$F$2:$F$2701,ECT_LegacyRetirement!$G$2:$G$2701,_xlfn.CONCAT($B325,$C325),ECT_LegacyRetirement!$E$2:$E$2701,"&lt;="&amp;D325)*1000,0)</f>
        <v>4198.8602859999992</v>
      </c>
      <c r="U325" s="16">
        <f>IFERROR(SUMIFS(ECT_CapAddBounds!$F$2:$F$5959,ECT_CapAddBounds!$H$2:$H$5959,_xlfn.CONCAT($B325,$C325),ECT_CapAddBounds!$E$2:$E$5959,"&lt;="&amp;D325)*1000,0)</f>
        <v>740</v>
      </c>
      <c r="V325" s="16">
        <f>IFERROR(SUMIFS(ECT_CapAddBounds!$G$2:$G$5959,ECT_CapAddBounds!$H$2:$H$5959,_xlfn.CONCAT($B325,$C325),ECT_CapAddBounds!$E$2:$E$5959,"&lt;="&amp;D325)*1000,0)</f>
        <v>958.00000000000023</v>
      </c>
      <c r="W325" s="25"/>
      <c r="X325" s="28"/>
      <c r="Y325">
        <v>4.4000000000000004</v>
      </c>
      <c r="Z325">
        <v>0.105</v>
      </c>
      <c r="AB325" s="24"/>
      <c r="AC325" s="1">
        <f>L325-Q325</f>
        <v>0.99399999999999999</v>
      </c>
      <c r="AD325" s="24"/>
      <c r="AE325">
        <v>0</v>
      </c>
      <c r="AF325">
        <f>Y325*Conversions!$D$4</f>
        <v>5.4512373584729472</v>
      </c>
      <c r="AG325" s="3">
        <f t="shared" si="211"/>
        <v>14.180577161527051</v>
      </c>
      <c r="AH325">
        <f t="shared" si="214"/>
        <v>40</v>
      </c>
      <c r="AI325">
        <f t="shared" si="212"/>
        <v>0.10697140835497033</v>
      </c>
      <c r="AJ325" s="14">
        <f t="shared" si="213"/>
        <v>132.56418121065303</v>
      </c>
    </row>
    <row r="326" spans="1:36" hidden="1" x14ac:dyDescent="0.25">
      <c r="A326">
        <v>5</v>
      </c>
      <c r="B326" t="s">
        <v>18</v>
      </c>
      <c r="C326" t="s">
        <v>10</v>
      </c>
      <c r="D326">
        <f>_xlfn.XLOOKUP(A326,PeriodMap!$A$2:$A$45,PeriodMap!$B$2:$B$45)</f>
        <v>2034</v>
      </c>
      <c r="E326" t="s">
        <v>231</v>
      </c>
      <c r="F326" t="s">
        <v>233</v>
      </c>
      <c r="G326" t="s">
        <v>6</v>
      </c>
      <c r="H326" t="s">
        <v>124</v>
      </c>
      <c r="I326" t="s">
        <v>37</v>
      </c>
      <c r="J326" t="s">
        <v>34</v>
      </c>
      <c r="K326">
        <v>8760</v>
      </c>
      <c r="L326" s="5">
        <f>_xlfn.XLOOKUP(_xlfn.CONCAT($B326,$C326,$D326),ECT_EfficiencyCostMaxAnnualUF!$J$2:$J$12484,ECT_EfficiencyCostMaxAnnualUF!$F$2:$F$12484)</f>
        <v>1</v>
      </c>
      <c r="M326" s="5">
        <f>_xlfn.XLOOKUP(_xlfn.CONCAT($B326,$C326,$D326),ECT_EfficiencyCostMaxAnnualUF!$J$2:$J$12484,ECT_EfficiencyCostMaxAnnualUF!$I$2:$I$12484)</f>
        <v>1</v>
      </c>
      <c r="N326" s="5">
        <f>_xlfn.XLOOKUP(_xlfn.CONCAT($B326,$C326,$D326),ECT_EfficiencyCostMaxAnnualUF!$J$2:$J$12484,ECT_EfficiencyCostMaxAnnualUF!$G$2:$G$12484)/1000</f>
        <v>11.825348760000001</v>
      </c>
      <c r="O326" s="5">
        <f>_xlfn.XLOOKUP(_xlfn.CONCAT($B326,$C326,$D326),ECT_EfficiencyCostMaxAnnualUF!$J$2:$J$12484,ECT_EfficiencyCostMaxAnnualUF!$H$2:$H$12484)</f>
        <v>0</v>
      </c>
      <c r="P326" s="74">
        <f>_xlfn.XLOOKUP(_xlfn.CONCAT($B326,$D326+1),ECT_Lifetime!$D$2:$D$1000,ECT_Lifetime!$C$2:$C$1000)</f>
        <v>35</v>
      </c>
      <c r="Q326" s="1">
        <f>_xlfn.XLOOKUP(_xlfn.CONCAT($B326,$D326),ECT_OperationalInfo!$G$2:$G$362,ECT_OperationalInfo!$D$2:$D$362)</f>
        <v>0.01</v>
      </c>
      <c r="R326">
        <f>_xlfn.XLOOKUP(_xlfn.CONCAT($B326,$D326),ECT_OperationalInfo!$G$2:$G$362,ECT_OperationalInfo!$E$2:$E$362)</f>
        <v>1</v>
      </c>
      <c r="S326">
        <f>_xlfn.XLOOKUP(_xlfn.CONCAT($B326,$D326),ECT_OperationalInfo!$G$2:$G$362,ECT_OperationalInfo!$F$2:$F$362)</f>
        <v>1</v>
      </c>
      <c r="T326">
        <f>SUMIF(ECT_LegacyCapacity!$F$2:$F$257,_xlfn.CONCAT($C326,$B326),ECT_LegacyCapacity!$E$2:$E$257)*1000-IFERROR(SUMIFS(ECT_LegacyRetirement!$F$2:$F$2701,ECT_LegacyRetirement!$G$2:$G$2701,_xlfn.CONCAT($B326,$C326),ECT_LegacyRetirement!$E$2:$E$2701,"&lt;="&amp;D326)*1000,0)</f>
        <v>343.99</v>
      </c>
      <c r="U326" s="16">
        <f>IFERROR(SUMIFS(ECT_CapAddBounds!$F$2:$F$5959,ECT_CapAddBounds!$H$2:$H$5959,_xlfn.CONCAT($B326,$C326),ECT_CapAddBounds!$E$2:$E$5959,"&lt;="&amp;D326)*1000,0)</f>
        <v>49.000000000000036</v>
      </c>
      <c r="V326" s="16">
        <f>IFERROR(SUMIFS(ECT_CapAddBounds!$G$2:$G$5959,ECT_CapAddBounds!$H$2:$H$5959,_xlfn.CONCAT($B326,$C326),ECT_CapAddBounds!$E$2:$E$5959,"&lt;="&amp;D326)*1000,0)</f>
        <v>444.00000000000028</v>
      </c>
      <c r="W326" s="25"/>
      <c r="X326" s="28"/>
      <c r="Y326">
        <f>2.4</f>
        <v>2.4</v>
      </c>
      <c r="Z326">
        <v>8.3500000000000005E-2</v>
      </c>
      <c r="AB326" s="24"/>
      <c r="AC326" s="1">
        <f>L326-Q326</f>
        <v>0.99</v>
      </c>
      <c r="AD326" s="24"/>
      <c r="AE326">
        <v>0</v>
      </c>
      <c r="AF326">
        <f>Y326*Conversions!$D$4</f>
        <v>2.973402195530698</v>
      </c>
      <c r="AG326" s="3">
        <f t="shared" si="211"/>
        <v>8.8519465644693032</v>
      </c>
      <c r="AH326">
        <f t="shared" si="214"/>
        <v>35</v>
      </c>
      <c r="AI326">
        <f t="shared" si="212"/>
        <v>8.8866958914066166E-2</v>
      </c>
      <c r="AJ326" s="14">
        <f t="shared" si="213"/>
        <v>99.608973600965513</v>
      </c>
    </row>
    <row r="327" spans="1:36" hidden="1" x14ac:dyDescent="0.25">
      <c r="A327">
        <v>5</v>
      </c>
      <c r="B327" t="s">
        <v>7</v>
      </c>
      <c r="C327" t="s">
        <v>10</v>
      </c>
      <c r="D327">
        <f>_xlfn.XLOOKUP(A327,PeriodMap!$A$2:$A$45,PeriodMap!$B$2:$B$45)</f>
        <v>2034</v>
      </c>
      <c r="E327" t="s">
        <v>227</v>
      </c>
      <c r="F327" t="s">
        <v>230</v>
      </c>
      <c r="G327" t="s">
        <v>6</v>
      </c>
      <c r="H327" t="s">
        <v>124</v>
      </c>
      <c r="I327" t="s">
        <v>38</v>
      </c>
      <c r="J327" t="s">
        <v>34</v>
      </c>
      <c r="K327">
        <v>8760</v>
      </c>
      <c r="L327" s="5">
        <f>_xlfn.XLOOKUP(_xlfn.CONCAT($B327,$C327,$D327),ECT_EfficiencyCostMaxAnnualUF!$J$2:$J$12484,ECT_EfficiencyCostMaxAnnualUF!$F$2:$F$12484)</f>
        <v>0.238845897</v>
      </c>
      <c r="M327" s="5">
        <f>_xlfn.XLOOKUP(_xlfn.CONCAT($B327,$C327,$D327),ECT_EfficiencyCostMaxAnnualUF!$J$2:$J$12484,ECT_EfficiencyCostMaxAnnualUF!$I$2:$I$12484)</f>
        <v>1</v>
      </c>
      <c r="N327" s="5">
        <f>_xlfn.XLOOKUP(_xlfn.CONCAT($B327,$C327,$D327),ECT_EfficiencyCostMaxAnnualUF!$J$2:$J$12484,ECT_EfficiencyCostMaxAnnualUF!$G$2:$G$12484)/1000</f>
        <v>7.6613977000000002</v>
      </c>
      <c r="O327" s="5">
        <f>_xlfn.XLOOKUP(_xlfn.CONCAT($B327,$C327,$D327),ECT_EfficiencyCostMaxAnnualUF!$J$2:$J$12484,ECT_EfficiencyCostMaxAnnualUF!$H$2:$H$12484)</f>
        <v>0</v>
      </c>
      <c r="P327" s="74">
        <f>_xlfn.XLOOKUP(_xlfn.CONCAT($B327,$D327+1),ECT_Lifetime!$D$2:$D$1000,ECT_Lifetime!$C$2:$C$1000)</f>
        <v>20</v>
      </c>
      <c r="Q327" s="1">
        <f>_xlfn.XLOOKUP(_xlfn.CONCAT($B327,$D327),ECT_OperationalInfo!$G$2:$G$362,ECT_OperationalInfo!$D$2:$D$362)</f>
        <v>0.1</v>
      </c>
      <c r="R327">
        <f>_xlfn.XLOOKUP(_xlfn.CONCAT($B327,$D327),ECT_OperationalInfo!$G$2:$G$362,ECT_OperationalInfo!$E$2:$E$362)</f>
        <v>0.06</v>
      </c>
      <c r="S327">
        <f>_xlfn.XLOOKUP(_xlfn.CONCAT($B327,$D327),ECT_OperationalInfo!$G$2:$G$362,ECT_OperationalInfo!$F$2:$F$362)</f>
        <v>0.06</v>
      </c>
      <c r="T327">
        <f>SUMIF(ECT_LegacyCapacity!$F$2:$F$257,_xlfn.CONCAT($C327,$B327),ECT_LegacyCapacity!$E$2:$E$257)*1000-IFERROR(SUMIFS(ECT_LegacyRetirement!$F$2:$F$2701,ECT_LegacyRetirement!$G$2:$G$2701,_xlfn.CONCAT($B327,$C327),ECT_LegacyRetirement!$E$2:$E$2701,"&lt;="&amp;D327)*1000,0)</f>
        <v>560.64</v>
      </c>
      <c r="U327" s="16">
        <f>IFERROR(SUMIFS(ECT_CapAddBounds!$F$2:$F$5959,ECT_CapAddBounds!$H$2:$H$5959,_xlfn.CONCAT($B327,$C327),ECT_CapAddBounds!$E$2:$E$5959,"&lt;="&amp;D327)*1000,0)</f>
        <v>217.00000000000009</v>
      </c>
      <c r="V327" s="16">
        <f>IFERROR(SUMIFS(ECT_CapAddBounds!$G$2:$G$5959,ECT_CapAddBounds!$H$2:$H$5959,_xlfn.CONCAT($B327,$C327),ECT_CapAddBounds!$E$2:$E$5959,"&lt;="&amp;D327)*1000,0)</f>
        <v>350.00000000000023</v>
      </c>
      <c r="W327" s="1">
        <f>CarriersTech_characteristics!$G$7</f>
        <v>13.648968</v>
      </c>
      <c r="X327" s="1">
        <f>CarriersTech_characteristics!$H$5*1000</f>
        <v>1656436.6880000001</v>
      </c>
      <c r="Y327" s="12">
        <v>1</v>
      </c>
      <c r="Z327">
        <v>8.3500000000000005E-2</v>
      </c>
      <c r="AB327" s="1">
        <f>1/L327/(1-Q327)</f>
        <v>4.6519999927447406</v>
      </c>
      <c r="AC327" s="25"/>
      <c r="AD327" s="30">
        <f>X327/(W327*Conversions!$D$2)</f>
        <v>0.43689545093040172</v>
      </c>
      <c r="AE327">
        <v>0</v>
      </c>
      <c r="AF327">
        <f>Y327*Conversions!$D$4</f>
        <v>1.2389175814711242</v>
      </c>
      <c r="AG327" s="3">
        <f t="shared" si="211"/>
        <v>6.4224801185288758</v>
      </c>
      <c r="AH327">
        <f t="shared" si="214"/>
        <v>20</v>
      </c>
      <c r="AI327">
        <f t="shared" si="212"/>
        <v>0.10451929579519206</v>
      </c>
      <c r="AJ327" s="14">
        <f t="shared" si="213"/>
        <v>61.447793631463725</v>
      </c>
    </row>
    <row r="328" spans="1:36" hidden="1" x14ac:dyDescent="0.25">
      <c r="A328">
        <v>5</v>
      </c>
      <c r="B328" t="s">
        <v>19</v>
      </c>
      <c r="C328" t="s">
        <v>10</v>
      </c>
      <c r="D328">
        <f>_xlfn.XLOOKUP(A328,PeriodMap!$A$2:$A$45,PeriodMap!$B$2:$B$45)</f>
        <v>2034</v>
      </c>
      <c r="E328" t="s">
        <v>239</v>
      </c>
      <c r="F328" t="s">
        <v>236</v>
      </c>
      <c r="G328" t="s">
        <v>6</v>
      </c>
      <c r="H328" t="s">
        <v>124</v>
      </c>
      <c r="I328" t="s">
        <v>39</v>
      </c>
      <c r="J328" t="s">
        <v>34</v>
      </c>
      <c r="K328">
        <v>8760</v>
      </c>
      <c r="L328" s="5">
        <f>_xlfn.XLOOKUP(_xlfn.CONCAT($B328,$C328,$D328),ECT_EfficiencyCostMaxAnnualUF!$J$2:$J$12484,ECT_EfficiencyCostMaxAnnualUF!$F$2:$F$12484)</f>
        <v>1</v>
      </c>
      <c r="M328" s="5">
        <f>_xlfn.XLOOKUP(_xlfn.CONCAT($B328,$C328,$D328),ECT_EfficiencyCostMaxAnnualUF!$J$2:$J$12484,ECT_EfficiencyCostMaxAnnualUF!$I$2:$I$12484)</f>
        <v>1</v>
      </c>
      <c r="N328" s="5">
        <f>_xlfn.XLOOKUP(_xlfn.CONCAT($B328,$C328,$D328),ECT_EfficiencyCostMaxAnnualUF!$J$2:$J$12484,ECT_EfficiencyCostMaxAnnualUF!$G$2:$G$12484)/1000</f>
        <v>3.8089423139999998</v>
      </c>
      <c r="O328" s="5">
        <f>_xlfn.XLOOKUP(_xlfn.CONCAT($B328,$C328,$D328),ECT_EfficiencyCostMaxAnnualUF!$J$2:$J$12484,ECT_EfficiencyCostMaxAnnualUF!$H$2:$H$12484)</f>
        <v>0</v>
      </c>
      <c r="P328" s="74">
        <f>_xlfn.XLOOKUP(_xlfn.CONCAT($B328,$D328+1),ECT_Lifetime!$D$2:$D$1000,ECT_Lifetime!$C$2:$C$1000)</f>
        <v>25</v>
      </c>
      <c r="Q328" s="1">
        <f>_xlfn.XLOOKUP(_xlfn.CONCAT($B328,$D328),ECT_OperationalInfo!$G$2:$G$362,ECT_OperationalInfo!$D$2:$D$362)</f>
        <v>7.4999999999999997E-3</v>
      </c>
      <c r="R328">
        <f>_xlfn.XLOOKUP(_xlfn.CONCAT($B328,$D328),ECT_OperationalInfo!$G$2:$G$362,ECT_OperationalInfo!$E$2:$E$362)</f>
        <v>1</v>
      </c>
      <c r="S328">
        <f>_xlfn.XLOOKUP(_xlfn.CONCAT($B328,$D328),ECT_OperationalInfo!$G$2:$G$362,ECT_OperationalInfo!$F$2:$F$362)</f>
        <v>1</v>
      </c>
      <c r="T328">
        <f>SUMIF(ECT_LegacyCapacity!$F$2:$F$257,_xlfn.CONCAT($C328,$B328),ECT_LegacyCapacity!$E$2:$E$257)*1000-IFERROR(SUMIFS(ECT_LegacyRetirement!$F$2:$F$2701,ECT_LegacyRetirement!$G$2:$G$2701,_xlfn.CONCAT($B328,$C328),ECT_LegacyRetirement!$E$2:$E$2701,"&lt;="&amp;D328)*1000,0)</f>
        <v>847.7259029999999</v>
      </c>
      <c r="U328" s="16">
        <f>IFERROR(SUMIFS(ECT_CapAddBounds!$F$2:$F$5959,ECT_CapAddBounds!$H$2:$H$5959,_xlfn.CONCAT($B328,$C328),ECT_CapAddBounds!$E$2:$E$5959,"&lt;="&amp;D328)*1000,0)</f>
        <v>596</v>
      </c>
      <c r="V328" s="16">
        <f>IFERROR(SUMIFS(ECT_CapAddBounds!$G$2:$G$5959,ECT_CapAddBounds!$H$2:$H$5959,_xlfn.CONCAT($B328,$C328),ECT_CapAddBounds!$E$2:$E$5959,"&lt;="&amp;D328)*1000,0)</f>
        <v>26496.999999999996</v>
      </c>
      <c r="W328" s="25"/>
      <c r="X328" s="29" t="s">
        <v>248</v>
      </c>
      <c r="Y328">
        <v>0.35</v>
      </c>
      <c r="Z328">
        <v>0.105</v>
      </c>
      <c r="AB328" s="25">
        <v>1</v>
      </c>
      <c r="AC328" s="25"/>
      <c r="AD328" s="24"/>
      <c r="AE328">
        <v>0</v>
      </c>
      <c r="AF328">
        <f>Y328*Conversions!$D$4</f>
        <v>0.43362115351489344</v>
      </c>
      <c r="AG328" s="3">
        <f t="shared" ref="AG328:AG355" si="215">N328-AF328</f>
        <v>3.3753211604851066</v>
      </c>
      <c r="AH328">
        <f t="shared" si="214"/>
        <v>25</v>
      </c>
      <c r="AI328">
        <f t="shared" si="212"/>
        <v>0.11442931981310331</v>
      </c>
      <c r="AJ328" s="14">
        <f t="shared" si="213"/>
        <v>29.496995752469712</v>
      </c>
    </row>
    <row r="329" spans="1:36" hidden="1" x14ac:dyDescent="0.25">
      <c r="A329">
        <v>5</v>
      </c>
      <c r="B329" t="s">
        <v>20</v>
      </c>
      <c r="C329" t="s">
        <v>10</v>
      </c>
      <c r="D329">
        <f>_xlfn.XLOOKUP(A329,PeriodMap!$A$2:$A$45,PeriodMap!$B$2:$B$45)</f>
        <v>2034</v>
      </c>
      <c r="E329" t="s">
        <v>239</v>
      </c>
      <c r="F329" t="s">
        <v>237</v>
      </c>
      <c r="G329" t="s">
        <v>6</v>
      </c>
      <c r="H329" t="s">
        <v>124</v>
      </c>
      <c r="I329" t="s">
        <v>39</v>
      </c>
      <c r="J329" t="s">
        <v>34</v>
      </c>
      <c r="K329">
        <v>8760</v>
      </c>
      <c r="L329" s="5">
        <f>_xlfn.XLOOKUP(_xlfn.CONCAT($B329,$C329,$D329),ECT_EfficiencyCostMaxAnnualUF!$J$2:$J$12484,ECT_EfficiencyCostMaxAnnualUF!$F$2:$F$12484)</f>
        <v>1</v>
      </c>
      <c r="M329" s="5">
        <f>_xlfn.XLOOKUP(_xlfn.CONCAT($B329,$C329,$D329),ECT_EfficiencyCostMaxAnnualUF!$J$2:$J$12484,ECT_EfficiencyCostMaxAnnualUF!$I$2:$I$12484)</f>
        <v>1</v>
      </c>
      <c r="N329" s="5">
        <f>_xlfn.XLOOKUP(_xlfn.CONCAT($B329,$C329,$D329),ECT_EfficiencyCostMaxAnnualUF!$J$2:$J$12484,ECT_EfficiencyCostMaxAnnualUF!$G$2:$G$12484)/1000</f>
        <v>3.7656254039999997</v>
      </c>
      <c r="O329" s="5">
        <f>_xlfn.XLOOKUP(_xlfn.CONCAT($B329,$C329,$D329),ECT_EfficiencyCostMaxAnnualUF!$J$2:$J$12484,ECT_EfficiencyCostMaxAnnualUF!$H$2:$H$12484)</f>
        <v>0</v>
      </c>
      <c r="P329" s="74">
        <f>_xlfn.XLOOKUP(_xlfn.CONCAT($B329,$D329+1),ECT_Lifetime!$D$2:$D$1000,ECT_Lifetime!$C$2:$C$1000)</f>
        <v>25</v>
      </c>
      <c r="Q329" s="1">
        <f>_xlfn.XLOOKUP(_xlfn.CONCAT($B329,$D329),ECT_OperationalInfo!$G$2:$G$362,ECT_OperationalInfo!$D$2:$D$362)</f>
        <v>6.0000000000000001E-3</v>
      </c>
      <c r="R329">
        <f>_xlfn.XLOOKUP(_xlfn.CONCAT($B329,$D329),ECT_OperationalInfo!$G$2:$G$362,ECT_OperationalInfo!$E$2:$E$362)</f>
        <v>1</v>
      </c>
      <c r="S329">
        <f>_xlfn.XLOOKUP(_xlfn.CONCAT($B329,$D329),ECT_OperationalInfo!$G$2:$G$362,ECT_OperationalInfo!$F$2:$F$362)</f>
        <v>1</v>
      </c>
      <c r="T329">
        <f>SUMIF(ECT_LegacyCapacity!$F$2:$F$257,_xlfn.CONCAT($C329,$B329),ECT_LegacyCapacity!$E$2:$E$257)*1000-IFERROR(SUMIFS(ECT_LegacyRetirement!$F$2:$F$2701,ECT_LegacyRetirement!$G$2:$G$2701,_xlfn.CONCAT($B329,$C329),ECT_LegacyRetirement!$E$2:$E$2701,"&lt;="&amp;D329)*1000,0)</f>
        <v>200.08409700000001</v>
      </c>
      <c r="U329" s="16">
        <f>IFERROR(SUMIFS(ECT_CapAddBounds!$F$2:$F$5959,ECT_CapAddBounds!$H$2:$H$5959,_xlfn.CONCAT($B329,$C329),ECT_CapAddBounds!$E$2:$E$5959,"&lt;="&amp;D329)*1000,0)</f>
        <v>968.00000000000023</v>
      </c>
      <c r="V329" s="16">
        <f>IFERROR(SUMIFS(ECT_CapAddBounds!$G$2:$G$5959,ECT_CapAddBounds!$H$2:$H$5959,_xlfn.CONCAT($B329,$C329),ECT_CapAddBounds!$E$2:$E$5959,"&lt;="&amp;D329)*1000,0)</f>
        <v>7447.9999999999955</v>
      </c>
      <c r="W329" s="25"/>
      <c r="X329" s="25"/>
      <c r="Y329">
        <v>0.51</v>
      </c>
      <c r="Z329">
        <v>0.104</v>
      </c>
      <c r="AB329" s="25">
        <v>1</v>
      </c>
      <c r="AC329" s="25"/>
      <c r="AD329" s="24"/>
      <c r="AE329">
        <v>0</v>
      </c>
      <c r="AF329">
        <f>Y329*Conversions!$D$4</f>
        <v>0.63184796655027331</v>
      </c>
      <c r="AG329" s="3">
        <f t="shared" si="215"/>
        <v>3.1337774374497265</v>
      </c>
      <c r="AH329">
        <f t="shared" si="214"/>
        <v>25</v>
      </c>
      <c r="AI329">
        <f t="shared" si="212"/>
        <v>0.11357300490974749</v>
      </c>
      <c r="AJ329" s="14">
        <f t="shared" si="213"/>
        <v>27.59262590560169</v>
      </c>
    </row>
    <row r="330" spans="1:36" hidden="1" x14ac:dyDescent="0.25">
      <c r="A330">
        <v>5</v>
      </c>
      <c r="B330" t="s">
        <v>21</v>
      </c>
      <c r="C330" t="s">
        <v>10</v>
      </c>
      <c r="D330">
        <f>_xlfn.XLOOKUP(A330,PeriodMap!$A$2:$A$45,PeriodMap!$B$2:$B$45)</f>
        <v>2034</v>
      </c>
      <c r="E330" t="s">
        <v>239</v>
      </c>
      <c r="F330" t="s">
        <v>238</v>
      </c>
      <c r="G330" t="s">
        <v>6</v>
      </c>
      <c r="H330" t="s">
        <v>124</v>
      </c>
      <c r="I330" t="s">
        <v>40</v>
      </c>
      <c r="J330" t="s">
        <v>34</v>
      </c>
      <c r="K330">
        <v>8760</v>
      </c>
      <c r="L330" s="5">
        <f>_xlfn.XLOOKUP(_xlfn.CONCAT($B330,$C330,$D330),ECT_EfficiencyCostMaxAnnualUF!$J$2:$J$12484,ECT_EfficiencyCostMaxAnnualUF!$F$2:$F$12484)</f>
        <v>1</v>
      </c>
      <c r="M330" s="5">
        <f>_xlfn.XLOOKUP(_xlfn.CONCAT($B330,$C330,$D330),ECT_EfficiencyCostMaxAnnualUF!$J$2:$J$12484,ECT_EfficiencyCostMaxAnnualUF!$I$2:$I$12484)</f>
        <v>1</v>
      </c>
      <c r="N330" s="5">
        <f>_xlfn.XLOOKUP(_xlfn.CONCAT($B330,$C330,$D330),ECT_EfficiencyCostMaxAnnualUF!$J$2:$J$12484,ECT_EfficiencyCostMaxAnnualUF!$G$2:$G$12484)/1000</f>
        <v>10.024667279999999</v>
      </c>
      <c r="O330" s="5">
        <f>_xlfn.XLOOKUP(_xlfn.CONCAT($B330,$C330,$D330),ECT_EfficiencyCostMaxAnnualUF!$J$2:$J$12484,ECT_EfficiencyCostMaxAnnualUF!$H$2:$H$12484)</f>
        <v>0</v>
      </c>
      <c r="P330" s="74">
        <f>_xlfn.XLOOKUP(_xlfn.CONCAT($B330,$D330+1),ECT_Lifetime!$D$2:$D$1000,ECT_Lifetime!$C$2:$C$1000)</f>
        <v>25</v>
      </c>
      <c r="Q330" s="1">
        <f>_xlfn.XLOOKUP(_xlfn.CONCAT($B330,$D330),ECT_OperationalInfo!$G$2:$G$362,ECT_OperationalInfo!$D$2:$D$362)</f>
        <v>3.0000000000000001E-3</v>
      </c>
      <c r="R330">
        <f>_xlfn.XLOOKUP(_xlfn.CONCAT($B330,$D330),ECT_OperationalInfo!$G$2:$G$362,ECT_OperationalInfo!$E$2:$E$362)</f>
        <v>1</v>
      </c>
      <c r="S330">
        <f>_xlfn.XLOOKUP(_xlfn.CONCAT($B330,$D330),ECT_OperationalInfo!$G$2:$G$362,ECT_OperationalInfo!$F$2:$F$362)</f>
        <v>1</v>
      </c>
      <c r="T330">
        <f>SUMIF(ECT_LegacyCapacity!$F$2:$F$257,_xlfn.CONCAT($C330,$B330),ECT_LegacyCapacity!$E$2:$E$257)*1000-IFERROR(SUMIFS(ECT_LegacyRetirement!$F$2:$F$2701,ECT_LegacyRetirement!$G$2:$G$2701,_xlfn.CONCAT($B330,$C330),ECT_LegacyRetirement!$E$2:$E$2701,"&lt;="&amp;D330)*1000,0)</f>
        <v>46</v>
      </c>
      <c r="U330" s="16">
        <f>IFERROR(SUMIFS(ECT_CapAddBounds!$F$2:$F$5959,ECT_CapAddBounds!$H$2:$H$5959,_xlfn.CONCAT($B330,$C330),ECT_CapAddBounds!$E$2:$E$5959,"&lt;="&amp;D330)*1000,0)</f>
        <v>0</v>
      </c>
      <c r="V330" s="16">
        <f>IFERROR(SUMIFS(ECT_CapAddBounds!$G$2:$G$5959,ECT_CapAddBounds!$H$2:$H$5959,_xlfn.CONCAT($B330,$C330),ECT_CapAddBounds!$E$2:$E$5959,"&lt;="&amp;D330)*1000,0)</f>
        <v>2189.9999999999995</v>
      </c>
      <c r="W330" s="25"/>
      <c r="X330" s="25"/>
      <c r="Y330">
        <v>0.68</v>
      </c>
      <c r="Z330">
        <v>0.105</v>
      </c>
      <c r="AB330" s="25">
        <v>1</v>
      </c>
      <c r="AC330" s="25"/>
      <c r="AD330" s="24"/>
      <c r="AE330">
        <v>0</v>
      </c>
      <c r="AF330">
        <f>Y330*Conversions!$D$4</f>
        <v>0.84246395540036456</v>
      </c>
      <c r="AG330" s="3">
        <f t="shared" si="215"/>
        <v>9.1822033245996337</v>
      </c>
      <c r="AH330">
        <f t="shared" si="214"/>
        <v>25</v>
      </c>
      <c r="AI330">
        <f t="shared" si="212"/>
        <v>0.11442931981310331</v>
      </c>
      <c r="AJ330" s="14">
        <f t="shared" si="213"/>
        <v>80.243449315235537</v>
      </c>
    </row>
    <row r="331" spans="1:36" s="19" customFormat="1" hidden="1" x14ac:dyDescent="0.25">
      <c r="A331" s="19">
        <v>5</v>
      </c>
      <c r="B331" s="19" t="s">
        <v>23</v>
      </c>
      <c r="C331" s="19" t="s">
        <v>10</v>
      </c>
      <c r="D331" s="19">
        <f>_xlfn.XLOOKUP(A331,PeriodMap!$A$2:$A$45,PeriodMap!$B$2:$B$45)</f>
        <v>2034</v>
      </c>
      <c r="E331" s="19" t="s">
        <v>239</v>
      </c>
      <c r="G331" s="19" t="s">
        <v>6</v>
      </c>
      <c r="H331" s="19" t="s">
        <v>124</v>
      </c>
      <c r="I331" s="19" t="s">
        <v>40</v>
      </c>
      <c r="J331" s="19" t="s">
        <v>34</v>
      </c>
      <c r="K331" s="19">
        <v>8760</v>
      </c>
      <c r="L331" s="37">
        <f>_xlfn.XLOOKUP(_xlfn.CONCAT($B331,$C331,$D331),ECT_EfficiencyCostMaxAnnualUF!$J$2:$J$12484,ECT_EfficiencyCostMaxAnnualUF!$F$2:$F$12484)</f>
        <v>1</v>
      </c>
      <c r="M331" s="37">
        <f>_xlfn.XLOOKUP(_xlfn.CONCAT($B331,$C331,$D331),ECT_EfficiencyCostMaxAnnualUF!$J$2:$J$12484,ECT_EfficiencyCostMaxAnnualUF!$I$2:$I$12484)</f>
        <v>1</v>
      </c>
      <c r="N331" s="37">
        <f>_xlfn.XLOOKUP(_xlfn.CONCAT($B331,$C331,$D331),ECT_EfficiencyCostMaxAnnualUF!$J$2:$J$12484,ECT_EfficiencyCostMaxAnnualUF!$G$2:$G$12484)/1000</f>
        <v>24.18036996</v>
      </c>
      <c r="O331" s="37">
        <f>_xlfn.XLOOKUP(_xlfn.CONCAT($B331,$C331,$D331),ECT_EfficiencyCostMaxAnnualUF!$J$2:$J$12484,ECT_EfficiencyCostMaxAnnualUF!$H$2:$H$12484)</f>
        <v>0</v>
      </c>
      <c r="P331" s="82">
        <f>_xlfn.XLOOKUP(_xlfn.CONCAT($B331,$D331+1),ECT_Lifetime!$D$2:$D$1000,ECT_Lifetime!$C$2:$C$1000)</f>
        <v>25</v>
      </c>
      <c r="Q331" s="39">
        <f>_xlfn.XLOOKUP(_xlfn.CONCAT($B331,$D331),ECT_OperationalInfo!$G$2:$G$362,ECT_OperationalInfo!$D$2:$D$362)</f>
        <v>5.0000000000000001E-3</v>
      </c>
      <c r="R331" s="19">
        <f>_xlfn.XLOOKUP(_xlfn.CONCAT($B331,$D331),ECT_OperationalInfo!$G$2:$G$362,ECT_OperationalInfo!$E$2:$E$362)</f>
        <v>1</v>
      </c>
      <c r="S331" s="19">
        <f>_xlfn.XLOOKUP(_xlfn.CONCAT($B331,$D331),ECT_OperationalInfo!$G$2:$G$362,ECT_OperationalInfo!$F$2:$F$362)</f>
        <v>1</v>
      </c>
      <c r="T331" s="19">
        <f>SUMIF(ECT_LegacyCapacity!$F$2:$F$257,_xlfn.CONCAT($C331,$B331),ECT_LegacyCapacity!$E$2:$E$257)*1000-IFERROR(SUMIFS(ECT_LegacyRetirement!$F$2:$F$2701,ECT_LegacyRetirement!$G$2:$G$2701,_xlfn.CONCAT($B331,$C331),ECT_LegacyRetirement!$E$2:$E$2701,"&lt;="&amp;D331)*1000,0)</f>
        <v>0</v>
      </c>
      <c r="U331" s="41">
        <f>IFERROR(SUMIFS(ECT_CapAddBounds!$F$2:$F$5959,ECT_CapAddBounds!$H$2:$H$5959,_xlfn.CONCAT($B331,$C331),ECT_CapAddBounds!$E$2:$E$5959,"&lt;="&amp;D331)*1000,0)</f>
        <v>0</v>
      </c>
      <c r="V331" s="41">
        <f>IFERROR(SUMIFS(ECT_CapAddBounds!$G$2:$G$5959,ECT_CapAddBounds!$H$2:$H$5959,_xlfn.CONCAT($B331,$C331),ECT_CapAddBounds!$E$2:$E$5959,"&lt;="&amp;D331)*1000,0)</f>
        <v>0</v>
      </c>
      <c r="W331" s="42"/>
      <c r="X331" s="42"/>
      <c r="Y331" s="19">
        <v>6.7</v>
      </c>
      <c r="Z331" s="19">
        <v>0.112</v>
      </c>
      <c r="AA331" s="43"/>
      <c r="AB331" s="42">
        <v>1</v>
      </c>
      <c r="AC331" s="42"/>
      <c r="AD331" s="44"/>
      <c r="AE331" s="19">
        <v>0</v>
      </c>
      <c r="AF331" s="19">
        <f>Y331*Conversions!$D$4</f>
        <v>8.3007477958565321</v>
      </c>
      <c r="AG331" s="38">
        <f t="shared" si="215"/>
        <v>15.879622164143468</v>
      </c>
      <c r="AH331" s="19">
        <f t="shared" si="214"/>
        <v>25</v>
      </c>
      <c r="AI331" s="19">
        <f t="shared" si="212"/>
        <v>0.12047788778229078</v>
      </c>
      <c r="AJ331" s="45">
        <f t="shared" si="213"/>
        <v>131.80528357899746</v>
      </c>
    </row>
    <row r="332" spans="1:36" hidden="1" x14ac:dyDescent="0.25">
      <c r="A332">
        <v>5</v>
      </c>
      <c r="B332" t="s">
        <v>13</v>
      </c>
      <c r="C332" t="s">
        <v>11</v>
      </c>
      <c r="D332">
        <f>_xlfn.XLOOKUP(A332,PeriodMap!$A$2:$A$45,PeriodMap!$B$2:$B$45)</f>
        <v>2034</v>
      </c>
      <c r="E332" t="s">
        <v>227</v>
      </c>
      <c r="F332" t="s">
        <v>229</v>
      </c>
      <c r="G332" t="s">
        <v>6</v>
      </c>
      <c r="H332" t="s">
        <v>124</v>
      </c>
      <c r="I332" t="s">
        <v>33</v>
      </c>
      <c r="J332" t="s">
        <v>34</v>
      </c>
      <c r="K332">
        <v>8760</v>
      </c>
      <c r="L332" s="5">
        <f>_xlfn.XLOOKUP(_xlfn.CONCAT($B332,$C332,$D332),ECT_EfficiencyCostMaxAnnualUF!$J$2:$J$12484,ECT_EfficiencyCostMaxAnnualUF!$F$2:$F$12484)</f>
        <v>0.38096819999999998</v>
      </c>
      <c r="M332" s="5">
        <f>_xlfn.XLOOKUP(_xlfn.CONCAT($B332,$C332,$D332),ECT_EfficiencyCostMaxAnnualUF!$J$2:$J$12484,ECT_EfficiencyCostMaxAnnualUF!$I$2:$I$12484)</f>
        <v>0.85</v>
      </c>
      <c r="N332" s="5">
        <f>_xlfn.XLOOKUP(_xlfn.CONCAT($B332,$C332,$D332),ECT_EfficiencyCostMaxAnnualUF!$J$2:$J$12484,ECT_EfficiencyCostMaxAnnualUF!$G$2:$G$12484)/1000</f>
        <v>13.721031290000001</v>
      </c>
      <c r="O332" s="5">
        <f>_xlfn.XLOOKUP(_xlfn.CONCAT($B332,$C332,$D332),ECT_EfficiencyCostMaxAnnualUF!$J$2:$J$12484,ECT_EfficiencyCostMaxAnnualUF!$H$2:$H$12484)</f>
        <v>133.5230182</v>
      </c>
      <c r="P332" s="74">
        <f>_xlfn.XLOOKUP(_xlfn.CONCAT($B332,$D332+1),ECT_Lifetime!$D$2:$D$1000,ECT_Lifetime!$C$2:$C$1000)</f>
        <v>40</v>
      </c>
      <c r="Q332" s="1">
        <f>_xlfn.XLOOKUP(_xlfn.CONCAT($B332,$D332),ECT_OperationalInfo!$G$2:$G$362,ECT_OperationalInfo!$D$2:$D$362)</f>
        <v>6.6000000000000003E-2</v>
      </c>
      <c r="R332">
        <f>_xlfn.XLOOKUP(_xlfn.CONCAT($B332,$D332),ECT_OperationalInfo!$G$2:$G$362,ECT_OperationalInfo!$E$2:$E$362)</f>
        <v>0.3</v>
      </c>
      <c r="S332">
        <f>_xlfn.XLOOKUP(_xlfn.CONCAT($B332,$D332),ECT_OperationalInfo!$G$2:$G$362,ECT_OperationalInfo!$F$2:$F$362)</f>
        <v>0.3</v>
      </c>
      <c r="T332">
        <f>SUMIF(ECT_LegacyCapacity!$F$2:$F$257,_xlfn.CONCAT($C332,$B332),ECT_LegacyCapacity!$E$2:$E$257)*1000-IFERROR(SUMIFS(ECT_LegacyRetirement!$F$2:$F$2701,ECT_LegacyRetirement!$G$2:$G$2701,_xlfn.CONCAT($B332,$C332),ECT_LegacyRetirement!$E$2:$E$2701,"&lt;="&amp;D332)*1000,0)</f>
        <v>82229.826298999993</v>
      </c>
      <c r="U332" s="16">
        <f>IFERROR(SUMIFS(ECT_CapAddBounds!$F$2:$F$5959,ECT_CapAddBounds!$H$2:$H$5959,_xlfn.CONCAT($B332,$C332),ECT_CapAddBounds!$E$2:$E$5959,"&lt;="&amp;D332)*1000,0)</f>
        <v>7860</v>
      </c>
      <c r="V332" s="16">
        <f>IFERROR(SUMIFS(ECT_CapAddBounds!$G$2:$G$5959,ECT_CapAddBounds!$H$2:$H$5959,_xlfn.CONCAT($B332,$C332),ECT_CapAddBounds!$E$2:$E$5959,"&lt;="&amp;D332)*1000,0)</f>
        <v>23274.999999999996</v>
      </c>
      <c r="W332" s="1">
        <f>CarriersTech_characteristics!$G$2</f>
        <v>17.207187650000002</v>
      </c>
      <c r="X332" s="1">
        <f>CarriersTech_characteristics!$H$28*1000</f>
        <v>1942097.6230000001</v>
      </c>
      <c r="Y332" s="7">
        <v>3</v>
      </c>
      <c r="Z332">
        <v>0.105</v>
      </c>
      <c r="AA332" s="35"/>
      <c r="AB332" s="1">
        <f>1/L332/(1-Q332)</f>
        <v>2.8103758044980376</v>
      </c>
      <c r="AC332" s="25"/>
      <c r="AD332" s="31">
        <f>X332/(W332*Conversions!$D$2)</f>
        <v>0.40631575182871843</v>
      </c>
      <c r="AE332" s="11">
        <f>O332/CarriersTech_characteristics!$G$2/Conversions!$D$2*AB332</f>
        <v>7.8507860294473842E-5</v>
      </c>
      <c r="AF332">
        <f>Y332*Conversions!$D$4</f>
        <v>3.7167527444133723</v>
      </c>
      <c r="AG332" s="3">
        <f t="shared" si="215"/>
        <v>10.004278545586629</v>
      </c>
      <c r="AH332">
        <f t="shared" si="214"/>
        <v>40</v>
      </c>
      <c r="AI332">
        <f t="shared" si="212"/>
        <v>0.10697140835497033</v>
      </c>
      <c r="AJ332" s="14">
        <f t="shared" si="213"/>
        <v>93.522920745221626</v>
      </c>
    </row>
    <row r="333" spans="1:36" hidden="1" x14ac:dyDescent="0.25">
      <c r="A333">
        <v>5</v>
      </c>
      <c r="B333" t="s">
        <v>14</v>
      </c>
      <c r="C333" t="s">
        <v>11</v>
      </c>
      <c r="D333">
        <f>_xlfn.XLOOKUP(A333,PeriodMap!$A$2:$A$45,PeriodMap!$B$2:$B$45)</f>
        <v>2034</v>
      </c>
      <c r="E333" t="s">
        <v>227</v>
      </c>
      <c r="F333" t="s">
        <v>234</v>
      </c>
      <c r="G333" t="s">
        <v>6</v>
      </c>
      <c r="H333" t="s">
        <v>124</v>
      </c>
      <c r="I333" t="s">
        <v>35</v>
      </c>
      <c r="J333" t="s">
        <v>34</v>
      </c>
      <c r="K333">
        <v>8760</v>
      </c>
      <c r="L333" s="5">
        <f>_xlfn.XLOOKUP(_xlfn.CONCAT($B333,$C333,$D333),ECT_EfficiencyCostMaxAnnualUF!$J$2:$J$12484,ECT_EfficiencyCostMaxAnnualUF!$F$2:$F$12484)</f>
        <v>0.40444272199999998</v>
      </c>
      <c r="M333" s="5">
        <f>_xlfn.XLOOKUP(_xlfn.CONCAT($B333,$C333,$D333),ECT_EfficiencyCostMaxAnnualUF!$J$2:$J$12484,ECT_EfficiencyCostMaxAnnualUF!$I$2:$I$12484)</f>
        <v>0.85</v>
      </c>
      <c r="N333" s="5">
        <f>_xlfn.XLOOKUP(_xlfn.CONCAT($B333,$C333,$D333),ECT_EfficiencyCostMaxAnnualUF!$J$2:$J$12484,ECT_EfficiencyCostMaxAnnualUF!$G$2:$G$12484)/1000</f>
        <v>8.512227803</v>
      </c>
      <c r="O333" s="5">
        <f>_xlfn.XLOOKUP(_xlfn.CONCAT($B333,$C333,$D333),ECT_EfficiencyCostMaxAnnualUF!$J$2:$J$12484,ECT_EfficiencyCostMaxAnnualUF!$H$2:$H$12484)</f>
        <v>0</v>
      </c>
      <c r="P333" s="74">
        <f>_xlfn.XLOOKUP(_xlfn.CONCAT($B333,$D333+1),ECT_Lifetime!$D$2:$D$1000,ECT_Lifetime!$C$2:$C$1000)</f>
        <v>25</v>
      </c>
      <c r="Q333" s="1">
        <f>_xlfn.XLOOKUP(_xlfn.CONCAT($B333,$D333),ECT_OperationalInfo!$G$2:$G$362,ECT_OperationalInfo!$D$2:$D$362)</f>
        <v>0.02</v>
      </c>
      <c r="R333">
        <f>_xlfn.XLOOKUP(_xlfn.CONCAT($B333,$D333),ECT_OperationalInfo!$G$2:$G$362,ECT_OperationalInfo!$E$2:$E$362)</f>
        <v>0.9</v>
      </c>
      <c r="S333">
        <f>_xlfn.XLOOKUP(_xlfn.CONCAT($B333,$D333),ECT_OperationalInfo!$G$2:$G$362,ECT_OperationalInfo!$F$2:$F$362)</f>
        <v>0.9</v>
      </c>
      <c r="T333">
        <f>SUMIF(ECT_LegacyCapacity!$F$2:$F$257,_xlfn.CONCAT($C333,$B333),ECT_LegacyCapacity!$E$2:$E$257)*1000-IFERROR(SUMIFS(ECT_LegacyRetirement!$F$2:$F$2701,ECT_LegacyRetirement!$G$2:$G$2701,_xlfn.CONCAT($B333,$C333),ECT_LegacyRetirement!$E$2:$E$2701,"&lt;="&amp;D333)*1000,0)</f>
        <v>13563.174911999999</v>
      </c>
      <c r="U333" s="16">
        <f>IFERROR(SUMIFS(ECT_CapAddBounds!$F$2:$F$5959,ECT_CapAddBounds!$H$2:$H$5959,_xlfn.CONCAT($B333,$C333),ECT_CapAddBounds!$E$2:$E$5959,"&lt;="&amp;D333)*1000,0)</f>
        <v>0</v>
      </c>
      <c r="V333" s="16">
        <f>IFERROR(SUMIFS(ECT_CapAddBounds!$G$2:$G$5959,ECT_CapAddBounds!$H$2:$H$5959,_xlfn.CONCAT($B333,$C333),ECT_CapAddBounds!$E$2:$E$5959,"&lt;="&amp;D333)*1000,0)</f>
        <v>3023.9999999999986</v>
      </c>
      <c r="W333" s="1">
        <f>CarriersTech_characteristics!$G$3</f>
        <v>37.681199999999997</v>
      </c>
      <c r="X333" s="1">
        <f>CarriersTech_characteristics!$H$3*1000</f>
        <v>3025024.5490000001</v>
      </c>
      <c r="Y333">
        <v>2.9</v>
      </c>
      <c r="Z333">
        <v>0.105</v>
      </c>
      <c r="AB333" s="1">
        <f>1/L333/(1-Q333)</f>
        <v>2.5229979617863072</v>
      </c>
      <c r="AC333" s="25"/>
      <c r="AD333" s="31">
        <f>(X333*Conversions!$D$3)/(W333*Conversions!$D$2)</f>
        <v>0.23958587284408495</v>
      </c>
      <c r="AE333">
        <v>0</v>
      </c>
      <c r="AF333">
        <f>Y333*Conversions!$D$4</f>
        <v>3.5928609862662602</v>
      </c>
      <c r="AG333" s="3">
        <f t="shared" si="215"/>
        <v>4.9193668167337403</v>
      </c>
      <c r="AH333">
        <f t="shared" si="214"/>
        <v>25</v>
      </c>
      <c r="AI333">
        <f t="shared" si="212"/>
        <v>0.11442931981310331</v>
      </c>
      <c r="AJ333" s="14">
        <f t="shared" si="213"/>
        <v>42.990440079242902</v>
      </c>
    </row>
    <row r="334" spans="1:36" hidden="1" x14ac:dyDescent="0.25">
      <c r="A334">
        <v>5</v>
      </c>
      <c r="B334" t="s">
        <v>16</v>
      </c>
      <c r="C334" t="s">
        <v>11</v>
      </c>
      <c r="D334">
        <f>_xlfn.XLOOKUP(A334,PeriodMap!$A$2:$A$45,PeriodMap!$B$2:$B$45)</f>
        <v>2034</v>
      </c>
      <c r="E334" t="s">
        <v>227</v>
      </c>
      <c r="G334" t="s">
        <v>6</v>
      </c>
      <c r="H334" t="s">
        <v>124</v>
      </c>
      <c r="I334" t="s">
        <v>35</v>
      </c>
      <c r="J334" t="s">
        <v>34</v>
      </c>
      <c r="K334">
        <v>8760</v>
      </c>
      <c r="L334" s="5">
        <f>_xlfn.XLOOKUP(_xlfn.CONCAT($B334,$C334,$D334),ECT_EfficiencyCostMaxAnnualUF!$J$2:$J$12484,ECT_EfficiencyCostMaxAnnualUF!$F$2:$F$12484)</f>
        <v>0.28070162799999998</v>
      </c>
      <c r="M334" s="5">
        <f>_xlfn.XLOOKUP(_xlfn.CONCAT($B334,$C334,$D334),ECT_EfficiencyCostMaxAnnualUF!$J$2:$J$12484,ECT_EfficiencyCostMaxAnnualUF!$I$2:$I$12484)</f>
        <v>0.85</v>
      </c>
      <c r="N334" s="5">
        <f>_xlfn.XLOOKUP(_xlfn.CONCAT($B334,$C334,$D334),ECT_EfficiencyCostMaxAnnualUF!$J$2:$J$12484,ECT_EfficiencyCostMaxAnnualUF!$G$2:$G$12484)/1000</f>
        <v>6.6797506489999998</v>
      </c>
      <c r="O334" s="5">
        <f>_xlfn.XLOOKUP(_xlfn.CONCAT($B334,$C334,$D334),ECT_EfficiencyCostMaxAnnualUF!$J$2:$J$12484,ECT_EfficiencyCostMaxAnnualUF!$H$2:$H$12484)</f>
        <v>0</v>
      </c>
      <c r="P334" s="74">
        <f>_xlfn.XLOOKUP(_xlfn.CONCAT($B334,$D334+1),ECT_Lifetime!$D$2:$D$1000,ECT_Lifetime!$C$2:$C$1000)</f>
        <v>25</v>
      </c>
      <c r="Q334" s="1">
        <f>_xlfn.XLOOKUP(_xlfn.CONCAT($B334,$D334),ECT_OperationalInfo!$G$2:$G$362,ECT_OperationalInfo!$D$2:$D$362)</f>
        <v>0.01</v>
      </c>
      <c r="R334">
        <f>_xlfn.XLOOKUP(_xlfn.CONCAT($B334,$D334),ECT_OperationalInfo!$G$2:$G$362,ECT_OperationalInfo!$E$2:$E$362)</f>
        <v>1</v>
      </c>
      <c r="S334">
        <f>_xlfn.XLOOKUP(_xlfn.CONCAT($B334,$D334),ECT_OperationalInfo!$G$2:$G$362,ECT_OperationalInfo!$F$2:$F$362)</f>
        <v>1</v>
      </c>
      <c r="T334">
        <f>SUMIF(ECT_LegacyCapacity!$F$2:$F$257,_xlfn.CONCAT($C334,$B334),ECT_LegacyCapacity!$E$2:$E$257)*1000-IFERROR(SUMIFS(ECT_LegacyRetirement!$F$2:$F$2701,ECT_LegacyRetirement!$G$2:$G$2701,_xlfn.CONCAT($B334,$C334),ECT_LegacyRetirement!$E$2:$E$2701,"&lt;="&amp;D334)*1000,0)</f>
        <v>0</v>
      </c>
      <c r="U334" s="16">
        <f>IFERROR(SUMIFS(ECT_CapAddBounds!$F$2:$F$5959,ECT_CapAddBounds!$H$2:$H$5959,_xlfn.CONCAT($B334,$C334),ECT_CapAddBounds!$E$2:$E$5959,"&lt;="&amp;D334)*1000,0)</f>
        <v>0</v>
      </c>
      <c r="V334" s="16">
        <f>IFERROR(SUMIFS(ECT_CapAddBounds!$G$2:$G$5959,ECT_CapAddBounds!$H$2:$H$5959,_xlfn.CONCAT($B334,$C334),ECT_CapAddBounds!$E$2:$E$5959,"&lt;="&amp;D334)*1000,0)</f>
        <v>10376</v>
      </c>
      <c r="W334" s="1">
        <f>CarriersTech_characteristics!$G$3</f>
        <v>37.681199999999997</v>
      </c>
      <c r="X334" s="1">
        <f>CarriersTech_characteristics!$H$3*1000</f>
        <v>3025024.5490000001</v>
      </c>
      <c r="Y334">
        <v>0.7</v>
      </c>
      <c r="Z334">
        <v>0.105</v>
      </c>
      <c r="AB334" s="1">
        <f>1/L334/(1-Q334)</f>
        <v>3.5984864687033813</v>
      </c>
      <c r="AC334" s="25"/>
      <c r="AD334" s="31">
        <f>(X334*Conversions!$D$3)/(W334*Conversions!$D$2)</f>
        <v>0.23958587284408495</v>
      </c>
      <c r="AE334">
        <v>0</v>
      </c>
      <c r="AF334">
        <f>Y334*Conversions!$D$4</f>
        <v>0.86724230702978689</v>
      </c>
      <c r="AG334" s="3">
        <f t="shared" si="215"/>
        <v>5.8125083419702133</v>
      </c>
      <c r="AH334">
        <f t="shared" si="214"/>
        <v>25</v>
      </c>
      <c r="AI334">
        <f t="shared" si="212"/>
        <v>0.11442931981310331</v>
      </c>
      <c r="AJ334" s="14">
        <f t="shared" si="213"/>
        <v>50.795620837943865</v>
      </c>
    </row>
    <row r="335" spans="1:36" hidden="1" x14ac:dyDescent="0.25">
      <c r="A335">
        <v>5</v>
      </c>
      <c r="B335" t="s">
        <v>17</v>
      </c>
      <c r="C335" t="s">
        <v>11</v>
      </c>
      <c r="D335">
        <f>_xlfn.XLOOKUP(A335,PeriodMap!$A$2:$A$45,PeriodMap!$B$2:$B$45)</f>
        <v>2034</v>
      </c>
      <c r="E335" t="s">
        <v>227</v>
      </c>
      <c r="F335" t="s">
        <v>235</v>
      </c>
      <c r="G335" t="s">
        <v>6</v>
      </c>
      <c r="H335" t="s">
        <v>124</v>
      </c>
      <c r="I335" t="s">
        <v>36</v>
      </c>
      <c r="J335" t="s">
        <v>34</v>
      </c>
      <c r="K335">
        <v>8760</v>
      </c>
      <c r="L335" s="5">
        <f>_xlfn.XLOOKUP(_xlfn.CONCAT($B335,$C335,$D335),ECT_EfficiencyCostMaxAnnualUF!$J$2:$J$12484,ECT_EfficiencyCostMaxAnnualUF!$F$2:$F$12484)</f>
        <v>1</v>
      </c>
      <c r="M335" s="5">
        <f>_xlfn.XLOOKUP(_xlfn.CONCAT($B335,$C335,$D335),ECT_EfficiencyCostMaxAnnualUF!$J$2:$J$12484,ECT_EfficiencyCostMaxAnnualUF!$I$2:$I$12484)</f>
        <v>0.70916666699999997</v>
      </c>
      <c r="N335" s="5">
        <f>_xlfn.XLOOKUP(_xlfn.CONCAT($B335,$C335,$D335),ECT_EfficiencyCostMaxAnnualUF!$J$2:$J$12484,ECT_EfficiencyCostMaxAnnualUF!$G$2:$G$12484)/1000</f>
        <v>20.833210350000002</v>
      </c>
      <c r="O335" s="5">
        <f>_xlfn.XLOOKUP(_xlfn.CONCAT($B335,$C335,$D335),ECT_EfficiencyCostMaxAnnualUF!$J$2:$J$12484,ECT_EfficiencyCostMaxAnnualUF!$H$2:$H$12484)</f>
        <v>0</v>
      </c>
      <c r="P335" s="74">
        <f>_xlfn.XLOOKUP(_xlfn.CONCAT($B335,$D335+1),ECT_Lifetime!$D$2:$D$1000,ECT_Lifetime!$C$2:$C$1000)</f>
        <v>40</v>
      </c>
      <c r="Q335" s="1">
        <f>_xlfn.XLOOKUP(_xlfn.CONCAT($B335,$D335),ECT_OperationalInfo!$G$2:$G$362,ECT_OperationalInfo!$D$2:$D$362)</f>
        <v>0.10780000000000001</v>
      </c>
      <c r="R335">
        <f>_xlfn.XLOOKUP(_xlfn.CONCAT($B335,$D335),ECT_OperationalInfo!$G$2:$G$362,ECT_OperationalInfo!$E$2:$E$362)</f>
        <v>0.01</v>
      </c>
      <c r="S335">
        <f>_xlfn.XLOOKUP(_xlfn.CONCAT($B335,$D335),ECT_OperationalInfo!$G$2:$G$362,ECT_OperationalInfo!$F$2:$F$362)</f>
        <v>0.01</v>
      </c>
      <c r="T335">
        <f>SUMIF(ECT_LegacyCapacity!$F$2:$F$257,_xlfn.CONCAT($C335,$B335),ECT_LegacyCapacity!$E$2:$E$257)*1000-IFERROR(SUMIFS(ECT_LegacyRetirement!$F$2:$F$2701,ECT_LegacyRetirement!$G$2:$G$2701,_xlfn.CONCAT($B335,$C335),ECT_LegacyRetirement!$E$2:$E$2701,"&lt;="&amp;D335)*1000,0)</f>
        <v>3248.823954</v>
      </c>
      <c r="U335" s="16">
        <f>IFERROR(SUMIFS(ECT_CapAddBounds!$F$2:$F$5959,ECT_CapAddBounds!$H$2:$H$5959,_xlfn.CONCAT($B335,$C335),ECT_CapAddBounds!$E$2:$E$5959,"&lt;="&amp;D335)*1000,0)</f>
        <v>1400</v>
      </c>
      <c r="V335" s="16">
        <f>IFERROR(SUMIFS(ECT_CapAddBounds!$G$2:$G$5959,ECT_CapAddBounds!$H$2:$H$5959,_xlfn.CONCAT($B335,$C335),ECT_CapAddBounds!$E$2:$E$5959,"&lt;="&amp;D335)*1000,0)</f>
        <v>1797</v>
      </c>
      <c r="W335" s="27"/>
      <c r="X335" s="27"/>
      <c r="Y335">
        <v>4.3</v>
      </c>
      <c r="Z335">
        <v>0.105</v>
      </c>
      <c r="AB335" s="1">
        <f>1/L335/(1-Q335)</f>
        <v>1.1208249271463797</v>
      </c>
      <c r="AC335" s="25"/>
      <c r="AD335" s="26"/>
      <c r="AE335">
        <v>0</v>
      </c>
      <c r="AF335">
        <f>Y335*Conversions!$D$4</f>
        <v>5.3273456003258337</v>
      </c>
      <c r="AG335" s="3">
        <f t="shared" si="215"/>
        <v>15.505864749674167</v>
      </c>
      <c r="AH335">
        <f t="shared" si="214"/>
        <v>40</v>
      </c>
      <c r="AI335">
        <f t="shared" si="212"/>
        <v>0.10697140835497033</v>
      </c>
      <c r="AJ335" s="14">
        <f t="shared" si="213"/>
        <v>144.95335705238193</v>
      </c>
    </row>
    <row r="336" spans="1:36" hidden="1" x14ac:dyDescent="0.25">
      <c r="A336">
        <v>5</v>
      </c>
      <c r="B336" t="s">
        <v>22</v>
      </c>
      <c r="C336" t="s">
        <v>11</v>
      </c>
      <c r="D336">
        <f>_xlfn.XLOOKUP(A336,PeriodMap!$A$2:$A$45,PeriodMap!$B$2:$B$45)</f>
        <v>2034</v>
      </c>
      <c r="E336" t="s">
        <v>227</v>
      </c>
      <c r="G336" t="s">
        <v>6</v>
      </c>
      <c r="H336" t="s">
        <v>124</v>
      </c>
      <c r="I336" t="s">
        <v>36</v>
      </c>
      <c r="J336" t="s">
        <v>34</v>
      </c>
      <c r="K336">
        <v>8760</v>
      </c>
      <c r="L336" s="5">
        <f>_xlfn.XLOOKUP(_xlfn.CONCAT($B336,$C336,$D336),ECT_EfficiencyCostMaxAnnualUF!$J$2:$J$12484,ECT_EfficiencyCostMaxAnnualUF!$F$2:$F$12484)</f>
        <v>1</v>
      </c>
      <c r="M336" s="5">
        <f>_xlfn.XLOOKUP(_xlfn.CONCAT($B336,$C336,$D336),ECT_EfficiencyCostMaxAnnualUF!$J$2:$J$12484,ECT_EfficiencyCostMaxAnnualUF!$I$2:$I$12484)</f>
        <v>0.70916666699999997</v>
      </c>
      <c r="N336" s="5">
        <f>_xlfn.XLOOKUP(_xlfn.CONCAT($B336,$C336,$D336),ECT_EfficiencyCostMaxAnnualUF!$J$2:$J$12484,ECT_EfficiencyCostMaxAnnualUF!$G$2:$G$12484)/1000</f>
        <v>35.289429389999995</v>
      </c>
      <c r="O336" s="5">
        <f>_xlfn.XLOOKUP(_xlfn.CONCAT($B336,$C336,$D336),ECT_EfficiencyCostMaxAnnualUF!$J$2:$J$12484,ECT_EfficiencyCostMaxAnnualUF!$H$2:$H$12484)</f>
        <v>0</v>
      </c>
      <c r="P336" s="74">
        <f>_xlfn.XLOOKUP(_xlfn.CONCAT($B336,$D336+1),ECT_Lifetime!$D$2:$D$1000,ECT_Lifetime!$C$2:$C$1000)</f>
        <v>30</v>
      </c>
      <c r="Q336" s="1">
        <f>_xlfn.XLOOKUP(_xlfn.CONCAT($B336,$D336),ECT_OperationalInfo!$G$2:$G$362,ECT_OperationalInfo!$D$2:$D$362)</f>
        <v>0.05</v>
      </c>
      <c r="R336">
        <f>_xlfn.XLOOKUP(_xlfn.CONCAT($B336,$D336),ECT_OperationalInfo!$G$2:$G$362,ECT_OperationalInfo!$E$2:$E$362)</f>
        <v>0.01</v>
      </c>
      <c r="S336">
        <f>_xlfn.XLOOKUP(_xlfn.CONCAT($B336,$D336),ECT_OperationalInfo!$G$2:$G$362,ECT_OperationalInfo!$F$2:$F$362)</f>
        <v>0.01</v>
      </c>
      <c r="T336">
        <f>SUMIF(ECT_LegacyCapacity!$F$2:$F$257,_xlfn.CONCAT($C336,$B336),ECT_LegacyCapacity!$E$2:$E$257)*1000-IFERROR(SUMIFS(ECT_LegacyRetirement!$F$2:$F$2701,ECT_LegacyRetirement!$G$2:$G$2701,_xlfn.CONCAT($B336,$C336),ECT_LegacyRetirement!$E$2:$E$2701,"&lt;="&amp;D336)*1000,0)</f>
        <v>0</v>
      </c>
      <c r="U336" s="16">
        <f>IFERROR(SUMIFS(ECT_CapAddBounds!$F$2:$F$5959,ECT_CapAddBounds!$H$2:$H$5959,_xlfn.CONCAT($B336,$C336),ECT_CapAddBounds!$E$2:$E$5959,"&lt;="&amp;D336)*1000,0)</f>
        <v>500</v>
      </c>
      <c r="V336" s="16">
        <f>IFERROR(SUMIFS(ECT_CapAddBounds!$G$2:$G$5959,ECT_CapAddBounds!$H$2:$H$5959,_xlfn.CONCAT($B336,$C336),ECT_CapAddBounds!$E$2:$E$5959,"&lt;="&amp;D336)*1000,0)</f>
        <v>567.00000000000011</v>
      </c>
      <c r="W336" s="27"/>
      <c r="X336" s="27"/>
      <c r="Y336">
        <v>5</v>
      </c>
      <c r="Z336">
        <v>0.105</v>
      </c>
      <c r="AB336" s="1">
        <f>1/L336/(1-Q336)</f>
        <v>1.0526315789473684</v>
      </c>
      <c r="AC336" s="25"/>
      <c r="AD336" s="26"/>
      <c r="AE336">
        <v>0</v>
      </c>
      <c r="AF336">
        <f>Y336*Conversions!$D$4</f>
        <v>6.1945879073556211</v>
      </c>
      <c r="AG336" s="3">
        <f t="shared" si="215"/>
        <v>29.094841482644373</v>
      </c>
      <c r="AH336">
        <f t="shared" si="214"/>
        <v>30</v>
      </c>
      <c r="AI336">
        <f t="shared" si="212"/>
        <v>0.11052848152960514</v>
      </c>
      <c r="AJ336" s="14">
        <f t="shared" si="213"/>
        <v>263.2338839727143</v>
      </c>
    </row>
    <row r="337" spans="1:36" hidden="1" x14ac:dyDescent="0.25">
      <c r="A337">
        <v>5</v>
      </c>
      <c r="B337" t="s">
        <v>15</v>
      </c>
      <c r="C337" t="s">
        <v>11</v>
      </c>
      <c r="D337">
        <f>_xlfn.XLOOKUP(A337,PeriodMap!$A$2:$A$45,PeriodMap!$B$2:$B$45)</f>
        <v>2034</v>
      </c>
      <c r="E337" t="s">
        <v>231</v>
      </c>
      <c r="F337" t="s">
        <v>232</v>
      </c>
      <c r="G337" t="s">
        <v>6</v>
      </c>
      <c r="H337" t="s">
        <v>124</v>
      </c>
      <c r="I337" t="s">
        <v>37</v>
      </c>
      <c r="J337" t="s">
        <v>34</v>
      </c>
      <c r="K337">
        <v>8760</v>
      </c>
      <c r="L337" s="5">
        <f>_xlfn.XLOOKUP(_xlfn.CONCAT($B337,$C337,$D337),ECT_EfficiencyCostMaxAnnualUF!$J$2:$J$12484,ECT_EfficiencyCostMaxAnnualUF!$F$2:$F$12484)</f>
        <v>1</v>
      </c>
      <c r="M337" s="5">
        <f>_xlfn.XLOOKUP(_xlfn.CONCAT($B337,$C337,$D337),ECT_EfficiencyCostMaxAnnualUF!$J$2:$J$12484,ECT_EfficiencyCostMaxAnnualUF!$I$2:$I$12484)</f>
        <v>1</v>
      </c>
      <c r="N337" s="5">
        <f>_xlfn.XLOOKUP(_xlfn.CONCAT($B337,$C337,$D337),ECT_EfficiencyCostMaxAnnualUF!$J$2:$J$12484,ECT_EfficiencyCostMaxAnnualUF!$G$2:$G$12484)/1000</f>
        <v>19.631814519999999</v>
      </c>
      <c r="O337" s="5">
        <f>_xlfn.XLOOKUP(_xlfn.CONCAT($B337,$C337,$D337),ECT_EfficiencyCostMaxAnnualUF!$J$2:$J$12484,ECT_EfficiencyCostMaxAnnualUF!$H$2:$H$12484)</f>
        <v>0</v>
      </c>
      <c r="P337" s="74">
        <f>_xlfn.XLOOKUP(_xlfn.CONCAT($B337,$D337+1),ECT_Lifetime!$D$2:$D$1000,ECT_Lifetime!$C$2:$C$1000)</f>
        <v>40</v>
      </c>
      <c r="Q337" s="1">
        <f>_xlfn.XLOOKUP(_xlfn.CONCAT($B337,$D337),ECT_OperationalInfo!$G$2:$G$362,ECT_OperationalInfo!$D$2:$D$362)</f>
        <v>6.0000000000000001E-3</v>
      </c>
      <c r="R337">
        <f>_xlfn.XLOOKUP(_xlfn.CONCAT($B337,$D337),ECT_OperationalInfo!$G$2:$G$362,ECT_OperationalInfo!$E$2:$E$362)</f>
        <v>1</v>
      </c>
      <c r="S337">
        <f>_xlfn.XLOOKUP(_xlfn.CONCAT($B337,$D337),ECT_OperationalInfo!$G$2:$G$362,ECT_OperationalInfo!$F$2:$F$362)</f>
        <v>1</v>
      </c>
      <c r="T337">
        <f>SUMIF(ECT_LegacyCapacity!$F$2:$F$257,_xlfn.CONCAT($C337,$B337),ECT_LegacyCapacity!$E$2:$E$257)*1000-IFERROR(SUMIFS(ECT_LegacyRetirement!$F$2:$F$2701,ECT_LegacyRetirement!$G$2:$G$2701,_xlfn.CONCAT($B337,$C337),ECT_LegacyRetirement!$E$2:$E$2701,"&lt;="&amp;D337)*1000,0)</f>
        <v>7753.2156499999992</v>
      </c>
      <c r="U337" s="16">
        <f>IFERROR(SUMIFS(ECT_CapAddBounds!$F$2:$F$5959,ECT_CapAddBounds!$H$2:$H$5959,_xlfn.CONCAT($B337,$C337),ECT_CapAddBounds!$E$2:$E$5959,"&lt;="&amp;D337)*1000,0)</f>
        <v>0</v>
      </c>
      <c r="V337" s="16">
        <f>IFERROR(SUMIFS(ECT_CapAddBounds!$G$2:$G$5959,ECT_CapAddBounds!$H$2:$H$5959,_xlfn.CONCAT($B337,$C337),ECT_CapAddBounds!$E$2:$E$5959,"&lt;="&amp;D337)*1000,0)</f>
        <v>169</v>
      </c>
      <c r="W337" s="25"/>
      <c r="X337" s="28"/>
      <c r="Y337">
        <v>4.4000000000000004</v>
      </c>
      <c r="Z337">
        <v>0.105</v>
      </c>
      <c r="AB337" s="24"/>
      <c r="AC337" s="1">
        <f>L337-Q337</f>
        <v>0.99399999999999999</v>
      </c>
      <c r="AD337" s="24"/>
      <c r="AE337">
        <v>0</v>
      </c>
      <c r="AF337">
        <f>Y337*Conversions!$D$4</f>
        <v>5.4512373584729472</v>
      </c>
      <c r="AG337" s="3">
        <f t="shared" si="215"/>
        <v>14.180577161527051</v>
      </c>
      <c r="AH337">
        <f t="shared" si="214"/>
        <v>40</v>
      </c>
      <c r="AI337">
        <f t="shared" si="212"/>
        <v>0.10697140835497033</v>
      </c>
      <c r="AJ337" s="14">
        <f t="shared" si="213"/>
        <v>132.56418121065303</v>
      </c>
    </row>
    <row r="338" spans="1:36" hidden="1" x14ac:dyDescent="0.25">
      <c r="A338">
        <v>5</v>
      </c>
      <c r="B338" t="s">
        <v>18</v>
      </c>
      <c r="C338" t="s">
        <v>11</v>
      </c>
      <c r="D338">
        <f>_xlfn.XLOOKUP(A338,PeriodMap!$A$2:$A$45,PeriodMap!$B$2:$B$45)</f>
        <v>2034</v>
      </c>
      <c r="E338" t="s">
        <v>231</v>
      </c>
      <c r="F338" t="s">
        <v>233</v>
      </c>
      <c r="G338" t="s">
        <v>6</v>
      </c>
      <c r="H338" t="s">
        <v>124</v>
      </c>
      <c r="I338" t="s">
        <v>37</v>
      </c>
      <c r="J338" t="s">
        <v>34</v>
      </c>
      <c r="K338">
        <v>8760</v>
      </c>
      <c r="L338" s="5">
        <f>_xlfn.XLOOKUP(_xlfn.CONCAT($B338,$C338,$D338),ECT_EfficiencyCostMaxAnnualUF!$J$2:$J$12484,ECT_EfficiencyCostMaxAnnualUF!$F$2:$F$12484)</f>
        <v>1</v>
      </c>
      <c r="M338" s="5">
        <f>_xlfn.XLOOKUP(_xlfn.CONCAT($B338,$C338,$D338),ECT_EfficiencyCostMaxAnnualUF!$J$2:$J$12484,ECT_EfficiencyCostMaxAnnualUF!$I$2:$I$12484)</f>
        <v>1</v>
      </c>
      <c r="N338" s="5">
        <f>_xlfn.XLOOKUP(_xlfn.CONCAT($B338,$C338,$D338),ECT_EfficiencyCostMaxAnnualUF!$J$2:$J$12484,ECT_EfficiencyCostMaxAnnualUF!$G$2:$G$12484)/1000</f>
        <v>11.825348760000001</v>
      </c>
      <c r="O338" s="5">
        <f>_xlfn.XLOOKUP(_xlfn.CONCAT($B338,$C338,$D338),ECT_EfficiencyCostMaxAnnualUF!$J$2:$J$12484,ECT_EfficiencyCostMaxAnnualUF!$H$2:$H$12484)</f>
        <v>0</v>
      </c>
      <c r="P338" s="74">
        <f>_xlfn.XLOOKUP(_xlfn.CONCAT($B338,$D338+1),ECT_Lifetime!$D$2:$D$1000,ECT_Lifetime!$C$2:$C$1000)</f>
        <v>35</v>
      </c>
      <c r="Q338" s="1">
        <f>_xlfn.XLOOKUP(_xlfn.CONCAT($B338,$D338),ECT_OperationalInfo!$G$2:$G$362,ECT_OperationalInfo!$D$2:$D$362)</f>
        <v>0.01</v>
      </c>
      <c r="R338">
        <f>_xlfn.XLOOKUP(_xlfn.CONCAT($B338,$D338),ECT_OperationalInfo!$G$2:$G$362,ECT_OperationalInfo!$E$2:$E$362)</f>
        <v>1</v>
      </c>
      <c r="S338">
        <f>_xlfn.XLOOKUP(_xlfn.CONCAT($B338,$D338),ECT_OperationalInfo!$G$2:$G$362,ECT_OperationalInfo!$F$2:$F$362)</f>
        <v>1</v>
      </c>
      <c r="T338">
        <f>SUMIF(ECT_LegacyCapacity!$F$2:$F$257,_xlfn.CONCAT($C338,$B338),ECT_LegacyCapacity!$E$2:$E$257)*1000-IFERROR(SUMIFS(ECT_LegacyRetirement!$F$2:$F$2701,ECT_LegacyRetirement!$G$2:$G$2701,_xlfn.CONCAT($B338,$C338),ECT_LegacyRetirement!$E$2:$E$2701,"&lt;="&amp;D338)*1000,0)</f>
        <v>672.48</v>
      </c>
      <c r="U338" s="16">
        <f>IFERROR(SUMIFS(ECT_CapAddBounds!$F$2:$F$5959,ECT_CapAddBounds!$H$2:$H$5959,_xlfn.CONCAT($B338,$C338),ECT_CapAddBounds!$E$2:$E$5959,"&lt;="&amp;D338)*1000,0)</f>
        <v>79.000000000000028</v>
      </c>
      <c r="V338" s="16">
        <f>IFERROR(SUMIFS(ECT_CapAddBounds!$G$2:$G$5959,ECT_CapAddBounds!$H$2:$H$5959,_xlfn.CONCAT($B338,$C338),ECT_CapAddBounds!$E$2:$E$5959,"&lt;="&amp;D338)*1000,0)</f>
        <v>748.00000000000023</v>
      </c>
      <c r="W338" s="25"/>
      <c r="X338" s="28"/>
      <c r="Y338">
        <f>2.4</f>
        <v>2.4</v>
      </c>
      <c r="Z338">
        <v>8.3500000000000005E-2</v>
      </c>
      <c r="AB338" s="24"/>
      <c r="AC338" s="1">
        <f>L338-Q338</f>
        <v>0.99</v>
      </c>
      <c r="AD338" s="24"/>
      <c r="AE338">
        <v>0</v>
      </c>
      <c r="AF338">
        <f>Y338*Conversions!$D$4</f>
        <v>2.973402195530698</v>
      </c>
      <c r="AG338" s="3">
        <f t="shared" si="215"/>
        <v>8.8519465644693032</v>
      </c>
      <c r="AH338">
        <f t="shared" si="214"/>
        <v>35</v>
      </c>
      <c r="AI338">
        <f t="shared" si="212"/>
        <v>8.8866958914066166E-2</v>
      </c>
      <c r="AJ338" s="14">
        <f t="shared" si="213"/>
        <v>99.608973600965513</v>
      </c>
    </row>
    <row r="339" spans="1:36" hidden="1" x14ac:dyDescent="0.25">
      <c r="A339">
        <v>5</v>
      </c>
      <c r="B339" t="s">
        <v>7</v>
      </c>
      <c r="C339" t="s">
        <v>11</v>
      </c>
      <c r="D339">
        <f>_xlfn.XLOOKUP(A339,PeriodMap!$A$2:$A$45,PeriodMap!$B$2:$B$45)</f>
        <v>2034</v>
      </c>
      <c r="E339" t="s">
        <v>227</v>
      </c>
      <c r="F339" t="s">
        <v>230</v>
      </c>
      <c r="G339" t="s">
        <v>6</v>
      </c>
      <c r="H339" t="s">
        <v>124</v>
      </c>
      <c r="I339" t="s">
        <v>38</v>
      </c>
      <c r="J339" t="s">
        <v>34</v>
      </c>
      <c r="K339">
        <v>8760</v>
      </c>
      <c r="L339" s="5">
        <f>_xlfn.XLOOKUP(_xlfn.CONCAT($B339,$C339,$D339),ECT_EfficiencyCostMaxAnnualUF!$J$2:$J$12484,ECT_EfficiencyCostMaxAnnualUF!$F$2:$F$12484)</f>
        <v>0.238845897</v>
      </c>
      <c r="M339" s="5">
        <f>_xlfn.XLOOKUP(_xlfn.CONCAT($B339,$C339,$D339),ECT_EfficiencyCostMaxAnnualUF!$J$2:$J$12484,ECT_EfficiencyCostMaxAnnualUF!$I$2:$I$12484)</f>
        <v>1</v>
      </c>
      <c r="N339" s="5">
        <f>_xlfn.XLOOKUP(_xlfn.CONCAT($B339,$C339,$D339),ECT_EfficiencyCostMaxAnnualUF!$J$2:$J$12484,ECT_EfficiencyCostMaxAnnualUF!$G$2:$G$12484)/1000</f>
        <v>7.6613977000000002</v>
      </c>
      <c r="O339" s="5">
        <f>_xlfn.XLOOKUP(_xlfn.CONCAT($B339,$C339,$D339),ECT_EfficiencyCostMaxAnnualUF!$J$2:$J$12484,ECT_EfficiencyCostMaxAnnualUF!$H$2:$H$12484)</f>
        <v>0</v>
      </c>
      <c r="P339" s="74">
        <f>_xlfn.XLOOKUP(_xlfn.CONCAT($B339,$D339+1),ECT_Lifetime!$D$2:$D$1000,ECT_Lifetime!$C$2:$C$1000)</f>
        <v>20</v>
      </c>
      <c r="Q339" s="1">
        <f>_xlfn.XLOOKUP(_xlfn.CONCAT($B339,$D339),ECT_OperationalInfo!$G$2:$G$362,ECT_OperationalInfo!$D$2:$D$362)</f>
        <v>0.1</v>
      </c>
      <c r="R339">
        <f>_xlfn.XLOOKUP(_xlfn.CONCAT($B339,$D339),ECT_OperationalInfo!$G$2:$G$362,ECT_OperationalInfo!$E$2:$E$362)</f>
        <v>0.06</v>
      </c>
      <c r="S339">
        <f>_xlfn.XLOOKUP(_xlfn.CONCAT($B339,$D339),ECT_OperationalInfo!$G$2:$G$362,ECT_OperationalInfo!$F$2:$F$362)</f>
        <v>0.06</v>
      </c>
      <c r="T339">
        <f>SUMIF(ECT_LegacyCapacity!$F$2:$F$257,_xlfn.CONCAT($C339,$B339),ECT_LegacyCapacity!$E$2:$E$257)*1000-IFERROR(SUMIFS(ECT_LegacyRetirement!$F$2:$F$2701,ECT_LegacyRetirement!$G$2:$G$2701,_xlfn.CONCAT($B339,$C339),ECT_LegacyRetirement!$E$2:$E$2701,"&lt;="&amp;D339)*1000,0)</f>
        <v>3161.7000000000003</v>
      </c>
      <c r="U339" s="16">
        <f>IFERROR(SUMIFS(ECT_CapAddBounds!$F$2:$F$5959,ECT_CapAddBounds!$H$2:$H$5959,_xlfn.CONCAT($B339,$C339),ECT_CapAddBounds!$E$2:$E$5959,"&lt;="&amp;D339)*1000,0)</f>
        <v>1274</v>
      </c>
      <c r="V339" s="16">
        <f>IFERROR(SUMIFS(ECT_CapAddBounds!$G$2:$G$5959,ECT_CapAddBounds!$H$2:$H$5959,_xlfn.CONCAT($B339,$C339),ECT_CapAddBounds!$E$2:$E$5959,"&lt;="&amp;D339)*1000,0)</f>
        <v>1855.9999999999998</v>
      </c>
      <c r="W339" s="1">
        <f>CarriersTech_characteristics!$G$7</f>
        <v>13.648968</v>
      </c>
      <c r="X339" s="1">
        <f>CarriersTech_characteristics!$H$5*1000</f>
        <v>1656436.6880000001</v>
      </c>
      <c r="Y339" s="12">
        <v>1</v>
      </c>
      <c r="Z339">
        <v>8.3500000000000005E-2</v>
      </c>
      <c r="AB339" s="1">
        <f>1/L339/(1-Q339)</f>
        <v>4.6519999927447406</v>
      </c>
      <c r="AC339" s="25"/>
      <c r="AD339" s="30">
        <f>X339/(W339*Conversions!$D$2)</f>
        <v>0.43689545093040172</v>
      </c>
      <c r="AE339">
        <v>0</v>
      </c>
      <c r="AF339">
        <f>Y339*Conversions!$D$4</f>
        <v>1.2389175814711242</v>
      </c>
      <c r="AG339" s="3">
        <f t="shared" si="215"/>
        <v>6.4224801185288758</v>
      </c>
      <c r="AH339">
        <f t="shared" si="214"/>
        <v>20</v>
      </c>
      <c r="AI339">
        <f t="shared" si="212"/>
        <v>0.10451929579519206</v>
      </c>
      <c r="AJ339" s="14">
        <f t="shared" si="213"/>
        <v>61.447793631463725</v>
      </c>
    </row>
    <row r="340" spans="1:36" hidden="1" x14ac:dyDescent="0.25">
      <c r="A340">
        <v>5</v>
      </c>
      <c r="B340" t="s">
        <v>19</v>
      </c>
      <c r="C340" t="s">
        <v>11</v>
      </c>
      <c r="D340">
        <f>_xlfn.XLOOKUP(A340,PeriodMap!$A$2:$A$45,PeriodMap!$B$2:$B$45)</f>
        <v>2034</v>
      </c>
      <c r="E340" t="s">
        <v>239</v>
      </c>
      <c r="F340" t="s">
        <v>236</v>
      </c>
      <c r="G340" t="s">
        <v>6</v>
      </c>
      <c r="H340" t="s">
        <v>124</v>
      </c>
      <c r="I340" t="s">
        <v>39</v>
      </c>
      <c r="J340" t="s">
        <v>34</v>
      </c>
      <c r="K340">
        <v>8760</v>
      </c>
      <c r="L340" s="5">
        <f>_xlfn.XLOOKUP(_xlfn.CONCAT($B340,$C340,$D340),ECT_EfficiencyCostMaxAnnualUF!$J$2:$J$12484,ECT_EfficiencyCostMaxAnnualUF!$F$2:$F$12484)</f>
        <v>1</v>
      </c>
      <c r="M340" s="5">
        <f>_xlfn.XLOOKUP(_xlfn.CONCAT($B340,$C340,$D340),ECT_EfficiencyCostMaxAnnualUF!$J$2:$J$12484,ECT_EfficiencyCostMaxAnnualUF!$I$2:$I$12484)</f>
        <v>1</v>
      </c>
      <c r="N340" s="5">
        <f>_xlfn.XLOOKUP(_xlfn.CONCAT($B340,$C340,$D340),ECT_EfficiencyCostMaxAnnualUF!$J$2:$J$12484,ECT_EfficiencyCostMaxAnnualUF!$G$2:$G$12484)/1000</f>
        <v>3.8089423139999998</v>
      </c>
      <c r="O340" s="5">
        <f>_xlfn.XLOOKUP(_xlfn.CONCAT($B340,$C340,$D340),ECT_EfficiencyCostMaxAnnualUF!$J$2:$J$12484,ECT_EfficiencyCostMaxAnnualUF!$H$2:$H$12484)</f>
        <v>0</v>
      </c>
      <c r="P340" s="74">
        <f>_xlfn.XLOOKUP(_xlfn.CONCAT($B340,$D340+1),ECT_Lifetime!$D$2:$D$1000,ECT_Lifetime!$C$2:$C$1000)</f>
        <v>25</v>
      </c>
      <c r="Q340" s="1">
        <f>_xlfn.XLOOKUP(_xlfn.CONCAT($B340,$D340),ECT_OperationalInfo!$G$2:$G$362,ECT_OperationalInfo!$D$2:$D$362)</f>
        <v>7.4999999999999997E-3</v>
      </c>
      <c r="R340">
        <f>_xlfn.XLOOKUP(_xlfn.CONCAT($B340,$D340),ECT_OperationalInfo!$G$2:$G$362,ECT_OperationalInfo!$E$2:$E$362)</f>
        <v>1</v>
      </c>
      <c r="S340">
        <f>_xlfn.XLOOKUP(_xlfn.CONCAT($B340,$D340),ECT_OperationalInfo!$G$2:$G$362,ECT_OperationalInfo!$F$2:$F$362)</f>
        <v>1</v>
      </c>
      <c r="T340">
        <f>SUMIF(ECT_LegacyCapacity!$F$2:$F$257,_xlfn.CONCAT($C340,$B340),ECT_LegacyCapacity!$E$2:$E$257)*1000-IFERROR(SUMIFS(ECT_LegacyRetirement!$F$2:$F$2701,ECT_LegacyRetirement!$G$2:$G$2701,_xlfn.CONCAT($B340,$C340),ECT_LegacyRetirement!$E$2:$E$2701,"&lt;="&amp;D340)*1000,0)</f>
        <v>13221.936034999999</v>
      </c>
      <c r="U340" s="16">
        <f>IFERROR(SUMIFS(ECT_CapAddBounds!$F$2:$F$5959,ECT_CapAddBounds!$H$2:$H$5959,_xlfn.CONCAT($B340,$C340),ECT_CapAddBounds!$E$2:$E$5959,"&lt;="&amp;D340)*1000,0)</f>
        <v>39981.999999999985</v>
      </c>
      <c r="V340" s="16">
        <f>IFERROR(SUMIFS(ECT_CapAddBounds!$G$2:$G$5959,ECT_CapAddBounds!$H$2:$H$5959,_xlfn.CONCAT($B340,$C340),ECT_CapAddBounds!$E$2:$E$5959,"&lt;="&amp;D340)*1000,0)</f>
        <v>110076.00000000003</v>
      </c>
      <c r="W340" s="25"/>
      <c r="X340" s="29" t="s">
        <v>248</v>
      </c>
      <c r="Y340">
        <v>0.35</v>
      </c>
      <c r="Z340">
        <v>0.105</v>
      </c>
      <c r="AB340" s="25">
        <v>1</v>
      </c>
      <c r="AC340" s="25"/>
      <c r="AD340" s="24"/>
      <c r="AE340">
        <v>0</v>
      </c>
      <c r="AF340">
        <f>Y340*Conversions!$D$4</f>
        <v>0.43362115351489344</v>
      </c>
      <c r="AG340" s="3">
        <f t="shared" si="215"/>
        <v>3.3753211604851066</v>
      </c>
      <c r="AH340">
        <f t="shared" si="214"/>
        <v>25</v>
      </c>
      <c r="AI340">
        <f t="shared" si="212"/>
        <v>0.11442931981310331</v>
      </c>
      <c r="AJ340" s="14">
        <f t="shared" si="213"/>
        <v>29.496995752469712</v>
      </c>
    </row>
    <row r="341" spans="1:36" hidden="1" x14ac:dyDescent="0.25">
      <c r="A341">
        <v>5</v>
      </c>
      <c r="B341" t="s">
        <v>20</v>
      </c>
      <c r="C341" t="s">
        <v>11</v>
      </c>
      <c r="D341">
        <f>_xlfn.XLOOKUP(A341,PeriodMap!$A$2:$A$45,PeriodMap!$B$2:$B$45)</f>
        <v>2034</v>
      </c>
      <c r="E341" t="s">
        <v>239</v>
      </c>
      <c r="F341" t="s">
        <v>237</v>
      </c>
      <c r="G341" t="s">
        <v>6</v>
      </c>
      <c r="H341" t="s">
        <v>124</v>
      </c>
      <c r="I341" t="s">
        <v>39</v>
      </c>
      <c r="J341" t="s">
        <v>34</v>
      </c>
      <c r="K341">
        <v>8760</v>
      </c>
      <c r="L341" s="5">
        <f>_xlfn.XLOOKUP(_xlfn.CONCAT($B341,$C341,$D341),ECT_EfficiencyCostMaxAnnualUF!$J$2:$J$12484,ECT_EfficiencyCostMaxAnnualUF!$F$2:$F$12484)</f>
        <v>1</v>
      </c>
      <c r="M341" s="5">
        <f>_xlfn.XLOOKUP(_xlfn.CONCAT($B341,$C341,$D341),ECT_EfficiencyCostMaxAnnualUF!$J$2:$J$12484,ECT_EfficiencyCostMaxAnnualUF!$I$2:$I$12484)</f>
        <v>1</v>
      </c>
      <c r="N341" s="5">
        <f>_xlfn.XLOOKUP(_xlfn.CONCAT($B341,$C341,$D341),ECT_EfficiencyCostMaxAnnualUF!$J$2:$J$12484,ECT_EfficiencyCostMaxAnnualUF!$G$2:$G$12484)/1000</f>
        <v>3.7656254039999997</v>
      </c>
      <c r="O341" s="5">
        <f>_xlfn.XLOOKUP(_xlfn.CONCAT($B341,$C341,$D341),ECT_EfficiencyCostMaxAnnualUF!$J$2:$J$12484,ECT_EfficiencyCostMaxAnnualUF!$H$2:$H$12484)</f>
        <v>0</v>
      </c>
      <c r="P341" s="74">
        <f>_xlfn.XLOOKUP(_xlfn.CONCAT($B341,$D341+1),ECT_Lifetime!$D$2:$D$1000,ECT_Lifetime!$C$2:$C$1000)</f>
        <v>25</v>
      </c>
      <c r="Q341" s="1">
        <f>_xlfn.XLOOKUP(_xlfn.CONCAT($B341,$D341),ECT_OperationalInfo!$G$2:$G$362,ECT_OperationalInfo!$D$2:$D$362)</f>
        <v>6.0000000000000001E-3</v>
      </c>
      <c r="R341">
        <f>_xlfn.XLOOKUP(_xlfn.CONCAT($B341,$D341),ECT_OperationalInfo!$G$2:$G$362,ECT_OperationalInfo!$E$2:$E$362)</f>
        <v>1</v>
      </c>
      <c r="S341">
        <f>_xlfn.XLOOKUP(_xlfn.CONCAT($B341,$D341),ECT_OperationalInfo!$G$2:$G$362,ECT_OperationalInfo!$F$2:$F$362)</f>
        <v>1</v>
      </c>
      <c r="T341">
        <f>SUMIF(ECT_LegacyCapacity!$F$2:$F$257,_xlfn.CONCAT($C341,$B341),ECT_LegacyCapacity!$E$2:$E$257)*1000-IFERROR(SUMIFS(ECT_LegacyRetirement!$F$2:$F$2701,ECT_LegacyRetirement!$G$2:$G$2701,_xlfn.CONCAT($B341,$C341),ECT_LegacyRetirement!$E$2:$E$2701,"&lt;="&amp;D341)*1000,0)</f>
        <v>4503.4039650000004</v>
      </c>
      <c r="U341" s="16">
        <f>IFERROR(SUMIFS(ECT_CapAddBounds!$F$2:$F$5959,ECT_CapAddBounds!$H$2:$H$5959,_xlfn.CONCAT($B341,$C341),ECT_CapAddBounds!$E$2:$E$5959,"&lt;="&amp;D341)*1000,0)</f>
        <v>26388</v>
      </c>
      <c r="V341" s="16">
        <f>IFERROR(SUMIFS(ECT_CapAddBounds!$G$2:$G$5959,ECT_CapAddBounds!$H$2:$H$5959,_xlfn.CONCAT($B341,$C341),ECT_CapAddBounds!$E$2:$E$5959,"&lt;="&amp;D341)*1000,0)</f>
        <v>43905</v>
      </c>
      <c r="W341" s="25"/>
      <c r="X341" s="25"/>
      <c r="Y341">
        <v>0.51</v>
      </c>
      <c r="Z341">
        <v>0.104</v>
      </c>
      <c r="AB341" s="25">
        <v>1</v>
      </c>
      <c r="AC341" s="25"/>
      <c r="AD341" s="24"/>
      <c r="AE341">
        <v>0</v>
      </c>
      <c r="AF341">
        <f>Y341*Conversions!$D$4</f>
        <v>0.63184796655027331</v>
      </c>
      <c r="AG341" s="3">
        <f t="shared" si="215"/>
        <v>3.1337774374497265</v>
      </c>
      <c r="AH341">
        <f t="shared" si="214"/>
        <v>25</v>
      </c>
      <c r="AI341">
        <f t="shared" si="212"/>
        <v>0.11357300490974749</v>
      </c>
      <c r="AJ341" s="14">
        <f t="shared" si="213"/>
        <v>27.59262590560169</v>
      </c>
    </row>
    <row r="342" spans="1:36" hidden="1" x14ac:dyDescent="0.25">
      <c r="A342">
        <v>5</v>
      </c>
      <c r="B342" t="s">
        <v>21</v>
      </c>
      <c r="C342" t="s">
        <v>11</v>
      </c>
      <c r="D342">
        <f>_xlfn.XLOOKUP(A342,PeriodMap!$A$2:$A$45,PeriodMap!$B$2:$B$45)</f>
        <v>2034</v>
      </c>
      <c r="E342" t="s">
        <v>239</v>
      </c>
      <c r="F342" t="s">
        <v>238</v>
      </c>
      <c r="G342" t="s">
        <v>6</v>
      </c>
      <c r="H342" t="s">
        <v>124</v>
      </c>
      <c r="I342" t="s">
        <v>40</v>
      </c>
      <c r="J342" t="s">
        <v>34</v>
      </c>
      <c r="K342">
        <v>8760</v>
      </c>
      <c r="L342" s="5">
        <f>_xlfn.XLOOKUP(_xlfn.CONCAT($B342,$C342,$D342),ECT_EfficiencyCostMaxAnnualUF!$J$2:$J$12484,ECT_EfficiencyCostMaxAnnualUF!$F$2:$F$12484)</f>
        <v>1</v>
      </c>
      <c r="M342" s="5">
        <f>_xlfn.XLOOKUP(_xlfn.CONCAT($B342,$C342,$D342),ECT_EfficiencyCostMaxAnnualUF!$J$2:$J$12484,ECT_EfficiencyCostMaxAnnualUF!$I$2:$I$12484)</f>
        <v>1</v>
      </c>
      <c r="N342" s="5">
        <f>_xlfn.XLOOKUP(_xlfn.CONCAT($B342,$C342,$D342),ECT_EfficiencyCostMaxAnnualUF!$J$2:$J$12484,ECT_EfficiencyCostMaxAnnualUF!$G$2:$G$12484)/1000</f>
        <v>10.024667279999999</v>
      </c>
      <c r="O342" s="5">
        <f>_xlfn.XLOOKUP(_xlfn.CONCAT($B342,$C342,$D342),ECT_EfficiencyCostMaxAnnualUF!$J$2:$J$12484,ECT_EfficiencyCostMaxAnnualUF!$H$2:$H$12484)</f>
        <v>0</v>
      </c>
      <c r="P342" s="74">
        <f>_xlfn.XLOOKUP(_xlfn.CONCAT($B342,$D342+1),ECT_Lifetime!$D$2:$D$1000,ECT_Lifetime!$C$2:$C$1000)</f>
        <v>25</v>
      </c>
      <c r="Q342" s="1">
        <f>_xlfn.XLOOKUP(_xlfn.CONCAT($B342,$D342),ECT_OperationalInfo!$G$2:$G$362,ECT_OperationalInfo!$D$2:$D$362)</f>
        <v>3.0000000000000001E-3</v>
      </c>
      <c r="R342">
        <f>_xlfn.XLOOKUP(_xlfn.CONCAT($B342,$D342),ECT_OperationalInfo!$G$2:$G$362,ECT_OperationalInfo!$E$2:$E$362)</f>
        <v>1</v>
      </c>
      <c r="S342">
        <f>_xlfn.XLOOKUP(_xlfn.CONCAT($B342,$D342),ECT_OperationalInfo!$G$2:$G$362,ECT_OperationalInfo!$F$2:$F$362)</f>
        <v>1</v>
      </c>
      <c r="T342">
        <f>SUMIF(ECT_LegacyCapacity!$F$2:$F$257,_xlfn.CONCAT($C342,$B342),ECT_LegacyCapacity!$E$2:$E$257)*1000-IFERROR(SUMIFS(ECT_LegacyRetirement!$F$2:$F$2701,ECT_LegacyRetirement!$G$2:$G$2701,_xlfn.CONCAT($B342,$C342),ECT_LegacyRetirement!$E$2:$E$2701,"&lt;="&amp;D342)*1000,0)</f>
        <v>17346.978332999999</v>
      </c>
      <c r="U342" s="16">
        <f>IFERROR(SUMIFS(ECT_CapAddBounds!$F$2:$F$5959,ECT_CapAddBounds!$H$2:$H$5959,_xlfn.CONCAT($B342,$C342),ECT_CapAddBounds!$E$2:$E$5959,"&lt;="&amp;D342)*1000,0)</f>
        <v>22644</v>
      </c>
      <c r="V342" s="16">
        <f>IFERROR(SUMIFS(ECT_CapAddBounds!$G$2:$G$5959,ECT_CapAddBounds!$H$2:$H$5959,_xlfn.CONCAT($B342,$C342),ECT_CapAddBounds!$E$2:$E$5959,"&lt;="&amp;D342)*1000,0)</f>
        <v>73282.000000000029</v>
      </c>
      <c r="W342" s="25"/>
      <c r="X342" s="25"/>
      <c r="Y342">
        <v>0.68</v>
      </c>
      <c r="Z342">
        <v>0.105</v>
      </c>
      <c r="AB342" s="25">
        <v>1</v>
      </c>
      <c r="AC342" s="25"/>
      <c r="AD342" s="24"/>
      <c r="AE342">
        <v>0</v>
      </c>
      <c r="AF342">
        <f>Y342*Conversions!$D$4</f>
        <v>0.84246395540036456</v>
      </c>
      <c r="AG342" s="3">
        <f t="shared" si="215"/>
        <v>9.1822033245996337</v>
      </c>
      <c r="AH342">
        <f t="shared" si="214"/>
        <v>25</v>
      </c>
      <c r="AI342">
        <f t="shared" si="212"/>
        <v>0.11442931981310331</v>
      </c>
      <c r="AJ342" s="14">
        <f t="shared" si="213"/>
        <v>80.243449315235537</v>
      </c>
    </row>
    <row r="343" spans="1:36" s="19" customFormat="1" hidden="1" x14ac:dyDescent="0.25">
      <c r="A343" s="19">
        <v>5</v>
      </c>
      <c r="B343" s="19" t="s">
        <v>23</v>
      </c>
      <c r="C343" s="19" t="s">
        <v>11</v>
      </c>
      <c r="D343" s="19">
        <f>_xlfn.XLOOKUP(A343,PeriodMap!$A$2:$A$45,PeriodMap!$B$2:$B$45)</f>
        <v>2034</v>
      </c>
      <c r="E343" s="19" t="s">
        <v>239</v>
      </c>
      <c r="G343" s="19" t="s">
        <v>6</v>
      </c>
      <c r="H343" s="19" t="s">
        <v>124</v>
      </c>
      <c r="I343" s="19" t="s">
        <v>40</v>
      </c>
      <c r="J343" s="19" t="s">
        <v>34</v>
      </c>
      <c r="K343" s="19">
        <v>8760</v>
      </c>
      <c r="L343" s="37">
        <f>_xlfn.XLOOKUP(_xlfn.CONCAT($B343,$C343,$D343),ECT_EfficiencyCostMaxAnnualUF!$J$2:$J$12484,ECT_EfficiencyCostMaxAnnualUF!$F$2:$F$12484)</f>
        <v>1</v>
      </c>
      <c r="M343" s="37">
        <f>_xlfn.XLOOKUP(_xlfn.CONCAT($B343,$C343,$D343),ECT_EfficiencyCostMaxAnnualUF!$J$2:$J$12484,ECT_EfficiencyCostMaxAnnualUF!$I$2:$I$12484)</f>
        <v>1</v>
      </c>
      <c r="N343" s="37">
        <f>_xlfn.XLOOKUP(_xlfn.CONCAT($B343,$C343,$D343),ECT_EfficiencyCostMaxAnnualUF!$J$2:$J$12484,ECT_EfficiencyCostMaxAnnualUF!$G$2:$G$12484)/1000</f>
        <v>24.18036996</v>
      </c>
      <c r="O343" s="37">
        <f>_xlfn.XLOOKUP(_xlfn.CONCAT($B343,$C343,$D343),ECT_EfficiencyCostMaxAnnualUF!$J$2:$J$12484,ECT_EfficiencyCostMaxAnnualUF!$H$2:$H$12484)</f>
        <v>0</v>
      </c>
      <c r="P343" s="82">
        <f>_xlfn.XLOOKUP(_xlfn.CONCAT($B343,$D343+1),ECT_Lifetime!$D$2:$D$1000,ECT_Lifetime!$C$2:$C$1000)</f>
        <v>25</v>
      </c>
      <c r="Q343" s="39">
        <f>_xlfn.XLOOKUP(_xlfn.CONCAT($B343,$D343),ECT_OperationalInfo!$G$2:$G$362,ECT_OperationalInfo!$D$2:$D$362)</f>
        <v>5.0000000000000001E-3</v>
      </c>
      <c r="R343" s="19">
        <f>_xlfn.XLOOKUP(_xlfn.CONCAT($B343,$D343),ECT_OperationalInfo!$G$2:$G$362,ECT_OperationalInfo!$E$2:$E$362)</f>
        <v>1</v>
      </c>
      <c r="S343" s="19">
        <f>_xlfn.XLOOKUP(_xlfn.CONCAT($B343,$D343),ECT_OperationalInfo!$G$2:$G$362,ECT_OperationalInfo!$F$2:$F$362)</f>
        <v>1</v>
      </c>
      <c r="T343" s="19">
        <f>SUMIF(ECT_LegacyCapacity!$F$2:$F$257,_xlfn.CONCAT($C343,$B343),ECT_LegacyCapacity!$E$2:$E$257)*1000-IFERROR(SUMIFS(ECT_LegacyRetirement!$F$2:$F$2701,ECT_LegacyRetirement!$G$2:$G$2701,_xlfn.CONCAT($B343,$C343),ECT_LegacyRetirement!$E$2:$E$2701,"&lt;="&amp;D343)*1000,0)</f>
        <v>0</v>
      </c>
      <c r="U343" s="41">
        <f>IFERROR(SUMIFS(ECT_CapAddBounds!$F$2:$F$5959,ECT_CapAddBounds!$H$2:$H$5959,_xlfn.CONCAT($B343,$C343),ECT_CapAddBounds!$E$2:$E$5959,"&lt;="&amp;D343)*1000,0)</f>
        <v>500</v>
      </c>
      <c r="V343" s="41">
        <f>IFERROR(SUMIFS(ECT_CapAddBounds!$G$2:$G$5959,ECT_CapAddBounds!$H$2:$H$5959,_xlfn.CONCAT($B343,$C343),ECT_CapAddBounds!$E$2:$E$5959,"&lt;="&amp;D343)*1000,0)</f>
        <v>2000</v>
      </c>
      <c r="W343" s="42"/>
      <c r="X343" s="42"/>
      <c r="Y343" s="19">
        <v>6.7</v>
      </c>
      <c r="Z343" s="19">
        <v>0.112</v>
      </c>
      <c r="AA343" s="43"/>
      <c r="AB343" s="42">
        <v>1</v>
      </c>
      <c r="AC343" s="42"/>
      <c r="AD343" s="44"/>
      <c r="AE343" s="19">
        <v>0</v>
      </c>
      <c r="AF343" s="19">
        <f>Y343*Conversions!$D$4</f>
        <v>8.3007477958565321</v>
      </c>
      <c r="AG343" s="38">
        <f t="shared" si="215"/>
        <v>15.879622164143468</v>
      </c>
      <c r="AH343" s="19">
        <f t="shared" si="214"/>
        <v>25</v>
      </c>
      <c r="AI343" s="19">
        <f t="shared" si="212"/>
        <v>0.12047788778229078</v>
      </c>
      <c r="AJ343" s="45">
        <f t="shared" si="213"/>
        <v>131.80528357899746</v>
      </c>
    </row>
    <row r="344" spans="1:36" hidden="1" x14ac:dyDescent="0.25">
      <c r="A344">
        <v>5</v>
      </c>
      <c r="B344" t="s">
        <v>13</v>
      </c>
      <c r="C344" t="s">
        <v>8</v>
      </c>
      <c r="D344">
        <f>_xlfn.XLOOKUP(A344,PeriodMap!$A$2:$A$45,PeriodMap!$B$2:$B$45)</f>
        <v>2034</v>
      </c>
      <c r="E344" t="s">
        <v>227</v>
      </c>
      <c r="F344" t="s">
        <v>229</v>
      </c>
      <c r="G344" t="s">
        <v>6</v>
      </c>
      <c r="H344" t="s">
        <v>124</v>
      </c>
      <c r="I344" t="s">
        <v>33</v>
      </c>
      <c r="J344" t="s">
        <v>34</v>
      </c>
      <c r="K344">
        <v>8760</v>
      </c>
      <c r="L344" s="5">
        <f>_xlfn.XLOOKUP(_xlfn.CONCAT($B344,$C344,$D344),ECT_EfficiencyCostMaxAnnualUF!$J$2:$J$12484,ECT_EfficiencyCostMaxAnnualUF!$F$2:$F$12484)</f>
        <v>0.38096819999999998</v>
      </c>
      <c r="M344" s="5">
        <f>_xlfn.XLOOKUP(_xlfn.CONCAT($B344,$C344,$D344),ECT_EfficiencyCostMaxAnnualUF!$J$2:$J$12484,ECT_EfficiencyCostMaxAnnualUF!$I$2:$I$12484)</f>
        <v>0.85</v>
      </c>
      <c r="N344" s="5">
        <f>_xlfn.XLOOKUP(_xlfn.CONCAT($B344,$C344,$D344),ECT_EfficiencyCostMaxAnnualUF!$J$2:$J$12484,ECT_EfficiencyCostMaxAnnualUF!$G$2:$G$12484)/1000</f>
        <v>13.721031290000001</v>
      </c>
      <c r="O344" s="5">
        <f>_xlfn.XLOOKUP(_xlfn.CONCAT($B344,$C344,$D344),ECT_EfficiencyCostMaxAnnualUF!$J$2:$J$12484,ECT_EfficiencyCostMaxAnnualUF!$H$2:$H$12484)</f>
        <v>133.5230182</v>
      </c>
      <c r="P344" s="74">
        <f>_xlfn.XLOOKUP(_xlfn.CONCAT($B344,$D344+1),ECT_Lifetime!$D$2:$D$1000,ECT_Lifetime!$C$2:$C$1000)</f>
        <v>40</v>
      </c>
      <c r="Q344" s="1">
        <f>_xlfn.XLOOKUP(_xlfn.CONCAT($B344,$D344),ECT_OperationalInfo!$G$2:$G$362,ECT_OperationalInfo!$D$2:$D$362)</f>
        <v>6.6000000000000003E-2</v>
      </c>
      <c r="R344">
        <f>_xlfn.XLOOKUP(_xlfn.CONCAT($B344,$D344),ECT_OperationalInfo!$G$2:$G$362,ECT_OperationalInfo!$E$2:$E$362)</f>
        <v>0.3</v>
      </c>
      <c r="S344">
        <f>_xlfn.XLOOKUP(_xlfn.CONCAT($B344,$D344),ECT_OperationalInfo!$G$2:$G$362,ECT_OperationalInfo!$F$2:$F$362)</f>
        <v>0.3</v>
      </c>
      <c r="T344">
        <f>SUMIF(ECT_LegacyCapacity!$F$2:$F$257,_xlfn.CONCAT($C344,$B344),ECT_LegacyCapacity!$E$2:$E$257)*1000-IFERROR(SUMIFS(ECT_LegacyRetirement!$F$2:$F$2701,ECT_LegacyRetirement!$G$2:$G$2701,_xlfn.CONCAT($B344,$C344),ECT_LegacyRetirement!$E$2:$E$2701,"&lt;="&amp;D344)*1000,0)</f>
        <v>57806.770834999996</v>
      </c>
      <c r="U344" s="16">
        <f>IFERROR(SUMIFS(ECT_CapAddBounds!$F$2:$F$5959,ECT_CapAddBounds!$H$2:$H$5959,_xlfn.CONCAT($B344,$C344),ECT_CapAddBounds!$E$2:$E$5959,"&lt;="&amp;D344)*1000,0)</f>
        <v>7440</v>
      </c>
      <c r="V344" s="16">
        <f>IFERROR(SUMIFS(ECT_CapAddBounds!$G$2:$G$5959,ECT_CapAddBounds!$H$2:$H$5959,_xlfn.CONCAT($B344,$C344),ECT_CapAddBounds!$E$2:$E$5959,"&lt;="&amp;D344)*1000,0)</f>
        <v>20892</v>
      </c>
      <c r="W344" s="1">
        <f>CarriersTech_characteristics!$G$2</f>
        <v>17.207187650000002</v>
      </c>
      <c r="X344" s="1">
        <f>CarriersTech_characteristics!$H$28*1000</f>
        <v>1942097.6230000001</v>
      </c>
      <c r="Y344" s="7">
        <v>3</v>
      </c>
      <c r="Z344">
        <v>0.105</v>
      </c>
      <c r="AA344" s="35"/>
      <c r="AB344" s="1">
        <f>1/L344/(1-Q344)</f>
        <v>2.8103758044980376</v>
      </c>
      <c r="AC344" s="25"/>
      <c r="AD344" s="31">
        <f>X344/(W344*Conversions!$D$2)</f>
        <v>0.40631575182871843</v>
      </c>
      <c r="AE344" s="11">
        <f>O344/CarriersTech_characteristics!$G$2/Conversions!$D$2*AB344</f>
        <v>7.8507860294473842E-5</v>
      </c>
      <c r="AF344">
        <f>Y344*Conversions!$D$4</f>
        <v>3.7167527444133723</v>
      </c>
      <c r="AG344" s="3">
        <f t="shared" si="215"/>
        <v>10.004278545586629</v>
      </c>
      <c r="AH344">
        <f t="shared" si="214"/>
        <v>40</v>
      </c>
      <c r="AI344">
        <f t="shared" si="212"/>
        <v>0.10697140835497033</v>
      </c>
      <c r="AJ344" s="14">
        <f t="shared" si="213"/>
        <v>93.522920745221626</v>
      </c>
    </row>
    <row r="345" spans="1:36" hidden="1" x14ac:dyDescent="0.25">
      <c r="A345">
        <v>5</v>
      </c>
      <c r="B345" t="s">
        <v>14</v>
      </c>
      <c r="C345" t="s">
        <v>8</v>
      </c>
      <c r="D345">
        <f>_xlfn.XLOOKUP(A345,PeriodMap!$A$2:$A$45,PeriodMap!$B$2:$B$45)</f>
        <v>2034</v>
      </c>
      <c r="E345" t="s">
        <v>227</v>
      </c>
      <c r="F345" t="s">
        <v>234</v>
      </c>
      <c r="G345" t="s">
        <v>6</v>
      </c>
      <c r="H345" t="s">
        <v>124</v>
      </c>
      <c r="I345" t="s">
        <v>35</v>
      </c>
      <c r="J345" t="s">
        <v>34</v>
      </c>
      <c r="K345">
        <v>8760</v>
      </c>
      <c r="L345" s="5">
        <f>_xlfn.XLOOKUP(_xlfn.CONCAT($B345,$C345,$D345),ECT_EfficiencyCostMaxAnnualUF!$J$2:$J$12484,ECT_EfficiencyCostMaxAnnualUF!$F$2:$F$12484)</f>
        <v>0.40444272199999998</v>
      </c>
      <c r="M345" s="5">
        <f>_xlfn.XLOOKUP(_xlfn.CONCAT($B345,$C345,$D345),ECT_EfficiencyCostMaxAnnualUF!$J$2:$J$12484,ECT_EfficiencyCostMaxAnnualUF!$I$2:$I$12484)</f>
        <v>0.85</v>
      </c>
      <c r="N345" s="5">
        <f>_xlfn.XLOOKUP(_xlfn.CONCAT($B345,$C345,$D345),ECT_EfficiencyCostMaxAnnualUF!$J$2:$J$12484,ECT_EfficiencyCostMaxAnnualUF!$G$2:$G$12484)/1000</f>
        <v>8.512227803</v>
      </c>
      <c r="O345" s="5">
        <f>_xlfn.XLOOKUP(_xlfn.CONCAT($B345,$C345,$D345),ECT_EfficiencyCostMaxAnnualUF!$J$2:$J$12484,ECT_EfficiencyCostMaxAnnualUF!$H$2:$H$12484)</f>
        <v>0</v>
      </c>
      <c r="P345" s="74">
        <f>_xlfn.XLOOKUP(_xlfn.CONCAT($B345,$D345+1),ECT_Lifetime!$D$2:$D$1000,ECT_Lifetime!$C$2:$C$1000)</f>
        <v>25</v>
      </c>
      <c r="Q345" s="1">
        <f>_xlfn.XLOOKUP(_xlfn.CONCAT($B345,$D345),ECT_OperationalInfo!$G$2:$G$362,ECT_OperationalInfo!$D$2:$D$362)</f>
        <v>0.02</v>
      </c>
      <c r="R345">
        <f>_xlfn.XLOOKUP(_xlfn.CONCAT($B345,$D345),ECT_OperationalInfo!$G$2:$G$362,ECT_OperationalInfo!$E$2:$E$362)</f>
        <v>0.9</v>
      </c>
      <c r="S345">
        <f>_xlfn.XLOOKUP(_xlfn.CONCAT($B345,$D345),ECT_OperationalInfo!$G$2:$G$362,ECT_OperationalInfo!$F$2:$F$362)</f>
        <v>0.9</v>
      </c>
      <c r="T345">
        <f>SUMIF(ECT_LegacyCapacity!$F$2:$F$257,_xlfn.CONCAT($C345,$B345),ECT_LegacyCapacity!$E$2:$E$257)*1000-IFERROR(SUMIFS(ECT_LegacyRetirement!$F$2:$F$2701,ECT_LegacyRetirement!$G$2:$G$2701,_xlfn.CONCAT($B345,$C345),ECT_LegacyRetirement!$E$2:$E$2701,"&lt;="&amp;D345)*1000,0)</f>
        <v>7730.2171470000003</v>
      </c>
      <c r="U345" s="16">
        <f>IFERROR(SUMIFS(ECT_CapAddBounds!$F$2:$F$5959,ECT_CapAddBounds!$H$2:$H$5959,_xlfn.CONCAT($B345,$C345),ECT_CapAddBounds!$E$2:$E$5959,"&lt;="&amp;D345)*1000,0)</f>
        <v>370</v>
      </c>
      <c r="V345" s="16">
        <f>IFERROR(SUMIFS(ECT_CapAddBounds!$G$2:$G$5959,ECT_CapAddBounds!$H$2:$H$5959,_xlfn.CONCAT($B345,$C345),ECT_CapAddBounds!$E$2:$E$5959,"&lt;="&amp;D345)*1000,0)</f>
        <v>2092</v>
      </c>
      <c r="W345" s="1">
        <f>CarriersTech_characteristics!$G$3</f>
        <v>37.681199999999997</v>
      </c>
      <c r="X345" s="1">
        <f>CarriersTech_characteristics!$H$3*1000</f>
        <v>3025024.5490000001</v>
      </c>
      <c r="Y345">
        <v>2.9</v>
      </c>
      <c r="Z345">
        <v>0.105</v>
      </c>
      <c r="AB345" s="1">
        <f>1/L345/(1-Q345)</f>
        <v>2.5229979617863072</v>
      </c>
      <c r="AC345" s="25"/>
      <c r="AD345" s="31">
        <f>(X345*Conversions!$D$3)/(W345*Conversions!$D$2)</f>
        <v>0.23958587284408495</v>
      </c>
      <c r="AE345">
        <v>0</v>
      </c>
      <c r="AF345">
        <f>Y345*Conversions!$D$4</f>
        <v>3.5928609862662602</v>
      </c>
      <c r="AG345" s="3">
        <f t="shared" si="215"/>
        <v>4.9193668167337403</v>
      </c>
      <c r="AH345">
        <f t="shared" si="214"/>
        <v>25</v>
      </c>
      <c r="AI345">
        <f t="shared" si="212"/>
        <v>0.11442931981310331</v>
      </c>
      <c r="AJ345" s="14">
        <f t="shared" si="213"/>
        <v>42.990440079242902</v>
      </c>
    </row>
    <row r="346" spans="1:36" hidden="1" x14ac:dyDescent="0.25">
      <c r="A346">
        <v>5</v>
      </c>
      <c r="B346" t="s">
        <v>16</v>
      </c>
      <c r="C346" t="s">
        <v>8</v>
      </c>
      <c r="D346">
        <f>_xlfn.XLOOKUP(A346,PeriodMap!$A$2:$A$45,PeriodMap!$B$2:$B$45)</f>
        <v>2034</v>
      </c>
      <c r="E346" t="s">
        <v>227</v>
      </c>
      <c r="G346" t="s">
        <v>6</v>
      </c>
      <c r="H346" t="s">
        <v>124</v>
      </c>
      <c r="I346" t="s">
        <v>35</v>
      </c>
      <c r="J346" t="s">
        <v>34</v>
      </c>
      <c r="K346">
        <v>8760</v>
      </c>
      <c r="L346" s="5">
        <f>_xlfn.XLOOKUP(_xlfn.CONCAT($B346,$C346,$D346),ECT_EfficiencyCostMaxAnnualUF!$J$2:$J$12484,ECT_EfficiencyCostMaxAnnualUF!$F$2:$F$12484)</f>
        <v>0.28070162799999998</v>
      </c>
      <c r="M346" s="5">
        <f>_xlfn.XLOOKUP(_xlfn.CONCAT($B346,$C346,$D346),ECT_EfficiencyCostMaxAnnualUF!$J$2:$J$12484,ECT_EfficiencyCostMaxAnnualUF!$I$2:$I$12484)</f>
        <v>0.85</v>
      </c>
      <c r="N346" s="5">
        <f>_xlfn.XLOOKUP(_xlfn.CONCAT($B346,$C346,$D346),ECT_EfficiencyCostMaxAnnualUF!$J$2:$J$12484,ECT_EfficiencyCostMaxAnnualUF!$G$2:$G$12484)/1000</f>
        <v>6.6797506489999998</v>
      </c>
      <c r="O346" s="5">
        <f>_xlfn.XLOOKUP(_xlfn.CONCAT($B346,$C346,$D346),ECT_EfficiencyCostMaxAnnualUF!$J$2:$J$12484,ECT_EfficiencyCostMaxAnnualUF!$H$2:$H$12484)</f>
        <v>0</v>
      </c>
      <c r="P346" s="74">
        <f>_xlfn.XLOOKUP(_xlfn.CONCAT($B346,$D346+1),ECT_Lifetime!$D$2:$D$1000,ECT_Lifetime!$C$2:$C$1000)</f>
        <v>25</v>
      </c>
      <c r="Q346" s="1">
        <f>_xlfn.XLOOKUP(_xlfn.CONCAT($B346,$D346),ECT_OperationalInfo!$G$2:$G$362,ECT_OperationalInfo!$D$2:$D$362)</f>
        <v>0.01</v>
      </c>
      <c r="R346">
        <f>_xlfn.XLOOKUP(_xlfn.CONCAT($B346,$D346),ECT_OperationalInfo!$G$2:$G$362,ECT_OperationalInfo!$E$2:$E$362)</f>
        <v>1</v>
      </c>
      <c r="S346">
        <f>_xlfn.XLOOKUP(_xlfn.CONCAT($B346,$D346),ECT_OperationalInfo!$G$2:$G$362,ECT_OperationalInfo!$F$2:$F$362)</f>
        <v>1</v>
      </c>
      <c r="T346">
        <f>SUMIF(ECT_LegacyCapacity!$F$2:$F$257,_xlfn.CONCAT($C346,$B346),ECT_LegacyCapacity!$E$2:$E$257)*1000-IFERROR(SUMIFS(ECT_LegacyRetirement!$F$2:$F$2701,ECT_LegacyRetirement!$G$2:$G$2701,_xlfn.CONCAT($B346,$C346),ECT_LegacyRetirement!$E$2:$E$2701,"&lt;="&amp;D346)*1000,0)</f>
        <v>0</v>
      </c>
      <c r="U346" s="16">
        <f>IFERROR(SUMIFS(ECT_CapAddBounds!$F$2:$F$5959,ECT_CapAddBounds!$H$2:$H$5959,_xlfn.CONCAT($B346,$C346),ECT_CapAddBounds!$E$2:$E$5959,"&lt;="&amp;D346)*1000,0)</f>
        <v>0</v>
      </c>
      <c r="V346" s="16">
        <f>IFERROR(SUMIFS(ECT_CapAddBounds!$G$2:$G$5959,ECT_CapAddBounds!$H$2:$H$5959,_xlfn.CONCAT($B346,$C346),ECT_CapAddBounds!$E$2:$E$5959,"&lt;="&amp;D346)*1000,0)</f>
        <v>5912</v>
      </c>
      <c r="W346" s="1">
        <f>CarriersTech_characteristics!$G$3</f>
        <v>37.681199999999997</v>
      </c>
      <c r="X346" s="1">
        <f>CarriersTech_characteristics!$H$3*1000</f>
        <v>3025024.5490000001</v>
      </c>
      <c r="Y346">
        <v>0.7</v>
      </c>
      <c r="Z346">
        <v>0.105</v>
      </c>
      <c r="AB346" s="1">
        <f>1/L346/(1-Q346)</f>
        <v>3.5984864687033813</v>
      </c>
      <c r="AC346" s="25"/>
      <c r="AD346" s="31">
        <f>(X346*Conversions!$D$3)/(W346*Conversions!$D$2)</f>
        <v>0.23958587284408495</v>
      </c>
      <c r="AE346">
        <v>0</v>
      </c>
      <c r="AF346">
        <f>Y346*Conversions!$D$4</f>
        <v>0.86724230702978689</v>
      </c>
      <c r="AG346" s="3">
        <f t="shared" si="215"/>
        <v>5.8125083419702133</v>
      </c>
      <c r="AH346">
        <f t="shared" si="214"/>
        <v>25</v>
      </c>
      <c r="AI346">
        <f t="shared" si="212"/>
        <v>0.11442931981310331</v>
      </c>
      <c r="AJ346" s="14">
        <f t="shared" si="213"/>
        <v>50.795620837943865</v>
      </c>
    </row>
    <row r="347" spans="1:36" hidden="1" x14ac:dyDescent="0.25">
      <c r="A347">
        <v>5</v>
      </c>
      <c r="B347" t="s">
        <v>17</v>
      </c>
      <c r="C347" t="s">
        <v>8</v>
      </c>
      <c r="D347">
        <f>_xlfn.XLOOKUP(A347,PeriodMap!$A$2:$A$45,PeriodMap!$B$2:$B$45)</f>
        <v>2034</v>
      </c>
      <c r="E347" t="s">
        <v>227</v>
      </c>
      <c r="F347" t="s">
        <v>235</v>
      </c>
      <c r="G347" t="s">
        <v>6</v>
      </c>
      <c r="H347" t="s">
        <v>124</v>
      </c>
      <c r="I347" t="s">
        <v>36</v>
      </c>
      <c r="J347" t="s">
        <v>34</v>
      </c>
      <c r="K347">
        <v>8760</v>
      </c>
      <c r="L347" s="5">
        <f>_xlfn.XLOOKUP(_xlfn.CONCAT($B347,$C347,$D347),ECT_EfficiencyCostMaxAnnualUF!$J$2:$J$12484,ECT_EfficiencyCostMaxAnnualUF!$F$2:$F$12484)</f>
        <v>1</v>
      </c>
      <c r="M347" s="5">
        <f>_xlfn.XLOOKUP(_xlfn.CONCAT($B347,$C347,$D347),ECT_EfficiencyCostMaxAnnualUF!$J$2:$J$12484,ECT_EfficiencyCostMaxAnnualUF!$I$2:$I$12484)</f>
        <v>0.70916666699999997</v>
      </c>
      <c r="N347" s="5">
        <f>_xlfn.XLOOKUP(_xlfn.CONCAT($B347,$C347,$D347),ECT_EfficiencyCostMaxAnnualUF!$J$2:$J$12484,ECT_EfficiencyCostMaxAnnualUF!$G$2:$G$12484)/1000</f>
        <v>20.833210350000002</v>
      </c>
      <c r="O347" s="5">
        <f>_xlfn.XLOOKUP(_xlfn.CONCAT($B347,$C347,$D347),ECT_EfficiencyCostMaxAnnualUF!$J$2:$J$12484,ECT_EfficiencyCostMaxAnnualUF!$H$2:$H$12484)</f>
        <v>0</v>
      </c>
      <c r="P347" s="74">
        <f>_xlfn.XLOOKUP(_xlfn.CONCAT($B347,$D347+1),ECT_Lifetime!$D$2:$D$1000,ECT_Lifetime!$C$2:$C$1000)</f>
        <v>40</v>
      </c>
      <c r="Q347" s="1">
        <f>_xlfn.XLOOKUP(_xlfn.CONCAT($B347,$D347),ECT_OperationalInfo!$G$2:$G$362,ECT_OperationalInfo!$D$2:$D$362)</f>
        <v>0.10780000000000001</v>
      </c>
      <c r="R347">
        <f>_xlfn.XLOOKUP(_xlfn.CONCAT($B347,$D347),ECT_OperationalInfo!$G$2:$G$362,ECT_OperationalInfo!$E$2:$E$362)</f>
        <v>0.01</v>
      </c>
      <c r="S347">
        <f>_xlfn.XLOOKUP(_xlfn.CONCAT($B347,$D347),ECT_OperationalInfo!$G$2:$G$362,ECT_OperationalInfo!$F$2:$F$362)</f>
        <v>0.01</v>
      </c>
      <c r="T347">
        <f>SUMIF(ECT_LegacyCapacity!$F$2:$F$257,_xlfn.CONCAT($C347,$B347),ECT_LegacyCapacity!$E$2:$E$257)*1000-IFERROR(SUMIFS(ECT_LegacyRetirement!$F$2:$F$2701,ECT_LegacyRetirement!$G$2:$G$2701,_xlfn.CONCAT($B347,$C347),ECT_LegacyRetirement!$E$2:$E$2701,"&lt;="&amp;D347)*1000,0)</f>
        <v>3327.6676479999996</v>
      </c>
      <c r="U347" s="16">
        <f>IFERROR(SUMIFS(ECT_CapAddBounds!$F$2:$F$5959,ECT_CapAddBounds!$H$2:$H$5959,_xlfn.CONCAT($B347,$C347),ECT_CapAddBounds!$E$2:$E$5959,"&lt;="&amp;D347)*1000,0)</f>
        <v>4000</v>
      </c>
      <c r="V347" s="16">
        <f>IFERROR(SUMIFS(ECT_CapAddBounds!$G$2:$G$5959,ECT_CapAddBounds!$H$2:$H$5959,_xlfn.CONCAT($B347,$C347),ECT_CapAddBounds!$E$2:$E$5959,"&lt;="&amp;D347)*1000,0)</f>
        <v>4406</v>
      </c>
      <c r="W347" s="27"/>
      <c r="X347" s="27"/>
      <c r="Y347">
        <v>4.3</v>
      </c>
      <c r="Z347">
        <v>0.105</v>
      </c>
      <c r="AB347" s="1">
        <f>1/L347/(1-Q347)</f>
        <v>1.1208249271463797</v>
      </c>
      <c r="AC347" s="25"/>
      <c r="AD347" s="26"/>
      <c r="AE347">
        <v>0</v>
      </c>
      <c r="AF347">
        <f>Y347*Conversions!$D$4</f>
        <v>5.3273456003258337</v>
      </c>
      <c r="AG347" s="3">
        <f t="shared" si="215"/>
        <v>15.505864749674167</v>
      </c>
      <c r="AH347">
        <f t="shared" si="214"/>
        <v>40</v>
      </c>
      <c r="AI347">
        <f t="shared" si="212"/>
        <v>0.10697140835497033</v>
      </c>
      <c r="AJ347" s="14">
        <f t="shared" si="213"/>
        <v>144.95335705238193</v>
      </c>
    </row>
    <row r="348" spans="1:36" hidden="1" x14ac:dyDescent="0.25">
      <c r="A348">
        <v>5</v>
      </c>
      <c r="B348" t="s">
        <v>22</v>
      </c>
      <c r="C348" t="s">
        <v>8</v>
      </c>
      <c r="D348">
        <f>_xlfn.XLOOKUP(A348,PeriodMap!$A$2:$A$45,PeriodMap!$B$2:$B$45)</f>
        <v>2034</v>
      </c>
      <c r="E348" t="s">
        <v>227</v>
      </c>
      <c r="G348" t="s">
        <v>6</v>
      </c>
      <c r="H348" t="s">
        <v>124</v>
      </c>
      <c r="I348" t="s">
        <v>36</v>
      </c>
      <c r="J348" t="s">
        <v>34</v>
      </c>
      <c r="K348">
        <v>8760</v>
      </c>
      <c r="L348" s="5">
        <f>_xlfn.XLOOKUP(_xlfn.CONCAT($B348,$C348,$D348),ECT_EfficiencyCostMaxAnnualUF!$J$2:$J$12484,ECT_EfficiencyCostMaxAnnualUF!$F$2:$F$12484)</f>
        <v>1</v>
      </c>
      <c r="M348" s="5">
        <f>_xlfn.XLOOKUP(_xlfn.CONCAT($B348,$C348,$D348),ECT_EfficiencyCostMaxAnnualUF!$J$2:$J$12484,ECT_EfficiencyCostMaxAnnualUF!$I$2:$I$12484)</f>
        <v>0.70916666699999997</v>
      </c>
      <c r="N348" s="5">
        <f>_xlfn.XLOOKUP(_xlfn.CONCAT($B348,$C348,$D348),ECT_EfficiencyCostMaxAnnualUF!$J$2:$J$12484,ECT_EfficiencyCostMaxAnnualUF!$G$2:$G$12484)/1000</f>
        <v>35.289429389999995</v>
      </c>
      <c r="O348" s="5">
        <f>_xlfn.XLOOKUP(_xlfn.CONCAT($B348,$C348,$D348),ECT_EfficiencyCostMaxAnnualUF!$J$2:$J$12484,ECT_EfficiencyCostMaxAnnualUF!$H$2:$H$12484)</f>
        <v>0</v>
      </c>
      <c r="P348" s="74">
        <f>_xlfn.XLOOKUP(_xlfn.CONCAT($B348,$D348+1),ECT_Lifetime!$D$2:$D$1000,ECT_Lifetime!$C$2:$C$1000)</f>
        <v>30</v>
      </c>
      <c r="Q348" s="1">
        <f>_xlfn.XLOOKUP(_xlfn.CONCAT($B348,$D348),ECT_OperationalInfo!$G$2:$G$362,ECT_OperationalInfo!$D$2:$D$362)</f>
        <v>0.05</v>
      </c>
      <c r="R348">
        <f>_xlfn.XLOOKUP(_xlfn.CONCAT($B348,$D348),ECT_OperationalInfo!$G$2:$G$362,ECT_OperationalInfo!$E$2:$E$362)</f>
        <v>0.01</v>
      </c>
      <c r="S348">
        <f>_xlfn.XLOOKUP(_xlfn.CONCAT($B348,$D348),ECT_OperationalInfo!$G$2:$G$362,ECT_OperationalInfo!$F$2:$F$362)</f>
        <v>0.01</v>
      </c>
      <c r="T348">
        <f>SUMIF(ECT_LegacyCapacity!$F$2:$F$257,_xlfn.CONCAT($C348,$B348),ECT_LegacyCapacity!$E$2:$E$257)*1000-IFERROR(SUMIFS(ECT_LegacyRetirement!$F$2:$F$2701,ECT_LegacyRetirement!$G$2:$G$2701,_xlfn.CONCAT($B348,$C348),ECT_LegacyRetirement!$E$2:$E$2701,"&lt;="&amp;D348)*1000,0)</f>
        <v>0</v>
      </c>
      <c r="U348" s="16">
        <f>IFERROR(SUMIFS(ECT_CapAddBounds!$F$2:$F$5959,ECT_CapAddBounds!$H$2:$H$5959,_xlfn.CONCAT($B348,$C348),ECT_CapAddBounds!$E$2:$E$5959,"&lt;="&amp;D348)*1000,0)</f>
        <v>0</v>
      </c>
      <c r="V348" s="16">
        <f>IFERROR(SUMIFS(ECT_CapAddBounds!$G$2:$G$5959,ECT_CapAddBounds!$H$2:$H$5959,_xlfn.CONCAT($B348,$C348),ECT_CapAddBounds!$E$2:$E$5959,"&lt;="&amp;D348)*1000,0)</f>
        <v>196</v>
      </c>
      <c r="W348" s="27"/>
      <c r="X348" s="27"/>
      <c r="Y348">
        <v>5</v>
      </c>
      <c r="Z348">
        <v>0.105</v>
      </c>
      <c r="AB348" s="1">
        <f>1/L348/(1-Q348)</f>
        <v>1.0526315789473684</v>
      </c>
      <c r="AC348" s="25"/>
      <c r="AD348" s="26"/>
      <c r="AE348">
        <v>0</v>
      </c>
      <c r="AF348">
        <f>Y348*Conversions!$D$4</f>
        <v>6.1945879073556211</v>
      </c>
      <c r="AG348" s="3">
        <f t="shared" si="215"/>
        <v>29.094841482644373</v>
      </c>
      <c r="AH348">
        <f t="shared" si="214"/>
        <v>30</v>
      </c>
      <c r="AI348">
        <f t="shared" si="212"/>
        <v>0.11052848152960514</v>
      </c>
      <c r="AJ348" s="14">
        <f t="shared" si="213"/>
        <v>263.2338839727143</v>
      </c>
    </row>
    <row r="349" spans="1:36" hidden="1" x14ac:dyDescent="0.25">
      <c r="A349">
        <v>5</v>
      </c>
      <c r="B349" t="s">
        <v>15</v>
      </c>
      <c r="C349" t="s">
        <v>8</v>
      </c>
      <c r="D349">
        <f>_xlfn.XLOOKUP(A349,PeriodMap!$A$2:$A$45,PeriodMap!$B$2:$B$45)</f>
        <v>2034</v>
      </c>
      <c r="E349" t="s">
        <v>231</v>
      </c>
      <c r="F349" t="s">
        <v>232</v>
      </c>
      <c r="G349" t="s">
        <v>6</v>
      </c>
      <c r="H349" t="s">
        <v>124</v>
      </c>
      <c r="I349" t="s">
        <v>37</v>
      </c>
      <c r="J349" t="s">
        <v>34</v>
      </c>
      <c r="K349">
        <v>8760</v>
      </c>
      <c r="L349" s="5">
        <f>_xlfn.XLOOKUP(_xlfn.CONCAT($B349,$C349,$D349),ECT_EfficiencyCostMaxAnnualUF!$J$2:$J$12484,ECT_EfficiencyCostMaxAnnualUF!$F$2:$F$12484)</f>
        <v>1</v>
      </c>
      <c r="M349" s="5">
        <f>_xlfn.XLOOKUP(_xlfn.CONCAT($B349,$C349,$D349),ECT_EfficiencyCostMaxAnnualUF!$J$2:$J$12484,ECT_EfficiencyCostMaxAnnualUF!$I$2:$I$12484)</f>
        <v>1</v>
      </c>
      <c r="N349" s="5">
        <f>_xlfn.XLOOKUP(_xlfn.CONCAT($B349,$C349,$D349),ECT_EfficiencyCostMaxAnnualUF!$J$2:$J$12484,ECT_EfficiencyCostMaxAnnualUF!$G$2:$G$12484)/1000</f>
        <v>19.631814519999999</v>
      </c>
      <c r="O349" s="5">
        <f>_xlfn.XLOOKUP(_xlfn.CONCAT($B349,$C349,$D349),ECT_EfficiencyCostMaxAnnualUF!$J$2:$J$12484,ECT_EfficiencyCostMaxAnnualUF!$H$2:$H$12484)</f>
        <v>0</v>
      </c>
      <c r="P349" s="74">
        <f>_xlfn.XLOOKUP(_xlfn.CONCAT($B349,$D349+1),ECT_Lifetime!$D$2:$D$1000,ECT_Lifetime!$C$2:$C$1000)</f>
        <v>40</v>
      </c>
      <c r="Q349" s="1">
        <f>_xlfn.XLOOKUP(_xlfn.CONCAT($B349,$D349),ECT_OperationalInfo!$G$2:$G$362,ECT_OperationalInfo!$D$2:$D$362)</f>
        <v>6.0000000000000001E-3</v>
      </c>
      <c r="R349">
        <f>_xlfn.XLOOKUP(_xlfn.CONCAT($B349,$D349),ECT_OperationalInfo!$G$2:$G$362,ECT_OperationalInfo!$E$2:$E$362)</f>
        <v>1</v>
      </c>
      <c r="S349">
        <f>_xlfn.XLOOKUP(_xlfn.CONCAT($B349,$D349),ECT_OperationalInfo!$G$2:$G$362,ECT_OperationalInfo!$F$2:$F$362)</f>
        <v>1</v>
      </c>
      <c r="T349">
        <f>SUMIF(ECT_LegacyCapacity!$F$2:$F$257,_xlfn.CONCAT($C349,$B349),ECT_LegacyCapacity!$E$2:$E$257)*1000-IFERROR(SUMIFS(ECT_LegacyRetirement!$F$2:$F$2701,ECT_LegacyRetirement!$G$2:$G$2701,_xlfn.CONCAT($B349,$C349),ECT_LegacyRetirement!$E$2:$E$2701,"&lt;="&amp;D349)*1000,0)</f>
        <v>12168.961466000001</v>
      </c>
      <c r="U349" s="16">
        <f>IFERROR(SUMIFS(ECT_CapAddBounds!$F$2:$F$5959,ECT_CapAddBounds!$H$2:$H$5959,_xlfn.CONCAT($B349,$C349),ECT_CapAddBounds!$E$2:$E$5959,"&lt;="&amp;D349)*1000,0)</f>
        <v>3030.0000000000005</v>
      </c>
      <c r="V349" s="16">
        <f>IFERROR(SUMIFS(ECT_CapAddBounds!$G$2:$G$5959,ECT_CapAddBounds!$H$2:$H$5959,_xlfn.CONCAT($B349,$C349),ECT_CapAddBounds!$E$2:$E$5959,"&lt;="&amp;D349)*1000,0)</f>
        <v>3275.9999999999991</v>
      </c>
      <c r="W349" s="25"/>
      <c r="X349" s="28"/>
      <c r="Y349">
        <v>4.4000000000000004</v>
      </c>
      <c r="Z349">
        <v>0.105</v>
      </c>
      <c r="AB349" s="24"/>
      <c r="AC349" s="1">
        <f>L349-Q349</f>
        <v>0.99399999999999999</v>
      </c>
      <c r="AD349" s="24"/>
      <c r="AE349">
        <v>0</v>
      </c>
      <c r="AF349">
        <f>Y349*Conversions!$D$4</f>
        <v>5.4512373584729472</v>
      </c>
      <c r="AG349" s="3">
        <f t="shared" si="215"/>
        <v>14.180577161527051</v>
      </c>
      <c r="AH349">
        <f t="shared" si="214"/>
        <v>40</v>
      </c>
      <c r="AI349">
        <f t="shared" si="212"/>
        <v>0.10697140835497033</v>
      </c>
      <c r="AJ349" s="14">
        <f t="shared" si="213"/>
        <v>132.56418121065303</v>
      </c>
    </row>
    <row r="350" spans="1:36" hidden="1" x14ac:dyDescent="0.25">
      <c r="A350">
        <v>5</v>
      </c>
      <c r="B350" t="s">
        <v>18</v>
      </c>
      <c r="C350" t="s">
        <v>8</v>
      </c>
      <c r="D350">
        <f>_xlfn.XLOOKUP(A350,PeriodMap!$A$2:$A$45,PeriodMap!$B$2:$B$45)</f>
        <v>2034</v>
      </c>
      <c r="E350" t="s">
        <v>231</v>
      </c>
      <c r="F350" t="s">
        <v>233</v>
      </c>
      <c r="G350" t="s">
        <v>6</v>
      </c>
      <c r="H350" t="s">
        <v>124</v>
      </c>
      <c r="I350" t="s">
        <v>37</v>
      </c>
      <c r="J350" t="s">
        <v>34</v>
      </c>
      <c r="K350">
        <v>8760</v>
      </c>
      <c r="L350" s="5">
        <f>_xlfn.XLOOKUP(_xlfn.CONCAT($B350,$C350,$D350),ECT_EfficiencyCostMaxAnnualUF!$J$2:$J$12484,ECT_EfficiencyCostMaxAnnualUF!$F$2:$F$12484)</f>
        <v>1</v>
      </c>
      <c r="M350" s="5">
        <f>_xlfn.XLOOKUP(_xlfn.CONCAT($B350,$C350,$D350),ECT_EfficiencyCostMaxAnnualUF!$J$2:$J$12484,ECT_EfficiencyCostMaxAnnualUF!$I$2:$I$12484)</f>
        <v>1</v>
      </c>
      <c r="N350" s="5">
        <f>_xlfn.XLOOKUP(_xlfn.CONCAT($B350,$C350,$D350),ECT_EfficiencyCostMaxAnnualUF!$J$2:$J$12484,ECT_EfficiencyCostMaxAnnualUF!$G$2:$G$12484)/1000</f>
        <v>11.825348760000001</v>
      </c>
      <c r="O350" s="5">
        <f>_xlfn.XLOOKUP(_xlfn.CONCAT($B350,$C350,$D350),ECT_EfficiencyCostMaxAnnualUF!$J$2:$J$12484,ECT_EfficiencyCostMaxAnnualUF!$H$2:$H$12484)</f>
        <v>0</v>
      </c>
      <c r="P350" s="74">
        <f>_xlfn.XLOOKUP(_xlfn.CONCAT($B350,$D350+1),ECT_Lifetime!$D$2:$D$1000,ECT_Lifetime!$C$2:$C$1000)</f>
        <v>35</v>
      </c>
      <c r="Q350" s="1">
        <f>_xlfn.XLOOKUP(_xlfn.CONCAT($B350,$D350),ECT_OperationalInfo!$G$2:$G$362,ECT_OperationalInfo!$D$2:$D$362)</f>
        <v>0.01</v>
      </c>
      <c r="R350">
        <f>_xlfn.XLOOKUP(_xlfn.CONCAT($B350,$D350),ECT_OperationalInfo!$G$2:$G$362,ECT_OperationalInfo!$E$2:$E$362)</f>
        <v>1</v>
      </c>
      <c r="S350">
        <f>_xlfn.XLOOKUP(_xlfn.CONCAT($B350,$D350),ECT_OperationalInfo!$G$2:$G$362,ECT_OperationalInfo!$F$2:$F$362)</f>
        <v>1</v>
      </c>
      <c r="T350">
        <f>SUMIF(ECT_LegacyCapacity!$F$2:$F$257,_xlfn.CONCAT($C350,$B350),ECT_LegacyCapacity!$E$2:$E$257)*1000-IFERROR(SUMIFS(ECT_LegacyRetirement!$F$2:$F$2701,ECT_LegacyRetirement!$G$2:$G$2701,_xlfn.CONCAT($B350,$C350),ECT_LegacyRetirement!$E$2:$E$2701,"&lt;="&amp;D350)*1000,0)</f>
        <v>1924.4800000000002</v>
      </c>
      <c r="U350" s="16">
        <f>IFERROR(SUMIFS(ECT_CapAddBounds!$F$2:$F$5959,ECT_CapAddBounds!$H$2:$H$5959,_xlfn.CONCAT($B350,$C350),ECT_CapAddBounds!$E$2:$E$5959,"&lt;="&amp;D350)*1000,0)</f>
        <v>132.99999999999997</v>
      </c>
      <c r="V350" s="16">
        <f>IFERROR(SUMIFS(ECT_CapAddBounds!$G$2:$G$5959,ECT_CapAddBounds!$H$2:$H$5959,_xlfn.CONCAT($B350,$C350),ECT_CapAddBounds!$E$2:$E$5959,"&lt;="&amp;D350)*1000,0)</f>
        <v>1393.9999999999984</v>
      </c>
      <c r="W350" s="25"/>
      <c r="X350" s="28"/>
      <c r="Y350">
        <f>2.4</f>
        <v>2.4</v>
      </c>
      <c r="Z350">
        <v>8.3500000000000005E-2</v>
      </c>
      <c r="AB350" s="24"/>
      <c r="AC350" s="1">
        <f>L350-Q350</f>
        <v>0.99</v>
      </c>
      <c r="AD350" s="24"/>
      <c r="AE350">
        <v>0</v>
      </c>
      <c r="AF350">
        <f>Y350*Conversions!$D$4</f>
        <v>2.973402195530698</v>
      </c>
      <c r="AG350" s="3">
        <f t="shared" si="215"/>
        <v>8.8519465644693032</v>
      </c>
      <c r="AH350">
        <f t="shared" si="214"/>
        <v>35</v>
      </c>
      <c r="AI350">
        <f t="shared" si="212"/>
        <v>8.8866958914066166E-2</v>
      </c>
      <c r="AJ350" s="14">
        <f t="shared" si="213"/>
        <v>99.608973600965513</v>
      </c>
    </row>
    <row r="351" spans="1:36" hidden="1" x14ac:dyDescent="0.25">
      <c r="A351">
        <v>5</v>
      </c>
      <c r="B351" t="s">
        <v>7</v>
      </c>
      <c r="C351" t="s">
        <v>8</v>
      </c>
      <c r="D351">
        <f>_xlfn.XLOOKUP(A351,PeriodMap!$A$2:$A$45,PeriodMap!$B$2:$B$45)</f>
        <v>2034</v>
      </c>
      <c r="E351" t="s">
        <v>227</v>
      </c>
      <c r="F351" t="s">
        <v>230</v>
      </c>
      <c r="G351" t="s">
        <v>6</v>
      </c>
      <c r="H351" t="s">
        <v>124</v>
      </c>
      <c r="I351" t="s">
        <v>38</v>
      </c>
      <c r="J351" t="s">
        <v>34</v>
      </c>
      <c r="K351">
        <v>8760</v>
      </c>
      <c r="L351" s="5">
        <f>_xlfn.XLOOKUP(_xlfn.CONCAT($B351,$C351,$D351),ECT_EfficiencyCostMaxAnnualUF!$J$2:$J$12484,ECT_EfficiencyCostMaxAnnualUF!$F$2:$F$12484)</f>
        <v>0.238845897</v>
      </c>
      <c r="M351" s="5">
        <f>_xlfn.XLOOKUP(_xlfn.CONCAT($B351,$C351,$D351),ECT_EfficiencyCostMaxAnnualUF!$J$2:$J$12484,ECT_EfficiencyCostMaxAnnualUF!$I$2:$I$12484)</f>
        <v>1</v>
      </c>
      <c r="N351" s="5">
        <f>_xlfn.XLOOKUP(_xlfn.CONCAT($B351,$C351,$D351),ECT_EfficiencyCostMaxAnnualUF!$J$2:$J$12484,ECT_EfficiencyCostMaxAnnualUF!$G$2:$G$12484)/1000</f>
        <v>7.6613977000000002</v>
      </c>
      <c r="O351" s="5">
        <f>_xlfn.XLOOKUP(_xlfn.CONCAT($B351,$C351,$D351),ECT_EfficiencyCostMaxAnnualUF!$J$2:$J$12484,ECT_EfficiencyCostMaxAnnualUF!$H$2:$H$12484)</f>
        <v>0</v>
      </c>
      <c r="P351" s="74">
        <f>_xlfn.XLOOKUP(_xlfn.CONCAT($B351,$D351+1),ECT_Lifetime!$D$2:$D$1000,ECT_Lifetime!$C$2:$C$1000)</f>
        <v>20</v>
      </c>
      <c r="Q351" s="1">
        <f>_xlfn.XLOOKUP(_xlfn.CONCAT($B351,$D351),ECT_OperationalInfo!$G$2:$G$362,ECT_OperationalInfo!$D$2:$D$362)</f>
        <v>0.1</v>
      </c>
      <c r="R351">
        <f>_xlfn.XLOOKUP(_xlfn.CONCAT($B351,$D351),ECT_OperationalInfo!$G$2:$G$362,ECT_OperationalInfo!$E$2:$E$362)</f>
        <v>0.06</v>
      </c>
      <c r="S351">
        <f>_xlfn.XLOOKUP(_xlfn.CONCAT($B351,$D351),ECT_OperationalInfo!$G$2:$G$362,ECT_OperationalInfo!$F$2:$F$362)</f>
        <v>0.06</v>
      </c>
      <c r="T351">
        <f>SUMIF(ECT_LegacyCapacity!$F$2:$F$257,_xlfn.CONCAT($C351,$B351),ECT_LegacyCapacity!$E$2:$E$257)*1000-IFERROR(SUMIFS(ECT_LegacyRetirement!$F$2:$F$2701,ECT_LegacyRetirement!$G$2:$G$2701,_xlfn.CONCAT($B351,$C351),ECT_LegacyRetirement!$E$2:$E$2701,"&lt;="&amp;D351)*1000,0)</f>
        <v>3734.75</v>
      </c>
      <c r="U351" s="16">
        <f>IFERROR(SUMIFS(ECT_CapAddBounds!$F$2:$F$5959,ECT_CapAddBounds!$H$2:$H$5959,_xlfn.CONCAT($B351,$C351),ECT_CapAddBounds!$E$2:$E$5959,"&lt;="&amp;D351)*1000,0)</f>
        <v>1499.9999999999995</v>
      </c>
      <c r="V351" s="16">
        <f>IFERROR(SUMIFS(ECT_CapAddBounds!$G$2:$G$5959,ECT_CapAddBounds!$H$2:$H$5959,_xlfn.CONCAT($B351,$C351),ECT_CapAddBounds!$E$2:$E$5959,"&lt;="&amp;D351)*1000,0)</f>
        <v>2321.9999999999986</v>
      </c>
      <c r="W351" s="1">
        <f>CarriersTech_characteristics!$G$7</f>
        <v>13.648968</v>
      </c>
      <c r="X351" s="1">
        <f>CarriersTech_characteristics!$H$5*1000</f>
        <v>1656436.6880000001</v>
      </c>
      <c r="Y351" s="12">
        <v>1</v>
      </c>
      <c r="Z351">
        <v>8.3500000000000005E-2</v>
      </c>
      <c r="AB351" s="1">
        <f>1/L351/(1-Q351)</f>
        <v>4.6519999927447406</v>
      </c>
      <c r="AC351" s="25"/>
      <c r="AD351" s="30">
        <f>X351/(W351*Conversions!$D$2)</f>
        <v>0.43689545093040172</v>
      </c>
      <c r="AE351">
        <v>0</v>
      </c>
      <c r="AF351">
        <f>Y351*Conversions!$D$4</f>
        <v>1.2389175814711242</v>
      </c>
      <c r="AG351" s="3">
        <f t="shared" si="215"/>
        <v>6.4224801185288758</v>
      </c>
      <c r="AH351">
        <f t="shared" si="214"/>
        <v>20</v>
      </c>
      <c r="AI351">
        <f t="shared" si="212"/>
        <v>0.10451929579519206</v>
      </c>
      <c r="AJ351" s="14">
        <f t="shared" si="213"/>
        <v>61.447793631463725</v>
      </c>
    </row>
    <row r="352" spans="1:36" hidden="1" x14ac:dyDescent="0.25">
      <c r="A352">
        <v>5</v>
      </c>
      <c r="B352" t="s">
        <v>19</v>
      </c>
      <c r="C352" t="s">
        <v>8</v>
      </c>
      <c r="D352">
        <f>_xlfn.XLOOKUP(A352,PeriodMap!$A$2:$A$45,PeriodMap!$B$2:$B$45)</f>
        <v>2034</v>
      </c>
      <c r="E352" t="s">
        <v>239</v>
      </c>
      <c r="F352" t="s">
        <v>236</v>
      </c>
      <c r="G352" t="s">
        <v>6</v>
      </c>
      <c r="H352" t="s">
        <v>124</v>
      </c>
      <c r="I352" t="s">
        <v>39</v>
      </c>
      <c r="J352" t="s">
        <v>34</v>
      </c>
      <c r="K352">
        <v>8760</v>
      </c>
      <c r="L352" s="5">
        <f>_xlfn.XLOOKUP(_xlfn.CONCAT($B352,$C352,$D352),ECT_EfficiencyCostMaxAnnualUF!$J$2:$J$12484,ECT_EfficiencyCostMaxAnnualUF!$F$2:$F$12484)</f>
        <v>1</v>
      </c>
      <c r="M352" s="5">
        <f>_xlfn.XLOOKUP(_xlfn.CONCAT($B352,$C352,$D352),ECT_EfficiencyCostMaxAnnualUF!$J$2:$J$12484,ECT_EfficiencyCostMaxAnnualUF!$I$2:$I$12484)</f>
        <v>1</v>
      </c>
      <c r="N352" s="5">
        <f>_xlfn.XLOOKUP(_xlfn.CONCAT($B352,$C352,$D352),ECT_EfficiencyCostMaxAnnualUF!$J$2:$J$12484,ECT_EfficiencyCostMaxAnnualUF!$G$2:$G$12484)/1000</f>
        <v>3.8089423139999998</v>
      </c>
      <c r="O352" s="5">
        <f>_xlfn.XLOOKUP(_xlfn.CONCAT($B352,$C352,$D352),ECT_EfficiencyCostMaxAnnualUF!$J$2:$J$12484,ECT_EfficiencyCostMaxAnnualUF!$H$2:$H$12484)</f>
        <v>0</v>
      </c>
      <c r="P352" s="74">
        <f>_xlfn.XLOOKUP(_xlfn.CONCAT($B352,$D352+1),ECT_Lifetime!$D$2:$D$1000,ECT_Lifetime!$C$2:$C$1000)</f>
        <v>25</v>
      </c>
      <c r="Q352" s="1">
        <f>_xlfn.XLOOKUP(_xlfn.CONCAT($B352,$D352),ECT_OperationalInfo!$G$2:$G$362,ECT_OperationalInfo!$D$2:$D$362)</f>
        <v>7.4999999999999997E-3</v>
      </c>
      <c r="R352">
        <f>_xlfn.XLOOKUP(_xlfn.CONCAT($B352,$D352),ECT_OperationalInfo!$G$2:$G$362,ECT_OperationalInfo!$E$2:$E$362)</f>
        <v>1</v>
      </c>
      <c r="S352">
        <f>_xlfn.XLOOKUP(_xlfn.CONCAT($B352,$D352),ECT_OperationalInfo!$G$2:$G$362,ECT_OperationalInfo!$F$2:$F$362)</f>
        <v>1</v>
      </c>
      <c r="T352">
        <f>SUMIF(ECT_LegacyCapacity!$F$2:$F$257,_xlfn.CONCAT($C352,$B352),ECT_LegacyCapacity!$E$2:$E$257)*1000-IFERROR(SUMIFS(ECT_LegacyRetirement!$F$2:$F$2701,ECT_LegacyRetirement!$G$2:$G$2701,_xlfn.CONCAT($B352,$C352),ECT_LegacyRetirement!$E$2:$E$2701,"&lt;="&amp;D352)*1000,0)</f>
        <v>24128.916825999997</v>
      </c>
      <c r="U352" s="16">
        <f>IFERROR(SUMIFS(ECT_CapAddBounds!$F$2:$F$5959,ECT_CapAddBounds!$H$2:$H$5959,_xlfn.CONCAT($B352,$C352),ECT_CapAddBounds!$E$2:$E$5959,"&lt;="&amp;D352)*1000,0)</f>
        <v>12966.999999999998</v>
      </c>
      <c r="V352" s="16">
        <f>IFERROR(SUMIFS(ECT_CapAddBounds!$G$2:$G$5959,ECT_CapAddBounds!$H$2:$H$5959,_xlfn.CONCAT($B352,$C352),ECT_CapAddBounds!$E$2:$E$5959,"&lt;="&amp;D352)*1000,0)</f>
        <v>54689.000000000036</v>
      </c>
      <c r="W352" s="25"/>
      <c r="X352" s="29" t="s">
        <v>248</v>
      </c>
      <c r="Y352">
        <v>0.35</v>
      </c>
      <c r="Z352">
        <v>0.105</v>
      </c>
      <c r="AB352" s="25">
        <v>1</v>
      </c>
      <c r="AC352" s="25"/>
      <c r="AD352" s="24"/>
      <c r="AE352">
        <v>0</v>
      </c>
      <c r="AF352">
        <f>Y352*Conversions!$D$4</f>
        <v>0.43362115351489344</v>
      </c>
      <c r="AG352" s="3">
        <f t="shared" si="215"/>
        <v>3.3753211604851066</v>
      </c>
      <c r="AH352">
        <f t="shared" si="214"/>
        <v>25</v>
      </c>
      <c r="AI352">
        <f t="shared" si="212"/>
        <v>0.11442931981310331</v>
      </c>
      <c r="AJ352" s="14">
        <f t="shared" si="213"/>
        <v>29.496995752469712</v>
      </c>
    </row>
    <row r="353" spans="1:36" hidden="1" x14ac:dyDescent="0.25">
      <c r="A353">
        <v>5</v>
      </c>
      <c r="B353" t="s">
        <v>20</v>
      </c>
      <c r="C353" t="s">
        <v>8</v>
      </c>
      <c r="D353">
        <f>_xlfn.XLOOKUP(A353,PeriodMap!$A$2:$A$45,PeriodMap!$B$2:$B$45)</f>
        <v>2034</v>
      </c>
      <c r="E353" t="s">
        <v>239</v>
      </c>
      <c r="F353" t="s">
        <v>237</v>
      </c>
      <c r="G353" t="s">
        <v>6</v>
      </c>
      <c r="H353" t="s">
        <v>124</v>
      </c>
      <c r="I353" t="s">
        <v>39</v>
      </c>
      <c r="J353" t="s">
        <v>34</v>
      </c>
      <c r="K353">
        <v>8760</v>
      </c>
      <c r="L353" s="5">
        <f>_xlfn.XLOOKUP(_xlfn.CONCAT($B353,$C353,$D353),ECT_EfficiencyCostMaxAnnualUF!$J$2:$J$12484,ECT_EfficiencyCostMaxAnnualUF!$F$2:$F$12484)</f>
        <v>1</v>
      </c>
      <c r="M353" s="5">
        <f>_xlfn.XLOOKUP(_xlfn.CONCAT($B353,$C353,$D353),ECT_EfficiencyCostMaxAnnualUF!$J$2:$J$12484,ECT_EfficiencyCostMaxAnnualUF!$I$2:$I$12484)</f>
        <v>1</v>
      </c>
      <c r="N353" s="5">
        <f>_xlfn.XLOOKUP(_xlfn.CONCAT($B353,$C353,$D353),ECT_EfficiencyCostMaxAnnualUF!$J$2:$J$12484,ECT_EfficiencyCostMaxAnnualUF!$G$2:$G$12484)/1000</f>
        <v>3.7656254039999997</v>
      </c>
      <c r="O353" s="5">
        <f>_xlfn.XLOOKUP(_xlfn.CONCAT($B353,$C353,$D353),ECT_EfficiencyCostMaxAnnualUF!$J$2:$J$12484,ECT_EfficiencyCostMaxAnnualUF!$H$2:$H$12484)</f>
        <v>0</v>
      </c>
      <c r="P353" s="74">
        <f>_xlfn.XLOOKUP(_xlfn.CONCAT($B353,$D353+1),ECT_Lifetime!$D$2:$D$1000,ECT_Lifetime!$C$2:$C$1000)</f>
        <v>25</v>
      </c>
      <c r="Q353" s="1">
        <f>_xlfn.XLOOKUP(_xlfn.CONCAT($B353,$D353),ECT_OperationalInfo!$G$2:$G$362,ECT_OperationalInfo!$D$2:$D$362)</f>
        <v>6.0000000000000001E-3</v>
      </c>
      <c r="R353">
        <f>_xlfn.XLOOKUP(_xlfn.CONCAT($B353,$D353),ECT_OperationalInfo!$G$2:$G$362,ECT_OperationalInfo!$E$2:$E$362)</f>
        <v>1</v>
      </c>
      <c r="S353">
        <f>_xlfn.XLOOKUP(_xlfn.CONCAT($B353,$D353),ECT_OperationalInfo!$G$2:$G$362,ECT_OperationalInfo!$F$2:$F$362)</f>
        <v>1</v>
      </c>
      <c r="T353">
        <f>SUMIF(ECT_LegacyCapacity!$F$2:$F$257,_xlfn.CONCAT($C353,$B353),ECT_LegacyCapacity!$E$2:$E$257)*1000-IFERROR(SUMIFS(ECT_LegacyRetirement!$F$2:$F$2701,ECT_LegacyRetirement!$G$2:$G$2701,_xlfn.CONCAT($B353,$C353),ECT_LegacyRetirement!$E$2:$E$2701,"&lt;="&amp;D353)*1000,0)</f>
        <v>2030.8231740000001</v>
      </c>
      <c r="U353" s="16">
        <f>IFERROR(SUMIFS(ECT_CapAddBounds!$F$2:$F$5959,ECT_CapAddBounds!$H$2:$H$5959,_xlfn.CONCAT($B353,$C353),ECT_CapAddBounds!$E$2:$E$5959,"&lt;="&amp;D353)*1000,0)</f>
        <v>8277.0000000000018</v>
      </c>
      <c r="V353" s="16">
        <f>IFERROR(SUMIFS(ECT_CapAddBounds!$G$2:$G$5959,ECT_CapAddBounds!$H$2:$H$5959,_xlfn.CONCAT($B353,$C353),ECT_CapAddBounds!$E$2:$E$5959,"&lt;="&amp;D353)*1000,0)</f>
        <v>18751.000000000004</v>
      </c>
      <c r="W353" s="25"/>
      <c r="X353" s="25"/>
      <c r="Y353">
        <v>0.51</v>
      </c>
      <c r="Z353">
        <v>0.104</v>
      </c>
      <c r="AB353" s="25">
        <v>1</v>
      </c>
      <c r="AC353" s="25"/>
      <c r="AD353" s="24"/>
      <c r="AE353">
        <v>0</v>
      </c>
      <c r="AF353">
        <f>Y353*Conversions!$D$4</f>
        <v>0.63184796655027331</v>
      </c>
      <c r="AG353" s="3">
        <f t="shared" si="215"/>
        <v>3.1337774374497265</v>
      </c>
      <c r="AH353">
        <f t="shared" si="214"/>
        <v>25</v>
      </c>
      <c r="AI353">
        <f t="shared" si="212"/>
        <v>0.11357300490974749</v>
      </c>
      <c r="AJ353" s="14">
        <f t="shared" si="213"/>
        <v>27.59262590560169</v>
      </c>
    </row>
    <row r="354" spans="1:36" hidden="1" x14ac:dyDescent="0.25">
      <c r="A354">
        <v>5</v>
      </c>
      <c r="B354" t="s">
        <v>21</v>
      </c>
      <c r="C354" t="s">
        <v>8</v>
      </c>
      <c r="D354">
        <f>_xlfn.XLOOKUP(A354,PeriodMap!$A$2:$A$45,PeriodMap!$B$2:$B$45)</f>
        <v>2034</v>
      </c>
      <c r="E354" t="s">
        <v>239</v>
      </c>
      <c r="F354" t="s">
        <v>238</v>
      </c>
      <c r="G354" t="s">
        <v>6</v>
      </c>
      <c r="H354" t="s">
        <v>124</v>
      </c>
      <c r="I354" t="s">
        <v>40</v>
      </c>
      <c r="J354" t="s">
        <v>34</v>
      </c>
      <c r="K354">
        <v>8760</v>
      </c>
      <c r="L354" s="5">
        <f>_xlfn.XLOOKUP(_xlfn.CONCAT($B354,$C354,$D354),ECT_EfficiencyCostMaxAnnualUF!$J$2:$J$12484,ECT_EfficiencyCostMaxAnnualUF!$F$2:$F$12484)</f>
        <v>1</v>
      </c>
      <c r="M354" s="5">
        <f>_xlfn.XLOOKUP(_xlfn.CONCAT($B354,$C354,$D354),ECT_EfficiencyCostMaxAnnualUF!$J$2:$J$12484,ECT_EfficiencyCostMaxAnnualUF!$I$2:$I$12484)</f>
        <v>1</v>
      </c>
      <c r="N354" s="5">
        <f>_xlfn.XLOOKUP(_xlfn.CONCAT($B354,$C354,$D354),ECT_EfficiencyCostMaxAnnualUF!$J$2:$J$12484,ECT_EfficiencyCostMaxAnnualUF!$G$2:$G$12484)/1000</f>
        <v>10.024667279999999</v>
      </c>
      <c r="O354" s="5">
        <f>_xlfn.XLOOKUP(_xlfn.CONCAT($B354,$C354,$D354),ECT_EfficiencyCostMaxAnnualUF!$J$2:$J$12484,ECT_EfficiencyCostMaxAnnualUF!$H$2:$H$12484)</f>
        <v>0</v>
      </c>
      <c r="P354" s="74">
        <f>_xlfn.XLOOKUP(_xlfn.CONCAT($B354,$D354+1),ECT_Lifetime!$D$2:$D$1000,ECT_Lifetime!$C$2:$C$1000)</f>
        <v>25</v>
      </c>
      <c r="Q354" s="1">
        <f>_xlfn.XLOOKUP(_xlfn.CONCAT($B354,$D354),ECT_OperationalInfo!$G$2:$G$362,ECT_OperationalInfo!$D$2:$D$362)</f>
        <v>3.0000000000000001E-3</v>
      </c>
      <c r="R354">
        <f>_xlfn.XLOOKUP(_xlfn.CONCAT($B354,$D354),ECT_OperationalInfo!$G$2:$G$362,ECT_OperationalInfo!$E$2:$E$362)</f>
        <v>1</v>
      </c>
      <c r="S354">
        <f>_xlfn.XLOOKUP(_xlfn.CONCAT($B354,$D354),ECT_OperationalInfo!$G$2:$G$362,ECT_OperationalInfo!$F$2:$F$362)</f>
        <v>1</v>
      </c>
      <c r="T354">
        <f>SUMIF(ECT_LegacyCapacity!$F$2:$F$257,_xlfn.CONCAT($C354,$B354),ECT_LegacyCapacity!$E$2:$E$257)*1000-IFERROR(SUMIFS(ECT_LegacyRetirement!$F$2:$F$2701,ECT_LegacyRetirement!$G$2:$G$2701,_xlfn.CONCAT($B354,$C354),ECT_LegacyRetirement!$E$2:$E$2701,"&lt;="&amp;D354)*1000,0)</f>
        <v>20433.221667000002</v>
      </c>
      <c r="U354" s="16">
        <f>IFERROR(SUMIFS(ECT_CapAddBounds!$F$2:$F$5959,ECT_CapAddBounds!$H$2:$H$5959,_xlfn.CONCAT($B354,$C354),ECT_CapAddBounds!$E$2:$E$5959,"&lt;="&amp;D354)*1000,0)</f>
        <v>20717.999999999996</v>
      </c>
      <c r="V354" s="16">
        <f>IFERROR(SUMIFS(ECT_CapAddBounds!$G$2:$G$5959,ECT_CapAddBounds!$H$2:$H$5959,_xlfn.CONCAT($B354,$C354),ECT_CapAddBounds!$E$2:$E$5959,"&lt;="&amp;D354)*1000,0)</f>
        <v>75170.000000000015</v>
      </c>
      <c r="W354" s="25"/>
      <c r="X354" s="25"/>
      <c r="Y354">
        <v>0.68</v>
      </c>
      <c r="Z354">
        <v>0.105</v>
      </c>
      <c r="AB354" s="25">
        <v>1</v>
      </c>
      <c r="AC354" s="25"/>
      <c r="AD354" s="24"/>
      <c r="AE354">
        <v>0</v>
      </c>
      <c r="AF354">
        <f>Y354*Conversions!$D$4</f>
        <v>0.84246395540036456</v>
      </c>
      <c r="AG354" s="3">
        <f t="shared" si="215"/>
        <v>9.1822033245996337</v>
      </c>
      <c r="AH354">
        <f t="shared" si="214"/>
        <v>25</v>
      </c>
      <c r="AI354">
        <f t="shared" si="212"/>
        <v>0.11442931981310331</v>
      </c>
      <c r="AJ354" s="14">
        <f t="shared" si="213"/>
        <v>80.243449315235537</v>
      </c>
    </row>
    <row r="355" spans="1:36" s="19" customFormat="1" hidden="1" x14ac:dyDescent="0.25">
      <c r="A355" s="19">
        <v>5</v>
      </c>
      <c r="B355" s="19" t="s">
        <v>23</v>
      </c>
      <c r="C355" s="19" t="s">
        <v>8</v>
      </c>
      <c r="D355" s="19">
        <f>_xlfn.XLOOKUP(A355,PeriodMap!$A$2:$A$45,PeriodMap!$B$2:$B$45)</f>
        <v>2034</v>
      </c>
      <c r="E355" s="19" t="s">
        <v>239</v>
      </c>
      <c r="G355" s="19" t="s">
        <v>6</v>
      </c>
      <c r="H355" s="19" t="s">
        <v>124</v>
      </c>
      <c r="I355" s="19" t="s">
        <v>40</v>
      </c>
      <c r="J355" s="19" t="s">
        <v>34</v>
      </c>
      <c r="K355" s="19">
        <v>8760</v>
      </c>
      <c r="L355" s="37">
        <f>_xlfn.XLOOKUP(_xlfn.CONCAT($B355,$C355,$D355),ECT_EfficiencyCostMaxAnnualUF!$J$2:$J$12484,ECT_EfficiencyCostMaxAnnualUF!$F$2:$F$12484)</f>
        <v>1</v>
      </c>
      <c r="M355" s="37">
        <f>_xlfn.XLOOKUP(_xlfn.CONCAT($B355,$C355,$D355),ECT_EfficiencyCostMaxAnnualUF!$J$2:$J$12484,ECT_EfficiencyCostMaxAnnualUF!$I$2:$I$12484)</f>
        <v>1</v>
      </c>
      <c r="N355" s="37">
        <f>_xlfn.XLOOKUP(_xlfn.CONCAT($B355,$C355,$D355),ECT_EfficiencyCostMaxAnnualUF!$J$2:$J$12484,ECT_EfficiencyCostMaxAnnualUF!$G$2:$G$12484)/1000</f>
        <v>24.18036996</v>
      </c>
      <c r="O355" s="37">
        <f>_xlfn.XLOOKUP(_xlfn.CONCAT($B355,$C355,$D355),ECT_EfficiencyCostMaxAnnualUF!$J$2:$J$12484,ECT_EfficiencyCostMaxAnnualUF!$H$2:$H$12484)</f>
        <v>0</v>
      </c>
      <c r="P355" s="82">
        <f>_xlfn.XLOOKUP(_xlfn.CONCAT($B355,$D355+1),ECT_Lifetime!$D$2:$D$1000,ECT_Lifetime!$C$2:$C$1000)</f>
        <v>25</v>
      </c>
      <c r="Q355" s="39">
        <f>_xlfn.XLOOKUP(_xlfn.CONCAT($B355,$D355),ECT_OperationalInfo!$G$2:$G$362,ECT_OperationalInfo!$D$2:$D$362)</f>
        <v>5.0000000000000001E-3</v>
      </c>
      <c r="R355" s="19">
        <f>_xlfn.XLOOKUP(_xlfn.CONCAT($B355,$D355),ECT_OperationalInfo!$G$2:$G$362,ECT_OperationalInfo!$E$2:$E$362)</f>
        <v>1</v>
      </c>
      <c r="S355" s="19">
        <f>_xlfn.XLOOKUP(_xlfn.CONCAT($B355,$D355),ECT_OperationalInfo!$G$2:$G$362,ECT_OperationalInfo!$F$2:$F$362)</f>
        <v>1</v>
      </c>
      <c r="T355" s="19">
        <f>SUMIF(ECT_LegacyCapacity!$F$2:$F$257,_xlfn.CONCAT($C355,$B355),ECT_LegacyCapacity!$E$2:$E$257)*1000-IFERROR(SUMIFS(ECT_LegacyRetirement!$F$2:$F$2701,ECT_LegacyRetirement!$G$2:$G$2701,_xlfn.CONCAT($B355,$C355),ECT_LegacyRetirement!$E$2:$E$2701,"&lt;="&amp;D355)*1000,0)</f>
        <v>0</v>
      </c>
      <c r="U355" s="41">
        <f>IFERROR(SUMIFS(ECT_CapAddBounds!$F$2:$F$5959,ECT_CapAddBounds!$H$2:$H$5959,_xlfn.CONCAT($B355,$C355),ECT_CapAddBounds!$E$2:$E$5959,"&lt;="&amp;D355)*1000,0)</f>
        <v>0</v>
      </c>
      <c r="V355" s="41">
        <f>IFERROR(SUMIFS(ECT_CapAddBounds!$G$2:$G$5959,ECT_CapAddBounds!$H$2:$H$5959,_xlfn.CONCAT($B355,$C355),ECT_CapAddBounds!$E$2:$E$5959,"&lt;="&amp;D355)*1000,0)</f>
        <v>1500</v>
      </c>
      <c r="W355" s="42"/>
      <c r="X355" s="42"/>
      <c r="Y355" s="19">
        <v>6.7</v>
      </c>
      <c r="Z355" s="19">
        <v>0.112</v>
      </c>
      <c r="AA355" s="43"/>
      <c r="AB355" s="42">
        <v>1</v>
      </c>
      <c r="AC355" s="42"/>
      <c r="AD355" s="44"/>
      <c r="AE355" s="19">
        <v>0</v>
      </c>
      <c r="AF355" s="19">
        <f>Y355*Conversions!$D$4</f>
        <v>8.3007477958565321</v>
      </c>
      <c r="AG355" s="38">
        <f t="shared" si="215"/>
        <v>15.879622164143468</v>
      </c>
      <c r="AH355" s="19">
        <f t="shared" si="214"/>
        <v>25</v>
      </c>
      <c r="AI355" s="19">
        <f t="shared" si="212"/>
        <v>0.12047788778229078</v>
      </c>
      <c r="AJ355" s="45">
        <f t="shared" si="213"/>
        <v>131.80528357899746</v>
      </c>
    </row>
    <row r="356" spans="1:36" hidden="1" x14ac:dyDescent="0.25">
      <c r="A356" s="17">
        <v>5</v>
      </c>
      <c r="B356" s="17" t="s">
        <v>13</v>
      </c>
      <c r="C356" s="17" t="s">
        <v>80</v>
      </c>
      <c r="D356" s="17">
        <f>_xlfn.XLOOKUP(A356,PeriodMap!$A$2:$A$45,PeriodMap!$B$2:$B$45)</f>
        <v>2034</v>
      </c>
      <c r="E356" s="17" t="s">
        <v>227</v>
      </c>
      <c r="F356" s="17" t="s">
        <v>229</v>
      </c>
      <c r="G356" s="17" t="s">
        <v>6</v>
      </c>
      <c r="H356" s="17" t="s">
        <v>124</v>
      </c>
      <c r="I356" s="17" t="s">
        <v>33</v>
      </c>
      <c r="J356" s="17" t="s">
        <v>34</v>
      </c>
      <c r="K356" s="17">
        <v>8760</v>
      </c>
      <c r="L356" s="18">
        <f t="shared" ref="L356:S356" si="216">AVERAGE(L344,L332,L320,L308,L296)</f>
        <v>0.38096819999999998</v>
      </c>
      <c r="M356" s="18">
        <f t="shared" si="216"/>
        <v>0.85</v>
      </c>
      <c r="N356" s="18">
        <f t="shared" si="216"/>
        <v>13.721031290000003</v>
      </c>
      <c r="O356" s="18">
        <f t="shared" si="216"/>
        <v>133.5230182</v>
      </c>
      <c r="P356" s="18">
        <f t="shared" si="216"/>
        <v>40</v>
      </c>
      <c r="Q356" s="18">
        <f t="shared" si="216"/>
        <v>6.6000000000000003E-2</v>
      </c>
      <c r="R356" s="18">
        <f t="shared" si="216"/>
        <v>0.3</v>
      </c>
      <c r="S356" s="18">
        <f t="shared" si="216"/>
        <v>0.3</v>
      </c>
      <c r="T356" s="20">
        <f>T296+T308+T320+T332+T344</f>
        <v>238567.96999899999</v>
      </c>
      <c r="U356" s="20">
        <f t="shared" ref="U356:V356" si="217">U296+U308+U320+U332+U344</f>
        <v>26280</v>
      </c>
      <c r="V356" s="20">
        <f t="shared" si="217"/>
        <v>77506.999999999985</v>
      </c>
      <c r="W356" s="1">
        <f>CarriersTech_characteristics!$G$2</f>
        <v>17.207187650000002</v>
      </c>
      <c r="X356" s="1">
        <f>CarriersTech_characteristics!$H$28*1000</f>
        <v>1942097.6230000001</v>
      </c>
      <c r="Y356" s="18">
        <f>AVERAGE(Y344,Y332,Y320,Y308,Y296)</f>
        <v>3</v>
      </c>
      <c r="Z356" s="18">
        <f>AVERAGE(Z344,Z332,Z320,Z308,Z296)</f>
        <v>0.10500000000000001</v>
      </c>
      <c r="AB356" s="1">
        <f>1/L356/(1-Q356)</f>
        <v>2.8103758044980376</v>
      </c>
      <c r="AC356" s="25"/>
      <c r="AD356" s="31">
        <f>X356/(W356*Conversions!$D$2)</f>
        <v>0.40631575182871843</v>
      </c>
      <c r="AE356" s="18">
        <f t="shared" ref="AE356:AJ356" si="218">AVERAGE(AE344,AE332,AE320,AE308,AE296)</f>
        <v>7.8507860294473842E-5</v>
      </c>
      <c r="AF356" s="18">
        <f t="shared" si="218"/>
        <v>3.7167527444133723</v>
      </c>
      <c r="AG356" s="18">
        <f t="shared" si="218"/>
        <v>10.004278545586629</v>
      </c>
      <c r="AH356" s="18">
        <f t="shared" si="218"/>
        <v>40</v>
      </c>
      <c r="AI356" s="18">
        <f t="shared" si="218"/>
        <v>0.10697140835497035</v>
      </c>
      <c r="AJ356" s="18">
        <f t="shared" si="218"/>
        <v>93.522920745221626</v>
      </c>
    </row>
    <row r="357" spans="1:36" hidden="1" x14ac:dyDescent="0.25">
      <c r="A357" s="17">
        <v>5</v>
      </c>
      <c r="B357" s="17" t="s">
        <v>14</v>
      </c>
      <c r="C357" s="17" t="s">
        <v>80</v>
      </c>
      <c r="D357" s="17">
        <f>_xlfn.XLOOKUP(A357,PeriodMap!$A$2:$A$45,PeriodMap!$B$2:$B$45)</f>
        <v>2034</v>
      </c>
      <c r="E357" s="17" t="s">
        <v>227</v>
      </c>
      <c r="F357" s="17" t="s">
        <v>234</v>
      </c>
      <c r="G357" s="17" t="s">
        <v>6</v>
      </c>
      <c r="H357" s="17" t="s">
        <v>124</v>
      </c>
      <c r="I357" s="17" t="s">
        <v>35</v>
      </c>
      <c r="J357" s="17" t="s">
        <v>34</v>
      </c>
      <c r="K357" s="17">
        <v>8760</v>
      </c>
      <c r="L357" s="18">
        <f t="shared" ref="L357:S357" si="219">AVERAGE(L345,L333,L321,L309,L297)</f>
        <v>0.40444272199999992</v>
      </c>
      <c r="M357" s="18">
        <f t="shared" si="219"/>
        <v>0.85</v>
      </c>
      <c r="N357" s="18">
        <f t="shared" si="219"/>
        <v>8.512227803</v>
      </c>
      <c r="O357" s="18">
        <f t="shared" si="219"/>
        <v>0</v>
      </c>
      <c r="P357" s="18">
        <f t="shared" si="219"/>
        <v>25</v>
      </c>
      <c r="Q357" s="18">
        <f t="shared" si="219"/>
        <v>0.02</v>
      </c>
      <c r="R357" s="18">
        <f t="shared" si="219"/>
        <v>0.9</v>
      </c>
      <c r="S357" s="18">
        <f t="shared" si="219"/>
        <v>0.9</v>
      </c>
      <c r="T357" s="20">
        <f t="shared" ref="T357:V357" si="220">T297+T309+T321+T333+T345</f>
        <v>30557.200000000001</v>
      </c>
      <c r="U357" s="20">
        <f t="shared" si="220"/>
        <v>370</v>
      </c>
      <c r="V357" s="20">
        <f t="shared" si="220"/>
        <v>7376.9999999999991</v>
      </c>
      <c r="W357" s="1">
        <f>CarriersTech_characteristics!$G$3</f>
        <v>37.681199999999997</v>
      </c>
      <c r="X357" s="1">
        <f>CarriersTech_characteristics!$H$3*1000</f>
        <v>3025024.5490000001</v>
      </c>
      <c r="Y357" s="18">
        <f t="shared" ref="Y357:Z357" si="221">AVERAGE(Y345,Y333,Y321,Y309,Y297)</f>
        <v>2.9</v>
      </c>
      <c r="Z357" s="18">
        <f t="shared" si="221"/>
        <v>0.10500000000000001</v>
      </c>
      <c r="AB357" s="1">
        <f>1/L357/(1-Q357)</f>
        <v>2.5229979617863076</v>
      </c>
      <c r="AC357" s="25"/>
      <c r="AD357" s="31">
        <f>(X357*Conversions!$D$3)/(W357*Conversions!$D$2)</f>
        <v>0.23958587284408495</v>
      </c>
      <c r="AE357" s="18">
        <f t="shared" ref="AE357:AJ357" si="222">AVERAGE(AE345,AE333,AE321,AE309,AE297)</f>
        <v>0</v>
      </c>
      <c r="AF357" s="18">
        <f t="shared" si="222"/>
        <v>3.5928609862662606</v>
      </c>
      <c r="AG357" s="18">
        <f t="shared" si="222"/>
        <v>4.9193668167337403</v>
      </c>
      <c r="AH357" s="18">
        <f t="shared" si="222"/>
        <v>25</v>
      </c>
      <c r="AI357" s="18">
        <f t="shared" si="222"/>
        <v>0.11442931981310331</v>
      </c>
      <c r="AJ357" s="18">
        <f t="shared" si="222"/>
        <v>42.990440079242902</v>
      </c>
    </row>
    <row r="358" spans="1:36" hidden="1" x14ac:dyDescent="0.25">
      <c r="A358" s="17">
        <v>5</v>
      </c>
      <c r="B358" s="17" t="s">
        <v>16</v>
      </c>
      <c r="C358" s="17" t="s">
        <v>80</v>
      </c>
      <c r="D358" s="17">
        <f>_xlfn.XLOOKUP(A358,PeriodMap!$A$2:$A$45,PeriodMap!$B$2:$B$45)</f>
        <v>2034</v>
      </c>
      <c r="E358" s="17" t="s">
        <v>227</v>
      </c>
      <c r="F358" s="17"/>
      <c r="G358" s="17" t="s">
        <v>6</v>
      </c>
      <c r="H358" s="17" t="s">
        <v>124</v>
      </c>
      <c r="I358" s="17" t="s">
        <v>35</v>
      </c>
      <c r="J358" s="17" t="s">
        <v>34</v>
      </c>
      <c r="K358" s="17">
        <v>8760</v>
      </c>
      <c r="L358" s="18">
        <f t="shared" ref="L358:S358" si="223">AVERAGE(L346,L334,L322,L310,L298)</f>
        <v>0.28070162799999998</v>
      </c>
      <c r="M358" s="18">
        <f t="shared" si="223"/>
        <v>0.85</v>
      </c>
      <c r="N358" s="18">
        <f t="shared" si="223"/>
        <v>6.6797506490000007</v>
      </c>
      <c r="O358" s="18">
        <f t="shared" si="223"/>
        <v>0</v>
      </c>
      <c r="P358" s="18">
        <f t="shared" si="223"/>
        <v>25</v>
      </c>
      <c r="Q358" s="18">
        <f t="shared" si="223"/>
        <v>0.01</v>
      </c>
      <c r="R358" s="18">
        <f t="shared" si="223"/>
        <v>1</v>
      </c>
      <c r="S358" s="18">
        <f t="shared" si="223"/>
        <v>1</v>
      </c>
      <c r="T358" s="20">
        <f t="shared" ref="T358:V358" si="224">T298+T310+T322+T334+T346</f>
        <v>0</v>
      </c>
      <c r="U358" s="20">
        <f t="shared" si="224"/>
        <v>0</v>
      </c>
      <c r="V358" s="20">
        <f t="shared" si="224"/>
        <v>24000</v>
      </c>
      <c r="W358" s="1">
        <f>CarriersTech_characteristics!$G$3</f>
        <v>37.681199999999997</v>
      </c>
      <c r="X358" s="1">
        <f>CarriersTech_characteristics!$H$3*1000</f>
        <v>3025024.5490000001</v>
      </c>
      <c r="Y358" s="18">
        <f t="shared" ref="Y358:Z358" si="225">AVERAGE(Y346,Y334,Y322,Y310,Y298)</f>
        <v>0.7</v>
      </c>
      <c r="Z358" s="18">
        <f t="shared" si="225"/>
        <v>0.10500000000000001</v>
      </c>
      <c r="AB358" s="1">
        <f>1/L358/(1-Q358)</f>
        <v>3.5984864687033813</v>
      </c>
      <c r="AC358" s="25"/>
      <c r="AD358" s="31">
        <f>(X358*Conversions!$D$3)/(W358*Conversions!$D$2)</f>
        <v>0.23958587284408495</v>
      </c>
      <c r="AE358" s="18">
        <f t="shared" ref="AE358:AJ358" si="226">AVERAGE(AE346,AE334,AE322,AE310,AE298)</f>
        <v>0</v>
      </c>
      <c r="AF358" s="18">
        <f t="shared" si="226"/>
        <v>0.86724230702978689</v>
      </c>
      <c r="AG358" s="18">
        <f t="shared" si="226"/>
        <v>5.8125083419702133</v>
      </c>
      <c r="AH358" s="18">
        <f t="shared" si="226"/>
        <v>25</v>
      </c>
      <c r="AI358" s="18">
        <f t="shared" si="226"/>
        <v>0.11442931981310331</v>
      </c>
      <c r="AJ358" s="18">
        <f t="shared" si="226"/>
        <v>50.795620837943865</v>
      </c>
    </row>
    <row r="359" spans="1:36" hidden="1" x14ac:dyDescent="0.25">
      <c r="A359" s="17">
        <v>5</v>
      </c>
      <c r="B359" s="17" t="s">
        <v>17</v>
      </c>
      <c r="C359" s="17" t="s">
        <v>80</v>
      </c>
      <c r="D359" s="17">
        <f>_xlfn.XLOOKUP(A359,PeriodMap!$A$2:$A$45,PeriodMap!$B$2:$B$45)</f>
        <v>2034</v>
      </c>
      <c r="E359" s="17" t="s">
        <v>227</v>
      </c>
      <c r="F359" s="17" t="s">
        <v>235</v>
      </c>
      <c r="G359" s="17" t="s">
        <v>6</v>
      </c>
      <c r="H359" s="17" t="s">
        <v>124</v>
      </c>
      <c r="I359" s="17" t="s">
        <v>36</v>
      </c>
      <c r="J359" s="17" t="s">
        <v>34</v>
      </c>
      <c r="K359" s="17">
        <v>8760</v>
      </c>
      <c r="L359" s="18">
        <f t="shared" ref="L359:S359" si="227">AVERAGE(L347,L335,L323,L311,L299)</f>
        <v>1</v>
      </c>
      <c r="M359" s="18">
        <f t="shared" si="227"/>
        <v>0.70916666699999997</v>
      </c>
      <c r="N359" s="18">
        <f t="shared" si="227"/>
        <v>20.833210350000002</v>
      </c>
      <c r="O359" s="18">
        <f t="shared" si="227"/>
        <v>0</v>
      </c>
      <c r="P359" s="18">
        <f t="shared" si="227"/>
        <v>40</v>
      </c>
      <c r="Q359" s="18">
        <f t="shared" si="227"/>
        <v>0.10780000000000001</v>
      </c>
      <c r="R359" s="18">
        <f t="shared" si="227"/>
        <v>0.01</v>
      </c>
      <c r="S359" s="18">
        <f t="shared" si="227"/>
        <v>0.01</v>
      </c>
      <c r="T359" s="20">
        <f t="shared" ref="T359:V359" si="228">T299+T311+T323+T335+T347</f>
        <v>8180.0099999999993</v>
      </c>
      <c r="U359" s="20">
        <f t="shared" si="228"/>
        <v>8200</v>
      </c>
      <c r="V359" s="20">
        <f t="shared" si="228"/>
        <v>9199</v>
      </c>
      <c r="W359" s="27"/>
      <c r="X359" s="27"/>
      <c r="Y359" s="18">
        <f t="shared" ref="Y359:Z359" si="229">AVERAGE(Y347,Y335,Y323,Y311,Y299)</f>
        <v>4.3</v>
      </c>
      <c r="Z359" s="18">
        <f t="shared" si="229"/>
        <v>0.10500000000000001</v>
      </c>
      <c r="AB359" s="1">
        <f>1/L359/(1-Q359)</f>
        <v>1.1208249271463797</v>
      </c>
      <c r="AC359" s="25"/>
      <c r="AD359" s="26"/>
      <c r="AE359" s="18">
        <f t="shared" ref="AE359:AJ359" si="230">AVERAGE(AE347,AE335,AE323,AE311,AE299)</f>
        <v>0</v>
      </c>
      <c r="AF359" s="18">
        <f t="shared" si="230"/>
        <v>5.3273456003258337</v>
      </c>
      <c r="AG359" s="18">
        <f t="shared" si="230"/>
        <v>15.505864749674169</v>
      </c>
      <c r="AH359" s="18">
        <f t="shared" si="230"/>
        <v>40</v>
      </c>
      <c r="AI359" s="18">
        <f t="shared" si="230"/>
        <v>0.10697140835497035</v>
      </c>
      <c r="AJ359" s="18">
        <f t="shared" si="230"/>
        <v>144.95335705238193</v>
      </c>
    </row>
    <row r="360" spans="1:36" hidden="1" x14ac:dyDescent="0.25">
      <c r="A360" s="17">
        <v>5</v>
      </c>
      <c r="B360" s="17" t="s">
        <v>22</v>
      </c>
      <c r="C360" s="17" t="s">
        <v>80</v>
      </c>
      <c r="D360" s="17">
        <f>_xlfn.XLOOKUP(A360,PeriodMap!$A$2:$A$45,PeriodMap!$B$2:$B$45)</f>
        <v>2034</v>
      </c>
      <c r="E360" s="17" t="s">
        <v>227</v>
      </c>
      <c r="F360" s="17"/>
      <c r="G360" s="17" t="s">
        <v>6</v>
      </c>
      <c r="H360" s="17" t="s">
        <v>124</v>
      </c>
      <c r="I360" s="17" t="s">
        <v>36</v>
      </c>
      <c r="J360" s="17" t="s">
        <v>34</v>
      </c>
      <c r="K360" s="17">
        <v>8760</v>
      </c>
      <c r="L360" s="18">
        <f t="shared" ref="L360:S360" si="231">AVERAGE(L348,L336,L324,L312,L300)</f>
        <v>1</v>
      </c>
      <c r="M360" s="18">
        <f t="shared" si="231"/>
        <v>0.70916666699999997</v>
      </c>
      <c r="N360" s="18">
        <f t="shared" si="231"/>
        <v>35.289429389999995</v>
      </c>
      <c r="O360" s="18">
        <f t="shared" si="231"/>
        <v>0</v>
      </c>
      <c r="P360" s="18">
        <f t="shared" si="231"/>
        <v>30</v>
      </c>
      <c r="Q360" s="18">
        <f t="shared" si="231"/>
        <v>0.05</v>
      </c>
      <c r="R360" s="18">
        <f t="shared" si="231"/>
        <v>0.01</v>
      </c>
      <c r="S360" s="18">
        <f t="shared" si="231"/>
        <v>0.01</v>
      </c>
      <c r="T360" s="20">
        <f t="shared" ref="T360:V360" si="232">T300+T312+T324+T336+T348</f>
        <v>0</v>
      </c>
      <c r="U360" s="20">
        <f t="shared" si="232"/>
        <v>500</v>
      </c>
      <c r="V360" s="20">
        <f t="shared" si="232"/>
        <v>859.00000000000011</v>
      </c>
      <c r="W360" s="27"/>
      <c r="X360" s="27"/>
      <c r="Y360" s="18">
        <f t="shared" ref="Y360:Z360" si="233">AVERAGE(Y348,Y336,Y324,Y312,Y300)</f>
        <v>5</v>
      </c>
      <c r="Z360" s="18">
        <f t="shared" si="233"/>
        <v>0.10500000000000001</v>
      </c>
      <c r="AB360" s="1">
        <f>1/L360/(1-Q360)</f>
        <v>1.0526315789473684</v>
      </c>
      <c r="AC360" s="25"/>
      <c r="AD360" s="26"/>
      <c r="AE360" s="18">
        <f t="shared" ref="AE360:AJ360" si="234">AVERAGE(AE348,AE336,AE324,AE312,AE300)</f>
        <v>0</v>
      </c>
      <c r="AF360" s="18">
        <f t="shared" si="234"/>
        <v>6.1945879073556211</v>
      </c>
      <c r="AG360" s="18">
        <f t="shared" si="234"/>
        <v>29.094841482644377</v>
      </c>
      <c r="AH360" s="18">
        <f t="shared" si="234"/>
        <v>30</v>
      </c>
      <c r="AI360" s="18">
        <f t="shared" si="234"/>
        <v>0.11052848152960512</v>
      </c>
      <c r="AJ360" s="18">
        <f t="shared" si="234"/>
        <v>263.2338839727143</v>
      </c>
    </row>
    <row r="361" spans="1:36" hidden="1" x14ac:dyDescent="0.25">
      <c r="A361" s="17">
        <v>5</v>
      </c>
      <c r="B361" s="17" t="s">
        <v>15</v>
      </c>
      <c r="C361" s="17" t="s">
        <v>80</v>
      </c>
      <c r="D361" s="17">
        <f>_xlfn.XLOOKUP(A361,PeriodMap!$A$2:$A$45,PeriodMap!$B$2:$B$45)</f>
        <v>2034</v>
      </c>
      <c r="E361" s="17" t="s">
        <v>231</v>
      </c>
      <c r="F361" s="17" t="s">
        <v>232</v>
      </c>
      <c r="G361" s="17" t="s">
        <v>6</v>
      </c>
      <c r="H361" s="17" t="s">
        <v>124</v>
      </c>
      <c r="I361" s="17" t="s">
        <v>37</v>
      </c>
      <c r="J361" s="17" t="s">
        <v>34</v>
      </c>
      <c r="K361" s="17">
        <v>8760</v>
      </c>
      <c r="L361" s="18">
        <f t="shared" ref="L361:S361" si="235">AVERAGE(L349,L337,L325,L313,L301)</f>
        <v>1</v>
      </c>
      <c r="M361" s="18">
        <f t="shared" si="235"/>
        <v>1</v>
      </c>
      <c r="N361" s="18">
        <f t="shared" si="235"/>
        <v>19.631814519999999</v>
      </c>
      <c r="O361" s="18">
        <f t="shared" si="235"/>
        <v>0</v>
      </c>
      <c r="P361" s="18">
        <f t="shared" si="235"/>
        <v>40</v>
      </c>
      <c r="Q361" s="18">
        <f t="shared" si="235"/>
        <v>6.0000000000000001E-3</v>
      </c>
      <c r="R361" s="18">
        <f t="shared" si="235"/>
        <v>1</v>
      </c>
      <c r="S361" s="18">
        <f t="shared" si="235"/>
        <v>1</v>
      </c>
      <c r="T361" s="20">
        <f t="shared" ref="T361:V361" si="236">T301+T313+T325+T337+T349</f>
        <v>46491.18</v>
      </c>
      <c r="U361" s="20">
        <f t="shared" si="236"/>
        <v>13918</v>
      </c>
      <c r="V361" s="20">
        <f t="shared" si="236"/>
        <v>16430</v>
      </c>
      <c r="W361" s="25"/>
      <c r="X361" s="28"/>
      <c r="Y361" s="18">
        <f t="shared" ref="Y361:Z361" si="237">AVERAGE(Y349,Y337,Y325,Y313,Y301)</f>
        <v>4.4000000000000004</v>
      </c>
      <c r="Z361" s="18">
        <f t="shared" si="237"/>
        <v>0.10500000000000001</v>
      </c>
      <c r="AB361" s="24"/>
      <c r="AC361" s="1">
        <f>L361-Q361</f>
        <v>0.99399999999999999</v>
      </c>
      <c r="AD361" s="24"/>
      <c r="AE361" s="18">
        <f t="shared" ref="AE361:AJ361" si="238">AVERAGE(AE349,AE337,AE325,AE313,AE301)</f>
        <v>0</v>
      </c>
      <c r="AF361" s="18">
        <f t="shared" si="238"/>
        <v>5.4512373584729472</v>
      </c>
      <c r="AG361" s="18">
        <f t="shared" si="238"/>
        <v>14.180577161527051</v>
      </c>
      <c r="AH361" s="18">
        <f t="shared" si="238"/>
        <v>40</v>
      </c>
      <c r="AI361" s="18">
        <f t="shared" si="238"/>
        <v>0.10697140835497035</v>
      </c>
      <c r="AJ361" s="18">
        <f t="shared" si="238"/>
        <v>132.56418121065303</v>
      </c>
    </row>
    <row r="362" spans="1:36" hidden="1" x14ac:dyDescent="0.25">
      <c r="A362" s="17">
        <v>5</v>
      </c>
      <c r="B362" s="17" t="s">
        <v>18</v>
      </c>
      <c r="C362" s="17" t="s">
        <v>80</v>
      </c>
      <c r="D362" s="17">
        <f>_xlfn.XLOOKUP(A362,PeriodMap!$A$2:$A$45,PeriodMap!$B$2:$B$45)</f>
        <v>2034</v>
      </c>
      <c r="E362" s="17" t="s">
        <v>231</v>
      </c>
      <c r="F362" s="17" t="s">
        <v>233</v>
      </c>
      <c r="G362" s="17" t="s">
        <v>6</v>
      </c>
      <c r="H362" s="17" t="s">
        <v>124</v>
      </c>
      <c r="I362" s="17" t="s">
        <v>37</v>
      </c>
      <c r="J362" s="17" t="s">
        <v>34</v>
      </c>
      <c r="K362" s="17">
        <v>8760</v>
      </c>
      <c r="L362" s="18">
        <f t="shared" ref="L362:S362" si="239">AVERAGE(L350,L338,L326,L314,L302)</f>
        <v>1</v>
      </c>
      <c r="M362" s="18">
        <f t="shared" si="239"/>
        <v>1</v>
      </c>
      <c r="N362" s="18">
        <f t="shared" si="239"/>
        <v>11.825348760000001</v>
      </c>
      <c r="O362" s="18">
        <f t="shared" si="239"/>
        <v>0</v>
      </c>
      <c r="P362" s="18">
        <f t="shared" si="239"/>
        <v>35</v>
      </c>
      <c r="Q362" s="18">
        <f t="shared" si="239"/>
        <v>0.01</v>
      </c>
      <c r="R362" s="18">
        <f t="shared" si="239"/>
        <v>1</v>
      </c>
      <c r="S362" s="18">
        <f t="shared" si="239"/>
        <v>1</v>
      </c>
      <c r="T362" s="20">
        <f t="shared" ref="T362:V362" si="240">T302+T314+T326+T338+T350</f>
        <v>4939.05</v>
      </c>
      <c r="U362" s="20">
        <f t="shared" si="240"/>
        <v>538.00000000000023</v>
      </c>
      <c r="V362" s="20">
        <f t="shared" si="240"/>
        <v>5397.9999999999982</v>
      </c>
      <c r="W362" s="25"/>
      <c r="X362" s="28"/>
      <c r="Y362" s="18">
        <f t="shared" ref="Y362:Z362" si="241">AVERAGE(Y350,Y338,Y326,Y314,Y302)</f>
        <v>2.4</v>
      </c>
      <c r="Z362" s="18">
        <f t="shared" si="241"/>
        <v>8.3500000000000005E-2</v>
      </c>
      <c r="AB362" s="24"/>
      <c r="AC362" s="1">
        <f>L362-Q362</f>
        <v>0.99</v>
      </c>
      <c r="AD362" s="24"/>
      <c r="AE362" s="18">
        <f t="shared" ref="AE362:AJ362" si="242">AVERAGE(AE350,AE338,AE326,AE314,AE302)</f>
        <v>0</v>
      </c>
      <c r="AF362" s="18">
        <f t="shared" si="242"/>
        <v>2.973402195530698</v>
      </c>
      <c r="AG362" s="18">
        <f t="shared" si="242"/>
        <v>8.8519465644693032</v>
      </c>
      <c r="AH362" s="18">
        <f t="shared" si="242"/>
        <v>35</v>
      </c>
      <c r="AI362" s="18">
        <f t="shared" si="242"/>
        <v>8.8866958914066166E-2</v>
      </c>
      <c r="AJ362" s="18">
        <f t="shared" si="242"/>
        <v>99.608973600965513</v>
      </c>
    </row>
    <row r="363" spans="1:36" hidden="1" x14ac:dyDescent="0.25">
      <c r="A363" s="17">
        <v>5</v>
      </c>
      <c r="B363" s="17" t="s">
        <v>7</v>
      </c>
      <c r="C363" s="17" t="s">
        <v>80</v>
      </c>
      <c r="D363" s="17">
        <f>_xlfn.XLOOKUP(A363,PeriodMap!$A$2:$A$45,PeriodMap!$B$2:$B$45)</f>
        <v>2034</v>
      </c>
      <c r="E363" s="17" t="s">
        <v>227</v>
      </c>
      <c r="F363" s="17" t="s">
        <v>230</v>
      </c>
      <c r="G363" s="17" t="s">
        <v>6</v>
      </c>
      <c r="H363" s="17" t="s">
        <v>124</v>
      </c>
      <c r="I363" s="17" t="s">
        <v>38</v>
      </c>
      <c r="J363" s="17" t="s">
        <v>34</v>
      </c>
      <c r="K363" s="17">
        <v>8760</v>
      </c>
      <c r="L363" s="18">
        <f t="shared" ref="L363:S363" si="243">AVERAGE(L351,L339,L327,L315,L303)</f>
        <v>0.23884589699999997</v>
      </c>
      <c r="M363" s="18">
        <f t="shared" si="243"/>
        <v>1</v>
      </c>
      <c r="N363" s="18">
        <f t="shared" si="243"/>
        <v>7.6613977000000002</v>
      </c>
      <c r="O363" s="18">
        <f t="shared" si="243"/>
        <v>0</v>
      </c>
      <c r="P363" s="18">
        <f t="shared" si="243"/>
        <v>20</v>
      </c>
      <c r="Q363" s="18">
        <f t="shared" si="243"/>
        <v>0.1</v>
      </c>
      <c r="R363" s="18">
        <f t="shared" si="243"/>
        <v>0.06</v>
      </c>
      <c r="S363" s="18">
        <f t="shared" si="243"/>
        <v>0.06</v>
      </c>
      <c r="T363" s="20">
        <f t="shared" ref="T363:V363" si="244">T303+T315+T327+T339+T351</f>
        <v>10830.04</v>
      </c>
      <c r="U363" s="20">
        <f t="shared" si="244"/>
        <v>4347</v>
      </c>
      <c r="V363" s="20">
        <f t="shared" si="244"/>
        <v>6696.9999999999982</v>
      </c>
      <c r="W363" s="1">
        <f>CarriersTech_characteristics!$G$7</f>
        <v>13.648968</v>
      </c>
      <c r="X363" s="1">
        <f>CarriersTech_characteristics!$H$5*1000</f>
        <v>1656436.6880000001</v>
      </c>
      <c r="Y363" s="18">
        <f t="shared" ref="Y363:Z363" si="245">AVERAGE(Y351,Y339,Y327,Y315,Y303)</f>
        <v>1</v>
      </c>
      <c r="Z363" s="18">
        <f t="shared" si="245"/>
        <v>8.3500000000000005E-2</v>
      </c>
      <c r="AB363" s="1">
        <f>1/L363/(1-Q363)</f>
        <v>4.6519999927447415</v>
      </c>
      <c r="AC363" s="25"/>
      <c r="AD363" s="30">
        <f>X363/(W363*Conversions!$D$2)</f>
        <v>0.43689545093040172</v>
      </c>
      <c r="AE363" s="18">
        <f t="shared" ref="AE363:AJ363" si="246">AVERAGE(AE351,AE339,AE327,AE315,AE303)</f>
        <v>0</v>
      </c>
      <c r="AF363" s="18">
        <f t="shared" si="246"/>
        <v>1.2389175814711242</v>
      </c>
      <c r="AG363" s="18">
        <f t="shared" si="246"/>
        <v>6.4224801185288758</v>
      </c>
      <c r="AH363" s="18">
        <f t="shared" si="246"/>
        <v>20</v>
      </c>
      <c r="AI363" s="18">
        <f t="shared" si="246"/>
        <v>0.10451929579519206</v>
      </c>
      <c r="AJ363" s="18">
        <f t="shared" si="246"/>
        <v>61.447793631463718</v>
      </c>
    </row>
    <row r="364" spans="1:36" hidden="1" x14ac:dyDescent="0.25">
      <c r="A364" s="17">
        <v>5</v>
      </c>
      <c r="B364" s="17" t="s">
        <v>19</v>
      </c>
      <c r="C364" s="17" t="s">
        <v>80</v>
      </c>
      <c r="D364" s="17">
        <f>_xlfn.XLOOKUP(A364,PeriodMap!$A$2:$A$45,PeriodMap!$B$2:$B$45)</f>
        <v>2034</v>
      </c>
      <c r="E364" s="17" t="s">
        <v>239</v>
      </c>
      <c r="F364" s="17" t="s">
        <v>236</v>
      </c>
      <c r="G364" s="17" t="s">
        <v>6</v>
      </c>
      <c r="H364" s="17" t="s">
        <v>124</v>
      </c>
      <c r="I364" s="17" t="s">
        <v>39</v>
      </c>
      <c r="J364" s="17" t="s">
        <v>34</v>
      </c>
      <c r="K364" s="17">
        <v>8760</v>
      </c>
      <c r="L364" s="18">
        <f t="shared" ref="L364:S364" si="247">AVERAGE(L352,L340,L328,L316,L304)</f>
        <v>1</v>
      </c>
      <c r="M364" s="18">
        <f t="shared" si="247"/>
        <v>1</v>
      </c>
      <c r="N364" s="18">
        <f t="shared" si="247"/>
        <v>3.8089423140000003</v>
      </c>
      <c r="O364" s="18">
        <f t="shared" si="247"/>
        <v>0</v>
      </c>
      <c r="P364" s="18">
        <f t="shared" si="247"/>
        <v>25</v>
      </c>
      <c r="Q364" s="18">
        <f t="shared" si="247"/>
        <v>7.4999999999999997E-3</v>
      </c>
      <c r="R364" s="18">
        <f t="shared" si="247"/>
        <v>1</v>
      </c>
      <c r="S364" s="18">
        <f t="shared" si="247"/>
        <v>1</v>
      </c>
      <c r="T364" s="20">
        <f t="shared" ref="T364:V364" si="248">T304+T316+T328+T340+T352</f>
        <v>58366.792573999992</v>
      </c>
      <c r="U364" s="20">
        <f t="shared" si="248"/>
        <v>90048</v>
      </c>
      <c r="V364" s="20">
        <f t="shared" si="248"/>
        <v>379175.00000000006</v>
      </c>
      <c r="W364" s="25"/>
      <c r="X364" s="29" t="s">
        <v>248</v>
      </c>
      <c r="Y364" s="18">
        <f t="shared" ref="Y364:Z364" si="249">AVERAGE(Y352,Y340,Y328,Y316,Y304)</f>
        <v>0.35</v>
      </c>
      <c r="Z364" s="18">
        <f t="shared" si="249"/>
        <v>0.10500000000000001</v>
      </c>
      <c r="AB364" s="25">
        <v>1</v>
      </c>
      <c r="AC364" s="25"/>
      <c r="AD364" s="24"/>
      <c r="AE364" s="18">
        <f t="shared" ref="AE364:AJ364" si="250">AVERAGE(AE352,AE340,AE328,AE316,AE304)</f>
        <v>0</v>
      </c>
      <c r="AF364" s="18">
        <f t="shared" si="250"/>
        <v>0.43362115351489344</v>
      </c>
      <c r="AG364" s="18">
        <f t="shared" si="250"/>
        <v>3.3753211604851066</v>
      </c>
      <c r="AH364" s="18">
        <f t="shared" si="250"/>
        <v>25</v>
      </c>
      <c r="AI364" s="18">
        <f t="shared" si="250"/>
        <v>0.11442931981310331</v>
      </c>
      <c r="AJ364" s="18">
        <f t="shared" si="250"/>
        <v>29.496995752469712</v>
      </c>
    </row>
    <row r="365" spans="1:36" hidden="1" x14ac:dyDescent="0.25">
      <c r="A365" s="17">
        <v>5</v>
      </c>
      <c r="B365" s="17" t="s">
        <v>20</v>
      </c>
      <c r="C365" s="17" t="s">
        <v>80</v>
      </c>
      <c r="D365" s="17">
        <f>_xlfn.XLOOKUP(A365,PeriodMap!$A$2:$A$45,PeriodMap!$B$2:$B$45)</f>
        <v>2034</v>
      </c>
      <c r="E365" s="17" t="s">
        <v>239</v>
      </c>
      <c r="F365" s="17" t="s">
        <v>237</v>
      </c>
      <c r="G365" s="17" t="s">
        <v>6</v>
      </c>
      <c r="H365" s="17" t="s">
        <v>124</v>
      </c>
      <c r="I365" s="17" t="s">
        <v>39</v>
      </c>
      <c r="J365" s="17" t="s">
        <v>34</v>
      </c>
      <c r="K365" s="17">
        <v>8760</v>
      </c>
      <c r="L365" s="18">
        <f t="shared" ref="L365:S365" si="251">AVERAGE(L353,L341,L329,L317,L305)</f>
        <v>1</v>
      </c>
      <c r="M365" s="18">
        <f t="shared" si="251"/>
        <v>1</v>
      </c>
      <c r="N365" s="18">
        <f t="shared" si="251"/>
        <v>3.7656254039999992</v>
      </c>
      <c r="O365" s="18">
        <f t="shared" si="251"/>
        <v>0</v>
      </c>
      <c r="P365" s="18">
        <f t="shared" si="251"/>
        <v>25</v>
      </c>
      <c r="Q365" s="18">
        <f t="shared" si="251"/>
        <v>6.0000000000000001E-3</v>
      </c>
      <c r="R365" s="18">
        <f t="shared" si="251"/>
        <v>1</v>
      </c>
      <c r="S365" s="18">
        <f t="shared" si="251"/>
        <v>1</v>
      </c>
      <c r="T365" s="20">
        <f t="shared" ref="T365:V365" si="252">T305+T317+T329+T341+T353</f>
        <v>9468.2674249999982</v>
      </c>
      <c r="U365" s="20">
        <f t="shared" si="252"/>
        <v>45868</v>
      </c>
      <c r="V365" s="20">
        <f t="shared" si="252"/>
        <v>118603.99999999999</v>
      </c>
      <c r="W365" s="25"/>
      <c r="X365" s="25"/>
      <c r="Y365" s="18">
        <f t="shared" ref="Y365:Z365" si="253">AVERAGE(Y353,Y341,Y329,Y317,Y305)</f>
        <v>0.51</v>
      </c>
      <c r="Z365" s="18">
        <f t="shared" si="253"/>
        <v>0.10400000000000001</v>
      </c>
      <c r="AB365" s="25">
        <v>1</v>
      </c>
      <c r="AC365" s="25"/>
      <c r="AD365" s="24"/>
      <c r="AE365" s="18">
        <f t="shared" ref="AE365:AJ365" si="254">AVERAGE(AE353,AE341,AE329,AE317,AE305)</f>
        <v>0</v>
      </c>
      <c r="AF365" s="18">
        <f t="shared" si="254"/>
        <v>0.63184796655027331</v>
      </c>
      <c r="AG365" s="18">
        <f t="shared" si="254"/>
        <v>3.1337774374497265</v>
      </c>
      <c r="AH365" s="18">
        <f t="shared" si="254"/>
        <v>25</v>
      </c>
      <c r="AI365" s="18">
        <f t="shared" si="254"/>
        <v>0.11357300490974749</v>
      </c>
      <c r="AJ365" s="18">
        <f t="shared" si="254"/>
        <v>27.592625905601686</v>
      </c>
    </row>
    <row r="366" spans="1:36" hidden="1" x14ac:dyDescent="0.25">
      <c r="A366" s="17">
        <v>5</v>
      </c>
      <c r="B366" s="17" t="s">
        <v>21</v>
      </c>
      <c r="C366" s="17" t="s">
        <v>80</v>
      </c>
      <c r="D366" s="17">
        <f>_xlfn.XLOOKUP(A366,PeriodMap!$A$2:$A$45,PeriodMap!$B$2:$B$45)</f>
        <v>2034</v>
      </c>
      <c r="E366" s="17" t="s">
        <v>239</v>
      </c>
      <c r="F366" s="17" t="s">
        <v>238</v>
      </c>
      <c r="G366" s="17" t="s">
        <v>6</v>
      </c>
      <c r="H366" s="17" t="s">
        <v>124</v>
      </c>
      <c r="I366" s="17" t="s">
        <v>40</v>
      </c>
      <c r="J366" s="17" t="s">
        <v>34</v>
      </c>
      <c r="K366" s="17">
        <v>8760</v>
      </c>
      <c r="L366" s="18">
        <f t="shared" ref="L366:S366" si="255">AVERAGE(L354,L342,L330,L318,L306)</f>
        <v>1</v>
      </c>
      <c r="M366" s="18">
        <f t="shared" si="255"/>
        <v>1</v>
      </c>
      <c r="N366" s="18">
        <f t="shared" si="255"/>
        <v>10.024667279999999</v>
      </c>
      <c r="O366" s="18">
        <f t="shared" si="255"/>
        <v>0</v>
      </c>
      <c r="P366" s="18">
        <f t="shared" si="255"/>
        <v>25</v>
      </c>
      <c r="Q366" s="18">
        <f t="shared" si="255"/>
        <v>3.0000000000000001E-3</v>
      </c>
      <c r="R366" s="18">
        <f t="shared" si="255"/>
        <v>1</v>
      </c>
      <c r="S366" s="18">
        <f t="shared" si="255"/>
        <v>1</v>
      </c>
      <c r="T366" s="20">
        <f t="shared" ref="T366:V366" si="256">T306+T318+T330+T342+T354</f>
        <v>42663.45</v>
      </c>
      <c r="U366" s="20">
        <f t="shared" si="256"/>
        <v>44714</v>
      </c>
      <c r="V366" s="20">
        <f t="shared" si="256"/>
        <v>188017</v>
      </c>
      <c r="W366" s="25"/>
      <c r="X366" s="25"/>
      <c r="Y366" s="18">
        <f t="shared" ref="Y366:Z366" si="257">AVERAGE(Y354,Y342,Y330,Y318,Y306)</f>
        <v>0.68</v>
      </c>
      <c r="Z366" s="18">
        <f t="shared" si="257"/>
        <v>0.10500000000000001</v>
      </c>
      <c r="AB366" s="25">
        <v>1</v>
      </c>
      <c r="AC366" s="25"/>
      <c r="AD366" s="24"/>
      <c r="AE366" s="18">
        <f t="shared" ref="AE366:AJ366" si="258">AVERAGE(AE354,AE342,AE330,AE318,AE306)</f>
        <v>0</v>
      </c>
      <c r="AF366" s="18">
        <f t="shared" si="258"/>
        <v>0.84246395540036456</v>
      </c>
      <c r="AG366" s="18">
        <f t="shared" si="258"/>
        <v>9.1822033245996337</v>
      </c>
      <c r="AH366" s="18">
        <f t="shared" si="258"/>
        <v>25</v>
      </c>
      <c r="AI366" s="18">
        <f t="shared" si="258"/>
        <v>0.11442931981310331</v>
      </c>
      <c r="AJ366" s="18">
        <f t="shared" si="258"/>
        <v>80.243449315235537</v>
      </c>
    </row>
    <row r="367" spans="1:36" s="19" customFormat="1" hidden="1" x14ac:dyDescent="0.25">
      <c r="A367" s="83">
        <v>5</v>
      </c>
      <c r="B367" s="83" t="s">
        <v>23</v>
      </c>
      <c r="C367" s="83" t="s">
        <v>80</v>
      </c>
      <c r="D367" s="83">
        <f>_xlfn.XLOOKUP(A367,PeriodMap!$A$2:$A$45,PeriodMap!$B$2:$B$45)</f>
        <v>2034</v>
      </c>
      <c r="E367" s="83" t="s">
        <v>239</v>
      </c>
      <c r="F367" s="83"/>
      <c r="G367" s="83" t="s">
        <v>6</v>
      </c>
      <c r="H367" s="83" t="s">
        <v>124</v>
      </c>
      <c r="I367" s="83" t="s">
        <v>40</v>
      </c>
      <c r="J367" s="83" t="s">
        <v>34</v>
      </c>
      <c r="K367" s="83">
        <v>8760</v>
      </c>
      <c r="L367" s="84">
        <f t="shared" ref="L367:S367" si="259">AVERAGE(L355,L343,L331,L319,L307)</f>
        <v>1</v>
      </c>
      <c r="M367" s="84">
        <f t="shared" si="259"/>
        <v>1</v>
      </c>
      <c r="N367" s="84">
        <f t="shared" si="259"/>
        <v>24.18036996</v>
      </c>
      <c r="O367" s="84">
        <f t="shared" si="259"/>
        <v>0</v>
      </c>
      <c r="P367" s="84">
        <f t="shared" si="259"/>
        <v>25</v>
      </c>
      <c r="Q367" s="84">
        <f t="shared" si="259"/>
        <v>5.0000000000000001E-3</v>
      </c>
      <c r="R367" s="84">
        <f t="shared" si="259"/>
        <v>1</v>
      </c>
      <c r="S367" s="84">
        <f t="shared" si="259"/>
        <v>1</v>
      </c>
      <c r="T367" s="85">
        <f t="shared" ref="T367:V367" si="260">T307+T319+T331+T343+T355</f>
        <v>0</v>
      </c>
      <c r="U367" s="85">
        <f t="shared" si="260"/>
        <v>500</v>
      </c>
      <c r="V367" s="85">
        <f t="shared" si="260"/>
        <v>3500</v>
      </c>
      <c r="W367" s="42"/>
      <c r="X367" s="42"/>
      <c r="Y367" s="84">
        <f t="shared" ref="Y367:Z367" si="261">AVERAGE(Y355,Y343,Y331,Y319,Y307)</f>
        <v>6.7</v>
      </c>
      <c r="Z367" s="84">
        <f t="shared" si="261"/>
        <v>0.11200000000000002</v>
      </c>
      <c r="AA367" s="43"/>
      <c r="AB367" s="42">
        <v>1</v>
      </c>
      <c r="AC367" s="42"/>
      <c r="AD367" s="44"/>
      <c r="AE367" s="84">
        <f t="shared" ref="AE367:AJ367" si="262">AVERAGE(AE355,AE343,AE331,AE319,AE307)</f>
        <v>0</v>
      </c>
      <c r="AF367" s="84">
        <f t="shared" si="262"/>
        <v>8.3007477958565321</v>
      </c>
      <c r="AG367" s="84">
        <f t="shared" si="262"/>
        <v>15.879622164143466</v>
      </c>
      <c r="AH367" s="84">
        <f t="shared" si="262"/>
        <v>25</v>
      </c>
      <c r="AI367" s="84">
        <f t="shared" si="262"/>
        <v>0.12047788778229078</v>
      </c>
      <c r="AJ367" s="84">
        <f t="shared" si="262"/>
        <v>131.80528357899746</v>
      </c>
    </row>
    <row r="368" spans="1:36" hidden="1" x14ac:dyDescent="0.25">
      <c r="A368">
        <v>6</v>
      </c>
      <c r="B368" t="s">
        <v>13</v>
      </c>
      <c r="C368" t="s">
        <v>12</v>
      </c>
      <c r="D368">
        <f>_xlfn.XLOOKUP(A368,PeriodMap!$A$2:$A$45,PeriodMap!$B$2:$B$45)</f>
        <v>2039</v>
      </c>
      <c r="E368" t="s">
        <v>227</v>
      </c>
      <c r="F368" t="s">
        <v>229</v>
      </c>
      <c r="G368" t="s">
        <v>6</v>
      </c>
      <c r="H368" t="s">
        <v>124</v>
      </c>
      <c r="I368" t="s">
        <v>33</v>
      </c>
      <c r="J368" t="s">
        <v>34</v>
      </c>
      <c r="K368">
        <v>8760</v>
      </c>
      <c r="L368" s="5">
        <f>_xlfn.XLOOKUP(_xlfn.CONCAT($B368,$C368,$D368),ECT_EfficiencyCostMaxAnnualUF!$J$2:$J$12484,ECT_EfficiencyCostMaxAnnualUF!$F$2:$F$12484)</f>
        <v>0.38096819999999998</v>
      </c>
      <c r="M368" s="5">
        <f>_xlfn.XLOOKUP(_xlfn.CONCAT($B368,$C368,$D368),ECT_EfficiencyCostMaxAnnualUF!$J$2:$J$12484,ECT_EfficiencyCostMaxAnnualUF!$I$2:$I$12484)</f>
        <v>0.85</v>
      </c>
      <c r="N368" s="5">
        <f>_xlfn.XLOOKUP(_xlfn.CONCAT($B368,$C368,$D368),ECT_EfficiencyCostMaxAnnualUF!$J$2:$J$12484,ECT_EfficiencyCostMaxAnnualUF!$G$2:$G$12484)/1000</f>
        <v>13.721031290000001</v>
      </c>
      <c r="O368" s="5">
        <f>_xlfn.XLOOKUP(_xlfn.CONCAT($B368,$C368,$D368),ECT_EfficiencyCostMaxAnnualUF!$J$2:$J$12484,ECT_EfficiencyCostMaxAnnualUF!$H$2:$H$12484)</f>
        <v>133.5230182</v>
      </c>
      <c r="P368" s="74">
        <f>_xlfn.XLOOKUP(_xlfn.CONCAT($B368,$D368+1),ECT_Lifetime!$D$2:$D$1000,ECT_Lifetime!$C$2:$C$1000)</f>
        <v>40</v>
      </c>
      <c r="Q368" s="1">
        <f>_xlfn.XLOOKUP(_xlfn.CONCAT($B368,$D368),ECT_OperationalInfo!$G$2:$G$362,ECT_OperationalInfo!$D$2:$D$362)</f>
        <v>6.6000000000000003E-2</v>
      </c>
      <c r="R368">
        <f>_xlfn.XLOOKUP(_xlfn.CONCAT($B368,$D368),ECT_OperationalInfo!$G$2:$G$362,ECT_OperationalInfo!$E$2:$E$362)</f>
        <v>0.3</v>
      </c>
      <c r="S368">
        <f>_xlfn.XLOOKUP(_xlfn.CONCAT($B368,$D368),ECT_OperationalInfo!$G$2:$G$362,ECT_OperationalInfo!$F$2:$F$362)</f>
        <v>0.3</v>
      </c>
      <c r="T368">
        <f>SUMIF(ECT_LegacyCapacity!$F$2:$F$257,_xlfn.CONCAT($C368,$B368),ECT_LegacyCapacity!$E$2:$E$257)*1000-IFERROR(SUMIFS(ECT_LegacyRetirement!$F$2:$F$2701,ECT_LegacyRetirement!$G$2:$G$2701,_xlfn.CONCAT($B368,$C368),ECT_LegacyRetirement!$E$2:$E$2701,"&lt;="&amp;D368)*1000,0)</f>
        <v>57881.538983999999</v>
      </c>
      <c r="U368" s="16">
        <f>IFERROR(SUMIFS(ECT_CapAddBounds!$F$2:$F$5959,ECT_CapAddBounds!$H$2:$H$5959,_xlfn.CONCAT($B368,$C368),ECT_CapAddBounds!$E$2:$E$5959,"&lt;="&amp;D368)*1000,0)</f>
        <v>4760</v>
      </c>
      <c r="V368" s="16">
        <f>IFERROR(SUMIFS(ECT_CapAddBounds!$G$2:$G$5959,ECT_CapAddBounds!$H$2:$H$5959,_xlfn.CONCAT($B368,$C368),ECT_CapAddBounds!$E$2:$E$5959,"&lt;="&amp;D368)*1000,0)</f>
        <v>29951</v>
      </c>
      <c r="W368" s="1">
        <f>CarriersTech_characteristics!$G$2</f>
        <v>17.207187650000002</v>
      </c>
      <c r="X368" s="1">
        <f>CarriersTech_characteristics!$H$28*1000</f>
        <v>1942097.6230000001</v>
      </c>
      <c r="Y368" s="7">
        <v>3</v>
      </c>
      <c r="Z368">
        <v>0.105</v>
      </c>
      <c r="AA368" s="35"/>
      <c r="AB368" s="1">
        <f>1/L368/(1-Q368)</f>
        <v>2.8103758044980376</v>
      </c>
      <c r="AC368" s="25"/>
      <c r="AD368" s="31">
        <f>X368/(W368*Conversions!$D$2)</f>
        <v>0.40631575182871843</v>
      </c>
      <c r="AE368" s="11">
        <f>O368/W368/Conversions!$D$2*AB368</f>
        <v>7.8507860294473842E-5</v>
      </c>
      <c r="AF368">
        <f>Y368*Conversions!$D$4</f>
        <v>3.7167527444133723</v>
      </c>
      <c r="AG368" s="3">
        <f t="shared" ref="AG368:AG399" si="263">N368-AF368</f>
        <v>10.004278545586629</v>
      </c>
      <c r="AH368">
        <f>P368</f>
        <v>40</v>
      </c>
      <c r="AI368">
        <f t="shared" ref="AI368:AI427" si="264">Z368/(1-(1+Z368)^-AH368)</f>
        <v>0.10697140835497033</v>
      </c>
      <c r="AJ368" s="14">
        <f t="shared" ref="AJ368:AJ427" si="265">AG368/AI368</f>
        <v>93.522920745221626</v>
      </c>
    </row>
    <row r="369" spans="1:36" hidden="1" x14ac:dyDescent="0.25">
      <c r="A369">
        <v>6</v>
      </c>
      <c r="B369" t="s">
        <v>14</v>
      </c>
      <c r="C369" t="s">
        <v>12</v>
      </c>
      <c r="D369">
        <f>_xlfn.XLOOKUP(A369,PeriodMap!$A$2:$A$45,PeriodMap!$B$2:$B$45)</f>
        <v>2039</v>
      </c>
      <c r="E369" t="s">
        <v>227</v>
      </c>
      <c r="F369" t="s">
        <v>234</v>
      </c>
      <c r="G369" t="s">
        <v>6</v>
      </c>
      <c r="H369" t="s">
        <v>124</v>
      </c>
      <c r="I369" t="s">
        <v>35</v>
      </c>
      <c r="J369" t="s">
        <v>34</v>
      </c>
      <c r="K369">
        <v>8760</v>
      </c>
      <c r="L369" s="5">
        <f>_xlfn.XLOOKUP(_xlfn.CONCAT($B369,$C369,$D369),ECT_EfficiencyCostMaxAnnualUF!$J$2:$J$12484,ECT_EfficiencyCostMaxAnnualUF!$F$2:$F$12484)</f>
        <v>0.40444272199999998</v>
      </c>
      <c r="M369" s="5">
        <f>_xlfn.XLOOKUP(_xlfn.CONCAT($B369,$C369,$D369),ECT_EfficiencyCostMaxAnnualUF!$J$2:$J$12484,ECT_EfficiencyCostMaxAnnualUF!$I$2:$I$12484)</f>
        <v>0.85</v>
      </c>
      <c r="N369" s="5">
        <f>_xlfn.XLOOKUP(_xlfn.CONCAT($B369,$C369,$D369),ECT_EfficiencyCostMaxAnnualUF!$J$2:$J$12484,ECT_EfficiencyCostMaxAnnualUF!$G$2:$G$12484)/1000</f>
        <v>8.512227803</v>
      </c>
      <c r="O369" s="5">
        <f>_xlfn.XLOOKUP(_xlfn.CONCAT($B369,$C369,$D369),ECT_EfficiencyCostMaxAnnualUF!$J$2:$J$12484,ECT_EfficiencyCostMaxAnnualUF!$H$2:$H$12484)</f>
        <v>0</v>
      </c>
      <c r="P369" s="74">
        <f>_xlfn.XLOOKUP(_xlfn.CONCAT($B369,$D369+1),ECT_Lifetime!$D$2:$D$1000,ECT_Lifetime!$C$2:$C$1000)</f>
        <v>25</v>
      </c>
      <c r="Q369" s="1">
        <f>_xlfn.XLOOKUP(_xlfn.CONCAT($B369,$D369),ECT_OperationalInfo!$G$2:$G$362,ECT_OperationalInfo!$D$2:$D$362)</f>
        <v>0.02</v>
      </c>
      <c r="R369">
        <f>_xlfn.XLOOKUP(_xlfn.CONCAT($B369,$D369),ECT_OperationalInfo!$G$2:$G$362,ECT_OperationalInfo!$E$2:$E$362)</f>
        <v>0.9</v>
      </c>
      <c r="S369">
        <f>_xlfn.XLOOKUP(_xlfn.CONCAT($B369,$D369),ECT_OperationalInfo!$G$2:$G$362,ECT_OperationalInfo!$F$2:$F$362)</f>
        <v>0.9</v>
      </c>
      <c r="T369">
        <f>SUMIF(ECT_LegacyCapacity!$F$2:$F$257,_xlfn.CONCAT($C369,$B369),ECT_LegacyCapacity!$E$2:$E$257)*1000-IFERROR(SUMIFS(ECT_LegacyRetirement!$F$2:$F$2701,ECT_LegacyRetirement!$G$2:$G$2701,_xlfn.CONCAT($B369,$C369),ECT_LegacyRetirement!$E$2:$E$2701,"&lt;="&amp;D369)*1000,0)</f>
        <v>6490.5467170000011</v>
      </c>
      <c r="U369" s="16">
        <f>IFERROR(SUMIFS(ECT_CapAddBounds!$F$2:$F$5959,ECT_CapAddBounds!$H$2:$H$5959,_xlfn.CONCAT($B369,$C369),ECT_CapAddBounds!$E$2:$E$5959,"&lt;="&amp;D369)*1000,0)</f>
        <v>0</v>
      </c>
      <c r="V369" s="16">
        <f>IFERROR(SUMIFS(ECT_CapAddBounds!$G$2:$G$5959,ECT_CapAddBounds!$H$2:$H$5959,_xlfn.CONCAT($B369,$C369),ECT_CapAddBounds!$E$2:$E$5959,"&lt;="&amp;D369)*1000,0)</f>
        <v>2808.0000000000027</v>
      </c>
      <c r="W369" s="1">
        <f>CarriersTech_characteristics!$G$3</f>
        <v>37.681199999999997</v>
      </c>
      <c r="X369" s="1">
        <f>CarriersTech_characteristics!$H$3*1000</f>
        <v>3025024.5490000001</v>
      </c>
      <c r="Y369">
        <v>2.9</v>
      </c>
      <c r="Z369">
        <v>0.105</v>
      </c>
      <c r="AB369" s="1">
        <f>1/L369/(1-Q369)</f>
        <v>2.5229979617863072</v>
      </c>
      <c r="AC369" s="25"/>
      <c r="AD369" s="31">
        <f>(X369*Conversions!$D$3)/(W369*Conversions!$D$2)</f>
        <v>0.23958587284408495</v>
      </c>
      <c r="AE369">
        <v>0</v>
      </c>
      <c r="AF369">
        <f>Y369*Conversions!$D$4</f>
        <v>3.5928609862662602</v>
      </c>
      <c r="AG369" s="3">
        <f t="shared" si="263"/>
        <v>4.9193668167337403</v>
      </c>
      <c r="AH369">
        <f t="shared" ref="AH369:AH427" si="266">P369</f>
        <v>25</v>
      </c>
      <c r="AI369">
        <f t="shared" si="264"/>
        <v>0.11442931981310331</v>
      </c>
      <c r="AJ369" s="14">
        <f t="shared" si="265"/>
        <v>42.990440079242902</v>
      </c>
    </row>
    <row r="370" spans="1:36" hidden="1" x14ac:dyDescent="0.25">
      <c r="A370">
        <v>6</v>
      </c>
      <c r="B370" t="s">
        <v>16</v>
      </c>
      <c r="C370" t="s">
        <v>12</v>
      </c>
      <c r="D370">
        <f>_xlfn.XLOOKUP(A370,PeriodMap!$A$2:$A$45,PeriodMap!$B$2:$B$45)</f>
        <v>2039</v>
      </c>
      <c r="E370" t="s">
        <v>227</v>
      </c>
      <c r="G370" t="s">
        <v>6</v>
      </c>
      <c r="H370" t="s">
        <v>124</v>
      </c>
      <c r="I370" t="s">
        <v>35</v>
      </c>
      <c r="J370" t="s">
        <v>34</v>
      </c>
      <c r="K370">
        <v>8760</v>
      </c>
      <c r="L370" s="5">
        <f>_xlfn.XLOOKUP(_xlfn.CONCAT($B370,$C370,$D370),ECT_EfficiencyCostMaxAnnualUF!$J$2:$J$12484,ECT_EfficiencyCostMaxAnnualUF!$F$2:$F$12484)</f>
        <v>0.28070162799999998</v>
      </c>
      <c r="M370" s="5">
        <f>_xlfn.XLOOKUP(_xlfn.CONCAT($B370,$C370,$D370),ECT_EfficiencyCostMaxAnnualUF!$J$2:$J$12484,ECT_EfficiencyCostMaxAnnualUF!$I$2:$I$12484)</f>
        <v>0.85</v>
      </c>
      <c r="N370" s="5">
        <f>_xlfn.XLOOKUP(_xlfn.CONCAT($B370,$C370,$D370),ECT_EfficiencyCostMaxAnnualUF!$J$2:$J$12484,ECT_EfficiencyCostMaxAnnualUF!$G$2:$G$12484)/1000</f>
        <v>6.6797506489999998</v>
      </c>
      <c r="O370" s="5">
        <f>_xlfn.XLOOKUP(_xlfn.CONCAT($B370,$C370,$D370),ECT_EfficiencyCostMaxAnnualUF!$J$2:$J$12484,ECT_EfficiencyCostMaxAnnualUF!$H$2:$H$12484)</f>
        <v>0</v>
      </c>
      <c r="P370" s="74">
        <f>_xlfn.XLOOKUP(_xlfn.CONCAT($B370,$D370+1),ECT_Lifetime!$D$2:$D$1000,ECT_Lifetime!$C$2:$C$1000)</f>
        <v>25</v>
      </c>
      <c r="Q370" s="1">
        <f>_xlfn.XLOOKUP(_xlfn.CONCAT($B370,$D370),ECT_OperationalInfo!$G$2:$G$362,ECT_OperationalInfo!$D$2:$D$362)</f>
        <v>0.01</v>
      </c>
      <c r="R370">
        <f>_xlfn.XLOOKUP(_xlfn.CONCAT($B370,$D370),ECT_OperationalInfo!$G$2:$G$362,ECT_OperationalInfo!$E$2:$E$362)</f>
        <v>1</v>
      </c>
      <c r="S370">
        <f>_xlfn.XLOOKUP(_xlfn.CONCAT($B370,$D370),ECT_OperationalInfo!$G$2:$G$362,ECT_OperationalInfo!$F$2:$F$362)</f>
        <v>1</v>
      </c>
      <c r="T370">
        <f>SUMIF(ECT_LegacyCapacity!$F$2:$F$257,_xlfn.CONCAT($C370,$B370),ECT_LegacyCapacity!$E$2:$E$257)*1000-IFERROR(SUMIFS(ECT_LegacyRetirement!$F$2:$F$2701,ECT_LegacyRetirement!$G$2:$G$2701,_xlfn.CONCAT($B370,$C370),ECT_LegacyRetirement!$E$2:$E$2701,"&lt;="&amp;D370)*1000,0)</f>
        <v>0</v>
      </c>
      <c r="U370" s="16">
        <f>IFERROR(SUMIFS(ECT_CapAddBounds!$F$2:$F$5959,ECT_CapAddBounds!$H$2:$H$5959,_xlfn.CONCAT($B370,$C370),ECT_CapAddBounds!$E$2:$E$5959,"&lt;="&amp;D370)*1000,0)</f>
        <v>0</v>
      </c>
      <c r="V370" s="16">
        <f>IFERROR(SUMIFS(ECT_CapAddBounds!$G$2:$G$5959,ECT_CapAddBounds!$H$2:$H$5959,_xlfn.CONCAT($B370,$C370),ECT_CapAddBounds!$E$2:$E$5959,"&lt;="&amp;D370)*1000,0)</f>
        <v>9100.0000000000164</v>
      </c>
      <c r="W370" s="1">
        <f>CarriersTech_characteristics!$G$3</f>
        <v>37.681199999999997</v>
      </c>
      <c r="X370" s="1">
        <f>CarriersTech_characteristics!$H$3*1000</f>
        <v>3025024.5490000001</v>
      </c>
      <c r="Y370">
        <v>0.7</v>
      </c>
      <c r="Z370">
        <v>0.105</v>
      </c>
      <c r="AB370" s="1">
        <f>1/L370/(1-Q370)</f>
        <v>3.5984864687033813</v>
      </c>
      <c r="AC370" s="25"/>
      <c r="AD370" s="31">
        <f>(X370*Conversions!$D$3)/(W370*Conversions!$D$2)</f>
        <v>0.23958587284408495</v>
      </c>
      <c r="AE370">
        <v>0</v>
      </c>
      <c r="AF370">
        <f>Y370*Conversions!$D$4</f>
        <v>0.86724230702978689</v>
      </c>
      <c r="AG370" s="3">
        <f t="shared" si="263"/>
        <v>5.8125083419702133</v>
      </c>
      <c r="AH370">
        <f t="shared" si="266"/>
        <v>25</v>
      </c>
      <c r="AI370">
        <f t="shared" si="264"/>
        <v>0.11442931981310331</v>
      </c>
      <c r="AJ370" s="14">
        <f t="shared" si="265"/>
        <v>50.795620837943865</v>
      </c>
    </row>
    <row r="371" spans="1:36" hidden="1" x14ac:dyDescent="0.25">
      <c r="A371">
        <v>6</v>
      </c>
      <c r="B371" t="s">
        <v>17</v>
      </c>
      <c r="C371" t="s">
        <v>12</v>
      </c>
      <c r="D371">
        <f>_xlfn.XLOOKUP(A371,PeriodMap!$A$2:$A$45,PeriodMap!$B$2:$B$45)</f>
        <v>2039</v>
      </c>
      <c r="E371" t="s">
        <v>227</v>
      </c>
      <c r="F371" t="s">
        <v>235</v>
      </c>
      <c r="G371" t="s">
        <v>6</v>
      </c>
      <c r="H371" t="s">
        <v>124</v>
      </c>
      <c r="I371" t="s">
        <v>36</v>
      </c>
      <c r="J371" t="s">
        <v>34</v>
      </c>
      <c r="K371">
        <v>8760</v>
      </c>
      <c r="L371" s="5">
        <f>_xlfn.XLOOKUP(_xlfn.CONCAT($B371,$C371,$D371),ECT_EfficiencyCostMaxAnnualUF!$J$2:$J$12484,ECT_EfficiencyCostMaxAnnualUF!$F$2:$F$12484)</f>
        <v>1</v>
      </c>
      <c r="M371" s="5">
        <f>_xlfn.XLOOKUP(_xlfn.CONCAT($B371,$C371,$D371),ECT_EfficiencyCostMaxAnnualUF!$J$2:$J$12484,ECT_EfficiencyCostMaxAnnualUF!$I$2:$I$12484)</f>
        <v>0.70916666699999997</v>
      </c>
      <c r="N371" s="5">
        <f>_xlfn.XLOOKUP(_xlfn.CONCAT($B371,$C371,$D371),ECT_EfficiencyCostMaxAnnualUF!$J$2:$J$12484,ECT_EfficiencyCostMaxAnnualUF!$G$2:$G$12484)/1000</f>
        <v>20.833210350000002</v>
      </c>
      <c r="O371" s="5">
        <f>_xlfn.XLOOKUP(_xlfn.CONCAT($B371,$C371,$D371),ECT_EfficiencyCostMaxAnnualUF!$J$2:$J$12484,ECT_EfficiencyCostMaxAnnualUF!$H$2:$H$12484)</f>
        <v>0</v>
      </c>
      <c r="P371" s="74">
        <f>_xlfn.XLOOKUP(_xlfn.CONCAT($B371,$D371+1),ECT_Lifetime!$D$2:$D$1000,ECT_Lifetime!$C$2:$C$1000)</f>
        <v>40</v>
      </c>
      <c r="Q371" s="1">
        <f>_xlfn.XLOOKUP(_xlfn.CONCAT($B371,$D371),ECT_OperationalInfo!$G$2:$G$362,ECT_OperationalInfo!$D$2:$D$362)</f>
        <v>0.10780000000000001</v>
      </c>
      <c r="R371">
        <f>_xlfn.XLOOKUP(_xlfn.CONCAT($B371,$D371),ECT_OperationalInfo!$G$2:$G$362,ECT_OperationalInfo!$E$2:$E$362)</f>
        <v>0.01</v>
      </c>
      <c r="S371">
        <f>_xlfn.XLOOKUP(_xlfn.CONCAT($B371,$D371),ECT_OperationalInfo!$G$2:$G$362,ECT_OperationalInfo!$F$2:$F$362)</f>
        <v>0.01</v>
      </c>
      <c r="T371">
        <f>SUMIF(ECT_LegacyCapacity!$F$2:$F$257,_xlfn.CONCAT($C371,$B371),ECT_LegacyCapacity!$E$2:$E$257)*1000-IFERROR(SUMIFS(ECT_LegacyRetirement!$F$2:$F$2701,ECT_LegacyRetirement!$G$2:$G$2701,_xlfn.CONCAT($B371,$C371),ECT_LegacyRetirement!$E$2:$E$2701,"&lt;="&amp;D371)*1000,0)</f>
        <v>1603.5183979999999</v>
      </c>
      <c r="U371" s="16">
        <f>IFERROR(SUMIFS(ECT_CapAddBounds!$F$2:$F$5959,ECT_CapAddBounds!$H$2:$H$5959,_xlfn.CONCAT($B371,$C371),ECT_CapAddBounds!$E$2:$E$5959,"&lt;="&amp;D371)*1000,0)</f>
        <v>2800</v>
      </c>
      <c r="V371" s="16">
        <f>IFERROR(SUMIFS(ECT_CapAddBounds!$G$2:$G$5959,ECT_CapAddBounds!$H$2:$H$5959,_xlfn.CONCAT($B371,$C371),ECT_CapAddBounds!$E$2:$E$5959,"&lt;="&amp;D371)*1000,0)</f>
        <v>3976</v>
      </c>
      <c r="W371" s="27"/>
      <c r="X371" s="27"/>
      <c r="Y371">
        <v>4.3</v>
      </c>
      <c r="Z371">
        <v>0.105</v>
      </c>
      <c r="AB371" s="1">
        <f>1/L371/(1-Q371)</f>
        <v>1.1208249271463797</v>
      </c>
      <c r="AC371" s="25"/>
      <c r="AD371" s="26"/>
      <c r="AE371">
        <v>0</v>
      </c>
      <c r="AF371">
        <f>Y371*Conversions!$D$4</f>
        <v>5.3273456003258337</v>
      </c>
      <c r="AG371" s="3">
        <f t="shared" si="263"/>
        <v>15.505864749674167</v>
      </c>
      <c r="AH371">
        <f t="shared" si="266"/>
        <v>40</v>
      </c>
      <c r="AI371">
        <f t="shared" si="264"/>
        <v>0.10697140835497033</v>
      </c>
      <c r="AJ371" s="14">
        <f t="shared" si="265"/>
        <v>144.95335705238193</v>
      </c>
    </row>
    <row r="372" spans="1:36" hidden="1" x14ac:dyDescent="0.25">
      <c r="A372">
        <v>6</v>
      </c>
      <c r="B372" t="s">
        <v>22</v>
      </c>
      <c r="C372" t="s">
        <v>12</v>
      </c>
      <c r="D372">
        <f>_xlfn.XLOOKUP(A372,PeriodMap!$A$2:$A$45,PeriodMap!$B$2:$B$45)</f>
        <v>2039</v>
      </c>
      <c r="E372" t="s">
        <v>227</v>
      </c>
      <c r="G372" t="s">
        <v>6</v>
      </c>
      <c r="H372" t="s">
        <v>124</v>
      </c>
      <c r="I372" t="s">
        <v>36</v>
      </c>
      <c r="J372" t="s">
        <v>34</v>
      </c>
      <c r="K372">
        <v>8760</v>
      </c>
      <c r="L372" s="5">
        <f>_xlfn.XLOOKUP(_xlfn.CONCAT($B372,$C372,$D372),ECT_EfficiencyCostMaxAnnualUF!$J$2:$J$12484,ECT_EfficiencyCostMaxAnnualUF!$F$2:$F$12484)</f>
        <v>1</v>
      </c>
      <c r="M372" s="5">
        <f>_xlfn.XLOOKUP(_xlfn.CONCAT($B372,$C372,$D372),ECT_EfficiencyCostMaxAnnualUF!$J$2:$J$12484,ECT_EfficiencyCostMaxAnnualUF!$I$2:$I$12484)</f>
        <v>0.70916666699999997</v>
      </c>
      <c r="N372" s="5">
        <f>_xlfn.XLOOKUP(_xlfn.CONCAT($B372,$C372,$D372),ECT_EfficiencyCostMaxAnnualUF!$J$2:$J$12484,ECT_EfficiencyCostMaxAnnualUF!$G$2:$G$12484)/1000</f>
        <v>35.289429389999995</v>
      </c>
      <c r="O372" s="5">
        <f>_xlfn.XLOOKUP(_xlfn.CONCAT($B372,$C372,$D372),ECT_EfficiencyCostMaxAnnualUF!$J$2:$J$12484,ECT_EfficiencyCostMaxAnnualUF!$H$2:$H$12484)</f>
        <v>0</v>
      </c>
      <c r="P372" s="74">
        <f>_xlfn.XLOOKUP(_xlfn.CONCAT($B372,$D372+1),ECT_Lifetime!$D$2:$D$1000,ECT_Lifetime!$C$2:$C$1000)</f>
        <v>30</v>
      </c>
      <c r="Q372" s="1">
        <f>_xlfn.XLOOKUP(_xlfn.CONCAT($B372,$D372),ECT_OperationalInfo!$G$2:$G$362,ECT_OperationalInfo!$D$2:$D$362)</f>
        <v>0.05</v>
      </c>
      <c r="R372">
        <f>_xlfn.XLOOKUP(_xlfn.CONCAT($B372,$D372),ECT_OperationalInfo!$G$2:$G$362,ECT_OperationalInfo!$E$2:$E$362)</f>
        <v>0.01</v>
      </c>
      <c r="S372">
        <f>_xlfn.XLOOKUP(_xlfn.CONCAT($B372,$D372),ECT_OperationalInfo!$G$2:$G$362,ECT_OperationalInfo!$F$2:$F$362)</f>
        <v>0.01</v>
      </c>
      <c r="T372">
        <f>SUMIF(ECT_LegacyCapacity!$F$2:$F$257,_xlfn.CONCAT($C372,$B372),ECT_LegacyCapacity!$E$2:$E$257)*1000-IFERROR(SUMIFS(ECT_LegacyRetirement!$F$2:$F$2701,ECT_LegacyRetirement!$G$2:$G$2701,_xlfn.CONCAT($B372,$C372),ECT_LegacyRetirement!$E$2:$E$2701,"&lt;="&amp;D372)*1000,0)</f>
        <v>0</v>
      </c>
      <c r="U372" s="16">
        <f>IFERROR(SUMIFS(ECT_CapAddBounds!$F$2:$F$5959,ECT_CapAddBounds!$H$2:$H$5959,_xlfn.CONCAT($B372,$C372),ECT_CapAddBounds!$E$2:$E$5959,"&lt;="&amp;D372)*1000,0)</f>
        <v>0</v>
      </c>
      <c r="V372" s="16">
        <f>IFERROR(SUMIFS(ECT_CapAddBounds!$G$2:$G$5959,ECT_CapAddBounds!$H$2:$H$5959,_xlfn.CONCAT($B372,$C372),ECT_CapAddBounds!$E$2:$E$5959,"&lt;="&amp;D372)*1000,0)</f>
        <v>336.00000000000006</v>
      </c>
      <c r="W372" s="27"/>
      <c r="X372" s="27"/>
      <c r="Y372">
        <v>5</v>
      </c>
      <c r="Z372">
        <v>0.105</v>
      </c>
      <c r="AB372" s="1">
        <f>1/L372/(1-Q372)</f>
        <v>1.0526315789473684</v>
      </c>
      <c r="AC372" s="25"/>
      <c r="AD372" s="26"/>
      <c r="AE372">
        <v>0</v>
      </c>
      <c r="AF372">
        <f>Y372*Conversions!$D$4</f>
        <v>6.1945879073556211</v>
      </c>
      <c r="AG372" s="3">
        <f t="shared" si="263"/>
        <v>29.094841482644373</v>
      </c>
      <c r="AH372">
        <f t="shared" si="266"/>
        <v>30</v>
      </c>
      <c r="AI372">
        <f t="shared" si="264"/>
        <v>0.11052848152960514</v>
      </c>
      <c r="AJ372" s="14">
        <f t="shared" si="265"/>
        <v>263.2338839727143</v>
      </c>
    </row>
    <row r="373" spans="1:36" hidden="1" x14ac:dyDescent="0.25">
      <c r="A373">
        <v>6</v>
      </c>
      <c r="B373" t="s">
        <v>15</v>
      </c>
      <c r="C373" t="s">
        <v>12</v>
      </c>
      <c r="D373">
        <f>_xlfn.XLOOKUP(A373,PeriodMap!$A$2:$A$45,PeriodMap!$B$2:$B$45)</f>
        <v>2039</v>
      </c>
      <c r="E373" t="s">
        <v>231</v>
      </c>
      <c r="F373" t="s">
        <v>232</v>
      </c>
      <c r="G373" t="s">
        <v>6</v>
      </c>
      <c r="H373" t="s">
        <v>124</v>
      </c>
      <c r="I373" t="s">
        <v>37</v>
      </c>
      <c r="J373" t="s">
        <v>34</v>
      </c>
      <c r="K373">
        <v>8760</v>
      </c>
      <c r="L373" s="5">
        <f>_xlfn.XLOOKUP(_xlfn.CONCAT($B373,$C373,$D373),ECT_EfficiencyCostMaxAnnualUF!$J$2:$J$12484,ECT_EfficiencyCostMaxAnnualUF!$F$2:$F$12484)</f>
        <v>1</v>
      </c>
      <c r="M373" s="5">
        <f>_xlfn.XLOOKUP(_xlfn.CONCAT($B373,$C373,$D373),ECT_EfficiencyCostMaxAnnualUF!$J$2:$J$12484,ECT_EfficiencyCostMaxAnnualUF!$I$2:$I$12484)</f>
        <v>1</v>
      </c>
      <c r="N373" s="5">
        <f>_xlfn.XLOOKUP(_xlfn.CONCAT($B373,$C373,$D373),ECT_EfficiencyCostMaxAnnualUF!$J$2:$J$12484,ECT_EfficiencyCostMaxAnnualUF!$G$2:$G$12484)/1000</f>
        <v>19.631814519999999</v>
      </c>
      <c r="O373" s="5">
        <f>_xlfn.XLOOKUP(_xlfn.CONCAT($B373,$C373,$D373),ECT_EfficiencyCostMaxAnnualUF!$J$2:$J$12484,ECT_EfficiencyCostMaxAnnualUF!$H$2:$H$12484)</f>
        <v>0</v>
      </c>
      <c r="P373" s="74">
        <f>_xlfn.XLOOKUP(_xlfn.CONCAT($B373,$D373+1),ECT_Lifetime!$D$2:$D$1000,ECT_Lifetime!$C$2:$C$1000)</f>
        <v>40</v>
      </c>
      <c r="Q373" s="1">
        <f>_xlfn.XLOOKUP(_xlfn.CONCAT($B373,$D373),ECT_OperationalInfo!$G$2:$G$362,ECT_OperationalInfo!$D$2:$D$362)</f>
        <v>6.0000000000000001E-3</v>
      </c>
      <c r="R373">
        <f>_xlfn.XLOOKUP(_xlfn.CONCAT($B373,$D373),ECT_OperationalInfo!$G$2:$G$362,ECT_OperationalInfo!$E$2:$E$362)</f>
        <v>1</v>
      </c>
      <c r="S373">
        <f>_xlfn.XLOOKUP(_xlfn.CONCAT($B373,$D373),ECT_OperationalInfo!$G$2:$G$362,ECT_OperationalInfo!$F$2:$F$362)</f>
        <v>1</v>
      </c>
      <c r="T373">
        <f>SUMIF(ECT_LegacyCapacity!$F$2:$F$257,_xlfn.CONCAT($C373,$B373),ECT_LegacyCapacity!$E$2:$E$257)*1000-IFERROR(SUMIFS(ECT_LegacyRetirement!$F$2:$F$2701,ECT_LegacyRetirement!$G$2:$G$2701,_xlfn.CONCAT($B373,$C373),ECT_LegacyRetirement!$E$2:$E$2701,"&lt;="&amp;D373)*1000,0)</f>
        <v>20527.317305</v>
      </c>
      <c r="U373" s="16">
        <f>IFERROR(SUMIFS(ECT_CapAddBounds!$F$2:$F$5959,ECT_CapAddBounds!$H$2:$H$5959,_xlfn.CONCAT($B373,$C373),ECT_CapAddBounds!$E$2:$E$5959,"&lt;="&amp;D373)*1000,0)</f>
        <v>8028.0000000000009</v>
      </c>
      <c r="V373" s="16">
        <f>IFERROR(SUMIFS(ECT_CapAddBounds!$G$2:$G$5959,ECT_CapAddBounds!$H$2:$H$5959,_xlfn.CONCAT($B373,$C373),ECT_CapAddBounds!$E$2:$E$5959,"&lt;="&amp;D373)*1000,0)</f>
        <v>10822.999999999996</v>
      </c>
      <c r="W373" s="25"/>
      <c r="X373" s="28"/>
      <c r="Y373">
        <v>4.4000000000000004</v>
      </c>
      <c r="Z373">
        <v>0.105</v>
      </c>
      <c r="AB373" s="24"/>
      <c r="AC373" s="1">
        <f>L373-Q373</f>
        <v>0.99399999999999999</v>
      </c>
      <c r="AD373" s="24"/>
      <c r="AE373">
        <v>0</v>
      </c>
      <c r="AF373">
        <f>Y373*Conversions!$D$4</f>
        <v>5.4512373584729472</v>
      </c>
      <c r="AG373" s="3">
        <f t="shared" si="263"/>
        <v>14.180577161527051</v>
      </c>
      <c r="AH373">
        <f t="shared" si="266"/>
        <v>40</v>
      </c>
      <c r="AI373">
        <f t="shared" si="264"/>
        <v>0.10697140835497033</v>
      </c>
      <c r="AJ373" s="14">
        <f t="shared" si="265"/>
        <v>132.56418121065303</v>
      </c>
    </row>
    <row r="374" spans="1:36" hidden="1" x14ac:dyDescent="0.25">
      <c r="A374">
        <v>6</v>
      </c>
      <c r="B374" t="s">
        <v>18</v>
      </c>
      <c r="C374" t="s">
        <v>12</v>
      </c>
      <c r="D374">
        <f>_xlfn.XLOOKUP(A374,PeriodMap!$A$2:$A$45,PeriodMap!$B$2:$B$45)</f>
        <v>2039</v>
      </c>
      <c r="E374" t="s">
        <v>231</v>
      </c>
      <c r="F374" t="s">
        <v>233</v>
      </c>
      <c r="G374" t="s">
        <v>6</v>
      </c>
      <c r="H374" t="s">
        <v>124</v>
      </c>
      <c r="I374" t="s">
        <v>37</v>
      </c>
      <c r="J374" t="s">
        <v>34</v>
      </c>
      <c r="K374">
        <v>8760</v>
      </c>
      <c r="L374" s="5">
        <f>_xlfn.XLOOKUP(_xlfn.CONCAT($B374,$C374,$D374),ECT_EfficiencyCostMaxAnnualUF!$J$2:$J$12484,ECT_EfficiencyCostMaxAnnualUF!$F$2:$F$12484)</f>
        <v>1</v>
      </c>
      <c r="M374" s="5">
        <f>_xlfn.XLOOKUP(_xlfn.CONCAT($B374,$C374,$D374),ECT_EfficiencyCostMaxAnnualUF!$J$2:$J$12484,ECT_EfficiencyCostMaxAnnualUF!$I$2:$I$12484)</f>
        <v>1</v>
      </c>
      <c r="N374" s="5">
        <f>_xlfn.XLOOKUP(_xlfn.CONCAT($B374,$C374,$D374),ECT_EfficiencyCostMaxAnnualUF!$J$2:$J$12484,ECT_EfficiencyCostMaxAnnualUF!$G$2:$G$12484)/1000</f>
        <v>11.825348760000001</v>
      </c>
      <c r="O374" s="5">
        <f>_xlfn.XLOOKUP(_xlfn.CONCAT($B374,$C374,$D374),ECT_EfficiencyCostMaxAnnualUF!$J$2:$J$12484,ECT_EfficiencyCostMaxAnnualUF!$H$2:$H$12484)</f>
        <v>0</v>
      </c>
      <c r="P374" s="74">
        <f>_xlfn.XLOOKUP(_xlfn.CONCAT($B374,$D374+1),ECT_Lifetime!$D$2:$D$1000,ECT_Lifetime!$C$2:$C$1000)</f>
        <v>35</v>
      </c>
      <c r="Q374" s="1">
        <f>_xlfn.XLOOKUP(_xlfn.CONCAT($B374,$D374),ECT_OperationalInfo!$G$2:$G$362,ECT_OperationalInfo!$D$2:$D$362)</f>
        <v>0.01</v>
      </c>
      <c r="R374">
        <f>_xlfn.XLOOKUP(_xlfn.CONCAT($B374,$D374),ECT_OperationalInfo!$G$2:$G$362,ECT_OperationalInfo!$E$2:$E$362)</f>
        <v>1</v>
      </c>
      <c r="S374">
        <f>_xlfn.XLOOKUP(_xlfn.CONCAT($B374,$D374),ECT_OperationalInfo!$G$2:$G$362,ECT_OperationalInfo!$F$2:$F$362)</f>
        <v>1</v>
      </c>
      <c r="T374">
        <f>SUMIF(ECT_LegacyCapacity!$F$2:$F$257,_xlfn.CONCAT($C374,$B374),ECT_LegacyCapacity!$E$2:$E$257)*1000-IFERROR(SUMIFS(ECT_LegacyRetirement!$F$2:$F$2701,ECT_LegacyRetirement!$G$2:$G$2701,_xlfn.CONCAT($B374,$C374),ECT_LegacyRetirement!$E$2:$E$2701,"&lt;="&amp;D374)*1000,0)</f>
        <v>1698.7499999999998</v>
      </c>
      <c r="U374" s="16">
        <f>IFERROR(SUMIFS(ECT_CapAddBounds!$F$2:$F$5959,ECT_CapAddBounds!$H$2:$H$5959,_xlfn.CONCAT($B374,$C374),ECT_CapAddBounds!$E$2:$E$5959,"&lt;="&amp;D374)*1000,0)</f>
        <v>202.00000000000011</v>
      </c>
      <c r="V374" s="16">
        <f>IFERROR(SUMIFS(ECT_CapAddBounds!$G$2:$G$5959,ECT_CapAddBounds!$H$2:$H$5959,_xlfn.CONCAT($B374,$C374),ECT_CapAddBounds!$E$2:$E$5959,"&lt;="&amp;D374)*1000,0)</f>
        <v>3947.9999999999955</v>
      </c>
      <c r="W374" s="25"/>
      <c r="X374" s="28"/>
      <c r="Y374">
        <f>2.4</f>
        <v>2.4</v>
      </c>
      <c r="Z374">
        <v>8.3500000000000005E-2</v>
      </c>
      <c r="AB374" s="24"/>
      <c r="AC374" s="1">
        <f>L374-Q374</f>
        <v>0.99</v>
      </c>
      <c r="AD374" s="24"/>
      <c r="AE374">
        <v>0</v>
      </c>
      <c r="AF374">
        <f>Y374*Conversions!$D$4</f>
        <v>2.973402195530698</v>
      </c>
      <c r="AG374" s="3">
        <f t="shared" si="263"/>
        <v>8.8519465644693032</v>
      </c>
      <c r="AH374">
        <f t="shared" si="266"/>
        <v>35</v>
      </c>
      <c r="AI374">
        <f t="shared" si="264"/>
        <v>8.8866958914066166E-2</v>
      </c>
      <c r="AJ374" s="14">
        <f t="shared" si="265"/>
        <v>99.608973600965513</v>
      </c>
    </row>
    <row r="375" spans="1:36" hidden="1" x14ac:dyDescent="0.25">
      <c r="A375">
        <v>6</v>
      </c>
      <c r="B375" t="s">
        <v>7</v>
      </c>
      <c r="C375" t="s">
        <v>12</v>
      </c>
      <c r="D375">
        <f>_xlfn.XLOOKUP(A375,PeriodMap!$A$2:$A$45,PeriodMap!$B$2:$B$45)</f>
        <v>2039</v>
      </c>
      <c r="E375" t="s">
        <v>227</v>
      </c>
      <c r="F375" t="s">
        <v>230</v>
      </c>
      <c r="G375" t="s">
        <v>6</v>
      </c>
      <c r="H375" t="s">
        <v>124</v>
      </c>
      <c r="I375" t="s">
        <v>38</v>
      </c>
      <c r="J375" t="s">
        <v>34</v>
      </c>
      <c r="K375">
        <v>8760</v>
      </c>
      <c r="L375" s="5">
        <f>_xlfn.XLOOKUP(_xlfn.CONCAT($B375,$C375,$D375),ECT_EfficiencyCostMaxAnnualUF!$J$2:$J$12484,ECT_EfficiencyCostMaxAnnualUF!$F$2:$F$12484)</f>
        <v>0.238845897</v>
      </c>
      <c r="M375" s="5">
        <f>_xlfn.XLOOKUP(_xlfn.CONCAT($B375,$C375,$D375),ECT_EfficiencyCostMaxAnnualUF!$J$2:$J$12484,ECT_EfficiencyCostMaxAnnualUF!$I$2:$I$12484)</f>
        <v>1</v>
      </c>
      <c r="N375" s="5">
        <f>_xlfn.XLOOKUP(_xlfn.CONCAT($B375,$C375,$D375),ECT_EfficiencyCostMaxAnnualUF!$J$2:$J$12484,ECT_EfficiencyCostMaxAnnualUF!$G$2:$G$12484)/1000</f>
        <v>7.5968170950000005</v>
      </c>
      <c r="O375" s="5">
        <f>_xlfn.XLOOKUP(_xlfn.CONCAT($B375,$C375,$D375),ECT_EfficiencyCostMaxAnnualUF!$J$2:$J$12484,ECT_EfficiencyCostMaxAnnualUF!$H$2:$H$12484)</f>
        <v>0</v>
      </c>
      <c r="P375" s="74">
        <f>_xlfn.XLOOKUP(_xlfn.CONCAT($B375,$D375+1),ECT_Lifetime!$D$2:$D$1000,ECT_Lifetime!$C$2:$C$1000)</f>
        <v>20</v>
      </c>
      <c r="Q375" s="1">
        <f>_xlfn.XLOOKUP(_xlfn.CONCAT($B375,$D375),ECT_OperationalInfo!$G$2:$G$362,ECT_OperationalInfo!$D$2:$D$362)</f>
        <v>0.1</v>
      </c>
      <c r="R375">
        <f>_xlfn.XLOOKUP(_xlfn.CONCAT($B375,$D375),ECT_OperationalInfo!$G$2:$G$362,ECT_OperationalInfo!$E$2:$E$362)</f>
        <v>0.06</v>
      </c>
      <c r="S375">
        <f>_xlfn.XLOOKUP(_xlfn.CONCAT($B375,$D375),ECT_OperationalInfo!$G$2:$G$362,ECT_OperationalInfo!$F$2:$F$362)</f>
        <v>0.06</v>
      </c>
      <c r="T375">
        <f>SUMIF(ECT_LegacyCapacity!$F$2:$F$257,_xlfn.CONCAT($C375,$B375),ECT_LegacyCapacity!$E$2:$E$257)*1000-IFERROR(SUMIFS(ECT_LegacyRetirement!$F$2:$F$2701,ECT_LegacyRetirement!$G$2:$G$2701,_xlfn.CONCAT($B375,$C375),ECT_LegacyRetirement!$E$2:$E$2701,"&lt;="&amp;D375)*1000,0)</f>
        <v>3357.15</v>
      </c>
      <c r="U375" s="16">
        <f>IFERROR(SUMIFS(ECT_CapAddBounds!$F$2:$F$5959,ECT_CapAddBounds!$H$2:$H$5959,_xlfn.CONCAT($B375,$C375),ECT_CapAddBounds!$E$2:$E$5959,"&lt;="&amp;D375)*1000,0)</f>
        <v>1347</v>
      </c>
      <c r="V375" s="16">
        <f>IFERROR(SUMIFS(ECT_CapAddBounds!$G$2:$G$5959,ECT_CapAddBounds!$H$2:$H$5959,_xlfn.CONCAT($B375,$C375),ECT_CapAddBounds!$E$2:$E$5959,"&lt;="&amp;D375)*1000,0)</f>
        <v>3750</v>
      </c>
      <c r="W375" s="1">
        <f>CarriersTech_characteristics!$G$7</f>
        <v>13.648968</v>
      </c>
      <c r="X375" s="1">
        <f>CarriersTech_characteristics!$H$5*1000</f>
        <v>1656436.6880000001</v>
      </c>
      <c r="Y375" s="12">
        <v>1</v>
      </c>
      <c r="Z375">
        <v>8.3500000000000005E-2</v>
      </c>
      <c r="AB375" s="1">
        <f>1/L375/(1-Q375)</f>
        <v>4.6519999927447406</v>
      </c>
      <c r="AC375" s="25"/>
      <c r="AD375" s="30">
        <f>X375/(W375*Conversions!$D$2)</f>
        <v>0.43689545093040172</v>
      </c>
      <c r="AE375">
        <v>0</v>
      </c>
      <c r="AF375">
        <f>Y375*Conversions!$D$4</f>
        <v>1.2389175814711242</v>
      </c>
      <c r="AG375" s="3">
        <f t="shared" si="263"/>
        <v>6.3578995135288761</v>
      </c>
      <c r="AH375">
        <f t="shared" si="266"/>
        <v>20</v>
      </c>
      <c r="AI375">
        <f t="shared" si="264"/>
        <v>0.10451929579519206</v>
      </c>
      <c r="AJ375" s="14">
        <f t="shared" si="265"/>
        <v>60.829911502535616</v>
      </c>
    </row>
    <row r="376" spans="1:36" hidden="1" x14ac:dyDescent="0.25">
      <c r="A376">
        <v>6</v>
      </c>
      <c r="B376" t="s">
        <v>19</v>
      </c>
      <c r="C376" t="s">
        <v>12</v>
      </c>
      <c r="D376">
        <f>_xlfn.XLOOKUP(A376,PeriodMap!$A$2:$A$45,PeriodMap!$B$2:$B$45)</f>
        <v>2039</v>
      </c>
      <c r="E376" t="s">
        <v>239</v>
      </c>
      <c r="F376" t="s">
        <v>236</v>
      </c>
      <c r="G376" t="s">
        <v>6</v>
      </c>
      <c r="H376" t="s">
        <v>124</v>
      </c>
      <c r="I376" t="s">
        <v>39</v>
      </c>
      <c r="J376" t="s">
        <v>34</v>
      </c>
      <c r="K376">
        <v>8760</v>
      </c>
      <c r="L376" s="5">
        <f>_xlfn.XLOOKUP(_xlfn.CONCAT($B376,$C376,$D376),ECT_EfficiencyCostMaxAnnualUF!$J$2:$J$12484,ECT_EfficiencyCostMaxAnnualUF!$F$2:$F$12484)</f>
        <v>1</v>
      </c>
      <c r="M376" s="5">
        <f>_xlfn.XLOOKUP(_xlfn.CONCAT($B376,$C376,$D376),ECT_EfficiencyCostMaxAnnualUF!$J$2:$J$12484,ECT_EfficiencyCostMaxAnnualUF!$I$2:$I$12484)</f>
        <v>1</v>
      </c>
      <c r="N376" s="5">
        <f>_xlfn.XLOOKUP(_xlfn.CONCAT($B376,$C376,$D376),ECT_EfficiencyCostMaxAnnualUF!$J$2:$J$12484,ECT_EfficiencyCostMaxAnnualUF!$G$2:$G$12484)/1000</f>
        <v>3.161602802</v>
      </c>
      <c r="O376" s="5">
        <f>_xlfn.XLOOKUP(_xlfn.CONCAT($B376,$C376,$D376),ECT_EfficiencyCostMaxAnnualUF!$J$2:$J$12484,ECT_EfficiencyCostMaxAnnualUF!$H$2:$H$12484)</f>
        <v>0</v>
      </c>
      <c r="P376" s="74">
        <f>_xlfn.XLOOKUP(_xlfn.CONCAT($B376,$D376+1),ECT_Lifetime!$D$2:$D$1000,ECT_Lifetime!$C$2:$C$1000)</f>
        <v>25</v>
      </c>
      <c r="Q376" s="1">
        <f>_xlfn.XLOOKUP(_xlfn.CONCAT($B376,$D376),ECT_OperationalInfo!$G$2:$G$362,ECT_OperationalInfo!$D$2:$D$362)</f>
        <v>7.4999999999999997E-3</v>
      </c>
      <c r="R376">
        <f>_xlfn.XLOOKUP(_xlfn.CONCAT($B376,$D376),ECT_OperationalInfo!$G$2:$G$362,ECT_OperationalInfo!$E$2:$E$362)</f>
        <v>1</v>
      </c>
      <c r="S376">
        <f>_xlfn.XLOOKUP(_xlfn.CONCAT($B376,$D376),ECT_OperationalInfo!$G$2:$G$362,ECT_OperationalInfo!$F$2:$F$362)</f>
        <v>1</v>
      </c>
      <c r="T376">
        <f>SUMIF(ECT_LegacyCapacity!$F$2:$F$257,_xlfn.CONCAT($C376,$B376),ECT_LegacyCapacity!$E$2:$E$257)*1000-IFERROR(SUMIFS(ECT_LegacyRetirement!$F$2:$F$2701,ECT_LegacyRetirement!$G$2:$G$2701,_xlfn.CONCAT($B376,$C376),ECT_LegacyRetirement!$E$2:$E$2701,"&lt;="&amp;D376)*1000,0)</f>
        <v>19266.557829699996</v>
      </c>
      <c r="U376" s="16">
        <f>IFERROR(SUMIFS(ECT_CapAddBounds!$F$2:$F$5959,ECT_CapAddBounds!$H$2:$H$5959,_xlfn.CONCAT($B376,$C376),ECT_CapAddBounds!$E$2:$E$5959,"&lt;="&amp;D376)*1000,0)</f>
        <v>36489.000000000022</v>
      </c>
      <c r="V376" s="16">
        <f>IFERROR(SUMIFS(ECT_CapAddBounds!$G$2:$G$5959,ECT_CapAddBounds!$H$2:$H$5959,_xlfn.CONCAT($B376,$C376),ECT_CapAddBounds!$E$2:$E$5959,"&lt;="&amp;D376)*1000,0)</f>
        <v>270321.00000000006</v>
      </c>
      <c r="W376" s="25"/>
      <c r="X376" s="29" t="s">
        <v>248</v>
      </c>
      <c r="Y376">
        <v>0.35</v>
      </c>
      <c r="Z376">
        <v>0.105</v>
      </c>
      <c r="AB376" s="25">
        <v>1</v>
      </c>
      <c r="AC376" s="25"/>
      <c r="AD376" s="24"/>
      <c r="AE376">
        <v>0</v>
      </c>
      <c r="AF376">
        <f>Y376*Conversions!$D$4</f>
        <v>0.43362115351489344</v>
      </c>
      <c r="AG376" s="3">
        <f t="shared" si="263"/>
        <v>2.7279816484851067</v>
      </c>
      <c r="AH376">
        <f t="shared" si="266"/>
        <v>25</v>
      </c>
      <c r="AI376">
        <f t="shared" si="264"/>
        <v>0.11442931981310331</v>
      </c>
      <c r="AJ376" s="14">
        <f t="shared" si="265"/>
        <v>23.839883457672403</v>
      </c>
    </row>
    <row r="377" spans="1:36" hidden="1" x14ac:dyDescent="0.25">
      <c r="A377">
        <v>6</v>
      </c>
      <c r="B377" t="s">
        <v>20</v>
      </c>
      <c r="C377" t="s">
        <v>12</v>
      </c>
      <c r="D377">
        <f>_xlfn.XLOOKUP(A377,PeriodMap!$A$2:$A$45,PeriodMap!$B$2:$B$45)</f>
        <v>2039</v>
      </c>
      <c r="E377" t="s">
        <v>239</v>
      </c>
      <c r="F377" t="s">
        <v>237</v>
      </c>
      <c r="G377" t="s">
        <v>6</v>
      </c>
      <c r="H377" t="s">
        <v>124</v>
      </c>
      <c r="I377" t="s">
        <v>39</v>
      </c>
      <c r="J377" t="s">
        <v>34</v>
      </c>
      <c r="K377">
        <v>8760</v>
      </c>
      <c r="L377" s="5">
        <f>_xlfn.XLOOKUP(_xlfn.CONCAT($B377,$C377,$D377),ECT_EfficiencyCostMaxAnnualUF!$J$2:$J$12484,ECT_EfficiencyCostMaxAnnualUF!$F$2:$F$12484)</f>
        <v>1</v>
      </c>
      <c r="M377" s="5">
        <f>_xlfn.XLOOKUP(_xlfn.CONCAT($B377,$C377,$D377),ECT_EfficiencyCostMaxAnnualUF!$J$2:$J$12484,ECT_EfficiencyCostMaxAnnualUF!$I$2:$I$12484)</f>
        <v>1</v>
      </c>
      <c r="N377" s="5">
        <f>_xlfn.XLOOKUP(_xlfn.CONCAT($B377,$C377,$D377),ECT_EfficiencyCostMaxAnnualUF!$J$2:$J$12484,ECT_EfficiencyCostMaxAnnualUF!$G$2:$G$12484)/1000</f>
        <v>3.1012608610000001</v>
      </c>
      <c r="O377" s="5">
        <f>_xlfn.XLOOKUP(_xlfn.CONCAT($B377,$C377,$D377),ECT_EfficiencyCostMaxAnnualUF!$J$2:$J$12484,ECT_EfficiencyCostMaxAnnualUF!$H$2:$H$12484)</f>
        <v>0</v>
      </c>
      <c r="P377" s="74">
        <f>_xlfn.XLOOKUP(_xlfn.CONCAT($B377,$D377+1),ECT_Lifetime!$D$2:$D$1000,ECT_Lifetime!$C$2:$C$1000)</f>
        <v>25</v>
      </c>
      <c r="Q377" s="1">
        <f>_xlfn.XLOOKUP(_xlfn.CONCAT($B377,$D377),ECT_OperationalInfo!$G$2:$G$362,ECT_OperationalInfo!$D$2:$D$362)</f>
        <v>6.0000000000000001E-3</v>
      </c>
      <c r="R377">
        <f>_xlfn.XLOOKUP(_xlfn.CONCAT($B377,$D377),ECT_OperationalInfo!$G$2:$G$362,ECT_OperationalInfo!$E$2:$E$362)</f>
        <v>1</v>
      </c>
      <c r="S377">
        <f>_xlfn.XLOOKUP(_xlfn.CONCAT($B377,$D377),ECT_OperationalInfo!$G$2:$G$362,ECT_OperationalInfo!$F$2:$F$362)</f>
        <v>1</v>
      </c>
      <c r="T377">
        <f>SUMIF(ECT_LegacyCapacity!$F$2:$F$257,_xlfn.CONCAT($C377,$B377),ECT_LegacyCapacity!$E$2:$E$257)*1000-IFERROR(SUMIFS(ECT_LegacyRetirement!$F$2:$F$2701,ECT_LegacyRetirement!$G$2:$G$2701,_xlfn.CONCAT($B377,$C377),ECT_LegacyRetirement!$E$2:$E$2701,"&lt;="&amp;D377)*1000,0)</f>
        <v>2605.9821719999991</v>
      </c>
      <c r="U377" s="16">
        <f>IFERROR(SUMIFS(ECT_CapAddBounds!$F$2:$F$5959,ECT_CapAddBounds!$H$2:$H$5959,_xlfn.CONCAT($B377,$C377),ECT_CapAddBounds!$E$2:$E$5959,"&lt;="&amp;D377)*1000,0)</f>
        <v>10060</v>
      </c>
      <c r="V377" s="16">
        <f>IFERROR(SUMIFS(ECT_CapAddBounds!$G$2:$G$5959,ECT_CapAddBounds!$H$2:$H$5959,_xlfn.CONCAT($B377,$C377),ECT_CapAddBounds!$E$2:$E$5959,"&lt;="&amp;D377)*1000,0)</f>
        <v>68926.999999999985</v>
      </c>
      <c r="W377" s="25"/>
      <c r="X377" s="25"/>
      <c r="Y377">
        <v>0.51</v>
      </c>
      <c r="Z377">
        <v>0.104</v>
      </c>
      <c r="AB377" s="25">
        <v>1</v>
      </c>
      <c r="AC377" s="25"/>
      <c r="AD377" s="24"/>
      <c r="AE377">
        <v>0</v>
      </c>
      <c r="AF377">
        <f>Y377*Conversions!$D$4</f>
        <v>0.63184796655027331</v>
      </c>
      <c r="AG377" s="3">
        <f t="shared" si="263"/>
        <v>2.4694128944497269</v>
      </c>
      <c r="AH377">
        <f t="shared" si="266"/>
        <v>25</v>
      </c>
      <c r="AI377">
        <f t="shared" si="264"/>
        <v>0.11357300490974749</v>
      </c>
      <c r="AJ377" s="14">
        <f t="shared" si="265"/>
        <v>21.742956404227247</v>
      </c>
    </row>
    <row r="378" spans="1:36" hidden="1" x14ac:dyDescent="0.25">
      <c r="A378">
        <v>6</v>
      </c>
      <c r="B378" t="s">
        <v>21</v>
      </c>
      <c r="C378" t="s">
        <v>12</v>
      </c>
      <c r="D378">
        <f>_xlfn.XLOOKUP(A378,PeriodMap!$A$2:$A$45,PeriodMap!$B$2:$B$45)</f>
        <v>2039</v>
      </c>
      <c r="E378" t="s">
        <v>239</v>
      </c>
      <c r="F378" t="s">
        <v>238</v>
      </c>
      <c r="G378" t="s">
        <v>6</v>
      </c>
      <c r="H378" t="s">
        <v>124</v>
      </c>
      <c r="I378" t="s">
        <v>40</v>
      </c>
      <c r="J378" t="s">
        <v>34</v>
      </c>
      <c r="K378">
        <v>8760</v>
      </c>
      <c r="L378" s="5">
        <f>_xlfn.XLOOKUP(_xlfn.CONCAT($B378,$C378,$D378),ECT_EfficiencyCostMaxAnnualUF!$J$2:$J$12484,ECT_EfficiencyCostMaxAnnualUF!$F$2:$F$12484)</f>
        <v>1</v>
      </c>
      <c r="M378" s="5">
        <f>_xlfn.XLOOKUP(_xlfn.CONCAT($B378,$C378,$D378),ECT_EfficiencyCostMaxAnnualUF!$J$2:$J$12484,ECT_EfficiencyCostMaxAnnualUF!$I$2:$I$12484)</f>
        <v>1</v>
      </c>
      <c r="N378" s="5">
        <f>_xlfn.XLOOKUP(_xlfn.CONCAT($B378,$C378,$D378),ECT_EfficiencyCostMaxAnnualUF!$J$2:$J$12484,ECT_EfficiencyCostMaxAnnualUF!$G$2:$G$12484)/1000</f>
        <v>9.8551251269999991</v>
      </c>
      <c r="O378" s="5">
        <f>_xlfn.XLOOKUP(_xlfn.CONCAT($B378,$C378,$D378),ECT_EfficiencyCostMaxAnnualUF!$J$2:$J$12484,ECT_EfficiencyCostMaxAnnualUF!$H$2:$H$12484)</f>
        <v>0</v>
      </c>
      <c r="P378" s="74">
        <f>_xlfn.XLOOKUP(_xlfn.CONCAT($B378,$D378+1),ECT_Lifetime!$D$2:$D$1000,ECT_Lifetime!$C$2:$C$1000)</f>
        <v>25</v>
      </c>
      <c r="Q378" s="1">
        <f>_xlfn.XLOOKUP(_xlfn.CONCAT($B378,$D378),ECT_OperationalInfo!$G$2:$G$362,ECT_OperationalInfo!$D$2:$D$362)</f>
        <v>3.0000000000000001E-3</v>
      </c>
      <c r="R378">
        <f>_xlfn.XLOOKUP(_xlfn.CONCAT($B378,$D378),ECT_OperationalInfo!$G$2:$G$362,ECT_OperationalInfo!$E$2:$E$362)</f>
        <v>1</v>
      </c>
      <c r="S378">
        <f>_xlfn.XLOOKUP(_xlfn.CONCAT($B378,$D378),ECT_OperationalInfo!$G$2:$G$362,ECT_OperationalInfo!$F$2:$F$362)</f>
        <v>1</v>
      </c>
      <c r="T378">
        <f>SUMIF(ECT_LegacyCapacity!$F$2:$F$257,_xlfn.CONCAT($C378,$B378),ECT_LegacyCapacity!$E$2:$E$257)*1000-IFERROR(SUMIFS(ECT_LegacyRetirement!$F$2:$F$2701,ECT_LegacyRetirement!$G$2:$G$2701,_xlfn.CONCAT($B378,$C378),ECT_LegacyRetirement!$E$2:$E$2701,"&lt;="&amp;D378)*1000,0)</f>
        <v>2516.3999999999996</v>
      </c>
      <c r="U378" s="16">
        <f>IFERROR(SUMIFS(ECT_CapAddBounds!$F$2:$F$5959,ECT_CapAddBounds!$H$2:$H$5959,_xlfn.CONCAT($B378,$C378),ECT_CapAddBounds!$E$2:$E$5959,"&lt;="&amp;D378)*1000,0)</f>
        <v>1351.9999999999998</v>
      </c>
      <c r="V378" s="16">
        <f>IFERROR(SUMIFS(ECT_CapAddBounds!$G$2:$G$5959,ECT_CapAddBounds!$H$2:$H$5959,_xlfn.CONCAT($B378,$C378),ECT_CapAddBounds!$E$2:$E$5959,"&lt;="&amp;D378)*1000,0)</f>
        <v>65971.000000000058</v>
      </c>
      <c r="W378" s="25"/>
      <c r="X378" s="25"/>
      <c r="Y378">
        <v>0.68</v>
      </c>
      <c r="Z378">
        <v>0.105</v>
      </c>
      <c r="AB378" s="25">
        <v>1</v>
      </c>
      <c r="AC378" s="25"/>
      <c r="AD378" s="24"/>
      <c r="AE378">
        <v>0</v>
      </c>
      <c r="AF378">
        <f>Y378*Conversions!$D$4</f>
        <v>0.84246395540036456</v>
      </c>
      <c r="AG378" s="3">
        <f t="shared" si="263"/>
        <v>9.0126611715996354</v>
      </c>
      <c r="AH378">
        <f t="shared" si="266"/>
        <v>25</v>
      </c>
      <c r="AI378">
        <f t="shared" si="264"/>
        <v>0.11442931981310331</v>
      </c>
      <c r="AJ378" s="14">
        <f t="shared" si="265"/>
        <v>78.761817218873261</v>
      </c>
    </row>
    <row r="379" spans="1:36" s="19" customFormat="1" hidden="1" x14ac:dyDescent="0.25">
      <c r="A379" s="19">
        <v>6</v>
      </c>
      <c r="B379" s="19" t="s">
        <v>23</v>
      </c>
      <c r="C379" s="19" t="s">
        <v>12</v>
      </c>
      <c r="D379" s="19">
        <f>_xlfn.XLOOKUP(A379,PeriodMap!$A$2:$A$45,PeriodMap!$B$2:$B$45)</f>
        <v>2039</v>
      </c>
      <c r="E379" s="19" t="s">
        <v>239</v>
      </c>
      <c r="G379" s="19" t="s">
        <v>6</v>
      </c>
      <c r="H379" s="19" t="s">
        <v>124</v>
      </c>
      <c r="I379" s="19" t="s">
        <v>40</v>
      </c>
      <c r="J379" s="19" t="s">
        <v>34</v>
      </c>
      <c r="K379" s="19">
        <v>8760</v>
      </c>
      <c r="L379" s="37">
        <f>_xlfn.XLOOKUP(_xlfn.CONCAT($B379,$C379,$D379),ECT_EfficiencyCostMaxAnnualUF!$J$2:$J$12484,ECT_EfficiencyCostMaxAnnualUF!$F$2:$F$12484)</f>
        <v>1</v>
      </c>
      <c r="M379" s="37">
        <f>_xlfn.XLOOKUP(_xlfn.CONCAT($B379,$C379,$D379),ECT_EfficiencyCostMaxAnnualUF!$J$2:$J$12484,ECT_EfficiencyCostMaxAnnualUF!$I$2:$I$12484)</f>
        <v>1</v>
      </c>
      <c r="N379" s="37">
        <f>_xlfn.XLOOKUP(_xlfn.CONCAT($B379,$C379,$D379),ECT_EfficiencyCostMaxAnnualUF!$J$2:$J$12484,ECT_EfficiencyCostMaxAnnualUF!$G$2:$G$12484)/1000</f>
        <v>23.126104099999999</v>
      </c>
      <c r="O379" s="37">
        <f>_xlfn.XLOOKUP(_xlfn.CONCAT($B379,$C379,$D379),ECT_EfficiencyCostMaxAnnualUF!$J$2:$J$12484,ECT_EfficiencyCostMaxAnnualUF!$H$2:$H$12484)</f>
        <v>0</v>
      </c>
      <c r="P379" s="82">
        <f>_xlfn.XLOOKUP(_xlfn.CONCAT($B379,$D379+1),ECT_Lifetime!$D$2:$D$1000,ECT_Lifetime!$C$2:$C$1000)</f>
        <v>25</v>
      </c>
      <c r="Q379" s="39">
        <f>_xlfn.XLOOKUP(_xlfn.CONCAT($B379,$D379),ECT_OperationalInfo!$G$2:$G$362,ECT_OperationalInfo!$D$2:$D$362)</f>
        <v>5.0000000000000001E-3</v>
      </c>
      <c r="R379" s="19">
        <f>_xlfn.XLOOKUP(_xlfn.CONCAT($B379,$D379),ECT_OperationalInfo!$G$2:$G$362,ECT_OperationalInfo!$E$2:$E$362)</f>
        <v>1</v>
      </c>
      <c r="S379" s="19">
        <f>_xlfn.XLOOKUP(_xlfn.CONCAT($B379,$D379),ECT_OperationalInfo!$G$2:$G$362,ECT_OperationalInfo!$F$2:$F$362)</f>
        <v>1</v>
      </c>
      <c r="T379" s="19">
        <f>SUMIF(ECT_LegacyCapacity!$F$2:$F$257,_xlfn.CONCAT($C379,$B379),ECT_LegacyCapacity!$E$2:$E$257)*1000-IFERROR(SUMIFS(ECT_LegacyRetirement!$F$2:$F$2701,ECT_LegacyRetirement!$G$2:$G$2701,_xlfn.CONCAT($B379,$C379),ECT_LegacyRetirement!$E$2:$E$2701,"&lt;="&amp;D379)*1000,0)</f>
        <v>0</v>
      </c>
      <c r="U379" s="41">
        <f>IFERROR(SUMIFS(ECT_CapAddBounds!$F$2:$F$5959,ECT_CapAddBounds!$H$2:$H$5959,_xlfn.CONCAT($B379,$C379),ECT_CapAddBounds!$E$2:$E$5959,"&lt;="&amp;D379)*1000,0)</f>
        <v>0</v>
      </c>
      <c r="V379" s="41">
        <f>IFERROR(SUMIFS(ECT_CapAddBounds!$G$2:$G$5959,ECT_CapAddBounds!$H$2:$H$5959,_xlfn.CONCAT($B379,$C379),ECT_CapAddBounds!$E$2:$E$5959,"&lt;="&amp;D379)*1000,0)</f>
        <v>0</v>
      </c>
      <c r="W379" s="42"/>
      <c r="X379" s="42"/>
      <c r="Y379" s="19">
        <v>6.7</v>
      </c>
      <c r="Z379" s="19">
        <v>0.112</v>
      </c>
      <c r="AA379" s="43"/>
      <c r="AB379" s="42">
        <v>1</v>
      </c>
      <c r="AC379" s="42"/>
      <c r="AD379" s="44"/>
      <c r="AE379" s="19">
        <v>0</v>
      </c>
      <c r="AF379" s="19">
        <f>Y379*Conversions!$D$4</f>
        <v>8.3007477958565321</v>
      </c>
      <c r="AG379" s="38">
        <f t="shared" si="263"/>
        <v>14.825356304143467</v>
      </c>
      <c r="AH379" s="19">
        <f t="shared" si="266"/>
        <v>25</v>
      </c>
      <c r="AI379" s="19">
        <f t="shared" si="264"/>
        <v>0.12047788778229078</v>
      </c>
      <c r="AJ379" s="45">
        <f t="shared" si="265"/>
        <v>123.05458351771227</v>
      </c>
    </row>
    <row r="380" spans="1:36" hidden="1" x14ac:dyDescent="0.25">
      <c r="A380">
        <v>6</v>
      </c>
      <c r="B380" t="s">
        <v>13</v>
      </c>
      <c r="C380" t="s">
        <v>9</v>
      </c>
      <c r="D380">
        <f>_xlfn.XLOOKUP(A380,PeriodMap!$A$2:$A$45,PeriodMap!$B$2:$B$45)</f>
        <v>2039</v>
      </c>
      <c r="E380" t="s">
        <v>227</v>
      </c>
      <c r="F380" t="s">
        <v>229</v>
      </c>
      <c r="G380" t="s">
        <v>6</v>
      </c>
      <c r="H380" t="s">
        <v>124</v>
      </c>
      <c r="I380" t="s">
        <v>33</v>
      </c>
      <c r="J380" t="s">
        <v>34</v>
      </c>
      <c r="K380">
        <v>8760</v>
      </c>
      <c r="L380" s="5">
        <f>_xlfn.XLOOKUP(_xlfn.CONCAT($B380,$C380,$D380),ECT_EfficiencyCostMaxAnnualUF!$J$2:$J$12484,ECT_EfficiencyCostMaxAnnualUF!$F$2:$F$12484)</f>
        <v>0.38096819999999998</v>
      </c>
      <c r="M380" s="5">
        <f>_xlfn.XLOOKUP(_xlfn.CONCAT($B380,$C380,$D380),ECT_EfficiencyCostMaxAnnualUF!$J$2:$J$12484,ECT_EfficiencyCostMaxAnnualUF!$I$2:$I$12484)</f>
        <v>0.85</v>
      </c>
      <c r="N380" s="5">
        <f>_xlfn.XLOOKUP(_xlfn.CONCAT($B380,$C380,$D380),ECT_EfficiencyCostMaxAnnualUF!$J$2:$J$12484,ECT_EfficiencyCostMaxAnnualUF!$G$2:$G$12484)/1000</f>
        <v>13.721031290000001</v>
      </c>
      <c r="O380" s="5">
        <f>_xlfn.XLOOKUP(_xlfn.CONCAT($B380,$C380,$D380),ECT_EfficiencyCostMaxAnnualUF!$J$2:$J$12484,ECT_EfficiencyCostMaxAnnualUF!$H$2:$H$12484)</f>
        <v>133.5230182</v>
      </c>
      <c r="P380" s="74">
        <f>_xlfn.XLOOKUP(_xlfn.CONCAT($B380,$D380+1),ECT_Lifetime!$D$2:$D$1000,ECT_Lifetime!$C$2:$C$1000)</f>
        <v>40</v>
      </c>
      <c r="Q380" s="1">
        <f>_xlfn.XLOOKUP(_xlfn.CONCAT($B380,$D380),ECT_OperationalInfo!$G$2:$G$362,ECT_OperationalInfo!$D$2:$D$362)</f>
        <v>6.6000000000000003E-2</v>
      </c>
      <c r="R380">
        <f>_xlfn.XLOOKUP(_xlfn.CONCAT($B380,$D380),ECT_OperationalInfo!$G$2:$G$362,ECT_OperationalInfo!$E$2:$E$362)</f>
        <v>0.3</v>
      </c>
      <c r="S380">
        <f>_xlfn.XLOOKUP(_xlfn.CONCAT($B380,$D380),ECT_OperationalInfo!$G$2:$G$362,ECT_OperationalInfo!$F$2:$F$362)</f>
        <v>0.3</v>
      </c>
      <c r="T380">
        <f>SUMIF(ECT_LegacyCapacity!$F$2:$F$257,_xlfn.CONCAT($C380,$B380),ECT_LegacyCapacity!$E$2:$E$257)*1000-IFERROR(SUMIFS(ECT_LegacyRetirement!$F$2:$F$2701,ECT_LegacyRetirement!$G$2:$G$2701,_xlfn.CONCAT($B380,$C380),ECT_LegacyRetirement!$E$2:$E$2701,"&lt;="&amp;D380)*1000,0)</f>
        <v>1010.929706</v>
      </c>
      <c r="U380" s="16">
        <f>IFERROR(SUMIFS(ECT_CapAddBounds!$F$2:$F$5959,ECT_CapAddBounds!$H$2:$H$5959,_xlfn.CONCAT($B380,$C380),ECT_CapAddBounds!$E$2:$E$5959,"&lt;="&amp;D380)*1000,0)</f>
        <v>0</v>
      </c>
      <c r="V380" s="16">
        <f>IFERROR(SUMIFS(ECT_CapAddBounds!$G$2:$G$5959,ECT_CapAddBounds!$H$2:$H$5959,_xlfn.CONCAT($B380,$C380),ECT_CapAddBounds!$E$2:$E$5959,"&lt;="&amp;D380)*1000,0)</f>
        <v>381.00000000000006</v>
      </c>
      <c r="W380" s="1">
        <f>CarriersTech_characteristics!$G$2</f>
        <v>17.207187650000002</v>
      </c>
      <c r="X380" s="1">
        <f>CarriersTech_characteristics!$H$28*1000</f>
        <v>1942097.6230000001</v>
      </c>
      <c r="Y380" s="7">
        <v>3</v>
      </c>
      <c r="Z380">
        <v>0.105</v>
      </c>
      <c r="AA380" s="35"/>
      <c r="AB380" s="1">
        <f>1/L380/(1-Q380)</f>
        <v>2.8103758044980376</v>
      </c>
      <c r="AC380" s="25"/>
      <c r="AD380" s="31">
        <f>X380/(W380*Conversions!$D$2)</f>
        <v>0.40631575182871843</v>
      </c>
      <c r="AE380" s="11">
        <f>O380/CarriersTech_characteristics!$G$2/Conversions!$D$2*AB380</f>
        <v>7.8507860294473842E-5</v>
      </c>
      <c r="AF380">
        <f>Y380*Conversions!$D$4</f>
        <v>3.7167527444133723</v>
      </c>
      <c r="AG380" s="3">
        <f t="shared" si="263"/>
        <v>10.004278545586629</v>
      </c>
      <c r="AH380">
        <f t="shared" si="266"/>
        <v>40</v>
      </c>
      <c r="AI380">
        <f t="shared" si="264"/>
        <v>0.10697140835497033</v>
      </c>
      <c r="AJ380" s="14">
        <f t="shared" si="265"/>
        <v>93.522920745221626</v>
      </c>
    </row>
    <row r="381" spans="1:36" hidden="1" x14ac:dyDescent="0.25">
      <c r="A381">
        <v>6</v>
      </c>
      <c r="B381" t="s">
        <v>14</v>
      </c>
      <c r="C381" t="s">
        <v>9</v>
      </c>
      <c r="D381">
        <f>_xlfn.XLOOKUP(A381,PeriodMap!$A$2:$A$45,PeriodMap!$B$2:$B$45)</f>
        <v>2039</v>
      </c>
      <c r="E381" t="s">
        <v>227</v>
      </c>
      <c r="F381" t="s">
        <v>234</v>
      </c>
      <c r="G381" t="s">
        <v>6</v>
      </c>
      <c r="H381" t="s">
        <v>124</v>
      </c>
      <c r="I381" t="s">
        <v>35</v>
      </c>
      <c r="J381" t="s">
        <v>34</v>
      </c>
      <c r="K381">
        <v>8760</v>
      </c>
      <c r="L381" s="5">
        <f>_xlfn.XLOOKUP(_xlfn.CONCAT($B381,$C381,$D381),ECT_EfficiencyCostMaxAnnualUF!$J$2:$J$12484,ECT_EfficiencyCostMaxAnnualUF!$F$2:$F$12484)</f>
        <v>0.40444272199999998</v>
      </c>
      <c r="M381" s="5">
        <f>_xlfn.XLOOKUP(_xlfn.CONCAT($B381,$C381,$D381),ECT_EfficiencyCostMaxAnnualUF!$J$2:$J$12484,ECT_EfficiencyCostMaxAnnualUF!$I$2:$I$12484)</f>
        <v>0.85</v>
      </c>
      <c r="N381" s="5">
        <f>_xlfn.XLOOKUP(_xlfn.CONCAT($B381,$C381,$D381),ECT_EfficiencyCostMaxAnnualUF!$J$2:$J$12484,ECT_EfficiencyCostMaxAnnualUF!$G$2:$G$12484)/1000</f>
        <v>8.512227803</v>
      </c>
      <c r="O381" s="5">
        <f>_xlfn.XLOOKUP(_xlfn.CONCAT($B381,$C381,$D381),ECT_EfficiencyCostMaxAnnualUF!$J$2:$J$12484,ECT_EfficiencyCostMaxAnnualUF!$H$2:$H$12484)</f>
        <v>0</v>
      </c>
      <c r="P381" s="74">
        <f>_xlfn.XLOOKUP(_xlfn.CONCAT($B381,$D381+1),ECT_Lifetime!$D$2:$D$1000,ECT_Lifetime!$C$2:$C$1000)</f>
        <v>25</v>
      </c>
      <c r="Q381" s="1">
        <f>_xlfn.XLOOKUP(_xlfn.CONCAT($B381,$D381),ECT_OperationalInfo!$G$2:$G$362,ECT_OperationalInfo!$D$2:$D$362)</f>
        <v>0.02</v>
      </c>
      <c r="R381">
        <f>_xlfn.XLOOKUP(_xlfn.CONCAT($B381,$D381),ECT_OperationalInfo!$G$2:$G$362,ECT_OperationalInfo!$E$2:$E$362)</f>
        <v>0.9</v>
      </c>
      <c r="S381">
        <f>_xlfn.XLOOKUP(_xlfn.CONCAT($B381,$D381),ECT_OperationalInfo!$G$2:$G$362,ECT_OperationalInfo!$F$2:$F$362)</f>
        <v>0.9</v>
      </c>
      <c r="T381">
        <f>SUMIF(ECT_LegacyCapacity!$F$2:$F$257,_xlfn.CONCAT($C381,$B381),ECT_LegacyCapacity!$E$2:$E$257)*1000-IFERROR(SUMIFS(ECT_LegacyRetirement!$F$2:$F$2701,ECT_LegacyRetirement!$G$2:$G$2701,_xlfn.CONCAT($B381,$C381),ECT_LegacyRetirement!$E$2:$E$2701,"&lt;="&amp;D381)*1000,0)</f>
        <v>2002.456891</v>
      </c>
      <c r="U381" s="16">
        <f>IFERROR(SUMIFS(ECT_CapAddBounds!$F$2:$F$5959,ECT_CapAddBounds!$H$2:$H$5959,_xlfn.CONCAT($B381,$C381),ECT_CapAddBounds!$E$2:$E$5959,"&lt;="&amp;D381)*1000,0)</f>
        <v>0</v>
      </c>
      <c r="V381" s="16">
        <f>IFERROR(SUMIFS(ECT_CapAddBounds!$G$2:$G$5959,ECT_CapAddBounds!$H$2:$H$5959,_xlfn.CONCAT($B381,$C381),ECT_CapAddBounds!$E$2:$E$5959,"&lt;="&amp;D381)*1000,0)</f>
        <v>768.00000000000011</v>
      </c>
      <c r="W381" s="1">
        <f>CarriersTech_characteristics!$G$3</f>
        <v>37.681199999999997</v>
      </c>
      <c r="X381" s="1">
        <f>CarriersTech_characteristics!$H$3*1000</f>
        <v>3025024.5490000001</v>
      </c>
      <c r="Y381">
        <v>2.9</v>
      </c>
      <c r="Z381">
        <v>0.105</v>
      </c>
      <c r="AB381" s="1">
        <f>1/L381/(1-Q381)</f>
        <v>2.5229979617863072</v>
      </c>
      <c r="AC381" s="25"/>
      <c r="AD381" s="31">
        <f>(X381*Conversions!$D$3)/(W381*Conversions!$D$2)</f>
        <v>0.23958587284408495</v>
      </c>
      <c r="AE381">
        <v>0</v>
      </c>
      <c r="AF381">
        <f>Y381*Conversions!$D$4</f>
        <v>3.5928609862662602</v>
      </c>
      <c r="AG381" s="3">
        <f t="shared" si="263"/>
        <v>4.9193668167337403</v>
      </c>
      <c r="AH381">
        <f t="shared" si="266"/>
        <v>25</v>
      </c>
      <c r="AI381">
        <f t="shared" si="264"/>
        <v>0.11442931981310331</v>
      </c>
      <c r="AJ381" s="14">
        <f t="shared" si="265"/>
        <v>42.990440079242902</v>
      </c>
    </row>
    <row r="382" spans="1:36" hidden="1" x14ac:dyDescent="0.25">
      <c r="A382">
        <v>6</v>
      </c>
      <c r="B382" t="s">
        <v>16</v>
      </c>
      <c r="C382" t="s">
        <v>9</v>
      </c>
      <c r="D382">
        <f>_xlfn.XLOOKUP(A382,PeriodMap!$A$2:$A$45,PeriodMap!$B$2:$B$45)</f>
        <v>2039</v>
      </c>
      <c r="E382" t="s">
        <v>227</v>
      </c>
      <c r="G382" t="s">
        <v>6</v>
      </c>
      <c r="H382" t="s">
        <v>124</v>
      </c>
      <c r="I382" t="s">
        <v>35</v>
      </c>
      <c r="J382" t="s">
        <v>34</v>
      </c>
      <c r="K382">
        <v>8760</v>
      </c>
      <c r="L382" s="5">
        <f>_xlfn.XLOOKUP(_xlfn.CONCAT($B382,$C382,$D382),ECT_EfficiencyCostMaxAnnualUF!$J$2:$J$12484,ECT_EfficiencyCostMaxAnnualUF!$F$2:$F$12484)</f>
        <v>0.28070162799999998</v>
      </c>
      <c r="M382" s="5">
        <f>_xlfn.XLOOKUP(_xlfn.CONCAT($B382,$C382,$D382),ECT_EfficiencyCostMaxAnnualUF!$J$2:$J$12484,ECT_EfficiencyCostMaxAnnualUF!$I$2:$I$12484)</f>
        <v>0.85</v>
      </c>
      <c r="N382" s="5">
        <f>_xlfn.XLOOKUP(_xlfn.CONCAT($B382,$C382,$D382),ECT_EfficiencyCostMaxAnnualUF!$J$2:$J$12484,ECT_EfficiencyCostMaxAnnualUF!$G$2:$G$12484)/1000</f>
        <v>6.6797506489999998</v>
      </c>
      <c r="O382" s="5">
        <f>_xlfn.XLOOKUP(_xlfn.CONCAT($B382,$C382,$D382),ECT_EfficiencyCostMaxAnnualUF!$J$2:$J$12484,ECT_EfficiencyCostMaxAnnualUF!$H$2:$H$12484)</f>
        <v>0</v>
      </c>
      <c r="P382" s="74">
        <f>_xlfn.XLOOKUP(_xlfn.CONCAT($B382,$D382+1),ECT_Lifetime!$D$2:$D$1000,ECT_Lifetime!$C$2:$C$1000)</f>
        <v>25</v>
      </c>
      <c r="Q382" s="1">
        <f>_xlfn.XLOOKUP(_xlfn.CONCAT($B382,$D382),ECT_OperationalInfo!$G$2:$G$362,ECT_OperationalInfo!$D$2:$D$362)</f>
        <v>0.01</v>
      </c>
      <c r="R382">
        <f>_xlfn.XLOOKUP(_xlfn.CONCAT($B382,$D382),ECT_OperationalInfo!$G$2:$G$362,ECT_OperationalInfo!$E$2:$E$362)</f>
        <v>1</v>
      </c>
      <c r="S382">
        <f>_xlfn.XLOOKUP(_xlfn.CONCAT($B382,$D382),ECT_OperationalInfo!$G$2:$G$362,ECT_OperationalInfo!$F$2:$F$362)</f>
        <v>1</v>
      </c>
      <c r="T382">
        <f>SUMIF(ECT_LegacyCapacity!$F$2:$F$257,_xlfn.CONCAT($C382,$B382),ECT_LegacyCapacity!$E$2:$E$257)*1000-IFERROR(SUMIFS(ECT_LegacyRetirement!$F$2:$F$2701,ECT_LegacyRetirement!$G$2:$G$2701,_xlfn.CONCAT($B382,$C382),ECT_LegacyRetirement!$E$2:$E$2701,"&lt;="&amp;D382)*1000,0)</f>
        <v>0</v>
      </c>
      <c r="U382" s="16">
        <f>IFERROR(SUMIFS(ECT_CapAddBounds!$F$2:$F$5959,ECT_CapAddBounds!$H$2:$H$5959,_xlfn.CONCAT($B382,$C382),ECT_CapAddBounds!$E$2:$E$5959,"&lt;="&amp;D382)*1000,0)</f>
        <v>0</v>
      </c>
      <c r="V382" s="16">
        <f>IFERROR(SUMIFS(ECT_CapAddBounds!$G$2:$G$5959,ECT_CapAddBounds!$H$2:$H$5959,_xlfn.CONCAT($B382,$C382),ECT_CapAddBounds!$E$2:$E$5959,"&lt;="&amp;D382)*1000,0)</f>
        <v>2483.0000000000009</v>
      </c>
      <c r="W382" s="1">
        <f>CarriersTech_characteristics!$G$3</f>
        <v>37.681199999999997</v>
      </c>
      <c r="X382" s="1">
        <f>CarriersTech_characteristics!$H$3*1000</f>
        <v>3025024.5490000001</v>
      </c>
      <c r="Y382">
        <v>0.7</v>
      </c>
      <c r="Z382">
        <v>0.105</v>
      </c>
      <c r="AB382" s="1">
        <f>1/L382/(1-Q382)</f>
        <v>3.5984864687033813</v>
      </c>
      <c r="AC382" s="25"/>
      <c r="AD382" s="31">
        <f>(X382*Conversions!$D$3)/(W382*Conversions!$D$2)</f>
        <v>0.23958587284408495</v>
      </c>
      <c r="AE382">
        <v>0</v>
      </c>
      <c r="AF382">
        <f>Y382*Conversions!$D$4</f>
        <v>0.86724230702978689</v>
      </c>
      <c r="AG382" s="3">
        <f t="shared" si="263"/>
        <v>5.8125083419702133</v>
      </c>
      <c r="AH382">
        <f t="shared" si="266"/>
        <v>25</v>
      </c>
      <c r="AI382">
        <f t="shared" si="264"/>
        <v>0.11442931981310331</v>
      </c>
      <c r="AJ382" s="14">
        <f t="shared" si="265"/>
        <v>50.795620837943865</v>
      </c>
    </row>
    <row r="383" spans="1:36" hidden="1" x14ac:dyDescent="0.25">
      <c r="A383">
        <v>6</v>
      </c>
      <c r="B383" t="s">
        <v>17</v>
      </c>
      <c r="C383" t="s">
        <v>9</v>
      </c>
      <c r="D383">
        <f>_xlfn.XLOOKUP(A383,PeriodMap!$A$2:$A$45,PeriodMap!$B$2:$B$45)</f>
        <v>2039</v>
      </c>
      <c r="E383" t="s">
        <v>227</v>
      </c>
      <c r="F383" t="s">
        <v>235</v>
      </c>
      <c r="G383" t="s">
        <v>6</v>
      </c>
      <c r="H383" t="s">
        <v>124</v>
      </c>
      <c r="I383" t="s">
        <v>36</v>
      </c>
      <c r="J383" t="s">
        <v>34</v>
      </c>
      <c r="K383">
        <v>8760</v>
      </c>
      <c r="L383" s="5">
        <f>_xlfn.XLOOKUP(_xlfn.CONCAT($B383,$C383,$D383),ECT_EfficiencyCostMaxAnnualUF!$J$2:$J$12484,ECT_EfficiencyCostMaxAnnualUF!$F$2:$F$12484)</f>
        <v>1</v>
      </c>
      <c r="M383" s="5">
        <f>_xlfn.XLOOKUP(_xlfn.CONCAT($B383,$C383,$D383),ECT_EfficiencyCostMaxAnnualUF!$J$2:$J$12484,ECT_EfficiencyCostMaxAnnualUF!$I$2:$I$12484)</f>
        <v>0.70916666699999997</v>
      </c>
      <c r="N383" s="5">
        <f>_xlfn.XLOOKUP(_xlfn.CONCAT($B383,$C383,$D383),ECT_EfficiencyCostMaxAnnualUF!$J$2:$J$12484,ECT_EfficiencyCostMaxAnnualUF!$G$2:$G$12484)/1000</f>
        <v>20.833210350000002</v>
      </c>
      <c r="O383" s="5">
        <f>_xlfn.XLOOKUP(_xlfn.CONCAT($B383,$C383,$D383),ECT_EfficiencyCostMaxAnnualUF!$J$2:$J$12484,ECT_EfficiencyCostMaxAnnualUF!$H$2:$H$12484)</f>
        <v>0</v>
      </c>
      <c r="P383" s="74">
        <f>_xlfn.XLOOKUP(_xlfn.CONCAT($B383,$D383+1),ECT_Lifetime!$D$2:$D$1000,ECT_Lifetime!$C$2:$C$1000)</f>
        <v>40</v>
      </c>
      <c r="Q383" s="1">
        <f>_xlfn.XLOOKUP(_xlfn.CONCAT($B383,$D383),ECT_OperationalInfo!$G$2:$G$362,ECT_OperationalInfo!$D$2:$D$362)</f>
        <v>0.10780000000000001</v>
      </c>
      <c r="R383">
        <f>_xlfn.XLOOKUP(_xlfn.CONCAT($B383,$D383),ECT_OperationalInfo!$G$2:$G$362,ECT_OperationalInfo!$E$2:$E$362)</f>
        <v>0.01</v>
      </c>
      <c r="S383">
        <f>_xlfn.XLOOKUP(_xlfn.CONCAT($B383,$D383),ECT_OperationalInfo!$G$2:$G$362,ECT_OperationalInfo!$F$2:$F$362)</f>
        <v>0.01</v>
      </c>
      <c r="T383">
        <f>SUMIF(ECT_LegacyCapacity!$F$2:$F$257,_xlfn.CONCAT($C383,$B383),ECT_LegacyCapacity!$E$2:$E$257)*1000-IFERROR(SUMIFS(ECT_LegacyRetirement!$F$2:$F$2701,ECT_LegacyRetirement!$G$2:$G$2701,_xlfn.CONCAT($B383,$C383),ECT_LegacyRetirement!$E$2:$E$2701,"&lt;="&amp;D383)*1000,0)</f>
        <v>0</v>
      </c>
      <c r="U383" s="16">
        <f>IFERROR(SUMIFS(ECT_CapAddBounds!$F$2:$F$5959,ECT_CapAddBounds!$H$2:$H$5959,_xlfn.CONCAT($B383,$C383),ECT_CapAddBounds!$E$2:$E$5959,"&lt;="&amp;D383)*1000,0)</f>
        <v>0</v>
      </c>
      <c r="V383" s="16">
        <f>IFERROR(SUMIFS(ECT_CapAddBounds!$G$2:$G$5959,ECT_CapAddBounds!$H$2:$H$5959,_xlfn.CONCAT($B383,$C383),ECT_CapAddBounds!$E$2:$E$5959,"&lt;="&amp;D383)*1000,0)</f>
        <v>0</v>
      </c>
      <c r="W383" s="27"/>
      <c r="X383" s="27"/>
      <c r="Y383">
        <v>4.3</v>
      </c>
      <c r="Z383">
        <v>0.105</v>
      </c>
      <c r="AB383" s="1">
        <f>1/L383/(1-Q383)</f>
        <v>1.1208249271463797</v>
      </c>
      <c r="AC383" s="25"/>
      <c r="AD383" s="26"/>
      <c r="AE383">
        <v>0</v>
      </c>
      <c r="AF383">
        <f>Y383*Conversions!$D$4</f>
        <v>5.3273456003258337</v>
      </c>
      <c r="AG383" s="3">
        <f t="shared" si="263"/>
        <v>15.505864749674167</v>
      </c>
      <c r="AH383">
        <f t="shared" si="266"/>
        <v>40</v>
      </c>
      <c r="AI383">
        <f t="shared" si="264"/>
        <v>0.10697140835497033</v>
      </c>
      <c r="AJ383" s="14">
        <f t="shared" si="265"/>
        <v>144.95335705238193</v>
      </c>
    </row>
    <row r="384" spans="1:36" hidden="1" x14ac:dyDescent="0.25">
      <c r="A384">
        <v>6</v>
      </c>
      <c r="B384" t="s">
        <v>22</v>
      </c>
      <c r="C384" t="s">
        <v>9</v>
      </c>
      <c r="D384">
        <f>_xlfn.XLOOKUP(A384,PeriodMap!$A$2:$A$45,PeriodMap!$B$2:$B$45)</f>
        <v>2039</v>
      </c>
      <c r="E384" t="s">
        <v>227</v>
      </c>
      <c r="G384" t="s">
        <v>6</v>
      </c>
      <c r="H384" t="s">
        <v>124</v>
      </c>
      <c r="I384" t="s">
        <v>36</v>
      </c>
      <c r="J384" t="s">
        <v>34</v>
      </c>
      <c r="K384">
        <v>8760</v>
      </c>
      <c r="L384" s="5">
        <f>_xlfn.XLOOKUP(_xlfn.CONCAT($B384,$C384,$D384),ECT_EfficiencyCostMaxAnnualUF!$J$2:$J$12484,ECT_EfficiencyCostMaxAnnualUF!$F$2:$F$12484)</f>
        <v>1</v>
      </c>
      <c r="M384" s="5">
        <f>_xlfn.XLOOKUP(_xlfn.CONCAT($B384,$C384,$D384),ECT_EfficiencyCostMaxAnnualUF!$J$2:$J$12484,ECT_EfficiencyCostMaxAnnualUF!$I$2:$I$12484)</f>
        <v>0.70916666699999997</v>
      </c>
      <c r="N384" s="5">
        <f>_xlfn.XLOOKUP(_xlfn.CONCAT($B384,$C384,$D384),ECT_EfficiencyCostMaxAnnualUF!$J$2:$J$12484,ECT_EfficiencyCostMaxAnnualUF!$G$2:$G$12484)/1000</f>
        <v>35.289429389999995</v>
      </c>
      <c r="O384" s="5">
        <f>_xlfn.XLOOKUP(_xlfn.CONCAT($B384,$C384,$D384),ECT_EfficiencyCostMaxAnnualUF!$J$2:$J$12484,ECT_EfficiencyCostMaxAnnualUF!$H$2:$H$12484)</f>
        <v>0</v>
      </c>
      <c r="P384" s="74">
        <f>_xlfn.XLOOKUP(_xlfn.CONCAT($B384,$D384+1),ECT_Lifetime!$D$2:$D$1000,ECT_Lifetime!$C$2:$C$1000)</f>
        <v>30</v>
      </c>
      <c r="Q384" s="1">
        <f>_xlfn.XLOOKUP(_xlfn.CONCAT($B384,$D384),ECT_OperationalInfo!$G$2:$G$362,ECT_OperationalInfo!$D$2:$D$362)</f>
        <v>0.05</v>
      </c>
      <c r="R384">
        <f>_xlfn.XLOOKUP(_xlfn.CONCAT($B384,$D384),ECT_OperationalInfo!$G$2:$G$362,ECT_OperationalInfo!$E$2:$E$362)</f>
        <v>0.01</v>
      </c>
      <c r="S384">
        <f>_xlfn.XLOOKUP(_xlfn.CONCAT($B384,$D384),ECT_OperationalInfo!$G$2:$G$362,ECT_OperationalInfo!$F$2:$F$362)</f>
        <v>0.01</v>
      </c>
      <c r="T384">
        <f>SUMIF(ECT_LegacyCapacity!$F$2:$F$257,_xlfn.CONCAT($C384,$B384),ECT_LegacyCapacity!$E$2:$E$257)*1000-IFERROR(SUMIFS(ECT_LegacyRetirement!$F$2:$F$2701,ECT_LegacyRetirement!$G$2:$G$2701,_xlfn.CONCAT($B384,$C384),ECT_LegacyRetirement!$E$2:$E$2701,"&lt;="&amp;D384)*1000,0)</f>
        <v>0</v>
      </c>
      <c r="U384" s="16">
        <f>IFERROR(SUMIFS(ECT_CapAddBounds!$F$2:$F$5959,ECT_CapAddBounds!$H$2:$H$5959,_xlfn.CONCAT($B384,$C384),ECT_CapAddBounds!$E$2:$E$5959,"&lt;="&amp;D384)*1000,0)</f>
        <v>0</v>
      </c>
      <c r="V384" s="16">
        <f>IFERROR(SUMIFS(ECT_CapAddBounds!$G$2:$G$5959,ECT_CapAddBounds!$H$2:$H$5959,_xlfn.CONCAT($B384,$C384),ECT_CapAddBounds!$E$2:$E$5959,"&lt;="&amp;D384)*1000,0)</f>
        <v>0</v>
      </c>
      <c r="W384" s="27"/>
      <c r="X384" s="27"/>
      <c r="Y384">
        <v>5</v>
      </c>
      <c r="Z384">
        <v>0.105</v>
      </c>
      <c r="AB384" s="1">
        <f>1/L384/(1-Q384)</f>
        <v>1.0526315789473684</v>
      </c>
      <c r="AC384" s="25"/>
      <c r="AD384" s="26"/>
      <c r="AE384">
        <v>0</v>
      </c>
      <c r="AF384">
        <f>Y384*Conversions!$D$4</f>
        <v>6.1945879073556211</v>
      </c>
      <c r="AG384" s="3">
        <f t="shared" si="263"/>
        <v>29.094841482644373</v>
      </c>
      <c r="AH384">
        <f t="shared" si="266"/>
        <v>30</v>
      </c>
      <c r="AI384">
        <f t="shared" si="264"/>
        <v>0.11052848152960514</v>
      </c>
      <c r="AJ384" s="14">
        <f t="shared" si="265"/>
        <v>263.2338839727143</v>
      </c>
    </row>
    <row r="385" spans="1:36" hidden="1" x14ac:dyDescent="0.25">
      <c r="A385">
        <v>6</v>
      </c>
      <c r="B385" t="s">
        <v>15</v>
      </c>
      <c r="C385" t="s">
        <v>9</v>
      </c>
      <c r="D385">
        <f>_xlfn.XLOOKUP(A385,PeriodMap!$A$2:$A$45,PeriodMap!$B$2:$B$45)</f>
        <v>2039</v>
      </c>
      <c r="E385" t="s">
        <v>231</v>
      </c>
      <c r="F385" t="s">
        <v>232</v>
      </c>
      <c r="G385" t="s">
        <v>6</v>
      </c>
      <c r="H385" t="s">
        <v>124</v>
      </c>
      <c r="I385" t="s">
        <v>37</v>
      </c>
      <c r="J385" t="s">
        <v>34</v>
      </c>
      <c r="K385">
        <v>8760</v>
      </c>
      <c r="L385" s="5">
        <f>_xlfn.XLOOKUP(_xlfn.CONCAT($B385,$C385,$D385),ECT_EfficiencyCostMaxAnnualUF!$J$2:$J$12484,ECT_EfficiencyCostMaxAnnualUF!$F$2:$F$12484)</f>
        <v>1</v>
      </c>
      <c r="M385" s="5">
        <f>_xlfn.XLOOKUP(_xlfn.CONCAT($B385,$C385,$D385),ECT_EfficiencyCostMaxAnnualUF!$J$2:$J$12484,ECT_EfficiencyCostMaxAnnualUF!$I$2:$I$12484)</f>
        <v>1</v>
      </c>
      <c r="N385" s="5">
        <f>_xlfn.XLOOKUP(_xlfn.CONCAT($B385,$C385,$D385),ECT_EfficiencyCostMaxAnnualUF!$J$2:$J$12484,ECT_EfficiencyCostMaxAnnualUF!$G$2:$G$12484)/1000</f>
        <v>19.631814519999999</v>
      </c>
      <c r="O385" s="5">
        <f>_xlfn.XLOOKUP(_xlfn.CONCAT($B385,$C385,$D385),ECT_EfficiencyCostMaxAnnualUF!$J$2:$J$12484,ECT_EfficiencyCostMaxAnnualUF!$H$2:$H$12484)</f>
        <v>0</v>
      </c>
      <c r="P385" s="74">
        <f>_xlfn.XLOOKUP(_xlfn.CONCAT($B385,$D385+1),ECT_Lifetime!$D$2:$D$1000,ECT_Lifetime!$C$2:$C$1000)</f>
        <v>40</v>
      </c>
      <c r="Q385" s="1">
        <f>_xlfn.XLOOKUP(_xlfn.CONCAT($B385,$D385),ECT_OperationalInfo!$G$2:$G$362,ECT_OperationalInfo!$D$2:$D$362)</f>
        <v>6.0000000000000001E-3</v>
      </c>
      <c r="R385">
        <f>_xlfn.XLOOKUP(_xlfn.CONCAT($B385,$D385),ECT_OperationalInfo!$G$2:$G$362,ECT_OperationalInfo!$E$2:$E$362)</f>
        <v>1</v>
      </c>
      <c r="S385">
        <f>_xlfn.XLOOKUP(_xlfn.CONCAT($B385,$D385),ECT_OperationalInfo!$G$2:$G$362,ECT_OperationalInfo!$F$2:$F$362)</f>
        <v>1</v>
      </c>
      <c r="T385">
        <f>SUMIF(ECT_LegacyCapacity!$F$2:$F$257,_xlfn.CONCAT($C385,$B385),ECT_LegacyCapacity!$E$2:$E$257)*1000-IFERROR(SUMIFS(ECT_LegacyRetirement!$F$2:$F$2701,ECT_LegacyRetirement!$G$2:$G$2701,_xlfn.CONCAT($B385,$C385),ECT_LegacyRetirement!$E$2:$E$2701,"&lt;="&amp;D385)*1000,0)</f>
        <v>1842.8252929999999</v>
      </c>
      <c r="U385" s="16">
        <f>IFERROR(SUMIFS(ECT_CapAddBounds!$F$2:$F$5959,ECT_CapAddBounds!$H$2:$H$5959,_xlfn.CONCAT($B385,$C385),ECT_CapAddBounds!$E$2:$E$5959,"&lt;="&amp;D385)*1000,0)</f>
        <v>5000</v>
      </c>
      <c r="V385" s="16">
        <f>IFERROR(SUMIFS(ECT_CapAddBounds!$G$2:$G$5959,ECT_CapAddBounds!$H$2:$H$5959,_xlfn.CONCAT($B385,$C385),ECT_CapAddBounds!$E$2:$E$5959,"&lt;="&amp;D385)*1000,0)</f>
        <v>8719.9999999999982</v>
      </c>
      <c r="W385" s="25"/>
      <c r="X385" s="28"/>
      <c r="Y385">
        <v>4.4000000000000004</v>
      </c>
      <c r="Z385">
        <v>0.105</v>
      </c>
      <c r="AB385" s="24"/>
      <c r="AC385" s="1">
        <f>L385-Q385</f>
        <v>0.99399999999999999</v>
      </c>
      <c r="AD385" s="24"/>
      <c r="AE385">
        <v>0</v>
      </c>
      <c r="AF385">
        <f>Y385*Conversions!$D$4</f>
        <v>5.4512373584729472</v>
      </c>
      <c r="AG385" s="3">
        <f t="shared" si="263"/>
        <v>14.180577161527051</v>
      </c>
      <c r="AH385">
        <f t="shared" si="266"/>
        <v>40</v>
      </c>
      <c r="AI385">
        <f t="shared" si="264"/>
        <v>0.10697140835497033</v>
      </c>
      <c r="AJ385" s="14">
        <f t="shared" si="265"/>
        <v>132.56418121065303</v>
      </c>
    </row>
    <row r="386" spans="1:36" hidden="1" x14ac:dyDescent="0.25">
      <c r="A386">
        <v>6</v>
      </c>
      <c r="B386" t="s">
        <v>18</v>
      </c>
      <c r="C386" t="s">
        <v>9</v>
      </c>
      <c r="D386">
        <f>_xlfn.XLOOKUP(A386,PeriodMap!$A$2:$A$45,PeriodMap!$B$2:$B$45)</f>
        <v>2039</v>
      </c>
      <c r="E386" t="s">
        <v>231</v>
      </c>
      <c r="F386" t="s">
        <v>233</v>
      </c>
      <c r="G386" t="s">
        <v>6</v>
      </c>
      <c r="H386" t="s">
        <v>124</v>
      </c>
      <c r="I386" t="s">
        <v>37</v>
      </c>
      <c r="J386" t="s">
        <v>34</v>
      </c>
      <c r="K386">
        <v>8760</v>
      </c>
      <c r="L386" s="5">
        <f>_xlfn.XLOOKUP(_xlfn.CONCAT($B386,$C386,$D386),ECT_EfficiencyCostMaxAnnualUF!$J$2:$J$12484,ECT_EfficiencyCostMaxAnnualUF!$F$2:$F$12484)</f>
        <v>1</v>
      </c>
      <c r="M386" s="5">
        <f>_xlfn.XLOOKUP(_xlfn.CONCAT($B386,$C386,$D386),ECT_EfficiencyCostMaxAnnualUF!$J$2:$J$12484,ECT_EfficiencyCostMaxAnnualUF!$I$2:$I$12484)</f>
        <v>1</v>
      </c>
      <c r="N386" s="5">
        <f>_xlfn.XLOOKUP(_xlfn.CONCAT($B386,$C386,$D386),ECT_EfficiencyCostMaxAnnualUF!$J$2:$J$12484,ECT_EfficiencyCostMaxAnnualUF!$G$2:$G$12484)/1000</f>
        <v>11.825348760000001</v>
      </c>
      <c r="O386" s="5">
        <f>_xlfn.XLOOKUP(_xlfn.CONCAT($B386,$C386,$D386),ECT_EfficiencyCostMaxAnnualUF!$J$2:$J$12484,ECT_EfficiencyCostMaxAnnualUF!$H$2:$H$12484)</f>
        <v>0</v>
      </c>
      <c r="P386" s="74">
        <f>_xlfn.XLOOKUP(_xlfn.CONCAT($B386,$D386+1),ECT_Lifetime!$D$2:$D$1000,ECT_Lifetime!$C$2:$C$1000)</f>
        <v>35</v>
      </c>
      <c r="Q386" s="1">
        <f>_xlfn.XLOOKUP(_xlfn.CONCAT($B386,$D386),ECT_OperationalInfo!$G$2:$G$362,ECT_OperationalInfo!$D$2:$D$362)</f>
        <v>0.01</v>
      </c>
      <c r="R386">
        <f>_xlfn.XLOOKUP(_xlfn.CONCAT($B386,$D386),ECT_OperationalInfo!$G$2:$G$362,ECT_OperationalInfo!$E$2:$E$362)</f>
        <v>1</v>
      </c>
      <c r="S386">
        <f>_xlfn.XLOOKUP(_xlfn.CONCAT($B386,$D386),ECT_OperationalInfo!$G$2:$G$362,ECT_OperationalInfo!$F$2:$F$362)</f>
        <v>1</v>
      </c>
      <c r="T386">
        <f>SUMIF(ECT_LegacyCapacity!$F$2:$F$257,_xlfn.CONCAT($C386,$B386),ECT_LegacyCapacity!$E$2:$E$257)*1000-IFERROR(SUMIFS(ECT_LegacyRetirement!$F$2:$F$2701,ECT_LegacyRetirement!$G$2:$G$2701,_xlfn.CONCAT($B386,$C386),ECT_LegacyRetirement!$E$2:$E$2701,"&lt;="&amp;D386)*1000,0)</f>
        <v>299.35000000000002</v>
      </c>
      <c r="U386" s="16">
        <f>IFERROR(SUMIFS(ECT_CapAddBounds!$F$2:$F$5959,ECT_CapAddBounds!$H$2:$H$5959,_xlfn.CONCAT($B386,$C386),ECT_CapAddBounds!$E$2:$E$5959,"&lt;="&amp;D386)*1000,0)</f>
        <v>75.000000000000014</v>
      </c>
      <c r="V386" s="16">
        <f>IFERROR(SUMIFS(ECT_CapAddBounds!$G$2:$G$5959,ECT_CapAddBounds!$H$2:$H$5959,_xlfn.CONCAT($B386,$C386),ECT_CapAddBounds!$E$2:$E$5959,"&lt;="&amp;D386)*1000,0)</f>
        <v>1474.0000000000002</v>
      </c>
      <c r="W386" s="25"/>
      <c r="X386" s="28"/>
      <c r="Y386">
        <f>2.4</f>
        <v>2.4</v>
      </c>
      <c r="Z386">
        <v>8.3500000000000005E-2</v>
      </c>
      <c r="AB386" s="24"/>
      <c r="AC386" s="1">
        <f>L386-Q386</f>
        <v>0.99</v>
      </c>
      <c r="AD386" s="24"/>
      <c r="AE386">
        <v>0</v>
      </c>
      <c r="AF386">
        <f>Y386*Conversions!$D$4</f>
        <v>2.973402195530698</v>
      </c>
      <c r="AG386" s="3">
        <f t="shared" si="263"/>
        <v>8.8519465644693032</v>
      </c>
      <c r="AH386">
        <f t="shared" si="266"/>
        <v>35</v>
      </c>
      <c r="AI386">
        <f t="shared" si="264"/>
        <v>8.8866958914066166E-2</v>
      </c>
      <c r="AJ386" s="14">
        <f t="shared" si="265"/>
        <v>99.608973600965513</v>
      </c>
    </row>
    <row r="387" spans="1:36" hidden="1" x14ac:dyDescent="0.25">
      <c r="A387">
        <v>6</v>
      </c>
      <c r="B387" t="s">
        <v>7</v>
      </c>
      <c r="C387" t="s">
        <v>9</v>
      </c>
      <c r="D387">
        <f>_xlfn.XLOOKUP(A387,PeriodMap!$A$2:$A$45,PeriodMap!$B$2:$B$45)</f>
        <v>2039</v>
      </c>
      <c r="E387" t="s">
        <v>227</v>
      </c>
      <c r="F387" t="s">
        <v>230</v>
      </c>
      <c r="G387" t="s">
        <v>6</v>
      </c>
      <c r="H387" t="s">
        <v>124</v>
      </c>
      <c r="I387" t="s">
        <v>38</v>
      </c>
      <c r="J387" t="s">
        <v>34</v>
      </c>
      <c r="K387">
        <v>8760</v>
      </c>
      <c r="L387" s="5">
        <f>_xlfn.XLOOKUP(_xlfn.CONCAT($B387,$C387,$D387),ECT_EfficiencyCostMaxAnnualUF!$J$2:$J$12484,ECT_EfficiencyCostMaxAnnualUF!$F$2:$F$12484)</f>
        <v>0.238845897</v>
      </c>
      <c r="M387" s="5">
        <f>_xlfn.XLOOKUP(_xlfn.CONCAT($B387,$C387,$D387),ECT_EfficiencyCostMaxAnnualUF!$J$2:$J$12484,ECT_EfficiencyCostMaxAnnualUF!$I$2:$I$12484)</f>
        <v>1</v>
      </c>
      <c r="N387" s="5">
        <f>_xlfn.XLOOKUP(_xlfn.CONCAT($B387,$C387,$D387),ECT_EfficiencyCostMaxAnnualUF!$J$2:$J$12484,ECT_EfficiencyCostMaxAnnualUF!$G$2:$G$12484)/1000</f>
        <v>7.5968170950000005</v>
      </c>
      <c r="O387" s="5">
        <f>_xlfn.XLOOKUP(_xlfn.CONCAT($B387,$C387,$D387),ECT_EfficiencyCostMaxAnnualUF!$J$2:$J$12484,ECT_EfficiencyCostMaxAnnualUF!$H$2:$H$12484)</f>
        <v>0</v>
      </c>
      <c r="P387" s="74">
        <f>_xlfn.XLOOKUP(_xlfn.CONCAT($B387,$D387+1),ECT_Lifetime!$D$2:$D$1000,ECT_Lifetime!$C$2:$C$1000)</f>
        <v>20</v>
      </c>
      <c r="Q387" s="1">
        <f>_xlfn.XLOOKUP(_xlfn.CONCAT($B387,$D387),ECT_OperationalInfo!$G$2:$G$362,ECT_OperationalInfo!$D$2:$D$362)</f>
        <v>0.1</v>
      </c>
      <c r="R387">
        <f>_xlfn.XLOOKUP(_xlfn.CONCAT($B387,$D387),ECT_OperationalInfo!$G$2:$G$362,ECT_OperationalInfo!$E$2:$E$362)</f>
        <v>0.06</v>
      </c>
      <c r="S387">
        <f>_xlfn.XLOOKUP(_xlfn.CONCAT($B387,$D387),ECT_OperationalInfo!$G$2:$G$362,ECT_OperationalInfo!$F$2:$F$362)</f>
        <v>0.06</v>
      </c>
      <c r="T387">
        <f>SUMIF(ECT_LegacyCapacity!$F$2:$F$257,_xlfn.CONCAT($C387,$B387),ECT_LegacyCapacity!$E$2:$E$257)*1000-IFERROR(SUMIFS(ECT_LegacyRetirement!$F$2:$F$2701,ECT_LegacyRetirement!$G$2:$G$2701,_xlfn.CONCAT($B387,$C387),ECT_LegacyRetirement!$E$2:$E$2701,"&lt;="&amp;D387)*1000,0)</f>
        <v>15.8</v>
      </c>
      <c r="U387" s="16">
        <f>IFERROR(SUMIFS(ECT_CapAddBounds!$F$2:$F$5959,ECT_CapAddBounds!$H$2:$H$5959,_xlfn.CONCAT($B387,$C387),ECT_CapAddBounds!$E$2:$E$5959,"&lt;="&amp;D387)*1000,0)</f>
        <v>9.0000000000000018</v>
      </c>
      <c r="V387" s="16">
        <f>IFERROR(SUMIFS(ECT_CapAddBounds!$G$2:$G$5959,ECT_CapAddBounds!$H$2:$H$5959,_xlfn.CONCAT($B387,$C387),ECT_CapAddBounds!$E$2:$E$5959,"&lt;="&amp;D387)*1000,0)</f>
        <v>9.0000000000000018</v>
      </c>
      <c r="W387" s="1">
        <f>CarriersTech_characteristics!$G$7</f>
        <v>13.648968</v>
      </c>
      <c r="X387" s="1">
        <f>CarriersTech_characteristics!$H$5*1000</f>
        <v>1656436.6880000001</v>
      </c>
      <c r="Y387" s="12">
        <v>1</v>
      </c>
      <c r="Z387">
        <v>8.3500000000000005E-2</v>
      </c>
      <c r="AB387" s="1">
        <f>1/L387/(1-Q387)</f>
        <v>4.6519999927447406</v>
      </c>
      <c r="AC387" s="25"/>
      <c r="AD387" s="30">
        <f>X387/(W387*Conversions!$D$2)</f>
        <v>0.43689545093040172</v>
      </c>
      <c r="AE387">
        <v>0</v>
      </c>
      <c r="AF387">
        <f>Y387*Conversions!$D$4</f>
        <v>1.2389175814711242</v>
      </c>
      <c r="AG387" s="3">
        <f t="shared" si="263"/>
        <v>6.3578995135288761</v>
      </c>
      <c r="AH387">
        <f t="shared" si="266"/>
        <v>20</v>
      </c>
      <c r="AI387">
        <f t="shared" si="264"/>
        <v>0.10451929579519206</v>
      </c>
      <c r="AJ387" s="14">
        <f t="shared" si="265"/>
        <v>60.829911502535616</v>
      </c>
    </row>
    <row r="388" spans="1:36" hidden="1" x14ac:dyDescent="0.25">
      <c r="A388">
        <v>6</v>
      </c>
      <c r="B388" t="s">
        <v>19</v>
      </c>
      <c r="C388" t="s">
        <v>9</v>
      </c>
      <c r="D388">
        <f>_xlfn.XLOOKUP(A388,PeriodMap!$A$2:$A$45,PeriodMap!$B$2:$B$45)</f>
        <v>2039</v>
      </c>
      <c r="E388" t="s">
        <v>239</v>
      </c>
      <c r="F388" t="s">
        <v>236</v>
      </c>
      <c r="G388" t="s">
        <v>6</v>
      </c>
      <c r="H388" t="s">
        <v>124</v>
      </c>
      <c r="I388" t="s">
        <v>39</v>
      </c>
      <c r="J388" t="s">
        <v>34</v>
      </c>
      <c r="K388">
        <v>8760</v>
      </c>
      <c r="L388" s="5">
        <f>_xlfn.XLOOKUP(_xlfn.CONCAT($B388,$C388,$D388),ECT_EfficiencyCostMaxAnnualUF!$J$2:$J$12484,ECT_EfficiencyCostMaxAnnualUF!$F$2:$F$12484)</f>
        <v>1</v>
      </c>
      <c r="M388" s="5">
        <f>_xlfn.XLOOKUP(_xlfn.CONCAT($B388,$C388,$D388),ECT_EfficiencyCostMaxAnnualUF!$J$2:$J$12484,ECT_EfficiencyCostMaxAnnualUF!$I$2:$I$12484)</f>
        <v>1</v>
      </c>
      <c r="N388" s="5">
        <f>_xlfn.XLOOKUP(_xlfn.CONCAT($B388,$C388,$D388),ECT_EfficiencyCostMaxAnnualUF!$J$2:$J$12484,ECT_EfficiencyCostMaxAnnualUF!$G$2:$G$12484)/1000</f>
        <v>3.161602802</v>
      </c>
      <c r="O388" s="5">
        <f>_xlfn.XLOOKUP(_xlfn.CONCAT($B388,$C388,$D388),ECT_EfficiencyCostMaxAnnualUF!$J$2:$J$12484,ECT_EfficiencyCostMaxAnnualUF!$H$2:$H$12484)</f>
        <v>0</v>
      </c>
      <c r="P388" s="74">
        <f>_xlfn.XLOOKUP(_xlfn.CONCAT($B388,$D388+1),ECT_Lifetime!$D$2:$D$1000,ECT_Lifetime!$C$2:$C$1000)</f>
        <v>25</v>
      </c>
      <c r="Q388" s="1">
        <f>_xlfn.XLOOKUP(_xlfn.CONCAT($B388,$D388),ECT_OperationalInfo!$G$2:$G$362,ECT_OperationalInfo!$D$2:$D$362)</f>
        <v>7.4999999999999997E-3</v>
      </c>
      <c r="R388">
        <f>_xlfn.XLOOKUP(_xlfn.CONCAT($B388,$D388),ECT_OperationalInfo!$G$2:$G$362,ECT_OperationalInfo!$E$2:$E$362)</f>
        <v>1</v>
      </c>
      <c r="S388">
        <f>_xlfn.XLOOKUP(_xlfn.CONCAT($B388,$D388),ECT_OperationalInfo!$G$2:$G$362,ECT_OperationalInfo!$F$2:$F$362)</f>
        <v>1</v>
      </c>
      <c r="T388">
        <f>SUMIF(ECT_LegacyCapacity!$F$2:$F$257,_xlfn.CONCAT($C388,$B388),ECT_LegacyCapacity!$E$2:$E$257)*1000-IFERROR(SUMIFS(ECT_LegacyRetirement!$F$2:$F$2701,ECT_LegacyRetirement!$G$2:$G$2701,_xlfn.CONCAT($B388,$C388),ECT_LegacyRetirement!$E$2:$E$2701,"&lt;="&amp;D388)*1000,0)</f>
        <v>171.47189226999996</v>
      </c>
      <c r="U388" s="16">
        <f>IFERROR(SUMIFS(ECT_CapAddBounds!$F$2:$F$5959,ECT_CapAddBounds!$H$2:$H$5959,_xlfn.CONCAT($B388,$C388),ECT_CapAddBounds!$E$2:$E$5959,"&lt;="&amp;D388)*1000,0)</f>
        <v>14</v>
      </c>
      <c r="V388" s="16">
        <f>IFERROR(SUMIFS(ECT_CapAddBounds!$G$2:$G$5959,ECT_CapAddBounds!$H$2:$H$5959,_xlfn.CONCAT($B388,$C388),ECT_CapAddBounds!$E$2:$E$5959,"&lt;="&amp;D388)*1000,0)</f>
        <v>40277</v>
      </c>
      <c r="W388" s="25"/>
      <c r="X388" s="29" t="s">
        <v>248</v>
      </c>
      <c r="Y388">
        <v>0.35</v>
      </c>
      <c r="Z388">
        <v>0.105</v>
      </c>
      <c r="AB388" s="25">
        <v>1</v>
      </c>
      <c r="AC388" s="25"/>
      <c r="AD388" s="24"/>
      <c r="AE388">
        <v>0</v>
      </c>
      <c r="AF388">
        <f>Y388*Conversions!$D$4</f>
        <v>0.43362115351489344</v>
      </c>
      <c r="AG388" s="3">
        <f t="shared" si="263"/>
        <v>2.7279816484851067</v>
      </c>
      <c r="AH388">
        <f t="shared" si="266"/>
        <v>25</v>
      </c>
      <c r="AI388">
        <f t="shared" si="264"/>
        <v>0.11442931981310331</v>
      </c>
      <c r="AJ388" s="14">
        <f t="shared" si="265"/>
        <v>23.839883457672403</v>
      </c>
    </row>
    <row r="389" spans="1:36" hidden="1" x14ac:dyDescent="0.25">
      <c r="A389">
        <v>6</v>
      </c>
      <c r="B389" t="s">
        <v>20</v>
      </c>
      <c r="C389" t="s">
        <v>9</v>
      </c>
      <c r="D389">
        <f>_xlfn.XLOOKUP(A389,PeriodMap!$A$2:$A$45,PeriodMap!$B$2:$B$45)</f>
        <v>2039</v>
      </c>
      <c r="E389" t="s">
        <v>239</v>
      </c>
      <c r="F389" t="s">
        <v>237</v>
      </c>
      <c r="G389" t="s">
        <v>6</v>
      </c>
      <c r="H389" t="s">
        <v>124</v>
      </c>
      <c r="I389" t="s">
        <v>39</v>
      </c>
      <c r="J389" t="s">
        <v>34</v>
      </c>
      <c r="K389">
        <v>8760</v>
      </c>
      <c r="L389" s="5">
        <f>_xlfn.XLOOKUP(_xlfn.CONCAT($B389,$C389,$D389),ECT_EfficiencyCostMaxAnnualUF!$J$2:$J$12484,ECT_EfficiencyCostMaxAnnualUF!$F$2:$F$12484)</f>
        <v>1</v>
      </c>
      <c r="M389" s="5">
        <f>_xlfn.XLOOKUP(_xlfn.CONCAT($B389,$C389,$D389),ECT_EfficiencyCostMaxAnnualUF!$J$2:$J$12484,ECT_EfficiencyCostMaxAnnualUF!$I$2:$I$12484)</f>
        <v>1</v>
      </c>
      <c r="N389" s="5">
        <f>_xlfn.XLOOKUP(_xlfn.CONCAT($B389,$C389,$D389),ECT_EfficiencyCostMaxAnnualUF!$J$2:$J$12484,ECT_EfficiencyCostMaxAnnualUF!$G$2:$G$12484)/1000</f>
        <v>3.1012608610000001</v>
      </c>
      <c r="O389" s="5">
        <f>_xlfn.XLOOKUP(_xlfn.CONCAT($B389,$C389,$D389),ECT_EfficiencyCostMaxAnnualUF!$J$2:$J$12484,ECT_EfficiencyCostMaxAnnualUF!$H$2:$H$12484)</f>
        <v>0</v>
      </c>
      <c r="P389" s="74">
        <f>_xlfn.XLOOKUP(_xlfn.CONCAT($B389,$D389+1),ECT_Lifetime!$D$2:$D$1000,ECT_Lifetime!$C$2:$C$1000)</f>
        <v>25</v>
      </c>
      <c r="Q389" s="1">
        <f>_xlfn.XLOOKUP(_xlfn.CONCAT($B389,$D389),ECT_OperationalInfo!$G$2:$G$362,ECT_OperationalInfo!$D$2:$D$362)</f>
        <v>6.0000000000000001E-3</v>
      </c>
      <c r="R389">
        <f>_xlfn.XLOOKUP(_xlfn.CONCAT($B389,$D389),ECT_OperationalInfo!$G$2:$G$362,ECT_OperationalInfo!$E$2:$E$362)</f>
        <v>1</v>
      </c>
      <c r="S389">
        <f>_xlfn.XLOOKUP(_xlfn.CONCAT($B389,$D389),ECT_OperationalInfo!$G$2:$G$362,ECT_OperationalInfo!$F$2:$F$362)</f>
        <v>1</v>
      </c>
      <c r="T389">
        <f>SUMIF(ECT_LegacyCapacity!$F$2:$F$257,_xlfn.CONCAT($C389,$B389),ECT_LegacyCapacity!$E$2:$E$257)*1000-IFERROR(SUMIFS(ECT_LegacyRetirement!$F$2:$F$2701,ECT_LegacyRetirement!$G$2:$G$2701,_xlfn.CONCAT($B389,$C389),ECT_LegacyRetirement!$E$2:$E$2701,"&lt;="&amp;D389)*1000,0)</f>
        <v>67.598107729999995</v>
      </c>
      <c r="U389" s="16">
        <f>IFERROR(SUMIFS(ECT_CapAddBounds!$F$2:$F$5959,ECT_CapAddBounds!$H$2:$H$5959,_xlfn.CONCAT($B389,$C389),ECT_CapAddBounds!$E$2:$E$5959,"&lt;="&amp;D389)*1000,0)</f>
        <v>175</v>
      </c>
      <c r="V389" s="16">
        <f>IFERROR(SUMIFS(ECT_CapAddBounds!$G$2:$G$5959,ECT_CapAddBounds!$H$2:$H$5959,_xlfn.CONCAT($B389,$C389),ECT_CapAddBounds!$E$2:$E$5959,"&lt;="&amp;D389)*1000,0)</f>
        <v>10242</v>
      </c>
      <c r="W389" s="25"/>
      <c r="X389" s="25"/>
      <c r="Y389">
        <v>0.51</v>
      </c>
      <c r="Z389">
        <v>0.104</v>
      </c>
      <c r="AB389" s="25">
        <v>1</v>
      </c>
      <c r="AC389" s="25"/>
      <c r="AD389" s="24"/>
      <c r="AE389">
        <v>0</v>
      </c>
      <c r="AF389">
        <f>Y389*Conversions!$D$4</f>
        <v>0.63184796655027331</v>
      </c>
      <c r="AG389" s="3">
        <f t="shared" si="263"/>
        <v>2.4694128944497269</v>
      </c>
      <c r="AH389">
        <f t="shared" si="266"/>
        <v>25</v>
      </c>
      <c r="AI389">
        <f t="shared" si="264"/>
        <v>0.11357300490974749</v>
      </c>
      <c r="AJ389" s="14">
        <f t="shared" si="265"/>
        <v>21.742956404227247</v>
      </c>
    </row>
    <row r="390" spans="1:36" hidden="1" x14ac:dyDescent="0.25">
      <c r="A390">
        <v>6</v>
      </c>
      <c r="B390" t="s">
        <v>21</v>
      </c>
      <c r="C390" t="s">
        <v>9</v>
      </c>
      <c r="D390">
        <f>_xlfn.XLOOKUP(A390,PeriodMap!$A$2:$A$45,PeriodMap!$B$2:$B$45)</f>
        <v>2039</v>
      </c>
      <c r="E390" t="s">
        <v>239</v>
      </c>
      <c r="F390" t="s">
        <v>238</v>
      </c>
      <c r="G390" t="s">
        <v>6</v>
      </c>
      <c r="H390" t="s">
        <v>124</v>
      </c>
      <c r="I390" t="s">
        <v>40</v>
      </c>
      <c r="J390" t="s">
        <v>34</v>
      </c>
      <c r="K390">
        <v>8760</v>
      </c>
      <c r="L390" s="5">
        <f>_xlfn.XLOOKUP(_xlfn.CONCAT($B390,$C390,$D390),ECT_EfficiencyCostMaxAnnualUF!$J$2:$J$12484,ECT_EfficiencyCostMaxAnnualUF!$F$2:$F$12484)</f>
        <v>1</v>
      </c>
      <c r="M390" s="5">
        <f>_xlfn.XLOOKUP(_xlfn.CONCAT($B390,$C390,$D390),ECT_EfficiencyCostMaxAnnualUF!$J$2:$J$12484,ECT_EfficiencyCostMaxAnnualUF!$I$2:$I$12484)</f>
        <v>1</v>
      </c>
      <c r="N390" s="5">
        <f>_xlfn.XLOOKUP(_xlfn.CONCAT($B390,$C390,$D390),ECT_EfficiencyCostMaxAnnualUF!$J$2:$J$12484,ECT_EfficiencyCostMaxAnnualUF!$G$2:$G$12484)/1000</f>
        <v>9.8551251269999991</v>
      </c>
      <c r="O390" s="5">
        <f>_xlfn.XLOOKUP(_xlfn.CONCAT($B390,$C390,$D390),ECT_EfficiencyCostMaxAnnualUF!$J$2:$J$12484,ECT_EfficiencyCostMaxAnnualUF!$H$2:$H$12484)</f>
        <v>0</v>
      </c>
      <c r="P390" s="74">
        <f>_xlfn.XLOOKUP(_xlfn.CONCAT($B390,$D390+1),ECT_Lifetime!$D$2:$D$1000,ECT_Lifetime!$C$2:$C$1000)</f>
        <v>25</v>
      </c>
      <c r="Q390" s="1">
        <f>_xlfn.XLOOKUP(_xlfn.CONCAT($B390,$D390),ECT_OperationalInfo!$G$2:$G$362,ECT_OperationalInfo!$D$2:$D$362)</f>
        <v>3.0000000000000001E-3</v>
      </c>
      <c r="R390">
        <f>_xlfn.XLOOKUP(_xlfn.CONCAT($B390,$D390),ECT_OperationalInfo!$G$2:$G$362,ECT_OperationalInfo!$E$2:$E$362)</f>
        <v>1</v>
      </c>
      <c r="S390">
        <f>_xlfn.XLOOKUP(_xlfn.CONCAT($B390,$D390),ECT_OperationalInfo!$G$2:$G$362,ECT_OperationalInfo!$F$2:$F$362)</f>
        <v>1</v>
      </c>
      <c r="T390">
        <f>SUMIF(ECT_LegacyCapacity!$F$2:$F$257,_xlfn.CONCAT($C390,$B390),ECT_LegacyCapacity!$E$2:$E$257)*1000-IFERROR(SUMIFS(ECT_LegacyRetirement!$F$2:$F$2701,ECT_LegacyRetirement!$G$2:$G$2701,_xlfn.CONCAT($B390,$C390),ECT_LegacyRetirement!$E$2:$E$2701,"&lt;="&amp;D390)*1000,0)</f>
        <v>0</v>
      </c>
      <c r="U390" s="16">
        <f>IFERROR(SUMIFS(ECT_CapAddBounds!$F$2:$F$5959,ECT_CapAddBounds!$H$2:$H$5959,_xlfn.CONCAT($B390,$C390),ECT_CapAddBounds!$E$2:$E$5959,"&lt;="&amp;D390)*1000,0)</f>
        <v>0</v>
      </c>
      <c r="V390" s="16">
        <f>IFERROR(SUMIFS(ECT_CapAddBounds!$G$2:$G$5959,ECT_CapAddBounds!$H$2:$H$5959,_xlfn.CONCAT($B390,$C390),ECT_CapAddBounds!$E$2:$E$5959,"&lt;="&amp;D390)*1000,0)</f>
        <v>175.00000000000006</v>
      </c>
      <c r="W390" s="25"/>
      <c r="X390" s="25"/>
      <c r="Y390">
        <v>0.68</v>
      </c>
      <c r="Z390">
        <v>0.105</v>
      </c>
      <c r="AB390" s="25">
        <v>1</v>
      </c>
      <c r="AC390" s="25"/>
      <c r="AD390" s="24"/>
      <c r="AE390">
        <v>0</v>
      </c>
      <c r="AF390">
        <f>Y390*Conversions!$D$4</f>
        <v>0.84246395540036456</v>
      </c>
      <c r="AG390" s="3">
        <f t="shared" si="263"/>
        <v>9.0126611715996354</v>
      </c>
      <c r="AH390">
        <f t="shared" si="266"/>
        <v>25</v>
      </c>
      <c r="AI390">
        <f t="shared" si="264"/>
        <v>0.11442931981310331</v>
      </c>
      <c r="AJ390" s="14">
        <f t="shared" si="265"/>
        <v>78.761817218873261</v>
      </c>
    </row>
    <row r="391" spans="1:36" s="19" customFormat="1" hidden="1" x14ac:dyDescent="0.25">
      <c r="A391" s="19">
        <v>6</v>
      </c>
      <c r="B391" s="19" t="s">
        <v>23</v>
      </c>
      <c r="C391" s="19" t="s">
        <v>9</v>
      </c>
      <c r="D391" s="19">
        <f>_xlfn.XLOOKUP(A391,PeriodMap!$A$2:$A$45,PeriodMap!$B$2:$B$45)</f>
        <v>2039</v>
      </c>
      <c r="E391" s="19" t="s">
        <v>239</v>
      </c>
      <c r="G391" s="19" t="s">
        <v>6</v>
      </c>
      <c r="H391" s="19" t="s">
        <v>124</v>
      </c>
      <c r="I391" s="19" t="s">
        <v>40</v>
      </c>
      <c r="J391" s="19" t="s">
        <v>34</v>
      </c>
      <c r="K391" s="19">
        <v>8760</v>
      </c>
      <c r="L391" s="37">
        <f>_xlfn.XLOOKUP(_xlfn.CONCAT($B391,$C391,$D391),ECT_EfficiencyCostMaxAnnualUF!$J$2:$J$12484,ECT_EfficiencyCostMaxAnnualUF!$F$2:$F$12484)</f>
        <v>1</v>
      </c>
      <c r="M391" s="37">
        <f>_xlfn.XLOOKUP(_xlfn.CONCAT($B391,$C391,$D391),ECT_EfficiencyCostMaxAnnualUF!$J$2:$J$12484,ECT_EfficiencyCostMaxAnnualUF!$I$2:$I$12484)</f>
        <v>1</v>
      </c>
      <c r="N391" s="37">
        <f>_xlfn.XLOOKUP(_xlfn.CONCAT($B391,$C391,$D391),ECT_EfficiencyCostMaxAnnualUF!$J$2:$J$12484,ECT_EfficiencyCostMaxAnnualUF!$G$2:$G$12484)/1000</f>
        <v>23.126104099999999</v>
      </c>
      <c r="O391" s="37">
        <f>_xlfn.XLOOKUP(_xlfn.CONCAT($B391,$C391,$D391),ECT_EfficiencyCostMaxAnnualUF!$J$2:$J$12484,ECT_EfficiencyCostMaxAnnualUF!$H$2:$H$12484)</f>
        <v>0</v>
      </c>
      <c r="P391" s="82">
        <f>_xlfn.XLOOKUP(_xlfn.CONCAT($B391,$D391+1),ECT_Lifetime!$D$2:$D$1000,ECT_Lifetime!$C$2:$C$1000)</f>
        <v>25</v>
      </c>
      <c r="Q391" s="39">
        <f>_xlfn.XLOOKUP(_xlfn.CONCAT($B391,$D391),ECT_OperationalInfo!$G$2:$G$362,ECT_OperationalInfo!$D$2:$D$362)</f>
        <v>5.0000000000000001E-3</v>
      </c>
      <c r="R391" s="19">
        <f>_xlfn.XLOOKUP(_xlfn.CONCAT($B391,$D391),ECT_OperationalInfo!$G$2:$G$362,ECT_OperationalInfo!$E$2:$E$362)</f>
        <v>1</v>
      </c>
      <c r="S391" s="19">
        <f>_xlfn.XLOOKUP(_xlfn.CONCAT($B391,$D391),ECT_OperationalInfo!$G$2:$G$362,ECT_OperationalInfo!$F$2:$F$362)</f>
        <v>1</v>
      </c>
      <c r="T391" s="19">
        <f>SUMIF(ECT_LegacyCapacity!$F$2:$F$257,_xlfn.CONCAT($C391,$B391),ECT_LegacyCapacity!$E$2:$E$257)*1000-IFERROR(SUMIFS(ECT_LegacyRetirement!$F$2:$F$2701,ECT_LegacyRetirement!$G$2:$G$2701,_xlfn.CONCAT($B391,$C391),ECT_LegacyRetirement!$E$2:$E$2701,"&lt;="&amp;D391)*1000,0)</f>
        <v>0</v>
      </c>
      <c r="U391" s="41">
        <f>IFERROR(SUMIFS(ECT_CapAddBounds!$F$2:$F$5959,ECT_CapAddBounds!$H$2:$H$5959,_xlfn.CONCAT($B391,$C391),ECT_CapAddBounds!$E$2:$E$5959,"&lt;="&amp;D391)*1000,0)</f>
        <v>0</v>
      </c>
      <c r="V391" s="41">
        <f>IFERROR(SUMIFS(ECT_CapAddBounds!$G$2:$G$5959,ECT_CapAddBounds!$H$2:$H$5959,_xlfn.CONCAT($B391,$C391),ECT_CapAddBounds!$E$2:$E$5959,"&lt;="&amp;D391)*1000,0)</f>
        <v>0</v>
      </c>
      <c r="W391" s="42"/>
      <c r="X391" s="42"/>
      <c r="Y391" s="19">
        <v>6.7</v>
      </c>
      <c r="Z391" s="19">
        <v>0.112</v>
      </c>
      <c r="AA391" s="43"/>
      <c r="AB391" s="42">
        <v>1</v>
      </c>
      <c r="AC391" s="42"/>
      <c r="AD391" s="44"/>
      <c r="AE391" s="19">
        <v>0</v>
      </c>
      <c r="AF391" s="19">
        <f>Y391*Conversions!$D$4</f>
        <v>8.3007477958565321</v>
      </c>
      <c r="AG391" s="38">
        <f t="shared" si="263"/>
        <v>14.825356304143467</v>
      </c>
      <c r="AH391" s="19">
        <f t="shared" si="266"/>
        <v>25</v>
      </c>
      <c r="AI391" s="19">
        <f t="shared" si="264"/>
        <v>0.12047788778229078</v>
      </c>
      <c r="AJ391" s="45">
        <f t="shared" si="265"/>
        <v>123.05458351771227</v>
      </c>
    </row>
    <row r="392" spans="1:36" hidden="1" x14ac:dyDescent="0.25">
      <c r="A392">
        <v>6</v>
      </c>
      <c r="B392" t="s">
        <v>13</v>
      </c>
      <c r="C392" t="s">
        <v>10</v>
      </c>
      <c r="D392">
        <f>_xlfn.XLOOKUP(A392,PeriodMap!$A$2:$A$45,PeriodMap!$B$2:$B$45)</f>
        <v>2039</v>
      </c>
      <c r="E392" t="s">
        <v>227</v>
      </c>
      <c r="F392" t="s">
        <v>229</v>
      </c>
      <c r="G392" t="s">
        <v>6</v>
      </c>
      <c r="H392" t="s">
        <v>124</v>
      </c>
      <c r="I392" t="s">
        <v>33</v>
      </c>
      <c r="J392" t="s">
        <v>34</v>
      </c>
      <c r="K392">
        <v>8760</v>
      </c>
      <c r="L392" s="5">
        <f>_xlfn.XLOOKUP(_xlfn.CONCAT($B392,$C392,$D392),ECT_EfficiencyCostMaxAnnualUF!$J$2:$J$12484,ECT_EfficiencyCostMaxAnnualUF!$F$2:$F$12484)</f>
        <v>0.38096819999999998</v>
      </c>
      <c r="M392" s="5">
        <f>_xlfn.XLOOKUP(_xlfn.CONCAT($B392,$C392,$D392),ECT_EfficiencyCostMaxAnnualUF!$J$2:$J$12484,ECT_EfficiencyCostMaxAnnualUF!$I$2:$I$12484)</f>
        <v>0.85</v>
      </c>
      <c r="N392" s="5">
        <f>_xlfn.XLOOKUP(_xlfn.CONCAT($B392,$C392,$D392),ECT_EfficiencyCostMaxAnnualUF!$J$2:$J$12484,ECT_EfficiencyCostMaxAnnualUF!$G$2:$G$12484)/1000</f>
        <v>13.721031290000001</v>
      </c>
      <c r="O392" s="5">
        <f>_xlfn.XLOOKUP(_xlfn.CONCAT($B392,$C392,$D392),ECT_EfficiencyCostMaxAnnualUF!$J$2:$J$12484,ECT_EfficiencyCostMaxAnnualUF!$H$2:$H$12484)</f>
        <v>133.5230182</v>
      </c>
      <c r="P392" s="74">
        <f>_xlfn.XLOOKUP(_xlfn.CONCAT($B392,$D392+1),ECT_Lifetime!$D$2:$D$1000,ECT_Lifetime!$C$2:$C$1000)</f>
        <v>40</v>
      </c>
      <c r="Q392" s="1">
        <f>_xlfn.XLOOKUP(_xlfn.CONCAT($B392,$D392),ECT_OperationalInfo!$G$2:$G$362,ECT_OperationalInfo!$D$2:$D$362)</f>
        <v>6.6000000000000003E-2</v>
      </c>
      <c r="R392">
        <f>_xlfn.XLOOKUP(_xlfn.CONCAT($B392,$D392),ECT_OperationalInfo!$G$2:$G$362,ECT_OperationalInfo!$E$2:$E$362)</f>
        <v>0.3</v>
      </c>
      <c r="S392">
        <f>_xlfn.XLOOKUP(_xlfn.CONCAT($B392,$D392),ECT_OperationalInfo!$G$2:$G$362,ECT_OperationalInfo!$F$2:$F$362)</f>
        <v>0.3</v>
      </c>
      <c r="T392">
        <f>SUMIF(ECT_LegacyCapacity!$F$2:$F$257,_xlfn.CONCAT($C392,$B392),ECT_LegacyCapacity!$E$2:$E$257)*1000-IFERROR(SUMIFS(ECT_LegacyRetirement!$F$2:$F$2701,ECT_LegacyRetirement!$G$2:$G$2701,_xlfn.CONCAT($B392,$C392),ECT_LegacyRetirement!$E$2:$E$2701,"&lt;="&amp;D392)*1000,0)</f>
        <v>36118.904175000003</v>
      </c>
      <c r="U392" s="16">
        <f>IFERROR(SUMIFS(ECT_CapAddBounds!$F$2:$F$5959,ECT_CapAddBounds!$H$2:$H$5959,_xlfn.CONCAT($B392,$C392),ECT_CapAddBounds!$E$2:$E$5959,"&lt;="&amp;D392)*1000,0)</f>
        <v>13420</v>
      </c>
      <c r="V392" s="16">
        <f>IFERROR(SUMIFS(ECT_CapAddBounds!$G$2:$G$5959,ECT_CapAddBounds!$H$2:$H$5959,_xlfn.CONCAT($B392,$C392),ECT_CapAddBounds!$E$2:$E$5959,"&lt;="&amp;D392)*1000,0)</f>
        <v>27373.000000000018</v>
      </c>
      <c r="W392" s="1">
        <f>CarriersTech_characteristics!$G$2</f>
        <v>17.207187650000002</v>
      </c>
      <c r="X392" s="1">
        <f>CarriersTech_characteristics!$H$28*1000</f>
        <v>1942097.6230000001</v>
      </c>
      <c r="Y392" s="7">
        <v>3</v>
      </c>
      <c r="Z392">
        <v>0.105</v>
      </c>
      <c r="AA392" s="35"/>
      <c r="AB392" s="1">
        <f>1/L392/(1-Q392)</f>
        <v>2.8103758044980376</v>
      </c>
      <c r="AC392" s="25"/>
      <c r="AD392" s="31">
        <f>X392/(W392*Conversions!$D$2)</f>
        <v>0.40631575182871843</v>
      </c>
      <c r="AE392" s="11">
        <f>O392/CarriersTech_characteristics!$G$2/Conversions!$D$2*AB392</f>
        <v>7.8507860294473842E-5</v>
      </c>
      <c r="AF392">
        <f>Y392*Conversions!$D$4</f>
        <v>3.7167527444133723</v>
      </c>
      <c r="AG392" s="3">
        <f t="shared" si="263"/>
        <v>10.004278545586629</v>
      </c>
      <c r="AH392">
        <f t="shared" si="266"/>
        <v>40</v>
      </c>
      <c r="AI392">
        <f t="shared" si="264"/>
        <v>0.10697140835497033</v>
      </c>
      <c r="AJ392" s="14">
        <f t="shared" si="265"/>
        <v>93.522920745221626</v>
      </c>
    </row>
    <row r="393" spans="1:36" hidden="1" x14ac:dyDescent="0.25">
      <c r="A393">
        <v>6</v>
      </c>
      <c r="B393" t="s">
        <v>14</v>
      </c>
      <c r="C393" t="s">
        <v>10</v>
      </c>
      <c r="D393">
        <f>_xlfn.XLOOKUP(A393,PeriodMap!$A$2:$A$45,PeriodMap!$B$2:$B$45)</f>
        <v>2039</v>
      </c>
      <c r="E393" t="s">
        <v>227</v>
      </c>
      <c r="F393" t="s">
        <v>234</v>
      </c>
      <c r="G393" t="s">
        <v>6</v>
      </c>
      <c r="H393" t="s">
        <v>124</v>
      </c>
      <c r="I393" t="s">
        <v>35</v>
      </c>
      <c r="J393" t="s">
        <v>34</v>
      </c>
      <c r="K393">
        <v>8760</v>
      </c>
      <c r="L393" s="5">
        <f>_xlfn.XLOOKUP(_xlfn.CONCAT($B393,$C393,$D393),ECT_EfficiencyCostMaxAnnualUF!$J$2:$J$12484,ECT_EfficiencyCostMaxAnnualUF!$F$2:$F$12484)</f>
        <v>0.40444272199999998</v>
      </c>
      <c r="M393" s="5">
        <f>_xlfn.XLOOKUP(_xlfn.CONCAT($B393,$C393,$D393),ECT_EfficiencyCostMaxAnnualUF!$J$2:$J$12484,ECT_EfficiencyCostMaxAnnualUF!$I$2:$I$12484)</f>
        <v>0.85</v>
      </c>
      <c r="N393" s="5">
        <f>_xlfn.XLOOKUP(_xlfn.CONCAT($B393,$C393,$D393),ECT_EfficiencyCostMaxAnnualUF!$J$2:$J$12484,ECT_EfficiencyCostMaxAnnualUF!$G$2:$G$12484)/1000</f>
        <v>8.512227803</v>
      </c>
      <c r="O393" s="5">
        <f>_xlfn.XLOOKUP(_xlfn.CONCAT($B393,$C393,$D393),ECT_EfficiencyCostMaxAnnualUF!$J$2:$J$12484,ECT_EfficiencyCostMaxAnnualUF!$H$2:$H$12484)</f>
        <v>0</v>
      </c>
      <c r="P393" s="74">
        <f>_xlfn.XLOOKUP(_xlfn.CONCAT($B393,$D393+1),ECT_Lifetime!$D$2:$D$1000,ECT_Lifetime!$C$2:$C$1000)</f>
        <v>25</v>
      </c>
      <c r="Q393" s="1">
        <f>_xlfn.XLOOKUP(_xlfn.CONCAT($B393,$D393),ECT_OperationalInfo!$G$2:$G$362,ECT_OperationalInfo!$D$2:$D$362)</f>
        <v>0.02</v>
      </c>
      <c r="R393">
        <f>_xlfn.XLOOKUP(_xlfn.CONCAT($B393,$D393),ECT_OperationalInfo!$G$2:$G$362,ECT_OperationalInfo!$E$2:$E$362)</f>
        <v>0.9</v>
      </c>
      <c r="S393">
        <f>_xlfn.XLOOKUP(_xlfn.CONCAT($B393,$D393),ECT_OperationalInfo!$G$2:$G$362,ECT_OperationalInfo!$F$2:$F$362)</f>
        <v>0.9</v>
      </c>
      <c r="T393">
        <f>SUMIF(ECT_LegacyCapacity!$F$2:$F$257,_xlfn.CONCAT($C393,$B393),ECT_LegacyCapacity!$E$2:$E$257)*1000-IFERROR(SUMIFS(ECT_LegacyRetirement!$F$2:$F$2701,ECT_LegacyRetirement!$G$2:$G$2701,_xlfn.CONCAT($B393,$C393),ECT_LegacyRetirement!$E$2:$E$2701,"&lt;="&amp;D393)*1000,0)</f>
        <v>770.80433300000004</v>
      </c>
      <c r="U393" s="16">
        <f>IFERROR(SUMIFS(ECT_CapAddBounds!$F$2:$F$5959,ECT_CapAddBounds!$H$2:$H$5959,_xlfn.CONCAT($B393,$C393),ECT_CapAddBounds!$E$2:$E$5959,"&lt;="&amp;D393)*1000,0)</f>
        <v>0</v>
      </c>
      <c r="V393" s="16">
        <f>IFERROR(SUMIFS(ECT_CapAddBounds!$G$2:$G$5959,ECT_CapAddBounds!$H$2:$H$5959,_xlfn.CONCAT($B393,$C393),ECT_CapAddBounds!$E$2:$E$5959,"&lt;="&amp;D393)*1000,0)</f>
        <v>300.00000000000017</v>
      </c>
      <c r="W393" s="1">
        <f>CarriersTech_characteristics!$G$3</f>
        <v>37.681199999999997</v>
      </c>
      <c r="X393" s="1">
        <f>CarriersTech_characteristics!$H$3*1000</f>
        <v>3025024.5490000001</v>
      </c>
      <c r="Y393">
        <v>2.9</v>
      </c>
      <c r="Z393">
        <v>0.105</v>
      </c>
      <c r="AB393" s="1">
        <f>1/L393/(1-Q393)</f>
        <v>2.5229979617863072</v>
      </c>
      <c r="AC393" s="25"/>
      <c r="AD393" s="31">
        <f>(X393*Conversions!$D$3)/(W393*Conversions!$D$2)</f>
        <v>0.23958587284408495</v>
      </c>
      <c r="AE393">
        <v>0</v>
      </c>
      <c r="AF393">
        <f>Y393*Conversions!$D$4</f>
        <v>3.5928609862662602</v>
      </c>
      <c r="AG393" s="3">
        <f t="shared" si="263"/>
        <v>4.9193668167337403</v>
      </c>
      <c r="AH393">
        <f t="shared" si="266"/>
        <v>25</v>
      </c>
      <c r="AI393">
        <f t="shared" si="264"/>
        <v>0.11442931981310331</v>
      </c>
      <c r="AJ393" s="14">
        <f t="shared" si="265"/>
        <v>42.990440079242902</v>
      </c>
    </row>
    <row r="394" spans="1:36" hidden="1" x14ac:dyDescent="0.25">
      <c r="A394">
        <v>6</v>
      </c>
      <c r="B394" t="s">
        <v>16</v>
      </c>
      <c r="C394" t="s">
        <v>10</v>
      </c>
      <c r="D394">
        <f>_xlfn.XLOOKUP(A394,PeriodMap!$A$2:$A$45,PeriodMap!$B$2:$B$45)</f>
        <v>2039</v>
      </c>
      <c r="E394" t="s">
        <v>227</v>
      </c>
      <c r="G394" t="s">
        <v>6</v>
      </c>
      <c r="H394" t="s">
        <v>124</v>
      </c>
      <c r="I394" t="s">
        <v>35</v>
      </c>
      <c r="J394" t="s">
        <v>34</v>
      </c>
      <c r="K394">
        <v>8760</v>
      </c>
      <c r="L394" s="5">
        <f>_xlfn.XLOOKUP(_xlfn.CONCAT($B394,$C394,$D394),ECT_EfficiencyCostMaxAnnualUF!$J$2:$J$12484,ECT_EfficiencyCostMaxAnnualUF!$F$2:$F$12484)</f>
        <v>0.28070162799999998</v>
      </c>
      <c r="M394" s="5">
        <f>_xlfn.XLOOKUP(_xlfn.CONCAT($B394,$C394,$D394),ECT_EfficiencyCostMaxAnnualUF!$J$2:$J$12484,ECT_EfficiencyCostMaxAnnualUF!$I$2:$I$12484)</f>
        <v>0.85</v>
      </c>
      <c r="N394" s="5">
        <f>_xlfn.XLOOKUP(_xlfn.CONCAT($B394,$C394,$D394),ECT_EfficiencyCostMaxAnnualUF!$J$2:$J$12484,ECT_EfficiencyCostMaxAnnualUF!$G$2:$G$12484)/1000</f>
        <v>6.6797506489999998</v>
      </c>
      <c r="O394" s="5">
        <f>_xlfn.XLOOKUP(_xlfn.CONCAT($B394,$C394,$D394),ECT_EfficiencyCostMaxAnnualUF!$J$2:$J$12484,ECT_EfficiencyCostMaxAnnualUF!$H$2:$H$12484)</f>
        <v>0</v>
      </c>
      <c r="P394" s="74">
        <f>_xlfn.XLOOKUP(_xlfn.CONCAT($B394,$D394+1),ECT_Lifetime!$D$2:$D$1000,ECT_Lifetime!$C$2:$C$1000)</f>
        <v>25</v>
      </c>
      <c r="Q394" s="1">
        <f>_xlfn.XLOOKUP(_xlfn.CONCAT($B394,$D394),ECT_OperationalInfo!$G$2:$G$362,ECT_OperationalInfo!$D$2:$D$362)</f>
        <v>0.01</v>
      </c>
      <c r="R394">
        <f>_xlfn.XLOOKUP(_xlfn.CONCAT($B394,$D394),ECT_OperationalInfo!$G$2:$G$362,ECT_OperationalInfo!$E$2:$E$362)</f>
        <v>1</v>
      </c>
      <c r="S394">
        <f>_xlfn.XLOOKUP(_xlfn.CONCAT($B394,$D394),ECT_OperationalInfo!$G$2:$G$362,ECT_OperationalInfo!$F$2:$F$362)</f>
        <v>1</v>
      </c>
      <c r="T394">
        <f>SUMIF(ECT_LegacyCapacity!$F$2:$F$257,_xlfn.CONCAT($C394,$B394),ECT_LegacyCapacity!$E$2:$E$257)*1000-IFERROR(SUMIFS(ECT_LegacyRetirement!$F$2:$F$2701,ECT_LegacyRetirement!$G$2:$G$2701,_xlfn.CONCAT($B394,$C394),ECT_LegacyRetirement!$E$2:$E$2701,"&lt;="&amp;D394)*1000,0)</f>
        <v>0</v>
      </c>
      <c r="U394" s="16">
        <f>IFERROR(SUMIFS(ECT_CapAddBounds!$F$2:$F$5959,ECT_CapAddBounds!$H$2:$H$5959,_xlfn.CONCAT($B394,$C394),ECT_CapAddBounds!$E$2:$E$5959,"&lt;="&amp;D394)*1000,0)</f>
        <v>0</v>
      </c>
      <c r="V394" s="16">
        <f>IFERROR(SUMIFS(ECT_CapAddBounds!$G$2:$G$5959,ECT_CapAddBounds!$H$2:$H$5959,_xlfn.CONCAT($B394,$C394),ECT_CapAddBounds!$E$2:$E$5959,"&lt;="&amp;D394)*1000,0)</f>
        <v>949.00000000000045</v>
      </c>
      <c r="W394" s="1">
        <f>CarriersTech_characteristics!$G$3</f>
        <v>37.681199999999997</v>
      </c>
      <c r="X394" s="1">
        <f>CarriersTech_characteristics!$H$3*1000</f>
        <v>3025024.5490000001</v>
      </c>
      <c r="Y394">
        <v>0.7</v>
      </c>
      <c r="Z394">
        <v>0.105</v>
      </c>
      <c r="AB394" s="1">
        <f>1/L394/(1-Q394)</f>
        <v>3.5984864687033813</v>
      </c>
      <c r="AC394" s="25"/>
      <c r="AD394" s="31">
        <f>(X394*Conversions!$D$3)/(W394*Conversions!$D$2)</f>
        <v>0.23958587284408495</v>
      </c>
      <c r="AE394">
        <v>0</v>
      </c>
      <c r="AF394">
        <f>Y394*Conversions!$D$4</f>
        <v>0.86724230702978689</v>
      </c>
      <c r="AG394" s="3">
        <f t="shared" si="263"/>
        <v>5.8125083419702133</v>
      </c>
      <c r="AH394">
        <f t="shared" si="266"/>
        <v>25</v>
      </c>
      <c r="AI394">
        <f t="shared" si="264"/>
        <v>0.11442931981310331</v>
      </c>
      <c r="AJ394" s="14">
        <f t="shared" si="265"/>
        <v>50.795620837943865</v>
      </c>
    </row>
    <row r="395" spans="1:36" hidden="1" x14ac:dyDescent="0.25">
      <c r="A395">
        <v>6</v>
      </c>
      <c r="B395" t="s">
        <v>17</v>
      </c>
      <c r="C395" t="s">
        <v>10</v>
      </c>
      <c r="D395">
        <f>_xlfn.XLOOKUP(A395,PeriodMap!$A$2:$A$45,PeriodMap!$B$2:$B$45)</f>
        <v>2039</v>
      </c>
      <c r="E395" t="s">
        <v>227</v>
      </c>
      <c r="F395" t="s">
        <v>235</v>
      </c>
      <c r="G395" t="s">
        <v>6</v>
      </c>
      <c r="H395" t="s">
        <v>124</v>
      </c>
      <c r="I395" t="s">
        <v>36</v>
      </c>
      <c r="J395" t="s">
        <v>34</v>
      </c>
      <c r="K395">
        <v>8760</v>
      </c>
      <c r="L395" s="5">
        <f>_xlfn.XLOOKUP(_xlfn.CONCAT($B395,$C395,$D395),ECT_EfficiencyCostMaxAnnualUF!$J$2:$J$12484,ECT_EfficiencyCostMaxAnnualUF!$F$2:$F$12484)</f>
        <v>1</v>
      </c>
      <c r="M395" s="5">
        <f>_xlfn.XLOOKUP(_xlfn.CONCAT($B395,$C395,$D395),ECT_EfficiencyCostMaxAnnualUF!$J$2:$J$12484,ECT_EfficiencyCostMaxAnnualUF!$I$2:$I$12484)</f>
        <v>0.70916666699999997</v>
      </c>
      <c r="N395" s="5">
        <f>_xlfn.XLOOKUP(_xlfn.CONCAT($B395,$C395,$D395),ECT_EfficiencyCostMaxAnnualUF!$J$2:$J$12484,ECT_EfficiencyCostMaxAnnualUF!$G$2:$G$12484)/1000</f>
        <v>20.833210350000002</v>
      </c>
      <c r="O395" s="5">
        <f>_xlfn.XLOOKUP(_xlfn.CONCAT($B395,$C395,$D395),ECT_EfficiencyCostMaxAnnualUF!$J$2:$J$12484,ECT_EfficiencyCostMaxAnnualUF!$H$2:$H$12484)</f>
        <v>0</v>
      </c>
      <c r="P395" s="74">
        <f>_xlfn.XLOOKUP(_xlfn.CONCAT($B395,$D395+1),ECT_Lifetime!$D$2:$D$1000,ECT_Lifetime!$C$2:$C$1000)</f>
        <v>40</v>
      </c>
      <c r="Q395" s="1">
        <f>_xlfn.XLOOKUP(_xlfn.CONCAT($B395,$D395),ECT_OperationalInfo!$G$2:$G$362,ECT_OperationalInfo!$D$2:$D$362)</f>
        <v>0.10780000000000001</v>
      </c>
      <c r="R395">
        <f>_xlfn.XLOOKUP(_xlfn.CONCAT($B395,$D395),ECT_OperationalInfo!$G$2:$G$362,ECT_OperationalInfo!$E$2:$E$362)</f>
        <v>0.01</v>
      </c>
      <c r="S395">
        <f>_xlfn.XLOOKUP(_xlfn.CONCAT($B395,$D395),ECT_OperationalInfo!$G$2:$G$362,ECT_OperationalInfo!$F$2:$F$362)</f>
        <v>0.01</v>
      </c>
      <c r="T395">
        <f>SUMIF(ECT_LegacyCapacity!$F$2:$F$257,_xlfn.CONCAT($C395,$B395),ECT_LegacyCapacity!$E$2:$E$257)*1000-IFERROR(SUMIFS(ECT_LegacyRetirement!$F$2:$F$2701,ECT_LegacyRetirement!$G$2:$G$2701,_xlfn.CONCAT($B395,$C395),ECT_LegacyRetirement!$E$2:$E$2701,"&lt;="&amp;D395)*1000,0)</f>
        <v>0</v>
      </c>
      <c r="U395" s="16">
        <f>IFERROR(SUMIFS(ECT_CapAddBounds!$F$2:$F$5959,ECT_CapAddBounds!$H$2:$H$5959,_xlfn.CONCAT($B395,$C395),ECT_CapAddBounds!$E$2:$E$5959,"&lt;="&amp;D395)*1000,0)</f>
        <v>0</v>
      </c>
      <c r="V395" s="16">
        <f>IFERROR(SUMIFS(ECT_CapAddBounds!$G$2:$G$5959,ECT_CapAddBounds!$H$2:$H$5959,_xlfn.CONCAT($B395,$C395),ECT_CapAddBounds!$E$2:$E$5959,"&lt;="&amp;D395)*1000,0)</f>
        <v>0</v>
      </c>
      <c r="W395" s="27"/>
      <c r="X395" s="27"/>
      <c r="Y395">
        <v>4.3</v>
      </c>
      <c r="Z395">
        <v>0.105</v>
      </c>
      <c r="AB395" s="1">
        <f>1/L395/(1-Q395)</f>
        <v>1.1208249271463797</v>
      </c>
      <c r="AC395" s="25"/>
      <c r="AD395" s="26"/>
      <c r="AE395">
        <v>0</v>
      </c>
      <c r="AF395">
        <f>Y395*Conversions!$D$4</f>
        <v>5.3273456003258337</v>
      </c>
      <c r="AG395" s="3">
        <f t="shared" si="263"/>
        <v>15.505864749674167</v>
      </c>
      <c r="AH395">
        <f t="shared" si="266"/>
        <v>40</v>
      </c>
      <c r="AI395">
        <f t="shared" si="264"/>
        <v>0.10697140835497033</v>
      </c>
      <c r="AJ395" s="14">
        <f t="shared" si="265"/>
        <v>144.95335705238193</v>
      </c>
    </row>
    <row r="396" spans="1:36" hidden="1" x14ac:dyDescent="0.25">
      <c r="A396">
        <v>6</v>
      </c>
      <c r="B396" t="s">
        <v>22</v>
      </c>
      <c r="C396" t="s">
        <v>10</v>
      </c>
      <c r="D396">
        <f>_xlfn.XLOOKUP(A396,PeriodMap!$A$2:$A$45,PeriodMap!$B$2:$B$45)</f>
        <v>2039</v>
      </c>
      <c r="E396" t="s">
        <v>227</v>
      </c>
      <c r="G396" t="s">
        <v>6</v>
      </c>
      <c r="H396" t="s">
        <v>124</v>
      </c>
      <c r="I396" t="s">
        <v>36</v>
      </c>
      <c r="J396" t="s">
        <v>34</v>
      </c>
      <c r="K396">
        <v>8760</v>
      </c>
      <c r="L396" s="5">
        <f>_xlfn.XLOOKUP(_xlfn.CONCAT($B396,$C396,$D396),ECT_EfficiencyCostMaxAnnualUF!$J$2:$J$12484,ECT_EfficiencyCostMaxAnnualUF!$F$2:$F$12484)</f>
        <v>1</v>
      </c>
      <c r="M396" s="5">
        <f>_xlfn.XLOOKUP(_xlfn.CONCAT($B396,$C396,$D396),ECT_EfficiencyCostMaxAnnualUF!$J$2:$J$12484,ECT_EfficiencyCostMaxAnnualUF!$I$2:$I$12484)</f>
        <v>0.70916666699999997</v>
      </c>
      <c r="N396" s="5">
        <f>_xlfn.XLOOKUP(_xlfn.CONCAT($B396,$C396,$D396),ECT_EfficiencyCostMaxAnnualUF!$J$2:$J$12484,ECT_EfficiencyCostMaxAnnualUF!$G$2:$G$12484)/1000</f>
        <v>35.289429389999995</v>
      </c>
      <c r="O396" s="5">
        <f>_xlfn.XLOOKUP(_xlfn.CONCAT($B396,$C396,$D396),ECT_EfficiencyCostMaxAnnualUF!$J$2:$J$12484,ECT_EfficiencyCostMaxAnnualUF!$H$2:$H$12484)</f>
        <v>0</v>
      </c>
      <c r="P396" s="74">
        <f>_xlfn.XLOOKUP(_xlfn.CONCAT($B396,$D396+1),ECT_Lifetime!$D$2:$D$1000,ECT_Lifetime!$C$2:$C$1000)</f>
        <v>30</v>
      </c>
      <c r="Q396" s="1">
        <f>_xlfn.XLOOKUP(_xlfn.CONCAT($B396,$D396),ECT_OperationalInfo!$G$2:$G$362,ECT_OperationalInfo!$D$2:$D$362)</f>
        <v>0.05</v>
      </c>
      <c r="R396">
        <f>_xlfn.XLOOKUP(_xlfn.CONCAT($B396,$D396),ECT_OperationalInfo!$G$2:$G$362,ECT_OperationalInfo!$E$2:$E$362)</f>
        <v>0.01</v>
      </c>
      <c r="S396">
        <f>_xlfn.XLOOKUP(_xlfn.CONCAT($B396,$D396),ECT_OperationalInfo!$G$2:$G$362,ECT_OperationalInfo!$F$2:$F$362)</f>
        <v>0.01</v>
      </c>
      <c r="T396">
        <f>SUMIF(ECT_LegacyCapacity!$F$2:$F$257,_xlfn.CONCAT($C396,$B396),ECT_LegacyCapacity!$E$2:$E$257)*1000-IFERROR(SUMIFS(ECT_LegacyRetirement!$F$2:$F$2701,ECT_LegacyRetirement!$G$2:$G$2701,_xlfn.CONCAT($B396,$C396),ECT_LegacyRetirement!$E$2:$E$2701,"&lt;="&amp;D396)*1000,0)</f>
        <v>0</v>
      </c>
      <c r="U396" s="16">
        <f>IFERROR(SUMIFS(ECT_CapAddBounds!$F$2:$F$5959,ECT_CapAddBounds!$H$2:$H$5959,_xlfn.CONCAT($B396,$C396),ECT_CapAddBounds!$E$2:$E$5959,"&lt;="&amp;D396)*1000,0)</f>
        <v>0</v>
      </c>
      <c r="V396" s="16">
        <f>IFERROR(SUMIFS(ECT_CapAddBounds!$G$2:$G$5959,ECT_CapAddBounds!$H$2:$H$5959,_xlfn.CONCAT($B396,$C396),ECT_CapAddBounds!$E$2:$E$5959,"&lt;="&amp;D396)*1000,0)</f>
        <v>0</v>
      </c>
      <c r="W396" s="27"/>
      <c r="X396" s="27"/>
      <c r="Y396">
        <v>5</v>
      </c>
      <c r="Z396">
        <v>0.105</v>
      </c>
      <c r="AB396" s="1">
        <f>1/L396/(1-Q396)</f>
        <v>1.0526315789473684</v>
      </c>
      <c r="AC396" s="25"/>
      <c r="AD396" s="26"/>
      <c r="AE396">
        <v>0</v>
      </c>
      <c r="AF396">
        <f>Y396*Conversions!$D$4</f>
        <v>6.1945879073556211</v>
      </c>
      <c r="AG396" s="3">
        <f t="shared" si="263"/>
        <v>29.094841482644373</v>
      </c>
      <c r="AH396">
        <f t="shared" si="266"/>
        <v>30</v>
      </c>
      <c r="AI396">
        <f t="shared" si="264"/>
        <v>0.11052848152960514</v>
      </c>
      <c r="AJ396" s="14">
        <f t="shared" si="265"/>
        <v>263.2338839727143</v>
      </c>
    </row>
    <row r="397" spans="1:36" hidden="1" x14ac:dyDescent="0.25">
      <c r="A397">
        <v>6</v>
      </c>
      <c r="B397" t="s">
        <v>15</v>
      </c>
      <c r="C397" t="s">
        <v>10</v>
      </c>
      <c r="D397">
        <f>_xlfn.XLOOKUP(A397,PeriodMap!$A$2:$A$45,PeriodMap!$B$2:$B$45)</f>
        <v>2039</v>
      </c>
      <c r="E397" t="s">
        <v>231</v>
      </c>
      <c r="F397" t="s">
        <v>232</v>
      </c>
      <c r="G397" t="s">
        <v>6</v>
      </c>
      <c r="H397" t="s">
        <v>124</v>
      </c>
      <c r="I397" t="s">
        <v>37</v>
      </c>
      <c r="J397" t="s">
        <v>34</v>
      </c>
      <c r="K397">
        <v>8760</v>
      </c>
      <c r="L397" s="5">
        <f>_xlfn.XLOOKUP(_xlfn.CONCAT($B397,$C397,$D397),ECT_EfficiencyCostMaxAnnualUF!$J$2:$J$12484,ECT_EfficiencyCostMaxAnnualUF!$F$2:$F$12484)</f>
        <v>1</v>
      </c>
      <c r="M397" s="5">
        <f>_xlfn.XLOOKUP(_xlfn.CONCAT($B397,$C397,$D397),ECT_EfficiencyCostMaxAnnualUF!$J$2:$J$12484,ECT_EfficiencyCostMaxAnnualUF!$I$2:$I$12484)</f>
        <v>1</v>
      </c>
      <c r="N397" s="5">
        <f>_xlfn.XLOOKUP(_xlfn.CONCAT($B397,$C397,$D397),ECT_EfficiencyCostMaxAnnualUF!$J$2:$J$12484,ECT_EfficiencyCostMaxAnnualUF!$G$2:$G$12484)/1000</f>
        <v>19.631814519999999</v>
      </c>
      <c r="O397" s="5">
        <f>_xlfn.XLOOKUP(_xlfn.CONCAT($B397,$C397,$D397),ECT_EfficiencyCostMaxAnnualUF!$J$2:$J$12484,ECT_EfficiencyCostMaxAnnualUF!$H$2:$H$12484)</f>
        <v>0</v>
      </c>
      <c r="P397" s="74">
        <f>_xlfn.XLOOKUP(_xlfn.CONCAT($B397,$D397+1),ECT_Lifetime!$D$2:$D$1000,ECT_Lifetime!$C$2:$C$1000)</f>
        <v>40</v>
      </c>
      <c r="Q397" s="1">
        <f>_xlfn.XLOOKUP(_xlfn.CONCAT($B397,$D397),ECT_OperationalInfo!$G$2:$G$362,ECT_OperationalInfo!$D$2:$D$362)</f>
        <v>6.0000000000000001E-3</v>
      </c>
      <c r="R397">
        <f>_xlfn.XLOOKUP(_xlfn.CONCAT($B397,$D397),ECT_OperationalInfo!$G$2:$G$362,ECT_OperationalInfo!$E$2:$E$362)</f>
        <v>1</v>
      </c>
      <c r="S397">
        <f>_xlfn.XLOOKUP(_xlfn.CONCAT($B397,$D397),ECT_OperationalInfo!$G$2:$G$362,ECT_OperationalInfo!$F$2:$F$362)</f>
        <v>1</v>
      </c>
      <c r="T397">
        <f>SUMIF(ECT_LegacyCapacity!$F$2:$F$257,_xlfn.CONCAT($C397,$B397),ECT_LegacyCapacity!$E$2:$E$257)*1000-IFERROR(SUMIFS(ECT_LegacyRetirement!$F$2:$F$2701,ECT_LegacyRetirement!$G$2:$G$2701,_xlfn.CONCAT($B397,$C397),ECT_LegacyRetirement!$E$2:$E$2701,"&lt;="&amp;D397)*1000,0)</f>
        <v>4198.8602859999992</v>
      </c>
      <c r="U397" s="16">
        <f>IFERROR(SUMIFS(ECT_CapAddBounds!$F$2:$F$5959,ECT_CapAddBounds!$H$2:$H$5959,_xlfn.CONCAT($B397,$C397),ECT_CapAddBounds!$E$2:$E$5959,"&lt;="&amp;D397)*1000,0)</f>
        <v>740</v>
      </c>
      <c r="V397" s="16">
        <f>IFERROR(SUMIFS(ECT_CapAddBounds!$G$2:$G$5959,ECT_CapAddBounds!$H$2:$H$5959,_xlfn.CONCAT($B397,$C397),ECT_CapAddBounds!$E$2:$E$5959,"&lt;="&amp;D397)*1000,0)</f>
        <v>1410.0000000000002</v>
      </c>
      <c r="W397" s="25"/>
      <c r="X397" s="28"/>
      <c r="Y397">
        <v>4.4000000000000004</v>
      </c>
      <c r="Z397">
        <v>0.105</v>
      </c>
      <c r="AB397" s="24"/>
      <c r="AC397" s="1">
        <f>L397-Q397</f>
        <v>0.99399999999999999</v>
      </c>
      <c r="AD397" s="24"/>
      <c r="AE397">
        <v>0</v>
      </c>
      <c r="AF397">
        <f>Y397*Conversions!$D$4</f>
        <v>5.4512373584729472</v>
      </c>
      <c r="AG397" s="3">
        <f t="shared" si="263"/>
        <v>14.180577161527051</v>
      </c>
      <c r="AH397">
        <f t="shared" si="266"/>
        <v>40</v>
      </c>
      <c r="AI397">
        <f t="shared" si="264"/>
        <v>0.10697140835497033</v>
      </c>
      <c r="AJ397" s="14">
        <f t="shared" si="265"/>
        <v>132.56418121065303</v>
      </c>
    </row>
    <row r="398" spans="1:36" hidden="1" x14ac:dyDescent="0.25">
      <c r="A398">
        <v>6</v>
      </c>
      <c r="B398" t="s">
        <v>18</v>
      </c>
      <c r="C398" t="s">
        <v>10</v>
      </c>
      <c r="D398">
        <f>_xlfn.XLOOKUP(A398,PeriodMap!$A$2:$A$45,PeriodMap!$B$2:$B$45)</f>
        <v>2039</v>
      </c>
      <c r="E398" t="s">
        <v>231</v>
      </c>
      <c r="F398" t="s">
        <v>233</v>
      </c>
      <c r="G398" t="s">
        <v>6</v>
      </c>
      <c r="H398" t="s">
        <v>124</v>
      </c>
      <c r="I398" t="s">
        <v>37</v>
      </c>
      <c r="J398" t="s">
        <v>34</v>
      </c>
      <c r="K398">
        <v>8760</v>
      </c>
      <c r="L398" s="5">
        <f>_xlfn.XLOOKUP(_xlfn.CONCAT($B398,$C398,$D398),ECT_EfficiencyCostMaxAnnualUF!$J$2:$J$12484,ECT_EfficiencyCostMaxAnnualUF!$F$2:$F$12484)</f>
        <v>1</v>
      </c>
      <c r="M398" s="5">
        <f>_xlfn.XLOOKUP(_xlfn.CONCAT($B398,$C398,$D398),ECT_EfficiencyCostMaxAnnualUF!$J$2:$J$12484,ECT_EfficiencyCostMaxAnnualUF!$I$2:$I$12484)</f>
        <v>1</v>
      </c>
      <c r="N398" s="5">
        <f>_xlfn.XLOOKUP(_xlfn.CONCAT($B398,$C398,$D398),ECT_EfficiencyCostMaxAnnualUF!$J$2:$J$12484,ECT_EfficiencyCostMaxAnnualUF!$G$2:$G$12484)/1000</f>
        <v>11.825348760000001</v>
      </c>
      <c r="O398" s="5">
        <f>_xlfn.XLOOKUP(_xlfn.CONCAT($B398,$C398,$D398),ECT_EfficiencyCostMaxAnnualUF!$J$2:$J$12484,ECT_EfficiencyCostMaxAnnualUF!$H$2:$H$12484)</f>
        <v>0</v>
      </c>
      <c r="P398" s="74">
        <f>_xlfn.XLOOKUP(_xlfn.CONCAT($B398,$D398+1),ECT_Lifetime!$D$2:$D$1000,ECT_Lifetime!$C$2:$C$1000)</f>
        <v>35</v>
      </c>
      <c r="Q398" s="1">
        <f>_xlfn.XLOOKUP(_xlfn.CONCAT($B398,$D398),ECT_OperationalInfo!$G$2:$G$362,ECT_OperationalInfo!$D$2:$D$362)</f>
        <v>0.01</v>
      </c>
      <c r="R398">
        <f>_xlfn.XLOOKUP(_xlfn.CONCAT($B398,$D398),ECT_OperationalInfo!$G$2:$G$362,ECT_OperationalInfo!$E$2:$E$362)</f>
        <v>1</v>
      </c>
      <c r="S398">
        <f>_xlfn.XLOOKUP(_xlfn.CONCAT($B398,$D398),ECT_OperationalInfo!$G$2:$G$362,ECT_OperationalInfo!$F$2:$F$362)</f>
        <v>1</v>
      </c>
      <c r="T398">
        <f>SUMIF(ECT_LegacyCapacity!$F$2:$F$257,_xlfn.CONCAT($C398,$B398),ECT_LegacyCapacity!$E$2:$E$257)*1000-IFERROR(SUMIFS(ECT_LegacyRetirement!$F$2:$F$2701,ECT_LegacyRetirement!$G$2:$G$2701,_xlfn.CONCAT($B398,$C398),ECT_LegacyRetirement!$E$2:$E$2701,"&lt;="&amp;D398)*1000,0)</f>
        <v>343.99</v>
      </c>
      <c r="U398" s="16">
        <f>IFERROR(SUMIFS(ECT_CapAddBounds!$F$2:$F$5959,ECT_CapAddBounds!$H$2:$H$5959,_xlfn.CONCAT($B398,$C398),ECT_CapAddBounds!$E$2:$E$5959,"&lt;="&amp;D398)*1000,0)</f>
        <v>49.000000000000036</v>
      </c>
      <c r="V398" s="16">
        <f>IFERROR(SUMIFS(ECT_CapAddBounds!$G$2:$G$5959,ECT_CapAddBounds!$H$2:$H$5959,_xlfn.CONCAT($B398,$C398),ECT_CapAddBounds!$E$2:$E$5959,"&lt;="&amp;D398)*1000,0)</f>
        <v>854.00000000000057</v>
      </c>
      <c r="W398" s="25"/>
      <c r="X398" s="28"/>
      <c r="Y398">
        <f>2.4</f>
        <v>2.4</v>
      </c>
      <c r="Z398">
        <v>8.3500000000000005E-2</v>
      </c>
      <c r="AB398" s="24"/>
      <c r="AC398" s="1">
        <f>L398-Q398</f>
        <v>0.99</v>
      </c>
      <c r="AD398" s="24"/>
      <c r="AE398">
        <v>0</v>
      </c>
      <c r="AF398">
        <f>Y398*Conversions!$D$4</f>
        <v>2.973402195530698</v>
      </c>
      <c r="AG398" s="3">
        <f t="shared" si="263"/>
        <v>8.8519465644693032</v>
      </c>
      <c r="AH398">
        <f t="shared" si="266"/>
        <v>35</v>
      </c>
      <c r="AI398">
        <f t="shared" si="264"/>
        <v>8.8866958914066166E-2</v>
      </c>
      <c r="AJ398" s="14">
        <f t="shared" si="265"/>
        <v>99.608973600965513</v>
      </c>
    </row>
    <row r="399" spans="1:36" hidden="1" x14ac:dyDescent="0.25">
      <c r="A399">
        <v>6</v>
      </c>
      <c r="B399" t="s">
        <v>7</v>
      </c>
      <c r="C399" t="s">
        <v>10</v>
      </c>
      <c r="D399">
        <f>_xlfn.XLOOKUP(A399,PeriodMap!$A$2:$A$45,PeriodMap!$B$2:$B$45)</f>
        <v>2039</v>
      </c>
      <c r="E399" t="s">
        <v>227</v>
      </c>
      <c r="F399" t="s">
        <v>230</v>
      </c>
      <c r="G399" t="s">
        <v>6</v>
      </c>
      <c r="H399" t="s">
        <v>124</v>
      </c>
      <c r="I399" t="s">
        <v>38</v>
      </c>
      <c r="J399" t="s">
        <v>34</v>
      </c>
      <c r="K399">
        <v>8760</v>
      </c>
      <c r="L399" s="5">
        <f>_xlfn.XLOOKUP(_xlfn.CONCAT($B399,$C399,$D399),ECT_EfficiencyCostMaxAnnualUF!$J$2:$J$12484,ECT_EfficiencyCostMaxAnnualUF!$F$2:$F$12484)</f>
        <v>0.238845897</v>
      </c>
      <c r="M399" s="5">
        <f>_xlfn.XLOOKUP(_xlfn.CONCAT($B399,$C399,$D399),ECT_EfficiencyCostMaxAnnualUF!$J$2:$J$12484,ECT_EfficiencyCostMaxAnnualUF!$I$2:$I$12484)</f>
        <v>1</v>
      </c>
      <c r="N399" s="5">
        <f>_xlfn.XLOOKUP(_xlfn.CONCAT($B399,$C399,$D399),ECT_EfficiencyCostMaxAnnualUF!$J$2:$J$12484,ECT_EfficiencyCostMaxAnnualUF!$G$2:$G$12484)/1000</f>
        <v>7.5968170950000005</v>
      </c>
      <c r="O399" s="5">
        <f>_xlfn.XLOOKUP(_xlfn.CONCAT($B399,$C399,$D399),ECT_EfficiencyCostMaxAnnualUF!$J$2:$J$12484,ECT_EfficiencyCostMaxAnnualUF!$H$2:$H$12484)</f>
        <v>0</v>
      </c>
      <c r="P399" s="74">
        <f>_xlfn.XLOOKUP(_xlfn.CONCAT($B399,$D399+1),ECT_Lifetime!$D$2:$D$1000,ECT_Lifetime!$C$2:$C$1000)</f>
        <v>20</v>
      </c>
      <c r="Q399" s="1">
        <f>_xlfn.XLOOKUP(_xlfn.CONCAT($B399,$D399),ECT_OperationalInfo!$G$2:$G$362,ECT_OperationalInfo!$D$2:$D$362)</f>
        <v>0.1</v>
      </c>
      <c r="R399">
        <f>_xlfn.XLOOKUP(_xlfn.CONCAT($B399,$D399),ECT_OperationalInfo!$G$2:$G$362,ECT_OperationalInfo!$E$2:$E$362)</f>
        <v>0.06</v>
      </c>
      <c r="S399">
        <f>_xlfn.XLOOKUP(_xlfn.CONCAT($B399,$D399),ECT_OperationalInfo!$G$2:$G$362,ECT_OperationalInfo!$F$2:$F$362)</f>
        <v>0.06</v>
      </c>
      <c r="T399">
        <f>SUMIF(ECT_LegacyCapacity!$F$2:$F$257,_xlfn.CONCAT($C399,$B399),ECT_LegacyCapacity!$E$2:$E$257)*1000-IFERROR(SUMIFS(ECT_LegacyRetirement!$F$2:$F$2701,ECT_LegacyRetirement!$G$2:$G$2701,_xlfn.CONCAT($B399,$C399),ECT_LegacyRetirement!$E$2:$E$2701,"&lt;="&amp;D399)*1000,0)</f>
        <v>560.64</v>
      </c>
      <c r="U399" s="16">
        <f>IFERROR(SUMIFS(ECT_CapAddBounds!$F$2:$F$5959,ECT_CapAddBounds!$H$2:$H$5959,_xlfn.CONCAT($B399,$C399),ECT_CapAddBounds!$E$2:$E$5959,"&lt;="&amp;D399)*1000,0)</f>
        <v>217.00000000000009</v>
      </c>
      <c r="V399" s="16">
        <f>IFERROR(SUMIFS(ECT_CapAddBounds!$G$2:$G$5959,ECT_CapAddBounds!$H$2:$H$5959,_xlfn.CONCAT($B399,$C399),ECT_CapAddBounds!$E$2:$E$5959,"&lt;="&amp;D399)*1000,0)</f>
        <v>660.00000000000034</v>
      </c>
      <c r="W399" s="1">
        <f>CarriersTech_characteristics!$G$7</f>
        <v>13.648968</v>
      </c>
      <c r="X399" s="1">
        <f>CarriersTech_characteristics!$H$5*1000</f>
        <v>1656436.6880000001</v>
      </c>
      <c r="Y399" s="12">
        <v>1</v>
      </c>
      <c r="Z399">
        <v>8.3500000000000005E-2</v>
      </c>
      <c r="AB399" s="1">
        <f>1/L399/(1-Q399)</f>
        <v>4.6519999927447406</v>
      </c>
      <c r="AC399" s="25"/>
      <c r="AD399" s="30">
        <f>X399/(W399*Conversions!$D$2)</f>
        <v>0.43689545093040172</v>
      </c>
      <c r="AE399">
        <v>0</v>
      </c>
      <c r="AF399">
        <f>Y399*Conversions!$D$4</f>
        <v>1.2389175814711242</v>
      </c>
      <c r="AG399" s="3">
        <f t="shared" si="263"/>
        <v>6.3578995135288761</v>
      </c>
      <c r="AH399">
        <f t="shared" si="266"/>
        <v>20</v>
      </c>
      <c r="AI399">
        <f t="shared" si="264"/>
        <v>0.10451929579519206</v>
      </c>
      <c r="AJ399" s="14">
        <f t="shared" si="265"/>
        <v>60.829911502535616</v>
      </c>
    </row>
    <row r="400" spans="1:36" hidden="1" x14ac:dyDescent="0.25">
      <c r="A400">
        <v>6</v>
      </c>
      <c r="B400" t="s">
        <v>19</v>
      </c>
      <c r="C400" t="s">
        <v>10</v>
      </c>
      <c r="D400">
        <f>_xlfn.XLOOKUP(A400,PeriodMap!$A$2:$A$45,PeriodMap!$B$2:$B$45)</f>
        <v>2039</v>
      </c>
      <c r="E400" t="s">
        <v>239</v>
      </c>
      <c r="F400" t="s">
        <v>236</v>
      </c>
      <c r="G400" t="s">
        <v>6</v>
      </c>
      <c r="H400" t="s">
        <v>124</v>
      </c>
      <c r="I400" t="s">
        <v>39</v>
      </c>
      <c r="J400" t="s">
        <v>34</v>
      </c>
      <c r="K400">
        <v>8760</v>
      </c>
      <c r="L400" s="5">
        <f>_xlfn.XLOOKUP(_xlfn.CONCAT($B400,$C400,$D400),ECT_EfficiencyCostMaxAnnualUF!$J$2:$J$12484,ECT_EfficiencyCostMaxAnnualUF!$F$2:$F$12484)</f>
        <v>1</v>
      </c>
      <c r="M400" s="5">
        <f>_xlfn.XLOOKUP(_xlfn.CONCAT($B400,$C400,$D400),ECT_EfficiencyCostMaxAnnualUF!$J$2:$J$12484,ECT_EfficiencyCostMaxAnnualUF!$I$2:$I$12484)</f>
        <v>1</v>
      </c>
      <c r="N400" s="5">
        <f>_xlfn.XLOOKUP(_xlfn.CONCAT($B400,$C400,$D400),ECT_EfficiencyCostMaxAnnualUF!$J$2:$J$12484,ECT_EfficiencyCostMaxAnnualUF!$G$2:$G$12484)/1000</f>
        <v>3.161602802</v>
      </c>
      <c r="O400" s="5">
        <f>_xlfn.XLOOKUP(_xlfn.CONCAT($B400,$C400,$D400),ECT_EfficiencyCostMaxAnnualUF!$J$2:$J$12484,ECT_EfficiencyCostMaxAnnualUF!$H$2:$H$12484)</f>
        <v>0</v>
      </c>
      <c r="P400" s="74">
        <f>_xlfn.XLOOKUP(_xlfn.CONCAT($B400,$D400+1),ECT_Lifetime!$D$2:$D$1000,ECT_Lifetime!$C$2:$C$1000)</f>
        <v>25</v>
      </c>
      <c r="Q400" s="1">
        <f>_xlfn.XLOOKUP(_xlfn.CONCAT($B400,$D400),ECT_OperationalInfo!$G$2:$G$362,ECT_OperationalInfo!$D$2:$D$362)</f>
        <v>7.4999999999999997E-3</v>
      </c>
      <c r="R400">
        <f>_xlfn.XLOOKUP(_xlfn.CONCAT($B400,$D400),ECT_OperationalInfo!$G$2:$G$362,ECT_OperationalInfo!$E$2:$E$362)</f>
        <v>1</v>
      </c>
      <c r="S400">
        <f>_xlfn.XLOOKUP(_xlfn.CONCAT($B400,$D400),ECT_OperationalInfo!$G$2:$G$362,ECT_OperationalInfo!$F$2:$F$362)</f>
        <v>1</v>
      </c>
      <c r="T400">
        <f>SUMIF(ECT_LegacyCapacity!$F$2:$F$257,_xlfn.CONCAT($C400,$B400),ECT_LegacyCapacity!$E$2:$E$257)*1000-IFERROR(SUMIFS(ECT_LegacyRetirement!$F$2:$F$2701,ECT_LegacyRetirement!$G$2:$G$2701,_xlfn.CONCAT($B400,$C400),ECT_LegacyRetirement!$E$2:$E$2701,"&lt;="&amp;D400)*1000,0)</f>
        <v>808.65882599999986</v>
      </c>
      <c r="U400" s="16">
        <f>IFERROR(SUMIFS(ECT_CapAddBounds!$F$2:$F$5959,ECT_CapAddBounds!$H$2:$H$5959,_xlfn.CONCAT($B400,$C400),ECT_CapAddBounds!$E$2:$E$5959,"&lt;="&amp;D400)*1000,0)</f>
        <v>596</v>
      </c>
      <c r="V400" s="16">
        <f>IFERROR(SUMIFS(ECT_CapAddBounds!$G$2:$G$5959,ECT_CapAddBounds!$H$2:$H$5959,_xlfn.CONCAT($B400,$C400),ECT_CapAddBounds!$E$2:$E$5959,"&lt;="&amp;D400)*1000,0)</f>
        <v>47184.999999999993</v>
      </c>
      <c r="W400" s="25"/>
      <c r="X400" s="29" t="s">
        <v>248</v>
      </c>
      <c r="Y400">
        <v>0.35</v>
      </c>
      <c r="Z400">
        <v>0.105</v>
      </c>
      <c r="AB400" s="25">
        <v>1</v>
      </c>
      <c r="AC400" s="25"/>
      <c r="AD400" s="24"/>
      <c r="AE400">
        <v>0</v>
      </c>
      <c r="AF400">
        <f>Y400*Conversions!$D$4</f>
        <v>0.43362115351489344</v>
      </c>
      <c r="AG400" s="3">
        <f t="shared" ref="AG400:AG427" si="267">N400-AF400</f>
        <v>2.7279816484851067</v>
      </c>
      <c r="AH400">
        <f t="shared" si="266"/>
        <v>25</v>
      </c>
      <c r="AI400">
        <f t="shared" si="264"/>
        <v>0.11442931981310331</v>
      </c>
      <c r="AJ400" s="14">
        <f t="shared" si="265"/>
        <v>23.839883457672403</v>
      </c>
    </row>
    <row r="401" spans="1:36" hidden="1" x14ac:dyDescent="0.25">
      <c r="A401">
        <v>6</v>
      </c>
      <c r="B401" t="s">
        <v>20</v>
      </c>
      <c r="C401" t="s">
        <v>10</v>
      </c>
      <c r="D401">
        <f>_xlfn.XLOOKUP(A401,PeriodMap!$A$2:$A$45,PeriodMap!$B$2:$B$45)</f>
        <v>2039</v>
      </c>
      <c r="E401" t="s">
        <v>239</v>
      </c>
      <c r="F401" t="s">
        <v>237</v>
      </c>
      <c r="G401" t="s">
        <v>6</v>
      </c>
      <c r="H401" t="s">
        <v>124</v>
      </c>
      <c r="I401" t="s">
        <v>39</v>
      </c>
      <c r="J401" t="s">
        <v>34</v>
      </c>
      <c r="K401">
        <v>8760</v>
      </c>
      <c r="L401" s="5">
        <f>_xlfn.XLOOKUP(_xlfn.CONCAT($B401,$C401,$D401),ECT_EfficiencyCostMaxAnnualUF!$J$2:$J$12484,ECT_EfficiencyCostMaxAnnualUF!$F$2:$F$12484)</f>
        <v>1</v>
      </c>
      <c r="M401" s="5">
        <f>_xlfn.XLOOKUP(_xlfn.CONCAT($B401,$C401,$D401),ECT_EfficiencyCostMaxAnnualUF!$J$2:$J$12484,ECT_EfficiencyCostMaxAnnualUF!$I$2:$I$12484)</f>
        <v>1</v>
      </c>
      <c r="N401" s="5">
        <f>_xlfn.XLOOKUP(_xlfn.CONCAT($B401,$C401,$D401),ECT_EfficiencyCostMaxAnnualUF!$J$2:$J$12484,ECT_EfficiencyCostMaxAnnualUF!$G$2:$G$12484)/1000</f>
        <v>3.1012608610000001</v>
      </c>
      <c r="O401" s="5">
        <f>_xlfn.XLOOKUP(_xlfn.CONCAT($B401,$C401,$D401),ECT_EfficiencyCostMaxAnnualUF!$J$2:$J$12484,ECT_EfficiencyCostMaxAnnualUF!$H$2:$H$12484)</f>
        <v>0</v>
      </c>
      <c r="P401" s="74">
        <f>_xlfn.XLOOKUP(_xlfn.CONCAT($B401,$D401+1),ECT_Lifetime!$D$2:$D$1000,ECT_Lifetime!$C$2:$C$1000)</f>
        <v>25</v>
      </c>
      <c r="Q401" s="1">
        <f>_xlfn.XLOOKUP(_xlfn.CONCAT($B401,$D401),ECT_OperationalInfo!$G$2:$G$362,ECT_OperationalInfo!$D$2:$D$362)</f>
        <v>6.0000000000000001E-3</v>
      </c>
      <c r="R401">
        <f>_xlfn.XLOOKUP(_xlfn.CONCAT($B401,$D401),ECT_OperationalInfo!$G$2:$G$362,ECT_OperationalInfo!$E$2:$E$362)</f>
        <v>1</v>
      </c>
      <c r="S401">
        <f>_xlfn.XLOOKUP(_xlfn.CONCAT($B401,$D401),ECT_OperationalInfo!$G$2:$G$362,ECT_OperationalInfo!$F$2:$F$362)</f>
        <v>1</v>
      </c>
      <c r="T401">
        <f>SUMIF(ECT_LegacyCapacity!$F$2:$F$257,_xlfn.CONCAT($C401,$B401),ECT_LegacyCapacity!$E$2:$E$257)*1000-IFERROR(SUMIFS(ECT_LegacyRetirement!$F$2:$F$2701,ECT_LegacyRetirement!$G$2:$G$2701,_xlfn.CONCAT($B401,$C401),ECT_LegacyRetirement!$E$2:$E$2701,"&lt;="&amp;D401)*1000,0)</f>
        <v>185.60117100000002</v>
      </c>
      <c r="U401" s="16">
        <f>IFERROR(SUMIFS(ECT_CapAddBounds!$F$2:$F$5959,ECT_CapAddBounds!$H$2:$H$5959,_xlfn.CONCAT($B401,$C401),ECT_CapAddBounds!$E$2:$E$5959,"&lt;="&amp;D401)*1000,0)</f>
        <v>968.00000000000023</v>
      </c>
      <c r="V401" s="16">
        <f>IFERROR(SUMIFS(ECT_CapAddBounds!$G$2:$G$5959,ECT_CapAddBounds!$H$2:$H$5959,_xlfn.CONCAT($B401,$C401),ECT_CapAddBounds!$E$2:$E$5959,"&lt;="&amp;D401)*1000,0)</f>
        <v>12619.000000000007</v>
      </c>
      <c r="W401" s="25"/>
      <c r="X401" s="25"/>
      <c r="Y401">
        <v>0.51</v>
      </c>
      <c r="Z401">
        <v>0.104</v>
      </c>
      <c r="AB401" s="25">
        <v>1</v>
      </c>
      <c r="AC401" s="25"/>
      <c r="AD401" s="24"/>
      <c r="AE401">
        <v>0</v>
      </c>
      <c r="AF401">
        <f>Y401*Conversions!$D$4</f>
        <v>0.63184796655027331</v>
      </c>
      <c r="AG401" s="3">
        <f t="shared" si="267"/>
        <v>2.4694128944497269</v>
      </c>
      <c r="AH401">
        <f t="shared" si="266"/>
        <v>25</v>
      </c>
      <c r="AI401">
        <f t="shared" si="264"/>
        <v>0.11357300490974749</v>
      </c>
      <c r="AJ401" s="14">
        <f t="shared" si="265"/>
        <v>21.742956404227247</v>
      </c>
    </row>
    <row r="402" spans="1:36" hidden="1" x14ac:dyDescent="0.25">
      <c r="A402">
        <v>6</v>
      </c>
      <c r="B402" t="s">
        <v>21</v>
      </c>
      <c r="C402" t="s">
        <v>10</v>
      </c>
      <c r="D402">
        <f>_xlfn.XLOOKUP(A402,PeriodMap!$A$2:$A$45,PeriodMap!$B$2:$B$45)</f>
        <v>2039</v>
      </c>
      <c r="E402" t="s">
        <v>239</v>
      </c>
      <c r="F402" t="s">
        <v>238</v>
      </c>
      <c r="G402" t="s">
        <v>6</v>
      </c>
      <c r="H402" t="s">
        <v>124</v>
      </c>
      <c r="I402" t="s">
        <v>40</v>
      </c>
      <c r="J402" t="s">
        <v>34</v>
      </c>
      <c r="K402">
        <v>8760</v>
      </c>
      <c r="L402" s="5">
        <f>_xlfn.XLOOKUP(_xlfn.CONCAT($B402,$C402,$D402),ECT_EfficiencyCostMaxAnnualUF!$J$2:$J$12484,ECT_EfficiencyCostMaxAnnualUF!$F$2:$F$12484)</f>
        <v>1</v>
      </c>
      <c r="M402" s="5">
        <f>_xlfn.XLOOKUP(_xlfn.CONCAT($B402,$C402,$D402),ECT_EfficiencyCostMaxAnnualUF!$J$2:$J$12484,ECT_EfficiencyCostMaxAnnualUF!$I$2:$I$12484)</f>
        <v>1</v>
      </c>
      <c r="N402" s="5">
        <f>_xlfn.XLOOKUP(_xlfn.CONCAT($B402,$C402,$D402),ECT_EfficiencyCostMaxAnnualUF!$J$2:$J$12484,ECT_EfficiencyCostMaxAnnualUF!$G$2:$G$12484)/1000</f>
        <v>9.8551251269999991</v>
      </c>
      <c r="O402" s="5">
        <f>_xlfn.XLOOKUP(_xlfn.CONCAT($B402,$C402,$D402),ECT_EfficiencyCostMaxAnnualUF!$J$2:$J$12484,ECT_EfficiencyCostMaxAnnualUF!$H$2:$H$12484)</f>
        <v>0</v>
      </c>
      <c r="P402" s="74">
        <f>_xlfn.XLOOKUP(_xlfn.CONCAT($B402,$D402+1),ECT_Lifetime!$D$2:$D$1000,ECT_Lifetime!$C$2:$C$1000)</f>
        <v>25</v>
      </c>
      <c r="Q402" s="1">
        <f>_xlfn.XLOOKUP(_xlfn.CONCAT($B402,$D402),ECT_OperationalInfo!$G$2:$G$362,ECT_OperationalInfo!$D$2:$D$362)</f>
        <v>3.0000000000000001E-3</v>
      </c>
      <c r="R402">
        <f>_xlfn.XLOOKUP(_xlfn.CONCAT($B402,$D402),ECT_OperationalInfo!$G$2:$G$362,ECT_OperationalInfo!$E$2:$E$362)</f>
        <v>1</v>
      </c>
      <c r="S402">
        <f>_xlfn.XLOOKUP(_xlfn.CONCAT($B402,$D402),ECT_OperationalInfo!$G$2:$G$362,ECT_OperationalInfo!$F$2:$F$362)</f>
        <v>1</v>
      </c>
      <c r="T402">
        <f>SUMIF(ECT_LegacyCapacity!$F$2:$F$257,_xlfn.CONCAT($C402,$B402),ECT_LegacyCapacity!$E$2:$E$257)*1000-IFERROR(SUMIFS(ECT_LegacyRetirement!$F$2:$F$2701,ECT_LegacyRetirement!$G$2:$G$2701,_xlfn.CONCAT($B402,$C402),ECT_LegacyRetirement!$E$2:$E$2701,"&lt;="&amp;D402)*1000,0)</f>
        <v>46</v>
      </c>
      <c r="U402" s="16">
        <f>IFERROR(SUMIFS(ECT_CapAddBounds!$F$2:$F$5959,ECT_CapAddBounds!$H$2:$H$5959,_xlfn.CONCAT($B402,$C402),ECT_CapAddBounds!$E$2:$E$5959,"&lt;="&amp;D402)*1000,0)</f>
        <v>0</v>
      </c>
      <c r="V402" s="16">
        <f>IFERROR(SUMIFS(ECT_CapAddBounds!$G$2:$G$5959,ECT_CapAddBounds!$H$2:$H$5959,_xlfn.CONCAT($B402,$C402),ECT_CapAddBounds!$E$2:$E$5959,"&lt;="&amp;D402)*1000,0)</f>
        <v>3938.9999999999991</v>
      </c>
      <c r="W402" s="25"/>
      <c r="X402" s="25"/>
      <c r="Y402">
        <v>0.68</v>
      </c>
      <c r="Z402">
        <v>0.105</v>
      </c>
      <c r="AB402" s="25">
        <v>1</v>
      </c>
      <c r="AC402" s="25"/>
      <c r="AD402" s="24"/>
      <c r="AE402">
        <v>0</v>
      </c>
      <c r="AF402">
        <f>Y402*Conversions!$D$4</f>
        <v>0.84246395540036456</v>
      </c>
      <c r="AG402" s="3">
        <f t="shared" si="267"/>
        <v>9.0126611715996354</v>
      </c>
      <c r="AH402">
        <f t="shared" si="266"/>
        <v>25</v>
      </c>
      <c r="AI402">
        <f t="shared" si="264"/>
        <v>0.11442931981310331</v>
      </c>
      <c r="AJ402" s="14">
        <f t="shared" si="265"/>
        <v>78.761817218873261</v>
      </c>
    </row>
    <row r="403" spans="1:36" s="19" customFormat="1" hidden="1" x14ac:dyDescent="0.25">
      <c r="A403" s="19">
        <v>6</v>
      </c>
      <c r="B403" s="19" t="s">
        <v>23</v>
      </c>
      <c r="C403" s="19" t="s">
        <v>10</v>
      </c>
      <c r="D403" s="19">
        <f>_xlfn.XLOOKUP(A403,PeriodMap!$A$2:$A$45,PeriodMap!$B$2:$B$45)</f>
        <v>2039</v>
      </c>
      <c r="E403" s="19" t="s">
        <v>239</v>
      </c>
      <c r="G403" s="19" t="s">
        <v>6</v>
      </c>
      <c r="H403" s="19" t="s">
        <v>124</v>
      </c>
      <c r="I403" s="19" t="s">
        <v>40</v>
      </c>
      <c r="J403" s="19" t="s">
        <v>34</v>
      </c>
      <c r="K403" s="19">
        <v>8760</v>
      </c>
      <c r="L403" s="37">
        <f>_xlfn.XLOOKUP(_xlfn.CONCAT($B403,$C403,$D403),ECT_EfficiencyCostMaxAnnualUF!$J$2:$J$12484,ECT_EfficiencyCostMaxAnnualUF!$F$2:$F$12484)</f>
        <v>1</v>
      </c>
      <c r="M403" s="37">
        <f>_xlfn.XLOOKUP(_xlfn.CONCAT($B403,$C403,$D403),ECT_EfficiencyCostMaxAnnualUF!$J$2:$J$12484,ECT_EfficiencyCostMaxAnnualUF!$I$2:$I$12484)</f>
        <v>1</v>
      </c>
      <c r="N403" s="37">
        <f>_xlfn.XLOOKUP(_xlfn.CONCAT($B403,$C403,$D403),ECT_EfficiencyCostMaxAnnualUF!$J$2:$J$12484,ECT_EfficiencyCostMaxAnnualUF!$G$2:$G$12484)/1000</f>
        <v>23.126104099999999</v>
      </c>
      <c r="O403" s="37">
        <f>_xlfn.XLOOKUP(_xlfn.CONCAT($B403,$C403,$D403),ECT_EfficiencyCostMaxAnnualUF!$J$2:$J$12484,ECT_EfficiencyCostMaxAnnualUF!$H$2:$H$12484)</f>
        <v>0</v>
      </c>
      <c r="P403" s="82">
        <f>_xlfn.XLOOKUP(_xlfn.CONCAT($B403,$D403+1),ECT_Lifetime!$D$2:$D$1000,ECT_Lifetime!$C$2:$C$1000)</f>
        <v>25</v>
      </c>
      <c r="Q403" s="39">
        <f>_xlfn.XLOOKUP(_xlfn.CONCAT($B403,$D403),ECT_OperationalInfo!$G$2:$G$362,ECT_OperationalInfo!$D$2:$D$362)</f>
        <v>5.0000000000000001E-3</v>
      </c>
      <c r="R403" s="19">
        <f>_xlfn.XLOOKUP(_xlfn.CONCAT($B403,$D403),ECT_OperationalInfo!$G$2:$G$362,ECT_OperationalInfo!$E$2:$E$362)</f>
        <v>1</v>
      </c>
      <c r="S403" s="19">
        <f>_xlfn.XLOOKUP(_xlfn.CONCAT($B403,$D403),ECT_OperationalInfo!$G$2:$G$362,ECT_OperationalInfo!$F$2:$F$362)</f>
        <v>1</v>
      </c>
      <c r="T403" s="19">
        <f>SUMIF(ECT_LegacyCapacity!$F$2:$F$257,_xlfn.CONCAT($C403,$B403),ECT_LegacyCapacity!$E$2:$E$257)*1000-IFERROR(SUMIFS(ECT_LegacyRetirement!$F$2:$F$2701,ECT_LegacyRetirement!$G$2:$G$2701,_xlfn.CONCAT($B403,$C403),ECT_LegacyRetirement!$E$2:$E$2701,"&lt;="&amp;D403)*1000,0)</f>
        <v>0</v>
      </c>
      <c r="U403" s="41">
        <f>IFERROR(SUMIFS(ECT_CapAddBounds!$F$2:$F$5959,ECT_CapAddBounds!$H$2:$H$5959,_xlfn.CONCAT($B403,$C403),ECT_CapAddBounds!$E$2:$E$5959,"&lt;="&amp;D403)*1000,0)</f>
        <v>0</v>
      </c>
      <c r="V403" s="41">
        <f>IFERROR(SUMIFS(ECT_CapAddBounds!$G$2:$G$5959,ECT_CapAddBounds!$H$2:$H$5959,_xlfn.CONCAT($B403,$C403),ECT_CapAddBounds!$E$2:$E$5959,"&lt;="&amp;D403)*1000,0)</f>
        <v>0</v>
      </c>
      <c r="W403" s="42"/>
      <c r="X403" s="42"/>
      <c r="Y403" s="19">
        <v>6.7</v>
      </c>
      <c r="Z403" s="19">
        <v>0.112</v>
      </c>
      <c r="AA403" s="43"/>
      <c r="AB403" s="42">
        <v>1</v>
      </c>
      <c r="AC403" s="42"/>
      <c r="AD403" s="44"/>
      <c r="AE403" s="19">
        <v>0</v>
      </c>
      <c r="AF403" s="19">
        <f>Y403*Conversions!$D$4</f>
        <v>8.3007477958565321</v>
      </c>
      <c r="AG403" s="38">
        <f t="shared" si="267"/>
        <v>14.825356304143467</v>
      </c>
      <c r="AH403" s="19">
        <f t="shared" si="266"/>
        <v>25</v>
      </c>
      <c r="AI403" s="19">
        <f t="shared" si="264"/>
        <v>0.12047788778229078</v>
      </c>
      <c r="AJ403" s="45">
        <f t="shared" si="265"/>
        <v>123.05458351771227</v>
      </c>
    </row>
    <row r="404" spans="1:36" hidden="1" x14ac:dyDescent="0.25">
      <c r="A404">
        <v>6</v>
      </c>
      <c r="B404" t="s">
        <v>13</v>
      </c>
      <c r="C404" t="s">
        <v>11</v>
      </c>
      <c r="D404">
        <f>_xlfn.XLOOKUP(A404,PeriodMap!$A$2:$A$45,PeriodMap!$B$2:$B$45)</f>
        <v>2039</v>
      </c>
      <c r="E404" t="s">
        <v>227</v>
      </c>
      <c r="F404" t="s">
        <v>229</v>
      </c>
      <c r="G404" t="s">
        <v>6</v>
      </c>
      <c r="H404" t="s">
        <v>124</v>
      </c>
      <c r="I404" t="s">
        <v>33</v>
      </c>
      <c r="J404" t="s">
        <v>34</v>
      </c>
      <c r="K404">
        <v>8760</v>
      </c>
      <c r="L404" s="5">
        <f>_xlfn.XLOOKUP(_xlfn.CONCAT($B404,$C404,$D404),ECT_EfficiencyCostMaxAnnualUF!$J$2:$J$12484,ECT_EfficiencyCostMaxAnnualUF!$F$2:$F$12484)</f>
        <v>0.38096819999999998</v>
      </c>
      <c r="M404" s="5">
        <f>_xlfn.XLOOKUP(_xlfn.CONCAT($B404,$C404,$D404),ECT_EfficiencyCostMaxAnnualUF!$J$2:$J$12484,ECT_EfficiencyCostMaxAnnualUF!$I$2:$I$12484)</f>
        <v>0.85</v>
      </c>
      <c r="N404" s="5">
        <f>_xlfn.XLOOKUP(_xlfn.CONCAT($B404,$C404,$D404),ECT_EfficiencyCostMaxAnnualUF!$J$2:$J$12484,ECT_EfficiencyCostMaxAnnualUF!$G$2:$G$12484)/1000</f>
        <v>13.721031290000001</v>
      </c>
      <c r="O404" s="5">
        <f>_xlfn.XLOOKUP(_xlfn.CONCAT($B404,$C404,$D404),ECT_EfficiencyCostMaxAnnualUF!$J$2:$J$12484,ECT_EfficiencyCostMaxAnnualUF!$H$2:$H$12484)</f>
        <v>133.5230182</v>
      </c>
      <c r="P404" s="74">
        <f>_xlfn.XLOOKUP(_xlfn.CONCAT($B404,$D404+1),ECT_Lifetime!$D$2:$D$1000,ECT_Lifetime!$C$2:$C$1000)</f>
        <v>40</v>
      </c>
      <c r="Q404" s="1">
        <f>_xlfn.XLOOKUP(_xlfn.CONCAT($B404,$D404),ECT_OperationalInfo!$G$2:$G$362,ECT_OperationalInfo!$D$2:$D$362)</f>
        <v>6.6000000000000003E-2</v>
      </c>
      <c r="R404">
        <f>_xlfn.XLOOKUP(_xlfn.CONCAT($B404,$D404),ECT_OperationalInfo!$G$2:$G$362,ECT_OperationalInfo!$E$2:$E$362)</f>
        <v>0.3</v>
      </c>
      <c r="S404">
        <f>_xlfn.XLOOKUP(_xlfn.CONCAT($B404,$D404),ECT_OperationalInfo!$G$2:$G$362,ECT_OperationalInfo!$F$2:$F$362)</f>
        <v>0.3</v>
      </c>
      <c r="T404">
        <f>SUMIF(ECT_LegacyCapacity!$F$2:$F$257,_xlfn.CONCAT($C404,$B404),ECT_LegacyCapacity!$E$2:$E$257)*1000-IFERROR(SUMIFS(ECT_LegacyRetirement!$F$2:$F$2701,ECT_LegacyRetirement!$G$2:$G$2701,_xlfn.CONCAT($B404,$C404),ECT_LegacyRetirement!$E$2:$E$2701,"&lt;="&amp;D404)*1000,0)</f>
        <v>80063.826298999993</v>
      </c>
      <c r="U404" s="16">
        <f>IFERROR(SUMIFS(ECT_CapAddBounds!$F$2:$F$5959,ECT_CapAddBounds!$H$2:$H$5959,_xlfn.CONCAT($B404,$C404),ECT_CapAddBounds!$E$2:$E$5959,"&lt;="&amp;D404)*1000,0)</f>
        <v>9460</v>
      </c>
      <c r="V404" s="16">
        <f>IFERROR(SUMIFS(ECT_CapAddBounds!$G$2:$G$5959,ECT_CapAddBounds!$H$2:$H$5959,_xlfn.CONCAT($B404,$C404),ECT_CapAddBounds!$E$2:$E$5959,"&lt;="&amp;D404)*1000,0)</f>
        <v>38891</v>
      </c>
      <c r="W404" s="1">
        <f>CarriersTech_characteristics!$G$2</f>
        <v>17.207187650000002</v>
      </c>
      <c r="X404" s="1">
        <f>CarriersTech_characteristics!$H$28*1000</f>
        <v>1942097.6230000001</v>
      </c>
      <c r="Y404" s="7">
        <v>3</v>
      </c>
      <c r="Z404">
        <v>0.105</v>
      </c>
      <c r="AA404" s="35"/>
      <c r="AB404" s="1">
        <f>1/L404/(1-Q404)</f>
        <v>2.8103758044980376</v>
      </c>
      <c r="AC404" s="25"/>
      <c r="AD404" s="31">
        <f>X404/(W404*Conversions!$D$2)</f>
        <v>0.40631575182871843</v>
      </c>
      <c r="AE404" s="11">
        <f>O404/CarriersTech_characteristics!$G$2/Conversions!$D$2*AB404</f>
        <v>7.8507860294473842E-5</v>
      </c>
      <c r="AF404">
        <f>Y404*Conversions!$D$4</f>
        <v>3.7167527444133723</v>
      </c>
      <c r="AG404" s="3">
        <f t="shared" si="267"/>
        <v>10.004278545586629</v>
      </c>
      <c r="AH404">
        <f t="shared" si="266"/>
        <v>40</v>
      </c>
      <c r="AI404">
        <f t="shared" si="264"/>
        <v>0.10697140835497033</v>
      </c>
      <c r="AJ404" s="14">
        <f t="shared" si="265"/>
        <v>93.522920745221626</v>
      </c>
    </row>
    <row r="405" spans="1:36" hidden="1" x14ac:dyDescent="0.25">
      <c r="A405">
        <v>6</v>
      </c>
      <c r="B405" t="s">
        <v>14</v>
      </c>
      <c r="C405" t="s">
        <v>11</v>
      </c>
      <c r="D405">
        <f>_xlfn.XLOOKUP(A405,PeriodMap!$A$2:$A$45,PeriodMap!$B$2:$B$45)</f>
        <v>2039</v>
      </c>
      <c r="E405" t="s">
        <v>227</v>
      </c>
      <c r="F405" t="s">
        <v>234</v>
      </c>
      <c r="G405" t="s">
        <v>6</v>
      </c>
      <c r="H405" t="s">
        <v>124</v>
      </c>
      <c r="I405" t="s">
        <v>35</v>
      </c>
      <c r="J405" t="s">
        <v>34</v>
      </c>
      <c r="K405">
        <v>8760</v>
      </c>
      <c r="L405" s="5">
        <f>_xlfn.XLOOKUP(_xlfn.CONCAT($B405,$C405,$D405),ECT_EfficiencyCostMaxAnnualUF!$J$2:$J$12484,ECT_EfficiencyCostMaxAnnualUF!$F$2:$F$12484)</f>
        <v>0.40444272199999998</v>
      </c>
      <c r="M405" s="5">
        <f>_xlfn.XLOOKUP(_xlfn.CONCAT($B405,$C405,$D405),ECT_EfficiencyCostMaxAnnualUF!$J$2:$J$12484,ECT_EfficiencyCostMaxAnnualUF!$I$2:$I$12484)</f>
        <v>0.85</v>
      </c>
      <c r="N405" s="5">
        <f>_xlfn.XLOOKUP(_xlfn.CONCAT($B405,$C405,$D405),ECT_EfficiencyCostMaxAnnualUF!$J$2:$J$12484,ECT_EfficiencyCostMaxAnnualUF!$G$2:$G$12484)/1000</f>
        <v>8.512227803</v>
      </c>
      <c r="O405" s="5">
        <f>_xlfn.XLOOKUP(_xlfn.CONCAT($B405,$C405,$D405),ECT_EfficiencyCostMaxAnnualUF!$J$2:$J$12484,ECT_EfficiencyCostMaxAnnualUF!$H$2:$H$12484)</f>
        <v>0</v>
      </c>
      <c r="P405" s="74">
        <f>_xlfn.XLOOKUP(_xlfn.CONCAT($B405,$D405+1),ECT_Lifetime!$D$2:$D$1000,ECT_Lifetime!$C$2:$C$1000)</f>
        <v>25</v>
      </c>
      <c r="Q405" s="1">
        <f>_xlfn.XLOOKUP(_xlfn.CONCAT($B405,$D405),ECT_OperationalInfo!$G$2:$G$362,ECT_OperationalInfo!$D$2:$D$362)</f>
        <v>0.02</v>
      </c>
      <c r="R405">
        <f>_xlfn.XLOOKUP(_xlfn.CONCAT($B405,$D405),ECT_OperationalInfo!$G$2:$G$362,ECT_OperationalInfo!$E$2:$E$362)</f>
        <v>0.9</v>
      </c>
      <c r="S405">
        <f>_xlfn.XLOOKUP(_xlfn.CONCAT($B405,$D405),ECT_OperationalInfo!$G$2:$G$362,ECT_OperationalInfo!$F$2:$F$362)</f>
        <v>0.9</v>
      </c>
      <c r="T405">
        <f>SUMIF(ECT_LegacyCapacity!$F$2:$F$257,_xlfn.CONCAT($C405,$B405),ECT_LegacyCapacity!$E$2:$E$257)*1000-IFERROR(SUMIFS(ECT_LegacyRetirement!$F$2:$F$2701,ECT_LegacyRetirement!$G$2:$G$2701,_xlfn.CONCAT($B405,$C405),ECT_LegacyRetirement!$E$2:$E$2701,"&lt;="&amp;D405)*1000,0)</f>
        <v>13563.174911999999</v>
      </c>
      <c r="U405" s="16">
        <f>IFERROR(SUMIFS(ECT_CapAddBounds!$F$2:$F$5959,ECT_CapAddBounds!$H$2:$H$5959,_xlfn.CONCAT($B405,$C405),ECT_CapAddBounds!$E$2:$E$5959,"&lt;="&amp;D405)*1000,0)</f>
        <v>0</v>
      </c>
      <c r="V405" s="16">
        <f>IFERROR(SUMIFS(ECT_CapAddBounds!$G$2:$G$5959,ECT_CapAddBounds!$H$2:$H$5959,_xlfn.CONCAT($B405,$C405),ECT_CapAddBounds!$E$2:$E$5959,"&lt;="&amp;D405)*1000,0)</f>
        <v>5183.9999999999936</v>
      </c>
      <c r="W405" s="1">
        <f>CarriersTech_characteristics!$G$3</f>
        <v>37.681199999999997</v>
      </c>
      <c r="X405" s="1">
        <f>CarriersTech_characteristics!$H$3*1000</f>
        <v>3025024.5490000001</v>
      </c>
      <c r="Y405">
        <v>2.9</v>
      </c>
      <c r="Z405">
        <v>0.105</v>
      </c>
      <c r="AB405" s="1">
        <f>1/L405/(1-Q405)</f>
        <v>2.5229979617863072</v>
      </c>
      <c r="AC405" s="25"/>
      <c r="AD405" s="31">
        <f>(X405*Conversions!$D$3)/(W405*Conversions!$D$2)</f>
        <v>0.23958587284408495</v>
      </c>
      <c r="AE405">
        <v>0</v>
      </c>
      <c r="AF405">
        <f>Y405*Conversions!$D$4</f>
        <v>3.5928609862662602</v>
      </c>
      <c r="AG405" s="3">
        <f t="shared" si="267"/>
        <v>4.9193668167337403</v>
      </c>
      <c r="AH405">
        <f t="shared" si="266"/>
        <v>25</v>
      </c>
      <c r="AI405">
        <f t="shared" si="264"/>
        <v>0.11442931981310331</v>
      </c>
      <c r="AJ405" s="14">
        <f t="shared" si="265"/>
        <v>42.990440079242902</v>
      </c>
    </row>
    <row r="406" spans="1:36" hidden="1" x14ac:dyDescent="0.25">
      <c r="A406">
        <v>6</v>
      </c>
      <c r="B406" t="s">
        <v>16</v>
      </c>
      <c r="C406" t="s">
        <v>11</v>
      </c>
      <c r="D406">
        <f>_xlfn.XLOOKUP(A406,PeriodMap!$A$2:$A$45,PeriodMap!$B$2:$B$45)</f>
        <v>2039</v>
      </c>
      <c r="E406" t="s">
        <v>227</v>
      </c>
      <c r="G406" t="s">
        <v>6</v>
      </c>
      <c r="H406" t="s">
        <v>124</v>
      </c>
      <c r="I406" t="s">
        <v>35</v>
      </c>
      <c r="J406" t="s">
        <v>34</v>
      </c>
      <c r="K406">
        <v>8760</v>
      </c>
      <c r="L406" s="5">
        <f>_xlfn.XLOOKUP(_xlfn.CONCAT($B406,$C406,$D406),ECT_EfficiencyCostMaxAnnualUF!$J$2:$J$12484,ECT_EfficiencyCostMaxAnnualUF!$F$2:$F$12484)</f>
        <v>0.28070162799999998</v>
      </c>
      <c r="M406" s="5">
        <f>_xlfn.XLOOKUP(_xlfn.CONCAT($B406,$C406,$D406),ECT_EfficiencyCostMaxAnnualUF!$J$2:$J$12484,ECT_EfficiencyCostMaxAnnualUF!$I$2:$I$12484)</f>
        <v>0.85</v>
      </c>
      <c r="N406" s="5">
        <f>_xlfn.XLOOKUP(_xlfn.CONCAT($B406,$C406,$D406),ECT_EfficiencyCostMaxAnnualUF!$J$2:$J$12484,ECT_EfficiencyCostMaxAnnualUF!$G$2:$G$12484)/1000</f>
        <v>6.6797506489999998</v>
      </c>
      <c r="O406" s="5">
        <f>_xlfn.XLOOKUP(_xlfn.CONCAT($B406,$C406,$D406),ECT_EfficiencyCostMaxAnnualUF!$J$2:$J$12484,ECT_EfficiencyCostMaxAnnualUF!$H$2:$H$12484)</f>
        <v>0</v>
      </c>
      <c r="P406" s="74">
        <f>_xlfn.XLOOKUP(_xlfn.CONCAT($B406,$D406+1),ECT_Lifetime!$D$2:$D$1000,ECT_Lifetime!$C$2:$C$1000)</f>
        <v>25</v>
      </c>
      <c r="Q406" s="1">
        <f>_xlfn.XLOOKUP(_xlfn.CONCAT($B406,$D406),ECT_OperationalInfo!$G$2:$G$362,ECT_OperationalInfo!$D$2:$D$362)</f>
        <v>0.01</v>
      </c>
      <c r="R406">
        <f>_xlfn.XLOOKUP(_xlfn.CONCAT($B406,$D406),ECT_OperationalInfo!$G$2:$G$362,ECT_OperationalInfo!$E$2:$E$362)</f>
        <v>1</v>
      </c>
      <c r="S406">
        <f>_xlfn.XLOOKUP(_xlfn.CONCAT($B406,$D406),ECT_OperationalInfo!$G$2:$G$362,ECT_OperationalInfo!$F$2:$F$362)</f>
        <v>1</v>
      </c>
      <c r="T406">
        <f>SUMIF(ECT_LegacyCapacity!$F$2:$F$257,_xlfn.CONCAT($C406,$B406),ECT_LegacyCapacity!$E$2:$E$257)*1000-IFERROR(SUMIFS(ECT_LegacyRetirement!$F$2:$F$2701,ECT_LegacyRetirement!$G$2:$G$2701,_xlfn.CONCAT($B406,$C406),ECT_LegacyRetirement!$E$2:$E$2701,"&lt;="&amp;D406)*1000,0)</f>
        <v>0</v>
      </c>
      <c r="U406" s="16">
        <f>IFERROR(SUMIFS(ECT_CapAddBounds!$F$2:$F$5959,ECT_CapAddBounds!$H$2:$H$5959,_xlfn.CONCAT($B406,$C406),ECT_CapAddBounds!$E$2:$E$5959,"&lt;="&amp;D406)*1000,0)</f>
        <v>0</v>
      </c>
      <c r="V406" s="16">
        <f>IFERROR(SUMIFS(ECT_CapAddBounds!$G$2:$G$5959,ECT_CapAddBounds!$H$2:$H$5959,_xlfn.CONCAT($B406,$C406),ECT_CapAddBounds!$E$2:$E$5959,"&lt;="&amp;D406)*1000,0)</f>
        <v>16861.000000000018</v>
      </c>
      <c r="W406" s="1">
        <f>CarriersTech_characteristics!$G$3</f>
        <v>37.681199999999997</v>
      </c>
      <c r="X406" s="1">
        <f>CarriersTech_characteristics!$H$3*1000</f>
        <v>3025024.5490000001</v>
      </c>
      <c r="Y406">
        <v>0.7</v>
      </c>
      <c r="Z406">
        <v>0.105</v>
      </c>
      <c r="AB406" s="1">
        <f>1/L406/(1-Q406)</f>
        <v>3.5984864687033813</v>
      </c>
      <c r="AC406" s="25"/>
      <c r="AD406" s="31">
        <f>(X406*Conversions!$D$3)/(W406*Conversions!$D$2)</f>
        <v>0.23958587284408495</v>
      </c>
      <c r="AE406">
        <v>0</v>
      </c>
      <c r="AF406">
        <f>Y406*Conversions!$D$4</f>
        <v>0.86724230702978689</v>
      </c>
      <c r="AG406" s="3">
        <f t="shared" si="267"/>
        <v>5.8125083419702133</v>
      </c>
      <c r="AH406">
        <f t="shared" si="266"/>
        <v>25</v>
      </c>
      <c r="AI406">
        <f t="shared" si="264"/>
        <v>0.11442931981310331</v>
      </c>
      <c r="AJ406" s="14">
        <f t="shared" si="265"/>
        <v>50.795620837943865</v>
      </c>
    </row>
    <row r="407" spans="1:36" hidden="1" x14ac:dyDescent="0.25">
      <c r="A407">
        <v>6</v>
      </c>
      <c r="B407" t="s">
        <v>17</v>
      </c>
      <c r="C407" t="s">
        <v>11</v>
      </c>
      <c r="D407">
        <f>_xlfn.XLOOKUP(A407,PeriodMap!$A$2:$A$45,PeriodMap!$B$2:$B$45)</f>
        <v>2039</v>
      </c>
      <c r="E407" t="s">
        <v>227</v>
      </c>
      <c r="F407" t="s">
        <v>235</v>
      </c>
      <c r="G407" t="s">
        <v>6</v>
      </c>
      <c r="H407" t="s">
        <v>124</v>
      </c>
      <c r="I407" t="s">
        <v>36</v>
      </c>
      <c r="J407" t="s">
        <v>34</v>
      </c>
      <c r="K407">
        <v>8760</v>
      </c>
      <c r="L407" s="5">
        <f>_xlfn.XLOOKUP(_xlfn.CONCAT($B407,$C407,$D407),ECT_EfficiencyCostMaxAnnualUF!$J$2:$J$12484,ECT_EfficiencyCostMaxAnnualUF!$F$2:$F$12484)</f>
        <v>1</v>
      </c>
      <c r="M407" s="5">
        <f>_xlfn.XLOOKUP(_xlfn.CONCAT($B407,$C407,$D407),ECT_EfficiencyCostMaxAnnualUF!$J$2:$J$12484,ECT_EfficiencyCostMaxAnnualUF!$I$2:$I$12484)</f>
        <v>0.70916666699999997</v>
      </c>
      <c r="N407" s="5">
        <f>_xlfn.XLOOKUP(_xlfn.CONCAT($B407,$C407,$D407),ECT_EfficiencyCostMaxAnnualUF!$J$2:$J$12484,ECT_EfficiencyCostMaxAnnualUF!$G$2:$G$12484)/1000</f>
        <v>20.833210350000002</v>
      </c>
      <c r="O407" s="5">
        <f>_xlfn.XLOOKUP(_xlfn.CONCAT($B407,$C407,$D407),ECT_EfficiencyCostMaxAnnualUF!$J$2:$J$12484,ECT_EfficiencyCostMaxAnnualUF!$H$2:$H$12484)</f>
        <v>0</v>
      </c>
      <c r="P407" s="74">
        <f>_xlfn.XLOOKUP(_xlfn.CONCAT($B407,$D407+1),ECT_Lifetime!$D$2:$D$1000,ECT_Lifetime!$C$2:$C$1000)</f>
        <v>40</v>
      </c>
      <c r="Q407" s="1">
        <f>_xlfn.XLOOKUP(_xlfn.CONCAT($B407,$D407),ECT_OperationalInfo!$G$2:$G$362,ECT_OperationalInfo!$D$2:$D$362)</f>
        <v>0.10780000000000001</v>
      </c>
      <c r="R407">
        <f>_xlfn.XLOOKUP(_xlfn.CONCAT($B407,$D407),ECT_OperationalInfo!$G$2:$G$362,ECT_OperationalInfo!$E$2:$E$362)</f>
        <v>0.01</v>
      </c>
      <c r="S407">
        <f>_xlfn.XLOOKUP(_xlfn.CONCAT($B407,$D407),ECT_OperationalInfo!$G$2:$G$362,ECT_OperationalInfo!$F$2:$F$362)</f>
        <v>0.01</v>
      </c>
      <c r="T407">
        <f>SUMIF(ECT_LegacyCapacity!$F$2:$F$257,_xlfn.CONCAT($C407,$B407),ECT_LegacyCapacity!$E$2:$E$257)*1000-IFERROR(SUMIFS(ECT_LegacyRetirement!$F$2:$F$2701,ECT_LegacyRetirement!$G$2:$G$2701,_xlfn.CONCAT($B407,$C407),ECT_LegacyRetirement!$E$2:$E$2701,"&lt;="&amp;D407)*1000,0)</f>
        <v>3248.823954</v>
      </c>
      <c r="U407" s="16">
        <f>IFERROR(SUMIFS(ECT_CapAddBounds!$F$2:$F$5959,ECT_CapAddBounds!$H$2:$H$5959,_xlfn.CONCAT($B407,$C407),ECT_CapAddBounds!$E$2:$E$5959,"&lt;="&amp;D407)*1000,0)</f>
        <v>1400</v>
      </c>
      <c r="V407" s="16">
        <f>IFERROR(SUMIFS(ECT_CapAddBounds!$G$2:$G$5959,ECT_CapAddBounds!$H$2:$H$5959,_xlfn.CONCAT($B407,$C407),ECT_CapAddBounds!$E$2:$E$5959,"&lt;="&amp;D407)*1000,0)</f>
        <v>3781.9999999999959</v>
      </c>
      <c r="W407" s="27"/>
      <c r="X407" s="27"/>
      <c r="Y407">
        <v>4.3</v>
      </c>
      <c r="Z407">
        <v>0.105</v>
      </c>
      <c r="AB407" s="1">
        <f>1/L407/(1-Q407)</f>
        <v>1.1208249271463797</v>
      </c>
      <c r="AC407" s="25"/>
      <c r="AD407" s="26"/>
      <c r="AE407">
        <v>0</v>
      </c>
      <c r="AF407">
        <f>Y407*Conversions!$D$4</f>
        <v>5.3273456003258337</v>
      </c>
      <c r="AG407" s="3">
        <f t="shared" si="267"/>
        <v>15.505864749674167</v>
      </c>
      <c r="AH407">
        <f t="shared" si="266"/>
        <v>40</v>
      </c>
      <c r="AI407">
        <f t="shared" si="264"/>
        <v>0.10697140835497033</v>
      </c>
      <c r="AJ407" s="14">
        <f t="shared" si="265"/>
        <v>144.95335705238193</v>
      </c>
    </row>
    <row r="408" spans="1:36" hidden="1" x14ac:dyDescent="0.25">
      <c r="A408">
        <v>6</v>
      </c>
      <c r="B408" t="s">
        <v>22</v>
      </c>
      <c r="C408" t="s">
        <v>11</v>
      </c>
      <c r="D408">
        <f>_xlfn.XLOOKUP(A408,PeriodMap!$A$2:$A$45,PeriodMap!$B$2:$B$45)</f>
        <v>2039</v>
      </c>
      <c r="E408" t="s">
        <v>227</v>
      </c>
      <c r="G408" t="s">
        <v>6</v>
      </c>
      <c r="H408" t="s">
        <v>124</v>
      </c>
      <c r="I408" t="s">
        <v>36</v>
      </c>
      <c r="J408" t="s">
        <v>34</v>
      </c>
      <c r="K408">
        <v>8760</v>
      </c>
      <c r="L408" s="5">
        <f>_xlfn.XLOOKUP(_xlfn.CONCAT($B408,$C408,$D408),ECT_EfficiencyCostMaxAnnualUF!$J$2:$J$12484,ECT_EfficiencyCostMaxAnnualUF!$F$2:$F$12484)</f>
        <v>1</v>
      </c>
      <c r="M408" s="5">
        <f>_xlfn.XLOOKUP(_xlfn.CONCAT($B408,$C408,$D408),ECT_EfficiencyCostMaxAnnualUF!$J$2:$J$12484,ECT_EfficiencyCostMaxAnnualUF!$I$2:$I$12484)</f>
        <v>0.70916666699999997</v>
      </c>
      <c r="N408" s="5">
        <f>_xlfn.XLOOKUP(_xlfn.CONCAT($B408,$C408,$D408),ECT_EfficiencyCostMaxAnnualUF!$J$2:$J$12484,ECT_EfficiencyCostMaxAnnualUF!$G$2:$G$12484)/1000</f>
        <v>35.289429389999995</v>
      </c>
      <c r="O408" s="5">
        <f>_xlfn.XLOOKUP(_xlfn.CONCAT($B408,$C408,$D408),ECT_EfficiencyCostMaxAnnualUF!$J$2:$J$12484,ECT_EfficiencyCostMaxAnnualUF!$H$2:$H$12484)</f>
        <v>0</v>
      </c>
      <c r="P408" s="74">
        <f>_xlfn.XLOOKUP(_xlfn.CONCAT($B408,$D408+1),ECT_Lifetime!$D$2:$D$1000,ECT_Lifetime!$C$2:$C$1000)</f>
        <v>30</v>
      </c>
      <c r="Q408" s="1">
        <f>_xlfn.XLOOKUP(_xlfn.CONCAT($B408,$D408),ECT_OperationalInfo!$G$2:$G$362,ECT_OperationalInfo!$D$2:$D$362)</f>
        <v>0.05</v>
      </c>
      <c r="R408">
        <f>_xlfn.XLOOKUP(_xlfn.CONCAT($B408,$D408),ECT_OperationalInfo!$G$2:$G$362,ECT_OperationalInfo!$E$2:$E$362)</f>
        <v>0.01</v>
      </c>
      <c r="S408">
        <f>_xlfn.XLOOKUP(_xlfn.CONCAT($B408,$D408),ECT_OperationalInfo!$G$2:$G$362,ECT_OperationalInfo!$F$2:$F$362)</f>
        <v>0.01</v>
      </c>
      <c r="T408">
        <f>SUMIF(ECT_LegacyCapacity!$F$2:$F$257,_xlfn.CONCAT($C408,$B408),ECT_LegacyCapacity!$E$2:$E$257)*1000-IFERROR(SUMIFS(ECT_LegacyRetirement!$F$2:$F$2701,ECT_LegacyRetirement!$G$2:$G$2701,_xlfn.CONCAT($B408,$C408),ECT_LegacyRetirement!$E$2:$E$2701,"&lt;="&amp;D408)*1000,0)</f>
        <v>0</v>
      </c>
      <c r="U408" s="16">
        <f>IFERROR(SUMIFS(ECT_CapAddBounds!$F$2:$F$5959,ECT_CapAddBounds!$H$2:$H$5959,_xlfn.CONCAT($B408,$C408),ECT_CapAddBounds!$E$2:$E$5959,"&lt;="&amp;D408)*1000,0)</f>
        <v>500</v>
      </c>
      <c r="V408" s="16">
        <f>IFERROR(SUMIFS(ECT_CapAddBounds!$G$2:$G$5959,ECT_CapAddBounds!$H$2:$H$5959,_xlfn.CONCAT($B408,$C408),ECT_CapAddBounds!$E$2:$E$5959,"&lt;="&amp;D408)*1000,0)</f>
        <v>837.00000000000023</v>
      </c>
      <c r="W408" s="27"/>
      <c r="X408" s="27"/>
      <c r="Y408">
        <v>5</v>
      </c>
      <c r="Z408">
        <v>0.105</v>
      </c>
      <c r="AB408" s="1">
        <f>1/L408/(1-Q408)</f>
        <v>1.0526315789473684</v>
      </c>
      <c r="AC408" s="25"/>
      <c r="AD408" s="26"/>
      <c r="AE408">
        <v>0</v>
      </c>
      <c r="AF408">
        <f>Y408*Conversions!$D$4</f>
        <v>6.1945879073556211</v>
      </c>
      <c r="AG408" s="3">
        <f t="shared" si="267"/>
        <v>29.094841482644373</v>
      </c>
      <c r="AH408">
        <f t="shared" si="266"/>
        <v>30</v>
      </c>
      <c r="AI408">
        <f t="shared" si="264"/>
        <v>0.11052848152960514</v>
      </c>
      <c r="AJ408" s="14">
        <f t="shared" si="265"/>
        <v>263.2338839727143</v>
      </c>
    </row>
    <row r="409" spans="1:36" hidden="1" x14ac:dyDescent="0.25">
      <c r="A409">
        <v>6</v>
      </c>
      <c r="B409" t="s">
        <v>15</v>
      </c>
      <c r="C409" t="s">
        <v>11</v>
      </c>
      <c r="D409">
        <f>_xlfn.XLOOKUP(A409,PeriodMap!$A$2:$A$45,PeriodMap!$B$2:$B$45)</f>
        <v>2039</v>
      </c>
      <c r="E409" t="s">
        <v>231</v>
      </c>
      <c r="F409" t="s">
        <v>232</v>
      </c>
      <c r="G409" t="s">
        <v>6</v>
      </c>
      <c r="H409" t="s">
        <v>124</v>
      </c>
      <c r="I409" t="s">
        <v>37</v>
      </c>
      <c r="J409" t="s">
        <v>34</v>
      </c>
      <c r="K409">
        <v>8760</v>
      </c>
      <c r="L409" s="5">
        <f>_xlfn.XLOOKUP(_xlfn.CONCAT($B409,$C409,$D409),ECT_EfficiencyCostMaxAnnualUF!$J$2:$J$12484,ECT_EfficiencyCostMaxAnnualUF!$F$2:$F$12484)</f>
        <v>1</v>
      </c>
      <c r="M409" s="5">
        <f>_xlfn.XLOOKUP(_xlfn.CONCAT($B409,$C409,$D409),ECT_EfficiencyCostMaxAnnualUF!$J$2:$J$12484,ECT_EfficiencyCostMaxAnnualUF!$I$2:$I$12484)</f>
        <v>1</v>
      </c>
      <c r="N409" s="5">
        <f>_xlfn.XLOOKUP(_xlfn.CONCAT($B409,$C409,$D409),ECT_EfficiencyCostMaxAnnualUF!$J$2:$J$12484,ECT_EfficiencyCostMaxAnnualUF!$G$2:$G$12484)/1000</f>
        <v>19.631814519999999</v>
      </c>
      <c r="O409" s="5">
        <f>_xlfn.XLOOKUP(_xlfn.CONCAT($B409,$C409,$D409),ECT_EfficiencyCostMaxAnnualUF!$J$2:$J$12484,ECT_EfficiencyCostMaxAnnualUF!$H$2:$H$12484)</f>
        <v>0</v>
      </c>
      <c r="P409" s="74">
        <f>_xlfn.XLOOKUP(_xlfn.CONCAT($B409,$D409+1),ECT_Lifetime!$D$2:$D$1000,ECT_Lifetime!$C$2:$C$1000)</f>
        <v>40</v>
      </c>
      <c r="Q409" s="1">
        <f>_xlfn.XLOOKUP(_xlfn.CONCAT($B409,$D409),ECT_OperationalInfo!$G$2:$G$362,ECT_OperationalInfo!$D$2:$D$362)</f>
        <v>6.0000000000000001E-3</v>
      </c>
      <c r="R409">
        <f>_xlfn.XLOOKUP(_xlfn.CONCAT($B409,$D409),ECT_OperationalInfo!$G$2:$G$362,ECT_OperationalInfo!$E$2:$E$362)</f>
        <v>1</v>
      </c>
      <c r="S409">
        <f>_xlfn.XLOOKUP(_xlfn.CONCAT($B409,$D409),ECT_OperationalInfo!$G$2:$G$362,ECT_OperationalInfo!$F$2:$F$362)</f>
        <v>1</v>
      </c>
      <c r="T409">
        <f>SUMIF(ECT_LegacyCapacity!$F$2:$F$257,_xlfn.CONCAT($C409,$B409),ECT_LegacyCapacity!$E$2:$E$257)*1000-IFERROR(SUMIFS(ECT_LegacyRetirement!$F$2:$F$2701,ECT_LegacyRetirement!$G$2:$G$2701,_xlfn.CONCAT($B409,$C409),ECT_LegacyRetirement!$E$2:$E$2701,"&lt;="&amp;D409)*1000,0)</f>
        <v>7753.2156499999992</v>
      </c>
      <c r="U409" s="16">
        <f>IFERROR(SUMIFS(ECT_CapAddBounds!$F$2:$F$5959,ECT_CapAddBounds!$H$2:$H$5959,_xlfn.CONCAT($B409,$C409),ECT_CapAddBounds!$E$2:$E$5959,"&lt;="&amp;D409)*1000,0)</f>
        <v>0</v>
      </c>
      <c r="V409" s="16">
        <f>IFERROR(SUMIFS(ECT_CapAddBounds!$G$2:$G$5959,ECT_CapAddBounds!$H$2:$H$5959,_xlfn.CONCAT($B409,$C409),ECT_CapAddBounds!$E$2:$E$5959,"&lt;="&amp;D409)*1000,0)</f>
        <v>521.00000000000023</v>
      </c>
      <c r="W409" s="25"/>
      <c r="X409" s="28"/>
      <c r="Y409">
        <v>4.4000000000000004</v>
      </c>
      <c r="Z409">
        <v>0.105</v>
      </c>
      <c r="AB409" s="24"/>
      <c r="AC409" s="1">
        <f>L409-Q409</f>
        <v>0.99399999999999999</v>
      </c>
      <c r="AD409" s="24"/>
      <c r="AE409">
        <v>0</v>
      </c>
      <c r="AF409">
        <f>Y409*Conversions!$D$4</f>
        <v>5.4512373584729472</v>
      </c>
      <c r="AG409" s="3">
        <f t="shared" si="267"/>
        <v>14.180577161527051</v>
      </c>
      <c r="AH409">
        <f t="shared" si="266"/>
        <v>40</v>
      </c>
      <c r="AI409">
        <f t="shared" si="264"/>
        <v>0.10697140835497033</v>
      </c>
      <c r="AJ409" s="14">
        <f t="shared" si="265"/>
        <v>132.56418121065303</v>
      </c>
    </row>
    <row r="410" spans="1:36" hidden="1" x14ac:dyDescent="0.25">
      <c r="A410">
        <v>6</v>
      </c>
      <c r="B410" t="s">
        <v>18</v>
      </c>
      <c r="C410" t="s">
        <v>11</v>
      </c>
      <c r="D410">
        <f>_xlfn.XLOOKUP(A410,PeriodMap!$A$2:$A$45,PeriodMap!$B$2:$B$45)</f>
        <v>2039</v>
      </c>
      <c r="E410" t="s">
        <v>231</v>
      </c>
      <c r="F410" t="s">
        <v>233</v>
      </c>
      <c r="G410" t="s">
        <v>6</v>
      </c>
      <c r="H410" t="s">
        <v>124</v>
      </c>
      <c r="I410" t="s">
        <v>37</v>
      </c>
      <c r="J410" t="s">
        <v>34</v>
      </c>
      <c r="K410">
        <v>8760</v>
      </c>
      <c r="L410" s="5">
        <f>_xlfn.XLOOKUP(_xlfn.CONCAT($B410,$C410,$D410),ECT_EfficiencyCostMaxAnnualUF!$J$2:$J$12484,ECT_EfficiencyCostMaxAnnualUF!$F$2:$F$12484)</f>
        <v>1</v>
      </c>
      <c r="M410" s="5">
        <f>_xlfn.XLOOKUP(_xlfn.CONCAT($B410,$C410,$D410),ECT_EfficiencyCostMaxAnnualUF!$J$2:$J$12484,ECT_EfficiencyCostMaxAnnualUF!$I$2:$I$12484)</f>
        <v>1</v>
      </c>
      <c r="N410" s="5">
        <f>_xlfn.XLOOKUP(_xlfn.CONCAT($B410,$C410,$D410),ECT_EfficiencyCostMaxAnnualUF!$J$2:$J$12484,ECT_EfficiencyCostMaxAnnualUF!$G$2:$G$12484)/1000</f>
        <v>11.825348760000001</v>
      </c>
      <c r="O410" s="5">
        <f>_xlfn.XLOOKUP(_xlfn.CONCAT($B410,$C410,$D410),ECT_EfficiencyCostMaxAnnualUF!$J$2:$J$12484,ECT_EfficiencyCostMaxAnnualUF!$H$2:$H$12484)</f>
        <v>0</v>
      </c>
      <c r="P410" s="74">
        <f>_xlfn.XLOOKUP(_xlfn.CONCAT($B410,$D410+1),ECT_Lifetime!$D$2:$D$1000,ECT_Lifetime!$C$2:$C$1000)</f>
        <v>35</v>
      </c>
      <c r="Q410" s="1">
        <f>_xlfn.XLOOKUP(_xlfn.CONCAT($B410,$D410),ECT_OperationalInfo!$G$2:$G$362,ECT_OperationalInfo!$D$2:$D$362)</f>
        <v>0.01</v>
      </c>
      <c r="R410">
        <f>_xlfn.XLOOKUP(_xlfn.CONCAT($B410,$D410),ECT_OperationalInfo!$G$2:$G$362,ECT_OperationalInfo!$E$2:$E$362)</f>
        <v>1</v>
      </c>
      <c r="S410">
        <f>_xlfn.XLOOKUP(_xlfn.CONCAT($B410,$D410),ECT_OperationalInfo!$G$2:$G$362,ECT_OperationalInfo!$F$2:$F$362)</f>
        <v>1</v>
      </c>
      <c r="T410">
        <f>SUMIF(ECT_LegacyCapacity!$F$2:$F$257,_xlfn.CONCAT($C410,$B410),ECT_LegacyCapacity!$E$2:$E$257)*1000-IFERROR(SUMIFS(ECT_LegacyRetirement!$F$2:$F$2701,ECT_LegacyRetirement!$G$2:$G$2701,_xlfn.CONCAT($B410,$C410),ECT_LegacyRetirement!$E$2:$E$2701,"&lt;="&amp;D410)*1000,0)</f>
        <v>672.48</v>
      </c>
      <c r="U410" s="16">
        <f>IFERROR(SUMIFS(ECT_CapAddBounds!$F$2:$F$5959,ECT_CapAddBounds!$H$2:$H$5959,_xlfn.CONCAT($B410,$C410),ECT_CapAddBounds!$E$2:$E$5959,"&lt;="&amp;D410)*1000,0)</f>
        <v>79.000000000000028</v>
      </c>
      <c r="V410" s="16">
        <f>IFERROR(SUMIFS(ECT_CapAddBounds!$G$2:$G$5959,ECT_CapAddBounds!$H$2:$H$5959,_xlfn.CONCAT($B410,$C410),ECT_CapAddBounds!$E$2:$E$5959,"&lt;="&amp;D410)*1000,0)</f>
        <v>1437.9999999999991</v>
      </c>
      <c r="W410" s="25"/>
      <c r="X410" s="28"/>
      <c r="Y410">
        <f>2.4</f>
        <v>2.4</v>
      </c>
      <c r="Z410">
        <v>8.3500000000000005E-2</v>
      </c>
      <c r="AB410" s="24"/>
      <c r="AC410" s="1">
        <f>L410-Q410</f>
        <v>0.99</v>
      </c>
      <c r="AD410" s="24"/>
      <c r="AE410">
        <v>0</v>
      </c>
      <c r="AF410">
        <f>Y410*Conversions!$D$4</f>
        <v>2.973402195530698</v>
      </c>
      <c r="AG410" s="3">
        <f t="shared" si="267"/>
        <v>8.8519465644693032</v>
      </c>
      <c r="AH410">
        <f t="shared" si="266"/>
        <v>35</v>
      </c>
      <c r="AI410">
        <f t="shared" si="264"/>
        <v>8.8866958914066166E-2</v>
      </c>
      <c r="AJ410" s="14">
        <f t="shared" si="265"/>
        <v>99.608973600965513</v>
      </c>
    </row>
    <row r="411" spans="1:36" hidden="1" x14ac:dyDescent="0.25">
      <c r="A411">
        <v>6</v>
      </c>
      <c r="B411" t="s">
        <v>7</v>
      </c>
      <c r="C411" t="s">
        <v>11</v>
      </c>
      <c r="D411">
        <f>_xlfn.XLOOKUP(A411,PeriodMap!$A$2:$A$45,PeriodMap!$B$2:$B$45)</f>
        <v>2039</v>
      </c>
      <c r="E411" t="s">
        <v>227</v>
      </c>
      <c r="F411" t="s">
        <v>230</v>
      </c>
      <c r="G411" t="s">
        <v>6</v>
      </c>
      <c r="H411" t="s">
        <v>124</v>
      </c>
      <c r="I411" t="s">
        <v>38</v>
      </c>
      <c r="J411" t="s">
        <v>34</v>
      </c>
      <c r="K411">
        <v>8760</v>
      </c>
      <c r="L411" s="5">
        <f>_xlfn.XLOOKUP(_xlfn.CONCAT($B411,$C411,$D411),ECT_EfficiencyCostMaxAnnualUF!$J$2:$J$12484,ECT_EfficiencyCostMaxAnnualUF!$F$2:$F$12484)</f>
        <v>0.238845897</v>
      </c>
      <c r="M411" s="5">
        <f>_xlfn.XLOOKUP(_xlfn.CONCAT($B411,$C411,$D411),ECT_EfficiencyCostMaxAnnualUF!$J$2:$J$12484,ECT_EfficiencyCostMaxAnnualUF!$I$2:$I$12484)</f>
        <v>1</v>
      </c>
      <c r="N411" s="5">
        <f>_xlfn.XLOOKUP(_xlfn.CONCAT($B411,$C411,$D411),ECT_EfficiencyCostMaxAnnualUF!$J$2:$J$12484,ECT_EfficiencyCostMaxAnnualUF!$G$2:$G$12484)/1000</f>
        <v>7.5968170950000005</v>
      </c>
      <c r="O411" s="5">
        <f>_xlfn.XLOOKUP(_xlfn.CONCAT($B411,$C411,$D411),ECT_EfficiencyCostMaxAnnualUF!$J$2:$J$12484,ECT_EfficiencyCostMaxAnnualUF!$H$2:$H$12484)</f>
        <v>0</v>
      </c>
      <c r="P411" s="74">
        <f>_xlfn.XLOOKUP(_xlfn.CONCAT($B411,$D411+1),ECT_Lifetime!$D$2:$D$1000,ECT_Lifetime!$C$2:$C$1000)</f>
        <v>20</v>
      </c>
      <c r="Q411" s="1">
        <f>_xlfn.XLOOKUP(_xlfn.CONCAT($B411,$D411),ECT_OperationalInfo!$G$2:$G$362,ECT_OperationalInfo!$D$2:$D$362)</f>
        <v>0.1</v>
      </c>
      <c r="R411">
        <f>_xlfn.XLOOKUP(_xlfn.CONCAT($B411,$D411),ECT_OperationalInfo!$G$2:$G$362,ECT_OperationalInfo!$E$2:$E$362)</f>
        <v>0.06</v>
      </c>
      <c r="S411">
        <f>_xlfn.XLOOKUP(_xlfn.CONCAT($B411,$D411),ECT_OperationalInfo!$G$2:$G$362,ECT_OperationalInfo!$F$2:$F$362)</f>
        <v>0.06</v>
      </c>
      <c r="T411">
        <f>SUMIF(ECT_LegacyCapacity!$F$2:$F$257,_xlfn.CONCAT($C411,$B411),ECT_LegacyCapacity!$E$2:$E$257)*1000-IFERROR(SUMIFS(ECT_LegacyRetirement!$F$2:$F$2701,ECT_LegacyRetirement!$G$2:$G$2701,_xlfn.CONCAT($B411,$C411),ECT_LegacyRetirement!$E$2:$E$2701,"&lt;="&amp;D411)*1000,0)</f>
        <v>3161.7000000000003</v>
      </c>
      <c r="U411" s="16">
        <f>IFERROR(SUMIFS(ECT_CapAddBounds!$F$2:$F$5959,ECT_CapAddBounds!$H$2:$H$5959,_xlfn.CONCAT($B411,$C411),ECT_CapAddBounds!$E$2:$E$5959,"&lt;="&amp;D411)*1000,0)</f>
        <v>1274</v>
      </c>
      <c r="V411" s="16">
        <f>IFERROR(SUMIFS(ECT_CapAddBounds!$G$2:$G$5959,ECT_CapAddBounds!$H$2:$H$5959,_xlfn.CONCAT($B411,$C411),ECT_CapAddBounds!$E$2:$E$5959,"&lt;="&amp;D411)*1000,0)</f>
        <v>3310.9999999999991</v>
      </c>
      <c r="W411" s="1">
        <f>CarriersTech_characteristics!$G$7</f>
        <v>13.648968</v>
      </c>
      <c r="X411" s="1">
        <f>CarriersTech_characteristics!$H$5*1000</f>
        <v>1656436.6880000001</v>
      </c>
      <c r="Y411" s="12">
        <v>1</v>
      </c>
      <c r="Z411">
        <v>8.3500000000000005E-2</v>
      </c>
      <c r="AB411" s="1">
        <f>1/L411/(1-Q411)</f>
        <v>4.6519999927447406</v>
      </c>
      <c r="AC411" s="25"/>
      <c r="AD411" s="30">
        <f>X411/(W411*Conversions!$D$2)</f>
        <v>0.43689545093040172</v>
      </c>
      <c r="AE411">
        <v>0</v>
      </c>
      <c r="AF411">
        <f>Y411*Conversions!$D$4</f>
        <v>1.2389175814711242</v>
      </c>
      <c r="AG411" s="3">
        <f t="shared" si="267"/>
        <v>6.3578995135288761</v>
      </c>
      <c r="AH411">
        <f t="shared" si="266"/>
        <v>20</v>
      </c>
      <c r="AI411">
        <f t="shared" si="264"/>
        <v>0.10451929579519206</v>
      </c>
      <c r="AJ411" s="14">
        <f t="shared" si="265"/>
        <v>60.829911502535616</v>
      </c>
    </row>
    <row r="412" spans="1:36" hidden="1" x14ac:dyDescent="0.25">
      <c r="A412">
        <v>6</v>
      </c>
      <c r="B412" t="s">
        <v>19</v>
      </c>
      <c r="C412" t="s">
        <v>11</v>
      </c>
      <c r="D412">
        <f>_xlfn.XLOOKUP(A412,PeriodMap!$A$2:$A$45,PeriodMap!$B$2:$B$45)</f>
        <v>2039</v>
      </c>
      <c r="E412" t="s">
        <v>239</v>
      </c>
      <c r="F412" t="s">
        <v>236</v>
      </c>
      <c r="G412" t="s">
        <v>6</v>
      </c>
      <c r="H412" t="s">
        <v>124</v>
      </c>
      <c r="I412" t="s">
        <v>39</v>
      </c>
      <c r="J412" t="s">
        <v>34</v>
      </c>
      <c r="K412">
        <v>8760</v>
      </c>
      <c r="L412" s="5">
        <f>_xlfn.XLOOKUP(_xlfn.CONCAT($B412,$C412,$D412),ECT_EfficiencyCostMaxAnnualUF!$J$2:$J$12484,ECT_EfficiencyCostMaxAnnualUF!$F$2:$F$12484)</f>
        <v>1</v>
      </c>
      <c r="M412" s="5">
        <f>_xlfn.XLOOKUP(_xlfn.CONCAT($B412,$C412,$D412),ECT_EfficiencyCostMaxAnnualUF!$J$2:$J$12484,ECT_EfficiencyCostMaxAnnualUF!$I$2:$I$12484)</f>
        <v>1</v>
      </c>
      <c r="N412" s="5">
        <f>_xlfn.XLOOKUP(_xlfn.CONCAT($B412,$C412,$D412),ECT_EfficiencyCostMaxAnnualUF!$J$2:$J$12484,ECT_EfficiencyCostMaxAnnualUF!$G$2:$G$12484)/1000</f>
        <v>3.161602802</v>
      </c>
      <c r="O412" s="5">
        <f>_xlfn.XLOOKUP(_xlfn.CONCAT($B412,$C412,$D412),ECT_EfficiencyCostMaxAnnualUF!$J$2:$J$12484,ECT_EfficiencyCostMaxAnnualUF!$H$2:$H$12484)</f>
        <v>0</v>
      </c>
      <c r="P412" s="74">
        <f>_xlfn.XLOOKUP(_xlfn.CONCAT($B412,$D412+1),ECT_Lifetime!$D$2:$D$1000,ECT_Lifetime!$C$2:$C$1000)</f>
        <v>25</v>
      </c>
      <c r="Q412" s="1">
        <f>_xlfn.XLOOKUP(_xlfn.CONCAT($B412,$D412),ECT_OperationalInfo!$G$2:$G$362,ECT_OperationalInfo!$D$2:$D$362)</f>
        <v>7.4999999999999997E-3</v>
      </c>
      <c r="R412">
        <f>_xlfn.XLOOKUP(_xlfn.CONCAT($B412,$D412),ECT_OperationalInfo!$G$2:$G$362,ECT_OperationalInfo!$E$2:$E$362)</f>
        <v>1</v>
      </c>
      <c r="S412">
        <f>_xlfn.XLOOKUP(_xlfn.CONCAT($B412,$D412),ECT_OperationalInfo!$G$2:$G$362,ECT_OperationalInfo!$F$2:$F$362)</f>
        <v>1</v>
      </c>
      <c r="T412">
        <f>SUMIF(ECT_LegacyCapacity!$F$2:$F$257,_xlfn.CONCAT($C412,$B412),ECT_LegacyCapacity!$E$2:$E$257)*1000-IFERROR(SUMIFS(ECT_LegacyRetirement!$F$2:$F$2701,ECT_LegacyRetirement!$G$2:$G$2701,_xlfn.CONCAT($B412,$C412),ECT_LegacyRetirement!$E$2:$E$2701,"&lt;="&amp;D412)*1000,0)</f>
        <v>12068.418661999998</v>
      </c>
      <c r="U412" s="16">
        <f>IFERROR(SUMIFS(ECT_CapAddBounds!$F$2:$F$5959,ECT_CapAddBounds!$H$2:$H$5959,_xlfn.CONCAT($B412,$C412),ECT_CapAddBounds!$E$2:$E$5959,"&lt;="&amp;D412)*1000,0)</f>
        <v>39981.999999999985</v>
      </c>
      <c r="V412" s="16">
        <f>IFERROR(SUMIFS(ECT_CapAddBounds!$G$2:$G$5959,ECT_CapAddBounds!$H$2:$H$5959,_xlfn.CONCAT($B412,$C412),ECT_CapAddBounds!$E$2:$E$5959,"&lt;="&amp;D412)*1000,0)</f>
        <v>166462.99999999991</v>
      </c>
      <c r="W412" s="25"/>
      <c r="X412" s="29" t="s">
        <v>248</v>
      </c>
      <c r="Y412">
        <v>0.35</v>
      </c>
      <c r="Z412">
        <v>0.105</v>
      </c>
      <c r="AB412" s="25">
        <v>1</v>
      </c>
      <c r="AC412" s="25"/>
      <c r="AD412" s="24"/>
      <c r="AE412">
        <v>0</v>
      </c>
      <c r="AF412">
        <f>Y412*Conversions!$D$4</f>
        <v>0.43362115351489344</v>
      </c>
      <c r="AG412" s="3">
        <f t="shared" si="267"/>
        <v>2.7279816484851067</v>
      </c>
      <c r="AH412">
        <f t="shared" si="266"/>
        <v>25</v>
      </c>
      <c r="AI412">
        <f t="shared" si="264"/>
        <v>0.11442931981310331</v>
      </c>
      <c r="AJ412" s="14">
        <f t="shared" si="265"/>
        <v>23.839883457672403</v>
      </c>
    </row>
    <row r="413" spans="1:36" hidden="1" x14ac:dyDescent="0.25">
      <c r="A413">
        <v>6</v>
      </c>
      <c r="B413" t="s">
        <v>20</v>
      </c>
      <c r="C413" t="s">
        <v>11</v>
      </c>
      <c r="D413">
        <f>_xlfn.XLOOKUP(A413,PeriodMap!$A$2:$A$45,PeriodMap!$B$2:$B$45)</f>
        <v>2039</v>
      </c>
      <c r="E413" t="s">
        <v>239</v>
      </c>
      <c r="F413" t="s">
        <v>237</v>
      </c>
      <c r="G413" t="s">
        <v>6</v>
      </c>
      <c r="H413" t="s">
        <v>124</v>
      </c>
      <c r="I413" t="s">
        <v>39</v>
      </c>
      <c r="J413" t="s">
        <v>34</v>
      </c>
      <c r="K413">
        <v>8760</v>
      </c>
      <c r="L413" s="5">
        <f>_xlfn.XLOOKUP(_xlfn.CONCAT($B413,$C413,$D413),ECT_EfficiencyCostMaxAnnualUF!$J$2:$J$12484,ECT_EfficiencyCostMaxAnnualUF!$F$2:$F$12484)</f>
        <v>1</v>
      </c>
      <c r="M413" s="5">
        <f>_xlfn.XLOOKUP(_xlfn.CONCAT($B413,$C413,$D413),ECT_EfficiencyCostMaxAnnualUF!$J$2:$J$12484,ECT_EfficiencyCostMaxAnnualUF!$I$2:$I$12484)</f>
        <v>1</v>
      </c>
      <c r="N413" s="5">
        <f>_xlfn.XLOOKUP(_xlfn.CONCAT($B413,$C413,$D413),ECT_EfficiencyCostMaxAnnualUF!$J$2:$J$12484,ECT_EfficiencyCostMaxAnnualUF!$G$2:$G$12484)/1000</f>
        <v>3.1012608610000001</v>
      </c>
      <c r="O413" s="5">
        <f>_xlfn.XLOOKUP(_xlfn.CONCAT($B413,$C413,$D413),ECT_EfficiencyCostMaxAnnualUF!$J$2:$J$12484,ECT_EfficiencyCostMaxAnnualUF!$H$2:$H$12484)</f>
        <v>0</v>
      </c>
      <c r="P413" s="74">
        <f>_xlfn.XLOOKUP(_xlfn.CONCAT($B413,$D413+1),ECT_Lifetime!$D$2:$D$1000,ECT_Lifetime!$C$2:$C$1000)</f>
        <v>25</v>
      </c>
      <c r="Q413" s="1">
        <f>_xlfn.XLOOKUP(_xlfn.CONCAT($B413,$D413),ECT_OperationalInfo!$G$2:$G$362,ECT_OperationalInfo!$D$2:$D$362)</f>
        <v>6.0000000000000001E-3</v>
      </c>
      <c r="R413">
        <f>_xlfn.XLOOKUP(_xlfn.CONCAT($B413,$D413),ECT_OperationalInfo!$G$2:$G$362,ECT_OperationalInfo!$E$2:$E$362)</f>
        <v>1</v>
      </c>
      <c r="S413">
        <f>_xlfn.XLOOKUP(_xlfn.CONCAT($B413,$D413),ECT_OperationalInfo!$G$2:$G$362,ECT_OperationalInfo!$F$2:$F$362)</f>
        <v>1</v>
      </c>
      <c r="T413">
        <f>SUMIF(ECT_LegacyCapacity!$F$2:$F$257,_xlfn.CONCAT($C413,$B413),ECT_LegacyCapacity!$E$2:$E$257)*1000-IFERROR(SUMIFS(ECT_LegacyRetirement!$F$2:$F$2701,ECT_LegacyRetirement!$G$2:$G$2701,_xlfn.CONCAT($B413,$C413),ECT_LegacyRetirement!$E$2:$E$2701,"&lt;="&amp;D413)*1000,0)</f>
        <v>4137.0013410000001</v>
      </c>
      <c r="U413" s="16">
        <f>IFERROR(SUMIFS(ECT_CapAddBounds!$F$2:$F$5959,ECT_CapAddBounds!$H$2:$H$5959,_xlfn.CONCAT($B413,$C413),ECT_CapAddBounds!$E$2:$E$5959,"&lt;="&amp;D413)*1000,0)</f>
        <v>26388</v>
      </c>
      <c r="V413" s="16">
        <f>IFERROR(SUMIFS(ECT_CapAddBounds!$G$2:$G$5959,ECT_CapAddBounds!$H$2:$H$5959,_xlfn.CONCAT($B413,$C413),ECT_CapAddBounds!$E$2:$E$5959,"&lt;="&amp;D413)*1000,0)</f>
        <v>57998.999999999985</v>
      </c>
      <c r="W413" s="25"/>
      <c r="X413" s="25"/>
      <c r="Y413">
        <v>0.51</v>
      </c>
      <c r="Z413">
        <v>0.104</v>
      </c>
      <c r="AB413" s="25">
        <v>1</v>
      </c>
      <c r="AC413" s="25"/>
      <c r="AD413" s="24"/>
      <c r="AE413">
        <v>0</v>
      </c>
      <c r="AF413">
        <f>Y413*Conversions!$D$4</f>
        <v>0.63184796655027331</v>
      </c>
      <c r="AG413" s="3">
        <f t="shared" si="267"/>
        <v>2.4694128944497269</v>
      </c>
      <c r="AH413">
        <f t="shared" si="266"/>
        <v>25</v>
      </c>
      <c r="AI413">
        <f t="shared" si="264"/>
        <v>0.11357300490974749</v>
      </c>
      <c r="AJ413" s="14">
        <f t="shared" si="265"/>
        <v>21.742956404227247</v>
      </c>
    </row>
    <row r="414" spans="1:36" hidden="1" x14ac:dyDescent="0.25">
      <c r="A414">
        <v>6</v>
      </c>
      <c r="B414" t="s">
        <v>21</v>
      </c>
      <c r="C414" t="s">
        <v>11</v>
      </c>
      <c r="D414">
        <f>_xlfn.XLOOKUP(A414,PeriodMap!$A$2:$A$45,PeriodMap!$B$2:$B$45)</f>
        <v>2039</v>
      </c>
      <c r="E414" t="s">
        <v>239</v>
      </c>
      <c r="F414" t="s">
        <v>238</v>
      </c>
      <c r="G414" t="s">
        <v>6</v>
      </c>
      <c r="H414" t="s">
        <v>124</v>
      </c>
      <c r="I414" t="s">
        <v>40</v>
      </c>
      <c r="J414" t="s">
        <v>34</v>
      </c>
      <c r="K414">
        <v>8760</v>
      </c>
      <c r="L414" s="5">
        <f>_xlfn.XLOOKUP(_xlfn.CONCAT($B414,$C414,$D414),ECT_EfficiencyCostMaxAnnualUF!$J$2:$J$12484,ECT_EfficiencyCostMaxAnnualUF!$F$2:$F$12484)</f>
        <v>1</v>
      </c>
      <c r="M414" s="5">
        <f>_xlfn.XLOOKUP(_xlfn.CONCAT($B414,$C414,$D414),ECT_EfficiencyCostMaxAnnualUF!$J$2:$J$12484,ECT_EfficiencyCostMaxAnnualUF!$I$2:$I$12484)</f>
        <v>1</v>
      </c>
      <c r="N414" s="5">
        <f>_xlfn.XLOOKUP(_xlfn.CONCAT($B414,$C414,$D414),ECT_EfficiencyCostMaxAnnualUF!$J$2:$J$12484,ECT_EfficiencyCostMaxAnnualUF!$G$2:$G$12484)/1000</f>
        <v>9.8551251269999991</v>
      </c>
      <c r="O414" s="5">
        <f>_xlfn.XLOOKUP(_xlfn.CONCAT($B414,$C414,$D414),ECT_EfficiencyCostMaxAnnualUF!$J$2:$J$12484,ECT_EfficiencyCostMaxAnnualUF!$H$2:$H$12484)</f>
        <v>0</v>
      </c>
      <c r="P414" s="74">
        <f>_xlfn.XLOOKUP(_xlfn.CONCAT($B414,$D414+1),ECT_Lifetime!$D$2:$D$1000,ECT_Lifetime!$C$2:$C$1000)</f>
        <v>25</v>
      </c>
      <c r="Q414" s="1">
        <f>_xlfn.XLOOKUP(_xlfn.CONCAT($B414,$D414),ECT_OperationalInfo!$G$2:$G$362,ECT_OperationalInfo!$D$2:$D$362)</f>
        <v>3.0000000000000001E-3</v>
      </c>
      <c r="R414">
        <f>_xlfn.XLOOKUP(_xlfn.CONCAT($B414,$D414),ECT_OperationalInfo!$G$2:$G$362,ECT_OperationalInfo!$E$2:$E$362)</f>
        <v>1</v>
      </c>
      <c r="S414">
        <f>_xlfn.XLOOKUP(_xlfn.CONCAT($B414,$D414),ECT_OperationalInfo!$G$2:$G$362,ECT_OperationalInfo!$F$2:$F$362)</f>
        <v>1</v>
      </c>
      <c r="T414">
        <f>SUMIF(ECT_LegacyCapacity!$F$2:$F$257,_xlfn.CONCAT($C414,$B414),ECT_LegacyCapacity!$E$2:$E$257)*1000-IFERROR(SUMIFS(ECT_LegacyRetirement!$F$2:$F$2701,ECT_LegacyRetirement!$G$2:$G$2701,_xlfn.CONCAT($B414,$C414),ECT_LegacyRetirement!$E$2:$E$2701,"&lt;="&amp;D414)*1000,0)</f>
        <v>10776.669998000001</v>
      </c>
      <c r="U414" s="16">
        <f>IFERROR(SUMIFS(ECT_CapAddBounds!$F$2:$F$5959,ECT_CapAddBounds!$H$2:$H$5959,_xlfn.CONCAT($B414,$C414),ECT_CapAddBounds!$E$2:$E$5959,"&lt;="&amp;D414)*1000,0)</f>
        <v>22644</v>
      </c>
      <c r="V414" s="16">
        <f>IFERROR(SUMIFS(ECT_CapAddBounds!$G$2:$G$5959,ECT_CapAddBounds!$H$2:$H$5959,_xlfn.CONCAT($B414,$C414),ECT_CapAddBounds!$E$2:$E$5959,"&lt;="&amp;D414)*1000,0)</f>
        <v>114688.00000000004</v>
      </c>
      <c r="W414" s="25"/>
      <c r="X414" s="25"/>
      <c r="Y414">
        <v>0.68</v>
      </c>
      <c r="Z414">
        <v>0.105</v>
      </c>
      <c r="AB414" s="25">
        <v>1</v>
      </c>
      <c r="AC414" s="25"/>
      <c r="AD414" s="24"/>
      <c r="AE414">
        <v>0</v>
      </c>
      <c r="AF414">
        <f>Y414*Conversions!$D$4</f>
        <v>0.84246395540036456</v>
      </c>
      <c r="AG414" s="3">
        <f t="shared" si="267"/>
        <v>9.0126611715996354</v>
      </c>
      <c r="AH414">
        <f t="shared" si="266"/>
        <v>25</v>
      </c>
      <c r="AI414">
        <f t="shared" si="264"/>
        <v>0.11442931981310331</v>
      </c>
      <c r="AJ414" s="14">
        <f t="shared" si="265"/>
        <v>78.761817218873261</v>
      </c>
    </row>
    <row r="415" spans="1:36" s="19" customFormat="1" hidden="1" x14ac:dyDescent="0.25">
      <c r="A415" s="19">
        <v>6</v>
      </c>
      <c r="B415" s="19" t="s">
        <v>23</v>
      </c>
      <c r="C415" s="19" t="s">
        <v>11</v>
      </c>
      <c r="D415" s="19">
        <f>_xlfn.XLOOKUP(A415,PeriodMap!$A$2:$A$45,PeriodMap!$B$2:$B$45)</f>
        <v>2039</v>
      </c>
      <c r="E415" s="19" t="s">
        <v>239</v>
      </c>
      <c r="G415" s="19" t="s">
        <v>6</v>
      </c>
      <c r="H415" s="19" t="s">
        <v>124</v>
      </c>
      <c r="I415" s="19" t="s">
        <v>40</v>
      </c>
      <c r="J415" s="19" t="s">
        <v>34</v>
      </c>
      <c r="K415" s="19">
        <v>8760</v>
      </c>
      <c r="L415" s="37">
        <f>_xlfn.XLOOKUP(_xlfn.CONCAT($B415,$C415,$D415),ECT_EfficiencyCostMaxAnnualUF!$J$2:$J$12484,ECT_EfficiencyCostMaxAnnualUF!$F$2:$F$12484)</f>
        <v>1</v>
      </c>
      <c r="M415" s="37">
        <f>_xlfn.XLOOKUP(_xlfn.CONCAT($B415,$C415,$D415),ECT_EfficiencyCostMaxAnnualUF!$J$2:$J$12484,ECT_EfficiencyCostMaxAnnualUF!$I$2:$I$12484)</f>
        <v>1</v>
      </c>
      <c r="N415" s="37">
        <f>_xlfn.XLOOKUP(_xlfn.CONCAT($B415,$C415,$D415),ECT_EfficiencyCostMaxAnnualUF!$J$2:$J$12484,ECT_EfficiencyCostMaxAnnualUF!$G$2:$G$12484)/1000</f>
        <v>23.126104099999999</v>
      </c>
      <c r="O415" s="37">
        <f>_xlfn.XLOOKUP(_xlfn.CONCAT($B415,$C415,$D415),ECT_EfficiencyCostMaxAnnualUF!$J$2:$J$12484,ECT_EfficiencyCostMaxAnnualUF!$H$2:$H$12484)</f>
        <v>0</v>
      </c>
      <c r="P415" s="82">
        <f>_xlfn.XLOOKUP(_xlfn.CONCAT($B415,$D415+1),ECT_Lifetime!$D$2:$D$1000,ECT_Lifetime!$C$2:$C$1000)</f>
        <v>25</v>
      </c>
      <c r="Q415" s="39">
        <f>_xlfn.XLOOKUP(_xlfn.CONCAT($B415,$D415),ECT_OperationalInfo!$G$2:$G$362,ECT_OperationalInfo!$D$2:$D$362)</f>
        <v>5.0000000000000001E-3</v>
      </c>
      <c r="R415" s="19">
        <f>_xlfn.XLOOKUP(_xlfn.CONCAT($B415,$D415),ECT_OperationalInfo!$G$2:$G$362,ECT_OperationalInfo!$E$2:$E$362)</f>
        <v>1</v>
      </c>
      <c r="S415" s="19">
        <f>_xlfn.XLOOKUP(_xlfn.CONCAT($B415,$D415),ECT_OperationalInfo!$G$2:$G$362,ECT_OperationalInfo!$F$2:$F$362)</f>
        <v>1</v>
      </c>
      <c r="T415" s="19">
        <f>SUMIF(ECT_LegacyCapacity!$F$2:$F$257,_xlfn.CONCAT($C415,$B415),ECT_LegacyCapacity!$E$2:$E$257)*1000-IFERROR(SUMIFS(ECT_LegacyRetirement!$F$2:$F$2701,ECT_LegacyRetirement!$G$2:$G$2701,_xlfn.CONCAT($B415,$C415),ECT_LegacyRetirement!$E$2:$E$2701,"&lt;="&amp;D415)*1000,0)</f>
        <v>0</v>
      </c>
      <c r="U415" s="41">
        <f>IFERROR(SUMIFS(ECT_CapAddBounds!$F$2:$F$5959,ECT_CapAddBounds!$H$2:$H$5959,_xlfn.CONCAT($B415,$C415),ECT_CapAddBounds!$E$2:$E$5959,"&lt;="&amp;D415)*1000,0)</f>
        <v>500</v>
      </c>
      <c r="V415" s="41">
        <f>IFERROR(SUMIFS(ECT_CapAddBounds!$G$2:$G$5959,ECT_CapAddBounds!$H$2:$H$5959,_xlfn.CONCAT($B415,$C415),ECT_CapAddBounds!$E$2:$E$5959,"&lt;="&amp;D415)*1000,0)</f>
        <v>4649.9999999999991</v>
      </c>
      <c r="W415" s="42"/>
      <c r="X415" s="42"/>
      <c r="Y415" s="19">
        <v>6.7</v>
      </c>
      <c r="Z415" s="19">
        <v>0.112</v>
      </c>
      <c r="AA415" s="43"/>
      <c r="AB415" s="42">
        <v>1</v>
      </c>
      <c r="AC415" s="42"/>
      <c r="AD415" s="44"/>
      <c r="AE415" s="19">
        <v>0</v>
      </c>
      <c r="AF415" s="19">
        <f>Y415*Conversions!$D$4</f>
        <v>8.3007477958565321</v>
      </c>
      <c r="AG415" s="38">
        <f t="shared" si="267"/>
        <v>14.825356304143467</v>
      </c>
      <c r="AH415" s="19">
        <f t="shared" si="266"/>
        <v>25</v>
      </c>
      <c r="AI415" s="19">
        <f t="shared" si="264"/>
        <v>0.12047788778229078</v>
      </c>
      <c r="AJ415" s="45">
        <f t="shared" si="265"/>
        <v>123.05458351771227</v>
      </c>
    </row>
    <row r="416" spans="1:36" hidden="1" x14ac:dyDescent="0.25">
      <c r="A416">
        <v>6</v>
      </c>
      <c r="B416" t="s">
        <v>13</v>
      </c>
      <c r="C416" t="s">
        <v>8</v>
      </c>
      <c r="D416">
        <f>_xlfn.XLOOKUP(A416,PeriodMap!$A$2:$A$45,PeriodMap!$B$2:$B$45)</f>
        <v>2039</v>
      </c>
      <c r="E416" t="s">
        <v>227</v>
      </c>
      <c r="F416" t="s">
        <v>229</v>
      </c>
      <c r="G416" t="s">
        <v>6</v>
      </c>
      <c r="H416" t="s">
        <v>124</v>
      </c>
      <c r="I416" t="s">
        <v>33</v>
      </c>
      <c r="J416" t="s">
        <v>34</v>
      </c>
      <c r="K416">
        <v>8760</v>
      </c>
      <c r="L416" s="5">
        <f>_xlfn.XLOOKUP(_xlfn.CONCAT($B416,$C416,$D416),ECT_EfficiencyCostMaxAnnualUF!$J$2:$J$12484,ECT_EfficiencyCostMaxAnnualUF!$F$2:$F$12484)</f>
        <v>0.38096819999999998</v>
      </c>
      <c r="M416" s="5">
        <f>_xlfn.XLOOKUP(_xlfn.CONCAT($B416,$C416,$D416),ECT_EfficiencyCostMaxAnnualUF!$J$2:$J$12484,ECT_EfficiencyCostMaxAnnualUF!$I$2:$I$12484)</f>
        <v>0.85</v>
      </c>
      <c r="N416" s="5">
        <f>_xlfn.XLOOKUP(_xlfn.CONCAT($B416,$C416,$D416),ECT_EfficiencyCostMaxAnnualUF!$J$2:$J$12484,ECT_EfficiencyCostMaxAnnualUF!$G$2:$G$12484)/1000</f>
        <v>13.721031290000001</v>
      </c>
      <c r="O416" s="5">
        <f>_xlfn.XLOOKUP(_xlfn.CONCAT($B416,$C416,$D416),ECT_EfficiencyCostMaxAnnualUF!$J$2:$J$12484,ECT_EfficiencyCostMaxAnnualUF!$H$2:$H$12484)</f>
        <v>133.5230182</v>
      </c>
      <c r="P416" s="74">
        <f>_xlfn.XLOOKUP(_xlfn.CONCAT($B416,$D416+1),ECT_Lifetime!$D$2:$D$1000,ECT_Lifetime!$C$2:$C$1000)</f>
        <v>40</v>
      </c>
      <c r="Q416" s="1">
        <f>_xlfn.XLOOKUP(_xlfn.CONCAT($B416,$D416),ECT_OperationalInfo!$G$2:$G$362,ECT_OperationalInfo!$D$2:$D$362)</f>
        <v>6.6000000000000003E-2</v>
      </c>
      <c r="R416">
        <f>_xlfn.XLOOKUP(_xlfn.CONCAT($B416,$D416),ECT_OperationalInfo!$G$2:$G$362,ECT_OperationalInfo!$E$2:$E$362)</f>
        <v>0.3</v>
      </c>
      <c r="S416">
        <f>_xlfn.XLOOKUP(_xlfn.CONCAT($B416,$D416),ECT_OperationalInfo!$G$2:$G$362,ECT_OperationalInfo!$F$2:$F$362)</f>
        <v>0.3</v>
      </c>
      <c r="T416">
        <f>SUMIF(ECT_LegacyCapacity!$F$2:$F$257,_xlfn.CONCAT($C416,$B416),ECT_LegacyCapacity!$E$2:$E$257)*1000-IFERROR(SUMIFS(ECT_LegacyRetirement!$F$2:$F$2701,ECT_LegacyRetirement!$G$2:$G$2701,_xlfn.CONCAT($B416,$C416),ECT_LegacyRetirement!$E$2:$E$2701,"&lt;="&amp;D416)*1000,0)</f>
        <v>54046.770834999996</v>
      </c>
      <c r="U416" s="16">
        <f>IFERROR(SUMIFS(ECT_CapAddBounds!$F$2:$F$5959,ECT_CapAddBounds!$H$2:$H$5959,_xlfn.CONCAT($B416,$C416),ECT_CapAddBounds!$E$2:$E$5959,"&lt;="&amp;D416)*1000,0)</f>
        <v>7440</v>
      </c>
      <c r="V416" s="16">
        <f>IFERROR(SUMIFS(ECT_CapAddBounds!$G$2:$G$5959,ECT_CapAddBounds!$H$2:$H$5959,_xlfn.CONCAT($B416,$C416),ECT_CapAddBounds!$E$2:$E$5959,"&lt;="&amp;D416)*1000,0)</f>
        <v>31614</v>
      </c>
      <c r="W416" s="1">
        <f>CarriersTech_characteristics!$G$2</f>
        <v>17.207187650000002</v>
      </c>
      <c r="X416" s="1">
        <f>CarriersTech_characteristics!$H$28*1000</f>
        <v>1942097.6230000001</v>
      </c>
      <c r="Y416" s="7">
        <v>3</v>
      </c>
      <c r="Z416">
        <v>0.105</v>
      </c>
      <c r="AA416" s="35"/>
      <c r="AB416" s="1">
        <f>1/L416/(1-Q416)</f>
        <v>2.8103758044980376</v>
      </c>
      <c r="AC416" s="25"/>
      <c r="AD416" s="31">
        <f>X416/(W416*Conversions!$D$2)</f>
        <v>0.40631575182871843</v>
      </c>
      <c r="AE416" s="11">
        <f>O416/CarriersTech_characteristics!$G$2/Conversions!$D$2*AB416</f>
        <v>7.8507860294473842E-5</v>
      </c>
      <c r="AF416">
        <f>Y416*Conversions!$D$4</f>
        <v>3.7167527444133723</v>
      </c>
      <c r="AG416" s="3">
        <f t="shared" si="267"/>
        <v>10.004278545586629</v>
      </c>
      <c r="AH416">
        <f t="shared" si="266"/>
        <v>40</v>
      </c>
      <c r="AI416">
        <f t="shared" si="264"/>
        <v>0.10697140835497033</v>
      </c>
      <c r="AJ416" s="14">
        <f t="shared" si="265"/>
        <v>93.522920745221626</v>
      </c>
    </row>
    <row r="417" spans="1:36" hidden="1" x14ac:dyDescent="0.25">
      <c r="A417">
        <v>6</v>
      </c>
      <c r="B417" t="s">
        <v>14</v>
      </c>
      <c r="C417" t="s">
        <v>8</v>
      </c>
      <c r="D417">
        <f>_xlfn.XLOOKUP(A417,PeriodMap!$A$2:$A$45,PeriodMap!$B$2:$B$45)</f>
        <v>2039</v>
      </c>
      <c r="E417" t="s">
        <v>227</v>
      </c>
      <c r="F417" t="s">
        <v>234</v>
      </c>
      <c r="G417" t="s">
        <v>6</v>
      </c>
      <c r="H417" t="s">
        <v>124</v>
      </c>
      <c r="I417" t="s">
        <v>35</v>
      </c>
      <c r="J417" t="s">
        <v>34</v>
      </c>
      <c r="K417">
        <v>8760</v>
      </c>
      <c r="L417" s="5">
        <f>_xlfn.XLOOKUP(_xlfn.CONCAT($B417,$C417,$D417),ECT_EfficiencyCostMaxAnnualUF!$J$2:$J$12484,ECT_EfficiencyCostMaxAnnualUF!$F$2:$F$12484)</f>
        <v>0.40444272199999998</v>
      </c>
      <c r="M417" s="5">
        <f>_xlfn.XLOOKUP(_xlfn.CONCAT($B417,$C417,$D417),ECT_EfficiencyCostMaxAnnualUF!$J$2:$J$12484,ECT_EfficiencyCostMaxAnnualUF!$I$2:$I$12484)</f>
        <v>0.85</v>
      </c>
      <c r="N417" s="5">
        <f>_xlfn.XLOOKUP(_xlfn.CONCAT($B417,$C417,$D417),ECT_EfficiencyCostMaxAnnualUF!$J$2:$J$12484,ECT_EfficiencyCostMaxAnnualUF!$G$2:$G$12484)/1000</f>
        <v>8.512227803</v>
      </c>
      <c r="O417" s="5">
        <f>_xlfn.XLOOKUP(_xlfn.CONCAT($B417,$C417,$D417),ECT_EfficiencyCostMaxAnnualUF!$J$2:$J$12484,ECT_EfficiencyCostMaxAnnualUF!$H$2:$H$12484)</f>
        <v>0</v>
      </c>
      <c r="P417" s="74">
        <f>_xlfn.XLOOKUP(_xlfn.CONCAT($B417,$D417+1),ECT_Lifetime!$D$2:$D$1000,ECT_Lifetime!$C$2:$C$1000)</f>
        <v>25</v>
      </c>
      <c r="Q417" s="1">
        <f>_xlfn.XLOOKUP(_xlfn.CONCAT($B417,$D417),ECT_OperationalInfo!$G$2:$G$362,ECT_OperationalInfo!$D$2:$D$362)</f>
        <v>0.02</v>
      </c>
      <c r="R417">
        <f>_xlfn.XLOOKUP(_xlfn.CONCAT($B417,$D417),ECT_OperationalInfo!$G$2:$G$362,ECT_OperationalInfo!$E$2:$E$362)</f>
        <v>0.9</v>
      </c>
      <c r="S417">
        <f>_xlfn.XLOOKUP(_xlfn.CONCAT($B417,$D417),ECT_OperationalInfo!$G$2:$G$362,ECT_OperationalInfo!$F$2:$F$362)</f>
        <v>0.9</v>
      </c>
      <c r="T417">
        <f>SUMIF(ECT_LegacyCapacity!$F$2:$F$257,_xlfn.CONCAT($C417,$B417),ECT_LegacyCapacity!$E$2:$E$257)*1000-IFERROR(SUMIFS(ECT_LegacyRetirement!$F$2:$F$2701,ECT_LegacyRetirement!$G$2:$G$2701,_xlfn.CONCAT($B417,$C417),ECT_LegacyRetirement!$E$2:$E$2701,"&lt;="&amp;D417)*1000,0)</f>
        <v>7730.2171470000003</v>
      </c>
      <c r="U417" s="16">
        <f>IFERROR(SUMIFS(ECT_CapAddBounds!$F$2:$F$5959,ECT_CapAddBounds!$H$2:$H$5959,_xlfn.CONCAT($B417,$C417),ECT_CapAddBounds!$E$2:$E$5959,"&lt;="&amp;D417)*1000,0)</f>
        <v>370</v>
      </c>
      <c r="V417" s="16">
        <f>IFERROR(SUMIFS(ECT_CapAddBounds!$G$2:$G$5959,ECT_CapAddBounds!$H$2:$H$5959,_xlfn.CONCAT($B417,$C417),ECT_CapAddBounds!$E$2:$E$5959,"&lt;="&amp;D417)*1000,0)</f>
        <v>3321.9999999999991</v>
      </c>
      <c r="W417" s="1">
        <f>CarriersTech_characteristics!$G$3</f>
        <v>37.681199999999997</v>
      </c>
      <c r="X417" s="1">
        <f>CarriersTech_characteristics!$H$3*1000</f>
        <v>3025024.5490000001</v>
      </c>
      <c r="Y417">
        <v>2.9</v>
      </c>
      <c r="Z417">
        <v>0.105</v>
      </c>
      <c r="AB417" s="1">
        <f>1/L417/(1-Q417)</f>
        <v>2.5229979617863072</v>
      </c>
      <c r="AC417" s="25"/>
      <c r="AD417" s="31">
        <f>(X417*Conversions!$D$3)/(W417*Conversions!$D$2)</f>
        <v>0.23958587284408495</v>
      </c>
      <c r="AE417">
        <v>0</v>
      </c>
      <c r="AF417">
        <f>Y417*Conversions!$D$4</f>
        <v>3.5928609862662602</v>
      </c>
      <c r="AG417" s="3">
        <f t="shared" si="267"/>
        <v>4.9193668167337403</v>
      </c>
      <c r="AH417">
        <f t="shared" si="266"/>
        <v>25</v>
      </c>
      <c r="AI417">
        <f t="shared" si="264"/>
        <v>0.11442931981310331</v>
      </c>
      <c r="AJ417" s="14">
        <f t="shared" si="265"/>
        <v>42.990440079242902</v>
      </c>
    </row>
    <row r="418" spans="1:36" hidden="1" x14ac:dyDescent="0.25">
      <c r="A418">
        <v>6</v>
      </c>
      <c r="B418" t="s">
        <v>16</v>
      </c>
      <c r="C418" t="s">
        <v>8</v>
      </c>
      <c r="D418">
        <f>_xlfn.XLOOKUP(A418,PeriodMap!$A$2:$A$45,PeriodMap!$B$2:$B$45)</f>
        <v>2039</v>
      </c>
      <c r="E418" t="s">
        <v>227</v>
      </c>
      <c r="G418" t="s">
        <v>6</v>
      </c>
      <c r="H418" t="s">
        <v>124</v>
      </c>
      <c r="I418" t="s">
        <v>35</v>
      </c>
      <c r="J418" t="s">
        <v>34</v>
      </c>
      <c r="K418">
        <v>8760</v>
      </c>
      <c r="L418" s="5">
        <f>_xlfn.XLOOKUP(_xlfn.CONCAT($B418,$C418,$D418),ECT_EfficiencyCostMaxAnnualUF!$J$2:$J$12484,ECT_EfficiencyCostMaxAnnualUF!$F$2:$F$12484)</f>
        <v>0.28070162799999998</v>
      </c>
      <c r="M418" s="5">
        <f>_xlfn.XLOOKUP(_xlfn.CONCAT($B418,$C418,$D418),ECT_EfficiencyCostMaxAnnualUF!$J$2:$J$12484,ECT_EfficiencyCostMaxAnnualUF!$I$2:$I$12484)</f>
        <v>0.85</v>
      </c>
      <c r="N418" s="5">
        <f>_xlfn.XLOOKUP(_xlfn.CONCAT($B418,$C418,$D418),ECT_EfficiencyCostMaxAnnualUF!$J$2:$J$12484,ECT_EfficiencyCostMaxAnnualUF!$G$2:$G$12484)/1000</f>
        <v>6.6797506489999998</v>
      </c>
      <c r="O418" s="5">
        <f>_xlfn.XLOOKUP(_xlfn.CONCAT($B418,$C418,$D418),ECT_EfficiencyCostMaxAnnualUF!$J$2:$J$12484,ECT_EfficiencyCostMaxAnnualUF!$H$2:$H$12484)</f>
        <v>0</v>
      </c>
      <c r="P418" s="74">
        <f>_xlfn.XLOOKUP(_xlfn.CONCAT($B418,$D418+1),ECT_Lifetime!$D$2:$D$1000,ECT_Lifetime!$C$2:$C$1000)</f>
        <v>25</v>
      </c>
      <c r="Q418" s="1">
        <f>_xlfn.XLOOKUP(_xlfn.CONCAT($B418,$D418),ECT_OperationalInfo!$G$2:$G$362,ECT_OperationalInfo!$D$2:$D$362)</f>
        <v>0.01</v>
      </c>
      <c r="R418">
        <f>_xlfn.XLOOKUP(_xlfn.CONCAT($B418,$D418),ECT_OperationalInfo!$G$2:$G$362,ECT_OperationalInfo!$E$2:$E$362)</f>
        <v>1</v>
      </c>
      <c r="S418">
        <f>_xlfn.XLOOKUP(_xlfn.CONCAT($B418,$D418),ECT_OperationalInfo!$G$2:$G$362,ECT_OperationalInfo!$F$2:$F$362)</f>
        <v>1</v>
      </c>
      <c r="T418">
        <f>SUMIF(ECT_LegacyCapacity!$F$2:$F$257,_xlfn.CONCAT($C418,$B418),ECT_LegacyCapacity!$E$2:$E$257)*1000-IFERROR(SUMIFS(ECT_LegacyRetirement!$F$2:$F$2701,ECT_LegacyRetirement!$G$2:$G$2701,_xlfn.CONCAT($B418,$C418),ECT_LegacyRetirement!$E$2:$E$2701,"&lt;="&amp;D418)*1000,0)</f>
        <v>0</v>
      </c>
      <c r="U418" s="16">
        <f>IFERROR(SUMIFS(ECT_CapAddBounds!$F$2:$F$5959,ECT_CapAddBounds!$H$2:$H$5959,_xlfn.CONCAT($B418,$C418),ECT_CapAddBounds!$E$2:$E$5959,"&lt;="&amp;D418)*1000,0)</f>
        <v>0</v>
      </c>
      <c r="V418" s="16">
        <f>IFERROR(SUMIFS(ECT_CapAddBounds!$G$2:$G$5959,ECT_CapAddBounds!$H$2:$H$5959,_xlfn.CONCAT($B418,$C418),ECT_CapAddBounds!$E$2:$E$5959,"&lt;="&amp;D418)*1000,0)</f>
        <v>9607.0000000000036</v>
      </c>
      <c r="W418" s="1">
        <f>CarriersTech_characteristics!$G$3</f>
        <v>37.681199999999997</v>
      </c>
      <c r="X418" s="1">
        <f>CarriersTech_characteristics!$H$3*1000</f>
        <v>3025024.5490000001</v>
      </c>
      <c r="Y418">
        <v>0.7</v>
      </c>
      <c r="Z418">
        <v>0.105</v>
      </c>
      <c r="AB418" s="1">
        <f>1/L418/(1-Q418)</f>
        <v>3.5984864687033813</v>
      </c>
      <c r="AC418" s="25"/>
      <c r="AD418" s="31">
        <f>(X418*Conversions!$D$3)/(W418*Conversions!$D$2)</f>
        <v>0.23958587284408495</v>
      </c>
      <c r="AE418">
        <v>0</v>
      </c>
      <c r="AF418">
        <f>Y418*Conversions!$D$4</f>
        <v>0.86724230702978689</v>
      </c>
      <c r="AG418" s="3">
        <f t="shared" si="267"/>
        <v>5.8125083419702133</v>
      </c>
      <c r="AH418">
        <f t="shared" si="266"/>
        <v>25</v>
      </c>
      <c r="AI418">
        <f t="shared" si="264"/>
        <v>0.11442931981310331</v>
      </c>
      <c r="AJ418" s="14">
        <f t="shared" si="265"/>
        <v>50.795620837943865</v>
      </c>
    </row>
    <row r="419" spans="1:36" hidden="1" x14ac:dyDescent="0.25">
      <c r="A419">
        <v>6</v>
      </c>
      <c r="B419" t="s">
        <v>17</v>
      </c>
      <c r="C419" t="s">
        <v>8</v>
      </c>
      <c r="D419">
        <f>_xlfn.XLOOKUP(A419,PeriodMap!$A$2:$A$45,PeriodMap!$B$2:$B$45)</f>
        <v>2039</v>
      </c>
      <c r="E419" t="s">
        <v>227</v>
      </c>
      <c r="F419" t="s">
        <v>235</v>
      </c>
      <c r="G419" t="s">
        <v>6</v>
      </c>
      <c r="H419" t="s">
        <v>124</v>
      </c>
      <c r="I419" t="s">
        <v>36</v>
      </c>
      <c r="J419" t="s">
        <v>34</v>
      </c>
      <c r="K419">
        <v>8760</v>
      </c>
      <c r="L419" s="5">
        <f>_xlfn.XLOOKUP(_xlfn.CONCAT($B419,$C419,$D419),ECT_EfficiencyCostMaxAnnualUF!$J$2:$J$12484,ECT_EfficiencyCostMaxAnnualUF!$F$2:$F$12484)</f>
        <v>1</v>
      </c>
      <c r="M419" s="5">
        <f>_xlfn.XLOOKUP(_xlfn.CONCAT($B419,$C419,$D419),ECT_EfficiencyCostMaxAnnualUF!$J$2:$J$12484,ECT_EfficiencyCostMaxAnnualUF!$I$2:$I$12484)</f>
        <v>0.70916666699999997</v>
      </c>
      <c r="N419" s="5">
        <f>_xlfn.XLOOKUP(_xlfn.CONCAT($B419,$C419,$D419),ECT_EfficiencyCostMaxAnnualUF!$J$2:$J$12484,ECT_EfficiencyCostMaxAnnualUF!$G$2:$G$12484)/1000</f>
        <v>20.833210350000002</v>
      </c>
      <c r="O419" s="5">
        <f>_xlfn.XLOOKUP(_xlfn.CONCAT($B419,$C419,$D419),ECT_EfficiencyCostMaxAnnualUF!$J$2:$J$12484,ECT_EfficiencyCostMaxAnnualUF!$H$2:$H$12484)</f>
        <v>0</v>
      </c>
      <c r="P419" s="74">
        <f>_xlfn.XLOOKUP(_xlfn.CONCAT($B419,$D419+1),ECT_Lifetime!$D$2:$D$1000,ECT_Lifetime!$C$2:$C$1000)</f>
        <v>40</v>
      </c>
      <c r="Q419" s="1">
        <f>_xlfn.XLOOKUP(_xlfn.CONCAT($B419,$D419),ECT_OperationalInfo!$G$2:$G$362,ECT_OperationalInfo!$D$2:$D$362)</f>
        <v>0.10780000000000001</v>
      </c>
      <c r="R419">
        <f>_xlfn.XLOOKUP(_xlfn.CONCAT($B419,$D419),ECT_OperationalInfo!$G$2:$G$362,ECT_OperationalInfo!$E$2:$E$362)</f>
        <v>0.01</v>
      </c>
      <c r="S419">
        <f>_xlfn.XLOOKUP(_xlfn.CONCAT($B419,$D419),ECT_OperationalInfo!$G$2:$G$362,ECT_OperationalInfo!$F$2:$F$362)</f>
        <v>0.01</v>
      </c>
      <c r="T419">
        <f>SUMIF(ECT_LegacyCapacity!$F$2:$F$257,_xlfn.CONCAT($C419,$B419),ECT_LegacyCapacity!$E$2:$E$257)*1000-IFERROR(SUMIFS(ECT_LegacyRetirement!$F$2:$F$2701,ECT_LegacyRetirement!$G$2:$G$2701,_xlfn.CONCAT($B419,$C419),ECT_LegacyRetirement!$E$2:$E$2701,"&lt;="&amp;D419)*1000,0)</f>
        <v>3327.6676479999996</v>
      </c>
      <c r="U419" s="16">
        <f>IFERROR(SUMIFS(ECT_CapAddBounds!$F$2:$F$5959,ECT_CapAddBounds!$H$2:$H$5959,_xlfn.CONCAT($B419,$C419),ECT_CapAddBounds!$E$2:$E$5959,"&lt;="&amp;D419)*1000,0)</f>
        <v>4000</v>
      </c>
      <c r="V419" s="16">
        <f>IFERROR(SUMIFS(ECT_CapAddBounds!$G$2:$G$5959,ECT_CapAddBounds!$H$2:$H$5959,_xlfn.CONCAT($B419,$C419),ECT_CapAddBounds!$E$2:$E$5959,"&lt;="&amp;D419)*1000,0)</f>
        <v>6435.9999999999973</v>
      </c>
      <c r="W419" s="27"/>
      <c r="X419" s="27"/>
      <c r="Y419">
        <v>4.3</v>
      </c>
      <c r="Z419">
        <v>0.105</v>
      </c>
      <c r="AB419" s="1">
        <f>1/L419/(1-Q419)</f>
        <v>1.1208249271463797</v>
      </c>
      <c r="AC419" s="25"/>
      <c r="AD419" s="26"/>
      <c r="AE419">
        <v>0</v>
      </c>
      <c r="AF419">
        <f>Y419*Conversions!$D$4</f>
        <v>5.3273456003258337</v>
      </c>
      <c r="AG419" s="3">
        <f t="shared" si="267"/>
        <v>15.505864749674167</v>
      </c>
      <c r="AH419">
        <f t="shared" si="266"/>
        <v>40</v>
      </c>
      <c r="AI419">
        <f t="shared" si="264"/>
        <v>0.10697140835497033</v>
      </c>
      <c r="AJ419" s="14">
        <f t="shared" si="265"/>
        <v>144.95335705238193</v>
      </c>
    </row>
    <row r="420" spans="1:36" hidden="1" x14ac:dyDescent="0.25">
      <c r="A420">
        <v>6</v>
      </c>
      <c r="B420" t="s">
        <v>22</v>
      </c>
      <c r="C420" t="s">
        <v>8</v>
      </c>
      <c r="D420">
        <f>_xlfn.XLOOKUP(A420,PeriodMap!$A$2:$A$45,PeriodMap!$B$2:$B$45)</f>
        <v>2039</v>
      </c>
      <c r="E420" t="s">
        <v>227</v>
      </c>
      <c r="G420" t="s">
        <v>6</v>
      </c>
      <c r="H420" t="s">
        <v>124</v>
      </c>
      <c r="I420" t="s">
        <v>36</v>
      </c>
      <c r="J420" t="s">
        <v>34</v>
      </c>
      <c r="K420">
        <v>8760</v>
      </c>
      <c r="L420" s="5">
        <f>_xlfn.XLOOKUP(_xlfn.CONCAT($B420,$C420,$D420),ECT_EfficiencyCostMaxAnnualUF!$J$2:$J$12484,ECT_EfficiencyCostMaxAnnualUF!$F$2:$F$12484)</f>
        <v>1</v>
      </c>
      <c r="M420" s="5">
        <f>_xlfn.XLOOKUP(_xlfn.CONCAT($B420,$C420,$D420),ECT_EfficiencyCostMaxAnnualUF!$J$2:$J$12484,ECT_EfficiencyCostMaxAnnualUF!$I$2:$I$12484)</f>
        <v>0.70916666699999997</v>
      </c>
      <c r="N420" s="5">
        <f>_xlfn.XLOOKUP(_xlfn.CONCAT($B420,$C420,$D420),ECT_EfficiencyCostMaxAnnualUF!$J$2:$J$12484,ECT_EfficiencyCostMaxAnnualUF!$G$2:$G$12484)/1000</f>
        <v>35.289429389999995</v>
      </c>
      <c r="O420" s="5">
        <f>_xlfn.XLOOKUP(_xlfn.CONCAT($B420,$C420,$D420),ECT_EfficiencyCostMaxAnnualUF!$J$2:$J$12484,ECT_EfficiencyCostMaxAnnualUF!$H$2:$H$12484)</f>
        <v>0</v>
      </c>
      <c r="P420" s="74">
        <f>_xlfn.XLOOKUP(_xlfn.CONCAT($B420,$D420+1),ECT_Lifetime!$D$2:$D$1000,ECT_Lifetime!$C$2:$C$1000)</f>
        <v>30</v>
      </c>
      <c r="Q420" s="1">
        <f>_xlfn.XLOOKUP(_xlfn.CONCAT($B420,$D420),ECT_OperationalInfo!$G$2:$G$362,ECT_OperationalInfo!$D$2:$D$362)</f>
        <v>0.05</v>
      </c>
      <c r="R420">
        <f>_xlfn.XLOOKUP(_xlfn.CONCAT($B420,$D420),ECT_OperationalInfo!$G$2:$G$362,ECT_OperationalInfo!$E$2:$E$362)</f>
        <v>0.01</v>
      </c>
      <c r="S420">
        <f>_xlfn.XLOOKUP(_xlfn.CONCAT($B420,$D420),ECT_OperationalInfo!$G$2:$G$362,ECT_OperationalInfo!$F$2:$F$362)</f>
        <v>0.01</v>
      </c>
      <c r="T420">
        <f>SUMIF(ECT_LegacyCapacity!$F$2:$F$257,_xlfn.CONCAT($C420,$B420),ECT_LegacyCapacity!$E$2:$E$257)*1000-IFERROR(SUMIFS(ECT_LegacyRetirement!$F$2:$F$2701,ECT_LegacyRetirement!$G$2:$G$2701,_xlfn.CONCAT($B420,$C420),ECT_LegacyRetirement!$E$2:$E$2701,"&lt;="&amp;D420)*1000,0)</f>
        <v>0</v>
      </c>
      <c r="U420" s="16">
        <f>IFERROR(SUMIFS(ECT_CapAddBounds!$F$2:$F$5959,ECT_CapAddBounds!$H$2:$H$5959,_xlfn.CONCAT($B420,$C420),ECT_CapAddBounds!$E$2:$E$5959,"&lt;="&amp;D420)*1000,0)</f>
        <v>0</v>
      </c>
      <c r="V420" s="16">
        <f>IFERROR(SUMIFS(ECT_CapAddBounds!$G$2:$G$5959,ECT_CapAddBounds!$H$2:$H$5959,_xlfn.CONCAT($B420,$C420),ECT_CapAddBounds!$E$2:$E$5959,"&lt;="&amp;D420)*1000,0)</f>
        <v>686</v>
      </c>
      <c r="W420" s="27"/>
      <c r="X420" s="27"/>
      <c r="Y420">
        <v>5</v>
      </c>
      <c r="Z420">
        <v>0.105</v>
      </c>
      <c r="AB420" s="1">
        <f>1/L420/(1-Q420)</f>
        <v>1.0526315789473684</v>
      </c>
      <c r="AC420" s="25"/>
      <c r="AD420" s="26"/>
      <c r="AE420">
        <v>0</v>
      </c>
      <c r="AF420">
        <f>Y420*Conversions!$D$4</f>
        <v>6.1945879073556211</v>
      </c>
      <c r="AG420" s="3">
        <f t="shared" si="267"/>
        <v>29.094841482644373</v>
      </c>
      <c r="AH420">
        <f t="shared" si="266"/>
        <v>30</v>
      </c>
      <c r="AI420">
        <f t="shared" si="264"/>
        <v>0.11052848152960514</v>
      </c>
      <c r="AJ420" s="14">
        <f t="shared" si="265"/>
        <v>263.2338839727143</v>
      </c>
    </row>
    <row r="421" spans="1:36" hidden="1" x14ac:dyDescent="0.25">
      <c r="A421">
        <v>6</v>
      </c>
      <c r="B421" t="s">
        <v>15</v>
      </c>
      <c r="C421" t="s">
        <v>8</v>
      </c>
      <c r="D421">
        <f>_xlfn.XLOOKUP(A421,PeriodMap!$A$2:$A$45,PeriodMap!$B$2:$B$45)</f>
        <v>2039</v>
      </c>
      <c r="E421" t="s">
        <v>231</v>
      </c>
      <c r="F421" t="s">
        <v>232</v>
      </c>
      <c r="G421" t="s">
        <v>6</v>
      </c>
      <c r="H421" t="s">
        <v>124</v>
      </c>
      <c r="I421" t="s">
        <v>37</v>
      </c>
      <c r="J421" t="s">
        <v>34</v>
      </c>
      <c r="K421">
        <v>8760</v>
      </c>
      <c r="L421" s="5">
        <f>_xlfn.XLOOKUP(_xlfn.CONCAT($B421,$C421,$D421),ECT_EfficiencyCostMaxAnnualUF!$J$2:$J$12484,ECT_EfficiencyCostMaxAnnualUF!$F$2:$F$12484)</f>
        <v>1</v>
      </c>
      <c r="M421" s="5">
        <f>_xlfn.XLOOKUP(_xlfn.CONCAT($B421,$C421,$D421),ECT_EfficiencyCostMaxAnnualUF!$J$2:$J$12484,ECT_EfficiencyCostMaxAnnualUF!$I$2:$I$12484)</f>
        <v>1</v>
      </c>
      <c r="N421" s="5">
        <f>_xlfn.XLOOKUP(_xlfn.CONCAT($B421,$C421,$D421),ECT_EfficiencyCostMaxAnnualUF!$J$2:$J$12484,ECT_EfficiencyCostMaxAnnualUF!$G$2:$G$12484)/1000</f>
        <v>19.631814519999999</v>
      </c>
      <c r="O421" s="5">
        <f>_xlfn.XLOOKUP(_xlfn.CONCAT($B421,$C421,$D421),ECT_EfficiencyCostMaxAnnualUF!$J$2:$J$12484,ECT_EfficiencyCostMaxAnnualUF!$H$2:$H$12484)</f>
        <v>0</v>
      </c>
      <c r="P421" s="74">
        <f>_xlfn.XLOOKUP(_xlfn.CONCAT($B421,$D421+1),ECT_Lifetime!$D$2:$D$1000,ECT_Lifetime!$C$2:$C$1000)</f>
        <v>40</v>
      </c>
      <c r="Q421" s="1">
        <f>_xlfn.XLOOKUP(_xlfn.CONCAT($B421,$D421),ECT_OperationalInfo!$G$2:$G$362,ECT_OperationalInfo!$D$2:$D$362)</f>
        <v>6.0000000000000001E-3</v>
      </c>
      <c r="R421">
        <f>_xlfn.XLOOKUP(_xlfn.CONCAT($B421,$D421),ECT_OperationalInfo!$G$2:$G$362,ECT_OperationalInfo!$E$2:$E$362)</f>
        <v>1</v>
      </c>
      <c r="S421">
        <f>_xlfn.XLOOKUP(_xlfn.CONCAT($B421,$D421),ECT_OperationalInfo!$G$2:$G$362,ECT_OperationalInfo!$F$2:$F$362)</f>
        <v>1</v>
      </c>
      <c r="T421">
        <f>SUMIF(ECT_LegacyCapacity!$F$2:$F$257,_xlfn.CONCAT($C421,$B421),ECT_LegacyCapacity!$E$2:$E$257)*1000-IFERROR(SUMIFS(ECT_LegacyRetirement!$F$2:$F$2701,ECT_LegacyRetirement!$G$2:$G$2701,_xlfn.CONCAT($B421,$C421),ECT_LegacyRetirement!$E$2:$E$2701,"&lt;="&amp;D421)*1000,0)</f>
        <v>12168.961466000001</v>
      </c>
      <c r="U421" s="16">
        <f>IFERROR(SUMIFS(ECT_CapAddBounds!$F$2:$F$5959,ECT_CapAddBounds!$H$2:$H$5959,_xlfn.CONCAT($B421,$C421),ECT_CapAddBounds!$E$2:$E$5959,"&lt;="&amp;D421)*1000,0)</f>
        <v>3030.0000000000005</v>
      </c>
      <c r="V421" s="16">
        <f>IFERROR(SUMIFS(ECT_CapAddBounds!$G$2:$G$5959,ECT_CapAddBounds!$H$2:$H$5959,_xlfn.CONCAT($B421,$C421),ECT_CapAddBounds!$E$2:$E$5959,"&lt;="&amp;D421)*1000,0)</f>
        <v>3843.9999999999986</v>
      </c>
      <c r="W421" s="25"/>
      <c r="X421" s="28"/>
      <c r="Y421">
        <v>4.4000000000000004</v>
      </c>
      <c r="Z421">
        <v>0.105</v>
      </c>
      <c r="AB421" s="24"/>
      <c r="AC421" s="1">
        <f>L421-Q421</f>
        <v>0.99399999999999999</v>
      </c>
      <c r="AD421" s="24"/>
      <c r="AE421">
        <v>0</v>
      </c>
      <c r="AF421">
        <f>Y421*Conversions!$D$4</f>
        <v>5.4512373584729472</v>
      </c>
      <c r="AG421" s="3">
        <f t="shared" si="267"/>
        <v>14.180577161527051</v>
      </c>
      <c r="AH421">
        <f t="shared" si="266"/>
        <v>40</v>
      </c>
      <c r="AI421">
        <f t="shared" si="264"/>
        <v>0.10697140835497033</v>
      </c>
      <c r="AJ421" s="14">
        <f t="shared" si="265"/>
        <v>132.56418121065303</v>
      </c>
    </row>
    <row r="422" spans="1:36" hidden="1" x14ac:dyDescent="0.25">
      <c r="A422">
        <v>6</v>
      </c>
      <c r="B422" t="s">
        <v>18</v>
      </c>
      <c r="C422" t="s">
        <v>8</v>
      </c>
      <c r="D422">
        <f>_xlfn.XLOOKUP(A422,PeriodMap!$A$2:$A$45,PeriodMap!$B$2:$B$45)</f>
        <v>2039</v>
      </c>
      <c r="E422" t="s">
        <v>231</v>
      </c>
      <c r="F422" t="s">
        <v>233</v>
      </c>
      <c r="G422" t="s">
        <v>6</v>
      </c>
      <c r="H422" t="s">
        <v>124</v>
      </c>
      <c r="I422" t="s">
        <v>37</v>
      </c>
      <c r="J422" t="s">
        <v>34</v>
      </c>
      <c r="K422">
        <v>8760</v>
      </c>
      <c r="L422" s="5">
        <f>_xlfn.XLOOKUP(_xlfn.CONCAT($B422,$C422,$D422),ECT_EfficiencyCostMaxAnnualUF!$J$2:$J$12484,ECT_EfficiencyCostMaxAnnualUF!$F$2:$F$12484)</f>
        <v>1</v>
      </c>
      <c r="M422" s="5">
        <f>_xlfn.XLOOKUP(_xlfn.CONCAT($B422,$C422,$D422),ECT_EfficiencyCostMaxAnnualUF!$J$2:$J$12484,ECT_EfficiencyCostMaxAnnualUF!$I$2:$I$12484)</f>
        <v>1</v>
      </c>
      <c r="N422" s="5">
        <f>_xlfn.XLOOKUP(_xlfn.CONCAT($B422,$C422,$D422),ECT_EfficiencyCostMaxAnnualUF!$J$2:$J$12484,ECT_EfficiencyCostMaxAnnualUF!$G$2:$G$12484)/1000</f>
        <v>11.825348760000001</v>
      </c>
      <c r="O422" s="5">
        <f>_xlfn.XLOOKUP(_xlfn.CONCAT($B422,$C422,$D422),ECT_EfficiencyCostMaxAnnualUF!$J$2:$J$12484,ECT_EfficiencyCostMaxAnnualUF!$H$2:$H$12484)</f>
        <v>0</v>
      </c>
      <c r="P422" s="74">
        <f>_xlfn.XLOOKUP(_xlfn.CONCAT($B422,$D422+1),ECT_Lifetime!$D$2:$D$1000,ECT_Lifetime!$C$2:$C$1000)</f>
        <v>35</v>
      </c>
      <c r="Q422" s="1">
        <f>_xlfn.XLOOKUP(_xlfn.CONCAT($B422,$D422),ECT_OperationalInfo!$G$2:$G$362,ECT_OperationalInfo!$D$2:$D$362)</f>
        <v>0.01</v>
      </c>
      <c r="R422">
        <f>_xlfn.XLOOKUP(_xlfn.CONCAT($B422,$D422),ECT_OperationalInfo!$G$2:$G$362,ECT_OperationalInfo!$E$2:$E$362)</f>
        <v>1</v>
      </c>
      <c r="S422">
        <f>_xlfn.XLOOKUP(_xlfn.CONCAT($B422,$D422),ECT_OperationalInfo!$G$2:$G$362,ECT_OperationalInfo!$F$2:$F$362)</f>
        <v>1</v>
      </c>
      <c r="T422">
        <f>SUMIF(ECT_LegacyCapacity!$F$2:$F$257,_xlfn.CONCAT($C422,$B422),ECT_LegacyCapacity!$E$2:$E$257)*1000-IFERROR(SUMIFS(ECT_LegacyRetirement!$F$2:$F$2701,ECT_LegacyRetirement!$G$2:$G$2701,_xlfn.CONCAT($B422,$C422),ECT_LegacyRetirement!$E$2:$E$2701,"&lt;="&amp;D422)*1000,0)</f>
        <v>1924.4800000000002</v>
      </c>
      <c r="U422" s="16">
        <f>IFERROR(SUMIFS(ECT_CapAddBounds!$F$2:$F$5959,ECT_CapAddBounds!$H$2:$H$5959,_xlfn.CONCAT($B422,$C422),ECT_CapAddBounds!$E$2:$E$5959,"&lt;="&amp;D422)*1000,0)</f>
        <v>132.99999999999997</v>
      </c>
      <c r="V422" s="16">
        <f>IFERROR(SUMIFS(ECT_CapAddBounds!$G$2:$G$5959,ECT_CapAddBounds!$H$2:$H$5959,_xlfn.CONCAT($B422,$C422),ECT_CapAddBounds!$E$2:$E$5959,"&lt;="&amp;D422)*1000,0)</f>
        <v>2693.9999999999968</v>
      </c>
      <c r="W422" s="25"/>
      <c r="X422" s="28"/>
      <c r="Y422">
        <f>2.4</f>
        <v>2.4</v>
      </c>
      <c r="Z422">
        <v>8.3500000000000005E-2</v>
      </c>
      <c r="AB422" s="24"/>
      <c r="AC422" s="1">
        <f>L422-Q422</f>
        <v>0.99</v>
      </c>
      <c r="AD422" s="24"/>
      <c r="AE422">
        <v>0</v>
      </c>
      <c r="AF422">
        <f>Y422*Conversions!$D$4</f>
        <v>2.973402195530698</v>
      </c>
      <c r="AG422" s="3">
        <f t="shared" si="267"/>
        <v>8.8519465644693032</v>
      </c>
      <c r="AH422">
        <f t="shared" si="266"/>
        <v>35</v>
      </c>
      <c r="AI422">
        <f t="shared" si="264"/>
        <v>8.8866958914066166E-2</v>
      </c>
      <c r="AJ422" s="14">
        <f t="shared" si="265"/>
        <v>99.608973600965513</v>
      </c>
    </row>
    <row r="423" spans="1:36" hidden="1" x14ac:dyDescent="0.25">
      <c r="A423">
        <v>6</v>
      </c>
      <c r="B423" t="s">
        <v>7</v>
      </c>
      <c r="C423" t="s">
        <v>8</v>
      </c>
      <c r="D423">
        <f>_xlfn.XLOOKUP(A423,PeriodMap!$A$2:$A$45,PeriodMap!$B$2:$B$45)</f>
        <v>2039</v>
      </c>
      <c r="E423" t="s">
        <v>227</v>
      </c>
      <c r="F423" t="s">
        <v>230</v>
      </c>
      <c r="G423" t="s">
        <v>6</v>
      </c>
      <c r="H423" t="s">
        <v>124</v>
      </c>
      <c r="I423" t="s">
        <v>38</v>
      </c>
      <c r="J423" t="s">
        <v>34</v>
      </c>
      <c r="K423">
        <v>8760</v>
      </c>
      <c r="L423" s="5">
        <f>_xlfn.XLOOKUP(_xlfn.CONCAT($B423,$C423,$D423),ECT_EfficiencyCostMaxAnnualUF!$J$2:$J$12484,ECT_EfficiencyCostMaxAnnualUF!$F$2:$F$12484)</f>
        <v>0.238845897</v>
      </c>
      <c r="M423" s="5">
        <f>_xlfn.XLOOKUP(_xlfn.CONCAT($B423,$C423,$D423),ECT_EfficiencyCostMaxAnnualUF!$J$2:$J$12484,ECT_EfficiencyCostMaxAnnualUF!$I$2:$I$12484)</f>
        <v>1</v>
      </c>
      <c r="N423" s="5">
        <f>_xlfn.XLOOKUP(_xlfn.CONCAT($B423,$C423,$D423),ECT_EfficiencyCostMaxAnnualUF!$J$2:$J$12484,ECT_EfficiencyCostMaxAnnualUF!$G$2:$G$12484)/1000</f>
        <v>7.5968170950000005</v>
      </c>
      <c r="O423" s="5">
        <f>_xlfn.XLOOKUP(_xlfn.CONCAT($B423,$C423,$D423),ECT_EfficiencyCostMaxAnnualUF!$J$2:$J$12484,ECT_EfficiencyCostMaxAnnualUF!$H$2:$H$12484)</f>
        <v>0</v>
      </c>
      <c r="P423" s="74">
        <f>_xlfn.XLOOKUP(_xlfn.CONCAT($B423,$D423+1),ECT_Lifetime!$D$2:$D$1000,ECT_Lifetime!$C$2:$C$1000)</f>
        <v>20</v>
      </c>
      <c r="Q423" s="1">
        <f>_xlfn.XLOOKUP(_xlfn.CONCAT($B423,$D423),ECT_OperationalInfo!$G$2:$G$362,ECT_OperationalInfo!$D$2:$D$362)</f>
        <v>0.1</v>
      </c>
      <c r="R423">
        <f>_xlfn.XLOOKUP(_xlfn.CONCAT($B423,$D423),ECT_OperationalInfo!$G$2:$G$362,ECT_OperationalInfo!$E$2:$E$362)</f>
        <v>0.06</v>
      </c>
      <c r="S423">
        <f>_xlfn.XLOOKUP(_xlfn.CONCAT($B423,$D423),ECT_OperationalInfo!$G$2:$G$362,ECT_OperationalInfo!$F$2:$F$362)</f>
        <v>0.06</v>
      </c>
      <c r="T423">
        <f>SUMIF(ECT_LegacyCapacity!$F$2:$F$257,_xlfn.CONCAT($C423,$B423),ECT_LegacyCapacity!$E$2:$E$257)*1000-IFERROR(SUMIFS(ECT_LegacyRetirement!$F$2:$F$2701,ECT_LegacyRetirement!$G$2:$G$2701,_xlfn.CONCAT($B423,$C423),ECT_LegacyRetirement!$E$2:$E$2701,"&lt;="&amp;D423)*1000,0)</f>
        <v>3734.75</v>
      </c>
      <c r="U423" s="16">
        <f>IFERROR(SUMIFS(ECT_CapAddBounds!$F$2:$F$5959,ECT_CapAddBounds!$H$2:$H$5959,_xlfn.CONCAT($B423,$C423),ECT_CapAddBounds!$E$2:$E$5959,"&lt;="&amp;D423)*1000,0)</f>
        <v>1499.9999999999995</v>
      </c>
      <c r="V423" s="16">
        <f>IFERROR(SUMIFS(ECT_CapAddBounds!$G$2:$G$5959,ECT_CapAddBounds!$H$2:$H$5959,_xlfn.CONCAT($B423,$C423),ECT_CapAddBounds!$E$2:$E$5959,"&lt;="&amp;D423)*1000,0)</f>
        <v>3951.9999999999995</v>
      </c>
      <c r="W423" s="1">
        <f>CarriersTech_characteristics!$G$7</f>
        <v>13.648968</v>
      </c>
      <c r="X423" s="1">
        <f>CarriersTech_characteristics!$H$5*1000</f>
        <v>1656436.6880000001</v>
      </c>
      <c r="Y423" s="12">
        <v>1</v>
      </c>
      <c r="Z423">
        <v>8.3500000000000005E-2</v>
      </c>
      <c r="AB423" s="1">
        <f>1/L423/(1-Q423)</f>
        <v>4.6519999927447406</v>
      </c>
      <c r="AC423" s="25"/>
      <c r="AD423" s="30">
        <f>X423/(W423*Conversions!$D$2)</f>
        <v>0.43689545093040172</v>
      </c>
      <c r="AE423">
        <v>0</v>
      </c>
      <c r="AF423">
        <f>Y423*Conversions!$D$4</f>
        <v>1.2389175814711242</v>
      </c>
      <c r="AG423" s="3">
        <f t="shared" si="267"/>
        <v>6.3578995135288761</v>
      </c>
      <c r="AH423">
        <f t="shared" si="266"/>
        <v>20</v>
      </c>
      <c r="AI423">
        <f t="shared" si="264"/>
        <v>0.10451929579519206</v>
      </c>
      <c r="AJ423" s="14">
        <f t="shared" si="265"/>
        <v>60.829911502535616</v>
      </c>
    </row>
    <row r="424" spans="1:36" hidden="1" x14ac:dyDescent="0.25">
      <c r="A424">
        <v>6</v>
      </c>
      <c r="B424" t="s">
        <v>19</v>
      </c>
      <c r="C424" t="s">
        <v>8</v>
      </c>
      <c r="D424">
        <f>_xlfn.XLOOKUP(A424,PeriodMap!$A$2:$A$45,PeriodMap!$B$2:$B$45)</f>
        <v>2039</v>
      </c>
      <c r="E424" t="s">
        <v>239</v>
      </c>
      <c r="F424" t="s">
        <v>236</v>
      </c>
      <c r="G424" t="s">
        <v>6</v>
      </c>
      <c r="H424" t="s">
        <v>124</v>
      </c>
      <c r="I424" t="s">
        <v>39</v>
      </c>
      <c r="J424" t="s">
        <v>34</v>
      </c>
      <c r="K424">
        <v>8760</v>
      </c>
      <c r="L424" s="5">
        <f>_xlfn.XLOOKUP(_xlfn.CONCAT($B424,$C424,$D424),ECT_EfficiencyCostMaxAnnualUF!$J$2:$J$12484,ECT_EfficiencyCostMaxAnnualUF!$F$2:$F$12484)</f>
        <v>1</v>
      </c>
      <c r="M424" s="5">
        <f>_xlfn.XLOOKUP(_xlfn.CONCAT($B424,$C424,$D424),ECT_EfficiencyCostMaxAnnualUF!$J$2:$J$12484,ECT_EfficiencyCostMaxAnnualUF!$I$2:$I$12484)</f>
        <v>1</v>
      </c>
      <c r="N424" s="5">
        <f>_xlfn.XLOOKUP(_xlfn.CONCAT($B424,$C424,$D424),ECT_EfficiencyCostMaxAnnualUF!$J$2:$J$12484,ECT_EfficiencyCostMaxAnnualUF!$G$2:$G$12484)/1000</f>
        <v>3.161602802</v>
      </c>
      <c r="O424" s="5">
        <f>_xlfn.XLOOKUP(_xlfn.CONCAT($B424,$C424,$D424),ECT_EfficiencyCostMaxAnnualUF!$J$2:$J$12484,ECT_EfficiencyCostMaxAnnualUF!$H$2:$H$12484)</f>
        <v>0</v>
      </c>
      <c r="P424" s="74">
        <f>_xlfn.XLOOKUP(_xlfn.CONCAT($B424,$D424+1),ECT_Lifetime!$D$2:$D$1000,ECT_Lifetime!$C$2:$C$1000)</f>
        <v>25</v>
      </c>
      <c r="Q424" s="1">
        <f>_xlfn.XLOOKUP(_xlfn.CONCAT($B424,$D424),ECT_OperationalInfo!$G$2:$G$362,ECT_OperationalInfo!$D$2:$D$362)</f>
        <v>7.4999999999999997E-3</v>
      </c>
      <c r="R424">
        <f>_xlfn.XLOOKUP(_xlfn.CONCAT($B424,$D424),ECT_OperationalInfo!$G$2:$G$362,ECT_OperationalInfo!$E$2:$E$362)</f>
        <v>1</v>
      </c>
      <c r="S424">
        <f>_xlfn.XLOOKUP(_xlfn.CONCAT($B424,$D424),ECT_OperationalInfo!$G$2:$G$362,ECT_OperationalInfo!$F$2:$F$362)</f>
        <v>1</v>
      </c>
      <c r="T424">
        <f>SUMIF(ECT_LegacyCapacity!$F$2:$F$257,_xlfn.CONCAT($C424,$B424),ECT_LegacyCapacity!$E$2:$E$257)*1000-IFERROR(SUMIFS(ECT_LegacyRetirement!$F$2:$F$2701,ECT_LegacyRetirement!$G$2:$G$2701,_xlfn.CONCAT($B424,$C424),ECT_LegacyRetirement!$E$2:$E$2701,"&lt;="&amp;D424)*1000,0)</f>
        <v>23881.104206139997</v>
      </c>
      <c r="U424" s="16">
        <f>IFERROR(SUMIFS(ECT_CapAddBounds!$F$2:$F$5959,ECT_CapAddBounds!$H$2:$H$5959,_xlfn.CONCAT($B424,$C424),ECT_CapAddBounds!$E$2:$E$5959,"&lt;="&amp;D424)*1000,0)</f>
        <v>12966.999999999998</v>
      </c>
      <c r="V424" s="16">
        <f>IFERROR(SUMIFS(ECT_CapAddBounds!$G$2:$G$5959,ECT_CapAddBounds!$H$2:$H$5959,_xlfn.CONCAT($B424,$C424),ECT_CapAddBounds!$E$2:$E$5959,"&lt;="&amp;D424)*1000,0)</f>
        <v>88142</v>
      </c>
      <c r="W424" s="25"/>
      <c r="X424" s="29" t="s">
        <v>248</v>
      </c>
      <c r="Y424">
        <v>0.35</v>
      </c>
      <c r="Z424">
        <v>0.105</v>
      </c>
      <c r="AB424" s="25">
        <v>1</v>
      </c>
      <c r="AC424" s="25"/>
      <c r="AD424" s="24"/>
      <c r="AE424">
        <v>0</v>
      </c>
      <c r="AF424">
        <f>Y424*Conversions!$D$4</f>
        <v>0.43362115351489344</v>
      </c>
      <c r="AG424" s="3">
        <f t="shared" si="267"/>
        <v>2.7279816484851067</v>
      </c>
      <c r="AH424">
        <f t="shared" si="266"/>
        <v>25</v>
      </c>
      <c r="AI424">
        <f t="shared" si="264"/>
        <v>0.11442931981310331</v>
      </c>
      <c r="AJ424" s="14">
        <f t="shared" si="265"/>
        <v>23.839883457672403</v>
      </c>
    </row>
    <row r="425" spans="1:36" hidden="1" x14ac:dyDescent="0.25">
      <c r="A425">
        <v>6</v>
      </c>
      <c r="B425" t="s">
        <v>20</v>
      </c>
      <c r="C425" t="s">
        <v>8</v>
      </c>
      <c r="D425">
        <f>_xlfn.XLOOKUP(A425,PeriodMap!$A$2:$A$45,PeriodMap!$B$2:$B$45)</f>
        <v>2039</v>
      </c>
      <c r="E425" t="s">
        <v>239</v>
      </c>
      <c r="F425" t="s">
        <v>237</v>
      </c>
      <c r="G425" t="s">
        <v>6</v>
      </c>
      <c r="H425" t="s">
        <v>124</v>
      </c>
      <c r="I425" t="s">
        <v>39</v>
      </c>
      <c r="J425" t="s">
        <v>34</v>
      </c>
      <c r="K425">
        <v>8760</v>
      </c>
      <c r="L425" s="5">
        <f>_xlfn.XLOOKUP(_xlfn.CONCAT($B425,$C425,$D425),ECT_EfficiencyCostMaxAnnualUF!$J$2:$J$12484,ECT_EfficiencyCostMaxAnnualUF!$F$2:$F$12484)</f>
        <v>1</v>
      </c>
      <c r="M425" s="5">
        <f>_xlfn.XLOOKUP(_xlfn.CONCAT($B425,$C425,$D425),ECT_EfficiencyCostMaxAnnualUF!$J$2:$J$12484,ECT_EfficiencyCostMaxAnnualUF!$I$2:$I$12484)</f>
        <v>1</v>
      </c>
      <c r="N425" s="5">
        <f>_xlfn.XLOOKUP(_xlfn.CONCAT($B425,$C425,$D425),ECT_EfficiencyCostMaxAnnualUF!$J$2:$J$12484,ECT_EfficiencyCostMaxAnnualUF!$G$2:$G$12484)/1000</f>
        <v>3.1012608610000001</v>
      </c>
      <c r="O425" s="5">
        <f>_xlfn.XLOOKUP(_xlfn.CONCAT($B425,$C425,$D425),ECT_EfficiencyCostMaxAnnualUF!$J$2:$J$12484,ECT_EfficiencyCostMaxAnnualUF!$H$2:$H$12484)</f>
        <v>0</v>
      </c>
      <c r="P425" s="74">
        <f>_xlfn.XLOOKUP(_xlfn.CONCAT($B425,$D425+1),ECT_Lifetime!$D$2:$D$1000,ECT_Lifetime!$C$2:$C$1000)</f>
        <v>25</v>
      </c>
      <c r="Q425" s="1">
        <f>_xlfn.XLOOKUP(_xlfn.CONCAT($B425,$D425),ECT_OperationalInfo!$G$2:$G$362,ECT_OperationalInfo!$D$2:$D$362)</f>
        <v>6.0000000000000001E-3</v>
      </c>
      <c r="R425">
        <f>_xlfn.XLOOKUP(_xlfn.CONCAT($B425,$D425),ECT_OperationalInfo!$G$2:$G$362,ECT_OperationalInfo!$E$2:$E$362)</f>
        <v>1</v>
      </c>
      <c r="S425">
        <f>_xlfn.XLOOKUP(_xlfn.CONCAT($B425,$D425),ECT_OperationalInfo!$G$2:$G$362,ECT_OperationalInfo!$F$2:$F$362)</f>
        <v>1</v>
      </c>
      <c r="T425">
        <f>SUMIF(ECT_LegacyCapacity!$F$2:$F$257,_xlfn.CONCAT($C425,$B425),ECT_LegacyCapacity!$E$2:$E$257)*1000-IFERROR(SUMIFS(ECT_LegacyRetirement!$F$2:$F$2701,ECT_LegacyRetirement!$G$2:$G$2701,_xlfn.CONCAT($B425,$C425),ECT_LegacyRetirement!$E$2:$E$2701,"&lt;="&amp;D425)*1000,0)</f>
        <v>2017.3757958600002</v>
      </c>
      <c r="U425" s="16">
        <f>IFERROR(SUMIFS(ECT_CapAddBounds!$F$2:$F$5959,ECT_CapAddBounds!$H$2:$H$5959,_xlfn.CONCAT($B425,$C425),ECT_CapAddBounds!$E$2:$E$5959,"&lt;="&amp;D425)*1000,0)</f>
        <v>8277.0000000000018</v>
      </c>
      <c r="V425" s="16">
        <f>IFERROR(SUMIFS(ECT_CapAddBounds!$G$2:$G$5959,ECT_CapAddBounds!$H$2:$H$5959,_xlfn.CONCAT($B425,$C425),ECT_CapAddBounds!$E$2:$E$5959,"&lt;="&amp;D425)*1000,0)</f>
        <v>27115.000000000011</v>
      </c>
      <c r="W425" s="25"/>
      <c r="X425" s="25"/>
      <c r="Y425">
        <v>0.51</v>
      </c>
      <c r="Z425">
        <v>0.104</v>
      </c>
      <c r="AB425" s="25">
        <v>1</v>
      </c>
      <c r="AC425" s="25"/>
      <c r="AD425" s="24"/>
      <c r="AE425">
        <v>0</v>
      </c>
      <c r="AF425">
        <f>Y425*Conversions!$D$4</f>
        <v>0.63184796655027331</v>
      </c>
      <c r="AG425" s="3">
        <f t="shared" si="267"/>
        <v>2.4694128944497269</v>
      </c>
      <c r="AH425">
        <f t="shared" si="266"/>
        <v>25</v>
      </c>
      <c r="AI425">
        <f t="shared" si="264"/>
        <v>0.11357300490974749</v>
      </c>
      <c r="AJ425" s="14">
        <f t="shared" si="265"/>
        <v>21.742956404227247</v>
      </c>
    </row>
    <row r="426" spans="1:36" hidden="1" x14ac:dyDescent="0.25">
      <c r="A426">
        <v>6</v>
      </c>
      <c r="B426" t="s">
        <v>21</v>
      </c>
      <c r="C426" t="s">
        <v>8</v>
      </c>
      <c r="D426">
        <f>_xlfn.XLOOKUP(A426,PeriodMap!$A$2:$A$45,PeriodMap!$B$2:$B$45)</f>
        <v>2039</v>
      </c>
      <c r="E426" t="s">
        <v>239</v>
      </c>
      <c r="F426" t="s">
        <v>238</v>
      </c>
      <c r="G426" t="s">
        <v>6</v>
      </c>
      <c r="H426" t="s">
        <v>124</v>
      </c>
      <c r="I426" t="s">
        <v>40</v>
      </c>
      <c r="J426" t="s">
        <v>34</v>
      </c>
      <c r="K426">
        <v>8760</v>
      </c>
      <c r="L426" s="5">
        <f>_xlfn.XLOOKUP(_xlfn.CONCAT($B426,$C426,$D426),ECT_EfficiencyCostMaxAnnualUF!$J$2:$J$12484,ECT_EfficiencyCostMaxAnnualUF!$F$2:$F$12484)</f>
        <v>1</v>
      </c>
      <c r="M426" s="5">
        <f>_xlfn.XLOOKUP(_xlfn.CONCAT($B426,$C426,$D426),ECT_EfficiencyCostMaxAnnualUF!$J$2:$J$12484,ECT_EfficiencyCostMaxAnnualUF!$I$2:$I$12484)</f>
        <v>1</v>
      </c>
      <c r="N426" s="5">
        <f>_xlfn.XLOOKUP(_xlfn.CONCAT($B426,$C426,$D426),ECT_EfficiencyCostMaxAnnualUF!$J$2:$J$12484,ECT_EfficiencyCostMaxAnnualUF!$G$2:$G$12484)/1000</f>
        <v>9.8551251269999991</v>
      </c>
      <c r="O426" s="5">
        <f>_xlfn.XLOOKUP(_xlfn.CONCAT($B426,$C426,$D426),ECT_EfficiencyCostMaxAnnualUF!$J$2:$J$12484,ECT_EfficiencyCostMaxAnnualUF!$H$2:$H$12484)</f>
        <v>0</v>
      </c>
      <c r="P426" s="74">
        <f>_xlfn.XLOOKUP(_xlfn.CONCAT($B426,$D426+1),ECT_Lifetime!$D$2:$D$1000,ECT_Lifetime!$C$2:$C$1000)</f>
        <v>25</v>
      </c>
      <c r="Q426" s="1">
        <f>_xlfn.XLOOKUP(_xlfn.CONCAT($B426,$D426),ECT_OperationalInfo!$G$2:$G$362,ECT_OperationalInfo!$D$2:$D$362)</f>
        <v>3.0000000000000001E-3</v>
      </c>
      <c r="R426">
        <f>_xlfn.XLOOKUP(_xlfn.CONCAT($B426,$D426),ECT_OperationalInfo!$G$2:$G$362,ECT_OperationalInfo!$E$2:$E$362)</f>
        <v>1</v>
      </c>
      <c r="S426">
        <f>_xlfn.XLOOKUP(_xlfn.CONCAT($B426,$D426),ECT_OperationalInfo!$G$2:$G$362,ECT_OperationalInfo!$F$2:$F$362)</f>
        <v>1</v>
      </c>
      <c r="T426">
        <f>SUMIF(ECT_LegacyCapacity!$F$2:$F$257,_xlfn.CONCAT($C426,$B426),ECT_LegacyCapacity!$E$2:$E$257)*1000-IFERROR(SUMIFS(ECT_LegacyRetirement!$F$2:$F$2701,ECT_LegacyRetirement!$G$2:$G$2701,_xlfn.CONCAT($B426,$C426),ECT_LegacyRetirement!$E$2:$E$2701,"&lt;="&amp;D426)*1000,0)</f>
        <v>11792.480002000004</v>
      </c>
      <c r="U426" s="16">
        <f>IFERROR(SUMIFS(ECT_CapAddBounds!$F$2:$F$5959,ECT_CapAddBounds!$H$2:$H$5959,_xlfn.CONCAT($B426,$C426),ECT_CapAddBounds!$E$2:$E$5959,"&lt;="&amp;D426)*1000,0)</f>
        <v>20717.999999999996</v>
      </c>
      <c r="V426" s="16">
        <f>IFERROR(SUMIFS(ECT_CapAddBounds!$G$2:$G$5959,ECT_CapAddBounds!$H$2:$H$5959,_xlfn.CONCAT($B426,$C426),ECT_CapAddBounds!$E$2:$E$5959,"&lt;="&amp;D426)*1000,0)</f>
        <v>119844</v>
      </c>
      <c r="W426" s="25"/>
      <c r="X426" s="25"/>
      <c r="Y426">
        <v>0.68</v>
      </c>
      <c r="Z426">
        <v>0.105</v>
      </c>
      <c r="AB426" s="25">
        <v>1</v>
      </c>
      <c r="AC426" s="25"/>
      <c r="AD426" s="24"/>
      <c r="AE426">
        <v>0</v>
      </c>
      <c r="AF426">
        <f>Y426*Conversions!$D$4</f>
        <v>0.84246395540036456</v>
      </c>
      <c r="AG426" s="3">
        <f t="shared" si="267"/>
        <v>9.0126611715996354</v>
      </c>
      <c r="AH426">
        <f t="shared" si="266"/>
        <v>25</v>
      </c>
      <c r="AI426">
        <f t="shared" si="264"/>
        <v>0.11442931981310331</v>
      </c>
      <c r="AJ426" s="14">
        <f t="shared" si="265"/>
        <v>78.761817218873261</v>
      </c>
    </row>
    <row r="427" spans="1:36" s="19" customFormat="1" hidden="1" x14ac:dyDescent="0.25">
      <c r="A427" s="19">
        <v>6</v>
      </c>
      <c r="B427" s="19" t="s">
        <v>23</v>
      </c>
      <c r="C427" s="19" t="s">
        <v>8</v>
      </c>
      <c r="D427" s="19">
        <f>_xlfn.XLOOKUP(A427,PeriodMap!$A$2:$A$45,PeriodMap!$B$2:$B$45)</f>
        <v>2039</v>
      </c>
      <c r="E427" s="19" t="s">
        <v>239</v>
      </c>
      <c r="G427" s="19" t="s">
        <v>6</v>
      </c>
      <c r="H427" s="19" t="s">
        <v>124</v>
      </c>
      <c r="I427" s="19" t="s">
        <v>40</v>
      </c>
      <c r="J427" s="19" t="s">
        <v>34</v>
      </c>
      <c r="K427" s="19">
        <v>8760</v>
      </c>
      <c r="L427" s="37">
        <f>_xlfn.XLOOKUP(_xlfn.CONCAT($B427,$C427,$D427),ECT_EfficiencyCostMaxAnnualUF!$J$2:$J$12484,ECT_EfficiencyCostMaxAnnualUF!$F$2:$F$12484)</f>
        <v>1</v>
      </c>
      <c r="M427" s="37">
        <f>_xlfn.XLOOKUP(_xlfn.CONCAT($B427,$C427,$D427),ECT_EfficiencyCostMaxAnnualUF!$J$2:$J$12484,ECT_EfficiencyCostMaxAnnualUF!$I$2:$I$12484)</f>
        <v>1</v>
      </c>
      <c r="N427" s="37">
        <f>_xlfn.XLOOKUP(_xlfn.CONCAT($B427,$C427,$D427),ECT_EfficiencyCostMaxAnnualUF!$J$2:$J$12484,ECT_EfficiencyCostMaxAnnualUF!$G$2:$G$12484)/1000</f>
        <v>23.126104099999999</v>
      </c>
      <c r="O427" s="37">
        <f>_xlfn.XLOOKUP(_xlfn.CONCAT($B427,$C427,$D427),ECT_EfficiencyCostMaxAnnualUF!$J$2:$J$12484,ECT_EfficiencyCostMaxAnnualUF!$H$2:$H$12484)</f>
        <v>0</v>
      </c>
      <c r="P427" s="82">
        <f>_xlfn.XLOOKUP(_xlfn.CONCAT($B427,$D427+1),ECT_Lifetime!$D$2:$D$1000,ECT_Lifetime!$C$2:$C$1000)</f>
        <v>25</v>
      </c>
      <c r="Q427" s="39">
        <f>_xlfn.XLOOKUP(_xlfn.CONCAT($B427,$D427),ECT_OperationalInfo!$G$2:$G$362,ECT_OperationalInfo!$D$2:$D$362)</f>
        <v>5.0000000000000001E-3</v>
      </c>
      <c r="R427" s="19">
        <f>_xlfn.XLOOKUP(_xlfn.CONCAT($B427,$D427),ECT_OperationalInfo!$G$2:$G$362,ECT_OperationalInfo!$E$2:$E$362)</f>
        <v>1</v>
      </c>
      <c r="S427" s="19">
        <f>_xlfn.XLOOKUP(_xlfn.CONCAT($B427,$D427),ECT_OperationalInfo!$G$2:$G$362,ECT_OperationalInfo!$F$2:$F$362)</f>
        <v>1</v>
      </c>
      <c r="T427" s="19">
        <f>SUMIF(ECT_LegacyCapacity!$F$2:$F$257,_xlfn.CONCAT($C427,$B427),ECT_LegacyCapacity!$E$2:$E$257)*1000-IFERROR(SUMIFS(ECT_LegacyRetirement!$F$2:$F$2701,ECT_LegacyRetirement!$G$2:$G$2701,_xlfn.CONCAT($B427,$C427),ECT_LegacyRetirement!$E$2:$E$2701,"&lt;="&amp;D427)*1000,0)</f>
        <v>0</v>
      </c>
      <c r="U427" s="41">
        <f>IFERROR(SUMIFS(ECT_CapAddBounds!$F$2:$F$5959,ECT_CapAddBounds!$H$2:$H$5959,_xlfn.CONCAT($B427,$C427),ECT_CapAddBounds!$E$2:$E$5959,"&lt;="&amp;D427)*1000,0)</f>
        <v>0</v>
      </c>
      <c r="V427" s="41">
        <f>IFERROR(SUMIFS(ECT_CapAddBounds!$G$2:$G$5959,ECT_CapAddBounds!$H$2:$H$5959,_xlfn.CONCAT($B427,$C427),ECT_CapAddBounds!$E$2:$E$5959,"&lt;="&amp;D427)*1000,0)</f>
        <v>4149.9999999999991</v>
      </c>
      <c r="W427" s="42"/>
      <c r="X427" s="42"/>
      <c r="Y427" s="19">
        <v>6.7</v>
      </c>
      <c r="Z427" s="19">
        <v>0.112</v>
      </c>
      <c r="AA427" s="43"/>
      <c r="AB427" s="42">
        <v>1</v>
      </c>
      <c r="AC427" s="42"/>
      <c r="AD427" s="44"/>
      <c r="AE427" s="19">
        <v>0</v>
      </c>
      <c r="AF427" s="19">
        <f>Y427*Conversions!$D$4</f>
        <v>8.3007477958565321</v>
      </c>
      <c r="AG427" s="38">
        <f t="shared" si="267"/>
        <v>14.825356304143467</v>
      </c>
      <c r="AH427" s="19">
        <f t="shared" si="266"/>
        <v>25</v>
      </c>
      <c r="AI427" s="19">
        <f t="shared" si="264"/>
        <v>0.12047788778229078</v>
      </c>
      <c r="AJ427" s="45">
        <f t="shared" si="265"/>
        <v>123.05458351771227</v>
      </c>
    </row>
    <row r="428" spans="1:36" hidden="1" x14ac:dyDescent="0.25">
      <c r="A428" s="17">
        <v>6</v>
      </c>
      <c r="B428" s="17" t="s">
        <v>13</v>
      </c>
      <c r="C428" s="17" t="s">
        <v>80</v>
      </c>
      <c r="D428" s="17">
        <f>_xlfn.XLOOKUP(A428,PeriodMap!$A$2:$A$45,PeriodMap!$B$2:$B$45)</f>
        <v>2039</v>
      </c>
      <c r="E428" s="17" t="s">
        <v>227</v>
      </c>
      <c r="F428" s="17" t="s">
        <v>229</v>
      </c>
      <c r="G428" s="17" t="s">
        <v>6</v>
      </c>
      <c r="H428" s="17" t="s">
        <v>124</v>
      </c>
      <c r="I428" s="17" t="s">
        <v>33</v>
      </c>
      <c r="J428" s="17" t="s">
        <v>34</v>
      </c>
      <c r="K428" s="17">
        <v>8760</v>
      </c>
      <c r="L428" s="18">
        <f t="shared" ref="L428:S428" si="268">AVERAGE(L416,L404,L392,L380,L368)</f>
        <v>0.38096819999999998</v>
      </c>
      <c r="M428" s="18">
        <f t="shared" si="268"/>
        <v>0.85</v>
      </c>
      <c r="N428" s="18">
        <f t="shared" si="268"/>
        <v>13.721031290000003</v>
      </c>
      <c r="O428" s="18">
        <f t="shared" si="268"/>
        <v>133.5230182</v>
      </c>
      <c r="P428" s="18">
        <f t="shared" si="268"/>
        <v>40</v>
      </c>
      <c r="Q428" s="18">
        <f t="shared" si="268"/>
        <v>6.6000000000000003E-2</v>
      </c>
      <c r="R428" s="18">
        <f t="shared" si="268"/>
        <v>0.3</v>
      </c>
      <c r="S428" s="18">
        <f t="shared" si="268"/>
        <v>0.3</v>
      </c>
      <c r="T428" s="20">
        <f>T368+T380+T392+T404+T416</f>
        <v>229121.96999899999</v>
      </c>
      <c r="U428" s="20">
        <f t="shared" ref="U428:V428" si="269">U368+U380+U392+U404+U416</f>
        <v>35080</v>
      </c>
      <c r="V428" s="20">
        <f t="shared" si="269"/>
        <v>128210.00000000001</v>
      </c>
      <c r="W428" s="1">
        <f>CarriersTech_characteristics!$G$2</f>
        <v>17.207187650000002</v>
      </c>
      <c r="X428" s="1">
        <f>CarriersTech_characteristics!$H$28*1000</f>
        <v>1942097.6230000001</v>
      </c>
      <c r="Y428" s="18">
        <f>AVERAGE(Y416,Y404,Y392,Y380,Y368)</f>
        <v>3</v>
      </c>
      <c r="Z428" s="18">
        <f>AVERAGE(Z416,Z404,Z392,Z380,Z368)</f>
        <v>0.10500000000000001</v>
      </c>
      <c r="AB428" s="1">
        <f>1/L428/(1-Q428)</f>
        <v>2.8103758044980376</v>
      </c>
      <c r="AC428" s="25"/>
      <c r="AD428" s="31">
        <f>X428/(W428*Conversions!$D$2)</f>
        <v>0.40631575182871843</v>
      </c>
      <c r="AE428" s="18">
        <f t="shared" ref="AE428:AJ428" si="270">AVERAGE(AE416,AE404,AE392,AE380,AE368)</f>
        <v>7.8507860294473842E-5</v>
      </c>
      <c r="AF428" s="18">
        <f t="shared" si="270"/>
        <v>3.7167527444133723</v>
      </c>
      <c r="AG428" s="18">
        <f t="shared" si="270"/>
        <v>10.004278545586629</v>
      </c>
      <c r="AH428" s="18">
        <f t="shared" si="270"/>
        <v>40</v>
      </c>
      <c r="AI428" s="18">
        <f t="shared" si="270"/>
        <v>0.10697140835497035</v>
      </c>
      <c r="AJ428" s="18">
        <f t="shared" si="270"/>
        <v>93.522920745221626</v>
      </c>
    </row>
    <row r="429" spans="1:36" hidden="1" x14ac:dyDescent="0.25">
      <c r="A429" s="17">
        <v>6</v>
      </c>
      <c r="B429" s="17" t="s">
        <v>14</v>
      </c>
      <c r="C429" s="17" t="s">
        <v>80</v>
      </c>
      <c r="D429" s="17">
        <f>_xlfn.XLOOKUP(A429,PeriodMap!$A$2:$A$45,PeriodMap!$B$2:$B$45)</f>
        <v>2039</v>
      </c>
      <c r="E429" s="17" t="s">
        <v>227</v>
      </c>
      <c r="F429" s="17" t="s">
        <v>234</v>
      </c>
      <c r="G429" s="17" t="s">
        <v>6</v>
      </c>
      <c r="H429" s="17" t="s">
        <v>124</v>
      </c>
      <c r="I429" s="17" t="s">
        <v>35</v>
      </c>
      <c r="J429" s="17" t="s">
        <v>34</v>
      </c>
      <c r="K429" s="17">
        <v>8760</v>
      </c>
      <c r="L429" s="18">
        <f t="shared" ref="L429:S429" si="271">AVERAGE(L417,L405,L393,L381,L369)</f>
        <v>0.40444272199999992</v>
      </c>
      <c r="M429" s="18">
        <f t="shared" si="271"/>
        <v>0.85</v>
      </c>
      <c r="N429" s="18">
        <f t="shared" si="271"/>
        <v>8.512227803</v>
      </c>
      <c r="O429" s="18">
        <f t="shared" si="271"/>
        <v>0</v>
      </c>
      <c r="P429" s="18">
        <f t="shared" si="271"/>
        <v>25</v>
      </c>
      <c r="Q429" s="18">
        <f t="shared" si="271"/>
        <v>0.02</v>
      </c>
      <c r="R429" s="18">
        <f t="shared" si="271"/>
        <v>0.9</v>
      </c>
      <c r="S429" s="18">
        <f t="shared" si="271"/>
        <v>0.9</v>
      </c>
      <c r="T429" s="20">
        <f t="shared" ref="T429:V429" si="272">T369+T381+T393+T405+T417</f>
        <v>30557.200000000001</v>
      </c>
      <c r="U429" s="20">
        <f t="shared" si="272"/>
        <v>370</v>
      </c>
      <c r="V429" s="20">
        <f t="shared" si="272"/>
        <v>12381.999999999996</v>
      </c>
      <c r="W429" s="1">
        <f>CarriersTech_characteristics!$G$3</f>
        <v>37.681199999999997</v>
      </c>
      <c r="X429" s="1">
        <f>CarriersTech_characteristics!$H$3*1000</f>
        <v>3025024.5490000001</v>
      </c>
      <c r="Y429" s="18">
        <f t="shared" ref="Y429:Z429" si="273">AVERAGE(Y417,Y405,Y393,Y381,Y369)</f>
        <v>2.9</v>
      </c>
      <c r="Z429" s="18">
        <f t="shared" si="273"/>
        <v>0.10500000000000001</v>
      </c>
      <c r="AB429" s="1">
        <f>1/L429/(1-Q429)</f>
        <v>2.5229979617863076</v>
      </c>
      <c r="AC429" s="25"/>
      <c r="AD429" s="31">
        <f>(X429*Conversions!$D$3)/(W429*Conversions!$D$2)</f>
        <v>0.23958587284408495</v>
      </c>
      <c r="AE429" s="18">
        <f t="shared" ref="AE429:AJ429" si="274">AVERAGE(AE417,AE405,AE393,AE381,AE369)</f>
        <v>0</v>
      </c>
      <c r="AF429" s="18">
        <f t="shared" si="274"/>
        <v>3.5928609862662606</v>
      </c>
      <c r="AG429" s="18">
        <f t="shared" si="274"/>
        <v>4.9193668167337403</v>
      </c>
      <c r="AH429" s="18">
        <f t="shared" si="274"/>
        <v>25</v>
      </c>
      <c r="AI429" s="18">
        <f t="shared" si="274"/>
        <v>0.11442931981310331</v>
      </c>
      <c r="AJ429" s="18">
        <f t="shared" si="274"/>
        <v>42.990440079242902</v>
      </c>
    </row>
    <row r="430" spans="1:36" hidden="1" x14ac:dyDescent="0.25">
      <c r="A430" s="17">
        <v>6</v>
      </c>
      <c r="B430" s="17" t="s">
        <v>16</v>
      </c>
      <c r="C430" s="17" t="s">
        <v>80</v>
      </c>
      <c r="D430" s="17">
        <f>_xlfn.XLOOKUP(A430,PeriodMap!$A$2:$A$45,PeriodMap!$B$2:$B$45)</f>
        <v>2039</v>
      </c>
      <c r="E430" s="17" t="s">
        <v>227</v>
      </c>
      <c r="F430" s="17"/>
      <c r="G430" s="17" t="s">
        <v>6</v>
      </c>
      <c r="H430" s="17" t="s">
        <v>124</v>
      </c>
      <c r="I430" s="17" t="s">
        <v>35</v>
      </c>
      <c r="J430" s="17" t="s">
        <v>34</v>
      </c>
      <c r="K430" s="17">
        <v>8760</v>
      </c>
      <c r="L430" s="18">
        <f t="shared" ref="L430:S430" si="275">AVERAGE(L418,L406,L394,L382,L370)</f>
        <v>0.28070162799999998</v>
      </c>
      <c r="M430" s="18">
        <f t="shared" si="275"/>
        <v>0.85</v>
      </c>
      <c r="N430" s="18">
        <f t="shared" si="275"/>
        <v>6.6797506490000007</v>
      </c>
      <c r="O430" s="18">
        <f t="shared" si="275"/>
        <v>0</v>
      </c>
      <c r="P430" s="18">
        <f t="shared" si="275"/>
        <v>25</v>
      </c>
      <c r="Q430" s="18">
        <f t="shared" si="275"/>
        <v>0.01</v>
      </c>
      <c r="R430" s="18">
        <f t="shared" si="275"/>
        <v>1</v>
      </c>
      <c r="S430" s="18">
        <f t="shared" si="275"/>
        <v>1</v>
      </c>
      <c r="T430" s="20">
        <f t="shared" ref="T430:V430" si="276">T370+T382+T394+T406+T418</f>
        <v>0</v>
      </c>
      <c r="U430" s="20">
        <f t="shared" si="276"/>
        <v>0</v>
      </c>
      <c r="V430" s="20">
        <f t="shared" si="276"/>
        <v>39000.000000000044</v>
      </c>
      <c r="W430" s="1">
        <f>CarriersTech_characteristics!$G$3</f>
        <v>37.681199999999997</v>
      </c>
      <c r="X430" s="1">
        <f>CarriersTech_characteristics!$H$3*1000</f>
        <v>3025024.5490000001</v>
      </c>
      <c r="Y430" s="18">
        <f t="shared" ref="Y430:Z430" si="277">AVERAGE(Y418,Y406,Y394,Y382,Y370)</f>
        <v>0.7</v>
      </c>
      <c r="Z430" s="18">
        <f t="shared" si="277"/>
        <v>0.10500000000000001</v>
      </c>
      <c r="AB430" s="1">
        <f>1/L430/(1-Q430)</f>
        <v>3.5984864687033813</v>
      </c>
      <c r="AC430" s="25"/>
      <c r="AD430" s="31">
        <f>(X430*Conversions!$D$3)/(W430*Conversions!$D$2)</f>
        <v>0.23958587284408495</v>
      </c>
      <c r="AE430" s="18">
        <f t="shared" ref="AE430:AJ430" si="278">AVERAGE(AE418,AE406,AE394,AE382,AE370)</f>
        <v>0</v>
      </c>
      <c r="AF430" s="18">
        <f t="shared" si="278"/>
        <v>0.86724230702978689</v>
      </c>
      <c r="AG430" s="18">
        <f t="shared" si="278"/>
        <v>5.8125083419702133</v>
      </c>
      <c r="AH430" s="18">
        <f t="shared" si="278"/>
        <v>25</v>
      </c>
      <c r="AI430" s="18">
        <f t="shared" si="278"/>
        <v>0.11442931981310331</v>
      </c>
      <c r="AJ430" s="18">
        <f t="shared" si="278"/>
        <v>50.795620837943865</v>
      </c>
    </row>
    <row r="431" spans="1:36" hidden="1" x14ac:dyDescent="0.25">
      <c r="A431" s="17">
        <v>6</v>
      </c>
      <c r="B431" s="17" t="s">
        <v>17</v>
      </c>
      <c r="C431" s="17" t="s">
        <v>80</v>
      </c>
      <c r="D431" s="17">
        <f>_xlfn.XLOOKUP(A431,PeriodMap!$A$2:$A$45,PeriodMap!$B$2:$B$45)</f>
        <v>2039</v>
      </c>
      <c r="E431" s="17" t="s">
        <v>227</v>
      </c>
      <c r="F431" s="17" t="s">
        <v>235</v>
      </c>
      <c r="G431" s="17" t="s">
        <v>6</v>
      </c>
      <c r="H431" s="17" t="s">
        <v>124</v>
      </c>
      <c r="I431" s="17" t="s">
        <v>36</v>
      </c>
      <c r="J431" s="17" t="s">
        <v>34</v>
      </c>
      <c r="K431" s="17">
        <v>8760</v>
      </c>
      <c r="L431" s="18">
        <f t="shared" ref="L431:S431" si="279">AVERAGE(L419,L407,L395,L383,L371)</f>
        <v>1</v>
      </c>
      <c r="M431" s="18">
        <f t="shared" si="279"/>
        <v>0.70916666699999997</v>
      </c>
      <c r="N431" s="18">
        <f t="shared" si="279"/>
        <v>20.833210350000002</v>
      </c>
      <c r="O431" s="18">
        <f t="shared" si="279"/>
        <v>0</v>
      </c>
      <c r="P431" s="18">
        <f t="shared" si="279"/>
        <v>40</v>
      </c>
      <c r="Q431" s="18">
        <f t="shared" si="279"/>
        <v>0.10780000000000001</v>
      </c>
      <c r="R431" s="18">
        <f t="shared" si="279"/>
        <v>0.01</v>
      </c>
      <c r="S431" s="18">
        <f t="shared" si="279"/>
        <v>0.01</v>
      </c>
      <c r="T431" s="20">
        <f t="shared" ref="T431:V431" si="280">T371+T383+T395+T407+T419</f>
        <v>8180.0099999999993</v>
      </c>
      <c r="U431" s="20">
        <f t="shared" si="280"/>
        <v>8200</v>
      </c>
      <c r="V431" s="20">
        <f t="shared" si="280"/>
        <v>14193.999999999993</v>
      </c>
      <c r="W431" s="27"/>
      <c r="X431" s="27"/>
      <c r="Y431" s="18">
        <f t="shared" ref="Y431:Z431" si="281">AVERAGE(Y419,Y407,Y395,Y383,Y371)</f>
        <v>4.3</v>
      </c>
      <c r="Z431" s="18">
        <f t="shared" si="281"/>
        <v>0.10500000000000001</v>
      </c>
      <c r="AB431" s="1">
        <f>1/L431/(1-Q431)</f>
        <v>1.1208249271463797</v>
      </c>
      <c r="AC431" s="25"/>
      <c r="AD431" s="26"/>
      <c r="AE431" s="18">
        <f t="shared" ref="AE431:AJ431" si="282">AVERAGE(AE419,AE407,AE395,AE383,AE371)</f>
        <v>0</v>
      </c>
      <c r="AF431" s="18">
        <f t="shared" si="282"/>
        <v>5.3273456003258337</v>
      </c>
      <c r="AG431" s="18">
        <f t="shared" si="282"/>
        <v>15.505864749674169</v>
      </c>
      <c r="AH431" s="18">
        <f t="shared" si="282"/>
        <v>40</v>
      </c>
      <c r="AI431" s="18">
        <f t="shared" si="282"/>
        <v>0.10697140835497035</v>
      </c>
      <c r="AJ431" s="18">
        <f t="shared" si="282"/>
        <v>144.95335705238193</v>
      </c>
    </row>
    <row r="432" spans="1:36" hidden="1" x14ac:dyDescent="0.25">
      <c r="A432" s="17">
        <v>6</v>
      </c>
      <c r="B432" s="17" t="s">
        <v>22</v>
      </c>
      <c r="C432" s="17" t="s">
        <v>80</v>
      </c>
      <c r="D432" s="17">
        <f>_xlfn.XLOOKUP(A432,PeriodMap!$A$2:$A$45,PeriodMap!$B$2:$B$45)</f>
        <v>2039</v>
      </c>
      <c r="E432" s="17" t="s">
        <v>227</v>
      </c>
      <c r="F432" s="17"/>
      <c r="G432" s="17" t="s">
        <v>6</v>
      </c>
      <c r="H432" s="17" t="s">
        <v>124</v>
      </c>
      <c r="I432" s="17" t="s">
        <v>36</v>
      </c>
      <c r="J432" s="17" t="s">
        <v>34</v>
      </c>
      <c r="K432" s="17">
        <v>8760</v>
      </c>
      <c r="L432" s="18">
        <f t="shared" ref="L432:S432" si="283">AVERAGE(L420,L408,L396,L384,L372)</f>
        <v>1</v>
      </c>
      <c r="M432" s="18">
        <f t="shared" si="283"/>
        <v>0.70916666699999997</v>
      </c>
      <c r="N432" s="18">
        <f t="shared" si="283"/>
        <v>35.289429389999995</v>
      </c>
      <c r="O432" s="18">
        <f t="shared" si="283"/>
        <v>0</v>
      </c>
      <c r="P432" s="18">
        <f t="shared" si="283"/>
        <v>30</v>
      </c>
      <c r="Q432" s="18">
        <f t="shared" si="283"/>
        <v>0.05</v>
      </c>
      <c r="R432" s="18">
        <f t="shared" si="283"/>
        <v>0.01</v>
      </c>
      <c r="S432" s="18">
        <f t="shared" si="283"/>
        <v>0.01</v>
      </c>
      <c r="T432" s="20">
        <f t="shared" ref="T432:V432" si="284">T372+T384+T396+T408+T420</f>
        <v>0</v>
      </c>
      <c r="U432" s="20">
        <f t="shared" si="284"/>
        <v>500</v>
      </c>
      <c r="V432" s="20">
        <f t="shared" si="284"/>
        <v>1859.0000000000002</v>
      </c>
      <c r="W432" s="27"/>
      <c r="X432" s="27"/>
      <c r="Y432" s="18">
        <f t="shared" ref="Y432:Z432" si="285">AVERAGE(Y420,Y408,Y396,Y384,Y372)</f>
        <v>5</v>
      </c>
      <c r="Z432" s="18">
        <f t="shared" si="285"/>
        <v>0.10500000000000001</v>
      </c>
      <c r="AB432" s="1">
        <f>1/L432/(1-Q432)</f>
        <v>1.0526315789473684</v>
      </c>
      <c r="AC432" s="25"/>
      <c r="AD432" s="26"/>
      <c r="AE432" s="18">
        <f t="shared" ref="AE432:AJ432" si="286">AVERAGE(AE420,AE408,AE396,AE384,AE372)</f>
        <v>0</v>
      </c>
      <c r="AF432" s="18">
        <f t="shared" si="286"/>
        <v>6.1945879073556211</v>
      </c>
      <c r="AG432" s="18">
        <f t="shared" si="286"/>
        <v>29.094841482644377</v>
      </c>
      <c r="AH432" s="18">
        <f t="shared" si="286"/>
        <v>30</v>
      </c>
      <c r="AI432" s="18">
        <f t="shared" si="286"/>
        <v>0.11052848152960512</v>
      </c>
      <c r="AJ432" s="18">
        <f t="shared" si="286"/>
        <v>263.2338839727143</v>
      </c>
    </row>
    <row r="433" spans="1:36" hidden="1" x14ac:dyDescent="0.25">
      <c r="A433" s="17">
        <v>6</v>
      </c>
      <c r="B433" s="17" t="s">
        <v>15</v>
      </c>
      <c r="C433" s="17" t="s">
        <v>80</v>
      </c>
      <c r="D433" s="17">
        <f>_xlfn.XLOOKUP(A433,PeriodMap!$A$2:$A$45,PeriodMap!$B$2:$B$45)</f>
        <v>2039</v>
      </c>
      <c r="E433" s="17" t="s">
        <v>231</v>
      </c>
      <c r="F433" s="17" t="s">
        <v>232</v>
      </c>
      <c r="G433" s="17" t="s">
        <v>6</v>
      </c>
      <c r="H433" s="17" t="s">
        <v>124</v>
      </c>
      <c r="I433" s="17" t="s">
        <v>37</v>
      </c>
      <c r="J433" s="17" t="s">
        <v>34</v>
      </c>
      <c r="K433" s="17">
        <v>8760</v>
      </c>
      <c r="L433" s="18">
        <f t="shared" ref="L433:S433" si="287">AVERAGE(L421,L409,L397,L385,L373)</f>
        <v>1</v>
      </c>
      <c r="M433" s="18">
        <f t="shared" si="287"/>
        <v>1</v>
      </c>
      <c r="N433" s="18">
        <f t="shared" si="287"/>
        <v>19.631814519999999</v>
      </c>
      <c r="O433" s="18">
        <f t="shared" si="287"/>
        <v>0</v>
      </c>
      <c r="P433" s="18">
        <f t="shared" si="287"/>
        <v>40</v>
      </c>
      <c r="Q433" s="18">
        <f t="shared" si="287"/>
        <v>6.0000000000000001E-3</v>
      </c>
      <c r="R433" s="18">
        <f t="shared" si="287"/>
        <v>1</v>
      </c>
      <c r="S433" s="18">
        <f t="shared" si="287"/>
        <v>1</v>
      </c>
      <c r="T433" s="20">
        <f t="shared" ref="T433:V433" si="288">T373+T385+T397+T409+T421</f>
        <v>46491.18</v>
      </c>
      <c r="U433" s="20">
        <f t="shared" si="288"/>
        <v>16798</v>
      </c>
      <c r="V433" s="20">
        <f t="shared" si="288"/>
        <v>25317.999999999993</v>
      </c>
      <c r="W433" s="25"/>
      <c r="X433" s="28"/>
      <c r="Y433" s="18">
        <f t="shared" ref="Y433:Z433" si="289">AVERAGE(Y421,Y409,Y397,Y385,Y373)</f>
        <v>4.4000000000000004</v>
      </c>
      <c r="Z433" s="18">
        <f t="shared" si="289"/>
        <v>0.10500000000000001</v>
      </c>
      <c r="AB433" s="24"/>
      <c r="AC433" s="1">
        <f>L433-Q433</f>
        <v>0.99399999999999999</v>
      </c>
      <c r="AD433" s="24"/>
      <c r="AE433" s="18">
        <f t="shared" ref="AE433:AJ433" si="290">AVERAGE(AE421,AE409,AE397,AE385,AE373)</f>
        <v>0</v>
      </c>
      <c r="AF433" s="18">
        <f t="shared" si="290"/>
        <v>5.4512373584729472</v>
      </c>
      <c r="AG433" s="18">
        <f t="shared" si="290"/>
        <v>14.180577161527051</v>
      </c>
      <c r="AH433" s="18">
        <f t="shared" si="290"/>
        <v>40</v>
      </c>
      <c r="AI433" s="18">
        <f t="shared" si="290"/>
        <v>0.10697140835497035</v>
      </c>
      <c r="AJ433" s="18">
        <f t="shared" si="290"/>
        <v>132.56418121065303</v>
      </c>
    </row>
    <row r="434" spans="1:36" hidden="1" x14ac:dyDescent="0.25">
      <c r="A434" s="17">
        <v>6</v>
      </c>
      <c r="B434" s="17" t="s">
        <v>18</v>
      </c>
      <c r="C434" s="17" t="s">
        <v>80</v>
      </c>
      <c r="D434" s="17">
        <f>_xlfn.XLOOKUP(A434,PeriodMap!$A$2:$A$45,PeriodMap!$B$2:$B$45)</f>
        <v>2039</v>
      </c>
      <c r="E434" s="17" t="s">
        <v>231</v>
      </c>
      <c r="F434" s="17" t="s">
        <v>233</v>
      </c>
      <c r="G434" s="17" t="s">
        <v>6</v>
      </c>
      <c r="H434" s="17" t="s">
        <v>124</v>
      </c>
      <c r="I434" s="17" t="s">
        <v>37</v>
      </c>
      <c r="J434" s="17" t="s">
        <v>34</v>
      </c>
      <c r="K434" s="17">
        <v>8760</v>
      </c>
      <c r="L434" s="18">
        <f t="shared" ref="L434:S434" si="291">AVERAGE(L422,L410,L398,L386,L374)</f>
        <v>1</v>
      </c>
      <c r="M434" s="18">
        <f t="shared" si="291"/>
        <v>1</v>
      </c>
      <c r="N434" s="18">
        <f t="shared" si="291"/>
        <v>11.825348760000001</v>
      </c>
      <c r="O434" s="18">
        <f t="shared" si="291"/>
        <v>0</v>
      </c>
      <c r="P434" s="18">
        <f t="shared" si="291"/>
        <v>35</v>
      </c>
      <c r="Q434" s="18">
        <f t="shared" si="291"/>
        <v>0.01</v>
      </c>
      <c r="R434" s="18">
        <f t="shared" si="291"/>
        <v>1</v>
      </c>
      <c r="S434" s="18">
        <f t="shared" si="291"/>
        <v>1</v>
      </c>
      <c r="T434" s="20">
        <f t="shared" ref="T434:V434" si="292">T374+T386+T398+T410+T422</f>
        <v>4939.05</v>
      </c>
      <c r="U434" s="20">
        <f t="shared" si="292"/>
        <v>538.00000000000023</v>
      </c>
      <c r="V434" s="20">
        <f t="shared" si="292"/>
        <v>10407.999999999993</v>
      </c>
      <c r="W434" s="25"/>
      <c r="X434" s="28"/>
      <c r="Y434" s="18">
        <f t="shared" ref="Y434:Z434" si="293">AVERAGE(Y422,Y410,Y398,Y386,Y374)</f>
        <v>2.4</v>
      </c>
      <c r="Z434" s="18">
        <f t="shared" si="293"/>
        <v>8.3500000000000005E-2</v>
      </c>
      <c r="AB434" s="24"/>
      <c r="AC434" s="1">
        <f>L434-Q434</f>
        <v>0.99</v>
      </c>
      <c r="AD434" s="24"/>
      <c r="AE434" s="18">
        <f t="shared" ref="AE434:AJ434" si="294">AVERAGE(AE422,AE410,AE398,AE386,AE374)</f>
        <v>0</v>
      </c>
      <c r="AF434" s="18">
        <f t="shared" si="294"/>
        <v>2.973402195530698</v>
      </c>
      <c r="AG434" s="18">
        <f t="shared" si="294"/>
        <v>8.8519465644693032</v>
      </c>
      <c r="AH434" s="18">
        <f t="shared" si="294"/>
        <v>35</v>
      </c>
      <c r="AI434" s="18">
        <f t="shared" si="294"/>
        <v>8.8866958914066166E-2</v>
      </c>
      <c r="AJ434" s="18">
        <f t="shared" si="294"/>
        <v>99.608973600965513</v>
      </c>
    </row>
    <row r="435" spans="1:36" hidden="1" x14ac:dyDescent="0.25">
      <c r="A435" s="17">
        <v>6</v>
      </c>
      <c r="B435" s="17" t="s">
        <v>7</v>
      </c>
      <c r="C435" s="17" t="s">
        <v>80</v>
      </c>
      <c r="D435" s="17">
        <f>_xlfn.XLOOKUP(A435,PeriodMap!$A$2:$A$45,PeriodMap!$B$2:$B$45)</f>
        <v>2039</v>
      </c>
      <c r="E435" s="17" t="s">
        <v>227</v>
      </c>
      <c r="F435" s="17" t="s">
        <v>230</v>
      </c>
      <c r="G435" s="17" t="s">
        <v>6</v>
      </c>
      <c r="H435" s="17" t="s">
        <v>124</v>
      </c>
      <c r="I435" s="17" t="s">
        <v>38</v>
      </c>
      <c r="J435" s="17" t="s">
        <v>34</v>
      </c>
      <c r="K435" s="17">
        <v>8760</v>
      </c>
      <c r="L435" s="18">
        <f t="shared" ref="L435:S435" si="295">AVERAGE(L423,L411,L399,L387,L375)</f>
        <v>0.23884589699999997</v>
      </c>
      <c r="M435" s="18">
        <f t="shared" si="295"/>
        <v>1</v>
      </c>
      <c r="N435" s="18">
        <f t="shared" si="295"/>
        <v>7.5968170950000005</v>
      </c>
      <c r="O435" s="18">
        <f t="shared" si="295"/>
        <v>0</v>
      </c>
      <c r="P435" s="18">
        <f t="shared" si="295"/>
        <v>20</v>
      </c>
      <c r="Q435" s="18">
        <f t="shared" si="295"/>
        <v>0.1</v>
      </c>
      <c r="R435" s="18">
        <f t="shared" si="295"/>
        <v>0.06</v>
      </c>
      <c r="S435" s="18">
        <f t="shared" si="295"/>
        <v>0.06</v>
      </c>
      <c r="T435" s="20">
        <f t="shared" ref="T435:V435" si="296">T375+T387+T399+T411+T423</f>
        <v>10830.04</v>
      </c>
      <c r="U435" s="20">
        <f t="shared" si="296"/>
        <v>4347</v>
      </c>
      <c r="V435" s="20">
        <f t="shared" si="296"/>
        <v>11681.999999999998</v>
      </c>
      <c r="W435" s="1">
        <f>CarriersTech_characteristics!$G$7</f>
        <v>13.648968</v>
      </c>
      <c r="X435" s="1">
        <f>CarriersTech_characteristics!$H$5*1000</f>
        <v>1656436.6880000001</v>
      </c>
      <c r="Y435" s="18">
        <f t="shared" ref="Y435:Z435" si="297">AVERAGE(Y423,Y411,Y399,Y387,Y375)</f>
        <v>1</v>
      </c>
      <c r="Z435" s="18">
        <f t="shared" si="297"/>
        <v>8.3500000000000005E-2</v>
      </c>
      <c r="AB435" s="1">
        <f>1/L435/(1-Q435)</f>
        <v>4.6519999927447415</v>
      </c>
      <c r="AC435" s="25"/>
      <c r="AD435" s="30">
        <f>X435/(W435*Conversions!$D$2)</f>
        <v>0.43689545093040172</v>
      </c>
      <c r="AE435" s="18">
        <f t="shared" ref="AE435:AJ435" si="298">AVERAGE(AE423,AE411,AE399,AE387,AE375)</f>
        <v>0</v>
      </c>
      <c r="AF435" s="18">
        <f t="shared" si="298"/>
        <v>1.2389175814711242</v>
      </c>
      <c r="AG435" s="18">
        <f t="shared" si="298"/>
        <v>6.3578995135288761</v>
      </c>
      <c r="AH435" s="18">
        <f t="shared" si="298"/>
        <v>20</v>
      </c>
      <c r="AI435" s="18">
        <f t="shared" si="298"/>
        <v>0.10451929579519206</v>
      </c>
      <c r="AJ435" s="18">
        <f t="shared" si="298"/>
        <v>60.829911502535616</v>
      </c>
    </row>
    <row r="436" spans="1:36" hidden="1" x14ac:dyDescent="0.25">
      <c r="A436" s="17">
        <v>6</v>
      </c>
      <c r="B436" s="17" t="s">
        <v>19</v>
      </c>
      <c r="C436" s="17" t="s">
        <v>80</v>
      </c>
      <c r="D436" s="17">
        <f>_xlfn.XLOOKUP(A436,PeriodMap!$A$2:$A$45,PeriodMap!$B$2:$B$45)</f>
        <v>2039</v>
      </c>
      <c r="E436" s="17" t="s">
        <v>239</v>
      </c>
      <c r="F436" s="17" t="s">
        <v>236</v>
      </c>
      <c r="G436" s="17" t="s">
        <v>6</v>
      </c>
      <c r="H436" s="17" t="s">
        <v>124</v>
      </c>
      <c r="I436" s="17" t="s">
        <v>39</v>
      </c>
      <c r="J436" s="17" t="s">
        <v>34</v>
      </c>
      <c r="K436" s="17">
        <v>8760</v>
      </c>
      <c r="L436" s="18">
        <f t="shared" ref="L436:S436" si="299">AVERAGE(L424,L412,L400,L388,L376)</f>
        <v>1</v>
      </c>
      <c r="M436" s="18">
        <f t="shared" si="299"/>
        <v>1</v>
      </c>
      <c r="N436" s="18">
        <f t="shared" si="299"/>
        <v>3.161602802</v>
      </c>
      <c r="O436" s="18">
        <f t="shared" si="299"/>
        <v>0</v>
      </c>
      <c r="P436" s="18">
        <f t="shared" si="299"/>
        <v>25</v>
      </c>
      <c r="Q436" s="18">
        <f t="shared" si="299"/>
        <v>7.4999999999999997E-3</v>
      </c>
      <c r="R436" s="18">
        <f t="shared" si="299"/>
        <v>1</v>
      </c>
      <c r="S436" s="18">
        <f t="shared" si="299"/>
        <v>1</v>
      </c>
      <c r="T436" s="20">
        <f t="shared" ref="T436:V436" si="300">T376+T388+T400+T412+T424</f>
        <v>56196.211416109989</v>
      </c>
      <c r="U436" s="20">
        <f t="shared" si="300"/>
        <v>90048</v>
      </c>
      <c r="V436" s="20">
        <f t="shared" si="300"/>
        <v>612388</v>
      </c>
      <c r="W436" s="25"/>
      <c r="X436" s="29" t="s">
        <v>248</v>
      </c>
      <c r="Y436" s="18">
        <f t="shared" ref="Y436:Z436" si="301">AVERAGE(Y424,Y412,Y400,Y388,Y376)</f>
        <v>0.35</v>
      </c>
      <c r="Z436" s="18">
        <f t="shared" si="301"/>
        <v>0.10500000000000001</v>
      </c>
      <c r="AB436" s="25">
        <v>1</v>
      </c>
      <c r="AC436" s="25"/>
      <c r="AD436" s="24"/>
      <c r="AE436" s="18">
        <f t="shared" ref="AE436:AJ436" si="302">AVERAGE(AE424,AE412,AE400,AE388,AE376)</f>
        <v>0</v>
      </c>
      <c r="AF436" s="18">
        <f t="shared" si="302"/>
        <v>0.43362115351489344</v>
      </c>
      <c r="AG436" s="18">
        <f t="shared" si="302"/>
        <v>2.7279816484851067</v>
      </c>
      <c r="AH436" s="18">
        <f t="shared" si="302"/>
        <v>25</v>
      </c>
      <c r="AI436" s="18">
        <f t="shared" si="302"/>
        <v>0.11442931981310331</v>
      </c>
      <c r="AJ436" s="18">
        <f t="shared" si="302"/>
        <v>23.839883457672403</v>
      </c>
    </row>
    <row r="437" spans="1:36" hidden="1" x14ac:dyDescent="0.25">
      <c r="A437" s="17">
        <v>6</v>
      </c>
      <c r="B437" s="17" t="s">
        <v>20</v>
      </c>
      <c r="C437" s="17" t="s">
        <v>80</v>
      </c>
      <c r="D437" s="17">
        <f>_xlfn.XLOOKUP(A437,PeriodMap!$A$2:$A$45,PeriodMap!$B$2:$B$45)</f>
        <v>2039</v>
      </c>
      <c r="E437" s="17" t="s">
        <v>239</v>
      </c>
      <c r="F437" s="17" t="s">
        <v>237</v>
      </c>
      <c r="G437" s="17" t="s">
        <v>6</v>
      </c>
      <c r="H437" s="17" t="s">
        <v>124</v>
      </c>
      <c r="I437" s="17" t="s">
        <v>39</v>
      </c>
      <c r="J437" s="17" t="s">
        <v>34</v>
      </c>
      <c r="K437" s="17">
        <v>8760</v>
      </c>
      <c r="L437" s="18">
        <f t="shared" ref="L437:S437" si="303">AVERAGE(L425,L413,L401,L389,L377)</f>
        <v>1</v>
      </c>
      <c r="M437" s="18">
        <f t="shared" si="303"/>
        <v>1</v>
      </c>
      <c r="N437" s="18">
        <f t="shared" si="303"/>
        <v>3.1012608610000001</v>
      </c>
      <c r="O437" s="18">
        <f t="shared" si="303"/>
        <v>0</v>
      </c>
      <c r="P437" s="18">
        <f t="shared" si="303"/>
        <v>25</v>
      </c>
      <c r="Q437" s="18">
        <f t="shared" si="303"/>
        <v>6.0000000000000001E-3</v>
      </c>
      <c r="R437" s="18">
        <f t="shared" si="303"/>
        <v>1</v>
      </c>
      <c r="S437" s="18">
        <f t="shared" si="303"/>
        <v>1</v>
      </c>
      <c r="T437" s="20">
        <f t="shared" ref="T437:V437" si="304">T377+T389+T401+T413+T425</f>
        <v>9013.5585875899997</v>
      </c>
      <c r="U437" s="20">
        <f t="shared" si="304"/>
        <v>45868</v>
      </c>
      <c r="V437" s="20">
        <f t="shared" si="304"/>
        <v>176902</v>
      </c>
      <c r="W437" s="25"/>
      <c r="X437" s="25"/>
      <c r="Y437" s="18">
        <f t="shared" ref="Y437:Z437" si="305">AVERAGE(Y425,Y413,Y401,Y389,Y377)</f>
        <v>0.51</v>
      </c>
      <c r="Z437" s="18">
        <f t="shared" si="305"/>
        <v>0.10400000000000001</v>
      </c>
      <c r="AB437" s="25">
        <v>1</v>
      </c>
      <c r="AC437" s="25"/>
      <c r="AD437" s="24"/>
      <c r="AE437" s="18">
        <f t="shared" ref="AE437:AJ437" si="306">AVERAGE(AE425,AE413,AE401,AE389,AE377)</f>
        <v>0</v>
      </c>
      <c r="AF437" s="18">
        <f t="shared" si="306"/>
        <v>0.63184796655027331</v>
      </c>
      <c r="AG437" s="18">
        <f t="shared" si="306"/>
        <v>2.4694128944497269</v>
      </c>
      <c r="AH437" s="18">
        <f t="shared" si="306"/>
        <v>25</v>
      </c>
      <c r="AI437" s="18">
        <f t="shared" si="306"/>
        <v>0.11357300490974749</v>
      </c>
      <c r="AJ437" s="18">
        <f t="shared" si="306"/>
        <v>21.742956404227247</v>
      </c>
    </row>
    <row r="438" spans="1:36" hidden="1" x14ac:dyDescent="0.25">
      <c r="A438" s="17">
        <v>6</v>
      </c>
      <c r="B438" s="17" t="s">
        <v>21</v>
      </c>
      <c r="C438" s="17" t="s">
        <v>80</v>
      </c>
      <c r="D438" s="17">
        <f>_xlfn.XLOOKUP(A438,PeriodMap!$A$2:$A$45,PeriodMap!$B$2:$B$45)</f>
        <v>2039</v>
      </c>
      <c r="E438" s="17" t="s">
        <v>239</v>
      </c>
      <c r="F438" s="17" t="s">
        <v>238</v>
      </c>
      <c r="G438" s="17" t="s">
        <v>6</v>
      </c>
      <c r="H438" s="17" t="s">
        <v>124</v>
      </c>
      <c r="I438" s="17" t="s">
        <v>40</v>
      </c>
      <c r="J438" s="17" t="s">
        <v>34</v>
      </c>
      <c r="K438" s="17">
        <v>8760</v>
      </c>
      <c r="L438" s="18">
        <f t="shared" ref="L438:S438" si="307">AVERAGE(L426,L414,L402,L390,L378)</f>
        <v>1</v>
      </c>
      <c r="M438" s="18">
        <f t="shared" si="307"/>
        <v>1</v>
      </c>
      <c r="N438" s="18">
        <f t="shared" si="307"/>
        <v>9.8551251269999991</v>
      </c>
      <c r="O438" s="18">
        <f t="shared" si="307"/>
        <v>0</v>
      </c>
      <c r="P438" s="18">
        <f t="shared" si="307"/>
        <v>25</v>
      </c>
      <c r="Q438" s="18">
        <f t="shared" si="307"/>
        <v>3.0000000000000001E-3</v>
      </c>
      <c r="R438" s="18">
        <f t="shared" si="307"/>
        <v>1</v>
      </c>
      <c r="S438" s="18">
        <f t="shared" si="307"/>
        <v>1</v>
      </c>
      <c r="T438" s="20">
        <f t="shared" ref="T438:V438" si="308">T378+T390+T402+T414+T426</f>
        <v>25131.550000000003</v>
      </c>
      <c r="U438" s="20">
        <f t="shared" si="308"/>
        <v>44714</v>
      </c>
      <c r="V438" s="20">
        <f t="shared" si="308"/>
        <v>304617.00000000012</v>
      </c>
      <c r="W438" s="25"/>
      <c r="X438" s="25"/>
      <c r="Y438" s="18">
        <f t="shared" ref="Y438:Z438" si="309">AVERAGE(Y426,Y414,Y402,Y390,Y378)</f>
        <v>0.68</v>
      </c>
      <c r="Z438" s="18">
        <f t="shared" si="309"/>
        <v>0.10500000000000001</v>
      </c>
      <c r="AB438" s="25">
        <v>1</v>
      </c>
      <c r="AC438" s="25"/>
      <c r="AD438" s="24"/>
      <c r="AE438" s="18">
        <f t="shared" ref="AE438:AJ438" si="310">AVERAGE(AE426,AE414,AE402,AE390,AE378)</f>
        <v>0</v>
      </c>
      <c r="AF438" s="18">
        <f t="shared" si="310"/>
        <v>0.84246395540036456</v>
      </c>
      <c r="AG438" s="18">
        <f t="shared" si="310"/>
        <v>9.0126611715996354</v>
      </c>
      <c r="AH438" s="18">
        <f t="shared" si="310"/>
        <v>25</v>
      </c>
      <c r="AI438" s="18">
        <f t="shared" si="310"/>
        <v>0.11442931981310331</v>
      </c>
      <c r="AJ438" s="18">
        <f t="shared" si="310"/>
        <v>78.761817218873261</v>
      </c>
    </row>
    <row r="439" spans="1:36" s="19" customFormat="1" hidden="1" x14ac:dyDescent="0.25">
      <c r="A439" s="83">
        <v>6</v>
      </c>
      <c r="B439" s="83" t="s">
        <v>23</v>
      </c>
      <c r="C439" s="83" t="s">
        <v>80</v>
      </c>
      <c r="D439" s="83">
        <f>_xlfn.XLOOKUP(A439,PeriodMap!$A$2:$A$45,PeriodMap!$B$2:$B$45)</f>
        <v>2039</v>
      </c>
      <c r="E439" s="83" t="s">
        <v>239</v>
      </c>
      <c r="F439" s="83"/>
      <c r="G439" s="83" t="s">
        <v>6</v>
      </c>
      <c r="H439" s="83" t="s">
        <v>124</v>
      </c>
      <c r="I439" s="83" t="s">
        <v>40</v>
      </c>
      <c r="J439" s="83" t="s">
        <v>34</v>
      </c>
      <c r="K439" s="83">
        <v>8760</v>
      </c>
      <c r="L439" s="84">
        <f t="shared" ref="L439:S439" si="311">AVERAGE(L427,L415,L403,L391,L379)</f>
        <v>1</v>
      </c>
      <c r="M439" s="84">
        <f t="shared" si="311"/>
        <v>1</v>
      </c>
      <c r="N439" s="84">
        <f t="shared" si="311"/>
        <v>23.126104099999999</v>
      </c>
      <c r="O439" s="84">
        <f t="shared" si="311"/>
        <v>0</v>
      </c>
      <c r="P439" s="84">
        <f t="shared" si="311"/>
        <v>25</v>
      </c>
      <c r="Q439" s="84">
        <f t="shared" si="311"/>
        <v>5.0000000000000001E-3</v>
      </c>
      <c r="R439" s="84">
        <f t="shared" si="311"/>
        <v>1</v>
      </c>
      <c r="S439" s="84">
        <f t="shared" si="311"/>
        <v>1</v>
      </c>
      <c r="T439" s="85">
        <f t="shared" ref="T439:V439" si="312">T379+T391+T403+T415+T427</f>
        <v>0</v>
      </c>
      <c r="U439" s="85">
        <f t="shared" si="312"/>
        <v>500</v>
      </c>
      <c r="V439" s="85">
        <f t="shared" si="312"/>
        <v>8799.9999999999982</v>
      </c>
      <c r="W439" s="42"/>
      <c r="X439" s="42"/>
      <c r="Y439" s="84">
        <f t="shared" ref="Y439:Z439" si="313">AVERAGE(Y427,Y415,Y403,Y391,Y379)</f>
        <v>6.7</v>
      </c>
      <c r="Z439" s="84">
        <f t="shared" si="313"/>
        <v>0.11200000000000002</v>
      </c>
      <c r="AA439" s="43"/>
      <c r="AB439" s="42">
        <v>1</v>
      </c>
      <c r="AC439" s="42"/>
      <c r="AD439" s="44"/>
      <c r="AE439" s="84">
        <f t="shared" ref="AE439:AJ439" si="314">AVERAGE(AE427,AE415,AE403,AE391,AE379)</f>
        <v>0</v>
      </c>
      <c r="AF439" s="84">
        <f t="shared" si="314"/>
        <v>8.3007477958565321</v>
      </c>
      <c r="AG439" s="84">
        <f t="shared" si="314"/>
        <v>14.825356304143465</v>
      </c>
      <c r="AH439" s="84">
        <f t="shared" si="314"/>
        <v>25</v>
      </c>
      <c r="AI439" s="84">
        <f t="shared" si="314"/>
        <v>0.12047788778229078</v>
      </c>
      <c r="AJ439" s="84">
        <f t="shared" si="314"/>
        <v>123.05458351771226</v>
      </c>
    </row>
  </sheetData>
  <autoFilter ref="A7:AJ439" xr:uid="{8D399A2C-B7D5-453F-B4BA-81A37F62739D}">
    <filterColumn colId="0">
      <filters>
        <filter val="1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2D52-F645-47E7-A69C-697F8C789B7C}">
  <dimension ref="A1:AD151"/>
  <sheetViews>
    <sheetView workbookViewId="0">
      <pane xSplit="4" ySplit="7" topLeftCell="K58" activePane="bottomRight" state="frozen"/>
      <selection pane="topRight" activeCell="E1" sqref="E1"/>
      <selection pane="bottomLeft" activeCell="A8" sqref="A8"/>
      <selection pane="bottomRight" activeCell="V76" sqref="V76:V78"/>
    </sheetView>
  </sheetViews>
  <sheetFormatPr defaultRowHeight="15" x14ac:dyDescent="0.25"/>
  <cols>
    <col min="2" max="2" width="16.5703125" bestFit="1" customWidth="1"/>
    <col min="3" max="4" width="6" customWidth="1"/>
    <col min="5" max="5" width="13.85546875" bestFit="1" customWidth="1"/>
    <col min="6" max="6" width="14.85546875" bestFit="1" customWidth="1"/>
    <col min="7" max="7" width="16" bestFit="1" customWidth="1"/>
    <col min="8" max="8" width="12.140625" bestFit="1" customWidth="1"/>
    <col min="9" max="9" width="13.42578125" customWidth="1"/>
    <col min="10" max="10" width="11.42578125" bestFit="1" customWidth="1"/>
    <col min="11" max="11" width="11.42578125" customWidth="1"/>
    <col min="12" max="12" width="8.28515625" bestFit="1" customWidth="1"/>
    <col min="13" max="13" width="8.140625" customWidth="1"/>
    <col min="14" max="14" width="11.42578125" customWidth="1"/>
    <col min="15" max="15" width="13.85546875" customWidth="1"/>
    <col min="16" max="16" width="9.28515625" bestFit="1" customWidth="1"/>
    <col min="17" max="17" width="8.5703125" bestFit="1" customWidth="1"/>
    <col min="18" max="18" width="8.5703125" customWidth="1"/>
    <col min="19" max="19" width="18.140625" customWidth="1"/>
    <col min="20" max="20" width="14.7109375" customWidth="1"/>
    <col min="21" max="21" width="12" customWidth="1"/>
    <col min="22" max="22" width="13.42578125" customWidth="1"/>
    <col min="25" max="25" width="10.140625" style="36" customWidth="1"/>
    <col min="26" max="26" width="12.85546875" customWidth="1"/>
    <col min="27" max="27" width="12.140625" customWidth="1"/>
    <col min="28" max="28" width="11.5703125" customWidth="1"/>
    <col min="30" max="30" width="9.5703125" bestFit="1" customWidth="1"/>
  </cols>
  <sheetData>
    <row r="1" spans="1:30" s="7" customFormat="1" x14ac:dyDescent="0.25">
      <c r="A1" s="7" t="s">
        <v>140</v>
      </c>
      <c r="H1" s="52" t="s">
        <v>166</v>
      </c>
      <c r="I1" s="7" t="s">
        <v>308</v>
      </c>
      <c r="J1" s="7" t="s">
        <v>308</v>
      </c>
      <c r="K1" s="7" t="s">
        <v>308</v>
      </c>
      <c r="L1" s="7" t="s">
        <v>308</v>
      </c>
      <c r="M1" s="7" t="s">
        <v>308</v>
      </c>
      <c r="N1" s="7" t="s">
        <v>310</v>
      </c>
      <c r="O1" s="7" t="s">
        <v>310</v>
      </c>
      <c r="P1" s="7" t="s">
        <v>312</v>
      </c>
      <c r="Q1" s="7" t="s">
        <v>317</v>
      </c>
      <c r="R1" s="7" t="s">
        <v>317</v>
      </c>
      <c r="S1" s="7" t="s">
        <v>312</v>
      </c>
      <c r="T1" s="7" t="s">
        <v>318</v>
      </c>
      <c r="U1" s="7" t="s">
        <v>320</v>
      </c>
      <c r="V1" s="7" t="s">
        <v>320</v>
      </c>
      <c r="W1" s="7" t="s">
        <v>319</v>
      </c>
      <c r="X1" s="7" t="s">
        <v>319</v>
      </c>
      <c r="Y1" s="32"/>
    </row>
    <row r="2" spans="1:30" s="21" customFormat="1" x14ac:dyDescent="0.25">
      <c r="A2" s="21" t="s">
        <v>211</v>
      </c>
      <c r="B2" s="21" t="s">
        <v>0</v>
      </c>
      <c r="C2" s="21" t="s">
        <v>2</v>
      </c>
      <c r="G2" s="21" t="s">
        <v>1</v>
      </c>
      <c r="H2" s="21" t="s">
        <v>29</v>
      </c>
      <c r="I2" s="21" t="s">
        <v>104</v>
      </c>
      <c r="J2" s="21" t="s">
        <v>105</v>
      </c>
      <c r="K2" s="21" t="s">
        <v>106</v>
      </c>
      <c r="L2" s="21" t="s">
        <v>107</v>
      </c>
      <c r="M2" s="21" t="s">
        <v>108</v>
      </c>
      <c r="N2" s="21" t="s">
        <v>115</v>
      </c>
      <c r="O2" s="21" t="s">
        <v>116</v>
      </c>
      <c r="P2" s="21" t="s">
        <v>117</v>
      </c>
      <c r="Q2" s="21" t="s">
        <v>121</v>
      </c>
      <c r="R2" s="21" t="s">
        <v>122</v>
      </c>
      <c r="S2" s="21" t="s">
        <v>218</v>
      </c>
      <c r="T2" s="21" t="s">
        <v>118</v>
      </c>
      <c r="U2" s="21" t="s">
        <v>223</v>
      </c>
      <c r="V2" s="21" t="s">
        <v>224</v>
      </c>
      <c r="Y2" s="33"/>
    </row>
    <row r="3" spans="1:30" s="7" customFormat="1" x14ac:dyDescent="0.25">
      <c r="A3" s="7" t="s">
        <v>81</v>
      </c>
      <c r="K3" s="7" t="s">
        <v>82</v>
      </c>
      <c r="L3" s="7" t="s">
        <v>83</v>
      </c>
      <c r="N3" s="7" t="s">
        <v>309</v>
      </c>
      <c r="O3" s="7" t="s">
        <v>286</v>
      </c>
      <c r="P3" s="7" t="s">
        <v>321</v>
      </c>
      <c r="Q3" s="7" t="s">
        <v>322</v>
      </c>
      <c r="R3" s="7" t="s">
        <v>316</v>
      </c>
      <c r="S3" s="7" t="s">
        <v>89</v>
      </c>
      <c r="T3" s="7" t="s">
        <v>141</v>
      </c>
      <c r="U3" s="7" t="s">
        <v>90</v>
      </c>
      <c r="V3" s="7" t="s">
        <v>100</v>
      </c>
      <c r="W3" s="7" t="s">
        <v>142</v>
      </c>
      <c r="X3" s="7" t="s">
        <v>101</v>
      </c>
      <c r="Y3" s="32"/>
      <c r="Z3" s="7" t="s">
        <v>91</v>
      </c>
      <c r="AA3" s="7" t="s">
        <v>92</v>
      </c>
      <c r="AB3" s="7" t="s">
        <v>94</v>
      </c>
      <c r="AC3" s="7" t="s">
        <v>95</v>
      </c>
      <c r="AD3" s="7" t="s">
        <v>269</v>
      </c>
    </row>
    <row r="4" spans="1:30" s="7" customFormat="1" x14ac:dyDescent="0.25">
      <c r="A4" s="7" t="s">
        <v>148</v>
      </c>
      <c r="C4" s="7" t="s">
        <v>150</v>
      </c>
      <c r="H4" s="7" t="s">
        <v>215</v>
      </c>
      <c r="I4" s="7" t="s">
        <v>149</v>
      </c>
      <c r="P4" s="7" t="s">
        <v>311</v>
      </c>
      <c r="Q4" s="7" t="s">
        <v>313</v>
      </c>
      <c r="R4" s="7" t="s">
        <v>314</v>
      </c>
      <c r="S4" s="7" t="s">
        <v>153</v>
      </c>
      <c r="T4" s="7" t="s">
        <v>155</v>
      </c>
      <c r="U4" s="7" t="s">
        <v>156</v>
      </c>
      <c r="V4" s="7" t="s">
        <v>157</v>
      </c>
      <c r="W4" s="7" t="s">
        <v>264</v>
      </c>
      <c r="X4" s="7" t="s">
        <v>272</v>
      </c>
      <c r="Y4" s="32"/>
      <c r="AB4" s="7" t="s">
        <v>268</v>
      </c>
      <c r="AC4" s="7" t="s">
        <v>138</v>
      </c>
    </row>
    <row r="5" spans="1:30" s="7" customFormat="1" x14ac:dyDescent="0.25">
      <c r="A5" s="7" t="s">
        <v>212</v>
      </c>
      <c r="H5" s="7" t="s">
        <v>147</v>
      </c>
      <c r="I5" s="7" t="s">
        <v>99</v>
      </c>
      <c r="K5" s="7" t="s">
        <v>99</v>
      </c>
      <c r="L5" s="7" t="s">
        <v>99</v>
      </c>
      <c r="N5" s="7" t="s">
        <v>99</v>
      </c>
      <c r="O5" s="7" t="s">
        <v>99</v>
      </c>
      <c r="P5" s="7" t="s">
        <v>99</v>
      </c>
      <c r="Q5" s="7" t="s">
        <v>99</v>
      </c>
      <c r="R5" s="7" t="s">
        <v>99</v>
      </c>
      <c r="S5" s="7" t="s">
        <v>158</v>
      </c>
      <c r="T5" s="7" t="s">
        <v>397</v>
      </c>
      <c r="U5" s="7" t="s">
        <v>283</v>
      </c>
      <c r="V5" s="7" t="s">
        <v>283</v>
      </c>
      <c r="X5" s="7" t="s">
        <v>271</v>
      </c>
      <c r="Y5" s="32"/>
      <c r="Z5" s="7" t="s">
        <v>326</v>
      </c>
      <c r="AA5" s="7" t="s">
        <v>326</v>
      </c>
      <c r="AB5" s="7" t="s">
        <v>267</v>
      </c>
      <c r="AC5" s="7" t="s">
        <v>281</v>
      </c>
      <c r="AD5" s="7" t="s">
        <v>280</v>
      </c>
    </row>
    <row r="6" spans="1:30" s="4" customFormat="1" ht="15.75" thickBot="1" x14ac:dyDescent="0.3">
      <c r="A6" s="4" t="s">
        <v>213</v>
      </c>
      <c r="C6" s="4" t="s">
        <v>214</v>
      </c>
      <c r="D6" s="4" t="s">
        <v>350</v>
      </c>
      <c r="E6" s="4" t="s">
        <v>226</v>
      </c>
      <c r="F6" s="4" t="s">
        <v>228</v>
      </c>
      <c r="G6" s="22"/>
      <c r="H6" s="22"/>
      <c r="K6" s="4" t="s">
        <v>325</v>
      </c>
      <c r="Q6" s="4" t="s">
        <v>154</v>
      </c>
      <c r="S6" s="4" t="s">
        <v>217</v>
      </c>
      <c r="U6" s="4" t="s">
        <v>279</v>
      </c>
      <c r="V6" s="4" t="s">
        <v>225</v>
      </c>
      <c r="X6" s="4" t="s">
        <v>137</v>
      </c>
      <c r="Y6" s="34"/>
      <c r="Z6" s="4" t="s">
        <v>323</v>
      </c>
      <c r="AA6" s="4" t="s">
        <v>324</v>
      </c>
      <c r="AB6" s="4" t="s">
        <v>266</v>
      </c>
      <c r="AD6" s="4" t="s">
        <v>275</v>
      </c>
    </row>
    <row r="7" spans="1:30" s="4" customFormat="1" ht="16.5" thickTop="1" thickBot="1" x14ac:dyDescent="0.3">
      <c r="A7" s="4" t="s">
        <v>349</v>
      </c>
      <c r="K7" s="4" t="s">
        <v>96</v>
      </c>
      <c r="L7" s="4" t="s">
        <v>96</v>
      </c>
      <c r="N7" s="4" t="s">
        <v>96</v>
      </c>
      <c r="O7" s="4" t="s">
        <v>278</v>
      </c>
      <c r="P7" s="4" t="s">
        <v>96</v>
      </c>
      <c r="Q7" s="4" t="s">
        <v>97</v>
      </c>
      <c r="R7" s="4" t="s">
        <v>315</v>
      </c>
      <c r="S7" s="4" t="s">
        <v>198</v>
      </c>
      <c r="T7" s="4" t="s">
        <v>124</v>
      </c>
      <c r="U7" s="4" t="s">
        <v>124</v>
      </c>
      <c r="V7" s="4" t="s">
        <v>124</v>
      </c>
      <c r="W7" s="4" t="s">
        <v>261</v>
      </c>
      <c r="X7" s="4" t="s">
        <v>96</v>
      </c>
      <c r="Y7" s="34"/>
      <c r="Z7" s="4" t="s">
        <v>96</v>
      </c>
      <c r="AA7" s="4" t="s">
        <v>96</v>
      </c>
      <c r="AB7" s="4" t="s">
        <v>97</v>
      </c>
      <c r="AD7" s="4" t="s">
        <v>276</v>
      </c>
    </row>
    <row r="8" spans="1:30" ht="15.75" thickTop="1" x14ac:dyDescent="0.25">
      <c r="A8">
        <v>1</v>
      </c>
      <c r="B8" t="s">
        <v>109</v>
      </c>
      <c r="C8" t="s">
        <v>12</v>
      </c>
      <c r="D8">
        <f>_xlfn.XLOOKUP(A8,PeriodMap!$A$2:$A$45,PeriodMap!$B$2:$B$45)</f>
        <v>2023</v>
      </c>
      <c r="E8" t="s">
        <v>304</v>
      </c>
      <c r="F8" t="s">
        <v>305</v>
      </c>
      <c r="G8" t="s">
        <v>6</v>
      </c>
      <c r="H8" t="s">
        <v>98</v>
      </c>
      <c r="I8" t="s">
        <v>34</v>
      </c>
      <c r="J8" t="s">
        <v>110</v>
      </c>
      <c r="K8">
        <f>_xlfn.XLOOKUP($B8,EnergyStorTechnologies!$A$2:$A$10,EnergyStorTechnologies!$D$2:$D$10)</f>
        <v>0.5</v>
      </c>
      <c r="L8" s="5">
        <f>_xlfn.XLOOKUP($B8,EnergyStorTechnologies!$A$2:$A$10,EnergyStorTechnologies!$E$2:$E$10)</f>
        <v>0.5</v>
      </c>
      <c r="M8" t="s">
        <v>111</v>
      </c>
      <c r="N8">
        <f>_xlfn.XLOOKUP(_xlfn.CONCAT($B8,$D8+1),EST_DeratingDepthOfDischarge!$E$2:$E$73,EST_DeratingDepthOfDischarge!$C$2:$C$73)</f>
        <v>0</v>
      </c>
      <c r="O8">
        <f>_xlfn.XLOOKUP(_xlfn.CONCAT($B8,$D8+1),EST_DeratingDepthOfDischarge!$E$2:$E$73,EST_DeratingDepthOfDischarge!$D$2:$D$73)</f>
        <v>0.9</v>
      </c>
      <c r="P8" s="1">
        <f>_xlfn.XLOOKUP(_xlfn.CONCAT($B8,$D8+1),EST_EfficiencyCost!$G$2:$G$757,EST_EfficiencyCost!$F$2:$F$757)</f>
        <v>0.8</v>
      </c>
      <c r="Q8">
        <f>_xlfn.XLOOKUP(_xlfn.CONCAT($B8,$D8+1),EST_Lifetime!$E$2:$E$73,EST_Lifetime!$C$2:$C$73)</f>
        <v>10</v>
      </c>
      <c r="R8" s="10">
        <f>_xlfn.XLOOKUP(_xlfn.CONCAT($B8,$D8+1),EST_Lifetime!$E$2:$E$73,EST_Lifetime!$D$2:$D$73)</f>
        <v>3873.4092000000001</v>
      </c>
      <c r="S8" s="86">
        <f>_xlfn.XLOOKUP(_xlfn.CONCAT($B8,$D8+1),EST_EfficiencyCost!$G$2:$G$757,EST_EfficiencyCost!$E$2:$E$757)/1000</f>
        <v>2.247515108</v>
      </c>
      <c r="T8" s="15">
        <f>IFERROR(SUMIFS(EST_LegacyDetails!$D$2:$D$2701,EST_LegacyDetails!$G$2:$G$2701,_xlfn.CONCAT($B8,$C8),EST_LegacyDetails!$E$2:$E$2701,"&gt;="&amp;(D8-2023))*1000,0)</f>
        <v>0</v>
      </c>
      <c r="U8" s="101">
        <f>IFERROR(SUMIFS(EST_CapAddBounds!$F$2:$F$5959,EST_CapAddBounds!$H$2:$H$5959,_xlfn.CONCAT($B8,$C8),EST_CapAddBounds!$E$2:$E$5959,"&lt;="&amp;D8)*1000,0)</f>
        <v>0</v>
      </c>
      <c r="V8" s="101">
        <f>IFERROR(SUMIFS(EST_CapAddBounds!$G$2:$G$5959,EST_CapAddBounds!$H$2:$H$5959,_xlfn.CONCAT($B8,$C8),EST_CapAddBounds!$E$2:$E$5959,"&lt;="&amp;D8)*1000,0)</f>
        <v>0</v>
      </c>
      <c r="W8" s="10">
        <v>0</v>
      </c>
      <c r="X8">
        <v>0.09</v>
      </c>
      <c r="Y8" s="35"/>
      <c r="Z8" s="63">
        <f>SQRT(P8)</f>
        <v>0.89442719099991586</v>
      </c>
      <c r="AA8" s="63">
        <f>Z8</f>
        <v>0.89442719099991586</v>
      </c>
      <c r="AB8" s="64">
        <f>Q8</f>
        <v>10</v>
      </c>
      <c r="AC8" s="65">
        <f>X8/(1-(1+X8)^(-AB8))</f>
        <v>0.15582008990903373</v>
      </c>
      <c r="AD8" s="66">
        <f t="shared" ref="AD8:AD27" si="0">S8/AC8</f>
        <v>14.423782641327429</v>
      </c>
    </row>
    <row r="9" spans="1:30" x14ac:dyDescent="0.25">
      <c r="A9">
        <v>1</v>
      </c>
      <c r="B9" t="s">
        <v>112</v>
      </c>
      <c r="C9" t="s">
        <v>12</v>
      </c>
      <c r="D9">
        <f>_xlfn.XLOOKUP(A9,PeriodMap!$A$2:$A$45,PeriodMap!$B$2:$B$45)</f>
        <v>2023</v>
      </c>
      <c r="E9" t="s">
        <v>304</v>
      </c>
      <c r="F9" t="s">
        <v>306</v>
      </c>
      <c r="G9" t="s">
        <v>6</v>
      </c>
      <c r="H9" t="s">
        <v>98</v>
      </c>
      <c r="I9" t="s">
        <v>34</v>
      </c>
      <c r="J9" t="s">
        <v>110</v>
      </c>
      <c r="K9">
        <f>_xlfn.XLOOKUP($B9,EnergyStorTechnologies!$A$2:$A$10,EnergyStorTechnologies!$D$2:$D$10)</f>
        <v>0.25</v>
      </c>
      <c r="L9" s="5">
        <f>_xlfn.XLOOKUP($B9,EnergyStorTechnologies!$A$2:$A$10,EnergyStorTechnologies!$E$2:$E$10)</f>
        <v>0.25</v>
      </c>
      <c r="M9" t="s">
        <v>111</v>
      </c>
      <c r="N9">
        <f>_xlfn.XLOOKUP(_xlfn.CONCAT($B9,$D9+1),EST_DeratingDepthOfDischarge!$E$2:$E$73,EST_DeratingDepthOfDischarge!$C$2:$C$73)</f>
        <v>0</v>
      </c>
      <c r="O9">
        <f>_xlfn.XLOOKUP(_xlfn.CONCAT($B9,$D9+1),EST_DeratingDepthOfDischarge!$E$2:$E$73,EST_DeratingDepthOfDischarge!$D$2:$D$73)</f>
        <v>0.9</v>
      </c>
      <c r="P9" s="1">
        <f>_xlfn.XLOOKUP(_xlfn.CONCAT($B9,$D9+1),EST_EfficiencyCost!$G$2:$G$757,EST_EfficiencyCost!$F$2:$F$757)</f>
        <v>0.8</v>
      </c>
      <c r="Q9">
        <f>_xlfn.XLOOKUP(_xlfn.CONCAT($B9,$D9+1),EST_Lifetime!$E$2:$E$73,EST_Lifetime!$C$2:$C$73)</f>
        <v>10</v>
      </c>
      <c r="R9" s="10">
        <f>_xlfn.XLOOKUP(_xlfn.CONCAT($B9,$D9+1),EST_Lifetime!$E$2:$E$73,EST_Lifetime!$D$2:$D$73)</f>
        <v>3873.4092000000001</v>
      </c>
      <c r="S9" s="86">
        <f>_xlfn.XLOOKUP(_xlfn.CONCAT($B9,$D9+1),EST_EfficiencyCost!$G$2:$G$757,EST_EfficiencyCost!$E$2:$E$757)/1000</f>
        <v>1.9123593459999999</v>
      </c>
      <c r="T9" s="15">
        <f>IFERROR(SUMIFS(EST_LegacyDetails!$D$2:$D$2701,EST_LegacyDetails!$G$2:$G$2701,_xlfn.CONCAT($B9,$C9),EST_LegacyDetails!$E$2:$E$2701,"&gt;="&amp;(D9-2023))*1000,0)</f>
        <v>0</v>
      </c>
      <c r="U9" s="101">
        <f>IFERROR(SUMIFS(EST_CapAddBounds!$F$2:$F$5959,EST_CapAddBounds!$H$2:$H$5959,_xlfn.CONCAT($B9,$C9),EST_CapAddBounds!$E$2:$E$5959,"&lt;="&amp;D9)*1000,0)</f>
        <v>0</v>
      </c>
      <c r="V9" s="101">
        <f>IFERROR(SUMIFS(EST_CapAddBounds!$G$2:$G$5959,EST_CapAddBounds!$H$2:$H$5959,_xlfn.CONCAT($B9,$C9),EST_CapAddBounds!$E$2:$E$5959,"&lt;="&amp;D9)*1000,0)</f>
        <v>0</v>
      </c>
      <c r="W9" s="10">
        <v>0</v>
      </c>
      <c r="X9">
        <v>0.09</v>
      </c>
      <c r="Z9" s="63">
        <f t="shared" ref="Z9:Z27" si="1">SQRT(P9)</f>
        <v>0.89442719099991586</v>
      </c>
      <c r="AA9" s="63">
        <f t="shared" ref="AA9:AA27" si="2">Z9</f>
        <v>0.89442719099991586</v>
      </c>
      <c r="AB9" s="64">
        <f t="shared" ref="AB9:AB27" si="3">Q9</f>
        <v>10</v>
      </c>
      <c r="AC9" s="65">
        <f t="shared" ref="AC9:AC27" si="4">X9/(1-(1+X9)^-AB9)</f>
        <v>0.15582008990903373</v>
      </c>
      <c r="AD9" s="66">
        <f t="shared" si="0"/>
        <v>12.27286768424031</v>
      </c>
    </row>
    <row r="10" spans="1:30" x14ac:dyDescent="0.25">
      <c r="A10">
        <v>1</v>
      </c>
      <c r="B10" t="s">
        <v>113</v>
      </c>
      <c r="C10" t="s">
        <v>12</v>
      </c>
      <c r="D10">
        <f>_xlfn.XLOOKUP(A10,PeriodMap!$A$2:$A$45,PeriodMap!$B$2:$B$45)</f>
        <v>2023</v>
      </c>
      <c r="E10" t="s">
        <v>304</v>
      </c>
      <c r="F10" t="s">
        <v>307</v>
      </c>
      <c r="G10" t="s">
        <v>6</v>
      </c>
      <c r="H10" t="s">
        <v>98</v>
      </c>
      <c r="I10" t="s">
        <v>34</v>
      </c>
      <c r="J10" t="s">
        <v>110</v>
      </c>
      <c r="K10">
        <f>_xlfn.XLOOKUP($B10,EnergyStorTechnologies!$A$2:$A$10,EnergyStorTechnologies!$D$2:$D$10)</f>
        <v>0.16666700000000001</v>
      </c>
      <c r="L10" s="5">
        <f>_xlfn.XLOOKUP($B10,EnergyStorTechnologies!$A$2:$A$10,EnergyStorTechnologies!$E$2:$E$10)</f>
        <v>0.16666700000000001</v>
      </c>
      <c r="M10" t="s">
        <v>111</v>
      </c>
      <c r="N10">
        <f>_xlfn.XLOOKUP(_xlfn.CONCAT($B10,$D10+1),EST_DeratingDepthOfDischarge!$E$2:$E$73,EST_DeratingDepthOfDischarge!$C$2:$C$73)</f>
        <v>0</v>
      </c>
      <c r="O10">
        <f>_xlfn.XLOOKUP(_xlfn.CONCAT($B10,$D10+1),EST_DeratingDepthOfDischarge!$E$2:$E$73,EST_DeratingDepthOfDischarge!$D$2:$D$73)</f>
        <v>0.9</v>
      </c>
      <c r="P10" s="1">
        <f>_xlfn.XLOOKUP(_xlfn.CONCAT($B10,$D10+1),EST_EfficiencyCost!$G$2:$G$757,EST_EfficiencyCost!$F$2:$F$757)</f>
        <v>0.8</v>
      </c>
      <c r="Q10">
        <f>_xlfn.XLOOKUP(_xlfn.CONCAT($B10,$D10+1),EST_Lifetime!$E$2:$E$73,EST_Lifetime!$C$2:$C$73)</f>
        <v>10</v>
      </c>
      <c r="R10" s="10">
        <f>_xlfn.XLOOKUP(_xlfn.CONCAT($B10,$D10+1),EST_Lifetime!$E$2:$E$73,EST_Lifetime!$D$2:$D$73)</f>
        <v>3873.4092000000001</v>
      </c>
      <c r="S10" s="86">
        <f>_xlfn.XLOOKUP(_xlfn.CONCAT($B10,$D10+1),EST_EfficiencyCost!$G$2:$G$757,EST_EfficiencyCost!$E$2:$E$757)/1000</f>
        <v>1.800640759</v>
      </c>
      <c r="T10" s="15">
        <f>IFERROR(SUMIFS(EST_LegacyDetails!$D$2:$D$2701,EST_LegacyDetails!$G$2:$G$2701,_xlfn.CONCAT($B10,$C10),EST_LegacyDetails!$E$2:$E$2701,"&gt;="&amp;(D10-2023))*1000,0)</f>
        <v>0</v>
      </c>
      <c r="U10" s="101">
        <f>IFERROR(SUMIFS(EST_CapAddBounds!$F$2:$F$5959,EST_CapAddBounds!$H$2:$H$5959,_xlfn.CONCAT($B10,$C10),EST_CapAddBounds!$E$2:$E$5959,"&lt;="&amp;D10)*1000,0)</f>
        <v>0</v>
      </c>
      <c r="V10" s="101">
        <f>IFERROR(SUMIFS(EST_CapAddBounds!$G$2:$G$5959,EST_CapAddBounds!$H$2:$H$5959,_xlfn.CONCAT($B10,$C10),EST_CapAddBounds!$E$2:$E$5959,"&lt;="&amp;D10)*1000,0)</f>
        <v>0</v>
      </c>
      <c r="W10" s="10">
        <v>0</v>
      </c>
      <c r="X10">
        <v>0.09</v>
      </c>
      <c r="Z10" s="63">
        <f t="shared" si="1"/>
        <v>0.89442719099991586</v>
      </c>
      <c r="AA10" s="63">
        <f t="shared" si="2"/>
        <v>0.89442719099991586</v>
      </c>
      <c r="AB10" s="64">
        <f t="shared" si="3"/>
        <v>10</v>
      </c>
      <c r="AC10" s="65">
        <f t="shared" si="4"/>
        <v>0.15582008990903373</v>
      </c>
      <c r="AD10" s="66">
        <f t="shared" si="0"/>
        <v>11.555896034017159</v>
      </c>
    </row>
    <row r="11" spans="1:30" s="19" customFormat="1" x14ac:dyDescent="0.25">
      <c r="A11" s="19">
        <v>1</v>
      </c>
      <c r="B11" s="19" t="s">
        <v>114</v>
      </c>
      <c r="C11" s="19" t="s">
        <v>12</v>
      </c>
      <c r="D11" s="19">
        <f>_xlfn.XLOOKUP(A11,PeriodMap!$A$2:$A$45,PeriodMap!$B$2:$B$45)</f>
        <v>2023</v>
      </c>
      <c r="E11" s="19" t="s">
        <v>304</v>
      </c>
      <c r="F11" s="19" t="s">
        <v>327</v>
      </c>
      <c r="G11" s="19" t="s">
        <v>6</v>
      </c>
      <c r="H11" s="19" t="s">
        <v>98</v>
      </c>
      <c r="I11" s="19" t="s">
        <v>34</v>
      </c>
      <c r="J11" s="19" t="s">
        <v>110</v>
      </c>
      <c r="K11" s="19">
        <f>_xlfn.XLOOKUP($B11,EnergyStorTechnologies!$A$2:$A$10,EnergyStorTechnologies!$D$2:$D$10)</f>
        <v>0.16666666699999999</v>
      </c>
      <c r="L11" s="5">
        <f>_xlfn.XLOOKUP($B11,EnergyStorTechnologies!$A$2:$A$10,EnergyStorTechnologies!$E$2:$E$10)</f>
        <v>0.16666666699999999</v>
      </c>
      <c r="M11" s="19" t="s">
        <v>111</v>
      </c>
      <c r="N11" s="19">
        <f>_xlfn.XLOOKUP(_xlfn.CONCAT($B11,$D11+1),EST_DeratingDepthOfDischarge!$E$2:$E$73,EST_DeratingDepthOfDischarge!$C$2:$C$73)</f>
        <v>0</v>
      </c>
      <c r="O11" s="19">
        <f>_xlfn.XLOOKUP(_xlfn.CONCAT($B11,$D11+1),EST_DeratingDepthOfDischarge!$E$2:$E$73,EST_DeratingDepthOfDischarge!$D$2:$D$73)</f>
        <v>0.9</v>
      </c>
      <c r="P11" s="39">
        <f>_xlfn.XLOOKUP(_xlfn.CONCAT($B11,$D11+1),EST_EfficiencyCost!$G$2:$G$757,EST_EfficiencyCost!$F$2:$F$757)</f>
        <v>0.75</v>
      </c>
      <c r="Q11" s="19">
        <f>_xlfn.XLOOKUP(_xlfn.CONCAT($B11,$D11+1),EST_Lifetime!$E$2:$E$73,EST_Lifetime!$C$2:$C$73)</f>
        <v>40</v>
      </c>
      <c r="R11" s="19">
        <f>_xlfn.XLOOKUP(_xlfn.CONCAT($B11,$D11+1),EST_Lifetime!$E$2:$E$73,EST_Lifetime!$D$2:$D$73)</f>
        <v>50000</v>
      </c>
      <c r="S11" s="87">
        <f>_xlfn.XLOOKUP(_xlfn.CONCAT($B11,$D11+1),EST_EfficiencyCost!$G$2:$G$757,EST_EfficiencyCost!$E$2:$E$757)/1000</f>
        <v>1.9001303219999999</v>
      </c>
      <c r="T11" s="40">
        <f>IFERROR(SUMIFS(EST_LegacyDetails!$D$2:$D$2701,EST_LegacyDetails!$G$2:$G$2701,_xlfn.CONCAT($B11,$C11),EST_LegacyDetails!$E$2:$E$2701,"&gt;="&amp;(D11-2023))*1000,0)</f>
        <v>0</v>
      </c>
      <c r="U11" s="102">
        <f>IFERROR(SUMIFS(EST_CapAddBounds!$F$2:$F$5959,EST_CapAddBounds!$H$2:$H$5959,_xlfn.CONCAT($B11,$C11),EST_CapAddBounds!$E$2:$E$5959,"&lt;="&amp;D11)*1000,0)</f>
        <v>0</v>
      </c>
      <c r="V11" s="102">
        <f>IFERROR(SUMIFS(EST_CapAddBounds!$G$2:$G$5959,EST_CapAddBounds!$H$2:$H$5959,_xlfn.CONCAT($B11,$C11),EST_CapAddBounds!$E$2:$E$5959,"&lt;="&amp;D11)*1000,0)</f>
        <v>0</v>
      </c>
      <c r="W11" s="53">
        <v>0</v>
      </c>
      <c r="X11" s="19">
        <v>0.09</v>
      </c>
      <c r="Y11" s="43"/>
      <c r="Z11" s="67">
        <f t="shared" si="1"/>
        <v>0.8660254037844386</v>
      </c>
      <c r="AA11" s="67">
        <f t="shared" si="2"/>
        <v>0.8660254037844386</v>
      </c>
      <c r="AB11" s="68">
        <f t="shared" si="3"/>
        <v>40</v>
      </c>
      <c r="AC11" s="69">
        <f t="shared" si="4"/>
        <v>9.2959609221097042E-2</v>
      </c>
      <c r="AD11" s="66">
        <f t="shared" si="0"/>
        <v>20.440386291649428</v>
      </c>
    </row>
    <row r="12" spans="1:30" x14ac:dyDescent="0.25">
      <c r="A12">
        <v>1</v>
      </c>
      <c r="B12" t="s">
        <v>109</v>
      </c>
      <c r="C12" t="s">
        <v>9</v>
      </c>
      <c r="D12">
        <f>_xlfn.XLOOKUP(A12,PeriodMap!$A$2:$A$45,PeriodMap!$B$2:$B$45)</f>
        <v>2023</v>
      </c>
      <c r="E12" t="s">
        <v>304</v>
      </c>
      <c r="F12" t="s">
        <v>305</v>
      </c>
      <c r="G12" t="s">
        <v>6</v>
      </c>
      <c r="H12" t="s">
        <v>98</v>
      </c>
      <c r="I12" t="s">
        <v>34</v>
      </c>
      <c r="J12" t="s">
        <v>110</v>
      </c>
      <c r="K12">
        <f>_xlfn.XLOOKUP($B12,EnergyStorTechnologies!$A$2:$A$10,EnergyStorTechnologies!$D$2:$D$10)</f>
        <v>0.5</v>
      </c>
      <c r="L12" s="5">
        <f>_xlfn.XLOOKUP($B12,EnergyStorTechnologies!$A$2:$A$10,EnergyStorTechnologies!$E$2:$E$10)</f>
        <v>0.5</v>
      </c>
      <c r="M12" t="s">
        <v>111</v>
      </c>
      <c r="N12">
        <f>_xlfn.XLOOKUP(_xlfn.CONCAT($B12,$D12+1),EST_DeratingDepthOfDischarge!$E$2:$E$73,EST_DeratingDepthOfDischarge!$C$2:$C$73)</f>
        <v>0</v>
      </c>
      <c r="O12">
        <f>_xlfn.XLOOKUP(_xlfn.CONCAT($B12,$D12+1),EST_DeratingDepthOfDischarge!$E$2:$E$73,EST_DeratingDepthOfDischarge!$D$2:$D$73)</f>
        <v>0.9</v>
      </c>
      <c r="P12" s="1">
        <f>_xlfn.XLOOKUP(_xlfn.CONCAT($B12,$D12+1),EST_EfficiencyCost!$G$2:$G$757,EST_EfficiencyCost!$F$2:$F$757)</f>
        <v>0.8</v>
      </c>
      <c r="Q12">
        <f>_xlfn.XLOOKUP(_xlfn.CONCAT($B12,$D12+1),EST_Lifetime!$E$2:$E$73,EST_Lifetime!$C$2:$C$73)</f>
        <v>10</v>
      </c>
      <c r="R12" s="10">
        <f>_xlfn.XLOOKUP(_xlfn.CONCAT($B12,$D12+1),EST_Lifetime!$E$2:$E$73,EST_Lifetime!$D$2:$D$73)</f>
        <v>3873.4092000000001</v>
      </c>
      <c r="S12" s="86">
        <f>_xlfn.XLOOKUP(_xlfn.CONCAT($B12,$D12+1),EST_EfficiencyCost!$G$2:$G$757,EST_EfficiencyCost!$E$2:$E$757)/1000</f>
        <v>2.247515108</v>
      </c>
      <c r="T12" s="15">
        <f>IFERROR(SUMIFS(EST_LegacyDetails!$D$2:$D$2701,EST_LegacyDetails!$G$2:$G$2701,_xlfn.CONCAT($B12,$C12),EST_LegacyDetails!$E$2:$E$2701,"&gt;="&amp;(D12-2023))*1000,0)</f>
        <v>0</v>
      </c>
      <c r="U12" s="101">
        <f>IFERROR(SUMIFS(EST_CapAddBounds!$F$2:$F$5959,EST_CapAddBounds!$H$2:$H$5959,_xlfn.CONCAT($B12,$C12),EST_CapAddBounds!$E$2:$E$5959,"&lt;="&amp;D12)*1000,0)</f>
        <v>0</v>
      </c>
      <c r="V12" s="101">
        <f>IFERROR(SUMIFS(EST_CapAddBounds!$G$2:$G$5959,EST_CapAddBounds!$H$2:$H$5959,_xlfn.CONCAT($B12,$C12),EST_CapAddBounds!$E$2:$E$5959,"&lt;="&amp;D12)*1000,0)</f>
        <v>0</v>
      </c>
      <c r="W12" s="10">
        <v>0</v>
      </c>
      <c r="X12">
        <v>0.09</v>
      </c>
      <c r="Y12" s="35"/>
      <c r="Z12" s="63">
        <f t="shared" si="1"/>
        <v>0.89442719099991586</v>
      </c>
      <c r="AA12" s="63">
        <f t="shared" si="2"/>
        <v>0.89442719099991586</v>
      </c>
      <c r="AB12" s="64">
        <f t="shared" si="3"/>
        <v>10</v>
      </c>
      <c r="AC12" s="65">
        <f t="shared" si="4"/>
        <v>0.15582008990903373</v>
      </c>
      <c r="AD12" s="66">
        <f t="shared" si="0"/>
        <v>14.423782641327429</v>
      </c>
    </row>
    <row r="13" spans="1:30" x14ac:dyDescent="0.25">
      <c r="A13">
        <v>1</v>
      </c>
      <c r="B13" t="s">
        <v>112</v>
      </c>
      <c r="C13" t="s">
        <v>9</v>
      </c>
      <c r="D13">
        <f>_xlfn.XLOOKUP(A13,PeriodMap!$A$2:$A$45,PeriodMap!$B$2:$B$45)</f>
        <v>2023</v>
      </c>
      <c r="E13" t="s">
        <v>304</v>
      </c>
      <c r="F13" t="s">
        <v>306</v>
      </c>
      <c r="G13" t="s">
        <v>6</v>
      </c>
      <c r="H13" t="s">
        <v>98</v>
      </c>
      <c r="I13" t="s">
        <v>34</v>
      </c>
      <c r="J13" t="s">
        <v>110</v>
      </c>
      <c r="K13">
        <f>_xlfn.XLOOKUP($B13,EnergyStorTechnologies!$A$2:$A$10,EnergyStorTechnologies!$D$2:$D$10)</f>
        <v>0.25</v>
      </c>
      <c r="L13" s="5">
        <f>_xlfn.XLOOKUP($B13,EnergyStorTechnologies!$A$2:$A$10,EnergyStorTechnologies!$E$2:$E$10)</f>
        <v>0.25</v>
      </c>
      <c r="M13" t="s">
        <v>111</v>
      </c>
      <c r="N13">
        <f>_xlfn.XLOOKUP(_xlfn.CONCAT($B13,$D13+1),EST_DeratingDepthOfDischarge!$E$2:$E$73,EST_DeratingDepthOfDischarge!$C$2:$C$73)</f>
        <v>0</v>
      </c>
      <c r="O13">
        <f>_xlfn.XLOOKUP(_xlfn.CONCAT($B13,$D13+1),EST_DeratingDepthOfDischarge!$E$2:$E$73,EST_DeratingDepthOfDischarge!$D$2:$D$73)</f>
        <v>0.9</v>
      </c>
      <c r="P13" s="1">
        <f>_xlfn.XLOOKUP(_xlfn.CONCAT($B13,$D13+1),EST_EfficiencyCost!$G$2:$G$757,EST_EfficiencyCost!$F$2:$F$757)</f>
        <v>0.8</v>
      </c>
      <c r="Q13">
        <f>_xlfn.XLOOKUP(_xlfn.CONCAT($B13,$D13+1),EST_Lifetime!$E$2:$E$73,EST_Lifetime!$C$2:$C$73)</f>
        <v>10</v>
      </c>
      <c r="R13" s="10">
        <f>_xlfn.XLOOKUP(_xlfn.CONCAT($B13,$D13+1),EST_Lifetime!$E$2:$E$73,EST_Lifetime!$D$2:$D$73)</f>
        <v>3873.4092000000001</v>
      </c>
      <c r="S13" s="86">
        <f>_xlfn.XLOOKUP(_xlfn.CONCAT($B13,$D13+1),EST_EfficiencyCost!$G$2:$G$757,EST_EfficiencyCost!$E$2:$E$757)/1000</f>
        <v>1.9123593459999999</v>
      </c>
      <c r="T13" s="15">
        <f>IFERROR(SUMIFS(EST_LegacyDetails!$D$2:$D$2701,EST_LegacyDetails!$G$2:$G$2701,_xlfn.CONCAT($B13,$C13),EST_LegacyDetails!$E$2:$E$2701,"&gt;="&amp;(D13-2023))*1000,0)</f>
        <v>0</v>
      </c>
      <c r="U13" s="101">
        <f>IFERROR(SUMIFS(EST_CapAddBounds!$F$2:$F$5959,EST_CapAddBounds!$H$2:$H$5959,_xlfn.CONCAT($B13,$C13),EST_CapAddBounds!$E$2:$E$5959,"&lt;="&amp;D13)*1000,0)</f>
        <v>0</v>
      </c>
      <c r="V13" s="101">
        <f>IFERROR(SUMIFS(EST_CapAddBounds!$G$2:$G$5959,EST_CapAddBounds!$H$2:$H$5959,_xlfn.CONCAT($B13,$C13),EST_CapAddBounds!$E$2:$E$5959,"&lt;="&amp;D13)*1000,0)</f>
        <v>0</v>
      </c>
      <c r="W13" s="10">
        <v>0</v>
      </c>
      <c r="X13">
        <v>0.09</v>
      </c>
      <c r="Z13" s="63">
        <f t="shared" si="1"/>
        <v>0.89442719099991586</v>
      </c>
      <c r="AA13" s="63">
        <f t="shared" si="2"/>
        <v>0.89442719099991586</v>
      </c>
      <c r="AB13" s="64">
        <f t="shared" si="3"/>
        <v>10</v>
      </c>
      <c r="AC13" s="65">
        <f t="shared" si="4"/>
        <v>0.15582008990903373</v>
      </c>
      <c r="AD13" s="66">
        <f t="shared" si="0"/>
        <v>12.27286768424031</v>
      </c>
    </row>
    <row r="14" spans="1:30" x14ac:dyDescent="0.25">
      <c r="A14">
        <v>1</v>
      </c>
      <c r="B14" t="s">
        <v>113</v>
      </c>
      <c r="C14" t="s">
        <v>9</v>
      </c>
      <c r="D14">
        <f>_xlfn.XLOOKUP(A14,PeriodMap!$A$2:$A$45,PeriodMap!$B$2:$B$45)</f>
        <v>2023</v>
      </c>
      <c r="E14" t="s">
        <v>304</v>
      </c>
      <c r="F14" t="s">
        <v>307</v>
      </c>
      <c r="G14" t="s">
        <v>6</v>
      </c>
      <c r="H14" t="s">
        <v>98</v>
      </c>
      <c r="I14" t="s">
        <v>34</v>
      </c>
      <c r="J14" t="s">
        <v>110</v>
      </c>
      <c r="K14">
        <f>_xlfn.XLOOKUP($B14,EnergyStorTechnologies!$A$2:$A$10,EnergyStorTechnologies!$D$2:$D$10)</f>
        <v>0.16666700000000001</v>
      </c>
      <c r="L14" s="5">
        <f>_xlfn.XLOOKUP($B14,EnergyStorTechnologies!$A$2:$A$10,EnergyStorTechnologies!$E$2:$E$10)</f>
        <v>0.16666700000000001</v>
      </c>
      <c r="M14" t="s">
        <v>111</v>
      </c>
      <c r="N14">
        <f>_xlfn.XLOOKUP(_xlfn.CONCAT($B14,$D14+1),EST_DeratingDepthOfDischarge!$E$2:$E$73,EST_DeratingDepthOfDischarge!$C$2:$C$73)</f>
        <v>0</v>
      </c>
      <c r="O14">
        <f>_xlfn.XLOOKUP(_xlfn.CONCAT($B14,$D14+1),EST_DeratingDepthOfDischarge!$E$2:$E$73,EST_DeratingDepthOfDischarge!$D$2:$D$73)</f>
        <v>0.9</v>
      </c>
      <c r="P14" s="1">
        <f>_xlfn.XLOOKUP(_xlfn.CONCAT($B14,$D14+1),EST_EfficiencyCost!$G$2:$G$757,EST_EfficiencyCost!$F$2:$F$757)</f>
        <v>0.8</v>
      </c>
      <c r="Q14">
        <f>_xlfn.XLOOKUP(_xlfn.CONCAT($B14,$D14+1),EST_Lifetime!$E$2:$E$73,EST_Lifetime!$C$2:$C$73)</f>
        <v>10</v>
      </c>
      <c r="R14" s="10">
        <f>_xlfn.XLOOKUP(_xlfn.CONCAT($B14,$D14+1),EST_Lifetime!$E$2:$E$73,EST_Lifetime!$D$2:$D$73)</f>
        <v>3873.4092000000001</v>
      </c>
      <c r="S14" s="86">
        <f>_xlfn.XLOOKUP(_xlfn.CONCAT($B14,$D14+1),EST_EfficiencyCost!$G$2:$G$757,EST_EfficiencyCost!$E$2:$E$757)/1000</f>
        <v>1.800640759</v>
      </c>
      <c r="T14" s="15">
        <f>IFERROR(SUMIFS(EST_LegacyDetails!$D$2:$D$2701,EST_LegacyDetails!$G$2:$G$2701,_xlfn.CONCAT($B14,$C14),EST_LegacyDetails!$E$2:$E$2701,"&gt;="&amp;(D14-2023))*1000,0)</f>
        <v>0</v>
      </c>
      <c r="U14" s="101">
        <f>IFERROR(SUMIFS(EST_CapAddBounds!$F$2:$F$5959,EST_CapAddBounds!$H$2:$H$5959,_xlfn.CONCAT($B14,$C14),EST_CapAddBounds!$E$2:$E$5959,"&lt;="&amp;D14)*1000,0)</f>
        <v>0</v>
      </c>
      <c r="V14" s="101">
        <f>IFERROR(SUMIFS(EST_CapAddBounds!$G$2:$G$5959,EST_CapAddBounds!$H$2:$H$5959,_xlfn.CONCAT($B14,$C14),EST_CapAddBounds!$E$2:$E$5959,"&lt;="&amp;D14)*1000,0)</f>
        <v>0</v>
      </c>
      <c r="W14" s="10">
        <v>0</v>
      </c>
      <c r="X14">
        <v>0.09</v>
      </c>
      <c r="Z14" s="63">
        <f t="shared" si="1"/>
        <v>0.89442719099991586</v>
      </c>
      <c r="AA14" s="63">
        <f t="shared" si="2"/>
        <v>0.89442719099991586</v>
      </c>
      <c r="AB14" s="64">
        <f t="shared" si="3"/>
        <v>10</v>
      </c>
      <c r="AC14" s="65">
        <f t="shared" si="4"/>
        <v>0.15582008990903373</v>
      </c>
      <c r="AD14" s="66">
        <f t="shared" si="0"/>
        <v>11.555896034017159</v>
      </c>
    </row>
    <row r="15" spans="1:30" s="19" customFormat="1" x14ac:dyDescent="0.25">
      <c r="A15" s="19">
        <v>1</v>
      </c>
      <c r="B15" s="19" t="s">
        <v>114</v>
      </c>
      <c r="C15" s="19" t="s">
        <v>9</v>
      </c>
      <c r="D15" s="19">
        <f>_xlfn.XLOOKUP(A15,PeriodMap!$A$2:$A$45,PeriodMap!$B$2:$B$45)</f>
        <v>2023</v>
      </c>
      <c r="E15" s="19" t="s">
        <v>304</v>
      </c>
      <c r="F15" s="19" t="s">
        <v>327</v>
      </c>
      <c r="G15" s="19" t="s">
        <v>6</v>
      </c>
      <c r="H15" s="19" t="s">
        <v>98</v>
      </c>
      <c r="I15" s="19" t="s">
        <v>34</v>
      </c>
      <c r="J15" s="19" t="s">
        <v>110</v>
      </c>
      <c r="K15" s="19">
        <f>_xlfn.XLOOKUP($B15,EnergyStorTechnologies!$A$2:$A$10,EnergyStorTechnologies!$D$2:$D$10)</f>
        <v>0.16666666699999999</v>
      </c>
      <c r="L15" s="5">
        <f>_xlfn.XLOOKUP($B15,EnergyStorTechnologies!$A$2:$A$10,EnergyStorTechnologies!$E$2:$E$10)</f>
        <v>0.16666666699999999</v>
      </c>
      <c r="M15" s="19" t="s">
        <v>111</v>
      </c>
      <c r="N15" s="19">
        <f>_xlfn.XLOOKUP(_xlfn.CONCAT($B15,$D15+1),EST_DeratingDepthOfDischarge!$E$2:$E$73,EST_DeratingDepthOfDischarge!$C$2:$C$73)</f>
        <v>0</v>
      </c>
      <c r="O15" s="19">
        <f>_xlfn.XLOOKUP(_xlfn.CONCAT($B15,$D15+1),EST_DeratingDepthOfDischarge!$E$2:$E$73,EST_DeratingDepthOfDischarge!$D$2:$D$73)</f>
        <v>0.9</v>
      </c>
      <c r="P15" s="39">
        <f>_xlfn.XLOOKUP(_xlfn.CONCAT($B15,$D15+1),EST_EfficiencyCost!$G$2:$G$757,EST_EfficiencyCost!$F$2:$F$757)</f>
        <v>0.75</v>
      </c>
      <c r="Q15" s="19">
        <f>_xlfn.XLOOKUP(_xlfn.CONCAT($B15,$D15+1),EST_Lifetime!$E$2:$E$73,EST_Lifetime!$C$2:$C$73)</f>
        <v>40</v>
      </c>
      <c r="R15" s="19">
        <f>_xlfn.XLOOKUP(_xlfn.CONCAT($B15,$D15+1),EST_Lifetime!$E$2:$E$73,EST_Lifetime!$D$2:$D$73)</f>
        <v>50000</v>
      </c>
      <c r="S15" s="87">
        <f>_xlfn.XLOOKUP(_xlfn.CONCAT($B15,$D15+1),EST_EfficiencyCost!$G$2:$G$757,EST_EfficiencyCost!$E$2:$E$757)/1000</f>
        <v>1.9001303219999999</v>
      </c>
      <c r="T15" s="40">
        <f>IFERROR(SUMIFS(EST_LegacyDetails!$D$2:$D$2701,EST_LegacyDetails!$G$2:$G$2701,_xlfn.CONCAT($B15,$C15),EST_LegacyDetails!$E$2:$E$2701,"&gt;="&amp;(D15-2023))*1000,0)</f>
        <v>0</v>
      </c>
      <c r="U15" s="102">
        <f>IFERROR(SUMIFS(EST_CapAddBounds!$F$2:$F$5959,EST_CapAddBounds!$H$2:$H$5959,_xlfn.CONCAT($B15,$C15),EST_CapAddBounds!$E$2:$E$5959,"&lt;="&amp;D15)*1000,0)</f>
        <v>0</v>
      </c>
      <c r="V15" s="102">
        <f>IFERROR(SUMIFS(EST_CapAddBounds!$G$2:$G$5959,EST_CapAddBounds!$H$2:$H$5959,_xlfn.CONCAT($B15,$C15),EST_CapAddBounds!$E$2:$E$5959,"&lt;="&amp;D15)*1000,0)</f>
        <v>0</v>
      </c>
      <c r="W15" s="53">
        <v>0</v>
      </c>
      <c r="X15" s="19">
        <v>0.09</v>
      </c>
      <c r="Y15" s="43"/>
      <c r="Z15" s="67">
        <f t="shared" si="1"/>
        <v>0.8660254037844386</v>
      </c>
      <c r="AA15" s="67">
        <f t="shared" si="2"/>
        <v>0.8660254037844386</v>
      </c>
      <c r="AB15" s="68">
        <f t="shared" si="3"/>
        <v>40</v>
      </c>
      <c r="AC15" s="69">
        <f t="shared" si="4"/>
        <v>9.2959609221097042E-2</v>
      </c>
      <c r="AD15" s="66">
        <f t="shared" si="0"/>
        <v>20.440386291649428</v>
      </c>
    </row>
    <row r="16" spans="1:30" x14ac:dyDescent="0.25">
      <c r="A16">
        <v>1</v>
      </c>
      <c r="B16" t="s">
        <v>109</v>
      </c>
      <c r="C16" t="s">
        <v>10</v>
      </c>
      <c r="D16">
        <f>_xlfn.XLOOKUP(A16,PeriodMap!$A$2:$A$45,PeriodMap!$B$2:$B$45)</f>
        <v>2023</v>
      </c>
      <c r="E16" t="s">
        <v>304</v>
      </c>
      <c r="F16" t="s">
        <v>305</v>
      </c>
      <c r="G16" t="s">
        <v>6</v>
      </c>
      <c r="H16" t="s">
        <v>98</v>
      </c>
      <c r="I16" t="s">
        <v>34</v>
      </c>
      <c r="J16" t="s">
        <v>110</v>
      </c>
      <c r="K16">
        <f>_xlfn.XLOOKUP($B16,EnergyStorTechnologies!$A$2:$A$10,EnergyStorTechnologies!$D$2:$D$10)</f>
        <v>0.5</v>
      </c>
      <c r="L16" s="5">
        <f>_xlfn.XLOOKUP($B16,EnergyStorTechnologies!$A$2:$A$10,EnergyStorTechnologies!$E$2:$E$10)</f>
        <v>0.5</v>
      </c>
      <c r="M16" t="s">
        <v>111</v>
      </c>
      <c r="N16">
        <f>_xlfn.XLOOKUP(_xlfn.CONCAT($B16,$D16+1),EST_DeratingDepthOfDischarge!$E$2:$E$73,EST_DeratingDepthOfDischarge!$C$2:$C$73)</f>
        <v>0</v>
      </c>
      <c r="O16">
        <f>_xlfn.XLOOKUP(_xlfn.CONCAT($B16,$D16+1),EST_DeratingDepthOfDischarge!$E$2:$E$73,EST_DeratingDepthOfDischarge!$D$2:$D$73)</f>
        <v>0.9</v>
      </c>
      <c r="P16" s="1">
        <f>_xlfn.XLOOKUP(_xlfn.CONCAT($B16,$D16+1),EST_EfficiencyCost!$G$2:$G$757,EST_EfficiencyCost!$F$2:$F$757)</f>
        <v>0.8</v>
      </c>
      <c r="Q16">
        <f>_xlfn.XLOOKUP(_xlfn.CONCAT($B16,$D16+1),EST_Lifetime!$E$2:$E$73,EST_Lifetime!$C$2:$C$73)</f>
        <v>10</v>
      </c>
      <c r="R16" s="10">
        <f>_xlfn.XLOOKUP(_xlfn.CONCAT($B16,$D16+1),EST_Lifetime!$E$2:$E$73,EST_Lifetime!$D$2:$D$73)</f>
        <v>3873.4092000000001</v>
      </c>
      <c r="S16" s="86">
        <f>_xlfn.XLOOKUP(_xlfn.CONCAT($B16,$D16+1),EST_EfficiencyCost!$G$2:$G$757,EST_EfficiencyCost!$E$2:$E$757)/1000</f>
        <v>2.247515108</v>
      </c>
      <c r="T16" s="15">
        <f>IFERROR(SUMIFS(EST_LegacyDetails!$D$2:$D$2701,EST_LegacyDetails!$G$2:$G$2701,_xlfn.CONCAT($B16,$C16),EST_LegacyDetails!$E$2:$E$2701,"&gt;="&amp;(D16-2023))*1000,0)</f>
        <v>0</v>
      </c>
      <c r="U16" s="101">
        <f>IFERROR(SUMIFS(EST_CapAddBounds!$F$2:$F$5959,EST_CapAddBounds!$H$2:$H$5959,_xlfn.CONCAT($B16,$C16),EST_CapAddBounds!$E$2:$E$5959,"&lt;="&amp;D16)*1000,0)</f>
        <v>0</v>
      </c>
      <c r="V16" s="101">
        <f>IFERROR(SUMIFS(EST_CapAddBounds!$G$2:$G$5959,EST_CapAddBounds!$H$2:$H$5959,_xlfn.CONCAT($B16,$C16),EST_CapAddBounds!$E$2:$E$5959,"&lt;="&amp;D16)*1000,0)</f>
        <v>0</v>
      </c>
      <c r="W16" s="10">
        <v>0</v>
      </c>
      <c r="X16">
        <v>0.09</v>
      </c>
      <c r="Y16" s="35"/>
      <c r="Z16" s="63">
        <f t="shared" si="1"/>
        <v>0.89442719099991586</v>
      </c>
      <c r="AA16" s="63">
        <f t="shared" si="2"/>
        <v>0.89442719099991586</v>
      </c>
      <c r="AB16" s="64">
        <f t="shared" si="3"/>
        <v>10</v>
      </c>
      <c r="AC16" s="65">
        <f t="shared" si="4"/>
        <v>0.15582008990903373</v>
      </c>
      <c r="AD16" s="66">
        <f t="shared" si="0"/>
        <v>14.423782641327429</v>
      </c>
    </row>
    <row r="17" spans="1:30" x14ac:dyDescent="0.25">
      <c r="A17">
        <v>1</v>
      </c>
      <c r="B17" t="s">
        <v>112</v>
      </c>
      <c r="C17" t="s">
        <v>10</v>
      </c>
      <c r="D17">
        <f>_xlfn.XLOOKUP(A17,PeriodMap!$A$2:$A$45,PeriodMap!$B$2:$B$45)</f>
        <v>2023</v>
      </c>
      <c r="E17" t="s">
        <v>304</v>
      </c>
      <c r="F17" t="s">
        <v>306</v>
      </c>
      <c r="G17" t="s">
        <v>6</v>
      </c>
      <c r="H17" t="s">
        <v>98</v>
      </c>
      <c r="I17" t="s">
        <v>34</v>
      </c>
      <c r="J17" t="s">
        <v>110</v>
      </c>
      <c r="K17">
        <f>_xlfn.XLOOKUP($B17,EnergyStorTechnologies!$A$2:$A$10,EnergyStorTechnologies!$D$2:$D$10)</f>
        <v>0.25</v>
      </c>
      <c r="L17" s="5">
        <f>_xlfn.XLOOKUP($B17,EnergyStorTechnologies!$A$2:$A$10,EnergyStorTechnologies!$E$2:$E$10)</f>
        <v>0.25</v>
      </c>
      <c r="M17" t="s">
        <v>111</v>
      </c>
      <c r="N17">
        <f>_xlfn.XLOOKUP(_xlfn.CONCAT($B17,$D17+1),EST_DeratingDepthOfDischarge!$E$2:$E$73,EST_DeratingDepthOfDischarge!$C$2:$C$73)</f>
        <v>0</v>
      </c>
      <c r="O17">
        <f>_xlfn.XLOOKUP(_xlfn.CONCAT($B17,$D17+1),EST_DeratingDepthOfDischarge!$E$2:$E$73,EST_DeratingDepthOfDischarge!$D$2:$D$73)</f>
        <v>0.9</v>
      </c>
      <c r="P17" s="1">
        <f>_xlfn.XLOOKUP(_xlfn.CONCAT($B17,$D17+1),EST_EfficiencyCost!$G$2:$G$757,EST_EfficiencyCost!$F$2:$F$757)</f>
        <v>0.8</v>
      </c>
      <c r="Q17">
        <f>_xlfn.XLOOKUP(_xlfn.CONCAT($B17,$D17+1),EST_Lifetime!$E$2:$E$73,EST_Lifetime!$C$2:$C$73)</f>
        <v>10</v>
      </c>
      <c r="R17" s="10">
        <f>_xlfn.XLOOKUP(_xlfn.CONCAT($B17,$D17+1),EST_Lifetime!$E$2:$E$73,EST_Lifetime!$D$2:$D$73)</f>
        <v>3873.4092000000001</v>
      </c>
      <c r="S17" s="86">
        <f>_xlfn.XLOOKUP(_xlfn.CONCAT($B17,$D17+1),EST_EfficiencyCost!$G$2:$G$757,EST_EfficiencyCost!$E$2:$E$757)/1000</f>
        <v>1.9123593459999999</v>
      </c>
      <c r="T17" s="15">
        <f>IFERROR(SUMIFS(EST_LegacyDetails!$D$2:$D$2701,EST_LegacyDetails!$G$2:$G$2701,_xlfn.CONCAT($B17,$C17),EST_LegacyDetails!$E$2:$E$2701,"&gt;="&amp;(D17-2023))*1000,0)</f>
        <v>0</v>
      </c>
      <c r="U17" s="101">
        <f>IFERROR(SUMIFS(EST_CapAddBounds!$F$2:$F$5959,EST_CapAddBounds!$H$2:$H$5959,_xlfn.CONCAT($B17,$C17),EST_CapAddBounds!$E$2:$E$5959,"&lt;="&amp;D17)*1000,0)</f>
        <v>0</v>
      </c>
      <c r="V17" s="101">
        <f>IFERROR(SUMIFS(EST_CapAddBounds!$G$2:$G$5959,EST_CapAddBounds!$H$2:$H$5959,_xlfn.CONCAT($B17,$C17),EST_CapAddBounds!$E$2:$E$5959,"&lt;="&amp;D17)*1000,0)</f>
        <v>0</v>
      </c>
      <c r="W17" s="10">
        <v>0</v>
      </c>
      <c r="X17">
        <v>0.09</v>
      </c>
      <c r="Z17" s="63">
        <f t="shared" si="1"/>
        <v>0.89442719099991586</v>
      </c>
      <c r="AA17" s="63">
        <f t="shared" si="2"/>
        <v>0.89442719099991586</v>
      </c>
      <c r="AB17" s="64">
        <f t="shared" si="3"/>
        <v>10</v>
      </c>
      <c r="AC17" s="65">
        <f t="shared" si="4"/>
        <v>0.15582008990903373</v>
      </c>
      <c r="AD17" s="66">
        <f t="shared" si="0"/>
        <v>12.27286768424031</v>
      </c>
    </row>
    <row r="18" spans="1:30" x14ac:dyDescent="0.25">
      <c r="A18">
        <v>1</v>
      </c>
      <c r="B18" t="s">
        <v>113</v>
      </c>
      <c r="C18" t="s">
        <v>10</v>
      </c>
      <c r="D18">
        <f>_xlfn.XLOOKUP(A18,PeriodMap!$A$2:$A$45,PeriodMap!$B$2:$B$45)</f>
        <v>2023</v>
      </c>
      <c r="E18" t="s">
        <v>304</v>
      </c>
      <c r="F18" t="s">
        <v>307</v>
      </c>
      <c r="G18" t="s">
        <v>6</v>
      </c>
      <c r="H18" t="s">
        <v>98</v>
      </c>
      <c r="I18" t="s">
        <v>34</v>
      </c>
      <c r="J18" t="s">
        <v>110</v>
      </c>
      <c r="K18">
        <f>_xlfn.XLOOKUP($B18,EnergyStorTechnologies!$A$2:$A$10,EnergyStorTechnologies!$D$2:$D$10)</f>
        <v>0.16666700000000001</v>
      </c>
      <c r="L18" s="5">
        <f>_xlfn.XLOOKUP($B18,EnergyStorTechnologies!$A$2:$A$10,EnergyStorTechnologies!$E$2:$E$10)</f>
        <v>0.16666700000000001</v>
      </c>
      <c r="M18" t="s">
        <v>111</v>
      </c>
      <c r="N18">
        <f>_xlfn.XLOOKUP(_xlfn.CONCAT($B18,$D18+1),EST_DeratingDepthOfDischarge!$E$2:$E$73,EST_DeratingDepthOfDischarge!$C$2:$C$73)</f>
        <v>0</v>
      </c>
      <c r="O18">
        <f>_xlfn.XLOOKUP(_xlfn.CONCAT($B18,$D18+1),EST_DeratingDepthOfDischarge!$E$2:$E$73,EST_DeratingDepthOfDischarge!$D$2:$D$73)</f>
        <v>0.9</v>
      </c>
      <c r="P18" s="1">
        <f>_xlfn.XLOOKUP(_xlfn.CONCAT($B18,$D18+1),EST_EfficiencyCost!$G$2:$G$757,EST_EfficiencyCost!$F$2:$F$757)</f>
        <v>0.8</v>
      </c>
      <c r="Q18">
        <f>_xlfn.XLOOKUP(_xlfn.CONCAT($B18,$D18+1),EST_Lifetime!$E$2:$E$73,EST_Lifetime!$C$2:$C$73)</f>
        <v>10</v>
      </c>
      <c r="R18" s="10">
        <f>_xlfn.XLOOKUP(_xlfn.CONCAT($B18,$D18+1),EST_Lifetime!$E$2:$E$73,EST_Lifetime!$D$2:$D$73)</f>
        <v>3873.4092000000001</v>
      </c>
      <c r="S18" s="86">
        <f>_xlfn.XLOOKUP(_xlfn.CONCAT($B18,$D18+1),EST_EfficiencyCost!$G$2:$G$757,EST_EfficiencyCost!$E$2:$E$757)/1000</f>
        <v>1.800640759</v>
      </c>
      <c r="T18" s="15">
        <f>IFERROR(SUMIFS(EST_LegacyDetails!$D$2:$D$2701,EST_LegacyDetails!$G$2:$G$2701,_xlfn.CONCAT($B18,$C18),EST_LegacyDetails!$E$2:$E$2701,"&gt;="&amp;(D18-2023))*1000,0)</f>
        <v>0</v>
      </c>
      <c r="U18" s="101">
        <f>IFERROR(SUMIFS(EST_CapAddBounds!$F$2:$F$5959,EST_CapAddBounds!$H$2:$H$5959,_xlfn.CONCAT($B18,$C18),EST_CapAddBounds!$E$2:$E$5959,"&lt;="&amp;D18)*1000,0)</f>
        <v>0</v>
      </c>
      <c r="V18" s="101">
        <f>IFERROR(SUMIFS(EST_CapAddBounds!$G$2:$G$5959,EST_CapAddBounds!$H$2:$H$5959,_xlfn.CONCAT($B18,$C18),EST_CapAddBounds!$E$2:$E$5959,"&lt;="&amp;D18)*1000,0)</f>
        <v>0</v>
      </c>
      <c r="W18" s="10">
        <v>0</v>
      </c>
      <c r="X18">
        <v>0.09</v>
      </c>
      <c r="Z18" s="63">
        <f t="shared" si="1"/>
        <v>0.89442719099991586</v>
      </c>
      <c r="AA18" s="63">
        <f t="shared" si="2"/>
        <v>0.89442719099991586</v>
      </c>
      <c r="AB18" s="64">
        <f t="shared" si="3"/>
        <v>10</v>
      </c>
      <c r="AC18" s="65">
        <f t="shared" si="4"/>
        <v>0.15582008990903373</v>
      </c>
      <c r="AD18" s="66">
        <f t="shared" si="0"/>
        <v>11.555896034017159</v>
      </c>
    </row>
    <row r="19" spans="1:30" s="19" customFormat="1" x14ac:dyDescent="0.25">
      <c r="A19" s="19">
        <v>1</v>
      </c>
      <c r="B19" s="19" t="s">
        <v>114</v>
      </c>
      <c r="C19" s="19" t="s">
        <v>10</v>
      </c>
      <c r="D19" s="19">
        <f>_xlfn.XLOOKUP(A19,PeriodMap!$A$2:$A$45,PeriodMap!$B$2:$B$45)</f>
        <v>2023</v>
      </c>
      <c r="E19" s="19" t="s">
        <v>304</v>
      </c>
      <c r="F19" s="19" t="s">
        <v>327</v>
      </c>
      <c r="G19" s="19" t="s">
        <v>6</v>
      </c>
      <c r="H19" s="19" t="s">
        <v>98</v>
      </c>
      <c r="I19" s="19" t="s">
        <v>34</v>
      </c>
      <c r="J19" s="19" t="s">
        <v>110</v>
      </c>
      <c r="K19" s="19">
        <f>_xlfn.XLOOKUP($B19,EnergyStorTechnologies!$A$2:$A$10,EnergyStorTechnologies!$D$2:$D$10)</f>
        <v>0.16666666699999999</v>
      </c>
      <c r="L19" s="5">
        <f>_xlfn.XLOOKUP($B19,EnergyStorTechnologies!$A$2:$A$10,EnergyStorTechnologies!$E$2:$E$10)</f>
        <v>0.16666666699999999</v>
      </c>
      <c r="M19" s="19" t="s">
        <v>111</v>
      </c>
      <c r="N19" s="19">
        <f>_xlfn.XLOOKUP(_xlfn.CONCAT($B19,$D19+1),EST_DeratingDepthOfDischarge!$E$2:$E$73,EST_DeratingDepthOfDischarge!$C$2:$C$73)</f>
        <v>0</v>
      </c>
      <c r="O19" s="19">
        <f>_xlfn.XLOOKUP(_xlfn.CONCAT($B19,$D19+1),EST_DeratingDepthOfDischarge!$E$2:$E$73,EST_DeratingDepthOfDischarge!$D$2:$D$73)</f>
        <v>0.9</v>
      </c>
      <c r="P19" s="39">
        <f>_xlfn.XLOOKUP(_xlfn.CONCAT($B19,$D19+1),EST_EfficiencyCost!$G$2:$G$757,EST_EfficiencyCost!$F$2:$F$757)</f>
        <v>0.75</v>
      </c>
      <c r="Q19" s="19">
        <f>_xlfn.XLOOKUP(_xlfn.CONCAT($B19,$D19+1),EST_Lifetime!$E$2:$E$73,EST_Lifetime!$C$2:$C$73)</f>
        <v>40</v>
      </c>
      <c r="R19" s="19">
        <f>_xlfn.XLOOKUP(_xlfn.CONCAT($B19,$D19+1),EST_Lifetime!$E$2:$E$73,EST_Lifetime!$D$2:$D$73)</f>
        <v>50000</v>
      </c>
      <c r="S19" s="87">
        <f>_xlfn.XLOOKUP(_xlfn.CONCAT($B19,$D19+1),EST_EfficiencyCost!$G$2:$G$757,EST_EfficiencyCost!$E$2:$E$757)/1000</f>
        <v>1.9001303219999999</v>
      </c>
      <c r="T19" s="40">
        <f>IFERROR(SUMIFS(EST_LegacyDetails!$D$2:$D$2701,EST_LegacyDetails!$G$2:$G$2701,_xlfn.CONCAT($B19,$C19),EST_LegacyDetails!$E$2:$E$2701,"&gt;="&amp;(D19-2023))*1000,0)</f>
        <v>5400</v>
      </c>
      <c r="U19" s="102">
        <f>IFERROR(SUMIFS(EST_CapAddBounds!$F$2:$F$5959,EST_CapAddBounds!$H$2:$H$5959,_xlfn.CONCAT($B19,$C19),EST_CapAddBounds!$E$2:$E$5959,"&lt;="&amp;D19)*1000,0)</f>
        <v>0</v>
      </c>
      <c r="V19" s="102">
        <f>IFERROR(SUMIFS(EST_CapAddBounds!$G$2:$G$5959,EST_CapAddBounds!$H$2:$H$5959,_xlfn.CONCAT($B19,$C19),EST_CapAddBounds!$E$2:$E$5959,"&lt;="&amp;D19)*1000,0)</f>
        <v>0</v>
      </c>
      <c r="W19" s="53">
        <v>0</v>
      </c>
      <c r="X19" s="19">
        <v>0.09</v>
      </c>
      <c r="Y19" s="43"/>
      <c r="Z19" s="67">
        <f t="shared" si="1"/>
        <v>0.8660254037844386</v>
      </c>
      <c r="AA19" s="67">
        <f t="shared" si="2"/>
        <v>0.8660254037844386</v>
      </c>
      <c r="AB19" s="68">
        <f t="shared" si="3"/>
        <v>40</v>
      </c>
      <c r="AC19" s="69">
        <f t="shared" si="4"/>
        <v>9.2959609221097042E-2</v>
      </c>
      <c r="AD19" s="66">
        <f t="shared" si="0"/>
        <v>20.440386291649428</v>
      </c>
    </row>
    <row r="20" spans="1:30" x14ac:dyDescent="0.25">
      <c r="A20">
        <v>1</v>
      </c>
      <c r="B20" t="s">
        <v>109</v>
      </c>
      <c r="C20" t="s">
        <v>11</v>
      </c>
      <c r="D20">
        <f>_xlfn.XLOOKUP(A20,PeriodMap!$A$2:$A$45,PeriodMap!$B$2:$B$45)</f>
        <v>2023</v>
      </c>
      <c r="E20" t="s">
        <v>304</v>
      </c>
      <c r="F20" t="s">
        <v>305</v>
      </c>
      <c r="G20" t="s">
        <v>6</v>
      </c>
      <c r="H20" t="s">
        <v>98</v>
      </c>
      <c r="I20" t="s">
        <v>34</v>
      </c>
      <c r="J20" t="s">
        <v>110</v>
      </c>
      <c r="K20">
        <f>_xlfn.XLOOKUP($B20,EnergyStorTechnologies!$A$2:$A$10,EnergyStorTechnologies!$D$2:$D$10)</f>
        <v>0.5</v>
      </c>
      <c r="L20" s="5">
        <f>_xlfn.XLOOKUP($B20,EnergyStorTechnologies!$A$2:$A$10,EnergyStorTechnologies!$E$2:$E$10)</f>
        <v>0.5</v>
      </c>
      <c r="M20" t="s">
        <v>111</v>
      </c>
      <c r="N20">
        <f>_xlfn.XLOOKUP(_xlfn.CONCAT($B20,$D20+1),EST_DeratingDepthOfDischarge!$E$2:$E$73,EST_DeratingDepthOfDischarge!$C$2:$C$73)</f>
        <v>0</v>
      </c>
      <c r="O20">
        <f>_xlfn.XLOOKUP(_xlfn.CONCAT($B20,$D20+1),EST_DeratingDepthOfDischarge!$E$2:$E$73,EST_DeratingDepthOfDischarge!$D$2:$D$73)</f>
        <v>0.9</v>
      </c>
      <c r="P20" s="1">
        <f>_xlfn.XLOOKUP(_xlfn.CONCAT($B20,$D20+1),EST_EfficiencyCost!$G$2:$G$757,EST_EfficiencyCost!$F$2:$F$757)</f>
        <v>0.8</v>
      </c>
      <c r="Q20">
        <f>_xlfn.XLOOKUP(_xlfn.CONCAT($B20,$D20+1),EST_Lifetime!$E$2:$E$73,EST_Lifetime!$C$2:$C$73)</f>
        <v>10</v>
      </c>
      <c r="R20" s="10">
        <f>_xlfn.XLOOKUP(_xlfn.CONCAT($B20,$D20+1),EST_Lifetime!$E$2:$E$73,EST_Lifetime!$D$2:$D$73)</f>
        <v>3873.4092000000001</v>
      </c>
      <c r="S20" s="86">
        <f>_xlfn.XLOOKUP(_xlfn.CONCAT($B20,$D20+1),EST_EfficiencyCost!$G$2:$G$757,EST_EfficiencyCost!$E$2:$E$757)/1000</f>
        <v>2.247515108</v>
      </c>
      <c r="T20" s="15">
        <f>IFERROR(SUMIFS(EST_LegacyDetails!$D$2:$D$2701,EST_LegacyDetails!$G$2:$G$2701,_xlfn.CONCAT($B20,$C20),EST_LegacyDetails!$E$2:$E$2701,"&gt;="&amp;(D20-2023))*1000,0)</f>
        <v>0</v>
      </c>
      <c r="U20" s="101">
        <f>IFERROR(SUMIFS(EST_CapAddBounds!$F$2:$F$5959,EST_CapAddBounds!$H$2:$H$5959,_xlfn.CONCAT($B20,$C20),EST_CapAddBounds!$E$2:$E$5959,"&lt;="&amp;D20)*1000,0)</f>
        <v>0</v>
      </c>
      <c r="V20" s="101">
        <f>IFERROR(SUMIFS(EST_CapAddBounds!$G$2:$G$5959,EST_CapAddBounds!$H$2:$H$5959,_xlfn.CONCAT($B20,$C20),EST_CapAddBounds!$E$2:$E$5959,"&lt;="&amp;D20)*1000,0)</f>
        <v>0</v>
      </c>
      <c r="W20" s="10">
        <v>0</v>
      </c>
      <c r="X20">
        <v>0.09</v>
      </c>
      <c r="Y20" s="35"/>
      <c r="Z20" s="63">
        <f t="shared" si="1"/>
        <v>0.89442719099991586</v>
      </c>
      <c r="AA20" s="63">
        <f t="shared" si="2"/>
        <v>0.89442719099991586</v>
      </c>
      <c r="AB20" s="64">
        <f t="shared" si="3"/>
        <v>10</v>
      </c>
      <c r="AC20" s="65">
        <f t="shared" si="4"/>
        <v>0.15582008990903373</v>
      </c>
      <c r="AD20" s="66">
        <f t="shared" si="0"/>
        <v>14.423782641327429</v>
      </c>
    </row>
    <row r="21" spans="1:30" x14ac:dyDescent="0.25">
      <c r="A21">
        <v>1</v>
      </c>
      <c r="B21" t="s">
        <v>112</v>
      </c>
      <c r="C21" t="s">
        <v>11</v>
      </c>
      <c r="D21">
        <f>_xlfn.XLOOKUP(A21,PeriodMap!$A$2:$A$45,PeriodMap!$B$2:$B$45)</f>
        <v>2023</v>
      </c>
      <c r="E21" t="s">
        <v>304</v>
      </c>
      <c r="F21" t="s">
        <v>306</v>
      </c>
      <c r="G21" t="s">
        <v>6</v>
      </c>
      <c r="H21" t="s">
        <v>98</v>
      </c>
      <c r="I21" t="s">
        <v>34</v>
      </c>
      <c r="J21" t="s">
        <v>110</v>
      </c>
      <c r="K21">
        <f>_xlfn.XLOOKUP($B21,EnergyStorTechnologies!$A$2:$A$10,EnergyStorTechnologies!$D$2:$D$10)</f>
        <v>0.25</v>
      </c>
      <c r="L21" s="5">
        <f>_xlfn.XLOOKUP($B21,EnergyStorTechnologies!$A$2:$A$10,EnergyStorTechnologies!$E$2:$E$10)</f>
        <v>0.25</v>
      </c>
      <c r="M21" t="s">
        <v>111</v>
      </c>
      <c r="N21">
        <f>_xlfn.XLOOKUP(_xlfn.CONCAT($B21,$D21+1),EST_DeratingDepthOfDischarge!$E$2:$E$73,EST_DeratingDepthOfDischarge!$C$2:$C$73)</f>
        <v>0</v>
      </c>
      <c r="O21">
        <f>_xlfn.XLOOKUP(_xlfn.CONCAT($B21,$D21+1),EST_DeratingDepthOfDischarge!$E$2:$E$73,EST_DeratingDepthOfDischarge!$D$2:$D$73)</f>
        <v>0.9</v>
      </c>
      <c r="P21" s="1">
        <f>_xlfn.XLOOKUP(_xlfn.CONCAT($B21,$D21+1),EST_EfficiencyCost!$G$2:$G$757,EST_EfficiencyCost!$F$2:$F$757)</f>
        <v>0.8</v>
      </c>
      <c r="Q21">
        <f>_xlfn.XLOOKUP(_xlfn.CONCAT($B21,$D21+1),EST_Lifetime!$E$2:$E$73,EST_Lifetime!$C$2:$C$73)</f>
        <v>10</v>
      </c>
      <c r="R21" s="10">
        <f>_xlfn.XLOOKUP(_xlfn.CONCAT($B21,$D21+1),EST_Lifetime!$E$2:$E$73,EST_Lifetime!$D$2:$D$73)</f>
        <v>3873.4092000000001</v>
      </c>
      <c r="S21" s="86">
        <f>_xlfn.XLOOKUP(_xlfn.CONCAT($B21,$D21+1),EST_EfficiencyCost!$G$2:$G$757,EST_EfficiencyCost!$E$2:$E$757)/1000</f>
        <v>1.9123593459999999</v>
      </c>
      <c r="T21" s="15">
        <f>IFERROR(SUMIFS(EST_LegacyDetails!$D$2:$D$2701,EST_LegacyDetails!$G$2:$G$2701,_xlfn.CONCAT($B21,$C21),EST_LegacyDetails!$E$2:$E$2701,"&gt;="&amp;(D21-2023))*1000,0)</f>
        <v>0</v>
      </c>
      <c r="U21" s="101">
        <f>IFERROR(SUMIFS(EST_CapAddBounds!$F$2:$F$5959,EST_CapAddBounds!$H$2:$H$5959,_xlfn.CONCAT($B21,$C21),EST_CapAddBounds!$E$2:$E$5959,"&lt;="&amp;D21)*1000,0)</f>
        <v>0</v>
      </c>
      <c r="V21" s="101">
        <f>IFERROR(SUMIFS(EST_CapAddBounds!$G$2:$G$5959,EST_CapAddBounds!$H$2:$H$5959,_xlfn.CONCAT($B21,$C21),EST_CapAddBounds!$E$2:$E$5959,"&lt;="&amp;D21)*1000,0)</f>
        <v>0</v>
      </c>
      <c r="W21" s="10">
        <v>0</v>
      </c>
      <c r="X21">
        <v>0.09</v>
      </c>
      <c r="Z21" s="63">
        <f t="shared" si="1"/>
        <v>0.89442719099991586</v>
      </c>
      <c r="AA21" s="63">
        <f t="shared" si="2"/>
        <v>0.89442719099991586</v>
      </c>
      <c r="AB21" s="64">
        <f t="shared" si="3"/>
        <v>10</v>
      </c>
      <c r="AC21" s="65">
        <f t="shared" si="4"/>
        <v>0.15582008990903373</v>
      </c>
      <c r="AD21" s="66">
        <f t="shared" si="0"/>
        <v>12.27286768424031</v>
      </c>
    </row>
    <row r="22" spans="1:30" x14ac:dyDescent="0.25">
      <c r="A22">
        <v>1</v>
      </c>
      <c r="B22" t="s">
        <v>113</v>
      </c>
      <c r="C22" t="s">
        <v>11</v>
      </c>
      <c r="D22">
        <f>_xlfn.XLOOKUP(A22,PeriodMap!$A$2:$A$45,PeriodMap!$B$2:$B$45)</f>
        <v>2023</v>
      </c>
      <c r="E22" t="s">
        <v>304</v>
      </c>
      <c r="F22" t="s">
        <v>307</v>
      </c>
      <c r="G22" t="s">
        <v>6</v>
      </c>
      <c r="H22" t="s">
        <v>98</v>
      </c>
      <c r="I22" t="s">
        <v>34</v>
      </c>
      <c r="J22" t="s">
        <v>110</v>
      </c>
      <c r="K22">
        <f>_xlfn.XLOOKUP($B22,EnergyStorTechnologies!$A$2:$A$10,EnergyStorTechnologies!$D$2:$D$10)</f>
        <v>0.16666700000000001</v>
      </c>
      <c r="L22" s="5">
        <f>_xlfn.XLOOKUP($B22,EnergyStorTechnologies!$A$2:$A$10,EnergyStorTechnologies!$E$2:$E$10)</f>
        <v>0.16666700000000001</v>
      </c>
      <c r="M22" t="s">
        <v>111</v>
      </c>
      <c r="N22">
        <f>_xlfn.XLOOKUP(_xlfn.CONCAT($B22,$D22+1),EST_DeratingDepthOfDischarge!$E$2:$E$73,EST_DeratingDepthOfDischarge!$C$2:$C$73)</f>
        <v>0</v>
      </c>
      <c r="O22">
        <f>_xlfn.XLOOKUP(_xlfn.CONCAT($B22,$D22+1),EST_DeratingDepthOfDischarge!$E$2:$E$73,EST_DeratingDepthOfDischarge!$D$2:$D$73)</f>
        <v>0.9</v>
      </c>
      <c r="P22" s="1">
        <f>_xlfn.XLOOKUP(_xlfn.CONCAT($B22,$D22+1),EST_EfficiencyCost!$G$2:$G$757,EST_EfficiencyCost!$F$2:$F$757)</f>
        <v>0.8</v>
      </c>
      <c r="Q22">
        <f>_xlfn.XLOOKUP(_xlfn.CONCAT($B22,$D22+1),EST_Lifetime!$E$2:$E$73,EST_Lifetime!$C$2:$C$73)</f>
        <v>10</v>
      </c>
      <c r="R22" s="10">
        <f>_xlfn.XLOOKUP(_xlfn.CONCAT($B22,$D22+1),EST_Lifetime!$E$2:$E$73,EST_Lifetime!$D$2:$D$73)</f>
        <v>3873.4092000000001</v>
      </c>
      <c r="S22" s="86">
        <f>_xlfn.XLOOKUP(_xlfn.CONCAT($B22,$D22+1),EST_EfficiencyCost!$G$2:$G$757,EST_EfficiencyCost!$E$2:$E$757)/1000</f>
        <v>1.800640759</v>
      </c>
      <c r="T22" s="15">
        <f>IFERROR(SUMIFS(EST_LegacyDetails!$D$2:$D$2701,EST_LegacyDetails!$G$2:$G$2701,_xlfn.CONCAT($B22,$C22),EST_LegacyDetails!$E$2:$E$2701,"&gt;="&amp;(D22-2023))*1000,0)</f>
        <v>0</v>
      </c>
      <c r="U22" s="101">
        <f>IFERROR(SUMIFS(EST_CapAddBounds!$F$2:$F$5959,EST_CapAddBounds!$H$2:$H$5959,_xlfn.CONCAT($B22,$C22),EST_CapAddBounds!$E$2:$E$5959,"&lt;="&amp;D22)*1000,0)</f>
        <v>0</v>
      </c>
      <c r="V22" s="101">
        <f>IFERROR(SUMIFS(EST_CapAddBounds!$G$2:$G$5959,EST_CapAddBounds!$H$2:$H$5959,_xlfn.CONCAT($B22,$C22),EST_CapAddBounds!$E$2:$E$5959,"&lt;="&amp;D22)*1000,0)</f>
        <v>0</v>
      </c>
      <c r="W22" s="10">
        <v>0</v>
      </c>
      <c r="X22">
        <v>0.09</v>
      </c>
      <c r="Z22" s="63">
        <f t="shared" si="1"/>
        <v>0.89442719099991586</v>
      </c>
      <c r="AA22" s="63">
        <f t="shared" si="2"/>
        <v>0.89442719099991586</v>
      </c>
      <c r="AB22" s="64">
        <f t="shared" si="3"/>
        <v>10</v>
      </c>
      <c r="AC22" s="65">
        <f t="shared" si="4"/>
        <v>0.15582008990903373</v>
      </c>
      <c r="AD22" s="66">
        <f t="shared" si="0"/>
        <v>11.555896034017159</v>
      </c>
    </row>
    <row r="23" spans="1:30" s="19" customFormat="1" x14ac:dyDescent="0.25">
      <c r="A23" s="19">
        <v>1</v>
      </c>
      <c r="B23" s="19" t="s">
        <v>114</v>
      </c>
      <c r="C23" s="19" t="s">
        <v>11</v>
      </c>
      <c r="D23" s="19">
        <f>_xlfn.XLOOKUP(A23,PeriodMap!$A$2:$A$45,PeriodMap!$B$2:$B$45)</f>
        <v>2023</v>
      </c>
      <c r="E23" s="19" t="s">
        <v>304</v>
      </c>
      <c r="F23" s="19" t="s">
        <v>327</v>
      </c>
      <c r="G23" s="19" t="s">
        <v>6</v>
      </c>
      <c r="H23" s="19" t="s">
        <v>98</v>
      </c>
      <c r="I23" s="19" t="s">
        <v>34</v>
      </c>
      <c r="J23" s="19" t="s">
        <v>110</v>
      </c>
      <c r="K23" s="19">
        <f>_xlfn.XLOOKUP($B23,EnergyStorTechnologies!$A$2:$A$10,EnergyStorTechnologies!$D$2:$D$10)</f>
        <v>0.16666666699999999</v>
      </c>
      <c r="L23" s="5">
        <f>_xlfn.XLOOKUP($B23,EnergyStorTechnologies!$A$2:$A$10,EnergyStorTechnologies!$E$2:$E$10)</f>
        <v>0.16666666699999999</v>
      </c>
      <c r="M23" s="19" t="s">
        <v>111</v>
      </c>
      <c r="N23" s="19">
        <f>_xlfn.XLOOKUP(_xlfn.CONCAT($B23,$D23+1),EST_DeratingDepthOfDischarge!$E$2:$E$73,EST_DeratingDepthOfDischarge!$C$2:$C$73)</f>
        <v>0</v>
      </c>
      <c r="O23" s="19">
        <f>_xlfn.XLOOKUP(_xlfn.CONCAT($B23,$D23+1),EST_DeratingDepthOfDischarge!$E$2:$E$73,EST_DeratingDepthOfDischarge!$D$2:$D$73)</f>
        <v>0.9</v>
      </c>
      <c r="P23" s="39">
        <f>_xlfn.XLOOKUP(_xlfn.CONCAT($B23,$D23+1),EST_EfficiencyCost!$G$2:$G$757,EST_EfficiencyCost!$F$2:$F$757)</f>
        <v>0.75</v>
      </c>
      <c r="Q23" s="19">
        <f>_xlfn.XLOOKUP(_xlfn.CONCAT($B23,$D23+1),EST_Lifetime!$E$2:$E$73,EST_Lifetime!$C$2:$C$73)</f>
        <v>40</v>
      </c>
      <c r="R23" s="19">
        <f>_xlfn.XLOOKUP(_xlfn.CONCAT($B23,$D23+1),EST_Lifetime!$E$2:$E$73,EST_Lifetime!$D$2:$D$73)</f>
        <v>50000</v>
      </c>
      <c r="S23" s="87">
        <f>_xlfn.XLOOKUP(_xlfn.CONCAT($B23,$D23+1),EST_EfficiencyCost!$G$2:$G$757,EST_EfficiencyCost!$E$2:$E$757)/1000</f>
        <v>1.9001303219999999</v>
      </c>
      <c r="T23" s="40">
        <f>IFERROR(SUMIFS(EST_LegacyDetails!$D$2:$D$2701,EST_LegacyDetails!$G$2:$G$2701,_xlfn.CONCAT($B23,$C23),EST_LegacyDetails!$E$2:$E$2701,"&gt;="&amp;(D23-2023))*1000,0)</f>
        <v>11040</v>
      </c>
      <c r="U23" s="102">
        <f>IFERROR(SUMIFS(EST_CapAddBounds!$F$2:$F$5959,EST_CapAddBounds!$H$2:$H$5959,_xlfn.CONCAT($B23,$C23),EST_CapAddBounds!$E$2:$E$5959,"&lt;="&amp;D23)*1000,0)</f>
        <v>0</v>
      </c>
      <c r="V23" s="102">
        <f>IFERROR(SUMIFS(EST_CapAddBounds!$G$2:$G$5959,EST_CapAddBounds!$H$2:$H$5959,_xlfn.CONCAT($B23,$C23),EST_CapAddBounds!$E$2:$E$5959,"&lt;="&amp;D23)*1000,0)</f>
        <v>0</v>
      </c>
      <c r="W23" s="53">
        <v>0</v>
      </c>
      <c r="X23" s="19">
        <v>0.09</v>
      </c>
      <c r="Y23" s="43"/>
      <c r="Z23" s="67">
        <f t="shared" si="1"/>
        <v>0.8660254037844386</v>
      </c>
      <c r="AA23" s="67">
        <f t="shared" si="2"/>
        <v>0.8660254037844386</v>
      </c>
      <c r="AB23" s="68">
        <f t="shared" si="3"/>
        <v>40</v>
      </c>
      <c r="AC23" s="69">
        <f t="shared" si="4"/>
        <v>9.2959609221097042E-2</v>
      </c>
      <c r="AD23" s="66">
        <f t="shared" si="0"/>
        <v>20.440386291649428</v>
      </c>
    </row>
    <row r="24" spans="1:30" x14ac:dyDescent="0.25">
      <c r="A24">
        <v>1</v>
      </c>
      <c r="B24" t="s">
        <v>109</v>
      </c>
      <c r="C24" t="s">
        <v>8</v>
      </c>
      <c r="D24">
        <f>_xlfn.XLOOKUP(A24,PeriodMap!$A$2:$A$45,PeriodMap!$B$2:$B$45)</f>
        <v>2023</v>
      </c>
      <c r="E24" t="s">
        <v>304</v>
      </c>
      <c r="F24" t="s">
        <v>305</v>
      </c>
      <c r="G24" t="s">
        <v>6</v>
      </c>
      <c r="H24" t="s">
        <v>98</v>
      </c>
      <c r="I24" t="s">
        <v>34</v>
      </c>
      <c r="J24" t="s">
        <v>110</v>
      </c>
      <c r="K24">
        <f>_xlfn.XLOOKUP($B24,EnergyStorTechnologies!$A$2:$A$10,EnergyStorTechnologies!$D$2:$D$10)</f>
        <v>0.5</v>
      </c>
      <c r="L24" s="5">
        <f>_xlfn.XLOOKUP($B24,EnergyStorTechnologies!$A$2:$A$10,EnergyStorTechnologies!$E$2:$E$10)</f>
        <v>0.5</v>
      </c>
      <c r="M24" t="s">
        <v>111</v>
      </c>
      <c r="N24">
        <f>_xlfn.XLOOKUP(_xlfn.CONCAT($B24,$D24+1),EST_DeratingDepthOfDischarge!$E$2:$E$73,EST_DeratingDepthOfDischarge!$C$2:$C$73)</f>
        <v>0</v>
      </c>
      <c r="O24">
        <f>_xlfn.XLOOKUP(_xlfn.CONCAT($B24,$D24+1),EST_DeratingDepthOfDischarge!$E$2:$E$73,EST_DeratingDepthOfDischarge!$D$2:$D$73)</f>
        <v>0.9</v>
      </c>
      <c r="P24" s="1">
        <f>_xlfn.XLOOKUP(_xlfn.CONCAT($B24,$D24+1),EST_EfficiencyCost!$G$2:$G$757,EST_EfficiencyCost!$F$2:$F$757)</f>
        <v>0.8</v>
      </c>
      <c r="Q24">
        <f>_xlfn.XLOOKUP(_xlfn.CONCAT($B24,$D24+1),EST_Lifetime!$E$2:$E$73,EST_Lifetime!$C$2:$C$73)</f>
        <v>10</v>
      </c>
      <c r="R24" s="10">
        <f>_xlfn.XLOOKUP(_xlfn.CONCAT($B24,$D24+1),EST_Lifetime!$E$2:$E$73,EST_Lifetime!$D$2:$D$73)</f>
        <v>3873.4092000000001</v>
      </c>
      <c r="S24" s="86">
        <f>_xlfn.XLOOKUP(_xlfn.CONCAT($B24,$D24+1),EST_EfficiencyCost!$G$2:$G$757,EST_EfficiencyCost!$E$2:$E$757)/1000</f>
        <v>2.247515108</v>
      </c>
      <c r="T24" s="15">
        <f>IFERROR(SUMIFS(EST_LegacyDetails!$D$2:$D$2701,EST_LegacyDetails!$G$2:$G$2701,_xlfn.CONCAT($B24,$C24),EST_LegacyDetails!$E$2:$E$2701,"&gt;="&amp;(D24-2023))*1000,0)</f>
        <v>0</v>
      </c>
      <c r="U24" s="101">
        <f>IFERROR(SUMIFS(EST_CapAddBounds!$F$2:$F$5959,EST_CapAddBounds!$H$2:$H$5959,_xlfn.CONCAT($B24,$C24),EST_CapAddBounds!$E$2:$E$5959,"&lt;="&amp;D24)*1000,0)</f>
        <v>0</v>
      </c>
      <c r="V24" s="101">
        <f>IFERROR(SUMIFS(EST_CapAddBounds!$G$2:$G$5959,EST_CapAddBounds!$H$2:$H$5959,_xlfn.CONCAT($B24,$C24),EST_CapAddBounds!$E$2:$E$5959,"&lt;="&amp;D24)*1000,0)</f>
        <v>0</v>
      </c>
      <c r="W24" s="10">
        <v>0</v>
      </c>
      <c r="X24">
        <v>0.09</v>
      </c>
      <c r="Y24" s="35"/>
      <c r="Z24" s="63">
        <f t="shared" si="1"/>
        <v>0.89442719099991586</v>
      </c>
      <c r="AA24" s="63">
        <f t="shared" si="2"/>
        <v>0.89442719099991586</v>
      </c>
      <c r="AB24" s="64">
        <f t="shared" si="3"/>
        <v>10</v>
      </c>
      <c r="AC24" s="65">
        <f t="shared" si="4"/>
        <v>0.15582008990903373</v>
      </c>
      <c r="AD24" s="66">
        <f t="shared" si="0"/>
        <v>14.423782641327429</v>
      </c>
    </row>
    <row r="25" spans="1:30" x14ac:dyDescent="0.25">
      <c r="A25">
        <v>1</v>
      </c>
      <c r="B25" t="s">
        <v>112</v>
      </c>
      <c r="C25" t="s">
        <v>8</v>
      </c>
      <c r="D25">
        <f>_xlfn.XLOOKUP(A25,PeriodMap!$A$2:$A$45,PeriodMap!$B$2:$B$45)</f>
        <v>2023</v>
      </c>
      <c r="E25" t="s">
        <v>304</v>
      </c>
      <c r="F25" t="s">
        <v>306</v>
      </c>
      <c r="G25" t="s">
        <v>6</v>
      </c>
      <c r="H25" t="s">
        <v>98</v>
      </c>
      <c r="I25" t="s">
        <v>34</v>
      </c>
      <c r="J25" t="s">
        <v>110</v>
      </c>
      <c r="K25">
        <f>_xlfn.XLOOKUP($B25,EnergyStorTechnologies!$A$2:$A$10,EnergyStorTechnologies!$D$2:$D$10)</f>
        <v>0.25</v>
      </c>
      <c r="L25" s="5">
        <f>_xlfn.XLOOKUP($B25,EnergyStorTechnologies!$A$2:$A$10,EnergyStorTechnologies!$E$2:$E$10)</f>
        <v>0.25</v>
      </c>
      <c r="M25" t="s">
        <v>111</v>
      </c>
      <c r="N25">
        <f>_xlfn.XLOOKUP(_xlfn.CONCAT($B25,$D25+1),EST_DeratingDepthOfDischarge!$E$2:$E$73,EST_DeratingDepthOfDischarge!$C$2:$C$73)</f>
        <v>0</v>
      </c>
      <c r="O25">
        <f>_xlfn.XLOOKUP(_xlfn.CONCAT($B25,$D25+1),EST_DeratingDepthOfDischarge!$E$2:$E$73,EST_DeratingDepthOfDischarge!$D$2:$D$73)</f>
        <v>0.9</v>
      </c>
      <c r="P25" s="1">
        <f>_xlfn.XLOOKUP(_xlfn.CONCAT($B25,$D25+1),EST_EfficiencyCost!$G$2:$G$757,EST_EfficiencyCost!$F$2:$F$757)</f>
        <v>0.8</v>
      </c>
      <c r="Q25">
        <f>_xlfn.XLOOKUP(_xlfn.CONCAT($B25,$D25+1),EST_Lifetime!$E$2:$E$73,EST_Lifetime!$C$2:$C$73)</f>
        <v>10</v>
      </c>
      <c r="R25" s="10">
        <f>_xlfn.XLOOKUP(_xlfn.CONCAT($B25,$D25+1),EST_Lifetime!$E$2:$E$73,EST_Lifetime!$D$2:$D$73)</f>
        <v>3873.4092000000001</v>
      </c>
      <c r="S25" s="86">
        <f>_xlfn.XLOOKUP(_xlfn.CONCAT($B25,$D25+1),EST_EfficiencyCost!$G$2:$G$757,EST_EfficiencyCost!$E$2:$E$757)/1000</f>
        <v>1.9123593459999999</v>
      </c>
      <c r="T25" s="15">
        <f>IFERROR(SUMIFS(EST_LegacyDetails!$D$2:$D$2701,EST_LegacyDetails!$G$2:$G$2701,_xlfn.CONCAT($B25,$C25),EST_LegacyDetails!$E$2:$E$2701,"&gt;="&amp;(D25-2023))*1000,0)</f>
        <v>0</v>
      </c>
      <c r="U25" s="101">
        <f>IFERROR(SUMIFS(EST_CapAddBounds!$F$2:$F$5959,EST_CapAddBounds!$H$2:$H$5959,_xlfn.CONCAT($B25,$C25),EST_CapAddBounds!$E$2:$E$5959,"&lt;="&amp;D25)*1000,0)</f>
        <v>0</v>
      </c>
      <c r="V25" s="101">
        <f>IFERROR(SUMIFS(EST_CapAddBounds!$G$2:$G$5959,EST_CapAddBounds!$H$2:$H$5959,_xlfn.CONCAT($B25,$C25),EST_CapAddBounds!$E$2:$E$5959,"&lt;="&amp;D25)*1000,0)</f>
        <v>0</v>
      </c>
      <c r="W25" s="10">
        <v>0</v>
      </c>
      <c r="X25">
        <v>0.09</v>
      </c>
      <c r="Z25" s="63">
        <f t="shared" si="1"/>
        <v>0.89442719099991586</v>
      </c>
      <c r="AA25" s="63">
        <f t="shared" si="2"/>
        <v>0.89442719099991586</v>
      </c>
      <c r="AB25" s="64">
        <f t="shared" si="3"/>
        <v>10</v>
      </c>
      <c r="AC25" s="65">
        <f t="shared" si="4"/>
        <v>0.15582008990903373</v>
      </c>
      <c r="AD25" s="66">
        <f t="shared" si="0"/>
        <v>12.27286768424031</v>
      </c>
    </row>
    <row r="26" spans="1:30" x14ac:dyDescent="0.25">
      <c r="A26">
        <v>1</v>
      </c>
      <c r="B26" t="s">
        <v>113</v>
      </c>
      <c r="C26" t="s">
        <v>8</v>
      </c>
      <c r="D26">
        <f>_xlfn.XLOOKUP(A26,PeriodMap!$A$2:$A$45,PeriodMap!$B$2:$B$45)</f>
        <v>2023</v>
      </c>
      <c r="E26" t="s">
        <v>304</v>
      </c>
      <c r="F26" t="s">
        <v>307</v>
      </c>
      <c r="G26" t="s">
        <v>6</v>
      </c>
      <c r="H26" t="s">
        <v>98</v>
      </c>
      <c r="I26" t="s">
        <v>34</v>
      </c>
      <c r="J26" t="s">
        <v>110</v>
      </c>
      <c r="K26">
        <f>_xlfn.XLOOKUP($B26,EnergyStorTechnologies!$A$2:$A$10,EnergyStorTechnologies!$D$2:$D$10)</f>
        <v>0.16666700000000001</v>
      </c>
      <c r="L26" s="5">
        <f>_xlfn.XLOOKUP($B26,EnergyStorTechnologies!$A$2:$A$10,EnergyStorTechnologies!$E$2:$E$10)</f>
        <v>0.16666700000000001</v>
      </c>
      <c r="M26" t="s">
        <v>111</v>
      </c>
      <c r="N26">
        <f>_xlfn.XLOOKUP(_xlfn.CONCAT($B26,$D26+1),EST_DeratingDepthOfDischarge!$E$2:$E$73,EST_DeratingDepthOfDischarge!$C$2:$C$73)</f>
        <v>0</v>
      </c>
      <c r="O26">
        <f>_xlfn.XLOOKUP(_xlfn.CONCAT($B26,$D26+1),EST_DeratingDepthOfDischarge!$E$2:$E$73,EST_DeratingDepthOfDischarge!$D$2:$D$73)</f>
        <v>0.9</v>
      </c>
      <c r="P26" s="1">
        <f>_xlfn.XLOOKUP(_xlfn.CONCAT($B26,$D26+1),EST_EfficiencyCost!$G$2:$G$757,EST_EfficiencyCost!$F$2:$F$757)</f>
        <v>0.8</v>
      </c>
      <c r="Q26">
        <f>_xlfn.XLOOKUP(_xlfn.CONCAT($B26,$D26+1),EST_Lifetime!$E$2:$E$73,EST_Lifetime!$C$2:$C$73)</f>
        <v>10</v>
      </c>
      <c r="R26" s="10">
        <f>_xlfn.XLOOKUP(_xlfn.CONCAT($B26,$D26+1),EST_Lifetime!$E$2:$E$73,EST_Lifetime!$D$2:$D$73)</f>
        <v>3873.4092000000001</v>
      </c>
      <c r="S26" s="86">
        <f>_xlfn.XLOOKUP(_xlfn.CONCAT($B26,$D26+1),EST_EfficiencyCost!$G$2:$G$757,EST_EfficiencyCost!$E$2:$E$757)/1000</f>
        <v>1.800640759</v>
      </c>
      <c r="T26" s="15">
        <f>IFERROR(SUMIFS(EST_LegacyDetails!$D$2:$D$2701,EST_LegacyDetails!$G$2:$G$2701,_xlfn.CONCAT($B26,$C26),EST_LegacyDetails!$E$2:$E$2701,"&gt;="&amp;(D26-2023))*1000,0)</f>
        <v>0</v>
      </c>
      <c r="U26" s="101">
        <f>IFERROR(SUMIFS(EST_CapAddBounds!$F$2:$F$5959,EST_CapAddBounds!$H$2:$H$5959,_xlfn.CONCAT($B26,$C26),EST_CapAddBounds!$E$2:$E$5959,"&lt;="&amp;D26)*1000,0)</f>
        <v>0</v>
      </c>
      <c r="V26" s="101">
        <f>IFERROR(SUMIFS(EST_CapAddBounds!$G$2:$G$5959,EST_CapAddBounds!$H$2:$H$5959,_xlfn.CONCAT($B26,$C26),EST_CapAddBounds!$E$2:$E$5959,"&lt;="&amp;D26)*1000,0)</f>
        <v>0</v>
      </c>
      <c r="W26" s="10">
        <v>0</v>
      </c>
      <c r="X26">
        <v>0.09</v>
      </c>
      <c r="Z26" s="63">
        <f t="shared" si="1"/>
        <v>0.89442719099991586</v>
      </c>
      <c r="AA26" s="63">
        <f t="shared" si="2"/>
        <v>0.89442719099991586</v>
      </c>
      <c r="AB26" s="64">
        <f t="shared" si="3"/>
        <v>10</v>
      </c>
      <c r="AC26" s="65">
        <f t="shared" si="4"/>
        <v>0.15582008990903373</v>
      </c>
      <c r="AD26" s="66">
        <f t="shared" si="0"/>
        <v>11.555896034017159</v>
      </c>
    </row>
    <row r="27" spans="1:30" s="19" customFormat="1" x14ac:dyDescent="0.25">
      <c r="A27" s="19">
        <v>1</v>
      </c>
      <c r="B27" s="19" t="s">
        <v>114</v>
      </c>
      <c r="C27" s="19" t="s">
        <v>8</v>
      </c>
      <c r="D27" s="19">
        <f>_xlfn.XLOOKUP(A27,PeriodMap!$A$2:$A$45,PeriodMap!$B$2:$B$45)</f>
        <v>2023</v>
      </c>
      <c r="E27" s="19" t="s">
        <v>304</v>
      </c>
      <c r="F27" s="19" t="s">
        <v>327</v>
      </c>
      <c r="G27" s="19" t="s">
        <v>6</v>
      </c>
      <c r="H27" s="19" t="s">
        <v>98</v>
      </c>
      <c r="I27" s="19" t="s">
        <v>34</v>
      </c>
      <c r="J27" s="19" t="s">
        <v>110</v>
      </c>
      <c r="K27" s="19">
        <f>_xlfn.XLOOKUP($B27,EnergyStorTechnologies!$A$2:$A$10,EnergyStorTechnologies!$D$2:$D$10)</f>
        <v>0.16666666699999999</v>
      </c>
      <c r="L27" s="5">
        <f>_xlfn.XLOOKUP($B27,EnergyStorTechnologies!$A$2:$A$10,EnergyStorTechnologies!$E$2:$E$10)</f>
        <v>0.16666666699999999</v>
      </c>
      <c r="M27" s="19" t="s">
        <v>111</v>
      </c>
      <c r="N27" s="19">
        <f>_xlfn.XLOOKUP(_xlfn.CONCAT($B27,$D27+1),EST_DeratingDepthOfDischarge!$E$2:$E$73,EST_DeratingDepthOfDischarge!$C$2:$C$73)</f>
        <v>0</v>
      </c>
      <c r="O27" s="19">
        <f>_xlfn.XLOOKUP(_xlfn.CONCAT($B27,$D27+1),EST_DeratingDepthOfDischarge!$E$2:$E$73,EST_DeratingDepthOfDischarge!$D$2:$D$73)</f>
        <v>0.9</v>
      </c>
      <c r="P27" s="39">
        <f>_xlfn.XLOOKUP(_xlfn.CONCAT($B27,$D27+1),EST_EfficiencyCost!$G$2:$G$757,EST_EfficiencyCost!$F$2:$F$757)</f>
        <v>0.75</v>
      </c>
      <c r="Q27" s="19">
        <f>_xlfn.XLOOKUP(_xlfn.CONCAT($B27,$D27+1),EST_Lifetime!$E$2:$E$73,EST_Lifetime!$C$2:$C$73)</f>
        <v>40</v>
      </c>
      <c r="R27" s="19">
        <f>_xlfn.XLOOKUP(_xlfn.CONCAT($B27,$D27+1),EST_Lifetime!$E$2:$E$73,EST_Lifetime!$D$2:$D$73)</f>
        <v>50000</v>
      </c>
      <c r="S27" s="87">
        <f>_xlfn.XLOOKUP(_xlfn.CONCAT($B27,$D27+1),EST_EfficiencyCost!$G$2:$G$757,EST_EfficiencyCost!$E$2:$E$757)/1000</f>
        <v>1.9001303219999999</v>
      </c>
      <c r="T27" s="40">
        <f>IFERROR(SUMIFS(EST_LegacyDetails!$D$2:$D$2701,EST_LegacyDetails!$G$2:$G$2701,_xlfn.CONCAT($B27,$C27),EST_LegacyDetails!$E$2:$E$2701,"&gt;="&amp;(D27-2023))*1000,0)</f>
        <v>12033.6</v>
      </c>
      <c r="U27" s="102">
        <f>IFERROR(SUMIFS(EST_CapAddBounds!$F$2:$F$5959,EST_CapAddBounds!$H$2:$H$5959,_xlfn.CONCAT($B27,$C27),EST_CapAddBounds!$E$2:$E$5959,"&lt;="&amp;D27)*1000,0)</f>
        <v>0</v>
      </c>
      <c r="V27" s="102">
        <f>IFERROR(SUMIFS(EST_CapAddBounds!$G$2:$G$5959,EST_CapAddBounds!$H$2:$H$5959,_xlfn.CONCAT($B27,$C27),EST_CapAddBounds!$E$2:$E$5959,"&lt;="&amp;D27)*1000,0)</f>
        <v>0</v>
      </c>
      <c r="W27" s="53">
        <v>0</v>
      </c>
      <c r="X27" s="19">
        <v>0.09</v>
      </c>
      <c r="Y27" s="43"/>
      <c r="Z27" s="67">
        <f t="shared" si="1"/>
        <v>0.8660254037844386</v>
      </c>
      <c r="AA27" s="67">
        <f t="shared" si="2"/>
        <v>0.8660254037844386</v>
      </c>
      <c r="AB27" s="68">
        <f t="shared" si="3"/>
        <v>40</v>
      </c>
      <c r="AC27" s="69">
        <f t="shared" si="4"/>
        <v>9.2959609221097042E-2</v>
      </c>
      <c r="AD27" s="66">
        <f t="shared" si="0"/>
        <v>20.440386291649428</v>
      </c>
    </row>
    <row r="28" spans="1:30" s="48" customFormat="1" x14ac:dyDescent="0.25">
      <c r="A28" s="48">
        <v>1</v>
      </c>
      <c r="B28" s="48" t="s">
        <v>109</v>
      </c>
      <c r="C28" s="48" t="s">
        <v>80</v>
      </c>
      <c r="D28" s="48">
        <f>_xlfn.XLOOKUP(A28,PeriodMap!$A$2:$A$45,PeriodMap!$B$2:$B$45)</f>
        <v>2023</v>
      </c>
      <c r="E28" s="48" t="s">
        <v>304</v>
      </c>
      <c r="F28" s="48" t="s">
        <v>305</v>
      </c>
      <c r="G28" s="48" t="s">
        <v>6</v>
      </c>
      <c r="H28" s="48" t="s">
        <v>98</v>
      </c>
      <c r="I28" s="48" t="s">
        <v>34</v>
      </c>
      <c r="J28" s="48" t="s">
        <v>110</v>
      </c>
      <c r="K28" s="48">
        <f>AVERAGE(K24,K20,K16,K12,K8)</f>
        <v>0.5</v>
      </c>
      <c r="L28" s="48">
        <f>AVERAGE(L24,L20,L16,L12,L8)</f>
        <v>0.5</v>
      </c>
      <c r="M28" s="48" t="s">
        <v>111</v>
      </c>
      <c r="N28" s="48">
        <f t="shared" ref="N28:S28" si="5">AVERAGE(N24,N20,N16,N12,N8)</f>
        <v>0</v>
      </c>
      <c r="O28" s="48">
        <f t="shared" si="5"/>
        <v>0.9</v>
      </c>
      <c r="P28" s="54">
        <f t="shared" si="5"/>
        <v>0.8</v>
      </c>
      <c r="Q28" s="49">
        <f t="shared" si="5"/>
        <v>10</v>
      </c>
      <c r="R28" s="49">
        <f t="shared" si="5"/>
        <v>3873.4092000000005</v>
      </c>
      <c r="S28" s="55">
        <f t="shared" si="5"/>
        <v>2.247515108</v>
      </c>
      <c r="T28" s="56">
        <f>T8+T12+T16+T20+T24</f>
        <v>0</v>
      </c>
      <c r="U28" s="56">
        <f t="shared" ref="U28:V28" si="6">U8+U12+U16+U20+U24</f>
        <v>0</v>
      </c>
      <c r="V28" s="56">
        <f t="shared" si="6"/>
        <v>0</v>
      </c>
      <c r="W28" s="49">
        <f>AVERAGE(W8,W12,W16,W20,W24)</f>
        <v>0</v>
      </c>
      <c r="X28" s="57">
        <f>AVERAGE(X8,X12,X16,X20,X24)</f>
        <v>0.09</v>
      </c>
      <c r="Z28" s="54">
        <f>AVERAGE(Z8,Z12,Z16,Z20,Z24)</f>
        <v>0.89442719099991597</v>
      </c>
      <c r="AA28" s="54">
        <f>AVERAGE(AA8,AA12,AA16,AA20,AA24)</f>
        <v>0.89442719099991597</v>
      </c>
      <c r="AB28" s="54">
        <f t="shared" ref="AB28:AD31" si="7">AVERAGE(AB8,AB12,AB16,AB20,AB24)</f>
        <v>10</v>
      </c>
      <c r="AC28" s="54">
        <f t="shared" si="7"/>
        <v>0.15582008990903373</v>
      </c>
      <c r="AD28" s="54">
        <f t="shared" si="7"/>
        <v>14.423782641327429</v>
      </c>
    </row>
    <row r="29" spans="1:30" s="48" customFormat="1" x14ac:dyDescent="0.25">
      <c r="A29" s="48">
        <v>1</v>
      </c>
      <c r="B29" s="48" t="s">
        <v>112</v>
      </c>
      <c r="C29" s="48" t="s">
        <v>80</v>
      </c>
      <c r="D29" s="48">
        <f>_xlfn.XLOOKUP(A29,PeriodMap!$A$2:$A$45,PeriodMap!$B$2:$B$45)</f>
        <v>2023</v>
      </c>
      <c r="E29" s="48" t="s">
        <v>304</v>
      </c>
      <c r="F29" s="48" t="s">
        <v>306</v>
      </c>
      <c r="G29" s="48" t="s">
        <v>6</v>
      </c>
      <c r="H29" s="48" t="s">
        <v>98</v>
      </c>
      <c r="I29" s="48" t="s">
        <v>34</v>
      </c>
      <c r="J29" s="48" t="s">
        <v>110</v>
      </c>
      <c r="K29" s="48">
        <f t="shared" ref="K29:L31" si="8">AVERAGE(K25,K21,K17,K13,K9)</f>
        <v>0.25</v>
      </c>
      <c r="L29" s="48">
        <f t="shared" si="8"/>
        <v>0.25</v>
      </c>
      <c r="M29" s="48" t="s">
        <v>111</v>
      </c>
      <c r="N29" s="48">
        <f t="shared" ref="N29:O31" si="9">AVERAGE(N25,N21,N17,N13,N9)</f>
        <v>0</v>
      </c>
      <c r="O29" s="48">
        <f t="shared" si="9"/>
        <v>0.9</v>
      </c>
      <c r="P29" s="54">
        <f t="shared" ref="P29:Q29" si="10">AVERAGE(P25,P21,P17,P13,P9)</f>
        <v>0.8</v>
      </c>
      <c r="Q29" s="49">
        <f t="shared" si="10"/>
        <v>10</v>
      </c>
      <c r="R29" s="49">
        <f t="shared" ref="R29:S29" si="11">AVERAGE(R25,R21,R17,R13,R9)</f>
        <v>3873.4092000000005</v>
      </c>
      <c r="S29" s="55">
        <f t="shared" si="11"/>
        <v>1.9123593459999999</v>
      </c>
      <c r="T29" s="56">
        <f>T9+T13+T17+T21+T25</f>
        <v>0</v>
      </c>
      <c r="U29" s="56">
        <f t="shared" ref="U29:V29" si="12">U9+U13+U17+U21+U25</f>
        <v>0</v>
      </c>
      <c r="V29" s="56">
        <f t="shared" si="12"/>
        <v>0</v>
      </c>
      <c r="W29" s="49">
        <f t="shared" ref="W29:X31" si="13">AVERAGE(W9,W13,W17,W21,W25)</f>
        <v>0</v>
      </c>
      <c r="X29" s="57">
        <f t="shared" si="13"/>
        <v>0.09</v>
      </c>
      <c r="Z29" s="54">
        <f t="shared" ref="Z29:AA31" si="14">AVERAGE(Z9,Z13,Z17,Z21,Z25)</f>
        <v>0.89442719099991597</v>
      </c>
      <c r="AA29" s="54">
        <f t="shared" si="14"/>
        <v>0.89442719099991597</v>
      </c>
      <c r="AB29" s="54">
        <f t="shared" si="7"/>
        <v>10</v>
      </c>
      <c r="AC29" s="54">
        <f t="shared" si="7"/>
        <v>0.15582008990903373</v>
      </c>
      <c r="AD29" s="54">
        <f t="shared" si="7"/>
        <v>12.27286768424031</v>
      </c>
    </row>
    <row r="30" spans="1:30" s="48" customFormat="1" x14ac:dyDescent="0.25">
      <c r="A30" s="48">
        <v>1</v>
      </c>
      <c r="B30" s="48" t="s">
        <v>113</v>
      </c>
      <c r="C30" s="48" t="s">
        <v>80</v>
      </c>
      <c r="D30" s="48">
        <f>_xlfn.XLOOKUP(A30,PeriodMap!$A$2:$A$45,PeriodMap!$B$2:$B$45)</f>
        <v>2023</v>
      </c>
      <c r="E30" s="48" t="s">
        <v>304</v>
      </c>
      <c r="F30" s="48" t="s">
        <v>307</v>
      </c>
      <c r="G30" s="48" t="s">
        <v>6</v>
      </c>
      <c r="H30" s="48" t="s">
        <v>98</v>
      </c>
      <c r="I30" s="48" t="s">
        <v>34</v>
      </c>
      <c r="J30" s="48" t="s">
        <v>110</v>
      </c>
      <c r="K30" s="48">
        <f t="shared" si="8"/>
        <v>0.16666700000000001</v>
      </c>
      <c r="L30" s="48">
        <f t="shared" si="8"/>
        <v>0.16666700000000001</v>
      </c>
      <c r="M30" s="48" t="s">
        <v>111</v>
      </c>
      <c r="N30" s="48">
        <f t="shared" si="9"/>
        <v>0</v>
      </c>
      <c r="O30" s="48">
        <f t="shared" si="9"/>
        <v>0.9</v>
      </c>
      <c r="P30" s="54">
        <f t="shared" ref="P30:Q30" si="15">AVERAGE(P26,P22,P18,P14,P10)</f>
        <v>0.8</v>
      </c>
      <c r="Q30" s="49">
        <f t="shared" si="15"/>
        <v>10</v>
      </c>
      <c r="R30" s="49">
        <f t="shared" ref="R30:S30" si="16">AVERAGE(R26,R22,R18,R14,R10)</f>
        <v>3873.4092000000005</v>
      </c>
      <c r="S30" s="55">
        <f t="shared" si="16"/>
        <v>1.8006407589999998</v>
      </c>
      <c r="T30" s="56">
        <f>T10+T14+T18+T22+T26</f>
        <v>0</v>
      </c>
      <c r="U30" s="56">
        <f t="shared" ref="U30:V30" si="17">U10+U14+U18+U22+U26</f>
        <v>0</v>
      </c>
      <c r="V30" s="56">
        <f t="shared" si="17"/>
        <v>0</v>
      </c>
      <c r="W30" s="49">
        <f t="shared" si="13"/>
        <v>0</v>
      </c>
      <c r="X30" s="57">
        <f t="shared" si="13"/>
        <v>0.09</v>
      </c>
      <c r="Z30" s="54">
        <f t="shared" si="14"/>
        <v>0.89442719099991597</v>
      </c>
      <c r="AA30" s="54">
        <f t="shared" si="14"/>
        <v>0.89442719099991597</v>
      </c>
      <c r="AB30" s="54">
        <f t="shared" si="7"/>
        <v>10</v>
      </c>
      <c r="AC30" s="54">
        <f t="shared" si="7"/>
        <v>0.15582008990903373</v>
      </c>
      <c r="AD30" s="54">
        <f t="shared" si="7"/>
        <v>11.555896034017159</v>
      </c>
    </row>
    <row r="31" spans="1:30" s="51" customFormat="1" x14ac:dyDescent="0.25">
      <c r="A31" s="51">
        <v>1</v>
      </c>
      <c r="B31" s="51" t="s">
        <v>114</v>
      </c>
      <c r="C31" s="51" t="s">
        <v>80</v>
      </c>
      <c r="D31" s="51">
        <f>_xlfn.XLOOKUP(A31,PeriodMap!$A$2:$A$45,PeriodMap!$B$2:$B$45)</f>
        <v>2023</v>
      </c>
      <c r="E31" s="51" t="s">
        <v>304</v>
      </c>
      <c r="F31" s="51" t="s">
        <v>327</v>
      </c>
      <c r="G31" s="51" t="s">
        <v>6</v>
      </c>
      <c r="H31" s="51" t="s">
        <v>98</v>
      </c>
      <c r="I31" s="51" t="s">
        <v>34</v>
      </c>
      <c r="J31" s="51" t="s">
        <v>110</v>
      </c>
      <c r="K31" s="51">
        <f t="shared" si="8"/>
        <v>0.16666666699999999</v>
      </c>
      <c r="L31" s="51">
        <f t="shared" si="8"/>
        <v>0.16666666699999999</v>
      </c>
      <c r="M31" s="51" t="s">
        <v>111</v>
      </c>
      <c r="N31" s="51">
        <f t="shared" si="9"/>
        <v>0</v>
      </c>
      <c r="O31" s="51">
        <f t="shared" si="9"/>
        <v>0.9</v>
      </c>
      <c r="P31" s="58">
        <f t="shared" ref="P31:Q31" si="18">AVERAGE(P27,P23,P19,P15,P11)</f>
        <v>0.75</v>
      </c>
      <c r="Q31" s="59">
        <f t="shared" si="18"/>
        <v>40</v>
      </c>
      <c r="R31" s="59">
        <f t="shared" ref="R31:S31" si="19">AVERAGE(R27,R23,R19,R15,R11)</f>
        <v>50000</v>
      </c>
      <c r="S31" s="60">
        <f t="shared" si="19"/>
        <v>1.9001303219999996</v>
      </c>
      <c r="T31" s="61">
        <f>T11+T15+T19+T23+T27</f>
        <v>28473.599999999999</v>
      </c>
      <c r="U31" s="61">
        <f t="shared" ref="U31:V31" si="20">U11+U15+U19+U23+U27</f>
        <v>0</v>
      </c>
      <c r="V31" s="61">
        <f t="shared" si="20"/>
        <v>0</v>
      </c>
      <c r="W31" s="59">
        <f t="shared" si="13"/>
        <v>0</v>
      </c>
      <c r="X31" s="62">
        <f t="shared" si="13"/>
        <v>0.09</v>
      </c>
      <c r="Z31" s="58">
        <f t="shared" si="14"/>
        <v>0.8660254037844386</v>
      </c>
      <c r="AA31" s="58">
        <f t="shared" si="14"/>
        <v>0.8660254037844386</v>
      </c>
      <c r="AB31" s="58">
        <f t="shared" si="7"/>
        <v>40</v>
      </c>
      <c r="AC31" s="58">
        <f t="shared" si="7"/>
        <v>9.2959609221097042E-2</v>
      </c>
      <c r="AD31" s="58">
        <f t="shared" si="7"/>
        <v>20.440386291649428</v>
      </c>
    </row>
    <row r="32" spans="1:30" x14ac:dyDescent="0.25">
      <c r="A32">
        <v>2</v>
      </c>
      <c r="B32" t="s">
        <v>109</v>
      </c>
      <c r="C32" t="s">
        <v>12</v>
      </c>
      <c r="D32">
        <f>_xlfn.XLOOKUP(A32,PeriodMap!$A$2:$A$45,PeriodMap!$B$2:$B$45)</f>
        <v>2024</v>
      </c>
      <c r="E32" t="s">
        <v>304</v>
      </c>
      <c r="F32" t="s">
        <v>305</v>
      </c>
      <c r="G32" t="s">
        <v>6</v>
      </c>
      <c r="H32" t="s">
        <v>98</v>
      </c>
      <c r="I32" t="s">
        <v>34</v>
      </c>
      <c r="J32" t="s">
        <v>110</v>
      </c>
      <c r="K32">
        <f>_xlfn.XLOOKUP($B32,EnergyStorTechnologies!$A$2:$A$10,EnergyStorTechnologies!$D$2:$D$10)</f>
        <v>0.5</v>
      </c>
      <c r="L32" s="5">
        <f>_xlfn.XLOOKUP($B32,EnergyStorTechnologies!$A$2:$A$10,EnergyStorTechnologies!$E$2:$E$10)</f>
        <v>0.5</v>
      </c>
      <c r="M32" t="s">
        <v>111</v>
      </c>
      <c r="N32">
        <f>_xlfn.XLOOKUP(_xlfn.CONCAT($B32,$D32+1),EST_DeratingDepthOfDischarge!$E$2:$E$73,EST_DeratingDepthOfDischarge!$C$2:$C$73)</f>
        <v>0</v>
      </c>
      <c r="O32">
        <f>_xlfn.XLOOKUP(_xlfn.CONCAT($B32,$D32+1),EST_DeratingDepthOfDischarge!$E$2:$E$73,EST_DeratingDepthOfDischarge!$D$2:$D$73)</f>
        <v>0.9</v>
      </c>
      <c r="P32" s="1">
        <f>_xlfn.XLOOKUP(_xlfn.CONCAT($B32,$D32+1),EST_EfficiencyCost!$G$2:$G$757,EST_EfficiencyCost!$F$2:$F$757)</f>
        <v>0.8</v>
      </c>
      <c r="Q32">
        <f>_xlfn.XLOOKUP(_xlfn.CONCAT($B32,$D32+1),EST_Lifetime!$E$2:$E$73,EST_Lifetime!$C$2:$C$73)</f>
        <v>10</v>
      </c>
      <c r="R32" s="10">
        <f>_xlfn.XLOOKUP(_xlfn.CONCAT($B32,$D32+1),EST_Lifetime!$E$2:$E$73,EST_Lifetime!$D$2:$D$73)</f>
        <v>3950.8773839999999</v>
      </c>
      <c r="S32" s="86">
        <f>_xlfn.XLOOKUP(_xlfn.CONCAT($B32,$D32+1),EST_EfficiencyCost!$G$2:$G$757,EST_EfficiencyCost!$E$2:$E$757)/1000</f>
        <v>2.247515108</v>
      </c>
      <c r="T32" s="15">
        <f>IFERROR(SUMIFS(EST_LegacyDetails!$D$2:$D$2701,EST_LegacyDetails!$G$2:$G$2701,_xlfn.CONCAT($B32,$C32),EST_LegacyDetails!$E$2:$E$2701,"&gt;="&amp;(D32-2023))*1000,0)</f>
        <v>0</v>
      </c>
      <c r="U32" s="101">
        <f>IFERROR(SUMIFS(EST_CapAddBounds!$F$2:$F$5959,EST_CapAddBounds!$H$2:$H$5959,_xlfn.CONCAT($B32,$C32),EST_CapAddBounds!$E$2:$E$5959,"&lt;="&amp;D32)*1000,0)</f>
        <v>0</v>
      </c>
      <c r="V32" s="101">
        <f>IFERROR(SUMIFS(EST_CapAddBounds!$G$2:$G$5959,EST_CapAddBounds!$H$2:$H$5959,_xlfn.CONCAT($B32,$C32),EST_CapAddBounds!$E$2:$E$5959,"&lt;="&amp;D32)*1000,0)</f>
        <v>89.882384000000002</v>
      </c>
      <c r="W32" s="10">
        <v>0</v>
      </c>
      <c r="X32">
        <v>0.09</v>
      </c>
      <c r="Y32" s="35"/>
      <c r="Z32" s="63">
        <f>SQRT(P32)</f>
        <v>0.89442719099991586</v>
      </c>
      <c r="AA32" s="63">
        <f>Z32</f>
        <v>0.89442719099991586</v>
      </c>
      <c r="AB32" s="64">
        <f>Q32</f>
        <v>10</v>
      </c>
      <c r="AC32" s="65">
        <f>X32/(1-(1+X32)^(-AB32))</f>
        <v>0.15582008990903373</v>
      </c>
      <c r="AD32" s="66">
        <f t="shared" ref="AD32:AD51" si="21">S32/AC32</f>
        <v>14.423782641327429</v>
      </c>
    </row>
    <row r="33" spans="1:30" x14ac:dyDescent="0.25">
      <c r="A33">
        <v>2</v>
      </c>
      <c r="B33" t="s">
        <v>112</v>
      </c>
      <c r="C33" t="s">
        <v>12</v>
      </c>
      <c r="D33">
        <f>_xlfn.XLOOKUP(A33,PeriodMap!$A$2:$A$45,PeriodMap!$B$2:$B$45)</f>
        <v>2024</v>
      </c>
      <c r="E33" t="s">
        <v>304</v>
      </c>
      <c r="F33" t="s">
        <v>306</v>
      </c>
      <c r="G33" t="s">
        <v>6</v>
      </c>
      <c r="H33" t="s">
        <v>98</v>
      </c>
      <c r="I33" t="s">
        <v>34</v>
      </c>
      <c r="J33" t="s">
        <v>110</v>
      </c>
      <c r="K33">
        <f>_xlfn.XLOOKUP($B33,EnergyStorTechnologies!$A$2:$A$10,EnergyStorTechnologies!$D$2:$D$10)</f>
        <v>0.25</v>
      </c>
      <c r="L33" s="5">
        <f>_xlfn.XLOOKUP($B33,EnergyStorTechnologies!$A$2:$A$10,EnergyStorTechnologies!$E$2:$E$10)</f>
        <v>0.25</v>
      </c>
      <c r="M33" t="s">
        <v>111</v>
      </c>
      <c r="N33">
        <f>_xlfn.XLOOKUP(_xlfn.CONCAT($B33,$D33+1),EST_DeratingDepthOfDischarge!$E$2:$E$73,EST_DeratingDepthOfDischarge!$C$2:$C$73)</f>
        <v>0</v>
      </c>
      <c r="O33">
        <f>_xlfn.XLOOKUP(_xlfn.CONCAT($B33,$D33+1),EST_DeratingDepthOfDischarge!$E$2:$E$73,EST_DeratingDepthOfDischarge!$D$2:$D$73)</f>
        <v>0.9</v>
      </c>
      <c r="P33" s="1">
        <f>_xlfn.XLOOKUP(_xlfn.CONCAT($B33,$D33+1),EST_EfficiencyCost!$G$2:$G$757,EST_EfficiencyCost!$F$2:$F$757)</f>
        <v>0.8</v>
      </c>
      <c r="Q33">
        <f>_xlfn.XLOOKUP(_xlfn.CONCAT($B33,$D33+1),EST_Lifetime!$E$2:$E$73,EST_Lifetime!$C$2:$C$73)</f>
        <v>10</v>
      </c>
      <c r="R33" s="10">
        <f>_xlfn.XLOOKUP(_xlfn.CONCAT($B33,$D33+1),EST_Lifetime!$E$2:$E$73,EST_Lifetime!$D$2:$D$73)</f>
        <v>3950.8773839999999</v>
      </c>
      <c r="S33" s="86">
        <f>_xlfn.XLOOKUP(_xlfn.CONCAT($B33,$D33+1),EST_EfficiencyCost!$G$2:$G$757,EST_EfficiencyCost!$E$2:$E$757)/1000</f>
        <v>1.9123593459999999</v>
      </c>
      <c r="T33" s="15">
        <f>IFERROR(SUMIFS(EST_LegacyDetails!$D$2:$D$2701,EST_LegacyDetails!$G$2:$G$2701,_xlfn.CONCAT($B33,$C33),EST_LegacyDetails!$E$2:$E$2701,"&gt;="&amp;(D33-2023))*1000,0)</f>
        <v>0</v>
      </c>
      <c r="U33" s="101">
        <f>IFERROR(SUMIFS(EST_CapAddBounds!$F$2:$F$5959,EST_CapAddBounds!$H$2:$H$5959,_xlfn.CONCAT($B33,$C33),EST_CapAddBounds!$E$2:$E$5959,"&lt;="&amp;D33)*1000,0)</f>
        <v>0</v>
      </c>
      <c r="V33" s="101">
        <f>IFERROR(SUMIFS(EST_CapAddBounds!$G$2:$G$5959,EST_CapAddBounds!$H$2:$H$5959,_xlfn.CONCAT($B33,$C33),EST_CapAddBounds!$E$2:$E$5959,"&lt;="&amp;D33)*1000,0)</f>
        <v>179.76477000000003</v>
      </c>
      <c r="W33" s="10">
        <v>0</v>
      </c>
      <c r="X33">
        <v>0.09</v>
      </c>
      <c r="Z33" s="63">
        <f t="shared" ref="Z33:Z51" si="22">SQRT(P33)</f>
        <v>0.89442719099991586</v>
      </c>
      <c r="AA33" s="63">
        <f t="shared" ref="AA33:AA51" si="23">Z33</f>
        <v>0.89442719099991586</v>
      </c>
      <c r="AB33" s="64">
        <f t="shared" ref="AB33:AB51" si="24">Q33</f>
        <v>10</v>
      </c>
      <c r="AC33" s="65">
        <f t="shared" ref="AC33:AC51" si="25">X33/(1-(1+X33)^-AB33)</f>
        <v>0.15582008990903373</v>
      </c>
      <c r="AD33" s="66">
        <f t="shared" si="21"/>
        <v>12.27286768424031</v>
      </c>
    </row>
    <row r="34" spans="1:30" x14ac:dyDescent="0.25">
      <c r="A34">
        <v>2</v>
      </c>
      <c r="B34" t="s">
        <v>113</v>
      </c>
      <c r="C34" t="s">
        <v>12</v>
      </c>
      <c r="D34">
        <f>_xlfn.XLOOKUP(A34,PeriodMap!$A$2:$A$45,PeriodMap!$B$2:$B$45)</f>
        <v>2024</v>
      </c>
      <c r="E34" t="s">
        <v>304</v>
      </c>
      <c r="F34" t="s">
        <v>307</v>
      </c>
      <c r="G34" t="s">
        <v>6</v>
      </c>
      <c r="H34" t="s">
        <v>98</v>
      </c>
      <c r="I34" t="s">
        <v>34</v>
      </c>
      <c r="J34" t="s">
        <v>110</v>
      </c>
      <c r="K34">
        <f>_xlfn.XLOOKUP($B34,EnergyStorTechnologies!$A$2:$A$10,EnergyStorTechnologies!$D$2:$D$10)</f>
        <v>0.16666700000000001</v>
      </c>
      <c r="L34" s="5">
        <f>_xlfn.XLOOKUP($B34,EnergyStorTechnologies!$A$2:$A$10,EnergyStorTechnologies!$E$2:$E$10)</f>
        <v>0.16666700000000001</v>
      </c>
      <c r="M34" t="s">
        <v>111</v>
      </c>
      <c r="N34">
        <f>_xlfn.XLOOKUP(_xlfn.CONCAT($B34,$D34+1),EST_DeratingDepthOfDischarge!$E$2:$E$73,EST_DeratingDepthOfDischarge!$C$2:$C$73)</f>
        <v>0</v>
      </c>
      <c r="O34">
        <f>_xlfn.XLOOKUP(_xlfn.CONCAT($B34,$D34+1),EST_DeratingDepthOfDischarge!$E$2:$E$73,EST_DeratingDepthOfDischarge!$D$2:$D$73)</f>
        <v>0.9</v>
      </c>
      <c r="P34" s="1">
        <f>_xlfn.XLOOKUP(_xlfn.CONCAT($B34,$D34+1),EST_EfficiencyCost!$G$2:$G$757,EST_EfficiencyCost!$F$2:$F$757)</f>
        <v>0.8</v>
      </c>
      <c r="Q34">
        <f>_xlfn.XLOOKUP(_xlfn.CONCAT($B34,$D34+1),EST_Lifetime!$E$2:$E$73,EST_Lifetime!$C$2:$C$73)</f>
        <v>10</v>
      </c>
      <c r="R34" s="10">
        <f>_xlfn.XLOOKUP(_xlfn.CONCAT($B34,$D34+1),EST_Lifetime!$E$2:$E$73,EST_Lifetime!$D$2:$D$73)</f>
        <v>3950.8773839999999</v>
      </c>
      <c r="S34" s="86">
        <f>_xlfn.XLOOKUP(_xlfn.CONCAT($B34,$D34+1),EST_EfficiencyCost!$G$2:$G$757,EST_EfficiencyCost!$E$2:$E$757)/1000</f>
        <v>1.800640759</v>
      </c>
      <c r="T34" s="15">
        <f>IFERROR(SUMIFS(EST_LegacyDetails!$D$2:$D$2701,EST_LegacyDetails!$G$2:$G$2701,_xlfn.CONCAT($B34,$C34),EST_LegacyDetails!$E$2:$E$2701,"&gt;="&amp;(D34-2023))*1000,0)</f>
        <v>0</v>
      </c>
      <c r="U34" s="101">
        <f>IFERROR(SUMIFS(EST_CapAddBounds!$F$2:$F$5959,EST_CapAddBounds!$H$2:$H$5959,_xlfn.CONCAT($B34,$C34),EST_CapAddBounds!$E$2:$E$5959,"&lt;="&amp;D34)*1000,0)</f>
        <v>0</v>
      </c>
      <c r="V34" s="101">
        <f>IFERROR(SUMIFS(EST_CapAddBounds!$G$2:$G$5959,EST_CapAddBounds!$H$2:$H$5959,_xlfn.CONCAT($B34,$C34),EST_CapAddBounds!$E$2:$E$5959,"&lt;="&amp;D34)*1000,0)</f>
        <v>269.64715299999995</v>
      </c>
      <c r="W34" s="10">
        <v>0</v>
      </c>
      <c r="X34">
        <v>0.09</v>
      </c>
      <c r="Z34" s="63">
        <f t="shared" si="22"/>
        <v>0.89442719099991586</v>
      </c>
      <c r="AA34" s="63">
        <f t="shared" si="23"/>
        <v>0.89442719099991586</v>
      </c>
      <c r="AB34" s="64">
        <f t="shared" si="24"/>
        <v>10</v>
      </c>
      <c r="AC34" s="65">
        <f t="shared" si="25"/>
        <v>0.15582008990903373</v>
      </c>
      <c r="AD34" s="66">
        <f t="shared" si="21"/>
        <v>11.555896034017159</v>
      </c>
    </row>
    <row r="35" spans="1:30" s="19" customFormat="1" x14ac:dyDescent="0.25">
      <c r="A35" s="19">
        <v>2</v>
      </c>
      <c r="B35" s="19" t="s">
        <v>114</v>
      </c>
      <c r="C35" s="19" t="s">
        <v>12</v>
      </c>
      <c r="D35" s="19">
        <f>_xlfn.XLOOKUP(A35,PeriodMap!$A$2:$A$45,PeriodMap!$B$2:$B$45)</f>
        <v>2024</v>
      </c>
      <c r="E35" s="19" t="s">
        <v>304</v>
      </c>
      <c r="F35" s="19" t="s">
        <v>327</v>
      </c>
      <c r="G35" s="19" t="s">
        <v>6</v>
      </c>
      <c r="H35" s="19" t="s">
        <v>98</v>
      </c>
      <c r="I35" s="19" t="s">
        <v>34</v>
      </c>
      <c r="J35" s="19" t="s">
        <v>110</v>
      </c>
      <c r="K35" s="19">
        <f>_xlfn.XLOOKUP($B35,EnergyStorTechnologies!$A$2:$A$10,EnergyStorTechnologies!$D$2:$D$10)</f>
        <v>0.16666666699999999</v>
      </c>
      <c r="L35" s="5">
        <f>_xlfn.XLOOKUP($B35,EnergyStorTechnologies!$A$2:$A$10,EnergyStorTechnologies!$E$2:$E$10)</f>
        <v>0.16666666699999999</v>
      </c>
      <c r="M35" s="19" t="s">
        <v>111</v>
      </c>
      <c r="N35" s="19">
        <f>_xlfn.XLOOKUP(_xlfn.CONCAT($B35,$D35+1),EST_DeratingDepthOfDischarge!$E$2:$E$73,EST_DeratingDepthOfDischarge!$C$2:$C$73)</f>
        <v>0</v>
      </c>
      <c r="O35" s="19">
        <f>_xlfn.XLOOKUP(_xlfn.CONCAT($B35,$D35+1),EST_DeratingDepthOfDischarge!$E$2:$E$73,EST_DeratingDepthOfDischarge!$D$2:$D$73)</f>
        <v>0.9</v>
      </c>
      <c r="P35" s="39">
        <f>_xlfn.XLOOKUP(_xlfn.CONCAT($B35,$D35+1),EST_EfficiencyCost!$G$2:$G$757,EST_EfficiencyCost!$F$2:$F$757)</f>
        <v>0.75</v>
      </c>
      <c r="Q35" s="19">
        <f>_xlfn.XLOOKUP(_xlfn.CONCAT($B35,$D35+1),EST_Lifetime!$E$2:$E$73,EST_Lifetime!$C$2:$C$73)</f>
        <v>40</v>
      </c>
      <c r="R35" s="19">
        <f>_xlfn.XLOOKUP(_xlfn.CONCAT($B35,$D35+1),EST_Lifetime!$E$2:$E$73,EST_Lifetime!$D$2:$D$73)</f>
        <v>50000</v>
      </c>
      <c r="S35" s="87">
        <f>_xlfn.XLOOKUP(_xlfn.CONCAT($B35,$D35+1),EST_EfficiencyCost!$G$2:$G$757,EST_EfficiencyCost!$E$2:$E$757)/1000</f>
        <v>1.9001303219999999</v>
      </c>
      <c r="T35" s="40">
        <f>IFERROR(SUMIFS(EST_LegacyDetails!$D$2:$D$2701,EST_LegacyDetails!$G$2:$G$2701,_xlfn.CONCAT($B35,$C35),EST_LegacyDetails!$E$2:$E$2701,"&gt;="&amp;(D35-2023))*1000,0)</f>
        <v>0</v>
      </c>
      <c r="U35" s="102">
        <f>IFERROR(SUMIFS(EST_CapAddBounds!$F$2:$F$5959,EST_CapAddBounds!$H$2:$H$5959,_xlfn.CONCAT($B35,$C35),EST_CapAddBounds!$E$2:$E$5959,"&lt;="&amp;D35)*1000,0)</f>
        <v>0</v>
      </c>
      <c r="V35" s="102">
        <f>IFERROR(SUMIFS(EST_CapAddBounds!$G$2:$G$5959,EST_CapAddBounds!$H$2:$H$5959,_xlfn.CONCAT($B35,$C35),EST_CapAddBounds!$E$2:$E$5959,"&lt;="&amp;D35)*1000,0)</f>
        <v>0</v>
      </c>
      <c r="W35" s="53">
        <v>0</v>
      </c>
      <c r="X35" s="19">
        <v>0.09</v>
      </c>
      <c r="Y35" s="43"/>
      <c r="Z35" s="67">
        <f t="shared" si="22"/>
        <v>0.8660254037844386</v>
      </c>
      <c r="AA35" s="67">
        <f t="shared" si="23"/>
        <v>0.8660254037844386</v>
      </c>
      <c r="AB35" s="68">
        <f t="shared" si="24"/>
        <v>40</v>
      </c>
      <c r="AC35" s="69">
        <f t="shared" si="25"/>
        <v>9.2959609221097042E-2</v>
      </c>
      <c r="AD35" s="66">
        <f t="shared" si="21"/>
        <v>20.440386291649428</v>
      </c>
    </row>
    <row r="36" spans="1:30" x14ac:dyDescent="0.25">
      <c r="A36">
        <v>2</v>
      </c>
      <c r="B36" t="s">
        <v>109</v>
      </c>
      <c r="C36" t="s">
        <v>9</v>
      </c>
      <c r="D36">
        <f>_xlfn.XLOOKUP(A36,PeriodMap!$A$2:$A$45,PeriodMap!$B$2:$B$45)</f>
        <v>2024</v>
      </c>
      <c r="E36" t="s">
        <v>304</v>
      </c>
      <c r="F36" t="s">
        <v>305</v>
      </c>
      <c r="G36" t="s">
        <v>6</v>
      </c>
      <c r="H36" t="s">
        <v>98</v>
      </c>
      <c r="I36" t="s">
        <v>34</v>
      </c>
      <c r="J36" t="s">
        <v>110</v>
      </c>
      <c r="K36">
        <f>_xlfn.XLOOKUP($B36,EnergyStorTechnologies!$A$2:$A$10,EnergyStorTechnologies!$D$2:$D$10)</f>
        <v>0.5</v>
      </c>
      <c r="L36" s="5">
        <f>_xlfn.XLOOKUP($B36,EnergyStorTechnologies!$A$2:$A$10,EnergyStorTechnologies!$E$2:$E$10)</f>
        <v>0.5</v>
      </c>
      <c r="M36" t="s">
        <v>111</v>
      </c>
      <c r="N36">
        <f>_xlfn.XLOOKUP(_xlfn.CONCAT($B36,$D36+1),EST_DeratingDepthOfDischarge!$E$2:$E$73,EST_DeratingDepthOfDischarge!$C$2:$C$73)</f>
        <v>0</v>
      </c>
      <c r="O36">
        <f>_xlfn.XLOOKUP(_xlfn.CONCAT($B36,$D36+1),EST_DeratingDepthOfDischarge!$E$2:$E$73,EST_DeratingDepthOfDischarge!$D$2:$D$73)</f>
        <v>0.9</v>
      </c>
      <c r="P36" s="1">
        <f>_xlfn.XLOOKUP(_xlfn.CONCAT($B36,$D36+1),EST_EfficiencyCost!$G$2:$G$757,EST_EfficiencyCost!$F$2:$F$757)</f>
        <v>0.8</v>
      </c>
      <c r="Q36">
        <f>_xlfn.XLOOKUP(_xlfn.CONCAT($B36,$D36+1),EST_Lifetime!$E$2:$E$73,EST_Lifetime!$C$2:$C$73)</f>
        <v>10</v>
      </c>
      <c r="R36" s="10">
        <f>_xlfn.XLOOKUP(_xlfn.CONCAT($B36,$D36+1),EST_Lifetime!$E$2:$E$73,EST_Lifetime!$D$2:$D$73)</f>
        <v>3950.8773839999999</v>
      </c>
      <c r="S36" s="86">
        <f>_xlfn.XLOOKUP(_xlfn.CONCAT($B36,$D36+1),EST_EfficiencyCost!$G$2:$G$757,EST_EfficiencyCost!$E$2:$E$757)/1000</f>
        <v>2.247515108</v>
      </c>
      <c r="T36" s="15">
        <f>IFERROR(SUMIFS(EST_LegacyDetails!$D$2:$D$2701,EST_LegacyDetails!$G$2:$G$2701,_xlfn.CONCAT($B36,$C36),EST_LegacyDetails!$E$2:$E$2701,"&gt;="&amp;(D36-2023))*1000,0)</f>
        <v>0</v>
      </c>
      <c r="U36" s="101">
        <f>IFERROR(SUMIFS(EST_CapAddBounds!$F$2:$F$5959,EST_CapAddBounds!$H$2:$H$5959,_xlfn.CONCAT($B36,$C36),EST_CapAddBounds!$E$2:$E$5959,"&lt;="&amp;D36)*1000,0)</f>
        <v>0</v>
      </c>
      <c r="V36" s="101">
        <f>IFERROR(SUMIFS(EST_CapAddBounds!$G$2:$G$5959,EST_CapAddBounds!$H$2:$H$5959,_xlfn.CONCAT($B36,$C36),EST_CapAddBounds!$E$2:$E$5959,"&lt;="&amp;D36)*1000,0)</f>
        <v>15.332799000000001</v>
      </c>
      <c r="W36" s="10">
        <v>0</v>
      </c>
      <c r="X36">
        <v>0.09</v>
      </c>
      <c r="Y36" s="35"/>
      <c r="Z36" s="63">
        <f t="shared" si="22"/>
        <v>0.89442719099991586</v>
      </c>
      <c r="AA36" s="63">
        <f t="shared" si="23"/>
        <v>0.89442719099991586</v>
      </c>
      <c r="AB36" s="64">
        <f t="shared" si="24"/>
        <v>10</v>
      </c>
      <c r="AC36" s="65">
        <f t="shared" si="25"/>
        <v>0.15582008990903373</v>
      </c>
      <c r="AD36" s="66">
        <f t="shared" si="21"/>
        <v>14.423782641327429</v>
      </c>
    </row>
    <row r="37" spans="1:30" x14ac:dyDescent="0.25">
      <c r="A37">
        <v>2</v>
      </c>
      <c r="B37" t="s">
        <v>112</v>
      </c>
      <c r="C37" t="s">
        <v>9</v>
      </c>
      <c r="D37">
        <f>_xlfn.XLOOKUP(A37,PeriodMap!$A$2:$A$45,PeriodMap!$B$2:$B$45)</f>
        <v>2024</v>
      </c>
      <c r="E37" t="s">
        <v>304</v>
      </c>
      <c r="F37" t="s">
        <v>306</v>
      </c>
      <c r="G37" t="s">
        <v>6</v>
      </c>
      <c r="H37" t="s">
        <v>98</v>
      </c>
      <c r="I37" t="s">
        <v>34</v>
      </c>
      <c r="J37" t="s">
        <v>110</v>
      </c>
      <c r="K37">
        <f>_xlfn.XLOOKUP($B37,EnergyStorTechnologies!$A$2:$A$10,EnergyStorTechnologies!$D$2:$D$10)</f>
        <v>0.25</v>
      </c>
      <c r="L37" s="5">
        <f>_xlfn.XLOOKUP($B37,EnergyStorTechnologies!$A$2:$A$10,EnergyStorTechnologies!$E$2:$E$10)</f>
        <v>0.25</v>
      </c>
      <c r="M37" t="s">
        <v>111</v>
      </c>
      <c r="N37">
        <f>_xlfn.XLOOKUP(_xlfn.CONCAT($B37,$D37+1),EST_DeratingDepthOfDischarge!$E$2:$E$73,EST_DeratingDepthOfDischarge!$C$2:$C$73)</f>
        <v>0</v>
      </c>
      <c r="O37">
        <f>_xlfn.XLOOKUP(_xlfn.CONCAT($B37,$D37+1),EST_DeratingDepthOfDischarge!$E$2:$E$73,EST_DeratingDepthOfDischarge!$D$2:$D$73)</f>
        <v>0.9</v>
      </c>
      <c r="P37" s="1">
        <f>_xlfn.XLOOKUP(_xlfn.CONCAT($B37,$D37+1),EST_EfficiencyCost!$G$2:$G$757,EST_EfficiencyCost!$F$2:$F$757)</f>
        <v>0.8</v>
      </c>
      <c r="Q37">
        <f>_xlfn.XLOOKUP(_xlfn.CONCAT($B37,$D37+1),EST_Lifetime!$E$2:$E$73,EST_Lifetime!$C$2:$C$73)</f>
        <v>10</v>
      </c>
      <c r="R37" s="10">
        <f>_xlfn.XLOOKUP(_xlfn.CONCAT($B37,$D37+1),EST_Lifetime!$E$2:$E$73,EST_Lifetime!$D$2:$D$73)</f>
        <v>3950.8773839999999</v>
      </c>
      <c r="S37" s="86">
        <f>_xlfn.XLOOKUP(_xlfn.CONCAT($B37,$D37+1),EST_EfficiencyCost!$G$2:$G$757,EST_EfficiencyCost!$E$2:$E$757)/1000</f>
        <v>1.9123593459999999</v>
      </c>
      <c r="T37" s="15">
        <f>IFERROR(SUMIFS(EST_LegacyDetails!$D$2:$D$2701,EST_LegacyDetails!$G$2:$G$2701,_xlfn.CONCAT($B37,$C37),EST_LegacyDetails!$E$2:$E$2701,"&gt;="&amp;(D37-2023))*1000,0)</f>
        <v>0</v>
      </c>
      <c r="U37" s="101">
        <f>IFERROR(SUMIFS(EST_CapAddBounds!$F$2:$F$5959,EST_CapAddBounds!$H$2:$H$5959,_xlfn.CONCAT($B37,$C37),EST_CapAddBounds!$E$2:$E$5959,"&lt;="&amp;D37)*1000,0)</f>
        <v>0</v>
      </c>
      <c r="V37" s="101">
        <f>IFERROR(SUMIFS(EST_CapAddBounds!$G$2:$G$5959,EST_CapAddBounds!$H$2:$H$5959,_xlfn.CONCAT($B37,$C37),EST_CapAddBounds!$E$2:$E$5959,"&lt;="&amp;D37)*1000,0)</f>
        <v>30.665598000000003</v>
      </c>
      <c r="W37" s="10">
        <v>0</v>
      </c>
      <c r="X37">
        <v>0.09</v>
      </c>
      <c r="Z37" s="63">
        <f t="shared" si="22"/>
        <v>0.89442719099991586</v>
      </c>
      <c r="AA37" s="63">
        <f t="shared" si="23"/>
        <v>0.89442719099991586</v>
      </c>
      <c r="AB37" s="64">
        <f t="shared" si="24"/>
        <v>10</v>
      </c>
      <c r="AC37" s="65">
        <f t="shared" si="25"/>
        <v>0.15582008990903373</v>
      </c>
      <c r="AD37" s="66">
        <f t="shared" si="21"/>
        <v>12.27286768424031</v>
      </c>
    </row>
    <row r="38" spans="1:30" x14ac:dyDescent="0.25">
      <c r="A38">
        <v>2</v>
      </c>
      <c r="B38" t="s">
        <v>113</v>
      </c>
      <c r="C38" t="s">
        <v>9</v>
      </c>
      <c r="D38">
        <f>_xlfn.XLOOKUP(A38,PeriodMap!$A$2:$A$45,PeriodMap!$B$2:$B$45)</f>
        <v>2024</v>
      </c>
      <c r="E38" t="s">
        <v>304</v>
      </c>
      <c r="F38" t="s">
        <v>307</v>
      </c>
      <c r="G38" t="s">
        <v>6</v>
      </c>
      <c r="H38" t="s">
        <v>98</v>
      </c>
      <c r="I38" t="s">
        <v>34</v>
      </c>
      <c r="J38" t="s">
        <v>110</v>
      </c>
      <c r="K38">
        <f>_xlfn.XLOOKUP($B38,EnergyStorTechnologies!$A$2:$A$10,EnergyStorTechnologies!$D$2:$D$10)</f>
        <v>0.16666700000000001</v>
      </c>
      <c r="L38" s="5">
        <f>_xlfn.XLOOKUP($B38,EnergyStorTechnologies!$A$2:$A$10,EnergyStorTechnologies!$E$2:$E$10)</f>
        <v>0.16666700000000001</v>
      </c>
      <c r="M38" t="s">
        <v>111</v>
      </c>
      <c r="N38">
        <f>_xlfn.XLOOKUP(_xlfn.CONCAT($B38,$D38+1),EST_DeratingDepthOfDischarge!$E$2:$E$73,EST_DeratingDepthOfDischarge!$C$2:$C$73)</f>
        <v>0</v>
      </c>
      <c r="O38">
        <f>_xlfn.XLOOKUP(_xlfn.CONCAT($B38,$D38+1),EST_DeratingDepthOfDischarge!$E$2:$E$73,EST_DeratingDepthOfDischarge!$D$2:$D$73)</f>
        <v>0.9</v>
      </c>
      <c r="P38" s="1">
        <f>_xlfn.XLOOKUP(_xlfn.CONCAT($B38,$D38+1),EST_EfficiencyCost!$G$2:$G$757,EST_EfficiencyCost!$F$2:$F$757)</f>
        <v>0.8</v>
      </c>
      <c r="Q38">
        <f>_xlfn.XLOOKUP(_xlfn.CONCAT($B38,$D38+1),EST_Lifetime!$E$2:$E$73,EST_Lifetime!$C$2:$C$73)</f>
        <v>10</v>
      </c>
      <c r="R38" s="10">
        <f>_xlfn.XLOOKUP(_xlfn.CONCAT($B38,$D38+1),EST_Lifetime!$E$2:$E$73,EST_Lifetime!$D$2:$D$73)</f>
        <v>3950.8773839999999</v>
      </c>
      <c r="S38" s="86">
        <f>_xlfn.XLOOKUP(_xlfn.CONCAT($B38,$D38+1),EST_EfficiencyCost!$G$2:$G$757,EST_EfficiencyCost!$E$2:$E$757)/1000</f>
        <v>1.800640759</v>
      </c>
      <c r="T38" s="15">
        <f>IFERROR(SUMIFS(EST_LegacyDetails!$D$2:$D$2701,EST_LegacyDetails!$G$2:$G$2701,_xlfn.CONCAT($B38,$C38),EST_LegacyDetails!$E$2:$E$2701,"&gt;="&amp;(D38-2023))*1000,0)</f>
        <v>0</v>
      </c>
      <c r="U38" s="101">
        <f>IFERROR(SUMIFS(EST_CapAddBounds!$F$2:$F$5959,EST_CapAddBounds!$H$2:$H$5959,_xlfn.CONCAT($B38,$C38),EST_CapAddBounds!$E$2:$E$5959,"&lt;="&amp;D38)*1000,0)</f>
        <v>0</v>
      </c>
      <c r="V38" s="101">
        <f>IFERROR(SUMIFS(EST_CapAddBounds!$G$2:$G$5959,EST_CapAddBounds!$H$2:$H$5959,_xlfn.CONCAT($B38,$C38),EST_CapAddBounds!$E$2:$E$5959,"&lt;="&amp;D38)*1000,0)</f>
        <v>45.998396</v>
      </c>
      <c r="W38" s="10">
        <v>0</v>
      </c>
      <c r="X38">
        <v>0.09</v>
      </c>
      <c r="Z38" s="63">
        <f t="shared" si="22"/>
        <v>0.89442719099991586</v>
      </c>
      <c r="AA38" s="63">
        <f t="shared" si="23"/>
        <v>0.89442719099991586</v>
      </c>
      <c r="AB38" s="64">
        <f t="shared" si="24"/>
        <v>10</v>
      </c>
      <c r="AC38" s="65">
        <f t="shared" si="25"/>
        <v>0.15582008990903373</v>
      </c>
      <c r="AD38" s="66">
        <f t="shared" si="21"/>
        <v>11.555896034017159</v>
      </c>
    </row>
    <row r="39" spans="1:30" s="19" customFormat="1" x14ac:dyDescent="0.25">
      <c r="A39" s="19">
        <v>2</v>
      </c>
      <c r="B39" s="19" t="s">
        <v>114</v>
      </c>
      <c r="C39" s="19" t="s">
        <v>9</v>
      </c>
      <c r="D39" s="19">
        <f>_xlfn.XLOOKUP(A39,PeriodMap!$A$2:$A$45,PeriodMap!$B$2:$B$45)</f>
        <v>2024</v>
      </c>
      <c r="E39" s="19" t="s">
        <v>304</v>
      </c>
      <c r="F39" s="19" t="s">
        <v>327</v>
      </c>
      <c r="G39" s="19" t="s">
        <v>6</v>
      </c>
      <c r="H39" s="19" t="s">
        <v>98</v>
      </c>
      <c r="I39" s="19" t="s">
        <v>34</v>
      </c>
      <c r="J39" s="19" t="s">
        <v>110</v>
      </c>
      <c r="K39" s="19">
        <f>_xlfn.XLOOKUP($B39,EnergyStorTechnologies!$A$2:$A$10,EnergyStorTechnologies!$D$2:$D$10)</f>
        <v>0.16666666699999999</v>
      </c>
      <c r="L39" s="5">
        <f>_xlfn.XLOOKUP($B39,EnergyStorTechnologies!$A$2:$A$10,EnergyStorTechnologies!$E$2:$E$10)</f>
        <v>0.16666666699999999</v>
      </c>
      <c r="M39" s="19" t="s">
        <v>111</v>
      </c>
      <c r="N39" s="19">
        <f>_xlfn.XLOOKUP(_xlfn.CONCAT($B39,$D39+1),EST_DeratingDepthOfDischarge!$E$2:$E$73,EST_DeratingDepthOfDischarge!$C$2:$C$73)</f>
        <v>0</v>
      </c>
      <c r="O39" s="19">
        <f>_xlfn.XLOOKUP(_xlfn.CONCAT($B39,$D39+1),EST_DeratingDepthOfDischarge!$E$2:$E$73,EST_DeratingDepthOfDischarge!$D$2:$D$73)</f>
        <v>0.9</v>
      </c>
      <c r="P39" s="39">
        <f>_xlfn.XLOOKUP(_xlfn.CONCAT($B39,$D39+1),EST_EfficiencyCost!$G$2:$G$757,EST_EfficiencyCost!$F$2:$F$757)</f>
        <v>0.75</v>
      </c>
      <c r="Q39" s="19">
        <f>_xlfn.XLOOKUP(_xlfn.CONCAT($B39,$D39+1),EST_Lifetime!$E$2:$E$73,EST_Lifetime!$C$2:$C$73)</f>
        <v>40</v>
      </c>
      <c r="R39" s="19">
        <f>_xlfn.XLOOKUP(_xlfn.CONCAT($B39,$D39+1),EST_Lifetime!$E$2:$E$73,EST_Lifetime!$D$2:$D$73)</f>
        <v>50000</v>
      </c>
      <c r="S39" s="87">
        <f>_xlfn.XLOOKUP(_xlfn.CONCAT($B39,$D39+1),EST_EfficiencyCost!$G$2:$G$757,EST_EfficiencyCost!$E$2:$E$757)/1000</f>
        <v>1.9001303219999999</v>
      </c>
      <c r="T39" s="40">
        <f>IFERROR(SUMIFS(EST_LegacyDetails!$D$2:$D$2701,EST_LegacyDetails!$G$2:$G$2701,_xlfn.CONCAT($B39,$C39),EST_LegacyDetails!$E$2:$E$2701,"&gt;="&amp;(D39-2023))*1000,0)</f>
        <v>0</v>
      </c>
      <c r="U39" s="102">
        <f>IFERROR(SUMIFS(EST_CapAddBounds!$F$2:$F$5959,EST_CapAddBounds!$H$2:$H$5959,_xlfn.CONCAT($B39,$C39),EST_CapAddBounds!$E$2:$E$5959,"&lt;="&amp;D39)*1000,0)</f>
        <v>0</v>
      </c>
      <c r="V39" s="102">
        <f>IFERROR(SUMIFS(EST_CapAddBounds!$G$2:$G$5959,EST_CapAddBounds!$H$2:$H$5959,_xlfn.CONCAT($B39,$C39),EST_CapAddBounds!$E$2:$E$5959,"&lt;="&amp;D39)*1000,0)</f>
        <v>0</v>
      </c>
      <c r="W39" s="53">
        <v>0</v>
      </c>
      <c r="X39" s="19">
        <v>0.09</v>
      </c>
      <c r="Y39" s="43"/>
      <c r="Z39" s="67">
        <f t="shared" si="22"/>
        <v>0.8660254037844386</v>
      </c>
      <c r="AA39" s="67">
        <f t="shared" si="23"/>
        <v>0.8660254037844386</v>
      </c>
      <c r="AB39" s="68">
        <f t="shared" si="24"/>
        <v>40</v>
      </c>
      <c r="AC39" s="69">
        <f t="shared" si="25"/>
        <v>9.2959609221097042E-2</v>
      </c>
      <c r="AD39" s="66">
        <f t="shared" si="21"/>
        <v>20.440386291649428</v>
      </c>
    </row>
    <row r="40" spans="1:30" x14ac:dyDescent="0.25">
      <c r="A40">
        <v>2</v>
      </c>
      <c r="B40" t="s">
        <v>109</v>
      </c>
      <c r="C40" t="s">
        <v>10</v>
      </c>
      <c r="D40">
        <f>_xlfn.XLOOKUP(A40,PeriodMap!$A$2:$A$45,PeriodMap!$B$2:$B$45)</f>
        <v>2024</v>
      </c>
      <c r="E40" t="s">
        <v>304</v>
      </c>
      <c r="F40" t="s">
        <v>305</v>
      </c>
      <c r="G40" t="s">
        <v>6</v>
      </c>
      <c r="H40" t="s">
        <v>98</v>
      </c>
      <c r="I40" t="s">
        <v>34</v>
      </c>
      <c r="J40" t="s">
        <v>110</v>
      </c>
      <c r="K40">
        <f>_xlfn.XLOOKUP($B40,EnergyStorTechnologies!$A$2:$A$10,EnergyStorTechnologies!$D$2:$D$10)</f>
        <v>0.5</v>
      </c>
      <c r="L40" s="5">
        <f>_xlfn.XLOOKUP($B40,EnergyStorTechnologies!$A$2:$A$10,EnergyStorTechnologies!$E$2:$E$10)</f>
        <v>0.5</v>
      </c>
      <c r="M40" t="s">
        <v>111</v>
      </c>
      <c r="N40">
        <f>_xlfn.XLOOKUP(_xlfn.CONCAT($B40,$D40+1),EST_DeratingDepthOfDischarge!$E$2:$E$73,EST_DeratingDepthOfDischarge!$C$2:$C$73)</f>
        <v>0</v>
      </c>
      <c r="O40">
        <f>_xlfn.XLOOKUP(_xlfn.CONCAT($B40,$D40+1),EST_DeratingDepthOfDischarge!$E$2:$E$73,EST_DeratingDepthOfDischarge!$D$2:$D$73)</f>
        <v>0.9</v>
      </c>
      <c r="P40" s="1">
        <f>_xlfn.XLOOKUP(_xlfn.CONCAT($B40,$D40+1),EST_EfficiencyCost!$G$2:$G$757,EST_EfficiencyCost!$F$2:$F$757)</f>
        <v>0.8</v>
      </c>
      <c r="Q40">
        <f>_xlfn.XLOOKUP(_xlfn.CONCAT($B40,$D40+1),EST_Lifetime!$E$2:$E$73,EST_Lifetime!$C$2:$C$73)</f>
        <v>10</v>
      </c>
      <c r="R40" s="10">
        <f>_xlfn.XLOOKUP(_xlfn.CONCAT($B40,$D40+1),EST_Lifetime!$E$2:$E$73,EST_Lifetime!$D$2:$D$73)</f>
        <v>3950.8773839999999</v>
      </c>
      <c r="S40" s="86">
        <f>_xlfn.XLOOKUP(_xlfn.CONCAT($B40,$D40+1),EST_EfficiencyCost!$G$2:$G$757,EST_EfficiencyCost!$E$2:$E$757)/1000</f>
        <v>2.247515108</v>
      </c>
      <c r="T40" s="15">
        <f>IFERROR(SUMIFS(EST_LegacyDetails!$D$2:$D$2701,EST_LegacyDetails!$G$2:$G$2701,_xlfn.CONCAT($B40,$C40),EST_LegacyDetails!$E$2:$E$2701,"&gt;="&amp;(D40-2023))*1000,0)</f>
        <v>0</v>
      </c>
      <c r="U40" s="101">
        <f>IFERROR(SUMIFS(EST_CapAddBounds!$F$2:$F$5959,EST_CapAddBounds!$H$2:$H$5959,_xlfn.CONCAT($B40,$C40),EST_CapAddBounds!$E$2:$E$5959,"&lt;="&amp;D40)*1000,0)</f>
        <v>0</v>
      </c>
      <c r="V40" s="101">
        <f>IFERROR(SUMIFS(EST_CapAddBounds!$G$2:$G$5959,EST_CapAddBounds!$H$2:$H$5959,_xlfn.CONCAT($B40,$C40),EST_CapAddBounds!$E$2:$E$5959,"&lt;="&amp;D40)*1000,0)</f>
        <v>17.738572999999999</v>
      </c>
      <c r="W40" s="10">
        <v>0</v>
      </c>
      <c r="X40">
        <v>0.09</v>
      </c>
      <c r="Y40" s="35"/>
      <c r="Z40" s="63">
        <f t="shared" si="22"/>
        <v>0.89442719099991586</v>
      </c>
      <c r="AA40" s="63">
        <f t="shared" si="23"/>
        <v>0.89442719099991586</v>
      </c>
      <c r="AB40" s="64">
        <f t="shared" si="24"/>
        <v>10</v>
      </c>
      <c r="AC40" s="65">
        <f t="shared" si="25"/>
        <v>0.15582008990903373</v>
      </c>
      <c r="AD40" s="66">
        <f t="shared" si="21"/>
        <v>14.423782641327429</v>
      </c>
    </row>
    <row r="41" spans="1:30" x14ac:dyDescent="0.25">
      <c r="A41">
        <v>2</v>
      </c>
      <c r="B41" t="s">
        <v>112</v>
      </c>
      <c r="C41" t="s">
        <v>10</v>
      </c>
      <c r="D41">
        <f>_xlfn.XLOOKUP(A41,PeriodMap!$A$2:$A$45,PeriodMap!$B$2:$B$45)</f>
        <v>2024</v>
      </c>
      <c r="E41" t="s">
        <v>304</v>
      </c>
      <c r="F41" t="s">
        <v>306</v>
      </c>
      <c r="G41" t="s">
        <v>6</v>
      </c>
      <c r="H41" t="s">
        <v>98</v>
      </c>
      <c r="I41" t="s">
        <v>34</v>
      </c>
      <c r="J41" t="s">
        <v>110</v>
      </c>
      <c r="K41">
        <f>_xlfn.XLOOKUP($B41,EnergyStorTechnologies!$A$2:$A$10,EnergyStorTechnologies!$D$2:$D$10)</f>
        <v>0.25</v>
      </c>
      <c r="L41" s="5">
        <f>_xlfn.XLOOKUP($B41,EnergyStorTechnologies!$A$2:$A$10,EnergyStorTechnologies!$E$2:$E$10)</f>
        <v>0.25</v>
      </c>
      <c r="M41" t="s">
        <v>111</v>
      </c>
      <c r="N41">
        <f>_xlfn.XLOOKUP(_xlfn.CONCAT($B41,$D41+1),EST_DeratingDepthOfDischarge!$E$2:$E$73,EST_DeratingDepthOfDischarge!$C$2:$C$73)</f>
        <v>0</v>
      </c>
      <c r="O41">
        <f>_xlfn.XLOOKUP(_xlfn.CONCAT($B41,$D41+1),EST_DeratingDepthOfDischarge!$E$2:$E$73,EST_DeratingDepthOfDischarge!$D$2:$D$73)</f>
        <v>0.9</v>
      </c>
      <c r="P41" s="1">
        <f>_xlfn.XLOOKUP(_xlfn.CONCAT($B41,$D41+1),EST_EfficiencyCost!$G$2:$G$757,EST_EfficiencyCost!$F$2:$F$757)</f>
        <v>0.8</v>
      </c>
      <c r="Q41">
        <f>_xlfn.XLOOKUP(_xlfn.CONCAT($B41,$D41+1),EST_Lifetime!$E$2:$E$73,EST_Lifetime!$C$2:$C$73)</f>
        <v>10</v>
      </c>
      <c r="R41" s="10">
        <f>_xlfn.XLOOKUP(_xlfn.CONCAT($B41,$D41+1),EST_Lifetime!$E$2:$E$73,EST_Lifetime!$D$2:$D$73)</f>
        <v>3950.8773839999999</v>
      </c>
      <c r="S41" s="86">
        <f>_xlfn.XLOOKUP(_xlfn.CONCAT($B41,$D41+1),EST_EfficiencyCost!$G$2:$G$757,EST_EfficiencyCost!$E$2:$E$757)/1000</f>
        <v>1.9123593459999999</v>
      </c>
      <c r="T41" s="15">
        <f>IFERROR(SUMIFS(EST_LegacyDetails!$D$2:$D$2701,EST_LegacyDetails!$G$2:$G$2701,_xlfn.CONCAT($B41,$C41),EST_LegacyDetails!$E$2:$E$2701,"&gt;="&amp;(D41-2023))*1000,0)</f>
        <v>0</v>
      </c>
      <c r="U41" s="101">
        <f>IFERROR(SUMIFS(EST_CapAddBounds!$F$2:$F$5959,EST_CapAddBounds!$H$2:$H$5959,_xlfn.CONCAT($B41,$C41),EST_CapAddBounds!$E$2:$E$5959,"&lt;="&amp;D41)*1000,0)</f>
        <v>0</v>
      </c>
      <c r="V41" s="101">
        <f>IFERROR(SUMIFS(EST_CapAddBounds!$G$2:$G$5959,EST_CapAddBounds!$H$2:$H$5959,_xlfn.CONCAT($B41,$C41),EST_CapAddBounds!$E$2:$E$5959,"&lt;="&amp;D41)*1000,0)</f>
        <v>35.477145</v>
      </c>
      <c r="W41" s="10">
        <v>0</v>
      </c>
      <c r="X41">
        <v>0.09</v>
      </c>
      <c r="Z41" s="63">
        <f t="shared" si="22"/>
        <v>0.89442719099991586</v>
      </c>
      <c r="AA41" s="63">
        <f t="shared" si="23"/>
        <v>0.89442719099991586</v>
      </c>
      <c r="AB41" s="64">
        <f t="shared" si="24"/>
        <v>10</v>
      </c>
      <c r="AC41" s="65">
        <f t="shared" si="25"/>
        <v>0.15582008990903373</v>
      </c>
      <c r="AD41" s="66">
        <f t="shared" si="21"/>
        <v>12.27286768424031</v>
      </c>
    </row>
    <row r="42" spans="1:30" x14ac:dyDescent="0.25">
      <c r="A42">
        <v>2</v>
      </c>
      <c r="B42" t="s">
        <v>113</v>
      </c>
      <c r="C42" t="s">
        <v>10</v>
      </c>
      <c r="D42">
        <f>_xlfn.XLOOKUP(A42,PeriodMap!$A$2:$A$45,PeriodMap!$B$2:$B$45)</f>
        <v>2024</v>
      </c>
      <c r="E42" t="s">
        <v>304</v>
      </c>
      <c r="F42" t="s">
        <v>307</v>
      </c>
      <c r="G42" t="s">
        <v>6</v>
      </c>
      <c r="H42" t="s">
        <v>98</v>
      </c>
      <c r="I42" t="s">
        <v>34</v>
      </c>
      <c r="J42" t="s">
        <v>110</v>
      </c>
      <c r="K42">
        <f>_xlfn.XLOOKUP($B42,EnergyStorTechnologies!$A$2:$A$10,EnergyStorTechnologies!$D$2:$D$10)</f>
        <v>0.16666700000000001</v>
      </c>
      <c r="L42" s="5">
        <f>_xlfn.XLOOKUP($B42,EnergyStorTechnologies!$A$2:$A$10,EnergyStorTechnologies!$E$2:$E$10)</f>
        <v>0.16666700000000001</v>
      </c>
      <c r="M42" t="s">
        <v>111</v>
      </c>
      <c r="N42">
        <f>_xlfn.XLOOKUP(_xlfn.CONCAT($B42,$D42+1),EST_DeratingDepthOfDischarge!$E$2:$E$73,EST_DeratingDepthOfDischarge!$C$2:$C$73)</f>
        <v>0</v>
      </c>
      <c r="O42">
        <f>_xlfn.XLOOKUP(_xlfn.CONCAT($B42,$D42+1),EST_DeratingDepthOfDischarge!$E$2:$E$73,EST_DeratingDepthOfDischarge!$D$2:$D$73)</f>
        <v>0.9</v>
      </c>
      <c r="P42" s="1">
        <f>_xlfn.XLOOKUP(_xlfn.CONCAT($B42,$D42+1),EST_EfficiencyCost!$G$2:$G$757,EST_EfficiencyCost!$F$2:$F$757)</f>
        <v>0.8</v>
      </c>
      <c r="Q42">
        <f>_xlfn.XLOOKUP(_xlfn.CONCAT($B42,$D42+1),EST_Lifetime!$E$2:$E$73,EST_Lifetime!$C$2:$C$73)</f>
        <v>10</v>
      </c>
      <c r="R42" s="10">
        <f>_xlfn.XLOOKUP(_xlfn.CONCAT($B42,$D42+1),EST_Lifetime!$E$2:$E$73,EST_Lifetime!$D$2:$D$73)</f>
        <v>3950.8773839999999</v>
      </c>
      <c r="S42" s="86">
        <f>_xlfn.XLOOKUP(_xlfn.CONCAT($B42,$D42+1),EST_EfficiencyCost!$G$2:$G$757,EST_EfficiencyCost!$E$2:$E$757)/1000</f>
        <v>1.800640759</v>
      </c>
      <c r="T42" s="15">
        <f>IFERROR(SUMIFS(EST_LegacyDetails!$D$2:$D$2701,EST_LegacyDetails!$G$2:$G$2701,_xlfn.CONCAT($B42,$C42),EST_LegacyDetails!$E$2:$E$2701,"&gt;="&amp;(D42-2023))*1000,0)</f>
        <v>0</v>
      </c>
      <c r="U42" s="101">
        <f>IFERROR(SUMIFS(EST_CapAddBounds!$F$2:$F$5959,EST_CapAddBounds!$H$2:$H$5959,_xlfn.CONCAT($B42,$C42),EST_CapAddBounds!$E$2:$E$5959,"&lt;="&amp;D42)*1000,0)</f>
        <v>0</v>
      </c>
      <c r="V42" s="101">
        <f>IFERROR(SUMIFS(EST_CapAddBounds!$G$2:$G$5959,EST_CapAddBounds!$H$2:$H$5959,_xlfn.CONCAT($B42,$C42),EST_CapAddBounds!$E$2:$E$5959,"&lt;="&amp;D42)*1000,0)</f>
        <v>53.215719</v>
      </c>
      <c r="W42" s="10">
        <v>0</v>
      </c>
      <c r="X42">
        <v>0.09</v>
      </c>
      <c r="Z42" s="63">
        <f t="shared" si="22"/>
        <v>0.89442719099991586</v>
      </c>
      <c r="AA42" s="63">
        <f t="shared" si="23"/>
        <v>0.89442719099991586</v>
      </c>
      <c r="AB42" s="64">
        <f t="shared" si="24"/>
        <v>10</v>
      </c>
      <c r="AC42" s="65">
        <f t="shared" si="25"/>
        <v>0.15582008990903373</v>
      </c>
      <c r="AD42" s="66">
        <f t="shared" si="21"/>
        <v>11.555896034017159</v>
      </c>
    </row>
    <row r="43" spans="1:30" s="19" customFormat="1" x14ac:dyDescent="0.25">
      <c r="A43" s="19">
        <v>2</v>
      </c>
      <c r="B43" s="19" t="s">
        <v>114</v>
      </c>
      <c r="C43" s="19" t="s">
        <v>10</v>
      </c>
      <c r="D43" s="19">
        <f>_xlfn.XLOOKUP(A43,PeriodMap!$A$2:$A$45,PeriodMap!$B$2:$B$45)</f>
        <v>2024</v>
      </c>
      <c r="E43" s="19" t="s">
        <v>304</v>
      </c>
      <c r="F43" s="19" t="s">
        <v>327</v>
      </c>
      <c r="G43" s="19" t="s">
        <v>6</v>
      </c>
      <c r="H43" s="19" t="s">
        <v>98</v>
      </c>
      <c r="I43" s="19" t="s">
        <v>34</v>
      </c>
      <c r="J43" s="19" t="s">
        <v>110</v>
      </c>
      <c r="K43" s="19">
        <f>_xlfn.XLOOKUP($B43,EnergyStorTechnologies!$A$2:$A$10,EnergyStorTechnologies!$D$2:$D$10)</f>
        <v>0.16666666699999999</v>
      </c>
      <c r="L43" s="5">
        <f>_xlfn.XLOOKUP($B43,EnergyStorTechnologies!$A$2:$A$10,EnergyStorTechnologies!$E$2:$E$10)</f>
        <v>0.16666666699999999</v>
      </c>
      <c r="M43" s="19" t="s">
        <v>111</v>
      </c>
      <c r="N43" s="19">
        <f>_xlfn.XLOOKUP(_xlfn.CONCAT($B43,$D43+1),EST_DeratingDepthOfDischarge!$E$2:$E$73,EST_DeratingDepthOfDischarge!$C$2:$C$73)</f>
        <v>0</v>
      </c>
      <c r="O43" s="19">
        <f>_xlfn.XLOOKUP(_xlfn.CONCAT($B43,$D43+1),EST_DeratingDepthOfDischarge!$E$2:$E$73,EST_DeratingDepthOfDischarge!$D$2:$D$73)</f>
        <v>0.9</v>
      </c>
      <c r="P43" s="39">
        <f>_xlfn.XLOOKUP(_xlfn.CONCAT($B43,$D43+1),EST_EfficiencyCost!$G$2:$G$757,EST_EfficiencyCost!$F$2:$F$757)</f>
        <v>0.75</v>
      </c>
      <c r="Q43" s="19">
        <f>_xlfn.XLOOKUP(_xlfn.CONCAT($B43,$D43+1),EST_Lifetime!$E$2:$E$73,EST_Lifetime!$C$2:$C$73)</f>
        <v>40</v>
      </c>
      <c r="R43" s="19">
        <f>_xlfn.XLOOKUP(_xlfn.CONCAT($B43,$D43+1),EST_Lifetime!$E$2:$E$73,EST_Lifetime!$D$2:$D$73)</f>
        <v>50000</v>
      </c>
      <c r="S43" s="87">
        <f>_xlfn.XLOOKUP(_xlfn.CONCAT($B43,$D43+1),EST_EfficiencyCost!$G$2:$G$757,EST_EfficiencyCost!$E$2:$E$757)/1000</f>
        <v>1.9001303219999999</v>
      </c>
      <c r="T43" s="40">
        <f>IFERROR(SUMIFS(EST_LegacyDetails!$D$2:$D$2701,EST_LegacyDetails!$G$2:$G$2701,_xlfn.CONCAT($B43,$C43),EST_LegacyDetails!$E$2:$E$2701,"&gt;="&amp;(D43-2023))*1000,0)</f>
        <v>5400</v>
      </c>
      <c r="U43" s="102">
        <f>IFERROR(SUMIFS(EST_CapAddBounds!$F$2:$F$5959,EST_CapAddBounds!$H$2:$H$5959,_xlfn.CONCAT($B43,$C43),EST_CapAddBounds!$E$2:$E$5959,"&lt;="&amp;D43)*1000,0)</f>
        <v>0</v>
      </c>
      <c r="V43" s="102">
        <f>IFERROR(SUMIFS(EST_CapAddBounds!$G$2:$G$5959,EST_CapAddBounds!$H$2:$H$5959,_xlfn.CONCAT($B43,$C43),EST_CapAddBounds!$E$2:$E$5959,"&lt;="&amp;D43)*1000,0)</f>
        <v>0</v>
      </c>
      <c r="W43" s="53">
        <v>0</v>
      </c>
      <c r="X43" s="19">
        <v>0.09</v>
      </c>
      <c r="Y43" s="43"/>
      <c r="Z43" s="67">
        <f t="shared" si="22"/>
        <v>0.8660254037844386</v>
      </c>
      <c r="AA43" s="67">
        <f t="shared" si="23"/>
        <v>0.8660254037844386</v>
      </c>
      <c r="AB43" s="68">
        <f t="shared" si="24"/>
        <v>40</v>
      </c>
      <c r="AC43" s="69">
        <f t="shared" si="25"/>
        <v>9.2959609221097042E-2</v>
      </c>
      <c r="AD43" s="66">
        <f t="shared" si="21"/>
        <v>20.440386291649428</v>
      </c>
    </row>
    <row r="44" spans="1:30" x14ac:dyDescent="0.25">
      <c r="A44">
        <v>2</v>
      </c>
      <c r="B44" t="s">
        <v>109</v>
      </c>
      <c r="C44" t="s">
        <v>11</v>
      </c>
      <c r="D44">
        <f>_xlfn.XLOOKUP(A44,PeriodMap!$A$2:$A$45,PeriodMap!$B$2:$B$45)</f>
        <v>2024</v>
      </c>
      <c r="E44" t="s">
        <v>304</v>
      </c>
      <c r="F44" t="s">
        <v>305</v>
      </c>
      <c r="G44" t="s">
        <v>6</v>
      </c>
      <c r="H44" t="s">
        <v>98</v>
      </c>
      <c r="I44" t="s">
        <v>34</v>
      </c>
      <c r="J44" t="s">
        <v>110</v>
      </c>
      <c r="K44">
        <f>_xlfn.XLOOKUP($B44,EnergyStorTechnologies!$A$2:$A$10,EnergyStorTechnologies!$D$2:$D$10)</f>
        <v>0.5</v>
      </c>
      <c r="L44" s="5">
        <f>_xlfn.XLOOKUP($B44,EnergyStorTechnologies!$A$2:$A$10,EnergyStorTechnologies!$E$2:$E$10)</f>
        <v>0.5</v>
      </c>
      <c r="M44" t="s">
        <v>111</v>
      </c>
      <c r="N44">
        <f>_xlfn.XLOOKUP(_xlfn.CONCAT($B44,$D44+1),EST_DeratingDepthOfDischarge!$E$2:$E$73,EST_DeratingDepthOfDischarge!$C$2:$C$73)</f>
        <v>0</v>
      </c>
      <c r="O44">
        <f>_xlfn.XLOOKUP(_xlfn.CONCAT($B44,$D44+1),EST_DeratingDepthOfDischarge!$E$2:$E$73,EST_DeratingDepthOfDischarge!$D$2:$D$73)</f>
        <v>0.9</v>
      </c>
      <c r="P44" s="1">
        <f>_xlfn.XLOOKUP(_xlfn.CONCAT($B44,$D44+1),EST_EfficiencyCost!$G$2:$G$757,EST_EfficiencyCost!$F$2:$F$757)</f>
        <v>0.8</v>
      </c>
      <c r="Q44">
        <f>_xlfn.XLOOKUP(_xlfn.CONCAT($B44,$D44+1),EST_Lifetime!$E$2:$E$73,EST_Lifetime!$C$2:$C$73)</f>
        <v>10</v>
      </c>
      <c r="R44" s="10">
        <f>_xlfn.XLOOKUP(_xlfn.CONCAT($B44,$D44+1),EST_Lifetime!$E$2:$E$73,EST_Lifetime!$D$2:$D$73)</f>
        <v>3950.8773839999999</v>
      </c>
      <c r="S44" s="86">
        <f>_xlfn.XLOOKUP(_xlfn.CONCAT($B44,$D44+1),EST_EfficiencyCost!$G$2:$G$757,EST_EfficiencyCost!$E$2:$E$757)/1000</f>
        <v>2.247515108</v>
      </c>
      <c r="T44" s="15">
        <f>IFERROR(SUMIFS(EST_LegacyDetails!$D$2:$D$2701,EST_LegacyDetails!$G$2:$G$2701,_xlfn.CONCAT($B44,$C44),EST_LegacyDetails!$E$2:$E$2701,"&gt;="&amp;(D44-2023))*1000,0)</f>
        <v>0</v>
      </c>
      <c r="U44" s="101">
        <f>IFERROR(SUMIFS(EST_CapAddBounds!$F$2:$F$5959,EST_CapAddBounds!$H$2:$H$5959,_xlfn.CONCAT($B44,$C44),EST_CapAddBounds!$E$2:$E$5959,"&lt;="&amp;D44)*1000,0)</f>
        <v>0</v>
      </c>
      <c r="V44" s="101">
        <f>IFERROR(SUMIFS(EST_CapAddBounds!$G$2:$G$5959,EST_CapAddBounds!$H$2:$H$5959,_xlfn.CONCAT($B44,$C44),EST_CapAddBounds!$E$2:$E$5959,"&lt;="&amp;D44)*1000,0)</f>
        <v>48.356055000000005</v>
      </c>
      <c r="W44" s="10">
        <v>0</v>
      </c>
      <c r="X44">
        <v>0.09</v>
      </c>
      <c r="Y44" s="35"/>
      <c r="Z44" s="63">
        <f t="shared" si="22"/>
        <v>0.89442719099991586</v>
      </c>
      <c r="AA44" s="63">
        <f t="shared" si="23"/>
        <v>0.89442719099991586</v>
      </c>
      <c r="AB44" s="64">
        <f t="shared" si="24"/>
        <v>10</v>
      </c>
      <c r="AC44" s="65">
        <f t="shared" si="25"/>
        <v>0.15582008990903373</v>
      </c>
      <c r="AD44" s="66">
        <f t="shared" si="21"/>
        <v>14.423782641327429</v>
      </c>
    </row>
    <row r="45" spans="1:30" x14ac:dyDescent="0.25">
      <c r="A45">
        <v>2</v>
      </c>
      <c r="B45" t="s">
        <v>112</v>
      </c>
      <c r="C45" t="s">
        <v>11</v>
      </c>
      <c r="D45">
        <f>_xlfn.XLOOKUP(A45,PeriodMap!$A$2:$A$45,PeriodMap!$B$2:$B$45)</f>
        <v>2024</v>
      </c>
      <c r="E45" t="s">
        <v>304</v>
      </c>
      <c r="F45" t="s">
        <v>306</v>
      </c>
      <c r="G45" t="s">
        <v>6</v>
      </c>
      <c r="H45" t="s">
        <v>98</v>
      </c>
      <c r="I45" t="s">
        <v>34</v>
      </c>
      <c r="J45" t="s">
        <v>110</v>
      </c>
      <c r="K45">
        <f>_xlfn.XLOOKUP($B45,EnergyStorTechnologies!$A$2:$A$10,EnergyStorTechnologies!$D$2:$D$10)</f>
        <v>0.25</v>
      </c>
      <c r="L45" s="5">
        <f>_xlfn.XLOOKUP($B45,EnergyStorTechnologies!$A$2:$A$10,EnergyStorTechnologies!$E$2:$E$10)</f>
        <v>0.25</v>
      </c>
      <c r="M45" t="s">
        <v>111</v>
      </c>
      <c r="N45">
        <f>_xlfn.XLOOKUP(_xlfn.CONCAT($B45,$D45+1),EST_DeratingDepthOfDischarge!$E$2:$E$73,EST_DeratingDepthOfDischarge!$C$2:$C$73)</f>
        <v>0</v>
      </c>
      <c r="O45">
        <f>_xlfn.XLOOKUP(_xlfn.CONCAT($B45,$D45+1),EST_DeratingDepthOfDischarge!$E$2:$E$73,EST_DeratingDepthOfDischarge!$D$2:$D$73)</f>
        <v>0.9</v>
      </c>
      <c r="P45" s="1">
        <f>_xlfn.XLOOKUP(_xlfn.CONCAT($B45,$D45+1),EST_EfficiencyCost!$G$2:$G$757,EST_EfficiencyCost!$F$2:$F$757)</f>
        <v>0.8</v>
      </c>
      <c r="Q45">
        <f>_xlfn.XLOOKUP(_xlfn.CONCAT($B45,$D45+1),EST_Lifetime!$E$2:$E$73,EST_Lifetime!$C$2:$C$73)</f>
        <v>10</v>
      </c>
      <c r="R45" s="10">
        <f>_xlfn.XLOOKUP(_xlfn.CONCAT($B45,$D45+1),EST_Lifetime!$E$2:$E$73,EST_Lifetime!$D$2:$D$73)</f>
        <v>3950.8773839999999</v>
      </c>
      <c r="S45" s="86">
        <f>_xlfn.XLOOKUP(_xlfn.CONCAT($B45,$D45+1),EST_EfficiencyCost!$G$2:$G$757,EST_EfficiencyCost!$E$2:$E$757)/1000</f>
        <v>1.9123593459999999</v>
      </c>
      <c r="T45" s="15">
        <f>IFERROR(SUMIFS(EST_LegacyDetails!$D$2:$D$2701,EST_LegacyDetails!$G$2:$G$2701,_xlfn.CONCAT($B45,$C45),EST_LegacyDetails!$E$2:$E$2701,"&gt;="&amp;(D45-2023))*1000,0)</f>
        <v>0</v>
      </c>
      <c r="U45" s="101">
        <f>IFERROR(SUMIFS(EST_CapAddBounds!$F$2:$F$5959,EST_CapAddBounds!$H$2:$H$5959,_xlfn.CONCAT($B45,$C45),EST_CapAddBounds!$E$2:$E$5959,"&lt;="&amp;D45)*1000,0)</f>
        <v>0</v>
      </c>
      <c r="V45" s="101">
        <f>IFERROR(SUMIFS(EST_CapAddBounds!$G$2:$G$5959,EST_CapAddBounds!$H$2:$H$5959,_xlfn.CONCAT($B45,$C45),EST_CapAddBounds!$E$2:$E$5959,"&lt;="&amp;D45)*1000,0)</f>
        <v>96.712108999999998</v>
      </c>
      <c r="W45" s="10">
        <v>0</v>
      </c>
      <c r="X45">
        <v>0.09</v>
      </c>
      <c r="Z45" s="63">
        <f t="shared" si="22"/>
        <v>0.89442719099991586</v>
      </c>
      <c r="AA45" s="63">
        <f t="shared" si="23"/>
        <v>0.89442719099991586</v>
      </c>
      <c r="AB45" s="64">
        <f t="shared" si="24"/>
        <v>10</v>
      </c>
      <c r="AC45" s="65">
        <f t="shared" si="25"/>
        <v>0.15582008990903373</v>
      </c>
      <c r="AD45" s="66">
        <f t="shared" si="21"/>
        <v>12.27286768424031</v>
      </c>
    </row>
    <row r="46" spans="1:30" x14ac:dyDescent="0.25">
      <c r="A46">
        <v>2</v>
      </c>
      <c r="B46" t="s">
        <v>113</v>
      </c>
      <c r="C46" t="s">
        <v>11</v>
      </c>
      <c r="D46">
        <f>_xlfn.XLOOKUP(A46,PeriodMap!$A$2:$A$45,PeriodMap!$B$2:$B$45)</f>
        <v>2024</v>
      </c>
      <c r="E46" t="s">
        <v>304</v>
      </c>
      <c r="F46" t="s">
        <v>307</v>
      </c>
      <c r="G46" t="s">
        <v>6</v>
      </c>
      <c r="H46" t="s">
        <v>98</v>
      </c>
      <c r="I46" t="s">
        <v>34</v>
      </c>
      <c r="J46" t="s">
        <v>110</v>
      </c>
      <c r="K46">
        <f>_xlfn.XLOOKUP($B46,EnergyStorTechnologies!$A$2:$A$10,EnergyStorTechnologies!$D$2:$D$10)</f>
        <v>0.16666700000000001</v>
      </c>
      <c r="L46" s="5">
        <f>_xlfn.XLOOKUP($B46,EnergyStorTechnologies!$A$2:$A$10,EnergyStorTechnologies!$E$2:$E$10)</f>
        <v>0.16666700000000001</v>
      </c>
      <c r="M46" t="s">
        <v>111</v>
      </c>
      <c r="N46">
        <f>_xlfn.XLOOKUP(_xlfn.CONCAT($B46,$D46+1),EST_DeratingDepthOfDischarge!$E$2:$E$73,EST_DeratingDepthOfDischarge!$C$2:$C$73)</f>
        <v>0</v>
      </c>
      <c r="O46">
        <f>_xlfn.XLOOKUP(_xlfn.CONCAT($B46,$D46+1),EST_DeratingDepthOfDischarge!$E$2:$E$73,EST_DeratingDepthOfDischarge!$D$2:$D$73)</f>
        <v>0.9</v>
      </c>
      <c r="P46" s="1">
        <f>_xlfn.XLOOKUP(_xlfn.CONCAT($B46,$D46+1),EST_EfficiencyCost!$G$2:$G$757,EST_EfficiencyCost!$F$2:$F$757)</f>
        <v>0.8</v>
      </c>
      <c r="Q46">
        <f>_xlfn.XLOOKUP(_xlfn.CONCAT($B46,$D46+1),EST_Lifetime!$E$2:$E$73,EST_Lifetime!$C$2:$C$73)</f>
        <v>10</v>
      </c>
      <c r="R46" s="10">
        <f>_xlfn.XLOOKUP(_xlfn.CONCAT($B46,$D46+1),EST_Lifetime!$E$2:$E$73,EST_Lifetime!$D$2:$D$73)</f>
        <v>3950.8773839999999</v>
      </c>
      <c r="S46" s="86">
        <f>_xlfn.XLOOKUP(_xlfn.CONCAT($B46,$D46+1),EST_EfficiencyCost!$G$2:$G$757,EST_EfficiencyCost!$E$2:$E$757)/1000</f>
        <v>1.800640759</v>
      </c>
      <c r="T46" s="15">
        <f>IFERROR(SUMIFS(EST_LegacyDetails!$D$2:$D$2701,EST_LegacyDetails!$G$2:$G$2701,_xlfn.CONCAT($B46,$C46),EST_LegacyDetails!$E$2:$E$2701,"&gt;="&amp;(D46-2023))*1000,0)</f>
        <v>0</v>
      </c>
      <c r="U46" s="101">
        <f>IFERROR(SUMIFS(EST_CapAddBounds!$F$2:$F$5959,EST_CapAddBounds!$H$2:$H$5959,_xlfn.CONCAT($B46,$C46),EST_CapAddBounds!$E$2:$E$5959,"&lt;="&amp;D46)*1000,0)</f>
        <v>0</v>
      </c>
      <c r="V46" s="101">
        <f>IFERROR(SUMIFS(EST_CapAddBounds!$G$2:$G$5959,EST_CapAddBounds!$H$2:$H$5959,_xlfn.CONCAT($B46,$C46),EST_CapAddBounds!$E$2:$E$5959,"&lt;="&amp;D46)*1000,0)</f>
        <v>145.06816400000002</v>
      </c>
      <c r="W46" s="10">
        <v>0</v>
      </c>
      <c r="X46">
        <v>0.09</v>
      </c>
      <c r="Z46" s="63">
        <f t="shared" si="22"/>
        <v>0.89442719099991586</v>
      </c>
      <c r="AA46" s="63">
        <f t="shared" si="23"/>
        <v>0.89442719099991586</v>
      </c>
      <c r="AB46" s="64">
        <f t="shared" si="24"/>
        <v>10</v>
      </c>
      <c r="AC46" s="65">
        <f t="shared" si="25"/>
        <v>0.15582008990903373</v>
      </c>
      <c r="AD46" s="66">
        <f t="shared" si="21"/>
        <v>11.555896034017159</v>
      </c>
    </row>
    <row r="47" spans="1:30" s="19" customFormat="1" x14ac:dyDescent="0.25">
      <c r="A47" s="19">
        <v>2</v>
      </c>
      <c r="B47" s="19" t="s">
        <v>114</v>
      </c>
      <c r="C47" s="19" t="s">
        <v>11</v>
      </c>
      <c r="D47" s="19">
        <f>_xlfn.XLOOKUP(A47,PeriodMap!$A$2:$A$45,PeriodMap!$B$2:$B$45)</f>
        <v>2024</v>
      </c>
      <c r="E47" s="19" t="s">
        <v>304</v>
      </c>
      <c r="F47" s="19" t="s">
        <v>327</v>
      </c>
      <c r="G47" s="19" t="s">
        <v>6</v>
      </c>
      <c r="H47" s="19" t="s">
        <v>98</v>
      </c>
      <c r="I47" s="19" t="s">
        <v>34</v>
      </c>
      <c r="J47" s="19" t="s">
        <v>110</v>
      </c>
      <c r="K47" s="19">
        <f>_xlfn.XLOOKUP($B47,EnergyStorTechnologies!$A$2:$A$10,EnergyStorTechnologies!$D$2:$D$10)</f>
        <v>0.16666666699999999</v>
      </c>
      <c r="L47" s="5">
        <f>_xlfn.XLOOKUP($B47,EnergyStorTechnologies!$A$2:$A$10,EnergyStorTechnologies!$E$2:$E$10)</f>
        <v>0.16666666699999999</v>
      </c>
      <c r="M47" s="19" t="s">
        <v>111</v>
      </c>
      <c r="N47" s="19">
        <f>_xlfn.XLOOKUP(_xlfn.CONCAT($B47,$D47+1),EST_DeratingDepthOfDischarge!$E$2:$E$73,EST_DeratingDepthOfDischarge!$C$2:$C$73)</f>
        <v>0</v>
      </c>
      <c r="O47" s="19">
        <f>_xlfn.XLOOKUP(_xlfn.CONCAT($B47,$D47+1),EST_DeratingDepthOfDischarge!$E$2:$E$73,EST_DeratingDepthOfDischarge!$D$2:$D$73)</f>
        <v>0.9</v>
      </c>
      <c r="P47" s="39">
        <f>_xlfn.XLOOKUP(_xlfn.CONCAT($B47,$D47+1),EST_EfficiencyCost!$G$2:$G$757,EST_EfficiencyCost!$F$2:$F$757)</f>
        <v>0.75</v>
      </c>
      <c r="Q47" s="19">
        <f>_xlfn.XLOOKUP(_xlfn.CONCAT($B47,$D47+1),EST_Lifetime!$E$2:$E$73,EST_Lifetime!$C$2:$C$73)</f>
        <v>40</v>
      </c>
      <c r="R47" s="19">
        <f>_xlfn.XLOOKUP(_xlfn.CONCAT($B47,$D47+1),EST_Lifetime!$E$2:$E$73,EST_Lifetime!$D$2:$D$73)</f>
        <v>50000</v>
      </c>
      <c r="S47" s="87">
        <f>_xlfn.XLOOKUP(_xlfn.CONCAT($B47,$D47+1),EST_EfficiencyCost!$G$2:$G$757,EST_EfficiencyCost!$E$2:$E$757)/1000</f>
        <v>1.9001303219999999</v>
      </c>
      <c r="T47" s="40">
        <f>IFERROR(SUMIFS(EST_LegacyDetails!$D$2:$D$2701,EST_LegacyDetails!$G$2:$G$2701,_xlfn.CONCAT($B47,$C47),EST_LegacyDetails!$E$2:$E$2701,"&gt;="&amp;(D47-2023))*1000,0)</f>
        <v>11040</v>
      </c>
      <c r="U47" s="102">
        <f>IFERROR(SUMIFS(EST_CapAddBounds!$F$2:$F$5959,EST_CapAddBounds!$H$2:$H$5959,_xlfn.CONCAT($B47,$C47),EST_CapAddBounds!$E$2:$E$5959,"&lt;="&amp;D47)*1000,0)</f>
        <v>0</v>
      </c>
      <c r="V47" s="102">
        <f>IFERROR(SUMIFS(EST_CapAddBounds!$G$2:$G$5959,EST_CapAddBounds!$H$2:$H$5959,_xlfn.CONCAT($B47,$C47),EST_CapAddBounds!$E$2:$E$5959,"&lt;="&amp;D47)*1000,0)</f>
        <v>0</v>
      </c>
      <c r="W47" s="53">
        <v>0</v>
      </c>
      <c r="X47" s="19">
        <v>0.09</v>
      </c>
      <c r="Y47" s="43"/>
      <c r="Z47" s="67">
        <f t="shared" si="22"/>
        <v>0.8660254037844386</v>
      </c>
      <c r="AA47" s="67">
        <f t="shared" si="23"/>
        <v>0.8660254037844386</v>
      </c>
      <c r="AB47" s="68">
        <f t="shared" si="24"/>
        <v>40</v>
      </c>
      <c r="AC47" s="69">
        <f t="shared" si="25"/>
        <v>9.2959609221097042E-2</v>
      </c>
      <c r="AD47" s="66">
        <f t="shared" si="21"/>
        <v>20.440386291649428</v>
      </c>
    </row>
    <row r="48" spans="1:30" x14ac:dyDescent="0.25">
      <c r="A48">
        <v>2</v>
      </c>
      <c r="B48" t="s">
        <v>109</v>
      </c>
      <c r="C48" t="s">
        <v>8</v>
      </c>
      <c r="D48">
        <f>_xlfn.XLOOKUP(A48,PeriodMap!$A$2:$A$45,PeriodMap!$B$2:$B$45)</f>
        <v>2024</v>
      </c>
      <c r="E48" t="s">
        <v>304</v>
      </c>
      <c r="F48" t="s">
        <v>305</v>
      </c>
      <c r="G48" t="s">
        <v>6</v>
      </c>
      <c r="H48" t="s">
        <v>98</v>
      </c>
      <c r="I48" t="s">
        <v>34</v>
      </c>
      <c r="J48" t="s">
        <v>110</v>
      </c>
      <c r="K48">
        <f>_xlfn.XLOOKUP($B48,EnergyStorTechnologies!$A$2:$A$10,EnergyStorTechnologies!$D$2:$D$10)</f>
        <v>0.5</v>
      </c>
      <c r="L48" s="5">
        <f>_xlfn.XLOOKUP($B48,EnergyStorTechnologies!$A$2:$A$10,EnergyStorTechnologies!$E$2:$E$10)</f>
        <v>0.5</v>
      </c>
      <c r="M48" t="s">
        <v>111</v>
      </c>
      <c r="N48">
        <f>_xlfn.XLOOKUP(_xlfn.CONCAT($B48,$D48+1),EST_DeratingDepthOfDischarge!$E$2:$E$73,EST_DeratingDepthOfDischarge!$C$2:$C$73)</f>
        <v>0</v>
      </c>
      <c r="O48">
        <f>_xlfn.XLOOKUP(_xlfn.CONCAT($B48,$D48+1),EST_DeratingDepthOfDischarge!$E$2:$E$73,EST_DeratingDepthOfDischarge!$D$2:$D$73)</f>
        <v>0.9</v>
      </c>
      <c r="P48" s="1">
        <f>_xlfn.XLOOKUP(_xlfn.CONCAT($B48,$D48+1),EST_EfficiencyCost!$G$2:$G$757,EST_EfficiencyCost!$F$2:$F$757)</f>
        <v>0.8</v>
      </c>
      <c r="Q48">
        <f>_xlfn.XLOOKUP(_xlfn.CONCAT($B48,$D48+1),EST_Lifetime!$E$2:$E$73,EST_Lifetime!$C$2:$C$73)</f>
        <v>10</v>
      </c>
      <c r="R48" s="10">
        <f>_xlfn.XLOOKUP(_xlfn.CONCAT($B48,$D48+1),EST_Lifetime!$E$2:$E$73,EST_Lifetime!$D$2:$D$73)</f>
        <v>3950.8773839999999</v>
      </c>
      <c r="S48" s="86">
        <f>_xlfn.XLOOKUP(_xlfn.CONCAT($B48,$D48+1),EST_EfficiencyCost!$G$2:$G$757,EST_EfficiencyCost!$E$2:$E$757)/1000</f>
        <v>2.247515108</v>
      </c>
      <c r="T48" s="15">
        <f>IFERROR(SUMIFS(EST_LegacyDetails!$D$2:$D$2701,EST_LegacyDetails!$G$2:$G$2701,_xlfn.CONCAT($B48,$C48),EST_LegacyDetails!$E$2:$E$2701,"&gt;="&amp;(D48-2023))*1000,0)</f>
        <v>0</v>
      </c>
      <c r="U48" s="101">
        <f>IFERROR(SUMIFS(EST_CapAddBounds!$F$2:$F$5959,EST_CapAddBounds!$H$2:$H$5959,_xlfn.CONCAT($B48,$C48),EST_CapAddBounds!$E$2:$E$5959,"&lt;="&amp;D48)*1000,0)</f>
        <v>0</v>
      </c>
      <c r="V48" s="101">
        <f>IFERROR(SUMIFS(EST_CapAddBounds!$G$2:$G$5959,EST_CapAddBounds!$H$2:$H$5959,_xlfn.CONCAT($B48,$C48),EST_CapAddBounds!$E$2:$E$5959,"&lt;="&amp;D48)*1000,0)</f>
        <v>28.690189</v>
      </c>
      <c r="W48" s="10">
        <v>0</v>
      </c>
      <c r="X48">
        <v>0.09</v>
      </c>
      <c r="Y48" s="35"/>
      <c r="Z48" s="63">
        <f t="shared" si="22"/>
        <v>0.89442719099991586</v>
      </c>
      <c r="AA48" s="63">
        <f t="shared" si="23"/>
        <v>0.89442719099991586</v>
      </c>
      <c r="AB48" s="64">
        <f t="shared" si="24"/>
        <v>10</v>
      </c>
      <c r="AC48" s="65">
        <f t="shared" si="25"/>
        <v>0.15582008990903373</v>
      </c>
      <c r="AD48" s="66">
        <f t="shared" si="21"/>
        <v>14.423782641327429</v>
      </c>
    </row>
    <row r="49" spans="1:30" x14ac:dyDescent="0.25">
      <c r="A49">
        <v>2</v>
      </c>
      <c r="B49" t="s">
        <v>112</v>
      </c>
      <c r="C49" t="s">
        <v>8</v>
      </c>
      <c r="D49">
        <f>_xlfn.XLOOKUP(A49,PeriodMap!$A$2:$A$45,PeriodMap!$B$2:$B$45)</f>
        <v>2024</v>
      </c>
      <c r="E49" t="s">
        <v>304</v>
      </c>
      <c r="F49" t="s">
        <v>306</v>
      </c>
      <c r="G49" t="s">
        <v>6</v>
      </c>
      <c r="H49" t="s">
        <v>98</v>
      </c>
      <c r="I49" t="s">
        <v>34</v>
      </c>
      <c r="J49" t="s">
        <v>110</v>
      </c>
      <c r="K49">
        <f>_xlfn.XLOOKUP($B49,EnergyStorTechnologies!$A$2:$A$10,EnergyStorTechnologies!$D$2:$D$10)</f>
        <v>0.25</v>
      </c>
      <c r="L49" s="5">
        <f>_xlfn.XLOOKUP($B49,EnergyStorTechnologies!$A$2:$A$10,EnergyStorTechnologies!$E$2:$E$10)</f>
        <v>0.25</v>
      </c>
      <c r="M49" t="s">
        <v>111</v>
      </c>
      <c r="N49">
        <f>_xlfn.XLOOKUP(_xlfn.CONCAT($B49,$D49+1),EST_DeratingDepthOfDischarge!$E$2:$E$73,EST_DeratingDepthOfDischarge!$C$2:$C$73)</f>
        <v>0</v>
      </c>
      <c r="O49">
        <f>_xlfn.XLOOKUP(_xlfn.CONCAT($B49,$D49+1),EST_DeratingDepthOfDischarge!$E$2:$E$73,EST_DeratingDepthOfDischarge!$D$2:$D$73)</f>
        <v>0.9</v>
      </c>
      <c r="P49" s="1">
        <f>_xlfn.XLOOKUP(_xlfn.CONCAT($B49,$D49+1),EST_EfficiencyCost!$G$2:$G$757,EST_EfficiencyCost!$F$2:$F$757)</f>
        <v>0.8</v>
      </c>
      <c r="Q49">
        <f>_xlfn.XLOOKUP(_xlfn.CONCAT($B49,$D49+1),EST_Lifetime!$E$2:$E$73,EST_Lifetime!$C$2:$C$73)</f>
        <v>10</v>
      </c>
      <c r="R49" s="10">
        <f>_xlfn.XLOOKUP(_xlfn.CONCAT($B49,$D49+1),EST_Lifetime!$E$2:$E$73,EST_Lifetime!$D$2:$D$73)</f>
        <v>3950.8773839999999</v>
      </c>
      <c r="S49" s="86">
        <f>_xlfn.XLOOKUP(_xlfn.CONCAT($B49,$D49+1),EST_EfficiencyCost!$G$2:$G$757,EST_EfficiencyCost!$E$2:$E$757)/1000</f>
        <v>1.9123593459999999</v>
      </c>
      <c r="T49" s="15">
        <f>IFERROR(SUMIFS(EST_LegacyDetails!$D$2:$D$2701,EST_LegacyDetails!$G$2:$G$2701,_xlfn.CONCAT($B49,$C49),EST_LegacyDetails!$E$2:$E$2701,"&gt;="&amp;(D49-2023))*1000,0)</f>
        <v>0</v>
      </c>
      <c r="U49" s="101">
        <f>IFERROR(SUMIFS(EST_CapAddBounds!$F$2:$F$5959,EST_CapAddBounds!$H$2:$H$5959,_xlfn.CONCAT($B49,$C49),EST_CapAddBounds!$E$2:$E$5959,"&lt;="&amp;D49)*1000,0)</f>
        <v>0</v>
      </c>
      <c r="V49" s="101">
        <f>IFERROR(SUMIFS(EST_CapAddBounds!$G$2:$G$5959,EST_CapAddBounds!$H$2:$H$5959,_xlfn.CONCAT($B49,$C49),EST_CapAddBounds!$E$2:$E$5959,"&lt;="&amp;D49)*1000,0)</f>
        <v>57.380379000000005</v>
      </c>
      <c r="W49" s="10">
        <v>0</v>
      </c>
      <c r="X49">
        <v>0.09</v>
      </c>
      <c r="Z49" s="63">
        <f t="shared" si="22"/>
        <v>0.89442719099991586</v>
      </c>
      <c r="AA49" s="63">
        <f t="shared" si="23"/>
        <v>0.89442719099991586</v>
      </c>
      <c r="AB49" s="64">
        <f t="shared" si="24"/>
        <v>10</v>
      </c>
      <c r="AC49" s="65">
        <f t="shared" si="25"/>
        <v>0.15582008990903373</v>
      </c>
      <c r="AD49" s="66">
        <f t="shared" si="21"/>
        <v>12.27286768424031</v>
      </c>
    </row>
    <row r="50" spans="1:30" x14ac:dyDescent="0.25">
      <c r="A50">
        <v>2</v>
      </c>
      <c r="B50" t="s">
        <v>113</v>
      </c>
      <c r="C50" t="s">
        <v>8</v>
      </c>
      <c r="D50">
        <f>_xlfn.XLOOKUP(A50,PeriodMap!$A$2:$A$45,PeriodMap!$B$2:$B$45)</f>
        <v>2024</v>
      </c>
      <c r="E50" t="s">
        <v>304</v>
      </c>
      <c r="F50" t="s">
        <v>307</v>
      </c>
      <c r="G50" t="s">
        <v>6</v>
      </c>
      <c r="H50" t="s">
        <v>98</v>
      </c>
      <c r="I50" t="s">
        <v>34</v>
      </c>
      <c r="J50" t="s">
        <v>110</v>
      </c>
      <c r="K50">
        <f>_xlfn.XLOOKUP($B50,EnergyStorTechnologies!$A$2:$A$10,EnergyStorTechnologies!$D$2:$D$10)</f>
        <v>0.16666700000000001</v>
      </c>
      <c r="L50" s="5">
        <f>_xlfn.XLOOKUP($B50,EnergyStorTechnologies!$A$2:$A$10,EnergyStorTechnologies!$E$2:$E$10)</f>
        <v>0.16666700000000001</v>
      </c>
      <c r="M50" t="s">
        <v>111</v>
      </c>
      <c r="N50">
        <f>_xlfn.XLOOKUP(_xlfn.CONCAT($B50,$D50+1),EST_DeratingDepthOfDischarge!$E$2:$E$73,EST_DeratingDepthOfDischarge!$C$2:$C$73)</f>
        <v>0</v>
      </c>
      <c r="O50">
        <f>_xlfn.XLOOKUP(_xlfn.CONCAT($B50,$D50+1),EST_DeratingDepthOfDischarge!$E$2:$E$73,EST_DeratingDepthOfDischarge!$D$2:$D$73)</f>
        <v>0.9</v>
      </c>
      <c r="P50" s="1">
        <f>_xlfn.XLOOKUP(_xlfn.CONCAT($B50,$D50+1),EST_EfficiencyCost!$G$2:$G$757,EST_EfficiencyCost!$F$2:$F$757)</f>
        <v>0.8</v>
      </c>
      <c r="Q50">
        <f>_xlfn.XLOOKUP(_xlfn.CONCAT($B50,$D50+1),EST_Lifetime!$E$2:$E$73,EST_Lifetime!$C$2:$C$73)</f>
        <v>10</v>
      </c>
      <c r="R50" s="10">
        <f>_xlfn.XLOOKUP(_xlfn.CONCAT($B50,$D50+1),EST_Lifetime!$E$2:$E$73,EST_Lifetime!$D$2:$D$73)</f>
        <v>3950.8773839999999</v>
      </c>
      <c r="S50" s="86">
        <f>_xlfn.XLOOKUP(_xlfn.CONCAT($B50,$D50+1),EST_EfficiencyCost!$G$2:$G$757,EST_EfficiencyCost!$E$2:$E$757)/1000</f>
        <v>1.800640759</v>
      </c>
      <c r="T50" s="15">
        <f>IFERROR(SUMIFS(EST_LegacyDetails!$D$2:$D$2701,EST_LegacyDetails!$G$2:$G$2701,_xlfn.CONCAT($B50,$C50),EST_LegacyDetails!$E$2:$E$2701,"&gt;="&amp;(D50-2023))*1000,0)</f>
        <v>0</v>
      </c>
      <c r="U50" s="101">
        <f>IFERROR(SUMIFS(EST_CapAddBounds!$F$2:$F$5959,EST_CapAddBounds!$H$2:$H$5959,_xlfn.CONCAT($B50,$C50),EST_CapAddBounds!$E$2:$E$5959,"&lt;="&amp;D50)*1000,0)</f>
        <v>0</v>
      </c>
      <c r="V50" s="101">
        <f>IFERROR(SUMIFS(EST_CapAddBounds!$G$2:$G$5959,EST_CapAddBounds!$H$2:$H$5959,_xlfn.CONCAT($B50,$C50),EST_CapAddBounds!$E$2:$E$5959,"&lt;="&amp;D50)*1000,0)</f>
        <v>86.070567999999994</v>
      </c>
      <c r="W50" s="10">
        <v>0</v>
      </c>
      <c r="X50">
        <v>0.09</v>
      </c>
      <c r="Z50" s="63">
        <f t="shared" si="22"/>
        <v>0.89442719099991586</v>
      </c>
      <c r="AA50" s="63">
        <f t="shared" si="23"/>
        <v>0.89442719099991586</v>
      </c>
      <c r="AB50" s="64">
        <f t="shared" si="24"/>
        <v>10</v>
      </c>
      <c r="AC50" s="65">
        <f t="shared" si="25"/>
        <v>0.15582008990903373</v>
      </c>
      <c r="AD50" s="66">
        <f t="shared" si="21"/>
        <v>11.555896034017159</v>
      </c>
    </row>
    <row r="51" spans="1:30" s="19" customFormat="1" x14ac:dyDescent="0.25">
      <c r="A51" s="19">
        <v>2</v>
      </c>
      <c r="B51" s="19" t="s">
        <v>114</v>
      </c>
      <c r="C51" s="19" t="s">
        <v>8</v>
      </c>
      <c r="D51" s="19">
        <f>_xlfn.XLOOKUP(A51,PeriodMap!$A$2:$A$45,PeriodMap!$B$2:$B$45)</f>
        <v>2024</v>
      </c>
      <c r="E51" s="19" t="s">
        <v>304</v>
      </c>
      <c r="F51" s="19" t="s">
        <v>327</v>
      </c>
      <c r="G51" s="19" t="s">
        <v>6</v>
      </c>
      <c r="H51" s="19" t="s">
        <v>98</v>
      </c>
      <c r="I51" s="19" t="s">
        <v>34</v>
      </c>
      <c r="J51" s="19" t="s">
        <v>110</v>
      </c>
      <c r="K51" s="19">
        <f>_xlfn.XLOOKUP($B51,EnergyStorTechnologies!$A$2:$A$10,EnergyStorTechnologies!$D$2:$D$10)</f>
        <v>0.16666666699999999</v>
      </c>
      <c r="L51" s="5">
        <f>_xlfn.XLOOKUP($B51,EnergyStorTechnologies!$A$2:$A$10,EnergyStorTechnologies!$E$2:$E$10)</f>
        <v>0.16666666699999999</v>
      </c>
      <c r="M51" s="19" t="s">
        <v>111</v>
      </c>
      <c r="N51" s="19">
        <f>_xlfn.XLOOKUP(_xlfn.CONCAT($B51,$D51+1),EST_DeratingDepthOfDischarge!$E$2:$E$73,EST_DeratingDepthOfDischarge!$C$2:$C$73)</f>
        <v>0</v>
      </c>
      <c r="O51" s="19">
        <f>_xlfn.XLOOKUP(_xlfn.CONCAT($B51,$D51+1),EST_DeratingDepthOfDischarge!$E$2:$E$73,EST_DeratingDepthOfDischarge!$D$2:$D$73)</f>
        <v>0.9</v>
      </c>
      <c r="P51" s="39">
        <f>_xlfn.XLOOKUP(_xlfn.CONCAT($B51,$D51+1),EST_EfficiencyCost!$G$2:$G$757,EST_EfficiencyCost!$F$2:$F$757)</f>
        <v>0.75</v>
      </c>
      <c r="Q51" s="19">
        <f>_xlfn.XLOOKUP(_xlfn.CONCAT($B51,$D51+1),EST_Lifetime!$E$2:$E$73,EST_Lifetime!$C$2:$C$73)</f>
        <v>40</v>
      </c>
      <c r="R51" s="19">
        <f>_xlfn.XLOOKUP(_xlfn.CONCAT($B51,$D51+1),EST_Lifetime!$E$2:$E$73,EST_Lifetime!$D$2:$D$73)</f>
        <v>50000</v>
      </c>
      <c r="S51" s="87">
        <f>_xlfn.XLOOKUP(_xlfn.CONCAT($B51,$D51+1),EST_EfficiencyCost!$G$2:$G$757,EST_EfficiencyCost!$E$2:$E$757)/1000</f>
        <v>1.9001303219999999</v>
      </c>
      <c r="T51" s="40">
        <f>IFERROR(SUMIFS(EST_LegacyDetails!$D$2:$D$2701,EST_LegacyDetails!$G$2:$G$2701,_xlfn.CONCAT($B51,$C51),EST_LegacyDetails!$E$2:$E$2701,"&gt;="&amp;(D51-2023))*1000,0)</f>
        <v>12033.6</v>
      </c>
      <c r="U51" s="102">
        <f>IFERROR(SUMIFS(EST_CapAddBounds!$F$2:$F$5959,EST_CapAddBounds!$H$2:$H$5959,_xlfn.CONCAT($B51,$C51),EST_CapAddBounds!$E$2:$E$5959,"&lt;="&amp;D51)*1000,0)</f>
        <v>0</v>
      </c>
      <c r="V51" s="102">
        <f>IFERROR(SUMIFS(EST_CapAddBounds!$G$2:$G$5959,EST_CapAddBounds!$H$2:$H$5959,_xlfn.CONCAT($B51,$C51),EST_CapAddBounds!$E$2:$E$5959,"&lt;="&amp;D51)*1000,0)</f>
        <v>0</v>
      </c>
      <c r="W51" s="53">
        <v>0</v>
      </c>
      <c r="X51" s="19">
        <v>0.09</v>
      </c>
      <c r="Y51" s="43"/>
      <c r="Z51" s="67">
        <f t="shared" si="22"/>
        <v>0.8660254037844386</v>
      </c>
      <c r="AA51" s="67">
        <f t="shared" si="23"/>
        <v>0.8660254037844386</v>
      </c>
      <c r="AB51" s="68">
        <f t="shared" si="24"/>
        <v>40</v>
      </c>
      <c r="AC51" s="69">
        <f t="shared" si="25"/>
        <v>9.2959609221097042E-2</v>
      </c>
      <c r="AD51" s="66">
        <f t="shared" si="21"/>
        <v>20.440386291649428</v>
      </c>
    </row>
    <row r="52" spans="1:30" s="48" customFormat="1" x14ac:dyDescent="0.25">
      <c r="A52" s="48">
        <v>2</v>
      </c>
      <c r="B52" s="48" t="s">
        <v>109</v>
      </c>
      <c r="C52" s="48" t="s">
        <v>80</v>
      </c>
      <c r="D52" s="48">
        <f>_xlfn.XLOOKUP(A52,PeriodMap!$A$2:$A$45,PeriodMap!$B$2:$B$45)</f>
        <v>2024</v>
      </c>
      <c r="E52" s="48" t="s">
        <v>304</v>
      </c>
      <c r="F52" s="48" t="s">
        <v>305</v>
      </c>
      <c r="G52" s="48" t="s">
        <v>6</v>
      </c>
      <c r="H52" s="48" t="s">
        <v>98</v>
      </c>
      <c r="I52" s="48" t="s">
        <v>34</v>
      </c>
      <c r="J52" s="48" t="s">
        <v>110</v>
      </c>
      <c r="K52" s="48">
        <f>AVERAGE(K48,K44,K40,K36,K32)</f>
        <v>0.5</v>
      </c>
      <c r="L52" s="48">
        <f>AVERAGE(L48,L44,L40,L36,L32)</f>
        <v>0.5</v>
      </c>
      <c r="M52" s="48" t="s">
        <v>111</v>
      </c>
      <c r="N52" s="48">
        <f t="shared" ref="N52:S52" si="26">AVERAGE(N48,N44,N40,N36,N32)</f>
        <v>0</v>
      </c>
      <c r="O52" s="48">
        <f t="shared" si="26"/>
        <v>0.9</v>
      </c>
      <c r="P52" s="54">
        <f t="shared" si="26"/>
        <v>0.8</v>
      </c>
      <c r="Q52" s="49">
        <f t="shared" si="26"/>
        <v>10</v>
      </c>
      <c r="R52" s="49">
        <f t="shared" si="26"/>
        <v>3950.8773840000003</v>
      </c>
      <c r="S52" s="55">
        <f t="shared" si="26"/>
        <v>2.247515108</v>
      </c>
      <c r="T52" s="56">
        <f>T32+T36+T40+T44+T48</f>
        <v>0</v>
      </c>
      <c r="U52" s="56">
        <f t="shared" ref="U52:V52" si="27">U32+U36+U40+U44+U48</f>
        <v>0</v>
      </c>
      <c r="V52" s="56">
        <f t="shared" si="27"/>
        <v>200</v>
      </c>
      <c r="W52" s="49">
        <f>AVERAGE(W32,W36,W40,W44,W48)</f>
        <v>0</v>
      </c>
      <c r="X52" s="57">
        <f>AVERAGE(X32,X36,X40,X44,X48)</f>
        <v>0.09</v>
      </c>
      <c r="Z52" s="54">
        <f>AVERAGE(Z32,Z36,Z40,Z44,Z48)</f>
        <v>0.89442719099991597</v>
      </c>
      <c r="AA52" s="54">
        <f>AVERAGE(AA32,AA36,AA40,AA44,AA48)</f>
        <v>0.89442719099991597</v>
      </c>
      <c r="AB52" s="54">
        <f t="shared" ref="AB52:AD52" si="28">AVERAGE(AB32,AB36,AB40,AB44,AB48)</f>
        <v>10</v>
      </c>
      <c r="AC52" s="54">
        <f t="shared" si="28"/>
        <v>0.15582008990903373</v>
      </c>
      <c r="AD52" s="54">
        <f t="shared" si="28"/>
        <v>14.423782641327429</v>
      </c>
    </row>
    <row r="53" spans="1:30" s="48" customFormat="1" x14ac:dyDescent="0.25">
      <c r="A53" s="48">
        <v>2</v>
      </c>
      <c r="B53" s="48" t="s">
        <v>112</v>
      </c>
      <c r="C53" s="48" t="s">
        <v>80</v>
      </c>
      <c r="D53" s="48">
        <f>_xlfn.XLOOKUP(A53,PeriodMap!$A$2:$A$45,PeriodMap!$B$2:$B$45)</f>
        <v>2024</v>
      </c>
      <c r="E53" s="48" t="s">
        <v>304</v>
      </c>
      <c r="F53" s="48" t="s">
        <v>306</v>
      </c>
      <c r="G53" s="48" t="s">
        <v>6</v>
      </c>
      <c r="H53" s="48" t="s">
        <v>98</v>
      </c>
      <c r="I53" s="48" t="s">
        <v>34</v>
      </c>
      <c r="J53" s="48" t="s">
        <v>110</v>
      </c>
      <c r="K53" s="48">
        <f t="shared" ref="K53:L53" si="29">AVERAGE(K49,K45,K41,K37,K33)</f>
        <v>0.25</v>
      </c>
      <c r="L53" s="48">
        <f t="shared" si="29"/>
        <v>0.25</v>
      </c>
      <c r="M53" s="48" t="s">
        <v>111</v>
      </c>
      <c r="N53" s="48">
        <f t="shared" ref="N53:S53" si="30">AVERAGE(N49,N45,N41,N37,N33)</f>
        <v>0</v>
      </c>
      <c r="O53" s="48">
        <f t="shared" si="30"/>
        <v>0.9</v>
      </c>
      <c r="P53" s="54">
        <f t="shared" si="30"/>
        <v>0.8</v>
      </c>
      <c r="Q53" s="49">
        <f t="shared" si="30"/>
        <v>10</v>
      </c>
      <c r="R53" s="49">
        <f t="shared" si="30"/>
        <v>3950.8773840000003</v>
      </c>
      <c r="S53" s="55">
        <f t="shared" si="30"/>
        <v>1.9123593459999999</v>
      </c>
      <c r="T53" s="56">
        <f>T33+T37+T41+T45+T49</f>
        <v>0</v>
      </c>
      <c r="U53" s="56">
        <f t="shared" ref="U53:V53" si="31">U33+U37+U41+U45+U49</f>
        <v>0</v>
      </c>
      <c r="V53" s="56">
        <f t="shared" si="31"/>
        <v>400.00000100000005</v>
      </c>
      <c r="W53" s="49">
        <f t="shared" ref="W53:X53" si="32">AVERAGE(W33,W37,W41,W45,W49)</f>
        <v>0</v>
      </c>
      <c r="X53" s="57">
        <f t="shared" si="32"/>
        <v>0.09</v>
      </c>
      <c r="Z53" s="54">
        <f t="shared" ref="Z53:AD53" si="33">AVERAGE(Z33,Z37,Z41,Z45,Z49)</f>
        <v>0.89442719099991597</v>
      </c>
      <c r="AA53" s="54">
        <f t="shared" si="33"/>
        <v>0.89442719099991597</v>
      </c>
      <c r="AB53" s="54">
        <f t="shared" si="33"/>
        <v>10</v>
      </c>
      <c r="AC53" s="54">
        <f t="shared" si="33"/>
        <v>0.15582008990903373</v>
      </c>
      <c r="AD53" s="54">
        <f t="shared" si="33"/>
        <v>12.27286768424031</v>
      </c>
    </row>
    <row r="54" spans="1:30" s="48" customFormat="1" x14ac:dyDescent="0.25">
      <c r="A54" s="48">
        <v>2</v>
      </c>
      <c r="B54" s="48" t="s">
        <v>113</v>
      </c>
      <c r="C54" s="48" t="s">
        <v>80</v>
      </c>
      <c r="D54" s="48">
        <f>_xlfn.XLOOKUP(A54,PeriodMap!$A$2:$A$45,PeriodMap!$B$2:$B$45)</f>
        <v>2024</v>
      </c>
      <c r="E54" s="48" t="s">
        <v>304</v>
      </c>
      <c r="F54" s="48" t="s">
        <v>307</v>
      </c>
      <c r="G54" s="48" t="s">
        <v>6</v>
      </c>
      <c r="H54" s="48" t="s">
        <v>98</v>
      </c>
      <c r="I54" s="48" t="s">
        <v>34</v>
      </c>
      <c r="J54" s="48" t="s">
        <v>110</v>
      </c>
      <c r="K54" s="48">
        <f t="shared" ref="K54:L54" si="34">AVERAGE(K50,K46,K42,K38,K34)</f>
        <v>0.16666700000000001</v>
      </c>
      <c r="L54" s="48">
        <f t="shared" si="34"/>
        <v>0.16666700000000001</v>
      </c>
      <c r="M54" s="48" t="s">
        <v>111</v>
      </c>
      <c r="N54" s="48">
        <f t="shared" ref="N54:S54" si="35">AVERAGE(N50,N46,N42,N38,N34)</f>
        <v>0</v>
      </c>
      <c r="O54" s="48">
        <f t="shared" si="35"/>
        <v>0.9</v>
      </c>
      <c r="P54" s="54">
        <f t="shared" si="35"/>
        <v>0.8</v>
      </c>
      <c r="Q54" s="49">
        <f t="shared" si="35"/>
        <v>10</v>
      </c>
      <c r="R54" s="49">
        <f t="shared" si="35"/>
        <v>3950.8773840000003</v>
      </c>
      <c r="S54" s="55">
        <f t="shared" si="35"/>
        <v>1.8006407589999998</v>
      </c>
      <c r="T54" s="56">
        <f>T34+T38+T42+T46+T50</f>
        <v>0</v>
      </c>
      <c r="U54" s="56">
        <f t="shared" ref="U54:V54" si="36">U34+U38+U42+U46+U50</f>
        <v>0</v>
      </c>
      <c r="V54" s="56">
        <f t="shared" si="36"/>
        <v>599.99999999999989</v>
      </c>
      <c r="W54" s="49">
        <f t="shared" ref="W54:X54" si="37">AVERAGE(W34,W38,W42,W46,W50)</f>
        <v>0</v>
      </c>
      <c r="X54" s="57">
        <f t="shared" si="37"/>
        <v>0.09</v>
      </c>
      <c r="Z54" s="54">
        <f t="shared" ref="Z54:AD54" si="38">AVERAGE(Z34,Z38,Z42,Z46,Z50)</f>
        <v>0.89442719099991597</v>
      </c>
      <c r="AA54" s="54">
        <f t="shared" si="38"/>
        <v>0.89442719099991597</v>
      </c>
      <c r="AB54" s="54">
        <f t="shared" si="38"/>
        <v>10</v>
      </c>
      <c r="AC54" s="54">
        <f t="shared" si="38"/>
        <v>0.15582008990903373</v>
      </c>
      <c r="AD54" s="54">
        <f t="shared" si="38"/>
        <v>11.555896034017159</v>
      </c>
    </row>
    <row r="55" spans="1:30" s="51" customFormat="1" x14ac:dyDescent="0.25">
      <c r="A55" s="51">
        <v>2</v>
      </c>
      <c r="B55" s="51" t="s">
        <v>114</v>
      </c>
      <c r="C55" s="51" t="s">
        <v>80</v>
      </c>
      <c r="D55" s="51">
        <f>_xlfn.XLOOKUP(A55,PeriodMap!$A$2:$A$45,PeriodMap!$B$2:$B$45)</f>
        <v>2024</v>
      </c>
      <c r="E55" s="51" t="s">
        <v>304</v>
      </c>
      <c r="F55" s="51" t="s">
        <v>327</v>
      </c>
      <c r="G55" s="51" t="s">
        <v>6</v>
      </c>
      <c r="H55" s="51" t="s">
        <v>98</v>
      </c>
      <c r="I55" s="51" t="s">
        <v>34</v>
      </c>
      <c r="J55" s="51" t="s">
        <v>110</v>
      </c>
      <c r="K55" s="51">
        <f t="shared" ref="K55:L55" si="39">AVERAGE(K51,K47,K43,K39,K35)</f>
        <v>0.16666666699999999</v>
      </c>
      <c r="L55" s="51">
        <f t="shared" si="39"/>
        <v>0.16666666699999999</v>
      </c>
      <c r="M55" s="51" t="s">
        <v>111</v>
      </c>
      <c r="N55" s="51">
        <f t="shared" ref="N55:S55" si="40">AVERAGE(N51,N47,N43,N39,N35)</f>
        <v>0</v>
      </c>
      <c r="O55" s="51">
        <f t="shared" si="40"/>
        <v>0.9</v>
      </c>
      <c r="P55" s="58">
        <f t="shared" si="40"/>
        <v>0.75</v>
      </c>
      <c r="Q55" s="59">
        <f t="shared" si="40"/>
        <v>40</v>
      </c>
      <c r="R55" s="59">
        <f t="shared" si="40"/>
        <v>50000</v>
      </c>
      <c r="S55" s="60">
        <f t="shared" si="40"/>
        <v>1.9001303219999996</v>
      </c>
      <c r="T55" s="61">
        <f>T35+T39+T43+T47+T51</f>
        <v>28473.599999999999</v>
      </c>
      <c r="U55" s="61">
        <f t="shared" ref="U55:V55" si="41">U35+U39+U43+U47+U51</f>
        <v>0</v>
      </c>
      <c r="V55" s="61">
        <f t="shared" si="41"/>
        <v>0</v>
      </c>
      <c r="W55" s="59">
        <f t="shared" ref="W55:X55" si="42">AVERAGE(W35,W39,W43,W47,W51)</f>
        <v>0</v>
      </c>
      <c r="X55" s="62">
        <f t="shared" si="42"/>
        <v>0.09</v>
      </c>
      <c r="Z55" s="58">
        <f t="shared" ref="Z55:AD55" si="43">AVERAGE(Z35,Z39,Z43,Z47,Z51)</f>
        <v>0.8660254037844386</v>
      </c>
      <c r="AA55" s="58">
        <f t="shared" si="43"/>
        <v>0.8660254037844386</v>
      </c>
      <c r="AB55" s="58">
        <f t="shared" si="43"/>
        <v>40</v>
      </c>
      <c r="AC55" s="58">
        <f t="shared" si="43"/>
        <v>9.2959609221097042E-2</v>
      </c>
      <c r="AD55" s="58">
        <f t="shared" si="43"/>
        <v>20.440386291649428</v>
      </c>
    </row>
    <row r="56" spans="1:30" x14ac:dyDescent="0.25">
      <c r="A56">
        <v>3</v>
      </c>
      <c r="B56" t="s">
        <v>109</v>
      </c>
      <c r="C56" t="s">
        <v>12</v>
      </c>
      <c r="D56">
        <f>_xlfn.XLOOKUP(A56,PeriodMap!$A$2:$A$45,PeriodMap!$B$2:$B$45)</f>
        <v>2025</v>
      </c>
      <c r="E56" t="s">
        <v>304</v>
      </c>
      <c r="F56" t="s">
        <v>305</v>
      </c>
      <c r="G56" t="s">
        <v>6</v>
      </c>
      <c r="H56" t="s">
        <v>98</v>
      </c>
      <c r="I56" t="s">
        <v>34</v>
      </c>
      <c r="J56" t="s">
        <v>110</v>
      </c>
      <c r="K56">
        <f>_xlfn.XLOOKUP($B56,EnergyStorTechnologies!$A$2:$A$10,EnergyStorTechnologies!$D$2:$D$10)</f>
        <v>0.5</v>
      </c>
      <c r="L56" s="5">
        <f>_xlfn.XLOOKUP($B56,EnergyStorTechnologies!$A$2:$A$10,EnergyStorTechnologies!$E$2:$E$10)</f>
        <v>0.5</v>
      </c>
      <c r="M56" t="s">
        <v>111</v>
      </c>
      <c r="N56">
        <f>_xlfn.XLOOKUP(_xlfn.CONCAT($B56,$D56+1),EST_DeratingDepthOfDischarge!$E$2:$E$73,EST_DeratingDepthOfDischarge!$C$2:$C$73)</f>
        <v>0</v>
      </c>
      <c r="O56">
        <f>_xlfn.XLOOKUP(_xlfn.CONCAT($B56,$D56+1),EST_DeratingDepthOfDischarge!$E$2:$E$73,EST_DeratingDepthOfDischarge!$D$2:$D$73)</f>
        <v>0.9</v>
      </c>
      <c r="P56" s="1">
        <f>_xlfn.XLOOKUP(_xlfn.CONCAT($B56,$D56+1),EST_EfficiencyCost!$G$2:$G$757,EST_EfficiencyCost!$F$2:$F$757)</f>
        <v>0.8</v>
      </c>
      <c r="Q56">
        <f>_xlfn.XLOOKUP(_xlfn.CONCAT($B56,$D56+1),EST_Lifetime!$E$2:$E$73,EST_Lifetime!$C$2:$C$73)</f>
        <v>10</v>
      </c>
      <c r="R56" s="10">
        <f>_xlfn.XLOOKUP(_xlfn.CONCAT($B56,$D56+1),EST_Lifetime!$E$2:$E$73,EST_Lifetime!$D$2:$D$73)</f>
        <v>4029.8949320000002</v>
      </c>
      <c r="S56" s="86">
        <f>_xlfn.XLOOKUP(_xlfn.CONCAT($B56,$D56+1),EST_EfficiencyCost!$G$2:$G$757,EST_EfficiencyCost!$E$2:$E$757)/1000</f>
        <v>2.247515108</v>
      </c>
      <c r="T56" s="15">
        <f>IFERROR(SUMIFS(EST_LegacyDetails!$D$2:$D$2701,EST_LegacyDetails!$G$2:$G$2701,_xlfn.CONCAT($B56,$C56),EST_LegacyDetails!$E$2:$E$2701,"&gt;="&amp;(D56-2023))*1000,0)</f>
        <v>0</v>
      </c>
      <c r="U56" s="101">
        <f>IFERROR(SUMIFS(EST_CapAddBounds!$F$2:$F$5959,EST_CapAddBounds!$H$2:$H$5959,_xlfn.CONCAT($B56,$C56),EST_CapAddBounds!$E$2:$E$5959,"&lt;="&amp;D56)*1000,0)</f>
        <v>0</v>
      </c>
      <c r="V56" s="101">
        <f>IFERROR(SUMIFS(EST_CapAddBounds!$G$2:$G$5959,EST_CapAddBounds!$H$2:$H$5959,_xlfn.CONCAT($B56,$C56),EST_CapAddBounds!$E$2:$E$5959,"&lt;="&amp;D56)*1000,0)</f>
        <v>262.50767099999996</v>
      </c>
      <c r="W56" s="10">
        <v>0</v>
      </c>
      <c r="X56">
        <v>0.09</v>
      </c>
      <c r="Y56" s="35"/>
      <c r="Z56" s="63">
        <f>SQRT(P56)</f>
        <v>0.89442719099991586</v>
      </c>
      <c r="AA56" s="63">
        <f>Z56</f>
        <v>0.89442719099991586</v>
      </c>
      <c r="AB56" s="64">
        <f>Q56</f>
        <v>10</v>
      </c>
      <c r="AC56" s="65">
        <f>X56/(1-(1+X56)^(-AB56))</f>
        <v>0.15582008990903373</v>
      </c>
      <c r="AD56" s="66">
        <f t="shared" ref="AD56:AD75" si="44">S56/AC56</f>
        <v>14.423782641327429</v>
      </c>
    </row>
    <row r="57" spans="1:30" x14ac:dyDescent="0.25">
      <c r="A57">
        <v>3</v>
      </c>
      <c r="B57" t="s">
        <v>112</v>
      </c>
      <c r="C57" t="s">
        <v>12</v>
      </c>
      <c r="D57">
        <f>_xlfn.XLOOKUP(A57,PeriodMap!$A$2:$A$45,PeriodMap!$B$2:$B$45)</f>
        <v>2025</v>
      </c>
      <c r="E57" t="s">
        <v>304</v>
      </c>
      <c r="F57" t="s">
        <v>306</v>
      </c>
      <c r="G57" t="s">
        <v>6</v>
      </c>
      <c r="H57" t="s">
        <v>98</v>
      </c>
      <c r="I57" t="s">
        <v>34</v>
      </c>
      <c r="J57" t="s">
        <v>110</v>
      </c>
      <c r="K57">
        <f>_xlfn.XLOOKUP($B57,EnergyStorTechnologies!$A$2:$A$10,EnergyStorTechnologies!$D$2:$D$10)</f>
        <v>0.25</v>
      </c>
      <c r="L57" s="5">
        <f>_xlfn.XLOOKUP($B57,EnergyStorTechnologies!$A$2:$A$10,EnergyStorTechnologies!$E$2:$E$10)</f>
        <v>0.25</v>
      </c>
      <c r="M57" t="s">
        <v>111</v>
      </c>
      <c r="N57">
        <f>_xlfn.XLOOKUP(_xlfn.CONCAT($B57,$D57+1),EST_DeratingDepthOfDischarge!$E$2:$E$73,EST_DeratingDepthOfDischarge!$C$2:$C$73)</f>
        <v>0</v>
      </c>
      <c r="O57">
        <f>_xlfn.XLOOKUP(_xlfn.CONCAT($B57,$D57+1),EST_DeratingDepthOfDischarge!$E$2:$E$73,EST_DeratingDepthOfDischarge!$D$2:$D$73)</f>
        <v>0.9</v>
      </c>
      <c r="P57" s="1">
        <f>_xlfn.XLOOKUP(_xlfn.CONCAT($B57,$D57+1),EST_EfficiencyCost!$G$2:$G$757,EST_EfficiencyCost!$F$2:$F$757)</f>
        <v>0.8</v>
      </c>
      <c r="Q57">
        <f>_xlfn.XLOOKUP(_xlfn.CONCAT($B57,$D57+1),EST_Lifetime!$E$2:$E$73,EST_Lifetime!$C$2:$C$73)</f>
        <v>10</v>
      </c>
      <c r="R57" s="10">
        <f>_xlfn.XLOOKUP(_xlfn.CONCAT($B57,$D57+1),EST_Lifetime!$E$2:$E$73,EST_Lifetime!$D$2:$D$73)</f>
        <v>4029.8949320000002</v>
      </c>
      <c r="S57" s="86">
        <f>_xlfn.XLOOKUP(_xlfn.CONCAT($B57,$D57+1),EST_EfficiencyCost!$G$2:$G$757,EST_EfficiencyCost!$E$2:$E$757)/1000</f>
        <v>1.9123593459999999</v>
      </c>
      <c r="T57" s="15">
        <f>IFERROR(SUMIFS(EST_LegacyDetails!$D$2:$D$2701,EST_LegacyDetails!$G$2:$G$2701,_xlfn.CONCAT($B57,$C57),EST_LegacyDetails!$E$2:$E$2701,"&gt;="&amp;(D57-2023))*1000,0)</f>
        <v>0</v>
      </c>
      <c r="U57" s="101">
        <f>IFERROR(SUMIFS(EST_CapAddBounds!$F$2:$F$5959,EST_CapAddBounds!$H$2:$H$5959,_xlfn.CONCAT($B57,$C57),EST_CapAddBounds!$E$2:$E$5959,"&lt;="&amp;D57)*1000,0)</f>
        <v>0</v>
      </c>
      <c r="V57" s="101">
        <f>IFERROR(SUMIFS(EST_CapAddBounds!$G$2:$G$5959,EST_CapAddBounds!$H$2:$H$5959,_xlfn.CONCAT($B57,$C57),EST_CapAddBounds!$E$2:$E$5959,"&lt;="&amp;D57)*1000,0)</f>
        <v>525.01534200000003</v>
      </c>
      <c r="W57" s="10">
        <v>0</v>
      </c>
      <c r="X57">
        <v>0.09</v>
      </c>
      <c r="Z57" s="63">
        <f t="shared" ref="Z57:Z75" si="45">SQRT(P57)</f>
        <v>0.89442719099991586</v>
      </c>
      <c r="AA57" s="63">
        <f t="shared" ref="AA57:AA75" si="46">Z57</f>
        <v>0.89442719099991586</v>
      </c>
      <c r="AB57" s="64">
        <f t="shared" ref="AB57:AB75" si="47">Q57</f>
        <v>10</v>
      </c>
      <c r="AC57" s="65">
        <f t="shared" ref="AC57:AC75" si="48">X57/(1-(1+X57)^-AB57)</f>
        <v>0.15582008990903373</v>
      </c>
      <c r="AD57" s="66">
        <f t="shared" si="44"/>
        <v>12.27286768424031</v>
      </c>
    </row>
    <row r="58" spans="1:30" x14ac:dyDescent="0.25">
      <c r="A58">
        <v>3</v>
      </c>
      <c r="B58" t="s">
        <v>113</v>
      </c>
      <c r="C58" t="s">
        <v>12</v>
      </c>
      <c r="D58">
        <f>_xlfn.XLOOKUP(A58,PeriodMap!$A$2:$A$45,PeriodMap!$B$2:$B$45)</f>
        <v>2025</v>
      </c>
      <c r="E58" t="s">
        <v>304</v>
      </c>
      <c r="F58" t="s">
        <v>307</v>
      </c>
      <c r="G58" t="s">
        <v>6</v>
      </c>
      <c r="H58" t="s">
        <v>98</v>
      </c>
      <c r="I58" t="s">
        <v>34</v>
      </c>
      <c r="J58" t="s">
        <v>110</v>
      </c>
      <c r="K58">
        <f>_xlfn.XLOOKUP($B58,EnergyStorTechnologies!$A$2:$A$10,EnergyStorTechnologies!$D$2:$D$10)</f>
        <v>0.16666700000000001</v>
      </c>
      <c r="L58" s="5">
        <f>_xlfn.XLOOKUP($B58,EnergyStorTechnologies!$A$2:$A$10,EnergyStorTechnologies!$E$2:$E$10)</f>
        <v>0.16666700000000001</v>
      </c>
      <c r="M58" t="s">
        <v>111</v>
      </c>
      <c r="N58">
        <f>_xlfn.XLOOKUP(_xlfn.CONCAT($B58,$D58+1),EST_DeratingDepthOfDischarge!$E$2:$E$73,EST_DeratingDepthOfDischarge!$C$2:$C$73)</f>
        <v>0</v>
      </c>
      <c r="O58">
        <f>_xlfn.XLOOKUP(_xlfn.CONCAT($B58,$D58+1),EST_DeratingDepthOfDischarge!$E$2:$E$73,EST_DeratingDepthOfDischarge!$D$2:$D$73)</f>
        <v>0.9</v>
      </c>
      <c r="P58" s="1">
        <f>_xlfn.XLOOKUP(_xlfn.CONCAT($B58,$D58+1),EST_EfficiencyCost!$G$2:$G$757,EST_EfficiencyCost!$F$2:$F$757)</f>
        <v>0.8</v>
      </c>
      <c r="Q58">
        <f>_xlfn.XLOOKUP(_xlfn.CONCAT($B58,$D58+1),EST_Lifetime!$E$2:$E$73,EST_Lifetime!$C$2:$C$73)</f>
        <v>10</v>
      </c>
      <c r="R58" s="10">
        <f>_xlfn.XLOOKUP(_xlfn.CONCAT($B58,$D58+1),EST_Lifetime!$E$2:$E$73,EST_Lifetime!$D$2:$D$73)</f>
        <v>4029.8949320000002</v>
      </c>
      <c r="S58" s="86">
        <f>_xlfn.XLOOKUP(_xlfn.CONCAT($B58,$D58+1),EST_EfficiencyCost!$G$2:$G$757,EST_EfficiencyCost!$E$2:$E$757)/1000</f>
        <v>1.800640759</v>
      </c>
      <c r="T58" s="15">
        <f>IFERROR(SUMIFS(EST_LegacyDetails!$D$2:$D$2701,EST_LegacyDetails!$G$2:$G$2701,_xlfn.CONCAT($B58,$C58),EST_LegacyDetails!$E$2:$E$2701,"&gt;="&amp;(D58-2023))*1000,0)</f>
        <v>0</v>
      </c>
      <c r="U58" s="101">
        <f>IFERROR(SUMIFS(EST_CapAddBounds!$F$2:$F$5959,EST_CapAddBounds!$H$2:$H$5959,_xlfn.CONCAT($B58,$C58),EST_CapAddBounds!$E$2:$E$5959,"&lt;="&amp;D58)*1000,0)</f>
        <v>0</v>
      </c>
      <c r="V58" s="101">
        <f>IFERROR(SUMIFS(EST_CapAddBounds!$G$2:$G$5959,EST_CapAddBounds!$H$2:$H$5959,_xlfn.CONCAT($B58,$C58),EST_CapAddBounds!$E$2:$E$5959,"&lt;="&amp;D58)*1000,0)</f>
        <v>787.52301200000011</v>
      </c>
      <c r="W58" s="10">
        <v>0</v>
      </c>
      <c r="X58">
        <v>0.09</v>
      </c>
      <c r="Z58" s="63">
        <f t="shared" si="45"/>
        <v>0.89442719099991586</v>
      </c>
      <c r="AA58" s="63">
        <f t="shared" si="46"/>
        <v>0.89442719099991586</v>
      </c>
      <c r="AB58" s="64">
        <f t="shared" si="47"/>
        <v>10</v>
      </c>
      <c r="AC58" s="65">
        <f t="shared" si="48"/>
        <v>0.15582008990903373</v>
      </c>
      <c r="AD58" s="66">
        <f t="shared" si="44"/>
        <v>11.555896034017159</v>
      </c>
    </row>
    <row r="59" spans="1:30" s="19" customFormat="1" x14ac:dyDescent="0.25">
      <c r="A59" s="19">
        <v>3</v>
      </c>
      <c r="B59" s="19" t="s">
        <v>114</v>
      </c>
      <c r="C59" s="19" t="s">
        <v>12</v>
      </c>
      <c r="D59" s="19">
        <f>_xlfn.XLOOKUP(A59,PeriodMap!$A$2:$A$45,PeriodMap!$B$2:$B$45)</f>
        <v>2025</v>
      </c>
      <c r="E59" s="19" t="s">
        <v>304</v>
      </c>
      <c r="F59" s="19" t="s">
        <v>327</v>
      </c>
      <c r="G59" s="19" t="s">
        <v>6</v>
      </c>
      <c r="H59" s="19" t="s">
        <v>98</v>
      </c>
      <c r="I59" s="19" t="s">
        <v>34</v>
      </c>
      <c r="J59" s="19" t="s">
        <v>110</v>
      </c>
      <c r="K59" s="19">
        <f>_xlfn.XLOOKUP($B59,EnergyStorTechnologies!$A$2:$A$10,EnergyStorTechnologies!$D$2:$D$10)</f>
        <v>0.16666666699999999</v>
      </c>
      <c r="L59" s="5">
        <f>_xlfn.XLOOKUP($B59,EnergyStorTechnologies!$A$2:$A$10,EnergyStorTechnologies!$E$2:$E$10)</f>
        <v>0.16666666699999999</v>
      </c>
      <c r="M59" s="19" t="s">
        <v>111</v>
      </c>
      <c r="N59" s="19">
        <f>_xlfn.XLOOKUP(_xlfn.CONCAT($B59,$D59+1),EST_DeratingDepthOfDischarge!$E$2:$E$73,EST_DeratingDepthOfDischarge!$C$2:$C$73)</f>
        <v>0</v>
      </c>
      <c r="O59" s="19">
        <f>_xlfn.XLOOKUP(_xlfn.CONCAT($B59,$D59+1),EST_DeratingDepthOfDischarge!$E$2:$E$73,EST_DeratingDepthOfDischarge!$D$2:$D$73)</f>
        <v>0.9</v>
      </c>
      <c r="P59" s="39">
        <f>_xlfn.XLOOKUP(_xlfn.CONCAT($B59,$D59+1),EST_EfficiencyCost!$G$2:$G$757,EST_EfficiencyCost!$F$2:$F$757)</f>
        <v>0.75</v>
      </c>
      <c r="Q59" s="19">
        <f>_xlfn.XLOOKUP(_xlfn.CONCAT($B59,$D59+1),EST_Lifetime!$E$2:$E$73,EST_Lifetime!$C$2:$C$73)</f>
        <v>40</v>
      </c>
      <c r="R59" s="19">
        <f>_xlfn.XLOOKUP(_xlfn.CONCAT($B59,$D59+1),EST_Lifetime!$E$2:$E$73,EST_Lifetime!$D$2:$D$73)</f>
        <v>50000</v>
      </c>
      <c r="S59" s="87">
        <f>_xlfn.XLOOKUP(_xlfn.CONCAT($B59,$D59+1),EST_EfficiencyCost!$G$2:$G$757,EST_EfficiencyCost!$E$2:$E$757)/1000</f>
        <v>1.9001303219999999</v>
      </c>
      <c r="T59" s="40">
        <f>IFERROR(SUMIFS(EST_LegacyDetails!$D$2:$D$2701,EST_LegacyDetails!$G$2:$G$2701,_xlfn.CONCAT($B59,$C59),EST_LegacyDetails!$E$2:$E$2701,"&gt;="&amp;(D59-2023))*1000,0)</f>
        <v>0</v>
      </c>
      <c r="U59" s="102">
        <f>IFERROR(SUMIFS(EST_CapAddBounds!$F$2:$F$5959,EST_CapAddBounds!$H$2:$H$5959,_xlfn.CONCAT($B59,$C59),EST_CapAddBounds!$E$2:$E$5959,"&lt;="&amp;D59)*1000,0)</f>
        <v>0</v>
      </c>
      <c r="V59" s="102">
        <f>IFERROR(SUMIFS(EST_CapAddBounds!$G$2:$G$5959,EST_CapAddBounds!$H$2:$H$5959,_xlfn.CONCAT($B59,$C59),EST_CapAddBounds!$E$2:$E$5959,"&lt;="&amp;D59)*1000,0)</f>
        <v>0</v>
      </c>
      <c r="W59" s="53">
        <v>0</v>
      </c>
      <c r="X59" s="19">
        <v>0.09</v>
      </c>
      <c r="Y59" s="43"/>
      <c r="Z59" s="67">
        <f t="shared" si="45"/>
        <v>0.8660254037844386</v>
      </c>
      <c r="AA59" s="67">
        <f t="shared" si="46"/>
        <v>0.8660254037844386</v>
      </c>
      <c r="AB59" s="68">
        <f t="shared" si="47"/>
        <v>40</v>
      </c>
      <c r="AC59" s="69">
        <f t="shared" si="48"/>
        <v>9.2959609221097042E-2</v>
      </c>
      <c r="AD59" s="66">
        <f t="shared" si="44"/>
        <v>20.440386291649428</v>
      </c>
    </row>
    <row r="60" spans="1:30" x14ac:dyDescent="0.25">
      <c r="A60">
        <v>3</v>
      </c>
      <c r="B60" t="s">
        <v>109</v>
      </c>
      <c r="C60" t="s">
        <v>9</v>
      </c>
      <c r="D60">
        <f>_xlfn.XLOOKUP(A60,PeriodMap!$A$2:$A$45,PeriodMap!$B$2:$B$45)</f>
        <v>2025</v>
      </c>
      <c r="E60" t="s">
        <v>304</v>
      </c>
      <c r="F60" t="s">
        <v>305</v>
      </c>
      <c r="G60" t="s">
        <v>6</v>
      </c>
      <c r="H60" t="s">
        <v>98</v>
      </c>
      <c r="I60" t="s">
        <v>34</v>
      </c>
      <c r="J60" t="s">
        <v>110</v>
      </c>
      <c r="K60">
        <f>_xlfn.XLOOKUP($B60,EnergyStorTechnologies!$A$2:$A$10,EnergyStorTechnologies!$D$2:$D$10)</f>
        <v>0.5</v>
      </c>
      <c r="L60" s="5">
        <f>_xlfn.XLOOKUP($B60,EnergyStorTechnologies!$A$2:$A$10,EnergyStorTechnologies!$E$2:$E$10)</f>
        <v>0.5</v>
      </c>
      <c r="M60" t="s">
        <v>111</v>
      </c>
      <c r="N60">
        <f>_xlfn.XLOOKUP(_xlfn.CONCAT($B60,$D60+1),EST_DeratingDepthOfDischarge!$E$2:$E$73,EST_DeratingDepthOfDischarge!$C$2:$C$73)</f>
        <v>0</v>
      </c>
      <c r="O60">
        <f>_xlfn.XLOOKUP(_xlfn.CONCAT($B60,$D60+1),EST_DeratingDepthOfDischarge!$E$2:$E$73,EST_DeratingDepthOfDischarge!$D$2:$D$73)</f>
        <v>0.9</v>
      </c>
      <c r="P60" s="1">
        <f>_xlfn.XLOOKUP(_xlfn.CONCAT($B60,$D60+1),EST_EfficiencyCost!$G$2:$G$757,EST_EfficiencyCost!$F$2:$F$757)</f>
        <v>0.8</v>
      </c>
      <c r="Q60">
        <f>_xlfn.XLOOKUP(_xlfn.CONCAT($B60,$D60+1),EST_Lifetime!$E$2:$E$73,EST_Lifetime!$C$2:$C$73)</f>
        <v>10</v>
      </c>
      <c r="R60" s="10">
        <f>_xlfn.XLOOKUP(_xlfn.CONCAT($B60,$D60+1),EST_Lifetime!$E$2:$E$73,EST_Lifetime!$D$2:$D$73)</f>
        <v>4029.8949320000002</v>
      </c>
      <c r="S60" s="86">
        <f>_xlfn.XLOOKUP(_xlfn.CONCAT($B60,$D60+1),EST_EfficiencyCost!$G$2:$G$757,EST_EfficiencyCost!$E$2:$E$757)/1000</f>
        <v>2.247515108</v>
      </c>
      <c r="T60" s="15">
        <f>IFERROR(SUMIFS(EST_LegacyDetails!$D$2:$D$2701,EST_LegacyDetails!$G$2:$G$2701,_xlfn.CONCAT($B60,$C60),EST_LegacyDetails!$E$2:$E$2701,"&gt;="&amp;(D60-2023))*1000,0)</f>
        <v>0</v>
      </c>
      <c r="U60" s="101">
        <f>IFERROR(SUMIFS(EST_CapAddBounds!$F$2:$F$5959,EST_CapAddBounds!$H$2:$H$5959,_xlfn.CONCAT($B60,$C60),EST_CapAddBounds!$E$2:$E$5959,"&lt;="&amp;D60)*1000,0)</f>
        <v>0</v>
      </c>
      <c r="V60" s="101">
        <f>IFERROR(SUMIFS(EST_CapAddBounds!$G$2:$G$5959,EST_CapAddBounds!$H$2:$H$5959,_xlfn.CONCAT($B60,$C60),EST_CapAddBounds!$E$2:$E$5959,"&lt;="&amp;D60)*1000,0)</f>
        <v>44.780491000000005</v>
      </c>
      <c r="W60" s="10">
        <v>0</v>
      </c>
      <c r="X60">
        <v>0.09</v>
      </c>
      <c r="Y60" s="35"/>
      <c r="Z60" s="63">
        <f t="shared" si="45"/>
        <v>0.89442719099991586</v>
      </c>
      <c r="AA60" s="63">
        <f t="shared" si="46"/>
        <v>0.89442719099991586</v>
      </c>
      <c r="AB60" s="64">
        <f t="shared" si="47"/>
        <v>10</v>
      </c>
      <c r="AC60" s="65">
        <f t="shared" si="48"/>
        <v>0.15582008990903373</v>
      </c>
      <c r="AD60" s="66">
        <f t="shared" si="44"/>
        <v>14.423782641327429</v>
      </c>
    </row>
    <row r="61" spans="1:30" x14ac:dyDescent="0.25">
      <c r="A61">
        <v>3</v>
      </c>
      <c r="B61" t="s">
        <v>112</v>
      </c>
      <c r="C61" t="s">
        <v>9</v>
      </c>
      <c r="D61">
        <f>_xlfn.XLOOKUP(A61,PeriodMap!$A$2:$A$45,PeriodMap!$B$2:$B$45)</f>
        <v>2025</v>
      </c>
      <c r="E61" t="s">
        <v>304</v>
      </c>
      <c r="F61" t="s">
        <v>306</v>
      </c>
      <c r="G61" t="s">
        <v>6</v>
      </c>
      <c r="H61" t="s">
        <v>98</v>
      </c>
      <c r="I61" t="s">
        <v>34</v>
      </c>
      <c r="J61" t="s">
        <v>110</v>
      </c>
      <c r="K61">
        <f>_xlfn.XLOOKUP($B61,EnergyStorTechnologies!$A$2:$A$10,EnergyStorTechnologies!$D$2:$D$10)</f>
        <v>0.25</v>
      </c>
      <c r="L61" s="5">
        <f>_xlfn.XLOOKUP($B61,EnergyStorTechnologies!$A$2:$A$10,EnergyStorTechnologies!$E$2:$E$10)</f>
        <v>0.25</v>
      </c>
      <c r="M61" t="s">
        <v>111</v>
      </c>
      <c r="N61">
        <f>_xlfn.XLOOKUP(_xlfn.CONCAT($B61,$D61+1),EST_DeratingDepthOfDischarge!$E$2:$E$73,EST_DeratingDepthOfDischarge!$C$2:$C$73)</f>
        <v>0</v>
      </c>
      <c r="O61">
        <f>_xlfn.XLOOKUP(_xlfn.CONCAT($B61,$D61+1),EST_DeratingDepthOfDischarge!$E$2:$E$73,EST_DeratingDepthOfDischarge!$D$2:$D$73)</f>
        <v>0.9</v>
      </c>
      <c r="P61" s="1">
        <f>_xlfn.XLOOKUP(_xlfn.CONCAT($B61,$D61+1),EST_EfficiencyCost!$G$2:$G$757,EST_EfficiencyCost!$F$2:$F$757)</f>
        <v>0.8</v>
      </c>
      <c r="Q61">
        <f>_xlfn.XLOOKUP(_xlfn.CONCAT($B61,$D61+1),EST_Lifetime!$E$2:$E$73,EST_Lifetime!$C$2:$C$73)</f>
        <v>10</v>
      </c>
      <c r="R61" s="10">
        <f>_xlfn.XLOOKUP(_xlfn.CONCAT($B61,$D61+1),EST_Lifetime!$E$2:$E$73,EST_Lifetime!$D$2:$D$73)</f>
        <v>4029.8949320000002</v>
      </c>
      <c r="S61" s="86">
        <f>_xlfn.XLOOKUP(_xlfn.CONCAT($B61,$D61+1),EST_EfficiencyCost!$G$2:$G$757,EST_EfficiencyCost!$E$2:$E$757)/1000</f>
        <v>1.9123593459999999</v>
      </c>
      <c r="T61" s="15">
        <f>IFERROR(SUMIFS(EST_LegacyDetails!$D$2:$D$2701,EST_LegacyDetails!$G$2:$G$2701,_xlfn.CONCAT($B61,$C61),EST_LegacyDetails!$E$2:$E$2701,"&gt;="&amp;(D61-2023))*1000,0)</f>
        <v>0</v>
      </c>
      <c r="U61" s="101">
        <f>IFERROR(SUMIFS(EST_CapAddBounds!$F$2:$F$5959,EST_CapAddBounds!$H$2:$H$5959,_xlfn.CONCAT($B61,$C61),EST_CapAddBounds!$E$2:$E$5959,"&lt;="&amp;D61)*1000,0)</f>
        <v>0</v>
      </c>
      <c r="V61" s="101">
        <f>IFERROR(SUMIFS(EST_CapAddBounds!$G$2:$G$5959,EST_CapAddBounds!$H$2:$H$5959,_xlfn.CONCAT($B61,$C61),EST_CapAddBounds!$E$2:$E$5959,"&lt;="&amp;D61)*1000,0)</f>
        <v>89.56098200000001</v>
      </c>
      <c r="W61" s="10">
        <v>0</v>
      </c>
      <c r="X61">
        <v>0.09</v>
      </c>
      <c r="Z61" s="63">
        <f t="shared" si="45"/>
        <v>0.89442719099991586</v>
      </c>
      <c r="AA61" s="63">
        <f t="shared" si="46"/>
        <v>0.89442719099991586</v>
      </c>
      <c r="AB61" s="64">
        <f t="shared" si="47"/>
        <v>10</v>
      </c>
      <c r="AC61" s="65">
        <f t="shared" si="48"/>
        <v>0.15582008990903373</v>
      </c>
      <c r="AD61" s="66">
        <f t="shared" si="44"/>
        <v>12.27286768424031</v>
      </c>
    </row>
    <row r="62" spans="1:30" x14ac:dyDescent="0.25">
      <c r="A62">
        <v>3</v>
      </c>
      <c r="B62" t="s">
        <v>113</v>
      </c>
      <c r="C62" t="s">
        <v>9</v>
      </c>
      <c r="D62">
        <f>_xlfn.XLOOKUP(A62,PeriodMap!$A$2:$A$45,PeriodMap!$B$2:$B$45)</f>
        <v>2025</v>
      </c>
      <c r="E62" t="s">
        <v>304</v>
      </c>
      <c r="F62" t="s">
        <v>307</v>
      </c>
      <c r="G62" t="s">
        <v>6</v>
      </c>
      <c r="H62" t="s">
        <v>98</v>
      </c>
      <c r="I62" t="s">
        <v>34</v>
      </c>
      <c r="J62" t="s">
        <v>110</v>
      </c>
      <c r="K62">
        <f>_xlfn.XLOOKUP($B62,EnergyStorTechnologies!$A$2:$A$10,EnergyStorTechnologies!$D$2:$D$10)</f>
        <v>0.16666700000000001</v>
      </c>
      <c r="L62" s="5">
        <f>_xlfn.XLOOKUP($B62,EnergyStorTechnologies!$A$2:$A$10,EnergyStorTechnologies!$E$2:$E$10)</f>
        <v>0.16666700000000001</v>
      </c>
      <c r="M62" t="s">
        <v>111</v>
      </c>
      <c r="N62">
        <f>_xlfn.XLOOKUP(_xlfn.CONCAT($B62,$D62+1),EST_DeratingDepthOfDischarge!$E$2:$E$73,EST_DeratingDepthOfDischarge!$C$2:$C$73)</f>
        <v>0</v>
      </c>
      <c r="O62">
        <f>_xlfn.XLOOKUP(_xlfn.CONCAT($B62,$D62+1),EST_DeratingDepthOfDischarge!$E$2:$E$73,EST_DeratingDepthOfDischarge!$D$2:$D$73)</f>
        <v>0.9</v>
      </c>
      <c r="P62" s="1">
        <f>_xlfn.XLOOKUP(_xlfn.CONCAT($B62,$D62+1),EST_EfficiencyCost!$G$2:$G$757,EST_EfficiencyCost!$F$2:$F$757)</f>
        <v>0.8</v>
      </c>
      <c r="Q62">
        <f>_xlfn.XLOOKUP(_xlfn.CONCAT($B62,$D62+1),EST_Lifetime!$E$2:$E$73,EST_Lifetime!$C$2:$C$73)</f>
        <v>10</v>
      </c>
      <c r="R62" s="10">
        <f>_xlfn.XLOOKUP(_xlfn.CONCAT($B62,$D62+1),EST_Lifetime!$E$2:$E$73,EST_Lifetime!$D$2:$D$73)</f>
        <v>4029.8949320000002</v>
      </c>
      <c r="S62" s="86">
        <f>_xlfn.XLOOKUP(_xlfn.CONCAT($B62,$D62+1),EST_EfficiencyCost!$G$2:$G$757,EST_EfficiencyCost!$E$2:$E$757)/1000</f>
        <v>1.800640759</v>
      </c>
      <c r="T62" s="15">
        <f>IFERROR(SUMIFS(EST_LegacyDetails!$D$2:$D$2701,EST_LegacyDetails!$G$2:$G$2701,_xlfn.CONCAT($B62,$C62),EST_LegacyDetails!$E$2:$E$2701,"&gt;="&amp;(D62-2023))*1000,0)</f>
        <v>0</v>
      </c>
      <c r="U62" s="101">
        <f>IFERROR(SUMIFS(EST_CapAddBounds!$F$2:$F$5959,EST_CapAddBounds!$H$2:$H$5959,_xlfn.CONCAT($B62,$C62),EST_CapAddBounds!$E$2:$E$5959,"&lt;="&amp;D62)*1000,0)</f>
        <v>0</v>
      </c>
      <c r="V62" s="101">
        <f>IFERROR(SUMIFS(EST_CapAddBounds!$G$2:$G$5959,EST_CapAddBounds!$H$2:$H$5959,_xlfn.CONCAT($B62,$C62),EST_CapAddBounds!$E$2:$E$5959,"&lt;="&amp;D62)*1000,0)</f>
        <v>134.34147199999998</v>
      </c>
      <c r="W62" s="10">
        <v>0</v>
      </c>
      <c r="X62">
        <v>0.09</v>
      </c>
      <c r="Z62" s="63">
        <f t="shared" si="45"/>
        <v>0.89442719099991586</v>
      </c>
      <c r="AA62" s="63">
        <f t="shared" si="46"/>
        <v>0.89442719099991586</v>
      </c>
      <c r="AB62" s="64">
        <f t="shared" si="47"/>
        <v>10</v>
      </c>
      <c r="AC62" s="65">
        <f t="shared" si="48"/>
        <v>0.15582008990903373</v>
      </c>
      <c r="AD62" s="66">
        <f t="shared" si="44"/>
        <v>11.555896034017159</v>
      </c>
    </row>
    <row r="63" spans="1:30" s="19" customFormat="1" x14ac:dyDescent="0.25">
      <c r="A63" s="19">
        <v>3</v>
      </c>
      <c r="B63" s="19" t="s">
        <v>114</v>
      </c>
      <c r="C63" s="19" t="s">
        <v>9</v>
      </c>
      <c r="D63" s="19">
        <f>_xlfn.XLOOKUP(A63,PeriodMap!$A$2:$A$45,PeriodMap!$B$2:$B$45)</f>
        <v>2025</v>
      </c>
      <c r="E63" s="19" t="s">
        <v>304</v>
      </c>
      <c r="F63" s="19" t="s">
        <v>327</v>
      </c>
      <c r="G63" s="19" t="s">
        <v>6</v>
      </c>
      <c r="H63" s="19" t="s">
        <v>98</v>
      </c>
      <c r="I63" s="19" t="s">
        <v>34</v>
      </c>
      <c r="J63" s="19" t="s">
        <v>110</v>
      </c>
      <c r="K63" s="19">
        <f>_xlfn.XLOOKUP($B63,EnergyStorTechnologies!$A$2:$A$10,EnergyStorTechnologies!$D$2:$D$10)</f>
        <v>0.16666666699999999</v>
      </c>
      <c r="L63" s="5">
        <f>_xlfn.XLOOKUP($B63,EnergyStorTechnologies!$A$2:$A$10,EnergyStorTechnologies!$E$2:$E$10)</f>
        <v>0.16666666699999999</v>
      </c>
      <c r="M63" s="19" t="s">
        <v>111</v>
      </c>
      <c r="N63" s="19">
        <f>_xlfn.XLOOKUP(_xlfn.CONCAT($B63,$D63+1),EST_DeratingDepthOfDischarge!$E$2:$E$73,EST_DeratingDepthOfDischarge!$C$2:$C$73)</f>
        <v>0</v>
      </c>
      <c r="O63" s="19">
        <f>_xlfn.XLOOKUP(_xlfn.CONCAT($B63,$D63+1),EST_DeratingDepthOfDischarge!$E$2:$E$73,EST_DeratingDepthOfDischarge!$D$2:$D$73)</f>
        <v>0.9</v>
      </c>
      <c r="P63" s="39">
        <f>_xlfn.XLOOKUP(_xlfn.CONCAT($B63,$D63+1),EST_EfficiencyCost!$G$2:$G$757,EST_EfficiencyCost!$F$2:$F$757)</f>
        <v>0.75</v>
      </c>
      <c r="Q63" s="19">
        <f>_xlfn.XLOOKUP(_xlfn.CONCAT($B63,$D63+1),EST_Lifetime!$E$2:$E$73,EST_Lifetime!$C$2:$C$73)</f>
        <v>40</v>
      </c>
      <c r="R63" s="19">
        <f>_xlfn.XLOOKUP(_xlfn.CONCAT($B63,$D63+1),EST_Lifetime!$E$2:$E$73,EST_Lifetime!$D$2:$D$73)</f>
        <v>50000</v>
      </c>
      <c r="S63" s="87">
        <f>_xlfn.XLOOKUP(_xlfn.CONCAT($B63,$D63+1),EST_EfficiencyCost!$G$2:$G$757,EST_EfficiencyCost!$E$2:$E$757)/1000</f>
        <v>1.9001303219999999</v>
      </c>
      <c r="T63" s="40">
        <f>IFERROR(SUMIFS(EST_LegacyDetails!$D$2:$D$2701,EST_LegacyDetails!$G$2:$G$2701,_xlfn.CONCAT($B63,$C63),EST_LegacyDetails!$E$2:$E$2701,"&gt;="&amp;(D63-2023))*1000,0)</f>
        <v>0</v>
      </c>
      <c r="U63" s="102">
        <f>IFERROR(SUMIFS(EST_CapAddBounds!$F$2:$F$5959,EST_CapAddBounds!$H$2:$H$5959,_xlfn.CONCAT($B63,$C63),EST_CapAddBounds!$E$2:$E$5959,"&lt;="&amp;D63)*1000,0)</f>
        <v>0</v>
      </c>
      <c r="V63" s="102">
        <f>IFERROR(SUMIFS(EST_CapAddBounds!$G$2:$G$5959,EST_CapAddBounds!$H$2:$H$5959,_xlfn.CONCAT($B63,$C63),EST_CapAddBounds!$E$2:$E$5959,"&lt;="&amp;D63)*1000,0)</f>
        <v>0</v>
      </c>
      <c r="W63" s="53">
        <v>0</v>
      </c>
      <c r="X63" s="19">
        <v>0.09</v>
      </c>
      <c r="Y63" s="43"/>
      <c r="Z63" s="67">
        <f t="shared" si="45"/>
        <v>0.8660254037844386</v>
      </c>
      <c r="AA63" s="67">
        <f t="shared" si="46"/>
        <v>0.8660254037844386</v>
      </c>
      <c r="AB63" s="68">
        <f t="shared" si="47"/>
        <v>40</v>
      </c>
      <c r="AC63" s="69">
        <f t="shared" si="48"/>
        <v>9.2959609221097042E-2</v>
      </c>
      <c r="AD63" s="66">
        <f t="shared" si="44"/>
        <v>20.440386291649428</v>
      </c>
    </row>
    <row r="64" spans="1:30" x14ac:dyDescent="0.25">
      <c r="A64">
        <v>3</v>
      </c>
      <c r="B64" t="s">
        <v>109</v>
      </c>
      <c r="C64" t="s">
        <v>10</v>
      </c>
      <c r="D64">
        <f>_xlfn.XLOOKUP(A64,PeriodMap!$A$2:$A$45,PeriodMap!$B$2:$B$45)</f>
        <v>2025</v>
      </c>
      <c r="E64" t="s">
        <v>304</v>
      </c>
      <c r="F64" t="s">
        <v>305</v>
      </c>
      <c r="G64" t="s">
        <v>6</v>
      </c>
      <c r="H64" t="s">
        <v>98</v>
      </c>
      <c r="I64" t="s">
        <v>34</v>
      </c>
      <c r="J64" t="s">
        <v>110</v>
      </c>
      <c r="K64">
        <f>_xlfn.XLOOKUP($B64,EnergyStorTechnologies!$A$2:$A$10,EnergyStorTechnologies!$D$2:$D$10)</f>
        <v>0.5</v>
      </c>
      <c r="L64" s="5">
        <f>_xlfn.XLOOKUP($B64,EnergyStorTechnologies!$A$2:$A$10,EnergyStorTechnologies!$E$2:$E$10)</f>
        <v>0.5</v>
      </c>
      <c r="M64" t="s">
        <v>111</v>
      </c>
      <c r="N64">
        <f>_xlfn.XLOOKUP(_xlfn.CONCAT($B64,$D64+1),EST_DeratingDepthOfDischarge!$E$2:$E$73,EST_DeratingDepthOfDischarge!$C$2:$C$73)</f>
        <v>0</v>
      </c>
      <c r="O64">
        <f>_xlfn.XLOOKUP(_xlfn.CONCAT($B64,$D64+1),EST_DeratingDepthOfDischarge!$E$2:$E$73,EST_DeratingDepthOfDischarge!$D$2:$D$73)</f>
        <v>0.9</v>
      </c>
      <c r="P64" s="1">
        <f>_xlfn.XLOOKUP(_xlfn.CONCAT($B64,$D64+1),EST_EfficiencyCost!$G$2:$G$757,EST_EfficiencyCost!$F$2:$F$757)</f>
        <v>0.8</v>
      </c>
      <c r="Q64">
        <f>_xlfn.XLOOKUP(_xlfn.CONCAT($B64,$D64+1),EST_Lifetime!$E$2:$E$73,EST_Lifetime!$C$2:$C$73)</f>
        <v>10</v>
      </c>
      <c r="R64" s="10">
        <f>_xlfn.XLOOKUP(_xlfn.CONCAT($B64,$D64+1),EST_Lifetime!$E$2:$E$73,EST_Lifetime!$D$2:$D$73)</f>
        <v>4029.8949320000002</v>
      </c>
      <c r="S64" s="86">
        <f>_xlfn.XLOOKUP(_xlfn.CONCAT($B64,$D64+1),EST_EfficiencyCost!$G$2:$G$757,EST_EfficiencyCost!$E$2:$E$757)/1000</f>
        <v>2.247515108</v>
      </c>
      <c r="T64" s="15">
        <f>IFERROR(SUMIFS(EST_LegacyDetails!$D$2:$D$2701,EST_LegacyDetails!$G$2:$G$2701,_xlfn.CONCAT($B64,$C64),EST_LegacyDetails!$E$2:$E$2701,"&gt;="&amp;(D64-2023))*1000,0)</f>
        <v>0</v>
      </c>
      <c r="U64" s="101">
        <f>IFERROR(SUMIFS(EST_CapAddBounds!$F$2:$F$5959,EST_CapAddBounds!$H$2:$H$5959,_xlfn.CONCAT($B64,$C64),EST_CapAddBounds!$E$2:$E$5959,"&lt;="&amp;D64)*1000,0)</f>
        <v>0</v>
      </c>
      <c r="V64" s="101">
        <f>IFERROR(SUMIFS(EST_CapAddBounds!$G$2:$G$5959,EST_CapAddBounds!$H$2:$H$5959,_xlfn.CONCAT($B64,$C64),EST_CapAddBounds!$E$2:$E$5959,"&lt;="&amp;D64)*1000,0)</f>
        <v>51.806719000000001</v>
      </c>
      <c r="W64" s="10">
        <v>0</v>
      </c>
      <c r="X64">
        <v>0.09</v>
      </c>
      <c r="Y64" s="35"/>
      <c r="Z64" s="63">
        <f t="shared" si="45"/>
        <v>0.89442719099991586</v>
      </c>
      <c r="AA64" s="63">
        <f t="shared" si="46"/>
        <v>0.89442719099991586</v>
      </c>
      <c r="AB64" s="64">
        <f t="shared" si="47"/>
        <v>10</v>
      </c>
      <c r="AC64" s="65">
        <f t="shared" si="48"/>
        <v>0.15582008990903373</v>
      </c>
      <c r="AD64" s="66">
        <f t="shared" si="44"/>
        <v>14.423782641327429</v>
      </c>
    </row>
    <row r="65" spans="1:30" x14ac:dyDescent="0.25">
      <c r="A65">
        <v>3</v>
      </c>
      <c r="B65" t="s">
        <v>112</v>
      </c>
      <c r="C65" t="s">
        <v>10</v>
      </c>
      <c r="D65">
        <f>_xlfn.XLOOKUP(A65,PeriodMap!$A$2:$A$45,PeriodMap!$B$2:$B$45)</f>
        <v>2025</v>
      </c>
      <c r="E65" t="s">
        <v>304</v>
      </c>
      <c r="F65" t="s">
        <v>306</v>
      </c>
      <c r="G65" t="s">
        <v>6</v>
      </c>
      <c r="H65" t="s">
        <v>98</v>
      </c>
      <c r="I65" t="s">
        <v>34</v>
      </c>
      <c r="J65" t="s">
        <v>110</v>
      </c>
      <c r="K65">
        <f>_xlfn.XLOOKUP($B65,EnergyStorTechnologies!$A$2:$A$10,EnergyStorTechnologies!$D$2:$D$10)</f>
        <v>0.25</v>
      </c>
      <c r="L65" s="5">
        <f>_xlfn.XLOOKUP($B65,EnergyStorTechnologies!$A$2:$A$10,EnergyStorTechnologies!$E$2:$E$10)</f>
        <v>0.25</v>
      </c>
      <c r="M65" t="s">
        <v>111</v>
      </c>
      <c r="N65">
        <f>_xlfn.XLOOKUP(_xlfn.CONCAT($B65,$D65+1),EST_DeratingDepthOfDischarge!$E$2:$E$73,EST_DeratingDepthOfDischarge!$C$2:$C$73)</f>
        <v>0</v>
      </c>
      <c r="O65">
        <f>_xlfn.XLOOKUP(_xlfn.CONCAT($B65,$D65+1),EST_DeratingDepthOfDischarge!$E$2:$E$73,EST_DeratingDepthOfDischarge!$D$2:$D$73)</f>
        <v>0.9</v>
      </c>
      <c r="P65" s="1">
        <f>_xlfn.XLOOKUP(_xlfn.CONCAT($B65,$D65+1),EST_EfficiencyCost!$G$2:$G$757,EST_EfficiencyCost!$F$2:$F$757)</f>
        <v>0.8</v>
      </c>
      <c r="Q65">
        <f>_xlfn.XLOOKUP(_xlfn.CONCAT($B65,$D65+1),EST_Lifetime!$E$2:$E$73,EST_Lifetime!$C$2:$C$73)</f>
        <v>10</v>
      </c>
      <c r="R65" s="10">
        <f>_xlfn.XLOOKUP(_xlfn.CONCAT($B65,$D65+1),EST_Lifetime!$E$2:$E$73,EST_Lifetime!$D$2:$D$73)</f>
        <v>4029.8949320000002</v>
      </c>
      <c r="S65" s="86">
        <f>_xlfn.XLOOKUP(_xlfn.CONCAT($B65,$D65+1),EST_EfficiencyCost!$G$2:$G$757,EST_EfficiencyCost!$E$2:$E$757)/1000</f>
        <v>1.9123593459999999</v>
      </c>
      <c r="T65" s="15">
        <f>IFERROR(SUMIFS(EST_LegacyDetails!$D$2:$D$2701,EST_LegacyDetails!$G$2:$G$2701,_xlfn.CONCAT($B65,$C65),EST_LegacyDetails!$E$2:$E$2701,"&gt;="&amp;(D65-2023))*1000,0)</f>
        <v>0</v>
      </c>
      <c r="U65" s="101">
        <f>IFERROR(SUMIFS(EST_CapAddBounds!$F$2:$F$5959,EST_CapAddBounds!$H$2:$H$5959,_xlfn.CONCAT($B65,$C65),EST_CapAddBounds!$E$2:$E$5959,"&lt;="&amp;D65)*1000,0)</f>
        <v>0</v>
      </c>
      <c r="V65" s="101">
        <f>IFERROR(SUMIFS(EST_CapAddBounds!$G$2:$G$5959,EST_CapAddBounds!$H$2:$H$5959,_xlfn.CONCAT($B65,$C65),EST_CapAddBounds!$E$2:$E$5959,"&lt;="&amp;D65)*1000,0)</f>
        <v>103.61343599999999</v>
      </c>
      <c r="W65" s="10">
        <v>0</v>
      </c>
      <c r="X65">
        <v>0.09</v>
      </c>
      <c r="Z65" s="63">
        <f t="shared" si="45"/>
        <v>0.89442719099991586</v>
      </c>
      <c r="AA65" s="63">
        <f t="shared" si="46"/>
        <v>0.89442719099991586</v>
      </c>
      <c r="AB65" s="64">
        <f t="shared" si="47"/>
        <v>10</v>
      </c>
      <c r="AC65" s="65">
        <f t="shared" si="48"/>
        <v>0.15582008990903373</v>
      </c>
      <c r="AD65" s="66">
        <f t="shared" si="44"/>
        <v>12.27286768424031</v>
      </c>
    </row>
    <row r="66" spans="1:30" x14ac:dyDescent="0.25">
      <c r="A66">
        <v>3</v>
      </c>
      <c r="B66" t="s">
        <v>113</v>
      </c>
      <c r="C66" t="s">
        <v>10</v>
      </c>
      <c r="D66">
        <f>_xlfn.XLOOKUP(A66,PeriodMap!$A$2:$A$45,PeriodMap!$B$2:$B$45)</f>
        <v>2025</v>
      </c>
      <c r="E66" t="s">
        <v>304</v>
      </c>
      <c r="F66" t="s">
        <v>307</v>
      </c>
      <c r="G66" t="s">
        <v>6</v>
      </c>
      <c r="H66" t="s">
        <v>98</v>
      </c>
      <c r="I66" t="s">
        <v>34</v>
      </c>
      <c r="J66" t="s">
        <v>110</v>
      </c>
      <c r="K66">
        <f>_xlfn.XLOOKUP($B66,EnergyStorTechnologies!$A$2:$A$10,EnergyStorTechnologies!$D$2:$D$10)</f>
        <v>0.16666700000000001</v>
      </c>
      <c r="L66" s="5">
        <f>_xlfn.XLOOKUP($B66,EnergyStorTechnologies!$A$2:$A$10,EnergyStorTechnologies!$E$2:$E$10)</f>
        <v>0.16666700000000001</v>
      </c>
      <c r="M66" t="s">
        <v>111</v>
      </c>
      <c r="N66">
        <f>_xlfn.XLOOKUP(_xlfn.CONCAT($B66,$D66+1),EST_DeratingDepthOfDischarge!$E$2:$E$73,EST_DeratingDepthOfDischarge!$C$2:$C$73)</f>
        <v>0</v>
      </c>
      <c r="O66">
        <f>_xlfn.XLOOKUP(_xlfn.CONCAT($B66,$D66+1),EST_DeratingDepthOfDischarge!$E$2:$E$73,EST_DeratingDepthOfDischarge!$D$2:$D$73)</f>
        <v>0.9</v>
      </c>
      <c r="P66" s="1">
        <f>_xlfn.XLOOKUP(_xlfn.CONCAT($B66,$D66+1),EST_EfficiencyCost!$G$2:$G$757,EST_EfficiencyCost!$F$2:$F$757)</f>
        <v>0.8</v>
      </c>
      <c r="Q66">
        <f>_xlfn.XLOOKUP(_xlfn.CONCAT($B66,$D66+1),EST_Lifetime!$E$2:$E$73,EST_Lifetime!$C$2:$C$73)</f>
        <v>10</v>
      </c>
      <c r="R66" s="10">
        <f>_xlfn.XLOOKUP(_xlfn.CONCAT($B66,$D66+1),EST_Lifetime!$E$2:$E$73,EST_Lifetime!$D$2:$D$73)</f>
        <v>4029.8949320000002</v>
      </c>
      <c r="S66" s="86">
        <f>_xlfn.XLOOKUP(_xlfn.CONCAT($B66,$D66+1),EST_EfficiencyCost!$G$2:$G$757,EST_EfficiencyCost!$E$2:$E$757)/1000</f>
        <v>1.800640759</v>
      </c>
      <c r="T66" s="15">
        <f>IFERROR(SUMIFS(EST_LegacyDetails!$D$2:$D$2701,EST_LegacyDetails!$G$2:$G$2701,_xlfn.CONCAT($B66,$C66),EST_LegacyDetails!$E$2:$E$2701,"&gt;="&amp;(D66-2023))*1000,0)</f>
        <v>0</v>
      </c>
      <c r="U66" s="101">
        <f>IFERROR(SUMIFS(EST_CapAddBounds!$F$2:$F$5959,EST_CapAddBounds!$H$2:$H$5959,_xlfn.CONCAT($B66,$C66),EST_CapAddBounds!$E$2:$E$5959,"&lt;="&amp;D66)*1000,0)</f>
        <v>0</v>
      </c>
      <c r="V66" s="101">
        <f>IFERROR(SUMIFS(EST_CapAddBounds!$G$2:$G$5959,EST_CapAddBounds!$H$2:$H$5959,_xlfn.CONCAT($B66,$C66),EST_CapAddBounds!$E$2:$E$5959,"&lt;="&amp;D66)*1000,0)</f>
        <v>155.42015599999996</v>
      </c>
      <c r="W66" s="10">
        <v>0</v>
      </c>
      <c r="X66">
        <v>0.09</v>
      </c>
      <c r="Z66" s="63">
        <f t="shared" si="45"/>
        <v>0.89442719099991586</v>
      </c>
      <c r="AA66" s="63">
        <f t="shared" si="46"/>
        <v>0.89442719099991586</v>
      </c>
      <c r="AB66" s="64">
        <f t="shared" si="47"/>
        <v>10</v>
      </c>
      <c r="AC66" s="65">
        <f t="shared" si="48"/>
        <v>0.15582008990903373</v>
      </c>
      <c r="AD66" s="66">
        <f t="shared" si="44"/>
        <v>11.555896034017159</v>
      </c>
    </row>
    <row r="67" spans="1:30" s="19" customFormat="1" x14ac:dyDescent="0.25">
      <c r="A67" s="19">
        <v>3</v>
      </c>
      <c r="B67" s="19" t="s">
        <v>114</v>
      </c>
      <c r="C67" s="19" t="s">
        <v>10</v>
      </c>
      <c r="D67" s="19">
        <f>_xlfn.XLOOKUP(A67,PeriodMap!$A$2:$A$45,PeriodMap!$B$2:$B$45)</f>
        <v>2025</v>
      </c>
      <c r="E67" s="19" t="s">
        <v>304</v>
      </c>
      <c r="F67" s="19" t="s">
        <v>327</v>
      </c>
      <c r="G67" s="19" t="s">
        <v>6</v>
      </c>
      <c r="H67" s="19" t="s">
        <v>98</v>
      </c>
      <c r="I67" s="19" t="s">
        <v>34</v>
      </c>
      <c r="J67" s="19" t="s">
        <v>110</v>
      </c>
      <c r="K67" s="19">
        <f>_xlfn.XLOOKUP($B67,EnergyStorTechnologies!$A$2:$A$10,EnergyStorTechnologies!$D$2:$D$10)</f>
        <v>0.16666666699999999</v>
      </c>
      <c r="L67" s="5">
        <f>_xlfn.XLOOKUP($B67,EnergyStorTechnologies!$A$2:$A$10,EnergyStorTechnologies!$E$2:$E$10)</f>
        <v>0.16666666699999999</v>
      </c>
      <c r="M67" s="19" t="s">
        <v>111</v>
      </c>
      <c r="N67" s="19">
        <f>_xlfn.XLOOKUP(_xlfn.CONCAT($B67,$D67+1),EST_DeratingDepthOfDischarge!$E$2:$E$73,EST_DeratingDepthOfDischarge!$C$2:$C$73)</f>
        <v>0</v>
      </c>
      <c r="O67" s="19">
        <f>_xlfn.XLOOKUP(_xlfn.CONCAT($B67,$D67+1),EST_DeratingDepthOfDischarge!$E$2:$E$73,EST_DeratingDepthOfDischarge!$D$2:$D$73)</f>
        <v>0.9</v>
      </c>
      <c r="P67" s="39">
        <f>_xlfn.XLOOKUP(_xlfn.CONCAT($B67,$D67+1),EST_EfficiencyCost!$G$2:$G$757,EST_EfficiencyCost!$F$2:$F$757)</f>
        <v>0.75</v>
      </c>
      <c r="Q67" s="19">
        <f>_xlfn.XLOOKUP(_xlfn.CONCAT($B67,$D67+1),EST_Lifetime!$E$2:$E$73,EST_Lifetime!$C$2:$C$73)</f>
        <v>40</v>
      </c>
      <c r="R67" s="19">
        <f>_xlfn.XLOOKUP(_xlfn.CONCAT($B67,$D67+1),EST_Lifetime!$E$2:$E$73,EST_Lifetime!$D$2:$D$73)</f>
        <v>50000</v>
      </c>
      <c r="S67" s="87">
        <f>_xlfn.XLOOKUP(_xlfn.CONCAT($B67,$D67+1),EST_EfficiencyCost!$G$2:$G$757,EST_EfficiencyCost!$E$2:$E$757)/1000</f>
        <v>1.9001303219999999</v>
      </c>
      <c r="T67" s="40">
        <f>IFERROR(SUMIFS(EST_LegacyDetails!$D$2:$D$2701,EST_LegacyDetails!$G$2:$G$2701,_xlfn.CONCAT($B67,$C67),EST_LegacyDetails!$E$2:$E$2701,"&gt;="&amp;(D67-2023))*1000,0)</f>
        <v>5400</v>
      </c>
      <c r="U67" s="102">
        <f>IFERROR(SUMIFS(EST_CapAddBounds!$F$2:$F$5959,EST_CapAddBounds!$H$2:$H$5959,_xlfn.CONCAT($B67,$C67),EST_CapAddBounds!$E$2:$E$5959,"&lt;="&amp;D67)*1000,0)</f>
        <v>0</v>
      </c>
      <c r="V67" s="102">
        <f>IFERROR(SUMIFS(EST_CapAddBounds!$G$2:$G$5959,EST_CapAddBounds!$H$2:$H$5959,_xlfn.CONCAT($B67,$C67),EST_CapAddBounds!$E$2:$E$5959,"&lt;="&amp;D67)*1000,0)</f>
        <v>0</v>
      </c>
      <c r="W67" s="53">
        <v>0</v>
      </c>
      <c r="X67" s="19">
        <v>0.09</v>
      </c>
      <c r="Y67" s="43"/>
      <c r="Z67" s="67">
        <f t="shared" si="45"/>
        <v>0.8660254037844386</v>
      </c>
      <c r="AA67" s="67">
        <f t="shared" si="46"/>
        <v>0.8660254037844386</v>
      </c>
      <c r="AB67" s="68">
        <f t="shared" si="47"/>
        <v>40</v>
      </c>
      <c r="AC67" s="69">
        <f t="shared" si="48"/>
        <v>9.2959609221097042E-2</v>
      </c>
      <c r="AD67" s="66">
        <f t="shared" si="44"/>
        <v>20.440386291649428</v>
      </c>
    </row>
    <row r="68" spans="1:30" x14ac:dyDescent="0.25">
      <c r="A68">
        <v>3</v>
      </c>
      <c r="B68" t="s">
        <v>109</v>
      </c>
      <c r="C68" t="s">
        <v>11</v>
      </c>
      <c r="D68">
        <f>_xlfn.XLOOKUP(A68,PeriodMap!$A$2:$A$45,PeriodMap!$B$2:$B$45)</f>
        <v>2025</v>
      </c>
      <c r="E68" t="s">
        <v>304</v>
      </c>
      <c r="F68" t="s">
        <v>305</v>
      </c>
      <c r="G68" t="s">
        <v>6</v>
      </c>
      <c r="H68" t="s">
        <v>98</v>
      </c>
      <c r="I68" t="s">
        <v>34</v>
      </c>
      <c r="J68" t="s">
        <v>110</v>
      </c>
      <c r="K68">
        <f>_xlfn.XLOOKUP($B68,EnergyStorTechnologies!$A$2:$A$10,EnergyStorTechnologies!$D$2:$D$10)</f>
        <v>0.5</v>
      </c>
      <c r="L68" s="5">
        <f>_xlfn.XLOOKUP($B68,EnergyStorTechnologies!$A$2:$A$10,EnergyStorTechnologies!$E$2:$E$10)</f>
        <v>0.5</v>
      </c>
      <c r="M68" t="s">
        <v>111</v>
      </c>
      <c r="N68">
        <f>_xlfn.XLOOKUP(_xlfn.CONCAT($B68,$D68+1),EST_DeratingDepthOfDischarge!$E$2:$E$73,EST_DeratingDepthOfDischarge!$C$2:$C$73)</f>
        <v>0</v>
      </c>
      <c r="O68">
        <f>_xlfn.XLOOKUP(_xlfn.CONCAT($B68,$D68+1),EST_DeratingDepthOfDischarge!$E$2:$E$73,EST_DeratingDepthOfDischarge!$D$2:$D$73)</f>
        <v>0.9</v>
      </c>
      <c r="P68" s="1">
        <f>_xlfn.XLOOKUP(_xlfn.CONCAT($B68,$D68+1),EST_EfficiencyCost!$G$2:$G$757,EST_EfficiencyCost!$F$2:$F$757)</f>
        <v>0.8</v>
      </c>
      <c r="Q68">
        <f>_xlfn.XLOOKUP(_xlfn.CONCAT($B68,$D68+1),EST_Lifetime!$E$2:$E$73,EST_Lifetime!$C$2:$C$73)</f>
        <v>10</v>
      </c>
      <c r="R68" s="10">
        <f>_xlfn.XLOOKUP(_xlfn.CONCAT($B68,$D68+1),EST_Lifetime!$E$2:$E$73,EST_Lifetime!$D$2:$D$73)</f>
        <v>4029.8949320000002</v>
      </c>
      <c r="S68" s="86">
        <f>_xlfn.XLOOKUP(_xlfn.CONCAT($B68,$D68+1),EST_EfficiencyCost!$G$2:$G$757,EST_EfficiencyCost!$E$2:$E$757)/1000</f>
        <v>2.247515108</v>
      </c>
      <c r="T68" s="15">
        <f>IFERROR(SUMIFS(EST_LegacyDetails!$D$2:$D$2701,EST_LegacyDetails!$G$2:$G$2701,_xlfn.CONCAT($B68,$C68),EST_LegacyDetails!$E$2:$E$2701,"&gt;="&amp;(D68-2023))*1000,0)</f>
        <v>0</v>
      </c>
      <c r="U68" s="101">
        <f>IFERROR(SUMIFS(EST_CapAddBounds!$F$2:$F$5959,EST_CapAddBounds!$H$2:$H$5959,_xlfn.CONCAT($B68,$C68),EST_CapAddBounds!$E$2:$E$5959,"&lt;="&amp;D68)*1000,0)</f>
        <v>0</v>
      </c>
      <c r="V68" s="101">
        <f>IFERROR(SUMIFS(EST_CapAddBounds!$G$2:$G$5959,EST_CapAddBounds!$H$2:$H$5959,_xlfn.CONCAT($B68,$C68),EST_CapAddBounds!$E$2:$E$5959,"&lt;="&amp;D68)*1000,0)</f>
        <v>141.22717600000001</v>
      </c>
      <c r="W68" s="10">
        <v>0</v>
      </c>
      <c r="X68">
        <v>0.09</v>
      </c>
      <c r="Y68" s="35"/>
      <c r="Z68" s="63">
        <f t="shared" si="45"/>
        <v>0.89442719099991586</v>
      </c>
      <c r="AA68" s="63">
        <f t="shared" si="46"/>
        <v>0.89442719099991586</v>
      </c>
      <c r="AB68" s="64">
        <f t="shared" si="47"/>
        <v>10</v>
      </c>
      <c r="AC68" s="65">
        <f t="shared" si="48"/>
        <v>0.15582008990903373</v>
      </c>
      <c r="AD68" s="66">
        <f t="shared" si="44"/>
        <v>14.423782641327429</v>
      </c>
    </row>
    <row r="69" spans="1:30" x14ac:dyDescent="0.25">
      <c r="A69">
        <v>3</v>
      </c>
      <c r="B69" t="s">
        <v>112</v>
      </c>
      <c r="C69" t="s">
        <v>11</v>
      </c>
      <c r="D69">
        <f>_xlfn.XLOOKUP(A69,PeriodMap!$A$2:$A$45,PeriodMap!$B$2:$B$45)</f>
        <v>2025</v>
      </c>
      <c r="E69" t="s">
        <v>304</v>
      </c>
      <c r="F69" t="s">
        <v>306</v>
      </c>
      <c r="G69" t="s">
        <v>6</v>
      </c>
      <c r="H69" t="s">
        <v>98</v>
      </c>
      <c r="I69" t="s">
        <v>34</v>
      </c>
      <c r="J69" t="s">
        <v>110</v>
      </c>
      <c r="K69">
        <f>_xlfn.XLOOKUP($B69,EnergyStorTechnologies!$A$2:$A$10,EnergyStorTechnologies!$D$2:$D$10)</f>
        <v>0.25</v>
      </c>
      <c r="L69" s="5">
        <f>_xlfn.XLOOKUP($B69,EnergyStorTechnologies!$A$2:$A$10,EnergyStorTechnologies!$E$2:$E$10)</f>
        <v>0.25</v>
      </c>
      <c r="M69" t="s">
        <v>111</v>
      </c>
      <c r="N69">
        <f>_xlfn.XLOOKUP(_xlfn.CONCAT($B69,$D69+1),EST_DeratingDepthOfDischarge!$E$2:$E$73,EST_DeratingDepthOfDischarge!$C$2:$C$73)</f>
        <v>0</v>
      </c>
      <c r="O69">
        <f>_xlfn.XLOOKUP(_xlfn.CONCAT($B69,$D69+1),EST_DeratingDepthOfDischarge!$E$2:$E$73,EST_DeratingDepthOfDischarge!$D$2:$D$73)</f>
        <v>0.9</v>
      </c>
      <c r="P69" s="1">
        <f>_xlfn.XLOOKUP(_xlfn.CONCAT($B69,$D69+1),EST_EfficiencyCost!$G$2:$G$757,EST_EfficiencyCost!$F$2:$F$757)</f>
        <v>0.8</v>
      </c>
      <c r="Q69">
        <f>_xlfn.XLOOKUP(_xlfn.CONCAT($B69,$D69+1),EST_Lifetime!$E$2:$E$73,EST_Lifetime!$C$2:$C$73)</f>
        <v>10</v>
      </c>
      <c r="R69" s="10">
        <f>_xlfn.XLOOKUP(_xlfn.CONCAT($B69,$D69+1),EST_Lifetime!$E$2:$E$73,EST_Lifetime!$D$2:$D$73)</f>
        <v>4029.8949320000002</v>
      </c>
      <c r="S69" s="86">
        <f>_xlfn.XLOOKUP(_xlfn.CONCAT($B69,$D69+1),EST_EfficiencyCost!$G$2:$G$757,EST_EfficiencyCost!$E$2:$E$757)/1000</f>
        <v>1.9123593459999999</v>
      </c>
      <c r="T69" s="15">
        <f>IFERROR(SUMIFS(EST_LegacyDetails!$D$2:$D$2701,EST_LegacyDetails!$G$2:$G$2701,_xlfn.CONCAT($B69,$C69),EST_LegacyDetails!$E$2:$E$2701,"&gt;="&amp;(D69-2023))*1000,0)</f>
        <v>0</v>
      </c>
      <c r="U69" s="101">
        <f>IFERROR(SUMIFS(EST_CapAddBounds!$F$2:$F$5959,EST_CapAddBounds!$H$2:$H$5959,_xlfn.CONCAT($B69,$C69),EST_CapAddBounds!$E$2:$E$5959,"&lt;="&amp;D69)*1000,0)</f>
        <v>0</v>
      </c>
      <c r="V69" s="101">
        <f>IFERROR(SUMIFS(EST_CapAddBounds!$G$2:$G$5959,EST_CapAddBounds!$H$2:$H$5959,_xlfn.CONCAT($B69,$C69),EST_CapAddBounds!$E$2:$E$5959,"&lt;="&amp;D69)*1000,0)</f>
        <v>282.45435000000003</v>
      </c>
      <c r="W69" s="10">
        <v>0</v>
      </c>
      <c r="X69">
        <v>0.09</v>
      </c>
      <c r="Z69" s="63">
        <f t="shared" si="45"/>
        <v>0.89442719099991586</v>
      </c>
      <c r="AA69" s="63">
        <f t="shared" si="46"/>
        <v>0.89442719099991586</v>
      </c>
      <c r="AB69" s="64">
        <f t="shared" si="47"/>
        <v>10</v>
      </c>
      <c r="AC69" s="65">
        <f t="shared" si="48"/>
        <v>0.15582008990903373</v>
      </c>
      <c r="AD69" s="66">
        <f t="shared" si="44"/>
        <v>12.27286768424031</v>
      </c>
    </row>
    <row r="70" spans="1:30" x14ac:dyDescent="0.25">
      <c r="A70">
        <v>3</v>
      </c>
      <c r="B70" t="s">
        <v>113</v>
      </c>
      <c r="C70" t="s">
        <v>11</v>
      </c>
      <c r="D70">
        <f>_xlfn.XLOOKUP(A70,PeriodMap!$A$2:$A$45,PeriodMap!$B$2:$B$45)</f>
        <v>2025</v>
      </c>
      <c r="E70" t="s">
        <v>304</v>
      </c>
      <c r="F70" t="s">
        <v>307</v>
      </c>
      <c r="G70" t="s">
        <v>6</v>
      </c>
      <c r="H70" t="s">
        <v>98</v>
      </c>
      <c r="I70" t="s">
        <v>34</v>
      </c>
      <c r="J70" t="s">
        <v>110</v>
      </c>
      <c r="K70">
        <f>_xlfn.XLOOKUP($B70,EnergyStorTechnologies!$A$2:$A$10,EnergyStorTechnologies!$D$2:$D$10)</f>
        <v>0.16666700000000001</v>
      </c>
      <c r="L70" s="5">
        <f>_xlfn.XLOOKUP($B70,EnergyStorTechnologies!$A$2:$A$10,EnergyStorTechnologies!$E$2:$E$10)</f>
        <v>0.16666700000000001</v>
      </c>
      <c r="M70" t="s">
        <v>111</v>
      </c>
      <c r="N70">
        <f>_xlfn.XLOOKUP(_xlfn.CONCAT($B70,$D70+1),EST_DeratingDepthOfDischarge!$E$2:$E$73,EST_DeratingDepthOfDischarge!$C$2:$C$73)</f>
        <v>0</v>
      </c>
      <c r="O70">
        <f>_xlfn.XLOOKUP(_xlfn.CONCAT($B70,$D70+1),EST_DeratingDepthOfDischarge!$E$2:$E$73,EST_DeratingDepthOfDischarge!$D$2:$D$73)</f>
        <v>0.9</v>
      </c>
      <c r="P70" s="1">
        <f>_xlfn.XLOOKUP(_xlfn.CONCAT($B70,$D70+1),EST_EfficiencyCost!$G$2:$G$757,EST_EfficiencyCost!$F$2:$F$757)</f>
        <v>0.8</v>
      </c>
      <c r="Q70">
        <f>_xlfn.XLOOKUP(_xlfn.CONCAT($B70,$D70+1),EST_Lifetime!$E$2:$E$73,EST_Lifetime!$C$2:$C$73)</f>
        <v>10</v>
      </c>
      <c r="R70" s="10">
        <f>_xlfn.XLOOKUP(_xlfn.CONCAT($B70,$D70+1),EST_Lifetime!$E$2:$E$73,EST_Lifetime!$D$2:$D$73)</f>
        <v>4029.8949320000002</v>
      </c>
      <c r="S70" s="86">
        <f>_xlfn.XLOOKUP(_xlfn.CONCAT($B70,$D70+1),EST_EfficiencyCost!$G$2:$G$757,EST_EfficiencyCost!$E$2:$E$757)/1000</f>
        <v>1.800640759</v>
      </c>
      <c r="T70" s="15">
        <f>IFERROR(SUMIFS(EST_LegacyDetails!$D$2:$D$2701,EST_LegacyDetails!$G$2:$G$2701,_xlfn.CONCAT($B70,$C70),EST_LegacyDetails!$E$2:$E$2701,"&gt;="&amp;(D70-2023))*1000,0)</f>
        <v>0</v>
      </c>
      <c r="U70" s="101">
        <f>IFERROR(SUMIFS(EST_CapAddBounds!$F$2:$F$5959,EST_CapAddBounds!$H$2:$H$5959,_xlfn.CONCAT($B70,$C70),EST_CapAddBounds!$E$2:$E$5959,"&lt;="&amp;D70)*1000,0)</f>
        <v>0</v>
      </c>
      <c r="V70" s="101">
        <f>IFERROR(SUMIFS(EST_CapAddBounds!$G$2:$G$5959,EST_CapAddBounds!$H$2:$H$5959,_xlfn.CONCAT($B70,$C70),EST_CapAddBounds!$E$2:$E$5959,"&lt;="&amp;D70)*1000,0)</f>
        <v>423.68152500000002</v>
      </c>
      <c r="W70" s="10">
        <v>0</v>
      </c>
      <c r="X70">
        <v>0.09</v>
      </c>
      <c r="Z70" s="63">
        <f t="shared" si="45"/>
        <v>0.89442719099991586</v>
      </c>
      <c r="AA70" s="63">
        <f t="shared" si="46"/>
        <v>0.89442719099991586</v>
      </c>
      <c r="AB70" s="64">
        <f t="shared" si="47"/>
        <v>10</v>
      </c>
      <c r="AC70" s="65">
        <f t="shared" si="48"/>
        <v>0.15582008990903373</v>
      </c>
      <c r="AD70" s="66">
        <f t="shared" si="44"/>
        <v>11.555896034017159</v>
      </c>
    </row>
    <row r="71" spans="1:30" s="19" customFormat="1" x14ac:dyDescent="0.25">
      <c r="A71" s="19">
        <v>3</v>
      </c>
      <c r="B71" s="19" t="s">
        <v>114</v>
      </c>
      <c r="C71" s="19" t="s">
        <v>11</v>
      </c>
      <c r="D71" s="19">
        <f>_xlfn.XLOOKUP(A71,PeriodMap!$A$2:$A$45,PeriodMap!$B$2:$B$45)</f>
        <v>2025</v>
      </c>
      <c r="E71" s="19" t="s">
        <v>304</v>
      </c>
      <c r="F71" s="19" t="s">
        <v>327</v>
      </c>
      <c r="G71" s="19" t="s">
        <v>6</v>
      </c>
      <c r="H71" s="19" t="s">
        <v>98</v>
      </c>
      <c r="I71" s="19" t="s">
        <v>34</v>
      </c>
      <c r="J71" s="19" t="s">
        <v>110</v>
      </c>
      <c r="K71" s="19">
        <f>_xlfn.XLOOKUP($B71,EnergyStorTechnologies!$A$2:$A$10,EnergyStorTechnologies!$D$2:$D$10)</f>
        <v>0.16666666699999999</v>
      </c>
      <c r="L71" s="5">
        <f>_xlfn.XLOOKUP($B71,EnergyStorTechnologies!$A$2:$A$10,EnergyStorTechnologies!$E$2:$E$10)</f>
        <v>0.16666666699999999</v>
      </c>
      <c r="M71" s="19" t="s">
        <v>111</v>
      </c>
      <c r="N71" s="19">
        <f>_xlfn.XLOOKUP(_xlfn.CONCAT($B71,$D71+1),EST_DeratingDepthOfDischarge!$E$2:$E$73,EST_DeratingDepthOfDischarge!$C$2:$C$73)</f>
        <v>0</v>
      </c>
      <c r="O71" s="19">
        <f>_xlfn.XLOOKUP(_xlfn.CONCAT($B71,$D71+1),EST_DeratingDepthOfDischarge!$E$2:$E$73,EST_DeratingDepthOfDischarge!$D$2:$D$73)</f>
        <v>0.9</v>
      </c>
      <c r="P71" s="39">
        <f>_xlfn.XLOOKUP(_xlfn.CONCAT($B71,$D71+1),EST_EfficiencyCost!$G$2:$G$757,EST_EfficiencyCost!$F$2:$F$757)</f>
        <v>0.75</v>
      </c>
      <c r="Q71" s="19">
        <f>_xlfn.XLOOKUP(_xlfn.CONCAT($B71,$D71+1),EST_Lifetime!$E$2:$E$73,EST_Lifetime!$C$2:$C$73)</f>
        <v>40</v>
      </c>
      <c r="R71" s="19">
        <f>_xlfn.XLOOKUP(_xlfn.CONCAT($B71,$D71+1),EST_Lifetime!$E$2:$E$73,EST_Lifetime!$D$2:$D$73)</f>
        <v>50000</v>
      </c>
      <c r="S71" s="87">
        <f>_xlfn.XLOOKUP(_xlfn.CONCAT($B71,$D71+1),EST_EfficiencyCost!$G$2:$G$757,EST_EfficiencyCost!$E$2:$E$757)/1000</f>
        <v>1.9001303219999999</v>
      </c>
      <c r="T71" s="40">
        <f>IFERROR(SUMIFS(EST_LegacyDetails!$D$2:$D$2701,EST_LegacyDetails!$G$2:$G$2701,_xlfn.CONCAT($B71,$C71),EST_LegacyDetails!$E$2:$E$2701,"&gt;="&amp;(D71-2023))*1000,0)</f>
        <v>11040</v>
      </c>
      <c r="U71" s="102">
        <f>IFERROR(SUMIFS(EST_CapAddBounds!$F$2:$F$5959,EST_CapAddBounds!$H$2:$H$5959,_xlfn.CONCAT($B71,$C71),EST_CapAddBounds!$E$2:$E$5959,"&lt;="&amp;D71)*1000,0)</f>
        <v>0</v>
      </c>
      <c r="V71" s="102">
        <f>IFERROR(SUMIFS(EST_CapAddBounds!$G$2:$G$5959,EST_CapAddBounds!$H$2:$H$5959,_xlfn.CONCAT($B71,$C71),EST_CapAddBounds!$E$2:$E$5959,"&lt;="&amp;D71)*1000,0)</f>
        <v>0</v>
      </c>
      <c r="W71" s="53">
        <v>0</v>
      </c>
      <c r="X71" s="19">
        <v>0.09</v>
      </c>
      <c r="Y71" s="43"/>
      <c r="Z71" s="67">
        <f t="shared" si="45"/>
        <v>0.8660254037844386</v>
      </c>
      <c r="AA71" s="67">
        <f t="shared" si="46"/>
        <v>0.8660254037844386</v>
      </c>
      <c r="AB71" s="68">
        <f t="shared" si="47"/>
        <v>40</v>
      </c>
      <c r="AC71" s="69">
        <f t="shared" si="48"/>
        <v>9.2959609221097042E-2</v>
      </c>
      <c r="AD71" s="66">
        <f t="shared" si="44"/>
        <v>20.440386291649428</v>
      </c>
    </row>
    <row r="72" spans="1:30" x14ac:dyDescent="0.25">
      <c r="A72">
        <v>3</v>
      </c>
      <c r="B72" t="s">
        <v>109</v>
      </c>
      <c r="C72" t="s">
        <v>8</v>
      </c>
      <c r="D72">
        <f>_xlfn.XLOOKUP(A72,PeriodMap!$A$2:$A$45,PeriodMap!$B$2:$B$45)</f>
        <v>2025</v>
      </c>
      <c r="E72" t="s">
        <v>304</v>
      </c>
      <c r="F72" t="s">
        <v>305</v>
      </c>
      <c r="G72" t="s">
        <v>6</v>
      </c>
      <c r="H72" t="s">
        <v>98</v>
      </c>
      <c r="I72" t="s">
        <v>34</v>
      </c>
      <c r="J72" t="s">
        <v>110</v>
      </c>
      <c r="K72">
        <f>_xlfn.XLOOKUP($B72,EnergyStorTechnologies!$A$2:$A$10,EnergyStorTechnologies!$D$2:$D$10)</f>
        <v>0.5</v>
      </c>
      <c r="L72" s="5">
        <f>_xlfn.XLOOKUP($B72,EnergyStorTechnologies!$A$2:$A$10,EnergyStorTechnologies!$E$2:$E$10)</f>
        <v>0.5</v>
      </c>
      <c r="M72" t="s">
        <v>111</v>
      </c>
      <c r="N72">
        <f>_xlfn.XLOOKUP(_xlfn.CONCAT($B72,$D72+1),EST_DeratingDepthOfDischarge!$E$2:$E$73,EST_DeratingDepthOfDischarge!$C$2:$C$73)</f>
        <v>0</v>
      </c>
      <c r="O72">
        <f>_xlfn.XLOOKUP(_xlfn.CONCAT($B72,$D72+1),EST_DeratingDepthOfDischarge!$E$2:$E$73,EST_DeratingDepthOfDischarge!$D$2:$D$73)</f>
        <v>0.9</v>
      </c>
      <c r="P72" s="1">
        <f>_xlfn.XLOOKUP(_xlfn.CONCAT($B72,$D72+1),EST_EfficiencyCost!$G$2:$G$757,EST_EfficiencyCost!$F$2:$F$757)</f>
        <v>0.8</v>
      </c>
      <c r="Q72">
        <f>_xlfn.XLOOKUP(_xlfn.CONCAT($B72,$D72+1),EST_Lifetime!$E$2:$E$73,EST_Lifetime!$C$2:$C$73)</f>
        <v>10</v>
      </c>
      <c r="R72" s="10">
        <f>_xlfn.XLOOKUP(_xlfn.CONCAT($B72,$D72+1),EST_Lifetime!$E$2:$E$73,EST_Lifetime!$D$2:$D$73)</f>
        <v>4029.8949320000002</v>
      </c>
      <c r="S72" s="86">
        <f>_xlfn.XLOOKUP(_xlfn.CONCAT($B72,$D72+1),EST_EfficiencyCost!$G$2:$G$757,EST_EfficiencyCost!$E$2:$E$757)/1000</f>
        <v>2.247515108</v>
      </c>
      <c r="T72" s="15">
        <f>IFERROR(SUMIFS(EST_LegacyDetails!$D$2:$D$2701,EST_LegacyDetails!$G$2:$G$2701,_xlfn.CONCAT($B72,$C72),EST_LegacyDetails!$E$2:$E$2701,"&gt;="&amp;(D72-2023))*1000,0)</f>
        <v>0</v>
      </c>
      <c r="U72" s="101">
        <f>IFERROR(SUMIFS(EST_CapAddBounds!$F$2:$F$5959,EST_CapAddBounds!$H$2:$H$5959,_xlfn.CONCAT($B72,$C72),EST_CapAddBounds!$E$2:$E$5959,"&lt;="&amp;D72)*1000,0)</f>
        <v>0</v>
      </c>
      <c r="V72" s="101">
        <f>IFERROR(SUMIFS(EST_CapAddBounds!$G$2:$G$5959,EST_CapAddBounds!$H$2:$H$5959,_xlfn.CONCAT($B72,$C72),EST_CapAddBounds!$E$2:$E$5959,"&lt;="&amp;D72)*1000,0)</f>
        <v>83.791667000000018</v>
      </c>
      <c r="W72" s="10">
        <v>0</v>
      </c>
      <c r="X72">
        <v>0.09</v>
      </c>
      <c r="Y72" s="35"/>
      <c r="Z72" s="63">
        <f t="shared" si="45"/>
        <v>0.89442719099991586</v>
      </c>
      <c r="AA72" s="63">
        <f t="shared" si="46"/>
        <v>0.89442719099991586</v>
      </c>
      <c r="AB72" s="64">
        <f t="shared" si="47"/>
        <v>10</v>
      </c>
      <c r="AC72" s="65">
        <f t="shared" si="48"/>
        <v>0.15582008990903373</v>
      </c>
      <c r="AD72" s="66">
        <f t="shared" si="44"/>
        <v>14.423782641327429</v>
      </c>
    </row>
    <row r="73" spans="1:30" x14ac:dyDescent="0.25">
      <c r="A73">
        <v>3</v>
      </c>
      <c r="B73" t="s">
        <v>112</v>
      </c>
      <c r="C73" t="s">
        <v>8</v>
      </c>
      <c r="D73">
        <f>_xlfn.XLOOKUP(A73,PeriodMap!$A$2:$A$45,PeriodMap!$B$2:$B$45)</f>
        <v>2025</v>
      </c>
      <c r="E73" t="s">
        <v>304</v>
      </c>
      <c r="F73" t="s">
        <v>306</v>
      </c>
      <c r="G73" t="s">
        <v>6</v>
      </c>
      <c r="H73" t="s">
        <v>98</v>
      </c>
      <c r="I73" t="s">
        <v>34</v>
      </c>
      <c r="J73" t="s">
        <v>110</v>
      </c>
      <c r="K73">
        <f>_xlfn.XLOOKUP($B73,EnergyStorTechnologies!$A$2:$A$10,EnergyStorTechnologies!$D$2:$D$10)</f>
        <v>0.25</v>
      </c>
      <c r="L73" s="5">
        <f>_xlfn.XLOOKUP($B73,EnergyStorTechnologies!$A$2:$A$10,EnergyStorTechnologies!$E$2:$E$10)</f>
        <v>0.25</v>
      </c>
      <c r="M73" t="s">
        <v>111</v>
      </c>
      <c r="N73">
        <f>_xlfn.XLOOKUP(_xlfn.CONCAT($B73,$D73+1),EST_DeratingDepthOfDischarge!$E$2:$E$73,EST_DeratingDepthOfDischarge!$C$2:$C$73)</f>
        <v>0</v>
      </c>
      <c r="O73">
        <f>_xlfn.XLOOKUP(_xlfn.CONCAT($B73,$D73+1),EST_DeratingDepthOfDischarge!$E$2:$E$73,EST_DeratingDepthOfDischarge!$D$2:$D$73)</f>
        <v>0.9</v>
      </c>
      <c r="P73" s="1">
        <f>_xlfn.XLOOKUP(_xlfn.CONCAT($B73,$D73+1),EST_EfficiencyCost!$G$2:$G$757,EST_EfficiencyCost!$F$2:$F$757)</f>
        <v>0.8</v>
      </c>
      <c r="Q73">
        <f>_xlfn.XLOOKUP(_xlfn.CONCAT($B73,$D73+1),EST_Lifetime!$E$2:$E$73,EST_Lifetime!$C$2:$C$73)</f>
        <v>10</v>
      </c>
      <c r="R73" s="10">
        <f>_xlfn.XLOOKUP(_xlfn.CONCAT($B73,$D73+1),EST_Lifetime!$E$2:$E$73,EST_Lifetime!$D$2:$D$73)</f>
        <v>4029.8949320000002</v>
      </c>
      <c r="S73" s="86">
        <f>_xlfn.XLOOKUP(_xlfn.CONCAT($B73,$D73+1),EST_EfficiencyCost!$G$2:$G$757,EST_EfficiencyCost!$E$2:$E$757)/1000</f>
        <v>1.9123593459999999</v>
      </c>
      <c r="T73" s="15">
        <f>IFERROR(SUMIFS(EST_LegacyDetails!$D$2:$D$2701,EST_LegacyDetails!$G$2:$G$2701,_xlfn.CONCAT($B73,$C73),EST_LegacyDetails!$E$2:$E$2701,"&gt;="&amp;(D73-2023))*1000,0)</f>
        <v>0</v>
      </c>
      <c r="U73" s="101">
        <f>IFERROR(SUMIFS(EST_CapAddBounds!$F$2:$F$5959,EST_CapAddBounds!$H$2:$H$5959,_xlfn.CONCAT($B73,$C73),EST_CapAddBounds!$E$2:$E$5959,"&lt;="&amp;D73)*1000,0)</f>
        <v>0</v>
      </c>
      <c r="V73" s="101">
        <f>IFERROR(SUMIFS(EST_CapAddBounds!$G$2:$G$5959,EST_CapAddBounds!$H$2:$H$5959,_xlfn.CONCAT($B73,$C73),EST_CapAddBounds!$E$2:$E$5959,"&lt;="&amp;D73)*1000,0)</f>
        <v>167.58333500000001</v>
      </c>
      <c r="W73" s="10">
        <v>0</v>
      </c>
      <c r="X73">
        <v>0.09</v>
      </c>
      <c r="Z73" s="63">
        <f t="shared" si="45"/>
        <v>0.89442719099991586</v>
      </c>
      <c r="AA73" s="63">
        <f t="shared" si="46"/>
        <v>0.89442719099991586</v>
      </c>
      <c r="AB73" s="64">
        <f t="shared" si="47"/>
        <v>10</v>
      </c>
      <c r="AC73" s="65">
        <f t="shared" si="48"/>
        <v>0.15582008990903373</v>
      </c>
      <c r="AD73" s="66">
        <f t="shared" si="44"/>
        <v>12.27286768424031</v>
      </c>
    </row>
    <row r="74" spans="1:30" x14ac:dyDescent="0.25">
      <c r="A74">
        <v>3</v>
      </c>
      <c r="B74" t="s">
        <v>113</v>
      </c>
      <c r="C74" t="s">
        <v>8</v>
      </c>
      <c r="D74">
        <f>_xlfn.XLOOKUP(A74,PeriodMap!$A$2:$A$45,PeriodMap!$B$2:$B$45)</f>
        <v>2025</v>
      </c>
      <c r="E74" t="s">
        <v>304</v>
      </c>
      <c r="F74" t="s">
        <v>307</v>
      </c>
      <c r="G74" t="s">
        <v>6</v>
      </c>
      <c r="H74" t="s">
        <v>98</v>
      </c>
      <c r="I74" t="s">
        <v>34</v>
      </c>
      <c r="J74" t="s">
        <v>110</v>
      </c>
      <c r="K74">
        <f>_xlfn.XLOOKUP($B74,EnergyStorTechnologies!$A$2:$A$10,EnergyStorTechnologies!$D$2:$D$10)</f>
        <v>0.16666700000000001</v>
      </c>
      <c r="L74" s="5">
        <f>_xlfn.XLOOKUP($B74,EnergyStorTechnologies!$A$2:$A$10,EnergyStorTechnologies!$E$2:$E$10)</f>
        <v>0.16666700000000001</v>
      </c>
      <c r="M74" t="s">
        <v>111</v>
      </c>
      <c r="N74">
        <f>_xlfn.XLOOKUP(_xlfn.CONCAT($B74,$D74+1),EST_DeratingDepthOfDischarge!$E$2:$E$73,EST_DeratingDepthOfDischarge!$C$2:$C$73)</f>
        <v>0</v>
      </c>
      <c r="O74">
        <f>_xlfn.XLOOKUP(_xlfn.CONCAT($B74,$D74+1),EST_DeratingDepthOfDischarge!$E$2:$E$73,EST_DeratingDepthOfDischarge!$D$2:$D$73)</f>
        <v>0.9</v>
      </c>
      <c r="P74" s="1">
        <f>_xlfn.XLOOKUP(_xlfn.CONCAT($B74,$D74+1),EST_EfficiencyCost!$G$2:$G$757,EST_EfficiencyCost!$F$2:$F$757)</f>
        <v>0.8</v>
      </c>
      <c r="Q74">
        <f>_xlfn.XLOOKUP(_xlfn.CONCAT($B74,$D74+1),EST_Lifetime!$E$2:$E$73,EST_Lifetime!$C$2:$C$73)</f>
        <v>10</v>
      </c>
      <c r="R74" s="10">
        <f>_xlfn.XLOOKUP(_xlfn.CONCAT($B74,$D74+1),EST_Lifetime!$E$2:$E$73,EST_Lifetime!$D$2:$D$73)</f>
        <v>4029.8949320000002</v>
      </c>
      <c r="S74" s="86">
        <f>_xlfn.XLOOKUP(_xlfn.CONCAT($B74,$D74+1),EST_EfficiencyCost!$G$2:$G$757,EST_EfficiencyCost!$E$2:$E$757)/1000</f>
        <v>1.800640759</v>
      </c>
      <c r="T74" s="15">
        <f>IFERROR(SUMIFS(EST_LegacyDetails!$D$2:$D$2701,EST_LegacyDetails!$G$2:$G$2701,_xlfn.CONCAT($B74,$C74),EST_LegacyDetails!$E$2:$E$2701,"&gt;="&amp;(D74-2023))*1000,0)</f>
        <v>0</v>
      </c>
      <c r="U74" s="101">
        <f>IFERROR(SUMIFS(EST_CapAddBounds!$F$2:$F$5959,EST_CapAddBounds!$H$2:$H$5959,_xlfn.CONCAT($B74,$C74),EST_CapAddBounds!$E$2:$E$5959,"&lt;="&amp;D74)*1000,0)</f>
        <v>0</v>
      </c>
      <c r="V74" s="101">
        <f>IFERROR(SUMIFS(EST_CapAddBounds!$G$2:$G$5959,EST_CapAddBounds!$H$2:$H$5959,_xlfn.CONCAT($B74,$C74),EST_CapAddBounds!$E$2:$E$5959,"&lt;="&amp;D74)*1000,0)</f>
        <v>251.37500200000002</v>
      </c>
      <c r="W74" s="10">
        <v>0</v>
      </c>
      <c r="X74">
        <v>0.09</v>
      </c>
      <c r="Z74" s="63">
        <f t="shared" si="45"/>
        <v>0.89442719099991586</v>
      </c>
      <c r="AA74" s="63">
        <f t="shared" si="46"/>
        <v>0.89442719099991586</v>
      </c>
      <c r="AB74" s="64">
        <f t="shared" si="47"/>
        <v>10</v>
      </c>
      <c r="AC74" s="65">
        <f t="shared" si="48"/>
        <v>0.15582008990903373</v>
      </c>
      <c r="AD74" s="66">
        <f t="shared" si="44"/>
        <v>11.555896034017159</v>
      </c>
    </row>
    <row r="75" spans="1:30" s="19" customFormat="1" x14ac:dyDescent="0.25">
      <c r="A75" s="19">
        <v>3</v>
      </c>
      <c r="B75" s="19" t="s">
        <v>114</v>
      </c>
      <c r="C75" s="19" t="s">
        <v>8</v>
      </c>
      <c r="D75" s="19">
        <f>_xlfn.XLOOKUP(A75,PeriodMap!$A$2:$A$45,PeriodMap!$B$2:$B$45)</f>
        <v>2025</v>
      </c>
      <c r="E75" s="19" t="s">
        <v>304</v>
      </c>
      <c r="F75" s="19" t="s">
        <v>327</v>
      </c>
      <c r="G75" s="19" t="s">
        <v>6</v>
      </c>
      <c r="H75" s="19" t="s">
        <v>98</v>
      </c>
      <c r="I75" s="19" t="s">
        <v>34</v>
      </c>
      <c r="J75" s="19" t="s">
        <v>110</v>
      </c>
      <c r="K75" s="19">
        <f>_xlfn.XLOOKUP($B75,EnergyStorTechnologies!$A$2:$A$10,EnergyStorTechnologies!$D$2:$D$10)</f>
        <v>0.16666666699999999</v>
      </c>
      <c r="L75" s="5">
        <f>_xlfn.XLOOKUP($B75,EnergyStorTechnologies!$A$2:$A$10,EnergyStorTechnologies!$E$2:$E$10)</f>
        <v>0.16666666699999999</v>
      </c>
      <c r="M75" s="19" t="s">
        <v>111</v>
      </c>
      <c r="N75" s="19">
        <f>_xlfn.XLOOKUP(_xlfn.CONCAT($B75,$D75+1),EST_DeratingDepthOfDischarge!$E$2:$E$73,EST_DeratingDepthOfDischarge!$C$2:$C$73)</f>
        <v>0</v>
      </c>
      <c r="O75" s="19">
        <f>_xlfn.XLOOKUP(_xlfn.CONCAT($B75,$D75+1),EST_DeratingDepthOfDischarge!$E$2:$E$73,EST_DeratingDepthOfDischarge!$D$2:$D$73)</f>
        <v>0.9</v>
      </c>
      <c r="P75" s="39">
        <f>_xlfn.XLOOKUP(_xlfn.CONCAT($B75,$D75+1),EST_EfficiencyCost!$G$2:$G$757,EST_EfficiencyCost!$F$2:$F$757)</f>
        <v>0.75</v>
      </c>
      <c r="Q75" s="19">
        <f>_xlfn.XLOOKUP(_xlfn.CONCAT($B75,$D75+1),EST_Lifetime!$E$2:$E$73,EST_Lifetime!$C$2:$C$73)</f>
        <v>40</v>
      </c>
      <c r="R75" s="19">
        <f>_xlfn.XLOOKUP(_xlfn.CONCAT($B75,$D75+1),EST_Lifetime!$E$2:$E$73,EST_Lifetime!$D$2:$D$73)</f>
        <v>50000</v>
      </c>
      <c r="S75" s="87">
        <f>_xlfn.XLOOKUP(_xlfn.CONCAT($B75,$D75+1),EST_EfficiencyCost!$G$2:$G$757,EST_EfficiencyCost!$E$2:$E$757)/1000</f>
        <v>1.9001303219999999</v>
      </c>
      <c r="T75" s="40">
        <f>IFERROR(SUMIFS(EST_LegacyDetails!$D$2:$D$2701,EST_LegacyDetails!$G$2:$G$2701,_xlfn.CONCAT($B75,$C75),EST_LegacyDetails!$E$2:$E$2701,"&gt;="&amp;(D75-2023))*1000,0)</f>
        <v>12033.6</v>
      </c>
      <c r="U75" s="102">
        <f>IFERROR(SUMIFS(EST_CapAddBounds!$F$2:$F$5959,EST_CapAddBounds!$H$2:$H$5959,_xlfn.CONCAT($B75,$C75),EST_CapAddBounds!$E$2:$E$5959,"&lt;="&amp;D75)*1000,0)</f>
        <v>0</v>
      </c>
      <c r="V75" s="102">
        <f>IFERROR(SUMIFS(EST_CapAddBounds!$G$2:$G$5959,EST_CapAddBounds!$H$2:$H$5959,_xlfn.CONCAT($B75,$C75),EST_CapAddBounds!$E$2:$E$5959,"&lt;="&amp;D75)*1000,0)</f>
        <v>0</v>
      </c>
      <c r="W75" s="53">
        <v>0</v>
      </c>
      <c r="X75" s="19">
        <v>0.09</v>
      </c>
      <c r="Y75" s="43"/>
      <c r="Z75" s="67">
        <f t="shared" si="45"/>
        <v>0.8660254037844386</v>
      </c>
      <c r="AA75" s="67">
        <f t="shared" si="46"/>
        <v>0.8660254037844386</v>
      </c>
      <c r="AB75" s="68">
        <f t="shared" si="47"/>
        <v>40</v>
      </c>
      <c r="AC75" s="69">
        <f t="shared" si="48"/>
        <v>9.2959609221097042E-2</v>
      </c>
      <c r="AD75" s="66">
        <f t="shared" si="44"/>
        <v>20.440386291649428</v>
      </c>
    </row>
    <row r="76" spans="1:30" s="48" customFormat="1" x14ac:dyDescent="0.25">
      <c r="A76" s="48">
        <v>3</v>
      </c>
      <c r="B76" s="48" t="s">
        <v>109</v>
      </c>
      <c r="C76" s="48" t="s">
        <v>80</v>
      </c>
      <c r="D76" s="48">
        <f>_xlfn.XLOOKUP(A76,PeriodMap!$A$2:$A$45,PeriodMap!$B$2:$B$45)</f>
        <v>2025</v>
      </c>
      <c r="E76" s="48" t="s">
        <v>304</v>
      </c>
      <c r="F76" s="48" t="s">
        <v>305</v>
      </c>
      <c r="G76" s="48" t="s">
        <v>6</v>
      </c>
      <c r="H76" s="48" t="s">
        <v>98</v>
      </c>
      <c r="I76" s="48" t="s">
        <v>34</v>
      </c>
      <c r="J76" s="48" t="s">
        <v>110</v>
      </c>
      <c r="K76" s="48">
        <f>AVERAGE(K72,K68,K64,K60,K56)</f>
        <v>0.5</v>
      </c>
      <c r="L76" s="48">
        <f>AVERAGE(L72,L68,L64,L60,L56)</f>
        <v>0.5</v>
      </c>
      <c r="M76" s="48" t="s">
        <v>111</v>
      </c>
      <c r="N76" s="48">
        <f t="shared" ref="N76:S76" si="49">AVERAGE(N72,N68,N64,N60,N56)</f>
        <v>0</v>
      </c>
      <c r="O76" s="48">
        <f t="shared" si="49"/>
        <v>0.9</v>
      </c>
      <c r="P76" s="54">
        <f t="shared" si="49"/>
        <v>0.8</v>
      </c>
      <c r="Q76" s="49">
        <f t="shared" si="49"/>
        <v>10</v>
      </c>
      <c r="R76" s="49">
        <f t="shared" si="49"/>
        <v>4029.8949320000002</v>
      </c>
      <c r="S76" s="55">
        <f t="shared" si="49"/>
        <v>2.247515108</v>
      </c>
      <c r="T76" s="56">
        <f>T56+T60+T64+T68+T72</f>
        <v>0</v>
      </c>
      <c r="U76" s="56">
        <f t="shared" ref="U76:V76" si="50">U56+U60+U64+U68+U72</f>
        <v>0</v>
      </c>
      <c r="V76" s="56">
        <f t="shared" si="50"/>
        <v>584.11372400000005</v>
      </c>
      <c r="W76" s="49">
        <f>AVERAGE(W56,W60,W64,W68,W72)</f>
        <v>0</v>
      </c>
      <c r="X76" s="57">
        <f>AVERAGE(X56,X60,X64,X68,X72)</f>
        <v>0.09</v>
      </c>
      <c r="Z76" s="54">
        <f>AVERAGE(Z56,Z60,Z64,Z68,Z72)</f>
        <v>0.89442719099991597</v>
      </c>
      <c r="AA76" s="54">
        <f>AVERAGE(AA56,AA60,AA64,AA68,AA72)</f>
        <v>0.89442719099991597</v>
      </c>
      <c r="AB76" s="54">
        <f t="shared" ref="AB76:AD76" si="51">AVERAGE(AB56,AB60,AB64,AB68,AB72)</f>
        <v>10</v>
      </c>
      <c r="AC76" s="54">
        <f t="shared" si="51"/>
        <v>0.15582008990903373</v>
      </c>
      <c r="AD76" s="54">
        <f t="shared" si="51"/>
        <v>14.423782641327429</v>
      </c>
    </row>
    <row r="77" spans="1:30" s="48" customFormat="1" x14ac:dyDescent="0.25">
      <c r="A77" s="48">
        <v>3</v>
      </c>
      <c r="B77" s="48" t="s">
        <v>112</v>
      </c>
      <c r="C77" s="48" t="s">
        <v>80</v>
      </c>
      <c r="D77" s="48">
        <f>_xlfn.XLOOKUP(A77,PeriodMap!$A$2:$A$45,PeriodMap!$B$2:$B$45)</f>
        <v>2025</v>
      </c>
      <c r="E77" s="48" t="s">
        <v>304</v>
      </c>
      <c r="F77" s="48" t="s">
        <v>306</v>
      </c>
      <c r="G77" s="48" t="s">
        <v>6</v>
      </c>
      <c r="H77" s="48" t="s">
        <v>98</v>
      </c>
      <c r="I77" s="48" t="s">
        <v>34</v>
      </c>
      <c r="J77" s="48" t="s">
        <v>110</v>
      </c>
      <c r="K77" s="48">
        <f t="shared" ref="K77:L77" si="52">AVERAGE(K73,K69,K65,K61,K57)</f>
        <v>0.25</v>
      </c>
      <c r="L77" s="48">
        <f t="shared" si="52"/>
        <v>0.25</v>
      </c>
      <c r="M77" s="48" t="s">
        <v>111</v>
      </c>
      <c r="N77" s="48">
        <f t="shared" ref="N77:S77" si="53">AVERAGE(N73,N69,N65,N61,N57)</f>
        <v>0</v>
      </c>
      <c r="O77" s="48">
        <f t="shared" si="53"/>
        <v>0.9</v>
      </c>
      <c r="P77" s="54">
        <f t="shared" si="53"/>
        <v>0.8</v>
      </c>
      <c r="Q77" s="49">
        <f t="shared" si="53"/>
        <v>10</v>
      </c>
      <c r="R77" s="49">
        <f t="shared" si="53"/>
        <v>4029.8949320000002</v>
      </c>
      <c r="S77" s="55">
        <f t="shared" si="53"/>
        <v>1.9123593459999999</v>
      </c>
      <c r="T77" s="56">
        <f>T57+T61+T65+T69+T73</f>
        <v>0</v>
      </c>
      <c r="U77" s="56">
        <f t="shared" ref="U77:V77" si="54">U57+U61+U65+U69+U73</f>
        <v>0</v>
      </c>
      <c r="V77" s="56">
        <f t="shared" si="54"/>
        <v>1168.227445</v>
      </c>
      <c r="W77" s="49">
        <f t="shared" ref="W77:X77" si="55">AVERAGE(W57,W61,W65,W69,W73)</f>
        <v>0</v>
      </c>
      <c r="X77" s="57">
        <f t="shared" si="55"/>
        <v>0.09</v>
      </c>
      <c r="Z77" s="54">
        <f t="shared" ref="Z77:AD77" si="56">AVERAGE(Z57,Z61,Z65,Z69,Z73)</f>
        <v>0.89442719099991597</v>
      </c>
      <c r="AA77" s="54">
        <f t="shared" si="56"/>
        <v>0.89442719099991597</v>
      </c>
      <c r="AB77" s="54">
        <f t="shared" si="56"/>
        <v>10</v>
      </c>
      <c r="AC77" s="54">
        <f t="shared" si="56"/>
        <v>0.15582008990903373</v>
      </c>
      <c r="AD77" s="54">
        <f t="shared" si="56"/>
        <v>12.27286768424031</v>
      </c>
    </row>
    <row r="78" spans="1:30" s="48" customFormat="1" x14ac:dyDescent="0.25">
      <c r="A78" s="48">
        <v>3</v>
      </c>
      <c r="B78" s="48" t="s">
        <v>113</v>
      </c>
      <c r="C78" s="48" t="s">
        <v>80</v>
      </c>
      <c r="D78" s="48">
        <f>_xlfn.XLOOKUP(A78,PeriodMap!$A$2:$A$45,PeriodMap!$B$2:$B$45)</f>
        <v>2025</v>
      </c>
      <c r="E78" s="48" t="s">
        <v>304</v>
      </c>
      <c r="F78" s="48" t="s">
        <v>307</v>
      </c>
      <c r="G78" s="48" t="s">
        <v>6</v>
      </c>
      <c r="H78" s="48" t="s">
        <v>98</v>
      </c>
      <c r="I78" s="48" t="s">
        <v>34</v>
      </c>
      <c r="J78" s="48" t="s">
        <v>110</v>
      </c>
      <c r="K78" s="48">
        <f t="shared" ref="K78:L78" si="57">AVERAGE(K74,K70,K66,K62,K58)</f>
        <v>0.16666700000000001</v>
      </c>
      <c r="L78" s="48">
        <f t="shared" si="57"/>
        <v>0.16666700000000001</v>
      </c>
      <c r="M78" s="48" t="s">
        <v>111</v>
      </c>
      <c r="N78" s="48">
        <f t="shared" ref="N78:S78" si="58">AVERAGE(N74,N70,N66,N62,N58)</f>
        <v>0</v>
      </c>
      <c r="O78" s="48">
        <f t="shared" si="58"/>
        <v>0.9</v>
      </c>
      <c r="P78" s="54">
        <f t="shared" si="58"/>
        <v>0.8</v>
      </c>
      <c r="Q78" s="49">
        <f t="shared" si="58"/>
        <v>10</v>
      </c>
      <c r="R78" s="49">
        <f t="shared" si="58"/>
        <v>4029.8949320000002</v>
      </c>
      <c r="S78" s="55">
        <f t="shared" si="58"/>
        <v>1.8006407589999998</v>
      </c>
      <c r="T78" s="56">
        <f>T58+T62+T66+T70+T74</f>
        <v>0</v>
      </c>
      <c r="U78" s="56">
        <f t="shared" ref="U78:V78" si="59">U58+U62+U66+U70+U74</f>
        <v>0</v>
      </c>
      <c r="V78" s="56">
        <f t="shared" si="59"/>
        <v>1752.341167</v>
      </c>
      <c r="W78" s="49">
        <f t="shared" ref="W78:X78" si="60">AVERAGE(W58,W62,W66,W70,W74)</f>
        <v>0</v>
      </c>
      <c r="X78" s="57">
        <f t="shared" si="60"/>
        <v>0.09</v>
      </c>
      <c r="Z78" s="54">
        <f t="shared" ref="Z78:AD78" si="61">AVERAGE(Z58,Z62,Z66,Z70,Z74)</f>
        <v>0.89442719099991597</v>
      </c>
      <c r="AA78" s="54">
        <f t="shared" si="61"/>
        <v>0.89442719099991597</v>
      </c>
      <c r="AB78" s="54">
        <f t="shared" si="61"/>
        <v>10</v>
      </c>
      <c r="AC78" s="54">
        <f t="shared" si="61"/>
        <v>0.15582008990903373</v>
      </c>
      <c r="AD78" s="54">
        <f t="shared" si="61"/>
        <v>11.555896034017159</v>
      </c>
    </row>
    <row r="79" spans="1:30" s="51" customFormat="1" x14ac:dyDescent="0.25">
      <c r="A79" s="51">
        <v>3</v>
      </c>
      <c r="B79" s="51" t="s">
        <v>114</v>
      </c>
      <c r="C79" s="51" t="s">
        <v>80</v>
      </c>
      <c r="D79" s="51">
        <f>_xlfn.XLOOKUP(A79,PeriodMap!$A$2:$A$45,PeriodMap!$B$2:$B$45)</f>
        <v>2025</v>
      </c>
      <c r="E79" s="51" t="s">
        <v>304</v>
      </c>
      <c r="F79" s="51" t="s">
        <v>327</v>
      </c>
      <c r="G79" s="51" t="s">
        <v>6</v>
      </c>
      <c r="H79" s="51" t="s">
        <v>98</v>
      </c>
      <c r="I79" s="51" t="s">
        <v>34</v>
      </c>
      <c r="J79" s="51" t="s">
        <v>110</v>
      </c>
      <c r="K79" s="51">
        <f t="shared" ref="K79:L79" si="62">AVERAGE(K75,K71,K67,K63,K59)</f>
        <v>0.16666666699999999</v>
      </c>
      <c r="L79" s="51">
        <f t="shared" si="62"/>
        <v>0.16666666699999999</v>
      </c>
      <c r="M79" s="51" t="s">
        <v>111</v>
      </c>
      <c r="N79" s="51">
        <f t="shared" ref="N79:S79" si="63">AVERAGE(N75,N71,N67,N63,N59)</f>
        <v>0</v>
      </c>
      <c r="O79" s="51">
        <f t="shared" si="63"/>
        <v>0.9</v>
      </c>
      <c r="P79" s="58">
        <f t="shared" si="63"/>
        <v>0.75</v>
      </c>
      <c r="Q79" s="59">
        <f t="shared" si="63"/>
        <v>40</v>
      </c>
      <c r="R79" s="59">
        <f t="shared" si="63"/>
        <v>50000</v>
      </c>
      <c r="S79" s="60">
        <f t="shared" si="63"/>
        <v>1.9001303219999996</v>
      </c>
      <c r="T79" s="61">
        <f>T59+T63+T67+T71+T75</f>
        <v>28473.599999999999</v>
      </c>
      <c r="U79" s="61">
        <f t="shared" ref="U79:V79" si="64">U59+U63+U67+U71+U75</f>
        <v>0</v>
      </c>
      <c r="V79" s="61">
        <f t="shared" si="64"/>
        <v>0</v>
      </c>
      <c r="W79" s="59">
        <f t="shared" ref="W79:X79" si="65">AVERAGE(W59,W63,W67,W71,W75)</f>
        <v>0</v>
      </c>
      <c r="X79" s="62">
        <f t="shared" si="65"/>
        <v>0.09</v>
      </c>
      <c r="Z79" s="58">
        <f t="shared" ref="Z79:AD79" si="66">AVERAGE(Z59,Z63,Z67,Z71,Z75)</f>
        <v>0.8660254037844386</v>
      </c>
      <c r="AA79" s="58">
        <f t="shared" si="66"/>
        <v>0.8660254037844386</v>
      </c>
      <c r="AB79" s="58">
        <f t="shared" si="66"/>
        <v>40</v>
      </c>
      <c r="AC79" s="58">
        <f t="shared" si="66"/>
        <v>9.2959609221097042E-2</v>
      </c>
      <c r="AD79" s="58">
        <f t="shared" si="66"/>
        <v>20.440386291649428</v>
      </c>
    </row>
    <row r="80" spans="1:30" x14ac:dyDescent="0.25">
      <c r="A80">
        <v>4</v>
      </c>
      <c r="B80" t="s">
        <v>109</v>
      </c>
      <c r="C80" t="s">
        <v>12</v>
      </c>
      <c r="D80">
        <f>_xlfn.XLOOKUP(A80,PeriodMap!$A$2:$A$45,PeriodMap!$B$2:$B$45)</f>
        <v>2029</v>
      </c>
      <c r="E80" t="s">
        <v>304</v>
      </c>
      <c r="F80" t="s">
        <v>305</v>
      </c>
      <c r="G80" t="s">
        <v>6</v>
      </c>
      <c r="H80" t="s">
        <v>98</v>
      </c>
      <c r="I80" t="s">
        <v>34</v>
      </c>
      <c r="J80" t="s">
        <v>110</v>
      </c>
      <c r="K80">
        <f>_xlfn.XLOOKUP($B80,EnergyStorTechnologies!$A$2:$A$10,EnergyStorTechnologies!$D$2:$D$10)</f>
        <v>0.5</v>
      </c>
      <c r="L80" s="5">
        <f>_xlfn.XLOOKUP($B80,EnergyStorTechnologies!$A$2:$A$10,EnergyStorTechnologies!$E$2:$E$10)</f>
        <v>0.5</v>
      </c>
      <c r="M80" t="s">
        <v>111</v>
      </c>
      <c r="N80">
        <f>_xlfn.XLOOKUP(_xlfn.CONCAT($B80,$D80+1),EST_DeratingDepthOfDischarge!$E$2:$E$73,EST_DeratingDepthOfDischarge!$C$2:$C$73)</f>
        <v>0</v>
      </c>
      <c r="O80">
        <f>_xlfn.XLOOKUP(_xlfn.CONCAT($B80,$D80+1),EST_DeratingDepthOfDischarge!$E$2:$E$73,EST_DeratingDepthOfDischarge!$D$2:$D$73)</f>
        <v>0.9</v>
      </c>
      <c r="P80" s="1">
        <f>_xlfn.XLOOKUP(_xlfn.CONCAT($B80,$D80+1),EST_EfficiencyCost!$G$2:$G$757,EST_EfficiencyCost!$F$2:$F$757)</f>
        <v>0.8</v>
      </c>
      <c r="Q80">
        <f>_xlfn.XLOOKUP(_xlfn.CONCAT($B80,$D80+1),EST_Lifetime!$E$2:$E$73,EST_Lifetime!$C$2:$C$73)</f>
        <v>10</v>
      </c>
      <c r="R80" s="10">
        <f>_xlfn.XLOOKUP(_xlfn.CONCAT($B80,$D80+1),EST_Lifetime!$E$2:$E$73,EST_Lifetime!$D$2:$D$73)</f>
        <v>4362.0878750000002</v>
      </c>
      <c r="S80" s="86">
        <f>_xlfn.XLOOKUP(_xlfn.CONCAT($B80,$D80+1),EST_EfficiencyCost!$G$2:$G$757,EST_EfficiencyCost!$E$2:$E$757)/1000</f>
        <v>1.8588382670000001</v>
      </c>
      <c r="T80" s="15">
        <f>IFERROR(SUMIFS(EST_LegacyDetails!$D$2:$D$2701,EST_LegacyDetails!$G$2:$G$2701,_xlfn.CONCAT($B80,$C80),EST_LegacyDetails!$E$2:$E$2701,"&gt;="&amp;(D80-2023))*1000,0)</f>
        <v>0</v>
      </c>
      <c r="U80" s="101">
        <f>IFERROR(SUMIFS(EST_CapAddBounds!$F$2:$F$5959,EST_CapAddBounds!$H$2:$H$5959,_xlfn.CONCAT($B80,$C80),EST_CapAddBounds!$E$2:$E$5959,"&lt;="&amp;D80)*1000,0)</f>
        <v>2040</v>
      </c>
      <c r="V80" s="101">
        <f>IFERROR(SUMIFS(EST_CapAddBounds!$G$2:$G$5959,EST_CapAddBounds!$H$2:$H$5959,_xlfn.CONCAT($B80,$C80),EST_CapAddBounds!$E$2:$E$5959,"&lt;="&amp;D80)*1000,0)</f>
        <v>6430.5528680000016</v>
      </c>
      <c r="W80" s="10">
        <v>0</v>
      </c>
      <c r="X80">
        <v>0.09</v>
      </c>
      <c r="Y80" s="35"/>
      <c r="Z80" s="63">
        <f>SQRT(P80)</f>
        <v>0.89442719099991586</v>
      </c>
      <c r="AA80" s="63">
        <f>Z80</f>
        <v>0.89442719099991586</v>
      </c>
      <c r="AB80" s="64">
        <f>Q80</f>
        <v>10</v>
      </c>
      <c r="AC80" s="65">
        <f>X80/(1-(1+X80)^(-AB80))</f>
        <v>0.15582008990903373</v>
      </c>
      <c r="AD80" s="66">
        <f t="shared" ref="AD80:AD99" si="67">S80/AC80</f>
        <v>11.929387719421623</v>
      </c>
    </row>
    <row r="81" spans="1:30" x14ac:dyDescent="0.25">
      <c r="A81">
        <v>4</v>
      </c>
      <c r="B81" t="s">
        <v>112</v>
      </c>
      <c r="C81" t="s">
        <v>12</v>
      </c>
      <c r="D81">
        <f>_xlfn.XLOOKUP(A81,PeriodMap!$A$2:$A$45,PeriodMap!$B$2:$B$45)</f>
        <v>2029</v>
      </c>
      <c r="E81" t="s">
        <v>304</v>
      </c>
      <c r="F81" t="s">
        <v>306</v>
      </c>
      <c r="G81" t="s">
        <v>6</v>
      </c>
      <c r="H81" t="s">
        <v>98</v>
      </c>
      <c r="I81" t="s">
        <v>34</v>
      </c>
      <c r="J81" t="s">
        <v>110</v>
      </c>
      <c r="K81">
        <f>_xlfn.XLOOKUP($B81,EnergyStorTechnologies!$A$2:$A$10,EnergyStorTechnologies!$D$2:$D$10)</f>
        <v>0.25</v>
      </c>
      <c r="L81" s="5">
        <f>_xlfn.XLOOKUP($B81,EnergyStorTechnologies!$A$2:$A$10,EnergyStorTechnologies!$E$2:$E$10)</f>
        <v>0.25</v>
      </c>
      <c r="M81" t="s">
        <v>111</v>
      </c>
      <c r="N81">
        <f>_xlfn.XLOOKUP(_xlfn.CONCAT($B81,$D81+1),EST_DeratingDepthOfDischarge!$E$2:$E$73,EST_DeratingDepthOfDischarge!$C$2:$C$73)</f>
        <v>0</v>
      </c>
      <c r="O81">
        <f>_xlfn.XLOOKUP(_xlfn.CONCAT($B81,$D81+1),EST_DeratingDepthOfDischarge!$E$2:$E$73,EST_DeratingDepthOfDischarge!$D$2:$D$73)</f>
        <v>0.9</v>
      </c>
      <c r="P81" s="1">
        <f>_xlfn.XLOOKUP(_xlfn.CONCAT($B81,$D81+1),EST_EfficiencyCost!$G$2:$G$757,EST_EfficiencyCost!$F$2:$F$757)</f>
        <v>0.8</v>
      </c>
      <c r="Q81">
        <f>_xlfn.XLOOKUP(_xlfn.CONCAT($B81,$D81+1),EST_Lifetime!$E$2:$E$73,EST_Lifetime!$C$2:$C$73)</f>
        <v>10</v>
      </c>
      <c r="R81" s="10">
        <f>_xlfn.XLOOKUP(_xlfn.CONCAT($B81,$D81+1),EST_Lifetime!$E$2:$E$73,EST_Lifetime!$D$2:$D$73)</f>
        <v>4362.0878750000002</v>
      </c>
      <c r="S81" s="86">
        <f>_xlfn.XLOOKUP(_xlfn.CONCAT($B81,$D81+1),EST_EfficiencyCost!$G$2:$G$757,EST_EfficiencyCost!$E$2:$E$757)/1000</f>
        <v>1.581643087</v>
      </c>
      <c r="T81" s="15">
        <f>IFERROR(SUMIFS(EST_LegacyDetails!$D$2:$D$2701,EST_LegacyDetails!$G$2:$G$2701,_xlfn.CONCAT($B81,$C81),EST_LegacyDetails!$E$2:$E$2701,"&gt;="&amp;(D81-2023))*1000,0)</f>
        <v>0</v>
      </c>
      <c r="U81" s="101">
        <f>IFERROR(SUMIFS(EST_CapAddBounds!$F$2:$F$5959,EST_CapAddBounds!$H$2:$H$5959,_xlfn.CONCAT($B81,$C81),EST_CapAddBounds!$E$2:$E$5959,"&lt;="&amp;D81)*1000,0)</f>
        <v>0</v>
      </c>
      <c r="V81" s="101">
        <f>IFERROR(SUMIFS(EST_CapAddBounds!$G$2:$G$5959,EST_CapAddBounds!$H$2:$H$5959,_xlfn.CONCAT($B81,$C81),EST_CapAddBounds!$E$2:$E$5959,"&lt;="&amp;D81)*1000,0)</f>
        <v>9604.7536159999981</v>
      </c>
      <c r="W81" s="10">
        <v>0</v>
      </c>
      <c r="X81">
        <v>0.09</v>
      </c>
      <c r="Z81" s="63">
        <f t="shared" ref="Z81:Z99" si="68">SQRT(P81)</f>
        <v>0.89442719099991586</v>
      </c>
      <c r="AA81" s="63">
        <f t="shared" ref="AA81:AA99" si="69">Z81</f>
        <v>0.89442719099991586</v>
      </c>
      <c r="AB81" s="64">
        <f t="shared" ref="AB81:AB99" si="70">Q81</f>
        <v>10</v>
      </c>
      <c r="AC81" s="65">
        <f t="shared" ref="AC81:AC99" si="71">X81/(1-(1+X81)^-AB81)</f>
        <v>0.15582008990903373</v>
      </c>
      <c r="AD81" s="66">
        <f t="shared" si="67"/>
        <v>10.150443937770463</v>
      </c>
    </row>
    <row r="82" spans="1:30" x14ac:dyDescent="0.25">
      <c r="A82">
        <v>4</v>
      </c>
      <c r="B82" t="s">
        <v>113</v>
      </c>
      <c r="C82" t="s">
        <v>12</v>
      </c>
      <c r="D82">
        <f>_xlfn.XLOOKUP(A82,PeriodMap!$A$2:$A$45,PeriodMap!$B$2:$B$45)</f>
        <v>2029</v>
      </c>
      <c r="E82" t="s">
        <v>304</v>
      </c>
      <c r="F82" t="s">
        <v>307</v>
      </c>
      <c r="G82" t="s">
        <v>6</v>
      </c>
      <c r="H82" t="s">
        <v>98</v>
      </c>
      <c r="I82" t="s">
        <v>34</v>
      </c>
      <c r="J82" t="s">
        <v>110</v>
      </c>
      <c r="K82">
        <f>_xlfn.XLOOKUP($B82,EnergyStorTechnologies!$A$2:$A$10,EnergyStorTechnologies!$D$2:$D$10)</f>
        <v>0.16666700000000001</v>
      </c>
      <c r="L82" s="5">
        <f>_xlfn.XLOOKUP($B82,EnergyStorTechnologies!$A$2:$A$10,EnergyStorTechnologies!$E$2:$E$10)</f>
        <v>0.16666700000000001</v>
      </c>
      <c r="M82" t="s">
        <v>111</v>
      </c>
      <c r="N82">
        <f>_xlfn.XLOOKUP(_xlfn.CONCAT($B82,$D82+1),EST_DeratingDepthOfDischarge!$E$2:$E$73,EST_DeratingDepthOfDischarge!$C$2:$C$73)</f>
        <v>0</v>
      </c>
      <c r="O82">
        <f>_xlfn.XLOOKUP(_xlfn.CONCAT($B82,$D82+1),EST_DeratingDepthOfDischarge!$E$2:$E$73,EST_DeratingDepthOfDischarge!$D$2:$D$73)</f>
        <v>0.9</v>
      </c>
      <c r="P82" s="1">
        <f>_xlfn.XLOOKUP(_xlfn.CONCAT($B82,$D82+1),EST_EfficiencyCost!$G$2:$G$757,EST_EfficiencyCost!$F$2:$F$757)</f>
        <v>0.8</v>
      </c>
      <c r="Q82">
        <f>_xlfn.XLOOKUP(_xlfn.CONCAT($B82,$D82+1),EST_Lifetime!$E$2:$E$73,EST_Lifetime!$C$2:$C$73)</f>
        <v>10</v>
      </c>
      <c r="R82" s="10">
        <f>_xlfn.XLOOKUP(_xlfn.CONCAT($B82,$D82+1),EST_Lifetime!$E$2:$E$73,EST_Lifetime!$D$2:$D$73)</f>
        <v>4362.0878750000002</v>
      </c>
      <c r="S82" s="86">
        <f>_xlfn.XLOOKUP(_xlfn.CONCAT($B82,$D82+1),EST_EfficiencyCost!$G$2:$G$757,EST_EfficiencyCost!$E$2:$E$757)/1000</f>
        <v>1.4892446939999999</v>
      </c>
      <c r="T82" s="15">
        <f>IFERROR(SUMIFS(EST_LegacyDetails!$D$2:$D$2701,EST_LegacyDetails!$G$2:$G$2701,_xlfn.CONCAT($B82,$C82),EST_LegacyDetails!$E$2:$E$2701,"&gt;="&amp;(D82-2023))*1000,0)</f>
        <v>0</v>
      </c>
      <c r="U82" s="101">
        <f>IFERROR(SUMIFS(EST_CapAddBounds!$F$2:$F$5959,EST_CapAddBounds!$H$2:$H$5959,_xlfn.CONCAT($B82,$C82),EST_CapAddBounds!$E$2:$E$5959,"&lt;="&amp;D82)*1000,0)</f>
        <v>0</v>
      </c>
      <c r="V82" s="101">
        <f>IFERROR(SUMIFS(EST_CapAddBounds!$G$2:$G$5959,EST_CapAddBounds!$H$2:$H$5959,_xlfn.CONCAT($B82,$C82),EST_CapAddBounds!$E$2:$E$5959,"&lt;="&amp;D82)*1000,0)</f>
        <v>14407.130424000003</v>
      </c>
      <c r="W82" s="10">
        <v>0</v>
      </c>
      <c r="X82">
        <v>0.09</v>
      </c>
      <c r="Z82" s="63">
        <f t="shared" si="68"/>
        <v>0.89442719099991586</v>
      </c>
      <c r="AA82" s="63">
        <f t="shared" si="69"/>
        <v>0.89442719099991586</v>
      </c>
      <c r="AB82" s="64">
        <f t="shared" si="70"/>
        <v>10</v>
      </c>
      <c r="AC82" s="65">
        <f t="shared" si="71"/>
        <v>0.15582008990903373</v>
      </c>
      <c r="AD82" s="66">
        <f t="shared" si="67"/>
        <v>9.5574626793592952</v>
      </c>
    </row>
    <row r="83" spans="1:30" s="19" customFormat="1" x14ac:dyDescent="0.25">
      <c r="A83" s="19">
        <v>4</v>
      </c>
      <c r="B83" s="19" t="s">
        <v>114</v>
      </c>
      <c r="C83" s="19" t="s">
        <v>12</v>
      </c>
      <c r="D83" s="19">
        <f>_xlfn.XLOOKUP(A83,PeriodMap!$A$2:$A$45,PeriodMap!$B$2:$B$45)</f>
        <v>2029</v>
      </c>
      <c r="E83" s="19" t="s">
        <v>304</v>
      </c>
      <c r="F83" s="19" t="s">
        <v>327</v>
      </c>
      <c r="G83" s="19" t="s">
        <v>6</v>
      </c>
      <c r="H83" s="19" t="s">
        <v>98</v>
      </c>
      <c r="I83" s="19" t="s">
        <v>34</v>
      </c>
      <c r="J83" s="19" t="s">
        <v>110</v>
      </c>
      <c r="K83" s="19">
        <f>_xlfn.XLOOKUP($B83,EnergyStorTechnologies!$A$2:$A$10,EnergyStorTechnologies!$D$2:$D$10)</f>
        <v>0.16666666699999999</v>
      </c>
      <c r="L83" s="5">
        <f>_xlfn.XLOOKUP($B83,EnergyStorTechnologies!$A$2:$A$10,EnergyStorTechnologies!$E$2:$E$10)</f>
        <v>0.16666666699999999</v>
      </c>
      <c r="M83" s="19" t="s">
        <v>111</v>
      </c>
      <c r="N83" s="19">
        <f>_xlfn.XLOOKUP(_xlfn.CONCAT($B83,$D83+1),EST_DeratingDepthOfDischarge!$E$2:$E$73,EST_DeratingDepthOfDischarge!$C$2:$C$73)</f>
        <v>0</v>
      </c>
      <c r="O83" s="19">
        <f>_xlfn.XLOOKUP(_xlfn.CONCAT($B83,$D83+1),EST_DeratingDepthOfDischarge!$E$2:$E$73,EST_DeratingDepthOfDischarge!$D$2:$D$73)</f>
        <v>0.9</v>
      </c>
      <c r="P83" s="39">
        <f>_xlfn.XLOOKUP(_xlfn.CONCAT($B83,$D83+1),EST_EfficiencyCost!$G$2:$G$757,EST_EfficiencyCost!$F$2:$F$757)</f>
        <v>0.75</v>
      </c>
      <c r="Q83" s="19">
        <f>_xlfn.XLOOKUP(_xlfn.CONCAT($B83,$D83+1),EST_Lifetime!$E$2:$E$73,EST_Lifetime!$C$2:$C$73)</f>
        <v>40</v>
      </c>
      <c r="R83" s="19">
        <f>_xlfn.XLOOKUP(_xlfn.CONCAT($B83,$D83+1),EST_Lifetime!$E$2:$E$73,EST_Lifetime!$D$2:$D$73)</f>
        <v>50000</v>
      </c>
      <c r="S83" s="87">
        <f>_xlfn.XLOOKUP(_xlfn.CONCAT($B83,$D83+1),EST_EfficiencyCost!$G$2:$G$757,EST_EfficiencyCost!$E$2:$E$757)/1000</f>
        <v>1.9001303219999999</v>
      </c>
      <c r="T83" s="40">
        <f>IFERROR(SUMIFS(EST_LegacyDetails!$D$2:$D$2701,EST_LegacyDetails!$G$2:$G$2701,_xlfn.CONCAT($B83,$C83),EST_LegacyDetails!$E$2:$E$2701,"&gt;="&amp;(D83-2023))*1000,0)</f>
        <v>0</v>
      </c>
      <c r="U83" s="102">
        <f>IFERROR(SUMIFS(EST_CapAddBounds!$F$2:$F$5959,EST_CapAddBounds!$H$2:$H$5959,_xlfn.CONCAT($B83,$C83),EST_CapAddBounds!$E$2:$E$5959,"&lt;="&amp;D83)*1000,0)</f>
        <v>4500</v>
      </c>
      <c r="V83" s="102">
        <f>IFERROR(SUMIFS(EST_CapAddBounds!$G$2:$G$5959,EST_CapAddBounds!$H$2:$H$5959,_xlfn.CONCAT($B83,$C83),EST_CapAddBounds!$E$2:$E$5959,"&lt;="&amp;D83)*1000,0)</f>
        <v>4500</v>
      </c>
      <c r="W83" s="53">
        <v>0</v>
      </c>
      <c r="X83" s="19">
        <v>0.09</v>
      </c>
      <c r="Y83" s="43"/>
      <c r="Z83" s="67">
        <f t="shared" si="68"/>
        <v>0.8660254037844386</v>
      </c>
      <c r="AA83" s="67">
        <f t="shared" si="69"/>
        <v>0.8660254037844386</v>
      </c>
      <c r="AB83" s="68">
        <f t="shared" si="70"/>
        <v>40</v>
      </c>
      <c r="AC83" s="69">
        <f t="shared" si="71"/>
        <v>9.2959609221097042E-2</v>
      </c>
      <c r="AD83" s="66">
        <f t="shared" si="67"/>
        <v>20.440386291649428</v>
      </c>
    </row>
    <row r="84" spans="1:30" x14ac:dyDescent="0.25">
      <c r="A84">
        <v>4</v>
      </c>
      <c r="B84" t="s">
        <v>109</v>
      </c>
      <c r="C84" t="s">
        <v>9</v>
      </c>
      <c r="D84">
        <f>_xlfn.XLOOKUP(A84,PeriodMap!$A$2:$A$45,PeriodMap!$B$2:$B$45)</f>
        <v>2029</v>
      </c>
      <c r="E84" t="s">
        <v>304</v>
      </c>
      <c r="F84" t="s">
        <v>305</v>
      </c>
      <c r="G84" t="s">
        <v>6</v>
      </c>
      <c r="H84" t="s">
        <v>98</v>
      </c>
      <c r="I84" t="s">
        <v>34</v>
      </c>
      <c r="J84" t="s">
        <v>110</v>
      </c>
      <c r="K84">
        <f>_xlfn.XLOOKUP($B84,EnergyStorTechnologies!$A$2:$A$10,EnergyStorTechnologies!$D$2:$D$10)</f>
        <v>0.5</v>
      </c>
      <c r="L84" s="5">
        <f>_xlfn.XLOOKUP($B84,EnergyStorTechnologies!$A$2:$A$10,EnergyStorTechnologies!$E$2:$E$10)</f>
        <v>0.5</v>
      </c>
      <c r="M84" t="s">
        <v>111</v>
      </c>
      <c r="N84">
        <f>_xlfn.XLOOKUP(_xlfn.CONCAT($B84,$D84+1),EST_DeratingDepthOfDischarge!$E$2:$E$73,EST_DeratingDepthOfDischarge!$C$2:$C$73)</f>
        <v>0</v>
      </c>
      <c r="O84">
        <f>_xlfn.XLOOKUP(_xlfn.CONCAT($B84,$D84+1),EST_DeratingDepthOfDischarge!$E$2:$E$73,EST_DeratingDepthOfDischarge!$D$2:$D$73)</f>
        <v>0.9</v>
      </c>
      <c r="P84" s="1">
        <f>_xlfn.XLOOKUP(_xlfn.CONCAT($B84,$D84+1),EST_EfficiencyCost!$G$2:$G$757,EST_EfficiencyCost!$F$2:$F$757)</f>
        <v>0.8</v>
      </c>
      <c r="Q84">
        <f>_xlfn.XLOOKUP(_xlfn.CONCAT($B84,$D84+1),EST_Lifetime!$E$2:$E$73,EST_Lifetime!$C$2:$C$73)</f>
        <v>10</v>
      </c>
      <c r="R84" s="10">
        <f>_xlfn.XLOOKUP(_xlfn.CONCAT($B84,$D84+1),EST_Lifetime!$E$2:$E$73,EST_Lifetime!$D$2:$D$73)</f>
        <v>4362.0878750000002</v>
      </c>
      <c r="S84" s="86">
        <f>_xlfn.XLOOKUP(_xlfn.CONCAT($B84,$D84+1),EST_EfficiencyCost!$G$2:$G$757,EST_EfficiencyCost!$E$2:$E$757)/1000</f>
        <v>1.8588382670000001</v>
      </c>
      <c r="T84" s="15">
        <f>IFERROR(SUMIFS(EST_LegacyDetails!$D$2:$D$2701,EST_LegacyDetails!$G$2:$G$2701,_xlfn.CONCAT($B84,$C84),EST_LegacyDetails!$E$2:$E$2701,"&gt;="&amp;(D84-2023))*1000,0)</f>
        <v>0</v>
      </c>
      <c r="U84" s="101">
        <f>IFERROR(SUMIFS(EST_CapAddBounds!$F$2:$F$5959,EST_CapAddBounds!$H$2:$H$5959,_xlfn.CONCAT($B84,$C84),EST_CapAddBounds!$E$2:$E$5959,"&lt;="&amp;D84)*1000,0)</f>
        <v>0</v>
      </c>
      <c r="V84" s="101">
        <f>IFERROR(SUMIFS(EST_CapAddBounds!$G$2:$G$5959,EST_CapAddBounds!$H$2:$H$5959,_xlfn.CONCAT($B84,$C84),EST_CapAddBounds!$E$2:$E$5959,"&lt;="&amp;D84)*1000,0)</f>
        <v>819.22478599999999</v>
      </c>
      <c r="W84" s="10">
        <v>0</v>
      </c>
      <c r="X84">
        <v>0.09</v>
      </c>
      <c r="Y84" s="35"/>
      <c r="Z84" s="63">
        <f t="shared" si="68"/>
        <v>0.89442719099991586</v>
      </c>
      <c r="AA84" s="63">
        <f t="shared" si="69"/>
        <v>0.89442719099991586</v>
      </c>
      <c r="AB84" s="64">
        <f t="shared" si="70"/>
        <v>10</v>
      </c>
      <c r="AC84" s="65">
        <f t="shared" si="71"/>
        <v>0.15582008990903373</v>
      </c>
      <c r="AD84" s="66">
        <f t="shared" si="67"/>
        <v>11.929387719421623</v>
      </c>
    </row>
    <row r="85" spans="1:30" x14ac:dyDescent="0.25">
      <c r="A85">
        <v>4</v>
      </c>
      <c r="B85" t="s">
        <v>112</v>
      </c>
      <c r="C85" t="s">
        <v>9</v>
      </c>
      <c r="D85">
        <f>_xlfn.XLOOKUP(A85,PeriodMap!$A$2:$A$45,PeriodMap!$B$2:$B$45)</f>
        <v>2029</v>
      </c>
      <c r="E85" t="s">
        <v>304</v>
      </c>
      <c r="F85" t="s">
        <v>306</v>
      </c>
      <c r="G85" t="s">
        <v>6</v>
      </c>
      <c r="H85" t="s">
        <v>98</v>
      </c>
      <c r="I85" t="s">
        <v>34</v>
      </c>
      <c r="J85" t="s">
        <v>110</v>
      </c>
      <c r="K85">
        <f>_xlfn.XLOOKUP($B85,EnergyStorTechnologies!$A$2:$A$10,EnergyStorTechnologies!$D$2:$D$10)</f>
        <v>0.25</v>
      </c>
      <c r="L85" s="5">
        <f>_xlfn.XLOOKUP($B85,EnergyStorTechnologies!$A$2:$A$10,EnergyStorTechnologies!$E$2:$E$10)</f>
        <v>0.25</v>
      </c>
      <c r="M85" t="s">
        <v>111</v>
      </c>
      <c r="N85">
        <f>_xlfn.XLOOKUP(_xlfn.CONCAT($B85,$D85+1),EST_DeratingDepthOfDischarge!$E$2:$E$73,EST_DeratingDepthOfDischarge!$C$2:$C$73)</f>
        <v>0</v>
      </c>
      <c r="O85">
        <f>_xlfn.XLOOKUP(_xlfn.CONCAT($B85,$D85+1),EST_DeratingDepthOfDischarge!$E$2:$E$73,EST_DeratingDepthOfDischarge!$D$2:$D$73)</f>
        <v>0.9</v>
      </c>
      <c r="P85" s="1">
        <f>_xlfn.XLOOKUP(_xlfn.CONCAT($B85,$D85+1),EST_EfficiencyCost!$G$2:$G$757,EST_EfficiencyCost!$F$2:$F$757)</f>
        <v>0.8</v>
      </c>
      <c r="Q85">
        <f>_xlfn.XLOOKUP(_xlfn.CONCAT($B85,$D85+1),EST_Lifetime!$E$2:$E$73,EST_Lifetime!$C$2:$C$73)</f>
        <v>10</v>
      </c>
      <c r="R85" s="10">
        <f>_xlfn.XLOOKUP(_xlfn.CONCAT($B85,$D85+1),EST_Lifetime!$E$2:$E$73,EST_Lifetime!$D$2:$D$73)</f>
        <v>4362.0878750000002</v>
      </c>
      <c r="S85" s="86">
        <f>_xlfn.XLOOKUP(_xlfn.CONCAT($B85,$D85+1),EST_EfficiencyCost!$G$2:$G$757,EST_EfficiencyCost!$E$2:$E$757)/1000</f>
        <v>1.581643087</v>
      </c>
      <c r="T85" s="15">
        <f>IFERROR(SUMIFS(EST_LegacyDetails!$D$2:$D$2701,EST_LegacyDetails!$G$2:$G$2701,_xlfn.CONCAT($B85,$C85),EST_LegacyDetails!$E$2:$E$2701,"&gt;="&amp;(D85-2023))*1000,0)</f>
        <v>0</v>
      </c>
      <c r="U85" s="101">
        <f>IFERROR(SUMIFS(EST_CapAddBounds!$F$2:$F$5959,EST_CapAddBounds!$H$2:$H$5959,_xlfn.CONCAT($B85,$C85),EST_CapAddBounds!$E$2:$E$5959,"&lt;="&amp;D85)*1000,0)</f>
        <v>0</v>
      </c>
      <c r="V85" s="101">
        <f>IFERROR(SUMIFS(EST_CapAddBounds!$G$2:$G$5959,EST_CapAddBounds!$H$2:$H$5959,_xlfn.CONCAT($B85,$C85),EST_CapAddBounds!$E$2:$E$5959,"&lt;="&amp;D85)*1000,0)</f>
        <v>1638.4495680000002</v>
      </c>
      <c r="W85" s="10">
        <v>0</v>
      </c>
      <c r="X85">
        <v>0.09</v>
      </c>
      <c r="Z85" s="63">
        <f t="shared" si="68"/>
        <v>0.89442719099991586</v>
      </c>
      <c r="AA85" s="63">
        <f t="shared" si="69"/>
        <v>0.89442719099991586</v>
      </c>
      <c r="AB85" s="64">
        <f t="shared" si="70"/>
        <v>10</v>
      </c>
      <c r="AC85" s="65">
        <f t="shared" si="71"/>
        <v>0.15582008990903373</v>
      </c>
      <c r="AD85" s="66">
        <f t="shared" si="67"/>
        <v>10.150443937770463</v>
      </c>
    </row>
    <row r="86" spans="1:30" x14ac:dyDescent="0.25">
      <c r="A86">
        <v>4</v>
      </c>
      <c r="B86" t="s">
        <v>113</v>
      </c>
      <c r="C86" t="s">
        <v>9</v>
      </c>
      <c r="D86">
        <f>_xlfn.XLOOKUP(A86,PeriodMap!$A$2:$A$45,PeriodMap!$B$2:$B$45)</f>
        <v>2029</v>
      </c>
      <c r="E86" t="s">
        <v>304</v>
      </c>
      <c r="F86" t="s">
        <v>307</v>
      </c>
      <c r="G86" t="s">
        <v>6</v>
      </c>
      <c r="H86" t="s">
        <v>98</v>
      </c>
      <c r="I86" t="s">
        <v>34</v>
      </c>
      <c r="J86" t="s">
        <v>110</v>
      </c>
      <c r="K86">
        <f>_xlfn.XLOOKUP($B86,EnergyStorTechnologies!$A$2:$A$10,EnergyStorTechnologies!$D$2:$D$10)</f>
        <v>0.16666700000000001</v>
      </c>
      <c r="L86" s="5">
        <f>_xlfn.XLOOKUP($B86,EnergyStorTechnologies!$A$2:$A$10,EnergyStorTechnologies!$E$2:$E$10)</f>
        <v>0.16666700000000001</v>
      </c>
      <c r="M86" t="s">
        <v>111</v>
      </c>
      <c r="N86">
        <f>_xlfn.XLOOKUP(_xlfn.CONCAT($B86,$D86+1),EST_DeratingDepthOfDischarge!$E$2:$E$73,EST_DeratingDepthOfDischarge!$C$2:$C$73)</f>
        <v>0</v>
      </c>
      <c r="O86">
        <f>_xlfn.XLOOKUP(_xlfn.CONCAT($B86,$D86+1),EST_DeratingDepthOfDischarge!$E$2:$E$73,EST_DeratingDepthOfDischarge!$D$2:$D$73)</f>
        <v>0.9</v>
      </c>
      <c r="P86" s="1">
        <f>_xlfn.XLOOKUP(_xlfn.CONCAT($B86,$D86+1),EST_EfficiencyCost!$G$2:$G$757,EST_EfficiencyCost!$F$2:$F$757)</f>
        <v>0.8</v>
      </c>
      <c r="Q86">
        <f>_xlfn.XLOOKUP(_xlfn.CONCAT($B86,$D86+1),EST_Lifetime!$E$2:$E$73,EST_Lifetime!$C$2:$C$73)</f>
        <v>10</v>
      </c>
      <c r="R86" s="10">
        <f>_xlfn.XLOOKUP(_xlfn.CONCAT($B86,$D86+1),EST_Lifetime!$E$2:$E$73,EST_Lifetime!$D$2:$D$73)</f>
        <v>4362.0878750000002</v>
      </c>
      <c r="S86" s="86">
        <f>_xlfn.XLOOKUP(_xlfn.CONCAT($B86,$D86+1),EST_EfficiencyCost!$G$2:$G$757,EST_EfficiencyCost!$E$2:$E$757)/1000</f>
        <v>1.4892446939999999</v>
      </c>
      <c r="T86" s="15">
        <f>IFERROR(SUMIFS(EST_LegacyDetails!$D$2:$D$2701,EST_LegacyDetails!$G$2:$G$2701,_xlfn.CONCAT($B86,$C86),EST_LegacyDetails!$E$2:$E$2701,"&gt;="&amp;(D86-2023))*1000,0)</f>
        <v>0</v>
      </c>
      <c r="U86" s="101">
        <f>IFERROR(SUMIFS(EST_CapAddBounds!$F$2:$F$5959,EST_CapAddBounds!$H$2:$H$5959,_xlfn.CONCAT($B86,$C86),EST_CapAddBounds!$E$2:$E$5959,"&lt;="&amp;D86)*1000,0)</f>
        <v>0</v>
      </c>
      <c r="V86" s="101">
        <f>IFERROR(SUMIFS(EST_CapAddBounds!$G$2:$G$5959,EST_CapAddBounds!$H$2:$H$5959,_xlfn.CONCAT($B86,$C86),EST_CapAddBounds!$E$2:$E$5959,"&lt;="&amp;D86)*1000,0)</f>
        <v>2457.6743530000003</v>
      </c>
      <c r="W86" s="10">
        <v>0</v>
      </c>
      <c r="X86">
        <v>0.09</v>
      </c>
      <c r="Z86" s="63">
        <f t="shared" si="68"/>
        <v>0.89442719099991586</v>
      </c>
      <c r="AA86" s="63">
        <f t="shared" si="69"/>
        <v>0.89442719099991586</v>
      </c>
      <c r="AB86" s="64">
        <f t="shared" si="70"/>
        <v>10</v>
      </c>
      <c r="AC86" s="65">
        <f t="shared" si="71"/>
        <v>0.15582008990903373</v>
      </c>
      <c r="AD86" s="66">
        <f t="shared" si="67"/>
        <v>9.5574626793592952</v>
      </c>
    </row>
    <row r="87" spans="1:30" s="19" customFormat="1" x14ac:dyDescent="0.25">
      <c r="A87" s="19">
        <v>4</v>
      </c>
      <c r="B87" s="19" t="s">
        <v>114</v>
      </c>
      <c r="C87" s="19" t="s">
        <v>9</v>
      </c>
      <c r="D87" s="19">
        <f>_xlfn.XLOOKUP(A87,PeriodMap!$A$2:$A$45,PeriodMap!$B$2:$B$45)</f>
        <v>2029</v>
      </c>
      <c r="E87" s="19" t="s">
        <v>304</v>
      </c>
      <c r="F87" s="19" t="s">
        <v>327</v>
      </c>
      <c r="G87" s="19" t="s">
        <v>6</v>
      </c>
      <c r="H87" s="19" t="s">
        <v>98</v>
      </c>
      <c r="I87" s="19" t="s">
        <v>34</v>
      </c>
      <c r="J87" s="19" t="s">
        <v>110</v>
      </c>
      <c r="K87" s="19">
        <f>_xlfn.XLOOKUP($B87,EnergyStorTechnologies!$A$2:$A$10,EnergyStorTechnologies!$D$2:$D$10)</f>
        <v>0.16666666699999999</v>
      </c>
      <c r="L87" s="5">
        <f>_xlfn.XLOOKUP($B87,EnergyStorTechnologies!$A$2:$A$10,EnergyStorTechnologies!$E$2:$E$10)</f>
        <v>0.16666666699999999</v>
      </c>
      <c r="M87" s="19" t="s">
        <v>111</v>
      </c>
      <c r="N87" s="19">
        <f>_xlfn.XLOOKUP(_xlfn.CONCAT($B87,$D87+1),EST_DeratingDepthOfDischarge!$E$2:$E$73,EST_DeratingDepthOfDischarge!$C$2:$C$73)</f>
        <v>0</v>
      </c>
      <c r="O87" s="19">
        <f>_xlfn.XLOOKUP(_xlfn.CONCAT($B87,$D87+1),EST_DeratingDepthOfDischarge!$E$2:$E$73,EST_DeratingDepthOfDischarge!$D$2:$D$73)</f>
        <v>0.9</v>
      </c>
      <c r="P87" s="39">
        <f>_xlfn.XLOOKUP(_xlfn.CONCAT($B87,$D87+1),EST_EfficiencyCost!$G$2:$G$757,EST_EfficiencyCost!$F$2:$F$757)</f>
        <v>0.75</v>
      </c>
      <c r="Q87" s="19">
        <f>_xlfn.XLOOKUP(_xlfn.CONCAT($B87,$D87+1),EST_Lifetime!$E$2:$E$73,EST_Lifetime!$C$2:$C$73)</f>
        <v>40</v>
      </c>
      <c r="R87" s="19">
        <f>_xlfn.XLOOKUP(_xlfn.CONCAT($B87,$D87+1),EST_Lifetime!$E$2:$E$73,EST_Lifetime!$D$2:$D$73)</f>
        <v>50000</v>
      </c>
      <c r="S87" s="87">
        <f>_xlfn.XLOOKUP(_xlfn.CONCAT($B87,$D87+1),EST_EfficiencyCost!$G$2:$G$757,EST_EfficiencyCost!$E$2:$E$757)/1000</f>
        <v>1.9001303219999999</v>
      </c>
      <c r="T87" s="40">
        <f>IFERROR(SUMIFS(EST_LegacyDetails!$D$2:$D$2701,EST_LegacyDetails!$G$2:$G$2701,_xlfn.CONCAT($B87,$C87),EST_LegacyDetails!$E$2:$E$2701,"&gt;="&amp;(D87-2023))*1000,0)</f>
        <v>0</v>
      </c>
      <c r="U87" s="102">
        <f>IFERROR(SUMIFS(EST_CapAddBounds!$F$2:$F$5959,EST_CapAddBounds!$H$2:$H$5959,_xlfn.CONCAT($B87,$C87),EST_CapAddBounds!$E$2:$E$5959,"&lt;="&amp;D87)*1000,0)</f>
        <v>0</v>
      </c>
      <c r="V87" s="102">
        <f>IFERROR(SUMIFS(EST_CapAddBounds!$G$2:$G$5959,EST_CapAddBounds!$H$2:$H$5959,_xlfn.CONCAT($B87,$C87),EST_CapAddBounds!$E$2:$E$5959,"&lt;="&amp;D87)*1000,0)</f>
        <v>0</v>
      </c>
      <c r="W87" s="53">
        <v>0</v>
      </c>
      <c r="X87" s="19">
        <v>0.09</v>
      </c>
      <c r="Y87" s="43"/>
      <c r="Z87" s="67">
        <f t="shared" si="68"/>
        <v>0.8660254037844386</v>
      </c>
      <c r="AA87" s="67">
        <f t="shared" si="69"/>
        <v>0.8660254037844386</v>
      </c>
      <c r="AB87" s="68">
        <f t="shared" si="70"/>
        <v>40</v>
      </c>
      <c r="AC87" s="69">
        <f t="shared" si="71"/>
        <v>9.2959609221097042E-2</v>
      </c>
      <c r="AD87" s="66">
        <f t="shared" si="67"/>
        <v>20.440386291649428</v>
      </c>
    </row>
    <row r="88" spans="1:30" x14ac:dyDescent="0.25">
      <c r="A88">
        <v>4</v>
      </c>
      <c r="B88" t="s">
        <v>109</v>
      </c>
      <c r="C88" t="s">
        <v>10</v>
      </c>
      <c r="D88">
        <f>_xlfn.XLOOKUP(A88,PeriodMap!$A$2:$A$45,PeriodMap!$B$2:$B$45)</f>
        <v>2029</v>
      </c>
      <c r="E88" t="s">
        <v>304</v>
      </c>
      <c r="F88" t="s">
        <v>305</v>
      </c>
      <c r="G88" t="s">
        <v>6</v>
      </c>
      <c r="H88" t="s">
        <v>98</v>
      </c>
      <c r="I88" t="s">
        <v>34</v>
      </c>
      <c r="J88" t="s">
        <v>110</v>
      </c>
      <c r="K88">
        <f>_xlfn.XLOOKUP($B88,EnergyStorTechnologies!$A$2:$A$10,EnergyStorTechnologies!$D$2:$D$10)</f>
        <v>0.5</v>
      </c>
      <c r="L88" s="5">
        <f>_xlfn.XLOOKUP($B88,EnergyStorTechnologies!$A$2:$A$10,EnergyStorTechnologies!$E$2:$E$10)</f>
        <v>0.5</v>
      </c>
      <c r="M88" t="s">
        <v>111</v>
      </c>
      <c r="N88">
        <f>_xlfn.XLOOKUP(_xlfn.CONCAT($B88,$D88+1),EST_DeratingDepthOfDischarge!$E$2:$E$73,EST_DeratingDepthOfDischarge!$C$2:$C$73)</f>
        <v>0</v>
      </c>
      <c r="O88">
        <f>_xlfn.XLOOKUP(_xlfn.CONCAT($B88,$D88+1),EST_DeratingDepthOfDischarge!$E$2:$E$73,EST_DeratingDepthOfDischarge!$D$2:$D$73)</f>
        <v>0.9</v>
      </c>
      <c r="P88" s="1">
        <f>_xlfn.XLOOKUP(_xlfn.CONCAT($B88,$D88+1),EST_EfficiencyCost!$G$2:$G$757,EST_EfficiencyCost!$F$2:$F$757)</f>
        <v>0.8</v>
      </c>
      <c r="Q88">
        <f>_xlfn.XLOOKUP(_xlfn.CONCAT($B88,$D88+1),EST_Lifetime!$E$2:$E$73,EST_Lifetime!$C$2:$C$73)</f>
        <v>10</v>
      </c>
      <c r="R88" s="10">
        <f>_xlfn.XLOOKUP(_xlfn.CONCAT($B88,$D88+1),EST_Lifetime!$E$2:$E$73,EST_Lifetime!$D$2:$D$73)</f>
        <v>4362.0878750000002</v>
      </c>
      <c r="S88" s="86">
        <f>_xlfn.XLOOKUP(_xlfn.CONCAT($B88,$D88+1),EST_EfficiencyCost!$G$2:$G$757,EST_EfficiencyCost!$E$2:$E$757)/1000</f>
        <v>1.8588382670000001</v>
      </c>
      <c r="T88" s="15">
        <f>IFERROR(SUMIFS(EST_LegacyDetails!$D$2:$D$2701,EST_LegacyDetails!$G$2:$G$2701,_xlfn.CONCAT($B88,$C88),EST_LegacyDetails!$E$2:$E$2701,"&gt;="&amp;(D88-2023))*1000,0)</f>
        <v>0</v>
      </c>
      <c r="U88" s="101">
        <f>IFERROR(SUMIFS(EST_CapAddBounds!$F$2:$F$5959,EST_CapAddBounds!$H$2:$H$5959,_xlfn.CONCAT($B88,$C88),EST_CapAddBounds!$E$2:$E$5959,"&lt;="&amp;D88)*1000,0)</f>
        <v>0</v>
      </c>
      <c r="V88" s="101">
        <f>IFERROR(SUMIFS(EST_CapAddBounds!$G$2:$G$5959,EST_CapAddBounds!$H$2:$H$5959,_xlfn.CONCAT($B88,$C88),EST_CapAddBounds!$E$2:$E$5959,"&lt;="&amp;D88)*1000,0)</f>
        <v>947.76423899999986</v>
      </c>
      <c r="W88" s="10">
        <v>0</v>
      </c>
      <c r="X88">
        <v>0.09</v>
      </c>
      <c r="Y88" s="35"/>
      <c r="Z88" s="63">
        <f t="shared" si="68"/>
        <v>0.89442719099991586</v>
      </c>
      <c r="AA88" s="63">
        <f t="shared" si="69"/>
        <v>0.89442719099991586</v>
      </c>
      <c r="AB88" s="64">
        <f t="shared" si="70"/>
        <v>10</v>
      </c>
      <c r="AC88" s="65">
        <f t="shared" si="71"/>
        <v>0.15582008990903373</v>
      </c>
      <c r="AD88" s="66">
        <f t="shared" si="67"/>
        <v>11.929387719421623</v>
      </c>
    </row>
    <row r="89" spans="1:30" x14ac:dyDescent="0.25">
      <c r="A89">
        <v>4</v>
      </c>
      <c r="B89" t="s">
        <v>112</v>
      </c>
      <c r="C89" t="s">
        <v>10</v>
      </c>
      <c r="D89">
        <f>_xlfn.XLOOKUP(A89,PeriodMap!$A$2:$A$45,PeriodMap!$B$2:$B$45)</f>
        <v>2029</v>
      </c>
      <c r="E89" t="s">
        <v>304</v>
      </c>
      <c r="F89" t="s">
        <v>306</v>
      </c>
      <c r="G89" t="s">
        <v>6</v>
      </c>
      <c r="H89" t="s">
        <v>98</v>
      </c>
      <c r="I89" t="s">
        <v>34</v>
      </c>
      <c r="J89" t="s">
        <v>110</v>
      </c>
      <c r="K89">
        <f>_xlfn.XLOOKUP($B89,EnergyStorTechnologies!$A$2:$A$10,EnergyStorTechnologies!$D$2:$D$10)</f>
        <v>0.25</v>
      </c>
      <c r="L89" s="5">
        <f>_xlfn.XLOOKUP($B89,EnergyStorTechnologies!$A$2:$A$10,EnergyStorTechnologies!$E$2:$E$10)</f>
        <v>0.25</v>
      </c>
      <c r="M89" t="s">
        <v>111</v>
      </c>
      <c r="N89">
        <f>_xlfn.XLOOKUP(_xlfn.CONCAT($B89,$D89+1),EST_DeratingDepthOfDischarge!$E$2:$E$73,EST_DeratingDepthOfDischarge!$C$2:$C$73)</f>
        <v>0</v>
      </c>
      <c r="O89">
        <f>_xlfn.XLOOKUP(_xlfn.CONCAT($B89,$D89+1),EST_DeratingDepthOfDischarge!$E$2:$E$73,EST_DeratingDepthOfDischarge!$D$2:$D$73)</f>
        <v>0.9</v>
      </c>
      <c r="P89" s="1">
        <f>_xlfn.XLOOKUP(_xlfn.CONCAT($B89,$D89+1),EST_EfficiencyCost!$G$2:$G$757,EST_EfficiencyCost!$F$2:$F$757)</f>
        <v>0.8</v>
      </c>
      <c r="Q89">
        <f>_xlfn.XLOOKUP(_xlfn.CONCAT($B89,$D89+1),EST_Lifetime!$E$2:$E$73,EST_Lifetime!$C$2:$C$73)</f>
        <v>10</v>
      </c>
      <c r="R89" s="10">
        <f>_xlfn.XLOOKUP(_xlfn.CONCAT($B89,$D89+1),EST_Lifetime!$E$2:$E$73,EST_Lifetime!$D$2:$D$73)</f>
        <v>4362.0878750000002</v>
      </c>
      <c r="S89" s="86">
        <f>_xlfn.XLOOKUP(_xlfn.CONCAT($B89,$D89+1),EST_EfficiencyCost!$G$2:$G$757,EST_EfficiencyCost!$E$2:$E$757)/1000</f>
        <v>1.581643087</v>
      </c>
      <c r="T89" s="15">
        <f>IFERROR(SUMIFS(EST_LegacyDetails!$D$2:$D$2701,EST_LegacyDetails!$G$2:$G$2701,_xlfn.CONCAT($B89,$C89),EST_LegacyDetails!$E$2:$E$2701,"&gt;="&amp;(D89-2023))*1000,0)</f>
        <v>0</v>
      </c>
      <c r="U89" s="101">
        <f>IFERROR(SUMIFS(EST_CapAddBounds!$F$2:$F$5959,EST_CapAddBounds!$H$2:$H$5959,_xlfn.CONCAT($B89,$C89),EST_CapAddBounds!$E$2:$E$5959,"&lt;="&amp;D89)*1000,0)</f>
        <v>500</v>
      </c>
      <c r="V89" s="101">
        <f>IFERROR(SUMIFS(EST_CapAddBounds!$G$2:$G$5959,EST_CapAddBounds!$H$2:$H$5959,_xlfn.CONCAT($B89,$C89),EST_CapAddBounds!$E$2:$E$5959,"&lt;="&amp;D89)*1000,0)</f>
        <v>2353.1105140000009</v>
      </c>
      <c r="W89" s="10">
        <v>0</v>
      </c>
      <c r="X89">
        <v>0.09</v>
      </c>
      <c r="Z89" s="63">
        <f t="shared" si="68"/>
        <v>0.89442719099991586</v>
      </c>
      <c r="AA89" s="63">
        <f t="shared" si="69"/>
        <v>0.89442719099991586</v>
      </c>
      <c r="AB89" s="64">
        <f t="shared" si="70"/>
        <v>10</v>
      </c>
      <c r="AC89" s="65">
        <f t="shared" si="71"/>
        <v>0.15582008990903373</v>
      </c>
      <c r="AD89" s="66">
        <f t="shared" si="67"/>
        <v>10.150443937770463</v>
      </c>
    </row>
    <row r="90" spans="1:30" x14ac:dyDescent="0.25">
      <c r="A90">
        <v>4</v>
      </c>
      <c r="B90" t="s">
        <v>113</v>
      </c>
      <c r="C90" t="s">
        <v>10</v>
      </c>
      <c r="D90">
        <f>_xlfn.XLOOKUP(A90,PeriodMap!$A$2:$A$45,PeriodMap!$B$2:$B$45)</f>
        <v>2029</v>
      </c>
      <c r="E90" t="s">
        <v>304</v>
      </c>
      <c r="F90" t="s">
        <v>307</v>
      </c>
      <c r="G90" t="s">
        <v>6</v>
      </c>
      <c r="H90" t="s">
        <v>98</v>
      </c>
      <c r="I90" t="s">
        <v>34</v>
      </c>
      <c r="J90" t="s">
        <v>110</v>
      </c>
      <c r="K90">
        <f>_xlfn.XLOOKUP($B90,EnergyStorTechnologies!$A$2:$A$10,EnergyStorTechnologies!$D$2:$D$10)</f>
        <v>0.16666700000000001</v>
      </c>
      <c r="L90" s="5">
        <f>_xlfn.XLOOKUP($B90,EnergyStorTechnologies!$A$2:$A$10,EnergyStorTechnologies!$E$2:$E$10)</f>
        <v>0.16666700000000001</v>
      </c>
      <c r="M90" t="s">
        <v>111</v>
      </c>
      <c r="N90">
        <f>_xlfn.XLOOKUP(_xlfn.CONCAT($B90,$D90+1),EST_DeratingDepthOfDischarge!$E$2:$E$73,EST_DeratingDepthOfDischarge!$C$2:$C$73)</f>
        <v>0</v>
      </c>
      <c r="O90">
        <f>_xlfn.XLOOKUP(_xlfn.CONCAT($B90,$D90+1),EST_DeratingDepthOfDischarge!$E$2:$E$73,EST_DeratingDepthOfDischarge!$D$2:$D$73)</f>
        <v>0.9</v>
      </c>
      <c r="P90" s="1">
        <f>_xlfn.XLOOKUP(_xlfn.CONCAT($B90,$D90+1),EST_EfficiencyCost!$G$2:$G$757,EST_EfficiencyCost!$F$2:$F$757)</f>
        <v>0.8</v>
      </c>
      <c r="Q90">
        <f>_xlfn.XLOOKUP(_xlfn.CONCAT($B90,$D90+1),EST_Lifetime!$E$2:$E$73,EST_Lifetime!$C$2:$C$73)</f>
        <v>10</v>
      </c>
      <c r="R90" s="10">
        <f>_xlfn.XLOOKUP(_xlfn.CONCAT($B90,$D90+1),EST_Lifetime!$E$2:$E$73,EST_Lifetime!$D$2:$D$73)</f>
        <v>4362.0878750000002</v>
      </c>
      <c r="S90" s="86">
        <f>_xlfn.XLOOKUP(_xlfn.CONCAT($B90,$D90+1),EST_EfficiencyCost!$G$2:$G$757,EST_EfficiencyCost!$E$2:$E$757)/1000</f>
        <v>1.4892446939999999</v>
      </c>
      <c r="T90" s="15">
        <f>IFERROR(SUMIFS(EST_LegacyDetails!$D$2:$D$2701,EST_LegacyDetails!$G$2:$G$2701,_xlfn.CONCAT($B90,$C90),EST_LegacyDetails!$E$2:$E$2701,"&gt;="&amp;(D90-2023))*1000,0)</f>
        <v>0</v>
      </c>
      <c r="U90" s="101">
        <f>IFERROR(SUMIFS(EST_CapAddBounds!$F$2:$F$5959,EST_CapAddBounds!$H$2:$H$5959,_xlfn.CONCAT($B90,$C90),EST_CapAddBounds!$E$2:$E$5959,"&lt;="&amp;D90)*1000,0)</f>
        <v>0</v>
      </c>
      <c r="V90" s="101">
        <f>IFERROR(SUMIFS(EST_CapAddBounds!$G$2:$G$5959,EST_CapAddBounds!$H$2:$H$5959,_xlfn.CONCAT($B90,$C90),EST_CapAddBounds!$E$2:$E$5959,"&lt;="&amp;D90)*1000,0)</f>
        <v>2843.2927159999999</v>
      </c>
      <c r="W90" s="10">
        <v>0</v>
      </c>
      <c r="X90">
        <v>0.09</v>
      </c>
      <c r="Z90" s="63">
        <f t="shared" si="68"/>
        <v>0.89442719099991586</v>
      </c>
      <c r="AA90" s="63">
        <f t="shared" si="69"/>
        <v>0.89442719099991586</v>
      </c>
      <c r="AB90" s="64">
        <f t="shared" si="70"/>
        <v>10</v>
      </c>
      <c r="AC90" s="65">
        <f t="shared" si="71"/>
        <v>0.15582008990903373</v>
      </c>
      <c r="AD90" s="66">
        <f t="shared" si="67"/>
        <v>9.5574626793592952</v>
      </c>
    </row>
    <row r="91" spans="1:30" s="19" customFormat="1" x14ac:dyDescent="0.25">
      <c r="A91" s="19">
        <v>4</v>
      </c>
      <c r="B91" s="19" t="s">
        <v>114</v>
      </c>
      <c r="C91" s="19" t="s">
        <v>10</v>
      </c>
      <c r="D91" s="19">
        <f>_xlfn.XLOOKUP(A91,PeriodMap!$A$2:$A$45,PeriodMap!$B$2:$B$45)</f>
        <v>2029</v>
      </c>
      <c r="E91" s="19" t="s">
        <v>304</v>
      </c>
      <c r="F91" s="19" t="s">
        <v>327</v>
      </c>
      <c r="G91" s="19" t="s">
        <v>6</v>
      </c>
      <c r="H91" s="19" t="s">
        <v>98</v>
      </c>
      <c r="I91" s="19" t="s">
        <v>34</v>
      </c>
      <c r="J91" s="19" t="s">
        <v>110</v>
      </c>
      <c r="K91" s="19">
        <f>_xlfn.XLOOKUP($B91,EnergyStorTechnologies!$A$2:$A$10,EnergyStorTechnologies!$D$2:$D$10)</f>
        <v>0.16666666699999999</v>
      </c>
      <c r="L91" s="5">
        <f>_xlfn.XLOOKUP($B91,EnergyStorTechnologies!$A$2:$A$10,EnergyStorTechnologies!$E$2:$E$10)</f>
        <v>0.16666666699999999</v>
      </c>
      <c r="M91" s="19" t="s">
        <v>111</v>
      </c>
      <c r="N91" s="19">
        <f>_xlfn.XLOOKUP(_xlfn.CONCAT($B91,$D91+1),EST_DeratingDepthOfDischarge!$E$2:$E$73,EST_DeratingDepthOfDischarge!$C$2:$C$73)</f>
        <v>0</v>
      </c>
      <c r="O91" s="19">
        <f>_xlfn.XLOOKUP(_xlfn.CONCAT($B91,$D91+1),EST_DeratingDepthOfDischarge!$E$2:$E$73,EST_DeratingDepthOfDischarge!$D$2:$D$73)</f>
        <v>0.9</v>
      </c>
      <c r="P91" s="39">
        <f>_xlfn.XLOOKUP(_xlfn.CONCAT($B91,$D91+1),EST_EfficiencyCost!$G$2:$G$757,EST_EfficiencyCost!$F$2:$F$757)</f>
        <v>0.75</v>
      </c>
      <c r="Q91" s="19">
        <f>_xlfn.XLOOKUP(_xlfn.CONCAT($B91,$D91+1),EST_Lifetime!$E$2:$E$73,EST_Lifetime!$C$2:$C$73)</f>
        <v>40</v>
      </c>
      <c r="R91" s="19">
        <f>_xlfn.XLOOKUP(_xlfn.CONCAT($B91,$D91+1),EST_Lifetime!$E$2:$E$73,EST_Lifetime!$D$2:$D$73)</f>
        <v>50000</v>
      </c>
      <c r="S91" s="87">
        <f>_xlfn.XLOOKUP(_xlfn.CONCAT($B91,$D91+1),EST_EfficiencyCost!$G$2:$G$757,EST_EfficiencyCost!$E$2:$E$757)/1000</f>
        <v>1.9001303219999999</v>
      </c>
      <c r="T91" s="40">
        <f>IFERROR(SUMIFS(EST_LegacyDetails!$D$2:$D$2701,EST_LegacyDetails!$G$2:$G$2701,_xlfn.CONCAT($B91,$C91),EST_LegacyDetails!$E$2:$E$2701,"&gt;="&amp;(D91-2023))*1000,0)</f>
        <v>5400</v>
      </c>
      <c r="U91" s="102">
        <f>IFERROR(SUMIFS(EST_CapAddBounds!$F$2:$F$5959,EST_CapAddBounds!$H$2:$H$5959,_xlfn.CONCAT($B91,$C91),EST_CapAddBounds!$E$2:$E$5959,"&lt;="&amp;D91)*1000,0)</f>
        <v>0</v>
      </c>
      <c r="V91" s="102">
        <f>IFERROR(SUMIFS(EST_CapAddBounds!$G$2:$G$5959,EST_CapAddBounds!$H$2:$H$5959,_xlfn.CONCAT($B91,$C91),EST_CapAddBounds!$E$2:$E$5959,"&lt;="&amp;D91)*1000,0)</f>
        <v>8889.0136940000011</v>
      </c>
      <c r="W91" s="53">
        <v>0</v>
      </c>
      <c r="X91" s="19">
        <v>0.09</v>
      </c>
      <c r="Y91" s="43"/>
      <c r="Z91" s="67">
        <f t="shared" si="68"/>
        <v>0.8660254037844386</v>
      </c>
      <c r="AA91" s="67">
        <f t="shared" si="69"/>
        <v>0.8660254037844386</v>
      </c>
      <c r="AB91" s="68">
        <f t="shared" si="70"/>
        <v>40</v>
      </c>
      <c r="AC91" s="69">
        <f t="shared" si="71"/>
        <v>9.2959609221097042E-2</v>
      </c>
      <c r="AD91" s="66">
        <f t="shared" si="67"/>
        <v>20.440386291649428</v>
      </c>
    </row>
    <row r="92" spans="1:30" x14ac:dyDescent="0.25">
      <c r="A92">
        <v>4</v>
      </c>
      <c r="B92" t="s">
        <v>109</v>
      </c>
      <c r="C92" t="s">
        <v>11</v>
      </c>
      <c r="D92">
        <f>_xlfn.XLOOKUP(A92,PeriodMap!$A$2:$A$45,PeriodMap!$B$2:$B$45)</f>
        <v>2029</v>
      </c>
      <c r="E92" t="s">
        <v>304</v>
      </c>
      <c r="F92" t="s">
        <v>305</v>
      </c>
      <c r="G92" t="s">
        <v>6</v>
      </c>
      <c r="H92" t="s">
        <v>98</v>
      </c>
      <c r="I92" t="s">
        <v>34</v>
      </c>
      <c r="J92" t="s">
        <v>110</v>
      </c>
      <c r="K92">
        <f>_xlfn.XLOOKUP($B92,EnergyStorTechnologies!$A$2:$A$10,EnergyStorTechnologies!$D$2:$D$10)</f>
        <v>0.5</v>
      </c>
      <c r="L92" s="5">
        <f>_xlfn.XLOOKUP($B92,EnergyStorTechnologies!$A$2:$A$10,EnergyStorTechnologies!$E$2:$E$10)</f>
        <v>0.5</v>
      </c>
      <c r="M92" t="s">
        <v>111</v>
      </c>
      <c r="N92">
        <f>_xlfn.XLOOKUP(_xlfn.CONCAT($B92,$D92+1),EST_DeratingDepthOfDischarge!$E$2:$E$73,EST_DeratingDepthOfDischarge!$C$2:$C$73)</f>
        <v>0</v>
      </c>
      <c r="O92">
        <f>_xlfn.XLOOKUP(_xlfn.CONCAT($B92,$D92+1),EST_DeratingDepthOfDischarge!$E$2:$E$73,EST_DeratingDepthOfDischarge!$D$2:$D$73)</f>
        <v>0.9</v>
      </c>
      <c r="P92" s="1">
        <f>_xlfn.XLOOKUP(_xlfn.CONCAT($B92,$D92+1),EST_EfficiencyCost!$G$2:$G$757,EST_EfficiencyCost!$F$2:$F$757)</f>
        <v>0.8</v>
      </c>
      <c r="Q92">
        <f>_xlfn.XLOOKUP(_xlfn.CONCAT($B92,$D92+1),EST_Lifetime!$E$2:$E$73,EST_Lifetime!$C$2:$C$73)</f>
        <v>10</v>
      </c>
      <c r="R92" s="10">
        <f>_xlfn.XLOOKUP(_xlfn.CONCAT($B92,$D92+1),EST_Lifetime!$E$2:$E$73,EST_Lifetime!$D$2:$D$73)</f>
        <v>4362.0878750000002</v>
      </c>
      <c r="S92" s="86">
        <f>_xlfn.XLOOKUP(_xlfn.CONCAT($B92,$D92+1),EST_EfficiencyCost!$G$2:$G$757,EST_EfficiencyCost!$E$2:$E$757)/1000</f>
        <v>1.8588382670000001</v>
      </c>
      <c r="T92" s="15">
        <f>IFERROR(SUMIFS(EST_LegacyDetails!$D$2:$D$2701,EST_LegacyDetails!$G$2:$G$2701,_xlfn.CONCAT($B92,$C92),EST_LegacyDetails!$E$2:$E$2701,"&gt;="&amp;(D92-2023))*1000,0)</f>
        <v>0</v>
      </c>
      <c r="U92" s="101">
        <f>IFERROR(SUMIFS(EST_CapAddBounds!$F$2:$F$5959,EST_CapAddBounds!$H$2:$H$5959,_xlfn.CONCAT($B92,$C92),EST_CapAddBounds!$E$2:$E$5959,"&lt;="&amp;D92)*1000,0)</f>
        <v>4100</v>
      </c>
      <c r="V92" s="101">
        <f>IFERROR(SUMIFS(EST_CapAddBounds!$G$2:$G$5959,EST_CapAddBounds!$H$2:$H$5959,_xlfn.CONCAT($B92,$C92),EST_CapAddBounds!$E$2:$E$5959,"&lt;="&amp;D92)*1000,0)</f>
        <v>6517.2192269999996</v>
      </c>
      <c r="W92" s="10">
        <v>0</v>
      </c>
      <c r="X92">
        <v>0.09</v>
      </c>
      <c r="Y92" s="35"/>
      <c r="Z92" s="63">
        <f t="shared" si="68"/>
        <v>0.89442719099991586</v>
      </c>
      <c r="AA92" s="63">
        <f t="shared" si="69"/>
        <v>0.89442719099991586</v>
      </c>
      <c r="AB92" s="64">
        <f t="shared" si="70"/>
        <v>10</v>
      </c>
      <c r="AC92" s="65">
        <f t="shared" si="71"/>
        <v>0.15582008990903373</v>
      </c>
      <c r="AD92" s="66">
        <f t="shared" si="67"/>
        <v>11.929387719421623</v>
      </c>
    </row>
    <row r="93" spans="1:30" x14ac:dyDescent="0.25">
      <c r="A93">
        <v>4</v>
      </c>
      <c r="B93" t="s">
        <v>112</v>
      </c>
      <c r="C93" t="s">
        <v>11</v>
      </c>
      <c r="D93">
        <f>_xlfn.XLOOKUP(A93,PeriodMap!$A$2:$A$45,PeriodMap!$B$2:$B$45)</f>
        <v>2029</v>
      </c>
      <c r="E93" t="s">
        <v>304</v>
      </c>
      <c r="F93" t="s">
        <v>306</v>
      </c>
      <c r="G93" t="s">
        <v>6</v>
      </c>
      <c r="H93" t="s">
        <v>98</v>
      </c>
      <c r="I93" t="s">
        <v>34</v>
      </c>
      <c r="J93" t="s">
        <v>110</v>
      </c>
      <c r="K93">
        <f>_xlfn.XLOOKUP($B93,EnergyStorTechnologies!$A$2:$A$10,EnergyStorTechnologies!$D$2:$D$10)</f>
        <v>0.25</v>
      </c>
      <c r="L93" s="5">
        <f>_xlfn.XLOOKUP($B93,EnergyStorTechnologies!$A$2:$A$10,EnergyStorTechnologies!$E$2:$E$10)</f>
        <v>0.25</v>
      </c>
      <c r="M93" t="s">
        <v>111</v>
      </c>
      <c r="N93">
        <f>_xlfn.XLOOKUP(_xlfn.CONCAT($B93,$D93+1),EST_DeratingDepthOfDischarge!$E$2:$E$73,EST_DeratingDepthOfDischarge!$C$2:$C$73)</f>
        <v>0</v>
      </c>
      <c r="O93">
        <f>_xlfn.XLOOKUP(_xlfn.CONCAT($B93,$D93+1),EST_DeratingDepthOfDischarge!$E$2:$E$73,EST_DeratingDepthOfDischarge!$D$2:$D$73)</f>
        <v>0.9</v>
      </c>
      <c r="P93" s="1">
        <f>_xlfn.XLOOKUP(_xlfn.CONCAT($B93,$D93+1),EST_EfficiencyCost!$G$2:$G$757,EST_EfficiencyCost!$F$2:$F$757)</f>
        <v>0.8</v>
      </c>
      <c r="Q93">
        <f>_xlfn.XLOOKUP(_xlfn.CONCAT($B93,$D93+1),EST_Lifetime!$E$2:$E$73,EST_Lifetime!$C$2:$C$73)</f>
        <v>10</v>
      </c>
      <c r="R93" s="10">
        <f>_xlfn.XLOOKUP(_xlfn.CONCAT($B93,$D93+1),EST_Lifetime!$E$2:$E$73,EST_Lifetime!$D$2:$D$73)</f>
        <v>4362.0878750000002</v>
      </c>
      <c r="S93" s="86">
        <f>_xlfn.XLOOKUP(_xlfn.CONCAT($B93,$D93+1),EST_EfficiencyCost!$G$2:$G$757,EST_EfficiencyCost!$E$2:$E$757)/1000</f>
        <v>1.581643087</v>
      </c>
      <c r="T93" s="15">
        <f>IFERROR(SUMIFS(EST_LegacyDetails!$D$2:$D$2701,EST_LegacyDetails!$G$2:$G$2701,_xlfn.CONCAT($B93,$C93),EST_LegacyDetails!$E$2:$E$2701,"&gt;="&amp;(D93-2023))*1000,0)</f>
        <v>0</v>
      </c>
      <c r="U93" s="101">
        <f>IFERROR(SUMIFS(EST_CapAddBounds!$F$2:$F$5959,EST_CapAddBounds!$H$2:$H$5959,_xlfn.CONCAT($B93,$C93),EST_CapAddBounds!$E$2:$E$5959,"&lt;="&amp;D93)*1000,0)</f>
        <v>0</v>
      </c>
      <c r="V93" s="101">
        <f>IFERROR(SUMIFS(EST_CapAddBounds!$G$2:$G$5959,EST_CapAddBounds!$H$2:$H$5959,_xlfn.CONCAT($B93,$C93),EST_CapAddBounds!$E$2:$E$5959,"&lt;="&amp;D93)*1000,0)</f>
        <v>5167.2860369999989</v>
      </c>
      <c r="W93" s="10">
        <v>0</v>
      </c>
      <c r="X93">
        <v>0.09</v>
      </c>
      <c r="Z93" s="63">
        <f t="shared" si="68"/>
        <v>0.89442719099991586</v>
      </c>
      <c r="AA93" s="63">
        <f t="shared" si="69"/>
        <v>0.89442719099991586</v>
      </c>
      <c r="AB93" s="64">
        <f t="shared" si="70"/>
        <v>10</v>
      </c>
      <c r="AC93" s="65">
        <f t="shared" si="71"/>
        <v>0.15582008990903373</v>
      </c>
      <c r="AD93" s="66">
        <f t="shared" si="67"/>
        <v>10.150443937770463</v>
      </c>
    </row>
    <row r="94" spans="1:30" x14ac:dyDescent="0.25">
      <c r="A94">
        <v>4</v>
      </c>
      <c r="B94" t="s">
        <v>113</v>
      </c>
      <c r="C94" t="s">
        <v>11</v>
      </c>
      <c r="D94">
        <f>_xlfn.XLOOKUP(A94,PeriodMap!$A$2:$A$45,PeriodMap!$B$2:$B$45)</f>
        <v>2029</v>
      </c>
      <c r="E94" t="s">
        <v>304</v>
      </c>
      <c r="F94" t="s">
        <v>307</v>
      </c>
      <c r="G94" t="s">
        <v>6</v>
      </c>
      <c r="H94" t="s">
        <v>98</v>
      </c>
      <c r="I94" t="s">
        <v>34</v>
      </c>
      <c r="J94" t="s">
        <v>110</v>
      </c>
      <c r="K94">
        <f>_xlfn.XLOOKUP($B94,EnergyStorTechnologies!$A$2:$A$10,EnergyStorTechnologies!$D$2:$D$10)</f>
        <v>0.16666700000000001</v>
      </c>
      <c r="L94" s="5">
        <f>_xlfn.XLOOKUP($B94,EnergyStorTechnologies!$A$2:$A$10,EnergyStorTechnologies!$E$2:$E$10)</f>
        <v>0.16666700000000001</v>
      </c>
      <c r="M94" t="s">
        <v>111</v>
      </c>
      <c r="N94">
        <f>_xlfn.XLOOKUP(_xlfn.CONCAT($B94,$D94+1),EST_DeratingDepthOfDischarge!$E$2:$E$73,EST_DeratingDepthOfDischarge!$C$2:$C$73)</f>
        <v>0</v>
      </c>
      <c r="O94">
        <f>_xlfn.XLOOKUP(_xlfn.CONCAT($B94,$D94+1),EST_DeratingDepthOfDischarge!$E$2:$E$73,EST_DeratingDepthOfDischarge!$D$2:$D$73)</f>
        <v>0.9</v>
      </c>
      <c r="P94" s="1">
        <f>_xlfn.XLOOKUP(_xlfn.CONCAT($B94,$D94+1),EST_EfficiencyCost!$G$2:$G$757,EST_EfficiencyCost!$F$2:$F$757)</f>
        <v>0.8</v>
      </c>
      <c r="Q94">
        <f>_xlfn.XLOOKUP(_xlfn.CONCAT($B94,$D94+1),EST_Lifetime!$E$2:$E$73,EST_Lifetime!$C$2:$C$73)</f>
        <v>10</v>
      </c>
      <c r="R94" s="10">
        <f>_xlfn.XLOOKUP(_xlfn.CONCAT($B94,$D94+1),EST_Lifetime!$E$2:$E$73,EST_Lifetime!$D$2:$D$73)</f>
        <v>4362.0878750000002</v>
      </c>
      <c r="S94" s="86">
        <f>_xlfn.XLOOKUP(_xlfn.CONCAT($B94,$D94+1),EST_EfficiencyCost!$G$2:$G$757,EST_EfficiencyCost!$E$2:$E$757)/1000</f>
        <v>1.4892446939999999</v>
      </c>
      <c r="T94" s="15">
        <f>IFERROR(SUMIFS(EST_LegacyDetails!$D$2:$D$2701,EST_LegacyDetails!$G$2:$G$2701,_xlfn.CONCAT($B94,$C94),EST_LegacyDetails!$E$2:$E$2701,"&gt;="&amp;(D94-2023))*1000,0)</f>
        <v>0</v>
      </c>
      <c r="U94" s="101">
        <f>IFERROR(SUMIFS(EST_CapAddBounds!$F$2:$F$5959,EST_CapAddBounds!$H$2:$H$5959,_xlfn.CONCAT($B94,$C94),EST_CapAddBounds!$E$2:$E$5959,"&lt;="&amp;D94)*1000,0)</f>
        <v>0</v>
      </c>
      <c r="V94" s="101">
        <f>IFERROR(SUMIFS(EST_CapAddBounds!$G$2:$G$5959,EST_CapAddBounds!$H$2:$H$5959,_xlfn.CONCAT($B94,$C94),EST_CapAddBounds!$E$2:$E$5959,"&lt;="&amp;D94)*1000,0)</f>
        <v>7750.9290529999998</v>
      </c>
      <c r="W94" s="10">
        <v>0</v>
      </c>
      <c r="X94">
        <v>0.09</v>
      </c>
      <c r="Z94" s="63">
        <f t="shared" si="68"/>
        <v>0.89442719099991586</v>
      </c>
      <c r="AA94" s="63">
        <f t="shared" si="69"/>
        <v>0.89442719099991586</v>
      </c>
      <c r="AB94" s="64">
        <f t="shared" si="70"/>
        <v>10</v>
      </c>
      <c r="AC94" s="65">
        <f t="shared" si="71"/>
        <v>0.15582008990903373</v>
      </c>
      <c r="AD94" s="66">
        <f t="shared" si="67"/>
        <v>9.5574626793592952</v>
      </c>
    </row>
    <row r="95" spans="1:30" s="19" customFormat="1" x14ac:dyDescent="0.25">
      <c r="A95" s="19">
        <v>4</v>
      </c>
      <c r="B95" s="19" t="s">
        <v>114</v>
      </c>
      <c r="C95" s="19" t="s">
        <v>11</v>
      </c>
      <c r="D95" s="19">
        <f>_xlfn.XLOOKUP(A95,PeriodMap!$A$2:$A$45,PeriodMap!$B$2:$B$45)</f>
        <v>2029</v>
      </c>
      <c r="E95" s="19" t="s">
        <v>304</v>
      </c>
      <c r="F95" s="19" t="s">
        <v>327</v>
      </c>
      <c r="G95" s="19" t="s">
        <v>6</v>
      </c>
      <c r="H95" s="19" t="s">
        <v>98</v>
      </c>
      <c r="I95" s="19" t="s">
        <v>34</v>
      </c>
      <c r="J95" s="19" t="s">
        <v>110</v>
      </c>
      <c r="K95" s="19">
        <f>_xlfn.XLOOKUP($B95,EnergyStorTechnologies!$A$2:$A$10,EnergyStorTechnologies!$D$2:$D$10)</f>
        <v>0.16666666699999999</v>
      </c>
      <c r="L95" s="5">
        <f>_xlfn.XLOOKUP($B95,EnergyStorTechnologies!$A$2:$A$10,EnergyStorTechnologies!$E$2:$E$10)</f>
        <v>0.16666666699999999</v>
      </c>
      <c r="M95" s="19" t="s">
        <v>111</v>
      </c>
      <c r="N95" s="19">
        <f>_xlfn.XLOOKUP(_xlfn.CONCAT($B95,$D95+1),EST_DeratingDepthOfDischarge!$E$2:$E$73,EST_DeratingDepthOfDischarge!$C$2:$C$73)</f>
        <v>0</v>
      </c>
      <c r="O95" s="19">
        <f>_xlfn.XLOOKUP(_xlfn.CONCAT($B95,$D95+1),EST_DeratingDepthOfDischarge!$E$2:$E$73,EST_DeratingDepthOfDischarge!$D$2:$D$73)</f>
        <v>0.9</v>
      </c>
      <c r="P95" s="39">
        <f>_xlfn.XLOOKUP(_xlfn.CONCAT($B95,$D95+1),EST_EfficiencyCost!$G$2:$G$757,EST_EfficiencyCost!$F$2:$F$757)</f>
        <v>0.75</v>
      </c>
      <c r="Q95" s="19">
        <f>_xlfn.XLOOKUP(_xlfn.CONCAT($B95,$D95+1),EST_Lifetime!$E$2:$E$73,EST_Lifetime!$C$2:$C$73)</f>
        <v>40</v>
      </c>
      <c r="R95" s="19">
        <f>_xlfn.XLOOKUP(_xlfn.CONCAT($B95,$D95+1),EST_Lifetime!$E$2:$E$73,EST_Lifetime!$D$2:$D$73)</f>
        <v>50000</v>
      </c>
      <c r="S95" s="87">
        <f>_xlfn.XLOOKUP(_xlfn.CONCAT($B95,$D95+1),EST_EfficiencyCost!$G$2:$G$757,EST_EfficiencyCost!$E$2:$E$757)/1000</f>
        <v>1.9001303219999999</v>
      </c>
      <c r="T95" s="40">
        <f>IFERROR(SUMIFS(EST_LegacyDetails!$D$2:$D$2701,EST_LegacyDetails!$G$2:$G$2701,_xlfn.CONCAT($B95,$C95),EST_LegacyDetails!$E$2:$E$2701,"&gt;="&amp;(D95-2023))*1000,0)</f>
        <v>11040</v>
      </c>
      <c r="U95" s="102">
        <f>IFERROR(SUMIFS(EST_CapAddBounds!$F$2:$F$5959,EST_CapAddBounds!$H$2:$H$5959,_xlfn.CONCAT($B95,$C95),EST_CapAddBounds!$E$2:$E$5959,"&lt;="&amp;D95)*1000,0)</f>
        <v>0</v>
      </c>
      <c r="V95" s="102">
        <f>IFERROR(SUMIFS(EST_CapAddBounds!$G$2:$G$5959,EST_CapAddBounds!$H$2:$H$5959,_xlfn.CONCAT($B95,$C95),EST_CapAddBounds!$E$2:$E$5959,"&lt;="&amp;D95)*1000,0)</f>
        <v>18173.094662</v>
      </c>
      <c r="W95" s="53">
        <v>0</v>
      </c>
      <c r="X95" s="19">
        <v>0.09</v>
      </c>
      <c r="Y95" s="43"/>
      <c r="Z95" s="67">
        <f t="shared" si="68"/>
        <v>0.8660254037844386</v>
      </c>
      <c r="AA95" s="67">
        <f t="shared" si="69"/>
        <v>0.8660254037844386</v>
      </c>
      <c r="AB95" s="68">
        <f t="shared" si="70"/>
        <v>40</v>
      </c>
      <c r="AC95" s="69">
        <f t="shared" si="71"/>
        <v>9.2959609221097042E-2</v>
      </c>
      <c r="AD95" s="66">
        <f t="shared" si="67"/>
        <v>20.440386291649428</v>
      </c>
    </row>
    <row r="96" spans="1:30" x14ac:dyDescent="0.25">
      <c r="A96">
        <v>4</v>
      </c>
      <c r="B96" t="s">
        <v>109</v>
      </c>
      <c r="C96" t="s">
        <v>8</v>
      </c>
      <c r="D96">
        <f>_xlfn.XLOOKUP(A96,PeriodMap!$A$2:$A$45,PeriodMap!$B$2:$B$45)</f>
        <v>2029</v>
      </c>
      <c r="E96" t="s">
        <v>304</v>
      </c>
      <c r="F96" t="s">
        <v>305</v>
      </c>
      <c r="G96" t="s">
        <v>6</v>
      </c>
      <c r="H96" t="s">
        <v>98</v>
      </c>
      <c r="I96" t="s">
        <v>34</v>
      </c>
      <c r="J96" t="s">
        <v>110</v>
      </c>
      <c r="K96">
        <f>_xlfn.XLOOKUP($B96,EnergyStorTechnologies!$A$2:$A$10,EnergyStorTechnologies!$D$2:$D$10)</f>
        <v>0.5</v>
      </c>
      <c r="L96" s="5">
        <f>_xlfn.XLOOKUP($B96,EnergyStorTechnologies!$A$2:$A$10,EnergyStorTechnologies!$E$2:$E$10)</f>
        <v>0.5</v>
      </c>
      <c r="M96" t="s">
        <v>111</v>
      </c>
      <c r="N96">
        <f>_xlfn.XLOOKUP(_xlfn.CONCAT($B96,$D96+1),EST_DeratingDepthOfDischarge!$E$2:$E$73,EST_DeratingDepthOfDischarge!$C$2:$C$73)</f>
        <v>0</v>
      </c>
      <c r="O96">
        <f>_xlfn.XLOOKUP(_xlfn.CONCAT($B96,$D96+1),EST_DeratingDepthOfDischarge!$E$2:$E$73,EST_DeratingDepthOfDischarge!$D$2:$D$73)</f>
        <v>0.9</v>
      </c>
      <c r="P96" s="1">
        <f>_xlfn.XLOOKUP(_xlfn.CONCAT($B96,$D96+1),EST_EfficiencyCost!$G$2:$G$757,EST_EfficiencyCost!$F$2:$F$757)</f>
        <v>0.8</v>
      </c>
      <c r="Q96">
        <f>_xlfn.XLOOKUP(_xlfn.CONCAT($B96,$D96+1),EST_Lifetime!$E$2:$E$73,EST_Lifetime!$C$2:$C$73)</f>
        <v>10</v>
      </c>
      <c r="R96" s="10">
        <f>_xlfn.XLOOKUP(_xlfn.CONCAT($B96,$D96+1),EST_Lifetime!$E$2:$E$73,EST_Lifetime!$D$2:$D$73)</f>
        <v>4362.0878750000002</v>
      </c>
      <c r="S96" s="86">
        <f>_xlfn.XLOOKUP(_xlfn.CONCAT($B96,$D96+1),EST_EfficiencyCost!$G$2:$G$757,EST_EfficiencyCost!$E$2:$E$757)/1000</f>
        <v>1.8588382670000001</v>
      </c>
      <c r="T96" s="15">
        <f>IFERROR(SUMIFS(EST_LegacyDetails!$D$2:$D$2701,EST_LegacyDetails!$G$2:$G$2701,_xlfn.CONCAT($B96,$C96),EST_LegacyDetails!$E$2:$E$2701,"&gt;="&amp;(D96-2023))*1000,0)</f>
        <v>0</v>
      </c>
      <c r="U96" s="101">
        <f>IFERROR(SUMIFS(EST_CapAddBounds!$F$2:$F$5959,EST_CapAddBounds!$H$2:$H$5959,_xlfn.CONCAT($B96,$C96),EST_CapAddBounds!$E$2:$E$5959,"&lt;="&amp;D96)*1000,0)</f>
        <v>3500</v>
      </c>
      <c r="V96" s="101">
        <f>IFERROR(SUMIFS(EST_CapAddBounds!$G$2:$G$5959,EST_CapAddBounds!$H$2:$H$5959,_xlfn.CONCAT($B96,$C96),EST_CapAddBounds!$E$2:$E$5959,"&lt;="&amp;D96)*1000,0)</f>
        <v>4841.2282310000001</v>
      </c>
      <c r="W96" s="10">
        <v>0</v>
      </c>
      <c r="X96">
        <v>0.09</v>
      </c>
      <c r="Y96" s="35"/>
      <c r="Z96" s="63">
        <f t="shared" si="68"/>
        <v>0.89442719099991586</v>
      </c>
      <c r="AA96" s="63">
        <f t="shared" si="69"/>
        <v>0.89442719099991586</v>
      </c>
      <c r="AB96" s="64">
        <f t="shared" si="70"/>
        <v>10</v>
      </c>
      <c r="AC96" s="65">
        <f t="shared" si="71"/>
        <v>0.15582008990903373</v>
      </c>
      <c r="AD96" s="66">
        <f t="shared" si="67"/>
        <v>11.929387719421623</v>
      </c>
    </row>
    <row r="97" spans="1:30" x14ac:dyDescent="0.25">
      <c r="A97">
        <v>4</v>
      </c>
      <c r="B97" t="s">
        <v>112</v>
      </c>
      <c r="C97" t="s">
        <v>8</v>
      </c>
      <c r="D97">
        <f>_xlfn.XLOOKUP(A97,PeriodMap!$A$2:$A$45,PeriodMap!$B$2:$B$45)</f>
        <v>2029</v>
      </c>
      <c r="E97" t="s">
        <v>304</v>
      </c>
      <c r="F97" t="s">
        <v>306</v>
      </c>
      <c r="G97" t="s">
        <v>6</v>
      </c>
      <c r="H97" t="s">
        <v>98</v>
      </c>
      <c r="I97" t="s">
        <v>34</v>
      </c>
      <c r="J97" t="s">
        <v>110</v>
      </c>
      <c r="K97">
        <f>_xlfn.XLOOKUP($B97,EnergyStorTechnologies!$A$2:$A$10,EnergyStorTechnologies!$D$2:$D$10)</f>
        <v>0.25</v>
      </c>
      <c r="L97" s="5">
        <f>_xlfn.XLOOKUP($B97,EnergyStorTechnologies!$A$2:$A$10,EnergyStorTechnologies!$E$2:$E$10)</f>
        <v>0.25</v>
      </c>
      <c r="M97" t="s">
        <v>111</v>
      </c>
      <c r="N97">
        <f>_xlfn.XLOOKUP(_xlfn.CONCAT($B97,$D97+1),EST_DeratingDepthOfDischarge!$E$2:$E$73,EST_DeratingDepthOfDischarge!$C$2:$C$73)</f>
        <v>0</v>
      </c>
      <c r="O97">
        <f>_xlfn.XLOOKUP(_xlfn.CONCAT($B97,$D97+1),EST_DeratingDepthOfDischarge!$E$2:$E$73,EST_DeratingDepthOfDischarge!$D$2:$D$73)</f>
        <v>0.9</v>
      </c>
      <c r="P97" s="1">
        <f>_xlfn.XLOOKUP(_xlfn.CONCAT($B97,$D97+1),EST_EfficiencyCost!$G$2:$G$757,EST_EfficiencyCost!$F$2:$F$757)</f>
        <v>0.8</v>
      </c>
      <c r="Q97">
        <f>_xlfn.XLOOKUP(_xlfn.CONCAT($B97,$D97+1),EST_Lifetime!$E$2:$E$73,EST_Lifetime!$C$2:$C$73)</f>
        <v>10</v>
      </c>
      <c r="R97" s="10">
        <f>_xlfn.XLOOKUP(_xlfn.CONCAT($B97,$D97+1),EST_Lifetime!$E$2:$E$73,EST_Lifetime!$D$2:$D$73)</f>
        <v>4362.0878750000002</v>
      </c>
      <c r="S97" s="86">
        <f>_xlfn.XLOOKUP(_xlfn.CONCAT($B97,$D97+1),EST_EfficiencyCost!$G$2:$G$757,EST_EfficiencyCost!$E$2:$E$757)/1000</f>
        <v>1.581643087</v>
      </c>
      <c r="T97" s="15">
        <f>IFERROR(SUMIFS(EST_LegacyDetails!$D$2:$D$2701,EST_LegacyDetails!$G$2:$G$2701,_xlfn.CONCAT($B97,$C97),EST_LegacyDetails!$E$2:$E$2701,"&gt;="&amp;(D97-2023))*1000,0)</f>
        <v>0</v>
      </c>
      <c r="U97" s="101">
        <f>IFERROR(SUMIFS(EST_CapAddBounds!$F$2:$F$5959,EST_CapAddBounds!$H$2:$H$5959,_xlfn.CONCAT($B97,$C97),EST_CapAddBounds!$E$2:$E$5959,"&lt;="&amp;D97)*1000,0)</f>
        <v>1000</v>
      </c>
      <c r="V97" s="101">
        <f>IFERROR(SUMIFS(EST_CapAddBounds!$G$2:$G$5959,EST_CapAddBounds!$H$2:$H$5959,_xlfn.CONCAT($B97,$C97),EST_CapAddBounds!$E$2:$E$5959,"&lt;="&amp;D97)*1000,0)</f>
        <v>4030.6194950000008</v>
      </c>
      <c r="W97" s="10">
        <v>0</v>
      </c>
      <c r="X97">
        <v>0.09</v>
      </c>
      <c r="Z97" s="63">
        <f t="shared" si="68"/>
        <v>0.89442719099991586</v>
      </c>
      <c r="AA97" s="63">
        <f t="shared" si="69"/>
        <v>0.89442719099991586</v>
      </c>
      <c r="AB97" s="64">
        <f t="shared" si="70"/>
        <v>10</v>
      </c>
      <c r="AC97" s="65">
        <f t="shared" si="71"/>
        <v>0.15582008990903373</v>
      </c>
      <c r="AD97" s="66">
        <f t="shared" si="67"/>
        <v>10.150443937770463</v>
      </c>
    </row>
    <row r="98" spans="1:30" x14ac:dyDescent="0.25">
      <c r="A98">
        <v>4</v>
      </c>
      <c r="B98" t="s">
        <v>113</v>
      </c>
      <c r="C98" t="s">
        <v>8</v>
      </c>
      <c r="D98">
        <f>_xlfn.XLOOKUP(A98,PeriodMap!$A$2:$A$45,PeriodMap!$B$2:$B$45)</f>
        <v>2029</v>
      </c>
      <c r="E98" t="s">
        <v>304</v>
      </c>
      <c r="F98" t="s">
        <v>307</v>
      </c>
      <c r="G98" t="s">
        <v>6</v>
      </c>
      <c r="H98" t="s">
        <v>98</v>
      </c>
      <c r="I98" t="s">
        <v>34</v>
      </c>
      <c r="J98" t="s">
        <v>110</v>
      </c>
      <c r="K98">
        <f>_xlfn.XLOOKUP($B98,EnergyStorTechnologies!$A$2:$A$10,EnergyStorTechnologies!$D$2:$D$10)</f>
        <v>0.16666700000000001</v>
      </c>
      <c r="L98" s="5">
        <f>_xlfn.XLOOKUP($B98,EnergyStorTechnologies!$A$2:$A$10,EnergyStorTechnologies!$E$2:$E$10)</f>
        <v>0.16666700000000001</v>
      </c>
      <c r="M98" t="s">
        <v>111</v>
      </c>
      <c r="N98">
        <f>_xlfn.XLOOKUP(_xlfn.CONCAT($B98,$D98+1),EST_DeratingDepthOfDischarge!$E$2:$E$73,EST_DeratingDepthOfDischarge!$C$2:$C$73)</f>
        <v>0</v>
      </c>
      <c r="O98">
        <f>_xlfn.XLOOKUP(_xlfn.CONCAT($B98,$D98+1),EST_DeratingDepthOfDischarge!$E$2:$E$73,EST_DeratingDepthOfDischarge!$D$2:$D$73)</f>
        <v>0.9</v>
      </c>
      <c r="P98" s="1">
        <f>_xlfn.XLOOKUP(_xlfn.CONCAT($B98,$D98+1),EST_EfficiencyCost!$G$2:$G$757,EST_EfficiencyCost!$F$2:$F$757)</f>
        <v>0.8</v>
      </c>
      <c r="Q98">
        <f>_xlfn.XLOOKUP(_xlfn.CONCAT($B98,$D98+1),EST_Lifetime!$E$2:$E$73,EST_Lifetime!$C$2:$C$73)</f>
        <v>10</v>
      </c>
      <c r="R98" s="10">
        <f>_xlfn.XLOOKUP(_xlfn.CONCAT($B98,$D98+1),EST_Lifetime!$E$2:$E$73,EST_Lifetime!$D$2:$D$73)</f>
        <v>4362.0878750000002</v>
      </c>
      <c r="S98" s="86">
        <f>_xlfn.XLOOKUP(_xlfn.CONCAT($B98,$D98+1),EST_EfficiencyCost!$G$2:$G$757,EST_EfficiencyCost!$E$2:$E$757)/1000</f>
        <v>1.4892446939999999</v>
      </c>
      <c r="T98" s="15">
        <f>IFERROR(SUMIFS(EST_LegacyDetails!$D$2:$D$2701,EST_LegacyDetails!$G$2:$G$2701,_xlfn.CONCAT($B98,$C98),EST_LegacyDetails!$E$2:$E$2701,"&gt;="&amp;(D98-2023))*1000,0)</f>
        <v>0</v>
      </c>
      <c r="U98" s="101">
        <f>IFERROR(SUMIFS(EST_CapAddBounds!$F$2:$F$5959,EST_CapAddBounds!$H$2:$H$5959,_xlfn.CONCAT($B98,$C98),EST_CapAddBounds!$E$2:$E$5959,"&lt;="&amp;D98)*1000,0)</f>
        <v>0</v>
      </c>
      <c r="V98" s="101">
        <f>IFERROR(SUMIFS(EST_CapAddBounds!$G$2:$G$5959,EST_CapAddBounds!$H$2:$H$5959,_xlfn.CONCAT($B98,$C98),EST_CapAddBounds!$E$2:$E$5959,"&lt;="&amp;D98)*1000,0)</f>
        <v>4598.7131840000002</v>
      </c>
      <c r="W98" s="10">
        <v>0</v>
      </c>
      <c r="X98">
        <v>0.09</v>
      </c>
      <c r="Z98" s="63">
        <f t="shared" si="68"/>
        <v>0.89442719099991586</v>
      </c>
      <c r="AA98" s="63">
        <f t="shared" si="69"/>
        <v>0.89442719099991586</v>
      </c>
      <c r="AB98" s="64">
        <f t="shared" si="70"/>
        <v>10</v>
      </c>
      <c r="AC98" s="65">
        <f t="shared" si="71"/>
        <v>0.15582008990903373</v>
      </c>
      <c r="AD98" s="66">
        <f t="shared" si="67"/>
        <v>9.5574626793592952</v>
      </c>
    </row>
    <row r="99" spans="1:30" s="19" customFormat="1" x14ac:dyDescent="0.25">
      <c r="A99" s="19">
        <v>4</v>
      </c>
      <c r="B99" s="19" t="s">
        <v>114</v>
      </c>
      <c r="C99" s="19" t="s">
        <v>8</v>
      </c>
      <c r="D99" s="19">
        <f>_xlfn.XLOOKUP(A99,PeriodMap!$A$2:$A$45,PeriodMap!$B$2:$B$45)</f>
        <v>2029</v>
      </c>
      <c r="E99" s="19" t="s">
        <v>304</v>
      </c>
      <c r="F99" s="19" t="s">
        <v>327</v>
      </c>
      <c r="G99" s="19" t="s">
        <v>6</v>
      </c>
      <c r="H99" s="19" t="s">
        <v>98</v>
      </c>
      <c r="I99" s="19" t="s">
        <v>34</v>
      </c>
      <c r="J99" s="19" t="s">
        <v>110</v>
      </c>
      <c r="K99" s="19">
        <f>_xlfn.XLOOKUP($B99,EnergyStorTechnologies!$A$2:$A$10,EnergyStorTechnologies!$D$2:$D$10)</f>
        <v>0.16666666699999999</v>
      </c>
      <c r="L99" s="5">
        <f>_xlfn.XLOOKUP($B99,EnergyStorTechnologies!$A$2:$A$10,EnergyStorTechnologies!$E$2:$E$10)</f>
        <v>0.16666666699999999</v>
      </c>
      <c r="M99" s="19" t="s">
        <v>111</v>
      </c>
      <c r="N99" s="19">
        <f>_xlfn.XLOOKUP(_xlfn.CONCAT($B99,$D99+1),EST_DeratingDepthOfDischarge!$E$2:$E$73,EST_DeratingDepthOfDischarge!$C$2:$C$73)</f>
        <v>0</v>
      </c>
      <c r="O99" s="19">
        <f>_xlfn.XLOOKUP(_xlfn.CONCAT($B99,$D99+1),EST_DeratingDepthOfDischarge!$E$2:$E$73,EST_DeratingDepthOfDischarge!$D$2:$D$73)</f>
        <v>0.9</v>
      </c>
      <c r="P99" s="39">
        <f>_xlfn.XLOOKUP(_xlfn.CONCAT($B99,$D99+1),EST_EfficiencyCost!$G$2:$G$757,EST_EfficiencyCost!$F$2:$F$757)</f>
        <v>0.75</v>
      </c>
      <c r="Q99" s="19">
        <f>_xlfn.XLOOKUP(_xlfn.CONCAT($B99,$D99+1),EST_Lifetime!$E$2:$E$73,EST_Lifetime!$C$2:$C$73)</f>
        <v>40</v>
      </c>
      <c r="R99" s="19">
        <f>_xlfn.XLOOKUP(_xlfn.CONCAT($B99,$D99+1),EST_Lifetime!$E$2:$E$73,EST_Lifetime!$D$2:$D$73)</f>
        <v>50000</v>
      </c>
      <c r="S99" s="87">
        <f>_xlfn.XLOOKUP(_xlfn.CONCAT($B99,$D99+1),EST_EfficiencyCost!$G$2:$G$757,EST_EfficiencyCost!$E$2:$E$757)/1000</f>
        <v>1.9001303219999999</v>
      </c>
      <c r="T99" s="40">
        <f>IFERROR(SUMIFS(EST_LegacyDetails!$D$2:$D$2701,EST_LegacyDetails!$G$2:$G$2701,_xlfn.CONCAT($B99,$C99),EST_LegacyDetails!$E$2:$E$2701,"&gt;="&amp;(D99-2023))*1000,0)</f>
        <v>12033.6</v>
      </c>
      <c r="U99" s="102">
        <f>IFERROR(SUMIFS(EST_CapAddBounds!$F$2:$F$5959,EST_CapAddBounds!$H$2:$H$5959,_xlfn.CONCAT($B99,$C99),EST_CapAddBounds!$E$2:$E$5959,"&lt;="&amp;D99)*1000,0)</f>
        <v>8879.9999999999982</v>
      </c>
      <c r="V99" s="102">
        <f>IFERROR(SUMIFS(EST_CapAddBounds!$G$2:$G$5959,EST_CapAddBounds!$H$2:$H$5959,_xlfn.CONCAT($B99,$C99),EST_CapAddBounds!$E$2:$E$5959,"&lt;="&amp;D99)*1000,0)</f>
        <v>28688.673182000002</v>
      </c>
      <c r="W99" s="53">
        <v>0</v>
      </c>
      <c r="X99" s="19">
        <v>0.09</v>
      </c>
      <c r="Y99" s="43"/>
      <c r="Z99" s="67">
        <f t="shared" si="68"/>
        <v>0.8660254037844386</v>
      </c>
      <c r="AA99" s="67">
        <f t="shared" si="69"/>
        <v>0.8660254037844386</v>
      </c>
      <c r="AB99" s="68">
        <f t="shared" si="70"/>
        <v>40</v>
      </c>
      <c r="AC99" s="69">
        <f t="shared" si="71"/>
        <v>9.2959609221097042E-2</v>
      </c>
      <c r="AD99" s="66">
        <f t="shared" si="67"/>
        <v>20.440386291649428</v>
      </c>
    </row>
    <row r="100" spans="1:30" s="48" customFormat="1" x14ac:dyDescent="0.25">
      <c r="A100" s="48">
        <v>4</v>
      </c>
      <c r="B100" s="48" t="s">
        <v>109</v>
      </c>
      <c r="C100" s="48" t="s">
        <v>80</v>
      </c>
      <c r="D100" s="48">
        <f>_xlfn.XLOOKUP(A100,PeriodMap!$A$2:$A$45,PeriodMap!$B$2:$B$45)</f>
        <v>2029</v>
      </c>
      <c r="E100" s="48" t="s">
        <v>304</v>
      </c>
      <c r="F100" s="48" t="s">
        <v>305</v>
      </c>
      <c r="G100" s="48" t="s">
        <v>6</v>
      </c>
      <c r="H100" s="48" t="s">
        <v>98</v>
      </c>
      <c r="I100" s="48" t="s">
        <v>34</v>
      </c>
      <c r="J100" s="48" t="s">
        <v>110</v>
      </c>
      <c r="K100" s="48">
        <f>AVERAGE(K96,K92,K88,K84,K80)</f>
        <v>0.5</v>
      </c>
      <c r="L100" s="48">
        <f>AVERAGE(L96,L92,L88,L84,L80)</f>
        <v>0.5</v>
      </c>
      <c r="M100" s="48" t="s">
        <v>111</v>
      </c>
      <c r="N100" s="48">
        <f t="shared" ref="N100:S100" si="72">AVERAGE(N96,N92,N88,N84,N80)</f>
        <v>0</v>
      </c>
      <c r="O100" s="48">
        <f t="shared" si="72"/>
        <v>0.9</v>
      </c>
      <c r="P100" s="54">
        <f t="shared" si="72"/>
        <v>0.8</v>
      </c>
      <c r="Q100" s="49">
        <f t="shared" si="72"/>
        <v>10</v>
      </c>
      <c r="R100" s="49">
        <f t="shared" si="72"/>
        <v>4362.0878750000002</v>
      </c>
      <c r="S100" s="55">
        <f t="shared" si="72"/>
        <v>1.8588382670000001</v>
      </c>
      <c r="T100" s="56">
        <f>T80+T84+T88+T92+T96</f>
        <v>0</v>
      </c>
      <c r="U100" s="56">
        <f t="shared" ref="U100:V100" si="73">U80+U84+U88+U92+U96</f>
        <v>9640</v>
      </c>
      <c r="V100" s="56">
        <f t="shared" si="73"/>
        <v>19555.989351</v>
      </c>
      <c r="W100" s="49">
        <f>AVERAGE(W80,W84,W88,W92,W96)</f>
        <v>0</v>
      </c>
      <c r="X100" s="57">
        <f>AVERAGE(X80,X84,X88,X92,X96)</f>
        <v>0.09</v>
      </c>
      <c r="Z100" s="54">
        <f>AVERAGE(Z80,Z84,Z88,Z92,Z96)</f>
        <v>0.89442719099991597</v>
      </c>
      <c r="AA100" s="54">
        <f>AVERAGE(AA80,AA84,AA88,AA92,AA96)</f>
        <v>0.89442719099991597</v>
      </c>
      <c r="AB100" s="54">
        <f t="shared" ref="AB100:AD100" si="74">AVERAGE(AB80,AB84,AB88,AB92,AB96)</f>
        <v>10</v>
      </c>
      <c r="AC100" s="54">
        <f t="shared" si="74"/>
        <v>0.15582008990903373</v>
      </c>
      <c r="AD100" s="54">
        <f t="shared" si="74"/>
        <v>11.929387719421623</v>
      </c>
    </row>
    <row r="101" spans="1:30" s="48" customFormat="1" x14ac:dyDescent="0.25">
      <c r="A101" s="48">
        <v>4</v>
      </c>
      <c r="B101" s="48" t="s">
        <v>112</v>
      </c>
      <c r="C101" s="48" t="s">
        <v>80</v>
      </c>
      <c r="D101" s="48">
        <f>_xlfn.XLOOKUP(A101,PeriodMap!$A$2:$A$45,PeriodMap!$B$2:$B$45)</f>
        <v>2029</v>
      </c>
      <c r="E101" s="48" t="s">
        <v>304</v>
      </c>
      <c r="F101" s="48" t="s">
        <v>306</v>
      </c>
      <c r="G101" s="48" t="s">
        <v>6</v>
      </c>
      <c r="H101" s="48" t="s">
        <v>98</v>
      </c>
      <c r="I101" s="48" t="s">
        <v>34</v>
      </c>
      <c r="J101" s="48" t="s">
        <v>110</v>
      </c>
      <c r="K101" s="48">
        <f t="shared" ref="K101:L101" si="75">AVERAGE(K97,K93,K89,K85,K81)</f>
        <v>0.25</v>
      </c>
      <c r="L101" s="48">
        <f t="shared" si="75"/>
        <v>0.25</v>
      </c>
      <c r="M101" s="48" t="s">
        <v>111</v>
      </c>
      <c r="N101" s="48">
        <f t="shared" ref="N101:S101" si="76">AVERAGE(N97,N93,N89,N85,N81)</f>
        <v>0</v>
      </c>
      <c r="O101" s="48">
        <f t="shared" si="76"/>
        <v>0.9</v>
      </c>
      <c r="P101" s="54">
        <f t="shared" si="76"/>
        <v>0.8</v>
      </c>
      <c r="Q101" s="49">
        <f t="shared" si="76"/>
        <v>10</v>
      </c>
      <c r="R101" s="49">
        <f t="shared" si="76"/>
        <v>4362.0878750000002</v>
      </c>
      <c r="S101" s="55">
        <f t="shared" si="76"/>
        <v>1.581643087</v>
      </c>
      <c r="T101" s="56">
        <f>T81+T85+T89+T93+T97</f>
        <v>0</v>
      </c>
      <c r="U101" s="56">
        <f t="shared" ref="U101:V101" si="77">U81+U85+U89+U93+U97</f>
        <v>1500</v>
      </c>
      <c r="V101" s="56">
        <f t="shared" si="77"/>
        <v>22794.219229999995</v>
      </c>
      <c r="W101" s="49">
        <f t="shared" ref="W101:X101" si="78">AVERAGE(W81,W85,W89,W93,W97)</f>
        <v>0</v>
      </c>
      <c r="X101" s="57">
        <f t="shared" si="78"/>
        <v>0.09</v>
      </c>
      <c r="Z101" s="54">
        <f t="shared" ref="Z101:AD101" si="79">AVERAGE(Z81,Z85,Z89,Z93,Z97)</f>
        <v>0.89442719099991597</v>
      </c>
      <c r="AA101" s="54">
        <f t="shared" si="79"/>
        <v>0.89442719099991597</v>
      </c>
      <c r="AB101" s="54">
        <f t="shared" si="79"/>
        <v>10</v>
      </c>
      <c r="AC101" s="54">
        <f t="shared" si="79"/>
        <v>0.15582008990903373</v>
      </c>
      <c r="AD101" s="54">
        <f t="shared" si="79"/>
        <v>10.150443937770463</v>
      </c>
    </row>
    <row r="102" spans="1:30" s="48" customFormat="1" x14ac:dyDescent="0.25">
      <c r="A102" s="48">
        <v>4</v>
      </c>
      <c r="B102" s="48" t="s">
        <v>113</v>
      </c>
      <c r="C102" s="48" t="s">
        <v>80</v>
      </c>
      <c r="D102" s="48">
        <f>_xlfn.XLOOKUP(A102,PeriodMap!$A$2:$A$45,PeriodMap!$B$2:$B$45)</f>
        <v>2029</v>
      </c>
      <c r="E102" s="48" t="s">
        <v>304</v>
      </c>
      <c r="F102" s="48" t="s">
        <v>307</v>
      </c>
      <c r="G102" s="48" t="s">
        <v>6</v>
      </c>
      <c r="H102" s="48" t="s">
        <v>98</v>
      </c>
      <c r="I102" s="48" t="s">
        <v>34</v>
      </c>
      <c r="J102" s="48" t="s">
        <v>110</v>
      </c>
      <c r="K102" s="48">
        <f t="shared" ref="K102:L102" si="80">AVERAGE(K98,K94,K90,K86,K82)</f>
        <v>0.16666700000000001</v>
      </c>
      <c r="L102" s="48">
        <f t="shared" si="80"/>
        <v>0.16666700000000001</v>
      </c>
      <c r="M102" s="48" t="s">
        <v>111</v>
      </c>
      <c r="N102" s="48">
        <f t="shared" ref="N102:S102" si="81">AVERAGE(N98,N94,N90,N86,N82)</f>
        <v>0</v>
      </c>
      <c r="O102" s="48">
        <f t="shared" si="81"/>
        <v>0.9</v>
      </c>
      <c r="P102" s="54">
        <f t="shared" si="81"/>
        <v>0.8</v>
      </c>
      <c r="Q102" s="49">
        <f t="shared" si="81"/>
        <v>10</v>
      </c>
      <c r="R102" s="49">
        <f t="shared" si="81"/>
        <v>4362.0878750000002</v>
      </c>
      <c r="S102" s="55">
        <f t="shared" si="81"/>
        <v>1.4892446939999999</v>
      </c>
      <c r="T102" s="56">
        <f>T82+T86+T90+T94+T98</f>
        <v>0</v>
      </c>
      <c r="U102" s="56">
        <f t="shared" ref="U102:V102" si="82">U82+U86+U90+U94+U98</f>
        <v>0</v>
      </c>
      <c r="V102" s="56">
        <f t="shared" si="82"/>
        <v>32057.739730000005</v>
      </c>
      <c r="W102" s="49">
        <f t="shared" ref="W102:X102" si="83">AVERAGE(W82,W86,W90,W94,W98)</f>
        <v>0</v>
      </c>
      <c r="X102" s="57">
        <f t="shared" si="83"/>
        <v>0.09</v>
      </c>
      <c r="Z102" s="54">
        <f t="shared" ref="Z102:AD102" si="84">AVERAGE(Z82,Z86,Z90,Z94,Z98)</f>
        <v>0.89442719099991597</v>
      </c>
      <c r="AA102" s="54">
        <f t="shared" si="84"/>
        <v>0.89442719099991597</v>
      </c>
      <c r="AB102" s="54">
        <f t="shared" si="84"/>
        <v>10</v>
      </c>
      <c r="AC102" s="54">
        <f t="shared" si="84"/>
        <v>0.15582008990903373</v>
      </c>
      <c r="AD102" s="54">
        <f t="shared" si="84"/>
        <v>9.5574626793592952</v>
      </c>
    </row>
    <row r="103" spans="1:30" s="51" customFormat="1" x14ac:dyDescent="0.25">
      <c r="A103" s="51">
        <v>4</v>
      </c>
      <c r="B103" s="51" t="s">
        <v>114</v>
      </c>
      <c r="C103" s="51" t="s">
        <v>80</v>
      </c>
      <c r="D103" s="51">
        <f>_xlfn.XLOOKUP(A103,PeriodMap!$A$2:$A$45,PeriodMap!$B$2:$B$45)</f>
        <v>2029</v>
      </c>
      <c r="E103" s="51" t="s">
        <v>304</v>
      </c>
      <c r="F103" s="51" t="s">
        <v>327</v>
      </c>
      <c r="G103" s="51" t="s">
        <v>6</v>
      </c>
      <c r="H103" s="51" t="s">
        <v>98</v>
      </c>
      <c r="I103" s="51" t="s">
        <v>34</v>
      </c>
      <c r="J103" s="51" t="s">
        <v>110</v>
      </c>
      <c r="K103" s="51">
        <f t="shared" ref="K103:L103" si="85">AVERAGE(K99,K95,K91,K87,K83)</f>
        <v>0.16666666699999999</v>
      </c>
      <c r="L103" s="51">
        <f t="shared" si="85"/>
        <v>0.16666666699999999</v>
      </c>
      <c r="M103" s="51" t="s">
        <v>111</v>
      </c>
      <c r="N103" s="51">
        <f t="shared" ref="N103:S103" si="86">AVERAGE(N99,N95,N91,N87,N83)</f>
        <v>0</v>
      </c>
      <c r="O103" s="51">
        <f t="shared" si="86"/>
        <v>0.9</v>
      </c>
      <c r="P103" s="58">
        <f t="shared" si="86"/>
        <v>0.75</v>
      </c>
      <c r="Q103" s="59">
        <f t="shared" si="86"/>
        <v>40</v>
      </c>
      <c r="R103" s="59">
        <f t="shared" si="86"/>
        <v>50000</v>
      </c>
      <c r="S103" s="60">
        <f t="shared" si="86"/>
        <v>1.9001303219999996</v>
      </c>
      <c r="T103" s="61">
        <f>T83+T87+T91+T95+T99</f>
        <v>28473.599999999999</v>
      </c>
      <c r="U103" s="61">
        <f t="shared" ref="U103:V103" si="87">U83+U87+U91+U95+U99</f>
        <v>13379.999999999998</v>
      </c>
      <c r="V103" s="61">
        <f t="shared" si="87"/>
        <v>60250.781538000003</v>
      </c>
      <c r="W103" s="59">
        <f t="shared" ref="W103:X103" si="88">AVERAGE(W83,W87,W91,W95,W99)</f>
        <v>0</v>
      </c>
      <c r="X103" s="62">
        <f t="shared" si="88"/>
        <v>0.09</v>
      </c>
      <c r="Z103" s="58">
        <f t="shared" ref="Z103:AD103" si="89">AVERAGE(Z83,Z87,Z91,Z95,Z99)</f>
        <v>0.8660254037844386</v>
      </c>
      <c r="AA103" s="58">
        <f t="shared" si="89"/>
        <v>0.8660254037844386</v>
      </c>
      <c r="AB103" s="58">
        <f t="shared" si="89"/>
        <v>40</v>
      </c>
      <c r="AC103" s="58">
        <f t="shared" si="89"/>
        <v>9.2959609221097042E-2</v>
      </c>
      <c r="AD103" s="58">
        <f t="shared" si="89"/>
        <v>20.440386291649428</v>
      </c>
    </row>
    <row r="104" spans="1:30" x14ac:dyDescent="0.25">
      <c r="A104">
        <v>5</v>
      </c>
      <c r="B104" t="s">
        <v>109</v>
      </c>
      <c r="C104" t="s">
        <v>12</v>
      </c>
      <c r="D104">
        <f>_xlfn.XLOOKUP(A104,PeriodMap!$A$2:$A$45,PeriodMap!$B$2:$B$45)</f>
        <v>2034</v>
      </c>
      <c r="E104" t="s">
        <v>304</v>
      </c>
      <c r="F104" t="s">
        <v>305</v>
      </c>
      <c r="G104" t="s">
        <v>6</v>
      </c>
      <c r="H104" t="s">
        <v>98</v>
      </c>
      <c r="I104" t="s">
        <v>34</v>
      </c>
      <c r="J104" t="s">
        <v>110</v>
      </c>
      <c r="K104">
        <f>_xlfn.XLOOKUP($B104,EnergyStorTechnologies!$A$2:$A$10,EnergyStorTechnologies!$D$2:$D$10)</f>
        <v>0.5</v>
      </c>
      <c r="L104" s="5">
        <f>_xlfn.XLOOKUP($B104,EnergyStorTechnologies!$A$2:$A$10,EnergyStorTechnologies!$E$2:$E$10)</f>
        <v>0.5</v>
      </c>
      <c r="M104" t="s">
        <v>111</v>
      </c>
      <c r="N104">
        <f>_xlfn.XLOOKUP(_xlfn.CONCAT($B104,$D104+1),EST_DeratingDepthOfDischarge!$E$2:$E$73,EST_DeratingDepthOfDischarge!$C$2:$C$73)</f>
        <v>0</v>
      </c>
      <c r="O104">
        <f>_xlfn.XLOOKUP(_xlfn.CONCAT($B104,$D104+1),EST_DeratingDepthOfDischarge!$E$2:$E$73,EST_DeratingDepthOfDischarge!$D$2:$D$73)</f>
        <v>0.9</v>
      </c>
      <c r="P104" s="1">
        <f>_xlfn.XLOOKUP(_xlfn.CONCAT($B104,$D104+1),EST_EfficiencyCost!$G$2:$G$757,EST_EfficiencyCost!$F$2:$F$757)</f>
        <v>0.8</v>
      </c>
      <c r="Q104">
        <f>_xlfn.XLOOKUP(_xlfn.CONCAT($B104,$D104+1),EST_Lifetime!$E$2:$E$73,EST_Lifetime!$C$2:$C$73)</f>
        <v>10</v>
      </c>
      <c r="R104" s="10">
        <f>_xlfn.XLOOKUP(_xlfn.CONCAT($B104,$D104+1),EST_Lifetime!$E$2:$E$73,EST_Lifetime!$D$2:$D$73)</f>
        <v>4816.0974850000002</v>
      </c>
      <c r="S104" s="86">
        <f>_xlfn.XLOOKUP(_xlfn.CONCAT($B104,$D104+1),EST_EfficiencyCost!$G$2:$G$757,EST_EfficiencyCost!$E$2:$E$757)/1000</f>
        <v>1.6808112399999999</v>
      </c>
      <c r="T104" s="15">
        <f>IFERROR(SUMIFS(EST_LegacyDetails!$D$2:$D$2701,EST_LegacyDetails!$G$2:$G$2701,_xlfn.CONCAT($B104,$C104),EST_LegacyDetails!$E$2:$E$2701,"&gt;="&amp;(D104-2023))*1000,0)</f>
        <v>0</v>
      </c>
      <c r="U104" s="101">
        <f>IFERROR(SUMIFS(EST_CapAddBounds!$F$2:$F$5959,EST_CapAddBounds!$H$2:$H$5959,_xlfn.CONCAT($B104,$C104),EST_CapAddBounds!$E$2:$E$5959,"&lt;="&amp;D104)*1000,0)</f>
        <v>2040</v>
      </c>
      <c r="V104" s="101">
        <f>IFERROR(SUMIFS(EST_CapAddBounds!$G$2:$G$5959,EST_CapAddBounds!$H$2:$H$5959,_xlfn.CONCAT($B104,$C104),EST_CapAddBounds!$E$2:$E$5959,"&lt;="&amp;D104)*1000,0)</f>
        <v>46569.368321000016</v>
      </c>
      <c r="W104" s="10">
        <v>0</v>
      </c>
      <c r="X104">
        <v>0.09</v>
      </c>
      <c r="Y104" s="35"/>
      <c r="Z104" s="63">
        <f>SQRT(P104)</f>
        <v>0.89442719099991586</v>
      </c>
      <c r="AA104" s="63">
        <f>Z104</f>
        <v>0.89442719099991586</v>
      </c>
      <c r="AB104" s="64">
        <f>Q104</f>
        <v>10</v>
      </c>
      <c r="AC104" s="65">
        <f>X104/(1-(1+X104)^(-AB104))</f>
        <v>0.15582008990903373</v>
      </c>
      <c r="AD104" s="66">
        <f t="shared" ref="AD104:AD123" si="90">S104/AC104</f>
        <v>10.786871198580629</v>
      </c>
    </row>
    <row r="105" spans="1:30" x14ac:dyDescent="0.25">
      <c r="A105">
        <v>5</v>
      </c>
      <c r="B105" t="s">
        <v>112</v>
      </c>
      <c r="C105" t="s">
        <v>12</v>
      </c>
      <c r="D105">
        <f>_xlfn.XLOOKUP(A105,PeriodMap!$A$2:$A$45,PeriodMap!$B$2:$B$45)</f>
        <v>2034</v>
      </c>
      <c r="E105" t="s">
        <v>304</v>
      </c>
      <c r="F105" t="s">
        <v>306</v>
      </c>
      <c r="G105" t="s">
        <v>6</v>
      </c>
      <c r="H105" t="s">
        <v>98</v>
      </c>
      <c r="I105" t="s">
        <v>34</v>
      </c>
      <c r="J105" t="s">
        <v>110</v>
      </c>
      <c r="K105">
        <f>_xlfn.XLOOKUP($B105,EnergyStorTechnologies!$A$2:$A$10,EnergyStorTechnologies!$D$2:$D$10)</f>
        <v>0.25</v>
      </c>
      <c r="L105" s="5">
        <f>_xlfn.XLOOKUP($B105,EnergyStorTechnologies!$A$2:$A$10,EnergyStorTechnologies!$E$2:$E$10)</f>
        <v>0.25</v>
      </c>
      <c r="M105" t="s">
        <v>111</v>
      </c>
      <c r="N105">
        <f>_xlfn.XLOOKUP(_xlfn.CONCAT($B105,$D105+1),EST_DeratingDepthOfDischarge!$E$2:$E$73,EST_DeratingDepthOfDischarge!$C$2:$C$73)</f>
        <v>0</v>
      </c>
      <c r="O105">
        <f>_xlfn.XLOOKUP(_xlfn.CONCAT($B105,$D105+1),EST_DeratingDepthOfDischarge!$E$2:$E$73,EST_DeratingDepthOfDischarge!$D$2:$D$73)</f>
        <v>0.9</v>
      </c>
      <c r="P105" s="1">
        <f>_xlfn.XLOOKUP(_xlfn.CONCAT($B105,$D105+1),EST_EfficiencyCost!$G$2:$G$757,EST_EfficiencyCost!$F$2:$F$757)</f>
        <v>0.8</v>
      </c>
      <c r="Q105">
        <f>_xlfn.XLOOKUP(_xlfn.CONCAT($B105,$D105+1),EST_Lifetime!$E$2:$E$73,EST_Lifetime!$C$2:$C$73)</f>
        <v>10</v>
      </c>
      <c r="R105" s="10">
        <f>_xlfn.XLOOKUP(_xlfn.CONCAT($B105,$D105+1),EST_Lifetime!$E$2:$E$73,EST_Lifetime!$D$2:$D$73)</f>
        <v>4816.0974850000002</v>
      </c>
      <c r="S105" s="86">
        <f>_xlfn.XLOOKUP(_xlfn.CONCAT($B105,$D105+1),EST_EfficiencyCost!$G$2:$G$757,EST_EfficiencyCost!$E$2:$E$757)/1000</f>
        <v>1.4301639500000001</v>
      </c>
      <c r="T105" s="15">
        <f>IFERROR(SUMIFS(EST_LegacyDetails!$D$2:$D$2701,EST_LegacyDetails!$G$2:$G$2701,_xlfn.CONCAT($B105,$C105),EST_LegacyDetails!$E$2:$E$2701,"&gt;="&amp;(D105-2023))*1000,0)</f>
        <v>0</v>
      </c>
      <c r="U105" s="101">
        <f>IFERROR(SUMIFS(EST_CapAddBounds!$F$2:$F$5959,EST_CapAddBounds!$H$2:$H$5959,_xlfn.CONCAT($B105,$C105),EST_CapAddBounds!$E$2:$E$5959,"&lt;="&amp;D105)*1000,0)</f>
        <v>0</v>
      </c>
      <c r="V105" s="101">
        <f>IFERROR(SUMIFS(EST_CapAddBounds!$G$2:$G$5959,EST_CapAddBounds!$H$2:$H$5959,_xlfn.CONCAT($B105,$C105),EST_CapAddBounds!$E$2:$E$5959,"&lt;="&amp;D105)*1000,0)</f>
        <v>89882.384517999992</v>
      </c>
      <c r="W105" s="10">
        <v>0</v>
      </c>
      <c r="X105">
        <v>0.09</v>
      </c>
      <c r="Z105" s="63">
        <f t="shared" ref="Z105:Z123" si="91">SQRT(P105)</f>
        <v>0.89442719099991586</v>
      </c>
      <c r="AA105" s="63">
        <f t="shared" ref="AA105:AA123" si="92">Z105</f>
        <v>0.89442719099991586</v>
      </c>
      <c r="AB105" s="64">
        <f t="shared" ref="AB105:AB123" si="93">Q105</f>
        <v>10</v>
      </c>
      <c r="AC105" s="65">
        <f t="shared" ref="AC105:AC123" si="94">X105/(1-(1+X105)^-AB105)</f>
        <v>0.15582008990903373</v>
      </c>
      <c r="AD105" s="66">
        <f t="shared" si="90"/>
        <v>9.1783026876374922</v>
      </c>
    </row>
    <row r="106" spans="1:30" x14ac:dyDescent="0.25">
      <c r="A106">
        <v>5</v>
      </c>
      <c r="B106" t="s">
        <v>113</v>
      </c>
      <c r="C106" t="s">
        <v>12</v>
      </c>
      <c r="D106">
        <f>_xlfn.XLOOKUP(A106,PeriodMap!$A$2:$A$45,PeriodMap!$B$2:$B$45)</f>
        <v>2034</v>
      </c>
      <c r="E106" t="s">
        <v>304</v>
      </c>
      <c r="F106" t="s">
        <v>307</v>
      </c>
      <c r="G106" t="s">
        <v>6</v>
      </c>
      <c r="H106" t="s">
        <v>98</v>
      </c>
      <c r="I106" t="s">
        <v>34</v>
      </c>
      <c r="J106" t="s">
        <v>110</v>
      </c>
      <c r="K106">
        <f>_xlfn.XLOOKUP($B106,EnergyStorTechnologies!$A$2:$A$10,EnergyStorTechnologies!$D$2:$D$10)</f>
        <v>0.16666700000000001</v>
      </c>
      <c r="L106" s="5">
        <f>_xlfn.XLOOKUP($B106,EnergyStorTechnologies!$A$2:$A$10,EnergyStorTechnologies!$E$2:$E$10)</f>
        <v>0.16666700000000001</v>
      </c>
      <c r="M106" t="s">
        <v>111</v>
      </c>
      <c r="N106">
        <f>_xlfn.XLOOKUP(_xlfn.CONCAT($B106,$D106+1),EST_DeratingDepthOfDischarge!$E$2:$E$73,EST_DeratingDepthOfDischarge!$C$2:$C$73)</f>
        <v>0</v>
      </c>
      <c r="O106">
        <f>_xlfn.XLOOKUP(_xlfn.CONCAT($B106,$D106+1),EST_DeratingDepthOfDischarge!$E$2:$E$73,EST_DeratingDepthOfDischarge!$D$2:$D$73)</f>
        <v>0.9</v>
      </c>
      <c r="P106" s="1">
        <f>_xlfn.XLOOKUP(_xlfn.CONCAT($B106,$D106+1),EST_EfficiencyCost!$G$2:$G$757,EST_EfficiencyCost!$F$2:$F$757)</f>
        <v>0.8</v>
      </c>
      <c r="Q106">
        <f>_xlfn.XLOOKUP(_xlfn.CONCAT($B106,$D106+1),EST_Lifetime!$E$2:$E$73,EST_Lifetime!$C$2:$C$73)</f>
        <v>10</v>
      </c>
      <c r="R106" s="10">
        <f>_xlfn.XLOOKUP(_xlfn.CONCAT($B106,$D106+1),EST_Lifetime!$E$2:$E$73,EST_Lifetime!$D$2:$D$73)</f>
        <v>4816.0974850000002</v>
      </c>
      <c r="S106" s="86">
        <f>_xlfn.XLOOKUP(_xlfn.CONCAT($B106,$D106+1),EST_EfficiencyCost!$G$2:$G$757,EST_EfficiencyCost!$E$2:$E$757)/1000</f>
        <v>1.3466148529999999</v>
      </c>
      <c r="T106" s="15">
        <f>IFERROR(SUMIFS(EST_LegacyDetails!$D$2:$D$2701,EST_LegacyDetails!$G$2:$G$2701,_xlfn.CONCAT($B106,$C106),EST_LegacyDetails!$E$2:$E$2701,"&gt;="&amp;(D106-2023))*1000,0)</f>
        <v>0</v>
      </c>
      <c r="U106" s="101">
        <f>IFERROR(SUMIFS(EST_CapAddBounds!$F$2:$F$5959,EST_CapAddBounds!$H$2:$H$5959,_xlfn.CONCAT($B106,$C106),EST_CapAddBounds!$E$2:$E$5959,"&lt;="&amp;D106)*1000,0)</f>
        <v>0</v>
      </c>
      <c r="V106" s="101">
        <f>IFERROR(SUMIFS(EST_CapAddBounds!$G$2:$G$5959,EST_CapAddBounds!$H$2:$H$5959,_xlfn.CONCAT($B106,$C106),EST_CapAddBounds!$E$2:$E$5959,"&lt;="&amp;D106)*1000,0)</f>
        <v>134823.57676299999</v>
      </c>
      <c r="W106" s="10">
        <v>0</v>
      </c>
      <c r="X106">
        <v>0.09</v>
      </c>
      <c r="Z106" s="63">
        <f t="shared" si="91"/>
        <v>0.89442719099991586</v>
      </c>
      <c r="AA106" s="63">
        <f t="shared" si="92"/>
        <v>0.89442719099991586</v>
      </c>
      <c r="AB106" s="64">
        <f t="shared" si="93"/>
        <v>10</v>
      </c>
      <c r="AC106" s="65">
        <f t="shared" si="94"/>
        <v>0.15582008990903373</v>
      </c>
      <c r="AD106" s="66">
        <f t="shared" si="90"/>
        <v>8.6421131818505614</v>
      </c>
    </row>
    <row r="107" spans="1:30" s="19" customFormat="1" x14ac:dyDescent="0.25">
      <c r="A107" s="19">
        <v>5</v>
      </c>
      <c r="B107" s="19" t="s">
        <v>114</v>
      </c>
      <c r="C107" s="19" t="s">
        <v>12</v>
      </c>
      <c r="D107" s="19">
        <f>_xlfn.XLOOKUP(A107,PeriodMap!$A$2:$A$45,PeriodMap!$B$2:$B$45)</f>
        <v>2034</v>
      </c>
      <c r="E107" s="19" t="s">
        <v>304</v>
      </c>
      <c r="F107" s="19" t="s">
        <v>327</v>
      </c>
      <c r="G107" s="19" t="s">
        <v>6</v>
      </c>
      <c r="H107" s="19" t="s">
        <v>98</v>
      </c>
      <c r="I107" s="19" t="s">
        <v>34</v>
      </c>
      <c r="J107" s="19" t="s">
        <v>110</v>
      </c>
      <c r="K107" s="19">
        <f>_xlfn.XLOOKUP($B107,EnergyStorTechnologies!$A$2:$A$10,EnergyStorTechnologies!$D$2:$D$10)</f>
        <v>0.16666666699999999</v>
      </c>
      <c r="L107" s="5">
        <f>_xlfn.XLOOKUP($B107,EnergyStorTechnologies!$A$2:$A$10,EnergyStorTechnologies!$E$2:$E$10)</f>
        <v>0.16666666699999999</v>
      </c>
      <c r="M107" s="19" t="s">
        <v>111</v>
      </c>
      <c r="N107" s="19">
        <f>_xlfn.XLOOKUP(_xlfn.CONCAT($B107,$D107+1),EST_DeratingDepthOfDischarge!$E$2:$E$73,EST_DeratingDepthOfDischarge!$C$2:$C$73)</f>
        <v>0</v>
      </c>
      <c r="O107" s="19">
        <f>_xlfn.XLOOKUP(_xlfn.CONCAT($B107,$D107+1),EST_DeratingDepthOfDischarge!$E$2:$E$73,EST_DeratingDepthOfDischarge!$D$2:$D$73)</f>
        <v>0.9</v>
      </c>
      <c r="P107" s="39">
        <f>_xlfn.XLOOKUP(_xlfn.CONCAT($B107,$D107+1),EST_EfficiencyCost!$G$2:$G$757,EST_EfficiencyCost!$F$2:$F$757)</f>
        <v>0.75</v>
      </c>
      <c r="Q107" s="19">
        <f>_xlfn.XLOOKUP(_xlfn.CONCAT($B107,$D107+1),EST_Lifetime!$E$2:$E$73,EST_Lifetime!$C$2:$C$73)</f>
        <v>40</v>
      </c>
      <c r="R107" s="19">
        <f>_xlfn.XLOOKUP(_xlfn.CONCAT($B107,$D107+1),EST_Lifetime!$E$2:$E$73,EST_Lifetime!$D$2:$D$73)</f>
        <v>50000</v>
      </c>
      <c r="S107" s="87">
        <f>_xlfn.XLOOKUP(_xlfn.CONCAT($B107,$D107+1),EST_EfficiencyCost!$G$2:$G$757,EST_EfficiencyCost!$E$2:$E$757)/1000</f>
        <v>1.9001303219999999</v>
      </c>
      <c r="T107" s="40">
        <f>IFERROR(SUMIFS(EST_LegacyDetails!$D$2:$D$2701,EST_LegacyDetails!$G$2:$G$2701,_xlfn.CONCAT($B107,$C107),EST_LegacyDetails!$E$2:$E$2701,"&gt;="&amp;(D107-2023))*1000,0)</f>
        <v>0</v>
      </c>
      <c r="U107" s="102">
        <f>IFERROR(SUMIFS(EST_CapAddBounds!$F$2:$F$5959,EST_CapAddBounds!$H$2:$H$5959,_xlfn.CONCAT($B107,$C107),EST_CapAddBounds!$E$2:$E$5959,"&lt;="&amp;D107)*1000,0)</f>
        <v>4500</v>
      </c>
      <c r="V107" s="102">
        <f>IFERROR(SUMIFS(EST_CapAddBounds!$G$2:$G$5959,EST_CapAddBounds!$H$2:$H$5959,_xlfn.CONCAT($B107,$C107),EST_CapAddBounds!$E$2:$E$5959,"&lt;="&amp;D107)*1000,0)</f>
        <v>4500</v>
      </c>
      <c r="W107" s="53">
        <v>0</v>
      </c>
      <c r="X107" s="19">
        <v>0.09</v>
      </c>
      <c r="Y107" s="43"/>
      <c r="Z107" s="67">
        <f t="shared" si="91"/>
        <v>0.8660254037844386</v>
      </c>
      <c r="AA107" s="67">
        <f t="shared" si="92"/>
        <v>0.8660254037844386</v>
      </c>
      <c r="AB107" s="68">
        <f t="shared" si="93"/>
        <v>40</v>
      </c>
      <c r="AC107" s="69">
        <f t="shared" si="94"/>
        <v>9.2959609221097042E-2</v>
      </c>
      <c r="AD107" s="66">
        <f t="shared" si="90"/>
        <v>20.440386291649428</v>
      </c>
    </row>
    <row r="108" spans="1:30" x14ac:dyDescent="0.25">
      <c r="A108">
        <v>5</v>
      </c>
      <c r="B108" t="s">
        <v>109</v>
      </c>
      <c r="C108" t="s">
        <v>9</v>
      </c>
      <c r="D108">
        <f>_xlfn.XLOOKUP(A108,PeriodMap!$A$2:$A$45,PeriodMap!$B$2:$B$45)</f>
        <v>2034</v>
      </c>
      <c r="E108" t="s">
        <v>304</v>
      </c>
      <c r="F108" t="s">
        <v>305</v>
      </c>
      <c r="G108" t="s">
        <v>6</v>
      </c>
      <c r="H108" t="s">
        <v>98</v>
      </c>
      <c r="I108" t="s">
        <v>34</v>
      </c>
      <c r="J108" t="s">
        <v>110</v>
      </c>
      <c r="K108">
        <f>_xlfn.XLOOKUP($B108,EnergyStorTechnologies!$A$2:$A$10,EnergyStorTechnologies!$D$2:$D$10)</f>
        <v>0.5</v>
      </c>
      <c r="L108" s="5">
        <f>_xlfn.XLOOKUP($B108,EnergyStorTechnologies!$A$2:$A$10,EnergyStorTechnologies!$E$2:$E$10)</f>
        <v>0.5</v>
      </c>
      <c r="M108" t="s">
        <v>111</v>
      </c>
      <c r="N108">
        <f>_xlfn.XLOOKUP(_xlfn.CONCAT($B108,$D108+1),EST_DeratingDepthOfDischarge!$E$2:$E$73,EST_DeratingDepthOfDischarge!$C$2:$C$73)</f>
        <v>0</v>
      </c>
      <c r="O108">
        <f>_xlfn.XLOOKUP(_xlfn.CONCAT($B108,$D108+1),EST_DeratingDepthOfDischarge!$E$2:$E$73,EST_DeratingDepthOfDischarge!$D$2:$D$73)</f>
        <v>0.9</v>
      </c>
      <c r="P108" s="1">
        <f>_xlfn.XLOOKUP(_xlfn.CONCAT($B108,$D108+1),EST_EfficiencyCost!$G$2:$G$757,EST_EfficiencyCost!$F$2:$F$757)</f>
        <v>0.8</v>
      </c>
      <c r="Q108">
        <f>_xlfn.XLOOKUP(_xlfn.CONCAT($B108,$D108+1),EST_Lifetime!$E$2:$E$73,EST_Lifetime!$C$2:$C$73)</f>
        <v>10</v>
      </c>
      <c r="R108" s="10">
        <f>_xlfn.XLOOKUP(_xlfn.CONCAT($B108,$D108+1),EST_Lifetime!$E$2:$E$73,EST_Lifetime!$D$2:$D$73)</f>
        <v>4816.0974850000002</v>
      </c>
      <c r="S108" s="86">
        <f>_xlfn.XLOOKUP(_xlfn.CONCAT($B108,$D108+1),EST_EfficiencyCost!$G$2:$G$757,EST_EfficiencyCost!$E$2:$E$757)/1000</f>
        <v>1.6808112399999999</v>
      </c>
      <c r="T108" s="15">
        <f>IFERROR(SUMIFS(EST_LegacyDetails!$D$2:$D$2701,EST_LegacyDetails!$G$2:$G$2701,_xlfn.CONCAT($B108,$C108),EST_LegacyDetails!$E$2:$E$2701,"&gt;="&amp;(D108-2023))*1000,0)</f>
        <v>0</v>
      </c>
      <c r="U108" s="101">
        <f>IFERROR(SUMIFS(EST_CapAddBounds!$F$2:$F$5959,EST_CapAddBounds!$H$2:$H$5959,_xlfn.CONCAT($B108,$C108),EST_CapAddBounds!$E$2:$E$5959,"&lt;="&amp;D108)*1000,0)</f>
        <v>0</v>
      </c>
      <c r="V108" s="101">
        <f>IFERROR(SUMIFS(EST_CapAddBounds!$G$2:$G$5959,EST_CapAddBounds!$H$2:$H$5959,_xlfn.CONCAT($B108,$C108),EST_CapAddBounds!$E$2:$E$5959,"&lt;="&amp;D108)*1000,0)</f>
        <v>7666.3993729999993</v>
      </c>
      <c r="W108" s="10">
        <v>0</v>
      </c>
      <c r="X108">
        <v>0.09</v>
      </c>
      <c r="Y108" s="35"/>
      <c r="Z108" s="63">
        <f t="shared" si="91"/>
        <v>0.89442719099991586</v>
      </c>
      <c r="AA108" s="63">
        <f t="shared" si="92"/>
        <v>0.89442719099991586</v>
      </c>
      <c r="AB108" s="64">
        <f t="shared" si="93"/>
        <v>10</v>
      </c>
      <c r="AC108" s="65">
        <f t="shared" si="94"/>
        <v>0.15582008990903373</v>
      </c>
      <c r="AD108" s="66">
        <f t="shared" si="90"/>
        <v>10.786871198580629</v>
      </c>
    </row>
    <row r="109" spans="1:30" x14ac:dyDescent="0.25">
      <c r="A109">
        <v>5</v>
      </c>
      <c r="B109" t="s">
        <v>112</v>
      </c>
      <c r="C109" t="s">
        <v>9</v>
      </c>
      <c r="D109">
        <f>_xlfn.XLOOKUP(A109,PeriodMap!$A$2:$A$45,PeriodMap!$B$2:$B$45)</f>
        <v>2034</v>
      </c>
      <c r="E109" t="s">
        <v>304</v>
      </c>
      <c r="F109" t="s">
        <v>306</v>
      </c>
      <c r="G109" t="s">
        <v>6</v>
      </c>
      <c r="H109" t="s">
        <v>98</v>
      </c>
      <c r="I109" t="s">
        <v>34</v>
      </c>
      <c r="J109" t="s">
        <v>110</v>
      </c>
      <c r="K109">
        <f>_xlfn.XLOOKUP($B109,EnergyStorTechnologies!$A$2:$A$10,EnergyStorTechnologies!$D$2:$D$10)</f>
        <v>0.25</v>
      </c>
      <c r="L109" s="5">
        <f>_xlfn.XLOOKUP($B109,EnergyStorTechnologies!$A$2:$A$10,EnergyStorTechnologies!$E$2:$E$10)</f>
        <v>0.25</v>
      </c>
      <c r="M109" t="s">
        <v>111</v>
      </c>
      <c r="N109">
        <f>_xlfn.XLOOKUP(_xlfn.CONCAT($B109,$D109+1),EST_DeratingDepthOfDischarge!$E$2:$E$73,EST_DeratingDepthOfDischarge!$C$2:$C$73)</f>
        <v>0</v>
      </c>
      <c r="O109">
        <f>_xlfn.XLOOKUP(_xlfn.CONCAT($B109,$D109+1),EST_DeratingDepthOfDischarge!$E$2:$E$73,EST_DeratingDepthOfDischarge!$D$2:$D$73)</f>
        <v>0.9</v>
      </c>
      <c r="P109" s="1">
        <f>_xlfn.XLOOKUP(_xlfn.CONCAT($B109,$D109+1),EST_EfficiencyCost!$G$2:$G$757,EST_EfficiencyCost!$F$2:$F$757)</f>
        <v>0.8</v>
      </c>
      <c r="Q109">
        <f>_xlfn.XLOOKUP(_xlfn.CONCAT($B109,$D109+1),EST_Lifetime!$E$2:$E$73,EST_Lifetime!$C$2:$C$73)</f>
        <v>10</v>
      </c>
      <c r="R109" s="10">
        <f>_xlfn.XLOOKUP(_xlfn.CONCAT($B109,$D109+1),EST_Lifetime!$E$2:$E$73,EST_Lifetime!$D$2:$D$73)</f>
        <v>4816.0974850000002</v>
      </c>
      <c r="S109" s="86">
        <f>_xlfn.XLOOKUP(_xlfn.CONCAT($B109,$D109+1),EST_EfficiencyCost!$G$2:$G$757,EST_EfficiencyCost!$E$2:$E$757)/1000</f>
        <v>1.4301639500000001</v>
      </c>
      <c r="T109" s="15">
        <f>IFERROR(SUMIFS(EST_LegacyDetails!$D$2:$D$2701,EST_LegacyDetails!$G$2:$G$2701,_xlfn.CONCAT($B109,$C109),EST_LegacyDetails!$E$2:$E$2701,"&gt;="&amp;(D109-2023))*1000,0)</f>
        <v>0</v>
      </c>
      <c r="U109" s="101">
        <f>IFERROR(SUMIFS(EST_CapAddBounds!$F$2:$F$5959,EST_CapAddBounds!$H$2:$H$5959,_xlfn.CONCAT($B109,$C109),EST_CapAddBounds!$E$2:$E$5959,"&lt;="&amp;D109)*1000,0)</f>
        <v>0</v>
      </c>
      <c r="V109" s="101">
        <f>IFERROR(SUMIFS(EST_CapAddBounds!$G$2:$G$5959,EST_CapAddBounds!$H$2:$H$5959,_xlfn.CONCAT($B109,$C109),EST_CapAddBounds!$E$2:$E$5959,"&lt;="&amp;D109)*1000,0)</f>
        <v>15332.798736999997</v>
      </c>
      <c r="W109" s="10">
        <v>0</v>
      </c>
      <c r="X109">
        <v>0.09</v>
      </c>
      <c r="Z109" s="63">
        <f t="shared" si="91"/>
        <v>0.89442719099991586</v>
      </c>
      <c r="AA109" s="63">
        <f t="shared" si="92"/>
        <v>0.89442719099991586</v>
      </c>
      <c r="AB109" s="64">
        <f t="shared" si="93"/>
        <v>10</v>
      </c>
      <c r="AC109" s="65">
        <f t="shared" si="94"/>
        <v>0.15582008990903373</v>
      </c>
      <c r="AD109" s="66">
        <f t="shared" si="90"/>
        <v>9.1783026876374922</v>
      </c>
    </row>
    <row r="110" spans="1:30" x14ac:dyDescent="0.25">
      <c r="A110">
        <v>5</v>
      </c>
      <c r="B110" t="s">
        <v>113</v>
      </c>
      <c r="C110" t="s">
        <v>9</v>
      </c>
      <c r="D110">
        <f>_xlfn.XLOOKUP(A110,PeriodMap!$A$2:$A$45,PeriodMap!$B$2:$B$45)</f>
        <v>2034</v>
      </c>
      <c r="E110" t="s">
        <v>304</v>
      </c>
      <c r="F110" t="s">
        <v>307</v>
      </c>
      <c r="G110" t="s">
        <v>6</v>
      </c>
      <c r="H110" t="s">
        <v>98</v>
      </c>
      <c r="I110" t="s">
        <v>34</v>
      </c>
      <c r="J110" t="s">
        <v>110</v>
      </c>
      <c r="K110">
        <f>_xlfn.XLOOKUP($B110,EnergyStorTechnologies!$A$2:$A$10,EnergyStorTechnologies!$D$2:$D$10)</f>
        <v>0.16666700000000001</v>
      </c>
      <c r="L110" s="5">
        <f>_xlfn.XLOOKUP($B110,EnergyStorTechnologies!$A$2:$A$10,EnergyStorTechnologies!$E$2:$E$10)</f>
        <v>0.16666700000000001</v>
      </c>
      <c r="M110" t="s">
        <v>111</v>
      </c>
      <c r="N110">
        <f>_xlfn.XLOOKUP(_xlfn.CONCAT($B110,$D110+1),EST_DeratingDepthOfDischarge!$E$2:$E$73,EST_DeratingDepthOfDischarge!$C$2:$C$73)</f>
        <v>0</v>
      </c>
      <c r="O110">
        <f>_xlfn.XLOOKUP(_xlfn.CONCAT($B110,$D110+1),EST_DeratingDepthOfDischarge!$E$2:$E$73,EST_DeratingDepthOfDischarge!$D$2:$D$73)</f>
        <v>0.9</v>
      </c>
      <c r="P110" s="1">
        <f>_xlfn.XLOOKUP(_xlfn.CONCAT($B110,$D110+1),EST_EfficiencyCost!$G$2:$G$757,EST_EfficiencyCost!$F$2:$F$757)</f>
        <v>0.8</v>
      </c>
      <c r="Q110">
        <f>_xlfn.XLOOKUP(_xlfn.CONCAT($B110,$D110+1),EST_Lifetime!$E$2:$E$73,EST_Lifetime!$C$2:$C$73)</f>
        <v>10</v>
      </c>
      <c r="R110" s="10">
        <f>_xlfn.XLOOKUP(_xlfn.CONCAT($B110,$D110+1),EST_Lifetime!$E$2:$E$73,EST_Lifetime!$D$2:$D$73)</f>
        <v>4816.0974850000002</v>
      </c>
      <c r="S110" s="86">
        <f>_xlfn.XLOOKUP(_xlfn.CONCAT($B110,$D110+1),EST_EfficiencyCost!$G$2:$G$757,EST_EfficiencyCost!$E$2:$E$757)/1000</f>
        <v>1.3466148529999999</v>
      </c>
      <c r="T110" s="15">
        <f>IFERROR(SUMIFS(EST_LegacyDetails!$D$2:$D$2701,EST_LegacyDetails!$G$2:$G$2701,_xlfn.CONCAT($B110,$C110),EST_LegacyDetails!$E$2:$E$2701,"&gt;="&amp;(D110-2023))*1000,0)</f>
        <v>0</v>
      </c>
      <c r="U110" s="101">
        <f>IFERROR(SUMIFS(EST_CapAddBounds!$F$2:$F$5959,EST_CapAddBounds!$H$2:$H$5959,_xlfn.CONCAT($B110,$C110),EST_CapAddBounds!$E$2:$E$5959,"&lt;="&amp;D110)*1000,0)</f>
        <v>0</v>
      </c>
      <c r="V110" s="101">
        <f>IFERROR(SUMIFS(EST_CapAddBounds!$G$2:$G$5959,EST_CapAddBounds!$H$2:$H$5959,_xlfn.CONCAT($B110,$C110),EST_CapAddBounds!$E$2:$E$5959,"&lt;="&amp;D110)*1000,0)</f>
        <v>22999.198108999997</v>
      </c>
      <c r="W110" s="10">
        <v>0</v>
      </c>
      <c r="X110">
        <v>0.09</v>
      </c>
      <c r="Z110" s="63">
        <f t="shared" si="91"/>
        <v>0.89442719099991586</v>
      </c>
      <c r="AA110" s="63">
        <f t="shared" si="92"/>
        <v>0.89442719099991586</v>
      </c>
      <c r="AB110" s="64">
        <f t="shared" si="93"/>
        <v>10</v>
      </c>
      <c r="AC110" s="65">
        <f t="shared" si="94"/>
        <v>0.15582008990903373</v>
      </c>
      <c r="AD110" s="66">
        <f t="shared" si="90"/>
        <v>8.6421131818505614</v>
      </c>
    </row>
    <row r="111" spans="1:30" s="19" customFormat="1" x14ac:dyDescent="0.25">
      <c r="A111" s="19">
        <v>5</v>
      </c>
      <c r="B111" s="19" t="s">
        <v>114</v>
      </c>
      <c r="C111" s="19" t="s">
        <v>9</v>
      </c>
      <c r="D111" s="19">
        <f>_xlfn.XLOOKUP(A111,PeriodMap!$A$2:$A$45,PeriodMap!$B$2:$B$45)</f>
        <v>2034</v>
      </c>
      <c r="E111" s="19" t="s">
        <v>304</v>
      </c>
      <c r="F111" s="19" t="s">
        <v>327</v>
      </c>
      <c r="G111" s="19" t="s">
        <v>6</v>
      </c>
      <c r="H111" s="19" t="s">
        <v>98</v>
      </c>
      <c r="I111" s="19" t="s">
        <v>34</v>
      </c>
      <c r="J111" s="19" t="s">
        <v>110</v>
      </c>
      <c r="K111" s="19">
        <f>_xlfn.XLOOKUP($B111,EnergyStorTechnologies!$A$2:$A$10,EnergyStorTechnologies!$D$2:$D$10)</f>
        <v>0.16666666699999999</v>
      </c>
      <c r="L111" s="5">
        <f>_xlfn.XLOOKUP($B111,EnergyStorTechnologies!$A$2:$A$10,EnergyStorTechnologies!$E$2:$E$10)</f>
        <v>0.16666666699999999</v>
      </c>
      <c r="M111" s="19" t="s">
        <v>111</v>
      </c>
      <c r="N111" s="19">
        <f>_xlfn.XLOOKUP(_xlfn.CONCAT($B111,$D111+1),EST_DeratingDepthOfDischarge!$E$2:$E$73,EST_DeratingDepthOfDischarge!$C$2:$C$73)</f>
        <v>0</v>
      </c>
      <c r="O111" s="19">
        <f>_xlfn.XLOOKUP(_xlfn.CONCAT($B111,$D111+1),EST_DeratingDepthOfDischarge!$E$2:$E$73,EST_DeratingDepthOfDischarge!$D$2:$D$73)</f>
        <v>0.9</v>
      </c>
      <c r="P111" s="39">
        <f>_xlfn.XLOOKUP(_xlfn.CONCAT($B111,$D111+1),EST_EfficiencyCost!$G$2:$G$757,EST_EfficiencyCost!$F$2:$F$757)</f>
        <v>0.75</v>
      </c>
      <c r="Q111" s="19">
        <f>_xlfn.XLOOKUP(_xlfn.CONCAT($B111,$D111+1),EST_Lifetime!$E$2:$E$73,EST_Lifetime!$C$2:$C$73)</f>
        <v>40</v>
      </c>
      <c r="R111" s="19">
        <f>_xlfn.XLOOKUP(_xlfn.CONCAT($B111,$D111+1),EST_Lifetime!$E$2:$E$73,EST_Lifetime!$D$2:$D$73)</f>
        <v>50000</v>
      </c>
      <c r="S111" s="87">
        <f>_xlfn.XLOOKUP(_xlfn.CONCAT($B111,$D111+1),EST_EfficiencyCost!$G$2:$G$757,EST_EfficiencyCost!$E$2:$E$757)/1000</f>
        <v>1.9001303219999999</v>
      </c>
      <c r="T111" s="40">
        <f>IFERROR(SUMIFS(EST_LegacyDetails!$D$2:$D$2701,EST_LegacyDetails!$G$2:$G$2701,_xlfn.CONCAT($B111,$C111),EST_LegacyDetails!$E$2:$E$2701,"&gt;="&amp;(D111-2023))*1000,0)</f>
        <v>0</v>
      </c>
      <c r="U111" s="102">
        <f>IFERROR(SUMIFS(EST_CapAddBounds!$F$2:$F$5959,EST_CapAddBounds!$H$2:$H$5959,_xlfn.CONCAT($B111,$C111),EST_CapAddBounds!$E$2:$E$5959,"&lt;="&amp;D111)*1000,0)</f>
        <v>0</v>
      </c>
      <c r="V111" s="102">
        <f>IFERROR(SUMIFS(EST_CapAddBounds!$G$2:$G$5959,EST_CapAddBounds!$H$2:$H$5959,_xlfn.CONCAT($B111,$C111),EST_CapAddBounds!$E$2:$E$5959,"&lt;="&amp;D111)*1000,0)</f>
        <v>0</v>
      </c>
      <c r="W111" s="53">
        <v>0</v>
      </c>
      <c r="X111" s="19">
        <v>0.09</v>
      </c>
      <c r="Y111" s="43"/>
      <c r="Z111" s="67">
        <f t="shared" si="91"/>
        <v>0.8660254037844386</v>
      </c>
      <c r="AA111" s="67">
        <f t="shared" si="92"/>
        <v>0.8660254037844386</v>
      </c>
      <c r="AB111" s="68">
        <f t="shared" si="93"/>
        <v>40</v>
      </c>
      <c r="AC111" s="69">
        <f t="shared" si="94"/>
        <v>9.2959609221097042E-2</v>
      </c>
      <c r="AD111" s="66">
        <f t="shared" si="90"/>
        <v>20.440386291649428</v>
      </c>
    </row>
    <row r="112" spans="1:30" x14ac:dyDescent="0.25">
      <c r="A112">
        <v>5</v>
      </c>
      <c r="B112" t="s">
        <v>109</v>
      </c>
      <c r="C112" t="s">
        <v>10</v>
      </c>
      <c r="D112">
        <f>_xlfn.XLOOKUP(A112,PeriodMap!$A$2:$A$45,PeriodMap!$B$2:$B$45)</f>
        <v>2034</v>
      </c>
      <c r="E112" t="s">
        <v>304</v>
      </c>
      <c r="F112" t="s">
        <v>305</v>
      </c>
      <c r="G112" t="s">
        <v>6</v>
      </c>
      <c r="H112" t="s">
        <v>98</v>
      </c>
      <c r="I112" t="s">
        <v>34</v>
      </c>
      <c r="J112" t="s">
        <v>110</v>
      </c>
      <c r="K112">
        <f>_xlfn.XLOOKUP($B112,EnergyStorTechnologies!$A$2:$A$10,EnergyStorTechnologies!$D$2:$D$10)</f>
        <v>0.5</v>
      </c>
      <c r="L112" s="5">
        <f>_xlfn.XLOOKUP($B112,EnergyStorTechnologies!$A$2:$A$10,EnergyStorTechnologies!$E$2:$E$10)</f>
        <v>0.5</v>
      </c>
      <c r="M112" t="s">
        <v>111</v>
      </c>
      <c r="N112">
        <f>_xlfn.XLOOKUP(_xlfn.CONCAT($B112,$D112+1),EST_DeratingDepthOfDischarge!$E$2:$E$73,EST_DeratingDepthOfDischarge!$C$2:$C$73)</f>
        <v>0</v>
      </c>
      <c r="O112">
        <f>_xlfn.XLOOKUP(_xlfn.CONCAT($B112,$D112+1),EST_DeratingDepthOfDischarge!$E$2:$E$73,EST_DeratingDepthOfDischarge!$D$2:$D$73)</f>
        <v>0.9</v>
      </c>
      <c r="P112" s="1">
        <f>_xlfn.XLOOKUP(_xlfn.CONCAT($B112,$D112+1),EST_EfficiencyCost!$G$2:$G$757,EST_EfficiencyCost!$F$2:$F$757)</f>
        <v>0.8</v>
      </c>
      <c r="Q112">
        <f>_xlfn.XLOOKUP(_xlfn.CONCAT($B112,$D112+1),EST_Lifetime!$E$2:$E$73,EST_Lifetime!$C$2:$C$73)</f>
        <v>10</v>
      </c>
      <c r="R112" s="10">
        <f>_xlfn.XLOOKUP(_xlfn.CONCAT($B112,$D112+1),EST_Lifetime!$E$2:$E$73,EST_Lifetime!$D$2:$D$73)</f>
        <v>4816.0974850000002</v>
      </c>
      <c r="S112" s="86">
        <f>_xlfn.XLOOKUP(_xlfn.CONCAT($B112,$D112+1),EST_EfficiencyCost!$G$2:$G$757,EST_EfficiencyCost!$E$2:$E$757)/1000</f>
        <v>1.6808112399999999</v>
      </c>
      <c r="T112" s="15">
        <f>IFERROR(SUMIFS(EST_LegacyDetails!$D$2:$D$2701,EST_LegacyDetails!$G$2:$G$2701,_xlfn.CONCAT($B112,$C112),EST_LegacyDetails!$E$2:$E$2701,"&gt;="&amp;(D112-2023))*1000,0)</f>
        <v>0</v>
      </c>
      <c r="U112" s="101">
        <f>IFERROR(SUMIFS(EST_CapAddBounds!$F$2:$F$5959,EST_CapAddBounds!$H$2:$H$5959,_xlfn.CONCAT($B112,$C112),EST_CapAddBounds!$E$2:$E$5959,"&lt;="&amp;D112)*1000,0)</f>
        <v>0</v>
      </c>
      <c r="V112" s="101">
        <f>IFERROR(SUMIFS(EST_CapAddBounds!$G$2:$G$5959,EST_CapAddBounds!$H$2:$H$5959,_xlfn.CONCAT($B112,$C112),EST_CapAddBounds!$E$2:$E$5959,"&lt;="&amp;D112)*1000,0)</f>
        <v>8869.2862999999998</v>
      </c>
      <c r="W112" s="10">
        <v>0</v>
      </c>
      <c r="X112">
        <v>0.09</v>
      </c>
      <c r="Y112" s="35"/>
      <c r="Z112" s="63">
        <f t="shared" si="91"/>
        <v>0.89442719099991586</v>
      </c>
      <c r="AA112" s="63">
        <f t="shared" si="92"/>
        <v>0.89442719099991586</v>
      </c>
      <c r="AB112" s="64">
        <f t="shared" si="93"/>
        <v>10</v>
      </c>
      <c r="AC112" s="65">
        <f t="shared" si="94"/>
        <v>0.15582008990903373</v>
      </c>
      <c r="AD112" s="66">
        <f t="shared" si="90"/>
        <v>10.786871198580629</v>
      </c>
    </row>
    <row r="113" spans="1:30" x14ac:dyDescent="0.25">
      <c r="A113">
        <v>5</v>
      </c>
      <c r="B113" t="s">
        <v>112</v>
      </c>
      <c r="C113" t="s">
        <v>10</v>
      </c>
      <c r="D113">
        <f>_xlfn.XLOOKUP(A113,PeriodMap!$A$2:$A$45,PeriodMap!$B$2:$B$45)</f>
        <v>2034</v>
      </c>
      <c r="E113" t="s">
        <v>304</v>
      </c>
      <c r="F113" t="s">
        <v>306</v>
      </c>
      <c r="G113" t="s">
        <v>6</v>
      </c>
      <c r="H113" t="s">
        <v>98</v>
      </c>
      <c r="I113" t="s">
        <v>34</v>
      </c>
      <c r="J113" t="s">
        <v>110</v>
      </c>
      <c r="K113">
        <f>_xlfn.XLOOKUP($B113,EnergyStorTechnologies!$A$2:$A$10,EnergyStorTechnologies!$D$2:$D$10)</f>
        <v>0.25</v>
      </c>
      <c r="L113" s="5">
        <f>_xlfn.XLOOKUP($B113,EnergyStorTechnologies!$A$2:$A$10,EnergyStorTechnologies!$E$2:$E$10)</f>
        <v>0.25</v>
      </c>
      <c r="M113" t="s">
        <v>111</v>
      </c>
      <c r="N113">
        <f>_xlfn.XLOOKUP(_xlfn.CONCAT($B113,$D113+1),EST_DeratingDepthOfDischarge!$E$2:$E$73,EST_DeratingDepthOfDischarge!$C$2:$C$73)</f>
        <v>0</v>
      </c>
      <c r="O113">
        <f>_xlfn.XLOOKUP(_xlfn.CONCAT($B113,$D113+1),EST_DeratingDepthOfDischarge!$E$2:$E$73,EST_DeratingDepthOfDischarge!$D$2:$D$73)</f>
        <v>0.9</v>
      </c>
      <c r="P113" s="1">
        <f>_xlfn.XLOOKUP(_xlfn.CONCAT($B113,$D113+1),EST_EfficiencyCost!$G$2:$G$757,EST_EfficiencyCost!$F$2:$F$757)</f>
        <v>0.8</v>
      </c>
      <c r="Q113">
        <f>_xlfn.XLOOKUP(_xlfn.CONCAT($B113,$D113+1),EST_Lifetime!$E$2:$E$73,EST_Lifetime!$C$2:$C$73)</f>
        <v>10</v>
      </c>
      <c r="R113" s="10">
        <f>_xlfn.XLOOKUP(_xlfn.CONCAT($B113,$D113+1),EST_Lifetime!$E$2:$E$73,EST_Lifetime!$D$2:$D$73)</f>
        <v>4816.0974850000002</v>
      </c>
      <c r="S113" s="86">
        <f>_xlfn.XLOOKUP(_xlfn.CONCAT($B113,$D113+1),EST_EfficiencyCost!$G$2:$G$757,EST_EfficiencyCost!$E$2:$E$757)/1000</f>
        <v>1.4301639500000001</v>
      </c>
      <c r="T113" s="15">
        <f>IFERROR(SUMIFS(EST_LegacyDetails!$D$2:$D$2701,EST_LegacyDetails!$G$2:$G$2701,_xlfn.CONCAT($B113,$C113),EST_LegacyDetails!$E$2:$E$2701,"&gt;="&amp;(D113-2023))*1000,0)</f>
        <v>0</v>
      </c>
      <c r="U113" s="101">
        <f>IFERROR(SUMIFS(EST_CapAddBounds!$F$2:$F$5959,EST_CapAddBounds!$H$2:$H$5959,_xlfn.CONCAT($B113,$C113),EST_CapAddBounds!$E$2:$E$5959,"&lt;="&amp;D113)*1000,0)</f>
        <v>500</v>
      </c>
      <c r="V113" s="101">
        <f>IFERROR(SUMIFS(EST_CapAddBounds!$G$2:$G$5959,EST_CapAddBounds!$H$2:$H$5959,_xlfn.CONCAT($B113,$C113),EST_CapAddBounds!$E$2:$E$5959,"&lt;="&amp;D113)*1000,0)</f>
        <v>18196.154635999988</v>
      </c>
      <c r="W113" s="10">
        <v>0</v>
      </c>
      <c r="X113">
        <v>0.09</v>
      </c>
      <c r="Z113" s="63">
        <f t="shared" si="91"/>
        <v>0.89442719099991586</v>
      </c>
      <c r="AA113" s="63">
        <f t="shared" si="92"/>
        <v>0.89442719099991586</v>
      </c>
      <c r="AB113" s="64">
        <f t="shared" si="93"/>
        <v>10</v>
      </c>
      <c r="AC113" s="65">
        <f t="shared" si="94"/>
        <v>0.15582008990903373</v>
      </c>
      <c r="AD113" s="66">
        <f t="shared" si="90"/>
        <v>9.1783026876374922</v>
      </c>
    </row>
    <row r="114" spans="1:30" x14ac:dyDescent="0.25">
      <c r="A114">
        <v>5</v>
      </c>
      <c r="B114" t="s">
        <v>113</v>
      </c>
      <c r="C114" t="s">
        <v>10</v>
      </c>
      <c r="D114">
        <f>_xlfn.XLOOKUP(A114,PeriodMap!$A$2:$A$45,PeriodMap!$B$2:$B$45)</f>
        <v>2034</v>
      </c>
      <c r="E114" t="s">
        <v>304</v>
      </c>
      <c r="F114" t="s">
        <v>307</v>
      </c>
      <c r="G114" t="s">
        <v>6</v>
      </c>
      <c r="H114" t="s">
        <v>98</v>
      </c>
      <c r="I114" t="s">
        <v>34</v>
      </c>
      <c r="J114" t="s">
        <v>110</v>
      </c>
      <c r="K114">
        <f>_xlfn.XLOOKUP($B114,EnergyStorTechnologies!$A$2:$A$10,EnergyStorTechnologies!$D$2:$D$10)</f>
        <v>0.16666700000000001</v>
      </c>
      <c r="L114" s="5">
        <f>_xlfn.XLOOKUP($B114,EnergyStorTechnologies!$A$2:$A$10,EnergyStorTechnologies!$E$2:$E$10)</f>
        <v>0.16666700000000001</v>
      </c>
      <c r="M114" t="s">
        <v>111</v>
      </c>
      <c r="N114">
        <f>_xlfn.XLOOKUP(_xlfn.CONCAT($B114,$D114+1),EST_DeratingDepthOfDischarge!$E$2:$E$73,EST_DeratingDepthOfDischarge!$C$2:$C$73)</f>
        <v>0</v>
      </c>
      <c r="O114">
        <f>_xlfn.XLOOKUP(_xlfn.CONCAT($B114,$D114+1),EST_DeratingDepthOfDischarge!$E$2:$E$73,EST_DeratingDepthOfDischarge!$D$2:$D$73)</f>
        <v>0.9</v>
      </c>
      <c r="P114" s="1">
        <f>_xlfn.XLOOKUP(_xlfn.CONCAT($B114,$D114+1),EST_EfficiencyCost!$G$2:$G$757,EST_EfficiencyCost!$F$2:$F$757)</f>
        <v>0.8</v>
      </c>
      <c r="Q114">
        <f>_xlfn.XLOOKUP(_xlfn.CONCAT($B114,$D114+1),EST_Lifetime!$E$2:$E$73,EST_Lifetime!$C$2:$C$73)</f>
        <v>10</v>
      </c>
      <c r="R114" s="10">
        <f>_xlfn.XLOOKUP(_xlfn.CONCAT($B114,$D114+1),EST_Lifetime!$E$2:$E$73,EST_Lifetime!$D$2:$D$73)</f>
        <v>4816.0974850000002</v>
      </c>
      <c r="S114" s="86">
        <f>_xlfn.XLOOKUP(_xlfn.CONCAT($B114,$D114+1),EST_EfficiencyCost!$G$2:$G$757,EST_EfficiencyCost!$E$2:$E$757)/1000</f>
        <v>1.3466148529999999</v>
      </c>
      <c r="T114" s="15">
        <f>IFERROR(SUMIFS(EST_LegacyDetails!$D$2:$D$2701,EST_LegacyDetails!$G$2:$G$2701,_xlfn.CONCAT($B114,$C114),EST_LegacyDetails!$E$2:$E$2701,"&gt;="&amp;(D114-2023))*1000,0)</f>
        <v>0</v>
      </c>
      <c r="U114" s="101">
        <f>IFERROR(SUMIFS(EST_CapAddBounds!$F$2:$F$5959,EST_CapAddBounds!$H$2:$H$5959,_xlfn.CONCAT($B114,$C114),EST_CapAddBounds!$E$2:$E$5959,"&lt;="&amp;D114)*1000,0)</f>
        <v>0</v>
      </c>
      <c r="V114" s="101">
        <f>IFERROR(SUMIFS(EST_CapAddBounds!$G$2:$G$5959,EST_CapAddBounds!$H$2:$H$5959,_xlfn.CONCAT($B114,$C114),EST_CapAddBounds!$E$2:$E$5959,"&lt;="&amp;D114)*1000,0)</f>
        <v>26607.858900999992</v>
      </c>
      <c r="W114" s="10">
        <v>0</v>
      </c>
      <c r="X114">
        <v>0.09</v>
      </c>
      <c r="Z114" s="63">
        <f t="shared" si="91"/>
        <v>0.89442719099991586</v>
      </c>
      <c r="AA114" s="63">
        <f t="shared" si="92"/>
        <v>0.89442719099991586</v>
      </c>
      <c r="AB114" s="64">
        <f t="shared" si="93"/>
        <v>10</v>
      </c>
      <c r="AC114" s="65">
        <f t="shared" si="94"/>
        <v>0.15582008990903373</v>
      </c>
      <c r="AD114" s="66">
        <f t="shared" si="90"/>
        <v>8.6421131818505614</v>
      </c>
    </row>
    <row r="115" spans="1:30" s="19" customFormat="1" x14ac:dyDescent="0.25">
      <c r="A115" s="19">
        <v>5</v>
      </c>
      <c r="B115" s="19" t="s">
        <v>114</v>
      </c>
      <c r="C115" s="19" t="s">
        <v>10</v>
      </c>
      <c r="D115" s="19">
        <f>_xlfn.XLOOKUP(A115,PeriodMap!$A$2:$A$45,PeriodMap!$B$2:$B$45)</f>
        <v>2034</v>
      </c>
      <c r="E115" s="19" t="s">
        <v>304</v>
      </c>
      <c r="F115" s="19" t="s">
        <v>327</v>
      </c>
      <c r="G115" s="19" t="s">
        <v>6</v>
      </c>
      <c r="H115" s="19" t="s">
        <v>98</v>
      </c>
      <c r="I115" s="19" t="s">
        <v>34</v>
      </c>
      <c r="J115" s="19" t="s">
        <v>110</v>
      </c>
      <c r="K115" s="19">
        <f>_xlfn.XLOOKUP($B115,EnergyStorTechnologies!$A$2:$A$10,EnergyStorTechnologies!$D$2:$D$10)</f>
        <v>0.16666666699999999</v>
      </c>
      <c r="L115" s="5">
        <f>_xlfn.XLOOKUP($B115,EnergyStorTechnologies!$A$2:$A$10,EnergyStorTechnologies!$E$2:$E$10)</f>
        <v>0.16666666699999999</v>
      </c>
      <c r="M115" s="19" t="s">
        <v>111</v>
      </c>
      <c r="N115" s="19">
        <f>_xlfn.XLOOKUP(_xlfn.CONCAT($B115,$D115+1),EST_DeratingDepthOfDischarge!$E$2:$E$73,EST_DeratingDepthOfDischarge!$C$2:$C$73)</f>
        <v>0</v>
      </c>
      <c r="O115" s="19">
        <f>_xlfn.XLOOKUP(_xlfn.CONCAT($B115,$D115+1),EST_DeratingDepthOfDischarge!$E$2:$E$73,EST_DeratingDepthOfDischarge!$D$2:$D$73)</f>
        <v>0.9</v>
      </c>
      <c r="P115" s="39">
        <f>_xlfn.XLOOKUP(_xlfn.CONCAT($B115,$D115+1),EST_EfficiencyCost!$G$2:$G$757,EST_EfficiencyCost!$F$2:$F$757)</f>
        <v>0.75</v>
      </c>
      <c r="Q115" s="19">
        <f>_xlfn.XLOOKUP(_xlfn.CONCAT($B115,$D115+1),EST_Lifetime!$E$2:$E$73,EST_Lifetime!$C$2:$C$73)</f>
        <v>40</v>
      </c>
      <c r="R115" s="19">
        <f>_xlfn.XLOOKUP(_xlfn.CONCAT($B115,$D115+1),EST_Lifetime!$E$2:$E$73,EST_Lifetime!$D$2:$D$73)</f>
        <v>50000</v>
      </c>
      <c r="S115" s="87">
        <f>_xlfn.XLOOKUP(_xlfn.CONCAT($B115,$D115+1),EST_EfficiencyCost!$G$2:$G$757,EST_EfficiencyCost!$E$2:$E$757)/1000</f>
        <v>1.9001303219999999</v>
      </c>
      <c r="T115" s="40">
        <f>IFERROR(SUMIFS(EST_LegacyDetails!$D$2:$D$2701,EST_LegacyDetails!$G$2:$G$2701,_xlfn.CONCAT($B115,$C115),EST_LegacyDetails!$E$2:$E$2701,"&gt;="&amp;(D115-2023))*1000,0)</f>
        <v>5400</v>
      </c>
      <c r="U115" s="102">
        <f>IFERROR(SUMIFS(EST_CapAddBounds!$F$2:$F$5959,EST_CapAddBounds!$H$2:$H$5959,_xlfn.CONCAT($B115,$C115),EST_CapAddBounds!$E$2:$E$5959,"&lt;="&amp;D115)*1000,0)</f>
        <v>0</v>
      </c>
      <c r="V115" s="102">
        <f>IFERROR(SUMIFS(EST_CapAddBounds!$G$2:$G$5959,EST_CapAddBounds!$H$2:$H$5959,_xlfn.CONCAT($B115,$C115),EST_CapAddBounds!$E$2:$E$5959,"&lt;="&amp;D115)*1000,0)</f>
        <v>31111.547929</v>
      </c>
      <c r="W115" s="53">
        <v>0</v>
      </c>
      <c r="X115" s="19">
        <v>0.09</v>
      </c>
      <c r="Y115" s="43"/>
      <c r="Z115" s="67">
        <f t="shared" si="91"/>
        <v>0.8660254037844386</v>
      </c>
      <c r="AA115" s="67">
        <f t="shared" si="92"/>
        <v>0.8660254037844386</v>
      </c>
      <c r="AB115" s="68">
        <f t="shared" si="93"/>
        <v>40</v>
      </c>
      <c r="AC115" s="69">
        <f t="shared" si="94"/>
        <v>9.2959609221097042E-2</v>
      </c>
      <c r="AD115" s="66">
        <f t="shared" si="90"/>
        <v>20.440386291649428</v>
      </c>
    </row>
    <row r="116" spans="1:30" x14ac:dyDescent="0.25">
      <c r="A116">
        <v>5</v>
      </c>
      <c r="B116" t="s">
        <v>109</v>
      </c>
      <c r="C116" t="s">
        <v>11</v>
      </c>
      <c r="D116">
        <f>_xlfn.XLOOKUP(A116,PeriodMap!$A$2:$A$45,PeriodMap!$B$2:$B$45)</f>
        <v>2034</v>
      </c>
      <c r="E116" t="s">
        <v>304</v>
      </c>
      <c r="F116" t="s">
        <v>305</v>
      </c>
      <c r="G116" t="s">
        <v>6</v>
      </c>
      <c r="H116" t="s">
        <v>98</v>
      </c>
      <c r="I116" t="s">
        <v>34</v>
      </c>
      <c r="J116" t="s">
        <v>110</v>
      </c>
      <c r="K116">
        <f>_xlfn.XLOOKUP($B116,EnergyStorTechnologies!$A$2:$A$10,EnergyStorTechnologies!$D$2:$D$10)</f>
        <v>0.5</v>
      </c>
      <c r="L116" s="5">
        <f>_xlfn.XLOOKUP($B116,EnergyStorTechnologies!$A$2:$A$10,EnergyStorTechnologies!$E$2:$E$10)</f>
        <v>0.5</v>
      </c>
      <c r="M116" t="s">
        <v>111</v>
      </c>
      <c r="N116">
        <f>_xlfn.XLOOKUP(_xlfn.CONCAT($B116,$D116+1),EST_DeratingDepthOfDischarge!$E$2:$E$73,EST_DeratingDepthOfDischarge!$C$2:$C$73)</f>
        <v>0</v>
      </c>
      <c r="O116">
        <f>_xlfn.XLOOKUP(_xlfn.CONCAT($B116,$D116+1),EST_DeratingDepthOfDischarge!$E$2:$E$73,EST_DeratingDepthOfDischarge!$D$2:$D$73)</f>
        <v>0.9</v>
      </c>
      <c r="P116" s="1">
        <f>_xlfn.XLOOKUP(_xlfn.CONCAT($B116,$D116+1),EST_EfficiencyCost!$G$2:$G$757,EST_EfficiencyCost!$F$2:$F$757)</f>
        <v>0.8</v>
      </c>
      <c r="Q116">
        <f>_xlfn.XLOOKUP(_xlfn.CONCAT($B116,$D116+1),EST_Lifetime!$E$2:$E$73,EST_Lifetime!$C$2:$C$73)</f>
        <v>10</v>
      </c>
      <c r="R116" s="10">
        <f>_xlfn.XLOOKUP(_xlfn.CONCAT($B116,$D116+1),EST_Lifetime!$E$2:$E$73,EST_Lifetime!$D$2:$D$73)</f>
        <v>4816.0974850000002</v>
      </c>
      <c r="S116" s="86">
        <f>_xlfn.XLOOKUP(_xlfn.CONCAT($B116,$D116+1),EST_EfficiencyCost!$G$2:$G$757,EST_EfficiencyCost!$E$2:$E$757)/1000</f>
        <v>1.6808112399999999</v>
      </c>
      <c r="T116" s="15">
        <f>IFERROR(SUMIFS(EST_LegacyDetails!$D$2:$D$2701,EST_LegacyDetails!$G$2:$G$2701,_xlfn.CONCAT($B116,$C116),EST_LegacyDetails!$E$2:$E$2701,"&gt;="&amp;(D116-2023))*1000,0)</f>
        <v>0</v>
      </c>
      <c r="U116" s="101">
        <f>IFERROR(SUMIFS(EST_CapAddBounds!$F$2:$F$5959,EST_CapAddBounds!$H$2:$H$5959,_xlfn.CONCAT($B116,$C116),EST_CapAddBounds!$E$2:$E$5959,"&lt;="&amp;D116)*1000,0)</f>
        <v>4100</v>
      </c>
      <c r="V116" s="101">
        <f>IFERROR(SUMIFS(EST_CapAddBounds!$G$2:$G$5959,EST_CapAddBounds!$H$2:$H$5959,_xlfn.CONCAT($B116,$C116),EST_CapAddBounds!$E$2:$E$5959,"&lt;="&amp;D116)*1000,0)</f>
        <v>28111.603507</v>
      </c>
      <c r="W116" s="10">
        <v>0</v>
      </c>
      <c r="X116">
        <v>0.09</v>
      </c>
      <c r="Y116" s="35"/>
      <c r="Z116" s="63">
        <f t="shared" si="91"/>
        <v>0.89442719099991586</v>
      </c>
      <c r="AA116" s="63">
        <f t="shared" si="92"/>
        <v>0.89442719099991586</v>
      </c>
      <c r="AB116" s="64">
        <f t="shared" si="93"/>
        <v>10</v>
      </c>
      <c r="AC116" s="65">
        <f t="shared" si="94"/>
        <v>0.15582008990903373</v>
      </c>
      <c r="AD116" s="66">
        <f t="shared" si="90"/>
        <v>10.786871198580629</v>
      </c>
    </row>
    <row r="117" spans="1:30" x14ac:dyDescent="0.25">
      <c r="A117">
        <v>5</v>
      </c>
      <c r="B117" t="s">
        <v>112</v>
      </c>
      <c r="C117" t="s">
        <v>11</v>
      </c>
      <c r="D117">
        <f>_xlfn.XLOOKUP(A117,PeriodMap!$A$2:$A$45,PeriodMap!$B$2:$B$45)</f>
        <v>2034</v>
      </c>
      <c r="E117" t="s">
        <v>304</v>
      </c>
      <c r="F117" t="s">
        <v>306</v>
      </c>
      <c r="G117" t="s">
        <v>6</v>
      </c>
      <c r="H117" t="s">
        <v>98</v>
      </c>
      <c r="I117" t="s">
        <v>34</v>
      </c>
      <c r="J117" t="s">
        <v>110</v>
      </c>
      <c r="K117">
        <f>_xlfn.XLOOKUP($B117,EnergyStorTechnologies!$A$2:$A$10,EnergyStorTechnologies!$D$2:$D$10)</f>
        <v>0.25</v>
      </c>
      <c r="L117" s="5">
        <f>_xlfn.XLOOKUP($B117,EnergyStorTechnologies!$A$2:$A$10,EnergyStorTechnologies!$E$2:$E$10)</f>
        <v>0.25</v>
      </c>
      <c r="M117" t="s">
        <v>111</v>
      </c>
      <c r="N117">
        <f>_xlfn.XLOOKUP(_xlfn.CONCAT($B117,$D117+1),EST_DeratingDepthOfDischarge!$E$2:$E$73,EST_DeratingDepthOfDischarge!$C$2:$C$73)</f>
        <v>0</v>
      </c>
      <c r="O117">
        <f>_xlfn.XLOOKUP(_xlfn.CONCAT($B117,$D117+1),EST_DeratingDepthOfDischarge!$E$2:$E$73,EST_DeratingDepthOfDischarge!$D$2:$D$73)</f>
        <v>0.9</v>
      </c>
      <c r="P117" s="1">
        <f>_xlfn.XLOOKUP(_xlfn.CONCAT($B117,$D117+1),EST_EfficiencyCost!$G$2:$G$757,EST_EfficiencyCost!$F$2:$F$757)</f>
        <v>0.8</v>
      </c>
      <c r="Q117">
        <f>_xlfn.XLOOKUP(_xlfn.CONCAT($B117,$D117+1),EST_Lifetime!$E$2:$E$73,EST_Lifetime!$C$2:$C$73)</f>
        <v>10</v>
      </c>
      <c r="R117" s="10">
        <f>_xlfn.XLOOKUP(_xlfn.CONCAT($B117,$D117+1),EST_Lifetime!$E$2:$E$73,EST_Lifetime!$D$2:$D$73)</f>
        <v>4816.0974850000002</v>
      </c>
      <c r="S117" s="86">
        <f>_xlfn.XLOOKUP(_xlfn.CONCAT($B117,$D117+1),EST_EfficiencyCost!$G$2:$G$757,EST_EfficiencyCost!$E$2:$E$757)/1000</f>
        <v>1.4301639500000001</v>
      </c>
      <c r="T117" s="15">
        <f>IFERROR(SUMIFS(EST_LegacyDetails!$D$2:$D$2701,EST_LegacyDetails!$G$2:$G$2701,_xlfn.CONCAT($B117,$C117),EST_LegacyDetails!$E$2:$E$2701,"&gt;="&amp;(D117-2023))*1000,0)</f>
        <v>0</v>
      </c>
      <c r="U117" s="101">
        <f>IFERROR(SUMIFS(EST_CapAddBounds!$F$2:$F$5959,EST_CapAddBounds!$H$2:$H$5959,_xlfn.CONCAT($B117,$C117),EST_CapAddBounds!$E$2:$E$5959,"&lt;="&amp;D117)*1000,0)</f>
        <v>0</v>
      </c>
      <c r="V117" s="101">
        <f>IFERROR(SUMIFS(EST_CapAddBounds!$G$2:$G$5959,EST_CapAddBounds!$H$2:$H$5959,_xlfn.CONCAT($B117,$C117),EST_CapAddBounds!$E$2:$E$5959,"&lt;="&amp;D117)*1000,0)</f>
        <v>48356.054603000004</v>
      </c>
      <c r="W117" s="10">
        <v>0</v>
      </c>
      <c r="X117">
        <v>0.09</v>
      </c>
      <c r="Z117" s="63">
        <f t="shared" si="91"/>
        <v>0.89442719099991586</v>
      </c>
      <c r="AA117" s="63">
        <f t="shared" si="92"/>
        <v>0.89442719099991586</v>
      </c>
      <c r="AB117" s="64">
        <f t="shared" si="93"/>
        <v>10</v>
      </c>
      <c r="AC117" s="65">
        <f t="shared" si="94"/>
        <v>0.15582008990903373</v>
      </c>
      <c r="AD117" s="66">
        <f t="shared" si="90"/>
        <v>9.1783026876374922</v>
      </c>
    </row>
    <row r="118" spans="1:30" x14ac:dyDescent="0.25">
      <c r="A118">
        <v>5</v>
      </c>
      <c r="B118" t="s">
        <v>113</v>
      </c>
      <c r="C118" t="s">
        <v>11</v>
      </c>
      <c r="D118">
        <f>_xlfn.XLOOKUP(A118,PeriodMap!$A$2:$A$45,PeriodMap!$B$2:$B$45)</f>
        <v>2034</v>
      </c>
      <c r="E118" t="s">
        <v>304</v>
      </c>
      <c r="F118" t="s">
        <v>307</v>
      </c>
      <c r="G118" t="s">
        <v>6</v>
      </c>
      <c r="H118" t="s">
        <v>98</v>
      </c>
      <c r="I118" t="s">
        <v>34</v>
      </c>
      <c r="J118" t="s">
        <v>110</v>
      </c>
      <c r="K118">
        <f>_xlfn.XLOOKUP($B118,EnergyStorTechnologies!$A$2:$A$10,EnergyStorTechnologies!$D$2:$D$10)</f>
        <v>0.16666700000000001</v>
      </c>
      <c r="L118" s="5">
        <f>_xlfn.XLOOKUP($B118,EnergyStorTechnologies!$A$2:$A$10,EnergyStorTechnologies!$E$2:$E$10)</f>
        <v>0.16666700000000001</v>
      </c>
      <c r="M118" t="s">
        <v>111</v>
      </c>
      <c r="N118">
        <f>_xlfn.XLOOKUP(_xlfn.CONCAT($B118,$D118+1),EST_DeratingDepthOfDischarge!$E$2:$E$73,EST_DeratingDepthOfDischarge!$C$2:$C$73)</f>
        <v>0</v>
      </c>
      <c r="O118">
        <f>_xlfn.XLOOKUP(_xlfn.CONCAT($B118,$D118+1),EST_DeratingDepthOfDischarge!$E$2:$E$73,EST_DeratingDepthOfDischarge!$D$2:$D$73)</f>
        <v>0.9</v>
      </c>
      <c r="P118" s="1">
        <f>_xlfn.XLOOKUP(_xlfn.CONCAT($B118,$D118+1),EST_EfficiencyCost!$G$2:$G$757,EST_EfficiencyCost!$F$2:$F$757)</f>
        <v>0.8</v>
      </c>
      <c r="Q118">
        <f>_xlfn.XLOOKUP(_xlfn.CONCAT($B118,$D118+1),EST_Lifetime!$E$2:$E$73,EST_Lifetime!$C$2:$C$73)</f>
        <v>10</v>
      </c>
      <c r="R118" s="10">
        <f>_xlfn.XLOOKUP(_xlfn.CONCAT($B118,$D118+1),EST_Lifetime!$E$2:$E$73,EST_Lifetime!$D$2:$D$73)</f>
        <v>4816.0974850000002</v>
      </c>
      <c r="S118" s="86">
        <f>_xlfn.XLOOKUP(_xlfn.CONCAT($B118,$D118+1),EST_EfficiencyCost!$G$2:$G$757,EST_EfficiencyCost!$E$2:$E$757)/1000</f>
        <v>1.3466148529999999</v>
      </c>
      <c r="T118" s="15">
        <f>IFERROR(SUMIFS(EST_LegacyDetails!$D$2:$D$2701,EST_LegacyDetails!$G$2:$G$2701,_xlfn.CONCAT($B118,$C118),EST_LegacyDetails!$E$2:$E$2701,"&gt;="&amp;(D118-2023))*1000,0)</f>
        <v>0</v>
      </c>
      <c r="U118" s="101">
        <f>IFERROR(SUMIFS(EST_CapAddBounds!$F$2:$F$5959,EST_CapAddBounds!$H$2:$H$5959,_xlfn.CONCAT($B118,$C118),EST_CapAddBounds!$E$2:$E$5959,"&lt;="&amp;D118)*1000,0)</f>
        <v>0</v>
      </c>
      <c r="V118" s="101">
        <f>IFERROR(SUMIFS(EST_CapAddBounds!$G$2:$G$5959,EST_CapAddBounds!$H$2:$H$5959,_xlfn.CONCAT($B118,$C118),EST_CapAddBounds!$E$2:$E$5959,"&lt;="&amp;D118)*1000,0)</f>
        <v>72534.081900000034</v>
      </c>
      <c r="W118" s="10">
        <v>0</v>
      </c>
      <c r="X118">
        <v>0.09</v>
      </c>
      <c r="Z118" s="63">
        <f t="shared" si="91"/>
        <v>0.89442719099991586</v>
      </c>
      <c r="AA118" s="63">
        <f t="shared" si="92"/>
        <v>0.89442719099991586</v>
      </c>
      <c r="AB118" s="64">
        <f t="shared" si="93"/>
        <v>10</v>
      </c>
      <c r="AC118" s="65">
        <f t="shared" si="94"/>
        <v>0.15582008990903373</v>
      </c>
      <c r="AD118" s="66">
        <f t="shared" si="90"/>
        <v>8.6421131818505614</v>
      </c>
    </row>
    <row r="119" spans="1:30" s="19" customFormat="1" x14ac:dyDescent="0.25">
      <c r="A119" s="19">
        <v>5</v>
      </c>
      <c r="B119" s="19" t="s">
        <v>114</v>
      </c>
      <c r="C119" s="19" t="s">
        <v>11</v>
      </c>
      <c r="D119" s="19">
        <f>_xlfn.XLOOKUP(A119,PeriodMap!$A$2:$A$45,PeriodMap!$B$2:$B$45)</f>
        <v>2034</v>
      </c>
      <c r="E119" s="19" t="s">
        <v>304</v>
      </c>
      <c r="F119" s="19" t="s">
        <v>327</v>
      </c>
      <c r="G119" s="19" t="s">
        <v>6</v>
      </c>
      <c r="H119" s="19" t="s">
        <v>98</v>
      </c>
      <c r="I119" s="19" t="s">
        <v>34</v>
      </c>
      <c r="J119" s="19" t="s">
        <v>110</v>
      </c>
      <c r="K119" s="19">
        <f>_xlfn.XLOOKUP($B119,EnergyStorTechnologies!$A$2:$A$10,EnergyStorTechnologies!$D$2:$D$10)</f>
        <v>0.16666666699999999</v>
      </c>
      <c r="L119" s="5">
        <f>_xlfn.XLOOKUP($B119,EnergyStorTechnologies!$A$2:$A$10,EnergyStorTechnologies!$E$2:$E$10)</f>
        <v>0.16666666699999999</v>
      </c>
      <c r="M119" s="19" t="s">
        <v>111</v>
      </c>
      <c r="N119" s="19">
        <f>_xlfn.XLOOKUP(_xlfn.CONCAT($B119,$D119+1),EST_DeratingDepthOfDischarge!$E$2:$E$73,EST_DeratingDepthOfDischarge!$C$2:$C$73)</f>
        <v>0</v>
      </c>
      <c r="O119" s="19">
        <f>_xlfn.XLOOKUP(_xlfn.CONCAT($B119,$D119+1),EST_DeratingDepthOfDischarge!$E$2:$E$73,EST_DeratingDepthOfDischarge!$D$2:$D$73)</f>
        <v>0.9</v>
      </c>
      <c r="P119" s="39">
        <f>_xlfn.XLOOKUP(_xlfn.CONCAT($B119,$D119+1),EST_EfficiencyCost!$G$2:$G$757,EST_EfficiencyCost!$F$2:$F$757)</f>
        <v>0.75</v>
      </c>
      <c r="Q119" s="19">
        <f>_xlfn.XLOOKUP(_xlfn.CONCAT($B119,$D119+1),EST_Lifetime!$E$2:$E$73,EST_Lifetime!$C$2:$C$73)</f>
        <v>40</v>
      </c>
      <c r="R119" s="19">
        <f>_xlfn.XLOOKUP(_xlfn.CONCAT($B119,$D119+1),EST_Lifetime!$E$2:$E$73,EST_Lifetime!$D$2:$D$73)</f>
        <v>50000</v>
      </c>
      <c r="S119" s="87">
        <f>_xlfn.XLOOKUP(_xlfn.CONCAT($B119,$D119+1),EST_EfficiencyCost!$G$2:$G$757,EST_EfficiencyCost!$E$2:$E$757)/1000</f>
        <v>1.9001303219999999</v>
      </c>
      <c r="T119" s="40">
        <f>IFERROR(SUMIFS(EST_LegacyDetails!$D$2:$D$2701,EST_LegacyDetails!$G$2:$G$2701,_xlfn.CONCAT($B119,$C119),EST_LegacyDetails!$E$2:$E$2701,"&gt;="&amp;(D119-2023))*1000,0)</f>
        <v>11040</v>
      </c>
      <c r="U119" s="102">
        <f>IFERROR(SUMIFS(EST_CapAddBounds!$F$2:$F$5959,EST_CapAddBounds!$H$2:$H$5959,_xlfn.CONCAT($B119,$C119),EST_CapAddBounds!$E$2:$E$5959,"&lt;="&amp;D119)*1000,0)</f>
        <v>0</v>
      </c>
      <c r="V119" s="102">
        <f>IFERROR(SUMIFS(EST_CapAddBounds!$G$2:$G$5959,EST_CapAddBounds!$H$2:$H$5959,_xlfn.CONCAT($B119,$C119),EST_CapAddBounds!$E$2:$E$5959,"&lt;="&amp;D119)*1000,0)</f>
        <v>63605.831317000004</v>
      </c>
      <c r="W119" s="53">
        <v>0</v>
      </c>
      <c r="X119" s="19">
        <v>0.09</v>
      </c>
      <c r="Y119" s="43"/>
      <c r="Z119" s="67">
        <f t="shared" si="91"/>
        <v>0.8660254037844386</v>
      </c>
      <c r="AA119" s="67">
        <f t="shared" si="92"/>
        <v>0.8660254037844386</v>
      </c>
      <c r="AB119" s="68">
        <f t="shared" si="93"/>
        <v>40</v>
      </c>
      <c r="AC119" s="69">
        <f t="shared" si="94"/>
        <v>9.2959609221097042E-2</v>
      </c>
      <c r="AD119" s="66">
        <f t="shared" si="90"/>
        <v>20.440386291649428</v>
      </c>
    </row>
    <row r="120" spans="1:30" x14ac:dyDescent="0.25">
      <c r="A120">
        <v>5</v>
      </c>
      <c r="B120" t="s">
        <v>109</v>
      </c>
      <c r="C120" t="s">
        <v>8</v>
      </c>
      <c r="D120">
        <f>_xlfn.XLOOKUP(A120,PeriodMap!$A$2:$A$45,PeriodMap!$B$2:$B$45)</f>
        <v>2034</v>
      </c>
      <c r="E120" t="s">
        <v>304</v>
      </c>
      <c r="F120" t="s">
        <v>305</v>
      </c>
      <c r="G120" t="s">
        <v>6</v>
      </c>
      <c r="H120" t="s">
        <v>98</v>
      </c>
      <c r="I120" t="s">
        <v>34</v>
      </c>
      <c r="J120" t="s">
        <v>110</v>
      </c>
      <c r="K120">
        <f>_xlfn.XLOOKUP($B120,EnergyStorTechnologies!$A$2:$A$10,EnergyStorTechnologies!$D$2:$D$10)</f>
        <v>0.5</v>
      </c>
      <c r="L120" s="5">
        <f>_xlfn.XLOOKUP($B120,EnergyStorTechnologies!$A$2:$A$10,EnergyStorTechnologies!$E$2:$E$10)</f>
        <v>0.5</v>
      </c>
      <c r="M120" t="s">
        <v>111</v>
      </c>
      <c r="N120">
        <f>_xlfn.XLOOKUP(_xlfn.CONCAT($B120,$D120+1),EST_DeratingDepthOfDischarge!$E$2:$E$73,EST_DeratingDepthOfDischarge!$C$2:$C$73)</f>
        <v>0</v>
      </c>
      <c r="O120">
        <f>_xlfn.XLOOKUP(_xlfn.CONCAT($B120,$D120+1),EST_DeratingDepthOfDischarge!$E$2:$E$73,EST_DeratingDepthOfDischarge!$D$2:$D$73)</f>
        <v>0.9</v>
      </c>
      <c r="P120" s="1">
        <f>_xlfn.XLOOKUP(_xlfn.CONCAT($B120,$D120+1),EST_EfficiencyCost!$G$2:$G$757,EST_EfficiencyCost!$F$2:$F$757)</f>
        <v>0.8</v>
      </c>
      <c r="Q120">
        <f>_xlfn.XLOOKUP(_xlfn.CONCAT($B120,$D120+1),EST_Lifetime!$E$2:$E$73,EST_Lifetime!$C$2:$C$73)</f>
        <v>10</v>
      </c>
      <c r="R120" s="10">
        <f>_xlfn.XLOOKUP(_xlfn.CONCAT($B120,$D120+1),EST_Lifetime!$E$2:$E$73,EST_Lifetime!$D$2:$D$73)</f>
        <v>4816.0974850000002</v>
      </c>
      <c r="S120" s="86">
        <f>_xlfn.XLOOKUP(_xlfn.CONCAT($B120,$D120+1),EST_EfficiencyCost!$G$2:$G$757,EST_EfficiencyCost!$E$2:$E$757)/1000</f>
        <v>1.6808112399999999</v>
      </c>
      <c r="T120" s="15">
        <f>IFERROR(SUMIFS(EST_LegacyDetails!$D$2:$D$2701,EST_LegacyDetails!$G$2:$G$2701,_xlfn.CONCAT($B120,$C120),EST_LegacyDetails!$E$2:$E$2701,"&gt;="&amp;(D120-2023))*1000,0)</f>
        <v>0</v>
      </c>
      <c r="U120" s="101">
        <f>IFERROR(SUMIFS(EST_CapAddBounds!$F$2:$F$5959,EST_CapAddBounds!$H$2:$H$5959,_xlfn.CONCAT($B120,$C120),EST_CapAddBounds!$E$2:$E$5959,"&lt;="&amp;D120)*1000,0)</f>
        <v>3500</v>
      </c>
      <c r="V120" s="101">
        <f>IFERROR(SUMIFS(EST_CapAddBounds!$G$2:$G$5959,EST_CapAddBounds!$H$2:$H$5959,_xlfn.CONCAT($B120,$C120),EST_CapAddBounds!$E$2:$E$5959,"&lt;="&amp;D120)*1000,0)</f>
        <v>17653.418753000005</v>
      </c>
      <c r="W120" s="10">
        <v>0</v>
      </c>
      <c r="X120">
        <v>0.09</v>
      </c>
      <c r="Y120" s="35"/>
      <c r="Z120" s="63">
        <f t="shared" si="91"/>
        <v>0.89442719099991586</v>
      </c>
      <c r="AA120" s="63">
        <f t="shared" si="92"/>
        <v>0.89442719099991586</v>
      </c>
      <c r="AB120" s="64">
        <f t="shared" si="93"/>
        <v>10</v>
      </c>
      <c r="AC120" s="65">
        <f t="shared" si="94"/>
        <v>0.15582008990903373</v>
      </c>
      <c r="AD120" s="66">
        <f t="shared" si="90"/>
        <v>10.786871198580629</v>
      </c>
    </row>
    <row r="121" spans="1:30" x14ac:dyDescent="0.25">
      <c r="A121">
        <v>5</v>
      </c>
      <c r="B121" t="s">
        <v>112</v>
      </c>
      <c r="C121" t="s">
        <v>8</v>
      </c>
      <c r="D121">
        <f>_xlfn.XLOOKUP(A121,PeriodMap!$A$2:$A$45,PeriodMap!$B$2:$B$45)</f>
        <v>2034</v>
      </c>
      <c r="E121" t="s">
        <v>304</v>
      </c>
      <c r="F121" t="s">
        <v>306</v>
      </c>
      <c r="G121" t="s">
        <v>6</v>
      </c>
      <c r="H121" t="s">
        <v>98</v>
      </c>
      <c r="I121" t="s">
        <v>34</v>
      </c>
      <c r="J121" t="s">
        <v>110</v>
      </c>
      <c r="K121">
        <f>_xlfn.XLOOKUP($B121,EnergyStorTechnologies!$A$2:$A$10,EnergyStorTechnologies!$D$2:$D$10)</f>
        <v>0.25</v>
      </c>
      <c r="L121" s="5">
        <f>_xlfn.XLOOKUP($B121,EnergyStorTechnologies!$A$2:$A$10,EnergyStorTechnologies!$E$2:$E$10)</f>
        <v>0.25</v>
      </c>
      <c r="M121" t="s">
        <v>111</v>
      </c>
      <c r="N121">
        <f>_xlfn.XLOOKUP(_xlfn.CONCAT($B121,$D121+1),EST_DeratingDepthOfDischarge!$E$2:$E$73,EST_DeratingDepthOfDischarge!$C$2:$C$73)</f>
        <v>0</v>
      </c>
      <c r="O121">
        <f>_xlfn.XLOOKUP(_xlfn.CONCAT($B121,$D121+1),EST_DeratingDepthOfDischarge!$E$2:$E$73,EST_DeratingDepthOfDischarge!$D$2:$D$73)</f>
        <v>0.9</v>
      </c>
      <c r="P121" s="1">
        <f>_xlfn.XLOOKUP(_xlfn.CONCAT($B121,$D121+1),EST_EfficiencyCost!$G$2:$G$757,EST_EfficiencyCost!$F$2:$F$757)</f>
        <v>0.8</v>
      </c>
      <c r="Q121">
        <f>_xlfn.XLOOKUP(_xlfn.CONCAT($B121,$D121+1),EST_Lifetime!$E$2:$E$73,EST_Lifetime!$C$2:$C$73)</f>
        <v>10</v>
      </c>
      <c r="R121" s="10">
        <f>_xlfn.XLOOKUP(_xlfn.CONCAT($B121,$D121+1),EST_Lifetime!$E$2:$E$73,EST_Lifetime!$D$2:$D$73)</f>
        <v>4816.0974850000002</v>
      </c>
      <c r="S121" s="86">
        <f>_xlfn.XLOOKUP(_xlfn.CONCAT($B121,$D121+1),EST_EfficiencyCost!$G$2:$G$757,EST_EfficiencyCost!$E$2:$E$757)/1000</f>
        <v>1.4301639500000001</v>
      </c>
      <c r="T121" s="15">
        <f>IFERROR(SUMIFS(EST_LegacyDetails!$D$2:$D$2701,EST_LegacyDetails!$G$2:$G$2701,_xlfn.CONCAT($B121,$C121),EST_LegacyDetails!$E$2:$E$2701,"&gt;="&amp;(D121-2023))*1000,0)</f>
        <v>0</v>
      </c>
      <c r="U121" s="101">
        <f>IFERROR(SUMIFS(EST_CapAddBounds!$F$2:$F$5959,EST_CapAddBounds!$H$2:$H$5959,_xlfn.CONCAT($B121,$C121),EST_CapAddBounds!$E$2:$E$5959,"&lt;="&amp;D121)*1000,0)</f>
        <v>1000</v>
      </c>
      <c r="V121" s="101">
        <f>IFERROR(SUMIFS(EST_CapAddBounds!$G$2:$G$5959,EST_CapAddBounds!$H$2:$H$5959,_xlfn.CONCAT($B121,$C121),EST_CapAddBounds!$E$2:$E$5959,"&lt;="&amp;D121)*1000,0)</f>
        <v>29655.000532999999</v>
      </c>
      <c r="W121" s="10">
        <v>0</v>
      </c>
      <c r="X121">
        <v>0.09</v>
      </c>
      <c r="Z121" s="63">
        <f t="shared" si="91"/>
        <v>0.89442719099991586</v>
      </c>
      <c r="AA121" s="63">
        <f t="shared" si="92"/>
        <v>0.89442719099991586</v>
      </c>
      <c r="AB121" s="64">
        <f t="shared" si="93"/>
        <v>10</v>
      </c>
      <c r="AC121" s="65">
        <f t="shared" si="94"/>
        <v>0.15582008990903373</v>
      </c>
      <c r="AD121" s="66">
        <f t="shared" si="90"/>
        <v>9.1783026876374922</v>
      </c>
    </row>
    <row r="122" spans="1:30" x14ac:dyDescent="0.25">
      <c r="A122">
        <v>5</v>
      </c>
      <c r="B122" t="s">
        <v>113</v>
      </c>
      <c r="C122" t="s">
        <v>8</v>
      </c>
      <c r="D122">
        <f>_xlfn.XLOOKUP(A122,PeriodMap!$A$2:$A$45,PeriodMap!$B$2:$B$45)</f>
        <v>2034</v>
      </c>
      <c r="E122" t="s">
        <v>304</v>
      </c>
      <c r="F122" t="s">
        <v>307</v>
      </c>
      <c r="G122" t="s">
        <v>6</v>
      </c>
      <c r="H122" t="s">
        <v>98</v>
      </c>
      <c r="I122" t="s">
        <v>34</v>
      </c>
      <c r="J122" t="s">
        <v>110</v>
      </c>
      <c r="K122">
        <f>_xlfn.XLOOKUP($B122,EnergyStorTechnologies!$A$2:$A$10,EnergyStorTechnologies!$D$2:$D$10)</f>
        <v>0.16666700000000001</v>
      </c>
      <c r="L122" s="5">
        <f>_xlfn.XLOOKUP($B122,EnergyStorTechnologies!$A$2:$A$10,EnergyStorTechnologies!$E$2:$E$10)</f>
        <v>0.16666700000000001</v>
      </c>
      <c r="M122" t="s">
        <v>111</v>
      </c>
      <c r="N122">
        <f>_xlfn.XLOOKUP(_xlfn.CONCAT($B122,$D122+1),EST_DeratingDepthOfDischarge!$E$2:$E$73,EST_DeratingDepthOfDischarge!$C$2:$C$73)</f>
        <v>0</v>
      </c>
      <c r="O122">
        <f>_xlfn.XLOOKUP(_xlfn.CONCAT($B122,$D122+1),EST_DeratingDepthOfDischarge!$E$2:$E$73,EST_DeratingDepthOfDischarge!$D$2:$D$73)</f>
        <v>0.9</v>
      </c>
      <c r="P122" s="1">
        <f>_xlfn.XLOOKUP(_xlfn.CONCAT($B122,$D122+1),EST_EfficiencyCost!$G$2:$G$757,EST_EfficiencyCost!$F$2:$F$757)</f>
        <v>0.8</v>
      </c>
      <c r="Q122">
        <f>_xlfn.XLOOKUP(_xlfn.CONCAT($B122,$D122+1),EST_Lifetime!$E$2:$E$73,EST_Lifetime!$C$2:$C$73)</f>
        <v>10</v>
      </c>
      <c r="R122" s="10">
        <f>_xlfn.XLOOKUP(_xlfn.CONCAT($B122,$D122+1),EST_Lifetime!$E$2:$E$73,EST_Lifetime!$D$2:$D$73)</f>
        <v>4816.0974850000002</v>
      </c>
      <c r="S122" s="86">
        <f>_xlfn.XLOOKUP(_xlfn.CONCAT($B122,$D122+1),EST_EfficiencyCost!$G$2:$G$757,EST_EfficiencyCost!$E$2:$E$757)/1000</f>
        <v>1.3466148529999999</v>
      </c>
      <c r="T122" s="15">
        <f>IFERROR(SUMIFS(EST_LegacyDetails!$D$2:$D$2701,EST_LegacyDetails!$G$2:$G$2701,_xlfn.CONCAT($B122,$C122),EST_LegacyDetails!$E$2:$E$2701,"&gt;="&amp;(D122-2023))*1000,0)</f>
        <v>0</v>
      </c>
      <c r="U122" s="101">
        <f>IFERROR(SUMIFS(EST_CapAddBounds!$F$2:$F$5959,EST_CapAddBounds!$H$2:$H$5959,_xlfn.CONCAT($B122,$C122),EST_CapAddBounds!$E$2:$E$5959,"&lt;="&amp;D122)*1000,0)</f>
        <v>0</v>
      </c>
      <c r="V122" s="101">
        <f>IFERROR(SUMIFS(EST_CapAddBounds!$G$2:$G$5959,EST_CapAddBounds!$H$2:$H$5959,_xlfn.CONCAT($B122,$C122),EST_CapAddBounds!$E$2:$E$5959,"&lt;="&amp;D122)*1000,0)</f>
        <v>43035.284746000012</v>
      </c>
      <c r="W122" s="10">
        <v>0</v>
      </c>
      <c r="X122">
        <v>0.09</v>
      </c>
      <c r="Z122" s="63">
        <f t="shared" si="91"/>
        <v>0.89442719099991586</v>
      </c>
      <c r="AA122" s="63">
        <f t="shared" si="92"/>
        <v>0.89442719099991586</v>
      </c>
      <c r="AB122" s="64">
        <f t="shared" si="93"/>
        <v>10</v>
      </c>
      <c r="AC122" s="65">
        <f t="shared" si="94"/>
        <v>0.15582008990903373</v>
      </c>
      <c r="AD122" s="66">
        <f t="shared" si="90"/>
        <v>8.6421131818505614</v>
      </c>
    </row>
    <row r="123" spans="1:30" s="19" customFormat="1" x14ac:dyDescent="0.25">
      <c r="A123" s="19">
        <v>5</v>
      </c>
      <c r="B123" s="19" t="s">
        <v>114</v>
      </c>
      <c r="C123" s="19" t="s">
        <v>8</v>
      </c>
      <c r="D123" s="19">
        <f>_xlfn.XLOOKUP(A123,PeriodMap!$A$2:$A$45,PeriodMap!$B$2:$B$45)</f>
        <v>2034</v>
      </c>
      <c r="E123" s="19" t="s">
        <v>304</v>
      </c>
      <c r="F123" s="19" t="s">
        <v>327</v>
      </c>
      <c r="G123" s="19" t="s">
        <v>6</v>
      </c>
      <c r="H123" s="19" t="s">
        <v>98</v>
      </c>
      <c r="I123" s="19" t="s">
        <v>34</v>
      </c>
      <c r="J123" s="19" t="s">
        <v>110</v>
      </c>
      <c r="K123" s="19">
        <f>_xlfn.XLOOKUP($B123,EnergyStorTechnologies!$A$2:$A$10,EnergyStorTechnologies!$D$2:$D$10)</f>
        <v>0.16666666699999999</v>
      </c>
      <c r="L123" s="5">
        <f>_xlfn.XLOOKUP($B123,EnergyStorTechnologies!$A$2:$A$10,EnergyStorTechnologies!$E$2:$E$10)</f>
        <v>0.16666666699999999</v>
      </c>
      <c r="M123" s="19" t="s">
        <v>111</v>
      </c>
      <c r="N123" s="19">
        <f>_xlfn.XLOOKUP(_xlfn.CONCAT($B123,$D123+1),EST_DeratingDepthOfDischarge!$E$2:$E$73,EST_DeratingDepthOfDischarge!$C$2:$C$73)</f>
        <v>0</v>
      </c>
      <c r="O123" s="19">
        <f>_xlfn.XLOOKUP(_xlfn.CONCAT($B123,$D123+1),EST_DeratingDepthOfDischarge!$E$2:$E$73,EST_DeratingDepthOfDischarge!$D$2:$D$73)</f>
        <v>0.9</v>
      </c>
      <c r="P123" s="39">
        <f>_xlfn.XLOOKUP(_xlfn.CONCAT($B123,$D123+1),EST_EfficiencyCost!$G$2:$G$757,EST_EfficiencyCost!$F$2:$F$757)</f>
        <v>0.75</v>
      </c>
      <c r="Q123" s="19">
        <f>_xlfn.XLOOKUP(_xlfn.CONCAT($B123,$D123+1),EST_Lifetime!$E$2:$E$73,EST_Lifetime!$C$2:$C$73)</f>
        <v>40</v>
      </c>
      <c r="R123" s="19">
        <f>_xlfn.XLOOKUP(_xlfn.CONCAT($B123,$D123+1),EST_Lifetime!$E$2:$E$73,EST_Lifetime!$D$2:$D$73)</f>
        <v>50000</v>
      </c>
      <c r="S123" s="87">
        <f>_xlfn.XLOOKUP(_xlfn.CONCAT($B123,$D123+1),EST_EfficiencyCost!$G$2:$G$757,EST_EfficiencyCost!$E$2:$E$757)/1000</f>
        <v>1.9001303219999999</v>
      </c>
      <c r="T123" s="40">
        <f>IFERROR(SUMIFS(EST_LegacyDetails!$D$2:$D$2701,EST_LegacyDetails!$G$2:$G$2701,_xlfn.CONCAT($B123,$C123),EST_LegacyDetails!$E$2:$E$2701,"&gt;="&amp;(D123-2023))*1000,0)</f>
        <v>12033.6</v>
      </c>
      <c r="U123" s="102">
        <f>IFERROR(SUMIFS(EST_CapAddBounds!$F$2:$F$5959,EST_CapAddBounds!$H$2:$H$5959,_xlfn.CONCAT($B123,$C123),EST_CapAddBounds!$E$2:$E$5959,"&lt;="&amp;D123)*1000,0)</f>
        <v>8879.9999999999982</v>
      </c>
      <c r="V123" s="102">
        <f>IFERROR(SUMIFS(EST_CapAddBounds!$G$2:$G$5959,EST_CapAddBounds!$H$2:$H$5959,_xlfn.CONCAT($B123,$C123),EST_CapAddBounds!$E$2:$E$5959,"&lt;="&amp;D123)*1000,0)</f>
        <v>78210.35613700001</v>
      </c>
      <c r="W123" s="53">
        <v>0</v>
      </c>
      <c r="X123" s="19">
        <v>0.09</v>
      </c>
      <c r="Y123" s="43"/>
      <c r="Z123" s="67">
        <f t="shared" si="91"/>
        <v>0.8660254037844386</v>
      </c>
      <c r="AA123" s="67">
        <f t="shared" si="92"/>
        <v>0.8660254037844386</v>
      </c>
      <c r="AB123" s="68">
        <f t="shared" si="93"/>
        <v>40</v>
      </c>
      <c r="AC123" s="69">
        <f t="shared" si="94"/>
        <v>9.2959609221097042E-2</v>
      </c>
      <c r="AD123" s="66">
        <f t="shared" si="90"/>
        <v>20.440386291649428</v>
      </c>
    </row>
    <row r="124" spans="1:30" s="48" customFormat="1" x14ac:dyDescent="0.25">
      <c r="A124" s="48">
        <v>5</v>
      </c>
      <c r="B124" s="48" t="s">
        <v>109</v>
      </c>
      <c r="C124" s="48" t="s">
        <v>80</v>
      </c>
      <c r="D124" s="48">
        <f>_xlfn.XLOOKUP(A124,PeriodMap!$A$2:$A$45,PeriodMap!$B$2:$B$45)</f>
        <v>2034</v>
      </c>
      <c r="E124" s="48" t="s">
        <v>304</v>
      </c>
      <c r="F124" s="48" t="s">
        <v>305</v>
      </c>
      <c r="G124" s="48" t="s">
        <v>6</v>
      </c>
      <c r="H124" s="48" t="s">
        <v>98</v>
      </c>
      <c r="I124" s="48" t="s">
        <v>34</v>
      </c>
      <c r="J124" s="48" t="s">
        <v>110</v>
      </c>
      <c r="K124" s="48">
        <f>AVERAGE(K120,K116,K112,K108,K104)</f>
        <v>0.5</v>
      </c>
      <c r="L124" s="48">
        <f>AVERAGE(L120,L116,L112,L108,L104)</f>
        <v>0.5</v>
      </c>
      <c r="M124" s="48" t="s">
        <v>111</v>
      </c>
      <c r="N124" s="48">
        <f t="shared" ref="N124:S124" si="95">AVERAGE(N120,N116,N112,N108,N104)</f>
        <v>0</v>
      </c>
      <c r="O124" s="48">
        <f t="shared" si="95"/>
        <v>0.9</v>
      </c>
      <c r="P124" s="54">
        <f t="shared" si="95"/>
        <v>0.8</v>
      </c>
      <c r="Q124" s="49">
        <f t="shared" si="95"/>
        <v>10</v>
      </c>
      <c r="R124" s="49">
        <f t="shared" si="95"/>
        <v>4816.0974850000002</v>
      </c>
      <c r="S124" s="55">
        <f t="shared" si="95"/>
        <v>1.6808112399999999</v>
      </c>
      <c r="T124" s="56">
        <f>T104+T108+T112+T116+T120</f>
        <v>0</v>
      </c>
      <c r="U124" s="56">
        <f t="shared" ref="U124:V124" si="96">U104+U108+U112+U116+U120</f>
        <v>9640</v>
      </c>
      <c r="V124" s="56">
        <f t="shared" si="96"/>
        <v>108870.07625400001</v>
      </c>
      <c r="W124" s="49">
        <f>AVERAGE(W104,W108,W112,W116,W120)</f>
        <v>0</v>
      </c>
      <c r="X124" s="57">
        <f>AVERAGE(X104,X108,X112,X116,X120)</f>
        <v>0.09</v>
      </c>
      <c r="Z124" s="54">
        <f>AVERAGE(Z104,Z108,Z112,Z116,Z120)</f>
        <v>0.89442719099991597</v>
      </c>
      <c r="AA124" s="54">
        <f>AVERAGE(AA104,AA108,AA112,AA116,AA120)</f>
        <v>0.89442719099991597</v>
      </c>
      <c r="AB124" s="54">
        <f t="shared" ref="AB124:AD124" si="97">AVERAGE(AB104,AB108,AB112,AB116,AB120)</f>
        <v>10</v>
      </c>
      <c r="AC124" s="54">
        <f t="shared" si="97"/>
        <v>0.15582008990903373</v>
      </c>
      <c r="AD124" s="54">
        <f t="shared" si="97"/>
        <v>10.786871198580629</v>
      </c>
    </row>
    <row r="125" spans="1:30" s="48" customFormat="1" x14ac:dyDescent="0.25">
      <c r="A125" s="48">
        <v>5</v>
      </c>
      <c r="B125" s="48" t="s">
        <v>112</v>
      </c>
      <c r="C125" s="48" t="s">
        <v>80</v>
      </c>
      <c r="D125" s="48">
        <f>_xlfn.XLOOKUP(A125,PeriodMap!$A$2:$A$45,PeriodMap!$B$2:$B$45)</f>
        <v>2034</v>
      </c>
      <c r="E125" s="48" t="s">
        <v>304</v>
      </c>
      <c r="F125" s="48" t="s">
        <v>306</v>
      </c>
      <c r="G125" s="48" t="s">
        <v>6</v>
      </c>
      <c r="H125" s="48" t="s">
        <v>98</v>
      </c>
      <c r="I125" s="48" t="s">
        <v>34</v>
      </c>
      <c r="J125" s="48" t="s">
        <v>110</v>
      </c>
      <c r="K125" s="48">
        <f t="shared" ref="K125:L125" si="98">AVERAGE(K121,K117,K113,K109,K105)</f>
        <v>0.25</v>
      </c>
      <c r="L125" s="48">
        <f t="shared" si="98"/>
        <v>0.25</v>
      </c>
      <c r="M125" s="48" t="s">
        <v>111</v>
      </c>
      <c r="N125" s="48">
        <f t="shared" ref="N125:S125" si="99">AVERAGE(N121,N117,N113,N109,N105)</f>
        <v>0</v>
      </c>
      <c r="O125" s="48">
        <f t="shared" si="99"/>
        <v>0.9</v>
      </c>
      <c r="P125" s="54">
        <f t="shared" si="99"/>
        <v>0.8</v>
      </c>
      <c r="Q125" s="49">
        <f t="shared" si="99"/>
        <v>10</v>
      </c>
      <c r="R125" s="49">
        <f t="shared" si="99"/>
        <v>4816.0974850000002</v>
      </c>
      <c r="S125" s="55">
        <f t="shared" si="99"/>
        <v>1.4301639500000001</v>
      </c>
      <c r="T125" s="56">
        <f>T105+T109+T113+T117+T121</f>
        <v>0</v>
      </c>
      <c r="U125" s="56">
        <f t="shared" ref="U125:V125" si="100">U105+U109+U113+U117+U121</f>
        <v>1500</v>
      </c>
      <c r="V125" s="56">
        <f t="shared" si="100"/>
        <v>201422.39302699995</v>
      </c>
      <c r="W125" s="49">
        <f t="shared" ref="W125:X125" si="101">AVERAGE(W105,W109,W113,W117,W121)</f>
        <v>0</v>
      </c>
      <c r="X125" s="57">
        <f t="shared" si="101"/>
        <v>0.09</v>
      </c>
      <c r="Z125" s="54">
        <f t="shared" ref="Z125:AD125" si="102">AVERAGE(Z105,Z109,Z113,Z117,Z121)</f>
        <v>0.89442719099991597</v>
      </c>
      <c r="AA125" s="54">
        <f t="shared" si="102"/>
        <v>0.89442719099991597</v>
      </c>
      <c r="AB125" s="54">
        <f t="shared" si="102"/>
        <v>10</v>
      </c>
      <c r="AC125" s="54">
        <f t="shared" si="102"/>
        <v>0.15582008990903373</v>
      </c>
      <c r="AD125" s="54">
        <f t="shared" si="102"/>
        <v>9.1783026876374922</v>
      </c>
    </row>
    <row r="126" spans="1:30" s="48" customFormat="1" x14ac:dyDescent="0.25">
      <c r="A126" s="48">
        <v>5</v>
      </c>
      <c r="B126" s="48" t="s">
        <v>113</v>
      </c>
      <c r="C126" s="48" t="s">
        <v>80</v>
      </c>
      <c r="D126" s="48">
        <f>_xlfn.XLOOKUP(A126,PeriodMap!$A$2:$A$45,PeriodMap!$B$2:$B$45)</f>
        <v>2034</v>
      </c>
      <c r="E126" s="48" t="s">
        <v>304</v>
      </c>
      <c r="F126" s="48" t="s">
        <v>307</v>
      </c>
      <c r="G126" s="48" t="s">
        <v>6</v>
      </c>
      <c r="H126" s="48" t="s">
        <v>98</v>
      </c>
      <c r="I126" s="48" t="s">
        <v>34</v>
      </c>
      <c r="J126" s="48" t="s">
        <v>110</v>
      </c>
      <c r="K126" s="48">
        <f t="shared" ref="K126:L126" si="103">AVERAGE(K122,K118,K114,K110,K106)</f>
        <v>0.16666700000000001</v>
      </c>
      <c r="L126" s="48">
        <f t="shared" si="103"/>
        <v>0.16666700000000001</v>
      </c>
      <c r="M126" s="48" t="s">
        <v>111</v>
      </c>
      <c r="N126" s="48">
        <f t="shared" ref="N126:S126" si="104">AVERAGE(N122,N118,N114,N110,N106)</f>
        <v>0</v>
      </c>
      <c r="O126" s="48">
        <f t="shared" si="104"/>
        <v>0.9</v>
      </c>
      <c r="P126" s="54">
        <f t="shared" si="104"/>
        <v>0.8</v>
      </c>
      <c r="Q126" s="49">
        <f t="shared" si="104"/>
        <v>10</v>
      </c>
      <c r="R126" s="49">
        <f t="shared" si="104"/>
        <v>4816.0974850000002</v>
      </c>
      <c r="S126" s="55">
        <f t="shared" si="104"/>
        <v>1.3466148529999999</v>
      </c>
      <c r="T126" s="56">
        <f>T106+T110+T114+T118+T122</f>
        <v>0</v>
      </c>
      <c r="U126" s="56">
        <f t="shared" ref="U126:V126" si="105">U106+U110+U114+U118+U122</f>
        <v>0</v>
      </c>
      <c r="V126" s="56">
        <f t="shared" si="105"/>
        <v>300000.00041900005</v>
      </c>
      <c r="W126" s="49">
        <f t="shared" ref="W126:X126" si="106">AVERAGE(W106,W110,W114,W118,W122)</f>
        <v>0</v>
      </c>
      <c r="X126" s="57">
        <f t="shared" si="106"/>
        <v>0.09</v>
      </c>
      <c r="Z126" s="54">
        <f t="shared" ref="Z126:AD126" si="107">AVERAGE(Z106,Z110,Z114,Z118,Z122)</f>
        <v>0.89442719099991597</v>
      </c>
      <c r="AA126" s="54">
        <f t="shared" si="107"/>
        <v>0.89442719099991597</v>
      </c>
      <c r="AB126" s="54">
        <f t="shared" si="107"/>
        <v>10</v>
      </c>
      <c r="AC126" s="54">
        <f t="shared" si="107"/>
        <v>0.15582008990903373</v>
      </c>
      <c r="AD126" s="54">
        <f t="shared" si="107"/>
        <v>8.6421131818505614</v>
      </c>
    </row>
    <row r="127" spans="1:30" s="51" customFormat="1" x14ac:dyDescent="0.25">
      <c r="A127" s="51">
        <v>5</v>
      </c>
      <c r="B127" s="51" t="s">
        <v>114</v>
      </c>
      <c r="C127" s="51" t="s">
        <v>80</v>
      </c>
      <c r="D127" s="51">
        <f>_xlfn.XLOOKUP(A127,PeriodMap!$A$2:$A$45,PeriodMap!$B$2:$B$45)</f>
        <v>2034</v>
      </c>
      <c r="E127" s="51" t="s">
        <v>304</v>
      </c>
      <c r="F127" s="51" t="s">
        <v>327</v>
      </c>
      <c r="G127" s="51" t="s">
        <v>6</v>
      </c>
      <c r="H127" s="51" t="s">
        <v>98</v>
      </c>
      <c r="I127" s="51" t="s">
        <v>34</v>
      </c>
      <c r="J127" s="51" t="s">
        <v>110</v>
      </c>
      <c r="K127" s="51">
        <f t="shared" ref="K127:L127" si="108">AVERAGE(K123,K119,K115,K111,K107)</f>
        <v>0.16666666699999999</v>
      </c>
      <c r="L127" s="51">
        <f t="shared" si="108"/>
        <v>0.16666666699999999</v>
      </c>
      <c r="M127" s="51" t="s">
        <v>111</v>
      </c>
      <c r="N127" s="51">
        <f t="shared" ref="N127:S127" si="109">AVERAGE(N123,N119,N115,N111,N107)</f>
        <v>0</v>
      </c>
      <c r="O127" s="51">
        <f t="shared" si="109"/>
        <v>0.9</v>
      </c>
      <c r="P127" s="58">
        <f t="shared" si="109"/>
        <v>0.75</v>
      </c>
      <c r="Q127" s="59">
        <f t="shared" si="109"/>
        <v>40</v>
      </c>
      <c r="R127" s="59">
        <f t="shared" si="109"/>
        <v>50000</v>
      </c>
      <c r="S127" s="60">
        <f t="shared" si="109"/>
        <v>1.9001303219999996</v>
      </c>
      <c r="T127" s="61">
        <f>T107+T111+T115+T119+T123</f>
        <v>28473.599999999999</v>
      </c>
      <c r="U127" s="61">
        <f t="shared" ref="U127:V127" si="110">U107+U111+U115+U119+U123</f>
        <v>13379.999999999998</v>
      </c>
      <c r="V127" s="61">
        <f t="shared" si="110"/>
        <v>177427.73538299999</v>
      </c>
      <c r="W127" s="59">
        <f t="shared" ref="W127:X127" si="111">AVERAGE(W107,W111,W115,W119,W123)</f>
        <v>0</v>
      </c>
      <c r="X127" s="62">
        <f t="shared" si="111"/>
        <v>0.09</v>
      </c>
      <c r="Z127" s="58">
        <f t="shared" ref="Z127:AD127" si="112">AVERAGE(Z107,Z111,Z115,Z119,Z123)</f>
        <v>0.8660254037844386</v>
      </c>
      <c r="AA127" s="58">
        <f t="shared" si="112"/>
        <v>0.8660254037844386</v>
      </c>
      <c r="AB127" s="58">
        <f t="shared" si="112"/>
        <v>40</v>
      </c>
      <c r="AC127" s="58">
        <f t="shared" si="112"/>
        <v>9.2959609221097042E-2</v>
      </c>
      <c r="AD127" s="58">
        <f t="shared" si="112"/>
        <v>20.440386291649428</v>
      </c>
    </row>
    <row r="128" spans="1:30" x14ac:dyDescent="0.25">
      <c r="A128">
        <v>6</v>
      </c>
      <c r="B128" t="s">
        <v>109</v>
      </c>
      <c r="C128" t="s">
        <v>12</v>
      </c>
      <c r="D128">
        <f>_xlfn.XLOOKUP(A128,PeriodMap!$A$2:$A$45,PeriodMap!$B$2:$B$45)</f>
        <v>2039</v>
      </c>
      <c r="E128" t="s">
        <v>304</v>
      </c>
      <c r="F128" t="s">
        <v>305</v>
      </c>
      <c r="G128" t="s">
        <v>6</v>
      </c>
      <c r="H128" t="s">
        <v>98</v>
      </c>
      <c r="I128" t="s">
        <v>34</v>
      </c>
      <c r="J128" t="s">
        <v>110</v>
      </c>
      <c r="K128">
        <f>_xlfn.XLOOKUP($B128,EnergyStorTechnologies!$A$2:$A$10,EnergyStorTechnologies!$D$2:$D$10)</f>
        <v>0.5</v>
      </c>
      <c r="L128" s="5">
        <f>_xlfn.XLOOKUP($B128,EnergyStorTechnologies!$A$2:$A$10,EnergyStorTechnologies!$E$2:$E$10)</f>
        <v>0.5</v>
      </c>
      <c r="M128" t="s">
        <v>111</v>
      </c>
      <c r="N128">
        <f>_xlfn.XLOOKUP(_xlfn.CONCAT($B128,$D128+1),EST_DeratingDepthOfDischarge!$E$2:$E$73,EST_DeratingDepthOfDischarge!$C$2:$C$73)</f>
        <v>0</v>
      </c>
      <c r="O128">
        <f>_xlfn.XLOOKUP(_xlfn.CONCAT($B128,$D128+1),EST_DeratingDepthOfDischarge!$E$2:$E$73,EST_DeratingDepthOfDischarge!$D$2:$D$73)</f>
        <v>0.9</v>
      </c>
      <c r="P128" s="1">
        <f>_xlfn.XLOOKUP(_xlfn.CONCAT($B128,$D128+1),EST_EfficiencyCost!$G$2:$G$757,EST_EfficiencyCost!$F$2:$F$757)</f>
        <v>0.8</v>
      </c>
      <c r="Q128">
        <f>_xlfn.XLOOKUP(_xlfn.CONCAT($B128,$D128+1),EST_Lifetime!$E$2:$E$73,EST_Lifetime!$C$2:$C$73)</f>
        <v>10</v>
      </c>
      <c r="R128" s="10">
        <f>_xlfn.XLOOKUP(_xlfn.CONCAT($B128,$D128+1),EST_Lifetime!$E$2:$E$73,EST_Lifetime!$D$2:$D$73)</f>
        <v>5317.36078</v>
      </c>
      <c r="S128" s="86">
        <f>_xlfn.XLOOKUP(_xlfn.CONCAT($B128,$D128+1),EST_EfficiencyCost!$G$2:$G$757,EST_EfficiencyCost!$E$2:$E$757)/1000</f>
        <v>1.5395294559999999</v>
      </c>
      <c r="T128" s="15">
        <f>IFERROR(SUMIFS(EST_LegacyDetails!$D$2:$D$2701,EST_LegacyDetails!$G$2:$G$2701,_xlfn.CONCAT($B128,$C128),EST_LegacyDetails!$E$2:$E$2701,"&gt;="&amp;(D128-2023))*1000,0)</f>
        <v>0</v>
      </c>
      <c r="U128" s="101">
        <f>IFERROR(SUMIFS(EST_CapAddBounds!$F$2:$F$5959,EST_CapAddBounds!$H$2:$H$5959,_xlfn.CONCAT($B128,$C128),EST_CapAddBounds!$E$2:$E$5959,"&lt;="&amp;D128)*1000,0)</f>
        <v>2040</v>
      </c>
      <c r="V128" s="101">
        <f>IFERROR(SUMIFS(EST_CapAddBounds!$G$2:$G$5959,EST_CapAddBounds!$H$2:$H$5959,_xlfn.CONCAT($B128,$C128),EST_CapAddBounds!$E$2:$E$5959,"&lt;="&amp;D128)*1000,0)</f>
        <v>91510.560515999896</v>
      </c>
      <c r="W128" s="10">
        <v>0</v>
      </c>
      <c r="X128">
        <v>0.09</v>
      </c>
      <c r="Y128" s="35"/>
      <c r="Z128" s="63">
        <f>SQRT(P128)</f>
        <v>0.89442719099991586</v>
      </c>
      <c r="AA128" s="63">
        <f>Z128</f>
        <v>0.89442719099991586</v>
      </c>
      <c r="AB128" s="64">
        <f>Q128</f>
        <v>10</v>
      </c>
      <c r="AC128" s="65">
        <f>X128/(1-(1+X128)^(-AB128))</f>
        <v>0.15582008990903373</v>
      </c>
      <c r="AD128" s="66">
        <f t="shared" ref="AD128:AD147" si="113">S128/AC128</f>
        <v>9.8801730694595431</v>
      </c>
    </row>
    <row r="129" spans="1:30" x14ac:dyDescent="0.25">
      <c r="A129">
        <v>6</v>
      </c>
      <c r="B129" t="s">
        <v>112</v>
      </c>
      <c r="C129" t="s">
        <v>12</v>
      </c>
      <c r="D129">
        <f>_xlfn.XLOOKUP(A129,PeriodMap!$A$2:$A$45,PeriodMap!$B$2:$B$45)</f>
        <v>2039</v>
      </c>
      <c r="E129" t="s">
        <v>304</v>
      </c>
      <c r="F129" t="s">
        <v>306</v>
      </c>
      <c r="G129" t="s">
        <v>6</v>
      </c>
      <c r="H129" t="s">
        <v>98</v>
      </c>
      <c r="I129" t="s">
        <v>34</v>
      </c>
      <c r="J129" t="s">
        <v>110</v>
      </c>
      <c r="K129">
        <f>_xlfn.XLOOKUP($B129,EnergyStorTechnologies!$A$2:$A$10,EnergyStorTechnologies!$D$2:$D$10)</f>
        <v>0.25</v>
      </c>
      <c r="L129" s="5">
        <f>_xlfn.XLOOKUP($B129,EnergyStorTechnologies!$A$2:$A$10,EnergyStorTechnologies!$E$2:$E$10)</f>
        <v>0.25</v>
      </c>
      <c r="M129" t="s">
        <v>111</v>
      </c>
      <c r="N129">
        <f>_xlfn.XLOOKUP(_xlfn.CONCAT($B129,$D129+1),EST_DeratingDepthOfDischarge!$E$2:$E$73,EST_DeratingDepthOfDischarge!$C$2:$C$73)</f>
        <v>0</v>
      </c>
      <c r="O129">
        <f>_xlfn.XLOOKUP(_xlfn.CONCAT($B129,$D129+1),EST_DeratingDepthOfDischarge!$E$2:$E$73,EST_DeratingDepthOfDischarge!$D$2:$D$73)</f>
        <v>0.9</v>
      </c>
      <c r="P129" s="1">
        <f>_xlfn.XLOOKUP(_xlfn.CONCAT($B129,$D129+1),EST_EfficiencyCost!$G$2:$G$757,EST_EfficiencyCost!$F$2:$F$757)</f>
        <v>0.8</v>
      </c>
      <c r="Q129">
        <f>_xlfn.XLOOKUP(_xlfn.CONCAT($B129,$D129+1),EST_Lifetime!$E$2:$E$73,EST_Lifetime!$C$2:$C$73)</f>
        <v>10</v>
      </c>
      <c r="R129" s="10">
        <f>_xlfn.XLOOKUP(_xlfn.CONCAT($B129,$D129+1),EST_Lifetime!$E$2:$E$73,EST_Lifetime!$D$2:$D$73)</f>
        <v>5317.36078</v>
      </c>
      <c r="S129" s="86">
        <f>_xlfn.XLOOKUP(_xlfn.CONCAT($B129,$D129+1),EST_EfficiencyCost!$G$2:$G$757,EST_EfficiencyCost!$E$2:$E$757)/1000</f>
        <v>1.309950502</v>
      </c>
      <c r="T129" s="15">
        <f>IFERROR(SUMIFS(EST_LegacyDetails!$D$2:$D$2701,EST_LegacyDetails!$G$2:$G$2701,_xlfn.CONCAT($B129,$C129),EST_LegacyDetails!$E$2:$E$2701,"&gt;="&amp;(D129-2023))*1000,0)</f>
        <v>0</v>
      </c>
      <c r="U129" s="101">
        <f>IFERROR(SUMIFS(EST_CapAddBounds!$F$2:$F$5959,EST_CapAddBounds!$H$2:$H$5959,_xlfn.CONCAT($B129,$C129),EST_CapAddBounds!$E$2:$E$5959,"&lt;="&amp;D129)*1000,0)</f>
        <v>0</v>
      </c>
      <c r="V129" s="101">
        <f>IFERROR(SUMIFS(EST_CapAddBounds!$G$2:$G$5959,EST_CapAddBounds!$H$2:$H$5959,_xlfn.CONCAT($B129,$C129),EST_CapAddBounds!$E$2:$E$5959,"&lt;="&amp;D129)*1000,0)</f>
        <v>179764.76890299993</v>
      </c>
      <c r="W129" s="10">
        <v>0</v>
      </c>
      <c r="X129">
        <v>0.09</v>
      </c>
      <c r="Z129" s="63">
        <f t="shared" ref="Z129:Z147" si="114">SQRT(P129)</f>
        <v>0.89442719099991586</v>
      </c>
      <c r="AA129" s="63">
        <f t="shared" ref="AA129:AA147" si="115">Z129</f>
        <v>0.89442719099991586</v>
      </c>
      <c r="AB129" s="64">
        <f t="shared" ref="AB129:AB147" si="116">Q129</f>
        <v>10</v>
      </c>
      <c r="AC129" s="65">
        <f t="shared" ref="AC129:AC147" si="117">X129/(1-(1+X129)^-AB129)</f>
        <v>0.15582008990903373</v>
      </c>
      <c r="AD129" s="66">
        <f t="shared" si="113"/>
        <v>8.4068139272974136</v>
      </c>
    </row>
    <row r="130" spans="1:30" x14ac:dyDescent="0.25">
      <c r="A130">
        <v>6</v>
      </c>
      <c r="B130" t="s">
        <v>113</v>
      </c>
      <c r="C130" t="s">
        <v>12</v>
      </c>
      <c r="D130">
        <f>_xlfn.XLOOKUP(A130,PeriodMap!$A$2:$A$45,PeriodMap!$B$2:$B$45)</f>
        <v>2039</v>
      </c>
      <c r="E130" t="s">
        <v>304</v>
      </c>
      <c r="F130" t="s">
        <v>307</v>
      </c>
      <c r="G130" t="s">
        <v>6</v>
      </c>
      <c r="H130" t="s">
        <v>98</v>
      </c>
      <c r="I130" t="s">
        <v>34</v>
      </c>
      <c r="J130" t="s">
        <v>110</v>
      </c>
      <c r="K130">
        <f>_xlfn.XLOOKUP($B130,EnergyStorTechnologies!$A$2:$A$10,EnergyStorTechnologies!$D$2:$D$10)</f>
        <v>0.16666700000000001</v>
      </c>
      <c r="L130" s="5">
        <f>_xlfn.XLOOKUP($B130,EnergyStorTechnologies!$A$2:$A$10,EnergyStorTechnologies!$E$2:$E$10)</f>
        <v>0.16666700000000001</v>
      </c>
      <c r="M130" t="s">
        <v>111</v>
      </c>
      <c r="N130">
        <f>_xlfn.XLOOKUP(_xlfn.CONCAT($B130,$D130+1),EST_DeratingDepthOfDischarge!$E$2:$E$73,EST_DeratingDepthOfDischarge!$C$2:$C$73)</f>
        <v>0</v>
      </c>
      <c r="O130">
        <f>_xlfn.XLOOKUP(_xlfn.CONCAT($B130,$D130+1),EST_DeratingDepthOfDischarge!$E$2:$E$73,EST_DeratingDepthOfDischarge!$D$2:$D$73)</f>
        <v>0.9</v>
      </c>
      <c r="P130" s="1">
        <f>_xlfn.XLOOKUP(_xlfn.CONCAT($B130,$D130+1),EST_EfficiencyCost!$G$2:$G$757,EST_EfficiencyCost!$F$2:$F$757)</f>
        <v>0.8</v>
      </c>
      <c r="Q130">
        <f>_xlfn.XLOOKUP(_xlfn.CONCAT($B130,$D130+1),EST_Lifetime!$E$2:$E$73,EST_Lifetime!$C$2:$C$73)</f>
        <v>10</v>
      </c>
      <c r="R130" s="10">
        <f>_xlfn.XLOOKUP(_xlfn.CONCAT($B130,$D130+1),EST_Lifetime!$E$2:$E$73,EST_Lifetime!$D$2:$D$73)</f>
        <v>5317.36078</v>
      </c>
      <c r="S130" s="86">
        <f>_xlfn.XLOOKUP(_xlfn.CONCAT($B130,$D130+1),EST_EfficiencyCost!$G$2:$G$757,EST_EfficiencyCost!$E$2:$E$757)/1000</f>
        <v>1.233424184</v>
      </c>
      <c r="T130" s="15">
        <f>IFERROR(SUMIFS(EST_LegacyDetails!$D$2:$D$2701,EST_LegacyDetails!$G$2:$G$2701,_xlfn.CONCAT($B130,$C130),EST_LegacyDetails!$E$2:$E$2701,"&gt;="&amp;(D130-2023))*1000,0)</f>
        <v>0</v>
      </c>
      <c r="U130" s="101">
        <f>IFERROR(SUMIFS(EST_CapAddBounds!$F$2:$F$5959,EST_CapAddBounds!$H$2:$H$5959,_xlfn.CONCAT($B130,$C130),EST_CapAddBounds!$E$2:$E$5959,"&lt;="&amp;D130)*1000,0)</f>
        <v>0</v>
      </c>
      <c r="V130" s="101">
        <f>IFERROR(SUMIFS(EST_CapAddBounds!$G$2:$G$5959,EST_CapAddBounds!$H$2:$H$5959,_xlfn.CONCAT($B130,$C130),EST_CapAddBounds!$E$2:$E$5959,"&lt;="&amp;D130)*1000,0)</f>
        <v>269647.15332300036</v>
      </c>
      <c r="W130" s="10">
        <v>0</v>
      </c>
      <c r="X130">
        <v>0.09</v>
      </c>
      <c r="Z130" s="63">
        <f t="shared" si="114"/>
        <v>0.89442719099991586</v>
      </c>
      <c r="AA130" s="63">
        <f t="shared" si="115"/>
        <v>0.89442719099991586</v>
      </c>
      <c r="AB130" s="64">
        <f t="shared" si="116"/>
        <v>10</v>
      </c>
      <c r="AC130" s="65">
        <f t="shared" si="117"/>
        <v>0.15582008990903373</v>
      </c>
      <c r="AD130" s="66">
        <f t="shared" si="113"/>
        <v>7.9156942132433699</v>
      </c>
    </row>
    <row r="131" spans="1:30" s="19" customFormat="1" x14ac:dyDescent="0.25">
      <c r="A131" s="19">
        <v>6</v>
      </c>
      <c r="B131" s="19" t="s">
        <v>114</v>
      </c>
      <c r="C131" s="19" t="s">
        <v>12</v>
      </c>
      <c r="D131" s="19">
        <f>_xlfn.XLOOKUP(A131,PeriodMap!$A$2:$A$45,PeriodMap!$B$2:$B$45)</f>
        <v>2039</v>
      </c>
      <c r="E131" s="19" t="s">
        <v>304</v>
      </c>
      <c r="F131" s="19" t="s">
        <v>327</v>
      </c>
      <c r="G131" s="19" t="s">
        <v>6</v>
      </c>
      <c r="H131" s="19" t="s">
        <v>98</v>
      </c>
      <c r="I131" s="19" t="s">
        <v>34</v>
      </c>
      <c r="J131" s="19" t="s">
        <v>110</v>
      </c>
      <c r="K131" s="19">
        <f>_xlfn.XLOOKUP($B131,EnergyStorTechnologies!$A$2:$A$10,EnergyStorTechnologies!$D$2:$D$10)</f>
        <v>0.16666666699999999</v>
      </c>
      <c r="L131" s="5">
        <f>_xlfn.XLOOKUP($B131,EnergyStorTechnologies!$A$2:$A$10,EnergyStorTechnologies!$E$2:$E$10)</f>
        <v>0.16666666699999999</v>
      </c>
      <c r="M131" s="19" t="s">
        <v>111</v>
      </c>
      <c r="N131" s="19">
        <f>_xlfn.XLOOKUP(_xlfn.CONCAT($B131,$D131+1),EST_DeratingDepthOfDischarge!$E$2:$E$73,EST_DeratingDepthOfDischarge!$C$2:$C$73)</f>
        <v>0</v>
      </c>
      <c r="O131" s="19">
        <f>_xlfn.XLOOKUP(_xlfn.CONCAT($B131,$D131+1),EST_DeratingDepthOfDischarge!$E$2:$E$73,EST_DeratingDepthOfDischarge!$D$2:$D$73)</f>
        <v>0.9</v>
      </c>
      <c r="P131" s="39">
        <f>_xlfn.XLOOKUP(_xlfn.CONCAT($B131,$D131+1),EST_EfficiencyCost!$G$2:$G$757,EST_EfficiencyCost!$F$2:$F$757)</f>
        <v>0.75</v>
      </c>
      <c r="Q131" s="19">
        <f>_xlfn.XLOOKUP(_xlfn.CONCAT($B131,$D131+1),EST_Lifetime!$E$2:$E$73,EST_Lifetime!$C$2:$C$73)</f>
        <v>40</v>
      </c>
      <c r="R131" s="19">
        <f>_xlfn.XLOOKUP(_xlfn.CONCAT($B131,$D131+1),EST_Lifetime!$E$2:$E$73,EST_Lifetime!$D$2:$D$73)</f>
        <v>50000</v>
      </c>
      <c r="S131" s="87">
        <f>_xlfn.XLOOKUP(_xlfn.CONCAT($B131,$D131+1),EST_EfficiencyCost!$G$2:$G$757,EST_EfficiencyCost!$E$2:$E$757)/1000</f>
        <v>1.9001303219999999</v>
      </c>
      <c r="T131" s="40">
        <f>IFERROR(SUMIFS(EST_LegacyDetails!$D$2:$D$2701,EST_LegacyDetails!$G$2:$G$2701,_xlfn.CONCAT($B131,$C131),EST_LegacyDetails!$E$2:$E$2701,"&gt;="&amp;(D131-2023))*1000,0)</f>
        <v>0</v>
      </c>
      <c r="U131" s="102">
        <f>IFERROR(SUMIFS(EST_CapAddBounds!$F$2:$F$5959,EST_CapAddBounds!$H$2:$H$5959,_xlfn.CONCAT($B131,$C131),EST_CapAddBounds!$E$2:$E$5959,"&lt;="&amp;D131)*1000,0)</f>
        <v>4500</v>
      </c>
      <c r="V131" s="102">
        <f>IFERROR(SUMIFS(EST_CapAddBounds!$G$2:$G$5959,EST_CapAddBounds!$H$2:$H$5959,_xlfn.CONCAT($B131,$C131),EST_CapAddBounds!$E$2:$E$5959,"&lt;="&amp;D131)*1000,0)</f>
        <v>4500</v>
      </c>
      <c r="W131" s="53">
        <v>0</v>
      </c>
      <c r="X131" s="19">
        <v>0.09</v>
      </c>
      <c r="Y131" s="43"/>
      <c r="Z131" s="67">
        <f t="shared" si="114"/>
        <v>0.8660254037844386</v>
      </c>
      <c r="AA131" s="67">
        <f t="shared" si="115"/>
        <v>0.8660254037844386</v>
      </c>
      <c r="AB131" s="68">
        <f t="shared" si="116"/>
        <v>40</v>
      </c>
      <c r="AC131" s="69">
        <f t="shared" si="117"/>
        <v>9.2959609221097042E-2</v>
      </c>
      <c r="AD131" s="66">
        <f t="shared" si="113"/>
        <v>20.440386291649428</v>
      </c>
    </row>
    <row r="132" spans="1:30" x14ac:dyDescent="0.25">
      <c r="A132">
        <v>6</v>
      </c>
      <c r="B132" t="s">
        <v>109</v>
      </c>
      <c r="C132" t="s">
        <v>9</v>
      </c>
      <c r="D132">
        <f>_xlfn.XLOOKUP(A132,PeriodMap!$A$2:$A$45,PeriodMap!$B$2:$B$45)</f>
        <v>2039</v>
      </c>
      <c r="E132" t="s">
        <v>304</v>
      </c>
      <c r="F132" t="s">
        <v>305</v>
      </c>
      <c r="G132" t="s">
        <v>6</v>
      </c>
      <c r="H132" t="s">
        <v>98</v>
      </c>
      <c r="I132" t="s">
        <v>34</v>
      </c>
      <c r="J132" t="s">
        <v>110</v>
      </c>
      <c r="K132">
        <f>_xlfn.XLOOKUP($B132,EnergyStorTechnologies!$A$2:$A$10,EnergyStorTechnologies!$D$2:$D$10)</f>
        <v>0.5</v>
      </c>
      <c r="L132" s="5">
        <f>_xlfn.XLOOKUP($B132,EnergyStorTechnologies!$A$2:$A$10,EnergyStorTechnologies!$E$2:$E$10)</f>
        <v>0.5</v>
      </c>
      <c r="M132" t="s">
        <v>111</v>
      </c>
      <c r="N132">
        <f>_xlfn.XLOOKUP(_xlfn.CONCAT($B132,$D132+1),EST_DeratingDepthOfDischarge!$E$2:$E$73,EST_DeratingDepthOfDischarge!$C$2:$C$73)</f>
        <v>0</v>
      </c>
      <c r="O132">
        <f>_xlfn.XLOOKUP(_xlfn.CONCAT($B132,$D132+1),EST_DeratingDepthOfDischarge!$E$2:$E$73,EST_DeratingDepthOfDischarge!$D$2:$D$73)</f>
        <v>0.9</v>
      </c>
      <c r="P132" s="1">
        <f>_xlfn.XLOOKUP(_xlfn.CONCAT($B132,$D132+1),EST_EfficiencyCost!$G$2:$G$757,EST_EfficiencyCost!$F$2:$F$757)</f>
        <v>0.8</v>
      </c>
      <c r="Q132">
        <f>_xlfn.XLOOKUP(_xlfn.CONCAT($B132,$D132+1),EST_Lifetime!$E$2:$E$73,EST_Lifetime!$C$2:$C$73)</f>
        <v>10</v>
      </c>
      <c r="R132" s="10">
        <f>_xlfn.XLOOKUP(_xlfn.CONCAT($B132,$D132+1),EST_Lifetime!$E$2:$E$73,EST_Lifetime!$D$2:$D$73)</f>
        <v>5317.36078</v>
      </c>
      <c r="S132" s="86">
        <f>_xlfn.XLOOKUP(_xlfn.CONCAT($B132,$D132+1),EST_EfficiencyCost!$G$2:$G$757,EST_EfficiencyCost!$E$2:$E$757)/1000</f>
        <v>1.5395294559999999</v>
      </c>
      <c r="T132" s="15">
        <f>IFERROR(SUMIFS(EST_LegacyDetails!$D$2:$D$2701,EST_LegacyDetails!$G$2:$G$2701,_xlfn.CONCAT($B132,$C132),EST_LegacyDetails!$E$2:$E$2701,"&gt;="&amp;(D132-2023))*1000,0)</f>
        <v>0</v>
      </c>
      <c r="U132" s="101">
        <f>IFERROR(SUMIFS(EST_CapAddBounds!$F$2:$F$5959,EST_CapAddBounds!$H$2:$H$5959,_xlfn.CONCAT($B132,$C132),EST_CapAddBounds!$E$2:$E$5959,"&lt;="&amp;D132)*1000,0)</f>
        <v>0</v>
      </c>
      <c r="V132" s="101">
        <f>IFERROR(SUMIFS(EST_CapAddBounds!$G$2:$G$5959,EST_CapAddBounds!$H$2:$H$5959,_xlfn.CONCAT($B132,$C132),EST_CapAddBounds!$E$2:$E$5959,"&lt;="&amp;D132)*1000,0)</f>
        <v>15332.798732999998</v>
      </c>
      <c r="W132" s="10">
        <v>0</v>
      </c>
      <c r="X132">
        <v>0.09</v>
      </c>
      <c r="Y132" s="35"/>
      <c r="Z132" s="63">
        <f t="shared" si="114"/>
        <v>0.89442719099991586</v>
      </c>
      <c r="AA132" s="63">
        <f t="shared" si="115"/>
        <v>0.89442719099991586</v>
      </c>
      <c r="AB132" s="64">
        <f t="shared" si="116"/>
        <v>10</v>
      </c>
      <c r="AC132" s="65">
        <f t="shared" si="117"/>
        <v>0.15582008990903373</v>
      </c>
      <c r="AD132" s="66">
        <f t="shared" si="113"/>
        <v>9.8801730694595431</v>
      </c>
    </row>
    <row r="133" spans="1:30" x14ac:dyDescent="0.25">
      <c r="A133">
        <v>6</v>
      </c>
      <c r="B133" t="s">
        <v>112</v>
      </c>
      <c r="C133" t="s">
        <v>9</v>
      </c>
      <c r="D133">
        <f>_xlfn.XLOOKUP(A133,PeriodMap!$A$2:$A$45,PeriodMap!$B$2:$B$45)</f>
        <v>2039</v>
      </c>
      <c r="E133" t="s">
        <v>304</v>
      </c>
      <c r="F133" t="s">
        <v>306</v>
      </c>
      <c r="G133" t="s">
        <v>6</v>
      </c>
      <c r="H133" t="s">
        <v>98</v>
      </c>
      <c r="I133" t="s">
        <v>34</v>
      </c>
      <c r="J133" t="s">
        <v>110</v>
      </c>
      <c r="K133">
        <f>_xlfn.XLOOKUP($B133,EnergyStorTechnologies!$A$2:$A$10,EnergyStorTechnologies!$D$2:$D$10)</f>
        <v>0.25</v>
      </c>
      <c r="L133" s="5">
        <f>_xlfn.XLOOKUP($B133,EnergyStorTechnologies!$A$2:$A$10,EnergyStorTechnologies!$E$2:$E$10)</f>
        <v>0.25</v>
      </c>
      <c r="M133" t="s">
        <v>111</v>
      </c>
      <c r="N133">
        <f>_xlfn.XLOOKUP(_xlfn.CONCAT($B133,$D133+1),EST_DeratingDepthOfDischarge!$E$2:$E$73,EST_DeratingDepthOfDischarge!$C$2:$C$73)</f>
        <v>0</v>
      </c>
      <c r="O133">
        <f>_xlfn.XLOOKUP(_xlfn.CONCAT($B133,$D133+1),EST_DeratingDepthOfDischarge!$E$2:$E$73,EST_DeratingDepthOfDischarge!$D$2:$D$73)</f>
        <v>0.9</v>
      </c>
      <c r="P133" s="1">
        <f>_xlfn.XLOOKUP(_xlfn.CONCAT($B133,$D133+1),EST_EfficiencyCost!$G$2:$G$757,EST_EfficiencyCost!$F$2:$F$757)</f>
        <v>0.8</v>
      </c>
      <c r="Q133">
        <f>_xlfn.XLOOKUP(_xlfn.CONCAT($B133,$D133+1),EST_Lifetime!$E$2:$E$73,EST_Lifetime!$C$2:$C$73)</f>
        <v>10</v>
      </c>
      <c r="R133" s="10">
        <f>_xlfn.XLOOKUP(_xlfn.CONCAT($B133,$D133+1),EST_Lifetime!$E$2:$E$73,EST_Lifetime!$D$2:$D$73)</f>
        <v>5317.36078</v>
      </c>
      <c r="S133" s="86">
        <f>_xlfn.XLOOKUP(_xlfn.CONCAT($B133,$D133+1),EST_EfficiencyCost!$G$2:$G$757,EST_EfficiencyCost!$E$2:$E$757)/1000</f>
        <v>1.309950502</v>
      </c>
      <c r="T133" s="15">
        <f>IFERROR(SUMIFS(EST_LegacyDetails!$D$2:$D$2701,EST_LegacyDetails!$G$2:$G$2701,_xlfn.CONCAT($B133,$C133),EST_LegacyDetails!$E$2:$E$2701,"&gt;="&amp;(D133-2023))*1000,0)</f>
        <v>0</v>
      </c>
      <c r="U133" s="101">
        <f>IFERROR(SUMIFS(EST_CapAddBounds!$F$2:$F$5959,EST_CapAddBounds!$H$2:$H$5959,_xlfn.CONCAT($B133,$C133),EST_CapAddBounds!$E$2:$E$5959,"&lt;="&amp;D133)*1000,0)</f>
        <v>0</v>
      </c>
      <c r="V133" s="101">
        <f>IFERROR(SUMIFS(EST_CapAddBounds!$G$2:$G$5959,EST_CapAddBounds!$H$2:$H$5959,_xlfn.CONCAT($B133,$C133),EST_CapAddBounds!$E$2:$E$5959,"&lt;="&amp;D133)*1000,0)</f>
        <v>30665.597451999995</v>
      </c>
      <c r="W133" s="10">
        <v>0</v>
      </c>
      <c r="X133">
        <v>0.09</v>
      </c>
      <c r="Z133" s="63">
        <f t="shared" si="114"/>
        <v>0.89442719099991586</v>
      </c>
      <c r="AA133" s="63">
        <f t="shared" si="115"/>
        <v>0.89442719099991586</v>
      </c>
      <c r="AB133" s="64">
        <f t="shared" si="116"/>
        <v>10</v>
      </c>
      <c r="AC133" s="65">
        <f t="shared" si="117"/>
        <v>0.15582008990903373</v>
      </c>
      <c r="AD133" s="66">
        <f t="shared" si="113"/>
        <v>8.4068139272974136</v>
      </c>
    </row>
    <row r="134" spans="1:30" x14ac:dyDescent="0.25">
      <c r="A134">
        <v>6</v>
      </c>
      <c r="B134" t="s">
        <v>113</v>
      </c>
      <c r="C134" t="s">
        <v>9</v>
      </c>
      <c r="D134">
        <f>_xlfn.XLOOKUP(A134,PeriodMap!$A$2:$A$45,PeriodMap!$B$2:$B$45)</f>
        <v>2039</v>
      </c>
      <c r="E134" t="s">
        <v>304</v>
      </c>
      <c r="F134" t="s">
        <v>307</v>
      </c>
      <c r="G134" t="s">
        <v>6</v>
      </c>
      <c r="H134" t="s">
        <v>98</v>
      </c>
      <c r="I134" t="s">
        <v>34</v>
      </c>
      <c r="J134" t="s">
        <v>110</v>
      </c>
      <c r="K134">
        <f>_xlfn.XLOOKUP($B134,EnergyStorTechnologies!$A$2:$A$10,EnergyStorTechnologies!$D$2:$D$10)</f>
        <v>0.16666700000000001</v>
      </c>
      <c r="L134" s="5">
        <f>_xlfn.XLOOKUP($B134,EnergyStorTechnologies!$A$2:$A$10,EnergyStorTechnologies!$E$2:$E$10)</f>
        <v>0.16666700000000001</v>
      </c>
      <c r="M134" t="s">
        <v>111</v>
      </c>
      <c r="N134">
        <f>_xlfn.XLOOKUP(_xlfn.CONCAT($B134,$D134+1),EST_DeratingDepthOfDischarge!$E$2:$E$73,EST_DeratingDepthOfDischarge!$C$2:$C$73)</f>
        <v>0</v>
      </c>
      <c r="O134">
        <f>_xlfn.XLOOKUP(_xlfn.CONCAT($B134,$D134+1),EST_DeratingDepthOfDischarge!$E$2:$E$73,EST_DeratingDepthOfDischarge!$D$2:$D$73)</f>
        <v>0.9</v>
      </c>
      <c r="P134" s="1">
        <f>_xlfn.XLOOKUP(_xlfn.CONCAT($B134,$D134+1),EST_EfficiencyCost!$G$2:$G$757,EST_EfficiencyCost!$F$2:$F$757)</f>
        <v>0.8</v>
      </c>
      <c r="Q134">
        <f>_xlfn.XLOOKUP(_xlfn.CONCAT($B134,$D134+1),EST_Lifetime!$E$2:$E$73,EST_Lifetime!$C$2:$C$73)</f>
        <v>10</v>
      </c>
      <c r="R134" s="10">
        <f>_xlfn.XLOOKUP(_xlfn.CONCAT($B134,$D134+1),EST_Lifetime!$E$2:$E$73,EST_Lifetime!$D$2:$D$73)</f>
        <v>5317.36078</v>
      </c>
      <c r="S134" s="86">
        <f>_xlfn.XLOOKUP(_xlfn.CONCAT($B134,$D134+1),EST_EfficiencyCost!$G$2:$G$757,EST_EfficiencyCost!$E$2:$E$757)/1000</f>
        <v>1.233424184</v>
      </c>
      <c r="T134" s="15">
        <f>IFERROR(SUMIFS(EST_LegacyDetails!$D$2:$D$2701,EST_LegacyDetails!$G$2:$G$2701,_xlfn.CONCAT($B134,$C134),EST_LegacyDetails!$E$2:$E$2701,"&gt;="&amp;(D134-2023))*1000,0)</f>
        <v>0</v>
      </c>
      <c r="U134" s="101">
        <f>IFERROR(SUMIFS(EST_CapAddBounds!$F$2:$F$5959,EST_CapAddBounds!$H$2:$H$5959,_xlfn.CONCAT($B134,$C134),EST_CapAddBounds!$E$2:$E$5959,"&lt;="&amp;D134)*1000,0)</f>
        <v>0</v>
      </c>
      <c r="V134" s="101">
        <f>IFERROR(SUMIFS(EST_CapAddBounds!$G$2:$G$5959,EST_CapAddBounds!$H$2:$H$5959,_xlfn.CONCAT($B134,$C134),EST_CapAddBounds!$E$2:$E$5959,"&lt;="&amp;D134)*1000,0)</f>
        <v>45998.39618399999</v>
      </c>
      <c r="W134" s="10">
        <v>0</v>
      </c>
      <c r="X134">
        <v>0.09</v>
      </c>
      <c r="Z134" s="63">
        <f t="shared" si="114"/>
        <v>0.89442719099991586</v>
      </c>
      <c r="AA134" s="63">
        <f t="shared" si="115"/>
        <v>0.89442719099991586</v>
      </c>
      <c r="AB134" s="64">
        <f t="shared" si="116"/>
        <v>10</v>
      </c>
      <c r="AC134" s="65">
        <f t="shared" si="117"/>
        <v>0.15582008990903373</v>
      </c>
      <c r="AD134" s="66">
        <f t="shared" si="113"/>
        <v>7.9156942132433699</v>
      </c>
    </row>
    <row r="135" spans="1:30" s="19" customFormat="1" x14ac:dyDescent="0.25">
      <c r="A135" s="19">
        <v>6</v>
      </c>
      <c r="B135" s="19" t="s">
        <v>114</v>
      </c>
      <c r="C135" s="19" t="s">
        <v>9</v>
      </c>
      <c r="D135" s="19">
        <f>_xlfn.XLOOKUP(A135,PeriodMap!$A$2:$A$45,PeriodMap!$B$2:$B$45)</f>
        <v>2039</v>
      </c>
      <c r="E135" s="19" t="s">
        <v>304</v>
      </c>
      <c r="F135" s="19" t="s">
        <v>327</v>
      </c>
      <c r="G135" s="19" t="s">
        <v>6</v>
      </c>
      <c r="H135" s="19" t="s">
        <v>98</v>
      </c>
      <c r="I135" s="19" t="s">
        <v>34</v>
      </c>
      <c r="J135" s="19" t="s">
        <v>110</v>
      </c>
      <c r="K135" s="19">
        <f>_xlfn.XLOOKUP($B135,EnergyStorTechnologies!$A$2:$A$10,EnergyStorTechnologies!$D$2:$D$10)</f>
        <v>0.16666666699999999</v>
      </c>
      <c r="L135" s="5">
        <f>_xlfn.XLOOKUP($B135,EnergyStorTechnologies!$A$2:$A$10,EnergyStorTechnologies!$E$2:$E$10)</f>
        <v>0.16666666699999999</v>
      </c>
      <c r="M135" s="19" t="s">
        <v>111</v>
      </c>
      <c r="N135" s="19">
        <f>_xlfn.XLOOKUP(_xlfn.CONCAT($B135,$D135+1),EST_DeratingDepthOfDischarge!$E$2:$E$73,EST_DeratingDepthOfDischarge!$C$2:$C$73)</f>
        <v>0</v>
      </c>
      <c r="O135" s="19">
        <f>_xlfn.XLOOKUP(_xlfn.CONCAT($B135,$D135+1),EST_DeratingDepthOfDischarge!$E$2:$E$73,EST_DeratingDepthOfDischarge!$D$2:$D$73)</f>
        <v>0.9</v>
      </c>
      <c r="P135" s="39">
        <f>_xlfn.XLOOKUP(_xlfn.CONCAT($B135,$D135+1),EST_EfficiencyCost!$G$2:$G$757,EST_EfficiencyCost!$F$2:$F$757)</f>
        <v>0.75</v>
      </c>
      <c r="Q135" s="19">
        <f>_xlfn.XLOOKUP(_xlfn.CONCAT($B135,$D135+1),EST_Lifetime!$E$2:$E$73,EST_Lifetime!$C$2:$C$73)</f>
        <v>40</v>
      </c>
      <c r="R135" s="19">
        <f>_xlfn.XLOOKUP(_xlfn.CONCAT($B135,$D135+1),EST_Lifetime!$E$2:$E$73,EST_Lifetime!$D$2:$D$73)</f>
        <v>50000</v>
      </c>
      <c r="S135" s="87">
        <f>_xlfn.XLOOKUP(_xlfn.CONCAT($B135,$D135+1),EST_EfficiencyCost!$G$2:$G$757,EST_EfficiencyCost!$E$2:$E$757)/1000</f>
        <v>1.9001303219999999</v>
      </c>
      <c r="T135" s="40">
        <f>IFERROR(SUMIFS(EST_LegacyDetails!$D$2:$D$2701,EST_LegacyDetails!$G$2:$G$2701,_xlfn.CONCAT($B135,$C135),EST_LegacyDetails!$E$2:$E$2701,"&gt;="&amp;(D135-2023))*1000,0)</f>
        <v>0</v>
      </c>
      <c r="U135" s="102">
        <f>IFERROR(SUMIFS(EST_CapAddBounds!$F$2:$F$5959,EST_CapAddBounds!$H$2:$H$5959,_xlfn.CONCAT($B135,$C135),EST_CapAddBounds!$E$2:$E$5959,"&lt;="&amp;D135)*1000,0)</f>
        <v>0</v>
      </c>
      <c r="V135" s="102">
        <f>IFERROR(SUMIFS(EST_CapAddBounds!$G$2:$G$5959,EST_CapAddBounds!$H$2:$H$5959,_xlfn.CONCAT($B135,$C135),EST_CapAddBounds!$E$2:$E$5959,"&lt;="&amp;D135)*1000,0)</f>
        <v>0</v>
      </c>
      <c r="W135" s="53">
        <v>0</v>
      </c>
      <c r="X135" s="19">
        <v>0.09</v>
      </c>
      <c r="Y135" s="43"/>
      <c r="Z135" s="67">
        <f t="shared" si="114"/>
        <v>0.8660254037844386</v>
      </c>
      <c r="AA135" s="67">
        <f t="shared" si="115"/>
        <v>0.8660254037844386</v>
      </c>
      <c r="AB135" s="68">
        <f t="shared" si="116"/>
        <v>40</v>
      </c>
      <c r="AC135" s="69">
        <f t="shared" si="117"/>
        <v>9.2959609221097042E-2</v>
      </c>
      <c r="AD135" s="66">
        <f t="shared" si="113"/>
        <v>20.440386291649428</v>
      </c>
    </row>
    <row r="136" spans="1:30" x14ac:dyDescent="0.25">
      <c r="A136">
        <v>6</v>
      </c>
      <c r="B136" t="s">
        <v>109</v>
      </c>
      <c r="C136" t="s">
        <v>10</v>
      </c>
      <c r="D136">
        <f>_xlfn.XLOOKUP(A136,PeriodMap!$A$2:$A$45,PeriodMap!$B$2:$B$45)</f>
        <v>2039</v>
      </c>
      <c r="E136" t="s">
        <v>304</v>
      </c>
      <c r="F136" t="s">
        <v>305</v>
      </c>
      <c r="G136" t="s">
        <v>6</v>
      </c>
      <c r="H136" t="s">
        <v>98</v>
      </c>
      <c r="I136" t="s">
        <v>34</v>
      </c>
      <c r="J136" t="s">
        <v>110</v>
      </c>
      <c r="K136">
        <f>_xlfn.XLOOKUP($B136,EnergyStorTechnologies!$A$2:$A$10,EnergyStorTechnologies!$D$2:$D$10)</f>
        <v>0.5</v>
      </c>
      <c r="L136" s="5">
        <f>_xlfn.XLOOKUP($B136,EnergyStorTechnologies!$A$2:$A$10,EnergyStorTechnologies!$E$2:$E$10)</f>
        <v>0.5</v>
      </c>
      <c r="M136" t="s">
        <v>111</v>
      </c>
      <c r="N136">
        <f>_xlfn.XLOOKUP(_xlfn.CONCAT($B136,$D136+1),EST_DeratingDepthOfDischarge!$E$2:$E$73,EST_DeratingDepthOfDischarge!$C$2:$C$73)</f>
        <v>0</v>
      </c>
      <c r="O136">
        <f>_xlfn.XLOOKUP(_xlfn.CONCAT($B136,$D136+1),EST_DeratingDepthOfDischarge!$E$2:$E$73,EST_DeratingDepthOfDischarge!$D$2:$D$73)</f>
        <v>0.9</v>
      </c>
      <c r="P136" s="1">
        <f>_xlfn.XLOOKUP(_xlfn.CONCAT($B136,$D136+1),EST_EfficiencyCost!$G$2:$G$757,EST_EfficiencyCost!$F$2:$F$757)</f>
        <v>0.8</v>
      </c>
      <c r="Q136">
        <f>_xlfn.XLOOKUP(_xlfn.CONCAT($B136,$D136+1),EST_Lifetime!$E$2:$E$73,EST_Lifetime!$C$2:$C$73)</f>
        <v>10</v>
      </c>
      <c r="R136" s="10">
        <f>_xlfn.XLOOKUP(_xlfn.CONCAT($B136,$D136+1),EST_Lifetime!$E$2:$E$73,EST_Lifetime!$D$2:$D$73)</f>
        <v>5317.36078</v>
      </c>
      <c r="S136" s="86">
        <f>_xlfn.XLOOKUP(_xlfn.CONCAT($B136,$D136+1),EST_EfficiencyCost!$G$2:$G$757,EST_EfficiencyCost!$E$2:$E$757)/1000</f>
        <v>1.5395294559999999</v>
      </c>
      <c r="T136" s="15">
        <f>IFERROR(SUMIFS(EST_LegacyDetails!$D$2:$D$2701,EST_LegacyDetails!$G$2:$G$2701,_xlfn.CONCAT($B136,$C136),EST_LegacyDetails!$E$2:$E$2701,"&gt;="&amp;(D136-2023))*1000,0)</f>
        <v>0</v>
      </c>
      <c r="U136" s="101">
        <f>IFERROR(SUMIFS(EST_CapAddBounds!$F$2:$F$5959,EST_CapAddBounds!$H$2:$H$5959,_xlfn.CONCAT($B136,$C136),EST_CapAddBounds!$E$2:$E$5959,"&lt;="&amp;D136)*1000,0)</f>
        <v>0</v>
      </c>
      <c r="V136" s="101">
        <f>IFERROR(SUMIFS(EST_CapAddBounds!$G$2:$G$5959,EST_CapAddBounds!$H$2:$H$5959,_xlfn.CONCAT($B136,$C136),EST_CapAddBounds!$E$2:$E$5959,"&lt;="&amp;D136)*1000,0)</f>
        <v>17738.572585000002</v>
      </c>
      <c r="W136" s="10">
        <v>0</v>
      </c>
      <c r="X136">
        <v>0.09</v>
      </c>
      <c r="Y136" s="35"/>
      <c r="Z136" s="63">
        <f t="shared" si="114"/>
        <v>0.89442719099991586</v>
      </c>
      <c r="AA136" s="63">
        <f t="shared" si="115"/>
        <v>0.89442719099991586</v>
      </c>
      <c r="AB136" s="64">
        <f t="shared" si="116"/>
        <v>10</v>
      </c>
      <c r="AC136" s="65">
        <f t="shared" si="117"/>
        <v>0.15582008990903373</v>
      </c>
      <c r="AD136" s="66">
        <f t="shared" si="113"/>
        <v>9.8801730694595431</v>
      </c>
    </row>
    <row r="137" spans="1:30" x14ac:dyDescent="0.25">
      <c r="A137">
        <v>6</v>
      </c>
      <c r="B137" t="s">
        <v>112</v>
      </c>
      <c r="C137" t="s">
        <v>10</v>
      </c>
      <c r="D137">
        <f>_xlfn.XLOOKUP(A137,PeriodMap!$A$2:$A$45,PeriodMap!$B$2:$B$45)</f>
        <v>2039</v>
      </c>
      <c r="E137" t="s">
        <v>304</v>
      </c>
      <c r="F137" t="s">
        <v>306</v>
      </c>
      <c r="G137" t="s">
        <v>6</v>
      </c>
      <c r="H137" t="s">
        <v>98</v>
      </c>
      <c r="I137" t="s">
        <v>34</v>
      </c>
      <c r="J137" t="s">
        <v>110</v>
      </c>
      <c r="K137">
        <f>_xlfn.XLOOKUP($B137,EnergyStorTechnologies!$A$2:$A$10,EnergyStorTechnologies!$D$2:$D$10)</f>
        <v>0.25</v>
      </c>
      <c r="L137" s="5">
        <f>_xlfn.XLOOKUP($B137,EnergyStorTechnologies!$A$2:$A$10,EnergyStorTechnologies!$E$2:$E$10)</f>
        <v>0.25</v>
      </c>
      <c r="M137" t="s">
        <v>111</v>
      </c>
      <c r="N137">
        <f>_xlfn.XLOOKUP(_xlfn.CONCAT($B137,$D137+1),EST_DeratingDepthOfDischarge!$E$2:$E$73,EST_DeratingDepthOfDischarge!$C$2:$C$73)</f>
        <v>0</v>
      </c>
      <c r="O137">
        <f>_xlfn.XLOOKUP(_xlfn.CONCAT($B137,$D137+1),EST_DeratingDepthOfDischarge!$E$2:$E$73,EST_DeratingDepthOfDischarge!$D$2:$D$73)</f>
        <v>0.9</v>
      </c>
      <c r="P137" s="1">
        <f>_xlfn.XLOOKUP(_xlfn.CONCAT($B137,$D137+1),EST_EfficiencyCost!$G$2:$G$757,EST_EfficiencyCost!$F$2:$F$757)</f>
        <v>0.8</v>
      </c>
      <c r="Q137">
        <f>_xlfn.XLOOKUP(_xlfn.CONCAT($B137,$D137+1),EST_Lifetime!$E$2:$E$73,EST_Lifetime!$C$2:$C$73)</f>
        <v>10</v>
      </c>
      <c r="R137" s="10">
        <f>_xlfn.XLOOKUP(_xlfn.CONCAT($B137,$D137+1),EST_Lifetime!$E$2:$E$73,EST_Lifetime!$D$2:$D$73)</f>
        <v>5317.36078</v>
      </c>
      <c r="S137" s="86">
        <f>_xlfn.XLOOKUP(_xlfn.CONCAT($B137,$D137+1),EST_EfficiencyCost!$G$2:$G$757,EST_EfficiencyCost!$E$2:$E$757)/1000</f>
        <v>1.309950502</v>
      </c>
      <c r="T137" s="15">
        <f>IFERROR(SUMIFS(EST_LegacyDetails!$D$2:$D$2701,EST_LegacyDetails!$G$2:$G$2701,_xlfn.CONCAT($B137,$C137),EST_LegacyDetails!$E$2:$E$2701,"&gt;="&amp;(D137-2023))*1000,0)</f>
        <v>0</v>
      </c>
      <c r="U137" s="101">
        <f>IFERROR(SUMIFS(EST_CapAddBounds!$F$2:$F$5959,EST_CapAddBounds!$H$2:$H$5959,_xlfn.CONCAT($B137,$C137),EST_CapAddBounds!$E$2:$E$5959,"&lt;="&amp;D137)*1000,0)</f>
        <v>500</v>
      </c>
      <c r="V137" s="101">
        <f>IFERROR(SUMIFS(EST_CapAddBounds!$G$2:$G$5959,EST_CapAddBounds!$H$2:$H$5959,_xlfn.CONCAT($B137,$C137),EST_CapAddBounds!$E$2:$E$5959,"&lt;="&amp;D137)*1000,0)</f>
        <v>35934.727205999989</v>
      </c>
      <c r="W137" s="10">
        <v>0</v>
      </c>
      <c r="X137">
        <v>0.09</v>
      </c>
      <c r="Z137" s="63">
        <f t="shared" si="114"/>
        <v>0.89442719099991586</v>
      </c>
      <c r="AA137" s="63">
        <f t="shared" si="115"/>
        <v>0.89442719099991586</v>
      </c>
      <c r="AB137" s="64">
        <f t="shared" si="116"/>
        <v>10</v>
      </c>
      <c r="AC137" s="65">
        <f t="shared" si="117"/>
        <v>0.15582008990903373</v>
      </c>
      <c r="AD137" s="66">
        <f t="shared" si="113"/>
        <v>8.4068139272974136</v>
      </c>
    </row>
    <row r="138" spans="1:30" x14ac:dyDescent="0.25">
      <c r="A138">
        <v>6</v>
      </c>
      <c r="B138" t="s">
        <v>113</v>
      </c>
      <c r="C138" t="s">
        <v>10</v>
      </c>
      <c r="D138">
        <f>_xlfn.XLOOKUP(A138,PeriodMap!$A$2:$A$45,PeriodMap!$B$2:$B$45)</f>
        <v>2039</v>
      </c>
      <c r="E138" t="s">
        <v>304</v>
      </c>
      <c r="F138" t="s">
        <v>307</v>
      </c>
      <c r="G138" t="s">
        <v>6</v>
      </c>
      <c r="H138" t="s">
        <v>98</v>
      </c>
      <c r="I138" t="s">
        <v>34</v>
      </c>
      <c r="J138" t="s">
        <v>110</v>
      </c>
      <c r="K138">
        <f>_xlfn.XLOOKUP($B138,EnergyStorTechnologies!$A$2:$A$10,EnergyStorTechnologies!$D$2:$D$10)</f>
        <v>0.16666700000000001</v>
      </c>
      <c r="L138" s="5">
        <f>_xlfn.XLOOKUP($B138,EnergyStorTechnologies!$A$2:$A$10,EnergyStorTechnologies!$E$2:$E$10)</f>
        <v>0.16666700000000001</v>
      </c>
      <c r="M138" t="s">
        <v>111</v>
      </c>
      <c r="N138">
        <f>_xlfn.XLOOKUP(_xlfn.CONCAT($B138,$D138+1),EST_DeratingDepthOfDischarge!$E$2:$E$73,EST_DeratingDepthOfDischarge!$C$2:$C$73)</f>
        <v>0</v>
      </c>
      <c r="O138">
        <f>_xlfn.XLOOKUP(_xlfn.CONCAT($B138,$D138+1),EST_DeratingDepthOfDischarge!$E$2:$E$73,EST_DeratingDepthOfDischarge!$D$2:$D$73)</f>
        <v>0.9</v>
      </c>
      <c r="P138" s="1">
        <f>_xlfn.XLOOKUP(_xlfn.CONCAT($B138,$D138+1),EST_EfficiencyCost!$G$2:$G$757,EST_EfficiencyCost!$F$2:$F$757)</f>
        <v>0.8</v>
      </c>
      <c r="Q138">
        <f>_xlfn.XLOOKUP(_xlfn.CONCAT($B138,$D138+1),EST_Lifetime!$E$2:$E$73,EST_Lifetime!$C$2:$C$73)</f>
        <v>10</v>
      </c>
      <c r="R138" s="10">
        <f>_xlfn.XLOOKUP(_xlfn.CONCAT($B138,$D138+1),EST_Lifetime!$E$2:$E$73,EST_Lifetime!$D$2:$D$73)</f>
        <v>5317.36078</v>
      </c>
      <c r="S138" s="86">
        <f>_xlfn.XLOOKUP(_xlfn.CONCAT($B138,$D138+1),EST_EfficiencyCost!$G$2:$G$757,EST_EfficiencyCost!$E$2:$E$757)/1000</f>
        <v>1.233424184</v>
      </c>
      <c r="T138" s="15">
        <f>IFERROR(SUMIFS(EST_LegacyDetails!$D$2:$D$2701,EST_LegacyDetails!$G$2:$G$2701,_xlfn.CONCAT($B138,$C138),EST_LegacyDetails!$E$2:$E$2701,"&gt;="&amp;(D138-2023))*1000,0)</f>
        <v>0</v>
      </c>
      <c r="U138" s="101">
        <f>IFERROR(SUMIFS(EST_CapAddBounds!$F$2:$F$5959,EST_CapAddBounds!$H$2:$H$5959,_xlfn.CONCAT($B138,$C138),EST_CapAddBounds!$E$2:$E$5959,"&lt;="&amp;D138)*1000,0)</f>
        <v>0</v>
      </c>
      <c r="V138" s="101">
        <f>IFERROR(SUMIFS(EST_CapAddBounds!$G$2:$G$5959,EST_CapAddBounds!$H$2:$H$5959,_xlfn.CONCAT($B138,$C138),EST_CapAddBounds!$E$2:$E$5959,"&lt;="&amp;D138)*1000,0)</f>
        <v>53215.717761000022</v>
      </c>
      <c r="W138" s="10">
        <v>0</v>
      </c>
      <c r="X138">
        <v>0.09</v>
      </c>
      <c r="Z138" s="63">
        <f t="shared" si="114"/>
        <v>0.89442719099991586</v>
      </c>
      <c r="AA138" s="63">
        <f t="shared" si="115"/>
        <v>0.89442719099991586</v>
      </c>
      <c r="AB138" s="64">
        <f t="shared" si="116"/>
        <v>10</v>
      </c>
      <c r="AC138" s="65">
        <f t="shared" si="117"/>
        <v>0.15582008990903373</v>
      </c>
      <c r="AD138" s="66">
        <f t="shared" si="113"/>
        <v>7.9156942132433699</v>
      </c>
    </row>
    <row r="139" spans="1:30" s="19" customFormat="1" x14ac:dyDescent="0.25">
      <c r="A139" s="19">
        <v>6</v>
      </c>
      <c r="B139" s="19" t="s">
        <v>114</v>
      </c>
      <c r="C139" s="19" t="s">
        <v>10</v>
      </c>
      <c r="D139" s="19">
        <f>_xlfn.XLOOKUP(A139,PeriodMap!$A$2:$A$45,PeriodMap!$B$2:$B$45)</f>
        <v>2039</v>
      </c>
      <c r="E139" s="19" t="s">
        <v>304</v>
      </c>
      <c r="F139" s="19" t="s">
        <v>327</v>
      </c>
      <c r="G139" s="19" t="s">
        <v>6</v>
      </c>
      <c r="H139" s="19" t="s">
        <v>98</v>
      </c>
      <c r="I139" s="19" t="s">
        <v>34</v>
      </c>
      <c r="J139" s="19" t="s">
        <v>110</v>
      </c>
      <c r="K139" s="19">
        <f>_xlfn.XLOOKUP($B139,EnergyStorTechnologies!$A$2:$A$10,EnergyStorTechnologies!$D$2:$D$10)</f>
        <v>0.16666666699999999</v>
      </c>
      <c r="L139" s="5">
        <f>_xlfn.XLOOKUP($B139,EnergyStorTechnologies!$A$2:$A$10,EnergyStorTechnologies!$E$2:$E$10)</f>
        <v>0.16666666699999999</v>
      </c>
      <c r="M139" s="19" t="s">
        <v>111</v>
      </c>
      <c r="N139" s="19">
        <f>_xlfn.XLOOKUP(_xlfn.CONCAT($B139,$D139+1),EST_DeratingDepthOfDischarge!$E$2:$E$73,EST_DeratingDepthOfDischarge!$C$2:$C$73)</f>
        <v>0</v>
      </c>
      <c r="O139" s="19">
        <f>_xlfn.XLOOKUP(_xlfn.CONCAT($B139,$D139+1),EST_DeratingDepthOfDischarge!$E$2:$E$73,EST_DeratingDepthOfDischarge!$D$2:$D$73)</f>
        <v>0.9</v>
      </c>
      <c r="P139" s="39">
        <f>_xlfn.XLOOKUP(_xlfn.CONCAT($B139,$D139+1),EST_EfficiencyCost!$G$2:$G$757,EST_EfficiencyCost!$F$2:$F$757)</f>
        <v>0.75</v>
      </c>
      <c r="Q139" s="19">
        <f>_xlfn.XLOOKUP(_xlfn.CONCAT($B139,$D139+1),EST_Lifetime!$E$2:$E$73,EST_Lifetime!$C$2:$C$73)</f>
        <v>40</v>
      </c>
      <c r="R139" s="19">
        <f>_xlfn.XLOOKUP(_xlfn.CONCAT($B139,$D139+1),EST_Lifetime!$E$2:$E$73,EST_Lifetime!$D$2:$D$73)</f>
        <v>50000</v>
      </c>
      <c r="S139" s="87">
        <f>_xlfn.XLOOKUP(_xlfn.CONCAT($B139,$D139+1),EST_EfficiencyCost!$G$2:$G$757,EST_EfficiencyCost!$E$2:$E$757)/1000</f>
        <v>1.9001303219999999</v>
      </c>
      <c r="T139" s="40">
        <f>IFERROR(SUMIFS(EST_LegacyDetails!$D$2:$D$2701,EST_LegacyDetails!$G$2:$G$2701,_xlfn.CONCAT($B139,$C139),EST_LegacyDetails!$E$2:$E$2701,"&gt;="&amp;(D139-2023))*1000,0)</f>
        <v>5400</v>
      </c>
      <c r="U139" s="102">
        <f>IFERROR(SUMIFS(EST_CapAddBounds!$F$2:$F$5959,EST_CapAddBounds!$H$2:$H$5959,_xlfn.CONCAT($B139,$C139),EST_CapAddBounds!$E$2:$E$5959,"&lt;="&amp;D139)*1000,0)</f>
        <v>0</v>
      </c>
      <c r="V139" s="102">
        <f>IFERROR(SUMIFS(EST_CapAddBounds!$G$2:$G$5959,EST_CapAddBounds!$H$2:$H$5959,_xlfn.CONCAT($B139,$C139),EST_CapAddBounds!$E$2:$E$5959,"&lt;="&amp;D139)*1000,0)</f>
        <v>53334.082163999999</v>
      </c>
      <c r="W139" s="53">
        <v>0</v>
      </c>
      <c r="X139" s="19">
        <v>0.09</v>
      </c>
      <c r="Y139" s="43"/>
      <c r="Z139" s="67">
        <f t="shared" si="114"/>
        <v>0.8660254037844386</v>
      </c>
      <c r="AA139" s="67">
        <f t="shared" si="115"/>
        <v>0.8660254037844386</v>
      </c>
      <c r="AB139" s="68">
        <f t="shared" si="116"/>
        <v>40</v>
      </c>
      <c r="AC139" s="69">
        <f t="shared" si="117"/>
        <v>9.2959609221097042E-2</v>
      </c>
      <c r="AD139" s="66">
        <f t="shared" si="113"/>
        <v>20.440386291649428</v>
      </c>
    </row>
    <row r="140" spans="1:30" x14ac:dyDescent="0.25">
      <c r="A140">
        <v>6</v>
      </c>
      <c r="B140" t="s">
        <v>109</v>
      </c>
      <c r="C140" t="s">
        <v>11</v>
      </c>
      <c r="D140">
        <f>_xlfn.XLOOKUP(A140,PeriodMap!$A$2:$A$45,PeriodMap!$B$2:$B$45)</f>
        <v>2039</v>
      </c>
      <c r="E140" t="s">
        <v>304</v>
      </c>
      <c r="F140" t="s">
        <v>305</v>
      </c>
      <c r="G140" t="s">
        <v>6</v>
      </c>
      <c r="H140" t="s">
        <v>98</v>
      </c>
      <c r="I140" t="s">
        <v>34</v>
      </c>
      <c r="J140" t="s">
        <v>110</v>
      </c>
      <c r="K140">
        <f>_xlfn.XLOOKUP($B140,EnergyStorTechnologies!$A$2:$A$10,EnergyStorTechnologies!$D$2:$D$10)</f>
        <v>0.5</v>
      </c>
      <c r="L140" s="5">
        <f>_xlfn.XLOOKUP($B140,EnergyStorTechnologies!$A$2:$A$10,EnergyStorTechnologies!$E$2:$E$10)</f>
        <v>0.5</v>
      </c>
      <c r="M140" t="s">
        <v>111</v>
      </c>
      <c r="N140">
        <f>_xlfn.XLOOKUP(_xlfn.CONCAT($B140,$D140+1),EST_DeratingDepthOfDischarge!$E$2:$E$73,EST_DeratingDepthOfDischarge!$C$2:$C$73)</f>
        <v>0</v>
      </c>
      <c r="O140">
        <f>_xlfn.XLOOKUP(_xlfn.CONCAT($B140,$D140+1),EST_DeratingDepthOfDischarge!$E$2:$E$73,EST_DeratingDepthOfDischarge!$D$2:$D$73)</f>
        <v>0.9</v>
      </c>
      <c r="P140" s="1">
        <f>_xlfn.XLOOKUP(_xlfn.CONCAT($B140,$D140+1),EST_EfficiencyCost!$G$2:$G$757,EST_EfficiencyCost!$F$2:$F$757)</f>
        <v>0.8</v>
      </c>
      <c r="Q140">
        <f>_xlfn.XLOOKUP(_xlfn.CONCAT($B140,$D140+1),EST_Lifetime!$E$2:$E$73,EST_Lifetime!$C$2:$C$73)</f>
        <v>10</v>
      </c>
      <c r="R140" s="10">
        <f>_xlfn.XLOOKUP(_xlfn.CONCAT($B140,$D140+1),EST_Lifetime!$E$2:$E$73,EST_Lifetime!$D$2:$D$73)</f>
        <v>5317.36078</v>
      </c>
      <c r="S140" s="86">
        <f>_xlfn.XLOOKUP(_xlfn.CONCAT($B140,$D140+1),EST_EfficiencyCost!$G$2:$G$757,EST_EfficiencyCost!$E$2:$E$757)/1000</f>
        <v>1.5395294559999999</v>
      </c>
      <c r="T140" s="15">
        <f>IFERROR(SUMIFS(EST_LegacyDetails!$D$2:$D$2701,EST_LegacyDetails!$G$2:$G$2701,_xlfn.CONCAT($B140,$C140),EST_LegacyDetails!$E$2:$E$2701,"&gt;="&amp;(D140-2023))*1000,0)</f>
        <v>0</v>
      </c>
      <c r="U140" s="101">
        <f>IFERROR(SUMIFS(EST_CapAddBounds!$F$2:$F$5959,EST_CapAddBounds!$H$2:$H$5959,_xlfn.CONCAT($B140,$C140),EST_CapAddBounds!$E$2:$E$5959,"&lt;="&amp;D140)*1000,0)</f>
        <v>4100</v>
      </c>
      <c r="V140" s="101">
        <f>IFERROR(SUMIFS(EST_CapAddBounds!$G$2:$G$5959,EST_CapAddBounds!$H$2:$H$5959,_xlfn.CONCAT($B140,$C140),EST_CapAddBounds!$E$2:$E$5959,"&lt;="&amp;D140)*1000,0)</f>
        <v>52289.630767000031</v>
      </c>
      <c r="W140" s="10">
        <v>0</v>
      </c>
      <c r="X140">
        <v>0.09</v>
      </c>
      <c r="Y140" s="35"/>
      <c r="Z140" s="63">
        <f t="shared" si="114"/>
        <v>0.89442719099991586</v>
      </c>
      <c r="AA140" s="63">
        <f t="shared" si="115"/>
        <v>0.89442719099991586</v>
      </c>
      <c r="AB140" s="64">
        <f t="shared" si="116"/>
        <v>10</v>
      </c>
      <c r="AC140" s="65">
        <f t="shared" si="117"/>
        <v>0.15582008990903373</v>
      </c>
      <c r="AD140" s="66">
        <f t="shared" si="113"/>
        <v>9.8801730694595431</v>
      </c>
    </row>
    <row r="141" spans="1:30" x14ac:dyDescent="0.25">
      <c r="A141">
        <v>6</v>
      </c>
      <c r="B141" t="s">
        <v>112</v>
      </c>
      <c r="C141" t="s">
        <v>11</v>
      </c>
      <c r="D141">
        <f>_xlfn.XLOOKUP(A141,PeriodMap!$A$2:$A$45,PeriodMap!$B$2:$B$45)</f>
        <v>2039</v>
      </c>
      <c r="E141" t="s">
        <v>304</v>
      </c>
      <c r="F141" t="s">
        <v>306</v>
      </c>
      <c r="G141" t="s">
        <v>6</v>
      </c>
      <c r="H141" t="s">
        <v>98</v>
      </c>
      <c r="I141" t="s">
        <v>34</v>
      </c>
      <c r="J141" t="s">
        <v>110</v>
      </c>
      <c r="K141">
        <f>_xlfn.XLOOKUP($B141,EnergyStorTechnologies!$A$2:$A$10,EnergyStorTechnologies!$D$2:$D$10)</f>
        <v>0.25</v>
      </c>
      <c r="L141" s="5">
        <f>_xlfn.XLOOKUP($B141,EnergyStorTechnologies!$A$2:$A$10,EnergyStorTechnologies!$E$2:$E$10)</f>
        <v>0.25</v>
      </c>
      <c r="M141" t="s">
        <v>111</v>
      </c>
      <c r="N141">
        <f>_xlfn.XLOOKUP(_xlfn.CONCAT($B141,$D141+1),EST_DeratingDepthOfDischarge!$E$2:$E$73,EST_DeratingDepthOfDischarge!$C$2:$C$73)</f>
        <v>0</v>
      </c>
      <c r="O141">
        <f>_xlfn.XLOOKUP(_xlfn.CONCAT($B141,$D141+1),EST_DeratingDepthOfDischarge!$E$2:$E$73,EST_DeratingDepthOfDischarge!$D$2:$D$73)</f>
        <v>0.9</v>
      </c>
      <c r="P141" s="1">
        <f>_xlfn.XLOOKUP(_xlfn.CONCAT($B141,$D141+1),EST_EfficiencyCost!$G$2:$G$757,EST_EfficiencyCost!$F$2:$F$757)</f>
        <v>0.8</v>
      </c>
      <c r="Q141">
        <f>_xlfn.XLOOKUP(_xlfn.CONCAT($B141,$D141+1),EST_Lifetime!$E$2:$E$73,EST_Lifetime!$C$2:$C$73)</f>
        <v>10</v>
      </c>
      <c r="R141" s="10">
        <f>_xlfn.XLOOKUP(_xlfn.CONCAT($B141,$D141+1),EST_Lifetime!$E$2:$E$73,EST_Lifetime!$D$2:$D$73)</f>
        <v>5317.36078</v>
      </c>
      <c r="S141" s="86">
        <f>_xlfn.XLOOKUP(_xlfn.CONCAT($B141,$D141+1),EST_EfficiencyCost!$G$2:$G$757,EST_EfficiencyCost!$E$2:$E$757)/1000</f>
        <v>1.309950502</v>
      </c>
      <c r="T141" s="15">
        <f>IFERROR(SUMIFS(EST_LegacyDetails!$D$2:$D$2701,EST_LegacyDetails!$G$2:$G$2701,_xlfn.CONCAT($B141,$C141),EST_LegacyDetails!$E$2:$E$2701,"&gt;="&amp;(D141-2023))*1000,0)</f>
        <v>0</v>
      </c>
      <c r="U141" s="101">
        <f>IFERROR(SUMIFS(EST_CapAddBounds!$F$2:$F$5959,EST_CapAddBounds!$H$2:$H$5959,_xlfn.CONCAT($B141,$C141),EST_CapAddBounds!$E$2:$E$5959,"&lt;="&amp;D141)*1000,0)</f>
        <v>0</v>
      </c>
      <c r="V141" s="101">
        <f>IFERROR(SUMIFS(EST_CapAddBounds!$G$2:$G$5959,EST_CapAddBounds!$H$2:$H$5959,_xlfn.CONCAT($B141,$C141),EST_CapAddBounds!$E$2:$E$5959,"&lt;="&amp;D141)*1000,0)</f>
        <v>96712.109132999947</v>
      </c>
      <c r="W141" s="10">
        <v>0</v>
      </c>
      <c r="X141">
        <v>0.09</v>
      </c>
      <c r="Z141" s="63">
        <f t="shared" si="114"/>
        <v>0.89442719099991586</v>
      </c>
      <c r="AA141" s="63">
        <f t="shared" si="115"/>
        <v>0.89442719099991586</v>
      </c>
      <c r="AB141" s="64">
        <f t="shared" si="116"/>
        <v>10</v>
      </c>
      <c r="AC141" s="65">
        <f t="shared" si="117"/>
        <v>0.15582008990903373</v>
      </c>
      <c r="AD141" s="66">
        <f t="shared" si="113"/>
        <v>8.4068139272974136</v>
      </c>
    </row>
    <row r="142" spans="1:30" x14ac:dyDescent="0.25">
      <c r="A142">
        <v>6</v>
      </c>
      <c r="B142" t="s">
        <v>113</v>
      </c>
      <c r="C142" t="s">
        <v>11</v>
      </c>
      <c r="D142">
        <f>_xlfn.XLOOKUP(A142,PeriodMap!$A$2:$A$45,PeriodMap!$B$2:$B$45)</f>
        <v>2039</v>
      </c>
      <c r="E142" t="s">
        <v>304</v>
      </c>
      <c r="F142" t="s">
        <v>307</v>
      </c>
      <c r="G142" t="s">
        <v>6</v>
      </c>
      <c r="H142" t="s">
        <v>98</v>
      </c>
      <c r="I142" t="s">
        <v>34</v>
      </c>
      <c r="J142" t="s">
        <v>110</v>
      </c>
      <c r="K142">
        <f>_xlfn.XLOOKUP($B142,EnergyStorTechnologies!$A$2:$A$10,EnergyStorTechnologies!$D$2:$D$10)</f>
        <v>0.16666700000000001</v>
      </c>
      <c r="L142" s="5">
        <f>_xlfn.XLOOKUP($B142,EnergyStorTechnologies!$A$2:$A$10,EnergyStorTechnologies!$E$2:$E$10)</f>
        <v>0.16666700000000001</v>
      </c>
      <c r="M142" t="s">
        <v>111</v>
      </c>
      <c r="N142">
        <f>_xlfn.XLOOKUP(_xlfn.CONCAT($B142,$D142+1),EST_DeratingDepthOfDischarge!$E$2:$E$73,EST_DeratingDepthOfDischarge!$C$2:$C$73)</f>
        <v>0</v>
      </c>
      <c r="O142">
        <f>_xlfn.XLOOKUP(_xlfn.CONCAT($B142,$D142+1),EST_DeratingDepthOfDischarge!$E$2:$E$73,EST_DeratingDepthOfDischarge!$D$2:$D$73)</f>
        <v>0.9</v>
      </c>
      <c r="P142" s="1">
        <f>_xlfn.XLOOKUP(_xlfn.CONCAT($B142,$D142+1),EST_EfficiencyCost!$G$2:$G$757,EST_EfficiencyCost!$F$2:$F$757)</f>
        <v>0.8</v>
      </c>
      <c r="Q142">
        <f>_xlfn.XLOOKUP(_xlfn.CONCAT($B142,$D142+1),EST_Lifetime!$E$2:$E$73,EST_Lifetime!$C$2:$C$73)</f>
        <v>10</v>
      </c>
      <c r="R142" s="10">
        <f>_xlfn.XLOOKUP(_xlfn.CONCAT($B142,$D142+1),EST_Lifetime!$E$2:$E$73,EST_Lifetime!$D$2:$D$73)</f>
        <v>5317.36078</v>
      </c>
      <c r="S142" s="86">
        <f>_xlfn.XLOOKUP(_xlfn.CONCAT($B142,$D142+1),EST_EfficiencyCost!$G$2:$G$757,EST_EfficiencyCost!$E$2:$E$757)/1000</f>
        <v>1.233424184</v>
      </c>
      <c r="T142" s="15">
        <f>IFERROR(SUMIFS(EST_LegacyDetails!$D$2:$D$2701,EST_LegacyDetails!$G$2:$G$2701,_xlfn.CONCAT($B142,$C142),EST_LegacyDetails!$E$2:$E$2701,"&gt;="&amp;(D142-2023))*1000,0)</f>
        <v>0</v>
      </c>
      <c r="U142" s="101">
        <f>IFERROR(SUMIFS(EST_CapAddBounds!$F$2:$F$5959,EST_CapAddBounds!$H$2:$H$5959,_xlfn.CONCAT($B142,$C142),EST_CapAddBounds!$E$2:$E$5959,"&lt;="&amp;D142)*1000,0)</f>
        <v>0</v>
      </c>
      <c r="V142" s="101">
        <f>IFERROR(SUMIFS(EST_CapAddBounds!$G$2:$G$5959,EST_CapAddBounds!$H$2:$H$5959,_xlfn.CONCAT($B142,$C142),EST_CapAddBounds!$E$2:$E$5959,"&lt;="&amp;D142)*1000,0)</f>
        <v>145068.16369000002</v>
      </c>
      <c r="W142" s="10">
        <v>0</v>
      </c>
      <c r="X142">
        <v>0.09</v>
      </c>
      <c r="Z142" s="63">
        <f t="shared" si="114"/>
        <v>0.89442719099991586</v>
      </c>
      <c r="AA142" s="63">
        <f t="shared" si="115"/>
        <v>0.89442719099991586</v>
      </c>
      <c r="AB142" s="64">
        <f t="shared" si="116"/>
        <v>10</v>
      </c>
      <c r="AC142" s="65">
        <f t="shared" si="117"/>
        <v>0.15582008990903373</v>
      </c>
      <c r="AD142" s="66">
        <f t="shared" si="113"/>
        <v>7.9156942132433699</v>
      </c>
    </row>
    <row r="143" spans="1:30" s="19" customFormat="1" x14ac:dyDescent="0.25">
      <c r="A143" s="19">
        <v>6</v>
      </c>
      <c r="B143" s="19" t="s">
        <v>114</v>
      </c>
      <c r="C143" s="19" t="s">
        <v>11</v>
      </c>
      <c r="D143" s="19">
        <f>_xlfn.XLOOKUP(A143,PeriodMap!$A$2:$A$45,PeriodMap!$B$2:$B$45)</f>
        <v>2039</v>
      </c>
      <c r="E143" s="19" t="s">
        <v>304</v>
      </c>
      <c r="F143" s="19" t="s">
        <v>327</v>
      </c>
      <c r="G143" s="19" t="s">
        <v>6</v>
      </c>
      <c r="H143" s="19" t="s">
        <v>98</v>
      </c>
      <c r="I143" s="19" t="s">
        <v>34</v>
      </c>
      <c r="J143" s="19" t="s">
        <v>110</v>
      </c>
      <c r="K143" s="19">
        <f>_xlfn.XLOOKUP($B143,EnergyStorTechnologies!$A$2:$A$10,EnergyStorTechnologies!$D$2:$D$10)</f>
        <v>0.16666666699999999</v>
      </c>
      <c r="L143" s="5">
        <f>_xlfn.XLOOKUP($B143,EnergyStorTechnologies!$A$2:$A$10,EnergyStorTechnologies!$E$2:$E$10)</f>
        <v>0.16666666699999999</v>
      </c>
      <c r="M143" s="19" t="s">
        <v>111</v>
      </c>
      <c r="N143" s="19">
        <f>_xlfn.XLOOKUP(_xlfn.CONCAT($B143,$D143+1),EST_DeratingDepthOfDischarge!$E$2:$E$73,EST_DeratingDepthOfDischarge!$C$2:$C$73)</f>
        <v>0</v>
      </c>
      <c r="O143" s="19">
        <f>_xlfn.XLOOKUP(_xlfn.CONCAT($B143,$D143+1),EST_DeratingDepthOfDischarge!$E$2:$E$73,EST_DeratingDepthOfDischarge!$D$2:$D$73)</f>
        <v>0.9</v>
      </c>
      <c r="P143" s="39">
        <f>_xlfn.XLOOKUP(_xlfn.CONCAT($B143,$D143+1),EST_EfficiencyCost!$G$2:$G$757,EST_EfficiencyCost!$F$2:$F$757)</f>
        <v>0.75</v>
      </c>
      <c r="Q143" s="19">
        <f>_xlfn.XLOOKUP(_xlfn.CONCAT($B143,$D143+1),EST_Lifetime!$E$2:$E$73,EST_Lifetime!$C$2:$C$73)</f>
        <v>40</v>
      </c>
      <c r="R143" s="19">
        <f>_xlfn.XLOOKUP(_xlfn.CONCAT($B143,$D143+1),EST_Lifetime!$E$2:$E$73,EST_Lifetime!$D$2:$D$73)</f>
        <v>50000</v>
      </c>
      <c r="S143" s="87">
        <f>_xlfn.XLOOKUP(_xlfn.CONCAT($B143,$D143+1),EST_EfficiencyCost!$G$2:$G$757,EST_EfficiencyCost!$E$2:$E$757)/1000</f>
        <v>1.9001303219999999</v>
      </c>
      <c r="T143" s="40">
        <f>IFERROR(SUMIFS(EST_LegacyDetails!$D$2:$D$2701,EST_LegacyDetails!$G$2:$G$2701,_xlfn.CONCAT($B143,$C143),EST_LegacyDetails!$E$2:$E$2701,"&gt;="&amp;(D143-2023))*1000,0)</f>
        <v>11040</v>
      </c>
      <c r="U143" s="102">
        <f>IFERROR(SUMIFS(EST_CapAddBounds!$F$2:$F$5959,EST_CapAddBounds!$H$2:$H$5959,_xlfn.CONCAT($B143,$C143),EST_CapAddBounds!$E$2:$E$5959,"&lt;="&amp;D143)*1000,0)</f>
        <v>0</v>
      </c>
      <c r="V143" s="102">
        <f>IFERROR(SUMIFS(EST_CapAddBounds!$G$2:$G$5959,EST_CapAddBounds!$H$2:$H$5959,_xlfn.CONCAT($B143,$C143),EST_CapAddBounds!$E$2:$E$5959,"&lt;="&amp;D143)*1000,0)</f>
        <v>109038.56797200002</v>
      </c>
      <c r="W143" s="53">
        <v>0</v>
      </c>
      <c r="X143" s="19">
        <v>0.09</v>
      </c>
      <c r="Y143" s="43"/>
      <c r="Z143" s="67">
        <f t="shared" si="114"/>
        <v>0.8660254037844386</v>
      </c>
      <c r="AA143" s="67">
        <f t="shared" si="115"/>
        <v>0.8660254037844386</v>
      </c>
      <c r="AB143" s="68">
        <f t="shared" si="116"/>
        <v>40</v>
      </c>
      <c r="AC143" s="69">
        <f t="shared" si="117"/>
        <v>9.2959609221097042E-2</v>
      </c>
      <c r="AD143" s="66">
        <f t="shared" si="113"/>
        <v>20.440386291649428</v>
      </c>
    </row>
    <row r="144" spans="1:30" x14ac:dyDescent="0.25">
      <c r="A144">
        <v>6</v>
      </c>
      <c r="B144" t="s">
        <v>109</v>
      </c>
      <c r="C144" t="s">
        <v>8</v>
      </c>
      <c r="D144">
        <f>_xlfn.XLOOKUP(A144,PeriodMap!$A$2:$A$45,PeriodMap!$B$2:$B$45)</f>
        <v>2039</v>
      </c>
      <c r="E144" t="s">
        <v>304</v>
      </c>
      <c r="F144" t="s">
        <v>305</v>
      </c>
      <c r="G144" t="s">
        <v>6</v>
      </c>
      <c r="H144" t="s">
        <v>98</v>
      </c>
      <c r="I144" t="s">
        <v>34</v>
      </c>
      <c r="J144" t="s">
        <v>110</v>
      </c>
      <c r="K144">
        <f>_xlfn.XLOOKUP($B144,EnergyStorTechnologies!$A$2:$A$10,EnergyStorTechnologies!$D$2:$D$10)</f>
        <v>0.5</v>
      </c>
      <c r="L144" s="5">
        <f>_xlfn.XLOOKUP($B144,EnergyStorTechnologies!$A$2:$A$10,EnergyStorTechnologies!$E$2:$E$10)</f>
        <v>0.5</v>
      </c>
      <c r="M144" t="s">
        <v>111</v>
      </c>
      <c r="N144">
        <f>_xlfn.XLOOKUP(_xlfn.CONCAT($B144,$D144+1),EST_DeratingDepthOfDischarge!$E$2:$E$73,EST_DeratingDepthOfDischarge!$C$2:$C$73)</f>
        <v>0</v>
      </c>
      <c r="O144">
        <f>_xlfn.XLOOKUP(_xlfn.CONCAT($B144,$D144+1),EST_DeratingDepthOfDischarge!$E$2:$E$73,EST_DeratingDepthOfDischarge!$D$2:$D$73)</f>
        <v>0.9</v>
      </c>
      <c r="P144" s="1">
        <f>_xlfn.XLOOKUP(_xlfn.CONCAT($B144,$D144+1),EST_EfficiencyCost!$G$2:$G$757,EST_EfficiencyCost!$F$2:$F$757)</f>
        <v>0.8</v>
      </c>
      <c r="Q144">
        <f>_xlfn.XLOOKUP(_xlfn.CONCAT($B144,$D144+1),EST_Lifetime!$E$2:$E$73,EST_Lifetime!$C$2:$C$73)</f>
        <v>10</v>
      </c>
      <c r="R144" s="10">
        <f>_xlfn.XLOOKUP(_xlfn.CONCAT($B144,$D144+1),EST_Lifetime!$E$2:$E$73,EST_Lifetime!$D$2:$D$73)</f>
        <v>5317.36078</v>
      </c>
      <c r="S144" s="86">
        <f>_xlfn.XLOOKUP(_xlfn.CONCAT($B144,$D144+1),EST_EfficiencyCost!$G$2:$G$757,EST_EfficiencyCost!$E$2:$E$757)/1000</f>
        <v>1.5395294559999999</v>
      </c>
      <c r="T144" s="15">
        <f>IFERROR(SUMIFS(EST_LegacyDetails!$D$2:$D$2701,EST_LegacyDetails!$G$2:$G$2701,_xlfn.CONCAT($B144,$C144),EST_LegacyDetails!$E$2:$E$2701,"&gt;="&amp;(D144-2023))*1000,0)</f>
        <v>0</v>
      </c>
      <c r="U144" s="101">
        <f>IFERROR(SUMIFS(EST_CapAddBounds!$F$2:$F$5959,EST_CapAddBounds!$H$2:$H$5959,_xlfn.CONCAT($B144,$C144),EST_CapAddBounds!$E$2:$E$5959,"&lt;="&amp;D144)*1000,0)</f>
        <v>3500</v>
      </c>
      <c r="V144" s="101">
        <f>IFERROR(SUMIFS(EST_CapAddBounds!$G$2:$G$5959,EST_CapAddBounds!$H$2:$H$5959,_xlfn.CONCAT($B144,$C144),EST_CapAddBounds!$E$2:$E$5959,"&lt;="&amp;D144)*1000,0)</f>
        <v>31998.513648000022</v>
      </c>
      <c r="W144" s="10">
        <v>0</v>
      </c>
      <c r="X144">
        <v>0.09</v>
      </c>
      <c r="Y144" s="35"/>
      <c r="Z144" s="63">
        <f t="shared" si="114"/>
        <v>0.89442719099991586</v>
      </c>
      <c r="AA144" s="63">
        <f t="shared" si="115"/>
        <v>0.89442719099991586</v>
      </c>
      <c r="AB144" s="64">
        <f t="shared" si="116"/>
        <v>10</v>
      </c>
      <c r="AC144" s="65">
        <f t="shared" si="117"/>
        <v>0.15582008990903373</v>
      </c>
      <c r="AD144" s="66">
        <f t="shared" si="113"/>
        <v>9.8801730694595431</v>
      </c>
    </row>
    <row r="145" spans="1:30" x14ac:dyDescent="0.25">
      <c r="A145">
        <v>6</v>
      </c>
      <c r="B145" t="s">
        <v>112</v>
      </c>
      <c r="C145" t="s">
        <v>8</v>
      </c>
      <c r="D145">
        <f>_xlfn.XLOOKUP(A145,PeriodMap!$A$2:$A$45,PeriodMap!$B$2:$B$45)</f>
        <v>2039</v>
      </c>
      <c r="E145" t="s">
        <v>304</v>
      </c>
      <c r="F145" t="s">
        <v>306</v>
      </c>
      <c r="G145" t="s">
        <v>6</v>
      </c>
      <c r="H145" t="s">
        <v>98</v>
      </c>
      <c r="I145" t="s">
        <v>34</v>
      </c>
      <c r="J145" t="s">
        <v>110</v>
      </c>
      <c r="K145">
        <f>_xlfn.XLOOKUP($B145,EnergyStorTechnologies!$A$2:$A$10,EnergyStorTechnologies!$D$2:$D$10)</f>
        <v>0.25</v>
      </c>
      <c r="L145" s="5">
        <f>_xlfn.XLOOKUP($B145,EnergyStorTechnologies!$A$2:$A$10,EnergyStorTechnologies!$E$2:$E$10)</f>
        <v>0.25</v>
      </c>
      <c r="M145" t="s">
        <v>111</v>
      </c>
      <c r="N145">
        <f>_xlfn.XLOOKUP(_xlfn.CONCAT($B145,$D145+1),EST_DeratingDepthOfDischarge!$E$2:$E$73,EST_DeratingDepthOfDischarge!$C$2:$C$73)</f>
        <v>0</v>
      </c>
      <c r="O145">
        <f>_xlfn.XLOOKUP(_xlfn.CONCAT($B145,$D145+1),EST_DeratingDepthOfDischarge!$E$2:$E$73,EST_DeratingDepthOfDischarge!$D$2:$D$73)</f>
        <v>0.9</v>
      </c>
      <c r="P145" s="1">
        <f>_xlfn.XLOOKUP(_xlfn.CONCAT($B145,$D145+1),EST_EfficiencyCost!$G$2:$G$757,EST_EfficiencyCost!$F$2:$F$757)</f>
        <v>0.8</v>
      </c>
      <c r="Q145">
        <f>_xlfn.XLOOKUP(_xlfn.CONCAT($B145,$D145+1),EST_Lifetime!$E$2:$E$73,EST_Lifetime!$C$2:$C$73)</f>
        <v>10</v>
      </c>
      <c r="R145" s="10">
        <f>_xlfn.XLOOKUP(_xlfn.CONCAT($B145,$D145+1),EST_Lifetime!$E$2:$E$73,EST_Lifetime!$D$2:$D$73)</f>
        <v>5317.36078</v>
      </c>
      <c r="S145" s="86">
        <f>_xlfn.XLOOKUP(_xlfn.CONCAT($B145,$D145+1),EST_EfficiencyCost!$G$2:$G$757,EST_EfficiencyCost!$E$2:$E$757)/1000</f>
        <v>1.309950502</v>
      </c>
      <c r="T145" s="15">
        <f>IFERROR(SUMIFS(EST_LegacyDetails!$D$2:$D$2701,EST_LegacyDetails!$G$2:$G$2701,_xlfn.CONCAT($B145,$C145),EST_LegacyDetails!$E$2:$E$2701,"&gt;="&amp;(D145-2023))*1000,0)</f>
        <v>0</v>
      </c>
      <c r="U145" s="101">
        <f>IFERROR(SUMIFS(EST_CapAddBounds!$F$2:$F$5959,EST_CapAddBounds!$H$2:$H$5959,_xlfn.CONCAT($B145,$C145),EST_CapAddBounds!$E$2:$E$5959,"&lt;="&amp;D145)*1000,0)</f>
        <v>1000</v>
      </c>
      <c r="V145" s="101">
        <f>IFERROR(SUMIFS(EST_CapAddBounds!$G$2:$G$5959,EST_CapAddBounds!$H$2:$H$5959,_xlfn.CONCAT($B145,$C145),EST_CapAddBounds!$E$2:$E$5959,"&lt;="&amp;D145)*1000,0)</f>
        <v>58345.190318000066</v>
      </c>
      <c r="W145" s="10">
        <v>0</v>
      </c>
      <c r="X145">
        <v>0.09</v>
      </c>
      <c r="Z145" s="63">
        <f t="shared" si="114"/>
        <v>0.89442719099991586</v>
      </c>
      <c r="AA145" s="63">
        <f t="shared" si="115"/>
        <v>0.89442719099991586</v>
      </c>
      <c r="AB145" s="64">
        <f t="shared" si="116"/>
        <v>10</v>
      </c>
      <c r="AC145" s="65">
        <f t="shared" si="117"/>
        <v>0.15582008990903373</v>
      </c>
      <c r="AD145" s="66">
        <f t="shared" si="113"/>
        <v>8.4068139272974136</v>
      </c>
    </row>
    <row r="146" spans="1:30" x14ac:dyDescent="0.25">
      <c r="A146">
        <v>6</v>
      </c>
      <c r="B146" t="s">
        <v>113</v>
      </c>
      <c r="C146" t="s">
        <v>8</v>
      </c>
      <c r="D146">
        <f>_xlfn.XLOOKUP(A146,PeriodMap!$A$2:$A$45,PeriodMap!$B$2:$B$45)</f>
        <v>2039</v>
      </c>
      <c r="E146" t="s">
        <v>304</v>
      </c>
      <c r="F146" t="s">
        <v>307</v>
      </c>
      <c r="G146" t="s">
        <v>6</v>
      </c>
      <c r="H146" t="s">
        <v>98</v>
      </c>
      <c r="I146" t="s">
        <v>34</v>
      </c>
      <c r="J146" t="s">
        <v>110</v>
      </c>
      <c r="K146">
        <f>_xlfn.XLOOKUP($B146,EnergyStorTechnologies!$A$2:$A$10,EnergyStorTechnologies!$D$2:$D$10)</f>
        <v>0.16666700000000001</v>
      </c>
      <c r="L146" s="5">
        <f>_xlfn.XLOOKUP($B146,EnergyStorTechnologies!$A$2:$A$10,EnergyStorTechnologies!$E$2:$E$10)</f>
        <v>0.16666700000000001</v>
      </c>
      <c r="M146" t="s">
        <v>111</v>
      </c>
      <c r="N146">
        <f>_xlfn.XLOOKUP(_xlfn.CONCAT($B146,$D146+1),EST_DeratingDepthOfDischarge!$E$2:$E$73,EST_DeratingDepthOfDischarge!$C$2:$C$73)</f>
        <v>0</v>
      </c>
      <c r="O146">
        <f>_xlfn.XLOOKUP(_xlfn.CONCAT($B146,$D146+1),EST_DeratingDepthOfDischarge!$E$2:$E$73,EST_DeratingDepthOfDischarge!$D$2:$D$73)</f>
        <v>0.9</v>
      </c>
      <c r="P146" s="1">
        <f>_xlfn.XLOOKUP(_xlfn.CONCAT($B146,$D146+1),EST_EfficiencyCost!$G$2:$G$757,EST_EfficiencyCost!$F$2:$F$757)</f>
        <v>0.8</v>
      </c>
      <c r="Q146">
        <f>_xlfn.XLOOKUP(_xlfn.CONCAT($B146,$D146+1),EST_Lifetime!$E$2:$E$73,EST_Lifetime!$C$2:$C$73)</f>
        <v>10</v>
      </c>
      <c r="R146" s="10">
        <f>_xlfn.XLOOKUP(_xlfn.CONCAT($B146,$D146+1),EST_Lifetime!$E$2:$E$73,EST_Lifetime!$D$2:$D$73)</f>
        <v>5317.36078</v>
      </c>
      <c r="S146" s="86">
        <f>_xlfn.XLOOKUP(_xlfn.CONCAT($B146,$D146+1),EST_EfficiencyCost!$G$2:$G$757,EST_EfficiencyCost!$E$2:$E$757)/1000</f>
        <v>1.233424184</v>
      </c>
      <c r="T146" s="15">
        <f>IFERROR(SUMIFS(EST_LegacyDetails!$D$2:$D$2701,EST_LegacyDetails!$G$2:$G$2701,_xlfn.CONCAT($B146,$C146),EST_LegacyDetails!$E$2:$E$2701,"&gt;="&amp;(D146-2023))*1000,0)</f>
        <v>0</v>
      </c>
      <c r="U146" s="101">
        <f>IFERROR(SUMIFS(EST_CapAddBounds!$F$2:$F$5959,EST_CapAddBounds!$H$2:$H$5959,_xlfn.CONCAT($B146,$C146),EST_CapAddBounds!$E$2:$E$5959,"&lt;="&amp;D146)*1000,0)</f>
        <v>0</v>
      </c>
      <c r="V146" s="101">
        <f>IFERROR(SUMIFS(EST_CapAddBounds!$G$2:$G$5959,EST_CapAddBounds!$H$2:$H$5959,_xlfn.CONCAT($B146,$C146),EST_CapAddBounds!$E$2:$E$5959,"&lt;="&amp;D146)*1000,0)</f>
        <v>86070.569431000011</v>
      </c>
      <c r="W146" s="10">
        <v>0</v>
      </c>
      <c r="X146">
        <v>0.09</v>
      </c>
      <c r="Z146" s="63">
        <f t="shared" si="114"/>
        <v>0.89442719099991586</v>
      </c>
      <c r="AA146" s="63">
        <f t="shared" si="115"/>
        <v>0.89442719099991586</v>
      </c>
      <c r="AB146" s="64">
        <f t="shared" si="116"/>
        <v>10</v>
      </c>
      <c r="AC146" s="65">
        <f t="shared" si="117"/>
        <v>0.15582008990903373</v>
      </c>
      <c r="AD146" s="66">
        <f t="shared" si="113"/>
        <v>7.9156942132433699</v>
      </c>
    </row>
    <row r="147" spans="1:30" s="19" customFormat="1" x14ac:dyDescent="0.25">
      <c r="A147" s="19">
        <v>6</v>
      </c>
      <c r="B147" s="19" t="s">
        <v>114</v>
      </c>
      <c r="C147" s="19" t="s">
        <v>8</v>
      </c>
      <c r="D147" s="19">
        <f>_xlfn.XLOOKUP(A147,PeriodMap!$A$2:$A$45,PeriodMap!$B$2:$B$45)</f>
        <v>2039</v>
      </c>
      <c r="E147" s="19" t="s">
        <v>304</v>
      </c>
      <c r="F147" s="19" t="s">
        <v>327</v>
      </c>
      <c r="G147" s="19" t="s">
        <v>6</v>
      </c>
      <c r="H147" s="19" t="s">
        <v>98</v>
      </c>
      <c r="I147" s="19" t="s">
        <v>34</v>
      </c>
      <c r="J147" s="19" t="s">
        <v>110</v>
      </c>
      <c r="K147" s="19">
        <f>_xlfn.XLOOKUP($B147,EnergyStorTechnologies!$A$2:$A$10,EnergyStorTechnologies!$D$2:$D$10)</f>
        <v>0.16666666699999999</v>
      </c>
      <c r="L147" s="5">
        <f>_xlfn.XLOOKUP($B147,EnergyStorTechnologies!$A$2:$A$10,EnergyStorTechnologies!$E$2:$E$10)</f>
        <v>0.16666666699999999</v>
      </c>
      <c r="M147" s="19" t="s">
        <v>111</v>
      </c>
      <c r="N147" s="19">
        <f>_xlfn.XLOOKUP(_xlfn.CONCAT($B147,$D147+1),EST_DeratingDepthOfDischarge!$E$2:$E$73,EST_DeratingDepthOfDischarge!$C$2:$C$73)</f>
        <v>0</v>
      </c>
      <c r="O147" s="19">
        <f>_xlfn.XLOOKUP(_xlfn.CONCAT($B147,$D147+1),EST_DeratingDepthOfDischarge!$E$2:$E$73,EST_DeratingDepthOfDischarge!$D$2:$D$73)</f>
        <v>0.9</v>
      </c>
      <c r="P147" s="39">
        <f>_xlfn.XLOOKUP(_xlfn.CONCAT($B147,$D147+1),EST_EfficiencyCost!$G$2:$G$757,EST_EfficiencyCost!$F$2:$F$757)</f>
        <v>0.75</v>
      </c>
      <c r="Q147" s="19">
        <f>_xlfn.XLOOKUP(_xlfn.CONCAT($B147,$D147+1),EST_Lifetime!$E$2:$E$73,EST_Lifetime!$C$2:$C$73)</f>
        <v>40</v>
      </c>
      <c r="R147" s="19">
        <f>_xlfn.XLOOKUP(_xlfn.CONCAT($B147,$D147+1),EST_Lifetime!$E$2:$E$73,EST_Lifetime!$D$2:$D$73)</f>
        <v>50000</v>
      </c>
      <c r="S147" s="87">
        <f>_xlfn.XLOOKUP(_xlfn.CONCAT($B147,$D147+1),EST_EfficiencyCost!$G$2:$G$757,EST_EfficiencyCost!$E$2:$E$757)/1000</f>
        <v>1.9001303219999999</v>
      </c>
      <c r="T147" s="40">
        <f>IFERROR(SUMIFS(EST_LegacyDetails!$D$2:$D$2701,EST_LegacyDetails!$G$2:$G$2701,_xlfn.CONCAT($B147,$C147),EST_LegacyDetails!$E$2:$E$2701,"&gt;="&amp;(D147-2023))*1000,0)</f>
        <v>12033.6</v>
      </c>
      <c r="U147" s="102">
        <f>IFERROR(SUMIFS(EST_CapAddBounds!$F$2:$F$5959,EST_CapAddBounds!$H$2:$H$5959,_xlfn.CONCAT($B147,$C147),EST_CapAddBounds!$E$2:$E$5959,"&lt;="&amp;D147)*1000,0)</f>
        <v>8879.9999999999982</v>
      </c>
      <c r="V147" s="102">
        <f>IFERROR(SUMIFS(EST_CapAddBounds!$G$2:$G$5959,EST_CapAddBounds!$H$2:$H$5959,_xlfn.CONCAT($B147,$C147),EST_CapAddBounds!$E$2:$E$5959,"&lt;="&amp;D147)*1000,0)</f>
        <v>127732.03909200002</v>
      </c>
      <c r="W147" s="53">
        <v>0</v>
      </c>
      <c r="X147" s="19">
        <v>0.09</v>
      </c>
      <c r="Y147" s="43"/>
      <c r="Z147" s="67">
        <f t="shared" si="114"/>
        <v>0.8660254037844386</v>
      </c>
      <c r="AA147" s="67">
        <f t="shared" si="115"/>
        <v>0.8660254037844386</v>
      </c>
      <c r="AB147" s="68">
        <f t="shared" si="116"/>
        <v>40</v>
      </c>
      <c r="AC147" s="69">
        <f t="shared" si="117"/>
        <v>9.2959609221097042E-2</v>
      </c>
      <c r="AD147" s="66">
        <f t="shared" si="113"/>
        <v>20.440386291649428</v>
      </c>
    </row>
    <row r="148" spans="1:30" s="48" customFormat="1" x14ac:dyDescent="0.25">
      <c r="A148" s="48">
        <v>6</v>
      </c>
      <c r="B148" s="48" t="s">
        <v>109</v>
      </c>
      <c r="C148" s="48" t="s">
        <v>80</v>
      </c>
      <c r="D148" s="48">
        <f>_xlfn.XLOOKUP(A148,PeriodMap!$A$2:$A$45,PeriodMap!$B$2:$B$45)</f>
        <v>2039</v>
      </c>
      <c r="E148" s="48" t="s">
        <v>304</v>
      </c>
      <c r="F148" s="48" t="s">
        <v>305</v>
      </c>
      <c r="G148" s="48" t="s">
        <v>6</v>
      </c>
      <c r="H148" s="48" t="s">
        <v>98</v>
      </c>
      <c r="I148" s="48" t="s">
        <v>34</v>
      </c>
      <c r="J148" s="48" t="s">
        <v>110</v>
      </c>
      <c r="K148" s="48">
        <f>AVERAGE(K144,K140,K136,K132,K128)</f>
        <v>0.5</v>
      </c>
      <c r="L148" s="48">
        <f>AVERAGE(L144,L140,L136,L132,L128)</f>
        <v>0.5</v>
      </c>
      <c r="M148" s="48" t="s">
        <v>111</v>
      </c>
      <c r="N148" s="48">
        <f t="shared" ref="N148:S148" si="118">AVERAGE(N144,N140,N136,N132,N128)</f>
        <v>0</v>
      </c>
      <c r="O148" s="48">
        <f t="shared" si="118"/>
        <v>0.9</v>
      </c>
      <c r="P148" s="54">
        <f t="shared" si="118"/>
        <v>0.8</v>
      </c>
      <c r="Q148" s="49">
        <f t="shared" si="118"/>
        <v>10</v>
      </c>
      <c r="R148" s="49">
        <f t="shared" si="118"/>
        <v>5317.36078</v>
      </c>
      <c r="S148" s="55">
        <f t="shared" si="118"/>
        <v>1.5395294559999999</v>
      </c>
      <c r="T148" s="56">
        <f>T128+T132+T136+T140+T144</f>
        <v>0</v>
      </c>
      <c r="U148" s="56">
        <f t="shared" ref="U148:V148" si="119">U128+U132+U136+U140+U144</f>
        <v>9640</v>
      </c>
      <c r="V148" s="56">
        <f t="shared" si="119"/>
        <v>208870.07624899995</v>
      </c>
      <c r="W148" s="49">
        <f>AVERAGE(W128,W132,W136,W140,W144)</f>
        <v>0</v>
      </c>
      <c r="X148" s="57">
        <f>AVERAGE(X128,X132,X136,X140,X144)</f>
        <v>0.09</v>
      </c>
      <c r="Z148" s="54">
        <f>AVERAGE(Z128,Z132,Z136,Z140,Z144)</f>
        <v>0.89442719099991597</v>
      </c>
      <c r="AA148" s="54">
        <f>AVERAGE(AA128,AA132,AA136,AA140,AA144)</f>
        <v>0.89442719099991597</v>
      </c>
      <c r="AB148" s="54">
        <f t="shared" ref="AB148:AD148" si="120">AVERAGE(AB128,AB132,AB136,AB140,AB144)</f>
        <v>10</v>
      </c>
      <c r="AC148" s="54">
        <f t="shared" si="120"/>
        <v>0.15582008990903373</v>
      </c>
      <c r="AD148" s="54">
        <f t="shared" si="120"/>
        <v>9.8801730694595431</v>
      </c>
    </row>
    <row r="149" spans="1:30" s="48" customFormat="1" x14ac:dyDescent="0.25">
      <c r="A149" s="48">
        <v>6</v>
      </c>
      <c r="B149" s="48" t="s">
        <v>112</v>
      </c>
      <c r="C149" s="48" t="s">
        <v>80</v>
      </c>
      <c r="D149" s="48">
        <f>_xlfn.XLOOKUP(A149,PeriodMap!$A$2:$A$45,PeriodMap!$B$2:$B$45)</f>
        <v>2039</v>
      </c>
      <c r="E149" s="48" t="s">
        <v>304</v>
      </c>
      <c r="F149" s="48" t="s">
        <v>306</v>
      </c>
      <c r="G149" s="48" t="s">
        <v>6</v>
      </c>
      <c r="H149" s="48" t="s">
        <v>98</v>
      </c>
      <c r="I149" s="48" t="s">
        <v>34</v>
      </c>
      <c r="J149" s="48" t="s">
        <v>110</v>
      </c>
      <c r="K149" s="48">
        <f t="shared" ref="K149:L149" si="121">AVERAGE(K145,K141,K137,K133,K129)</f>
        <v>0.25</v>
      </c>
      <c r="L149" s="48">
        <f t="shared" si="121"/>
        <v>0.25</v>
      </c>
      <c r="M149" s="48" t="s">
        <v>111</v>
      </c>
      <c r="N149" s="48">
        <f t="shared" ref="N149:S149" si="122">AVERAGE(N145,N141,N137,N133,N129)</f>
        <v>0</v>
      </c>
      <c r="O149" s="48">
        <f t="shared" si="122"/>
        <v>0.9</v>
      </c>
      <c r="P149" s="54">
        <f t="shared" si="122"/>
        <v>0.8</v>
      </c>
      <c r="Q149" s="49">
        <f t="shared" si="122"/>
        <v>10</v>
      </c>
      <c r="R149" s="49">
        <f t="shared" si="122"/>
        <v>5317.36078</v>
      </c>
      <c r="S149" s="55">
        <f t="shared" si="122"/>
        <v>1.309950502</v>
      </c>
      <c r="T149" s="56">
        <f>T129+T133+T137+T141+T145</f>
        <v>0</v>
      </c>
      <c r="U149" s="56">
        <f t="shared" ref="U149:V149" si="123">U129+U133+U137+U141+U145</f>
        <v>1500</v>
      </c>
      <c r="V149" s="56">
        <f t="shared" si="123"/>
        <v>401422.3930119999</v>
      </c>
      <c r="W149" s="49">
        <f t="shared" ref="W149:X149" si="124">AVERAGE(W129,W133,W137,W141,W145)</f>
        <v>0</v>
      </c>
      <c r="X149" s="57">
        <f t="shared" si="124"/>
        <v>0.09</v>
      </c>
      <c r="Z149" s="54">
        <f t="shared" ref="Z149:AD149" si="125">AVERAGE(Z129,Z133,Z137,Z141,Z145)</f>
        <v>0.89442719099991597</v>
      </c>
      <c r="AA149" s="54">
        <f t="shared" si="125"/>
        <v>0.89442719099991597</v>
      </c>
      <c r="AB149" s="54">
        <f t="shared" si="125"/>
        <v>10</v>
      </c>
      <c r="AC149" s="54">
        <f t="shared" si="125"/>
        <v>0.15582008990903373</v>
      </c>
      <c r="AD149" s="54">
        <f t="shared" si="125"/>
        <v>8.4068139272974136</v>
      </c>
    </row>
    <row r="150" spans="1:30" s="48" customFormat="1" x14ac:dyDescent="0.25">
      <c r="A150" s="48">
        <v>6</v>
      </c>
      <c r="B150" s="48" t="s">
        <v>113</v>
      </c>
      <c r="C150" s="48" t="s">
        <v>80</v>
      </c>
      <c r="D150" s="48">
        <f>_xlfn.XLOOKUP(A150,PeriodMap!$A$2:$A$45,PeriodMap!$B$2:$B$45)</f>
        <v>2039</v>
      </c>
      <c r="E150" s="48" t="s">
        <v>304</v>
      </c>
      <c r="F150" s="48" t="s">
        <v>307</v>
      </c>
      <c r="G150" s="48" t="s">
        <v>6</v>
      </c>
      <c r="H150" s="48" t="s">
        <v>98</v>
      </c>
      <c r="I150" s="48" t="s">
        <v>34</v>
      </c>
      <c r="J150" s="48" t="s">
        <v>110</v>
      </c>
      <c r="K150" s="48">
        <f t="shared" ref="K150:L150" si="126">AVERAGE(K146,K142,K138,K134,K130)</f>
        <v>0.16666700000000001</v>
      </c>
      <c r="L150" s="48">
        <f t="shared" si="126"/>
        <v>0.16666700000000001</v>
      </c>
      <c r="M150" s="48" t="s">
        <v>111</v>
      </c>
      <c r="N150" s="48">
        <f t="shared" ref="N150:S150" si="127">AVERAGE(N146,N142,N138,N134,N130)</f>
        <v>0</v>
      </c>
      <c r="O150" s="48">
        <f t="shared" si="127"/>
        <v>0.9</v>
      </c>
      <c r="P150" s="54">
        <f t="shared" si="127"/>
        <v>0.8</v>
      </c>
      <c r="Q150" s="49">
        <f t="shared" si="127"/>
        <v>10</v>
      </c>
      <c r="R150" s="49">
        <f t="shared" si="127"/>
        <v>5317.36078</v>
      </c>
      <c r="S150" s="55">
        <f t="shared" si="127"/>
        <v>1.233424184</v>
      </c>
      <c r="T150" s="56">
        <f>T130+T134+T138+T142+T146</f>
        <v>0</v>
      </c>
      <c r="U150" s="56">
        <f t="shared" ref="U150:V150" si="128">U130+U134+U138+U142+U146</f>
        <v>0</v>
      </c>
      <c r="V150" s="56">
        <f t="shared" si="128"/>
        <v>600000.0003890004</v>
      </c>
      <c r="W150" s="49">
        <f t="shared" ref="W150:X150" si="129">AVERAGE(W130,W134,W138,W142,W146)</f>
        <v>0</v>
      </c>
      <c r="X150" s="57">
        <f t="shared" si="129"/>
        <v>0.09</v>
      </c>
      <c r="Z150" s="54">
        <f t="shared" ref="Z150:AD150" si="130">AVERAGE(Z130,Z134,Z138,Z142,Z146)</f>
        <v>0.89442719099991597</v>
      </c>
      <c r="AA150" s="54">
        <f t="shared" si="130"/>
        <v>0.89442719099991597</v>
      </c>
      <c r="AB150" s="54">
        <f t="shared" si="130"/>
        <v>10</v>
      </c>
      <c r="AC150" s="54">
        <f t="shared" si="130"/>
        <v>0.15582008990903373</v>
      </c>
      <c r="AD150" s="54">
        <f t="shared" si="130"/>
        <v>7.9156942132433699</v>
      </c>
    </row>
    <row r="151" spans="1:30" s="51" customFormat="1" x14ac:dyDescent="0.25">
      <c r="A151" s="51">
        <v>6</v>
      </c>
      <c r="B151" s="51" t="s">
        <v>114</v>
      </c>
      <c r="C151" s="51" t="s">
        <v>80</v>
      </c>
      <c r="D151" s="51">
        <f>_xlfn.XLOOKUP(A151,PeriodMap!$A$2:$A$45,PeriodMap!$B$2:$B$45)</f>
        <v>2039</v>
      </c>
      <c r="E151" s="51" t="s">
        <v>304</v>
      </c>
      <c r="F151" s="51" t="s">
        <v>327</v>
      </c>
      <c r="G151" s="51" t="s">
        <v>6</v>
      </c>
      <c r="H151" s="51" t="s">
        <v>98</v>
      </c>
      <c r="I151" s="51" t="s">
        <v>34</v>
      </c>
      <c r="J151" s="51" t="s">
        <v>110</v>
      </c>
      <c r="K151" s="51">
        <f t="shared" ref="K151:L151" si="131">AVERAGE(K147,K143,K139,K135,K131)</f>
        <v>0.16666666699999999</v>
      </c>
      <c r="L151" s="51">
        <f t="shared" si="131"/>
        <v>0.16666666699999999</v>
      </c>
      <c r="M151" s="51" t="s">
        <v>111</v>
      </c>
      <c r="N151" s="51">
        <f t="shared" ref="N151:S151" si="132">AVERAGE(N147,N143,N139,N135,N131)</f>
        <v>0</v>
      </c>
      <c r="O151" s="51">
        <f t="shared" si="132"/>
        <v>0.9</v>
      </c>
      <c r="P151" s="58">
        <f t="shared" si="132"/>
        <v>0.75</v>
      </c>
      <c r="Q151" s="59">
        <f t="shared" si="132"/>
        <v>40</v>
      </c>
      <c r="R151" s="59">
        <f t="shared" si="132"/>
        <v>50000</v>
      </c>
      <c r="S151" s="60">
        <f t="shared" si="132"/>
        <v>1.9001303219999996</v>
      </c>
      <c r="T151" s="61">
        <f>T131+T135+T139+T143+T147</f>
        <v>28473.599999999999</v>
      </c>
      <c r="U151" s="61">
        <f t="shared" ref="U151:V151" si="133">U131+U135+U139+U143+U147</f>
        <v>13379.999999999998</v>
      </c>
      <c r="V151" s="61">
        <f t="shared" si="133"/>
        <v>294604.689228</v>
      </c>
      <c r="W151" s="59">
        <f t="shared" ref="W151:X151" si="134">AVERAGE(W131,W135,W139,W143,W147)</f>
        <v>0</v>
      </c>
      <c r="X151" s="62">
        <f t="shared" si="134"/>
        <v>0.09</v>
      </c>
      <c r="Z151" s="58">
        <f t="shared" ref="Z151:AD151" si="135">AVERAGE(Z131,Z135,Z139,Z143,Z147)</f>
        <v>0.8660254037844386</v>
      </c>
      <c r="AA151" s="58">
        <f t="shared" si="135"/>
        <v>0.8660254037844386</v>
      </c>
      <c r="AB151" s="58">
        <f t="shared" si="135"/>
        <v>40</v>
      </c>
      <c r="AC151" s="58">
        <f t="shared" si="135"/>
        <v>9.2959609221097042E-2</v>
      </c>
      <c r="AD151" s="58">
        <f t="shared" si="135"/>
        <v>20.440386291649428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1E14-751D-4AD1-A1F6-ECF893F433A8}">
  <sheetPr filterMode="1"/>
  <dimension ref="A1:T307"/>
  <sheetViews>
    <sheetView workbookViewId="0">
      <pane xSplit="5" ySplit="6" topLeftCell="F107" activePane="bottomRight" state="frozen"/>
      <selection pane="topRight" activeCell="F1" sqref="F1"/>
      <selection pane="bottomLeft" activeCell="A7" sqref="A7"/>
      <selection pane="bottomRight" activeCell="I144" sqref="I144"/>
    </sheetView>
  </sheetViews>
  <sheetFormatPr defaultRowHeight="15" x14ac:dyDescent="0.25"/>
  <cols>
    <col min="1" max="1" width="14.7109375" customWidth="1"/>
    <col min="2" max="2" width="15.28515625" customWidth="1"/>
    <col min="3" max="3" width="7" customWidth="1"/>
    <col min="4" max="4" width="7.7109375" customWidth="1"/>
    <col min="5" max="5" width="6.5703125" customWidth="1"/>
    <col min="6" max="6" width="24.42578125" bestFit="1" customWidth="1"/>
    <col min="7" max="7" width="16.85546875" customWidth="1"/>
    <col min="8" max="8" width="8" customWidth="1"/>
    <col min="9" max="9" width="13" customWidth="1"/>
    <col min="11" max="11" width="18.42578125" customWidth="1"/>
    <col min="12" max="12" width="9.140625" style="88"/>
    <col min="13" max="13" width="16.7109375" bestFit="1" customWidth="1"/>
    <col min="14" max="14" width="12.7109375" bestFit="1" customWidth="1"/>
    <col min="15" max="15" width="13.140625" bestFit="1" customWidth="1"/>
    <col min="17" max="17" width="11.5703125" bestFit="1" customWidth="1"/>
    <col min="18" max="18" width="10" bestFit="1" customWidth="1"/>
  </cols>
  <sheetData>
    <row r="1" spans="1:20" x14ac:dyDescent="0.25">
      <c r="A1" t="s">
        <v>140</v>
      </c>
      <c r="B1" t="s">
        <v>330</v>
      </c>
      <c r="C1" t="s">
        <v>330</v>
      </c>
      <c r="D1" t="s">
        <v>330</v>
      </c>
      <c r="E1" t="s">
        <v>330</v>
      </c>
      <c r="H1" t="s">
        <v>330</v>
      </c>
      <c r="I1" t="s">
        <v>330</v>
      </c>
      <c r="J1" t="s">
        <v>330</v>
      </c>
      <c r="K1" t="s">
        <v>330</v>
      </c>
      <c r="S1" t="s">
        <v>340</v>
      </c>
    </row>
    <row r="2" spans="1:20" x14ac:dyDescent="0.25">
      <c r="A2" t="s">
        <v>211</v>
      </c>
      <c r="B2" s="13" t="s">
        <v>52</v>
      </c>
      <c r="C2" s="13" t="s">
        <v>74</v>
      </c>
      <c r="D2" s="13" t="s">
        <v>76</v>
      </c>
      <c r="E2" s="13" t="s">
        <v>3</v>
      </c>
      <c r="G2" s="13"/>
      <c r="H2" s="13" t="s">
        <v>73</v>
      </c>
      <c r="I2" s="13" t="s">
        <v>77</v>
      </c>
      <c r="J2" s="13" t="s">
        <v>78</v>
      </c>
      <c r="K2" s="13" t="s">
        <v>79</v>
      </c>
      <c r="L2" s="89"/>
    </row>
    <row r="3" spans="1:20" x14ac:dyDescent="0.25">
      <c r="A3" t="s">
        <v>81</v>
      </c>
      <c r="E3" t="s">
        <v>82</v>
      </c>
      <c r="I3">
        <v>1</v>
      </c>
      <c r="J3" t="s">
        <v>83</v>
      </c>
      <c r="K3" t="s">
        <v>337</v>
      </c>
      <c r="M3" t="s">
        <v>91</v>
      </c>
      <c r="N3" t="s">
        <v>92</v>
      </c>
      <c r="O3" t="s">
        <v>93</v>
      </c>
      <c r="P3" t="s">
        <v>94</v>
      </c>
    </row>
    <row r="4" spans="1:20" x14ac:dyDescent="0.25">
      <c r="A4" t="s">
        <v>148</v>
      </c>
      <c r="I4" t="s">
        <v>344</v>
      </c>
      <c r="J4" t="s">
        <v>335</v>
      </c>
      <c r="K4" t="s">
        <v>400</v>
      </c>
      <c r="M4" t="s">
        <v>403</v>
      </c>
      <c r="N4" t="s">
        <v>341</v>
      </c>
      <c r="O4" t="s">
        <v>341</v>
      </c>
    </row>
    <row r="5" spans="1:20" x14ac:dyDescent="0.25">
      <c r="A5" t="s">
        <v>212</v>
      </c>
      <c r="I5" t="s">
        <v>99</v>
      </c>
      <c r="J5" t="s">
        <v>96</v>
      </c>
      <c r="K5" t="s">
        <v>401</v>
      </c>
      <c r="M5" t="s">
        <v>345</v>
      </c>
      <c r="N5" t="s">
        <v>338</v>
      </c>
      <c r="O5" t="s">
        <v>339</v>
      </c>
    </row>
    <row r="6" spans="1:20" s="4" customFormat="1" ht="15.75" thickBot="1" x14ac:dyDescent="0.3">
      <c r="A6" s="4" t="s">
        <v>349</v>
      </c>
      <c r="C6" s="4" t="s">
        <v>331</v>
      </c>
      <c r="D6" s="4" t="s">
        <v>332</v>
      </c>
      <c r="E6" s="4" t="s">
        <v>350</v>
      </c>
      <c r="F6" s="4" t="s">
        <v>226</v>
      </c>
      <c r="G6" s="4" t="s">
        <v>399</v>
      </c>
      <c r="J6" s="4" t="s">
        <v>333</v>
      </c>
      <c r="K6" s="4" t="s">
        <v>391</v>
      </c>
      <c r="L6" s="93"/>
      <c r="M6" s="4" t="s">
        <v>259</v>
      </c>
      <c r="N6" s="4" t="s">
        <v>334</v>
      </c>
      <c r="O6" s="4" t="s">
        <v>225</v>
      </c>
      <c r="P6" s="4" t="s">
        <v>275</v>
      </c>
      <c r="Q6" s="4" t="s">
        <v>342</v>
      </c>
      <c r="R6" s="4" t="s">
        <v>343</v>
      </c>
      <c r="S6" s="4" t="s">
        <v>402</v>
      </c>
      <c r="T6" s="4" t="s">
        <v>405</v>
      </c>
    </row>
    <row r="7" spans="1:20" ht="15.75" hidden="1" thickTop="1" x14ac:dyDescent="0.25">
      <c r="A7">
        <v>1</v>
      </c>
      <c r="B7" t="s">
        <v>34</v>
      </c>
      <c r="C7" t="s">
        <v>12</v>
      </c>
      <c r="D7" t="s">
        <v>12</v>
      </c>
      <c r="E7">
        <f>_xlfn.XLOOKUP(A7,PeriodMap!$A$2:$A$45,PeriodMap!$B$2:$B$45)</f>
        <v>2023</v>
      </c>
      <c r="F7" t="s">
        <v>398</v>
      </c>
      <c r="G7" t="s">
        <v>406</v>
      </c>
      <c r="H7" t="s">
        <v>6</v>
      </c>
      <c r="I7">
        <f>IFERROR(_xlfn.XLOOKUP(_xlfn.CONCAT(B7,C7,D7,E7+1),EC_Transfers!$J$2:$J$1999,EC_Transfers!$G$2:$G$1999),0)</f>
        <v>2.6248298320000001</v>
      </c>
      <c r="J7">
        <f>IFERROR(_xlfn.XLOOKUP(_xlfn.CONCAT(B7,C7,D7,E7+1),EC_Transfers!$J$2:$J$1999,EC_Transfers!$H$2:$H$1999),0)</f>
        <v>0.14930632299999999</v>
      </c>
      <c r="K7">
        <f>IFERROR(_xlfn.XLOOKUP(_xlfn.CONCAT(B7,C7,D7,2024),EC_Transfers!$J$2:$J$1999,EC_Transfers!$I$2:$I$1999)*1000,0)</f>
        <v>-1000</v>
      </c>
      <c r="M7" s="47">
        <f t="shared" ref="M7:M31" si="0">I7/1000</f>
        <v>2.6248298320000001E-3</v>
      </c>
      <c r="N7">
        <v>0</v>
      </c>
      <c r="O7" t="s">
        <v>336</v>
      </c>
      <c r="P7" t="s">
        <v>329</v>
      </c>
      <c r="Q7" t="b">
        <v>1</v>
      </c>
      <c r="R7" t="b">
        <v>0</v>
      </c>
      <c r="S7" s="70">
        <v>500</v>
      </c>
      <c r="T7" s="70">
        <f>IF(E7=2023,25,50)</f>
        <v>25</v>
      </c>
    </row>
    <row r="8" spans="1:20" ht="15.75" hidden="1" thickTop="1" x14ac:dyDescent="0.25">
      <c r="A8">
        <v>1</v>
      </c>
      <c r="B8" t="s">
        <v>34</v>
      </c>
      <c r="C8" t="s">
        <v>11</v>
      </c>
      <c r="D8" t="s">
        <v>11</v>
      </c>
      <c r="E8">
        <f>_xlfn.XLOOKUP(A8,PeriodMap!$A$2:$A$45,PeriodMap!$B$2:$B$45)</f>
        <v>2023</v>
      </c>
      <c r="F8" t="s">
        <v>398</v>
      </c>
      <c r="G8" t="s">
        <v>406</v>
      </c>
      <c r="H8" t="s">
        <v>6</v>
      </c>
      <c r="I8">
        <f>IFERROR(_xlfn.XLOOKUP(_xlfn.CONCAT(B8,C8,D8,E8+1),EC_Transfers!$J$2:$J$1999,EC_Transfers!$G$2:$G$1999),0)</f>
        <v>1.8783627890000001</v>
      </c>
      <c r="J8">
        <f>IFERROR(_xlfn.XLOOKUP(_xlfn.CONCAT(B8,C8,D8,E8+1),EC_Transfers!$J$2:$J$1999,EC_Transfers!$H$2:$H$1999),0)</f>
        <v>0.12258155699999999</v>
      </c>
      <c r="K8">
        <f>IFERROR(_xlfn.XLOOKUP(_xlfn.CONCAT(B8,C8,D8,2024),EC_Transfers!$J$2:$J$1999,EC_Transfers!$I$2:$I$1999)*1000,0)</f>
        <v>-1000</v>
      </c>
      <c r="M8">
        <f t="shared" si="0"/>
        <v>1.8783627890000001E-3</v>
      </c>
      <c r="N8">
        <v>0</v>
      </c>
      <c r="O8" t="s">
        <v>336</v>
      </c>
      <c r="P8" t="s">
        <v>329</v>
      </c>
      <c r="Q8" t="b">
        <v>1</v>
      </c>
      <c r="R8" t="b">
        <v>0</v>
      </c>
      <c r="S8" s="70">
        <v>500</v>
      </c>
      <c r="T8" s="70">
        <f t="shared" ref="T8:T31" si="1">IF(E8=2023,25,50)</f>
        <v>25</v>
      </c>
    </row>
    <row r="9" spans="1:20" ht="15.75" hidden="1" thickTop="1" x14ac:dyDescent="0.25">
      <c r="A9">
        <v>1</v>
      </c>
      <c r="B9" t="s">
        <v>34</v>
      </c>
      <c r="C9" t="s">
        <v>8</v>
      </c>
      <c r="D9" t="s">
        <v>8</v>
      </c>
      <c r="E9">
        <f>_xlfn.XLOOKUP(A9,PeriodMap!$A$2:$A$45,PeriodMap!$B$2:$B$45)</f>
        <v>2023</v>
      </c>
      <c r="F9" t="s">
        <v>398</v>
      </c>
      <c r="G9" t="s">
        <v>406</v>
      </c>
      <c r="H9" t="s">
        <v>6</v>
      </c>
      <c r="I9">
        <f>IFERROR(_xlfn.XLOOKUP(_xlfn.CONCAT(B9,C9,D9,E9+1),EC_Transfers!$J$2:$J$1999,EC_Transfers!$G$2:$G$1999),0)</f>
        <v>2.8361182519999999</v>
      </c>
      <c r="J9">
        <f>IFERROR(_xlfn.XLOOKUP(_xlfn.CONCAT(B9,C9,D9,E9+1),EC_Transfers!$J$2:$J$1999,EC_Transfers!$H$2:$H$1999),0)</f>
        <v>0.106457711</v>
      </c>
      <c r="K9">
        <f>IFERROR(_xlfn.XLOOKUP(_xlfn.CONCAT(B9,C9,D9,2024),EC_Transfers!$J$2:$J$1999,EC_Transfers!$I$2:$I$1999)*1000,0)</f>
        <v>-1000</v>
      </c>
      <c r="M9">
        <f t="shared" si="0"/>
        <v>2.8361182519999997E-3</v>
      </c>
      <c r="N9">
        <v>0</v>
      </c>
      <c r="O9" t="s">
        <v>336</v>
      </c>
      <c r="P9" t="s">
        <v>329</v>
      </c>
      <c r="Q9" t="b">
        <v>1</v>
      </c>
      <c r="R9" t="b">
        <v>0</v>
      </c>
      <c r="S9" s="70">
        <v>500</v>
      </c>
      <c r="T9" s="70">
        <f t="shared" si="1"/>
        <v>25</v>
      </c>
    </row>
    <row r="10" spans="1:20" ht="15.75" hidden="1" thickTop="1" x14ac:dyDescent="0.25">
      <c r="A10">
        <v>1</v>
      </c>
      <c r="B10" t="s">
        <v>34</v>
      </c>
      <c r="C10" t="s">
        <v>10</v>
      </c>
      <c r="D10" t="s">
        <v>10</v>
      </c>
      <c r="E10">
        <f>_xlfn.XLOOKUP(A10,PeriodMap!$A$2:$A$45,PeriodMap!$B$2:$B$45)</f>
        <v>2023</v>
      </c>
      <c r="F10" t="s">
        <v>398</v>
      </c>
      <c r="G10" t="s">
        <v>406</v>
      </c>
      <c r="H10" t="s">
        <v>6</v>
      </c>
      <c r="I10">
        <f>IFERROR(_xlfn.XLOOKUP(_xlfn.CONCAT(B10,C10,D10,E10+1),EC_Transfers!$J$2:$J$1999,EC_Transfers!$G$2:$G$1999),0)</f>
        <v>1.827294889</v>
      </c>
      <c r="J10">
        <f>IFERROR(_xlfn.XLOOKUP(_xlfn.CONCAT(B10,C10,D10,E10+1),EC_Transfers!$J$2:$J$1999,EC_Transfers!$H$2:$H$1999),0)</f>
        <v>0.17367141</v>
      </c>
      <c r="K10">
        <f>IFERROR(_xlfn.XLOOKUP(_xlfn.CONCAT(B10,C10,D10,2024),EC_Transfers!$J$2:$J$1999,EC_Transfers!$I$2:$I$1999)*1000,0)</f>
        <v>-1000</v>
      </c>
      <c r="M10">
        <f t="shared" si="0"/>
        <v>1.8272948890000001E-3</v>
      </c>
      <c r="N10">
        <v>0</v>
      </c>
      <c r="O10" t="s">
        <v>336</v>
      </c>
      <c r="P10" t="s">
        <v>329</v>
      </c>
      <c r="Q10" t="b">
        <v>1</v>
      </c>
      <c r="R10" t="b">
        <v>0</v>
      </c>
      <c r="S10" s="70">
        <v>500</v>
      </c>
      <c r="T10" s="70">
        <f t="shared" si="1"/>
        <v>25</v>
      </c>
    </row>
    <row r="11" spans="1:20" s="19" customFormat="1" ht="15.75" hidden="1" thickTop="1" x14ac:dyDescent="0.25">
      <c r="A11" s="19">
        <v>1</v>
      </c>
      <c r="B11" s="19" t="s">
        <v>34</v>
      </c>
      <c r="C11" s="19" t="s">
        <v>9</v>
      </c>
      <c r="D11" s="19" t="s">
        <v>9</v>
      </c>
      <c r="E11">
        <f>_xlfn.XLOOKUP(A11,PeriodMap!$A$2:$A$45,PeriodMap!$B$2:$B$45)</f>
        <v>2023</v>
      </c>
      <c r="F11" s="19" t="s">
        <v>398</v>
      </c>
      <c r="G11" s="19" t="s">
        <v>406</v>
      </c>
      <c r="H11" s="19" t="s">
        <v>6</v>
      </c>
      <c r="I11" s="19">
        <f>IFERROR(_xlfn.XLOOKUP(_xlfn.CONCAT(B11,C11,D11,E11+1),EC_Transfers!$J$2:$J$1999,EC_Transfers!$G$2:$G$1999),0)</f>
        <v>4.6461250850000004</v>
      </c>
      <c r="J11" s="19">
        <f>IFERROR(_xlfn.XLOOKUP(_xlfn.CONCAT(B11,C11,D11,E11+1),EC_Transfers!$J$2:$J$1999,EC_Transfers!$H$2:$H$1999),0)</f>
        <v>0.15154467499999999</v>
      </c>
      <c r="K11" s="19">
        <f>IFERROR(_xlfn.XLOOKUP(_xlfn.CONCAT(B11,C11,D11,2024),EC_Transfers!$J$2:$J$1999,EC_Transfers!$I$2:$I$1999)*1000,0)</f>
        <v>-1000</v>
      </c>
      <c r="L11" s="90"/>
      <c r="M11" s="19">
        <f t="shared" si="0"/>
        <v>4.6461250850000002E-3</v>
      </c>
      <c r="N11" s="19">
        <v>0</v>
      </c>
      <c r="O11" s="19" t="s">
        <v>336</v>
      </c>
      <c r="P11" s="19" t="s">
        <v>329</v>
      </c>
      <c r="Q11" s="19" t="b">
        <v>1</v>
      </c>
      <c r="R11" s="19" t="b">
        <v>0</v>
      </c>
      <c r="S11" s="71">
        <v>500</v>
      </c>
      <c r="T11" s="71">
        <f t="shared" si="1"/>
        <v>25</v>
      </c>
    </row>
    <row r="12" spans="1:20" ht="15.75" hidden="1" thickTop="1" x14ac:dyDescent="0.25">
      <c r="A12">
        <v>1</v>
      </c>
      <c r="B12" t="s">
        <v>34</v>
      </c>
      <c r="C12" t="s">
        <v>12</v>
      </c>
      <c r="D12" t="s">
        <v>11</v>
      </c>
      <c r="E12">
        <f>_xlfn.XLOOKUP(A12,PeriodMap!$A$2:$A$45,PeriodMap!$B$2:$B$45)</f>
        <v>2023</v>
      </c>
      <c r="F12" t="s">
        <v>398</v>
      </c>
      <c r="G12" t="s">
        <v>404</v>
      </c>
      <c r="H12" t="s">
        <v>6</v>
      </c>
      <c r="I12">
        <f>IFERROR(_xlfn.XLOOKUP(_xlfn.CONCAT(B12,C12,D12,E12+1),EC_Transfers!$J$2:$J$1999,EC_Transfers!$G$2:$G$1999),0)</f>
        <v>0.50994571399999999</v>
      </c>
      <c r="J12">
        <f>IFERROR(_xlfn.XLOOKUP(_xlfn.CONCAT(B12,C12,D12,E12+1),EC_Transfers!$J$2:$J$1999,EC_Transfers!$H$2:$H$1999),0)</f>
        <v>3.5000000000000003E-2</v>
      </c>
      <c r="K12">
        <f>IFERROR(_xlfn.XLOOKUP(_xlfn.CONCAT(B12,C12,D12,2024),EC_Transfers!$J$2:$J$1999,EC_Transfers!$I$2:$I$1999)*1000,0)</f>
        <v>36720</v>
      </c>
      <c r="M12">
        <f t="shared" si="0"/>
        <v>5.09945714E-4</v>
      </c>
      <c r="N12">
        <f>IFERROR(_xlfn.XLOOKUP(_xlfn.CONCAT(B12,C12,D12,E12+1),EC_Transfers!$J$2:$J$1999,EC_Transfers!$I$2:$I$1999)*1000,0)-IFERROR(_xlfn.XLOOKUP(_xlfn.CONCAT(B12,C12,D12,2024),EC_Transfers!$J$2:$J$1999,EC_Transfers!$I$2:$I$1999)*1000,0)</f>
        <v>0</v>
      </c>
      <c r="O12">
        <f>N12</f>
        <v>0</v>
      </c>
      <c r="P12" t="s">
        <v>329</v>
      </c>
      <c r="Q12" t="b">
        <v>1</v>
      </c>
      <c r="R12" t="b">
        <v>0</v>
      </c>
      <c r="S12" s="70">
        <v>950</v>
      </c>
      <c r="T12" s="70">
        <f t="shared" si="1"/>
        <v>25</v>
      </c>
    </row>
    <row r="13" spans="1:20" ht="15.75" hidden="1" thickTop="1" x14ac:dyDescent="0.25">
      <c r="A13">
        <v>1</v>
      </c>
      <c r="B13" t="s">
        <v>34</v>
      </c>
      <c r="C13" t="s">
        <v>11</v>
      </c>
      <c r="D13" t="s">
        <v>8</v>
      </c>
      <c r="E13">
        <f>_xlfn.XLOOKUP(A13,PeriodMap!$A$2:$A$45,PeriodMap!$B$2:$B$45)</f>
        <v>2023</v>
      </c>
      <c r="F13" t="s">
        <v>398</v>
      </c>
      <c r="G13" t="s">
        <v>404</v>
      </c>
      <c r="H13" t="s">
        <v>6</v>
      </c>
      <c r="I13">
        <f>IFERROR(_xlfn.XLOOKUP(_xlfn.CONCAT(B13,C13,D13,E13+1),EC_Transfers!$J$2:$J$1999,EC_Transfers!$G$2:$G$1999),0)</f>
        <v>0.50994571399999999</v>
      </c>
      <c r="J13">
        <f>IFERROR(_xlfn.XLOOKUP(_xlfn.CONCAT(B13,C13,D13,E13+1),EC_Transfers!$J$2:$J$1999,EC_Transfers!$H$2:$H$1999),0)</f>
        <v>3.5000000000000003E-2</v>
      </c>
      <c r="K13" s="70">
        <f>IFERROR(_xlfn.XLOOKUP(_xlfn.CONCAT(B13,C13,D13,2024),EC_Transfers!$J$2:$J$1999,EC_Transfers!$I$2:$I$1999)*1000,0)-4200</f>
        <v>18120</v>
      </c>
      <c r="M13">
        <f t="shared" si="0"/>
        <v>5.09945714E-4</v>
      </c>
      <c r="N13" s="72">
        <f>IFERROR(_xlfn.XLOOKUP(_xlfn.CONCAT(B13,C13,D13,E13+1),EC_Transfers!$J$2:$J$1999,EC_Transfers!$I$2:$I$1999)*1000,0)-IFERROR(_xlfn.XLOOKUP(_xlfn.CONCAT(B13,C13,D13,2024),EC_Transfers!$J$2:$J$1999,EC_Transfers!$I$2:$I$1999)*1000,0)</f>
        <v>0</v>
      </c>
      <c r="O13" s="72">
        <f t="shared" ref="O13:O31" si="2">N13</f>
        <v>0</v>
      </c>
      <c r="P13" t="s">
        <v>329</v>
      </c>
      <c r="Q13" t="b">
        <v>1</v>
      </c>
      <c r="R13" t="b">
        <v>0</v>
      </c>
      <c r="S13" s="70">
        <v>1150</v>
      </c>
      <c r="T13" s="70">
        <f t="shared" si="1"/>
        <v>25</v>
      </c>
    </row>
    <row r="14" spans="1:20" ht="15.75" hidden="1" thickTop="1" x14ac:dyDescent="0.25">
      <c r="A14">
        <v>1</v>
      </c>
      <c r="B14" t="s">
        <v>34</v>
      </c>
      <c r="C14" t="s">
        <v>8</v>
      </c>
      <c r="D14" t="s">
        <v>10</v>
      </c>
      <c r="E14">
        <f>_xlfn.XLOOKUP(A14,PeriodMap!$A$2:$A$45,PeriodMap!$B$2:$B$45)</f>
        <v>2023</v>
      </c>
      <c r="F14" t="s">
        <v>398</v>
      </c>
      <c r="G14" t="s">
        <v>404</v>
      </c>
      <c r="H14" t="s">
        <v>6</v>
      </c>
      <c r="I14">
        <f>IFERROR(_xlfn.XLOOKUP(_xlfn.CONCAT(B14,C14,D14,E14+1),EC_Transfers!$J$2:$J$1999,EC_Transfers!$G$2:$G$1999),0)</f>
        <v>0.50994571399999999</v>
      </c>
      <c r="J14">
        <f>IFERROR(_xlfn.XLOOKUP(_xlfn.CONCAT(B14,C14,D14,E14+1),EC_Transfers!$J$2:$J$1999,EC_Transfers!$H$2:$H$1999),0)</f>
        <v>3.5000000000000003E-2</v>
      </c>
      <c r="K14">
        <f>IFERROR(_xlfn.XLOOKUP(_xlfn.CONCAT(B14,C14,D14,2024),EC_Transfers!$J$2:$J$1999,EC_Transfers!$I$2:$I$1999)*1000,0)</f>
        <v>5830</v>
      </c>
      <c r="M14">
        <f t="shared" si="0"/>
        <v>5.09945714E-4</v>
      </c>
      <c r="N14" s="72">
        <f>IFERROR(_xlfn.XLOOKUP(_xlfn.CONCAT(B14,C14,D14,E14+1),EC_Transfers!$J$2:$J$1999,EC_Transfers!$I$2:$I$1999)*1000,0)-IFERROR(_xlfn.XLOOKUP(_xlfn.CONCAT(B14,C14,D14,2024),EC_Transfers!$J$2:$J$1999,EC_Transfers!$I$2:$I$1999)*1000,0)</f>
        <v>0</v>
      </c>
      <c r="O14" s="72">
        <f t="shared" si="2"/>
        <v>0</v>
      </c>
      <c r="P14" t="s">
        <v>329</v>
      </c>
      <c r="Q14" t="b">
        <v>1</v>
      </c>
      <c r="R14" t="b">
        <v>0</v>
      </c>
      <c r="S14" s="70">
        <v>1600</v>
      </c>
      <c r="T14" s="70">
        <f t="shared" si="1"/>
        <v>25</v>
      </c>
    </row>
    <row r="15" spans="1:20" ht="15.75" hidden="1" thickTop="1" x14ac:dyDescent="0.25">
      <c r="A15">
        <v>1</v>
      </c>
      <c r="B15" t="s">
        <v>34</v>
      </c>
      <c r="C15" t="s">
        <v>10</v>
      </c>
      <c r="D15" t="s">
        <v>9</v>
      </c>
      <c r="E15">
        <f>_xlfn.XLOOKUP(A15,PeriodMap!$A$2:$A$45,PeriodMap!$B$2:$B$45)</f>
        <v>2023</v>
      </c>
      <c r="F15" t="s">
        <v>398</v>
      </c>
      <c r="G15" t="s">
        <v>404</v>
      </c>
      <c r="H15" t="s">
        <v>6</v>
      </c>
      <c r="I15">
        <f>IFERROR(_xlfn.XLOOKUP(_xlfn.CONCAT(B15,C15,D15,E15+1),EC_Transfers!$J$2:$J$1999,EC_Transfers!$G$2:$G$1999),0)</f>
        <v>0.50994571399999999</v>
      </c>
      <c r="J15">
        <f>IFERROR(_xlfn.XLOOKUP(_xlfn.CONCAT(B15,C15,D15,E15+1),EC_Transfers!$J$2:$J$1999,EC_Transfers!$H$2:$H$1999),0)</f>
        <v>3.5000000000000003E-2</v>
      </c>
      <c r="K15" s="70">
        <f>IFERROR(_xlfn.XLOOKUP(_xlfn.CONCAT(B15,C15,D15,2024),EC_Transfers!$J$2:$J$1999,EC_Transfers!$I$2:$I$1999)*1000,0)-90</f>
        <v>2860</v>
      </c>
      <c r="M15">
        <f t="shared" si="0"/>
        <v>5.09945714E-4</v>
      </c>
      <c r="N15" s="72">
        <f>IFERROR(_xlfn.XLOOKUP(_xlfn.CONCAT(B15,C15,D15,E15+1),EC_Transfers!$J$2:$J$1999,EC_Transfers!$I$2:$I$1999)*1000,0)-IFERROR(_xlfn.XLOOKUP(_xlfn.CONCAT(B15,C15,D15,2024),EC_Transfers!$J$2:$J$1999,EC_Transfers!$I$2:$I$1999)*1000,0)</f>
        <v>0</v>
      </c>
      <c r="O15" s="72">
        <f t="shared" si="2"/>
        <v>0</v>
      </c>
      <c r="P15" t="s">
        <v>329</v>
      </c>
      <c r="Q15" t="b">
        <v>1</v>
      </c>
      <c r="R15" t="b">
        <v>0</v>
      </c>
      <c r="S15" s="70">
        <v>1350</v>
      </c>
      <c r="T15" s="70">
        <f t="shared" si="1"/>
        <v>25</v>
      </c>
    </row>
    <row r="16" spans="1:20" ht="15.75" hidden="1" thickTop="1" x14ac:dyDescent="0.25">
      <c r="A16">
        <v>1</v>
      </c>
      <c r="B16" t="s">
        <v>34</v>
      </c>
      <c r="C16" t="s">
        <v>9</v>
      </c>
      <c r="D16" t="s">
        <v>12</v>
      </c>
      <c r="E16">
        <f>_xlfn.XLOOKUP(A16,PeriodMap!$A$2:$A$45,PeriodMap!$B$2:$B$45)</f>
        <v>2023</v>
      </c>
      <c r="F16" t="s">
        <v>398</v>
      </c>
      <c r="G16" t="s">
        <v>404</v>
      </c>
      <c r="H16" t="s">
        <v>6</v>
      </c>
      <c r="I16">
        <f>IFERROR(_xlfn.XLOOKUP(_xlfn.CONCAT(B16,C16,D16,E16+1),EC_Transfers!$J$2:$J$1999,EC_Transfers!$G$2:$G$1999),0)</f>
        <v>0.50994571399999999</v>
      </c>
      <c r="J16">
        <f>IFERROR(_xlfn.XLOOKUP(_xlfn.CONCAT(B16,C16,D16,E16+1),EC_Transfers!$J$2:$J$1999,EC_Transfers!$H$2:$H$1999),0)</f>
        <v>3.5000000000000003E-2</v>
      </c>
      <c r="K16">
        <f>IFERROR(_xlfn.XLOOKUP(_xlfn.CONCAT(B16,C16,D16,2024),EC_Transfers!$J$2:$J$1999,EC_Transfers!$I$2:$I$1999)*1000,0)</f>
        <v>3000</v>
      </c>
      <c r="M16">
        <f t="shared" si="0"/>
        <v>5.09945714E-4</v>
      </c>
      <c r="N16" s="72">
        <f>IFERROR(_xlfn.XLOOKUP(_xlfn.CONCAT(B16,C16,D16,E16+1),EC_Transfers!$J$2:$J$1999,EC_Transfers!$I$2:$I$1999)*1000,0)-IFERROR(_xlfn.XLOOKUP(_xlfn.CONCAT(B16,C16,D16,2024),EC_Transfers!$J$2:$J$1999,EC_Transfers!$I$2:$I$1999)*1000,0)</f>
        <v>0</v>
      </c>
      <c r="O16" s="72">
        <f t="shared" si="2"/>
        <v>0</v>
      </c>
      <c r="P16" t="s">
        <v>329</v>
      </c>
      <c r="Q16" t="b">
        <v>1</v>
      </c>
      <c r="R16" t="b">
        <v>0</v>
      </c>
      <c r="S16" s="70">
        <v>2150</v>
      </c>
      <c r="T16" s="70">
        <f t="shared" si="1"/>
        <v>25</v>
      </c>
    </row>
    <row r="17" spans="1:20" ht="15.75" hidden="1" thickTop="1" x14ac:dyDescent="0.25">
      <c r="A17">
        <v>1</v>
      </c>
      <c r="B17" t="s">
        <v>34</v>
      </c>
      <c r="C17" t="s">
        <v>12</v>
      </c>
      <c r="D17" t="s">
        <v>8</v>
      </c>
      <c r="E17">
        <f>_xlfn.XLOOKUP(A17,PeriodMap!$A$2:$A$45,PeriodMap!$B$2:$B$45)</f>
        <v>2023</v>
      </c>
      <c r="F17" t="s">
        <v>398</v>
      </c>
      <c r="G17" t="s">
        <v>404</v>
      </c>
      <c r="H17" t="s">
        <v>6</v>
      </c>
      <c r="I17">
        <f>IFERROR(_xlfn.XLOOKUP(_xlfn.CONCAT(B17,C17,D17,E17+1),EC_Transfers!$J$2:$J$1999,EC_Transfers!$G$2:$G$1999),0)</f>
        <v>0.50994571399999999</v>
      </c>
      <c r="J17">
        <f>IFERROR(_xlfn.XLOOKUP(_xlfn.CONCAT(B17,C17,D17,E17+1),EC_Transfers!$J$2:$J$1999,EC_Transfers!$H$2:$H$1999),0)</f>
        <v>3.5000000000000003E-2</v>
      </c>
      <c r="K17">
        <f>IFERROR(_xlfn.XLOOKUP(_xlfn.CONCAT(B17,C17,D17,2024),EC_Transfers!$J$2:$J$1999,EC_Transfers!$I$2:$I$1999)*1000,0)</f>
        <v>0</v>
      </c>
      <c r="M17">
        <f t="shared" si="0"/>
        <v>5.09945714E-4</v>
      </c>
      <c r="N17" s="72">
        <f>IFERROR(_xlfn.XLOOKUP(_xlfn.CONCAT(B17,C17,D17,E17+1),EC_Transfers!$J$2:$J$1999,EC_Transfers!$I$2:$I$1999)*1000,0)-IFERROR(_xlfn.XLOOKUP(_xlfn.CONCAT(B17,C17,D17,2024),EC_Transfers!$J$2:$J$1999,EC_Transfers!$I$2:$I$1999)*1000,0)</f>
        <v>0</v>
      </c>
      <c r="O17" s="72">
        <f t="shared" si="2"/>
        <v>0</v>
      </c>
      <c r="P17" t="s">
        <v>329</v>
      </c>
      <c r="Q17" t="b">
        <v>1</v>
      </c>
      <c r="R17" t="b">
        <v>0</v>
      </c>
      <c r="S17" s="70">
        <v>1950</v>
      </c>
      <c r="T17" s="70">
        <f t="shared" si="1"/>
        <v>25</v>
      </c>
    </row>
    <row r="18" spans="1:20" ht="15.75" hidden="1" thickTop="1" x14ac:dyDescent="0.25">
      <c r="A18">
        <v>1</v>
      </c>
      <c r="B18" t="s">
        <v>34</v>
      </c>
      <c r="C18" t="s">
        <v>11</v>
      </c>
      <c r="D18" t="s">
        <v>10</v>
      </c>
      <c r="E18">
        <f>_xlfn.XLOOKUP(A18,PeriodMap!$A$2:$A$45,PeriodMap!$B$2:$B$45)</f>
        <v>2023</v>
      </c>
      <c r="F18" t="s">
        <v>398</v>
      </c>
      <c r="G18" t="s">
        <v>404</v>
      </c>
      <c r="H18" t="s">
        <v>6</v>
      </c>
      <c r="I18">
        <f>IFERROR(_xlfn.XLOOKUP(_xlfn.CONCAT(B18,C18,D18,E18+1),EC_Transfers!$J$2:$J$1999,EC_Transfers!$G$2:$G$1999),0)</f>
        <v>0.50994571399999999</v>
      </c>
      <c r="J18">
        <f>IFERROR(_xlfn.XLOOKUP(_xlfn.CONCAT(B18,C18,D18,E18+1),EC_Transfers!$J$2:$J$1999,EC_Transfers!$H$2:$H$1999),0)</f>
        <v>3.5000000000000003E-2</v>
      </c>
      <c r="K18">
        <f>IFERROR(_xlfn.XLOOKUP(_xlfn.CONCAT(B18,C18,D18,2024),EC_Transfers!$J$2:$J$1999,EC_Transfers!$I$2:$I$1999)*1000,0)</f>
        <v>21190</v>
      </c>
      <c r="M18">
        <f t="shared" si="0"/>
        <v>5.09945714E-4</v>
      </c>
      <c r="N18" s="72">
        <f>IFERROR(_xlfn.XLOOKUP(_xlfn.CONCAT(B18,C18,D18,E18+1),EC_Transfers!$J$2:$J$1999,EC_Transfers!$I$2:$I$1999)*1000,0)-IFERROR(_xlfn.XLOOKUP(_xlfn.CONCAT(B18,C18,D18,2024),EC_Transfers!$J$2:$J$1999,EC_Transfers!$I$2:$I$1999)*1000,0)</f>
        <v>0</v>
      </c>
      <c r="O18" s="72">
        <f t="shared" si="2"/>
        <v>0</v>
      </c>
      <c r="P18" t="s">
        <v>329</v>
      </c>
      <c r="Q18" t="b">
        <v>1</v>
      </c>
      <c r="R18" t="b">
        <v>0</v>
      </c>
      <c r="S18" s="70">
        <v>1300</v>
      </c>
      <c r="T18" s="70">
        <f t="shared" si="1"/>
        <v>25</v>
      </c>
    </row>
    <row r="19" spans="1:20" ht="15.75" hidden="1" thickTop="1" x14ac:dyDescent="0.25">
      <c r="A19">
        <v>1</v>
      </c>
      <c r="B19" t="s">
        <v>34</v>
      </c>
      <c r="C19" t="s">
        <v>8</v>
      </c>
      <c r="D19" t="s">
        <v>9</v>
      </c>
      <c r="E19">
        <f>_xlfn.XLOOKUP(A19,PeriodMap!$A$2:$A$45,PeriodMap!$B$2:$B$45)</f>
        <v>2023</v>
      </c>
      <c r="F19" t="s">
        <v>398</v>
      </c>
      <c r="G19" t="s">
        <v>404</v>
      </c>
      <c r="H19" t="s">
        <v>6</v>
      </c>
      <c r="I19">
        <f>IFERROR(_xlfn.XLOOKUP(_xlfn.CONCAT(B19,C19,D19,E19+1),EC_Transfers!$J$2:$J$1999,EC_Transfers!$G$2:$G$1999),0)</f>
        <v>0.50994571399999999</v>
      </c>
      <c r="J19">
        <f>IFERROR(_xlfn.XLOOKUP(_xlfn.CONCAT(B19,C19,D19,E19+1),EC_Transfers!$J$2:$J$1999,EC_Transfers!$H$2:$H$1999),0)</f>
        <v>3.5000000000000003E-2</v>
      </c>
      <c r="K19">
        <f>IFERROR(_xlfn.XLOOKUP(_xlfn.CONCAT(B19,C19,D19,2024),EC_Transfers!$J$2:$J$1999,EC_Transfers!$I$2:$I$1999)*1000,0)</f>
        <v>0</v>
      </c>
      <c r="M19">
        <f t="shared" si="0"/>
        <v>5.09945714E-4</v>
      </c>
      <c r="N19" s="72">
        <f>IFERROR(_xlfn.XLOOKUP(_xlfn.CONCAT(B19,C19,D19,E19+1),EC_Transfers!$J$2:$J$1999,EC_Transfers!$I$2:$I$1999)*1000,0)-IFERROR(_xlfn.XLOOKUP(_xlfn.CONCAT(B19,C19,D19,2024),EC_Transfers!$J$2:$J$1999,EC_Transfers!$I$2:$I$1999)*1000,0)</f>
        <v>0</v>
      </c>
      <c r="O19" s="72">
        <f t="shared" si="2"/>
        <v>0</v>
      </c>
      <c r="P19" t="s">
        <v>329</v>
      </c>
      <c r="Q19" t="b">
        <v>1</v>
      </c>
      <c r="R19" t="b">
        <v>0</v>
      </c>
      <c r="S19" s="70">
        <v>3000</v>
      </c>
      <c r="T19" s="70">
        <f t="shared" si="1"/>
        <v>25</v>
      </c>
    </row>
    <row r="20" spans="1:20" ht="15.75" hidden="1" thickTop="1" x14ac:dyDescent="0.25">
      <c r="A20">
        <v>1</v>
      </c>
      <c r="B20" t="s">
        <v>34</v>
      </c>
      <c r="C20" t="s">
        <v>10</v>
      </c>
      <c r="D20" t="s">
        <v>12</v>
      </c>
      <c r="E20">
        <f>_xlfn.XLOOKUP(A20,PeriodMap!$A$2:$A$45,PeriodMap!$B$2:$B$45)</f>
        <v>2023</v>
      </c>
      <c r="F20" t="s">
        <v>398</v>
      </c>
      <c r="G20" t="s">
        <v>404</v>
      </c>
      <c r="H20" t="s">
        <v>6</v>
      </c>
      <c r="I20">
        <f>IFERROR(_xlfn.XLOOKUP(_xlfn.CONCAT(B20,C20,D20,E20+1),EC_Transfers!$J$2:$J$1999,EC_Transfers!$G$2:$G$1999),0)</f>
        <v>0.50994571399999999</v>
      </c>
      <c r="J20">
        <f>IFERROR(_xlfn.XLOOKUP(_xlfn.CONCAT(B20,C20,D20,E20+1),EC_Transfers!$J$2:$J$1999,EC_Transfers!$H$2:$H$1999),0)</f>
        <v>3.5000000000000003E-2</v>
      </c>
      <c r="K20">
        <f>IFERROR(_xlfn.XLOOKUP(_xlfn.CONCAT(B20,C20,D20,2024),EC_Transfers!$J$2:$J$1999,EC_Transfers!$I$2:$I$1999)*1000,0)</f>
        <v>22530</v>
      </c>
      <c r="M20">
        <f t="shared" si="0"/>
        <v>5.09945714E-4</v>
      </c>
      <c r="N20" s="72">
        <f>IFERROR(_xlfn.XLOOKUP(_xlfn.CONCAT(B20,C20,D20,E20+1),EC_Transfers!$J$2:$J$1999,EC_Transfers!$I$2:$I$1999)*1000,0)-IFERROR(_xlfn.XLOOKUP(_xlfn.CONCAT(B20,C20,D20,2024),EC_Transfers!$J$2:$J$1999,EC_Transfers!$I$2:$I$1999)*1000,0)</f>
        <v>0</v>
      </c>
      <c r="O20" s="72">
        <f t="shared" si="2"/>
        <v>0</v>
      </c>
      <c r="P20" t="s">
        <v>329</v>
      </c>
      <c r="Q20" t="b">
        <v>1</v>
      </c>
      <c r="R20" t="b">
        <v>0</v>
      </c>
      <c r="S20" s="70">
        <v>1350</v>
      </c>
      <c r="T20" s="70">
        <f t="shared" si="1"/>
        <v>25</v>
      </c>
    </row>
    <row r="21" spans="1:20" ht="15.75" hidden="1" thickTop="1" x14ac:dyDescent="0.25">
      <c r="A21">
        <v>1</v>
      </c>
      <c r="B21" t="s">
        <v>34</v>
      </c>
      <c r="C21" t="s">
        <v>9</v>
      </c>
      <c r="D21" t="s">
        <v>11</v>
      </c>
      <c r="E21">
        <f>_xlfn.XLOOKUP(A21,PeriodMap!$A$2:$A$45,PeriodMap!$B$2:$B$45)</f>
        <v>2023</v>
      </c>
      <c r="F21" t="s">
        <v>398</v>
      </c>
      <c r="G21" t="s">
        <v>404</v>
      </c>
      <c r="H21" t="s">
        <v>6</v>
      </c>
      <c r="I21">
        <f>IFERROR(_xlfn.XLOOKUP(_xlfn.CONCAT(B21,C21,D21,E21+1),EC_Transfers!$J$2:$J$1999,EC_Transfers!$G$2:$G$1999),0)</f>
        <v>0.50994571399999999</v>
      </c>
      <c r="J21">
        <f>IFERROR(_xlfn.XLOOKUP(_xlfn.CONCAT(B21,C21,D21,E21+1),EC_Transfers!$J$2:$J$1999,EC_Transfers!$H$2:$H$1999),0)</f>
        <v>3.5000000000000003E-2</v>
      </c>
      <c r="K21">
        <f>IFERROR(_xlfn.XLOOKUP(_xlfn.CONCAT(B21,C21,D21,2024),EC_Transfers!$J$2:$J$1999,EC_Transfers!$I$2:$I$1999)*1000,0)</f>
        <v>0</v>
      </c>
      <c r="M21">
        <f t="shared" si="0"/>
        <v>5.09945714E-4</v>
      </c>
      <c r="N21" s="72">
        <f>IFERROR(_xlfn.XLOOKUP(_xlfn.CONCAT(B21,C21,D21,E21+1),EC_Transfers!$J$2:$J$1999,EC_Transfers!$I$2:$I$1999)*1000,0)-IFERROR(_xlfn.XLOOKUP(_xlfn.CONCAT(B21,C21,D21,2024),EC_Transfers!$J$2:$J$1999,EC_Transfers!$I$2:$I$1999)*1000,0)</f>
        <v>0</v>
      </c>
      <c r="O21" s="72">
        <f t="shared" si="2"/>
        <v>0</v>
      </c>
      <c r="P21" t="s">
        <v>329</v>
      </c>
      <c r="Q21" t="b">
        <v>1</v>
      </c>
      <c r="R21" t="b">
        <v>0</v>
      </c>
      <c r="S21" s="70">
        <v>2400</v>
      </c>
      <c r="T21" s="70">
        <f t="shared" si="1"/>
        <v>25</v>
      </c>
    </row>
    <row r="22" spans="1:20" ht="15.75" hidden="1" thickTop="1" x14ac:dyDescent="0.25">
      <c r="A22">
        <v>1</v>
      </c>
      <c r="B22" t="s">
        <v>34</v>
      </c>
      <c r="C22" t="s">
        <v>12</v>
      </c>
      <c r="D22" t="s">
        <v>10</v>
      </c>
      <c r="E22">
        <f>_xlfn.XLOOKUP(A22,PeriodMap!$A$2:$A$45,PeriodMap!$B$2:$B$45)</f>
        <v>2023</v>
      </c>
      <c r="F22" t="s">
        <v>398</v>
      </c>
      <c r="G22" t="s">
        <v>404</v>
      </c>
      <c r="H22" t="s">
        <v>6</v>
      </c>
      <c r="I22">
        <f>IFERROR(_xlfn.XLOOKUP(_xlfn.CONCAT(B22,C22,D22,E22+1),EC_Transfers!$J$2:$J$1999,EC_Transfers!$G$2:$G$1999),0)</f>
        <v>0.50994571399999999</v>
      </c>
      <c r="J22">
        <f>IFERROR(_xlfn.XLOOKUP(_xlfn.CONCAT(B22,C22,D22,E22+1),EC_Transfers!$J$2:$J$1999,EC_Transfers!$H$2:$H$1999),0)</f>
        <v>3.5000000000000003E-2</v>
      </c>
      <c r="K22">
        <f>IFERROR(_xlfn.XLOOKUP(_xlfn.CONCAT(B22,C22,D22,2024),EC_Transfers!$J$2:$J$1999,EC_Transfers!$I$2:$I$1999)*1000,0)</f>
        <v>19530</v>
      </c>
      <c r="M22">
        <f t="shared" si="0"/>
        <v>5.09945714E-4</v>
      </c>
      <c r="N22" s="72">
        <f>IFERROR(_xlfn.XLOOKUP(_xlfn.CONCAT(B22,C22,D22,E22+1),EC_Transfers!$J$2:$J$1999,EC_Transfers!$I$2:$I$1999)*1000,0)-IFERROR(_xlfn.XLOOKUP(_xlfn.CONCAT(B22,C22,D22,2024),EC_Transfers!$J$2:$J$1999,EC_Transfers!$I$2:$I$1999)*1000,0)</f>
        <v>0</v>
      </c>
      <c r="O22" s="72">
        <f t="shared" si="2"/>
        <v>0</v>
      </c>
      <c r="P22" t="s">
        <v>329</v>
      </c>
      <c r="Q22" t="b">
        <v>1</v>
      </c>
      <c r="R22" t="b">
        <v>0</v>
      </c>
      <c r="S22" s="70">
        <v>1350</v>
      </c>
      <c r="T22" s="70">
        <f t="shared" si="1"/>
        <v>25</v>
      </c>
    </row>
    <row r="23" spans="1:20" ht="15.75" hidden="1" thickTop="1" x14ac:dyDescent="0.25">
      <c r="A23">
        <v>1</v>
      </c>
      <c r="B23" t="s">
        <v>34</v>
      </c>
      <c r="C23" t="s">
        <v>11</v>
      </c>
      <c r="D23" t="s">
        <v>9</v>
      </c>
      <c r="E23">
        <f>_xlfn.XLOOKUP(A23,PeriodMap!$A$2:$A$45,PeriodMap!$B$2:$B$45)</f>
        <v>2023</v>
      </c>
      <c r="F23" t="s">
        <v>398</v>
      </c>
      <c r="G23" t="s">
        <v>404</v>
      </c>
      <c r="H23" t="s">
        <v>6</v>
      </c>
      <c r="I23">
        <f>IFERROR(_xlfn.XLOOKUP(_xlfn.CONCAT(B23,C23,D23,E23+1),EC_Transfers!$J$2:$J$1999,EC_Transfers!$G$2:$G$1999),0)</f>
        <v>0.50994571399999999</v>
      </c>
      <c r="J23">
        <f>IFERROR(_xlfn.XLOOKUP(_xlfn.CONCAT(B23,C23,D23,E23+1),EC_Transfers!$J$2:$J$1999,EC_Transfers!$H$2:$H$1999),0)</f>
        <v>3.5000000000000003E-2</v>
      </c>
      <c r="K23">
        <f>IFERROR(_xlfn.XLOOKUP(_xlfn.CONCAT(B23,C23,D23,2024),EC_Transfers!$J$2:$J$1999,EC_Transfers!$I$2:$I$1999)*1000,0)</f>
        <v>0</v>
      </c>
      <c r="M23">
        <f t="shared" si="0"/>
        <v>5.09945714E-4</v>
      </c>
      <c r="N23" s="72">
        <f>IFERROR(_xlfn.XLOOKUP(_xlfn.CONCAT(B23,C23,D23,E23+1),EC_Transfers!$J$2:$J$1999,EC_Transfers!$I$2:$I$1999)*1000,0)-IFERROR(_xlfn.XLOOKUP(_xlfn.CONCAT(B23,C23,D23,2024),EC_Transfers!$J$2:$J$1999,EC_Transfers!$I$2:$I$1999)*1000,0)</f>
        <v>0</v>
      </c>
      <c r="O23" s="72">
        <f t="shared" si="2"/>
        <v>0</v>
      </c>
      <c r="P23" t="s">
        <v>329</v>
      </c>
      <c r="Q23" t="b">
        <v>1</v>
      </c>
      <c r="R23" t="b">
        <v>0</v>
      </c>
      <c r="S23" s="70">
        <v>2400</v>
      </c>
      <c r="T23" s="70">
        <f t="shared" si="1"/>
        <v>25</v>
      </c>
    </row>
    <row r="24" spans="1:20" ht="15.75" hidden="1" thickTop="1" x14ac:dyDescent="0.25">
      <c r="A24">
        <v>1</v>
      </c>
      <c r="B24" t="s">
        <v>34</v>
      </c>
      <c r="C24" t="s">
        <v>8</v>
      </c>
      <c r="D24" t="s">
        <v>12</v>
      </c>
      <c r="E24">
        <f>_xlfn.XLOOKUP(A24,PeriodMap!$A$2:$A$45,PeriodMap!$B$2:$B$45)</f>
        <v>2023</v>
      </c>
      <c r="F24" t="s">
        <v>398</v>
      </c>
      <c r="G24" t="s">
        <v>404</v>
      </c>
      <c r="H24" t="s">
        <v>6</v>
      </c>
      <c r="I24">
        <f>IFERROR(_xlfn.XLOOKUP(_xlfn.CONCAT(B24,C24,D24,E24+1),EC_Transfers!$J$2:$J$1999,EC_Transfers!$G$2:$G$1999),0)</f>
        <v>0.50994571399999999</v>
      </c>
      <c r="J24">
        <f>IFERROR(_xlfn.XLOOKUP(_xlfn.CONCAT(B24,C24,D24,E24+1),EC_Transfers!$J$2:$J$1999,EC_Transfers!$H$2:$H$1999),0)</f>
        <v>3.5000000000000003E-2</v>
      </c>
      <c r="K24">
        <f>IFERROR(_xlfn.XLOOKUP(_xlfn.CONCAT(B24,C24,D24,2024),EC_Transfers!$J$2:$J$1999,EC_Transfers!$I$2:$I$1999)*1000,0)</f>
        <v>0</v>
      </c>
      <c r="M24">
        <f t="shared" si="0"/>
        <v>5.09945714E-4</v>
      </c>
      <c r="N24" s="72">
        <f>IFERROR(_xlfn.XLOOKUP(_xlfn.CONCAT(B24,C24,D24,E24+1),EC_Transfers!$J$2:$J$1999,EC_Transfers!$I$2:$I$1999)*1000,0)-IFERROR(_xlfn.XLOOKUP(_xlfn.CONCAT(B24,C24,D24,2024),EC_Transfers!$J$2:$J$1999,EC_Transfers!$I$2:$I$1999)*1000,0)</f>
        <v>0</v>
      </c>
      <c r="O24" s="72">
        <f t="shared" si="2"/>
        <v>0</v>
      </c>
      <c r="P24" t="s">
        <v>329</v>
      </c>
      <c r="Q24" t="b">
        <v>1</v>
      </c>
      <c r="R24" t="b">
        <v>0</v>
      </c>
      <c r="S24" s="70">
        <v>1950</v>
      </c>
      <c r="T24" s="70">
        <f t="shared" si="1"/>
        <v>25</v>
      </c>
    </row>
    <row r="25" spans="1:20" ht="15.75" hidden="1" thickTop="1" x14ac:dyDescent="0.25">
      <c r="A25">
        <v>1</v>
      </c>
      <c r="B25" t="s">
        <v>34</v>
      </c>
      <c r="C25" t="s">
        <v>10</v>
      </c>
      <c r="D25" t="s">
        <v>11</v>
      </c>
      <c r="E25">
        <f>_xlfn.XLOOKUP(A25,PeriodMap!$A$2:$A$45,PeriodMap!$B$2:$B$45)</f>
        <v>2023</v>
      </c>
      <c r="F25" t="s">
        <v>398</v>
      </c>
      <c r="G25" t="s">
        <v>404</v>
      </c>
      <c r="H25" t="s">
        <v>6</v>
      </c>
      <c r="I25">
        <f>IFERROR(_xlfn.XLOOKUP(_xlfn.CONCAT(B25,C25,D25,E25+1),EC_Transfers!$J$2:$J$1999,EC_Transfers!$G$2:$G$1999),0)</f>
        <v>0.50994571399999999</v>
      </c>
      <c r="J25">
        <f>IFERROR(_xlfn.XLOOKUP(_xlfn.CONCAT(B25,C25,D25,E25+1),EC_Transfers!$J$2:$J$1999,EC_Transfers!$H$2:$H$1999),0)</f>
        <v>3.5000000000000003E-2</v>
      </c>
      <c r="K25">
        <f>IFERROR(_xlfn.XLOOKUP(_xlfn.CONCAT(B25,C25,D25,2024),EC_Transfers!$J$2:$J$1999,EC_Transfers!$I$2:$I$1999)*1000,0)</f>
        <v>21190</v>
      </c>
      <c r="M25">
        <f t="shared" si="0"/>
        <v>5.09945714E-4</v>
      </c>
      <c r="N25" s="72">
        <f>IFERROR(_xlfn.XLOOKUP(_xlfn.CONCAT(B25,C25,D25,E25+1),EC_Transfers!$J$2:$J$1999,EC_Transfers!$I$2:$I$1999)*1000,0)-IFERROR(_xlfn.XLOOKUP(_xlfn.CONCAT(B25,C25,D25,2024),EC_Transfers!$J$2:$J$1999,EC_Transfers!$I$2:$I$1999)*1000,0)</f>
        <v>0</v>
      </c>
      <c r="O25" s="72">
        <f t="shared" si="2"/>
        <v>0</v>
      </c>
      <c r="P25" t="s">
        <v>329</v>
      </c>
      <c r="Q25" t="b">
        <v>1</v>
      </c>
      <c r="R25" t="b">
        <v>0</v>
      </c>
      <c r="S25" s="70">
        <v>1300</v>
      </c>
      <c r="T25" s="70">
        <f t="shared" si="1"/>
        <v>25</v>
      </c>
    </row>
    <row r="26" spans="1:20" ht="15.75" hidden="1" thickTop="1" x14ac:dyDescent="0.25">
      <c r="A26">
        <v>1</v>
      </c>
      <c r="B26" t="s">
        <v>34</v>
      </c>
      <c r="C26" t="s">
        <v>9</v>
      </c>
      <c r="D26" t="s">
        <v>8</v>
      </c>
      <c r="E26">
        <f>_xlfn.XLOOKUP(A26,PeriodMap!$A$2:$A$45,PeriodMap!$B$2:$B$45)</f>
        <v>2023</v>
      </c>
      <c r="F26" t="s">
        <v>398</v>
      </c>
      <c r="G26" t="s">
        <v>404</v>
      </c>
      <c r="H26" t="s">
        <v>6</v>
      </c>
      <c r="I26">
        <f>IFERROR(_xlfn.XLOOKUP(_xlfn.CONCAT(B26,C26,D26,E26+1),EC_Transfers!$J$2:$J$1999,EC_Transfers!$G$2:$G$1999),0)</f>
        <v>0.50994571399999999</v>
      </c>
      <c r="J26">
        <f>IFERROR(_xlfn.XLOOKUP(_xlfn.CONCAT(B26,C26,D26,E26+1),EC_Transfers!$J$2:$J$1999,EC_Transfers!$H$2:$H$1999),0)</f>
        <v>3.5000000000000003E-2</v>
      </c>
      <c r="K26">
        <f>IFERROR(_xlfn.XLOOKUP(_xlfn.CONCAT(B26,C26,D26,2024),EC_Transfers!$J$2:$J$1999,EC_Transfers!$I$2:$I$1999)*1000,0)</f>
        <v>0</v>
      </c>
      <c r="M26">
        <f t="shared" si="0"/>
        <v>5.09945714E-4</v>
      </c>
      <c r="N26" s="72">
        <f>IFERROR(_xlfn.XLOOKUP(_xlfn.CONCAT(B26,C26,D26,E26+1),EC_Transfers!$J$2:$J$1999,EC_Transfers!$I$2:$I$1999)*1000,0)-IFERROR(_xlfn.XLOOKUP(_xlfn.CONCAT(B26,C26,D26,2024),EC_Transfers!$J$2:$J$1999,EC_Transfers!$I$2:$I$1999)*1000,0)</f>
        <v>0</v>
      </c>
      <c r="O26" s="72">
        <f t="shared" si="2"/>
        <v>0</v>
      </c>
      <c r="P26" t="s">
        <v>329</v>
      </c>
      <c r="Q26" t="b">
        <v>1</v>
      </c>
      <c r="R26" t="b">
        <v>0</v>
      </c>
      <c r="S26" s="70">
        <v>3000</v>
      </c>
      <c r="T26" s="70">
        <f t="shared" si="1"/>
        <v>25</v>
      </c>
    </row>
    <row r="27" spans="1:20" ht="15.75" hidden="1" thickTop="1" x14ac:dyDescent="0.25">
      <c r="A27">
        <v>1</v>
      </c>
      <c r="B27" t="s">
        <v>34</v>
      </c>
      <c r="C27" t="s">
        <v>12</v>
      </c>
      <c r="D27" t="s">
        <v>9</v>
      </c>
      <c r="E27">
        <f>_xlfn.XLOOKUP(A27,PeriodMap!$A$2:$A$45,PeriodMap!$B$2:$B$45)</f>
        <v>2023</v>
      </c>
      <c r="F27" t="s">
        <v>398</v>
      </c>
      <c r="G27" t="s">
        <v>404</v>
      </c>
      <c r="H27" t="s">
        <v>6</v>
      </c>
      <c r="I27">
        <f>IFERROR(_xlfn.XLOOKUP(_xlfn.CONCAT(B27,C27,D27,E27+1),EC_Transfers!$J$2:$J$1999,EC_Transfers!$G$2:$G$1999),0)</f>
        <v>0.50994571399999999</v>
      </c>
      <c r="J27">
        <f>IFERROR(_xlfn.XLOOKUP(_xlfn.CONCAT(B27,C27,D27,E27+1),EC_Transfers!$J$2:$J$1999,EC_Transfers!$H$2:$H$1999),0)</f>
        <v>3.5000000000000003E-2</v>
      </c>
      <c r="K27">
        <f>IFERROR(_xlfn.XLOOKUP(_xlfn.CONCAT(B27,C27,D27,2024),EC_Transfers!$J$2:$J$1999,EC_Transfers!$I$2:$I$1999)*1000,0)</f>
        <v>1500</v>
      </c>
      <c r="M27">
        <f t="shared" si="0"/>
        <v>5.09945714E-4</v>
      </c>
      <c r="N27" s="72">
        <f>IFERROR(_xlfn.XLOOKUP(_xlfn.CONCAT(B27,C27,D27,E27+1),EC_Transfers!$J$2:$J$1999,EC_Transfers!$I$2:$I$1999)*1000,0)-IFERROR(_xlfn.XLOOKUP(_xlfn.CONCAT(B27,C27,D27,2024),EC_Transfers!$J$2:$J$1999,EC_Transfers!$I$2:$I$1999)*1000,0)</f>
        <v>0</v>
      </c>
      <c r="O27" s="72">
        <f t="shared" si="2"/>
        <v>0</v>
      </c>
      <c r="P27" t="s">
        <v>329</v>
      </c>
      <c r="Q27" t="b">
        <v>1</v>
      </c>
      <c r="R27" t="b">
        <v>0</v>
      </c>
      <c r="S27" s="70">
        <v>2150</v>
      </c>
      <c r="T27" s="70">
        <f t="shared" si="1"/>
        <v>25</v>
      </c>
    </row>
    <row r="28" spans="1:20" ht="15.75" hidden="1" thickTop="1" x14ac:dyDescent="0.25">
      <c r="A28">
        <v>1</v>
      </c>
      <c r="B28" t="s">
        <v>34</v>
      </c>
      <c r="C28" t="s">
        <v>11</v>
      </c>
      <c r="D28" t="s">
        <v>12</v>
      </c>
      <c r="E28">
        <f>_xlfn.XLOOKUP(A28,PeriodMap!$A$2:$A$45,PeriodMap!$B$2:$B$45)</f>
        <v>2023</v>
      </c>
      <c r="F28" t="s">
        <v>398</v>
      </c>
      <c r="G28" t="s">
        <v>404</v>
      </c>
      <c r="H28" t="s">
        <v>6</v>
      </c>
      <c r="I28">
        <f>IFERROR(_xlfn.XLOOKUP(_xlfn.CONCAT(B28,C28,D28,E28+1),EC_Transfers!$J$2:$J$1999,EC_Transfers!$G$2:$G$1999),0)</f>
        <v>0.50994571399999999</v>
      </c>
      <c r="J28">
        <f>IFERROR(_xlfn.XLOOKUP(_xlfn.CONCAT(B28,C28,D28,E28+1),EC_Transfers!$J$2:$J$1999,EC_Transfers!$H$2:$H$1999),0)</f>
        <v>3.5000000000000003E-2</v>
      </c>
      <c r="K28">
        <f>IFERROR(_xlfn.XLOOKUP(_xlfn.CONCAT(B28,C28,D28,2024),EC_Transfers!$J$2:$J$1999,EC_Transfers!$I$2:$I$1999)*1000,0)</f>
        <v>32570</v>
      </c>
      <c r="M28">
        <f t="shared" si="0"/>
        <v>5.09945714E-4</v>
      </c>
      <c r="N28" s="72">
        <f>IFERROR(_xlfn.XLOOKUP(_xlfn.CONCAT(B28,C28,D28,E28+1),EC_Transfers!$J$2:$J$1999,EC_Transfers!$I$2:$I$1999)*1000,0)-IFERROR(_xlfn.XLOOKUP(_xlfn.CONCAT(B28,C28,D28,2024),EC_Transfers!$J$2:$J$1999,EC_Transfers!$I$2:$I$1999)*1000,0)</f>
        <v>0</v>
      </c>
      <c r="O28" s="72">
        <f t="shared" si="2"/>
        <v>0</v>
      </c>
      <c r="P28" t="s">
        <v>329</v>
      </c>
      <c r="Q28" t="b">
        <v>1</v>
      </c>
      <c r="R28" t="b">
        <v>0</v>
      </c>
      <c r="S28" s="70">
        <v>950</v>
      </c>
      <c r="T28" s="70">
        <f t="shared" si="1"/>
        <v>25</v>
      </c>
    </row>
    <row r="29" spans="1:20" ht="15.75" hidden="1" thickTop="1" x14ac:dyDescent="0.25">
      <c r="A29">
        <v>1</v>
      </c>
      <c r="B29" t="s">
        <v>34</v>
      </c>
      <c r="C29" t="s">
        <v>8</v>
      </c>
      <c r="D29" t="s">
        <v>11</v>
      </c>
      <c r="E29">
        <f>_xlfn.XLOOKUP(A29,PeriodMap!$A$2:$A$45,PeriodMap!$B$2:$B$45)</f>
        <v>2023</v>
      </c>
      <c r="F29" t="s">
        <v>398</v>
      </c>
      <c r="G29" t="s">
        <v>404</v>
      </c>
      <c r="H29" t="s">
        <v>6</v>
      </c>
      <c r="I29">
        <f>IFERROR(_xlfn.XLOOKUP(_xlfn.CONCAT(B29,C29,D29,E29+1),EC_Transfers!$J$2:$J$1999,EC_Transfers!$G$2:$G$1999),0)</f>
        <v>0.50994571399999999</v>
      </c>
      <c r="J29">
        <f>IFERROR(_xlfn.XLOOKUP(_xlfn.CONCAT(B29,C29,D29,E29+1),EC_Transfers!$J$2:$J$1999,EC_Transfers!$H$2:$H$1999),0)</f>
        <v>3.5000000000000003E-2</v>
      </c>
      <c r="K29" s="70">
        <f>IFERROR(_xlfn.XLOOKUP(_xlfn.CONCAT(B29,C29,D29,2024),EC_Transfers!$J$2:$J$1999,EC_Transfers!$I$2:$I$1999)*1000,0)-3752</f>
        <v>16178</v>
      </c>
      <c r="M29">
        <f t="shared" si="0"/>
        <v>5.09945714E-4</v>
      </c>
      <c r="N29" s="72">
        <f>IFERROR(_xlfn.XLOOKUP(_xlfn.CONCAT(B29,C29,D29,E29+1),EC_Transfers!$J$2:$J$1999,EC_Transfers!$I$2:$I$1999)*1000,0)-IFERROR(_xlfn.XLOOKUP(_xlfn.CONCAT(B29,C29,D29,2024),EC_Transfers!$J$2:$J$1999,EC_Transfers!$I$2:$I$1999)*1000,0)</f>
        <v>0</v>
      </c>
      <c r="O29" s="72">
        <f t="shared" si="2"/>
        <v>0</v>
      </c>
      <c r="P29" t="s">
        <v>329</v>
      </c>
      <c r="Q29" t="b">
        <v>1</v>
      </c>
      <c r="R29" t="b">
        <v>0</v>
      </c>
      <c r="S29" s="70">
        <v>1150</v>
      </c>
      <c r="T29" s="70">
        <f t="shared" si="1"/>
        <v>25</v>
      </c>
    </row>
    <row r="30" spans="1:20" ht="15.75" hidden="1" thickTop="1" x14ac:dyDescent="0.25">
      <c r="A30">
        <v>1</v>
      </c>
      <c r="B30" t="s">
        <v>34</v>
      </c>
      <c r="C30" t="s">
        <v>10</v>
      </c>
      <c r="D30" t="s">
        <v>8</v>
      </c>
      <c r="E30">
        <f>_xlfn.XLOOKUP(A30,PeriodMap!$A$2:$A$45,PeriodMap!$B$2:$B$45)</f>
        <v>2023</v>
      </c>
      <c r="F30" t="s">
        <v>398</v>
      </c>
      <c r="G30" t="s">
        <v>404</v>
      </c>
      <c r="H30" t="s">
        <v>6</v>
      </c>
      <c r="I30">
        <f>IFERROR(_xlfn.XLOOKUP(_xlfn.CONCAT(B30,C30,D30,E30+1),EC_Transfers!$J$2:$J$1999,EC_Transfers!$G$2:$G$1999),0)</f>
        <v>0.50994571399999999</v>
      </c>
      <c r="J30">
        <f>IFERROR(_xlfn.XLOOKUP(_xlfn.CONCAT(B30,C30,D30,E30+1),EC_Transfers!$J$2:$J$1999,EC_Transfers!$H$2:$H$1999),0)</f>
        <v>3.5000000000000003E-2</v>
      </c>
      <c r="K30">
        <f>IFERROR(_xlfn.XLOOKUP(_xlfn.CONCAT(B30,C30,D30,2024),EC_Transfers!$J$2:$J$1999,EC_Transfers!$I$2:$I$1999)*1000,0)</f>
        <v>7830</v>
      </c>
      <c r="M30">
        <f t="shared" si="0"/>
        <v>5.09945714E-4</v>
      </c>
      <c r="N30" s="72">
        <f>IFERROR(_xlfn.XLOOKUP(_xlfn.CONCAT(B30,C30,D30,E30+1),EC_Transfers!$J$2:$J$1999,EC_Transfers!$I$2:$I$1999)*1000,0)-IFERROR(_xlfn.XLOOKUP(_xlfn.CONCAT(B30,C30,D30,2024),EC_Transfers!$J$2:$J$1999,EC_Transfers!$I$2:$I$1999)*1000,0)</f>
        <v>0</v>
      </c>
      <c r="O30" s="72">
        <f t="shared" si="2"/>
        <v>0</v>
      </c>
      <c r="P30" t="s">
        <v>329</v>
      </c>
      <c r="Q30" t="b">
        <v>1</v>
      </c>
      <c r="R30" t="b">
        <v>0</v>
      </c>
      <c r="S30" s="70">
        <v>1600</v>
      </c>
      <c r="T30" s="70">
        <f t="shared" si="1"/>
        <v>25</v>
      </c>
    </row>
    <row r="31" spans="1:20" s="92" customFormat="1" ht="16.5" hidden="1" thickTop="1" thickBot="1" x14ac:dyDescent="0.3">
      <c r="A31" s="92">
        <v>1</v>
      </c>
      <c r="B31" s="92" t="s">
        <v>34</v>
      </c>
      <c r="C31" s="92" t="s">
        <v>9</v>
      </c>
      <c r="D31" s="92" t="s">
        <v>10</v>
      </c>
      <c r="E31">
        <f>_xlfn.XLOOKUP(A31,PeriodMap!$A$2:$A$45,PeriodMap!$B$2:$B$45)</f>
        <v>2023</v>
      </c>
      <c r="F31" s="92" t="s">
        <v>398</v>
      </c>
      <c r="G31" s="92" t="s">
        <v>404</v>
      </c>
      <c r="H31" s="92" t="s">
        <v>6</v>
      </c>
      <c r="I31" s="92">
        <f>IFERROR(_xlfn.XLOOKUP(_xlfn.CONCAT(B31,C31,D31,E31+1),EC_Transfers!$J$2:$J$1999,EC_Transfers!$G$2:$G$1999),0)</f>
        <v>0.50994571399999999</v>
      </c>
      <c r="J31" s="92">
        <f>IFERROR(_xlfn.XLOOKUP(_xlfn.CONCAT(B31,C31,D31,E31+1),EC_Transfers!$J$2:$J$1999,EC_Transfers!$H$2:$H$1999),0)</f>
        <v>3.5000000000000003E-2</v>
      </c>
      <c r="K31" s="96">
        <f>IFERROR(_xlfn.XLOOKUP(_xlfn.CONCAT(B31,C31,D31,2024),EC_Transfers!$J$2:$J$1999,EC_Transfers!$I$2:$I$1999)*1000,0)-90</f>
        <v>2860</v>
      </c>
      <c r="L31" s="97"/>
      <c r="M31" s="92">
        <f t="shared" si="0"/>
        <v>5.09945714E-4</v>
      </c>
      <c r="N31" s="98">
        <f>IFERROR(_xlfn.XLOOKUP(_xlfn.CONCAT(B31,C31,D31,E31+1),EC_Transfers!$J$2:$J$1999,EC_Transfers!$I$2:$I$1999)*1000,0)-IFERROR(_xlfn.XLOOKUP(_xlfn.CONCAT(B31,C31,D31,2024),EC_Transfers!$J$2:$J$1999,EC_Transfers!$I$2:$I$1999)*1000,0)</f>
        <v>0</v>
      </c>
      <c r="O31" s="98">
        <f t="shared" si="2"/>
        <v>0</v>
      </c>
      <c r="P31" s="92" t="s">
        <v>329</v>
      </c>
      <c r="Q31" s="92" t="b">
        <v>1</v>
      </c>
      <c r="R31" s="92" t="b">
        <v>0</v>
      </c>
      <c r="S31" s="96">
        <v>1350</v>
      </c>
      <c r="T31" s="96">
        <f t="shared" si="1"/>
        <v>25</v>
      </c>
    </row>
    <row r="32" spans="1:20" ht="15.75" hidden="1" thickTop="1" x14ac:dyDescent="0.25">
      <c r="A32">
        <v>1</v>
      </c>
      <c r="B32" t="s">
        <v>33</v>
      </c>
      <c r="C32" t="s">
        <v>10</v>
      </c>
      <c r="D32" t="s">
        <v>10</v>
      </c>
      <c r="E32">
        <f>_xlfn.XLOOKUP(A32,PeriodMap!$A$2:$A$45,PeriodMap!$B$2:$B$45)</f>
        <v>2023</v>
      </c>
      <c r="F32" t="s">
        <v>398</v>
      </c>
      <c r="G32" t="s">
        <v>406</v>
      </c>
      <c r="H32" t="s">
        <v>6</v>
      </c>
      <c r="I32">
        <f>IFERROR(_xlfn.XLOOKUP(_xlfn.CONCAT(B32,C32,D32,E32+1),EC_Transfers!$J$2:$J$1999,EC_Transfers!$G$2:$G$1999),0)</f>
        <v>926</v>
      </c>
      <c r="J32">
        <f>IFERROR(_xlfn.XLOOKUP(_xlfn.CONCAT(B32,C32,D32,E32+1),EC_Transfers!$J$2:$J$1999,EC_Transfers!$H$2:$H$1999),0)</f>
        <v>2E-3</v>
      </c>
      <c r="K32">
        <f>IFERROR(_xlfn.XLOOKUP(_xlfn.CONCAT(B32,C32,D32,2024),EC_Transfers!$J$2:$J$1999,EC_Transfers!$I$2:$I$1999)*1000,0)</f>
        <v>-1000</v>
      </c>
      <c r="M32">
        <f>I32/CarriersTech_characteristics!$G$2/Conversions!$D$2</f>
        <v>1.93732993510488E-4</v>
      </c>
      <c r="N32">
        <v>0</v>
      </c>
      <c r="O32" t="s">
        <v>336</v>
      </c>
      <c r="P32" t="s">
        <v>329</v>
      </c>
      <c r="Q32" t="b">
        <v>1</v>
      </c>
      <c r="R32" t="b">
        <v>0</v>
      </c>
      <c r="S32" s="70">
        <v>500</v>
      </c>
      <c r="T32" s="94" t="s">
        <v>329</v>
      </c>
    </row>
    <row r="33" spans="1:20" ht="15.75" hidden="1" thickTop="1" x14ac:dyDescent="0.25">
      <c r="A33">
        <v>1</v>
      </c>
      <c r="B33" t="s">
        <v>33</v>
      </c>
      <c r="C33" t="s">
        <v>11</v>
      </c>
      <c r="D33" t="s">
        <v>11</v>
      </c>
      <c r="E33">
        <f>_xlfn.XLOOKUP(A33,PeriodMap!$A$2:$A$45,PeriodMap!$B$2:$B$45)</f>
        <v>2023</v>
      </c>
      <c r="F33" t="s">
        <v>398</v>
      </c>
      <c r="G33" t="s">
        <v>406</v>
      </c>
      <c r="H33" t="s">
        <v>6</v>
      </c>
      <c r="I33">
        <f>IFERROR(_xlfn.XLOOKUP(_xlfn.CONCAT(B33,C33,D33,E33+1),EC_Transfers!$J$2:$J$1999,EC_Transfers!$G$2:$G$1999),0)</f>
        <v>1054.7</v>
      </c>
      <c r="J33">
        <f>IFERROR(_xlfn.XLOOKUP(_xlfn.CONCAT(B33,C33,D33,E33+1),EC_Transfers!$J$2:$J$1999,EC_Transfers!$H$2:$H$1999),0)</f>
        <v>2E-3</v>
      </c>
      <c r="K33">
        <f>IFERROR(_xlfn.XLOOKUP(_xlfn.CONCAT(B33,C33,D33,2024),EC_Transfers!$J$2:$J$1999,EC_Transfers!$I$2:$I$1999)*1000,0)</f>
        <v>-1000</v>
      </c>
      <c r="M33">
        <f>I33/CarriersTech_characteristics!$G$2/Conversions!$D$2</f>
        <v>2.2065895059990466E-4</v>
      </c>
      <c r="N33">
        <v>0</v>
      </c>
      <c r="O33" t="s">
        <v>336</v>
      </c>
      <c r="P33" t="s">
        <v>329</v>
      </c>
      <c r="Q33" t="b">
        <v>1</v>
      </c>
      <c r="R33" t="b">
        <v>0</v>
      </c>
      <c r="S33" s="70">
        <v>500</v>
      </c>
      <c r="T33" s="94" t="s">
        <v>329</v>
      </c>
    </row>
    <row r="34" spans="1:20" ht="15.75" hidden="1" thickTop="1" x14ac:dyDescent="0.25">
      <c r="A34">
        <v>1</v>
      </c>
      <c r="B34" t="s">
        <v>33</v>
      </c>
      <c r="C34" t="s">
        <v>12</v>
      </c>
      <c r="D34" t="s">
        <v>12</v>
      </c>
      <c r="E34">
        <f>_xlfn.XLOOKUP(A34,PeriodMap!$A$2:$A$45,PeriodMap!$B$2:$B$45)</f>
        <v>2023</v>
      </c>
      <c r="F34" t="s">
        <v>398</v>
      </c>
      <c r="G34" t="s">
        <v>406</v>
      </c>
      <c r="H34" t="s">
        <v>6</v>
      </c>
      <c r="I34">
        <f>IFERROR(_xlfn.XLOOKUP(_xlfn.CONCAT(B34,C34,D34,E34+1),EC_Transfers!$J$2:$J$1999,EC_Transfers!$G$2:$G$1999),0)</f>
        <v>926</v>
      </c>
      <c r="J34">
        <f>IFERROR(_xlfn.XLOOKUP(_xlfn.CONCAT(B34,C34,D34,E34+1),EC_Transfers!$J$2:$J$1999,EC_Transfers!$H$2:$H$1999),0)</f>
        <v>2E-3</v>
      </c>
      <c r="K34">
        <f>IFERROR(_xlfn.XLOOKUP(_xlfn.CONCAT(B34,C34,D34,2024),EC_Transfers!$J$2:$J$1999,EC_Transfers!$I$2:$I$1999)*1000,0)</f>
        <v>-1000</v>
      </c>
      <c r="M34">
        <f>I34/CarriersTech_characteristics!$G$2/Conversions!$D$2</f>
        <v>1.93732993510488E-4</v>
      </c>
      <c r="N34">
        <v>0</v>
      </c>
      <c r="O34" t="s">
        <v>336</v>
      </c>
      <c r="P34" t="s">
        <v>329</v>
      </c>
      <c r="Q34" t="b">
        <v>1</v>
      </c>
      <c r="R34" t="b">
        <v>0</v>
      </c>
      <c r="S34" s="70">
        <v>500</v>
      </c>
      <c r="T34" s="94" t="s">
        <v>329</v>
      </c>
    </row>
    <row r="35" spans="1:20" ht="15.75" hidden="1" thickTop="1" x14ac:dyDescent="0.25">
      <c r="A35">
        <v>1</v>
      </c>
      <c r="B35" t="s">
        <v>33</v>
      </c>
      <c r="C35" t="s">
        <v>8</v>
      </c>
      <c r="D35" t="s">
        <v>8</v>
      </c>
      <c r="E35">
        <f>_xlfn.XLOOKUP(A35,PeriodMap!$A$2:$A$45,PeriodMap!$B$2:$B$45)</f>
        <v>2023</v>
      </c>
      <c r="F35" t="s">
        <v>398</v>
      </c>
      <c r="G35" t="s">
        <v>406</v>
      </c>
      <c r="H35" t="s">
        <v>6</v>
      </c>
      <c r="I35">
        <f>IFERROR(_xlfn.XLOOKUP(_xlfn.CONCAT(B35,C35,D35,E35+1),EC_Transfers!$J$2:$J$1999,EC_Transfers!$G$2:$G$1999),0)</f>
        <v>926</v>
      </c>
      <c r="J35">
        <f>IFERROR(_xlfn.XLOOKUP(_xlfn.CONCAT(B35,C35,D35,E35+1),EC_Transfers!$J$2:$J$1999,EC_Transfers!$H$2:$H$1999),0)</f>
        <v>2E-3</v>
      </c>
      <c r="K35">
        <f>IFERROR(_xlfn.XLOOKUP(_xlfn.CONCAT(B35,C35,D35,2024),EC_Transfers!$J$2:$J$1999,EC_Transfers!$I$2:$I$1999)*1000,0)</f>
        <v>-1000</v>
      </c>
      <c r="M35">
        <f>I35/CarriersTech_characteristics!$G$2/Conversions!$D$2</f>
        <v>1.93732993510488E-4</v>
      </c>
      <c r="N35">
        <v>0</v>
      </c>
      <c r="O35" t="s">
        <v>336</v>
      </c>
      <c r="P35" t="s">
        <v>329</v>
      </c>
      <c r="Q35" t="b">
        <v>1</v>
      </c>
      <c r="R35" t="b">
        <v>0</v>
      </c>
      <c r="S35" s="70">
        <v>500</v>
      </c>
      <c r="T35" s="94" t="s">
        <v>329</v>
      </c>
    </row>
    <row r="36" spans="1:20" s="19" customFormat="1" ht="15.75" hidden="1" thickTop="1" x14ac:dyDescent="0.25">
      <c r="A36" s="19">
        <v>1</v>
      </c>
      <c r="B36" s="19" t="s">
        <v>33</v>
      </c>
      <c r="C36" s="19" t="s">
        <v>9</v>
      </c>
      <c r="D36" s="19" t="s">
        <v>9</v>
      </c>
      <c r="E36">
        <f>_xlfn.XLOOKUP(A36,PeriodMap!$A$2:$A$45,PeriodMap!$B$2:$B$45)</f>
        <v>2023</v>
      </c>
      <c r="F36" s="19" t="s">
        <v>398</v>
      </c>
      <c r="G36" s="19" t="s">
        <v>406</v>
      </c>
      <c r="H36" s="19" t="s">
        <v>6</v>
      </c>
      <c r="I36" s="19">
        <f>IFERROR(_xlfn.XLOOKUP(_xlfn.CONCAT(B36,C36,D36,E36+1),EC_Transfers!$J$2:$J$1999,EC_Transfers!$G$2:$G$1999),0)</f>
        <v>797.2</v>
      </c>
      <c r="J36" s="19">
        <f>IFERROR(_xlfn.XLOOKUP(_xlfn.CONCAT(B36,C36,D36,E36+1),EC_Transfers!$J$2:$J$1999,EC_Transfers!$H$2:$H$1999),0)</f>
        <v>2E-3</v>
      </c>
      <c r="K36" s="19">
        <f>IFERROR(_xlfn.XLOOKUP(_xlfn.CONCAT(B36,C36,D36,2024),EC_Transfers!$J$2:$J$1999,EC_Transfers!$I$2:$I$1999)*1000,0)</f>
        <v>-1000</v>
      </c>
      <c r="L36" s="90"/>
      <c r="M36" s="19">
        <f>I36/CarriersTech_characteristics!$G$2/Conversions!$D$2</f>
        <v>1.6678611493149142E-4</v>
      </c>
      <c r="N36" s="19">
        <v>0</v>
      </c>
      <c r="O36" s="19" t="s">
        <v>336</v>
      </c>
      <c r="P36" s="19" t="s">
        <v>329</v>
      </c>
      <c r="Q36" s="19" t="b">
        <v>1</v>
      </c>
      <c r="R36" s="19" t="b">
        <v>0</v>
      </c>
      <c r="S36" s="71">
        <v>500</v>
      </c>
      <c r="T36" s="95" t="s">
        <v>329</v>
      </c>
    </row>
    <row r="37" spans="1:20" ht="15.75" hidden="1" thickTop="1" x14ac:dyDescent="0.25">
      <c r="A37">
        <v>1</v>
      </c>
      <c r="B37" t="s">
        <v>33</v>
      </c>
      <c r="C37" t="s">
        <v>10</v>
      </c>
      <c r="D37" t="s">
        <v>11</v>
      </c>
      <c r="E37">
        <f>_xlfn.XLOOKUP(A37,PeriodMap!$A$2:$A$45,PeriodMap!$B$2:$B$45)</f>
        <v>2023</v>
      </c>
      <c r="F37" t="s">
        <v>398</v>
      </c>
      <c r="G37" t="s">
        <v>404</v>
      </c>
      <c r="H37" t="s">
        <v>6</v>
      </c>
      <c r="I37">
        <f>IFERROR(_xlfn.XLOOKUP(_xlfn.CONCAT(B37,C37,D37,E37+1),EC_Transfers!$J$2:$J$1999,EC_Transfers!$G$2:$G$1999),0)</f>
        <v>2399.6</v>
      </c>
      <c r="J37">
        <f>IFERROR(_xlfn.XLOOKUP(_xlfn.CONCAT(B37,C37,D37,E37+1),EC_Transfers!$J$2:$J$1999,EC_Transfers!$H$2:$H$1999),0)</f>
        <v>8.0000000000000002E-3</v>
      </c>
      <c r="K37">
        <f>IFERROR(_xlfn.XLOOKUP(_xlfn.CONCAT(B37,C37,D37,2024),EC_Transfers!$J$2:$J$1999,EC_Transfers!$I$2:$I$1999)*1000,0)</f>
        <v>-1000</v>
      </c>
      <c r="M37">
        <f>I37/CarriersTech_characteristics!$G$2/Conversions!$D$2</f>
        <v>5.0203206396087145E-4</v>
      </c>
      <c r="N37">
        <f>IFERROR(_xlfn.XLOOKUP(_xlfn.CONCAT(B37,C37,D37,E37+1),EC_Transfers!$J$2:$J$1999,EC_Transfers!$I$2:$I$1999)*1000,0)-IFERROR(_xlfn.XLOOKUP(_xlfn.CONCAT(B37,C37,D37,2024),EC_Transfers!$J$2:$J$1999,EC_Transfers!$I$2:$I$1999)*1000,0)</f>
        <v>0</v>
      </c>
      <c r="O37" t="s">
        <v>336</v>
      </c>
      <c r="P37" t="s">
        <v>329</v>
      </c>
      <c r="Q37" t="b">
        <v>1</v>
      </c>
      <c r="R37" t="b">
        <v>0</v>
      </c>
      <c r="S37" s="7">
        <v>1300</v>
      </c>
      <c r="T37" s="94" t="s">
        <v>329</v>
      </c>
    </row>
    <row r="38" spans="1:20" ht="15.75" hidden="1" thickTop="1" x14ac:dyDescent="0.25">
      <c r="A38">
        <v>1</v>
      </c>
      <c r="B38" t="s">
        <v>33</v>
      </c>
      <c r="C38" t="s">
        <v>10</v>
      </c>
      <c r="D38" t="s">
        <v>12</v>
      </c>
      <c r="E38">
        <f>_xlfn.XLOOKUP(A38,PeriodMap!$A$2:$A$45,PeriodMap!$B$2:$B$45)</f>
        <v>2023</v>
      </c>
      <c r="F38" t="s">
        <v>398</v>
      </c>
      <c r="G38" t="s">
        <v>404</v>
      </c>
      <c r="H38" t="s">
        <v>6</v>
      </c>
      <c r="I38">
        <f>IFERROR(_xlfn.XLOOKUP(_xlfn.CONCAT(B38,C38,D38,E38+1),EC_Transfers!$J$2:$J$1999,EC_Transfers!$G$2:$G$1999),0)</f>
        <v>2497.6</v>
      </c>
      <c r="J38">
        <f>IFERROR(_xlfn.XLOOKUP(_xlfn.CONCAT(B38,C38,D38,E38+1),EC_Transfers!$J$2:$J$1999,EC_Transfers!$H$2:$H$1999),0)</f>
        <v>8.0000000000000002E-3</v>
      </c>
      <c r="K38">
        <f>IFERROR(_xlfn.XLOOKUP(_xlfn.CONCAT(B38,C38,D38,2024),EC_Transfers!$J$2:$J$1999,EC_Transfers!$I$2:$I$1999)*1000,0)</f>
        <v>-1000</v>
      </c>
      <c r="M38">
        <f>I38/CarriersTech_characteristics!$G$2/Conversions!$D$2</f>
        <v>5.2253512374923847E-4</v>
      </c>
      <c r="N38">
        <f>IFERROR(_xlfn.XLOOKUP(_xlfn.CONCAT(B38,C38,D38,E38+1),EC_Transfers!$J$2:$J$1999,EC_Transfers!$I$2:$I$1999)*1000,0)-IFERROR(_xlfn.XLOOKUP(_xlfn.CONCAT(B38,C38,D38,2024),EC_Transfers!$J$2:$J$1999,EC_Transfers!$I$2:$I$1999)*1000,0)</f>
        <v>0</v>
      </c>
      <c r="O38" t="s">
        <v>336</v>
      </c>
      <c r="P38" t="s">
        <v>329</v>
      </c>
      <c r="Q38" t="b">
        <v>1</v>
      </c>
      <c r="R38" t="b">
        <v>0</v>
      </c>
      <c r="S38" s="7">
        <v>1350</v>
      </c>
      <c r="T38" s="94" t="s">
        <v>329</v>
      </c>
    </row>
    <row r="39" spans="1:20" ht="15.75" hidden="1" thickTop="1" x14ac:dyDescent="0.25">
      <c r="A39">
        <v>1</v>
      </c>
      <c r="B39" t="s">
        <v>33</v>
      </c>
      <c r="C39" t="s">
        <v>10</v>
      </c>
      <c r="D39" t="s">
        <v>8</v>
      </c>
      <c r="E39">
        <f>_xlfn.XLOOKUP(A39,PeriodMap!$A$2:$A$45,PeriodMap!$B$2:$B$45)</f>
        <v>2023</v>
      </c>
      <c r="F39" t="s">
        <v>398</v>
      </c>
      <c r="G39" t="s">
        <v>404</v>
      </c>
      <c r="H39" t="s">
        <v>6</v>
      </c>
      <c r="I39">
        <f>IFERROR(_xlfn.XLOOKUP(_xlfn.CONCAT(B39,C39,D39,E39+1),EC_Transfers!$J$2:$J$1999,EC_Transfers!$G$2:$G$1999),0)</f>
        <v>2776.7</v>
      </c>
      <c r="J39">
        <f>IFERROR(_xlfn.XLOOKUP(_xlfn.CONCAT(B39,C39,D39,E39+1),EC_Transfers!$J$2:$J$1999,EC_Transfers!$H$2:$H$1999),0)</f>
        <v>8.0000000000000002E-3</v>
      </c>
      <c r="K39">
        <f>IFERROR(_xlfn.XLOOKUP(_xlfn.CONCAT(B39,C39,D39,2024),EC_Transfers!$J$2:$J$1999,EC_Transfers!$I$2:$I$1999)*1000,0)</f>
        <v>-1000</v>
      </c>
      <c r="M39">
        <f>I39/CarriersTech_characteristics!$G$2/Conversions!$D$2</f>
        <v>5.8092700116692448E-4</v>
      </c>
      <c r="N39">
        <f>IFERROR(_xlfn.XLOOKUP(_xlfn.CONCAT(B39,C39,D39,E39+1),EC_Transfers!$J$2:$J$1999,EC_Transfers!$I$2:$I$1999)*1000,0)-IFERROR(_xlfn.XLOOKUP(_xlfn.CONCAT(B39,C39,D39,2024),EC_Transfers!$J$2:$J$1999,EC_Transfers!$I$2:$I$1999)*1000,0)</f>
        <v>0</v>
      </c>
      <c r="O39" t="s">
        <v>336</v>
      </c>
      <c r="P39" t="s">
        <v>329</v>
      </c>
      <c r="Q39" t="b">
        <v>1</v>
      </c>
      <c r="R39" t="b">
        <v>0</v>
      </c>
      <c r="S39" s="7">
        <v>1600</v>
      </c>
      <c r="T39" s="94" t="s">
        <v>329</v>
      </c>
    </row>
    <row r="40" spans="1:20" ht="15.75" hidden="1" thickTop="1" x14ac:dyDescent="0.25">
      <c r="A40">
        <v>1</v>
      </c>
      <c r="B40" t="s">
        <v>33</v>
      </c>
      <c r="C40" t="s">
        <v>10</v>
      </c>
      <c r="D40" t="s">
        <v>9</v>
      </c>
      <c r="E40">
        <f>_xlfn.XLOOKUP(A40,PeriodMap!$A$2:$A$45,PeriodMap!$B$2:$B$45)</f>
        <v>2023</v>
      </c>
      <c r="F40" t="s">
        <v>398</v>
      </c>
      <c r="G40" t="s">
        <v>404</v>
      </c>
      <c r="H40" t="s">
        <v>6</v>
      </c>
      <c r="I40">
        <f>IFERROR(_xlfn.XLOOKUP(_xlfn.CONCAT(B40,C40,D40,E40+1),EC_Transfers!$J$2:$J$1999,EC_Transfers!$G$2:$G$1999),0)</f>
        <v>2497.6</v>
      </c>
      <c r="J40">
        <f>IFERROR(_xlfn.XLOOKUP(_xlfn.CONCAT(B40,C40,D40,E40+1),EC_Transfers!$J$2:$J$1999,EC_Transfers!$H$2:$H$1999),0)</f>
        <v>8.0000000000000002E-3</v>
      </c>
      <c r="K40">
        <f>IFERROR(_xlfn.XLOOKUP(_xlfn.CONCAT(B40,C40,D40,2024),EC_Transfers!$J$2:$J$1999,EC_Transfers!$I$2:$I$1999)*1000,0)</f>
        <v>-1000</v>
      </c>
      <c r="M40">
        <f>I40/CarriersTech_characteristics!$G$2/Conversions!$D$2</f>
        <v>5.2253512374923847E-4</v>
      </c>
      <c r="N40">
        <f>IFERROR(_xlfn.XLOOKUP(_xlfn.CONCAT(B40,C40,D40,E40+1),EC_Transfers!$J$2:$J$1999,EC_Transfers!$I$2:$I$1999)*1000,0)-IFERROR(_xlfn.XLOOKUP(_xlfn.CONCAT(B40,C40,D40,2024),EC_Transfers!$J$2:$J$1999,EC_Transfers!$I$2:$I$1999)*1000,0)</f>
        <v>0</v>
      </c>
      <c r="O40" t="s">
        <v>336</v>
      </c>
      <c r="P40" t="s">
        <v>329</v>
      </c>
      <c r="Q40" t="b">
        <v>1</v>
      </c>
      <c r="R40" t="b">
        <v>0</v>
      </c>
      <c r="S40" s="7">
        <v>1350</v>
      </c>
      <c r="T40" s="94" t="s">
        <v>329</v>
      </c>
    </row>
    <row r="41" spans="1:20" ht="15.75" hidden="1" thickTop="1" x14ac:dyDescent="0.25">
      <c r="A41">
        <v>1</v>
      </c>
      <c r="B41" t="s">
        <v>33</v>
      </c>
      <c r="C41" t="s">
        <v>11</v>
      </c>
      <c r="D41" t="s">
        <v>12</v>
      </c>
      <c r="E41">
        <f>_xlfn.XLOOKUP(A41,PeriodMap!$A$2:$A$45,PeriodMap!$B$2:$B$45)</f>
        <v>2023</v>
      </c>
      <c r="F41" t="s">
        <v>398</v>
      </c>
      <c r="G41" t="s">
        <v>404</v>
      </c>
      <c r="H41" t="s">
        <v>6</v>
      </c>
      <c r="I41">
        <f>IFERROR(_xlfn.XLOOKUP(_xlfn.CONCAT(B41,C41,D41,E41+1),EC_Transfers!$J$2:$J$1999,EC_Transfers!$G$2:$G$1999),0)</f>
        <v>1838.6</v>
      </c>
      <c r="J41">
        <f>IFERROR(_xlfn.XLOOKUP(_xlfn.CONCAT(B41,C41,D41,E41+1),EC_Transfers!$J$2:$J$1999,EC_Transfers!$H$2:$H$1999),0)</f>
        <v>8.0000000000000002E-3</v>
      </c>
      <c r="K41">
        <f>IFERROR(_xlfn.XLOOKUP(_xlfn.CONCAT(B41,C41,D41,2024),EC_Transfers!$J$2:$J$1999,EC_Transfers!$I$2:$I$1999)*1000,0)</f>
        <v>-1000</v>
      </c>
      <c r="M41">
        <f>I41/CarriersTech_characteristics!$G$2/Conversions!$D$2</f>
        <v>3.8466250741726052E-4</v>
      </c>
      <c r="N41">
        <f>IFERROR(_xlfn.XLOOKUP(_xlfn.CONCAT(B41,C41,D41,E41+1),EC_Transfers!$J$2:$J$1999,EC_Transfers!$I$2:$I$1999)*1000,0)-IFERROR(_xlfn.XLOOKUP(_xlfn.CONCAT(B41,C41,D41,2024),EC_Transfers!$J$2:$J$1999,EC_Transfers!$I$2:$I$1999)*1000,0)</f>
        <v>0</v>
      </c>
      <c r="O41" t="s">
        <v>336</v>
      </c>
      <c r="P41" t="s">
        <v>329</v>
      </c>
      <c r="Q41" t="b">
        <v>1</v>
      </c>
      <c r="R41" t="b">
        <v>0</v>
      </c>
      <c r="S41" s="7">
        <v>950</v>
      </c>
      <c r="T41" s="94" t="s">
        <v>329</v>
      </c>
    </row>
    <row r="42" spans="1:20" ht="15.75" hidden="1" thickTop="1" x14ac:dyDescent="0.25">
      <c r="A42">
        <v>1</v>
      </c>
      <c r="B42" t="s">
        <v>33</v>
      </c>
      <c r="C42" t="s">
        <v>11</v>
      </c>
      <c r="D42" t="s">
        <v>8</v>
      </c>
      <c r="E42">
        <f>_xlfn.XLOOKUP(A42,PeriodMap!$A$2:$A$45,PeriodMap!$B$2:$B$45)</f>
        <v>2023</v>
      </c>
      <c r="F42" t="s">
        <v>398</v>
      </c>
      <c r="G42" t="s">
        <v>404</v>
      </c>
      <c r="H42" t="s">
        <v>6</v>
      </c>
      <c r="I42">
        <f>IFERROR(_xlfn.XLOOKUP(_xlfn.CONCAT(B42,C42,D42,E42+1),EC_Transfers!$J$2:$J$1999,EC_Transfers!$G$2:$G$1999),0)</f>
        <v>2160.3000000000002</v>
      </c>
      <c r="J42">
        <f>IFERROR(_xlfn.XLOOKUP(_xlfn.CONCAT(B42,C42,D42,E42+1),EC_Transfers!$J$2:$J$1999,EC_Transfers!$H$2:$H$1999),0)</f>
        <v>8.0000000000000002E-3</v>
      </c>
      <c r="K42">
        <f>IFERROR(_xlfn.XLOOKUP(_xlfn.CONCAT(B42,C42,D42,2024),EC_Transfers!$J$2:$J$1999,EC_Transfers!$I$2:$I$1999)*1000,0)</f>
        <v>-1000</v>
      </c>
      <c r="M42">
        <f>I42/CarriersTech_characteristics!$G$2/Conversions!$D$2</f>
        <v>4.5196693939601225E-4</v>
      </c>
      <c r="N42">
        <f>IFERROR(_xlfn.XLOOKUP(_xlfn.CONCAT(B42,C42,D42,E42+1),EC_Transfers!$J$2:$J$1999,EC_Transfers!$I$2:$I$1999)*1000,0)-IFERROR(_xlfn.XLOOKUP(_xlfn.CONCAT(B42,C42,D42,2024),EC_Transfers!$J$2:$J$1999,EC_Transfers!$I$2:$I$1999)*1000,0)</f>
        <v>0</v>
      </c>
      <c r="O42" t="s">
        <v>336</v>
      </c>
      <c r="P42" t="s">
        <v>329</v>
      </c>
      <c r="Q42" t="b">
        <v>1</v>
      </c>
      <c r="R42" t="b">
        <v>0</v>
      </c>
      <c r="S42" s="7">
        <v>1150</v>
      </c>
      <c r="T42" s="94" t="s">
        <v>329</v>
      </c>
    </row>
    <row r="43" spans="1:20" ht="15.75" hidden="1" thickTop="1" x14ac:dyDescent="0.25">
      <c r="A43">
        <v>1</v>
      </c>
      <c r="B43" t="s">
        <v>33</v>
      </c>
      <c r="C43" t="s">
        <v>11</v>
      </c>
      <c r="D43" t="s">
        <v>9</v>
      </c>
      <c r="E43">
        <f>_xlfn.XLOOKUP(A43,PeriodMap!$A$2:$A$45,PeriodMap!$B$2:$B$45)</f>
        <v>2023</v>
      </c>
      <c r="F43" t="s">
        <v>398</v>
      </c>
      <c r="G43" t="s">
        <v>404</v>
      </c>
      <c r="H43" t="s">
        <v>6</v>
      </c>
      <c r="I43">
        <f>IFERROR(_xlfn.XLOOKUP(_xlfn.CONCAT(B43,C43,D43,E43+1),EC_Transfers!$J$2:$J$1999,EC_Transfers!$G$2:$G$1999),0)</f>
        <v>3354.5</v>
      </c>
      <c r="J43">
        <f>IFERROR(_xlfn.XLOOKUP(_xlfn.CONCAT(B43,C43,D43,E43+1),EC_Transfers!$J$2:$J$1999,EC_Transfers!$H$2:$H$1999),0)</f>
        <v>8.0000000000000002E-3</v>
      </c>
      <c r="K43">
        <f>IFERROR(_xlfn.XLOOKUP(_xlfn.CONCAT(B43,C43,D43,2024),EC_Transfers!$J$2:$J$1999,EC_Transfers!$I$2:$I$1999)*1000,0)</f>
        <v>-1000</v>
      </c>
      <c r="M43">
        <f>I43/CarriersTech_characteristics!$G$2/Conversions!$D$2</f>
        <v>7.0181136795996989E-4</v>
      </c>
      <c r="N43">
        <f>IFERROR(_xlfn.XLOOKUP(_xlfn.CONCAT(B43,C43,D43,E43+1),EC_Transfers!$J$2:$J$1999,EC_Transfers!$I$2:$I$1999)*1000,0)-IFERROR(_xlfn.XLOOKUP(_xlfn.CONCAT(B43,C43,D43,2024),EC_Transfers!$J$2:$J$1999,EC_Transfers!$I$2:$I$1999)*1000,0)</f>
        <v>0</v>
      </c>
      <c r="O43" t="s">
        <v>336</v>
      </c>
      <c r="P43" t="s">
        <v>329</v>
      </c>
      <c r="Q43" t="b">
        <v>1</v>
      </c>
      <c r="R43" t="b">
        <v>0</v>
      </c>
      <c r="S43" s="7">
        <v>2400</v>
      </c>
      <c r="T43" s="94" t="s">
        <v>329</v>
      </c>
    </row>
    <row r="44" spans="1:20" ht="15.75" hidden="1" thickTop="1" x14ac:dyDescent="0.25">
      <c r="A44">
        <v>1</v>
      </c>
      <c r="B44" t="s">
        <v>33</v>
      </c>
      <c r="C44" t="s">
        <v>12</v>
      </c>
      <c r="D44" t="s">
        <v>8</v>
      </c>
      <c r="E44">
        <f>_xlfn.XLOOKUP(A44,PeriodMap!$A$2:$A$45,PeriodMap!$B$2:$B$45)</f>
        <v>2023</v>
      </c>
      <c r="F44" t="s">
        <v>398</v>
      </c>
      <c r="G44" t="s">
        <v>404</v>
      </c>
      <c r="H44" t="s">
        <v>6</v>
      </c>
      <c r="I44">
        <f>IFERROR(_xlfn.XLOOKUP(_xlfn.CONCAT(B44,C44,D44,E44+1),EC_Transfers!$J$2:$J$1999,EC_Transfers!$G$2:$G$1999),0)</f>
        <v>3029.6</v>
      </c>
      <c r="J44">
        <f>IFERROR(_xlfn.XLOOKUP(_xlfn.CONCAT(B44,C44,D44,E44+1),EC_Transfers!$J$2:$J$1999,EC_Transfers!$H$2:$H$1999),0)</f>
        <v>8.0000000000000002E-3</v>
      </c>
      <c r="K44">
        <f>IFERROR(_xlfn.XLOOKUP(_xlfn.CONCAT(B44,C44,D44,2024),EC_Transfers!$J$2:$J$1999,EC_Transfers!$I$2:$I$1999)*1000,0)</f>
        <v>-1000</v>
      </c>
      <c r="M44">
        <f>I44/CarriersTech_characteristics!$G$2/Conversions!$D$2</f>
        <v>6.3383744831465921E-4</v>
      </c>
      <c r="N44">
        <f>IFERROR(_xlfn.XLOOKUP(_xlfn.CONCAT(B44,C44,D44,E44+1),EC_Transfers!$J$2:$J$1999,EC_Transfers!$I$2:$I$1999)*1000,0)-IFERROR(_xlfn.XLOOKUP(_xlfn.CONCAT(B44,C44,D44,2024),EC_Transfers!$J$2:$J$1999,EC_Transfers!$I$2:$I$1999)*1000,0)</f>
        <v>0</v>
      </c>
      <c r="O44" t="s">
        <v>336</v>
      </c>
      <c r="P44" t="s">
        <v>329</v>
      </c>
      <c r="Q44" t="b">
        <v>1</v>
      </c>
      <c r="R44" t="b">
        <v>0</v>
      </c>
      <c r="S44" s="7">
        <v>1950</v>
      </c>
      <c r="T44" s="94" t="s">
        <v>329</v>
      </c>
    </row>
    <row r="45" spans="1:20" ht="15.75" hidden="1" thickTop="1" x14ac:dyDescent="0.25">
      <c r="A45">
        <v>1</v>
      </c>
      <c r="B45" t="s">
        <v>33</v>
      </c>
      <c r="C45" t="s">
        <v>12</v>
      </c>
      <c r="D45" t="s">
        <v>9</v>
      </c>
      <c r="E45">
        <f>_xlfn.XLOOKUP(A45,PeriodMap!$A$2:$A$45,PeriodMap!$B$2:$B$45)</f>
        <v>2023</v>
      </c>
      <c r="F45" t="s">
        <v>398</v>
      </c>
      <c r="G45" t="s">
        <v>404</v>
      </c>
      <c r="H45" t="s">
        <v>6</v>
      </c>
      <c r="I45">
        <f>IFERROR(_xlfn.XLOOKUP(_xlfn.CONCAT(B45,C45,D45,E45+1),EC_Transfers!$J$2:$J$1999,EC_Transfers!$G$2:$G$1999),0)</f>
        <v>3174</v>
      </c>
      <c r="J45">
        <f>IFERROR(_xlfn.XLOOKUP(_xlfn.CONCAT(B45,C45,D45,E45+1),EC_Transfers!$J$2:$J$1999,EC_Transfers!$H$2:$H$1999),0)</f>
        <v>8.0000000000000002E-3</v>
      </c>
      <c r="K45">
        <f>IFERROR(_xlfn.XLOOKUP(_xlfn.CONCAT(B45,C45,D45,2024),EC_Transfers!$J$2:$J$1999,EC_Transfers!$I$2:$I$1999)*1000,0)</f>
        <v>-1000</v>
      </c>
      <c r="M45">
        <f>I45/CarriersTech_characteristics!$G$2/Conversions!$D$2</f>
        <v>6.6404807926813067E-4</v>
      </c>
      <c r="N45">
        <f>IFERROR(_xlfn.XLOOKUP(_xlfn.CONCAT(B45,C45,D45,E45+1),EC_Transfers!$J$2:$J$1999,EC_Transfers!$I$2:$I$1999)*1000,0)-IFERROR(_xlfn.XLOOKUP(_xlfn.CONCAT(B45,C45,D45,2024),EC_Transfers!$J$2:$J$1999,EC_Transfers!$I$2:$I$1999)*1000,0)</f>
        <v>0</v>
      </c>
      <c r="O45" t="s">
        <v>336</v>
      </c>
      <c r="P45" t="s">
        <v>329</v>
      </c>
      <c r="Q45" t="b">
        <v>1</v>
      </c>
      <c r="R45" t="b">
        <v>0</v>
      </c>
      <c r="S45" s="7">
        <v>2150</v>
      </c>
      <c r="T45" s="94" t="s">
        <v>329</v>
      </c>
    </row>
    <row r="46" spans="1:20" s="19" customFormat="1" ht="15.75" hidden="1" thickTop="1" x14ac:dyDescent="0.25">
      <c r="A46" s="19">
        <v>1</v>
      </c>
      <c r="B46" s="19" t="s">
        <v>33</v>
      </c>
      <c r="C46" s="19" t="s">
        <v>8</v>
      </c>
      <c r="D46" s="19" t="s">
        <v>9</v>
      </c>
      <c r="E46">
        <f>_xlfn.XLOOKUP(A46,PeriodMap!$A$2:$A$45,PeriodMap!$B$2:$B$45)</f>
        <v>2023</v>
      </c>
      <c r="F46" s="19" t="s">
        <v>398</v>
      </c>
      <c r="G46" s="19" t="s">
        <v>404</v>
      </c>
      <c r="H46" s="19" t="s">
        <v>6</v>
      </c>
      <c r="I46" s="19">
        <f>IFERROR(_xlfn.XLOOKUP(_xlfn.CONCAT(B46,C46,D46,E46+1),EC_Transfers!$J$2:$J$1999,EC_Transfers!$G$2:$G$1999),0)</f>
        <v>3787.9</v>
      </c>
      <c r="J46" s="19">
        <f>IFERROR(_xlfn.XLOOKUP(_xlfn.CONCAT(B46,C46,D46,E46+1),EC_Transfers!$J$2:$J$1999,EC_Transfers!$H$2:$H$1999),0)</f>
        <v>8.0000000000000002E-3</v>
      </c>
      <c r="K46" s="19">
        <f>IFERROR(_xlfn.XLOOKUP(_xlfn.CONCAT(B46,C46,D46,2024),EC_Transfers!$J$2:$J$1999,EC_Transfers!$I$2:$I$1999)*1000,0)</f>
        <v>-1000</v>
      </c>
      <c r="L46" s="90"/>
      <c r="M46" s="19">
        <f>I46/CarriersTech_characteristics!$G$2/Conversions!$D$2</f>
        <v>7.9248510379954383E-4</v>
      </c>
      <c r="N46" s="19">
        <f>IFERROR(_xlfn.XLOOKUP(_xlfn.CONCAT(B46,C46,D46,E46+1),EC_Transfers!$J$2:$J$1999,EC_Transfers!$I$2:$I$1999)*1000,0)-IFERROR(_xlfn.XLOOKUP(_xlfn.CONCAT(B46,C46,D46,2024),EC_Transfers!$J$2:$J$1999,EC_Transfers!$I$2:$I$1999)*1000,0)</f>
        <v>0</v>
      </c>
      <c r="O46" s="19" t="s">
        <v>336</v>
      </c>
      <c r="P46" s="19" t="s">
        <v>329</v>
      </c>
      <c r="Q46" s="19" t="b">
        <v>1</v>
      </c>
      <c r="R46" s="19" t="b">
        <v>0</v>
      </c>
      <c r="S46" s="91">
        <v>3000</v>
      </c>
      <c r="T46" s="95" t="s">
        <v>329</v>
      </c>
    </row>
    <row r="47" spans="1:20" ht="15.75" hidden="1" thickTop="1" x14ac:dyDescent="0.25">
      <c r="A47">
        <v>1</v>
      </c>
      <c r="B47" t="s">
        <v>33</v>
      </c>
      <c r="C47" t="s">
        <v>11</v>
      </c>
      <c r="D47" t="s">
        <v>10</v>
      </c>
      <c r="E47">
        <f>_xlfn.XLOOKUP(A47,PeriodMap!$A$2:$A$45,PeriodMap!$B$2:$B$45)</f>
        <v>2023</v>
      </c>
      <c r="F47" t="s">
        <v>398</v>
      </c>
      <c r="G47" t="s">
        <v>404</v>
      </c>
      <c r="H47" t="s">
        <v>6</v>
      </c>
      <c r="I47">
        <f>IFERROR(_xlfn.XLOOKUP(_xlfn.CONCAT(B47,C47,D47,E47+1),EC_Transfers!$J$2:$J$1999,EC_Transfers!$G$2:$G$1999),0)</f>
        <v>2399.6</v>
      </c>
      <c r="J47">
        <f>IFERROR(_xlfn.XLOOKUP(_xlfn.CONCAT(B47,C47,D47,E47+1),EC_Transfers!$J$2:$J$1999,EC_Transfers!$H$2:$H$1999),0)</f>
        <v>8.0000000000000002E-3</v>
      </c>
      <c r="K47">
        <f>IFERROR(_xlfn.XLOOKUP(_xlfn.CONCAT(B47,C47,D47,2024),EC_Transfers!$J$2:$J$1999,EC_Transfers!$I$2:$I$1999)*1000,0)</f>
        <v>-1000</v>
      </c>
      <c r="M47">
        <f>I47/CarriersTech_characteristics!$G$2/Conversions!$D$2</f>
        <v>5.0203206396087145E-4</v>
      </c>
      <c r="N47">
        <f>IFERROR(_xlfn.XLOOKUP(_xlfn.CONCAT(B47,C47,D47,E47+1),EC_Transfers!$J$2:$J$1999,EC_Transfers!$I$2:$I$1999)*1000,0)-IFERROR(_xlfn.XLOOKUP(_xlfn.CONCAT(B47,C47,D47,2024),EC_Transfers!$J$2:$J$1999,EC_Transfers!$I$2:$I$1999)*1000,0)</f>
        <v>0</v>
      </c>
      <c r="O47" t="s">
        <v>336</v>
      </c>
      <c r="P47" t="s">
        <v>329</v>
      </c>
      <c r="Q47" t="b">
        <v>1</v>
      </c>
      <c r="R47" t="b">
        <v>0</v>
      </c>
      <c r="S47" s="7">
        <v>1300</v>
      </c>
      <c r="T47" s="94" t="s">
        <v>329</v>
      </c>
    </row>
    <row r="48" spans="1:20" ht="15.75" hidden="1" thickTop="1" x14ac:dyDescent="0.25">
      <c r="A48">
        <v>1</v>
      </c>
      <c r="B48" t="s">
        <v>33</v>
      </c>
      <c r="C48" t="s">
        <v>12</v>
      </c>
      <c r="D48" t="s">
        <v>10</v>
      </c>
      <c r="E48">
        <f>_xlfn.XLOOKUP(A48,PeriodMap!$A$2:$A$45,PeriodMap!$B$2:$B$45)</f>
        <v>2023</v>
      </c>
      <c r="F48" t="s">
        <v>398</v>
      </c>
      <c r="G48" t="s">
        <v>404</v>
      </c>
      <c r="H48" t="s">
        <v>6</v>
      </c>
      <c r="I48">
        <f>IFERROR(_xlfn.XLOOKUP(_xlfn.CONCAT(B48,C48,D48,E48+1),EC_Transfers!$J$2:$J$1999,EC_Transfers!$G$2:$G$1999),0)</f>
        <v>2497.6</v>
      </c>
      <c r="J48">
        <f>IFERROR(_xlfn.XLOOKUP(_xlfn.CONCAT(B48,C48,D48,E48+1),EC_Transfers!$J$2:$J$1999,EC_Transfers!$H$2:$H$1999),0)</f>
        <v>8.0000000000000002E-3</v>
      </c>
      <c r="K48">
        <f>IFERROR(_xlfn.XLOOKUP(_xlfn.CONCAT(B48,C48,D48,2024),EC_Transfers!$J$2:$J$1999,EC_Transfers!$I$2:$I$1999)*1000,0)</f>
        <v>-1000</v>
      </c>
      <c r="M48">
        <f>I48/CarriersTech_characteristics!$G$2/Conversions!$D$2</f>
        <v>5.2253512374923847E-4</v>
      </c>
      <c r="N48">
        <f>IFERROR(_xlfn.XLOOKUP(_xlfn.CONCAT(B48,C48,D48,E48+1),EC_Transfers!$J$2:$J$1999,EC_Transfers!$I$2:$I$1999)*1000,0)-IFERROR(_xlfn.XLOOKUP(_xlfn.CONCAT(B48,C48,D48,2024),EC_Transfers!$J$2:$J$1999,EC_Transfers!$I$2:$I$1999)*1000,0)</f>
        <v>0</v>
      </c>
      <c r="O48" t="s">
        <v>336</v>
      </c>
      <c r="P48" t="s">
        <v>329</v>
      </c>
      <c r="Q48" t="b">
        <v>1</v>
      </c>
      <c r="R48" t="b">
        <v>0</v>
      </c>
      <c r="S48" s="7">
        <v>1350</v>
      </c>
      <c r="T48" s="94" t="s">
        <v>329</v>
      </c>
    </row>
    <row r="49" spans="1:20" ht="15.75" hidden="1" thickTop="1" x14ac:dyDescent="0.25">
      <c r="A49">
        <v>1</v>
      </c>
      <c r="B49" t="s">
        <v>33</v>
      </c>
      <c r="C49" t="s">
        <v>8</v>
      </c>
      <c r="D49" t="s">
        <v>10</v>
      </c>
      <c r="E49">
        <f>_xlfn.XLOOKUP(A49,PeriodMap!$A$2:$A$45,PeriodMap!$B$2:$B$45)</f>
        <v>2023</v>
      </c>
      <c r="F49" t="s">
        <v>398</v>
      </c>
      <c r="G49" t="s">
        <v>404</v>
      </c>
      <c r="H49" t="s">
        <v>6</v>
      </c>
      <c r="I49">
        <f>IFERROR(_xlfn.XLOOKUP(_xlfn.CONCAT(B49,C49,D49,E49+1),EC_Transfers!$J$2:$J$1999,EC_Transfers!$G$2:$G$1999),0)</f>
        <v>2776.7</v>
      </c>
      <c r="J49">
        <f>IFERROR(_xlfn.XLOOKUP(_xlfn.CONCAT(B49,C49,D49,E49+1),EC_Transfers!$J$2:$J$1999,EC_Transfers!$H$2:$H$1999),0)</f>
        <v>8.0000000000000002E-3</v>
      </c>
      <c r="K49">
        <f>IFERROR(_xlfn.XLOOKUP(_xlfn.CONCAT(B49,C49,D49,2024),EC_Transfers!$J$2:$J$1999,EC_Transfers!$I$2:$I$1999)*1000,0)</f>
        <v>-1000</v>
      </c>
      <c r="M49">
        <f>I49/CarriersTech_characteristics!$G$2/Conversions!$D$2</f>
        <v>5.8092700116692448E-4</v>
      </c>
      <c r="N49">
        <f>IFERROR(_xlfn.XLOOKUP(_xlfn.CONCAT(B49,C49,D49,E49+1),EC_Transfers!$J$2:$J$1999,EC_Transfers!$I$2:$I$1999)*1000,0)-IFERROR(_xlfn.XLOOKUP(_xlfn.CONCAT(B49,C49,D49,2024),EC_Transfers!$J$2:$J$1999,EC_Transfers!$I$2:$I$1999)*1000,0)</f>
        <v>0</v>
      </c>
      <c r="O49" t="s">
        <v>336</v>
      </c>
      <c r="P49" t="s">
        <v>329</v>
      </c>
      <c r="Q49" t="b">
        <v>1</v>
      </c>
      <c r="R49" t="b">
        <v>0</v>
      </c>
      <c r="S49" s="7">
        <v>1600</v>
      </c>
      <c r="T49" s="94" t="s">
        <v>329</v>
      </c>
    </row>
    <row r="50" spans="1:20" ht="15.75" hidden="1" thickTop="1" x14ac:dyDescent="0.25">
      <c r="A50">
        <v>1</v>
      </c>
      <c r="B50" t="s">
        <v>33</v>
      </c>
      <c r="C50" t="s">
        <v>9</v>
      </c>
      <c r="D50" t="s">
        <v>10</v>
      </c>
      <c r="E50">
        <f>_xlfn.XLOOKUP(A50,PeriodMap!$A$2:$A$45,PeriodMap!$B$2:$B$45)</f>
        <v>2023</v>
      </c>
      <c r="F50" t="s">
        <v>398</v>
      </c>
      <c r="G50" t="s">
        <v>404</v>
      </c>
      <c r="H50" t="s">
        <v>6</v>
      </c>
      <c r="I50">
        <f>IFERROR(_xlfn.XLOOKUP(_xlfn.CONCAT(B50,C50,D50,E50+1),EC_Transfers!$J$2:$J$1999,EC_Transfers!$G$2:$G$1999),0)</f>
        <v>2497.6</v>
      </c>
      <c r="J50">
        <f>IFERROR(_xlfn.XLOOKUP(_xlfn.CONCAT(B50,C50,D50,E50+1),EC_Transfers!$J$2:$J$1999,EC_Transfers!$H$2:$H$1999),0)</f>
        <v>8.0000000000000002E-3</v>
      </c>
      <c r="K50">
        <f>IFERROR(_xlfn.XLOOKUP(_xlfn.CONCAT(B50,C50,D50,2024),EC_Transfers!$J$2:$J$1999,EC_Transfers!$I$2:$I$1999)*1000,0)</f>
        <v>-1000</v>
      </c>
      <c r="M50">
        <f>I50/CarriersTech_characteristics!$G$2/Conversions!$D$2</f>
        <v>5.2253512374923847E-4</v>
      </c>
      <c r="N50">
        <f>IFERROR(_xlfn.XLOOKUP(_xlfn.CONCAT(B50,C50,D50,E50+1),EC_Transfers!$J$2:$J$1999,EC_Transfers!$I$2:$I$1999)*1000,0)-IFERROR(_xlfn.XLOOKUP(_xlfn.CONCAT(B50,C50,D50,2024),EC_Transfers!$J$2:$J$1999,EC_Transfers!$I$2:$I$1999)*1000,0)</f>
        <v>0</v>
      </c>
      <c r="O50" t="s">
        <v>336</v>
      </c>
      <c r="P50" t="s">
        <v>329</v>
      </c>
      <c r="Q50" t="b">
        <v>1</v>
      </c>
      <c r="R50" t="b">
        <v>0</v>
      </c>
      <c r="S50" s="7">
        <v>1350</v>
      </c>
      <c r="T50" s="94" t="s">
        <v>329</v>
      </c>
    </row>
    <row r="51" spans="1:20" ht="15.75" hidden="1" thickTop="1" x14ac:dyDescent="0.25">
      <c r="A51">
        <v>1</v>
      </c>
      <c r="B51" t="s">
        <v>33</v>
      </c>
      <c r="C51" t="s">
        <v>12</v>
      </c>
      <c r="D51" t="s">
        <v>11</v>
      </c>
      <c r="E51">
        <f>_xlfn.XLOOKUP(A51,PeriodMap!$A$2:$A$45,PeriodMap!$B$2:$B$45)</f>
        <v>2023</v>
      </c>
      <c r="F51" t="s">
        <v>398</v>
      </c>
      <c r="G51" t="s">
        <v>404</v>
      </c>
      <c r="H51" t="s">
        <v>6</v>
      </c>
      <c r="I51">
        <f>IFERROR(_xlfn.XLOOKUP(_xlfn.CONCAT(B51,C51,D51,E51+1),EC_Transfers!$J$2:$J$1999,EC_Transfers!$G$2:$G$1999),0)</f>
        <v>1838.6</v>
      </c>
      <c r="J51">
        <f>IFERROR(_xlfn.XLOOKUP(_xlfn.CONCAT(B51,C51,D51,E51+1),EC_Transfers!$J$2:$J$1999,EC_Transfers!$H$2:$H$1999),0)</f>
        <v>8.0000000000000002E-3</v>
      </c>
      <c r="K51">
        <f>IFERROR(_xlfn.XLOOKUP(_xlfn.CONCAT(B51,C51,D51,2024),EC_Transfers!$J$2:$J$1999,EC_Transfers!$I$2:$I$1999)*1000,0)</f>
        <v>-1000</v>
      </c>
      <c r="M51">
        <f>I51/CarriersTech_characteristics!$G$2/Conversions!$D$2</f>
        <v>3.8466250741726052E-4</v>
      </c>
      <c r="N51">
        <f>IFERROR(_xlfn.XLOOKUP(_xlfn.CONCAT(B51,C51,D51,E51+1),EC_Transfers!$J$2:$J$1999,EC_Transfers!$I$2:$I$1999)*1000,0)-IFERROR(_xlfn.XLOOKUP(_xlfn.CONCAT(B51,C51,D51,2024),EC_Transfers!$J$2:$J$1999,EC_Transfers!$I$2:$I$1999)*1000,0)</f>
        <v>0</v>
      </c>
      <c r="O51" t="s">
        <v>336</v>
      </c>
      <c r="P51" t="s">
        <v>329</v>
      </c>
      <c r="Q51" t="b">
        <v>1</v>
      </c>
      <c r="R51" t="b">
        <v>0</v>
      </c>
      <c r="S51" s="7">
        <v>950</v>
      </c>
      <c r="T51" s="94" t="s">
        <v>329</v>
      </c>
    </row>
    <row r="52" spans="1:20" ht="15.75" hidden="1" thickTop="1" x14ac:dyDescent="0.25">
      <c r="A52">
        <v>1</v>
      </c>
      <c r="B52" t="s">
        <v>33</v>
      </c>
      <c r="C52" t="s">
        <v>8</v>
      </c>
      <c r="D52" t="s">
        <v>11</v>
      </c>
      <c r="E52">
        <f>_xlfn.XLOOKUP(A52,PeriodMap!$A$2:$A$45,PeriodMap!$B$2:$B$45)</f>
        <v>2023</v>
      </c>
      <c r="F52" t="s">
        <v>398</v>
      </c>
      <c r="G52" t="s">
        <v>404</v>
      </c>
      <c r="H52" t="s">
        <v>6</v>
      </c>
      <c r="I52">
        <f>IFERROR(_xlfn.XLOOKUP(_xlfn.CONCAT(B52,C52,D52,E52+1),EC_Transfers!$J$2:$J$1999,EC_Transfers!$G$2:$G$1999),0)</f>
        <v>2160.3000000000002</v>
      </c>
      <c r="J52">
        <f>IFERROR(_xlfn.XLOOKUP(_xlfn.CONCAT(B52,C52,D52,E52+1),EC_Transfers!$J$2:$J$1999,EC_Transfers!$H$2:$H$1999),0)</f>
        <v>8.0000000000000002E-3</v>
      </c>
      <c r="K52">
        <f>IFERROR(_xlfn.XLOOKUP(_xlfn.CONCAT(B52,C52,D52,2024),EC_Transfers!$J$2:$J$1999,EC_Transfers!$I$2:$I$1999)*1000,0)</f>
        <v>-1000</v>
      </c>
      <c r="M52">
        <f>I52/CarriersTech_characteristics!$G$2/Conversions!$D$2</f>
        <v>4.5196693939601225E-4</v>
      </c>
      <c r="N52">
        <f>IFERROR(_xlfn.XLOOKUP(_xlfn.CONCAT(B52,C52,D52,E52+1),EC_Transfers!$J$2:$J$1999,EC_Transfers!$I$2:$I$1999)*1000,0)-IFERROR(_xlfn.XLOOKUP(_xlfn.CONCAT(B52,C52,D52,2024),EC_Transfers!$J$2:$J$1999,EC_Transfers!$I$2:$I$1999)*1000,0)</f>
        <v>0</v>
      </c>
      <c r="O52" t="s">
        <v>336</v>
      </c>
      <c r="P52" t="s">
        <v>329</v>
      </c>
      <c r="Q52" t="b">
        <v>1</v>
      </c>
      <c r="R52" t="b">
        <v>0</v>
      </c>
      <c r="S52" s="7">
        <v>1150</v>
      </c>
      <c r="T52" s="94" t="s">
        <v>329</v>
      </c>
    </row>
    <row r="53" spans="1:20" ht="15.75" hidden="1" thickTop="1" x14ac:dyDescent="0.25">
      <c r="A53">
        <v>1</v>
      </c>
      <c r="B53" t="s">
        <v>33</v>
      </c>
      <c r="C53" t="s">
        <v>9</v>
      </c>
      <c r="D53" t="s">
        <v>11</v>
      </c>
      <c r="E53">
        <f>_xlfn.XLOOKUP(A53,PeriodMap!$A$2:$A$45,PeriodMap!$B$2:$B$45)</f>
        <v>2023</v>
      </c>
      <c r="F53" t="s">
        <v>398</v>
      </c>
      <c r="G53" t="s">
        <v>404</v>
      </c>
      <c r="H53" t="s">
        <v>6</v>
      </c>
      <c r="I53">
        <f>IFERROR(_xlfn.XLOOKUP(_xlfn.CONCAT(B53,C53,D53,E53+1),EC_Transfers!$J$2:$J$1999,EC_Transfers!$G$2:$G$1999),0)</f>
        <v>3354.5</v>
      </c>
      <c r="J53">
        <f>IFERROR(_xlfn.XLOOKUP(_xlfn.CONCAT(B53,C53,D53,E53+1),EC_Transfers!$J$2:$J$1999,EC_Transfers!$H$2:$H$1999),0)</f>
        <v>8.0000000000000002E-3</v>
      </c>
      <c r="K53">
        <f>IFERROR(_xlfn.XLOOKUP(_xlfn.CONCAT(B53,C53,D53,2024),EC_Transfers!$J$2:$J$1999,EC_Transfers!$I$2:$I$1999)*1000,0)</f>
        <v>-1000</v>
      </c>
      <c r="M53">
        <f>I53/CarriersTech_characteristics!$G$2/Conversions!$D$2</f>
        <v>7.0181136795996989E-4</v>
      </c>
      <c r="N53">
        <f>IFERROR(_xlfn.XLOOKUP(_xlfn.CONCAT(B53,C53,D53,E53+1),EC_Transfers!$J$2:$J$1999,EC_Transfers!$I$2:$I$1999)*1000,0)-IFERROR(_xlfn.XLOOKUP(_xlfn.CONCAT(B53,C53,D53,2024),EC_Transfers!$J$2:$J$1999,EC_Transfers!$I$2:$I$1999)*1000,0)</f>
        <v>0</v>
      </c>
      <c r="O53" t="s">
        <v>336</v>
      </c>
      <c r="P53" t="s">
        <v>329</v>
      </c>
      <c r="Q53" t="b">
        <v>1</v>
      </c>
      <c r="R53" t="b">
        <v>0</v>
      </c>
      <c r="S53" s="7">
        <v>2400</v>
      </c>
      <c r="T53" s="94" t="s">
        <v>329</v>
      </c>
    </row>
    <row r="54" spans="1:20" ht="15.75" hidden="1" thickTop="1" x14ac:dyDescent="0.25">
      <c r="A54">
        <v>1</v>
      </c>
      <c r="B54" t="s">
        <v>33</v>
      </c>
      <c r="C54" t="s">
        <v>8</v>
      </c>
      <c r="D54" t="s">
        <v>12</v>
      </c>
      <c r="E54">
        <f>_xlfn.XLOOKUP(A54,PeriodMap!$A$2:$A$45,PeriodMap!$B$2:$B$45)</f>
        <v>2023</v>
      </c>
      <c r="F54" t="s">
        <v>398</v>
      </c>
      <c r="G54" t="s">
        <v>404</v>
      </c>
      <c r="H54" t="s">
        <v>6</v>
      </c>
      <c r="I54">
        <f>IFERROR(_xlfn.XLOOKUP(_xlfn.CONCAT(B54,C54,D54,E54+1),EC_Transfers!$J$2:$J$1999,EC_Transfers!$G$2:$G$1999),0)</f>
        <v>3029.6</v>
      </c>
      <c r="J54">
        <f>IFERROR(_xlfn.XLOOKUP(_xlfn.CONCAT(B54,C54,D54,E54+1),EC_Transfers!$J$2:$J$1999,EC_Transfers!$H$2:$H$1999),0)</f>
        <v>8.0000000000000002E-3</v>
      </c>
      <c r="K54">
        <f>IFERROR(_xlfn.XLOOKUP(_xlfn.CONCAT(B54,C54,D54,2024),EC_Transfers!$J$2:$J$1999,EC_Transfers!$I$2:$I$1999)*1000,0)</f>
        <v>-1000</v>
      </c>
      <c r="M54">
        <f>I54/CarriersTech_characteristics!$G$2/Conversions!$D$2</f>
        <v>6.3383744831465921E-4</v>
      </c>
      <c r="N54">
        <f>IFERROR(_xlfn.XLOOKUP(_xlfn.CONCAT(B54,C54,D54,E54+1),EC_Transfers!$J$2:$J$1999,EC_Transfers!$I$2:$I$1999)*1000,0)-IFERROR(_xlfn.XLOOKUP(_xlfn.CONCAT(B54,C54,D54,2024),EC_Transfers!$J$2:$J$1999,EC_Transfers!$I$2:$I$1999)*1000,0)</f>
        <v>0</v>
      </c>
      <c r="O54" t="s">
        <v>336</v>
      </c>
      <c r="P54" t="s">
        <v>329</v>
      </c>
      <c r="Q54" t="b">
        <v>1</v>
      </c>
      <c r="R54" t="b">
        <v>0</v>
      </c>
      <c r="S54" s="7">
        <v>1950</v>
      </c>
      <c r="T54" s="94" t="s">
        <v>329</v>
      </c>
    </row>
    <row r="55" spans="1:20" ht="15.75" hidden="1" thickTop="1" x14ac:dyDescent="0.25">
      <c r="A55">
        <v>1</v>
      </c>
      <c r="B55" t="s">
        <v>33</v>
      </c>
      <c r="C55" t="s">
        <v>9</v>
      </c>
      <c r="D55" t="s">
        <v>12</v>
      </c>
      <c r="E55">
        <f>_xlfn.XLOOKUP(A55,PeriodMap!$A$2:$A$45,PeriodMap!$B$2:$B$45)</f>
        <v>2023</v>
      </c>
      <c r="F55" t="s">
        <v>398</v>
      </c>
      <c r="G55" t="s">
        <v>404</v>
      </c>
      <c r="H55" t="s">
        <v>6</v>
      </c>
      <c r="I55">
        <f>IFERROR(_xlfn.XLOOKUP(_xlfn.CONCAT(B55,C55,D55,E55+1),EC_Transfers!$J$2:$J$1999,EC_Transfers!$G$2:$G$1999),0)</f>
        <v>3174</v>
      </c>
      <c r="J55">
        <f>IFERROR(_xlfn.XLOOKUP(_xlfn.CONCAT(B55,C55,D55,E55+1),EC_Transfers!$J$2:$J$1999,EC_Transfers!$H$2:$H$1999),0)</f>
        <v>8.0000000000000002E-3</v>
      </c>
      <c r="K55">
        <f>IFERROR(_xlfn.XLOOKUP(_xlfn.CONCAT(B55,C55,D55,2024),EC_Transfers!$J$2:$J$1999,EC_Transfers!$I$2:$I$1999)*1000,0)</f>
        <v>-1000</v>
      </c>
      <c r="M55">
        <f>I55/CarriersTech_characteristics!$G$2/Conversions!$D$2</f>
        <v>6.6404807926813067E-4</v>
      </c>
      <c r="N55">
        <f>IFERROR(_xlfn.XLOOKUP(_xlfn.CONCAT(B55,C55,D55,E55+1),EC_Transfers!$J$2:$J$1999,EC_Transfers!$I$2:$I$1999)*1000,0)-IFERROR(_xlfn.XLOOKUP(_xlfn.CONCAT(B55,C55,D55,2024),EC_Transfers!$J$2:$J$1999,EC_Transfers!$I$2:$I$1999)*1000,0)</f>
        <v>0</v>
      </c>
      <c r="O55" t="s">
        <v>336</v>
      </c>
      <c r="P55" t="s">
        <v>329</v>
      </c>
      <c r="Q55" t="b">
        <v>1</v>
      </c>
      <c r="R55" t="b">
        <v>0</v>
      </c>
      <c r="S55" s="7">
        <v>2150</v>
      </c>
      <c r="T55" s="94" t="s">
        <v>329</v>
      </c>
    </row>
    <row r="56" spans="1:20" s="92" customFormat="1" ht="16.5" hidden="1" thickTop="1" thickBot="1" x14ac:dyDescent="0.3">
      <c r="A56" s="92">
        <v>1</v>
      </c>
      <c r="B56" s="92" t="s">
        <v>33</v>
      </c>
      <c r="C56" s="92" t="s">
        <v>9</v>
      </c>
      <c r="D56" s="92" t="s">
        <v>8</v>
      </c>
      <c r="E56">
        <f>_xlfn.XLOOKUP(A56,PeriodMap!$A$2:$A$45,PeriodMap!$B$2:$B$45)</f>
        <v>2023</v>
      </c>
      <c r="F56" s="92" t="s">
        <v>398</v>
      </c>
      <c r="G56" s="92" t="s">
        <v>404</v>
      </c>
      <c r="H56" s="92" t="s">
        <v>6</v>
      </c>
      <c r="I56" s="92">
        <f>IFERROR(_xlfn.XLOOKUP(_xlfn.CONCAT(B56,C56,D56,E56+1),EC_Transfers!$J$2:$J$1999,EC_Transfers!$G$2:$G$1999),0)</f>
        <v>3787.9</v>
      </c>
      <c r="J56" s="92">
        <f>IFERROR(_xlfn.XLOOKUP(_xlfn.CONCAT(B56,C56,D56,E56+1),EC_Transfers!$J$2:$J$1999,EC_Transfers!$H$2:$H$1999),0)</f>
        <v>8.0000000000000002E-3</v>
      </c>
      <c r="K56" s="92">
        <f>IFERROR(_xlfn.XLOOKUP(_xlfn.CONCAT(B56,C56,D56,2024),EC_Transfers!$J$2:$J$1999,EC_Transfers!$I$2:$I$1999)*1000,0)</f>
        <v>-1000</v>
      </c>
      <c r="L56" s="97"/>
      <c r="M56" s="92">
        <f>I56/CarriersTech_characteristics!$G$2/Conversions!$D$2</f>
        <v>7.9248510379954383E-4</v>
      </c>
      <c r="N56" s="92">
        <f>IFERROR(_xlfn.XLOOKUP(_xlfn.CONCAT(B56,C56,D56,E56+1),EC_Transfers!$J$2:$J$1999,EC_Transfers!$I$2:$I$1999)*1000,0)-IFERROR(_xlfn.XLOOKUP(_xlfn.CONCAT(B56,C56,D56,2024),EC_Transfers!$J$2:$J$1999,EC_Transfers!$I$2:$I$1999)*1000,0)</f>
        <v>0</v>
      </c>
      <c r="O56" s="92" t="s">
        <v>336</v>
      </c>
      <c r="P56" s="92" t="s">
        <v>329</v>
      </c>
      <c r="Q56" s="92" t="b">
        <v>1</v>
      </c>
      <c r="R56" s="92" t="b">
        <v>0</v>
      </c>
      <c r="S56" s="99">
        <v>3000</v>
      </c>
      <c r="T56" s="100" t="s">
        <v>329</v>
      </c>
    </row>
    <row r="57" spans="1:20" ht="15.75" hidden="1" thickTop="1" x14ac:dyDescent="0.25">
      <c r="A57">
        <v>2</v>
      </c>
      <c r="B57" t="s">
        <v>34</v>
      </c>
      <c r="C57" t="s">
        <v>12</v>
      </c>
      <c r="D57" t="s">
        <v>12</v>
      </c>
      <c r="E57">
        <f>_xlfn.XLOOKUP(A57,PeriodMap!$A$2:$A$45,PeriodMap!$B$2:$B$45)</f>
        <v>2024</v>
      </c>
      <c r="F57" t="s">
        <v>398</v>
      </c>
      <c r="G57" t="str">
        <f>"distribution"</f>
        <v>distribution</v>
      </c>
      <c r="H57" t="s">
        <v>6</v>
      </c>
      <c r="I57">
        <f>IFERROR(_xlfn.XLOOKUP(_xlfn.CONCAT(B57,C57,D57,E57),EC_Transfers!$J$2:$J$1999,EC_Transfers!$G$2:$G$1999),0)</f>
        <v>2.6248298320000001</v>
      </c>
      <c r="J57">
        <f>IFERROR(_xlfn.XLOOKUP(_xlfn.CONCAT(B57,C57,D57,E57),EC_Transfers!$J$2:$J$1999,EC_Transfers!$H$2:$H$1999),0)</f>
        <v>0.14930632299999999</v>
      </c>
      <c r="K57">
        <f>IFERROR(_xlfn.XLOOKUP(_xlfn.CONCAT(B57,C57,D57,2024),EC_Transfers!$J$2:$J$1999,EC_Transfers!$I$2:$I$1999)*1000,0)</f>
        <v>-1000</v>
      </c>
      <c r="M57" s="47">
        <f t="shared" ref="M57:M81" si="3">I57/1000</f>
        <v>2.6248298320000001E-3</v>
      </c>
      <c r="N57">
        <v>0</v>
      </c>
      <c r="O57" t="s">
        <v>336</v>
      </c>
      <c r="P57" t="s">
        <v>329</v>
      </c>
      <c r="Q57" t="b">
        <v>1</v>
      </c>
      <c r="R57" t="b">
        <v>0</v>
      </c>
      <c r="S57" s="70">
        <v>500</v>
      </c>
      <c r="T57" s="70">
        <f>IF(E57=2023,25,50)</f>
        <v>50</v>
      </c>
    </row>
    <row r="58" spans="1:20" ht="15.75" hidden="1" thickTop="1" x14ac:dyDescent="0.25">
      <c r="A58">
        <v>2</v>
      </c>
      <c r="B58" t="s">
        <v>34</v>
      </c>
      <c r="C58" t="s">
        <v>11</v>
      </c>
      <c r="D58" t="s">
        <v>11</v>
      </c>
      <c r="E58">
        <f>_xlfn.XLOOKUP(A58,PeriodMap!$A$2:$A$45,PeriodMap!$B$2:$B$45)</f>
        <v>2024</v>
      </c>
      <c r="F58" t="s">
        <v>398</v>
      </c>
      <c r="G58" t="str">
        <f>"distribution"</f>
        <v>distribution</v>
      </c>
      <c r="H58" t="s">
        <v>6</v>
      </c>
      <c r="I58">
        <f>IFERROR(_xlfn.XLOOKUP(_xlfn.CONCAT(B58,C58,D58,E58),EC_Transfers!$J$2:$J$1999,EC_Transfers!$G$2:$G$1999),0)</f>
        <v>1.8783627890000001</v>
      </c>
      <c r="J58">
        <f>IFERROR(_xlfn.XLOOKUP(_xlfn.CONCAT(B58,C58,D58,E58),EC_Transfers!$J$2:$J$1999,EC_Transfers!$H$2:$H$1999),0)</f>
        <v>0.12258155699999999</v>
      </c>
      <c r="K58">
        <f>IFERROR(_xlfn.XLOOKUP(_xlfn.CONCAT(B58,C58,D58,2024),EC_Transfers!$J$2:$J$1999,EC_Transfers!$I$2:$I$1999)*1000,0)</f>
        <v>-1000</v>
      </c>
      <c r="M58">
        <f t="shared" si="3"/>
        <v>1.8783627890000001E-3</v>
      </c>
      <c r="N58">
        <v>0</v>
      </c>
      <c r="O58" t="s">
        <v>336</v>
      </c>
      <c r="P58" t="s">
        <v>329</v>
      </c>
      <c r="Q58" t="b">
        <v>1</v>
      </c>
      <c r="R58" t="b">
        <v>0</v>
      </c>
      <c r="S58" s="70">
        <v>500</v>
      </c>
      <c r="T58" s="70">
        <f t="shared" ref="T58:T81" si="4">IF(E58=2023,25,50)</f>
        <v>50</v>
      </c>
    </row>
    <row r="59" spans="1:20" ht="15.75" hidden="1" thickTop="1" x14ac:dyDescent="0.25">
      <c r="A59">
        <v>2</v>
      </c>
      <c r="B59" t="s">
        <v>34</v>
      </c>
      <c r="C59" t="s">
        <v>8</v>
      </c>
      <c r="D59" t="s">
        <v>8</v>
      </c>
      <c r="E59">
        <f>_xlfn.XLOOKUP(A59,PeriodMap!$A$2:$A$45,PeriodMap!$B$2:$B$45)</f>
        <v>2024</v>
      </c>
      <c r="F59" t="s">
        <v>398</v>
      </c>
      <c r="G59" t="str">
        <f>"distribution"</f>
        <v>distribution</v>
      </c>
      <c r="H59" t="s">
        <v>6</v>
      </c>
      <c r="I59">
        <f>IFERROR(_xlfn.XLOOKUP(_xlfn.CONCAT(B59,C59,D59,E59),EC_Transfers!$J$2:$J$1999,EC_Transfers!$G$2:$G$1999),0)</f>
        <v>2.8361182519999999</v>
      </c>
      <c r="J59">
        <f>IFERROR(_xlfn.XLOOKUP(_xlfn.CONCAT(B59,C59,D59,E59),EC_Transfers!$J$2:$J$1999,EC_Transfers!$H$2:$H$1999),0)</f>
        <v>0.106457711</v>
      </c>
      <c r="K59">
        <f>IFERROR(_xlfn.XLOOKUP(_xlfn.CONCAT(B59,C59,D59,2024),EC_Transfers!$J$2:$J$1999,EC_Transfers!$I$2:$I$1999)*1000,0)</f>
        <v>-1000</v>
      </c>
      <c r="M59">
        <f t="shared" si="3"/>
        <v>2.8361182519999997E-3</v>
      </c>
      <c r="N59">
        <v>0</v>
      </c>
      <c r="O59" t="s">
        <v>336</v>
      </c>
      <c r="P59" t="s">
        <v>329</v>
      </c>
      <c r="Q59" t="b">
        <v>1</v>
      </c>
      <c r="R59" t="b">
        <v>0</v>
      </c>
      <c r="S59" s="70">
        <v>500</v>
      </c>
      <c r="T59" s="70">
        <f t="shared" si="4"/>
        <v>50</v>
      </c>
    </row>
    <row r="60" spans="1:20" ht="15.75" hidden="1" thickTop="1" x14ac:dyDescent="0.25">
      <c r="A60">
        <v>2</v>
      </c>
      <c r="B60" t="s">
        <v>34</v>
      </c>
      <c r="C60" t="s">
        <v>10</v>
      </c>
      <c r="D60" t="s">
        <v>10</v>
      </c>
      <c r="E60">
        <f>_xlfn.XLOOKUP(A60,PeriodMap!$A$2:$A$45,PeriodMap!$B$2:$B$45)</f>
        <v>2024</v>
      </c>
      <c r="F60" t="s">
        <v>398</v>
      </c>
      <c r="G60" t="str">
        <f>"distribution"</f>
        <v>distribution</v>
      </c>
      <c r="H60" t="s">
        <v>6</v>
      </c>
      <c r="I60">
        <f>IFERROR(_xlfn.XLOOKUP(_xlfn.CONCAT(B60,C60,D60,E60),EC_Transfers!$J$2:$J$1999,EC_Transfers!$G$2:$G$1999),0)</f>
        <v>1.827294889</v>
      </c>
      <c r="J60">
        <f>IFERROR(_xlfn.XLOOKUP(_xlfn.CONCAT(B60,C60,D60,E60),EC_Transfers!$J$2:$J$1999,EC_Transfers!$H$2:$H$1999),0)</f>
        <v>0.17367141</v>
      </c>
      <c r="K60">
        <f>IFERROR(_xlfn.XLOOKUP(_xlfn.CONCAT(B60,C60,D60,2024),EC_Transfers!$J$2:$J$1999,EC_Transfers!$I$2:$I$1999)*1000,0)</f>
        <v>-1000</v>
      </c>
      <c r="M60">
        <f t="shared" si="3"/>
        <v>1.8272948890000001E-3</v>
      </c>
      <c r="N60">
        <v>0</v>
      </c>
      <c r="O60" t="s">
        <v>336</v>
      </c>
      <c r="P60" t="s">
        <v>329</v>
      </c>
      <c r="Q60" t="b">
        <v>1</v>
      </c>
      <c r="R60" t="b">
        <v>0</v>
      </c>
      <c r="S60" s="70">
        <v>500</v>
      </c>
      <c r="T60" s="70">
        <f t="shared" si="4"/>
        <v>50</v>
      </c>
    </row>
    <row r="61" spans="1:20" s="19" customFormat="1" ht="15.75" hidden="1" thickTop="1" x14ac:dyDescent="0.25">
      <c r="A61" s="19">
        <v>2</v>
      </c>
      <c r="B61" s="19" t="s">
        <v>34</v>
      </c>
      <c r="C61" s="19" t="s">
        <v>9</v>
      </c>
      <c r="D61" s="19" t="s">
        <v>9</v>
      </c>
      <c r="E61">
        <f>_xlfn.XLOOKUP(A61,PeriodMap!$A$2:$A$45,PeriodMap!$B$2:$B$45)</f>
        <v>2024</v>
      </c>
      <c r="F61" s="19" t="s">
        <v>398</v>
      </c>
      <c r="G61" s="19" t="str">
        <f>"distribution"</f>
        <v>distribution</v>
      </c>
      <c r="H61" s="19" t="s">
        <v>6</v>
      </c>
      <c r="I61" s="19">
        <f>IFERROR(_xlfn.XLOOKUP(_xlfn.CONCAT(B61,C61,D61,E61),EC_Transfers!$J$2:$J$1999,EC_Transfers!$G$2:$G$1999),0)</f>
        <v>4.6461250850000004</v>
      </c>
      <c r="J61" s="19">
        <f>IFERROR(_xlfn.XLOOKUP(_xlfn.CONCAT(B61,C61,D61,E61),EC_Transfers!$J$2:$J$1999,EC_Transfers!$H$2:$H$1999),0)</f>
        <v>0.15154467499999999</v>
      </c>
      <c r="K61" s="19">
        <f>IFERROR(_xlfn.XLOOKUP(_xlfn.CONCAT(B61,C61,D61,2024),EC_Transfers!$J$2:$J$1999,EC_Transfers!$I$2:$I$1999)*1000,0)</f>
        <v>-1000</v>
      </c>
      <c r="L61" s="90"/>
      <c r="M61" s="19">
        <f t="shared" si="3"/>
        <v>4.6461250850000002E-3</v>
      </c>
      <c r="N61" s="19">
        <v>0</v>
      </c>
      <c r="O61" s="19" t="s">
        <v>336</v>
      </c>
      <c r="P61" s="19" t="s">
        <v>329</v>
      </c>
      <c r="Q61" s="19" t="b">
        <v>1</v>
      </c>
      <c r="R61" s="19" t="b">
        <v>0</v>
      </c>
      <c r="S61" s="71">
        <v>500</v>
      </c>
      <c r="T61" s="71">
        <f t="shared" si="4"/>
        <v>50</v>
      </c>
    </row>
    <row r="62" spans="1:20" ht="15.75" hidden="1" thickTop="1" x14ac:dyDescent="0.25">
      <c r="A62">
        <v>2</v>
      </c>
      <c r="B62" t="s">
        <v>34</v>
      </c>
      <c r="C62" t="s">
        <v>12</v>
      </c>
      <c r="D62" t="s">
        <v>11</v>
      </c>
      <c r="E62">
        <f>_xlfn.XLOOKUP(A62,PeriodMap!$A$2:$A$45,PeriodMap!$B$2:$B$45)</f>
        <v>2024</v>
      </c>
      <c r="F62" t="s">
        <v>398</v>
      </c>
      <c r="G62" t="s">
        <v>404</v>
      </c>
      <c r="H62" t="s">
        <v>6</v>
      </c>
      <c r="I62">
        <f>IFERROR(_xlfn.XLOOKUP(_xlfn.CONCAT(B62,C62,D62,E62),EC_Transfers!$J$2:$J$1999,EC_Transfers!$G$2:$G$1999),0)</f>
        <v>0.50994571399999999</v>
      </c>
      <c r="J62">
        <f>IFERROR(_xlfn.XLOOKUP(_xlfn.CONCAT(B62,C62,D62,E62),EC_Transfers!$J$2:$J$1999,EC_Transfers!$H$2:$H$1999),0)</f>
        <v>3.5000000000000003E-2</v>
      </c>
      <c r="K62">
        <f>IFERROR(_xlfn.XLOOKUP(_xlfn.CONCAT(B62,C62,D62,2024),EC_Transfers!$J$2:$J$1999,EC_Transfers!$I$2:$I$1999)*1000,0)</f>
        <v>36720</v>
      </c>
      <c r="M62">
        <f t="shared" si="3"/>
        <v>5.09945714E-4</v>
      </c>
      <c r="N62">
        <f>IFERROR(_xlfn.XLOOKUP(_xlfn.CONCAT(B62,C62,D62,E62),EC_Transfers!$J$2:$J$1999,EC_Transfers!$I$2:$I$1999)*1000,0)-K62</f>
        <v>0</v>
      </c>
      <c r="O62">
        <f>N62</f>
        <v>0</v>
      </c>
      <c r="P62" t="s">
        <v>329</v>
      </c>
      <c r="Q62" t="b">
        <v>1</v>
      </c>
      <c r="R62" t="b">
        <v>0</v>
      </c>
      <c r="S62" s="70">
        <v>950</v>
      </c>
      <c r="T62" s="70">
        <f t="shared" si="4"/>
        <v>50</v>
      </c>
    </row>
    <row r="63" spans="1:20" ht="15.75" hidden="1" thickTop="1" x14ac:dyDescent="0.25">
      <c r="A63">
        <v>2</v>
      </c>
      <c r="B63" t="s">
        <v>34</v>
      </c>
      <c r="C63" t="s">
        <v>11</v>
      </c>
      <c r="D63" t="s">
        <v>8</v>
      </c>
      <c r="E63">
        <f>_xlfn.XLOOKUP(A63,PeriodMap!$A$2:$A$45,PeriodMap!$B$2:$B$45)</f>
        <v>2024</v>
      </c>
      <c r="F63" t="s">
        <v>398</v>
      </c>
      <c r="G63" t="s">
        <v>404</v>
      </c>
      <c r="H63" t="s">
        <v>6</v>
      </c>
      <c r="I63">
        <f>IFERROR(_xlfn.XLOOKUP(_xlfn.CONCAT(B63,C63,D63,E63),EC_Transfers!$J$2:$J$1999,EC_Transfers!$G$2:$G$1999),0)</f>
        <v>0.50994571399999999</v>
      </c>
      <c r="J63">
        <f>IFERROR(_xlfn.XLOOKUP(_xlfn.CONCAT(B63,C63,D63,E63),EC_Transfers!$J$2:$J$1999,EC_Transfers!$H$2:$H$1999),0)</f>
        <v>3.5000000000000003E-2</v>
      </c>
      <c r="K63" s="70">
        <f>IFERROR(_xlfn.XLOOKUP(_xlfn.CONCAT(B63,C63,D63,2024),EC_Transfers!$J$2:$J$1999,EC_Transfers!$I$2:$I$1999)*1000,0)-4200</f>
        <v>18120</v>
      </c>
      <c r="M63">
        <f t="shared" si="3"/>
        <v>5.09945714E-4</v>
      </c>
      <c r="N63" s="72">
        <f>IFERROR(_xlfn.XLOOKUP(_xlfn.CONCAT(B63,C63,D63,E63),EC_Transfers!$J$2:$J$1999,EC_Transfers!$I$2:$I$1999)*1000,0)-K63</f>
        <v>4200</v>
      </c>
      <c r="O63" s="72">
        <f t="shared" ref="O63:O81" si="5">N63</f>
        <v>4200</v>
      </c>
      <c r="P63" t="s">
        <v>329</v>
      </c>
      <c r="Q63" t="b">
        <v>1</v>
      </c>
      <c r="R63" t="b">
        <v>0</v>
      </c>
      <c r="S63" s="70">
        <v>1150</v>
      </c>
      <c r="T63" s="70">
        <f t="shared" si="4"/>
        <v>50</v>
      </c>
    </row>
    <row r="64" spans="1:20" ht="15.75" hidden="1" thickTop="1" x14ac:dyDescent="0.25">
      <c r="A64">
        <v>2</v>
      </c>
      <c r="B64" t="s">
        <v>34</v>
      </c>
      <c r="C64" t="s">
        <v>8</v>
      </c>
      <c r="D64" t="s">
        <v>10</v>
      </c>
      <c r="E64">
        <f>_xlfn.XLOOKUP(A64,PeriodMap!$A$2:$A$45,PeriodMap!$B$2:$B$45)</f>
        <v>2024</v>
      </c>
      <c r="F64" t="s">
        <v>398</v>
      </c>
      <c r="G64" t="s">
        <v>404</v>
      </c>
      <c r="H64" t="s">
        <v>6</v>
      </c>
      <c r="I64">
        <f>IFERROR(_xlfn.XLOOKUP(_xlfn.CONCAT(B64,C64,D64,E64),EC_Transfers!$J$2:$J$1999,EC_Transfers!$G$2:$G$1999),0)</f>
        <v>0.50994571399999999</v>
      </c>
      <c r="J64">
        <f>IFERROR(_xlfn.XLOOKUP(_xlfn.CONCAT(B64,C64,D64,E64),EC_Transfers!$J$2:$J$1999,EC_Transfers!$H$2:$H$1999),0)</f>
        <v>3.5000000000000003E-2</v>
      </c>
      <c r="K64">
        <f>IFERROR(_xlfn.XLOOKUP(_xlfn.CONCAT(B64,C64,D64,2024),EC_Transfers!$J$2:$J$1999,EC_Transfers!$I$2:$I$1999)*1000,0)</f>
        <v>5830</v>
      </c>
      <c r="M64">
        <f t="shared" si="3"/>
        <v>5.09945714E-4</v>
      </c>
      <c r="N64" s="72">
        <f>IFERROR(_xlfn.XLOOKUP(_xlfn.CONCAT(B64,C64,D64,E64),EC_Transfers!$J$2:$J$1999,EC_Transfers!$I$2:$I$1999)*1000,0)-K64</f>
        <v>0</v>
      </c>
      <c r="O64" s="72">
        <f t="shared" si="5"/>
        <v>0</v>
      </c>
      <c r="P64" t="s">
        <v>329</v>
      </c>
      <c r="Q64" t="b">
        <v>1</v>
      </c>
      <c r="R64" t="b">
        <v>0</v>
      </c>
      <c r="S64" s="70">
        <v>1600</v>
      </c>
      <c r="T64" s="70">
        <f t="shared" si="4"/>
        <v>50</v>
      </c>
    </row>
    <row r="65" spans="1:20" ht="15.75" hidden="1" thickTop="1" x14ac:dyDescent="0.25">
      <c r="A65">
        <v>2</v>
      </c>
      <c r="B65" t="s">
        <v>34</v>
      </c>
      <c r="C65" t="s">
        <v>10</v>
      </c>
      <c r="D65" t="s">
        <v>9</v>
      </c>
      <c r="E65">
        <f>_xlfn.XLOOKUP(A65,PeriodMap!$A$2:$A$45,PeriodMap!$B$2:$B$45)</f>
        <v>2024</v>
      </c>
      <c r="F65" t="s">
        <v>398</v>
      </c>
      <c r="G65" t="s">
        <v>404</v>
      </c>
      <c r="H65" t="s">
        <v>6</v>
      </c>
      <c r="I65">
        <f>IFERROR(_xlfn.XLOOKUP(_xlfn.CONCAT(B65,C65,D65,E65),EC_Transfers!$J$2:$J$1999,EC_Transfers!$G$2:$G$1999),0)</f>
        <v>0.50994571399999999</v>
      </c>
      <c r="J65">
        <f>IFERROR(_xlfn.XLOOKUP(_xlfn.CONCAT(B65,C65,D65,E65),EC_Transfers!$J$2:$J$1999,EC_Transfers!$H$2:$H$1999),0)</f>
        <v>3.5000000000000003E-2</v>
      </c>
      <c r="K65" s="70">
        <f>IFERROR(_xlfn.XLOOKUP(_xlfn.CONCAT(B65,C65,D65,2024),EC_Transfers!$J$2:$J$1999,EC_Transfers!$I$2:$I$1999)*1000,0)-90</f>
        <v>2860</v>
      </c>
      <c r="M65">
        <f t="shared" si="3"/>
        <v>5.09945714E-4</v>
      </c>
      <c r="N65" s="72">
        <f>IFERROR(_xlfn.XLOOKUP(_xlfn.CONCAT(B65,C65,D65,E65),EC_Transfers!$J$2:$J$1999,EC_Transfers!$I$2:$I$1999)*1000,0)-K65</f>
        <v>90</v>
      </c>
      <c r="O65" s="72">
        <f t="shared" si="5"/>
        <v>90</v>
      </c>
      <c r="P65" t="s">
        <v>329</v>
      </c>
      <c r="Q65" t="b">
        <v>1</v>
      </c>
      <c r="R65" t="b">
        <v>0</v>
      </c>
      <c r="S65" s="70">
        <v>1350</v>
      </c>
      <c r="T65" s="70">
        <f t="shared" si="4"/>
        <v>50</v>
      </c>
    </row>
    <row r="66" spans="1:20" ht="15.75" hidden="1" thickTop="1" x14ac:dyDescent="0.25">
      <c r="A66">
        <v>2</v>
      </c>
      <c r="B66" t="s">
        <v>34</v>
      </c>
      <c r="C66" t="s">
        <v>9</v>
      </c>
      <c r="D66" t="s">
        <v>12</v>
      </c>
      <c r="E66">
        <f>_xlfn.XLOOKUP(A66,PeriodMap!$A$2:$A$45,PeriodMap!$B$2:$B$45)</f>
        <v>2024</v>
      </c>
      <c r="F66" t="s">
        <v>398</v>
      </c>
      <c r="G66" t="s">
        <v>404</v>
      </c>
      <c r="H66" t="s">
        <v>6</v>
      </c>
      <c r="I66">
        <f>IFERROR(_xlfn.XLOOKUP(_xlfn.CONCAT(B66,C66,D66,E66),EC_Transfers!$J$2:$J$1999,EC_Transfers!$G$2:$G$1999),0)</f>
        <v>0.50994571399999999</v>
      </c>
      <c r="J66">
        <f>IFERROR(_xlfn.XLOOKUP(_xlfn.CONCAT(B66,C66,D66,E66),EC_Transfers!$J$2:$J$1999,EC_Transfers!$H$2:$H$1999),0)</f>
        <v>3.5000000000000003E-2</v>
      </c>
      <c r="K66">
        <f>IFERROR(_xlfn.XLOOKUP(_xlfn.CONCAT(B66,C66,D66,2024),EC_Transfers!$J$2:$J$1999,EC_Transfers!$I$2:$I$1999)*1000,0)</f>
        <v>3000</v>
      </c>
      <c r="M66">
        <f t="shared" si="3"/>
        <v>5.09945714E-4</v>
      </c>
      <c r="N66" s="72">
        <f>IFERROR(_xlfn.XLOOKUP(_xlfn.CONCAT(B66,C66,D66,E66),EC_Transfers!$J$2:$J$1999,EC_Transfers!$I$2:$I$1999)*1000,0)-K66</f>
        <v>0</v>
      </c>
      <c r="O66" s="72">
        <f t="shared" si="5"/>
        <v>0</v>
      </c>
      <c r="P66" t="s">
        <v>329</v>
      </c>
      <c r="Q66" t="b">
        <v>1</v>
      </c>
      <c r="R66" t="b">
        <v>0</v>
      </c>
      <c r="S66" s="70">
        <v>2150</v>
      </c>
      <c r="T66" s="70">
        <f t="shared" si="4"/>
        <v>50</v>
      </c>
    </row>
    <row r="67" spans="1:20" ht="15.75" hidden="1" thickTop="1" x14ac:dyDescent="0.25">
      <c r="A67">
        <v>2</v>
      </c>
      <c r="B67" t="s">
        <v>34</v>
      </c>
      <c r="C67" t="s">
        <v>12</v>
      </c>
      <c r="D67" t="s">
        <v>8</v>
      </c>
      <c r="E67">
        <f>_xlfn.XLOOKUP(A67,PeriodMap!$A$2:$A$45,PeriodMap!$B$2:$B$45)</f>
        <v>2024</v>
      </c>
      <c r="F67" t="s">
        <v>398</v>
      </c>
      <c r="G67" t="s">
        <v>404</v>
      </c>
      <c r="H67" t="s">
        <v>6</v>
      </c>
      <c r="I67">
        <f>IFERROR(_xlfn.XLOOKUP(_xlfn.CONCAT(B67,C67,D67,E67),EC_Transfers!$J$2:$J$1999,EC_Transfers!$G$2:$G$1999),0)</f>
        <v>0.50994571399999999</v>
      </c>
      <c r="J67">
        <f>IFERROR(_xlfn.XLOOKUP(_xlfn.CONCAT(B67,C67,D67,E67),EC_Transfers!$J$2:$J$1999,EC_Transfers!$H$2:$H$1999),0)</f>
        <v>3.5000000000000003E-2</v>
      </c>
      <c r="K67">
        <f>IFERROR(_xlfn.XLOOKUP(_xlfn.CONCAT(B67,C67,D67,2024),EC_Transfers!$J$2:$J$1999,EC_Transfers!$I$2:$I$1999)*1000,0)</f>
        <v>0</v>
      </c>
      <c r="M67">
        <f t="shared" si="3"/>
        <v>5.09945714E-4</v>
      </c>
      <c r="N67" s="72">
        <f>IFERROR(_xlfn.XLOOKUP(_xlfn.CONCAT(B67,C67,D67,E67),EC_Transfers!$J$2:$J$1999,EC_Transfers!$I$2:$I$1999)*1000,0)-K67</f>
        <v>0</v>
      </c>
      <c r="O67" s="72">
        <f t="shared" si="5"/>
        <v>0</v>
      </c>
      <c r="P67" t="s">
        <v>329</v>
      </c>
      <c r="Q67" t="b">
        <v>1</v>
      </c>
      <c r="R67" t="b">
        <v>0</v>
      </c>
      <c r="S67" s="70">
        <v>1950</v>
      </c>
      <c r="T67" s="70">
        <f t="shared" si="4"/>
        <v>50</v>
      </c>
    </row>
    <row r="68" spans="1:20" ht="15.75" hidden="1" thickTop="1" x14ac:dyDescent="0.25">
      <c r="A68">
        <v>2</v>
      </c>
      <c r="B68" t="s">
        <v>34</v>
      </c>
      <c r="C68" t="s">
        <v>11</v>
      </c>
      <c r="D68" t="s">
        <v>10</v>
      </c>
      <c r="E68">
        <f>_xlfn.XLOOKUP(A68,PeriodMap!$A$2:$A$45,PeriodMap!$B$2:$B$45)</f>
        <v>2024</v>
      </c>
      <c r="F68" t="s">
        <v>398</v>
      </c>
      <c r="G68" t="s">
        <v>404</v>
      </c>
      <c r="H68" t="s">
        <v>6</v>
      </c>
      <c r="I68">
        <f>IFERROR(_xlfn.XLOOKUP(_xlfn.CONCAT(B68,C68,D68,E68),EC_Transfers!$J$2:$J$1999,EC_Transfers!$G$2:$G$1999),0)</f>
        <v>0.50994571399999999</v>
      </c>
      <c r="J68">
        <f>IFERROR(_xlfn.XLOOKUP(_xlfn.CONCAT(B68,C68,D68,E68),EC_Transfers!$J$2:$J$1999,EC_Transfers!$H$2:$H$1999),0)</f>
        <v>3.5000000000000003E-2</v>
      </c>
      <c r="K68">
        <f>IFERROR(_xlfn.XLOOKUP(_xlfn.CONCAT(B68,C68,D68,2024),EC_Transfers!$J$2:$J$1999,EC_Transfers!$I$2:$I$1999)*1000,0)</f>
        <v>21190</v>
      </c>
      <c r="M68">
        <f t="shared" si="3"/>
        <v>5.09945714E-4</v>
      </c>
      <c r="N68" s="72">
        <f>IFERROR(_xlfn.XLOOKUP(_xlfn.CONCAT(B68,C68,D68,E68),EC_Transfers!$J$2:$J$1999,EC_Transfers!$I$2:$I$1999)*1000,0)-K68</f>
        <v>0</v>
      </c>
      <c r="O68" s="72">
        <f t="shared" si="5"/>
        <v>0</v>
      </c>
      <c r="P68" t="s">
        <v>329</v>
      </c>
      <c r="Q68" t="b">
        <v>1</v>
      </c>
      <c r="R68" t="b">
        <v>0</v>
      </c>
      <c r="S68" s="70">
        <v>1300</v>
      </c>
      <c r="T68" s="70">
        <f t="shared" si="4"/>
        <v>50</v>
      </c>
    </row>
    <row r="69" spans="1:20" ht="15.75" hidden="1" thickTop="1" x14ac:dyDescent="0.25">
      <c r="A69">
        <v>2</v>
      </c>
      <c r="B69" t="s">
        <v>34</v>
      </c>
      <c r="C69" t="s">
        <v>8</v>
      </c>
      <c r="D69" t="s">
        <v>9</v>
      </c>
      <c r="E69">
        <f>_xlfn.XLOOKUP(A69,PeriodMap!$A$2:$A$45,PeriodMap!$B$2:$B$45)</f>
        <v>2024</v>
      </c>
      <c r="F69" t="s">
        <v>398</v>
      </c>
      <c r="G69" t="s">
        <v>404</v>
      </c>
      <c r="H69" t="s">
        <v>6</v>
      </c>
      <c r="I69">
        <f>IFERROR(_xlfn.XLOOKUP(_xlfn.CONCAT(B69,C69,D69,E69),EC_Transfers!$J$2:$J$1999,EC_Transfers!$G$2:$G$1999),0)</f>
        <v>0.50994571399999999</v>
      </c>
      <c r="J69">
        <f>IFERROR(_xlfn.XLOOKUP(_xlfn.CONCAT(B69,C69,D69,E69),EC_Transfers!$J$2:$J$1999,EC_Transfers!$H$2:$H$1999),0)</f>
        <v>3.5000000000000003E-2</v>
      </c>
      <c r="K69">
        <f>IFERROR(_xlfn.XLOOKUP(_xlfn.CONCAT(B69,C69,D69,2024),EC_Transfers!$J$2:$J$1999,EC_Transfers!$I$2:$I$1999)*1000,0)</f>
        <v>0</v>
      </c>
      <c r="M69">
        <f t="shared" si="3"/>
        <v>5.09945714E-4</v>
      </c>
      <c r="N69" s="72">
        <f>IFERROR(_xlfn.XLOOKUP(_xlfn.CONCAT(B69,C69,D69,E69),EC_Transfers!$J$2:$J$1999,EC_Transfers!$I$2:$I$1999)*1000,0)-K69</f>
        <v>0</v>
      </c>
      <c r="O69" s="72">
        <f t="shared" si="5"/>
        <v>0</v>
      </c>
      <c r="P69" t="s">
        <v>329</v>
      </c>
      <c r="Q69" t="b">
        <v>1</v>
      </c>
      <c r="R69" t="b">
        <v>0</v>
      </c>
      <c r="S69" s="70">
        <v>3000</v>
      </c>
      <c r="T69" s="70">
        <f t="shared" si="4"/>
        <v>50</v>
      </c>
    </row>
    <row r="70" spans="1:20" ht="15.75" hidden="1" thickTop="1" x14ac:dyDescent="0.25">
      <c r="A70">
        <v>2</v>
      </c>
      <c r="B70" t="s">
        <v>34</v>
      </c>
      <c r="C70" t="s">
        <v>10</v>
      </c>
      <c r="D70" t="s">
        <v>12</v>
      </c>
      <c r="E70">
        <f>_xlfn.XLOOKUP(A70,PeriodMap!$A$2:$A$45,PeriodMap!$B$2:$B$45)</f>
        <v>2024</v>
      </c>
      <c r="F70" t="s">
        <v>398</v>
      </c>
      <c r="G70" t="s">
        <v>404</v>
      </c>
      <c r="H70" t="s">
        <v>6</v>
      </c>
      <c r="I70">
        <f>IFERROR(_xlfn.XLOOKUP(_xlfn.CONCAT(B70,C70,D70,E70),EC_Transfers!$J$2:$J$1999,EC_Transfers!$G$2:$G$1999),0)</f>
        <v>0.50994571399999999</v>
      </c>
      <c r="J70">
        <f>IFERROR(_xlfn.XLOOKUP(_xlfn.CONCAT(B70,C70,D70,E70),EC_Transfers!$J$2:$J$1999,EC_Transfers!$H$2:$H$1999),0)</f>
        <v>3.5000000000000003E-2</v>
      </c>
      <c r="K70">
        <f>IFERROR(_xlfn.XLOOKUP(_xlfn.CONCAT(B70,C70,D70,2024),EC_Transfers!$J$2:$J$1999,EC_Transfers!$I$2:$I$1999)*1000,0)</f>
        <v>22530</v>
      </c>
      <c r="M70">
        <f t="shared" si="3"/>
        <v>5.09945714E-4</v>
      </c>
      <c r="N70" s="72">
        <f>IFERROR(_xlfn.XLOOKUP(_xlfn.CONCAT(B70,C70,D70,E70),EC_Transfers!$J$2:$J$1999,EC_Transfers!$I$2:$I$1999)*1000,0)-K70</f>
        <v>0</v>
      </c>
      <c r="O70" s="72">
        <f t="shared" si="5"/>
        <v>0</v>
      </c>
      <c r="P70" t="s">
        <v>329</v>
      </c>
      <c r="Q70" t="b">
        <v>1</v>
      </c>
      <c r="R70" t="b">
        <v>0</v>
      </c>
      <c r="S70" s="70">
        <v>1350</v>
      </c>
      <c r="T70" s="70">
        <f t="shared" si="4"/>
        <v>50</v>
      </c>
    </row>
    <row r="71" spans="1:20" ht="15.75" hidden="1" thickTop="1" x14ac:dyDescent="0.25">
      <c r="A71">
        <v>2</v>
      </c>
      <c r="B71" t="s">
        <v>34</v>
      </c>
      <c r="C71" t="s">
        <v>9</v>
      </c>
      <c r="D71" t="s">
        <v>11</v>
      </c>
      <c r="E71">
        <f>_xlfn.XLOOKUP(A71,PeriodMap!$A$2:$A$45,PeriodMap!$B$2:$B$45)</f>
        <v>2024</v>
      </c>
      <c r="F71" t="s">
        <v>398</v>
      </c>
      <c r="G71" t="s">
        <v>404</v>
      </c>
      <c r="H71" t="s">
        <v>6</v>
      </c>
      <c r="I71">
        <f>IFERROR(_xlfn.XLOOKUP(_xlfn.CONCAT(B71,C71,D71,E71),EC_Transfers!$J$2:$J$1999,EC_Transfers!$G$2:$G$1999),0)</f>
        <v>0.50994571399999999</v>
      </c>
      <c r="J71">
        <f>IFERROR(_xlfn.XLOOKUP(_xlfn.CONCAT(B71,C71,D71,E71),EC_Transfers!$J$2:$J$1999,EC_Transfers!$H$2:$H$1999),0)</f>
        <v>3.5000000000000003E-2</v>
      </c>
      <c r="K71">
        <f>IFERROR(_xlfn.XLOOKUP(_xlfn.CONCAT(B71,C71,D71,2024),EC_Transfers!$J$2:$J$1999,EC_Transfers!$I$2:$I$1999)*1000,0)</f>
        <v>0</v>
      </c>
      <c r="M71">
        <f t="shared" si="3"/>
        <v>5.09945714E-4</v>
      </c>
      <c r="N71" s="72">
        <f>IFERROR(_xlfn.XLOOKUP(_xlfn.CONCAT(B71,C71,D71,E71),EC_Transfers!$J$2:$J$1999,EC_Transfers!$I$2:$I$1999)*1000,0)-K71</f>
        <v>0</v>
      </c>
      <c r="O71" s="72">
        <f t="shared" si="5"/>
        <v>0</v>
      </c>
      <c r="P71" t="s">
        <v>329</v>
      </c>
      <c r="Q71" t="b">
        <v>1</v>
      </c>
      <c r="R71" t="b">
        <v>0</v>
      </c>
      <c r="S71" s="70">
        <v>2400</v>
      </c>
      <c r="T71" s="70">
        <f t="shared" si="4"/>
        <v>50</v>
      </c>
    </row>
    <row r="72" spans="1:20" ht="15.75" hidden="1" thickTop="1" x14ac:dyDescent="0.25">
      <c r="A72">
        <v>2</v>
      </c>
      <c r="B72" t="s">
        <v>34</v>
      </c>
      <c r="C72" t="s">
        <v>12</v>
      </c>
      <c r="D72" t="s">
        <v>10</v>
      </c>
      <c r="E72">
        <f>_xlfn.XLOOKUP(A72,PeriodMap!$A$2:$A$45,PeriodMap!$B$2:$B$45)</f>
        <v>2024</v>
      </c>
      <c r="F72" t="s">
        <v>398</v>
      </c>
      <c r="G72" t="s">
        <v>404</v>
      </c>
      <c r="H72" t="s">
        <v>6</v>
      </c>
      <c r="I72">
        <f>IFERROR(_xlfn.XLOOKUP(_xlfn.CONCAT(B72,C72,D72,E72),EC_Transfers!$J$2:$J$1999,EC_Transfers!$G$2:$G$1999),0)</f>
        <v>0.50994571399999999</v>
      </c>
      <c r="J72">
        <f>IFERROR(_xlfn.XLOOKUP(_xlfn.CONCAT(B72,C72,D72,E72),EC_Transfers!$J$2:$J$1999,EC_Transfers!$H$2:$H$1999),0)</f>
        <v>3.5000000000000003E-2</v>
      </c>
      <c r="K72">
        <f>IFERROR(_xlfn.XLOOKUP(_xlfn.CONCAT(B72,C72,D72,2024),EC_Transfers!$J$2:$J$1999,EC_Transfers!$I$2:$I$1999)*1000,0)</f>
        <v>19530</v>
      </c>
      <c r="M72">
        <f t="shared" si="3"/>
        <v>5.09945714E-4</v>
      </c>
      <c r="N72" s="72">
        <f>IFERROR(_xlfn.XLOOKUP(_xlfn.CONCAT(B72,C72,D72,E72),EC_Transfers!$J$2:$J$1999,EC_Transfers!$I$2:$I$1999)*1000,0)-K72</f>
        <v>0</v>
      </c>
      <c r="O72" s="72">
        <f t="shared" si="5"/>
        <v>0</v>
      </c>
      <c r="P72" t="s">
        <v>329</v>
      </c>
      <c r="Q72" t="b">
        <v>1</v>
      </c>
      <c r="R72" t="b">
        <v>0</v>
      </c>
      <c r="S72" s="70">
        <v>1350</v>
      </c>
      <c r="T72" s="70">
        <f t="shared" si="4"/>
        <v>50</v>
      </c>
    </row>
    <row r="73" spans="1:20" ht="15.75" hidden="1" thickTop="1" x14ac:dyDescent="0.25">
      <c r="A73">
        <v>2</v>
      </c>
      <c r="B73" t="s">
        <v>34</v>
      </c>
      <c r="C73" t="s">
        <v>11</v>
      </c>
      <c r="D73" t="s">
        <v>9</v>
      </c>
      <c r="E73">
        <f>_xlfn.XLOOKUP(A73,PeriodMap!$A$2:$A$45,PeriodMap!$B$2:$B$45)</f>
        <v>2024</v>
      </c>
      <c r="F73" t="s">
        <v>398</v>
      </c>
      <c r="G73" t="s">
        <v>404</v>
      </c>
      <c r="H73" t="s">
        <v>6</v>
      </c>
      <c r="I73">
        <f>IFERROR(_xlfn.XLOOKUP(_xlfn.CONCAT(B73,C73,D73,E73),EC_Transfers!$J$2:$J$1999,EC_Transfers!$G$2:$G$1999),0)</f>
        <v>0.50994571399999999</v>
      </c>
      <c r="J73">
        <f>IFERROR(_xlfn.XLOOKUP(_xlfn.CONCAT(B73,C73,D73,E73),EC_Transfers!$J$2:$J$1999,EC_Transfers!$H$2:$H$1999),0)</f>
        <v>3.5000000000000003E-2</v>
      </c>
      <c r="K73">
        <f>IFERROR(_xlfn.XLOOKUP(_xlfn.CONCAT(B73,C73,D73,2024),EC_Transfers!$J$2:$J$1999,EC_Transfers!$I$2:$I$1999)*1000,0)</f>
        <v>0</v>
      </c>
      <c r="M73">
        <f t="shared" si="3"/>
        <v>5.09945714E-4</v>
      </c>
      <c r="N73" s="72">
        <f>IFERROR(_xlfn.XLOOKUP(_xlfn.CONCAT(B73,C73,D73,E73),EC_Transfers!$J$2:$J$1999,EC_Transfers!$I$2:$I$1999)*1000,0)-K73</f>
        <v>0</v>
      </c>
      <c r="O73" s="72">
        <f t="shared" si="5"/>
        <v>0</v>
      </c>
      <c r="P73" t="s">
        <v>329</v>
      </c>
      <c r="Q73" t="b">
        <v>1</v>
      </c>
      <c r="R73" t="b">
        <v>0</v>
      </c>
      <c r="S73" s="70">
        <v>2400</v>
      </c>
      <c r="T73" s="70">
        <f t="shared" si="4"/>
        <v>50</v>
      </c>
    </row>
    <row r="74" spans="1:20" ht="15.75" hidden="1" thickTop="1" x14ac:dyDescent="0.25">
      <c r="A74">
        <v>2</v>
      </c>
      <c r="B74" t="s">
        <v>34</v>
      </c>
      <c r="C74" t="s">
        <v>8</v>
      </c>
      <c r="D74" t="s">
        <v>12</v>
      </c>
      <c r="E74">
        <f>_xlfn.XLOOKUP(A74,PeriodMap!$A$2:$A$45,PeriodMap!$B$2:$B$45)</f>
        <v>2024</v>
      </c>
      <c r="F74" t="s">
        <v>398</v>
      </c>
      <c r="G74" t="s">
        <v>404</v>
      </c>
      <c r="H74" t="s">
        <v>6</v>
      </c>
      <c r="I74">
        <f>IFERROR(_xlfn.XLOOKUP(_xlfn.CONCAT(B74,C74,D74,E74),EC_Transfers!$J$2:$J$1999,EC_Transfers!$G$2:$G$1999),0)</f>
        <v>0.50994571399999999</v>
      </c>
      <c r="J74">
        <f>IFERROR(_xlfn.XLOOKUP(_xlfn.CONCAT(B74,C74,D74,E74),EC_Transfers!$J$2:$J$1999,EC_Transfers!$H$2:$H$1999),0)</f>
        <v>3.5000000000000003E-2</v>
      </c>
      <c r="K74">
        <f>IFERROR(_xlfn.XLOOKUP(_xlfn.CONCAT(B74,C74,D74,2024),EC_Transfers!$J$2:$J$1999,EC_Transfers!$I$2:$I$1999)*1000,0)</f>
        <v>0</v>
      </c>
      <c r="M74">
        <f t="shared" si="3"/>
        <v>5.09945714E-4</v>
      </c>
      <c r="N74" s="72">
        <f>IFERROR(_xlfn.XLOOKUP(_xlfn.CONCAT(B74,C74,D74,E74),EC_Transfers!$J$2:$J$1999,EC_Transfers!$I$2:$I$1999)*1000,0)-K74</f>
        <v>0</v>
      </c>
      <c r="O74" s="72">
        <f t="shared" si="5"/>
        <v>0</v>
      </c>
      <c r="P74" t="s">
        <v>329</v>
      </c>
      <c r="Q74" t="b">
        <v>1</v>
      </c>
      <c r="R74" t="b">
        <v>0</v>
      </c>
      <c r="S74" s="70">
        <v>1950</v>
      </c>
      <c r="T74" s="70">
        <f t="shared" si="4"/>
        <v>50</v>
      </c>
    </row>
    <row r="75" spans="1:20" ht="15.75" hidden="1" thickTop="1" x14ac:dyDescent="0.25">
      <c r="A75">
        <v>2</v>
      </c>
      <c r="B75" t="s">
        <v>34</v>
      </c>
      <c r="C75" t="s">
        <v>10</v>
      </c>
      <c r="D75" t="s">
        <v>11</v>
      </c>
      <c r="E75">
        <f>_xlfn.XLOOKUP(A75,PeriodMap!$A$2:$A$45,PeriodMap!$B$2:$B$45)</f>
        <v>2024</v>
      </c>
      <c r="F75" t="s">
        <v>398</v>
      </c>
      <c r="G75" t="s">
        <v>404</v>
      </c>
      <c r="H75" t="s">
        <v>6</v>
      </c>
      <c r="I75">
        <f>IFERROR(_xlfn.XLOOKUP(_xlfn.CONCAT(B75,C75,D75,E75),EC_Transfers!$J$2:$J$1999,EC_Transfers!$G$2:$G$1999),0)</f>
        <v>0.50994571399999999</v>
      </c>
      <c r="J75">
        <f>IFERROR(_xlfn.XLOOKUP(_xlfn.CONCAT(B75,C75,D75,E75),EC_Transfers!$J$2:$J$1999,EC_Transfers!$H$2:$H$1999),0)</f>
        <v>3.5000000000000003E-2</v>
      </c>
      <c r="K75">
        <f>IFERROR(_xlfn.XLOOKUP(_xlfn.CONCAT(B75,C75,D75,2024),EC_Transfers!$J$2:$J$1999,EC_Transfers!$I$2:$I$1999)*1000,0)</f>
        <v>21190</v>
      </c>
      <c r="M75">
        <f t="shared" si="3"/>
        <v>5.09945714E-4</v>
      </c>
      <c r="N75" s="72">
        <f>IFERROR(_xlfn.XLOOKUP(_xlfn.CONCAT(B75,C75,D75,E75),EC_Transfers!$J$2:$J$1999,EC_Transfers!$I$2:$I$1999)*1000,0)-K75</f>
        <v>0</v>
      </c>
      <c r="O75" s="72">
        <f t="shared" si="5"/>
        <v>0</v>
      </c>
      <c r="P75" t="s">
        <v>329</v>
      </c>
      <c r="Q75" t="b">
        <v>1</v>
      </c>
      <c r="R75" t="b">
        <v>0</v>
      </c>
      <c r="S75" s="70">
        <v>1300</v>
      </c>
      <c r="T75" s="70">
        <f t="shared" si="4"/>
        <v>50</v>
      </c>
    </row>
    <row r="76" spans="1:20" ht="15.75" hidden="1" thickTop="1" x14ac:dyDescent="0.25">
      <c r="A76">
        <v>2</v>
      </c>
      <c r="B76" t="s">
        <v>34</v>
      </c>
      <c r="C76" t="s">
        <v>9</v>
      </c>
      <c r="D76" t="s">
        <v>8</v>
      </c>
      <c r="E76">
        <f>_xlfn.XLOOKUP(A76,PeriodMap!$A$2:$A$45,PeriodMap!$B$2:$B$45)</f>
        <v>2024</v>
      </c>
      <c r="F76" t="s">
        <v>398</v>
      </c>
      <c r="G76" t="s">
        <v>404</v>
      </c>
      <c r="H76" t="s">
        <v>6</v>
      </c>
      <c r="I76">
        <f>IFERROR(_xlfn.XLOOKUP(_xlfn.CONCAT(B76,C76,D76,E76),EC_Transfers!$J$2:$J$1999,EC_Transfers!$G$2:$G$1999),0)</f>
        <v>0.50994571399999999</v>
      </c>
      <c r="J76">
        <f>IFERROR(_xlfn.XLOOKUP(_xlfn.CONCAT(B76,C76,D76,E76),EC_Transfers!$J$2:$J$1999,EC_Transfers!$H$2:$H$1999),0)</f>
        <v>3.5000000000000003E-2</v>
      </c>
      <c r="K76">
        <f>IFERROR(_xlfn.XLOOKUP(_xlfn.CONCAT(B76,C76,D76,2024),EC_Transfers!$J$2:$J$1999,EC_Transfers!$I$2:$I$1999)*1000,0)</f>
        <v>0</v>
      </c>
      <c r="M76">
        <f t="shared" si="3"/>
        <v>5.09945714E-4</v>
      </c>
      <c r="N76" s="72">
        <f>IFERROR(_xlfn.XLOOKUP(_xlfn.CONCAT(B76,C76,D76,E76),EC_Transfers!$J$2:$J$1999,EC_Transfers!$I$2:$I$1999)*1000,0)-K76</f>
        <v>0</v>
      </c>
      <c r="O76" s="72">
        <f t="shared" si="5"/>
        <v>0</v>
      </c>
      <c r="P76" t="s">
        <v>329</v>
      </c>
      <c r="Q76" t="b">
        <v>1</v>
      </c>
      <c r="R76" t="b">
        <v>0</v>
      </c>
      <c r="S76" s="70">
        <v>3000</v>
      </c>
      <c r="T76" s="70">
        <f t="shared" si="4"/>
        <v>50</v>
      </c>
    </row>
    <row r="77" spans="1:20" ht="15.75" hidden="1" thickTop="1" x14ac:dyDescent="0.25">
      <c r="A77">
        <v>2</v>
      </c>
      <c r="B77" t="s">
        <v>34</v>
      </c>
      <c r="C77" t="s">
        <v>12</v>
      </c>
      <c r="D77" t="s">
        <v>9</v>
      </c>
      <c r="E77">
        <f>_xlfn.XLOOKUP(A77,PeriodMap!$A$2:$A$45,PeriodMap!$B$2:$B$45)</f>
        <v>2024</v>
      </c>
      <c r="F77" t="s">
        <v>398</v>
      </c>
      <c r="G77" t="s">
        <v>404</v>
      </c>
      <c r="H77" t="s">
        <v>6</v>
      </c>
      <c r="I77">
        <f>IFERROR(_xlfn.XLOOKUP(_xlfn.CONCAT(B77,C77,D77,E77),EC_Transfers!$J$2:$J$1999,EC_Transfers!$G$2:$G$1999),0)</f>
        <v>0.50994571399999999</v>
      </c>
      <c r="J77">
        <f>IFERROR(_xlfn.XLOOKUP(_xlfn.CONCAT(B77,C77,D77,E77),EC_Transfers!$J$2:$J$1999,EC_Transfers!$H$2:$H$1999),0)</f>
        <v>3.5000000000000003E-2</v>
      </c>
      <c r="K77">
        <f>IFERROR(_xlfn.XLOOKUP(_xlfn.CONCAT(B77,C77,D77,2024),EC_Transfers!$J$2:$J$1999,EC_Transfers!$I$2:$I$1999)*1000,0)</f>
        <v>1500</v>
      </c>
      <c r="M77">
        <f t="shared" si="3"/>
        <v>5.09945714E-4</v>
      </c>
      <c r="N77" s="72">
        <f>IFERROR(_xlfn.XLOOKUP(_xlfn.CONCAT(B77,C77,D77,E77),EC_Transfers!$J$2:$J$1999,EC_Transfers!$I$2:$I$1999)*1000,0)-K77</f>
        <v>0</v>
      </c>
      <c r="O77" s="72">
        <f t="shared" si="5"/>
        <v>0</v>
      </c>
      <c r="P77" t="s">
        <v>329</v>
      </c>
      <c r="Q77" t="b">
        <v>1</v>
      </c>
      <c r="R77" t="b">
        <v>0</v>
      </c>
      <c r="S77" s="70">
        <v>2150</v>
      </c>
      <c r="T77" s="70">
        <f t="shared" si="4"/>
        <v>50</v>
      </c>
    </row>
    <row r="78" spans="1:20" ht="15.75" hidden="1" thickTop="1" x14ac:dyDescent="0.25">
      <c r="A78">
        <v>2</v>
      </c>
      <c r="B78" t="s">
        <v>34</v>
      </c>
      <c r="C78" t="s">
        <v>11</v>
      </c>
      <c r="D78" t="s">
        <v>12</v>
      </c>
      <c r="E78">
        <f>_xlfn.XLOOKUP(A78,PeriodMap!$A$2:$A$45,PeriodMap!$B$2:$B$45)</f>
        <v>2024</v>
      </c>
      <c r="F78" t="s">
        <v>398</v>
      </c>
      <c r="G78" t="s">
        <v>404</v>
      </c>
      <c r="H78" t="s">
        <v>6</v>
      </c>
      <c r="I78">
        <f>IFERROR(_xlfn.XLOOKUP(_xlfn.CONCAT(B78,C78,D78,E78),EC_Transfers!$J$2:$J$1999,EC_Transfers!$G$2:$G$1999),0)</f>
        <v>0.50994571399999999</v>
      </c>
      <c r="J78">
        <f>IFERROR(_xlfn.XLOOKUP(_xlfn.CONCAT(B78,C78,D78,E78),EC_Transfers!$J$2:$J$1999,EC_Transfers!$H$2:$H$1999),0)</f>
        <v>3.5000000000000003E-2</v>
      </c>
      <c r="K78">
        <f>IFERROR(_xlfn.XLOOKUP(_xlfn.CONCAT(B78,C78,D78,2024),EC_Transfers!$J$2:$J$1999,EC_Transfers!$I$2:$I$1999)*1000,0)</f>
        <v>32570</v>
      </c>
      <c r="M78">
        <f t="shared" si="3"/>
        <v>5.09945714E-4</v>
      </c>
      <c r="N78" s="72">
        <f>IFERROR(_xlfn.XLOOKUP(_xlfn.CONCAT(B78,C78,D78,E78),EC_Transfers!$J$2:$J$1999,EC_Transfers!$I$2:$I$1999)*1000,0)-K78</f>
        <v>0</v>
      </c>
      <c r="O78" s="72">
        <f t="shared" si="5"/>
        <v>0</v>
      </c>
      <c r="P78" t="s">
        <v>329</v>
      </c>
      <c r="Q78" t="b">
        <v>1</v>
      </c>
      <c r="R78" t="b">
        <v>0</v>
      </c>
      <c r="S78" s="70">
        <v>950</v>
      </c>
      <c r="T78" s="70">
        <f t="shared" si="4"/>
        <v>50</v>
      </c>
    </row>
    <row r="79" spans="1:20" ht="15.75" hidden="1" thickTop="1" x14ac:dyDescent="0.25">
      <c r="A79">
        <v>2</v>
      </c>
      <c r="B79" t="s">
        <v>34</v>
      </c>
      <c r="C79" t="s">
        <v>8</v>
      </c>
      <c r="D79" t="s">
        <v>11</v>
      </c>
      <c r="E79">
        <f>_xlfn.XLOOKUP(A79,PeriodMap!$A$2:$A$45,PeriodMap!$B$2:$B$45)</f>
        <v>2024</v>
      </c>
      <c r="F79" t="s">
        <v>398</v>
      </c>
      <c r="G79" t="s">
        <v>404</v>
      </c>
      <c r="H79" t="s">
        <v>6</v>
      </c>
      <c r="I79">
        <f>IFERROR(_xlfn.XLOOKUP(_xlfn.CONCAT(B79,C79,D79,E79),EC_Transfers!$J$2:$J$1999,EC_Transfers!$G$2:$G$1999),0)</f>
        <v>0.50994571399999999</v>
      </c>
      <c r="J79">
        <f>IFERROR(_xlfn.XLOOKUP(_xlfn.CONCAT(B79,C79,D79,E79),EC_Transfers!$J$2:$J$1999,EC_Transfers!$H$2:$H$1999),0)</f>
        <v>3.5000000000000003E-2</v>
      </c>
      <c r="K79" s="70">
        <f>IFERROR(_xlfn.XLOOKUP(_xlfn.CONCAT(B79,C79,D79,2024),EC_Transfers!$J$2:$J$1999,EC_Transfers!$I$2:$I$1999)*1000,0)-3752</f>
        <v>16178</v>
      </c>
      <c r="M79">
        <f t="shared" si="3"/>
        <v>5.09945714E-4</v>
      </c>
      <c r="N79" s="72">
        <f>IFERROR(_xlfn.XLOOKUP(_xlfn.CONCAT(B79,C79,D79,E79),EC_Transfers!$J$2:$J$1999,EC_Transfers!$I$2:$I$1999)*1000,0)-K79</f>
        <v>3752</v>
      </c>
      <c r="O79" s="72">
        <f t="shared" si="5"/>
        <v>3752</v>
      </c>
      <c r="P79" t="s">
        <v>329</v>
      </c>
      <c r="Q79" t="b">
        <v>1</v>
      </c>
      <c r="R79" t="b">
        <v>0</v>
      </c>
      <c r="S79" s="70">
        <v>1150</v>
      </c>
      <c r="T79" s="70">
        <f t="shared" si="4"/>
        <v>50</v>
      </c>
    </row>
    <row r="80" spans="1:20" ht="15.75" hidden="1" thickTop="1" x14ac:dyDescent="0.25">
      <c r="A80">
        <v>2</v>
      </c>
      <c r="B80" t="s">
        <v>34</v>
      </c>
      <c r="C80" t="s">
        <v>10</v>
      </c>
      <c r="D80" t="s">
        <v>8</v>
      </c>
      <c r="E80">
        <f>_xlfn.XLOOKUP(A80,PeriodMap!$A$2:$A$45,PeriodMap!$B$2:$B$45)</f>
        <v>2024</v>
      </c>
      <c r="F80" t="s">
        <v>398</v>
      </c>
      <c r="G80" t="s">
        <v>404</v>
      </c>
      <c r="H80" t="s">
        <v>6</v>
      </c>
      <c r="I80">
        <f>IFERROR(_xlfn.XLOOKUP(_xlfn.CONCAT(B80,C80,D80,E80),EC_Transfers!$J$2:$J$1999,EC_Transfers!$G$2:$G$1999),0)</f>
        <v>0.50994571399999999</v>
      </c>
      <c r="J80">
        <f>IFERROR(_xlfn.XLOOKUP(_xlfn.CONCAT(B80,C80,D80,E80),EC_Transfers!$J$2:$J$1999,EC_Transfers!$H$2:$H$1999),0)</f>
        <v>3.5000000000000003E-2</v>
      </c>
      <c r="K80">
        <f>IFERROR(_xlfn.XLOOKUP(_xlfn.CONCAT(B80,C80,D80,2024),EC_Transfers!$J$2:$J$1999,EC_Transfers!$I$2:$I$1999)*1000,0)</f>
        <v>7830</v>
      </c>
      <c r="M80">
        <f t="shared" si="3"/>
        <v>5.09945714E-4</v>
      </c>
      <c r="N80" s="72">
        <f>IFERROR(_xlfn.XLOOKUP(_xlfn.CONCAT(B80,C80,D80,E80),EC_Transfers!$J$2:$J$1999,EC_Transfers!$I$2:$I$1999)*1000,0)-K80</f>
        <v>0</v>
      </c>
      <c r="O80" s="72">
        <f t="shared" si="5"/>
        <v>0</v>
      </c>
      <c r="P80" t="s">
        <v>329</v>
      </c>
      <c r="Q80" t="b">
        <v>1</v>
      </c>
      <c r="R80" t="b">
        <v>0</v>
      </c>
      <c r="S80" s="70">
        <v>1600</v>
      </c>
      <c r="T80" s="70">
        <f t="shared" si="4"/>
        <v>50</v>
      </c>
    </row>
    <row r="81" spans="1:20" s="19" customFormat="1" ht="15.75" hidden="1" thickTop="1" x14ac:dyDescent="0.25">
      <c r="A81" s="19">
        <v>2</v>
      </c>
      <c r="B81" s="19" t="s">
        <v>34</v>
      </c>
      <c r="C81" s="19" t="s">
        <v>9</v>
      </c>
      <c r="D81" s="19" t="s">
        <v>10</v>
      </c>
      <c r="E81">
        <f>_xlfn.XLOOKUP(A81,PeriodMap!$A$2:$A$45,PeriodMap!$B$2:$B$45)</f>
        <v>2024</v>
      </c>
      <c r="F81" s="19" t="s">
        <v>398</v>
      </c>
      <c r="G81" s="19" t="s">
        <v>404</v>
      </c>
      <c r="H81" s="19" t="s">
        <v>6</v>
      </c>
      <c r="I81" s="19">
        <f>IFERROR(_xlfn.XLOOKUP(_xlfn.CONCAT(B81,C81,D81,E81),EC_Transfers!$J$2:$J$1999,EC_Transfers!$G$2:$G$1999),0)</f>
        <v>0.50994571399999999</v>
      </c>
      <c r="J81" s="19">
        <f>IFERROR(_xlfn.XLOOKUP(_xlfn.CONCAT(B81,C81,D81,E81),EC_Transfers!$J$2:$J$1999,EC_Transfers!$H$2:$H$1999),0)</f>
        <v>3.5000000000000003E-2</v>
      </c>
      <c r="K81" s="71">
        <f>IFERROR(_xlfn.XLOOKUP(_xlfn.CONCAT(B81,C81,D81,2024),EC_Transfers!$J$2:$J$1999,EC_Transfers!$I$2:$I$1999)*1000,0)-90</f>
        <v>2860</v>
      </c>
      <c r="L81" s="90"/>
      <c r="M81" s="19">
        <f t="shared" si="3"/>
        <v>5.09945714E-4</v>
      </c>
      <c r="N81" s="73">
        <f>IFERROR(_xlfn.XLOOKUP(_xlfn.CONCAT(B81,C81,D81,E81),EC_Transfers!$J$2:$J$1999,EC_Transfers!$I$2:$I$1999)*1000,0)-K81</f>
        <v>90</v>
      </c>
      <c r="O81" s="73">
        <f t="shared" si="5"/>
        <v>90</v>
      </c>
      <c r="P81" s="19" t="s">
        <v>329</v>
      </c>
      <c r="Q81" s="19" t="b">
        <v>1</v>
      </c>
      <c r="R81" s="19" t="b">
        <v>0</v>
      </c>
      <c r="S81" s="71">
        <v>1350</v>
      </c>
      <c r="T81" s="71">
        <f t="shared" si="4"/>
        <v>50</v>
      </c>
    </row>
    <row r="82" spans="1:20" ht="15.75" hidden="1" thickTop="1" x14ac:dyDescent="0.25">
      <c r="A82">
        <v>2</v>
      </c>
      <c r="B82" t="s">
        <v>33</v>
      </c>
      <c r="C82" t="s">
        <v>10</v>
      </c>
      <c r="D82" t="s">
        <v>10</v>
      </c>
      <c r="E82">
        <f>_xlfn.XLOOKUP(A82,PeriodMap!$A$2:$A$45,PeriodMap!$B$2:$B$45)</f>
        <v>2024</v>
      </c>
      <c r="F82" t="s">
        <v>398</v>
      </c>
      <c r="G82" t="s">
        <v>406</v>
      </c>
      <c r="H82" t="s">
        <v>6</v>
      </c>
      <c r="I82">
        <f>IFERROR(_xlfn.XLOOKUP(_xlfn.CONCAT(B82,C82,D82,E82),EC_Transfers!$J$2:$J$1999,EC_Transfers!$G$2:$G$1999),0)</f>
        <v>926</v>
      </c>
      <c r="J82">
        <f>IFERROR(_xlfn.XLOOKUP(_xlfn.CONCAT(B82,C82,D82,E82),EC_Transfers!$J$2:$J$1999,EC_Transfers!$H$2:$H$1999),0)</f>
        <v>2E-3</v>
      </c>
      <c r="K82">
        <f>IFERROR(_xlfn.XLOOKUP(_xlfn.CONCAT(B82,C82,D82,2024),EC_Transfers!$J$2:$J$1999,EC_Transfers!$I$2:$I$1999)*1000,0)</f>
        <v>-1000</v>
      </c>
      <c r="M82">
        <f>I82/CarriersTech_characteristics!$G$2/Conversions!$D$2</f>
        <v>1.93732993510488E-4</v>
      </c>
      <c r="N82">
        <v>0</v>
      </c>
      <c r="O82" t="s">
        <v>336</v>
      </c>
      <c r="P82" t="s">
        <v>329</v>
      </c>
      <c r="Q82" t="b">
        <v>1</v>
      </c>
      <c r="R82" t="b">
        <v>0</v>
      </c>
      <c r="S82" s="70">
        <v>500</v>
      </c>
      <c r="T82" s="94" t="s">
        <v>329</v>
      </c>
    </row>
    <row r="83" spans="1:20" ht="15.75" hidden="1" thickTop="1" x14ac:dyDescent="0.25">
      <c r="A83">
        <v>2</v>
      </c>
      <c r="B83" t="s">
        <v>33</v>
      </c>
      <c r="C83" t="s">
        <v>11</v>
      </c>
      <c r="D83" t="s">
        <v>11</v>
      </c>
      <c r="E83">
        <f>_xlfn.XLOOKUP(A83,PeriodMap!$A$2:$A$45,PeriodMap!$B$2:$B$45)</f>
        <v>2024</v>
      </c>
      <c r="F83" t="s">
        <v>398</v>
      </c>
      <c r="G83" t="s">
        <v>406</v>
      </c>
      <c r="H83" t="s">
        <v>6</v>
      </c>
      <c r="I83">
        <f>IFERROR(_xlfn.XLOOKUP(_xlfn.CONCAT(B83,C83,D83,E83),EC_Transfers!$J$2:$J$1999,EC_Transfers!$G$2:$G$1999),0)</f>
        <v>1054.7</v>
      </c>
      <c r="J83">
        <f>IFERROR(_xlfn.XLOOKUP(_xlfn.CONCAT(B83,C83,D83,E83),EC_Transfers!$J$2:$J$1999,EC_Transfers!$H$2:$H$1999),0)</f>
        <v>2E-3</v>
      </c>
      <c r="K83">
        <f>IFERROR(_xlfn.XLOOKUP(_xlfn.CONCAT(B83,C83,D83,2024),EC_Transfers!$J$2:$J$1999,EC_Transfers!$I$2:$I$1999)*1000,0)</f>
        <v>-1000</v>
      </c>
      <c r="M83">
        <f>I83/CarriersTech_characteristics!$G$2/Conversions!$D$2</f>
        <v>2.2065895059990466E-4</v>
      </c>
      <c r="N83">
        <v>0</v>
      </c>
      <c r="O83" t="s">
        <v>336</v>
      </c>
      <c r="P83" t="s">
        <v>329</v>
      </c>
      <c r="Q83" t="b">
        <v>1</v>
      </c>
      <c r="R83" t="b">
        <v>0</v>
      </c>
      <c r="S83" s="70">
        <v>500</v>
      </c>
      <c r="T83" s="94" t="s">
        <v>329</v>
      </c>
    </row>
    <row r="84" spans="1:20" ht="15.75" hidden="1" thickTop="1" x14ac:dyDescent="0.25">
      <c r="A84">
        <v>2</v>
      </c>
      <c r="B84" t="s">
        <v>33</v>
      </c>
      <c r="C84" t="s">
        <v>12</v>
      </c>
      <c r="D84" t="s">
        <v>12</v>
      </c>
      <c r="E84">
        <f>_xlfn.XLOOKUP(A84,PeriodMap!$A$2:$A$45,PeriodMap!$B$2:$B$45)</f>
        <v>2024</v>
      </c>
      <c r="F84" t="s">
        <v>398</v>
      </c>
      <c r="G84" t="s">
        <v>406</v>
      </c>
      <c r="H84" t="s">
        <v>6</v>
      </c>
      <c r="I84">
        <f>IFERROR(_xlfn.XLOOKUP(_xlfn.CONCAT(B84,C84,D84,E84),EC_Transfers!$J$2:$J$1999,EC_Transfers!$G$2:$G$1999),0)</f>
        <v>926</v>
      </c>
      <c r="J84">
        <f>IFERROR(_xlfn.XLOOKUP(_xlfn.CONCAT(B84,C84,D84,E84),EC_Transfers!$J$2:$J$1999,EC_Transfers!$H$2:$H$1999),0)</f>
        <v>2E-3</v>
      </c>
      <c r="K84">
        <f>IFERROR(_xlfn.XLOOKUP(_xlfn.CONCAT(B84,C84,D84,2024),EC_Transfers!$J$2:$J$1999,EC_Transfers!$I$2:$I$1999)*1000,0)</f>
        <v>-1000</v>
      </c>
      <c r="M84">
        <f>I84/CarriersTech_characteristics!$G$2/Conversions!$D$2</f>
        <v>1.93732993510488E-4</v>
      </c>
      <c r="N84">
        <v>0</v>
      </c>
      <c r="O84" t="s">
        <v>336</v>
      </c>
      <c r="P84" t="s">
        <v>329</v>
      </c>
      <c r="Q84" t="b">
        <v>1</v>
      </c>
      <c r="R84" t="b">
        <v>0</v>
      </c>
      <c r="S84" s="70">
        <v>500</v>
      </c>
      <c r="T84" s="94" t="s">
        <v>329</v>
      </c>
    </row>
    <row r="85" spans="1:20" ht="15.75" hidden="1" thickTop="1" x14ac:dyDescent="0.25">
      <c r="A85">
        <v>2</v>
      </c>
      <c r="B85" t="s">
        <v>33</v>
      </c>
      <c r="C85" t="s">
        <v>8</v>
      </c>
      <c r="D85" t="s">
        <v>8</v>
      </c>
      <c r="E85">
        <f>_xlfn.XLOOKUP(A85,PeriodMap!$A$2:$A$45,PeriodMap!$B$2:$B$45)</f>
        <v>2024</v>
      </c>
      <c r="F85" t="s">
        <v>398</v>
      </c>
      <c r="G85" t="s">
        <v>406</v>
      </c>
      <c r="H85" t="s">
        <v>6</v>
      </c>
      <c r="I85">
        <f>IFERROR(_xlfn.XLOOKUP(_xlfn.CONCAT(B85,C85,D85,E85),EC_Transfers!$J$2:$J$1999,EC_Transfers!$G$2:$G$1999),0)</f>
        <v>926</v>
      </c>
      <c r="J85">
        <f>IFERROR(_xlfn.XLOOKUP(_xlfn.CONCAT(B85,C85,D85,E85),EC_Transfers!$J$2:$J$1999,EC_Transfers!$H$2:$H$1999),0)</f>
        <v>2E-3</v>
      </c>
      <c r="K85">
        <f>IFERROR(_xlfn.XLOOKUP(_xlfn.CONCAT(B85,C85,D85,2024),EC_Transfers!$J$2:$J$1999,EC_Transfers!$I$2:$I$1999)*1000,0)</f>
        <v>-1000</v>
      </c>
      <c r="M85">
        <f>I85/CarriersTech_characteristics!$G$2/Conversions!$D$2</f>
        <v>1.93732993510488E-4</v>
      </c>
      <c r="N85">
        <v>0</v>
      </c>
      <c r="O85" t="s">
        <v>336</v>
      </c>
      <c r="P85" t="s">
        <v>329</v>
      </c>
      <c r="Q85" t="b">
        <v>1</v>
      </c>
      <c r="R85" t="b">
        <v>0</v>
      </c>
      <c r="S85" s="70">
        <v>500</v>
      </c>
      <c r="T85" s="94" t="s">
        <v>329</v>
      </c>
    </row>
    <row r="86" spans="1:20" s="19" customFormat="1" ht="15.75" hidden="1" thickTop="1" x14ac:dyDescent="0.25">
      <c r="A86" s="19">
        <v>2</v>
      </c>
      <c r="B86" s="19" t="s">
        <v>33</v>
      </c>
      <c r="C86" s="19" t="s">
        <v>9</v>
      </c>
      <c r="D86" s="19" t="s">
        <v>9</v>
      </c>
      <c r="E86">
        <f>_xlfn.XLOOKUP(A86,PeriodMap!$A$2:$A$45,PeriodMap!$B$2:$B$45)</f>
        <v>2024</v>
      </c>
      <c r="F86" s="19" t="s">
        <v>398</v>
      </c>
      <c r="G86" s="19" t="s">
        <v>406</v>
      </c>
      <c r="H86" s="19" t="s">
        <v>6</v>
      </c>
      <c r="I86" s="19">
        <f>IFERROR(_xlfn.XLOOKUP(_xlfn.CONCAT(B86,C86,D86,E86),EC_Transfers!$J$2:$J$1999,EC_Transfers!$G$2:$G$1999),0)</f>
        <v>797.2</v>
      </c>
      <c r="J86" s="19">
        <f>IFERROR(_xlfn.XLOOKUP(_xlfn.CONCAT(B86,C86,D86,E86),EC_Transfers!$J$2:$J$1999,EC_Transfers!$H$2:$H$1999),0)</f>
        <v>2E-3</v>
      </c>
      <c r="K86" s="19">
        <f>IFERROR(_xlfn.XLOOKUP(_xlfn.CONCAT(B86,C86,D86,2024),EC_Transfers!$J$2:$J$1999,EC_Transfers!$I$2:$I$1999)*1000,0)</f>
        <v>-1000</v>
      </c>
      <c r="L86" s="90"/>
      <c r="M86" s="19">
        <f>I86/CarriersTech_characteristics!$G$2/Conversions!$D$2</f>
        <v>1.6678611493149142E-4</v>
      </c>
      <c r="N86" s="19">
        <v>0</v>
      </c>
      <c r="O86" s="19" t="s">
        <v>336</v>
      </c>
      <c r="P86" s="19" t="s">
        <v>329</v>
      </c>
      <c r="Q86" s="19" t="b">
        <v>1</v>
      </c>
      <c r="R86" s="19" t="b">
        <v>0</v>
      </c>
      <c r="S86" s="71">
        <v>500</v>
      </c>
      <c r="T86" s="95" t="s">
        <v>329</v>
      </c>
    </row>
    <row r="87" spans="1:20" ht="15.75" hidden="1" thickTop="1" x14ac:dyDescent="0.25">
      <c r="A87">
        <v>2</v>
      </c>
      <c r="B87" t="s">
        <v>33</v>
      </c>
      <c r="C87" t="s">
        <v>10</v>
      </c>
      <c r="D87" t="s">
        <v>11</v>
      </c>
      <c r="E87">
        <f>_xlfn.XLOOKUP(A87,PeriodMap!$A$2:$A$45,PeriodMap!$B$2:$B$45)</f>
        <v>2024</v>
      </c>
      <c r="F87" t="s">
        <v>398</v>
      </c>
      <c r="G87" t="s">
        <v>404</v>
      </c>
      <c r="H87" t="s">
        <v>6</v>
      </c>
      <c r="I87">
        <f>IFERROR(_xlfn.XLOOKUP(_xlfn.CONCAT(B87,C87,D87,E87),EC_Transfers!$J$2:$J$1999,EC_Transfers!$G$2:$G$1999),0)</f>
        <v>2399.6</v>
      </c>
      <c r="J87">
        <f>IFERROR(_xlfn.XLOOKUP(_xlfn.CONCAT(B87,C87,D87,E87),EC_Transfers!$J$2:$J$1999,EC_Transfers!$H$2:$H$1999),0)</f>
        <v>8.0000000000000002E-3</v>
      </c>
      <c r="K87">
        <f>IFERROR(_xlfn.XLOOKUP(_xlfn.CONCAT(B87,C87,D87,2024),EC_Transfers!$J$2:$J$1999,EC_Transfers!$I$2:$I$1999)*1000,0)</f>
        <v>-1000</v>
      </c>
      <c r="M87">
        <f>I87/CarriersTech_characteristics!$G$2/Conversions!$D$2</f>
        <v>5.0203206396087145E-4</v>
      </c>
      <c r="N87">
        <f>IFERROR(_xlfn.XLOOKUP(_xlfn.CONCAT(B87,C87,D87,E87+1),EC_Transfers!$J$2:$J$1999,EC_Transfers!$I$2:$I$1999)*1000,0)-IFERROR(_xlfn.XLOOKUP(_xlfn.CONCAT(B87,C87,D87,2024),EC_Transfers!$J$2:$J$1999,EC_Transfers!$I$2:$I$1999)*1000,0)</f>
        <v>0</v>
      </c>
      <c r="O87" t="s">
        <v>336</v>
      </c>
      <c r="P87" t="s">
        <v>329</v>
      </c>
      <c r="Q87" t="b">
        <v>1</v>
      </c>
      <c r="R87" t="b">
        <v>0</v>
      </c>
      <c r="S87" s="7">
        <v>1300</v>
      </c>
      <c r="T87" s="94" t="s">
        <v>329</v>
      </c>
    </row>
    <row r="88" spans="1:20" ht="15.75" hidden="1" thickTop="1" x14ac:dyDescent="0.25">
      <c r="A88">
        <v>2</v>
      </c>
      <c r="B88" t="s">
        <v>33</v>
      </c>
      <c r="C88" t="s">
        <v>10</v>
      </c>
      <c r="D88" t="s">
        <v>12</v>
      </c>
      <c r="E88">
        <f>_xlfn.XLOOKUP(A88,PeriodMap!$A$2:$A$45,PeriodMap!$B$2:$B$45)</f>
        <v>2024</v>
      </c>
      <c r="F88" t="s">
        <v>398</v>
      </c>
      <c r="G88" t="s">
        <v>404</v>
      </c>
      <c r="H88" t="s">
        <v>6</v>
      </c>
      <c r="I88">
        <f>IFERROR(_xlfn.XLOOKUP(_xlfn.CONCAT(B88,C88,D88,E88),EC_Transfers!$J$2:$J$1999,EC_Transfers!$G$2:$G$1999),0)</f>
        <v>2497.6</v>
      </c>
      <c r="J88">
        <f>IFERROR(_xlfn.XLOOKUP(_xlfn.CONCAT(B88,C88,D88,E88),EC_Transfers!$J$2:$J$1999,EC_Transfers!$H$2:$H$1999),0)</f>
        <v>8.0000000000000002E-3</v>
      </c>
      <c r="K88">
        <f>IFERROR(_xlfn.XLOOKUP(_xlfn.CONCAT(B88,C88,D88,2024),EC_Transfers!$J$2:$J$1999,EC_Transfers!$I$2:$I$1999)*1000,0)</f>
        <v>-1000</v>
      </c>
      <c r="M88">
        <f>I88/CarriersTech_characteristics!$G$2/Conversions!$D$2</f>
        <v>5.2253512374923847E-4</v>
      </c>
      <c r="N88">
        <f>IFERROR(_xlfn.XLOOKUP(_xlfn.CONCAT(B88,C88,D88,E88+1),EC_Transfers!$J$2:$J$1999,EC_Transfers!$I$2:$I$1999)*1000,0)-IFERROR(_xlfn.XLOOKUP(_xlfn.CONCAT(B88,C88,D88,2024),EC_Transfers!$J$2:$J$1999,EC_Transfers!$I$2:$I$1999)*1000,0)</f>
        <v>0</v>
      </c>
      <c r="O88" t="s">
        <v>336</v>
      </c>
      <c r="P88" t="s">
        <v>329</v>
      </c>
      <c r="Q88" t="b">
        <v>1</v>
      </c>
      <c r="R88" t="b">
        <v>0</v>
      </c>
      <c r="S88" s="7">
        <v>1350</v>
      </c>
      <c r="T88" s="94" t="s">
        <v>329</v>
      </c>
    </row>
    <row r="89" spans="1:20" ht="15.75" hidden="1" thickTop="1" x14ac:dyDescent="0.25">
      <c r="A89">
        <v>2</v>
      </c>
      <c r="B89" t="s">
        <v>33</v>
      </c>
      <c r="C89" t="s">
        <v>10</v>
      </c>
      <c r="D89" t="s">
        <v>8</v>
      </c>
      <c r="E89">
        <f>_xlfn.XLOOKUP(A89,PeriodMap!$A$2:$A$45,PeriodMap!$B$2:$B$45)</f>
        <v>2024</v>
      </c>
      <c r="F89" t="s">
        <v>398</v>
      </c>
      <c r="G89" t="s">
        <v>404</v>
      </c>
      <c r="H89" t="s">
        <v>6</v>
      </c>
      <c r="I89">
        <f>IFERROR(_xlfn.XLOOKUP(_xlfn.CONCAT(B89,C89,D89,E89),EC_Transfers!$J$2:$J$1999,EC_Transfers!$G$2:$G$1999),0)</f>
        <v>2776.7</v>
      </c>
      <c r="J89">
        <f>IFERROR(_xlfn.XLOOKUP(_xlfn.CONCAT(B89,C89,D89,E89),EC_Transfers!$J$2:$J$1999,EC_Transfers!$H$2:$H$1999),0)</f>
        <v>8.0000000000000002E-3</v>
      </c>
      <c r="K89">
        <f>IFERROR(_xlfn.XLOOKUP(_xlfn.CONCAT(B89,C89,D89,2024),EC_Transfers!$J$2:$J$1999,EC_Transfers!$I$2:$I$1999)*1000,0)</f>
        <v>-1000</v>
      </c>
      <c r="M89">
        <f>I89/CarriersTech_characteristics!$G$2/Conversions!$D$2</f>
        <v>5.8092700116692448E-4</v>
      </c>
      <c r="N89">
        <f>IFERROR(_xlfn.XLOOKUP(_xlfn.CONCAT(B89,C89,D89,E89+1),EC_Transfers!$J$2:$J$1999,EC_Transfers!$I$2:$I$1999)*1000,0)-IFERROR(_xlfn.XLOOKUP(_xlfn.CONCAT(B89,C89,D89,2024),EC_Transfers!$J$2:$J$1999,EC_Transfers!$I$2:$I$1999)*1000,0)</f>
        <v>0</v>
      </c>
      <c r="O89" t="s">
        <v>336</v>
      </c>
      <c r="P89" t="s">
        <v>329</v>
      </c>
      <c r="Q89" t="b">
        <v>1</v>
      </c>
      <c r="R89" t="b">
        <v>0</v>
      </c>
      <c r="S89" s="7">
        <v>1600</v>
      </c>
      <c r="T89" s="94" t="s">
        <v>329</v>
      </c>
    </row>
    <row r="90" spans="1:20" ht="15.75" hidden="1" thickTop="1" x14ac:dyDescent="0.25">
      <c r="A90">
        <v>2</v>
      </c>
      <c r="B90" t="s">
        <v>33</v>
      </c>
      <c r="C90" t="s">
        <v>10</v>
      </c>
      <c r="D90" t="s">
        <v>9</v>
      </c>
      <c r="E90">
        <f>_xlfn.XLOOKUP(A90,PeriodMap!$A$2:$A$45,PeriodMap!$B$2:$B$45)</f>
        <v>2024</v>
      </c>
      <c r="F90" t="s">
        <v>398</v>
      </c>
      <c r="G90" t="s">
        <v>404</v>
      </c>
      <c r="H90" t="s">
        <v>6</v>
      </c>
      <c r="I90">
        <f>IFERROR(_xlfn.XLOOKUP(_xlfn.CONCAT(B90,C90,D90,E90),EC_Transfers!$J$2:$J$1999,EC_Transfers!$G$2:$G$1999),0)</f>
        <v>2497.6</v>
      </c>
      <c r="J90">
        <f>IFERROR(_xlfn.XLOOKUP(_xlfn.CONCAT(B90,C90,D90,E90),EC_Transfers!$J$2:$J$1999,EC_Transfers!$H$2:$H$1999),0)</f>
        <v>8.0000000000000002E-3</v>
      </c>
      <c r="K90">
        <f>IFERROR(_xlfn.XLOOKUP(_xlfn.CONCAT(B90,C90,D90,2024),EC_Transfers!$J$2:$J$1999,EC_Transfers!$I$2:$I$1999)*1000,0)</f>
        <v>-1000</v>
      </c>
      <c r="M90">
        <f>I90/CarriersTech_characteristics!$G$2/Conversions!$D$2</f>
        <v>5.2253512374923847E-4</v>
      </c>
      <c r="N90">
        <f>IFERROR(_xlfn.XLOOKUP(_xlfn.CONCAT(B90,C90,D90,E90+1),EC_Transfers!$J$2:$J$1999,EC_Transfers!$I$2:$I$1999)*1000,0)-IFERROR(_xlfn.XLOOKUP(_xlfn.CONCAT(B90,C90,D90,2024),EC_Transfers!$J$2:$J$1999,EC_Transfers!$I$2:$I$1999)*1000,0)</f>
        <v>0</v>
      </c>
      <c r="O90" t="s">
        <v>336</v>
      </c>
      <c r="P90" t="s">
        <v>329</v>
      </c>
      <c r="Q90" t="b">
        <v>1</v>
      </c>
      <c r="R90" t="b">
        <v>0</v>
      </c>
      <c r="S90" s="7">
        <v>1350</v>
      </c>
      <c r="T90" s="94" t="s">
        <v>329</v>
      </c>
    </row>
    <row r="91" spans="1:20" ht="15.75" hidden="1" thickTop="1" x14ac:dyDescent="0.25">
      <c r="A91">
        <v>2</v>
      </c>
      <c r="B91" t="s">
        <v>33</v>
      </c>
      <c r="C91" t="s">
        <v>11</v>
      </c>
      <c r="D91" t="s">
        <v>12</v>
      </c>
      <c r="E91">
        <f>_xlfn.XLOOKUP(A91,PeriodMap!$A$2:$A$45,PeriodMap!$B$2:$B$45)</f>
        <v>2024</v>
      </c>
      <c r="F91" t="s">
        <v>398</v>
      </c>
      <c r="G91" t="s">
        <v>404</v>
      </c>
      <c r="H91" t="s">
        <v>6</v>
      </c>
      <c r="I91">
        <f>IFERROR(_xlfn.XLOOKUP(_xlfn.CONCAT(B91,C91,D91,E91),EC_Transfers!$J$2:$J$1999,EC_Transfers!$G$2:$G$1999),0)</f>
        <v>1838.6</v>
      </c>
      <c r="J91">
        <f>IFERROR(_xlfn.XLOOKUP(_xlfn.CONCAT(B91,C91,D91,E91),EC_Transfers!$J$2:$J$1999,EC_Transfers!$H$2:$H$1999),0)</f>
        <v>8.0000000000000002E-3</v>
      </c>
      <c r="K91">
        <f>IFERROR(_xlfn.XLOOKUP(_xlfn.CONCAT(B91,C91,D91,2024),EC_Transfers!$J$2:$J$1999,EC_Transfers!$I$2:$I$1999)*1000,0)</f>
        <v>-1000</v>
      </c>
      <c r="M91">
        <f>I91/CarriersTech_characteristics!$G$2/Conversions!$D$2</f>
        <v>3.8466250741726052E-4</v>
      </c>
      <c r="N91">
        <f>IFERROR(_xlfn.XLOOKUP(_xlfn.CONCAT(B91,C91,D91,E91+1),EC_Transfers!$J$2:$J$1999,EC_Transfers!$I$2:$I$1999)*1000,0)-IFERROR(_xlfn.XLOOKUP(_xlfn.CONCAT(B91,C91,D91,2024),EC_Transfers!$J$2:$J$1999,EC_Transfers!$I$2:$I$1999)*1000,0)</f>
        <v>0</v>
      </c>
      <c r="O91" t="s">
        <v>336</v>
      </c>
      <c r="P91" t="s">
        <v>329</v>
      </c>
      <c r="Q91" t="b">
        <v>1</v>
      </c>
      <c r="R91" t="b">
        <v>0</v>
      </c>
      <c r="S91" s="7">
        <v>950</v>
      </c>
      <c r="T91" s="94" t="s">
        <v>329</v>
      </c>
    </row>
    <row r="92" spans="1:20" ht="15.75" hidden="1" thickTop="1" x14ac:dyDescent="0.25">
      <c r="A92">
        <v>2</v>
      </c>
      <c r="B92" t="s">
        <v>33</v>
      </c>
      <c r="C92" t="s">
        <v>11</v>
      </c>
      <c r="D92" t="s">
        <v>8</v>
      </c>
      <c r="E92">
        <f>_xlfn.XLOOKUP(A92,PeriodMap!$A$2:$A$45,PeriodMap!$B$2:$B$45)</f>
        <v>2024</v>
      </c>
      <c r="F92" t="s">
        <v>398</v>
      </c>
      <c r="G92" t="s">
        <v>404</v>
      </c>
      <c r="H92" t="s">
        <v>6</v>
      </c>
      <c r="I92">
        <f>IFERROR(_xlfn.XLOOKUP(_xlfn.CONCAT(B92,C92,D92,E92),EC_Transfers!$J$2:$J$1999,EC_Transfers!$G$2:$G$1999),0)</f>
        <v>2160.3000000000002</v>
      </c>
      <c r="J92">
        <f>IFERROR(_xlfn.XLOOKUP(_xlfn.CONCAT(B92,C92,D92,E92),EC_Transfers!$J$2:$J$1999,EC_Transfers!$H$2:$H$1999),0)</f>
        <v>8.0000000000000002E-3</v>
      </c>
      <c r="K92">
        <f>IFERROR(_xlfn.XLOOKUP(_xlfn.CONCAT(B92,C92,D92,2024),EC_Transfers!$J$2:$J$1999,EC_Transfers!$I$2:$I$1999)*1000,0)</f>
        <v>-1000</v>
      </c>
      <c r="M92">
        <f>I92/CarriersTech_characteristics!$G$2/Conversions!$D$2</f>
        <v>4.5196693939601225E-4</v>
      </c>
      <c r="N92">
        <f>IFERROR(_xlfn.XLOOKUP(_xlfn.CONCAT(B92,C92,D92,E92+1),EC_Transfers!$J$2:$J$1999,EC_Transfers!$I$2:$I$1999)*1000,0)-IFERROR(_xlfn.XLOOKUP(_xlfn.CONCAT(B92,C92,D92,2024),EC_Transfers!$J$2:$J$1999,EC_Transfers!$I$2:$I$1999)*1000,0)</f>
        <v>0</v>
      </c>
      <c r="O92" t="s">
        <v>336</v>
      </c>
      <c r="P92" t="s">
        <v>329</v>
      </c>
      <c r="Q92" t="b">
        <v>1</v>
      </c>
      <c r="R92" t="b">
        <v>0</v>
      </c>
      <c r="S92" s="7">
        <v>1150</v>
      </c>
      <c r="T92" s="94" t="s">
        <v>329</v>
      </c>
    </row>
    <row r="93" spans="1:20" ht="15.75" hidden="1" thickTop="1" x14ac:dyDescent="0.25">
      <c r="A93">
        <v>2</v>
      </c>
      <c r="B93" t="s">
        <v>33</v>
      </c>
      <c r="C93" t="s">
        <v>11</v>
      </c>
      <c r="D93" t="s">
        <v>9</v>
      </c>
      <c r="E93">
        <f>_xlfn.XLOOKUP(A93,PeriodMap!$A$2:$A$45,PeriodMap!$B$2:$B$45)</f>
        <v>2024</v>
      </c>
      <c r="F93" t="s">
        <v>398</v>
      </c>
      <c r="G93" t="s">
        <v>404</v>
      </c>
      <c r="H93" t="s">
        <v>6</v>
      </c>
      <c r="I93">
        <f>IFERROR(_xlfn.XLOOKUP(_xlfn.CONCAT(B93,C93,D93,E93),EC_Transfers!$J$2:$J$1999,EC_Transfers!$G$2:$G$1999),0)</f>
        <v>3354.5</v>
      </c>
      <c r="J93">
        <f>IFERROR(_xlfn.XLOOKUP(_xlfn.CONCAT(B93,C93,D93,E93),EC_Transfers!$J$2:$J$1999,EC_Transfers!$H$2:$H$1999),0)</f>
        <v>8.0000000000000002E-3</v>
      </c>
      <c r="K93">
        <f>IFERROR(_xlfn.XLOOKUP(_xlfn.CONCAT(B93,C93,D93,2024),EC_Transfers!$J$2:$J$1999,EC_Transfers!$I$2:$I$1999)*1000,0)</f>
        <v>-1000</v>
      </c>
      <c r="M93">
        <f>I93/CarriersTech_characteristics!$G$2/Conversions!$D$2</f>
        <v>7.0181136795996989E-4</v>
      </c>
      <c r="N93">
        <f>IFERROR(_xlfn.XLOOKUP(_xlfn.CONCAT(B93,C93,D93,E93+1),EC_Transfers!$J$2:$J$1999,EC_Transfers!$I$2:$I$1999)*1000,0)-IFERROR(_xlfn.XLOOKUP(_xlfn.CONCAT(B93,C93,D93,2024),EC_Transfers!$J$2:$J$1999,EC_Transfers!$I$2:$I$1999)*1000,0)</f>
        <v>0</v>
      </c>
      <c r="O93" t="s">
        <v>336</v>
      </c>
      <c r="P93" t="s">
        <v>329</v>
      </c>
      <c r="Q93" t="b">
        <v>1</v>
      </c>
      <c r="R93" t="b">
        <v>0</v>
      </c>
      <c r="S93" s="7">
        <v>2400</v>
      </c>
      <c r="T93" s="94" t="s">
        <v>329</v>
      </c>
    </row>
    <row r="94" spans="1:20" ht="15.75" hidden="1" thickTop="1" x14ac:dyDescent="0.25">
      <c r="A94">
        <v>2</v>
      </c>
      <c r="B94" t="s">
        <v>33</v>
      </c>
      <c r="C94" t="s">
        <v>12</v>
      </c>
      <c r="D94" t="s">
        <v>8</v>
      </c>
      <c r="E94">
        <f>_xlfn.XLOOKUP(A94,PeriodMap!$A$2:$A$45,PeriodMap!$B$2:$B$45)</f>
        <v>2024</v>
      </c>
      <c r="F94" t="s">
        <v>398</v>
      </c>
      <c r="G94" t="s">
        <v>404</v>
      </c>
      <c r="H94" t="s">
        <v>6</v>
      </c>
      <c r="I94">
        <f>IFERROR(_xlfn.XLOOKUP(_xlfn.CONCAT(B94,C94,D94,E94),EC_Transfers!$J$2:$J$1999,EC_Transfers!$G$2:$G$1999),0)</f>
        <v>3029.6</v>
      </c>
      <c r="J94">
        <f>IFERROR(_xlfn.XLOOKUP(_xlfn.CONCAT(B94,C94,D94,E94),EC_Transfers!$J$2:$J$1999,EC_Transfers!$H$2:$H$1999),0)</f>
        <v>8.0000000000000002E-3</v>
      </c>
      <c r="K94">
        <f>IFERROR(_xlfn.XLOOKUP(_xlfn.CONCAT(B94,C94,D94,2024),EC_Transfers!$J$2:$J$1999,EC_Transfers!$I$2:$I$1999)*1000,0)</f>
        <v>-1000</v>
      </c>
      <c r="M94">
        <f>I94/CarriersTech_characteristics!$G$2/Conversions!$D$2</f>
        <v>6.3383744831465921E-4</v>
      </c>
      <c r="N94">
        <f>IFERROR(_xlfn.XLOOKUP(_xlfn.CONCAT(B94,C94,D94,E94+1),EC_Transfers!$J$2:$J$1999,EC_Transfers!$I$2:$I$1999)*1000,0)-IFERROR(_xlfn.XLOOKUP(_xlfn.CONCAT(B94,C94,D94,2024),EC_Transfers!$J$2:$J$1999,EC_Transfers!$I$2:$I$1999)*1000,0)</f>
        <v>0</v>
      </c>
      <c r="O94" t="s">
        <v>336</v>
      </c>
      <c r="P94" t="s">
        <v>329</v>
      </c>
      <c r="Q94" t="b">
        <v>1</v>
      </c>
      <c r="R94" t="b">
        <v>0</v>
      </c>
      <c r="S94" s="7">
        <v>1950</v>
      </c>
      <c r="T94" s="94" t="s">
        <v>329</v>
      </c>
    </row>
    <row r="95" spans="1:20" ht="15.75" hidden="1" thickTop="1" x14ac:dyDescent="0.25">
      <c r="A95">
        <v>2</v>
      </c>
      <c r="B95" t="s">
        <v>33</v>
      </c>
      <c r="C95" t="s">
        <v>12</v>
      </c>
      <c r="D95" t="s">
        <v>9</v>
      </c>
      <c r="E95">
        <f>_xlfn.XLOOKUP(A95,PeriodMap!$A$2:$A$45,PeriodMap!$B$2:$B$45)</f>
        <v>2024</v>
      </c>
      <c r="F95" t="s">
        <v>398</v>
      </c>
      <c r="G95" t="s">
        <v>404</v>
      </c>
      <c r="H95" t="s">
        <v>6</v>
      </c>
      <c r="I95">
        <f>IFERROR(_xlfn.XLOOKUP(_xlfn.CONCAT(B95,C95,D95,E95),EC_Transfers!$J$2:$J$1999,EC_Transfers!$G$2:$G$1999),0)</f>
        <v>3174</v>
      </c>
      <c r="J95">
        <f>IFERROR(_xlfn.XLOOKUP(_xlfn.CONCAT(B95,C95,D95,E95),EC_Transfers!$J$2:$J$1999,EC_Transfers!$H$2:$H$1999),0)</f>
        <v>8.0000000000000002E-3</v>
      </c>
      <c r="K95">
        <f>IFERROR(_xlfn.XLOOKUP(_xlfn.CONCAT(B95,C95,D95,2024),EC_Transfers!$J$2:$J$1999,EC_Transfers!$I$2:$I$1999)*1000,0)</f>
        <v>-1000</v>
      </c>
      <c r="M95">
        <f>I95/CarriersTech_characteristics!$G$2/Conversions!$D$2</f>
        <v>6.6404807926813067E-4</v>
      </c>
      <c r="N95">
        <f>IFERROR(_xlfn.XLOOKUP(_xlfn.CONCAT(B95,C95,D95,E95+1),EC_Transfers!$J$2:$J$1999,EC_Transfers!$I$2:$I$1999)*1000,0)-IFERROR(_xlfn.XLOOKUP(_xlfn.CONCAT(B95,C95,D95,2024),EC_Transfers!$J$2:$J$1999,EC_Transfers!$I$2:$I$1999)*1000,0)</f>
        <v>0</v>
      </c>
      <c r="O95" t="s">
        <v>336</v>
      </c>
      <c r="P95" t="s">
        <v>329</v>
      </c>
      <c r="Q95" t="b">
        <v>1</v>
      </c>
      <c r="R95" t="b">
        <v>0</v>
      </c>
      <c r="S95" s="7">
        <v>2150</v>
      </c>
      <c r="T95" s="94" t="s">
        <v>329</v>
      </c>
    </row>
    <row r="96" spans="1:20" s="19" customFormat="1" ht="15.75" hidden="1" thickTop="1" x14ac:dyDescent="0.25">
      <c r="A96" s="19">
        <v>2</v>
      </c>
      <c r="B96" s="19" t="s">
        <v>33</v>
      </c>
      <c r="C96" s="19" t="s">
        <v>8</v>
      </c>
      <c r="D96" s="19" t="s">
        <v>9</v>
      </c>
      <c r="E96">
        <f>_xlfn.XLOOKUP(A96,PeriodMap!$A$2:$A$45,PeriodMap!$B$2:$B$45)</f>
        <v>2024</v>
      </c>
      <c r="F96" s="19" t="s">
        <v>398</v>
      </c>
      <c r="G96" s="19" t="s">
        <v>404</v>
      </c>
      <c r="H96" s="19" t="s">
        <v>6</v>
      </c>
      <c r="I96" s="19">
        <f>IFERROR(_xlfn.XLOOKUP(_xlfn.CONCAT(B96,C96,D96,E96),EC_Transfers!$J$2:$J$1999,EC_Transfers!$G$2:$G$1999),0)</f>
        <v>3787.9</v>
      </c>
      <c r="J96" s="19">
        <f>IFERROR(_xlfn.XLOOKUP(_xlfn.CONCAT(B96,C96,D96,E96),EC_Transfers!$J$2:$J$1999,EC_Transfers!$H$2:$H$1999),0)</f>
        <v>8.0000000000000002E-3</v>
      </c>
      <c r="K96" s="19">
        <f>IFERROR(_xlfn.XLOOKUP(_xlfn.CONCAT(B96,C96,D96,2024),EC_Transfers!$J$2:$J$1999,EC_Transfers!$I$2:$I$1999)*1000,0)</f>
        <v>-1000</v>
      </c>
      <c r="L96" s="90"/>
      <c r="M96" s="19">
        <f>I96/CarriersTech_characteristics!$G$2/Conversions!$D$2</f>
        <v>7.9248510379954383E-4</v>
      </c>
      <c r="N96" s="19">
        <f>IFERROR(_xlfn.XLOOKUP(_xlfn.CONCAT(B96,C96,D96,E96+1),EC_Transfers!$J$2:$J$1999,EC_Transfers!$I$2:$I$1999)*1000,0)-IFERROR(_xlfn.XLOOKUP(_xlfn.CONCAT(B96,C96,D96,2024),EC_Transfers!$J$2:$J$1999,EC_Transfers!$I$2:$I$1999)*1000,0)</f>
        <v>0</v>
      </c>
      <c r="O96" s="19" t="s">
        <v>336</v>
      </c>
      <c r="P96" s="19" t="s">
        <v>329</v>
      </c>
      <c r="Q96" s="19" t="b">
        <v>1</v>
      </c>
      <c r="R96" s="19" t="b">
        <v>0</v>
      </c>
      <c r="S96" s="91">
        <v>3000</v>
      </c>
      <c r="T96" s="95" t="s">
        <v>329</v>
      </c>
    </row>
    <row r="97" spans="1:20" ht="15.75" hidden="1" thickTop="1" x14ac:dyDescent="0.25">
      <c r="A97">
        <v>2</v>
      </c>
      <c r="B97" t="s">
        <v>33</v>
      </c>
      <c r="C97" t="s">
        <v>11</v>
      </c>
      <c r="D97" t="s">
        <v>10</v>
      </c>
      <c r="E97">
        <f>_xlfn.XLOOKUP(A97,PeriodMap!$A$2:$A$45,PeriodMap!$B$2:$B$45)</f>
        <v>2024</v>
      </c>
      <c r="F97" t="s">
        <v>398</v>
      </c>
      <c r="G97" t="s">
        <v>404</v>
      </c>
      <c r="H97" t="s">
        <v>6</v>
      </c>
      <c r="I97">
        <f>IFERROR(_xlfn.XLOOKUP(_xlfn.CONCAT(B97,C97,D97,E97),EC_Transfers!$J$2:$J$1999,EC_Transfers!$G$2:$G$1999),0)</f>
        <v>2399.6</v>
      </c>
      <c r="J97">
        <f>IFERROR(_xlfn.XLOOKUP(_xlfn.CONCAT(B97,C97,D97,E97),EC_Transfers!$J$2:$J$1999,EC_Transfers!$H$2:$H$1999),0)</f>
        <v>8.0000000000000002E-3</v>
      </c>
      <c r="K97">
        <f>IFERROR(_xlfn.XLOOKUP(_xlfn.CONCAT(B97,C97,D97,2024),EC_Transfers!$J$2:$J$1999,EC_Transfers!$I$2:$I$1999)*1000,0)</f>
        <v>-1000</v>
      </c>
      <c r="M97">
        <f>I97/CarriersTech_characteristics!$G$2/Conversions!$D$2</f>
        <v>5.0203206396087145E-4</v>
      </c>
      <c r="N97">
        <f>IFERROR(_xlfn.XLOOKUP(_xlfn.CONCAT(B97,C97,D97,E97+1),EC_Transfers!$J$2:$J$1999,EC_Transfers!$I$2:$I$1999)*1000,0)-IFERROR(_xlfn.XLOOKUP(_xlfn.CONCAT(B97,C97,D97,2024),EC_Transfers!$J$2:$J$1999,EC_Transfers!$I$2:$I$1999)*1000,0)</f>
        <v>0</v>
      </c>
      <c r="O97" t="s">
        <v>336</v>
      </c>
      <c r="P97" t="s">
        <v>329</v>
      </c>
      <c r="Q97" t="b">
        <v>1</v>
      </c>
      <c r="R97" t="b">
        <v>0</v>
      </c>
      <c r="S97" s="7">
        <v>1300</v>
      </c>
      <c r="T97" s="94" t="s">
        <v>329</v>
      </c>
    </row>
    <row r="98" spans="1:20" ht="15.75" hidden="1" thickTop="1" x14ac:dyDescent="0.25">
      <c r="A98">
        <v>2</v>
      </c>
      <c r="B98" t="s">
        <v>33</v>
      </c>
      <c r="C98" t="s">
        <v>12</v>
      </c>
      <c r="D98" t="s">
        <v>10</v>
      </c>
      <c r="E98">
        <f>_xlfn.XLOOKUP(A98,PeriodMap!$A$2:$A$45,PeriodMap!$B$2:$B$45)</f>
        <v>2024</v>
      </c>
      <c r="F98" t="s">
        <v>398</v>
      </c>
      <c r="G98" t="s">
        <v>404</v>
      </c>
      <c r="H98" t="s">
        <v>6</v>
      </c>
      <c r="I98">
        <f>IFERROR(_xlfn.XLOOKUP(_xlfn.CONCAT(B98,C98,D98,E98),EC_Transfers!$J$2:$J$1999,EC_Transfers!$G$2:$G$1999),0)</f>
        <v>2497.6</v>
      </c>
      <c r="J98">
        <f>IFERROR(_xlfn.XLOOKUP(_xlfn.CONCAT(B98,C98,D98,E98),EC_Transfers!$J$2:$J$1999,EC_Transfers!$H$2:$H$1999),0)</f>
        <v>8.0000000000000002E-3</v>
      </c>
      <c r="K98">
        <f>IFERROR(_xlfn.XLOOKUP(_xlfn.CONCAT(B98,C98,D98,2024),EC_Transfers!$J$2:$J$1999,EC_Transfers!$I$2:$I$1999)*1000,0)</f>
        <v>-1000</v>
      </c>
      <c r="M98">
        <f>I98/CarriersTech_characteristics!$G$2/Conversions!$D$2</f>
        <v>5.2253512374923847E-4</v>
      </c>
      <c r="N98">
        <f>IFERROR(_xlfn.XLOOKUP(_xlfn.CONCAT(B98,C98,D98,E98+1),EC_Transfers!$J$2:$J$1999,EC_Transfers!$I$2:$I$1999)*1000,0)-IFERROR(_xlfn.XLOOKUP(_xlfn.CONCAT(B98,C98,D98,2024),EC_Transfers!$J$2:$J$1999,EC_Transfers!$I$2:$I$1999)*1000,0)</f>
        <v>0</v>
      </c>
      <c r="O98" t="s">
        <v>336</v>
      </c>
      <c r="P98" t="s">
        <v>329</v>
      </c>
      <c r="Q98" t="b">
        <v>1</v>
      </c>
      <c r="R98" t="b">
        <v>0</v>
      </c>
      <c r="S98" s="7">
        <v>1350</v>
      </c>
      <c r="T98" s="94" t="s">
        <v>329</v>
      </c>
    </row>
    <row r="99" spans="1:20" ht="15.75" hidden="1" thickTop="1" x14ac:dyDescent="0.25">
      <c r="A99">
        <v>2</v>
      </c>
      <c r="B99" t="s">
        <v>33</v>
      </c>
      <c r="C99" t="s">
        <v>8</v>
      </c>
      <c r="D99" t="s">
        <v>10</v>
      </c>
      <c r="E99">
        <f>_xlfn.XLOOKUP(A99,PeriodMap!$A$2:$A$45,PeriodMap!$B$2:$B$45)</f>
        <v>2024</v>
      </c>
      <c r="F99" t="s">
        <v>398</v>
      </c>
      <c r="G99" t="s">
        <v>404</v>
      </c>
      <c r="H99" t="s">
        <v>6</v>
      </c>
      <c r="I99">
        <f>IFERROR(_xlfn.XLOOKUP(_xlfn.CONCAT(B99,C99,D99,E99),EC_Transfers!$J$2:$J$1999,EC_Transfers!$G$2:$G$1999),0)</f>
        <v>2776.7</v>
      </c>
      <c r="J99">
        <f>IFERROR(_xlfn.XLOOKUP(_xlfn.CONCAT(B99,C99,D99,E99),EC_Transfers!$J$2:$J$1999,EC_Transfers!$H$2:$H$1999),0)</f>
        <v>8.0000000000000002E-3</v>
      </c>
      <c r="K99">
        <f>IFERROR(_xlfn.XLOOKUP(_xlfn.CONCAT(B99,C99,D99,2024),EC_Transfers!$J$2:$J$1999,EC_Transfers!$I$2:$I$1999)*1000,0)</f>
        <v>-1000</v>
      </c>
      <c r="M99">
        <f>I99/CarriersTech_characteristics!$G$2/Conversions!$D$2</f>
        <v>5.8092700116692448E-4</v>
      </c>
      <c r="N99">
        <f>IFERROR(_xlfn.XLOOKUP(_xlfn.CONCAT(B99,C99,D99,E99+1),EC_Transfers!$J$2:$J$1999,EC_Transfers!$I$2:$I$1999)*1000,0)-IFERROR(_xlfn.XLOOKUP(_xlfn.CONCAT(B99,C99,D99,2024),EC_Transfers!$J$2:$J$1999,EC_Transfers!$I$2:$I$1999)*1000,0)</f>
        <v>0</v>
      </c>
      <c r="O99" t="s">
        <v>336</v>
      </c>
      <c r="P99" t="s">
        <v>329</v>
      </c>
      <c r="Q99" t="b">
        <v>1</v>
      </c>
      <c r="R99" t="b">
        <v>0</v>
      </c>
      <c r="S99" s="7">
        <v>1600</v>
      </c>
      <c r="T99" s="94" t="s">
        <v>329</v>
      </c>
    </row>
    <row r="100" spans="1:20" ht="15.75" hidden="1" thickTop="1" x14ac:dyDescent="0.25">
      <c r="A100">
        <v>2</v>
      </c>
      <c r="B100" t="s">
        <v>33</v>
      </c>
      <c r="C100" t="s">
        <v>9</v>
      </c>
      <c r="D100" t="s">
        <v>10</v>
      </c>
      <c r="E100">
        <f>_xlfn.XLOOKUP(A100,PeriodMap!$A$2:$A$45,PeriodMap!$B$2:$B$45)</f>
        <v>2024</v>
      </c>
      <c r="F100" t="s">
        <v>398</v>
      </c>
      <c r="G100" t="s">
        <v>404</v>
      </c>
      <c r="H100" t="s">
        <v>6</v>
      </c>
      <c r="I100">
        <f>IFERROR(_xlfn.XLOOKUP(_xlfn.CONCAT(B100,C100,D100,E100),EC_Transfers!$J$2:$J$1999,EC_Transfers!$G$2:$G$1999),0)</f>
        <v>2497.6</v>
      </c>
      <c r="J100">
        <f>IFERROR(_xlfn.XLOOKUP(_xlfn.CONCAT(B100,C100,D100,E100),EC_Transfers!$J$2:$J$1999,EC_Transfers!$H$2:$H$1999),0)</f>
        <v>8.0000000000000002E-3</v>
      </c>
      <c r="K100">
        <f>IFERROR(_xlfn.XLOOKUP(_xlfn.CONCAT(B100,C100,D100,2024),EC_Transfers!$J$2:$J$1999,EC_Transfers!$I$2:$I$1999)*1000,0)</f>
        <v>-1000</v>
      </c>
      <c r="M100">
        <f>I100/CarriersTech_characteristics!$G$2/Conversions!$D$2</f>
        <v>5.2253512374923847E-4</v>
      </c>
      <c r="N100">
        <f>IFERROR(_xlfn.XLOOKUP(_xlfn.CONCAT(B100,C100,D100,E100+1),EC_Transfers!$J$2:$J$1999,EC_Transfers!$I$2:$I$1999)*1000,0)-IFERROR(_xlfn.XLOOKUP(_xlfn.CONCAT(B100,C100,D100,2024),EC_Transfers!$J$2:$J$1999,EC_Transfers!$I$2:$I$1999)*1000,0)</f>
        <v>0</v>
      </c>
      <c r="O100" t="s">
        <v>336</v>
      </c>
      <c r="P100" t="s">
        <v>329</v>
      </c>
      <c r="Q100" t="b">
        <v>1</v>
      </c>
      <c r="R100" t="b">
        <v>0</v>
      </c>
      <c r="S100" s="7">
        <v>1350</v>
      </c>
      <c r="T100" s="94" t="s">
        <v>329</v>
      </c>
    </row>
    <row r="101" spans="1:20" ht="15.75" hidden="1" thickTop="1" x14ac:dyDescent="0.25">
      <c r="A101">
        <v>2</v>
      </c>
      <c r="B101" t="s">
        <v>33</v>
      </c>
      <c r="C101" t="s">
        <v>12</v>
      </c>
      <c r="D101" t="s">
        <v>11</v>
      </c>
      <c r="E101">
        <f>_xlfn.XLOOKUP(A101,PeriodMap!$A$2:$A$45,PeriodMap!$B$2:$B$45)</f>
        <v>2024</v>
      </c>
      <c r="F101" t="s">
        <v>398</v>
      </c>
      <c r="G101" t="s">
        <v>404</v>
      </c>
      <c r="H101" t="s">
        <v>6</v>
      </c>
      <c r="I101">
        <f>IFERROR(_xlfn.XLOOKUP(_xlfn.CONCAT(B101,C101,D101,E101),EC_Transfers!$J$2:$J$1999,EC_Transfers!$G$2:$G$1999),0)</f>
        <v>1838.6</v>
      </c>
      <c r="J101">
        <f>IFERROR(_xlfn.XLOOKUP(_xlfn.CONCAT(B101,C101,D101,E101),EC_Transfers!$J$2:$J$1999,EC_Transfers!$H$2:$H$1999),0)</f>
        <v>8.0000000000000002E-3</v>
      </c>
      <c r="K101">
        <f>IFERROR(_xlfn.XLOOKUP(_xlfn.CONCAT(B101,C101,D101,2024),EC_Transfers!$J$2:$J$1999,EC_Transfers!$I$2:$I$1999)*1000,0)</f>
        <v>-1000</v>
      </c>
      <c r="M101">
        <f>I101/CarriersTech_characteristics!$G$2/Conversions!$D$2</f>
        <v>3.8466250741726052E-4</v>
      </c>
      <c r="N101">
        <f>IFERROR(_xlfn.XLOOKUP(_xlfn.CONCAT(B101,C101,D101,E101+1),EC_Transfers!$J$2:$J$1999,EC_Transfers!$I$2:$I$1999)*1000,0)-IFERROR(_xlfn.XLOOKUP(_xlfn.CONCAT(B101,C101,D101,2024),EC_Transfers!$J$2:$J$1999,EC_Transfers!$I$2:$I$1999)*1000,0)</f>
        <v>0</v>
      </c>
      <c r="O101" t="s">
        <v>336</v>
      </c>
      <c r="P101" t="s">
        <v>329</v>
      </c>
      <c r="Q101" t="b">
        <v>1</v>
      </c>
      <c r="R101" t="b">
        <v>0</v>
      </c>
      <c r="S101" s="7">
        <v>950</v>
      </c>
      <c r="T101" s="94" t="s">
        <v>329</v>
      </c>
    </row>
    <row r="102" spans="1:20" ht="15.75" hidden="1" thickTop="1" x14ac:dyDescent="0.25">
      <c r="A102">
        <v>2</v>
      </c>
      <c r="B102" t="s">
        <v>33</v>
      </c>
      <c r="C102" t="s">
        <v>8</v>
      </c>
      <c r="D102" t="s">
        <v>11</v>
      </c>
      <c r="E102">
        <f>_xlfn.XLOOKUP(A102,PeriodMap!$A$2:$A$45,PeriodMap!$B$2:$B$45)</f>
        <v>2024</v>
      </c>
      <c r="F102" t="s">
        <v>398</v>
      </c>
      <c r="G102" t="s">
        <v>404</v>
      </c>
      <c r="H102" t="s">
        <v>6</v>
      </c>
      <c r="I102">
        <f>IFERROR(_xlfn.XLOOKUP(_xlfn.CONCAT(B102,C102,D102,E102),EC_Transfers!$J$2:$J$1999,EC_Transfers!$G$2:$G$1999),0)</f>
        <v>2160.3000000000002</v>
      </c>
      <c r="J102">
        <f>IFERROR(_xlfn.XLOOKUP(_xlfn.CONCAT(B102,C102,D102,E102),EC_Transfers!$J$2:$J$1999,EC_Transfers!$H$2:$H$1999),0)</f>
        <v>8.0000000000000002E-3</v>
      </c>
      <c r="K102">
        <f>IFERROR(_xlfn.XLOOKUP(_xlfn.CONCAT(B102,C102,D102,2024),EC_Transfers!$J$2:$J$1999,EC_Transfers!$I$2:$I$1999)*1000,0)</f>
        <v>-1000</v>
      </c>
      <c r="M102">
        <f>I102/CarriersTech_characteristics!$G$2/Conversions!$D$2</f>
        <v>4.5196693939601225E-4</v>
      </c>
      <c r="N102">
        <f>IFERROR(_xlfn.XLOOKUP(_xlfn.CONCAT(B102,C102,D102,E102+1),EC_Transfers!$J$2:$J$1999,EC_Transfers!$I$2:$I$1999)*1000,0)-IFERROR(_xlfn.XLOOKUP(_xlfn.CONCAT(B102,C102,D102,2024),EC_Transfers!$J$2:$J$1999,EC_Transfers!$I$2:$I$1999)*1000,0)</f>
        <v>0</v>
      </c>
      <c r="O102" t="s">
        <v>336</v>
      </c>
      <c r="P102" t="s">
        <v>329</v>
      </c>
      <c r="Q102" t="b">
        <v>1</v>
      </c>
      <c r="R102" t="b">
        <v>0</v>
      </c>
      <c r="S102" s="7">
        <v>1150</v>
      </c>
      <c r="T102" s="94" t="s">
        <v>329</v>
      </c>
    </row>
    <row r="103" spans="1:20" ht="15.75" hidden="1" thickTop="1" x14ac:dyDescent="0.25">
      <c r="A103">
        <v>2</v>
      </c>
      <c r="B103" t="s">
        <v>33</v>
      </c>
      <c r="C103" t="s">
        <v>9</v>
      </c>
      <c r="D103" t="s">
        <v>11</v>
      </c>
      <c r="E103">
        <f>_xlfn.XLOOKUP(A103,PeriodMap!$A$2:$A$45,PeriodMap!$B$2:$B$45)</f>
        <v>2024</v>
      </c>
      <c r="F103" t="s">
        <v>398</v>
      </c>
      <c r="G103" t="s">
        <v>404</v>
      </c>
      <c r="H103" t="s">
        <v>6</v>
      </c>
      <c r="I103">
        <f>IFERROR(_xlfn.XLOOKUP(_xlfn.CONCAT(B103,C103,D103,E103),EC_Transfers!$J$2:$J$1999,EC_Transfers!$G$2:$G$1999),0)</f>
        <v>3354.5</v>
      </c>
      <c r="J103">
        <f>IFERROR(_xlfn.XLOOKUP(_xlfn.CONCAT(B103,C103,D103,E103),EC_Transfers!$J$2:$J$1999,EC_Transfers!$H$2:$H$1999),0)</f>
        <v>8.0000000000000002E-3</v>
      </c>
      <c r="K103">
        <f>IFERROR(_xlfn.XLOOKUP(_xlfn.CONCAT(B103,C103,D103,2024),EC_Transfers!$J$2:$J$1999,EC_Transfers!$I$2:$I$1999)*1000,0)</f>
        <v>-1000</v>
      </c>
      <c r="M103">
        <f>I103/CarriersTech_characteristics!$G$2/Conversions!$D$2</f>
        <v>7.0181136795996989E-4</v>
      </c>
      <c r="N103">
        <f>IFERROR(_xlfn.XLOOKUP(_xlfn.CONCAT(B103,C103,D103,E103+1),EC_Transfers!$J$2:$J$1999,EC_Transfers!$I$2:$I$1999)*1000,0)-IFERROR(_xlfn.XLOOKUP(_xlfn.CONCAT(B103,C103,D103,2024),EC_Transfers!$J$2:$J$1999,EC_Transfers!$I$2:$I$1999)*1000,0)</f>
        <v>0</v>
      </c>
      <c r="O103" t="s">
        <v>336</v>
      </c>
      <c r="P103" t="s">
        <v>329</v>
      </c>
      <c r="Q103" t="b">
        <v>1</v>
      </c>
      <c r="R103" t="b">
        <v>0</v>
      </c>
      <c r="S103" s="7">
        <v>2400</v>
      </c>
      <c r="T103" s="94" t="s">
        <v>329</v>
      </c>
    </row>
    <row r="104" spans="1:20" ht="15.75" hidden="1" thickTop="1" x14ac:dyDescent="0.25">
      <c r="A104">
        <v>2</v>
      </c>
      <c r="B104" t="s">
        <v>33</v>
      </c>
      <c r="C104" t="s">
        <v>8</v>
      </c>
      <c r="D104" t="s">
        <v>12</v>
      </c>
      <c r="E104">
        <f>_xlfn.XLOOKUP(A104,PeriodMap!$A$2:$A$45,PeriodMap!$B$2:$B$45)</f>
        <v>2024</v>
      </c>
      <c r="F104" t="s">
        <v>398</v>
      </c>
      <c r="G104" t="s">
        <v>404</v>
      </c>
      <c r="H104" t="s">
        <v>6</v>
      </c>
      <c r="I104">
        <f>IFERROR(_xlfn.XLOOKUP(_xlfn.CONCAT(B104,C104,D104,E104),EC_Transfers!$J$2:$J$1999,EC_Transfers!$G$2:$G$1999),0)</f>
        <v>3029.6</v>
      </c>
      <c r="J104">
        <f>IFERROR(_xlfn.XLOOKUP(_xlfn.CONCAT(B104,C104,D104,E104),EC_Transfers!$J$2:$J$1999,EC_Transfers!$H$2:$H$1999),0)</f>
        <v>8.0000000000000002E-3</v>
      </c>
      <c r="K104">
        <f>IFERROR(_xlfn.XLOOKUP(_xlfn.CONCAT(B104,C104,D104,2024),EC_Transfers!$J$2:$J$1999,EC_Transfers!$I$2:$I$1999)*1000,0)</f>
        <v>-1000</v>
      </c>
      <c r="M104">
        <f>I104/CarriersTech_characteristics!$G$2/Conversions!$D$2</f>
        <v>6.3383744831465921E-4</v>
      </c>
      <c r="N104">
        <f>IFERROR(_xlfn.XLOOKUP(_xlfn.CONCAT(B104,C104,D104,E104+1),EC_Transfers!$J$2:$J$1999,EC_Transfers!$I$2:$I$1999)*1000,0)-IFERROR(_xlfn.XLOOKUP(_xlfn.CONCAT(B104,C104,D104,2024),EC_Transfers!$J$2:$J$1999,EC_Transfers!$I$2:$I$1999)*1000,0)</f>
        <v>0</v>
      </c>
      <c r="O104" t="s">
        <v>336</v>
      </c>
      <c r="P104" t="s">
        <v>329</v>
      </c>
      <c r="Q104" t="b">
        <v>1</v>
      </c>
      <c r="R104" t="b">
        <v>0</v>
      </c>
      <c r="S104" s="7">
        <v>1950</v>
      </c>
      <c r="T104" s="94" t="s">
        <v>329</v>
      </c>
    </row>
    <row r="105" spans="1:20" ht="15.75" hidden="1" thickTop="1" x14ac:dyDescent="0.25">
      <c r="A105">
        <v>2</v>
      </c>
      <c r="B105" t="s">
        <v>33</v>
      </c>
      <c r="C105" t="s">
        <v>9</v>
      </c>
      <c r="D105" t="s">
        <v>12</v>
      </c>
      <c r="E105">
        <f>_xlfn.XLOOKUP(A105,PeriodMap!$A$2:$A$45,PeriodMap!$B$2:$B$45)</f>
        <v>2024</v>
      </c>
      <c r="F105" t="s">
        <v>398</v>
      </c>
      <c r="G105" t="s">
        <v>404</v>
      </c>
      <c r="H105" t="s">
        <v>6</v>
      </c>
      <c r="I105">
        <f>IFERROR(_xlfn.XLOOKUP(_xlfn.CONCAT(B105,C105,D105,E105),EC_Transfers!$J$2:$J$1999,EC_Transfers!$G$2:$G$1999),0)</f>
        <v>3174</v>
      </c>
      <c r="J105">
        <f>IFERROR(_xlfn.XLOOKUP(_xlfn.CONCAT(B105,C105,D105,E105),EC_Transfers!$J$2:$J$1999,EC_Transfers!$H$2:$H$1999),0)</f>
        <v>8.0000000000000002E-3</v>
      </c>
      <c r="K105">
        <f>IFERROR(_xlfn.XLOOKUP(_xlfn.CONCAT(B105,C105,D105,2024),EC_Transfers!$J$2:$J$1999,EC_Transfers!$I$2:$I$1999)*1000,0)</f>
        <v>-1000</v>
      </c>
      <c r="M105">
        <f>I105/CarriersTech_characteristics!$G$2/Conversions!$D$2</f>
        <v>6.6404807926813067E-4</v>
      </c>
      <c r="N105">
        <f>IFERROR(_xlfn.XLOOKUP(_xlfn.CONCAT(B105,C105,D105,E105+1),EC_Transfers!$J$2:$J$1999,EC_Transfers!$I$2:$I$1999)*1000,0)-IFERROR(_xlfn.XLOOKUP(_xlfn.CONCAT(B105,C105,D105,2024),EC_Transfers!$J$2:$J$1999,EC_Transfers!$I$2:$I$1999)*1000,0)</f>
        <v>0</v>
      </c>
      <c r="O105" t="s">
        <v>336</v>
      </c>
      <c r="P105" t="s">
        <v>329</v>
      </c>
      <c r="Q105" t="b">
        <v>1</v>
      </c>
      <c r="R105" t="b">
        <v>0</v>
      </c>
      <c r="S105" s="7">
        <v>2150</v>
      </c>
      <c r="T105" s="94" t="s">
        <v>329</v>
      </c>
    </row>
    <row r="106" spans="1:20" s="92" customFormat="1" ht="16.5" hidden="1" thickTop="1" thickBot="1" x14ac:dyDescent="0.3">
      <c r="A106" s="92">
        <v>2</v>
      </c>
      <c r="B106" s="92" t="s">
        <v>33</v>
      </c>
      <c r="C106" s="92" t="s">
        <v>9</v>
      </c>
      <c r="D106" s="92" t="s">
        <v>8</v>
      </c>
      <c r="E106">
        <f>_xlfn.XLOOKUP(A106,PeriodMap!$A$2:$A$45,PeriodMap!$B$2:$B$45)</f>
        <v>2024</v>
      </c>
      <c r="F106" s="92" t="s">
        <v>398</v>
      </c>
      <c r="G106" s="92" t="s">
        <v>404</v>
      </c>
      <c r="H106" s="92" t="s">
        <v>6</v>
      </c>
      <c r="I106" s="92">
        <f>IFERROR(_xlfn.XLOOKUP(_xlfn.CONCAT(B106,C106,D106,E106),EC_Transfers!$J$2:$J$1999,EC_Transfers!$G$2:$G$1999),0)</f>
        <v>3787.9</v>
      </c>
      <c r="J106" s="92">
        <f>IFERROR(_xlfn.XLOOKUP(_xlfn.CONCAT(B106,C106,D106,E106),EC_Transfers!$J$2:$J$1999,EC_Transfers!$H$2:$H$1999),0)</f>
        <v>8.0000000000000002E-3</v>
      </c>
      <c r="K106" s="92">
        <f>IFERROR(_xlfn.XLOOKUP(_xlfn.CONCAT(B106,C106,D106,2024),EC_Transfers!$J$2:$J$1999,EC_Transfers!$I$2:$I$1999)*1000,0)</f>
        <v>-1000</v>
      </c>
      <c r="L106" s="97"/>
      <c r="M106" s="92">
        <f>I106/CarriersTech_characteristics!$G$2/Conversions!$D$2</f>
        <v>7.9248510379954383E-4</v>
      </c>
      <c r="N106" s="92">
        <f>IFERROR(_xlfn.XLOOKUP(_xlfn.CONCAT(B106,C106,D106,E106+1),EC_Transfers!$J$2:$J$1999,EC_Transfers!$I$2:$I$1999)*1000,0)-IFERROR(_xlfn.XLOOKUP(_xlfn.CONCAT(B106,C106,D106,2024),EC_Transfers!$J$2:$J$1999,EC_Transfers!$I$2:$I$1999)*1000,0)</f>
        <v>0</v>
      </c>
      <c r="O106" s="92" t="s">
        <v>336</v>
      </c>
      <c r="P106" s="92" t="s">
        <v>329</v>
      </c>
      <c r="Q106" s="92" t="b">
        <v>1</v>
      </c>
      <c r="R106" s="92" t="b">
        <v>0</v>
      </c>
      <c r="S106" s="99">
        <v>3000</v>
      </c>
      <c r="T106" s="100" t="s">
        <v>329</v>
      </c>
    </row>
    <row r="107" spans="1:20" ht="15.75" thickTop="1" x14ac:dyDescent="0.25">
      <c r="A107">
        <v>3</v>
      </c>
      <c r="B107" t="s">
        <v>34</v>
      </c>
      <c r="C107" t="s">
        <v>12</v>
      </c>
      <c r="D107" t="s">
        <v>12</v>
      </c>
      <c r="E107">
        <f>_xlfn.XLOOKUP(A107,PeriodMap!$A$2:$A$45,PeriodMap!$B$2:$B$45)</f>
        <v>2025</v>
      </c>
      <c r="F107" t="s">
        <v>398</v>
      </c>
      <c r="G107" t="str">
        <f>"distribution"</f>
        <v>distribution</v>
      </c>
      <c r="H107" t="s">
        <v>6</v>
      </c>
      <c r="I107">
        <f>IFERROR(_xlfn.XLOOKUP(_xlfn.CONCAT(B107,C107,D107,E107),EC_Transfers!$J$2:$J$1999,EC_Transfers!$G$2:$G$1999),0)</f>
        <v>2.6432302970000001</v>
      </c>
      <c r="J107">
        <f>IFERROR(_xlfn.XLOOKUP(_xlfn.CONCAT(B107,C107,D107,E107),EC_Transfers!$J$2:$J$1999,EC_Transfers!$H$2:$H$1999),0)</f>
        <v>0.14296185</v>
      </c>
      <c r="K107">
        <f>IFERROR(_xlfn.XLOOKUP(_xlfn.CONCAT(B107,C107,D107,2024),EC_Transfers!$J$2:$J$1999,EC_Transfers!$I$2:$I$1999)*1000,0)</f>
        <v>-1000</v>
      </c>
      <c r="M107" s="105">
        <f t="shared" ref="M107:M131" si="6">I107/1000</f>
        <v>2.643230297E-3</v>
      </c>
      <c r="N107">
        <v>0</v>
      </c>
      <c r="O107" t="s">
        <v>336</v>
      </c>
      <c r="P107" t="s">
        <v>329</v>
      </c>
      <c r="Q107" t="b">
        <v>1</v>
      </c>
      <c r="R107" t="b">
        <v>0</v>
      </c>
      <c r="S107" s="70">
        <v>500</v>
      </c>
      <c r="T107" s="70">
        <f>IF(E107=2023,25,50)</f>
        <v>50</v>
      </c>
    </row>
    <row r="108" spans="1:20" x14ac:dyDescent="0.25">
      <c r="A108">
        <v>3</v>
      </c>
      <c r="B108" t="s">
        <v>34</v>
      </c>
      <c r="C108" t="s">
        <v>11</v>
      </c>
      <c r="D108" t="s">
        <v>11</v>
      </c>
      <c r="E108">
        <f>_xlfn.XLOOKUP(A108,PeriodMap!$A$2:$A$45,PeriodMap!$B$2:$B$45)</f>
        <v>2025</v>
      </c>
      <c r="F108" t="s">
        <v>398</v>
      </c>
      <c r="G108" t="str">
        <f>"distribution"</f>
        <v>distribution</v>
      </c>
      <c r="H108" t="s">
        <v>6</v>
      </c>
      <c r="I108">
        <f>IFERROR(_xlfn.XLOOKUP(_xlfn.CONCAT(B108,C108,D108,E108),EC_Transfers!$J$2:$J$1999,EC_Transfers!$G$2:$G$1999),0)</f>
        <v>1.8936775459999999</v>
      </c>
      <c r="J108">
        <f>IFERROR(_xlfn.XLOOKUP(_xlfn.CONCAT(B108,C108,D108,E108),EC_Transfers!$J$2:$J$1999,EC_Transfers!$H$2:$H$1999),0)</f>
        <v>0.11665518699999999</v>
      </c>
      <c r="K108">
        <f>IFERROR(_xlfn.XLOOKUP(_xlfn.CONCAT(B108,C108,D108,2024),EC_Transfers!$J$2:$J$1999,EC_Transfers!$I$2:$I$1999)*1000,0)</f>
        <v>-1000</v>
      </c>
      <c r="M108" s="105">
        <f t="shared" si="6"/>
        <v>1.8936775459999998E-3</v>
      </c>
      <c r="N108">
        <v>0</v>
      </c>
      <c r="O108" t="s">
        <v>336</v>
      </c>
      <c r="P108" t="s">
        <v>329</v>
      </c>
      <c r="Q108" t="b">
        <v>1</v>
      </c>
      <c r="R108" t="b">
        <v>0</v>
      </c>
      <c r="S108" s="70">
        <v>500</v>
      </c>
      <c r="T108" s="70">
        <f t="shared" ref="T108:T131" si="7">IF(E108=2023,25,50)</f>
        <v>50</v>
      </c>
    </row>
    <row r="109" spans="1:20" x14ac:dyDescent="0.25">
      <c r="A109">
        <v>3</v>
      </c>
      <c r="B109" t="s">
        <v>34</v>
      </c>
      <c r="C109" t="s">
        <v>8</v>
      </c>
      <c r="D109" t="s">
        <v>8</v>
      </c>
      <c r="E109">
        <f>_xlfn.XLOOKUP(A109,PeriodMap!$A$2:$A$45,PeriodMap!$B$2:$B$45)</f>
        <v>2025</v>
      </c>
      <c r="F109" t="s">
        <v>398</v>
      </c>
      <c r="G109" t="str">
        <f>"distribution"</f>
        <v>distribution</v>
      </c>
      <c r="H109" t="s">
        <v>6</v>
      </c>
      <c r="I109">
        <f>IFERROR(_xlfn.XLOOKUP(_xlfn.CONCAT(B109,C109,D109,E109),EC_Transfers!$J$2:$J$1999,EC_Transfers!$G$2:$G$1999),0)</f>
        <v>2.8761036500000001</v>
      </c>
      <c r="J109">
        <f>IFERROR(_xlfn.XLOOKUP(_xlfn.CONCAT(B109,C109,D109,E109),EC_Transfers!$J$2:$J$1999,EC_Transfers!$H$2:$H$1999),0)</f>
        <v>0.10306196400000001</v>
      </c>
      <c r="K109">
        <f>IFERROR(_xlfn.XLOOKUP(_xlfn.CONCAT(B109,C109,D109,2024),EC_Transfers!$J$2:$J$1999,EC_Transfers!$I$2:$I$1999)*1000,0)</f>
        <v>-1000</v>
      </c>
      <c r="M109" s="105">
        <f t="shared" si="6"/>
        <v>2.8761036500000001E-3</v>
      </c>
      <c r="N109">
        <v>0</v>
      </c>
      <c r="O109" t="s">
        <v>336</v>
      </c>
      <c r="P109" t="s">
        <v>329</v>
      </c>
      <c r="Q109" t="b">
        <v>1</v>
      </c>
      <c r="R109" t="b">
        <v>0</v>
      </c>
      <c r="S109" s="70">
        <v>500</v>
      </c>
      <c r="T109" s="70">
        <f t="shared" si="7"/>
        <v>50</v>
      </c>
    </row>
    <row r="110" spans="1:20" x14ac:dyDescent="0.25">
      <c r="A110">
        <v>3</v>
      </c>
      <c r="B110" t="s">
        <v>34</v>
      </c>
      <c r="C110" t="s">
        <v>10</v>
      </c>
      <c r="D110" t="s">
        <v>10</v>
      </c>
      <c r="E110">
        <f>_xlfn.XLOOKUP(A110,PeriodMap!$A$2:$A$45,PeriodMap!$B$2:$B$45)</f>
        <v>2025</v>
      </c>
      <c r="F110" t="s">
        <v>398</v>
      </c>
      <c r="G110" t="str">
        <f>"distribution"</f>
        <v>distribution</v>
      </c>
      <c r="H110" t="s">
        <v>6</v>
      </c>
      <c r="I110">
        <f>IFERROR(_xlfn.XLOOKUP(_xlfn.CONCAT(B110,C110,D110,E110),EC_Transfers!$J$2:$J$1999,EC_Transfers!$G$2:$G$1999),0)</f>
        <v>1.8263236309999999</v>
      </c>
      <c r="J110">
        <f>IFERROR(_xlfn.XLOOKUP(_xlfn.CONCAT(B110,C110,D110,E110),EC_Transfers!$J$2:$J$1999,EC_Transfers!$H$2:$H$1999),0)</f>
        <v>0.169152197</v>
      </c>
      <c r="K110">
        <f>IFERROR(_xlfn.XLOOKUP(_xlfn.CONCAT(B110,C110,D110,2024),EC_Transfers!$J$2:$J$1999,EC_Transfers!$I$2:$I$1999)*1000,0)</f>
        <v>-1000</v>
      </c>
      <c r="M110" s="105">
        <f t="shared" si="6"/>
        <v>1.826323631E-3</v>
      </c>
      <c r="N110">
        <v>0</v>
      </c>
      <c r="O110" t="s">
        <v>336</v>
      </c>
      <c r="P110" t="s">
        <v>329</v>
      </c>
      <c r="Q110" t="b">
        <v>1</v>
      </c>
      <c r="R110" t="b">
        <v>0</v>
      </c>
      <c r="S110" s="70">
        <v>500</v>
      </c>
      <c r="T110" s="70">
        <f t="shared" si="7"/>
        <v>50</v>
      </c>
    </row>
    <row r="111" spans="1:20" s="19" customFormat="1" x14ac:dyDescent="0.25">
      <c r="A111" s="19">
        <v>3</v>
      </c>
      <c r="B111" s="19" t="s">
        <v>34</v>
      </c>
      <c r="C111" s="19" t="s">
        <v>9</v>
      </c>
      <c r="D111" s="19" t="s">
        <v>9</v>
      </c>
      <c r="E111">
        <f>_xlfn.XLOOKUP(A111,PeriodMap!$A$2:$A$45,PeriodMap!$B$2:$B$45)</f>
        <v>2025</v>
      </c>
      <c r="F111" s="19" t="s">
        <v>398</v>
      </c>
      <c r="G111" s="19" t="str">
        <f>"distribution"</f>
        <v>distribution</v>
      </c>
      <c r="H111" s="19" t="s">
        <v>6</v>
      </c>
      <c r="I111" s="19">
        <f>IFERROR(_xlfn.XLOOKUP(_xlfn.CONCAT(B111,C111,D111,E111),EC_Transfers!$J$2:$J$1999,EC_Transfers!$G$2:$G$1999),0)</f>
        <v>4.6808030150000004</v>
      </c>
      <c r="J111" s="19">
        <f>IFERROR(_xlfn.XLOOKUP(_xlfn.CONCAT(B111,C111,D111,E111),EC_Transfers!$J$2:$J$1999,EC_Transfers!$H$2:$H$1999),0)</f>
        <v>0.14325871000000001</v>
      </c>
      <c r="K111" s="19">
        <f>IFERROR(_xlfn.XLOOKUP(_xlfn.CONCAT(B111,C111,D111,2024),EC_Transfers!$J$2:$J$1999,EC_Transfers!$I$2:$I$1999)*1000,0)</f>
        <v>-1000</v>
      </c>
      <c r="L111" s="90"/>
      <c r="M111" s="106">
        <f t="shared" si="6"/>
        <v>4.6808030150000002E-3</v>
      </c>
      <c r="N111" s="19">
        <v>0</v>
      </c>
      <c r="O111" s="19" t="s">
        <v>336</v>
      </c>
      <c r="P111" s="19" t="s">
        <v>329</v>
      </c>
      <c r="Q111" s="19" t="b">
        <v>1</v>
      </c>
      <c r="R111" s="19" t="b">
        <v>0</v>
      </c>
      <c r="S111" s="71">
        <v>500</v>
      </c>
      <c r="T111" s="71">
        <f t="shared" si="7"/>
        <v>50</v>
      </c>
    </row>
    <row r="112" spans="1:20" x14ac:dyDescent="0.25">
      <c r="A112">
        <v>3</v>
      </c>
      <c r="B112" t="s">
        <v>34</v>
      </c>
      <c r="C112" t="s">
        <v>12</v>
      </c>
      <c r="D112" t="s">
        <v>11</v>
      </c>
      <c r="E112">
        <f>_xlfn.XLOOKUP(A112,PeriodMap!$A$2:$A$45,PeriodMap!$B$2:$B$45)</f>
        <v>2025</v>
      </c>
      <c r="F112" t="s">
        <v>398</v>
      </c>
      <c r="G112" t="s">
        <v>404</v>
      </c>
      <c r="H112" t="s">
        <v>6</v>
      </c>
      <c r="I112">
        <f>IFERROR(_xlfn.XLOOKUP(_xlfn.CONCAT(B112,C112,D112,E112),EC_Transfers!$J$2:$J$1999,EC_Transfers!$G$2:$G$1999),0)</f>
        <v>0.52524408600000005</v>
      </c>
      <c r="J112">
        <f>IFERROR(_xlfn.XLOOKUP(_xlfn.CONCAT(B112,C112,D112,E112),EC_Transfers!$J$2:$J$1999,EC_Transfers!$H$2:$H$1999),0)</f>
        <v>3.5000000000000003E-2</v>
      </c>
      <c r="K112">
        <f>IFERROR(_xlfn.XLOOKUP(_xlfn.CONCAT(B112,C112,D112,2024),EC_Transfers!$J$2:$J$1999,EC_Transfers!$I$2:$I$1999)*1000,0)</f>
        <v>36720</v>
      </c>
      <c r="M112">
        <f t="shared" si="6"/>
        <v>5.252440860000001E-4</v>
      </c>
      <c r="N112" s="72">
        <f>IFERROR(_xlfn.XLOOKUP(_xlfn.CONCAT(B112,C112,D112,E112),EC_Transfers!$J$2:$J$1999,EC_Transfers!$I$2:$I$1999)*1000,0)-K112</f>
        <v>1600</v>
      </c>
      <c r="O112" s="72">
        <f>N112</f>
        <v>1600</v>
      </c>
      <c r="P112" t="s">
        <v>329</v>
      </c>
      <c r="Q112" t="b">
        <v>1</v>
      </c>
      <c r="R112" t="b">
        <v>0</v>
      </c>
      <c r="S112" s="70">
        <v>950</v>
      </c>
      <c r="T112" s="70">
        <f t="shared" si="7"/>
        <v>50</v>
      </c>
    </row>
    <row r="113" spans="1:20" x14ac:dyDescent="0.25">
      <c r="A113">
        <v>3</v>
      </c>
      <c r="B113" t="s">
        <v>34</v>
      </c>
      <c r="C113" t="s">
        <v>11</v>
      </c>
      <c r="D113" t="s">
        <v>8</v>
      </c>
      <c r="E113">
        <f>_xlfn.XLOOKUP(A113,PeriodMap!$A$2:$A$45,PeriodMap!$B$2:$B$45)</f>
        <v>2025</v>
      </c>
      <c r="F113" t="s">
        <v>398</v>
      </c>
      <c r="G113" t="s">
        <v>404</v>
      </c>
      <c r="H113" t="s">
        <v>6</v>
      </c>
      <c r="I113">
        <f>IFERROR(_xlfn.XLOOKUP(_xlfn.CONCAT(B113,C113,D113,E113),EC_Transfers!$J$2:$J$1999,EC_Transfers!$G$2:$G$1999),0)</f>
        <v>0.52524408600000005</v>
      </c>
      <c r="J113">
        <f>IFERROR(_xlfn.XLOOKUP(_xlfn.CONCAT(B113,C113,D113,E113),EC_Transfers!$J$2:$J$1999,EC_Transfers!$H$2:$H$1999),0)</f>
        <v>3.5000000000000003E-2</v>
      </c>
      <c r="K113" s="70">
        <f>IFERROR(_xlfn.XLOOKUP(_xlfn.CONCAT(B113,C113,D113,2024),EC_Transfers!$J$2:$J$1999,EC_Transfers!$I$2:$I$1999)*1000,0)-4200</f>
        <v>18120</v>
      </c>
      <c r="M113">
        <f t="shared" si="6"/>
        <v>5.252440860000001E-4</v>
      </c>
      <c r="N113" s="72">
        <f>IFERROR(_xlfn.XLOOKUP(_xlfn.CONCAT(B113,C113,D113,E113),EC_Transfers!$J$2:$J$1999,EC_Transfers!$I$2:$I$1999)*1000,0)-K113</f>
        <v>4200</v>
      </c>
      <c r="O113" s="72">
        <f t="shared" ref="O113:O131" si="8">N113</f>
        <v>4200</v>
      </c>
      <c r="P113" t="s">
        <v>329</v>
      </c>
      <c r="Q113" t="b">
        <v>1</v>
      </c>
      <c r="R113" t="b">
        <v>0</v>
      </c>
      <c r="S113" s="70">
        <v>1150</v>
      </c>
      <c r="T113" s="70">
        <f t="shared" si="7"/>
        <v>50</v>
      </c>
    </row>
    <row r="114" spans="1:20" x14ac:dyDescent="0.25">
      <c r="A114">
        <v>3</v>
      </c>
      <c r="B114" t="s">
        <v>34</v>
      </c>
      <c r="C114" t="s">
        <v>8</v>
      </c>
      <c r="D114" t="s">
        <v>10</v>
      </c>
      <c r="E114">
        <f>_xlfn.XLOOKUP(A114,PeriodMap!$A$2:$A$45,PeriodMap!$B$2:$B$45)</f>
        <v>2025</v>
      </c>
      <c r="F114" t="s">
        <v>398</v>
      </c>
      <c r="G114" t="s">
        <v>404</v>
      </c>
      <c r="H114" t="s">
        <v>6</v>
      </c>
      <c r="I114">
        <f>IFERROR(_xlfn.XLOOKUP(_xlfn.CONCAT(B114,C114,D114,E114),EC_Transfers!$J$2:$J$1999,EC_Transfers!$G$2:$G$1999),0)</f>
        <v>0.52524408600000005</v>
      </c>
      <c r="J114">
        <f>IFERROR(_xlfn.XLOOKUP(_xlfn.CONCAT(B114,C114,D114,E114),EC_Transfers!$J$2:$J$1999,EC_Transfers!$H$2:$H$1999),0)</f>
        <v>3.5000000000000003E-2</v>
      </c>
      <c r="K114">
        <f>IFERROR(_xlfn.XLOOKUP(_xlfn.CONCAT(B114,C114,D114,2024),EC_Transfers!$J$2:$J$1999,EC_Transfers!$I$2:$I$1999)*1000,0)</f>
        <v>5830</v>
      </c>
      <c r="M114">
        <f t="shared" si="6"/>
        <v>5.252440860000001E-4</v>
      </c>
      <c r="N114" s="72">
        <f>IFERROR(_xlfn.XLOOKUP(_xlfn.CONCAT(B114,C114,D114,E114),EC_Transfers!$J$2:$J$1999,EC_Transfers!$I$2:$I$1999)*1000,0)-K114</f>
        <v>0</v>
      </c>
      <c r="O114" s="72">
        <f t="shared" si="8"/>
        <v>0</v>
      </c>
      <c r="P114" t="s">
        <v>329</v>
      </c>
      <c r="Q114" t="b">
        <v>1</v>
      </c>
      <c r="R114" t="b">
        <v>0</v>
      </c>
      <c r="S114" s="70">
        <v>1600</v>
      </c>
      <c r="T114" s="70">
        <f t="shared" si="7"/>
        <v>50</v>
      </c>
    </row>
    <row r="115" spans="1:20" x14ac:dyDescent="0.25">
      <c r="A115">
        <v>3</v>
      </c>
      <c r="B115" t="s">
        <v>34</v>
      </c>
      <c r="C115" t="s">
        <v>10</v>
      </c>
      <c r="D115" t="s">
        <v>9</v>
      </c>
      <c r="E115">
        <f>_xlfn.XLOOKUP(A115,PeriodMap!$A$2:$A$45,PeriodMap!$B$2:$B$45)</f>
        <v>2025</v>
      </c>
      <c r="F115" t="s">
        <v>398</v>
      </c>
      <c r="G115" t="s">
        <v>404</v>
      </c>
      <c r="H115" t="s">
        <v>6</v>
      </c>
      <c r="I115">
        <f>IFERROR(_xlfn.XLOOKUP(_xlfn.CONCAT(B115,C115,D115,E115),EC_Transfers!$J$2:$J$1999,EC_Transfers!$G$2:$G$1999),0)</f>
        <v>0.52524408600000005</v>
      </c>
      <c r="J115">
        <f>IFERROR(_xlfn.XLOOKUP(_xlfn.CONCAT(B115,C115,D115,E115),EC_Transfers!$J$2:$J$1999,EC_Transfers!$H$2:$H$1999),0)</f>
        <v>3.5000000000000003E-2</v>
      </c>
      <c r="K115" s="70">
        <f>IFERROR(_xlfn.XLOOKUP(_xlfn.CONCAT(B115,C115,D115,2024),EC_Transfers!$J$2:$J$1999,EC_Transfers!$I$2:$I$1999)*1000,0)-90</f>
        <v>2860</v>
      </c>
      <c r="M115">
        <f t="shared" si="6"/>
        <v>5.252440860000001E-4</v>
      </c>
      <c r="N115" s="72">
        <f>IFERROR(_xlfn.XLOOKUP(_xlfn.CONCAT(B115,C115,D115,E115),EC_Transfers!$J$2:$J$1999,EC_Transfers!$I$2:$I$1999)*1000,0)-K115</f>
        <v>690</v>
      </c>
      <c r="O115" s="72">
        <f t="shared" si="8"/>
        <v>690</v>
      </c>
      <c r="P115" t="s">
        <v>329</v>
      </c>
      <c r="Q115" t="b">
        <v>1</v>
      </c>
      <c r="R115" t="b">
        <v>0</v>
      </c>
      <c r="S115" s="70">
        <v>1350</v>
      </c>
      <c r="T115" s="70">
        <f t="shared" si="7"/>
        <v>50</v>
      </c>
    </row>
    <row r="116" spans="1:20" x14ac:dyDescent="0.25">
      <c r="A116">
        <v>3</v>
      </c>
      <c r="B116" t="s">
        <v>34</v>
      </c>
      <c r="C116" t="s">
        <v>9</v>
      </c>
      <c r="D116" t="s">
        <v>12</v>
      </c>
      <c r="E116">
        <f>_xlfn.XLOOKUP(A116,PeriodMap!$A$2:$A$45,PeriodMap!$B$2:$B$45)</f>
        <v>2025</v>
      </c>
      <c r="F116" t="s">
        <v>398</v>
      </c>
      <c r="G116" t="s">
        <v>404</v>
      </c>
      <c r="H116" t="s">
        <v>6</v>
      </c>
      <c r="I116">
        <f>IFERROR(_xlfn.XLOOKUP(_xlfn.CONCAT(B116,C116,D116,E116),EC_Transfers!$J$2:$J$1999,EC_Transfers!$G$2:$G$1999),0)</f>
        <v>0.52524408600000005</v>
      </c>
      <c r="J116">
        <f>IFERROR(_xlfn.XLOOKUP(_xlfn.CONCAT(B116,C116,D116,E116),EC_Transfers!$J$2:$J$1999,EC_Transfers!$H$2:$H$1999),0)</f>
        <v>3.5000000000000003E-2</v>
      </c>
      <c r="K116">
        <f>IFERROR(_xlfn.XLOOKUP(_xlfn.CONCAT(B116,C116,D116,2024),EC_Transfers!$J$2:$J$1999,EC_Transfers!$I$2:$I$1999)*1000,0)</f>
        <v>3000</v>
      </c>
      <c r="M116">
        <f t="shared" si="6"/>
        <v>5.252440860000001E-4</v>
      </c>
      <c r="N116" s="72">
        <f>IFERROR(_xlfn.XLOOKUP(_xlfn.CONCAT(B116,C116,D116,E116),EC_Transfers!$J$2:$J$1999,EC_Transfers!$I$2:$I$1999)*1000,0)-K116</f>
        <v>0</v>
      </c>
      <c r="O116" s="72">
        <f t="shared" si="8"/>
        <v>0</v>
      </c>
      <c r="P116" t="s">
        <v>329</v>
      </c>
      <c r="Q116" t="b">
        <v>1</v>
      </c>
      <c r="R116" t="b">
        <v>0</v>
      </c>
      <c r="S116" s="70">
        <v>2150</v>
      </c>
      <c r="T116" s="70">
        <f t="shared" si="7"/>
        <v>50</v>
      </c>
    </row>
    <row r="117" spans="1:20" x14ac:dyDescent="0.25">
      <c r="A117">
        <v>3</v>
      </c>
      <c r="B117" t="s">
        <v>34</v>
      </c>
      <c r="C117" t="s">
        <v>12</v>
      </c>
      <c r="D117" t="s">
        <v>8</v>
      </c>
      <c r="E117">
        <f>_xlfn.XLOOKUP(A117,PeriodMap!$A$2:$A$45,PeriodMap!$B$2:$B$45)</f>
        <v>2025</v>
      </c>
      <c r="F117" t="s">
        <v>398</v>
      </c>
      <c r="G117" t="s">
        <v>404</v>
      </c>
      <c r="H117" t="s">
        <v>6</v>
      </c>
      <c r="I117">
        <f>IFERROR(_xlfn.XLOOKUP(_xlfn.CONCAT(B117,C117,D117,E117),EC_Transfers!$J$2:$J$1999,EC_Transfers!$G$2:$G$1999),0)</f>
        <v>0.52524408600000005</v>
      </c>
      <c r="J117">
        <f>IFERROR(_xlfn.XLOOKUP(_xlfn.CONCAT(B117,C117,D117,E117),EC_Transfers!$J$2:$J$1999,EC_Transfers!$H$2:$H$1999),0)</f>
        <v>3.5000000000000003E-2</v>
      </c>
      <c r="K117">
        <f>IFERROR(_xlfn.XLOOKUP(_xlfn.CONCAT(B117,C117,D117,2024),EC_Transfers!$J$2:$J$1999,EC_Transfers!$I$2:$I$1999)*1000,0)</f>
        <v>0</v>
      </c>
      <c r="M117">
        <f t="shared" si="6"/>
        <v>5.252440860000001E-4</v>
      </c>
      <c r="N117" s="72">
        <f>IFERROR(_xlfn.XLOOKUP(_xlfn.CONCAT(B117,C117,D117,E117),EC_Transfers!$J$2:$J$1999,EC_Transfers!$I$2:$I$1999)*1000,0)-K117</f>
        <v>0</v>
      </c>
      <c r="O117" s="72">
        <f t="shared" si="8"/>
        <v>0</v>
      </c>
      <c r="P117" t="s">
        <v>329</v>
      </c>
      <c r="Q117" t="b">
        <v>1</v>
      </c>
      <c r="R117" t="b">
        <v>0</v>
      </c>
      <c r="S117" s="70">
        <v>1950</v>
      </c>
      <c r="T117" s="70">
        <f t="shared" si="7"/>
        <v>50</v>
      </c>
    </row>
    <row r="118" spans="1:20" x14ac:dyDescent="0.25">
      <c r="A118">
        <v>3</v>
      </c>
      <c r="B118" t="s">
        <v>34</v>
      </c>
      <c r="C118" t="s">
        <v>11</v>
      </c>
      <c r="D118" t="s">
        <v>10</v>
      </c>
      <c r="E118">
        <f>_xlfn.XLOOKUP(A118,PeriodMap!$A$2:$A$45,PeriodMap!$B$2:$B$45)</f>
        <v>2025</v>
      </c>
      <c r="F118" t="s">
        <v>398</v>
      </c>
      <c r="G118" t="s">
        <v>404</v>
      </c>
      <c r="H118" t="s">
        <v>6</v>
      </c>
      <c r="I118">
        <f>IFERROR(_xlfn.XLOOKUP(_xlfn.CONCAT(B118,C118,D118,E118),EC_Transfers!$J$2:$J$1999,EC_Transfers!$G$2:$G$1999),0)</f>
        <v>0.52524408600000005</v>
      </c>
      <c r="J118">
        <f>IFERROR(_xlfn.XLOOKUP(_xlfn.CONCAT(B118,C118,D118,E118),EC_Transfers!$J$2:$J$1999,EC_Transfers!$H$2:$H$1999),0)</f>
        <v>3.5000000000000003E-2</v>
      </c>
      <c r="K118">
        <f>IFERROR(_xlfn.XLOOKUP(_xlfn.CONCAT(B118,C118,D118,2024),EC_Transfers!$J$2:$J$1999,EC_Transfers!$I$2:$I$1999)*1000,0)</f>
        <v>21190</v>
      </c>
      <c r="M118">
        <f t="shared" si="6"/>
        <v>5.252440860000001E-4</v>
      </c>
      <c r="N118" s="72">
        <f>IFERROR(_xlfn.XLOOKUP(_xlfn.CONCAT(B118,C118,D118,E118),EC_Transfers!$J$2:$J$1999,EC_Transfers!$I$2:$I$1999)*1000,0)-K118</f>
        <v>0</v>
      </c>
      <c r="O118" s="72">
        <f t="shared" si="8"/>
        <v>0</v>
      </c>
      <c r="P118" t="s">
        <v>329</v>
      </c>
      <c r="Q118" t="b">
        <v>1</v>
      </c>
      <c r="R118" t="b">
        <v>0</v>
      </c>
      <c r="S118" s="70">
        <v>1300</v>
      </c>
      <c r="T118" s="70">
        <f t="shared" si="7"/>
        <v>50</v>
      </c>
    </row>
    <row r="119" spans="1:20" x14ac:dyDescent="0.25">
      <c r="A119">
        <v>3</v>
      </c>
      <c r="B119" t="s">
        <v>34</v>
      </c>
      <c r="C119" t="s">
        <v>8</v>
      </c>
      <c r="D119" t="s">
        <v>9</v>
      </c>
      <c r="E119">
        <f>_xlfn.XLOOKUP(A119,PeriodMap!$A$2:$A$45,PeriodMap!$B$2:$B$45)</f>
        <v>2025</v>
      </c>
      <c r="F119" t="s">
        <v>398</v>
      </c>
      <c r="G119" t="s">
        <v>404</v>
      </c>
      <c r="H119" t="s">
        <v>6</v>
      </c>
      <c r="I119">
        <f>IFERROR(_xlfn.XLOOKUP(_xlfn.CONCAT(B119,C119,D119,E119),EC_Transfers!$J$2:$J$1999,EC_Transfers!$G$2:$G$1999),0)</f>
        <v>0.52524408600000005</v>
      </c>
      <c r="J119">
        <f>IFERROR(_xlfn.XLOOKUP(_xlfn.CONCAT(B119,C119,D119,E119),EC_Transfers!$J$2:$J$1999,EC_Transfers!$H$2:$H$1999),0)</f>
        <v>3.5000000000000003E-2</v>
      </c>
      <c r="K119">
        <f>IFERROR(_xlfn.XLOOKUP(_xlfn.CONCAT(B119,C119,D119,2024),EC_Transfers!$J$2:$J$1999,EC_Transfers!$I$2:$I$1999)*1000,0)</f>
        <v>0</v>
      </c>
      <c r="M119">
        <f t="shared" si="6"/>
        <v>5.252440860000001E-4</v>
      </c>
      <c r="N119" s="72">
        <f>IFERROR(_xlfn.XLOOKUP(_xlfn.CONCAT(B119,C119,D119,E119),EC_Transfers!$J$2:$J$1999,EC_Transfers!$I$2:$I$1999)*1000,0)-K119</f>
        <v>0</v>
      </c>
      <c r="O119" s="72">
        <f t="shared" si="8"/>
        <v>0</v>
      </c>
      <c r="P119" t="s">
        <v>329</v>
      </c>
      <c r="Q119" t="b">
        <v>1</v>
      </c>
      <c r="R119" t="b">
        <v>0</v>
      </c>
      <c r="S119" s="70">
        <v>3000</v>
      </c>
      <c r="T119" s="70">
        <f t="shared" si="7"/>
        <v>50</v>
      </c>
    </row>
    <row r="120" spans="1:20" x14ac:dyDescent="0.25">
      <c r="A120">
        <v>3</v>
      </c>
      <c r="B120" t="s">
        <v>34</v>
      </c>
      <c r="C120" t="s">
        <v>10</v>
      </c>
      <c r="D120" t="s">
        <v>12</v>
      </c>
      <c r="E120">
        <f>_xlfn.XLOOKUP(A120,PeriodMap!$A$2:$A$45,PeriodMap!$B$2:$B$45)</f>
        <v>2025</v>
      </c>
      <c r="F120" t="s">
        <v>398</v>
      </c>
      <c r="G120" t="s">
        <v>404</v>
      </c>
      <c r="H120" t="s">
        <v>6</v>
      </c>
      <c r="I120">
        <f>IFERROR(_xlfn.XLOOKUP(_xlfn.CONCAT(B120,C120,D120,E120),EC_Transfers!$J$2:$J$1999,EC_Transfers!$G$2:$G$1999),0)</f>
        <v>0.52524408600000005</v>
      </c>
      <c r="J120">
        <f>IFERROR(_xlfn.XLOOKUP(_xlfn.CONCAT(B120,C120,D120,E120),EC_Transfers!$J$2:$J$1999,EC_Transfers!$H$2:$H$1999),0)</f>
        <v>3.5000000000000003E-2</v>
      </c>
      <c r="K120">
        <f>IFERROR(_xlfn.XLOOKUP(_xlfn.CONCAT(B120,C120,D120,2024),EC_Transfers!$J$2:$J$1999,EC_Transfers!$I$2:$I$1999)*1000,0)</f>
        <v>22530</v>
      </c>
      <c r="M120">
        <f t="shared" si="6"/>
        <v>5.252440860000001E-4</v>
      </c>
      <c r="N120" s="72">
        <f>IFERROR(_xlfn.XLOOKUP(_xlfn.CONCAT(B120,C120,D120,E120),EC_Transfers!$J$2:$J$1999,EC_Transfers!$I$2:$I$1999)*1000,0)-K120</f>
        <v>0</v>
      </c>
      <c r="O120" s="72">
        <f t="shared" si="8"/>
        <v>0</v>
      </c>
      <c r="P120" t="s">
        <v>329</v>
      </c>
      <c r="Q120" t="b">
        <v>1</v>
      </c>
      <c r="R120" t="b">
        <v>0</v>
      </c>
      <c r="S120" s="70">
        <v>1350</v>
      </c>
      <c r="T120" s="70">
        <f t="shared" si="7"/>
        <v>50</v>
      </c>
    </row>
    <row r="121" spans="1:20" x14ac:dyDescent="0.25">
      <c r="A121">
        <v>3</v>
      </c>
      <c r="B121" t="s">
        <v>34</v>
      </c>
      <c r="C121" t="s">
        <v>9</v>
      </c>
      <c r="D121" t="s">
        <v>11</v>
      </c>
      <c r="E121">
        <f>_xlfn.XLOOKUP(A121,PeriodMap!$A$2:$A$45,PeriodMap!$B$2:$B$45)</f>
        <v>2025</v>
      </c>
      <c r="F121" t="s">
        <v>398</v>
      </c>
      <c r="G121" t="s">
        <v>404</v>
      </c>
      <c r="H121" t="s">
        <v>6</v>
      </c>
      <c r="I121">
        <f>IFERROR(_xlfn.XLOOKUP(_xlfn.CONCAT(B121,C121,D121,E121),EC_Transfers!$J$2:$J$1999,EC_Transfers!$G$2:$G$1999),0)</f>
        <v>0.52524408600000005</v>
      </c>
      <c r="J121">
        <f>IFERROR(_xlfn.XLOOKUP(_xlfn.CONCAT(B121,C121,D121,E121),EC_Transfers!$J$2:$J$1999,EC_Transfers!$H$2:$H$1999),0)</f>
        <v>3.5000000000000003E-2</v>
      </c>
      <c r="K121">
        <f>IFERROR(_xlfn.XLOOKUP(_xlfn.CONCAT(B121,C121,D121,2024),EC_Transfers!$J$2:$J$1999,EC_Transfers!$I$2:$I$1999)*1000,0)</f>
        <v>0</v>
      </c>
      <c r="M121">
        <f t="shared" si="6"/>
        <v>5.252440860000001E-4</v>
      </c>
      <c r="N121" s="72">
        <f>IFERROR(_xlfn.XLOOKUP(_xlfn.CONCAT(B121,C121,D121,E121),EC_Transfers!$J$2:$J$1999,EC_Transfers!$I$2:$I$1999)*1000,0)-K121</f>
        <v>0</v>
      </c>
      <c r="O121" s="72">
        <f t="shared" si="8"/>
        <v>0</v>
      </c>
      <c r="P121" t="s">
        <v>329</v>
      </c>
      <c r="Q121" t="b">
        <v>1</v>
      </c>
      <c r="R121" t="b">
        <v>0</v>
      </c>
      <c r="S121" s="70">
        <v>2400</v>
      </c>
      <c r="T121" s="70">
        <f t="shared" si="7"/>
        <v>50</v>
      </c>
    </row>
    <row r="122" spans="1:20" x14ac:dyDescent="0.25">
      <c r="A122">
        <v>3</v>
      </c>
      <c r="B122" t="s">
        <v>34</v>
      </c>
      <c r="C122" t="s">
        <v>12</v>
      </c>
      <c r="D122" t="s">
        <v>10</v>
      </c>
      <c r="E122">
        <f>_xlfn.XLOOKUP(A122,PeriodMap!$A$2:$A$45,PeriodMap!$B$2:$B$45)</f>
        <v>2025</v>
      </c>
      <c r="F122" t="s">
        <v>398</v>
      </c>
      <c r="G122" t="s">
        <v>404</v>
      </c>
      <c r="H122" t="s">
        <v>6</v>
      </c>
      <c r="I122">
        <f>IFERROR(_xlfn.XLOOKUP(_xlfn.CONCAT(B122,C122,D122,E122),EC_Transfers!$J$2:$J$1999,EC_Transfers!$G$2:$G$1999),0)</f>
        <v>0.52524408600000005</v>
      </c>
      <c r="J122">
        <f>IFERROR(_xlfn.XLOOKUP(_xlfn.CONCAT(B122,C122,D122,E122),EC_Transfers!$J$2:$J$1999,EC_Transfers!$H$2:$H$1999),0)</f>
        <v>3.5000000000000003E-2</v>
      </c>
      <c r="K122">
        <f>IFERROR(_xlfn.XLOOKUP(_xlfn.CONCAT(B122,C122,D122,2024),EC_Transfers!$J$2:$J$1999,EC_Transfers!$I$2:$I$1999)*1000,0)</f>
        <v>19530</v>
      </c>
      <c r="M122">
        <f t="shared" si="6"/>
        <v>5.252440860000001E-4</v>
      </c>
      <c r="N122" s="72">
        <f>IFERROR(_xlfn.XLOOKUP(_xlfn.CONCAT(B122,C122,D122,E122),EC_Transfers!$J$2:$J$1999,EC_Transfers!$I$2:$I$1999)*1000,0)-K122</f>
        <v>0</v>
      </c>
      <c r="O122" s="72">
        <f t="shared" si="8"/>
        <v>0</v>
      </c>
      <c r="P122" t="s">
        <v>329</v>
      </c>
      <c r="Q122" t="b">
        <v>1</v>
      </c>
      <c r="R122" t="b">
        <v>0</v>
      </c>
      <c r="S122" s="70">
        <v>1350</v>
      </c>
      <c r="T122" s="70">
        <f t="shared" si="7"/>
        <v>50</v>
      </c>
    </row>
    <row r="123" spans="1:20" x14ac:dyDescent="0.25">
      <c r="A123">
        <v>3</v>
      </c>
      <c r="B123" t="s">
        <v>34</v>
      </c>
      <c r="C123" t="s">
        <v>11</v>
      </c>
      <c r="D123" t="s">
        <v>9</v>
      </c>
      <c r="E123">
        <f>_xlfn.XLOOKUP(A123,PeriodMap!$A$2:$A$45,PeriodMap!$B$2:$B$45)</f>
        <v>2025</v>
      </c>
      <c r="F123" t="s">
        <v>398</v>
      </c>
      <c r="G123" t="s">
        <v>404</v>
      </c>
      <c r="H123" t="s">
        <v>6</v>
      </c>
      <c r="I123">
        <f>IFERROR(_xlfn.XLOOKUP(_xlfn.CONCAT(B123,C123,D123,E123),EC_Transfers!$J$2:$J$1999,EC_Transfers!$G$2:$G$1999),0)</f>
        <v>0.52524408600000005</v>
      </c>
      <c r="J123">
        <f>IFERROR(_xlfn.XLOOKUP(_xlfn.CONCAT(B123,C123,D123,E123),EC_Transfers!$J$2:$J$1999,EC_Transfers!$H$2:$H$1999),0)</f>
        <v>3.5000000000000003E-2</v>
      </c>
      <c r="K123">
        <f>IFERROR(_xlfn.XLOOKUP(_xlfn.CONCAT(B123,C123,D123,2024),EC_Transfers!$J$2:$J$1999,EC_Transfers!$I$2:$I$1999)*1000,0)</f>
        <v>0</v>
      </c>
      <c r="M123">
        <f t="shared" si="6"/>
        <v>5.252440860000001E-4</v>
      </c>
      <c r="N123" s="72">
        <f>IFERROR(_xlfn.XLOOKUP(_xlfn.CONCAT(B123,C123,D123,E123),EC_Transfers!$J$2:$J$1999,EC_Transfers!$I$2:$I$1999)*1000,0)-K123</f>
        <v>0</v>
      </c>
      <c r="O123" s="72">
        <f t="shared" si="8"/>
        <v>0</v>
      </c>
      <c r="P123" t="s">
        <v>329</v>
      </c>
      <c r="Q123" t="b">
        <v>1</v>
      </c>
      <c r="R123" t="b">
        <v>0</v>
      </c>
      <c r="S123" s="70">
        <v>2400</v>
      </c>
      <c r="T123" s="70">
        <f t="shared" si="7"/>
        <v>50</v>
      </c>
    </row>
    <row r="124" spans="1:20" x14ac:dyDescent="0.25">
      <c r="A124">
        <v>3</v>
      </c>
      <c r="B124" t="s">
        <v>34</v>
      </c>
      <c r="C124" t="s">
        <v>8</v>
      </c>
      <c r="D124" t="s">
        <v>12</v>
      </c>
      <c r="E124">
        <f>_xlfn.XLOOKUP(A124,PeriodMap!$A$2:$A$45,PeriodMap!$B$2:$B$45)</f>
        <v>2025</v>
      </c>
      <c r="F124" t="s">
        <v>398</v>
      </c>
      <c r="G124" t="s">
        <v>404</v>
      </c>
      <c r="H124" t="s">
        <v>6</v>
      </c>
      <c r="I124">
        <f>IFERROR(_xlfn.XLOOKUP(_xlfn.CONCAT(B124,C124,D124,E124),EC_Transfers!$J$2:$J$1999,EC_Transfers!$G$2:$G$1999),0)</f>
        <v>0.52524408600000005</v>
      </c>
      <c r="J124">
        <f>IFERROR(_xlfn.XLOOKUP(_xlfn.CONCAT(B124,C124,D124,E124),EC_Transfers!$J$2:$J$1999,EC_Transfers!$H$2:$H$1999),0)</f>
        <v>3.5000000000000003E-2</v>
      </c>
      <c r="K124">
        <f>IFERROR(_xlfn.XLOOKUP(_xlfn.CONCAT(B124,C124,D124,2024),EC_Transfers!$J$2:$J$1999,EC_Transfers!$I$2:$I$1999)*1000,0)</f>
        <v>0</v>
      </c>
      <c r="M124">
        <f t="shared" si="6"/>
        <v>5.252440860000001E-4</v>
      </c>
      <c r="N124" s="72">
        <f>IFERROR(_xlfn.XLOOKUP(_xlfn.CONCAT(B124,C124,D124,E124),EC_Transfers!$J$2:$J$1999,EC_Transfers!$I$2:$I$1999)*1000,0)-K124</f>
        <v>0</v>
      </c>
      <c r="O124" s="72">
        <f t="shared" si="8"/>
        <v>0</v>
      </c>
      <c r="P124" t="s">
        <v>329</v>
      </c>
      <c r="Q124" t="b">
        <v>1</v>
      </c>
      <c r="R124" t="b">
        <v>0</v>
      </c>
      <c r="S124" s="70">
        <v>1950</v>
      </c>
      <c r="T124" s="70">
        <f t="shared" si="7"/>
        <v>50</v>
      </c>
    </row>
    <row r="125" spans="1:20" x14ac:dyDescent="0.25">
      <c r="A125">
        <v>3</v>
      </c>
      <c r="B125" t="s">
        <v>34</v>
      </c>
      <c r="C125" t="s">
        <v>10</v>
      </c>
      <c r="D125" t="s">
        <v>11</v>
      </c>
      <c r="E125">
        <f>_xlfn.XLOOKUP(A125,PeriodMap!$A$2:$A$45,PeriodMap!$B$2:$B$45)</f>
        <v>2025</v>
      </c>
      <c r="F125" t="s">
        <v>398</v>
      </c>
      <c r="G125" t="s">
        <v>404</v>
      </c>
      <c r="H125" t="s">
        <v>6</v>
      </c>
      <c r="I125">
        <f>IFERROR(_xlfn.XLOOKUP(_xlfn.CONCAT(B125,C125,D125,E125),EC_Transfers!$J$2:$J$1999,EC_Transfers!$G$2:$G$1999),0)</f>
        <v>0.52524408600000005</v>
      </c>
      <c r="J125">
        <f>IFERROR(_xlfn.XLOOKUP(_xlfn.CONCAT(B125,C125,D125,E125),EC_Transfers!$J$2:$J$1999,EC_Transfers!$H$2:$H$1999),0)</f>
        <v>3.5000000000000003E-2</v>
      </c>
      <c r="K125">
        <f>IFERROR(_xlfn.XLOOKUP(_xlfn.CONCAT(B125,C125,D125,2024),EC_Transfers!$J$2:$J$1999,EC_Transfers!$I$2:$I$1999)*1000,0)</f>
        <v>21190</v>
      </c>
      <c r="M125">
        <f t="shared" si="6"/>
        <v>5.252440860000001E-4</v>
      </c>
      <c r="N125" s="72">
        <f>IFERROR(_xlfn.XLOOKUP(_xlfn.CONCAT(B125,C125,D125,E125),EC_Transfers!$J$2:$J$1999,EC_Transfers!$I$2:$I$1999)*1000,0)-K125</f>
        <v>0</v>
      </c>
      <c r="O125" s="72">
        <f t="shared" si="8"/>
        <v>0</v>
      </c>
      <c r="P125" t="s">
        <v>329</v>
      </c>
      <c r="Q125" t="b">
        <v>1</v>
      </c>
      <c r="R125" t="b">
        <v>0</v>
      </c>
      <c r="S125" s="70">
        <v>1300</v>
      </c>
      <c r="T125" s="70">
        <f t="shared" si="7"/>
        <v>50</v>
      </c>
    </row>
    <row r="126" spans="1:20" x14ac:dyDescent="0.25">
      <c r="A126">
        <v>3</v>
      </c>
      <c r="B126" t="s">
        <v>34</v>
      </c>
      <c r="C126" t="s">
        <v>9</v>
      </c>
      <c r="D126" t="s">
        <v>8</v>
      </c>
      <c r="E126">
        <f>_xlfn.XLOOKUP(A126,PeriodMap!$A$2:$A$45,PeriodMap!$B$2:$B$45)</f>
        <v>2025</v>
      </c>
      <c r="F126" t="s">
        <v>398</v>
      </c>
      <c r="G126" t="s">
        <v>404</v>
      </c>
      <c r="H126" t="s">
        <v>6</v>
      </c>
      <c r="I126">
        <f>IFERROR(_xlfn.XLOOKUP(_xlfn.CONCAT(B126,C126,D126,E126),EC_Transfers!$J$2:$J$1999,EC_Transfers!$G$2:$G$1999),0)</f>
        <v>0.52524408600000005</v>
      </c>
      <c r="J126">
        <f>IFERROR(_xlfn.XLOOKUP(_xlfn.CONCAT(B126,C126,D126,E126),EC_Transfers!$J$2:$J$1999,EC_Transfers!$H$2:$H$1999),0)</f>
        <v>3.5000000000000003E-2</v>
      </c>
      <c r="K126">
        <f>IFERROR(_xlfn.XLOOKUP(_xlfn.CONCAT(B126,C126,D126,2024),EC_Transfers!$J$2:$J$1999,EC_Transfers!$I$2:$I$1999)*1000,0)</f>
        <v>0</v>
      </c>
      <c r="M126">
        <f t="shared" si="6"/>
        <v>5.252440860000001E-4</v>
      </c>
      <c r="N126" s="72">
        <f>IFERROR(_xlfn.XLOOKUP(_xlfn.CONCAT(B126,C126,D126,E126),EC_Transfers!$J$2:$J$1999,EC_Transfers!$I$2:$I$1999)*1000,0)-K126</f>
        <v>0</v>
      </c>
      <c r="O126" s="72">
        <f t="shared" si="8"/>
        <v>0</v>
      </c>
      <c r="P126" t="s">
        <v>329</v>
      </c>
      <c r="Q126" t="b">
        <v>1</v>
      </c>
      <c r="R126" t="b">
        <v>0</v>
      </c>
      <c r="S126" s="70">
        <v>3000</v>
      </c>
      <c r="T126" s="70">
        <f t="shared" si="7"/>
        <v>50</v>
      </c>
    </row>
    <row r="127" spans="1:20" x14ac:dyDescent="0.25">
      <c r="A127">
        <v>3</v>
      </c>
      <c r="B127" t="s">
        <v>34</v>
      </c>
      <c r="C127" t="s">
        <v>12</v>
      </c>
      <c r="D127" t="s">
        <v>9</v>
      </c>
      <c r="E127">
        <f>_xlfn.XLOOKUP(A127,PeriodMap!$A$2:$A$45,PeriodMap!$B$2:$B$45)</f>
        <v>2025</v>
      </c>
      <c r="F127" t="s">
        <v>398</v>
      </c>
      <c r="G127" t="s">
        <v>404</v>
      </c>
      <c r="H127" t="s">
        <v>6</v>
      </c>
      <c r="I127">
        <f>IFERROR(_xlfn.XLOOKUP(_xlfn.CONCAT(B127,C127,D127,E127),EC_Transfers!$J$2:$J$1999,EC_Transfers!$G$2:$G$1999),0)</f>
        <v>0.52524408600000005</v>
      </c>
      <c r="J127">
        <f>IFERROR(_xlfn.XLOOKUP(_xlfn.CONCAT(B127,C127,D127,E127),EC_Transfers!$J$2:$J$1999,EC_Transfers!$H$2:$H$1999),0)</f>
        <v>3.5000000000000003E-2</v>
      </c>
      <c r="K127">
        <f>IFERROR(_xlfn.XLOOKUP(_xlfn.CONCAT(B127,C127,D127,2024),EC_Transfers!$J$2:$J$1999,EC_Transfers!$I$2:$I$1999)*1000,0)</f>
        <v>1500</v>
      </c>
      <c r="M127">
        <f t="shared" si="6"/>
        <v>5.252440860000001E-4</v>
      </c>
      <c r="N127" s="72">
        <f>IFERROR(_xlfn.XLOOKUP(_xlfn.CONCAT(B127,C127,D127,E127),EC_Transfers!$J$2:$J$1999,EC_Transfers!$I$2:$I$1999)*1000,0)-K127</f>
        <v>0</v>
      </c>
      <c r="O127" s="72">
        <f t="shared" si="8"/>
        <v>0</v>
      </c>
      <c r="P127" t="s">
        <v>329</v>
      </c>
      <c r="Q127" t="b">
        <v>1</v>
      </c>
      <c r="R127" t="b">
        <v>0</v>
      </c>
      <c r="S127" s="70">
        <v>2150</v>
      </c>
      <c r="T127" s="70">
        <f t="shared" si="7"/>
        <v>50</v>
      </c>
    </row>
    <row r="128" spans="1:20" x14ac:dyDescent="0.25">
      <c r="A128">
        <v>3</v>
      </c>
      <c r="B128" t="s">
        <v>34</v>
      </c>
      <c r="C128" t="s">
        <v>11</v>
      </c>
      <c r="D128" t="s">
        <v>12</v>
      </c>
      <c r="E128">
        <f>_xlfn.XLOOKUP(A128,PeriodMap!$A$2:$A$45,PeriodMap!$B$2:$B$45)</f>
        <v>2025</v>
      </c>
      <c r="F128" t="s">
        <v>398</v>
      </c>
      <c r="G128" t="s">
        <v>404</v>
      </c>
      <c r="H128" t="s">
        <v>6</v>
      </c>
      <c r="I128">
        <f>IFERROR(_xlfn.XLOOKUP(_xlfn.CONCAT(B128,C128,D128,E128),EC_Transfers!$J$2:$J$1999,EC_Transfers!$G$2:$G$1999),0)</f>
        <v>0.52524408600000005</v>
      </c>
      <c r="J128">
        <f>IFERROR(_xlfn.XLOOKUP(_xlfn.CONCAT(B128,C128,D128,E128),EC_Transfers!$J$2:$J$1999,EC_Transfers!$H$2:$H$1999),0)</f>
        <v>3.5000000000000003E-2</v>
      </c>
      <c r="K128">
        <f>IFERROR(_xlfn.XLOOKUP(_xlfn.CONCAT(B128,C128,D128,2024),EC_Transfers!$J$2:$J$1999,EC_Transfers!$I$2:$I$1999)*1000,0)</f>
        <v>32570</v>
      </c>
      <c r="M128">
        <f t="shared" si="6"/>
        <v>5.252440860000001E-4</v>
      </c>
      <c r="N128" s="72">
        <f>IFERROR(_xlfn.XLOOKUP(_xlfn.CONCAT(B128,C128,D128,E128),EC_Transfers!$J$2:$J$1999,EC_Transfers!$I$2:$I$1999)*1000,0)-K128</f>
        <v>1420</v>
      </c>
      <c r="O128" s="72">
        <f t="shared" si="8"/>
        <v>1420</v>
      </c>
      <c r="P128" t="s">
        <v>329</v>
      </c>
      <c r="Q128" t="b">
        <v>1</v>
      </c>
      <c r="R128" t="b">
        <v>0</v>
      </c>
      <c r="S128" s="70">
        <v>950</v>
      </c>
      <c r="T128" s="70">
        <f t="shared" si="7"/>
        <v>50</v>
      </c>
    </row>
    <row r="129" spans="1:20" x14ac:dyDescent="0.25">
      <c r="A129">
        <v>3</v>
      </c>
      <c r="B129" t="s">
        <v>34</v>
      </c>
      <c r="C129" t="s">
        <v>8</v>
      </c>
      <c r="D129" t="s">
        <v>11</v>
      </c>
      <c r="E129">
        <f>_xlfn.XLOOKUP(A129,PeriodMap!$A$2:$A$45,PeriodMap!$B$2:$B$45)</f>
        <v>2025</v>
      </c>
      <c r="F129" t="s">
        <v>398</v>
      </c>
      <c r="G129" t="s">
        <v>404</v>
      </c>
      <c r="H129" t="s">
        <v>6</v>
      </c>
      <c r="I129">
        <f>IFERROR(_xlfn.XLOOKUP(_xlfn.CONCAT(B129,C129,D129,E129),EC_Transfers!$J$2:$J$1999,EC_Transfers!$G$2:$G$1999),0)</f>
        <v>0.52524408600000005</v>
      </c>
      <c r="J129">
        <f>IFERROR(_xlfn.XLOOKUP(_xlfn.CONCAT(B129,C129,D129,E129),EC_Transfers!$J$2:$J$1999,EC_Transfers!$H$2:$H$1999),0)</f>
        <v>3.5000000000000003E-2</v>
      </c>
      <c r="K129" s="70">
        <f>IFERROR(_xlfn.XLOOKUP(_xlfn.CONCAT(B129,C129,D129,2024),EC_Transfers!$J$2:$J$1999,EC_Transfers!$I$2:$I$1999)*1000,0)-3752</f>
        <v>16178</v>
      </c>
      <c r="M129">
        <f t="shared" si="6"/>
        <v>5.252440860000001E-4</v>
      </c>
      <c r="N129" s="72">
        <f>IFERROR(_xlfn.XLOOKUP(_xlfn.CONCAT(B129,C129,D129,E129),EC_Transfers!$J$2:$J$1999,EC_Transfers!$I$2:$I$1999)*1000,0)-K129</f>
        <v>3752</v>
      </c>
      <c r="O129" s="72">
        <f t="shared" si="8"/>
        <v>3752</v>
      </c>
      <c r="P129" t="s">
        <v>329</v>
      </c>
      <c r="Q129" t="b">
        <v>1</v>
      </c>
      <c r="R129" t="b">
        <v>0</v>
      </c>
      <c r="S129" s="70">
        <v>1150</v>
      </c>
      <c r="T129" s="70">
        <f t="shared" si="7"/>
        <v>50</v>
      </c>
    </row>
    <row r="130" spans="1:20" x14ac:dyDescent="0.25">
      <c r="A130">
        <v>3</v>
      </c>
      <c r="B130" t="s">
        <v>34</v>
      </c>
      <c r="C130" t="s">
        <v>10</v>
      </c>
      <c r="D130" t="s">
        <v>8</v>
      </c>
      <c r="E130">
        <f>_xlfn.XLOOKUP(A130,PeriodMap!$A$2:$A$45,PeriodMap!$B$2:$B$45)</f>
        <v>2025</v>
      </c>
      <c r="F130" t="s">
        <v>398</v>
      </c>
      <c r="G130" t="s">
        <v>404</v>
      </c>
      <c r="H130" t="s">
        <v>6</v>
      </c>
      <c r="I130">
        <f>IFERROR(_xlfn.XLOOKUP(_xlfn.CONCAT(B130,C130,D130,E130),EC_Transfers!$J$2:$J$1999,EC_Transfers!$G$2:$G$1999),0)</f>
        <v>0.52524408600000005</v>
      </c>
      <c r="J130">
        <f>IFERROR(_xlfn.XLOOKUP(_xlfn.CONCAT(B130,C130,D130,E130),EC_Transfers!$J$2:$J$1999,EC_Transfers!$H$2:$H$1999),0)</f>
        <v>3.5000000000000003E-2</v>
      </c>
      <c r="K130">
        <f>IFERROR(_xlfn.XLOOKUP(_xlfn.CONCAT(B130,C130,D130,2024),EC_Transfers!$J$2:$J$1999,EC_Transfers!$I$2:$I$1999)*1000,0)</f>
        <v>7830</v>
      </c>
      <c r="M130">
        <f t="shared" si="6"/>
        <v>5.252440860000001E-4</v>
      </c>
      <c r="N130" s="72">
        <f>IFERROR(_xlfn.XLOOKUP(_xlfn.CONCAT(B130,C130,D130,E130),EC_Transfers!$J$2:$J$1999,EC_Transfers!$I$2:$I$1999)*1000,0)-K130</f>
        <v>0</v>
      </c>
      <c r="O130" s="72">
        <f t="shared" si="8"/>
        <v>0</v>
      </c>
      <c r="P130" t="s">
        <v>329</v>
      </c>
      <c r="Q130" t="b">
        <v>1</v>
      </c>
      <c r="R130" t="b">
        <v>0</v>
      </c>
      <c r="S130" s="70">
        <v>1600</v>
      </c>
      <c r="T130" s="70">
        <f t="shared" si="7"/>
        <v>50</v>
      </c>
    </row>
    <row r="131" spans="1:20" s="19" customFormat="1" x14ac:dyDescent="0.25">
      <c r="A131" s="19">
        <v>3</v>
      </c>
      <c r="B131" s="19" t="s">
        <v>34</v>
      </c>
      <c r="C131" s="19" t="s">
        <v>9</v>
      </c>
      <c r="D131" s="19" t="s">
        <v>10</v>
      </c>
      <c r="E131">
        <f>_xlfn.XLOOKUP(A131,PeriodMap!$A$2:$A$45,PeriodMap!$B$2:$B$45)</f>
        <v>2025</v>
      </c>
      <c r="F131" s="19" t="s">
        <v>398</v>
      </c>
      <c r="G131" s="19" t="s">
        <v>404</v>
      </c>
      <c r="H131" s="19" t="s">
        <v>6</v>
      </c>
      <c r="I131" s="19">
        <f>IFERROR(_xlfn.XLOOKUP(_xlfn.CONCAT(B131,C131,D131,E131),EC_Transfers!$J$2:$J$1999,EC_Transfers!$G$2:$G$1999),0)</f>
        <v>0.52524408600000005</v>
      </c>
      <c r="J131" s="19">
        <f>IFERROR(_xlfn.XLOOKUP(_xlfn.CONCAT(B131,C131,D131,E131),EC_Transfers!$J$2:$J$1999,EC_Transfers!$H$2:$H$1999),0)</f>
        <v>3.5000000000000003E-2</v>
      </c>
      <c r="K131" s="71">
        <f>IFERROR(_xlfn.XLOOKUP(_xlfn.CONCAT(B131,C131,D131,2024),EC_Transfers!$J$2:$J$1999,EC_Transfers!$I$2:$I$1999)*1000,0)-90</f>
        <v>2860</v>
      </c>
      <c r="L131" s="90"/>
      <c r="M131" s="19">
        <f t="shared" si="6"/>
        <v>5.252440860000001E-4</v>
      </c>
      <c r="N131" s="73">
        <f>IFERROR(_xlfn.XLOOKUP(_xlfn.CONCAT(B131,C131,D131,E131),EC_Transfers!$J$2:$J$1999,EC_Transfers!$I$2:$I$1999)*1000,0)-K131</f>
        <v>690</v>
      </c>
      <c r="O131" s="73">
        <f t="shared" si="8"/>
        <v>690</v>
      </c>
      <c r="P131" s="19" t="s">
        <v>329</v>
      </c>
      <c r="Q131" s="19" t="b">
        <v>1</v>
      </c>
      <c r="R131" s="19" t="b">
        <v>0</v>
      </c>
      <c r="S131" s="71">
        <v>1350</v>
      </c>
      <c r="T131" s="71">
        <f t="shared" si="7"/>
        <v>50</v>
      </c>
    </row>
    <row r="132" spans="1:20" x14ac:dyDescent="0.25">
      <c r="A132">
        <v>3</v>
      </c>
      <c r="B132" t="s">
        <v>33</v>
      </c>
      <c r="C132" t="s">
        <v>10</v>
      </c>
      <c r="D132" t="s">
        <v>10</v>
      </c>
      <c r="E132">
        <f>_xlfn.XLOOKUP(A132,PeriodMap!$A$2:$A$45,PeriodMap!$B$2:$B$45)</f>
        <v>2025</v>
      </c>
      <c r="F132" t="s">
        <v>398</v>
      </c>
      <c r="G132" t="s">
        <v>406</v>
      </c>
      <c r="H132" t="s">
        <v>6</v>
      </c>
      <c r="I132">
        <f>IFERROR(_xlfn.XLOOKUP(_xlfn.CONCAT(B132,C132,D132,E132),EC_Transfers!$J$2:$J$1999,EC_Transfers!$G$2:$G$1999),0)</f>
        <v>947.21769670000003</v>
      </c>
      <c r="J132">
        <f>IFERROR(_xlfn.XLOOKUP(_xlfn.CONCAT(B132,C132,D132,E132),EC_Transfers!$J$2:$J$1999,EC_Transfers!$H$2:$H$1999),0)</f>
        <v>2E-3</v>
      </c>
      <c r="K132">
        <f>IFERROR(_xlfn.XLOOKUP(_xlfn.CONCAT(B132,C132,D132,2024),EC_Transfers!$J$2:$J$1999,EC_Transfers!$I$2:$I$1999)*1000,0)</f>
        <v>-1000</v>
      </c>
      <c r="M132">
        <f>I132/CarriersTech_characteristics!$G$2/Conversions!$D$2</f>
        <v>1.981720517146874E-4</v>
      </c>
      <c r="N132">
        <v>0</v>
      </c>
      <c r="O132" t="s">
        <v>336</v>
      </c>
      <c r="P132" t="s">
        <v>329</v>
      </c>
      <c r="Q132" t="b">
        <v>1</v>
      </c>
      <c r="R132" t="b">
        <v>0</v>
      </c>
      <c r="S132" s="70">
        <v>500</v>
      </c>
      <c r="T132" s="94" t="s">
        <v>329</v>
      </c>
    </row>
    <row r="133" spans="1:20" x14ac:dyDescent="0.25">
      <c r="A133">
        <v>3</v>
      </c>
      <c r="B133" t="s">
        <v>33</v>
      </c>
      <c r="C133" t="s">
        <v>11</v>
      </c>
      <c r="D133" t="s">
        <v>11</v>
      </c>
      <c r="E133">
        <f>_xlfn.XLOOKUP(A133,PeriodMap!$A$2:$A$45,PeriodMap!$B$2:$B$45)</f>
        <v>2025</v>
      </c>
      <c r="F133" t="s">
        <v>398</v>
      </c>
      <c r="G133" t="s">
        <v>406</v>
      </c>
      <c r="H133" t="s">
        <v>6</v>
      </c>
      <c r="I133">
        <f>IFERROR(_xlfn.XLOOKUP(_xlfn.CONCAT(B133,C133,D133,E133),EC_Transfers!$J$2:$J$1999,EC_Transfers!$G$2:$G$1999),0)</f>
        <v>1078.866636</v>
      </c>
      <c r="J133">
        <f>IFERROR(_xlfn.XLOOKUP(_xlfn.CONCAT(B133,C133,D133,E133),EC_Transfers!$J$2:$J$1999,EC_Transfers!$H$2:$H$1999),0)</f>
        <v>2E-3</v>
      </c>
      <c r="K133">
        <f>IFERROR(_xlfn.XLOOKUP(_xlfn.CONCAT(B133,C133,D133,2024),EC_Transfers!$J$2:$J$1999,EC_Transfers!$I$2:$I$1999)*1000,0)</f>
        <v>-1000</v>
      </c>
      <c r="M133">
        <f>I133/CarriersTech_characteristics!$G$2/Conversions!$D$2</f>
        <v>2.2571497083247305E-4</v>
      </c>
      <c r="N133">
        <v>0</v>
      </c>
      <c r="O133" t="s">
        <v>336</v>
      </c>
      <c r="P133" t="s">
        <v>329</v>
      </c>
      <c r="Q133" t="b">
        <v>1</v>
      </c>
      <c r="R133" t="b">
        <v>0</v>
      </c>
      <c r="S133" s="70">
        <v>500</v>
      </c>
      <c r="T133" s="94" t="s">
        <v>329</v>
      </c>
    </row>
    <row r="134" spans="1:20" x14ac:dyDescent="0.25">
      <c r="A134">
        <v>3</v>
      </c>
      <c r="B134" t="s">
        <v>33</v>
      </c>
      <c r="C134" t="s">
        <v>12</v>
      </c>
      <c r="D134" t="s">
        <v>12</v>
      </c>
      <c r="E134">
        <f>_xlfn.XLOOKUP(A134,PeriodMap!$A$2:$A$45,PeriodMap!$B$2:$B$45)</f>
        <v>2025</v>
      </c>
      <c r="F134" t="s">
        <v>398</v>
      </c>
      <c r="G134" t="s">
        <v>406</v>
      </c>
      <c r="H134" t="s">
        <v>6</v>
      </c>
      <c r="I134">
        <f>IFERROR(_xlfn.XLOOKUP(_xlfn.CONCAT(B134,C134,D134,E134),EC_Transfers!$J$2:$J$1999,EC_Transfers!$G$2:$G$1999),0)</f>
        <v>947.21769670000003</v>
      </c>
      <c r="J134">
        <f>IFERROR(_xlfn.XLOOKUP(_xlfn.CONCAT(B134,C134,D134,E134),EC_Transfers!$J$2:$J$1999,EC_Transfers!$H$2:$H$1999),0)</f>
        <v>2E-3</v>
      </c>
      <c r="K134">
        <f>IFERROR(_xlfn.XLOOKUP(_xlfn.CONCAT(B134,C134,D134,2024),EC_Transfers!$J$2:$J$1999,EC_Transfers!$I$2:$I$1999)*1000,0)</f>
        <v>-1000</v>
      </c>
      <c r="M134">
        <f>I134/CarriersTech_characteristics!$G$2/Conversions!$D$2</f>
        <v>1.981720517146874E-4</v>
      </c>
      <c r="N134">
        <v>0</v>
      </c>
      <c r="O134" t="s">
        <v>336</v>
      </c>
      <c r="P134" t="s">
        <v>329</v>
      </c>
      <c r="Q134" t="b">
        <v>1</v>
      </c>
      <c r="R134" t="b">
        <v>0</v>
      </c>
      <c r="S134" s="70">
        <v>500</v>
      </c>
      <c r="T134" s="94" t="s">
        <v>329</v>
      </c>
    </row>
    <row r="135" spans="1:20" x14ac:dyDescent="0.25">
      <c r="A135">
        <v>3</v>
      </c>
      <c r="B135" t="s">
        <v>33</v>
      </c>
      <c r="C135" t="s">
        <v>8</v>
      </c>
      <c r="D135" t="s">
        <v>8</v>
      </c>
      <c r="E135">
        <f>_xlfn.XLOOKUP(A135,PeriodMap!$A$2:$A$45,PeriodMap!$B$2:$B$45)</f>
        <v>2025</v>
      </c>
      <c r="F135" t="s">
        <v>398</v>
      </c>
      <c r="G135" t="s">
        <v>406</v>
      </c>
      <c r="H135" t="s">
        <v>6</v>
      </c>
      <c r="I135">
        <f>IFERROR(_xlfn.XLOOKUP(_xlfn.CONCAT(B135,C135,D135,E135),EC_Transfers!$J$2:$J$1999,EC_Transfers!$G$2:$G$1999),0)</f>
        <v>947.21769670000003</v>
      </c>
      <c r="J135">
        <f>IFERROR(_xlfn.XLOOKUP(_xlfn.CONCAT(B135,C135,D135,E135),EC_Transfers!$J$2:$J$1999,EC_Transfers!$H$2:$H$1999),0)</f>
        <v>2E-3</v>
      </c>
      <c r="K135">
        <f>IFERROR(_xlfn.XLOOKUP(_xlfn.CONCAT(B135,C135,D135,2024),EC_Transfers!$J$2:$J$1999,EC_Transfers!$I$2:$I$1999)*1000,0)</f>
        <v>-1000</v>
      </c>
      <c r="M135">
        <f>I135/CarriersTech_characteristics!$G$2/Conversions!$D$2</f>
        <v>1.981720517146874E-4</v>
      </c>
      <c r="N135">
        <v>0</v>
      </c>
      <c r="O135" t="s">
        <v>336</v>
      </c>
      <c r="P135" t="s">
        <v>329</v>
      </c>
      <c r="Q135" t="b">
        <v>1</v>
      </c>
      <c r="R135" t="b">
        <v>0</v>
      </c>
      <c r="S135" s="70">
        <v>500</v>
      </c>
      <c r="T135" s="94" t="s">
        <v>329</v>
      </c>
    </row>
    <row r="136" spans="1:20" s="19" customFormat="1" x14ac:dyDescent="0.25">
      <c r="A136" s="19">
        <v>3</v>
      </c>
      <c r="B136" s="19" t="s">
        <v>33</v>
      </c>
      <c r="C136" s="19" t="s">
        <v>9</v>
      </c>
      <c r="D136" s="19" t="s">
        <v>9</v>
      </c>
      <c r="E136">
        <f>_xlfn.XLOOKUP(A136,PeriodMap!$A$2:$A$45,PeriodMap!$B$2:$B$45)</f>
        <v>2025</v>
      </c>
      <c r="F136" s="19" t="s">
        <v>398</v>
      </c>
      <c r="G136" s="19" t="s">
        <v>406</v>
      </c>
      <c r="H136" s="19" t="s">
        <v>6</v>
      </c>
      <c r="I136" s="19">
        <f>IFERROR(_xlfn.XLOOKUP(_xlfn.CONCAT(B136,C136,D136,E136),EC_Transfers!$J$2:$J$1999,EC_Transfers!$G$2:$G$1999),0)</f>
        <v>815.46646629999998</v>
      </c>
      <c r="J136" s="19">
        <f>IFERROR(_xlfn.XLOOKUP(_xlfn.CONCAT(B136,C136,D136,E136),EC_Transfers!$J$2:$J$1999,EC_Transfers!$H$2:$H$1999),0)</f>
        <v>2E-3</v>
      </c>
      <c r="K136" s="19">
        <f>IFERROR(_xlfn.XLOOKUP(_xlfn.CONCAT(B136,C136,D136,2024),EC_Transfers!$J$2:$J$1999,EC_Transfers!$I$2:$I$1999)*1000,0)</f>
        <v>-1000</v>
      </c>
      <c r="L136" s="90"/>
      <c r="M136" s="19">
        <f>I136/CarriersTech_characteristics!$G$2/Conversions!$D$2</f>
        <v>1.7060773177507397E-4</v>
      </c>
      <c r="N136" s="19">
        <v>0</v>
      </c>
      <c r="O136" s="19" t="s">
        <v>336</v>
      </c>
      <c r="P136" s="19" t="s">
        <v>329</v>
      </c>
      <c r="Q136" s="19" t="b">
        <v>1</v>
      </c>
      <c r="R136" s="19" t="b">
        <v>0</v>
      </c>
      <c r="S136" s="71">
        <v>500</v>
      </c>
      <c r="T136" s="95" t="s">
        <v>329</v>
      </c>
    </row>
    <row r="137" spans="1:20" x14ac:dyDescent="0.25">
      <c r="A137">
        <v>3</v>
      </c>
      <c r="B137" t="s">
        <v>33</v>
      </c>
      <c r="C137" t="s">
        <v>10</v>
      </c>
      <c r="D137" t="s">
        <v>11</v>
      </c>
      <c r="E137">
        <f>_xlfn.XLOOKUP(A137,PeriodMap!$A$2:$A$45,PeriodMap!$B$2:$B$45)</f>
        <v>2025</v>
      </c>
      <c r="F137" t="s">
        <v>398</v>
      </c>
      <c r="G137" t="s">
        <v>404</v>
      </c>
      <c r="H137" t="s">
        <v>6</v>
      </c>
      <c r="I137">
        <f>IFERROR(_xlfn.XLOOKUP(_xlfn.CONCAT(B137,C137,D137,E137),EC_Transfers!$J$2:$J$1999,EC_Transfers!$G$2:$G$1999),0)</f>
        <v>2399.6</v>
      </c>
      <c r="J137">
        <f>IFERROR(_xlfn.XLOOKUP(_xlfn.CONCAT(B137,C137,D137,E137),EC_Transfers!$J$2:$J$1999,EC_Transfers!$H$2:$H$1999),0)</f>
        <v>8.0000000000000002E-3</v>
      </c>
      <c r="K137">
        <f>IFERROR(_xlfn.XLOOKUP(_xlfn.CONCAT(B137,C137,D137,2024),EC_Transfers!$J$2:$J$1999,EC_Transfers!$I$2:$I$1999)*1000,0)</f>
        <v>-1000</v>
      </c>
      <c r="M137">
        <f>I137/CarriersTech_characteristics!$G$2/Conversions!$D$2</f>
        <v>5.0203206396087145E-4</v>
      </c>
      <c r="N137">
        <f>IFERROR(_xlfn.XLOOKUP(_xlfn.CONCAT(B137,C137,D137,E137+1),EC_Transfers!$J$2:$J$1999,EC_Transfers!$I$2:$I$1999)*1000,0)-IFERROR(_xlfn.XLOOKUP(_xlfn.CONCAT(B137,C137,D137,2024),EC_Transfers!$J$2:$J$1999,EC_Transfers!$I$2:$I$1999)*1000,0)</f>
        <v>0</v>
      </c>
      <c r="O137" t="s">
        <v>336</v>
      </c>
      <c r="P137" t="s">
        <v>329</v>
      </c>
      <c r="Q137" t="b">
        <v>1</v>
      </c>
      <c r="R137" t="b">
        <v>0</v>
      </c>
      <c r="S137" s="7">
        <v>1300</v>
      </c>
      <c r="T137" s="94" t="s">
        <v>329</v>
      </c>
    </row>
    <row r="138" spans="1:20" x14ac:dyDescent="0.25">
      <c r="A138">
        <v>3</v>
      </c>
      <c r="B138" t="s">
        <v>33</v>
      </c>
      <c r="C138" t="s">
        <v>10</v>
      </c>
      <c r="D138" t="s">
        <v>12</v>
      </c>
      <c r="E138">
        <f>_xlfn.XLOOKUP(A138,PeriodMap!$A$2:$A$45,PeriodMap!$B$2:$B$45)</f>
        <v>2025</v>
      </c>
      <c r="F138" t="s">
        <v>398</v>
      </c>
      <c r="G138" t="s">
        <v>404</v>
      </c>
      <c r="H138" t="s">
        <v>6</v>
      </c>
      <c r="I138">
        <f>IFERROR(_xlfn.XLOOKUP(_xlfn.CONCAT(B138,C138,D138,E138),EC_Transfers!$J$2:$J$1999,EC_Transfers!$G$2:$G$1999),0)</f>
        <v>2497.6</v>
      </c>
      <c r="J138">
        <f>IFERROR(_xlfn.XLOOKUP(_xlfn.CONCAT(B138,C138,D138,E138),EC_Transfers!$J$2:$J$1999,EC_Transfers!$H$2:$H$1999),0)</f>
        <v>8.0000000000000002E-3</v>
      </c>
      <c r="K138">
        <f>IFERROR(_xlfn.XLOOKUP(_xlfn.CONCAT(B138,C138,D138,2024),EC_Transfers!$J$2:$J$1999,EC_Transfers!$I$2:$I$1999)*1000,0)</f>
        <v>-1000</v>
      </c>
      <c r="M138">
        <f>I138/CarriersTech_characteristics!$G$2/Conversions!$D$2</f>
        <v>5.2253512374923847E-4</v>
      </c>
      <c r="N138">
        <f>IFERROR(_xlfn.XLOOKUP(_xlfn.CONCAT(B138,C138,D138,E138+1),EC_Transfers!$J$2:$J$1999,EC_Transfers!$I$2:$I$1999)*1000,0)-IFERROR(_xlfn.XLOOKUP(_xlfn.CONCAT(B138,C138,D138,2024),EC_Transfers!$J$2:$J$1999,EC_Transfers!$I$2:$I$1999)*1000,0)</f>
        <v>0</v>
      </c>
      <c r="O138" t="s">
        <v>336</v>
      </c>
      <c r="P138" t="s">
        <v>329</v>
      </c>
      <c r="Q138" t="b">
        <v>1</v>
      </c>
      <c r="R138" t="b">
        <v>0</v>
      </c>
      <c r="S138" s="7">
        <v>1350</v>
      </c>
      <c r="T138" s="94" t="s">
        <v>329</v>
      </c>
    </row>
    <row r="139" spans="1:20" x14ac:dyDescent="0.25">
      <c r="A139">
        <v>3</v>
      </c>
      <c r="B139" t="s">
        <v>33</v>
      </c>
      <c r="C139" t="s">
        <v>10</v>
      </c>
      <c r="D139" t="s">
        <v>8</v>
      </c>
      <c r="E139">
        <f>_xlfn.XLOOKUP(A139,PeriodMap!$A$2:$A$45,PeriodMap!$B$2:$B$45)</f>
        <v>2025</v>
      </c>
      <c r="F139" t="s">
        <v>398</v>
      </c>
      <c r="G139" t="s">
        <v>404</v>
      </c>
      <c r="H139" t="s">
        <v>6</v>
      </c>
      <c r="I139">
        <f>IFERROR(_xlfn.XLOOKUP(_xlfn.CONCAT(B139,C139,D139,E139),EC_Transfers!$J$2:$J$1999,EC_Transfers!$G$2:$G$1999),0)</f>
        <v>2785.7786379999998</v>
      </c>
      <c r="J139">
        <f>IFERROR(_xlfn.XLOOKUP(_xlfn.CONCAT(B139,C139,D139,E139),EC_Transfers!$J$2:$J$1999,EC_Transfers!$H$2:$H$1999),0)</f>
        <v>8.0000000000000002E-3</v>
      </c>
      <c r="K139">
        <f>IFERROR(_xlfn.XLOOKUP(_xlfn.CONCAT(B139,C139,D139,2024),EC_Transfers!$J$2:$J$1999,EC_Transfers!$I$2:$I$1999)*1000,0)</f>
        <v>-1000</v>
      </c>
      <c r="M139">
        <f>I139/CarriersTech_characteristics!$G$2/Conversions!$D$2</f>
        <v>5.8282638747009729E-4</v>
      </c>
      <c r="N139">
        <f>IFERROR(_xlfn.XLOOKUP(_xlfn.CONCAT(B139,C139,D139,E139+1),EC_Transfers!$J$2:$J$1999,EC_Transfers!$I$2:$I$1999)*1000,0)-IFERROR(_xlfn.XLOOKUP(_xlfn.CONCAT(B139,C139,D139,2024),EC_Transfers!$J$2:$J$1999,EC_Transfers!$I$2:$I$1999)*1000,0)</f>
        <v>0</v>
      </c>
      <c r="O139" t="s">
        <v>336</v>
      </c>
      <c r="P139" t="s">
        <v>329</v>
      </c>
      <c r="Q139" t="b">
        <v>1</v>
      </c>
      <c r="R139" t="b">
        <v>0</v>
      </c>
      <c r="S139" s="7">
        <v>1600</v>
      </c>
      <c r="T139" s="94" t="s">
        <v>329</v>
      </c>
    </row>
    <row r="140" spans="1:20" x14ac:dyDescent="0.25">
      <c r="A140">
        <v>3</v>
      </c>
      <c r="B140" t="s">
        <v>33</v>
      </c>
      <c r="C140" t="s">
        <v>10</v>
      </c>
      <c r="D140" t="s">
        <v>9</v>
      </c>
      <c r="E140">
        <f>_xlfn.XLOOKUP(A140,PeriodMap!$A$2:$A$45,PeriodMap!$B$2:$B$45)</f>
        <v>2025</v>
      </c>
      <c r="F140" t="s">
        <v>398</v>
      </c>
      <c r="G140" t="s">
        <v>404</v>
      </c>
      <c r="H140" t="s">
        <v>6</v>
      </c>
      <c r="I140">
        <f>IFERROR(_xlfn.XLOOKUP(_xlfn.CONCAT(B140,C140,D140,E140),EC_Transfers!$J$2:$J$1999,EC_Transfers!$G$2:$G$1999),0)</f>
        <v>2497.6</v>
      </c>
      <c r="J140">
        <f>IFERROR(_xlfn.XLOOKUP(_xlfn.CONCAT(B140,C140,D140,E140),EC_Transfers!$J$2:$J$1999,EC_Transfers!$H$2:$H$1999),0)</f>
        <v>8.0000000000000002E-3</v>
      </c>
      <c r="K140">
        <f>IFERROR(_xlfn.XLOOKUP(_xlfn.CONCAT(B140,C140,D140,2024),EC_Transfers!$J$2:$J$1999,EC_Transfers!$I$2:$I$1999)*1000,0)</f>
        <v>-1000</v>
      </c>
      <c r="M140">
        <f>I140/CarriersTech_characteristics!$G$2/Conversions!$D$2</f>
        <v>5.2253512374923847E-4</v>
      </c>
      <c r="N140">
        <f>IFERROR(_xlfn.XLOOKUP(_xlfn.CONCAT(B140,C140,D140,E140+1),EC_Transfers!$J$2:$J$1999,EC_Transfers!$I$2:$I$1999)*1000,0)-IFERROR(_xlfn.XLOOKUP(_xlfn.CONCAT(B140,C140,D140,2024),EC_Transfers!$J$2:$J$1999,EC_Transfers!$I$2:$I$1999)*1000,0)</f>
        <v>0</v>
      </c>
      <c r="O140" t="s">
        <v>336</v>
      </c>
      <c r="P140" t="s">
        <v>329</v>
      </c>
      <c r="Q140" t="b">
        <v>1</v>
      </c>
      <c r="R140" t="b">
        <v>0</v>
      </c>
      <c r="S140" s="7">
        <v>1350</v>
      </c>
      <c r="T140" s="94" t="s">
        <v>329</v>
      </c>
    </row>
    <row r="141" spans="1:20" x14ac:dyDescent="0.25">
      <c r="A141">
        <v>3</v>
      </c>
      <c r="B141" t="s">
        <v>33</v>
      </c>
      <c r="C141" t="s">
        <v>11</v>
      </c>
      <c r="D141" t="s">
        <v>12</v>
      </c>
      <c r="E141">
        <f>_xlfn.XLOOKUP(A141,PeriodMap!$A$2:$A$45,PeriodMap!$B$2:$B$45)</f>
        <v>2025</v>
      </c>
      <c r="F141" t="s">
        <v>398</v>
      </c>
      <c r="G141" t="s">
        <v>404</v>
      </c>
      <c r="H141" t="s">
        <v>6</v>
      </c>
      <c r="I141">
        <f>IFERROR(_xlfn.XLOOKUP(_xlfn.CONCAT(B141,C141,D141,E141),EC_Transfers!$J$2:$J$1999,EC_Transfers!$G$2:$G$1999),0)</f>
        <v>1867.2740530000001</v>
      </c>
      <c r="J141">
        <f>IFERROR(_xlfn.XLOOKUP(_xlfn.CONCAT(B141,C141,D141,E141),EC_Transfers!$J$2:$J$1999,EC_Transfers!$H$2:$H$1999),0)</f>
        <v>8.0000000000000002E-3</v>
      </c>
      <c r="K141">
        <f>IFERROR(_xlfn.XLOOKUP(_xlfn.CONCAT(B141,C141,D141,2024),EC_Transfers!$J$2:$J$1999,EC_Transfers!$I$2:$I$1999)*1000,0)</f>
        <v>-1000</v>
      </c>
      <c r="M141">
        <f>I141/CarriersTech_characteristics!$G$2/Conversions!$D$2</f>
        <v>3.9066154642780962E-4</v>
      </c>
      <c r="N141">
        <f>IFERROR(_xlfn.XLOOKUP(_xlfn.CONCAT(B141,C141,D141,E141+1),EC_Transfers!$J$2:$J$1999,EC_Transfers!$I$2:$I$1999)*1000,0)-IFERROR(_xlfn.XLOOKUP(_xlfn.CONCAT(B141,C141,D141,2024),EC_Transfers!$J$2:$J$1999,EC_Transfers!$I$2:$I$1999)*1000,0)</f>
        <v>0</v>
      </c>
      <c r="O141" t="s">
        <v>336</v>
      </c>
      <c r="P141" t="s">
        <v>329</v>
      </c>
      <c r="Q141" t="b">
        <v>1</v>
      </c>
      <c r="R141" t="b">
        <v>0</v>
      </c>
      <c r="S141" s="7">
        <v>950</v>
      </c>
      <c r="T141" s="94" t="s">
        <v>329</v>
      </c>
    </row>
    <row r="142" spans="1:20" x14ac:dyDescent="0.25">
      <c r="A142">
        <v>3</v>
      </c>
      <c r="B142" t="s">
        <v>33</v>
      </c>
      <c r="C142" t="s">
        <v>11</v>
      </c>
      <c r="D142" t="s">
        <v>8</v>
      </c>
      <c r="E142">
        <f>_xlfn.XLOOKUP(A142,PeriodMap!$A$2:$A$45,PeriodMap!$B$2:$B$45)</f>
        <v>2025</v>
      </c>
      <c r="F142" t="s">
        <v>398</v>
      </c>
      <c r="G142" t="s">
        <v>404</v>
      </c>
      <c r="H142" t="s">
        <v>6</v>
      </c>
      <c r="I142">
        <f>IFERROR(_xlfn.XLOOKUP(_xlfn.CONCAT(B142,C142,D142,E142),EC_Transfers!$J$2:$J$1999,EC_Transfers!$G$2:$G$1999),0)</f>
        <v>2160.3000000000002</v>
      </c>
      <c r="J142">
        <f>IFERROR(_xlfn.XLOOKUP(_xlfn.CONCAT(B142,C142,D142,E142),EC_Transfers!$J$2:$J$1999,EC_Transfers!$H$2:$H$1999),0)</f>
        <v>8.0000000000000002E-3</v>
      </c>
      <c r="K142">
        <f>IFERROR(_xlfn.XLOOKUP(_xlfn.CONCAT(B142,C142,D142,2024),EC_Transfers!$J$2:$J$1999,EC_Transfers!$I$2:$I$1999)*1000,0)</f>
        <v>-1000</v>
      </c>
      <c r="M142">
        <f>I142/CarriersTech_characteristics!$G$2/Conversions!$D$2</f>
        <v>4.5196693939601225E-4</v>
      </c>
      <c r="N142">
        <f>IFERROR(_xlfn.XLOOKUP(_xlfn.CONCAT(B142,C142,D142,E142+1),EC_Transfers!$J$2:$J$1999,EC_Transfers!$I$2:$I$1999)*1000,0)-IFERROR(_xlfn.XLOOKUP(_xlfn.CONCAT(B142,C142,D142,2024),EC_Transfers!$J$2:$J$1999,EC_Transfers!$I$2:$I$1999)*1000,0)</f>
        <v>0</v>
      </c>
      <c r="O142" t="s">
        <v>336</v>
      </c>
      <c r="P142" t="s">
        <v>329</v>
      </c>
      <c r="Q142" t="b">
        <v>1</v>
      </c>
      <c r="R142" t="b">
        <v>0</v>
      </c>
      <c r="S142" s="7">
        <v>1150</v>
      </c>
      <c r="T142" s="94" t="s">
        <v>329</v>
      </c>
    </row>
    <row r="143" spans="1:20" x14ac:dyDescent="0.25">
      <c r="A143">
        <v>3</v>
      </c>
      <c r="B143" t="s">
        <v>33</v>
      </c>
      <c r="C143" t="s">
        <v>11</v>
      </c>
      <c r="D143" t="s">
        <v>9</v>
      </c>
      <c r="E143">
        <f>_xlfn.XLOOKUP(A143,PeriodMap!$A$2:$A$45,PeriodMap!$B$2:$B$45)</f>
        <v>2025</v>
      </c>
      <c r="F143" t="s">
        <v>398</v>
      </c>
      <c r="G143" t="s">
        <v>404</v>
      </c>
      <c r="H143" t="s">
        <v>6</v>
      </c>
      <c r="I143">
        <f>IFERROR(_xlfn.XLOOKUP(_xlfn.CONCAT(B143,C143,D143,E143),EC_Transfers!$J$2:$J$1999,EC_Transfers!$G$2:$G$1999),0)</f>
        <v>3469.4124339999998</v>
      </c>
      <c r="J143">
        <f>IFERROR(_xlfn.XLOOKUP(_xlfn.CONCAT(B143,C143,D143,E143),EC_Transfers!$J$2:$J$1999,EC_Transfers!$H$2:$H$1999),0)</f>
        <v>8.0000000000000002E-3</v>
      </c>
      <c r="K143">
        <f>IFERROR(_xlfn.XLOOKUP(_xlfn.CONCAT(B143,C143,D143,2024),EC_Transfers!$J$2:$J$1999,EC_Transfers!$I$2:$I$1999)*1000,0)</f>
        <v>-1000</v>
      </c>
      <c r="M143">
        <f>I143/CarriersTech_characteristics!$G$2/Conversions!$D$2</f>
        <v>7.2585276086536542E-4</v>
      </c>
      <c r="N143">
        <f>IFERROR(_xlfn.XLOOKUP(_xlfn.CONCAT(B143,C143,D143,E143+1),EC_Transfers!$J$2:$J$1999,EC_Transfers!$I$2:$I$1999)*1000,0)-IFERROR(_xlfn.XLOOKUP(_xlfn.CONCAT(B143,C143,D143,2024),EC_Transfers!$J$2:$J$1999,EC_Transfers!$I$2:$I$1999)*1000,0)</f>
        <v>0</v>
      </c>
      <c r="O143" t="s">
        <v>336</v>
      </c>
      <c r="P143" t="s">
        <v>329</v>
      </c>
      <c r="Q143" t="b">
        <v>1</v>
      </c>
      <c r="R143" t="b">
        <v>0</v>
      </c>
      <c r="S143" s="7">
        <v>2400</v>
      </c>
      <c r="T143" s="94" t="s">
        <v>329</v>
      </c>
    </row>
    <row r="144" spans="1:20" x14ac:dyDescent="0.25">
      <c r="A144">
        <v>3</v>
      </c>
      <c r="B144" t="s">
        <v>33</v>
      </c>
      <c r="C144" t="s">
        <v>12</v>
      </c>
      <c r="D144" t="s">
        <v>8</v>
      </c>
      <c r="E144">
        <f>_xlfn.XLOOKUP(A144,PeriodMap!$A$2:$A$45,PeriodMap!$B$2:$B$45)</f>
        <v>2025</v>
      </c>
      <c r="F144" t="s">
        <v>398</v>
      </c>
      <c r="G144" t="s">
        <v>404</v>
      </c>
      <c r="H144" t="s">
        <v>6</v>
      </c>
      <c r="I144">
        <f>IFERROR(_xlfn.XLOOKUP(_xlfn.CONCAT(B144,C144,D144,E144),EC_Transfers!$J$2:$J$1999,EC_Transfers!$G$2:$G$1999),0)</f>
        <v>3039.5055139999999</v>
      </c>
      <c r="J144">
        <f>IFERROR(_xlfn.XLOOKUP(_xlfn.CONCAT(B144,C144,D144,E144),EC_Transfers!$J$2:$J$1999,EC_Transfers!$H$2:$H$1999),0)</f>
        <v>8.0000000000000002E-3</v>
      </c>
      <c r="K144">
        <f>IFERROR(_xlfn.XLOOKUP(_xlfn.CONCAT(B144,C144,D144,2024),EC_Transfers!$J$2:$J$1999,EC_Transfers!$I$2:$I$1999)*1000,0)</f>
        <v>-1000</v>
      </c>
      <c r="M144" s="47">
        <f>I144/CarriersTech_characteristics!$G$2/Conversions!$D$2</f>
        <v>6.3590982939401141E-4</v>
      </c>
      <c r="N144">
        <f>IFERROR(_xlfn.XLOOKUP(_xlfn.CONCAT(B144,C144,D144,E144+1),EC_Transfers!$J$2:$J$1999,EC_Transfers!$I$2:$I$1999)*1000,0)-IFERROR(_xlfn.XLOOKUP(_xlfn.CONCAT(B144,C144,D144,2024),EC_Transfers!$J$2:$J$1999,EC_Transfers!$I$2:$I$1999)*1000,0)</f>
        <v>0</v>
      </c>
      <c r="O144" t="s">
        <v>336</v>
      </c>
      <c r="P144" t="s">
        <v>329</v>
      </c>
      <c r="Q144" t="b">
        <v>1</v>
      </c>
      <c r="R144" t="b">
        <v>0</v>
      </c>
      <c r="S144" s="7">
        <v>1950</v>
      </c>
      <c r="T144" s="94" t="s">
        <v>329</v>
      </c>
    </row>
    <row r="145" spans="1:20" x14ac:dyDescent="0.25">
      <c r="A145">
        <v>3</v>
      </c>
      <c r="B145" t="s">
        <v>33</v>
      </c>
      <c r="C145" t="s">
        <v>12</v>
      </c>
      <c r="D145" t="s">
        <v>9</v>
      </c>
      <c r="E145">
        <f>_xlfn.XLOOKUP(A145,PeriodMap!$A$2:$A$45,PeriodMap!$B$2:$B$45)</f>
        <v>2025</v>
      </c>
      <c r="F145" t="s">
        <v>398</v>
      </c>
      <c r="G145" t="s">
        <v>404</v>
      </c>
      <c r="H145" t="s">
        <v>6</v>
      </c>
      <c r="I145">
        <f>IFERROR(_xlfn.XLOOKUP(_xlfn.CONCAT(B145,C145,D145,E145),EC_Transfers!$J$2:$J$1999,EC_Transfers!$G$2:$G$1999),0)</f>
        <v>3282.7291890000001</v>
      </c>
      <c r="J145">
        <f>IFERROR(_xlfn.XLOOKUP(_xlfn.CONCAT(B145,C145,D145,E145),EC_Transfers!$J$2:$J$1999,EC_Transfers!$H$2:$H$1999),0)</f>
        <v>8.0000000000000002E-3</v>
      </c>
      <c r="K145">
        <f>IFERROR(_xlfn.XLOOKUP(_xlfn.CONCAT(B145,C145,D145,2024),EC_Transfers!$J$2:$J$1999,EC_Transfers!$I$2:$I$1999)*1000,0)</f>
        <v>-1000</v>
      </c>
      <c r="M145">
        <f>I145/CarriersTech_characteristics!$G$2/Conversions!$D$2</f>
        <v>6.8679584521514757E-4</v>
      </c>
      <c r="N145">
        <f>IFERROR(_xlfn.XLOOKUP(_xlfn.CONCAT(B145,C145,D145,E145+1),EC_Transfers!$J$2:$J$1999,EC_Transfers!$I$2:$I$1999)*1000,0)-IFERROR(_xlfn.XLOOKUP(_xlfn.CONCAT(B145,C145,D145,2024),EC_Transfers!$J$2:$J$1999,EC_Transfers!$I$2:$I$1999)*1000,0)</f>
        <v>0</v>
      </c>
      <c r="O145" t="s">
        <v>336</v>
      </c>
      <c r="P145" t="s">
        <v>329</v>
      </c>
      <c r="Q145" t="b">
        <v>1</v>
      </c>
      <c r="R145" t="b">
        <v>0</v>
      </c>
      <c r="S145" s="7">
        <v>2150</v>
      </c>
      <c r="T145" s="94" t="s">
        <v>329</v>
      </c>
    </row>
    <row r="146" spans="1:20" s="19" customFormat="1" x14ac:dyDescent="0.25">
      <c r="A146" s="19">
        <v>3</v>
      </c>
      <c r="B146" s="19" t="s">
        <v>33</v>
      </c>
      <c r="C146" s="19" t="s">
        <v>8</v>
      </c>
      <c r="D146" s="19" t="s">
        <v>9</v>
      </c>
      <c r="E146">
        <f>_xlfn.XLOOKUP(A146,PeriodMap!$A$2:$A$45,PeriodMap!$B$2:$B$45)</f>
        <v>2025</v>
      </c>
      <c r="F146" s="19" t="s">
        <v>398</v>
      </c>
      <c r="G146" s="19" t="s">
        <v>404</v>
      </c>
      <c r="H146" s="19" t="s">
        <v>6</v>
      </c>
      <c r="I146" s="19">
        <f>IFERROR(_xlfn.XLOOKUP(_xlfn.CONCAT(B146,C146,D146,E146),EC_Transfers!$J$2:$J$1999,EC_Transfers!$G$2:$G$1999),0)</f>
        <v>3917.6590719999999</v>
      </c>
      <c r="J146" s="19">
        <f>IFERROR(_xlfn.XLOOKUP(_xlfn.CONCAT(B146,C146,D146,E146),EC_Transfers!$J$2:$J$1999,EC_Transfers!$H$2:$H$1999),0)</f>
        <v>8.0000000000000002E-3</v>
      </c>
      <c r="K146" s="19">
        <f>IFERROR(_xlfn.XLOOKUP(_xlfn.CONCAT(B146,C146,D146,2024),EC_Transfers!$J$2:$J$1999,EC_Transfers!$I$2:$I$1999)*1000,0)</f>
        <v>-1000</v>
      </c>
      <c r="L146" s="90"/>
      <c r="M146" s="19">
        <f>I146/CarriersTech_characteristics!$G$2/Conversions!$D$2</f>
        <v>8.1963263452708478E-4</v>
      </c>
      <c r="N146" s="19">
        <f>IFERROR(_xlfn.XLOOKUP(_xlfn.CONCAT(B146,C146,D146,E146+1),EC_Transfers!$J$2:$J$1999,EC_Transfers!$I$2:$I$1999)*1000,0)-IFERROR(_xlfn.XLOOKUP(_xlfn.CONCAT(B146,C146,D146,2024),EC_Transfers!$J$2:$J$1999,EC_Transfers!$I$2:$I$1999)*1000,0)</f>
        <v>0</v>
      </c>
      <c r="O146" s="19" t="s">
        <v>336</v>
      </c>
      <c r="P146" s="19" t="s">
        <v>329</v>
      </c>
      <c r="Q146" s="19" t="b">
        <v>1</v>
      </c>
      <c r="R146" s="19" t="b">
        <v>0</v>
      </c>
      <c r="S146" s="91">
        <v>3000</v>
      </c>
      <c r="T146" s="95" t="s">
        <v>329</v>
      </c>
    </row>
    <row r="147" spans="1:20" x14ac:dyDescent="0.25">
      <c r="A147">
        <v>3</v>
      </c>
      <c r="B147" t="s">
        <v>33</v>
      </c>
      <c r="C147" t="s">
        <v>11</v>
      </c>
      <c r="D147" t="s">
        <v>10</v>
      </c>
      <c r="E147">
        <f>_xlfn.XLOOKUP(A147,PeriodMap!$A$2:$A$45,PeriodMap!$B$2:$B$45)</f>
        <v>2025</v>
      </c>
      <c r="F147" t="s">
        <v>398</v>
      </c>
      <c r="G147" t="s">
        <v>404</v>
      </c>
      <c r="H147" t="s">
        <v>6</v>
      </c>
      <c r="I147">
        <f>IFERROR(_xlfn.XLOOKUP(_xlfn.CONCAT(B147,C147,D147,E147),EC_Transfers!$J$2:$J$1999,EC_Transfers!$G$2:$G$1999),0)</f>
        <v>2399.6</v>
      </c>
      <c r="J147">
        <f>IFERROR(_xlfn.XLOOKUP(_xlfn.CONCAT(B147,C147,D147,E147),EC_Transfers!$J$2:$J$1999,EC_Transfers!$H$2:$H$1999),0)</f>
        <v>8.0000000000000002E-3</v>
      </c>
      <c r="K147">
        <f>IFERROR(_xlfn.XLOOKUP(_xlfn.CONCAT(B147,C147,D147,2024),EC_Transfers!$J$2:$J$1999,EC_Transfers!$I$2:$I$1999)*1000,0)</f>
        <v>-1000</v>
      </c>
      <c r="M147">
        <f>I147/CarriersTech_characteristics!$G$2/Conversions!$D$2</f>
        <v>5.0203206396087145E-4</v>
      </c>
      <c r="N147">
        <f>IFERROR(_xlfn.XLOOKUP(_xlfn.CONCAT(B147,C147,D147,E147+1),EC_Transfers!$J$2:$J$1999,EC_Transfers!$I$2:$I$1999)*1000,0)-IFERROR(_xlfn.XLOOKUP(_xlfn.CONCAT(B147,C147,D147,2024),EC_Transfers!$J$2:$J$1999,EC_Transfers!$I$2:$I$1999)*1000,0)</f>
        <v>0</v>
      </c>
      <c r="O147" t="s">
        <v>336</v>
      </c>
      <c r="P147" t="s">
        <v>329</v>
      </c>
      <c r="Q147" t="b">
        <v>1</v>
      </c>
      <c r="R147" t="b">
        <v>0</v>
      </c>
      <c r="S147" s="7">
        <v>1300</v>
      </c>
      <c r="T147" s="94" t="s">
        <v>329</v>
      </c>
    </row>
    <row r="148" spans="1:20" x14ac:dyDescent="0.25">
      <c r="A148">
        <v>3</v>
      </c>
      <c r="B148" t="s">
        <v>33</v>
      </c>
      <c r="C148" t="s">
        <v>12</v>
      </c>
      <c r="D148" t="s">
        <v>10</v>
      </c>
      <c r="E148">
        <f>_xlfn.XLOOKUP(A148,PeriodMap!$A$2:$A$45,PeriodMap!$B$2:$B$45)</f>
        <v>2025</v>
      </c>
      <c r="F148" t="s">
        <v>398</v>
      </c>
      <c r="G148" t="s">
        <v>404</v>
      </c>
      <c r="H148" t="s">
        <v>6</v>
      </c>
      <c r="I148">
        <f>IFERROR(_xlfn.XLOOKUP(_xlfn.CONCAT(B148,C148,D148,E148),EC_Transfers!$J$2:$J$1999,EC_Transfers!$G$2:$G$1999),0)</f>
        <v>2497.6</v>
      </c>
      <c r="J148">
        <f>IFERROR(_xlfn.XLOOKUP(_xlfn.CONCAT(B148,C148,D148,E148),EC_Transfers!$J$2:$J$1999,EC_Transfers!$H$2:$H$1999),0)</f>
        <v>8.0000000000000002E-3</v>
      </c>
      <c r="K148">
        <f>IFERROR(_xlfn.XLOOKUP(_xlfn.CONCAT(B148,C148,D148,2024),EC_Transfers!$J$2:$J$1999,EC_Transfers!$I$2:$I$1999)*1000,0)</f>
        <v>-1000</v>
      </c>
      <c r="M148">
        <f>I148/CarriersTech_characteristics!$G$2/Conversions!$D$2</f>
        <v>5.2253512374923847E-4</v>
      </c>
      <c r="N148">
        <f>IFERROR(_xlfn.XLOOKUP(_xlfn.CONCAT(B148,C148,D148,E148+1),EC_Transfers!$J$2:$J$1999,EC_Transfers!$I$2:$I$1999)*1000,0)-IFERROR(_xlfn.XLOOKUP(_xlfn.CONCAT(B148,C148,D148,2024),EC_Transfers!$J$2:$J$1999,EC_Transfers!$I$2:$I$1999)*1000,0)</f>
        <v>0</v>
      </c>
      <c r="O148" t="s">
        <v>336</v>
      </c>
      <c r="P148" t="s">
        <v>329</v>
      </c>
      <c r="Q148" t="b">
        <v>1</v>
      </c>
      <c r="R148" t="b">
        <v>0</v>
      </c>
      <c r="S148" s="7">
        <v>1350</v>
      </c>
      <c r="T148" s="94" t="s">
        <v>329</v>
      </c>
    </row>
    <row r="149" spans="1:20" x14ac:dyDescent="0.25">
      <c r="A149">
        <v>3</v>
      </c>
      <c r="B149" t="s">
        <v>33</v>
      </c>
      <c r="C149" t="s">
        <v>8</v>
      </c>
      <c r="D149" t="s">
        <v>10</v>
      </c>
      <c r="E149">
        <f>_xlfn.XLOOKUP(A149,PeriodMap!$A$2:$A$45,PeriodMap!$B$2:$B$45)</f>
        <v>2025</v>
      </c>
      <c r="F149" t="s">
        <v>398</v>
      </c>
      <c r="G149" t="s">
        <v>404</v>
      </c>
      <c r="H149" t="s">
        <v>6</v>
      </c>
      <c r="I149">
        <f>IFERROR(_xlfn.XLOOKUP(_xlfn.CONCAT(B149,C149,D149,E149),EC_Transfers!$J$2:$J$1999,EC_Transfers!$G$2:$G$1999),0)</f>
        <v>2785.7786379999998</v>
      </c>
      <c r="J149">
        <f>IFERROR(_xlfn.XLOOKUP(_xlfn.CONCAT(B149,C149,D149,E149),EC_Transfers!$J$2:$J$1999,EC_Transfers!$H$2:$H$1999),0)</f>
        <v>8.0000000000000002E-3</v>
      </c>
      <c r="K149">
        <f>IFERROR(_xlfn.XLOOKUP(_xlfn.CONCAT(B149,C149,D149,2024),EC_Transfers!$J$2:$J$1999,EC_Transfers!$I$2:$I$1999)*1000,0)</f>
        <v>-1000</v>
      </c>
      <c r="M149">
        <f>I149/CarriersTech_characteristics!$G$2/Conversions!$D$2</f>
        <v>5.8282638747009729E-4</v>
      </c>
      <c r="N149">
        <f>IFERROR(_xlfn.XLOOKUP(_xlfn.CONCAT(B149,C149,D149,E149+1),EC_Transfers!$J$2:$J$1999,EC_Transfers!$I$2:$I$1999)*1000,0)-IFERROR(_xlfn.XLOOKUP(_xlfn.CONCAT(B149,C149,D149,2024),EC_Transfers!$J$2:$J$1999,EC_Transfers!$I$2:$I$1999)*1000,0)</f>
        <v>0</v>
      </c>
      <c r="O149" t="s">
        <v>336</v>
      </c>
      <c r="P149" t="s">
        <v>329</v>
      </c>
      <c r="Q149" t="b">
        <v>1</v>
      </c>
      <c r="R149" t="b">
        <v>0</v>
      </c>
      <c r="S149" s="7">
        <v>1600</v>
      </c>
      <c r="T149" s="94" t="s">
        <v>329</v>
      </c>
    </row>
    <row r="150" spans="1:20" x14ac:dyDescent="0.25">
      <c r="A150">
        <v>3</v>
      </c>
      <c r="B150" t="s">
        <v>33</v>
      </c>
      <c r="C150" t="s">
        <v>9</v>
      </c>
      <c r="D150" t="s">
        <v>10</v>
      </c>
      <c r="E150">
        <f>_xlfn.XLOOKUP(A150,PeriodMap!$A$2:$A$45,PeriodMap!$B$2:$B$45)</f>
        <v>2025</v>
      </c>
      <c r="F150" t="s">
        <v>398</v>
      </c>
      <c r="G150" t="s">
        <v>404</v>
      </c>
      <c r="H150" t="s">
        <v>6</v>
      </c>
      <c r="I150">
        <f>IFERROR(_xlfn.XLOOKUP(_xlfn.CONCAT(B150,C150,D150,E150),EC_Transfers!$J$2:$J$1999,EC_Transfers!$G$2:$G$1999),0)</f>
        <v>2497.6</v>
      </c>
      <c r="J150">
        <f>IFERROR(_xlfn.XLOOKUP(_xlfn.CONCAT(B150,C150,D150,E150),EC_Transfers!$J$2:$J$1999,EC_Transfers!$H$2:$H$1999),0)</f>
        <v>8.0000000000000002E-3</v>
      </c>
      <c r="K150">
        <f>IFERROR(_xlfn.XLOOKUP(_xlfn.CONCAT(B150,C150,D150,2024),EC_Transfers!$J$2:$J$1999,EC_Transfers!$I$2:$I$1999)*1000,0)</f>
        <v>-1000</v>
      </c>
      <c r="M150">
        <f>I150/CarriersTech_characteristics!$G$2/Conversions!$D$2</f>
        <v>5.2253512374923847E-4</v>
      </c>
      <c r="N150">
        <f>IFERROR(_xlfn.XLOOKUP(_xlfn.CONCAT(B150,C150,D150,E150+1),EC_Transfers!$J$2:$J$1999,EC_Transfers!$I$2:$I$1999)*1000,0)-IFERROR(_xlfn.XLOOKUP(_xlfn.CONCAT(B150,C150,D150,2024),EC_Transfers!$J$2:$J$1999,EC_Transfers!$I$2:$I$1999)*1000,0)</f>
        <v>0</v>
      </c>
      <c r="O150" t="s">
        <v>336</v>
      </c>
      <c r="P150" t="s">
        <v>329</v>
      </c>
      <c r="Q150" t="b">
        <v>1</v>
      </c>
      <c r="R150" t="b">
        <v>0</v>
      </c>
      <c r="S150" s="7">
        <v>1350</v>
      </c>
      <c r="T150" s="94" t="s">
        <v>329</v>
      </c>
    </row>
    <row r="151" spans="1:20" x14ac:dyDescent="0.25">
      <c r="A151">
        <v>3</v>
      </c>
      <c r="B151" t="s">
        <v>33</v>
      </c>
      <c r="C151" t="s">
        <v>12</v>
      </c>
      <c r="D151" t="s">
        <v>11</v>
      </c>
      <c r="E151">
        <f>_xlfn.XLOOKUP(A151,PeriodMap!$A$2:$A$45,PeriodMap!$B$2:$B$45)</f>
        <v>2025</v>
      </c>
      <c r="F151" t="s">
        <v>398</v>
      </c>
      <c r="G151" t="s">
        <v>404</v>
      </c>
      <c r="H151" t="s">
        <v>6</v>
      </c>
      <c r="I151">
        <f>IFERROR(_xlfn.XLOOKUP(_xlfn.CONCAT(B151,C151,D151,E151),EC_Transfers!$J$2:$J$1999,EC_Transfers!$G$2:$G$1999),0)</f>
        <v>1867.2740530000001</v>
      </c>
      <c r="J151">
        <f>IFERROR(_xlfn.XLOOKUP(_xlfn.CONCAT(B151,C151,D151,E151),EC_Transfers!$J$2:$J$1999,EC_Transfers!$H$2:$H$1999),0)</f>
        <v>8.0000000000000002E-3</v>
      </c>
      <c r="K151">
        <f>IFERROR(_xlfn.XLOOKUP(_xlfn.CONCAT(B151,C151,D151,2024),EC_Transfers!$J$2:$J$1999,EC_Transfers!$I$2:$I$1999)*1000,0)</f>
        <v>-1000</v>
      </c>
      <c r="M151">
        <f>I151/CarriersTech_characteristics!$G$2/Conversions!$D$2</f>
        <v>3.9066154642780962E-4</v>
      </c>
      <c r="N151">
        <f>IFERROR(_xlfn.XLOOKUP(_xlfn.CONCAT(B151,C151,D151,E151+1),EC_Transfers!$J$2:$J$1999,EC_Transfers!$I$2:$I$1999)*1000,0)-IFERROR(_xlfn.XLOOKUP(_xlfn.CONCAT(B151,C151,D151,2024),EC_Transfers!$J$2:$J$1999,EC_Transfers!$I$2:$I$1999)*1000,0)</f>
        <v>0</v>
      </c>
      <c r="O151" t="s">
        <v>336</v>
      </c>
      <c r="P151" t="s">
        <v>329</v>
      </c>
      <c r="Q151" t="b">
        <v>1</v>
      </c>
      <c r="R151" t="b">
        <v>0</v>
      </c>
      <c r="S151" s="7">
        <v>950</v>
      </c>
      <c r="T151" s="94" t="s">
        <v>329</v>
      </c>
    </row>
    <row r="152" spans="1:20" x14ac:dyDescent="0.25">
      <c r="A152">
        <v>3</v>
      </c>
      <c r="B152" t="s">
        <v>33</v>
      </c>
      <c r="C152" t="s">
        <v>8</v>
      </c>
      <c r="D152" t="s">
        <v>11</v>
      </c>
      <c r="E152">
        <f>_xlfn.XLOOKUP(A152,PeriodMap!$A$2:$A$45,PeriodMap!$B$2:$B$45)</f>
        <v>2025</v>
      </c>
      <c r="F152" t="s">
        <v>398</v>
      </c>
      <c r="G152" t="s">
        <v>404</v>
      </c>
      <c r="H152" t="s">
        <v>6</v>
      </c>
      <c r="I152">
        <f>IFERROR(_xlfn.XLOOKUP(_xlfn.CONCAT(B152,C152,D152,E152),EC_Transfers!$J$2:$J$1999,EC_Transfers!$G$2:$G$1999),0)</f>
        <v>2160.3000000000002</v>
      </c>
      <c r="J152">
        <f>IFERROR(_xlfn.XLOOKUP(_xlfn.CONCAT(B152,C152,D152,E152),EC_Transfers!$J$2:$J$1999,EC_Transfers!$H$2:$H$1999),0)</f>
        <v>8.0000000000000002E-3</v>
      </c>
      <c r="K152">
        <f>IFERROR(_xlfn.XLOOKUP(_xlfn.CONCAT(B152,C152,D152,2024),EC_Transfers!$J$2:$J$1999,EC_Transfers!$I$2:$I$1999)*1000,0)</f>
        <v>-1000</v>
      </c>
      <c r="M152">
        <f>I152/CarriersTech_characteristics!$G$2/Conversions!$D$2</f>
        <v>4.5196693939601225E-4</v>
      </c>
      <c r="N152">
        <f>IFERROR(_xlfn.XLOOKUP(_xlfn.CONCAT(B152,C152,D152,E152+1),EC_Transfers!$J$2:$J$1999,EC_Transfers!$I$2:$I$1999)*1000,0)-IFERROR(_xlfn.XLOOKUP(_xlfn.CONCAT(B152,C152,D152,2024),EC_Transfers!$J$2:$J$1999,EC_Transfers!$I$2:$I$1999)*1000,0)</f>
        <v>0</v>
      </c>
      <c r="O152" t="s">
        <v>336</v>
      </c>
      <c r="P152" t="s">
        <v>329</v>
      </c>
      <c r="Q152" t="b">
        <v>1</v>
      </c>
      <c r="R152" t="b">
        <v>0</v>
      </c>
      <c r="S152" s="7">
        <v>1150</v>
      </c>
      <c r="T152" s="94" t="s">
        <v>329</v>
      </c>
    </row>
    <row r="153" spans="1:20" x14ac:dyDescent="0.25">
      <c r="A153">
        <v>3</v>
      </c>
      <c r="B153" t="s">
        <v>33</v>
      </c>
      <c r="C153" t="s">
        <v>9</v>
      </c>
      <c r="D153" t="s">
        <v>11</v>
      </c>
      <c r="E153">
        <f>_xlfn.XLOOKUP(A153,PeriodMap!$A$2:$A$45,PeriodMap!$B$2:$B$45)</f>
        <v>2025</v>
      </c>
      <c r="F153" t="s">
        <v>398</v>
      </c>
      <c r="G153" t="s">
        <v>404</v>
      </c>
      <c r="H153" t="s">
        <v>6</v>
      </c>
      <c r="I153">
        <f>IFERROR(_xlfn.XLOOKUP(_xlfn.CONCAT(B153,C153,D153,E153),EC_Transfers!$J$2:$J$1999,EC_Transfers!$G$2:$G$1999),0)</f>
        <v>3469.4124339999998</v>
      </c>
      <c r="J153">
        <f>IFERROR(_xlfn.XLOOKUP(_xlfn.CONCAT(B153,C153,D153,E153),EC_Transfers!$J$2:$J$1999,EC_Transfers!$H$2:$H$1999),0)</f>
        <v>8.0000000000000002E-3</v>
      </c>
      <c r="K153">
        <f>IFERROR(_xlfn.XLOOKUP(_xlfn.CONCAT(B153,C153,D153,2024),EC_Transfers!$J$2:$J$1999,EC_Transfers!$I$2:$I$1999)*1000,0)</f>
        <v>-1000</v>
      </c>
      <c r="M153">
        <f>I153/CarriersTech_characteristics!$G$2/Conversions!$D$2</f>
        <v>7.2585276086536542E-4</v>
      </c>
      <c r="N153">
        <f>IFERROR(_xlfn.XLOOKUP(_xlfn.CONCAT(B153,C153,D153,E153+1),EC_Transfers!$J$2:$J$1999,EC_Transfers!$I$2:$I$1999)*1000,0)-IFERROR(_xlfn.XLOOKUP(_xlfn.CONCAT(B153,C153,D153,2024),EC_Transfers!$J$2:$J$1999,EC_Transfers!$I$2:$I$1999)*1000,0)</f>
        <v>0</v>
      </c>
      <c r="O153" t="s">
        <v>336</v>
      </c>
      <c r="P153" t="s">
        <v>329</v>
      </c>
      <c r="Q153" t="b">
        <v>1</v>
      </c>
      <c r="R153" t="b">
        <v>0</v>
      </c>
      <c r="S153" s="7">
        <v>2400</v>
      </c>
      <c r="T153" s="94" t="s">
        <v>329</v>
      </c>
    </row>
    <row r="154" spans="1:20" x14ac:dyDescent="0.25">
      <c r="A154">
        <v>3</v>
      </c>
      <c r="B154" t="s">
        <v>33</v>
      </c>
      <c r="C154" t="s">
        <v>8</v>
      </c>
      <c r="D154" t="s">
        <v>12</v>
      </c>
      <c r="E154">
        <f>_xlfn.XLOOKUP(A154,PeriodMap!$A$2:$A$45,PeriodMap!$B$2:$B$45)</f>
        <v>2025</v>
      </c>
      <c r="F154" t="s">
        <v>398</v>
      </c>
      <c r="G154" t="s">
        <v>404</v>
      </c>
      <c r="H154" t="s">
        <v>6</v>
      </c>
      <c r="I154">
        <f>IFERROR(_xlfn.XLOOKUP(_xlfn.CONCAT(B154,C154,D154,E154),EC_Transfers!$J$2:$J$1999,EC_Transfers!$G$2:$G$1999),0)</f>
        <v>3039.5055139999999</v>
      </c>
      <c r="J154">
        <f>IFERROR(_xlfn.XLOOKUP(_xlfn.CONCAT(B154,C154,D154,E154),EC_Transfers!$J$2:$J$1999,EC_Transfers!$H$2:$H$1999),0)</f>
        <v>8.0000000000000002E-3</v>
      </c>
      <c r="K154">
        <f>IFERROR(_xlfn.XLOOKUP(_xlfn.CONCAT(B154,C154,D154,2024),EC_Transfers!$J$2:$J$1999,EC_Transfers!$I$2:$I$1999)*1000,0)</f>
        <v>-1000</v>
      </c>
      <c r="M154" s="47">
        <f>I154/CarriersTech_characteristics!$G$2/Conversions!$D$2</f>
        <v>6.3590982939401141E-4</v>
      </c>
      <c r="N154">
        <f>IFERROR(_xlfn.XLOOKUP(_xlfn.CONCAT(B154,C154,D154,E154+1),EC_Transfers!$J$2:$J$1999,EC_Transfers!$I$2:$I$1999)*1000,0)-IFERROR(_xlfn.XLOOKUP(_xlfn.CONCAT(B154,C154,D154,2024),EC_Transfers!$J$2:$J$1999,EC_Transfers!$I$2:$I$1999)*1000,0)</f>
        <v>0</v>
      </c>
      <c r="O154" t="s">
        <v>336</v>
      </c>
      <c r="P154" t="s">
        <v>329</v>
      </c>
      <c r="Q154" t="b">
        <v>1</v>
      </c>
      <c r="R154" t="b">
        <v>0</v>
      </c>
      <c r="S154" s="7">
        <v>1950</v>
      </c>
      <c r="T154" s="94" t="s">
        <v>329</v>
      </c>
    </row>
    <row r="155" spans="1:20" x14ac:dyDescent="0.25">
      <c r="A155">
        <v>3</v>
      </c>
      <c r="B155" t="s">
        <v>33</v>
      </c>
      <c r="C155" t="s">
        <v>9</v>
      </c>
      <c r="D155" t="s">
        <v>12</v>
      </c>
      <c r="E155">
        <f>_xlfn.XLOOKUP(A155,PeriodMap!$A$2:$A$45,PeriodMap!$B$2:$B$45)</f>
        <v>2025</v>
      </c>
      <c r="F155" t="s">
        <v>398</v>
      </c>
      <c r="G155" t="s">
        <v>404</v>
      </c>
      <c r="H155" t="s">
        <v>6</v>
      </c>
      <c r="I155">
        <f>IFERROR(_xlfn.XLOOKUP(_xlfn.CONCAT(B155,C155,D155,E155),EC_Transfers!$J$2:$J$1999,EC_Transfers!$G$2:$G$1999),0)</f>
        <v>3282.7291890000001</v>
      </c>
      <c r="J155">
        <f>IFERROR(_xlfn.XLOOKUP(_xlfn.CONCAT(B155,C155,D155,E155),EC_Transfers!$J$2:$J$1999,EC_Transfers!$H$2:$H$1999),0)</f>
        <v>8.0000000000000002E-3</v>
      </c>
      <c r="K155">
        <f>IFERROR(_xlfn.XLOOKUP(_xlfn.CONCAT(B155,C155,D155,2024),EC_Transfers!$J$2:$J$1999,EC_Transfers!$I$2:$I$1999)*1000,0)</f>
        <v>-1000</v>
      </c>
      <c r="M155">
        <f>I155/CarriersTech_characteristics!$G$2/Conversions!$D$2</f>
        <v>6.8679584521514757E-4</v>
      </c>
      <c r="N155">
        <f>IFERROR(_xlfn.XLOOKUP(_xlfn.CONCAT(B155,C155,D155,E155+1),EC_Transfers!$J$2:$J$1999,EC_Transfers!$I$2:$I$1999)*1000,0)-IFERROR(_xlfn.XLOOKUP(_xlfn.CONCAT(B155,C155,D155,2024),EC_Transfers!$J$2:$J$1999,EC_Transfers!$I$2:$I$1999)*1000,0)</f>
        <v>0</v>
      </c>
      <c r="O155" t="s">
        <v>336</v>
      </c>
      <c r="P155" t="s">
        <v>329</v>
      </c>
      <c r="Q155" t="b">
        <v>1</v>
      </c>
      <c r="R155" t="b">
        <v>0</v>
      </c>
      <c r="S155" s="7">
        <v>2150</v>
      </c>
      <c r="T155" s="94" t="s">
        <v>329</v>
      </c>
    </row>
    <row r="156" spans="1:20" s="92" customFormat="1" ht="15.75" thickBot="1" x14ac:dyDescent="0.3">
      <c r="A156" s="92">
        <v>3</v>
      </c>
      <c r="B156" s="92" t="s">
        <v>33</v>
      </c>
      <c r="C156" s="92" t="s">
        <v>9</v>
      </c>
      <c r="D156" s="92" t="s">
        <v>8</v>
      </c>
      <c r="E156">
        <f>_xlfn.XLOOKUP(A156,PeriodMap!$A$2:$A$45,PeriodMap!$B$2:$B$45)</f>
        <v>2025</v>
      </c>
      <c r="F156" s="92" t="s">
        <v>398</v>
      </c>
      <c r="G156" s="92" t="s">
        <v>404</v>
      </c>
      <c r="H156" s="92" t="s">
        <v>6</v>
      </c>
      <c r="I156" s="92">
        <f>IFERROR(_xlfn.XLOOKUP(_xlfn.CONCAT(B156,C156,D156,E156),EC_Transfers!$J$2:$J$1999,EC_Transfers!$G$2:$G$1999),0)</f>
        <v>3917.6590719999999</v>
      </c>
      <c r="J156" s="92">
        <f>IFERROR(_xlfn.XLOOKUP(_xlfn.CONCAT(B156,C156,D156,E156),EC_Transfers!$J$2:$J$1999,EC_Transfers!$H$2:$H$1999),0)</f>
        <v>8.0000000000000002E-3</v>
      </c>
      <c r="K156" s="92">
        <f>IFERROR(_xlfn.XLOOKUP(_xlfn.CONCAT(B156,C156,D156,2024),EC_Transfers!$J$2:$J$1999,EC_Transfers!$I$2:$I$1999)*1000,0)</f>
        <v>-1000</v>
      </c>
      <c r="L156" s="97"/>
      <c r="M156" s="92">
        <f>I156/CarriersTech_characteristics!$G$2/Conversions!$D$2</f>
        <v>8.1963263452708478E-4</v>
      </c>
      <c r="N156" s="92">
        <f>IFERROR(_xlfn.XLOOKUP(_xlfn.CONCAT(B156,C156,D156,E156+1),EC_Transfers!$J$2:$J$1999,EC_Transfers!$I$2:$I$1999)*1000,0)-IFERROR(_xlfn.XLOOKUP(_xlfn.CONCAT(B156,C156,D156,2024),EC_Transfers!$J$2:$J$1999,EC_Transfers!$I$2:$I$1999)*1000,0)</f>
        <v>0</v>
      </c>
      <c r="O156" s="92" t="s">
        <v>336</v>
      </c>
      <c r="P156" s="92" t="s">
        <v>329</v>
      </c>
      <c r="Q156" s="92" t="b">
        <v>1</v>
      </c>
      <c r="R156" s="92" t="b">
        <v>0</v>
      </c>
      <c r="S156" s="99">
        <v>3000</v>
      </c>
      <c r="T156" s="100" t="s">
        <v>329</v>
      </c>
    </row>
    <row r="157" spans="1:20" ht="15.75" hidden="1" thickTop="1" x14ac:dyDescent="0.25">
      <c r="A157">
        <v>4</v>
      </c>
      <c r="B157" t="s">
        <v>34</v>
      </c>
      <c r="C157" t="s">
        <v>12</v>
      </c>
      <c r="D157" t="s">
        <v>12</v>
      </c>
      <c r="E157">
        <f>_xlfn.XLOOKUP(A157,PeriodMap!$A$2:$A$45,PeriodMap!$B$2:$B$45)</f>
        <v>2029</v>
      </c>
      <c r="F157" t="s">
        <v>398</v>
      </c>
      <c r="G157" t="str">
        <f>"distribution"</f>
        <v>distribution</v>
      </c>
      <c r="H157" t="s">
        <v>6</v>
      </c>
      <c r="I157">
        <f>IFERROR(_xlfn.XLOOKUP(_xlfn.CONCAT(B157,C157,D157,E157),EC_Transfers!$J$2:$J$1999,EC_Transfers!$G$2:$G$1999),0)</f>
        <v>2.7174070490000002</v>
      </c>
      <c r="J157">
        <f>IFERROR(_xlfn.XLOOKUP(_xlfn.CONCAT(B157,C157,D157,E157),EC_Transfers!$J$2:$J$1999,EC_Transfers!$H$2:$H$1999),0)</f>
        <v>0.11969405299999999</v>
      </c>
      <c r="K157">
        <f>IFERROR(_xlfn.XLOOKUP(_xlfn.CONCAT(B157,C157,D157,2024),EC_Transfers!$J$2:$J$1999,EC_Transfers!$I$2:$I$1999)*1000,0)</f>
        <v>-1000</v>
      </c>
      <c r="M157" s="47">
        <f t="shared" ref="M157:M181" si="9">I157/1000</f>
        <v>2.717407049E-3</v>
      </c>
      <c r="N157">
        <v>0</v>
      </c>
      <c r="O157" t="s">
        <v>336</v>
      </c>
      <c r="P157" t="s">
        <v>329</v>
      </c>
      <c r="Q157" t="b">
        <v>1</v>
      </c>
      <c r="R157" t="b">
        <v>0</v>
      </c>
      <c r="S157" s="70">
        <v>500</v>
      </c>
      <c r="T157" s="70">
        <f>IF(E157=2023,25,50)</f>
        <v>50</v>
      </c>
    </row>
    <row r="158" spans="1:20" ht="15.75" hidden="1" thickTop="1" x14ac:dyDescent="0.25">
      <c r="A158">
        <v>4</v>
      </c>
      <c r="B158" t="s">
        <v>34</v>
      </c>
      <c r="C158" t="s">
        <v>11</v>
      </c>
      <c r="D158" t="s">
        <v>11</v>
      </c>
      <c r="E158">
        <f>_xlfn.XLOOKUP(A158,PeriodMap!$A$2:$A$45,PeriodMap!$B$2:$B$45)</f>
        <v>2029</v>
      </c>
      <c r="F158" t="s">
        <v>398</v>
      </c>
      <c r="G158" t="str">
        <f>"distribution"</f>
        <v>distribution</v>
      </c>
      <c r="H158" t="s">
        <v>6</v>
      </c>
      <c r="I158">
        <f>IFERROR(_xlfn.XLOOKUP(_xlfn.CONCAT(B158,C158,D158,E158),EC_Transfers!$J$2:$J$1999,EC_Transfers!$G$2:$G$1999),0)</f>
        <v>1.9381859079999999</v>
      </c>
      <c r="J158">
        <f>IFERROR(_xlfn.XLOOKUP(_xlfn.CONCAT(B158,C158,D158,E158),EC_Transfers!$J$2:$J$1999,EC_Transfers!$H$2:$H$1999),0)</f>
        <v>9.5096253000000006E-2</v>
      </c>
      <c r="K158">
        <f>IFERROR(_xlfn.XLOOKUP(_xlfn.CONCAT(B158,C158,D158,2024),EC_Transfers!$J$2:$J$1999,EC_Transfers!$I$2:$I$1999)*1000,0)</f>
        <v>-1000</v>
      </c>
      <c r="M158">
        <f t="shared" si="9"/>
        <v>1.9381859079999999E-3</v>
      </c>
      <c r="N158">
        <v>0</v>
      </c>
      <c r="O158" t="s">
        <v>336</v>
      </c>
      <c r="P158" t="s">
        <v>329</v>
      </c>
      <c r="Q158" t="b">
        <v>1</v>
      </c>
      <c r="R158" t="b">
        <v>0</v>
      </c>
      <c r="S158" s="70">
        <v>500</v>
      </c>
      <c r="T158" s="70">
        <f t="shared" ref="T158:T181" si="10">IF(E158=2023,25,50)</f>
        <v>50</v>
      </c>
    </row>
    <row r="159" spans="1:20" ht="15.75" hidden="1" thickTop="1" x14ac:dyDescent="0.25">
      <c r="A159">
        <v>4</v>
      </c>
      <c r="B159" t="s">
        <v>34</v>
      </c>
      <c r="C159" t="s">
        <v>8</v>
      </c>
      <c r="D159" t="s">
        <v>8</v>
      </c>
      <c r="E159">
        <f>_xlfn.XLOOKUP(A159,PeriodMap!$A$2:$A$45,PeriodMap!$B$2:$B$45)</f>
        <v>2029</v>
      </c>
      <c r="F159" t="s">
        <v>398</v>
      </c>
      <c r="G159" t="str">
        <f>"distribution"</f>
        <v>distribution</v>
      </c>
      <c r="H159" t="s">
        <v>6</v>
      </c>
      <c r="I159">
        <f>IFERROR(_xlfn.XLOOKUP(_xlfn.CONCAT(B159,C159,D159,E159),EC_Transfers!$J$2:$J$1999,EC_Transfers!$G$2:$G$1999),0)</f>
        <v>2.976475743</v>
      </c>
      <c r="J159">
        <f>IFERROR(_xlfn.XLOOKUP(_xlfn.CONCAT(B159,C159,D159,E159),EC_Transfers!$J$2:$J$1999,EC_Transfers!$H$2:$H$1999),0)</f>
        <v>9.0274802000000001E-2</v>
      </c>
      <c r="K159">
        <f>IFERROR(_xlfn.XLOOKUP(_xlfn.CONCAT(B159,C159,D159,2024),EC_Transfers!$J$2:$J$1999,EC_Transfers!$I$2:$I$1999)*1000,0)</f>
        <v>-1000</v>
      </c>
      <c r="M159">
        <f t="shared" si="9"/>
        <v>2.9764757429999998E-3</v>
      </c>
      <c r="N159">
        <v>0</v>
      </c>
      <c r="O159" t="s">
        <v>336</v>
      </c>
      <c r="P159" t="s">
        <v>329</v>
      </c>
      <c r="Q159" t="b">
        <v>1</v>
      </c>
      <c r="R159" t="b">
        <v>0</v>
      </c>
      <c r="S159" s="70">
        <v>500</v>
      </c>
      <c r="T159" s="70">
        <f t="shared" si="10"/>
        <v>50</v>
      </c>
    </row>
    <row r="160" spans="1:20" ht="15.75" hidden="1" thickTop="1" x14ac:dyDescent="0.25">
      <c r="A160">
        <v>4</v>
      </c>
      <c r="B160" t="s">
        <v>34</v>
      </c>
      <c r="C160" t="s">
        <v>10</v>
      </c>
      <c r="D160" t="s">
        <v>10</v>
      </c>
      <c r="E160">
        <f>_xlfn.XLOOKUP(A160,PeriodMap!$A$2:$A$45,PeriodMap!$B$2:$B$45)</f>
        <v>2029</v>
      </c>
      <c r="F160" t="s">
        <v>398</v>
      </c>
      <c r="G160" t="str">
        <f>"distribution"</f>
        <v>distribution</v>
      </c>
      <c r="H160" t="s">
        <v>6</v>
      </c>
      <c r="I160">
        <f>IFERROR(_xlfn.XLOOKUP(_xlfn.CONCAT(B160,C160,D160,E160),EC_Transfers!$J$2:$J$1999,EC_Transfers!$G$2:$G$1999),0)</f>
        <v>1.837995528</v>
      </c>
      <c r="J160">
        <f>IFERROR(_xlfn.XLOOKUP(_xlfn.CONCAT(B160,C160,D160,E160),EC_Transfers!$J$2:$J$1999,EC_Transfers!$H$2:$H$1999),0)</f>
        <v>0.152033107</v>
      </c>
      <c r="K160">
        <f>IFERROR(_xlfn.XLOOKUP(_xlfn.CONCAT(B160,C160,D160,2024),EC_Transfers!$J$2:$J$1999,EC_Transfers!$I$2:$I$1999)*1000,0)</f>
        <v>-1000</v>
      </c>
      <c r="M160">
        <f t="shared" si="9"/>
        <v>1.8379955280000001E-3</v>
      </c>
      <c r="N160">
        <v>0</v>
      </c>
      <c r="O160" t="s">
        <v>336</v>
      </c>
      <c r="P160" t="s">
        <v>329</v>
      </c>
      <c r="Q160" t="b">
        <v>1</v>
      </c>
      <c r="R160" t="b">
        <v>0</v>
      </c>
      <c r="S160" s="70">
        <v>500</v>
      </c>
      <c r="T160" s="70">
        <f t="shared" si="10"/>
        <v>50</v>
      </c>
    </row>
    <row r="161" spans="1:20" s="19" customFormat="1" ht="15.75" hidden="1" thickTop="1" x14ac:dyDescent="0.25">
      <c r="A161" s="19">
        <v>4</v>
      </c>
      <c r="B161" s="19" t="s">
        <v>34</v>
      </c>
      <c r="C161" s="19" t="s">
        <v>9</v>
      </c>
      <c r="D161" s="19" t="s">
        <v>9</v>
      </c>
      <c r="E161">
        <f>_xlfn.XLOOKUP(A161,PeriodMap!$A$2:$A$45,PeriodMap!$B$2:$B$45)</f>
        <v>2029</v>
      </c>
      <c r="F161" s="19" t="s">
        <v>398</v>
      </c>
      <c r="G161" s="19" t="str">
        <f>"distribution"</f>
        <v>distribution</v>
      </c>
      <c r="H161" s="19" t="s">
        <v>6</v>
      </c>
      <c r="I161" s="19">
        <f>IFERROR(_xlfn.XLOOKUP(_xlfn.CONCAT(B161,C161,D161,E161),EC_Transfers!$J$2:$J$1999,EC_Transfers!$G$2:$G$1999),0)</f>
        <v>4.7966216580000003</v>
      </c>
      <c r="J161" s="19">
        <f>IFERROR(_xlfn.XLOOKUP(_xlfn.CONCAT(B161,C161,D161,E161),EC_Transfers!$J$2:$J$1999,EC_Transfers!$H$2:$H$1999),0)</f>
        <v>0.11363543800000001</v>
      </c>
      <c r="K161" s="19">
        <f>IFERROR(_xlfn.XLOOKUP(_xlfn.CONCAT(B161,C161,D161,2024),EC_Transfers!$J$2:$J$1999,EC_Transfers!$I$2:$I$1999)*1000,0)</f>
        <v>-1000</v>
      </c>
      <c r="L161" s="90"/>
      <c r="M161" s="19">
        <f t="shared" si="9"/>
        <v>4.796621658E-3</v>
      </c>
      <c r="N161" s="19">
        <v>0</v>
      </c>
      <c r="O161" s="19" t="s">
        <v>336</v>
      </c>
      <c r="P161" s="19" t="s">
        <v>329</v>
      </c>
      <c r="Q161" s="19" t="b">
        <v>1</v>
      </c>
      <c r="R161" s="19" t="b">
        <v>0</v>
      </c>
      <c r="S161" s="71">
        <v>500</v>
      </c>
      <c r="T161" s="71">
        <f t="shared" si="10"/>
        <v>50</v>
      </c>
    </row>
    <row r="162" spans="1:20" ht="15.75" hidden="1" thickTop="1" x14ac:dyDescent="0.25">
      <c r="A162">
        <v>4</v>
      </c>
      <c r="B162" t="s">
        <v>34</v>
      </c>
      <c r="C162" t="s">
        <v>12</v>
      </c>
      <c r="D162" t="s">
        <v>11</v>
      </c>
      <c r="E162">
        <f>_xlfn.XLOOKUP(A162,PeriodMap!$A$2:$A$45,PeriodMap!$B$2:$B$45)</f>
        <v>2029</v>
      </c>
      <c r="F162" t="s">
        <v>398</v>
      </c>
      <c r="G162" t="s">
        <v>404</v>
      </c>
      <c r="H162" t="s">
        <v>6</v>
      </c>
      <c r="I162">
        <f>IFERROR(_xlfn.XLOOKUP(_xlfn.CONCAT(B162,C162,D162,E162),EC_Transfers!$J$2:$J$1999,EC_Transfers!$G$2:$G$1999),0)</f>
        <v>0.59116684600000002</v>
      </c>
      <c r="J162">
        <f>IFERROR(_xlfn.XLOOKUP(_xlfn.CONCAT(B162,C162,D162,E162),EC_Transfers!$J$2:$J$1999,EC_Transfers!$H$2:$H$1999),0)</f>
        <v>3.5000000000000003E-2</v>
      </c>
      <c r="K162">
        <f>IFERROR(_xlfn.XLOOKUP(_xlfn.CONCAT(B162,C162,D162,2024),EC_Transfers!$J$2:$J$1999,EC_Transfers!$I$2:$I$1999)*1000,0)</f>
        <v>36720</v>
      </c>
      <c r="M162">
        <f t="shared" si="9"/>
        <v>5.9116684600000005E-4</v>
      </c>
      <c r="N162" s="72">
        <f>IFERROR(_xlfn.XLOOKUP(_xlfn.CONCAT(B162,C162,D162,E162),EC_Transfers!$J$2:$J$1999,EC_Transfers!$I$2:$I$1999)*1000,0)-K162</f>
        <v>4000</v>
      </c>
      <c r="O162" s="72">
        <f>N162</f>
        <v>4000</v>
      </c>
      <c r="P162" t="s">
        <v>329</v>
      </c>
      <c r="Q162" t="b">
        <v>1</v>
      </c>
      <c r="R162" t="b">
        <v>0</v>
      </c>
      <c r="S162" s="70">
        <v>950</v>
      </c>
      <c r="T162" s="70">
        <f t="shared" si="10"/>
        <v>50</v>
      </c>
    </row>
    <row r="163" spans="1:20" ht="15.75" hidden="1" thickTop="1" x14ac:dyDescent="0.25">
      <c r="A163">
        <v>4</v>
      </c>
      <c r="B163" t="s">
        <v>34</v>
      </c>
      <c r="C163" t="s">
        <v>11</v>
      </c>
      <c r="D163" t="s">
        <v>8</v>
      </c>
      <c r="E163">
        <f>_xlfn.XLOOKUP(A163,PeriodMap!$A$2:$A$45,PeriodMap!$B$2:$B$45)</f>
        <v>2029</v>
      </c>
      <c r="F163" t="s">
        <v>398</v>
      </c>
      <c r="G163" t="s">
        <v>404</v>
      </c>
      <c r="H163" t="s">
        <v>6</v>
      </c>
      <c r="I163">
        <f>IFERROR(_xlfn.XLOOKUP(_xlfn.CONCAT(B163,C163,D163,E163),EC_Transfers!$J$2:$J$1999,EC_Transfers!$G$2:$G$1999),0)</f>
        <v>0.59116684600000002</v>
      </c>
      <c r="J163">
        <f>IFERROR(_xlfn.XLOOKUP(_xlfn.CONCAT(B163,C163,D163,E163),EC_Transfers!$J$2:$J$1999,EC_Transfers!$H$2:$H$1999),0)</f>
        <v>3.5000000000000003E-2</v>
      </c>
      <c r="K163" s="70">
        <f>IFERROR(_xlfn.XLOOKUP(_xlfn.CONCAT(B163,C163,D163,2024),EC_Transfers!$J$2:$J$1999,EC_Transfers!$I$2:$I$1999)*1000,0)-4200</f>
        <v>18120</v>
      </c>
      <c r="M163">
        <f t="shared" si="9"/>
        <v>5.9116684600000005E-4</v>
      </c>
      <c r="N163" s="72">
        <f>IFERROR(_xlfn.XLOOKUP(_xlfn.CONCAT(B163,C163,D163,E163),EC_Transfers!$J$2:$J$1999,EC_Transfers!$I$2:$I$1999)*1000,0)-K163</f>
        <v>10000</v>
      </c>
      <c r="O163" s="72">
        <f t="shared" ref="O163:O181" si="11">N163</f>
        <v>10000</v>
      </c>
      <c r="P163" t="s">
        <v>329</v>
      </c>
      <c r="Q163" t="b">
        <v>1</v>
      </c>
      <c r="R163" t="b">
        <v>0</v>
      </c>
      <c r="S163" s="70">
        <v>1150</v>
      </c>
      <c r="T163" s="70">
        <f t="shared" si="10"/>
        <v>50</v>
      </c>
    </row>
    <row r="164" spans="1:20" ht="15.75" hidden="1" thickTop="1" x14ac:dyDescent="0.25">
      <c r="A164">
        <v>4</v>
      </c>
      <c r="B164" t="s">
        <v>34</v>
      </c>
      <c r="C164" t="s">
        <v>8</v>
      </c>
      <c r="D164" t="s">
        <v>10</v>
      </c>
      <c r="E164">
        <f>_xlfn.XLOOKUP(A164,PeriodMap!$A$2:$A$45,PeriodMap!$B$2:$B$45)</f>
        <v>2029</v>
      </c>
      <c r="F164" t="s">
        <v>398</v>
      </c>
      <c r="G164" t="s">
        <v>404</v>
      </c>
      <c r="H164" t="s">
        <v>6</v>
      </c>
      <c r="I164">
        <f>IFERROR(_xlfn.XLOOKUP(_xlfn.CONCAT(B164,C164,D164,E164),EC_Transfers!$J$2:$J$1999,EC_Transfers!$G$2:$G$1999),0)</f>
        <v>0.59116684600000002</v>
      </c>
      <c r="J164">
        <f>IFERROR(_xlfn.XLOOKUP(_xlfn.CONCAT(B164,C164,D164,E164),EC_Transfers!$J$2:$J$1999,EC_Transfers!$H$2:$H$1999),0)</f>
        <v>3.5000000000000003E-2</v>
      </c>
      <c r="K164">
        <f>IFERROR(_xlfn.XLOOKUP(_xlfn.CONCAT(B164,C164,D164,2024),EC_Transfers!$J$2:$J$1999,EC_Transfers!$I$2:$I$1999)*1000,0)</f>
        <v>5830</v>
      </c>
      <c r="M164">
        <f t="shared" si="9"/>
        <v>5.9116684600000005E-4</v>
      </c>
      <c r="N164" s="72">
        <f>IFERROR(_xlfn.XLOOKUP(_xlfn.CONCAT(B164,C164,D164,E164),EC_Transfers!$J$2:$J$1999,EC_Transfers!$I$2:$I$1999)*1000,0)-K164</f>
        <v>0</v>
      </c>
      <c r="O164" s="72">
        <f t="shared" si="11"/>
        <v>0</v>
      </c>
      <c r="P164" t="s">
        <v>329</v>
      </c>
      <c r="Q164" t="b">
        <v>1</v>
      </c>
      <c r="R164" t="b">
        <v>0</v>
      </c>
      <c r="S164" s="70">
        <v>1600</v>
      </c>
      <c r="T164" s="70">
        <f t="shared" si="10"/>
        <v>50</v>
      </c>
    </row>
    <row r="165" spans="1:20" ht="15.75" hidden="1" thickTop="1" x14ac:dyDescent="0.25">
      <c r="A165">
        <v>4</v>
      </c>
      <c r="B165" t="s">
        <v>34</v>
      </c>
      <c r="C165" t="s">
        <v>10</v>
      </c>
      <c r="D165" t="s">
        <v>9</v>
      </c>
      <c r="E165">
        <f>_xlfn.XLOOKUP(A165,PeriodMap!$A$2:$A$45,PeriodMap!$B$2:$B$45)</f>
        <v>2029</v>
      </c>
      <c r="F165" t="s">
        <v>398</v>
      </c>
      <c r="G165" t="s">
        <v>404</v>
      </c>
      <c r="H165" t="s">
        <v>6</v>
      </c>
      <c r="I165">
        <f>IFERROR(_xlfn.XLOOKUP(_xlfn.CONCAT(B165,C165,D165,E165),EC_Transfers!$J$2:$J$1999,EC_Transfers!$G$2:$G$1999),0)</f>
        <v>0.59116684600000002</v>
      </c>
      <c r="J165">
        <f>IFERROR(_xlfn.XLOOKUP(_xlfn.CONCAT(B165,C165,D165,E165),EC_Transfers!$J$2:$J$1999,EC_Transfers!$H$2:$H$1999),0)</f>
        <v>3.5000000000000003E-2</v>
      </c>
      <c r="K165" s="70">
        <f>IFERROR(_xlfn.XLOOKUP(_xlfn.CONCAT(B165,C165,D165,2024),EC_Transfers!$J$2:$J$1999,EC_Transfers!$I$2:$I$1999)*1000,0)-90</f>
        <v>2860</v>
      </c>
      <c r="M165">
        <f t="shared" si="9"/>
        <v>5.9116684600000005E-4</v>
      </c>
      <c r="N165" s="72">
        <f>IFERROR(_xlfn.XLOOKUP(_xlfn.CONCAT(B165,C165,D165,E165),EC_Transfers!$J$2:$J$1999,EC_Transfers!$I$2:$I$1999)*1000,0)-K165</f>
        <v>690</v>
      </c>
      <c r="O165" s="72">
        <f t="shared" si="11"/>
        <v>690</v>
      </c>
      <c r="P165" t="s">
        <v>329</v>
      </c>
      <c r="Q165" t="b">
        <v>1</v>
      </c>
      <c r="R165" t="b">
        <v>0</v>
      </c>
      <c r="S165" s="70">
        <v>1350</v>
      </c>
      <c r="T165" s="70">
        <f t="shared" si="10"/>
        <v>50</v>
      </c>
    </row>
    <row r="166" spans="1:20" ht="15.75" hidden="1" thickTop="1" x14ac:dyDescent="0.25">
      <c r="A166">
        <v>4</v>
      </c>
      <c r="B166" t="s">
        <v>34</v>
      </c>
      <c r="C166" t="s">
        <v>9</v>
      </c>
      <c r="D166" t="s">
        <v>12</v>
      </c>
      <c r="E166">
        <f>_xlfn.XLOOKUP(A166,PeriodMap!$A$2:$A$45,PeriodMap!$B$2:$B$45)</f>
        <v>2029</v>
      </c>
      <c r="F166" t="s">
        <v>398</v>
      </c>
      <c r="G166" t="s">
        <v>404</v>
      </c>
      <c r="H166" t="s">
        <v>6</v>
      </c>
      <c r="I166">
        <f>IFERROR(_xlfn.XLOOKUP(_xlfn.CONCAT(B166,C166,D166,E166),EC_Transfers!$J$2:$J$1999,EC_Transfers!$G$2:$G$1999),0)</f>
        <v>0.59116684600000002</v>
      </c>
      <c r="J166">
        <f>IFERROR(_xlfn.XLOOKUP(_xlfn.CONCAT(B166,C166,D166,E166),EC_Transfers!$J$2:$J$1999,EC_Transfers!$H$2:$H$1999),0)</f>
        <v>3.5000000000000003E-2</v>
      </c>
      <c r="K166">
        <f>IFERROR(_xlfn.XLOOKUP(_xlfn.CONCAT(B166,C166,D166,2024),EC_Transfers!$J$2:$J$1999,EC_Transfers!$I$2:$I$1999)*1000,0)</f>
        <v>3000</v>
      </c>
      <c r="M166">
        <f t="shared" si="9"/>
        <v>5.9116684600000005E-4</v>
      </c>
      <c r="N166" s="72">
        <f>IFERROR(_xlfn.XLOOKUP(_xlfn.CONCAT(B166,C166,D166,E166),EC_Transfers!$J$2:$J$1999,EC_Transfers!$I$2:$I$1999)*1000,0)-K166</f>
        <v>0</v>
      </c>
      <c r="O166" s="72">
        <f t="shared" si="11"/>
        <v>0</v>
      </c>
      <c r="P166" t="s">
        <v>329</v>
      </c>
      <c r="Q166" t="b">
        <v>1</v>
      </c>
      <c r="R166" t="b">
        <v>0</v>
      </c>
      <c r="S166" s="70">
        <v>2150</v>
      </c>
      <c r="T166" s="70">
        <f t="shared" si="10"/>
        <v>50</v>
      </c>
    </row>
    <row r="167" spans="1:20" ht="15.75" hidden="1" thickTop="1" x14ac:dyDescent="0.25">
      <c r="A167">
        <v>4</v>
      </c>
      <c r="B167" t="s">
        <v>34</v>
      </c>
      <c r="C167" t="s">
        <v>12</v>
      </c>
      <c r="D167" t="s">
        <v>8</v>
      </c>
      <c r="E167">
        <f>_xlfn.XLOOKUP(A167,PeriodMap!$A$2:$A$45,PeriodMap!$B$2:$B$45)</f>
        <v>2029</v>
      </c>
      <c r="F167" t="s">
        <v>398</v>
      </c>
      <c r="G167" t="s">
        <v>404</v>
      </c>
      <c r="H167" t="s">
        <v>6</v>
      </c>
      <c r="I167">
        <f>IFERROR(_xlfn.XLOOKUP(_xlfn.CONCAT(B167,C167,D167,E167),EC_Transfers!$J$2:$J$1999,EC_Transfers!$G$2:$G$1999),0)</f>
        <v>0.59116684600000002</v>
      </c>
      <c r="J167">
        <f>IFERROR(_xlfn.XLOOKUP(_xlfn.CONCAT(B167,C167,D167,E167),EC_Transfers!$J$2:$J$1999,EC_Transfers!$H$2:$H$1999),0)</f>
        <v>3.5000000000000003E-2</v>
      </c>
      <c r="K167">
        <f>IFERROR(_xlfn.XLOOKUP(_xlfn.CONCAT(B167,C167,D167,2024),EC_Transfers!$J$2:$J$1999,EC_Transfers!$I$2:$I$1999)*1000,0)</f>
        <v>0</v>
      </c>
      <c r="M167">
        <f t="shared" si="9"/>
        <v>5.9116684600000005E-4</v>
      </c>
      <c r="N167" s="72">
        <f>IFERROR(_xlfn.XLOOKUP(_xlfn.CONCAT(B167,C167,D167,E167),EC_Transfers!$J$2:$J$1999,EC_Transfers!$I$2:$I$1999)*1000,0)-K167</f>
        <v>0</v>
      </c>
      <c r="O167" s="72">
        <f t="shared" si="11"/>
        <v>0</v>
      </c>
      <c r="P167" t="s">
        <v>329</v>
      </c>
      <c r="Q167" t="b">
        <v>1</v>
      </c>
      <c r="R167" t="b">
        <v>0</v>
      </c>
      <c r="S167" s="70">
        <v>1950</v>
      </c>
      <c r="T167" s="70">
        <f t="shared" si="10"/>
        <v>50</v>
      </c>
    </row>
    <row r="168" spans="1:20" ht="15.75" hidden="1" thickTop="1" x14ac:dyDescent="0.25">
      <c r="A168">
        <v>4</v>
      </c>
      <c r="B168" t="s">
        <v>34</v>
      </c>
      <c r="C168" t="s">
        <v>11</v>
      </c>
      <c r="D168" t="s">
        <v>10</v>
      </c>
      <c r="E168">
        <f>_xlfn.XLOOKUP(A168,PeriodMap!$A$2:$A$45,PeriodMap!$B$2:$B$45)</f>
        <v>2029</v>
      </c>
      <c r="F168" t="s">
        <v>398</v>
      </c>
      <c r="G168" t="s">
        <v>404</v>
      </c>
      <c r="H168" t="s">
        <v>6</v>
      </c>
      <c r="I168">
        <f>IFERROR(_xlfn.XLOOKUP(_xlfn.CONCAT(B168,C168,D168,E168),EC_Transfers!$J$2:$J$1999,EC_Transfers!$G$2:$G$1999),0)</f>
        <v>0.59116684600000002</v>
      </c>
      <c r="J168">
        <f>IFERROR(_xlfn.XLOOKUP(_xlfn.CONCAT(B168,C168,D168,E168),EC_Transfers!$J$2:$J$1999,EC_Transfers!$H$2:$H$1999),0)</f>
        <v>3.5000000000000003E-2</v>
      </c>
      <c r="K168">
        <f>IFERROR(_xlfn.XLOOKUP(_xlfn.CONCAT(B168,C168,D168,2024),EC_Transfers!$J$2:$J$1999,EC_Transfers!$I$2:$I$1999)*1000,0)</f>
        <v>21190</v>
      </c>
      <c r="M168">
        <f t="shared" si="9"/>
        <v>5.9116684600000005E-4</v>
      </c>
      <c r="N168" s="72">
        <f>IFERROR(_xlfn.XLOOKUP(_xlfn.CONCAT(B168,C168,D168,E168),EC_Transfers!$J$2:$J$1999,EC_Transfers!$I$2:$I$1999)*1000,0)-K168</f>
        <v>1600</v>
      </c>
      <c r="O168" s="72">
        <f t="shared" si="11"/>
        <v>1600</v>
      </c>
      <c r="P168" t="s">
        <v>329</v>
      </c>
      <c r="Q168" t="b">
        <v>1</v>
      </c>
      <c r="R168" t="b">
        <v>0</v>
      </c>
      <c r="S168" s="70">
        <v>1300</v>
      </c>
      <c r="T168" s="70">
        <f t="shared" si="10"/>
        <v>50</v>
      </c>
    </row>
    <row r="169" spans="1:20" ht="15.75" hidden="1" thickTop="1" x14ac:dyDescent="0.25">
      <c r="A169">
        <v>4</v>
      </c>
      <c r="B169" t="s">
        <v>34</v>
      </c>
      <c r="C169" t="s">
        <v>8</v>
      </c>
      <c r="D169" t="s">
        <v>9</v>
      </c>
      <c r="E169">
        <f>_xlfn.XLOOKUP(A169,PeriodMap!$A$2:$A$45,PeriodMap!$B$2:$B$45)</f>
        <v>2029</v>
      </c>
      <c r="F169" t="s">
        <v>398</v>
      </c>
      <c r="G169" t="s">
        <v>404</v>
      </c>
      <c r="H169" t="s">
        <v>6</v>
      </c>
      <c r="I169">
        <f>IFERROR(_xlfn.XLOOKUP(_xlfn.CONCAT(B169,C169,D169,E169),EC_Transfers!$J$2:$J$1999,EC_Transfers!$G$2:$G$1999),0)</f>
        <v>0.59116684600000002</v>
      </c>
      <c r="J169">
        <f>IFERROR(_xlfn.XLOOKUP(_xlfn.CONCAT(B169,C169,D169,E169),EC_Transfers!$J$2:$J$1999,EC_Transfers!$H$2:$H$1999),0)</f>
        <v>3.5000000000000003E-2</v>
      </c>
      <c r="K169">
        <f>IFERROR(_xlfn.XLOOKUP(_xlfn.CONCAT(B169,C169,D169,2024),EC_Transfers!$J$2:$J$1999,EC_Transfers!$I$2:$I$1999)*1000,0)</f>
        <v>0</v>
      </c>
      <c r="M169">
        <f t="shared" si="9"/>
        <v>5.9116684600000005E-4</v>
      </c>
      <c r="N169" s="72">
        <f>IFERROR(_xlfn.XLOOKUP(_xlfn.CONCAT(B169,C169,D169,E169),EC_Transfers!$J$2:$J$1999,EC_Transfers!$I$2:$I$1999)*1000,0)-K169</f>
        <v>0</v>
      </c>
      <c r="O169" s="72">
        <f t="shared" si="11"/>
        <v>0</v>
      </c>
      <c r="P169" t="s">
        <v>329</v>
      </c>
      <c r="Q169" t="b">
        <v>1</v>
      </c>
      <c r="R169" t="b">
        <v>0</v>
      </c>
      <c r="S169" s="70">
        <v>3000</v>
      </c>
      <c r="T169" s="70">
        <f t="shared" si="10"/>
        <v>50</v>
      </c>
    </row>
    <row r="170" spans="1:20" ht="15.75" hidden="1" thickTop="1" x14ac:dyDescent="0.25">
      <c r="A170">
        <v>4</v>
      </c>
      <c r="B170" t="s">
        <v>34</v>
      </c>
      <c r="C170" t="s">
        <v>10</v>
      </c>
      <c r="D170" t="s">
        <v>12</v>
      </c>
      <c r="E170">
        <f>_xlfn.XLOOKUP(A170,PeriodMap!$A$2:$A$45,PeriodMap!$B$2:$B$45)</f>
        <v>2029</v>
      </c>
      <c r="F170" t="s">
        <v>398</v>
      </c>
      <c r="G170" t="s">
        <v>404</v>
      </c>
      <c r="H170" t="s">
        <v>6</v>
      </c>
      <c r="I170">
        <f>IFERROR(_xlfn.XLOOKUP(_xlfn.CONCAT(B170,C170,D170,E170),EC_Transfers!$J$2:$J$1999,EC_Transfers!$G$2:$G$1999),0)</f>
        <v>0.59116684600000002</v>
      </c>
      <c r="J170">
        <f>IFERROR(_xlfn.XLOOKUP(_xlfn.CONCAT(B170,C170,D170,E170),EC_Transfers!$J$2:$J$1999,EC_Transfers!$H$2:$H$1999),0)</f>
        <v>3.5000000000000003E-2</v>
      </c>
      <c r="K170">
        <f>IFERROR(_xlfn.XLOOKUP(_xlfn.CONCAT(B170,C170,D170,2024),EC_Transfers!$J$2:$J$1999,EC_Transfers!$I$2:$I$1999)*1000,0)</f>
        <v>22530</v>
      </c>
      <c r="M170">
        <f t="shared" si="9"/>
        <v>5.9116684600000005E-4</v>
      </c>
      <c r="N170" s="72">
        <f>IFERROR(_xlfn.XLOOKUP(_xlfn.CONCAT(B170,C170,D170,E170),EC_Transfers!$J$2:$J$1999,EC_Transfers!$I$2:$I$1999)*1000,0)-K170</f>
        <v>0</v>
      </c>
      <c r="O170" s="72">
        <f t="shared" si="11"/>
        <v>0</v>
      </c>
      <c r="P170" t="s">
        <v>329</v>
      </c>
      <c r="Q170" t="b">
        <v>1</v>
      </c>
      <c r="R170" t="b">
        <v>0</v>
      </c>
      <c r="S170" s="70">
        <v>1350</v>
      </c>
      <c r="T170" s="70">
        <f t="shared" si="10"/>
        <v>50</v>
      </c>
    </row>
    <row r="171" spans="1:20" ht="15.75" hidden="1" thickTop="1" x14ac:dyDescent="0.25">
      <c r="A171">
        <v>4</v>
      </c>
      <c r="B171" t="s">
        <v>34</v>
      </c>
      <c r="C171" t="s">
        <v>9</v>
      </c>
      <c r="D171" t="s">
        <v>11</v>
      </c>
      <c r="E171">
        <f>_xlfn.XLOOKUP(A171,PeriodMap!$A$2:$A$45,PeriodMap!$B$2:$B$45)</f>
        <v>2029</v>
      </c>
      <c r="F171" t="s">
        <v>398</v>
      </c>
      <c r="G171" t="s">
        <v>404</v>
      </c>
      <c r="H171" t="s">
        <v>6</v>
      </c>
      <c r="I171">
        <f>IFERROR(_xlfn.XLOOKUP(_xlfn.CONCAT(B171,C171,D171,E171),EC_Transfers!$J$2:$J$1999,EC_Transfers!$G$2:$G$1999),0)</f>
        <v>0.59116684600000002</v>
      </c>
      <c r="J171">
        <f>IFERROR(_xlfn.XLOOKUP(_xlfn.CONCAT(B171,C171,D171,E171),EC_Transfers!$J$2:$J$1999,EC_Transfers!$H$2:$H$1999),0)</f>
        <v>3.5000000000000003E-2</v>
      </c>
      <c r="K171">
        <f>IFERROR(_xlfn.XLOOKUP(_xlfn.CONCAT(B171,C171,D171,2024),EC_Transfers!$J$2:$J$1999,EC_Transfers!$I$2:$I$1999)*1000,0)</f>
        <v>0</v>
      </c>
      <c r="M171">
        <f t="shared" si="9"/>
        <v>5.9116684600000005E-4</v>
      </c>
      <c r="N171" s="72">
        <f>IFERROR(_xlfn.XLOOKUP(_xlfn.CONCAT(B171,C171,D171,E171),EC_Transfers!$J$2:$J$1999,EC_Transfers!$I$2:$I$1999)*1000,0)-K171</f>
        <v>0</v>
      </c>
      <c r="O171" s="72">
        <f t="shared" si="11"/>
        <v>0</v>
      </c>
      <c r="P171" t="s">
        <v>329</v>
      </c>
      <c r="Q171" t="b">
        <v>1</v>
      </c>
      <c r="R171" t="b">
        <v>0</v>
      </c>
      <c r="S171" s="70">
        <v>2400</v>
      </c>
      <c r="T171" s="70">
        <f t="shared" si="10"/>
        <v>50</v>
      </c>
    </row>
    <row r="172" spans="1:20" ht="15.75" hidden="1" thickTop="1" x14ac:dyDescent="0.25">
      <c r="A172">
        <v>4</v>
      </c>
      <c r="B172" t="s">
        <v>34</v>
      </c>
      <c r="C172" t="s">
        <v>12</v>
      </c>
      <c r="D172" t="s">
        <v>10</v>
      </c>
      <c r="E172">
        <f>_xlfn.XLOOKUP(A172,PeriodMap!$A$2:$A$45,PeriodMap!$B$2:$B$45)</f>
        <v>2029</v>
      </c>
      <c r="F172" t="s">
        <v>398</v>
      </c>
      <c r="G172" t="s">
        <v>404</v>
      </c>
      <c r="H172" t="s">
        <v>6</v>
      </c>
      <c r="I172">
        <f>IFERROR(_xlfn.XLOOKUP(_xlfn.CONCAT(B172,C172,D172,E172),EC_Transfers!$J$2:$J$1999,EC_Transfers!$G$2:$G$1999),0)</f>
        <v>0.59116684600000002</v>
      </c>
      <c r="J172">
        <f>IFERROR(_xlfn.XLOOKUP(_xlfn.CONCAT(B172,C172,D172,E172),EC_Transfers!$J$2:$J$1999,EC_Transfers!$H$2:$H$1999),0)</f>
        <v>3.5000000000000003E-2</v>
      </c>
      <c r="K172">
        <f>IFERROR(_xlfn.XLOOKUP(_xlfn.CONCAT(B172,C172,D172,2024),EC_Transfers!$J$2:$J$1999,EC_Transfers!$I$2:$I$1999)*1000,0)</f>
        <v>19530</v>
      </c>
      <c r="M172">
        <f t="shared" si="9"/>
        <v>5.9116684600000005E-4</v>
      </c>
      <c r="N172" s="72">
        <f>IFERROR(_xlfn.XLOOKUP(_xlfn.CONCAT(B172,C172,D172,E172),EC_Transfers!$J$2:$J$1999,EC_Transfers!$I$2:$I$1999)*1000,0)-K172</f>
        <v>0</v>
      </c>
      <c r="O172" s="72">
        <f t="shared" si="11"/>
        <v>0</v>
      </c>
      <c r="P172" t="s">
        <v>329</v>
      </c>
      <c r="Q172" t="b">
        <v>1</v>
      </c>
      <c r="R172" t="b">
        <v>0</v>
      </c>
      <c r="S172" s="70">
        <v>1350</v>
      </c>
      <c r="T172" s="70">
        <f t="shared" si="10"/>
        <v>50</v>
      </c>
    </row>
    <row r="173" spans="1:20" ht="15.75" hidden="1" thickTop="1" x14ac:dyDescent="0.25">
      <c r="A173">
        <v>4</v>
      </c>
      <c r="B173" t="s">
        <v>34</v>
      </c>
      <c r="C173" t="s">
        <v>11</v>
      </c>
      <c r="D173" t="s">
        <v>9</v>
      </c>
      <c r="E173">
        <f>_xlfn.XLOOKUP(A173,PeriodMap!$A$2:$A$45,PeriodMap!$B$2:$B$45)</f>
        <v>2029</v>
      </c>
      <c r="F173" t="s">
        <v>398</v>
      </c>
      <c r="G173" t="s">
        <v>404</v>
      </c>
      <c r="H173" t="s">
        <v>6</v>
      </c>
      <c r="I173">
        <f>IFERROR(_xlfn.XLOOKUP(_xlfn.CONCAT(B173,C173,D173,E173),EC_Transfers!$J$2:$J$1999,EC_Transfers!$G$2:$G$1999),0)</f>
        <v>0.59116684600000002</v>
      </c>
      <c r="J173">
        <f>IFERROR(_xlfn.XLOOKUP(_xlfn.CONCAT(B173,C173,D173,E173),EC_Transfers!$J$2:$J$1999,EC_Transfers!$H$2:$H$1999),0)</f>
        <v>3.5000000000000003E-2</v>
      </c>
      <c r="K173">
        <f>IFERROR(_xlfn.XLOOKUP(_xlfn.CONCAT(B173,C173,D173,2024),EC_Transfers!$J$2:$J$1999,EC_Transfers!$I$2:$I$1999)*1000,0)</f>
        <v>0</v>
      </c>
      <c r="M173">
        <f t="shared" si="9"/>
        <v>5.9116684600000005E-4</v>
      </c>
      <c r="N173" s="72">
        <f>IFERROR(_xlfn.XLOOKUP(_xlfn.CONCAT(B173,C173,D173,E173),EC_Transfers!$J$2:$J$1999,EC_Transfers!$I$2:$I$1999)*1000,0)-K173</f>
        <v>0</v>
      </c>
      <c r="O173" s="72">
        <f t="shared" si="11"/>
        <v>0</v>
      </c>
      <c r="P173" t="s">
        <v>329</v>
      </c>
      <c r="Q173" t="b">
        <v>1</v>
      </c>
      <c r="R173" t="b">
        <v>0</v>
      </c>
      <c r="S173" s="70">
        <v>2400</v>
      </c>
      <c r="T173" s="70">
        <f t="shared" si="10"/>
        <v>50</v>
      </c>
    </row>
    <row r="174" spans="1:20" ht="15.75" hidden="1" thickTop="1" x14ac:dyDescent="0.25">
      <c r="A174">
        <v>4</v>
      </c>
      <c r="B174" t="s">
        <v>34</v>
      </c>
      <c r="C174" t="s">
        <v>8</v>
      </c>
      <c r="D174" t="s">
        <v>12</v>
      </c>
      <c r="E174">
        <f>_xlfn.XLOOKUP(A174,PeriodMap!$A$2:$A$45,PeriodMap!$B$2:$B$45)</f>
        <v>2029</v>
      </c>
      <c r="F174" t="s">
        <v>398</v>
      </c>
      <c r="G174" t="s">
        <v>404</v>
      </c>
      <c r="H174" t="s">
        <v>6</v>
      </c>
      <c r="I174">
        <f>IFERROR(_xlfn.XLOOKUP(_xlfn.CONCAT(B174,C174,D174,E174),EC_Transfers!$J$2:$J$1999,EC_Transfers!$G$2:$G$1999),0)</f>
        <v>0.59116684600000002</v>
      </c>
      <c r="J174">
        <f>IFERROR(_xlfn.XLOOKUP(_xlfn.CONCAT(B174,C174,D174,E174),EC_Transfers!$J$2:$J$1999,EC_Transfers!$H$2:$H$1999),0)</f>
        <v>3.5000000000000003E-2</v>
      </c>
      <c r="K174">
        <f>IFERROR(_xlfn.XLOOKUP(_xlfn.CONCAT(B174,C174,D174,2024),EC_Transfers!$J$2:$J$1999,EC_Transfers!$I$2:$I$1999)*1000,0)</f>
        <v>0</v>
      </c>
      <c r="M174">
        <f t="shared" si="9"/>
        <v>5.9116684600000005E-4</v>
      </c>
      <c r="N174" s="72">
        <f>IFERROR(_xlfn.XLOOKUP(_xlfn.CONCAT(B174,C174,D174,E174),EC_Transfers!$J$2:$J$1999,EC_Transfers!$I$2:$I$1999)*1000,0)-K174</f>
        <v>0</v>
      </c>
      <c r="O174" s="72">
        <f t="shared" si="11"/>
        <v>0</v>
      </c>
      <c r="P174" t="s">
        <v>329</v>
      </c>
      <c r="Q174" t="b">
        <v>1</v>
      </c>
      <c r="R174" t="b">
        <v>0</v>
      </c>
      <c r="S174" s="70">
        <v>1950</v>
      </c>
      <c r="T174" s="70">
        <f t="shared" si="10"/>
        <v>50</v>
      </c>
    </row>
    <row r="175" spans="1:20" ht="15.75" hidden="1" thickTop="1" x14ac:dyDescent="0.25">
      <c r="A175">
        <v>4</v>
      </c>
      <c r="B175" t="s">
        <v>34</v>
      </c>
      <c r="C175" t="s">
        <v>10</v>
      </c>
      <c r="D175" t="s">
        <v>11</v>
      </c>
      <c r="E175">
        <f>_xlfn.XLOOKUP(A175,PeriodMap!$A$2:$A$45,PeriodMap!$B$2:$B$45)</f>
        <v>2029</v>
      </c>
      <c r="F175" t="s">
        <v>398</v>
      </c>
      <c r="G175" t="s">
        <v>404</v>
      </c>
      <c r="H175" t="s">
        <v>6</v>
      </c>
      <c r="I175">
        <f>IFERROR(_xlfn.XLOOKUP(_xlfn.CONCAT(B175,C175,D175,E175),EC_Transfers!$J$2:$J$1999,EC_Transfers!$G$2:$G$1999),0)</f>
        <v>0.59116684600000002</v>
      </c>
      <c r="J175">
        <f>IFERROR(_xlfn.XLOOKUP(_xlfn.CONCAT(B175,C175,D175,E175),EC_Transfers!$J$2:$J$1999,EC_Transfers!$H$2:$H$1999),0)</f>
        <v>3.5000000000000003E-2</v>
      </c>
      <c r="K175">
        <f>IFERROR(_xlfn.XLOOKUP(_xlfn.CONCAT(B175,C175,D175,2024),EC_Transfers!$J$2:$J$1999,EC_Transfers!$I$2:$I$1999)*1000,0)</f>
        <v>21190</v>
      </c>
      <c r="M175">
        <f t="shared" si="9"/>
        <v>5.9116684600000005E-4</v>
      </c>
      <c r="N175" s="72">
        <f>IFERROR(_xlfn.XLOOKUP(_xlfn.CONCAT(B175,C175,D175,E175),EC_Transfers!$J$2:$J$1999,EC_Transfers!$I$2:$I$1999)*1000,0)-K175</f>
        <v>1600</v>
      </c>
      <c r="O175" s="72">
        <f t="shared" si="11"/>
        <v>1600</v>
      </c>
      <c r="P175" t="s">
        <v>329</v>
      </c>
      <c r="Q175" t="b">
        <v>1</v>
      </c>
      <c r="R175" t="b">
        <v>0</v>
      </c>
      <c r="S175" s="70">
        <v>1300</v>
      </c>
      <c r="T175" s="70">
        <f t="shared" si="10"/>
        <v>50</v>
      </c>
    </row>
    <row r="176" spans="1:20" ht="15.75" hidden="1" thickTop="1" x14ac:dyDescent="0.25">
      <c r="A176">
        <v>4</v>
      </c>
      <c r="B176" t="s">
        <v>34</v>
      </c>
      <c r="C176" t="s">
        <v>9</v>
      </c>
      <c r="D176" t="s">
        <v>8</v>
      </c>
      <c r="E176">
        <f>_xlfn.XLOOKUP(A176,PeriodMap!$A$2:$A$45,PeriodMap!$B$2:$B$45)</f>
        <v>2029</v>
      </c>
      <c r="F176" t="s">
        <v>398</v>
      </c>
      <c r="G176" t="s">
        <v>404</v>
      </c>
      <c r="H176" t="s">
        <v>6</v>
      </c>
      <c r="I176">
        <f>IFERROR(_xlfn.XLOOKUP(_xlfn.CONCAT(B176,C176,D176,E176),EC_Transfers!$J$2:$J$1999,EC_Transfers!$G$2:$G$1999),0)</f>
        <v>0.59116684600000002</v>
      </c>
      <c r="J176">
        <f>IFERROR(_xlfn.XLOOKUP(_xlfn.CONCAT(B176,C176,D176,E176),EC_Transfers!$J$2:$J$1999,EC_Transfers!$H$2:$H$1999),0)</f>
        <v>3.5000000000000003E-2</v>
      </c>
      <c r="K176">
        <f>IFERROR(_xlfn.XLOOKUP(_xlfn.CONCAT(B176,C176,D176,2024),EC_Transfers!$J$2:$J$1999,EC_Transfers!$I$2:$I$1999)*1000,0)</f>
        <v>0</v>
      </c>
      <c r="M176">
        <f t="shared" si="9"/>
        <v>5.9116684600000005E-4</v>
      </c>
      <c r="N176" s="72">
        <f>IFERROR(_xlfn.XLOOKUP(_xlfn.CONCAT(B176,C176,D176,E176),EC_Transfers!$J$2:$J$1999,EC_Transfers!$I$2:$I$1999)*1000,0)-K176</f>
        <v>0</v>
      </c>
      <c r="O176" s="72">
        <f t="shared" si="11"/>
        <v>0</v>
      </c>
      <c r="P176" t="s">
        <v>329</v>
      </c>
      <c r="Q176" t="b">
        <v>1</v>
      </c>
      <c r="R176" t="b">
        <v>0</v>
      </c>
      <c r="S176" s="70">
        <v>3000</v>
      </c>
      <c r="T176" s="70">
        <f t="shared" si="10"/>
        <v>50</v>
      </c>
    </row>
    <row r="177" spans="1:20" ht="15.75" hidden="1" thickTop="1" x14ac:dyDescent="0.25">
      <c r="A177">
        <v>4</v>
      </c>
      <c r="B177" t="s">
        <v>34</v>
      </c>
      <c r="C177" t="s">
        <v>12</v>
      </c>
      <c r="D177" t="s">
        <v>9</v>
      </c>
      <c r="E177">
        <f>_xlfn.XLOOKUP(A177,PeriodMap!$A$2:$A$45,PeriodMap!$B$2:$B$45)</f>
        <v>2029</v>
      </c>
      <c r="F177" t="s">
        <v>398</v>
      </c>
      <c r="G177" t="s">
        <v>404</v>
      </c>
      <c r="H177" t="s">
        <v>6</v>
      </c>
      <c r="I177">
        <f>IFERROR(_xlfn.XLOOKUP(_xlfn.CONCAT(B177,C177,D177,E177),EC_Transfers!$J$2:$J$1999,EC_Transfers!$G$2:$G$1999),0)</f>
        <v>0.59116684600000002</v>
      </c>
      <c r="J177">
        <f>IFERROR(_xlfn.XLOOKUP(_xlfn.CONCAT(B177,C177,D177,E177),EC_Transfers!$J$2:$J$1999,EC_Transfers!$H$2:$H$1999),0)</f>
        <v>3.5000000000000003E-2</v>
      </c>
      <c r="K177">
        <f>IFERROR(_xlfn.XLOOKUP(_xlfn.CONCAT(B177,C177,D177,2024),EC_Transfers!$J$2:$J$1999,EC_Transfers!$I$2:$I$1999)*1000,0)</f>
        <v>1500</v>
      </c>
      <c r="M177">
        <f t="shared" si="9"/>
        <v>5.9116684600000005E-4</v>
      </c>
      <c r="N177" s="72">
        <f>IFERROR(_xlfn.XLOOKUP(_xlfn.CONCAT(B177,C177,D177,E177),EC_Transfers!$J$2:$J$1999,EC_Transfers!$I$2:$I$1999)*1000,0)-K177</f>
        <v>0</v>
      </c>
      <c r="O177" s="72">
        <f t="shared" si="11"/>
        <v>0</v>
      </c>
      <c r="P177" t="s">
        <v>329</v>
      </c>
      <c r="Q177" t="b">
        <v>1</v>
      </c>
      <c r="R177" t="b">
        <v>0</v>
      </c>
      <c r="S177" s="70">
        <v>2150</v>
      </c>
      <c r="T177" s="70">
        <f t="shared" si="10"/>
        <v>50</v>
      </c>
    </row>
    <row r="178" spans="1:20" ht="15.75" hidden="1" thickTop="1" x14ac:dyDescent="0.25">
      <c r="A178">
        <v>4</v>
      </c>
      <c r="B178" t="s">
        <v>34</v>
      </c>
      <c r="C178" t="s">
        <v>11</v>
      </c>
      <c r="D178" t="s">
        <v>12</v>
      </c>
      <c r="E178">
        <f>_xlfn.XLOOKUP(A178,PeriodMap!$A$2:$A$45,PeriodMap!$B$2:$B$45)</f>
        <v>2029</v>
      </c>
      <c r="F178" t="s">
        <v>398</v>
      </c>
      <c r="G178" t="s">
        <v>404</v>
      </c>
      <c r="H178" t="s">
        <v>6</v>
      </c>
      <c r="I178">
        <f>IFERROR(_xlfn.XLOOKUP(_xlfn.CONCAT(B178,C178,D178,E178),EC_Transfers!$J$2:$J$1999,EC_Transfers!$G$2:$G$1999),0)</f>
        <v>0.59116684600000002</v>
      </c>
      <c r="J178">
        <f>IFERROR(_xlfn.XLOOKUP(_xlfn.CONCAT(B178,C178,D178,E178),EC_Transfers!$J$2:$J$1999,EC_Transfers!$H$2:$H$1999),0)</f>
        <v>3.5000000000000003E-2</v>
      </c>
      <c r="K178">
        <f>IFERROR(_xlfn.XLOOKUP(_xlfn.CONCAT(B178,C178,D178,2024),EC_Transfers!$J$2:$J$1999,EC_Transfers!$I$2:$I$1999)*1000,0)</f>
        <v>32570</v>
      </c>
      <c r="M178">
        <f t="shared" si="9"/>
        <v>5.9116684600000005E-4</v>
      </c>
      <c r="N178" s="72">
        <f>IFERROR(_xlfn.XLOOKUP(_xlfn.CONCAT(B178,C178,D178,E178),EC_Transfers!$J$2:$J$1999,EC_Transfers!$I$2:$I$1999)*1000,0)-K178</f>
        <v>14150</v>
      </c>
      <c r="O178" s="72">
        <f t="shared" si="11"/>
        <v>14150</v>
      </c>
      <c r="P178" t="s">
        <v>329</v>
      </c>
      <c r="Q178" t="b">
        <v>1</v>
      </c>
      <c r="R178" t="b">
        <v>0</v>
      </c>
      <c r="S178" s="70">
        <v>950</v>
      </c>
      <c r="T178" s="70">
        <f t="shared" si="10"/>
        <v>50</v>
      </c>
    </row>
    <row r="179" spans="1:20" ht="15.75" hidden="1" thickTop="1" x14ac:dyDescent="0.25">
      <c r="A179">
        <v>4</v>
      </c>
      <c r="B179" t="s">
        <v>34</v>
      </c>
      <c r="C179" t="s">
        <v>8</v>
      </c>
      <c r="D179" t="s">
        <v>11</v>
      </c>
      <c r="E179">
        <f>_xlfn.XLOOKUP(A179,PeriodMap!$A$2:$A$45,PeriodMap!$B$2:$B$45)</f>
        <v>2029</v>
      </c>
      <c r="F179" t="s">
        <v>398</v>
      </c>
      <c r="G179" t="s">
        <v>404</v>
      </c>
      <c r="H179" t="s">
        <v>6</v>
      </c>
      <c r="I179">
        <f>IFERROR(_xlfn.XLOOKUP(_xlfn.CONCAT(B179,C179,D179,E179),EC_Transfers!$J$2:$J$1999,EC_Transfers!$G$2:$G$1999),0)</f>
        <v>0.59116684600000002</v>
      </c>
      <c r="J179">
        <f>IFERROR(_xlfn.XLOOKUP(_xlfn.CONCAT(B179,C179,D179,E179),EC_Transfers!$J$2:$J$1999,EC_Transfers!$H$2:$H$1999),0)</f>
        <v>3.5000000000000003E-2</v>
      </c>
      <c r="K179" s="70">
        <f>IFERROR(_xlfn.XLOOKUP(_xlfn.CONCAT(B179,C179,D179,2024),EC_Transfers!$J$2:$J$1999,EC_Transfers!$I$2:$I$1999)*1000,0)-3752</f>
        <v>16178</v>
      </c>
      <c r="M179">
        <f t="shared" si="9"/>
        <v>5.9116684600000005E-4</v>
      </c>
      <c r="N179" s="72">
        <f>IFERROR(_xlfn.XLOOKUP(_xlfn.CONCAT(B179,C179,D179,E179),EC_Transfers!$J$2:$J$1999,EC_Transfers!$I$2:$I$1999)*1000,0)-K179</f>
        <v>8942</v>
      </c>
      <c r="O179" s="72">
        <f t="shared" si="11"/>
        <v>8942</v>
      </c>
      <c r="P179" t="s">
        <v>329</v>
      </c>
      <c r="Q179" t="b">
        <v>1</v>
      </c>
      <c r="R179" t="b">
        <v>0</v>
      </c>
      <c r="S179" s="70">
        <v>1150</v>
      </c>
      <c r="T179" s="70">
        <f t="shared" si="10"/>
        <v>50</v>
      </c>
    </row>
    <row r="180" spans="1:20" ht="15.75" hidden="1" thickTop="1" x14ac:dyDescent="0.25">
      <c r="A180">
        <v>4</v>
      </c>
      <c r="B180" t="s">
        <v>34</v>
      </c>
      <c r="C180" t="s">
        <v>10</v>
      </c>
      <c r="D180" t="s">
        <v>8</v>
      </c>
      <c r="E180">
        <f>_xlfn.XLOOKUP(A180,PeriodMap!$A$2:$A$45,PeriodMap!$B$2:$B$45)</f>
        <v>2029</v>
      </c>
      <c r="F180" t="s">
        <v>398</v>
      </c>
      <c r="G180" t="s">
        <v>404</v>
      </c>
      <c r="H180" t="s">
        <v>6</v>
      </c>
      <c r="I180">
        <f>IFERROR(_xlfn.XLOOKUP(_xlfn.CONCAT(B180,C180,D180,E180),EC_Transfers!$J$2:$J$1999,EC_Transfers!$G$2:$G$1999),0)</f>
        <v>0.59116684600000002</v>
      </c>
      <c r="J180">
        <f>IFERROR(_xlfn.XLOOKUP(_xlfn.CONCAT(B180,C180,D180,E180),EC_Transfers!$J$2:$J$1999,EC_Transfers!$H$2:$H$1999),0)</f>
        <v>3.5000000000000003E-2</v>
      </c>
      <c r="K180">
        <f>IFERROR(_xlfn.XLOOKUP(_xlfn.CONCAT(B180,C180,D180,2024),EC_Transfers!$J$2:$J$1999,EC_Transfers!$I$2:$I$1999)*1000,0)</f>
        <v>7830</v>
      </c>
      <c r="M180">
        <f t="shared" si="9"/>
        <v>5.9116684600000005E-4</v>
      </c>
      <c r="N180" s="72">
        <f>IFERROR(_xlfn.XLOOKUP(_xlfn.CONCAT(B180,C180,D180,E180),EC_Transfers!$J$2:$J$1999,EC_Transfers!$I$2:$I$1999)*1000,0)-K180</f>
        <v>0</v>
      </c>
      <c r="O180" s="72">
        <f t="shared" si="11"/>
        <v>0</v>
      </c>
      <c r="P180" t="s">
        <v>329</v>
      </c>
      <c r="Q180" t="b">
        <v>1</v>
      </c>
      <c r="R180" t="b">
        <v>0</v>
      </c>
      <c r="S180" s="70">
        <v>1600</v>
      </c>
      <c r="T180" s="70">
        <f t="shared" si="10"/>
        <v>50</v>
      </c>
    </row>
    <row r="181" spans="1:20" s="19" customFormat="1" ht="15.75" hidden="1" thickTop="1" x14ac:dyDescent="0.25">
      <c r="A181" s="19">
        <v>4</v>
      </c>
      <c r="B181" s="19" t="s">
        <v>34</v>
      </c>
      <c r="C181" s="19" t="s">
        <v>9</v>
      </c>
      <c r="D181" s="19" t="s">
        <v>10</v>
      </c>
      <c r="E181">
        <f>_xlfn.XLOOKUP(A181,PeriodMap!$A$2:$A$45,PeriodMap!$B$2:$B$45)</f>
        <v>2029</v>
      </c>
      <c r="F181" s="19" t="s">
        <v>398</v>
      </c>
      <c r="G181" s="19" t="s">
        <v>404</v>
      </c>
      <c r="H181" s="19" t="s">
        <v>6</v>
      </c>
      <c r="I181" s="19">
        <f>IFERROR(_xlfn.XLOOKUP(_xlfn.CONCAT(B181,C181,D181,E181),EC_Transfers!$J$2:$J$1999,EC_Transfers!$G$2:$G$1999),0)</f>
        <v>0.59116684600000002</v>
      </c>
      <c r="J181" s="19">
        <f>IFERROR(_xlfn.XLOOKUP(_xlfn.CONCAT(B181,C181,D181,E181),EC_Transfers!$J$2:$J$1999,EC_Transfers!$H$2:$H$1999),0)</f>
        <v>3.5000000000000003E-2</v>
      </c>
      <c r="K181" s="71">
        <f>IFERROR(_xlfn.XLOOKUP(_xlfn.CONCAT(B181,C181,D181,2024),EC_Transfers!$J$2:$J$1999,EC_Transfers!$I$2:$I$1999)*1000,0)-90</f>
        <v>2860</v>
      </c>
      <c r="L181" s="90"/>
      <c r="M181" s="19">
        <f t="shared" si="9"/>
        <v>5.9116684600000005E-4</v>
      </c>
      <c r="N181" s="73">
        <f>IFERROR(_xlfn.XLOOKUP(_xlfn.CONCAT(B181,C181,D181,E181),EC_Transfers!$J$2:$J$1999,EC_Transfers!$I$2:$I$1999)*1000,0)-K181</f>
        <v>690</v>
      </c>
      <c r="O181" s="73">
        <f t="shared" si="11"/>
        <v>690</v>
      </c>
      <c r="P181" s="19" t="s">
        <v>329</v>
      </c>
      <c r="Q181" s="19" t="b">
        <v>1</v>
      </c>
      <c r="R181" s="19" t="b">
        <v>0</v>
      </c>
      <c r="S181" s="71">
        <v>1350</v>
      </c>
      <c r="T181" s="71">
        <f t="shared" si="10"/>
        <v>50</v>
      </c>
    </row>
    <row r="182" spans="1:20" ht="15.75" hidden="1" thickTop="1" x14ac:dyDescent="0.25">
      <c r="A182">
        <v>4</v>
      </c>
      <c r="B182" t="s">
        <v>33</v>
      </c>
      <c r="C182" t="s">
        <v>10</v>
      </c>
      <c r="D182" t="s">
        <v>10</v>
      </c>
      <c r="E182">
        <f>_xlfn.XLOOKUP(A182,PeriodMap!$A$2:$A$45,PeriodMap!$B$2:$B$45)</f>
        <v>2029</v>
      </c>
      <c r="F182" t="s">
        <v>398</v>
      </c>
      <c r="G182" t="s">
        <v>406</v>
      </c>
      <c r="H182" t="s">
        <v>6</v>
      </c>
      <c r="I182">
        <f>IFERROR(_xlfn.XLOOKUP(_xlfn.CONCAT(B182,C182,D182,E182),EC_Transfers!$J$2:$J$1999,EC_Transfers!$G$2:$G$1999),0)</f>
        <v>1037.062833</v>
      </c>
      <c r="J182">
        <f>IFERROR(_xlfn.XLOOKUP(_xlfn.CONCAT(B182,C182,D182,E182),EC_Transfers!$J$2:$J$1999,EC_Transfers!$H$2:$H$1999),0)</f>
        <v>2E-3</v>
      </c>
      <c r="K182">
        <f>IFERROR(_xlfn.XLOOKUP(_xlfn.CONCAT(B182,C182,D182,2024),EC_Transfers!$J$2:$J$1999,EC_Transfers!$I$2:$I$1999)*1000,0)</f>
        <v>-1000</v>
      </c>
      <c r="M182">
        <f>I182/CarriersTech_characteristics!$G$2/Conversions!$D$2</f>
        <v>2.169689925437984E-4</v>
      </c>
      <c r="N182">
        <v>0</v>
      </c>
      <c r="O182" t="s">
        <v>336</v>
      </c>
      <c r="P182" t="s">
        <v>329</v>
      </c>
      <c r="Q182" t="b">
        <v>1</v>
      </c>
      <c r="R182" t="b">
        <v>0</v>
      </c>
      <c r="S182" s="70">
        <v>500</v>
      </c>
      <c r="T182" s="94" t="s">
        <v>329</v>
      </c>
    </row>
    <row r="183" spans="1:20" ht="15.75" hidden="1" thickTop="1" x14ac:dyDescent="0.25">
      <c r="A183">
        <v>4</v>
      </c>
      <c r="B183" t="s">
        <v>33</v>
      </c>
      <c r="C183" t="s">
        <v>11</v>
      </c>
      <c r="D183" t="s">
        <v>11</v>
      </c>
      <c r="E183">
        <f>_xlfn.XLOOKUP(A183,PeriodMap!$A$2:$A$45,PeriodMap!$B$2:$B$45)</f>
        <v>2029</v>
      </c>
      <c r="F183" t="s">
        <v>398</v>
      </c>
      <c r="G183" t="s">
        <v>406</v>
      </c>
      <c r="H183" t="s">
        <v>6</v>
      </c>
      <c r="I183">
        <f>IFERROR(_xlfn.XLOOKUP(_xlfn.CONCAT(B183,C183,D183,E183),EC_Transfers!$J$2:$J$1999,EC_Transfers!$G$2:$G$1999),0)</f>
        <v>1181.198887</v>
      </c>
      <c r="J183">
        <f>IFERROR(_xlfn.XLOOKUP(_xlfn.CONCAT(B183,C183,D183,E183),EC_Transfers!$J$2:$J$1999,EC_Transfers!$H$2:$H$1999),0)</f>
        <v>2E-3</v>
      </c>
      <c r="K183">
        <f>IFERROR(_xlfn.XLOOKUP(_xlfn.CONCAT(B183,C183,D183,2024),EC_Transfers!$J$2:$J$1999,EC_Transfers!$I$2:$I$1999)*1000,0)</f>
        <v>-1000</v>
      </c>
      <c r="M183">
        <f>I183/CarriersTech_characteristics!$G$2/Conversions!$D$2</f>
        <v>2.4712440206238299E-4</v>
      </c>
      <c r="N183">
        <v>0</v>
      </c>
      <c r="O183" t="s">
        <v>336</v>
      </c>
      <c r="P183" t="s">
        <v>329</v>
      </c>
      <c r="Q183" t="b">
        <v>1</v>
      </c>
      <c r="R183" t="b">
        <v>0</v>
      </c>
      <c r="S183" s="70">
        <v>500</v>
      </c>
      <c r="T183" s="94" t="s">
        <v>329</v>
      </c>
    </row>
    <row r="184" spans="1:20" ht="15.75" hidden="1" thickTop="1" x14ac:dyDescent="0.25">
      <c r="A184">
        <v>4</v>
      </c>
      <c r="B184" t="s">
        <v>33</v>
      </c>
      <c r="C184" t="s">
        <v>12</v>
      </c>
      <c r="D184" t="s">
        <v>12</v>
      </c>
      <c r="E184">
        <f>_xlfn.XLOOKUP(A184,PeriodMap!$A$2:$A$45,PeriodMap!$B$2:$B$45)</f>
        <v>2029</v>
      </c>
      <c r="F184" t="s">
        <v>398</v>
      </c>
      <c r="G184" t="s">
        <v>406</v>
      </c>
      <c r="H184" t="s">
        <v>6</v>
      </c>
      <c r="I184">
        <f>IFERROR(_xlfn.XLOOKUP(_xlfn.CONCAT(B184,C184,D184,E184),EC_Transfers!$J$2:$J$1999,EC_Transfers!$G$2:$G$1999),0)</f>
        <v>1037.062833</v>
      </c>
      <c r="J184">
        <f>IFERROR(_xlfn.XLOOKUP(_xlfn.CONCAT(B184,C184,D184,E184),EC_Transfers!$J$2:$J$1999,EC_Transfers!$H$2:$H$1999),0)</f>
        <v>2E-3</v>
      </c>
      <c r="K184">
        <f>IFERROR(_xlfn.XLOOKUP(_xlfn.CONCAT(B184,C184,D184,2024),EC_Transfers!$J$2:$J$1999,EC_Transfers!$I$2:$I$1999)*1000,0)</f>
        <v>-1000</v>
      </c>
      <c r="M184">
        <f>I184/CarriersTech_characteristics!$G$2/Conversions!$D$2</f>
        <v>2.169689925437984E-4</v>
      </c>
      <c r="N184">
        <v>0</v>
      </c>
      <c r="O184" t="s">
        <v>336</v>
      </c>
      <c r="P184" t="s">
        <v>329</v>
      </c>
      <c r="Q184" t="b">
        <v>1</v>
      </c>
      <c r="R184" t="b">
        <v>0</v>
      </c>
      <c r="S184" s="70">
        <v>500</v>
      </c>
      <c r="T184" s="94" t="s">
        <v>329</v>
      </c>
    </row>
    <row r="185" spans="1:20" ht="15.75" hidden="1" thickTop="1" x14ac:dyDescent="0.25">
      <c r="A185">
        <v>4</v>
      </c>
      <c r="B185" t="s">
        <v>33</v>
      </c>
      <c r="C185" t="s">
        <v>8</v>
      </c>
      <c r="D185" t="s">
        <v>8</v>
      </c>
      <c r="E185">
        <f>_xlfn.XLOOKUP(A185,PeriodMap!$A$2:$A$45,PeriodMap!$B$2:$B$45)</f>
        <v>2029</v>
      </c>
      <c r="F185" t="s">
        <v>398</v>
      </c>
      <c r="G185" t="s">
        <v>406</v>
      </c>
      <c r="H185" t="s">
        <v>6</v>
      </c>
      <c r="I185">
        <f>IFERROR(_xlfn.XLOOKUP(_xlfn.CONCAT(B185,C185,D185,E185),EC_Transfers!$J$2:$J$1999,EC_Transfers!$G$2:$G$1999),0)</f>
        <v>1037.062833</v>
      </c>
      <c r="J185">
        <f>IFERROR(_xlfn.XLOOKUP(_xlfn.CONCAT(B185,C185,D185,E185),EC_Transfers!$J$2:$J$1999,EC_Transfers!$H$2:$H$1999),0)</f>
        <v>2E-3</v>
      </c>
      <c r="K185">
        <f>IFERROR(_xlfn.XLOOKUP(_xlfn.CONCAT(B185,C185,D185,2024),EC_Transfers!$J$2:$J$1999,EC_Transfers!$I$2:$I$1999)*1000,0)</f>
        <v>-1000</v>
      </c>
      <c r="M185">
        <f>I185/CarriersTech_characteristics!$G$2/Conversions!$D$2</f>
        <v>2.169689925437984E-4</v>
      </c>
      <c r="N185">
        <v>0</v>
      </c>
      <c r="O185" t="s">
        <v>336</v>
      </c>
      <c r="P185" t="s">
        <v>329</v>
      </c>
      <c r="Q185" t="b">
        <v>1</v>
      </c>
      <c r="R185" t="b">
        <v>0</v>
      </c>
      <c r="S185" s="70">
        <v>500</v>
      </c>
      <c r="T185" s="94" t="s">
        <v>329</v>
      </c>
    </row>
    <row r="186" spans="1:20" s="19" customFormat="1" ht="15.75" hidden="1" thickTop="1" x14ac:dyDescent="0.25">
      <c r="A186" s="19">
        <v>4</v>
      </c>
      <c r="B186" s="19" t="s">
        <v>33</v>
      </c>
      <c r="C186" s="19" t="s">
        <v>9</v>
      </c>
      <c r="D186" s="19" t="s">
        <v>9</v>
      </c>
      <c r="E186">
        <f>_xlfn.XLOOKUP(A186,PeriodMap!$A$2:$A$45,PeriodMap!$B$2:$B$45)</f>
        <v>2029</v>
      </c>
      <c r="F186" s="19" t="s">
        <v>398</v>
      </c>
      <c r="G186" s="19" t="s">
        <v>406</v>
      </c>
      <c r="H186" s="19" t="s">
        <v>6</v>
      </c>
      <c r="I186" s="19">
        <f>IFERROR(_xlfn.XLOOKUP(_xlfn.CONCAT(B186,C186,D186,E186),EC_Transfers!$J$2:$J$1999,EC_Transfers!$G$2:$G$1999),0)</f>
        <v>892.8147841</v>
      </c>
      <c r="J186" s="19">
        <f>IFERROR(_xlfn.XLOOKUP(_xlfn.CONCAT(B186,C186,D186,E186),EC_Transfers!$J$2:$J$1999,EC_Transfers!$H$2:$H$1999),0)</f>
        <v>2E-3</v>
      </c>
      <c r="K186" s="19">
        <f>IFERROR(_xlfn.XLOOKUP(_xlfn.CONCAT(B186,C186,D186,2024),EC_Transfers!$J$2:$J$1999,EC_Transfers!$I$2:$I$1999)*1000,0)</f>
        <v>-1000</v>
      </c>
      <c r="L186" s="90"/>
      <c r="M186" s="19">
        <f>I186/CarriersTech_characteristics!$G$2/Conversions!$D$2</f>
        <v>1.8679015202388018E-4</v>
      </c>
      <c r="N186" s="19">
        <v>0</v>
      </c>
      <c r="O186" s="19" t="s">
        <v>336</v>
      </c>
      <c r="P186" s="19" t="s">
        <v>329</v>
      </c>
      <c r="Q186" s="19" t="b">
        <v>1</v>
      </c>
      <c r="R186" s="19" t="b">
        <v>0</v>
      </c>
      <c r="S186" s="71">
        <v>500</v>
      </c>
      <c r="T186" s="95" t="s">
        <v>329</v>
      </c>
    </row>
    <row r="187" spans="1:20" ht="15.75" hidden="1" thickTop="1" x14ac:dyDescent="0.25">
      <c r="A187">
        <v>4</v>
      </c>
      <c r="B187" t="s">
        <v>33</v>
      </c>
      <c r="C187" t="s">
        <v>10</v>
      </c>
      <c r="D187" t="s">
        <v>11</v>
      </c>
      <c r="E187">
        <f>_xlfn.XLOOKUP(A187,PeriodMap!$A$2:$A$45,PeriodMap!$B$2:$B$45)</f>
        <v>2029</v>
      </c>
      <c r="F187" t="s">
        <v>398</v>
      </c>
      <c r="G187" t="s">
        <v>404</v>
      </c>
      <c r="H187" t="s">
        <v>6</v>
      </c>
      <c r="I187">
        <f>IFERROR(_xlfn.XLOOKUP(_xlfn.CONCAT(B187,C187,D187,E187),EC_Transfers!$J$2:$J$1999,EC_Transfers!$G$2:$G$1999),0)</f>
        <v>2399.6</v>
      </c>
      <c r="J187">
        <f>IFERROR(_xlfn.XLOOKUP(_xlfn.CONCAT(B187,C187,D187,E187),EC_Transfers!$J$2:$J$1999,EC_Transfers!$H$2:$H$1999),0)</f>
        <v>8.0000000000000002E-3</v>
      </c>
      <c r="K187">
        <f>IFERROR(_xlfn.XLOOKUP(_xlfn.CONCAT(B187,C187,D187,2024),EC_Transfers!$J$2:$J$1999,EC_Transfers!$I$2:$I$1999)*1000,0)</f>
        <v>-1000</v>
      </c>
      <c r="M187">
        <f>I187/CarriersTech_characteristics!$G$2/Conversions!$D$2</f>
        <v>5.0203206396087145E-4</v>
      </c>
      <c r="N187">
        <f>IFERROR(_xlfn.XLOOKUP(_xlfn.CONCAT(B187,C187,D187,E187+1),EC_Transfers!$J$2:$J$1999,EC_Transfers!$I$2:$I$1999)*1000,0)-IFERROR(_xlfn.XLOOKUP(_xlfn.CONCAT(B187,C187,D187,2024),EC_Transfers!$J$2:$J$1999,EC_Transfers!$I$2:$I$1999)*1000,0)</f>
        <v>0</v>
      </c>
      <c r="O187" t="s">
        <v>336</v>
      </c>
      <c r="P187" t="s">
        <v>329</v>
      </c>
      <c r="Q187" t="b">
        <v>1</v>
      </c>
      <c r="R187" t="b">
        <v>0</v>
      </c>
      <c r="S187" s="7">
        <v>1300</v>
      </c>
      <c r="T187" s="94" t="s">
        <v>329</v>
      </c>
    </row>
    <row r="188" spans="1:20" ht="15.75" hidden="1" thickTop="1" x14ac:dyDescent="0.25">
      <c r="A188">
        <v>4</v>
      </c>
      <c r="B188" t="s">
        <v>33</v>
      </c>
      <c r="C188" t="s">
        <v>10</v>
      </c>
      <c r="D188" t="s">
        <v>12</v>
      </c>
      <c r="E188">
        <f>_xlfn.XLOOKUP(A188,PeriodMap!$A$2:$A$45,PeriodMap!$B$2:$B$45)</f>
        <v>2029</v>
      </c>
      <c r="F188" t="s">
        <v>398</v>
      </c>
      <c r="G188" t="s">
        <v>404</v>
      </c>
      <c r="H188" t="s">
        <v>6</v>
      </c>
      <c r="I188">
        <f>IFERROR(_xlfn.XLOOKUP(_xlfn.CONCAT(B188,C188,D188,E188),EC_Transfers!$J$2:$J$1999,EC_Transfers!$G$2:$G$1999),0)</f>
        <v>2497.6</v>
      </c>
      <c r="J188">
        <f>IFERROR(_xlfn.XLOOKUP(_xlfn.CONCAT(B188,C188,D188,E188),EC_Transfers!$J$2:$J$1999,EC_Transfers!$H$2:$H$1999),0)</f>
        <v>8.0000000000000002E-3</v>
      </c>
      <c r="K188">
        <f>IFERROR(_xlfn.XLOOKUP(_xlfn.CONCAT(B188,C188,D188,2024),EC_Transfers!$J$2:$J$1999,EC_Transfers!$I$2:$I$1999)*1000,0)</f>
        <v>-1000</v>
      </c>
      <c r="M188">
        <f>I188/CarriersTech_characteristics!$G$2/Conversions!$D$2</f>
        <v>5.2253512374923847E-4</v>
      </c>
      <c r="N188">
        <f>IFERROR(_xlfn.XLOOKUP(_xlfn.CONCAT(B188,C188,D188,E188+1),EC_Transfers!$J$2:$J$1999,EC_Transfers!$I$2:$I$1999)*1000,0)-IFERROR(_xlfn.XLOOKUP(_xlfn.CONCAT(B188,C188,D188,2024),EC_Transfers!$J$2:$J$1999,EC_Transfers!$I$2:$I$1999)*1000,0)</f>
        <v>0</v>
      </c>
      <c r="O188" t="s">
        <v>336</v>
      </c>
      <c r="P188" t="s">
        <v>329</v>
      </c>
      <c r="Q188" t="b">
        <v>1</v>
      </c>
      <c r="R188" t="b">
        <v>0</v>
      </c>
      <c r="S188" s="7">
        <v>1350</v>
      </c>
      <c r="T188" s="94" t="s">
        <v>329</v>
      </c>
    </row>
    <row r="189" spans="1:20" ht="15.75" hidden="1" thickTop="1" x14ac:dyDescent="0.25">
      <c r="A189">
        <v>4</v>
      </c>
      <c r="B189" t="s">
        <v>33</v>
      </c>
      <c r="C189" t="s">
        <v>10</v>
      </c>
      <c r="D189" t="s">
        <v>8</v>
      </c>
      <c r="E189">
        <f>_xlfn.XLOOKUP(A189,PeriodMap!$A$2:$A$45,PeriodMap!$B$2:$B$45)</f>
        <v>2029</v>
      </c>
      <c r="F189" t="s">
        <v>398</v>
      </c>
      <c r="G189" t="s">
        <v>404</v>
      </c>
      <c r="H189" t="s">
        <v>6</v>
      </c>
      <c r="I189">
        <f>IFERROR(_xlfn.XLOOKUP(_xlfn.CONCAT(B189,C189,D189,E189),EC_Transfers!$J$2:$J$1999,EC_Transfers!$G$2:$G$1999),0)</f>
        <v>2822.3909950000002</v>
      </c>
      <c r="J189">
        <f>IFERROR(_xlfn.XLOOKUP(_xlfn.CONCAT(B189,C189,D189,E189),EC_Transfers!$J$2:$J$1999,EC_Transfers!$H$2:$H$1999),0)</f>
        <v>8.0000000000000002E-3</v>
      </c>
      <c r="K189">
        <f>IFERROR(_xlfn.XLOOKUP(_xlfn.CONCAT(B189,C189,D189,2024),EC_Transfers!$J$2:$J$1999,EC_Transfers!$I$2:$I$1999)*1000,0)</f>
        <v>-1000</v>
      </c>
      <c r="M189">
        <f>I189/CarriersTech_characteristics!$G$2/Conversions!$D$2</f>
        <v>5.9048623792483238E-4</v>
      </c>
      <c r="N189">
        <f>IFERROR(_xlfn.XLOOKUP(_xlfn.CONCAT(B189,C189,D189,E189+1),EC_Transfers!$J$2:$J$1999,EC_Transfers!$I$2:$I$1999)*1000,0)-IFERROR(_xlfn.XLOOKUP(_xlfn.CONCAT(B189,C189,D189,2024),EC_Transfers!$J$2:$J$1999,EC_Transfers!$I$2:$I$1999)*1000,0)</f>
        <v>0</v>
      </c>
      <c r="O189" t="s">
        <v>336</v>
      </c>
      <c r="P189" t="s">
        <v>329</v>
      </c>
      <c r="Q189" t="b">
        <v>1</v>
      </c>
      <c r="R189" t="b">
        <v>0</v>
      </c>
      <c r="S189" s="7">
        <v>1600</v>
      </c>
      <c r="T189" s="94" t="s">
        <v>329</v>
      </c>
    </row>
    <row r="190" spans="1:20" ht="15.75" hidden="1" thickTop="1" x14ac:dyDescent="0.25">
      <c r="A190">
        <v>4</v>
      </c>
      <c r="B190" t="s">
        <v>33</v>
      </c>
      <c r="C190" t="s">
        <v>10</v>
      </c>
      <c r="D190" t="s">
        <v>9</v>
      </c>
      <c r="E190">
        <f>_xlfn.XLOOKUP(A190,PeriodMap!$A$2:$A$45,PeriodMap!$B$2:$B$45)</f>
        <v>2029</v>
      </c>
      <c r="F190" t="s">
        <v>398</v>
      </c>
      <c r="G190" t="s">
        <v>404</v>
      </c>
      <c r="H190" t="s">
        <v>6</v>
      </c>
      <c r="I190">
        <f>IFERROR(_xlfn.XLOOKUP(_xlfn.CONCAT(B190,C190,D190,E190),EC_Transfers!$J$2:$J$1999,EC_Transfers!$G$2:$G$1999),0)</f>
        <v>2497.6</v>
      </c>
      <c r="J190">
        <f>IFERROR(_xlfn.XLOOKUP(_xlfn.CONCAT(B190,C190,D190,E190),EC_Transfers!$J$2:$J$1999,EC_Transfers!$H$2:$H$1999),0)</f>
        <v>8.0000000000000002E-3</v>
      </c>
      <c r="K190">
        <f>IFERROR(_xlfn.XLOOKUP(_xlfn.CONCAT(B190,C190,D190,2024),EC_Transfers!$J$2:$J$1999,EC_Transfers!$I$2:$I$1999)*1000,0)</f>
        <v>-1000</v>
      </c>
      <c r="M190">
        <f>I190/CarriersTech_characteristics!$G$2/Conversions!$D$2</f>
        <v>5.2253512374923847E-4</v>
      </c>
      <c r="N190">
        <f>IFERROR(_xlfn.XLOOKUP(_xlfn.CONCAT(B190,C190,D190,E190+1),EC_Transfers!$J$2:$J$1999,EC_Transfers!$I$2:$I$1999)*1000,0)-IFERROR(_xlfn.XLOOKUP(_xlfn.CONCAT(B190,C190,D190,2024),EC_Transfers!$J$2:$J$1999,EC_Transfers!$I$2:$I$1999)*1000,0)</f>
        <v>0</v>
      </c>
      <c r="O190" t="s">
        <v>336</v>
      </c>
      <c r="P190" t="s">
        <v>329</v>
      </c>
      <c r="Q190" t="b">
        <v>1</v>
      </c>
      <c r="R190" t="b">
        <v>0</v>
      </c>
      <c r="S190" s="7">
        <v>1350</v>
      </c>
      <c r="T190" s="94" t="s">
        <v>329</v>
      </c>
    </row>
    <row r="191" spans="1:20" ht="15.75" hidden="1" thickTop="1" x14ac:dyDescent="0.25">
      <c r="A191">
        <v>4</v>
      </c>
      <c r="B191" t="s">
        <v>33</v>
      </c>
      <c r="C191" t="s">
        <v>11</v>
      </c>
      <c r="D191" t="s">
        <v>12</v>
      </c>
      <c r="E191">
        <f>_xlfn.XLOOKUP(A191,PeriodMap!$A$2:$A$45,PeriodMap!$B$2:$B$45)</f>
        <v>2029</v>
      </c>
      <c r="F191" t="s">
        <v>398</v>
      </c>
      <c r="G191" t="s">
        <v>404</v>
      </c>
      <c r="H191" t="s">
        <v>6</v>
      </c>
      <c r="I191">
        <f>IFERROR(_xlfn.XLOOKUP(_xlfn.CONCAT(B191,C191,D191,E191),EC_Transfers!$J$2:$J$1999,EC_Transfers!$G$2:$G$1999),0)</f>
        <v>1986.5124410000001</v>
      </c>
      <c r="J191">
        <f>IFERROR(_xlfn.XLOOKUP(_xlfn.CONCAT(B191,C191,D191,E191),EC_Transfers!$J$2:$J$1999,EC_Transfers!$H$2:$H$1999),0)</f>
        <v>8.0000000000000002E-3</v>
      </c>
      <c r="K191">
        <f>IFERROR(_xlfn.XLOOKUP(_xlfn.CONCAT(B191,C191,D191,2024),EC_Transfers!$J$2:$J$1999,EC_Transfers!$I$2:$I$1999)*1000,0)</f>
        <v>-1000</v>
      </c>
      <c r="M191">
        <f>I191/CarriersTech_characteristics!$G$2/Conversions!$D$2</f>
        <v>4.1560799334854938E-4</v>
      </c>
      <c r="N191">
        <f>IFERROR(_xlfn.XLOOKUP(_xlfn.CONCAT(B191,C191,D191,E191+1),EC_Transfers!$J$2:$J$1999,EC_Transfers!$I$2:$I$1999)*1000,0)-IFERROR(_xlfn.XLOOKUP(_xlfn.CONCAT(B191,C191,D191,2024),EC_Transfers!$J$2:$J$1999,EC_Transfers!$I$2:$I$1999)*1000,0)</f>
        <v>0</v>
      </c>
      <c r="O191" t="s">
        <v>336</v>
      </c>
      <c r="P191" t="s">
        <v>329</v>
      </c>
      <c r="Q191" t="b">
        <v>1</v>
      </c>
      <c r="R191" t="b">
        <v>0</v>
      </c>
      <c r="S191" s="7">
        <v>950</v>
      </c>
      <c r="T191" s="94" t="s">
        <v>329</v>
      </c>
    </row>
    <row r="192" spans="1:20" ht="15.75" hidden="1" thickTop="1" x14ac:dyDescent="0.25">
      <c r="A192">
        <v>4</v>
      </c>
      <c r="B192" t="s">
        <v>33</v>
      </c>
      <c r="C192" t="s">
        <v>11</v>
      </c>
      <c r="D192" t="s">
        <v>8</v>
      </c>
      <c r="E192">
        <f>_xlfn.XLOOKUP(A192,PeriodMap!$A$2:$A$45,PeriodMap!$B$2:$B$45)</f>
        <v>2029</v>
      </c>
      <c r="F192" t="s">
        <v>398</v>
      </c>
      <c r="G192" t="s">
        <v>404</v>
      </c>
      <c r="H192" t="s">
        <v>6</v>
      </c>
      <c r="I192">
        <f>IFERROR(_xlfn.XLOOKUP(_xlfn.CONCAT(B192,C192,D192,E192),EC_Transfers!$J$2:$J$1999,EC_Transfers!$G$2:$G$1999),0)</f>
        <v>2160.3000000000002</v>
      </c>
      <c r="J192">
        <f>IFERROR(_xlfn.XLOOKUP(_xlfn.CONCAT(B192,C192,D192,E192),EC_Transfers!$J$2:$J$1999,EC_Transfers!$H$2:$H$1999),0)</f>
        <v>8.0000000000000002E-3</v>
      </c>
      <c r="K192">
        <f>IFERROR(_xlfn.XLOOKUP(_xlfn.CONCAT(B192,C192,D192,2024),EC_Transfers!$J$2:$J$1999,EC_Transfers!$I$2:$I$1999)*1000,0)</f>
        <v>-1000</v>
      </c>
      <c r="M192">
        <f>I192/CarriersTech_characteristics!$G$2/Conversions!$D$2</f>
        <v>4.5196693939601225E-4</v>
      </c>
      <c r="N192">
        <f>IFERROR(_xlfn.XLOOKUP(_xlfn.CONCAT(B192,C192,D192,E192+1),EC_Transfers!$J$2:$J$1999,EC_Transfers!$I$2:$I$1999)*1000,0)-IFERROR(_xlfn.XLOOKUP(_xlfn.CONCAT(B192,C192,D192,2024),EC_Transfers!$J$2:$J$1999,EC_Transfers!$I$2:$I$1999)*1000,0)</f>
        <v>0</v>
      </c>
      <c r="O192" t="s">
        <v>336</v>
      </c>
      <c r="P192" t="s">
        <v>329</v>
      </c>
      <c r="Q192" t="b">
        <v>1</v>
      </c>
      <c r="R192" t="b">
        <v>0</v>
      </c>
      <c r="S192" s="7">
        <v>1150</v>
      </c>
      <c r="T192" s="94" t="s">
        <v>329</v>
      </c>
    </row>
    <row r="193" spans="1:20" ht="15.75" hidden="1" thickTop="1" x14ac:dyDescent="0.25">
      <c r="A193">
        <v>4</v>
      </c>
      <c r="B193" t="s">
        <v>33</v>
      </c>
      <c r="C193" t="s">
        <v>11</v>
      </c>
      <c r="D193" t="s">
        <v>9</v>
      </c>
      <c r="E193">
        <f>_xlfn.XLOOKUP(A193,PeriodMap!$A$2:$A$45,PeriodMap!$B$2:$B$45)</f>
        <v>2029</v>
      </c>
      <c r="F193" t="s">
        <v>398</v>
      </c>
      <c r="G193" t="s">
        <v>404</v>
      </c>
      <c r="H193" t="s">
        <v>6</v>
      </c>
      <c r="I193">
        <f>IFERROR(_xlfn.XLOOKUP(_xlfn.CONCAT(B193,C193,D193,E193),EC_Transfers!$J$2:$J$1999,EC_Transfers!$G$2:$G$1999),0)</f>
        <v>3969.7985429999999</v>
      </c>
      <c r="J193">
        <f>IFERROR(_xlfn.XLOOKUP(_xlfn.CONCAT(B193,C193,D193,E193),EC_Transfers!$J$2:$J$1999,EC_Transfers!$H$2:$H$1999),0)</f>
        <v>8.0000000000000002E-3</v>
      </c>
      <c r="K193">
        <f>IFERROR(_xlfn.XLOOKUP(_xlfn.CONCAT(B193,C193,D193,2024),EC_Transfers!$J$2:$J$1999,EC_Transfers!$I$2:$I$1999)*1000,0)</f>
        <v>-1000</v>
      </c>
      <c r="M193">
        <f>I193/CarriersTech_characteristics!$G$2/Conversions!$D$2</f>
        <v>8.3054098851939931E-4</v>
      </c>
      <c r="N193">
        <f>IFERROR(_xlfn.XLOOKUP(_xlfn.CONCAT(B193,C193,D193,E193+1),EC_Transfers!$J$2:$J$1999,EC_Transfers!$I$2:$I$1999)*1000,0)-IFERROR(_xlfn.XLOOKUP(_xlfn.CONCAT(B193,C193,D193,2024),EC_Transfers!$J$2:$J$1999,EC_Transfers!$I$2:$I$1999)*1000,0)</f>
        <v>0</v>
      </c>
      <c r="O193" t="s">
        <v>336</v>
      </c>
      <c r="P193" t="s">
        <v>329</v>
      </c>
      <c r="Q193" t="b">
        <v>1</v>
      </c>
      <c r="R193" t="b">
        <v>0</v>
      </c>
      <c r="S193" s="7">
        <v>2400</v>
      </c>
      <c r="T193" s="94" t="s">
        <v>329</v>
      </c>
    </row>
    <row r="194" spans="1:20" ht="15.75" hidden="1" thickTop="1" x14ac:dyDescent="0.25">
      <c r="A194">
        <v>4</v>
      </c>
      <c r="B194" t="s">
        <v>33</v>
      </c>
      <c r="C194" t="s">
        <v>12</v>
      </c>
      <c r="D194" t="s">
        <v>8</v>
      </c>
      <c r="E194">
        <f>_xlfn.XLOOKUP(A194,PeriodMap!$A$2:$A$45,PeriodMap!$B$2:$B$45)</f>
        <v>2029</v>
      </c>
      <c r="F194" t="s">
        <v>398</v>
      </c>
      <c r="G194" t="s">
        <v>404</v>
      </c>
      <c r="H194" t="s">
        <v>6</v>
      </c>
      <c r="I194">
        <f>IFERROR(_xlfn.XLOOKUP(_xlfn.CONCAT(B194,C194,D194,E194),EC_Transfers!$J$2:$J$1999,EC_Transfers!$G$2:$G$1999),0)</f>
        <v>3079.4524999999999</v>
      </c>
      <c r="J194">
        <f>IFERROR(_xlfn.XLOOKUP(_xlfn.CONCAT(B194,C194,D194,E194),EC_Transfers!$J$2:$J$1999,EC_Transfers!$H$2:$H$1999),0)</f>
        <v>8.0000000000000002E-3</v>
      </c>
      <c r="K194">
        <f>IFERROR(_xlfn.XLOOKUP(_xlfn.CONCAT(B194,C194,D194,2024),EC_Transfers!$J$2:$J$1999,EC_Transfers!$I$2:$I$1999)*1000,0)</f>
        <v>-1000</v>
      </c>
      <c r="M194">
        <f>I194/CarriersTech_characteristics!$G$2/Conversions!$D$2</f>
        <v>6.4426733390751201E-4</v>
      </c>
      <c r="N194">
        <f>IFERROR(_xlfn.XLOOKUP(_xlfn.CONCAT(B194,C194,D194,E194+1),EC_Transfers!$J$2:$J$1999,EC_Transfers!$I$2:$I$1999)*1000,0)-IFERROR(_xlfn.XLOOKUP(_xlfn.CONCAT(B194,C194,D194,2024),EC_Transfers!$J$2:$J$1999,EC_Transfers!$I$2:$I$1999)*1000,0)</f>
        <v>0</v>
      </c>
      <c r="O194" t="s">
        <v>336</v>
      </c>
      <c r="P194" t="s">
        <v>329</v>
      </c>
      <c r="Q194" t="b">
        <v>1</v>
      </c>
      <c r="R194" t="b">
        <v>0</v>
      </c>
      <c r="S194" s="7">
        <v>1950</v>
      </c>
      <c r="T194" s="94" t="s">
        <v>329</v>
      </c>
    </row>
    <row r="195" spans="1:20" ht="15.75" hidden="1" thickTop="1" x14ac:dyDescent="0.25">
      <c r="A195">
        <v>4</v>
      </c>
      <c r="B195" t="s">
        <v>33</v>
      </c>
      <c r="C195" t="s">
        <v>12</v>
      </c>
      <c r="D195" t="s">
        <v>9</v>
      </c>
      <c r="E195">
        <f>_xlfn.XLOOKUP(A195,PeriodMap!$A$2:$A$45,PeriodMap!$B$2:$B$45)</f>
        <v>2029</v>
      </c>
      <c r="F195" t="s">
        <v>398</v>
      </c>
      <c r="G195" t="s">
        <v>404</v>
      </c>
      <c r="H195" t="s">
        <v>6</v>
      </c>
      <c r="I195">
        <f>IFERROR(_xlfn.XLOOKUP(_xlfn.CONCAT(B195,C195,D195,E195),EC_Transfers!$J$2:$J$1999,EC_Transfers!$G$2:$G$1999),0)</f>
        <v>3756.190364</v>
      </c>
      <c r="J195">
        <f>IFERROR(_xlfn.XLOOKUP(_xlfn.CONCAT(B195,C195,D195,E195),EC_Transfers!$J$2:$J$1999,EC_Transfers!$H$2:$H$1999),0)</f>
        <v>8.0000000000000002E-3</v>
      </c>
      <c r="K195">
        <f>IFERROR(_xlfn.XLOOKUP(_xlfn.CONCAT(B195,C195,D195,2024),EC_Transfers!$J$2:$J$1999,EC_Transfers!$I$2:$I$1999)*1000,0)</f>
        <v>-1000</v>
      </c>
      <c r="M195">
        <f>I195/CarriersTech_characteristics!$G$2/Conversions!$D$2</f>
        <v>7.8585097560795862E-4</v>
      </c>
      <c r="N195">
        <f>IFERROR(_xlfn.XLOOKUP(_xlfn.CONCAT(B195,C195,D195,E195+1),EC_Transfers!$J$2:$J$1999,EC_Transfers!$I$2:$I$1999)*1000,0)-IFERROR(_xlfn.XLOOKUP(_xlfn.CONCAT(B195,C195,D195,2024),EC_Transfers!$J$2:$J$1999,EC_Transfers!$I$2:$I$1999)*1000,0)</f>
        <v>0</v>
      </c>
      <c r="O195" t="s">
        <v>336</v>
      </c>
      <c r="P195" t="s">
        <v>329</v>
      </c>
      <c r="Q195" t="b">
        <v>1</v>
      </c>
      <c r="R195" t="b">
        <v>0</v>
      </c>
      <c r="S195" s="7">
        <v>2150</v>
      </c>
      <c r="T195" s="94" t="s">
        <v>329</v>
      </c>
    </row>
    <row r="196" spans="1:20" s="19" customFormat="1" ht="15.75" hidden="1" thickTop="1" x14ac:dyDescent="0.25">
      <c r="A196" s="19">
        <v>4</v>
      </c>
      <c r="B196" s="19" t="s">
        <v>33</v>
      </c>
      <c r="C196" s="19" t="s">
        <v>8</v>
      </c>
      <c r="D196" s="19" t="s">
        <v>9</v>
      </c>
      <c r="E196">
        <f>_xlfn.XLOOKUP(A196,PeriodMap!$A$2:$A$45,PeriodMap!$B$2:$B$45)</f>
        <v>2029</v>
      </c>
      <c r="F196" s="19" t="s">
        <v>398</v>
      </c>
      <c r="G196" s="19" t="s">
        <v>404</v>
      </c>
      <c r="H196" s="19" t="s">
        <v>6</v>
      </c>
      <c r="I196" s="19">
        <f>IFERROR(_xlfn.XLOOKUP(_xlfn.CONCAT(B196,C196,D196,E196),EC_Transfers!$J$2:$J$1999,EC_Transfers!$G$2:$G$1999),0)</f>
        <v>4482.6948579999998</v>
      </c>
      <c r="J196" s="19">
        <f>IFERROR(_xlfn.XLOOKUP(_xlfn.CONCAT(B196,C196,D196,E196),EC_Transfers!$J$2:$J$1999,EC_Transfers!$H$2:$H$1999),0)</f>
        <v>8.0000000000000002E-3</v>
      </c>
      <c r="K196" s="19">
        <f>IFERROR(_xlfn.XLOOKUP(_xlfn.CONCAT(B196,C196,D196,2024),EC_Transfers!$J$2:$J$1999,EC_Transfers!$I$2:$I$1999)*1000,0)</f>
        <v>-1000</v>
      </c>
      <c r="L196" s="90"/>
      <c r="M196" s="19">
        <f>I196/CarriersTech_characteristics!$G$2/Conversions!$D$2</f>
        <v>9.378465376181555E-4</v>
      </c>
      <c r="N196" s="19">
        <f>IFERROR(_xlfn.XLOOKUP(_xlfn.CONCAT(B196,C196,D196,E196+1),EC_Transfers!$J$2:$J$1999,EC_Transfers!$I$2:$I$1999)*1000,0)-IFERROR(_xlfn.XLOOKUP(_xlfn.CONCAT(B196,C196,D196,2024),EC_Transfers!$J$2:$J$1999,EC_Transfers!$I$2:$I$1999)*1000,0)</f>
        <v>0</v>
      </c>
      <c r="O196" s="19" t="s">
        <v>336</v>
      </c>
      <c r="P196" s="19" t="s">
        <v>329</v>
      </c>
      <c r="Q196" s="19" t="b">
        <v>1</v>
      </c>
      <c r="R196" s="19" t="b">
        <v>0</v>
      </c>
      <c r="S196" s="91">
        <v>3000</v>
      </c>
      <c r="T196" s="95" t="s">
        <v>329</v>
      </c>
    </row>
    <row r="197" spans="1:20" ht="15.75" hidden="1" thickTop="1" x14ac:dyDescent="0.25">
      <c r="A197">
        <v>4</v>
      </c>
      <c r="B197" t="s">
        <v>33</v>
      </c>
      <c r="C197" t="s">
        <v>11</v>
      </c>
      <c r="D197" t="s">
        <v>10</v>
      </c>
      <c r="E197">
        <f>_xlfn.XLOOKUP(A197,PeriodMap!$A$2:$A$45,PeriodMap!$B$2:$B$45)</f>
        <v>2029</v>
      </c>
      <c r="F197" t="s">
        <v>398</v>
      </c>
      <c r="G197" t="s">
        <v>404</v>
      </c>
      <c r="H197" t="s">
        <v>6</v>
      </c>
      <c r="I197">
        <f>IFERROR(_xlfn.XLOOKUP(_xlfn.CONCAT(B197,C197,D197,E197),EC_Transfers!$J$2:$J$1999,EC_Transfers!$G$2:$G$1999),0)</f>
        <v>2399.6</v>
      </c>
      <c r="J197">
        <f>IFERROR(_xlfn.XLOOKUP(_xlfn.CONCAT(B197,C197,D197,E197),EC_Transfers!$J$2:$J$1999,EC_Transfers!$H$2:$H$1999),0)</f>
        <v>8.0000000000000002E-3</v>
      </c>
      <c r="K197">
        <f>IFERROR(_xlfn.XLOOKUP(_xlfn.CONCAT(B197,C197,D197,2024),EC_Transfers!$J$2:$J$1999,EC_Transfers!$I$2:$I$1999)*1000,0)</f>
        <v>-1000</v>
      </c>
      <c r="M197">
        <f>I197/CarriersTech_characteristics!$G$2/Conversions!$D$2</f>
        <v>5.0203206396087145E-4</v>
      </c>
      <c r="N197">
        <f>IFERROR(_xlfn.XLOOKUP(_xlfn.CONCAT(B197,C197,D197,E197+1),EC_Transfers!$J$2:$J$1999,EC_Transfers!$I$2:$I$1999)*1000,0)-IFERROR(_xlfn.XLOOKUP(_xlfn.CONCAT(B197,C197,D197,2024),EC_Transfers!$J$2:$J$1999,EC_Transfers!$I$2:$I$1999)*1000,0)</f>
        <v>0</v>
      </c>
      <c r="O197" t="s">
        <v>336</v>
      </c>
      <c r="P197" t="s">
        <v>329</v>
      </c>
      <c r="Q197" t="b">
        <v>1</v>
      </c>
      <c r="R197" t="b">
        <v>0</v>
      </c>
      <c r="S197" s="7">
        <v>1300</v>
      </c>
      <c r="T197" s="94" t="s">
        <v>329</v>
      </c>
    </row>
    <row r="198" spans="1:20" ht="15.75" hidden="1" thickTop="1" x14ac:dyDescent="0.25">
      <c r="A198">
        <v>4</v>
      </c>
      <c r="B198" t="s">
        <v>33</v>
      </c>
      <c r="C198" t="s">
        <v>12</v>
      </c>
      <c r="D198" t="s">
        <v>10</v>
      </c>
      <c r="E198">
        <f>_xlfn.XLOOKUP(A198,PeriodMap!$A$2:$A$45,PeriodMap!$B$2:$B$45)</f>
        <v>2029</v>
      </c>
      <c r="F198" t="s">
        <v>398</v>
      </c>
      <c r="G198" t="s">
        <v>404</v>
      </c>
      <c r="H198" t="s">
        <v>6</v>
      </c>
      <c r="I198">
        <f>IFERROR(_xlfn.XLOOKUP(_xlfn.CONCAT(B198,C198,D198,E198),EC_Transfers!$J$2:$J$1999,EC_Transfers!$G$2:$G$1999),0)</f>
        <v>2497.6</v>
      </c>
      <c r="J198">
        <f>IFERROR(_xlfn.XLOOKUP(_xlfn.CONCAT(B198,C198,D198,E198),EC_Transfers!$J$2:$J$1999,EC_Transfers!$H$2:$H$1999),0)</f>
        <v>8.0000000000000002E-3</v>
      </c>
      <c r="K198">
        <f>IFERROR(_xlfn.XLOOKUP(_xlfn.CONCAT(B198,C198,D198,2024),EC_Transfers!$J$2:$J$1999,EC_Transfers!$I$2:$I$1999)*1000,0)</f>
        <v>-1000</v>
      </c>
      <c r="M198">
        <f>I198/CarriersTech_characteristics!$G$2/Conversions!$D$2</f>
        <v>5.2253512374923847E-4</v>
      </c>
      <c r="N198">
        <f>IFERROR(_xlfn.XLOOKUP(_xlfn.CONCAT(B198,C198,D198,E198+1),EC_Transfers!$J$2:$J$1999,EC_Transfers!$I$2:$I$1999)*1000,0)-IFERROR(_xlfn.XLOOKUP(_xlfn.CONCAT(B198,C198,D198,2024),EC_Transfers!$J$2:$J$1999,EC_Transfers!$I$2:$I$1999)*1000,0)</f>
        <v>0</v>
      </c>
      <c r="O198" t="s">
        <v>336</v>
      </c>
      <c r="P198" t="s">
        <v>329</v>
      </c>
      <c r="Q198" t="b">
        <v>1</v>
      </c>
      <c r="R198" t="b">
        <v>0</v>
      </c>
      <c r="S198" s="7">
        <v>1350</v>
      </c>
      <c r="T198" s="94" t="s">
        <v>329</v>
      </c>
    </row>
    <row r="199" spans="1:20" ht="15.75" hidden="1" thickTop="1" x14ac:dyDescent="0.25">
      <c r="A199">
        <v>4</v>
      </c>
      <c r="B199" t="s">
        <v>33</v>
      </c>
      <c r="C199" t="s">
        <v>8</v>
      </c>
      <c r="D199" t="s">
        <v>10</v>
      </c>
      <c r="E199">
        <f>_xlfn.XLOOKUP(A199,PeriodMap!$A$2:$A$45,PeriodMap!$B$2:$B$45)</f>
        <v>2029</v>
      </c>
      <c r="F199" t="s">
        <v>398</v>
      </c>
      <c r="G199" t="s">
        <v>404</v>
      </c>
      <c r="H199" t="s">
        <v>6</v>
      </c>
      <c r="I199">
        <f>IFERROR(_xlfn.XLOOKUP(_xlfn.CONCAT(B199,C199,D199,E199),EC_Transfers!$J$2:$J$1999,EC_Transfers!$G$2:$G$1999),0)</f>
        <v>2822.3909950000002</v>
      </c>
      <c r="J199">
        <f>IFERROR(_xlfn.XLOOKUP(_xlfn.CONCAT(B199,C199,D199,E199),EC_Transfers!$J$2:$J$1999,EC_Transfers!$H$2:$H$1999),0)</f>
        <v>8.0000000000000002E-3</v>
      </c>
      <c r="K199">
        <f>IFERROR(_xlfn.XLOOKUP(_xlfn.CONCAT(B199,C199,D199,2024),EC_Transfers!$J$2:$J$1999,EC_Transfers!$I$2:$I$1999)*1000,0)</f>
        <v>-1000</v>
      </c>
      <c r="M199">
        <f>I199/CarriersTech_characteristics!$G$2/Conversions!$D$2</f>
        <v>5.9048623792483238E-4</v>
      </c>
      <c r="N199">
        <f>IFERROR(_xlfn.XLOOKUP(_xlfn.CONCAT(B199,C199,D199,E199+1),EC_Transfers!$J$2:$J$1999,EC_Transfers!$I$2:$I$1999)*1000,0)-IFERROR(_xlfn.XLOOKUP(_xlfn.CONCAT(B199,C199,D199,2024),EC_Transfers!$J$2:$J$1999,EC_Transfers!$I$2:$I$1999)*1000,0)</f>
        <v>0</v>
      </c>
      <c r="O199" t="s">
        <v>336</v>
      </c>
      <c r="P199" t="s">
        <v>329</v>
      </c>
      <c r="Q199" t="b">
        <v>1</v>
      </c>
      <c r="R199" t="b">
        <v>0</v>
      </c>
      <c r="S199" s="7">
        <v>1600</v>
      </c>
      <c r="T199" s="94" t="s">
        <v>329</v>
      </c>
    </row>
    <row r="200" spans="1:20" ht="15.75" hidden="1" thickTop="1" x14ac:dyDescent="0.25">
      <c r="A200">
        <v>4</v>
      </c>
      <c r="B200" t="s">
        <v>33</v>
      </c>
      <c r="C200" t="s">
        <v>9</v>
      </c>
      <c r="D200" t="s">
        <v>10</v>
      </c>
      <c r="E200">
        <f>_xlfn.XLOOKUP(A200,PeriodMap!$A$2:$A$45,PeriodMap!$B$2:$B$45)</f>
        <v>2029</v>
      </c>
      <c r="F200" t="s">
        <v>398</v>
      </c>
      <c r="G200" t="s">
        <v>404</v>
      </c>
      <c r="H200" t="s">
        <v>6</v>
      </c>
      <c r="I200">
        <f>IFERROR(_xlfn.XLOOKUP(_xlfn.CONCAT(B200,C200,D200,E200),EC_Transfers!$J$2:$J$1999,EC_Transfers!$G$2:$G$1999),0)</f>
        <v>2497.6</v>
      </c>
      <c r="J200">
        <f>IFERROR(_xlfn.XLOOKUP(_xlfn.CONCAT(B200,C200,D200,E200),EC_Transfers!$J$2:$J$1999,EC_Transfers!$H$2:$H$1999),0)</f>
        <v>8.0000000000000002E-3</v>
      </c>
      <c r="K200">
        <f>IFERROR(_xlfn.XLOOKUP(_xlfn.CONCAT(B200,C200,D200,2024),EC_Transfers!$J$2:$J$1999,EC_Transfers!$I$2:$I$1999)*1000,0)</f>
        <v>-1000</v>
      </c>
      <c r="M200">
        <f>I200/CarriersTech_characteristics!$G$2/Conversions!$D$2</f>
        <v>5.2253512374923847E-4</v>
      </c>
      <c r="N200">
        <f>IFERROR(_xlfn.XLOOKUP(_xlfn.CONCAT(B200,C200,D200,E200+1),EC_Transfers!$J$2:$J$1999,EC_Transfers!$I$2:$I$1999)*1000,0)-IFERROR(_xlfn.XLOOKUP(_xlfn.CONCAT(B200,C200,D200,2024),EC_Transfers!$J$2:$J$1999,EC_Transfers!$I$2:$I$1999)*1000,0)</f>
        <v>0</v>
      </c>
      <c r="O200" t="s">
        <v>336</v>
      </c>
      <c r="P200" t="s">
        <v>329</v>
      </c>
      <c r="Q200" t="b">
        <v>1</v>
      </c>
      <c r="R200" t="b">
        <v>0</v>
      </c>
      <c r="S200" s="7">
        <v>1350</v>
      </c>
      <c r="T200" s="94" t="s">
        <v>329</v>
      </c>
    </row>
    <row r="201" spans="1:20" ht="15.75" hidden="1" thickTop="1" x14ac:dyDescent="0.25">
      <c r="A201">
        <v>4</v>
      </c>
      <c r="B201" t="s">
        <v>33</v>
      </c>
      <c r="C201" t="s">
        <v>12</v>
      </c>
      <c r="D201" t="s">
        <v>11</v>
      </c>
      <c r="E201">
        <f>_xlfn.XLOOKUP(A201,PeriodMap!$A$2:$A$45,PeriodMap!$B$2:$B$45)</f>
        <v>2029</v>
      </c>
      <c r="F201" t="s">
        <v>398</v>
      </c>
      <c r="G201" t="s">
        <v>404</v>
      </c>
      <c r="H201" t="s">
        <v>6</v>
      </c>
      <c r="I201">
        <f>IFERROR(_xlfn.XLOOKUP(_xlfn.CONCAT(B201,C201,D201,E201),EC_Transfers!$J$2:$J$1999,EC_Transfers!$G$2:$G$1999),0)</f>
        <v>1986.5124410000001</v>
      </c>
      <c r="J201">
        <f>IFERROR(_xlfn.XLOOKUP(_xlfn.CONCAT(B201,C201,D201,E201),EC_Transfers!$J$2:$J$1999,EC_Transfers!$H$2:$H$1999),0)</f>
        <v>8.0000000000000002E-3</v>
      </c>
      <c r="K201">
        <f>IFERROR(_xlfn.XLOOKUP(_xlfn.CONCAT(B201,C201,D201,2024),EC_Transfers!$J$2:$J$1999,EC_Transfers!$I$2:$I$1999)*1000,0)</f>
        <v>-1000</v>
      </c>
      <c r="M201">
        <f>I201/CarriersTech_characteristics!$G$2/Conversions!$D$2</f>
        <v>4.1560799334854938E-4</v>
      </c>
      <c r="N201">
        <f>IFERROR(_xlfn.XLOOKUP(_xlfn.CONCAT(B201,C201,D201,E201+1),EC_Transfers!$J$2:$J$1999,EC_Transfers!$I$2:$I$1999)*1000,0)-IFERROR(_xlfn.XLOOKUP(_xlfn.CONCAT(B201,C201,D201,2024),EC_Transfers!$J$2:$J$1999,EC_Transfers!$I$2:$I$1999)*1000,0)</f>
        <v>0</v>
      </c>
      <c r="O201" t="s">
        <v>336</v>
      </c>
      <c r="P201" t="s">
        <v>329</v>
      </c>
      <c r="Q201" t="b">
        <v>1</v>
      </c>
      <c r="R201" t="b">
        <v>0</v>
      </c>
      <c r="S201" s="7">
        <v>950</v>
      </c>
      <c r="T201" s="94" t="s">
        <v>329</v>
      </c>
    </row>
    <row r="202" spans="1:20" ht="15.75" hidden="1" thickTop="1" x14ac:dyDescent="0.25">
      <c r="A202">
        <v>4</v>
      </c>
      <c r="B202" t="s">
        <v>33</v>
      </c>
      <c r="C202" t="s">
        <v>8</v>
      </c>
      <c r="D202" t="s">
        <v>11</v>
      </c>
      <c r="E202">
        <f>_xlfn.XLOOKUP(A202,PeriodMap!$A$2:$A$45,PeriodMap!$B$2:$B$45)</f>
        <v>2029</v>
      </c>
      <c r="F202" t="s">
        <v>398</v>
      </c>
      <c r="G202" t="s">
        <v>404</v>
      </c>
      <c r="H202" t="s">
        <v>6</v>
      </c>
      <c r="I202">
        <f>IFERROR(_xlfn.XLOOKUP(_xlfn.CONCAT(B202,C202,D202,E202),EC_Transfers!$J$2:$J$1999,EC_Transfers!$G$2:$G$1999),0)</f>
        <v>2160.3000000000002</v>
      </c>
      <c r="J202">
        <f>IFERROR(_xlfn.XLOOKUP(_xlfn.CONCAT(B202,C202,D202,E202),EC_Transfers!$J$2:$J$1999,EC_Transfers!$H$2:$H$1999),0)</f>
        <v>8.0000000000000002E-3</v>
      </c>
      <c r="K202">
        <f>IFERROR(_xlfn.XLOOKUP(_xlfn.CONCAT(B202,C202,D202,2024),EC_Transfers!$J$2:$J$1999,EC_Transfers!$I$2:$I$1999)*1000,0)</f>
        <v>-1000</v>
      </c>
      <c r="M202">
        <f>I202/CarriersTech_characteristics!$G$2/Conversions!$D$2</f>
        <v>4.5196693939601225E-4</v>
      </c>
      <c r="N202">
        <f>IFERROR(_xlfn.XLOOKUP(_xlfn.CONCAT(B202,C202,D202,E202+1),EC_Transfers!$J$2:$J$1999,EC_Transfers!$I$2:$I$1999)*1000,0)-IFERROR(_xlfn.XLOOKUP(_xlfn.CONCAT(B202,C202,D202,2024),EC_Transfers!$J$2:$J$1999,EC_Transfers!$I$2:$I$1999)*1000,0)</f>
        <v>0</v>
      </c>
      <c r="O202" t="s">
        <v>336</v>
      </c>
      <c r="P202" t="s">
        <v>329</v>
      </c>
      <c r="Q202" t="b">
        <v>1</v>
      </c>
      <c r="R202" t="b">
        <v>0</v>
      </c>
      <c r="S202" s="7">
        <v>1150</v>
      </c>
      <c r="T202" s="94" t="s">
        <v>329</v>
      </c>
    </row>
    <row r="203" spans="1:20" ht="15.75" hidden="1" thickTop="1" x14ac:dyDescent="0.25">
      <c r="A203">
        <v>4</v>
      </c>
      <c r="B203" t="s">
        <v>33</v>
      </c>
      <c r="C203" t="s">
        <v>9</v>
      </c>
      <c r="D203" t="s">
        <v>11</v>
      </c>
      <c r="E203">
        <f>_xlfn.XLOOKUP(A203,PeriodMap!$A$2:$A$45,PeriodMap!$B$2:$B$45)</f>
        <v>2029</v>
      </c>
      <c r="F203" t="s">
        <v>398</v>
      </c>
      <c r="G203" t="s">
        <v>404</v>
      </c>
      <c r="H203" t="s">
        <v>6</v>
      </c>
      <c r="I203">
        <f>IFERROR(_xlfn.XLOOKUP(_xlfn.CONCAT(B203,C203,D203,E203),EC_Transfers!$J$2:$J$1999,EC_Transfers!$G$2:$G$1999),0)</f>
        <v>3969.7985429999999</v>
      </c>
      <c r="J203">
        <f>IFERROR(_xlfn.XLOOKUP(_xlfn.CONCAT(B203,C203,D203,E203),EC_Transfers!$J$2:$J$1999,EC_Transfers!$H$2:$H$1999),0)</f>
        <v>8.0000000000000002E-3</v>
      </c>
      <c r="K203">
        <f>IFERROR(_xlfn.XLOOKUP(_xlfn.CONCAT(B203,C203,D203,2024),EC_Transfers!$J$2:$J$1999,EC_Transfers!$I$2:$I$1999)*1000,0)</f>
        <v>-1000</v>
      </c>
      <c r="M203">
        <f>I203/CarriersTech_characteristics!$G$2/Conversions!$D$2</f>
        <v>8.3054098851939931E-4</v>
      </c>
      <c r="N203">
        <f>IFERROR(_xlfn.XLOOKUP(_xlfn.CONCAT(B203,C203,D203,E203+1),EC_Transfers!$J$2:$J$1999,EC_Transfers!$I$2:$I$1999)*1000,0)-IFERROR(_xlfn.XLOOKUP(_xlfn.CONCAT(B203,C203,D203,2024),EC_Transfers!$J$2:$J$1999,EC_Transfers!$I$2:$I$1999)*1000,0)</f>
        <v>0</v>
      </c>
      <c r="O203" t="s">
        <v>336</v>
      </c>
      <c r="P203" t="s">
        <v>329</v>
      </c>
      <c r="Q203" t="b">
        <v>1</v>
      </c>
      <c r="R203" t="b">
        <v>0</v>
      </c>
      <c r="S203" s="7">
        <v>2400</v>
      </c>
      <c r="T203" s="94" t="s">
        <v>329</v>
      </c>
    </row>
    <row r="204" spans="1:20" ht="15.75" hidden="1" thickTop="1" x14ac:dyDescent="0.25">
      <c r="A204">
        <v>4</v>
      </c>
      <c r="B204" t="s">
        <v>33</v>
      </c>
      <c r="C204" t="s">
        <v>8</v>
      </c>
      <c r="D204" t="s">
        <v>12</v>
      </c>
      <c r="E204">
        <f>_xlfn.XLOOKUP(A204,PeriodMap!$A$2:$A$45,PeriodMap!$B$2:$B$45)</f>
        <v>2029</v>
      </c>
      <c r="F204" t="s">
        <v>398</v>
      </c>
      <c r="G204" t="s">
        <v>404</v>
      </c>
      <c r="H204" t="s">
        <v>6</v>
      </c>
      <c r="I204">
        <f>IFERROR(_xlfn.XLOOKUP(_xlfn.CONCAT(B204,C204,D204,E204),EC_Transfers!$J$2:$J$1999,EC_Transfers!$G$2:$G$1999),0)</f>
        <v>3079.4524999999999</v>
      </c>
      <c r="J204">
        <f>IFERROR(_xlfn.XLOOKUP(_xlfn.CONCAT(B204,C204,D204,E204),EC_Transfers!$J$2:$J$1999,EC_Transfers!$H$2:$H$1999),0)</f>
        <v>8.0000000000000002E-3</v>
      </c>
      <c r="K204">
        <f>IFERROR(_xlfn.XLOOKUP(_xlfn.CONCAT(B204,C204,D204,2024),EC_Transfers!$J$2:$J$1999,EC_Transfers!$I$2:$I$1999)*1000,0)</f>
        <v>-1000</v>
      </c>
      <c r="M204">
        <f>I204/CarriersTech_characteristics!$G$2/Conversions!$D$2</f>
        <v>6.4426733390751201E-4</v>
      </c>
      <c r="N204">
        <f>IFERROR(_xlfn.XLOOKUP(_xlfn.CONCAT(B204,C204,D204,E204+1),EC_Transfers!$J$2:$J$1999,EC_Transfers!$I$2:$I$1999)*1000,0)-IFERROR(_xlfn.XLOOKUP(_xlfn.CONCAT(B204,C204,D204,2024),EC_Transfers!$J$2:$J$1999,EC_Transfers!$I$2:$I$1999)*1000,0)</f>
        <v>0</v>
      </c>
      <c r="O204" t="s">
        <v>336</v>
      </c>
      <c r="P204" t="s">
        <v>329</v>
      </c>
      <c r="Q204" t="b">
        <v>1</v>
      </c>
      <c r="R204" t="b">
        <v>0</v>
      </c>
      <c r="S204" s="7">
        <v>1950</v>
      </c>
      <c r="T204" s="94" t="s">
        <v>329</v>
      </c>
    </row>
    <row r="205" spans="1:20" ht="15.75" hidden="1" thickTop="1" x14ac:dyDescent="0.25">
      <c r="A205">
        <v>4</v>
      </c>
      <c r="B205" t="s">
        <v>33</v>
      </c>
      <c r="C205" t="s">
        <v>9</v>
      </c>
      <c r="D205" t="s">
        <v>12</v>
      </c>
      <c r="E205">
        <f>_xlfn.XLOOKUP(A205,PeriodMap!$A$2:$A$45,PeriodMap!$B$2:$B$45)</f>
        <v>2029</v>
      </c>
      <c r="F205" t="s">
        <v>398</v>
      </c>
      <c r="G205" t="s">
        <v>404</v>
      </c>
      <c r="H205" t="s">
        <v>6</v>
      </c>
      <c r="I205">
        <f>IFERROR(_xlfn.XLOOKUP(_xlfn.CONCAT(B205,C205,D205,E205),EC_Transfers!$J$2:$J$1999,EC_Transfers!$G$2:$G$1999),0)</f>
        <v>3756.190364</v>
      </c>
      <c r="J205">
        <f>IFERROR(_xlfn.XLOOKUP(_xlfn.CONCAT(B205,C205,D205,E205),EC_Transfers!$J$2:$J$1999,EC_Transfers!$H$2:$H$1999),0)</f>
        <v>8.0000000000000002E-3</v>
      </c>
      <c r="K205">
        <f>IFERROR(_xlfn.XLOOKUP(_xlfn.CONCAT(B205,C205,D205,2024),EC_Transfers!$J$2:$J$1999,EC_Transfers!$I$2:$I$1999)*1000,0)</f>
        <v>-1000</v>
      </c>
      <c r="M205">
        <f>I205/CarriersTech_characteristics!$G$2/Conversions!$D$2</f>
        <v>7.8585097560795862E-4</v>
      </c>
      <c r="N205">
        <f>IFERROR(_xlfn.XLOOKUP(_xlfn.CONCAT(B205,C205,D205,E205+1),EC_Transfers!$J$2:$J$1999,EC_Transfers!$I$2:$I$1999)*1000,0)-IFERROR(_xlfn.XLOOKUP(_xlfn.CONCAT(B205,C205,D205,2024),EC_Transfers!$J$2:$J$1999,EC_Transfers!$I$2:$I$1999)*1000,0)</f>
        <v>0</v>
      </c>
      <c r="O205" t="s">
        <v>336</v>
      </c>
      <c r="P205" t="s">
        <v>329</v>
      </c>
      <c r="Q205" t="b">
        <v>1</v>
      </c>
      <c r="R205" t="b">
        <v>0</v>
      </c>
      <c r="S205" s="7">
        <v>2150</v>
      </c>
      <c r="T205" s="94" t="s">
        <v>329</v>
      </c>
    </row>
    <row r="206" spans="1:20" s="92" customFormat="1" ht="16.5" hidden="1" thickTop="1" thickBot="1" x14ac:dyDescent="0.3">
      <c r="A206" s="92">
        <v>4</v>
      </c>
      <c r="B206" s="92" t="s">
        <v>33</v>
      </c>
      <c r="C206" s="92" t="s">
        <v>9</v>
      </c>
      <c r="D206" s="92" t="s">
        <v>8</v>
      </c>
      <c r="E206">
        <f>_xlfn.XLOOKUP(A206,PeriodMap!$A$2:$A$45,PeriodMap!$B$2:$B$45)</f>
        <v>2029</v>
      </c>
      <c r="F206" s="92" t="s">
        <v>398</v>
      </c>
      <c r="G206" s="92" t="s">
        <v>404</v>
      </c>
      <c r="H206" s="92" t="s">
        <v>6</v>
      </c>
      <c r="I206" s="92">
        <f>IFERROR(_xlfn.XLOOKUP(_xlfn.CONCAT(B206,C206,D206,E206),EC_Transfers!$J$2:$J$1999,EC_Transfers!$G$2:$G$1999),0)</f>
        <v>4482.6948579999998</v>
      </c>
      <c r="J206" s="92">
        <f>IFERROR(_xlfn.XLOOKUP(_xlfn.CONCAT(B206,C206,D206,E206),EC_Transfers!$J$2:$J$1999,EC_Transfers!$H$2:$H$1999),0)</f>
        <v>8.0000000000000002E-3</v>
      </c>
      <c r="K206" s="92">
        <f>IFERROR(_xlfn.XLOOKUP(_xlfn.CONCAT(B206,C206,D206,2024),EC_Transfers!$J$2:$J$1999,EC_Transfers!$I$2:$I$1999)*1000,0)</f>
        <v>-1000</v>
      </c>
      <c r="L206" s="97"/>
      <c r="M206" s="92">
        <f>I206/CarriersTech_characteristics!$G$2/Conversions!$D$2</f>
        <v>9.378465376181555E-4</v>
      </c>
      <c r="N206" s="92">
        <f>IFERROR(_xlfn.XLOOKUP(_xlfn.CONCAT(B206,C206,D206,E206+1),EC_Transfers!$J$2:$J$1999,EC_Transfers!$I$2:$I$1999)*1000,0)-IFERROR(_xlfn.XLOOKUP(_xlfn.CONCAT(B206,C206,D206,2024),EC_Transfers!$J$2:$J$1999,EC_Transfers!$I$2:$I$1999)*1000,0)</f>
        <v>0</v>
      </c>
      <c r="O206" s="92" t="s">
        <v>336</v>
      </c>
      <c r="P206" s="92" t="s">
        <v>329</v>
      </c>
      <c r="Q206" s="92" t="b">
        <v>1</v>
      </c>
      <c r="R206" s="92" t="b">
        <v>0</v>
      </c>
      <c r="S206" s="99">
        <v>3000</v>
      </c>
      <c r="T206" s="100" t="s">
        <v>329</v>
      </c>
    </row>
    <row r="207" spans="1:20" ht="15.75" hidden="1" thickTop="1" x14ac:dyDescent="0.25">
      <c r="A207">
        <v>5</v>
      </c>
      <c r="B207" t="s">
        <v>34</v>
      </c>
      <c r="C207" t="s">
        <v>12</v>
      </c>
      <c r="D207" t="s">
        <v>12</v>
      </c>
      <c r="E207">
        <f>_xlfn.XLOOKUP(A207,PeriodMap!$A$2:$A$45,PeriodMap!$B$2:$B$45)</f>
        <v>2034</v>
      </c>
      <c r="F207" t="s">
        <v>398</v>
      </c>
      <c r="G207" t="str">
        <f>"distribution"</f>
        <v>distribution</v>
      </c>
      <c r="H207" t="s">
        <v>6</v>
      </c>
      <c r="I207">
        <f>IFERROR(_xlfn.XLOOKUP(_xlfn.CONCAT(B207,C207,D207,E207),EC_Transfers!$J$2:$J$1999,EC_Transfers!$G$2:$G$1999),0)</f>
        <v>2.7728163559999999</v>
      </c>
      <c r="J207">
        <f>IFERROR(_xlfn.XLOOKUP(_xlfn.CONCAT(B207,C207,D207,E207),EC_Transfers!$J$2:$J$1999,EC_Transfers!$H$2:$H$1999),0)</f>
        <v>9.4839549999999995E-2</v>
      </c>
      <c r="K207">
        <f>IFERROR(_xlfn.XLOOKUP(_xlfn.CONCAT(B207,C207,D207,2024),EC_Transfers!$J$2:$J$1999,EC_Transfers!$I$2:$I$1999)*1000,0)</f>
        <v>-1000</v>
      </c>
      <c r="M207" s="47">
        <f t="shared" ref="M207:M231" si="12">I207/1000</f>
        <v>2.7728163559999999E-3</v>
      </c>
      <c r="N207">
        <v>0</v>
      </c>
      <c r="O207" t="s">
        <v>336</v>
      </c>
      <c r="P207" t="s">
        <v>329</v>
      </c>
      <c r="Q207" t="b">
        <v>1</v>
      </c>
      <c r="R207" t="b">
        <v>0</v>
      </c>
      <c r="S207" s="70">
        <v>500</v>
      </c>
      <c r="T207" s="70">
        <f>IF(E207=2023,25,50)</f>
        <v>50</v>
      </c>
    </row>
    <row r="208" spans="1:20" ht="15.75" hidden="1" thickTop="1" x14ac:dyDescent="0.25">
      <c r="A208">
        <v>5</v>
      </c>
      <c r="B208" t="s">
        <v>34</v>
      </c>
      <c r="C208" t="s">
        <v>11</v>
      </c>
      <c r="D208" t="s">
        <v>11</v>
      </c>
      <c r="E208">
        <f>_xlfn.XLOOKUP(A208,PeriodMap!$A$2:$A$45,PeriodMap!$B$2:$B$45)</f>
        <v>2034</v>
      </c>
      <c r="F208" t="s">
        <v>398</v>
      </c>
      <c r="G208" t="str">
        <f>"distribution"</f>
        <v>distribution</v>
      </c>
      <c r="H208" t="s">
        <v>6</v>
      </c>
      <c r="I208">
        <f>IFERROR(_xlfn.XLOOKUP(_xlfn.CONCAT(B208,C208,D208,E208),EC_Transfers!$J$2:$J$1999,EC_Transfers!$G$2:$G$1999),0)</f>
        <v>1.9823295400000001</v>
      </c>
      <c r="J208">
        <f>IFERROR(_xlfn.XLOOKUP(_xlfn.CONCAT(B208,C208,D208,E208),EC_Transfers!$J$2:$J$1999,EC_Transfers!$H$2:$H$1999),0)</f>
        <v>8.5000000000000006E-2</v>
      </c>
      <c r="K208">
        <f>IFERROR(_xlfn.XLOOKUP(_xlfn.CONCAT(B208,C208,D208,2024),EC_Transfers!$J$2:$J$1999,EC_Transfers!$I$2:$I$1999)*1000,0)</f>
        <v>-1000</v>
      </c>
      <c r="M208">
        <f t="shared" si="12"/>
        <v>1.9823295400000001E-3</v>
      </c>
      <c r="N208">
        <v>0</v>
      </c>
      <c r="O208" t="s">
        <v>336</v>
      </c>
      <c r="P208" t="s">
        <v>329</v>
      </c>
      <c r="Q208" t="b">
        <v>1</v>
      </c>
      <c r="R208" t="b">
        <v>0</v>
      </c>
      <c r="S208" s="70">
        <v>500</v>
      </c>
      <c r="T208" s="70">
        <f t="shared" ref="T208:T231" si="13">IF(E208=2023,25,50)</f>
        <v>50</v>
      </c>
    </row>
    <row r="209" spans="1:20" ht="15.75" hidden="1" thickTop="1" x14ac:dyDescent="0.25">
      <c r="A209">
        <v>5</v>
      </c>
      <c r="B209" t="s">
        <v>34</v>
      </c>
      <c r="C209" t="s">
        <v>8</v>
      </c>
      <c r="D209" t="s">
        <v>8</v>
      </c>
      <c r="E209">
        <f>_xlfn.XLOOKUP(A209,PeriodMap!$A$2:$A$45,PeriodMap!$B$2:$B$45)</f>
        <v>2034</v>
      </c>
      <c r="F209" t="s">
        <v>398</v>
      </c>
      <c r="G209" t="str">
        <f>"distribution"</f>
        <v>distribution</v>
      </c>
      <c r="H209" t="s">
        <v>6</v>
      </c>
      <c r="I209">
        <f>IFERROR(_xlfn.XLOOKUP(_xlfn.CONCAT(B209,C209,D209,E209),EC_Transfers!$J$2:$J$1999,EC_Transfers!$G$2:$G$1999),0)</f>
        <v>3.0649557569999999</v>
      </c>
      <c r="J209">
        <f>IFERROR(_xlfn.XLOOKUP(_xlfn.CONCAT(B209,C209,D209,E209),EC_Transfers!$J$2:$J$1999,EC_Transfers!$H$2:$H$1999),0)</f>
        <v>8.5000000000000006E-2</v>
      </c>
      <c r="K209">
        <f>IFERROR(_xlfn.XLOOKUP(_xlfn.CONCAT(B209,C209,D209,2024),EC_Transfers!$J$2:$J$1999,EC_Transfers!$I$2:$I$1999)*1000,0)</f>
        <v>-1000</v>
      </c>
      <c r="M209">
        <f t="shared" si="12"/>
        <v>3.0649557569999999E-3</v>
      </c>
      <c r="N209">
        <v>0</v>
      </c>
      <c r="O209" t="s">
        <v>336</v>
      </c>
      <c r="P209" t="s">
        <v>329</v>
      </c>
      <c r="Q209" t="b">
        <v>1</v>
      </c>
      <c r="R209" t="b">
        <v>0</v>
      </c>
      <c r="S209" s="70">
        <v>500</v>
      </c>
      <c r="T209" s="70">
        <f t="shared" si="13"/>
        <v>50</v>
      </c>
    </row>
    <row r="210" spans="1:20" ht="15.75" hidden="1" thickTop="1" x14ac:dyDescent="0.25">
      <c r="A210">
        <v>5</v>
      </c>
      <c r="B210" t="s">
        <v>34</v>
      </c>
      <c r="C210" t="s">
        <v>10</v>
      </c>
      <c r="D210" t="s">
        <v>10</v>
      </c>
      <c r="E210">
        <f>_xlfn.XLOOKUP(A210,PeriodMap!$A$2:$A$45,PeriodMap!$B$2:$B$45)</f>
        <v>2034</v>
      </c>
      <c r="F210" t="s">
        <v>398</v>
      </c>
      <c r="G210" t="str">
        <f>"distribution"</f>
        <v>distribution</v>
      </c>
      <c r="H210" t="s">
        <v>6</v>
      </c>
      <c r="I210">
        <f>IFERROR(_xlfn.XLOOKUP(_xlfn.CONCAT(B210,C210,D210,E210),EC_Transfers!$J$2:$J$1999,EC_Transfers!$G$2:$G$1999),0)</f>
        <v>1.849896489</v>
      </c>
      <c r="J210">
        <f>IFERROR(_xlfn.XLOOKUP(_xlfn.CONCAT(B210,C210,D210,E210),EC_Transfers!$J$2:$J$1999,EC_Transfers!$H$2:$H$1999),0)</f>
        <v>0.13263860099999999</v>
      </c>
      <c r="K210">
        <f>IFERROR(_xlfn.XLOOKUP(_xlfn.CONCAT(B210,C210,D210,2024),EC_Transfers!$J$2:$J$1999,EC_Transfers!$I$2:$I$1999)*1000,0)</f>
        <v>-1000</v>
      </c>
      <c r="M210">
        <f t="shared" si="12"/>
        <v>1.849896489E-3</v>
      </c>
      <c r="N210">
        <v>0</v>
      </c>
      <c r="O210" t="s">
        <v>336</v>
      </c>
      <c r="P210" t="s">
        <v>329</v>
      </c>
      <c r="Q210" t="b">
        <v>1</v>
      </c>
      <c r="R210" t="b">
        <v>0</v>
      </c>
      <c r="S210" s="70">
        <v>500</v>
      </c>
      <c r="T210" s="70">
        <f t="shared" si="13"/>
        <v>50</v>
      </c>
    </row>
    <row r="211" spans="1:20" s="19" customFormat="1" ht="15.75" hidden="1" thickTop="1" x14ac:dyDescent="0.25">
      <c r="A211" s="19">
        <v>5</v>
      </c>
      <c r="B211" s="19" t="s">
        <v>34</v>
      </c>
      <c r="C211" s="19" t="s">
        <v>9</v>
      </c>
      <c r="D211" s="19" t="s">
        <v>9</v>
      </c>
      <c r="E211">
        <f>_xlfn.XLOOKUP(A211,PeriodMap!$A$2:$A$45,PeriodMap!$B$2:$B$45)</f>
        <v>2034</v>
      </c>
      <c r="F211" s="19" t="s">
        <v>398</v>
      </c>
      <c r="G211" s="19" t="str">
        <f>"distribution"</f>
        <v>distribution</v>
      </c>
      <c r="H211" s="19" t="s">
        <v>6</v>
      </c>
      <c r="I211" s="19">
        <f>IFERROR(_xlfn.XLOOKUP(_xlfn.CONCAT(B211,C211,D211,E211),EC_Transfers!$J$2:$J$1999,EC_Transfers!$G$2:$G$1999),0)</f>
        <v>4.9479558690000003</v>
      </c>
      <c r="J211" s="19">
        <f>IFERROR(_xlfn.XLOOKUP(_xlfn.CONCAT(B211,C211,D211,E211),EC_Transfers!$J$2:$J$1999,EC_Transfers!$H$2:$H$1999),0)</f>
        <v>8.5000000000000006E-2</v>
      </c>
      <c r="K211" s="19">
        <f>IFERROR(_xlfn.XLOOKUP(_xlfn.CONCAT(B211,C211,D211,2024),EC_Transfers!$J$2:$J$1999,EC_Transfers!$I$2:$I$1999)*1000,0)</f>
        <v>-1000</v>
      </c>
      <c r="L211" s="90"/>
      <c r="M211" s="19">
        <f t="shared" si="12"/>
        <v>4.947955869E-3</v>
      </c>
      <c r="N211" s="19">
        <v>0</v>
      </c>
      <c r="O211" s="19" t="s">
        <v>336</v>
      </c>
      <c r="P211" s="19" t="s">
        <v>329</v>
      </c>
      <c r="Q211" s="19" t="b">
        <v>1</v>
      </c>
      <c r="R211" s="19" t="b">
        <v>0</v>
      </c>
      <c r="S211" s="71">
        <v>500</v>
      </c>
      <c r="T211" s="71">
        <f t="shared" si="13"/>
        <v>50</v>
      </c>
    </row>
    <row r="212" spans="1:20" ht="15.75" hidden="1" thickTop="1" x14ac:dyDescent="0.25">
      <c r="A212">
        <v>5</v>
      </c>
      <c r="B212" t="s">
        <v>34</v>
      </c>
      <c r="C212" t="s">
        <v>12</v>
      </c>
      <c r="D212" t="s">
        <v>11</v>
      </c>
      <c r="E212">
        <f>_xlfn.XLOOKUP(A212,PeriodMap!$A$2:$A$45,PeriodMap!$B$2:$B$45)</f>
        <v>2034</v>
      </c>
      <c r="F212" t="s">
        <v>398</v>
      </c>
      <c r="G212" t="s">
        <v>404</v>
      </c>
      <c r="H212" t="s">
        <v>6</v>
      </c>
      <c r="I212">
        <f>IFERROR(_xlfn.XLOOKUP(_xlfn.CONCAT(B212,C212,D212,E212),EC_Transfers!$J$2:$J$1999,EC_Transfers!$G$2:$G$1999),0)</f>
        <v>0.685324398</v>
      </c>
      <c r="J212">
        <f>IFERROR(_xlfn.XLOOKUP(_xlfn.CONCAT(B212,C212,D212,E212),EC_Transfers!$J$2:$J$1999,EC_Transfers!$H$2:$H$1999),0)</f>
        <v>3.5000000000000003E-2</v>
      </c>
      <c r="K212">
        <f>IFERROR(_xlfn.XLOOKUP(_xlfn.CONCAT(B212,C212,D212,2024),EC_Transfers!$J$2:$J$1999,EC_Transfers!$I$2:$I$1999)*1000,0)</f>
        <v>36720</v>
      </c>
      <c r="M212">
        <f t="shared" si="12"/>
        <v>6.85324398E-4</v>
      </c>
      <c r="N212" s="72">
        <f>IFERROR(_xlfn.XLOOKUP(_xlfn.CONCAT(B212,C212,D212,E212),EC_Transfers!$J$2:$J$1999,EC_Transfers!$I$2:$I$1999)*1000,0)-K212</f>
        <v>10150</v>
      </c>
      <c r="O212" s="72">
        <f>N212</f>
        <v>10150</v>
      </c>
      <c r="P212" t="s">
        <v>329</v>
      </c>
      <c r="Q212" t="b">
        <v>1</v>
      </c>
      <c r="R212" t="b">
        <v>0</v>
      </c>
      <c r="S212" s="70">
        <v>950</v>
      </c>
      <c r="T212" s="70">
        <f t="shared" si="13"/>
        <v>50</v>
      </c>
    </row>
    <row r="213" spans="1:20" ht="15.75" hidden="1" thickTop="1" x14ac:dyDescent="0.25">
      <c r="A213">
        <v>5</v>
      </c>
      <c r="B213" t="s">
        <v>34</v>
      </c>
      <c r="C213" t="s">
        <v>11</v>
      </c>
      <c r="D213" t="s">
        <v>8</v>
      </c>
      <c r="E213">
        <f>_xlfn.XLOOKUP(A213,PeriodMap!$A$2:$A$45,PeriodMap!$B$2:$B$45)</f>
        <v>2034</v>
      </c>
      <c r="F213" t="s">
        <v>398</v>
      </c>
      <c r="G213" t="s">
        <v>404</v>
      </c>
      <c r="H213" t="s">
        <v>6</v>
      </c>
      <c r="I213">
        <f>IFERROR(_xlfn.XLOOKUP(_xlfn.CONCAT(B213,C213,D213,E213),EC_Transfers!$J$2:$J$1999,EC_Transfers!$G$2:$G$1999),0)</f>
        <v>0.685324398</v>
      </c>
      <c r="J213">
        <f>IFERROR(_xlfn.XLOOKUP(_xlfn.CONCAT(B213,C213,D213,E213),EC_Transfers!$J$2:$J$1999,EC_Transfers!$H$2:$H$1999),0)</f>
        <v>3.5000000000000003E-2</v>
      </c>
      <c r="K213" s="70">
        <f>IFERROR(_xlfn.XLOOKUP(_xlfn.CONCAT(B213,C213,D213,2024),EC_Transfers!$J$2:$J$1999,EC_Transfers!$I$2:$I$1999)*1000,0)-4200</f>
        <v>18120</v>
      </c>
      <c r="M213">
        <f t="shared" si="12"/>
        <v>6.85324398E-4</v>
      </c>
      <c r="N213" s="72">
        <f>IFERROR(_xlfn.XLOOKUP(_xlfn.CONCAT(B213,C213,D213,E213),EC_Transfers!$J$2:$J$1999,EC_Transfers!$I$2:$I$1999)*1000,0)-K213</f>
        <v>20310</v>
      </c>
      <c r="O213" s="72">
        <f t="shared" ref="O213:O231" si="14">N213</f>
        <v>20310</v>
      </c>
      <c r="P213" t="s">
        <v>329</v>
      </c>
      <c r="Q213" t="b">
        <v>1</v>
      </c>
      <c r="R213" t="b">
        <v>0</v>
      </c>
      <c r="S213" s="70">
        <v>1150</v>
      </c>
      <c r="T213" s="70">
        <f t="shared" si="13"/>
        <v>50</v>
      </c>
    </row>
    <row r="214" spans="1:20" ht="15.75" hidden="1" thickTop="1" x14ac:dyDescent="0.25">
      <c r="A214">
        <v>5</v>
      </c>
      <c r="B214" t="s">
        <v>34</v>
      </c>
      <c r="C214" t="s">
        <v>8</v>
      </c>
      <c r="D214" t="s">
        <v>10</v>
      </c>
      <c r="E214">
        <f>_xlfn.XLOOKUP(A214,PeriodMap!$A$2:$A$45,PeriodMap!$B$2:$B$45)</f>
        <v>2034</v>
      </c>
      <c r="F214" t="s">
        <v>398</v>
      </c>
      <c r="G214" t="s">
        <v>404</v>
      </c>
      <c r="H214" t="s">
        <v>6</v>
      </c>
      <c r="I214">
        <f>IFERROR(_xlfn.XLOOKUP(_xlfn.CONCAT(B214,C214,D214,E214),EC_Transfers!$J$2:$J$1999,EC_Transfers!$G$2:$G$1999),0)</f>
        <v>0.685324398</v>
      </c>
      <c r="J214">
        <f>IFERROR(_xlfn.XLOOKUP(_xlfn.CONCAT(B214,C214,D214,E214),EC_Transfers!$J$2:$J$1999,EC_Transfers!$H$2:$H$1999),0)</f>
        <v>3.5000000000000003E-2</v>
      </c>
      <c r="K214">
        <f>IFERROR(_xlfn.XLOOKUP(_xlfn.CONCAT(B214,C214,D214,2024),EC_Transfers!$J$2:$J$1999,EC_Transfers!$I$2:$I$1999)*1000,0)</f>
        <v>5830</v>
      </c>
      <c r="M214">
        <f t="shared" si="12"/>
        <v>6.85324398E-4</v>
      </c>
      <c r="N214" s="72">
        <f>IFERROR(_xlfn.XLOOKUP(_xlfn.CONCAT(B214,C214,D214,E214),EC_Transfers!$J$2:$J$1999,EC_Transfers!$I$2:$I$1999)*1000,0)-K214</f>
        <v>1070</v>
      </c>
      <c r="O214" s="72">
        <f t="shared" si="14"/>
        <v>1070</v>
      </c>
      <c r="P214" t="s">
        <v>329</v>
      </c>
      <c r="Q214" t="b">
        <v>1</v>
      </c>
      <c r="R214" t="b">
        <v>0</v>
      </c>
      <c r="S214" s="70">
        <v>1600</v>
      </c>
      <c r="T214" s="70">
        <f t="shared" si="13"/>
        <v>50</v>
      </c>
    </row>
    <row r="215" spans="1:20" ht="15.75" hidden="1" thickTop="1" x14ac:dyDescent="0.25">
      <c r="A215">
        <v>5</v>
      </c>
      <c r="B215" t="s">
        <v>34</v>
      </c>
      <c r="C215" t="s">
        <v>10</v>
      </c>
      <c r="D215" t="s">
        <v>9</v>
      </c>
      <c r="E215">
        <f>_xlfn.XLOOKUP(A215,PeriodMap!$A$2:$A$45,PeriodMap!$B$2:$B$45)</f>
        <v>2034</v>
      </c>
      <c r="F215" t="s">
        <v>398</v>
      </c>
      <c r="G215" t="s">
        <v>404</v>
      </c>
      <c r="H215" t="s">
        <v>6</v>
      </c>
      <c r="I215">
        <f>IFERROR(_xlfn.XLOOKUP(_xlfn.CONCAT(B215,C215,D215,E215),EC_Transfers!$J$2:$J$1999,EC_Transfers!$G$2:$G$1999),0)</f>
        <v>0.685324398</v>
      </c>
      <c r="J215">
        <f>IFERROR(_xlfn.XLOOKUP(_xlfn.CONCAT(B215,C215,D215,E215),EC_Transfers!$J$2:$J$1999,EC_Transfers!$H$2:$H$1999),0)</f>
        <v>3.5000000000000003E-2</v>
      </c>
      <c r="K215" s="70">
        <f>IFERROR(_xlfn.XLOOKUP(_xlfn.CONCAT(B215,C215,D215,2024),EC_Transfers!$J$2:$J$1999,EC_Transfers!$I$2:$I$1999)*1000,0)-90</f>
        <v>2860</v>
      </c>
      <c r="M215">
        <f t="shared" si="12"/>
        <v>6.85324398E-4</v>
      </c>
      <c r="N215" s="72">
        <f>IFERROR(_xlfn.XLOOKUP(_xlfn.CONCAT(B215,C215,D215,E215),EC_Transfers!$J$2:$J$1999,EC_Transfers!$I$2:$I$1999)*1000,0)-K215</f>
        <v>1080</v>
      </c>
      <c r="O215" s="72">
        <f t="shared" si="14"/>
        <v>1080</v>
      </c>
      <c r="P215" t="s">
        <v>329</v>
      </c>
      <c r="Q215" t="b">
        <v>1</v>
      </c>
      <c r="R215" t="b">
        <v>0</v>
      </c>
      <c r="S215" s="70">
        <v>1350</v>
      </c>
      <c r="T215" s="70">
        <f t="shared" si="13"/>
        <v>50</v>
      </c>
    </row>
    <row r="216" spans="1:20" ht="15.75" hidden="1" thickTop="1" x14ac:dyDescent="0.25">
      <c r="A216">
        <v>5</v>
      </c>
      <c r="B216" t="s">
        <v>34</v>
      </c>
      <c r="C216" t="s">
        <v>9</v>
      </c>
      <c r="D216" t="s">
        <v>12</v>
      </c>
      <c r="E216">
        <f>_xlfn.XLOOKUP(A216,PeriodMap!$A$2:$A$45,PeriodMap!$B$2:$B$45)</f>
        <v>2034</v>
      </c>
      <c r="F216" t="s">
        <v>398</v>
      </c>
      <c r="G216" t="s">
        <v>404</v>
      </c>
      <c r="H216" t="s">
        <v>6</v>
      </c>
      <c r="I216">
        <f>IFERROR(_xlfn.XLOOKUP(_xlfn.CONCAT(B216,C216,D216,E216),EC_Transfers!$J$2:$J$1999,EC_Transfers!$G$2:$G$1999),0)</f>
        <v>0.685324398</v>
      </c>
      <c r="J216">
        <f>IFERROR(_xlfn.XLOOKUP(_xlfn.CONCAT(B216,C216,D216,E216),EC_Transfers!$J$2:$J$1999,EC_Transfers!$H$2:$H$1999),0)</f>
        <v>3.5000000000000003E-2</v>
      </c>
      <c r="K216">
        <f>IFERROR(_xlfn.XLOOKUP(_xlfn.CONCAT(B216,C216,D216,2024),EC_Transfers!$J$2:$J$1999,EC_Transfers!$I$2:$I$1999)*1000,0)</f>
        <v>3000</v>
      </c>
      <c r="M216">
        <f t="shared" si="12"/>
        <v>6.85324398E-4</v>
      </c>
      <c r="N216" s="72">
        <f>IFERROR(_xlfn.XLOOKUP(_xlfn.CONCAT(B216,C216,D216,E216),EC_Transfers!$J$2:$J$1999,EC_Transfers!$I$2:$I$1999)*1000,0)-K216</f>
        <v>330</v>
      </c>
      <c r="O216" s="72">
        <f t="shared" si="14"/>
        <v>330</v>
      </c>
      <c r="P216" t="s">
        <v>329</v>
      </c>
      <c r="Q216" t="b">
        <v>1</v>
      </c>
      <c r="R216" t="b">
        <v>0</v>
      </c>
      <c r="S216" s="70">
        <v>2150</v>
      </c>
      <c r="T216" s="70">
        <f t="shared" si="13"/>
        <v>50</v>
      </c>
    </row>
    <row r="217" spans="1:20" ht="15.75" hidden="1" thickTop="1" x14ac:dyDescent="0.25">
      <c r="A217">
        <v>5</v>
      </c>
      <c r="B217" t="s">
        <v>34</v>
      </c>
      <c r="C217" t="s">
        <v>12</v>
      </c>
      <c r="D217" t="s">
        <v>8</v>
      </c>
      <c r="E217">
        <f>_xlfn.XLOOKUP(A217,PeriodMap!$A$2:$A$45,PeriodMap!$B$2:$B$45)</f>
        <v>2034</v>
      </c>
      <c r="F217" t="s">
        <v>398</v>
      </c>
      <c r="G217" t="s">
        <v>404</v>
      </c>
      <c r="H217" t="s">
        <v>6</v>
      </c>
      <c r="I217">
        <f>IFERROR(_xlfn.XLOOKUP(_xlfn.CONCAT(B217,C217,D217,E217),EC_Transfers!$J$2:$J$1999,EC_Transfers!$G$2:$G$1999),0)</f>
        <v>0.685324398</v>
      </c>
      <c r="J217">
        <f>IFERROR(_xlfn.XLOOKUP(_xlfn.CONCAT(B217,C217,D217,E217),EC_Transfers!$J$2:$J$1999,EC_Transfers!$H$2:$H$1999),0)</f>
        <v>3.5000000000000003E-2</v>
      </c>
      <c r="K217">
        <f>IFERROR(_xlfn.XLOOKUP(_xlfn.CONCAT(B217,C217,D217,2024),EC_Transfers!$J$2:$J$1999,EC_Transfers!$I$2:$I$1999)*1000,0)</f>
        <v>0</v>
      </c>
      <c r="M217">
        <f t="shared" si="12"/>
        <v>6.85324398E-4</v>
      </c>
      <c r="N217" s="72">
        <f>IFERROR(_xlfn.XLOOKUP(_xlfn.CONCAT(B217,C217,D217,E217),EC_Transfers!$J$2:$J$1999,EC_Transfers!$I$2:$I$1999)*1000,0)-K217</f>
        <v>0</v>
      </c>
      <c r="O217" s="72">
        <f t="shared" si="14"/>
        <v>0</v>
      </c>
      <c r="P217" t="s">
        <v>329</v>
      </c>
      <c r="Q217" t="b">
        <v>1</v>
      </c>
      <c r="R217" t="b">
        <v>0</v>
      </c>
      <c r="S217" s="70">
        <v>1950</v>
      </c>
      <c r="T217" s="70">
        <f t="shared" si="13"/>
        <v>50</v>
      </c>
    </row>
    <row r="218" spans="1:20" ht="15.75" hidden="1" thickTop="1" x14ac:dyDescent="0.25">
      <c r="A218">
        <v>5</v>
      </c>
      <c r="B218" t="s">
        <v>34</v>
      </c>
      <c r="C218" t="s">
        <v>11</v>
      </c>
      <c r="D218" t="s">
        <v>10</v>
      </c>
      <c r="E218">
        <f>_xlfn.XLOOKUP(A218,PeriodMap!$A$2:$A$45,PeriodMap!$B$2:$B$45)</f>
        <v>2034</v>
      </c>
      <c r="F218" t="s">
        <v>398</v>
      </c>
      <c r="G218" t="s">
        <v>404</v>
      </c>
      <c r="H218" t="s">
        <v>6</v>
      </c>
      <c r="I218">
        <f>IFERROR(_xlfn.XLOOKUP(_xlfn.CONCAT(B218,C218,D218,E218),EC_Transfers!$J$2:$J$1999,EC_Transfers!$G$2:$G$1999),0)</f>
        <v>0.685324398</v>
      </c>
      <c r="J218">
        <f>IFERROR(_xlfn.XLOOKUP(_xlfn.CONCAT(B218,C218,D218,E218),EC_Transfers!$J$2:$J$1999,EC_Transfers!$H$2:$H$1999),0)</f>
        <v>3.5000000000000003E-2</v>
      </c>
      <c r="K218">
        <f>IFERROR(_xlfn.XLOOKUP(_xlfn.CONCAT(B218,C218,D218,2024),EC_Transfers!$J$2:$J$1999,EC_Transfers!$I$2:$I$1999)*1000,0)</f>
        <v>21190</v>
      </c>
      <c r="M218">
        <f t="shared" si="12"/>
        <v>6.85324398E-4</v>
      </c>
      <c r="N218" s="72">
        <f>IFERROR(_xlfn.XLOOKUP(_xlfn.CONCAT(B218,C218,D218,E218),EC_Transfers!$J$2:$J$1999,EC_Transfers!$I$2:$I$1999)*1000,0)-K218</f>
        <v>4160</v>
      </c>
      <c r="O218" s="72">
        <f t="shared" si="14"/>
        <v>4160</v>
      </c>
      <c r="P218" t="s">
        <v>329</v>
      </c>
      <c r="Q218" t="b">
        <v>1</v>
      </c>
      <c r="R218" t="b">
        <v>0</v>
      </c>
      <c r="S218" s="70">
        <v>1300</v>
      </c>
      <c r="T218" s="70">
        <f t="shared" si="13"/>
        <v>50</v>
      </c>
    </row>
    <row r="219" spans="1:20" ht="15.75" hidden="1" thickTop="1" x14ac:dyDescent="0.25">
      <c r="A219">
        <v>5</v>
      </c>
      <c r="B219" t="s">
        <v>34</v>
      </c>
      <c r="C219" t="s">
        <v>8</v>
      </c>
      <c r="D219" t="s">
        <v>9</v>
      </c>
      <c r="E219">
        <f>_xlfn.XLOOKUP(A219,PeriodMap!$A$2:$A$45,PeriodMap!$B$2:$B$45)</f>
        <v>2034</v>
      </c>
      <c r="F219" t="s">
        <v>398</v>
      </c>
      <c r="G219" t="s">
        <v>404</v>
      </c>
      <c r="H219" t="s">
        <v>6</v>
      </c>
      <c r="I219">
        <f>IFERROR(_xlfn.XLOOKUP(_xlfn.CONCAT(B219,C219,D219,E219),EC_Transfers!$J$2:$J$1999,EC_Transfers!$G$2:$G$1999),0)</f>
        <v>0.685324398</v>
      </c>
      <c r="J219">
        <f>IFERROR(_xlfn.XLOOKUP(_xlfn.CONCAT(B219,C219,D219,E219),EC_Transfers!$J$2:$J$1999,EC_Transfers!$H$2:$H$1999),0)</f>
        <v>3.5000000000000003E-2</v>
      </c>
      <c r="K219">
        <f>IFERROR(_xlfn.XLOOKUP(_xlfn.CONCAT(B219,C219,D219,2024),EC_Transfers!$J$2:$J$1999,EC_Transfers!$I$2:$I$1999)*1000,0)</f>
        <v>0</v>
      </c>
      <c r="M219">
        <f t="shared" si="12"/>
        <v>6.85324398E-4</v>
      </c>
      <c r="N219" s="72">
        <f>IFERROR(_xlfn.XLOOKUP(_xlfn.CONCAT(B219,C219,D219,E219),EC_Transfers!$J$2:$J$1999,EC_Transfers!$I$2:$I$1999)*1000,0)-K219</f>
        <v>0</v>
      </c>
      <c r="O219" s="72">
        <f t="shared" si="14"/>
        <v>0</v>
      </c>
      <c r="P219" t="s">
        <v>329</v>
      </c>
      <c r="Q219" t="b">
        <v>1</v>
      </c>
      <c r="R219" t="b">
        <v>0</v>
      </c>
      <c r="S219" s="70">
        <v>3000</v>
      </c>
      <c r="T219" s="70">
        <f t="shared" si="13"/>
        <v>50</v>
      </c>
    </row>
    <row r="220" spans="1:20" ht="15.75" hidden="1" thickTop="1" x14ac:dyDescent="0.25">
      <c r="A220">
        <v>5</v>
      </c>
      <c r="B220" t="s">
        <v>34</v>
      </c>
      <c r="C220" t="s">
        <v>10</v>
      </c>
      <c r="D220" t="s">
        <v>12</v>
      </c>
      <c r="E220">
        <f>_xlfn.XLOOKUP(A220,PeriodMap!$A$2:$A$45,PeriodMap!$B$2:$B$45)</f>
        <v>2034</v>
      </c>
      <c r="F220" t="s">
        <v>398</v>
      </c>
      <c r="G220" t="s">
        <v>404</v>
      </c>
      <c r="H220" t="s">
        <v>6</v>
      </c>
      <c r="I220">
        <f>IFERROR(_xlfn.XLOOKUP(_xlfn.CONCAT(B220,C220,D220,E220),EC_Transfers!$J$2:$J$1999,EC_Transfers!$G$2:$G$1999),0)</f>
        <v>0.685324398</v>
      </c>
      <c r="J220">
        <f>IFERROR(_xlfn.XLOOKUP(_xlfn.CONCAT(B220,C220,D220,E220),EC_Transfers!$J$2:$J$1999,EC_Transfers!$H$2:$H$1999),0)</f>
        <v>3.5000000000000003E-2</v>
      </c>
      <c r="K220">
        <f>IFERROR(_xlfn.XLOOKUP(_xlfn.CONCAT(B220,C220,D220,2024),EC_Transfers!$J$2:$J$1999,EC_Transfers!$I$2:$I$1999)*1000,0)</f>
        <v>22530</v>
      </c>
      <c r="M220">
        <f t="shared" si="12"/>
        <v>6.85324398E-4</v>
      </c>
      <c r="N220" s="72">
        <f>IFERROR(_xlfn.XLOOKUP(_xlfn.CONCAT(B220,C220,D220,E220),EC_Transfers!$J$2:$J$1999,EC_Transfers!$I$2:$I$1999)*1000,0)-K220</f>
        <v>2530</v>
      </c>
      <c r="O220" s="72">
        <f t="shared" si="14"/>
        <v>2530</v>
      </c>
      <c r="P220" t="s">
        <v>329</v>
      </c>
      <c r="Q220" t="b">
        <v>1</v>
      </c>
      <c r="R220" t="b">
        <v>0</v>
      </c>
      <c r="S220" s="70">
        <v>1350</v>
      </c>
      <c r="T220" s="70">
        <f t="shared" si="13"/>
        <v>50</v>
      </c>
    </row>
    <row r="221" spans="1:20" ht="15.75" hidden="1" thickTop="1" x14ac:dyDescent="0.25">
      <c r="A221">
        <v>5</v>
      </c>
      <c r="B221" t="s">
        <v>34</v>
      </c>
      <c r="C221" t="s">
        <v>9</v>
      </c>
      <c r="D221" t="s">
        <v>11</v>
      </c>
      <c r="E221">
        <f>_xlfn.XLOOKUP(A221,PeriodMap!$A$2:$A$45,PeriodMap!$B$2:$B$45)</f>
        <v>2034</v>
      </c>
      <c r="F221" t="s">
        <v>398</v>
      </c>
      <c r="G221" t="s">
        <v>404</v>
      </c>
      <c r="H221" t="s">
        <v>6</v>
      </c>
      <c r="I221">
        <f>IFERROR(_xlfn.XLOOKUP(_xlfn.CONCAT(B221,C221,D221,E221),EC_Transfers!$J$2:$J$1999,EC_Transfers!$G$2:$G$1999),0)</f>
        <v>0.685324398</v>
      </c>
      <c r="J221">
        <f>IFERROR(_xlfn.XLOOKUP(_xlfn.CONCAT(B221,C221,D221,E221),EC_Transfers!$J$2:$J$1999,EC_Transfers!$H$2:$H$1999),0)</f>
        <v>3.5000000000000003E-2</v>
      </c>
      <c r="K221">
        <f>IFERROR(_xlfn.XLOOKUP(_xlfn.CONCAT(B221,C221,D221,2024),EC_Transfers!$J$2:$J$1999,EC_Transfers!$I$2:$I$1999)*1000,0)</f>
        <v>0</v>
      </c>
      <c r="M221">
        <f t="shared" si="12"/>
        <v>6.85324398E-4</v>
      </c>
      <c r="N221" s="72">
        <f>IFERROR(_xlfn.XLOOKUP(_xlfn.CONCAT(B221,C221,D221,E221),EC_Transfers!$J$2:$J$1999,EC_Transfers!$I$2:$I$1999)*1000,0)-K221</f>
        <v>0</v>
      </c>
      <c r="O221" s="72">
        <f t="shared" si="14"/>
        <v>0</v>
      </c>
      <c r="P221" t="s">
        <v>329</v>
      </c>
      <c r="Q221" t="b">
        <v>1</v>
      </c>
      <c r="R221" t="b">
        <v>0</v>
      </c>
      <c r="S221" s="70">
        <v>2400</v>
      </c>
      <c r="T221" s="70">
        <f t="shared" si="13"/>
        <v>50</v>
      </c>
    </row>
    <row r="222" spans="1:20" ht="15.75" hidden="1" thickTop="1" x14ac:dyDescent="0.25">
      <c r="A222">
        <v>5</v>
      </c>
      <c r="B222" t="s">
        <v>34</v>
      </c>
      <c r="C222" t="s">
        <v>12</v>
      </c>
      <c r="D222" t="s">
        <v>10</v>
      </c>
      <c r="E222">
        <f>_xlfn.XLOOKUP(A222,PeriodMap!$A$2:$A$45,PeriodMap!$B$2:$B$45)</f>
        <v>2034</v>
      </c>
      <c r="F222" t="s">
        <v>398</v>
      </c>
      <c r="G222" t="s">
        <v>404</v>
      </c>
      <c r="H222" t="s">
        <v>6</v>
      </c>
      <c r="I222">
        <f>IFERROR(_xlfn.XLOOKUP(_xlfn.CONCAT(B222,C222,D222,E222),EC_Transfers!$J$2:$J$1999,EC_Transfers!$G$2:$G$1999),0)</f>
        <v>0.685324398</v>
      </c>
      <c r="J222">
        <f>IFERROR(_xlfn.XLOOKUP(_xlfn.CONCAT(B222,C222,D222,E222),EC_Transfers!$J$2:$J$1999,EC_Transfers!$H$2:$H$1999),0)</f>
        <v>3.5000000000000003E-2</v>
      </c>
      <c r="K222">
        <f>IFERROR(_xlfn.XLOOKUP(_xlfn.CONCAT(B222,C222,D222,2024),EC_Transfers!$J$2:$J$1999,EC_Transfers!$I$2:$I$1999)*1000,0)</f>
        <v>19530</v>
      </c>
      <c r="M222">
        <f t="shared" si="12"/>
        <v>6.85324398E-4</v>
      </c>
      <c r="N222" s="72">
        <f>IFERROR(_xlfn.XLOOKUP(_xlfn.CONCAT(B222,C222,D222,E222),EC_Transfers!$J$2:$J$1999,EC_Transfers!$I$2:$I$1999)*1000,0)-K222</f>
        <v>2190</v>
      </c>
      <c r="O222" s="72">
        <f t="shared" si="14"/>
        <v>2190</v>
      </c>
      <c r="P222" t="s">
        <v>329</v>
      </c>
      <c r="Q222" t="b">
        <v>1</v>
      </c>
      <c r="R222" t="b">
        <v>0</v>
      </c>
      <c r="S222" s="70">
        <v>1350</v>
      </c>
      <c r="T222" s="70">
        <f t="shared" si="13"/>
        <v>50</v>
      </c>
    </row>
    <row r="223" spans="1:20" ht="15.75" hidden="1" thickTop="1" x14ac:dyDescent="0.25">
      <c r="A223">
        <v>5</v>
      </c>
      <c r="B223" t="s">
        <v>34</v>
      </c>
      <c r="C223" t="s">
        <v>11</v>
      </c>
      <c r="D223" t="s">
        <v>9</v>
      </c>
      <c r="E223">
        <f>_xlfn.XLOOKUP(A223,PeriodMap!$A$2:$A$45,PeriodMap!$B$2:$B$45)</f>
        <v>2034</v>
      </c>
      <c r="F223" t="s">
        <v>398</v>
      </c>
      <c r="G223" t="s">
        <v>404</v>
      </c>
      <c r="H223" t="s">
        <v>6</v>
      </c>
      <c r="I223">
        <f>IFERROR(_xlfn.XLOOKUP(_xlfn.CONCAT(B223,C223,D223,E223),EC_Transfers!$J$2:$J$1999,EC_Transfers!$G$2:$G$1999),0)</f>
        <v>0.685324398</v>
      </c>
      <c r="J223">
        <f>IFERROR(_xlfn.XLOOKUP(_xlfn.CONCAT(B223,C223,D223,E223),EC_Transfers!$J$2:$J$1999,EC_Transfers!$H$2:$H$1999),0)</f>
        <v>3.5000000000000003E-2</v>
      </c>
      <c r="K223">
        <f>IFERROR(_xlfn.XLOOKUP(_xlfn.CONCAT(B223,C223,D223,2024),EC_Transfers!$J$2:$J$1999,EC_Transfers!$I$2:$I$1999)*1000,0)</f>
        <v>0</v>
      </c>
      <c r="M223">
        <f t="shared" si="12"/>
        <v>6.85324398E-4</v>
      </c>
      <c r="N223" s="72">
        <f>IFERROR(_xlfn.XLOOKUP(_xlfn.CONCAT(B223,C223,D223,E223),EC_Transfers!$J$2:$J$1999,EC_Transfers!$I$2:$I$1999)*1000,0)-K223</f>
        <v>0</v>
      </c>
      <c r="O223" s="72">
        <f t="shared" si="14"/>
        <v>0</v>
      </c>
      <c r="P223" t="s">
        <v>329</v>
      </c>
      <c r="Q223" t="b">
        <v>1</v>
      </c>
      <c r="R223" t="b">
        <v>0</v>
      </c>
      <c r="S223" s="70">
        <v>2400</v>
      </c>
      <c r="T223" s="70">
        <f t="shared" si="13"/>
        <v>50</v>
      </c>
    </row>
    <row r="224" spans="1:20" ht="15.75" hidden="1" thickTop="1" x14ac:dyDescent="0.25">
      <c r="A224">
        <v>5</v>
      </c>
      <c r="B224" t="s">
        <v>34</v>
      </c>
      <c r="C224" t="s">
        <v>8</v>
      </c>
      <c r="D224" t="s">
        <v>12</v>
      </c>
      <c r="E224">
        <f>_xlfn.XLOOKUP(A224,PeriodMap!$A$2:$A$45,PeriodMap!$B$2:$B$45)</f>
        <v>2034</v>
      </c>
      <c r="F224" t="s">
        <v>398</v>
      </c>
      <c r="G224" t="s">
        <v>404</v>
      </c>
      <c r="H224" t="s">
        <v>6</v>
      </c>
      <c r="I224">
        <f>IFERROR(_xlfn.XLOOKUP(_xlfn.CONCAT(B224,C224,D224,E224),EC_Transfers!$J$2:$J$1999,EC_Transfers!$G$2:$G$1999),0)</f>
        <v>0.685324398</v>
      </c>
      <c r="J224">
        <f>IFERROR(_xlfn.XLOOKUP(_xlfn.CONCAT(B224,C224,D224,E224),EC_Transfers!$J$2:$J$1999,EC_Transfers!$H$2:$H$1999),0)</f>
        <v>3.5000000000000003E-2</v>
      </c>
      <c r="K224">
        <f>IFERROR(_xlfn.XLOOKUP(_xlfn.CONCAT(B224,C224,D224,2024),EC_Transfers!$J$2:$J$1999,EC_Transfers!$I$2:$I$1999)*1000,0)</f>
        <v>0</v>
      </c>
      <c r="M224">
        <f t="shared" si="12"/>
        <v>6.85324398E-4</v>
      </c>
      <c r="N224" s="72">
        <f>IFERROR(_xlfn.XLOOKUP(_xlfn.CONCAT(B224,C224,D224,E224),EC_Transfers!$J$2:$J$1999,EC_Transfers!$I$2:$I$1999)*1000,0)-K224</f>
        <v>0</v>
      </c>
      <c r="O224" s="72">
        <f t="shared" si="14"/>
        <v>0</v>
      </c>
      <c r="P224" t="s">
        <v>329</v>
      </c>
      <c r="Q224" t="b">
        <v>1</v>
      </c>
      <c r="R224" t="b">
        <v>0</v>
      </c>
      <c r="S224" s="70">
        <v>1950</v>
      </c>
      <c r="T224" s="70">
        <f t="shared" si="13"/>
        <v>50</v>
      </c>
    </row>
    <row r="225" spans="1:20" ht="15.75" hidden="1" thickTop="1" x14ac:dyDescent="0.25">
      <c r="A225">
        <v>5</v>
      </c>
      <c r="B225" t="s">
        <v>34</v>
      </c>
      <c r="C225" t="s">
        <v>10</v>
      </c>
      <c r="D225" t="s">
        <v>11</v>
      </c>
      <c r="E225">
        <f>_xlfn.XLOOKUP(A225,PeriodMap!$A$2:$A$45,PeriodMap!$B$2:$B$45)</f>
        <v>2034</v>
      </c>
      <c r="F225" t="s">
        <v>398</v>
      </c>
      <c r="G225" t="s">
        <v>404</v>
      </c>
      <c r="H225" t="s">
        <v>6</v>
      </c>
      <c r="I225">
        <f>IFERROR(_xlfn.XLOOKUP(_xlfn.CONCAT(B225,C225,D225,E225),EC_Transfers!$J$2:$J$1999,EC_Transfers!$G$2:$G$1999),0)</f>
        <v>0.685324398</v>
      </c>
      <c r="J225">
        <f>IFERROR(_xlfn.XLOOKUP(_xlfn.CONCAT(B225,C225,D225,E225),EC_Transfers!$J$2:$J$1999,EC_Transfers!$H$2:$H$1999),0)</f>
        <v>3.5000000000000003E-2</v>
      </c>
      <c r="K225">
        <f>IFERROR(_xlfn.XLOOKUP(_xlfn.CONCAT(B225,C225,D225,2024),EC_Transfers!$J$2:$J$1999,EC_Transfers!$I$2:$I$1999)*1000,0)</f>
        <v>21190</v>
      </c>
      <c r="M225">
        <f t="shared" si="12"/>
        <v>6.85324398E-4</v>
      </c>
      <c r="N225" s="72">
        <f>IFERROR(_xlfn.XLOOKUP(_xlfn.CONCAT(B225,C225,D225,E225),EC_Transfers!$J$2:$J$1999,EC_Transfers!$I$2:$I$1999)*1000,0)-K225</f>
        <v>8830</v>
      </c>
      <c r="O225" s="72">
        <f t="shared" si="14"/>
        <v>8830</v>
      </c>
      <c r="P225" t="s">
        <v>329</v>
      </c>
      <c r="Q225" t="b">
        <v>1</v>
      </c>
      <c r="R225" t="b">
        <v>0</v>
      </c>
      <c r="S225" s="70">
        <v>1300</v>
      </c>
      <c r="T225" s="70">
        <f t="shared" si="13"/>
        <v>50</v>
      </c>
    </row>
    <row r="226" spans="1:20" ht="15.75" hidden="1" thickTop="1" x14ac:dyDescent="0.25">
      <c r="A226">
        <v>5</v>
      </c>
      <c r="B226" t="s">
        <v>34</v>
      </c>
      <c r="C226" t="s">
        <v>9</v>
      </c>
      <c r="D226" t="s">
        <v>8</v>
      </c>
      <c r="E226">
        <f>_xlfn.XLOOKUP(A226,PeriodMap!$A$2:$A$45,PeriodMap!$B$2:$B$45)</f>
        <v>2034</v>
      </c>
      <c r="F226" t="s">
        <v>398</v>
      </c>
      <c r="G226" t="s">
        <v>404</v>
      </c>
      <c r="H226" t="s">
        <v>6</v>
      </c>
      <c r="I226">
        <f>IFERROR(_xlfn.XLOOKUP(_xlfn.CONCAT(B226,C226,D226,E226),EC_Transfers!$J$2:$J$1999,EC_Transfers!$G$2:$G$1999),0)</f>
        <v>0.685324398</v>
      </c>
      <c r="J226">
        <f>IFERROR(_xlfn.XLOOKUP(_xlfn.CONCAT(B226,C226,D226,E226),EC_Transfers!$J$2:$J$1999,EC_Transfers!$H$2:$H$1999),0)</f>
        <v>3.5000000000000003E-2</v>
      </c>
      <c r="K226">
        <f>IFERROR(_xlfn.XLOOKUP(_xlfn.CONCAT(B226,C226,D226,2024),EC_Transfers!$J$2:$J$1999,EC_Transfers!$I$2:$I$1999)*1000,0)</f>
        <v>0</v>
      </c>
      <c r="M226">
        <f t="shared" si="12"/>
        <v>6.85324398E-4</v>
      </c>
      <c r="N226" s="72">
        <f>IFERROR(_xlfn.XLOOKUP(_xlfn.CONCAT(B226,C226,D226,E226),EC_Transfers!$J$2:$J$1999,EC_Transfers!$I$2:$I$1999)*1000,0)-K226</f>
        <v>0</v>
      </c>
      <c r="O226" s="72">
        <f t="shared" si="14"/>
        <v>0</v>
      </c>
      <c r="P226" t="s">
        <v>329</v>
      </c>
      <c r="Q226" t="b">
        <v>1</v>
      </c>
      <c r="R226" t="b">
        <v>0</v>
      </c>
      <c r="S226" s="70">
        <v>3000</v>
      </c>
      <c r="T226" s="70">
        <f t="shared" si="13"/>
        <v>50</v>
      </c>
    </row>
    <row r="227" spans="1:20" ht="15.75" hidden="1" thickTop="1" x14ac:dyDescent="0.25">
      <c r="A227">
        <v>5</v>
      </c>
      <c r="B227" t="s">
        <v>34</v>
      </c>
      <c r="C227" t="s">
        <v>12</v>
      </c>
      <c r="D227" t="s">
        <v>9</v>
      </c>
      <c r="E227">
        <f>_xlfn.XLOOKUP(A227,PeriodMap!$A$2:$A$45,PeriodMap!$B$2:$B$45)</f>
        <v>2034</v>
      </c>
      <c r="F227" t="s">
        <v>398</v>
      </c>
      <c r="G227" t="s">
        <v>404</v>
      </c>
      <c r="H227" t="s">
        <v>6</v>
      </c>
      <c r="I227">
        <f>IFERROR(_xlfn.XLOOKUP(_xlfn.CONCAT(B227,C227,D227,E227),EC_Transfers!$J$2:$J$1999,EC_Transfers!$G$2:$G$1999),0)</f>
        <v>0.685324398</v>
      </c>
      <c r="J227">
        <f>IFERROR(_xlfn.XLOOKUP(_xlfn.CONCAT(B227,C227,D227,E227),EC_Transfers!$J$2:$J$1999,EC_Transfers!$H$2:$H$1999),0)</f>
        <v>3.5000000000000003E-2</v>
      </c>
      <c r="K227">
        <f>IFERROR(_xlfn.XLOOKUP(_xlfn.CONCAT(B227,C227,D227,2024),EC_Transfers!$J$2:$J$1999,EC_Transfers!$I$2:$I$1999)*1000,0)</f>
        <v>1500</v>
      </c>
      <c r="M227">
        <f t="shared" si="12"/>
        <v>6.85324398E-4</v>
      </c>
      <c r="N227" s="72">
        <f>IFERROR(_xlfn.XLOOKUP(_xlfn.CONCAT(B227,C227,D227,E227),EC_Transfers!$J$2:$J$1999,EC_Transfers!$I$2:$I$1999)*1000,0)-K227</f>
        <v>160</v>
      </c>
      <c r="O227" s="72">
        <f t="shared" si="14"/>
        <v>160</v>
      </c>
      <c r="P227" t="s">
        <v>329</v>
      </c>
      <c r="Q227" t="b">
        <v>1</v>
      </c>
      <c r="R227" t="b">
        <v>0</v>
      </c>
      <c r="S227" s="70">
        <v>2150</v>
      </c>
      <c r="T227" s="70">
        <f t="shared" si="13"/>
        <v>50</v>
      </c>
    </row>
    <row r="228" spans="1:20" ht="15.75" hidden="1" thickTop="1" x14ac:dyDescent="0.25">
      <c r="A228">
        <v>5</v>
      </c>
      <c r="B228" t="s">
        <v>34</v>
      </c>
      <c r="C228" t="s">
        <v>11</v>
      </c>
      <c r="D228" t="s">
        <v>12</v>
      </c>
      <c r="E228">
        <f>_xlfn.XLOOKUP(A228,PeriodMap!$A$2:$A$45,PeriodMap!$B$2:$B$45)</f>
        <v>2034</v>
      </c>
      <c r="F228" t="s">
        <v>398</v>
      </c>
      <c r="G228" t="s">
        <v>404</v>
      </c>
      <c r="H228" t="s">
        <v>6</v>
      </c>
      <c r="I228">
        <f>IFERROR(_xlfn.XLOOKUP(_xlfn.CONCAT(B228,C228,D228,E228),EC_Transfers!$J$2:$J$1999,EC_Transfers!$G$2:$G$1999),0)</f>
        <v>0.685324398</v>
      </c>
      <c r="J228">
        <f>IFERROR(_xlfn.XLOOKUP(_xlfn.CONCAT(B228,C228,D228,E228),EC_Transfers!$J$2:$J$1999,EC_Transfers!$H$2:$H$1999),0)</f>
        <v>3.5000000000000003E-2</v>
      </c>
      <c r="K228">
        <f>IFERROR(_xlfn.XLOOKUP(_xlfn.CONCAT(B228,C228,D228,2024),EC_Transfers!$J$2:$J$1999,EC_Transfers!$I$2:$I$1999)*1000,0)</f>
        <v>32570</v>
      </c>
      <c r="M228">
        <f t="shared" si="12"/>
        <v>6.85324398E-4</v>
      </c>
      <c r="N228" s="72">
        <f>IFERROR(_xlfn.XLOOKUP(_xlfn.CONCAT(B228,C228,D228,E228),EC_Transfers!$J$2:$J$1999,EC_Transfers!$I$2:$I$1999)*1000,0)-K228</f>
        <v>42180</v>
      </c>
      <c r="O228" s="72">
        <f t="shared" si="14"/>
        <v>42180</v>
      </c>
      <c r="P228" t="s">
        <v>329</v>
      </c>
      <c r="Q228" t="b">
        <v>1</v>
      </c>
      <c r="R228" t="b">
        <v>0</v>
      </c>
      <c r="S228" s="70">
        <v>950</v>
      </c>
      <c r="T228" s="70">
        <f t="shared" si="13"/>
        <v>50</v>
      </c>
    </row>
    <row r="229" spans="1:20" ht="15.75" hidden="1" thickTop="1" x14ac:dyDescent="0.25">
      <c r="A229">
        <v>5</v>
      </c>
      <c r="B229" t="s">
        <v>34</v>
      </c>
      <c r="C229" t="s">
        <v>8</v>
      </c>
      <c r="D229" t="s">
        <v>11</v>
      </c>
      <c r="E229">
        <f>_xlfn.XLOOKUP(A229,PeriodMap!$A$2:$A$45,PeriodMap!$B$2:$B$45)</f>
        <v>2034</v>
      </c>
      <c r="F229" t="s">
        <v>398</v>
      </c>
      <c r="G229" t="s">
        <v>404</v>
      </c>
      <c r="H229" t="s">
        <v>6</v>
      </c>
      <c r="I229">
        <f>IFERROR(_xlfn.XLOOKUP(_xlfn.CONCAT(B229,C229,D229,E229),EC_Transfers!$J$2:$J$1999,EC_Transfers!$G$2:$G$1999),0)</f>
        <v>0.685324398</v>
      </c>
      <c r="J229">
        <f>IFERROR(_xlfn.XLOOKUP(_xlfn.CONCAT(B229,C229,D229,E229),EC_Transfers!$J$2:$J$1999,EC_Transfers!$H$2:$H$1999),0)</f>
        <v>3.5000000000000003E-2</v>
      </c>
      <c r="K229" s="70">
        <f>IFERROR(_xlfn.XLOOKUP(_xlfn.CONCAT(B229,C229,D229,2024),EC_Transfers!$J$2:$J$1999,EC_Transfers!$I$2:$I$1999)*1000,0)-3752</f>
        <v>16178</v>
      </c>
      <c r="M229">
        <f t="shared" si="12"/>
        <v>6.85324398E-4</v>
      </c>
      <c r="N229" s="72">
        <f>IFERROR(_xlfn.XLOOKUP(_xlfn.CONCAT(B229,C229,D229,E229),EC_Transfers!$J$2:$J$1999,EC_Transfers!$I$2:$I$1999)*1000,0)-K229</f>
        <v>14152</v>
      </c>
      <c r="O229" s="72">
        <f t="shared" si="14"/>
        <v>14152</v>
      </c>
      <c r="P229" t="s">
        <v>329</v>
      </c>
      <c r="Q229" t="b">
        <v>1</v>
      </c>
      <c r="R229" t="b">
        <v>0</v>
      </c>
      <c r="S229" s="70">
        <v>1150</v>
      </c>
      <c r="T229" s="70">
        <f t="shared" si="13"/>
        <v>50</v>
      </c>
    </row>
    <row r="230" spans="1:20" ht="15.75" hidden="1" thickTop="1" x14ac:dyDescent="0.25">
      <c r="A230">
        <v>5</v>
      </c>
      <c r="B230" t="s">
        <v>34</v>
      </c>
      <c r="C230" t="s">
        <v>10</v>
      </c>
      <c r="D230" t="s">
        <v>8</v>
      </c>
      <c r="E230">
        <f>_xlfn.XLOOKUP(A230,PeriodMap!$A$2:$A$45,PeriodMap!$B$2:$B$45)</f>
        <v>2034</v>
      </c>
      <c r="F230" t="s">
        <v>398</v>
      </c>
      <c r="G230" t="s">
        <v>404</v>
      </c>
      <c r="H230" t="s">
        <v>6</v>
      </c>
      <c r="I230">
        <f>IFERROR(_xlfn.XLOOKUP(_xlfn.CONCAT(B230,C230,D230,E230),EC_Transfers!$J$2:$J$1999,EC_Transfers!$G$2:$G$1999),0)</f>
        <v>0.685324398</v>
      </c>
      <c r="J230">
        <f>IFERROR(_xlfn.XLOOKUP(_xlfn.CONCAT(B230,C230,D230,E230),EC_Transfers!$J$2:$J$1999,EC_Transfers!$H$2:$H$1999),0)</f>
        <v>3.5000000000000003E-2</v>
      </c>
      <c r="K230">
        <f>IFERROR(_xlfn.XLOOKUP(_xlfn.CONCAT(B230,C230,D230,2024),EC_Transfers!$J$2:$J$1999,EC_Transfers!$I$2:$I$1999)*1000,0)</f>
        <v>7830</v>
      </c>
      <c r="M230">
        <f t="shared" si="12"/>
        <v>6.85324398E-4</v>
      </c>
      <c r="N230" s="72">
        <f>IFERROR(_xlfn.XLOOKUP(_xlfn.CONCAT(B230,C230,D230,E230),EC_Transfers!$J$2:$J$1999,EC_Transfers!$I$2:$I$1999)*1000,0)-K230</f>
        <v>5550</v>
      </c>
      <c r="O230" s="72">
        <f t="shared" si="14"/>
        <v>5550</v>
      </c>
      <c r="P230" t="s">
        <v>329</v>
      </c>
      <c r="Q230" t="b">
        <v>1</v>
      </c>
      <c r="R230" t="b">
        <v>0</v>
      </c>
      <c r="S230" s="70">
        <v>1600</v>
      </c>
      <c r="T230" s="70">
        <f t="shared" si="13"/>
        <v>50</v>
      </c>
    </row>
    <row r="231" spans="1:20" s="19" customFormat="1" ht="15.75" hidden="1" thickTop="1" x14ac:dyDescent="0.25">
      <c r="A231" s="19">
        <v>5</v>
      </c>
      <c r="B231" s="19" t="s">
        <v>34</v>
      </c>
      <c r="C231" s="19" t="s">
        <v>9</v>
      </c>
      <c r="D231" s="19" t="s">
        <v>10</v>
      </c>
      <c r="E231">
        <f>_xlfn.XLOOKUP(A231,PeriodMap!$A$2:$A$45,PeriodMap!$B$2:$B$45)</f>
        <v>2034</v>
      </c>
      <c r="F231" s="19" t="s">
        <v>398</v>
      </c>
      <c r="G231" s="19" t="s">
        <v>404</v>
      </c>
      <c r="H231" s="19" t="s">
        <v>6</v>
      </c>
      <c r="I231" s="19">
        <f>IFERROR(_xlfn.XLOOKUP(_xlfn.CONCAT(B231,C231,D231,E231),EC_Transfers!$J$2:$J$1999,EC_Transfers!$G$2:$G$1999),0)</f>
        <v>0.685324398</v>
      </c>
      <c r="J231" s="19">
        <f>IFERROR(_xlfn.XLOOKUP(_xlfn.CONCAT(B231,C231,D231,E231),EC_Transfers!$J$2:$J$1999,EC_Transfers!$H$2:$H$1999),0)</f>
        <v>3.5000000000000003E-2</v>
      </c>
      <c r="K231" s="71">
        <f>IFERROR(_xlfn.XLOOKUP(_xlfn.CONCAT(B231,C231,D231,2024),EC_Transfers!$J$2:$J$1999,EC_Transfers!$I$2:$I$1999)*1000,0)-90</f>
        <v>2860</v>
      </c>
      <c r="L231" s="90"/>
      <c r="M231" s="19">
        <f t="shared" si="12"/>
        <v>6.85324398E-4</v>
      </c>
      <c r="N231" s="73">
        <f>IFERROR(_xlfn.XLOOKUP(_xlfn.CONCAT(B231,C231,D231,E231),EC_Transfers!$J$2:$J$1999,EC_Transfers!$I$2:$I$1999)*1000,0)-K231</f>
        <v>1080</v>
      </c>
      <c r="O231" s="73">
        <f t="shared" si="14"/>
        <v>1080</v>
      </c>
      <c r="P231" s="19" t="s">
        <v>329</v>
      </c>
      <c r="Q231" s="19" t="b">
        <v>1</v>
      </c>
      <c r="R231" s="19" t="b">
        <v>0</v>
      </c>
      <c r="S231" s="71">
        <v>1350</v>
      </c>
      <c r="T231" s="71">
        <f t="shared" si="13"/>
        <v>50</v>
      </c>
    </row>
    <row r="232" spans="1:20" ht="15.75" hidden="1" thickTop="1" x14ac:dyDescent="0.25">
      <c r="A232">
        <v>5</v>
      </c>
      <c r="B232" t="s">
        <v>33</v>
      </c>
      <c r="C232" t="s">
        <v>10</v>
      </c>
      <c r="D232" t="s">
        <v>10</v>
      </c>
      <c r="E232">
        <f>_xlfn.XLOOKUP(A232,PeriodMap!$A$2:$A$45,PeriodMap!$B$2:$B$45)</f>
        <v>2034</v>
      </c>
      <c r="F232" t="s">
        <v>398</v>
      </c>
      <c r="G232" t="s">
        <v>406</v>
      </c>
      <c r="H232" t="s">
        <v>6</v>
      </c>
      <c r="I232">
        <f>IFERROR(_xlfn.XLOOKUP(_xlfn.CONCAT(B232,C232,D232,E232),EC_Transfers!$J$2:$J$1999,EC_Transfers!$G$2:$G$1999),0)</f>
        <v>1161.4463479999999</v>
      </c>
      <c r="J232">
        <f>IFERROR(_xlfn.XLOOKUP(_xlfn.CONCAT(B232,C232,D232,E232),EC_Transfers!$J$2:$J$1999,EC_Transfers!$H$2:$H$1999),0)</f>
        <v>2E-3</v>
      </c>
      <c r="K232">
        <f>IFERROR(_xlfn.XLOOKUP(_xlfn.CONCAT(B232,C232,D232,2024),EC_Transfers!$J$2:$J$1999,EC_Transfers!$I$2:$I$1999)*1000,0)</f>
        <v>-1000</v>
      </c>
      <c r="M232">
        <f>I232/CarriersTech_characteristics!$G$2/Conversions!$D$2</f>
        <v>2.4299187667371921E-4</v>
      </c>
      <c r="N232">
        <v>0</v>
      </c>
      <c r="O232" t="s">
        <v>336</v>
      </c>
      <c r="P232" t="s">
        <v>329</v>
      </c>
      <c r="Q232" t="b">
        <v>1</v>
      </c>
      <c r="R232" t="b">
        <v>0</v>
      </c>
      <c r="S232" s="70">
        <v>500</v>
      </c>
      <c r="T232" s="94" t="s">
        <v>329</v>
      </c>
    </row>
    <row r="233" spans="1:20" ht="15.75" hidden="1" thickTop="1" x14ac:dyDescent="0.25">
      <c r="A233">
        <v>5</v>
      </c>
      <c r="B233" t="s">
        <v>33</v>
      </c>
      <c r="C233" t="s">
        <v>11</v>
      </c>
      <c r="D233" t="s">
        <v>11</v>
      </c>
      <c r="E233">
        <f>_xlfn.XLOOKUP(A233,PeriodMap!$A$2:$A$45,PeriodMap!$B$2:$B$45)</f>
        <v>2034</v>
      </c>
      <c r="F233" t="s">
        <v>398</v>
      </c>
      <c r="G233" t="s">
        <v>406</v>
      </c>
      <c r="H233" t="s">
        <v>6</v>
      </c>
      <c r="I233">
        <f>IFERROR(_xlfn.XLOOKUP(_xlfn.CONCAT(B233,C233,D233,E233),EC_Transfers!$J$2:$J$1999,EC_Transfers!$G$2:$G$1999),0)</f>
        <v>1322.869831</v>
      </c>
      <c r="J233">
        <f>IFERROR(_xlfn.XLOOKUP(_xlfn.CONCAT(B233,C233,D233,E233),EC_Transfers!$J$2:$J$1999,EC_Transfers!$H$2:$H$1999),0)</f>
        <v>2E-3</v>
      </c>
      <c r="K233">
        <f>IFERROR(_xlfn.XLOOKUP(_xlfn.CONCAT(B233,C233,D233,2024),EC_Transfers!$J$2:$J$1999,EC_Transfers!$I$2:$I$1999)*1000,0)</f>
        <v>-1000</v>
      </c>
      <c r="M233">
        <f>I233/CarriersTech_characteristics!$G$2/Conversions!$D$2</f>
        <v>2.7676407384918288E-4</v>
      </c>
      <c r="N233">
        <v>0</v>
      </c>
      <c r="O233" t="s">
        <v>336</v>
      </c>
      <c r="P233" t="s">
        <v>329</v>
      </c>
      <c r="Q233" t="b">
        <v>1</v>
      </c>
      <c r="R233" t="b">
        <v>0</v>
      </c>
      <c r="S233" s="70">
        <v>500</v>
      </c>
      <c r="T233" s="94" t="s">
        <v>329</v>
      </c>
    </row>
    <row r="234" spans="1:20" ht="15.75" hidden="1" thickTop="1" x14ac:dyDescent="0.25">
      <c r="A234">
        <v>5</v>
      </c>
      <c r="B234" t="s">
        <v>33</v>
      </c>
      <c r="C234" t="s">
        <v>12</v>
      </c>
      <c r="D234" t="s">
        <v>12</v>
      </c>
      <c r="E234">
        <f>_xlfn.XLOOKUP(A234,PeriodMap!$A$2:$A$45,PeriodMap!$B$2:$B$45)</f>
        <v>2034</v>
      </c>
      <c r="F234" t="s">
        <v>398</v>
      </c>
      <c r="G234" t="s">
        <v>406</v>
      </c>
      <c r="H234" t="s">
        <v>6</v>
      </c>
      <c r="I234">
        <f>IFERROR(_xlfn.XLOOKUP(_xlfn.CONCAT(B234,C234,D234,E234),EC_Transfers!$J$2:$J$1999,EC_Transfers!$G$2:$G$1999),0)</f>
        <v>1161.4463479999999</v>
      </c>
      <c r="J234">
        <f>IFERROR(_xlfn.XLOOKUP(_xlfn.CONCAT(B234,C234,D234,E234),EC_Transfers!$J$2:$J$1999,EC_Transfers!$H$2:$H$1999),0)</f>
        <v>2E-3</v>
      </c>
      <c r="K234">
        <f>IFERROR(_xlfn.XLOOKUP(_xlfn.CONCAT(B234,C234,D234,2024),EC_Transfers!$J$2:$J$1999,EC_Transfers!$I$2:$I$1999)*1000,0)</f>
        <v>-1000</v>
      </c>
      <c r="M234">
        <f>I234/CarriersTech_characteristics!$G$2/Conversions!$D$2</f>
        <v>2.4299187667371921E-4</v>
      </c>
      <c r="N234">
        <v>0</v>
      </c>
      <c r="O234" t="s">
        <v>336</v>
      </c>
      <c r="P234" t="s">
        <v>329</v>
      </c>
      <c r="Q234" t="b">
        <v>1</v>
      </c>
      <c r="R234" t="b">
        <v>0</v>
      </c>
      <c r="S234" s="70">
        <v>500</v>
      </c>
      <c r="T234" s="94" t="s">
        <v>329</v>
      </c>
    </row>
    <row r="235" spans="1:20" ht="15.75" hidden="1" thickTop="1" x14ac:dyDescent="0.25">
      <c r="A235">
        <v>5</v>
      </c>
      <c r="B235" t="s">
        <v>33</v>
      </c>
      <c r="C235" t="s">
        <v>8</v>
      </c>
      <c r="D235" t="s">
        <v>8</v>
      </c>
      <c r="E235">
        <f>_xlfn.XLOOKUP(A235,PeriodMap!$A$2:$A$45,PeriodMap!$B$2:$B$45)</f>
        <v>2034</v>
      </c>
      <c r="F235" t="s">
        <v>398</v>
      </c>
      <c r="G235" t="s">
        <v>406</v>
      </c>
      <c r="H235" t="s">
        <v>6</v>
      </c>
      <c r="I235">
        <f>IFERROR(_xlfn.XLOOKUP(_xlfn.CONCAT(B235,C235,D235,E235),EC_Transfers!$J$2:$J$1999,EC_Transfers!$G$2:$G$1999),0)</f>
        <v>1161.4463479999999</v>
      </c>
      <c r="J235">
        <f>IFERROR(_xlfn.XLOOKUP(_xlfn.CONCAT(B235,C235,D235,E235),EC_Transfers!$J$2:$J$1999,EC_Transfers!$H$2:$H$1999),0)</f>
        <v>2E-3</v>
      </c>
      <c r="K235">
        <f>IFERROR(_xlfn.XLOOKUP(_xlfn.CONCAT(B235,C235,D235,2024),EC_Transfers!$J$2:$J$1999,EC_Transfers!$I$2:$I$1999)*1000,0)</f>
        <v>-1000</v>
      </c>
      <c r="M235">
        <f>I235/CarriersTech_characteristics!$G$2/Conversions!$D$2</f>
        <v>2.4299187667371921E-4</v>
      </c>
      <c r="N235">
        <v>0</v>
      </c>
      <c r="O235" t="s">
        <v>336</v>
      </c>
      <c r="P235" t="s">
        <v>329</v>
      </c>
      <c r="Q235" t="b">
        <v>1</v>
      </c>
      <c r="R235" t="b">
        <v>0</v>
      </c>
      <c r="S235" s="70">
        <v>500</v>
      </c>
      <c r="T235" s="94" t="s">
        <v>329</v>
      </c>
    </row>
    <row r="236" spans="1:20" s="19" customFormat="1" ht="15.75" hidden="1" thickTop="1" x14ac:dyDescent="0.25">
      <c r="A236" s="19">
        <v>5</v>
      </c>
      <c r="B236" s="19" t="s">
        <v>33</v>
      </c>
      <c r="C236" s="19" t="s">
        <v>9</v>
      </c>
      <c r="D236" s="19" t="s">
        <v>9</v>
      </c>
      <c r="E236">
        <f>_xlfn.XLOOKUP(A236,PeriodMap!$A$2:$A$45,PeriodMap!$B$2:$B$45)</f>
        <v>2034</v>
      </c>
      <c r="F236" s="19" t="s">
        <v>398</v>
      </c>
      <c r="G236" s="19" t="s">
        <v>406</v>
      </c>
      <c r="H236" s="19" t="s">
        <v>6</v>
      </c>
      <c r="I236" s="19">
        <f>IFERROR(_xlfn.XLOOKUP(_xlfn.CONCAT(B236,C236,D236,E236),EC_Transfers!$J$2:$J$1999,EC_Transfers!$G$2:$G$1999),0)</f>
        <v>999.89743950000002</v>
      </c>
      <c r="J236" s="19">
        <f>IFERROR(_xlfn.XLOOKUP(_xlfn.CONCAT(B236,C236,D236,E236),EC_Transfers!$J$2:$J$1999,EC_Transfers!$H$2:$H$1999),0)</f>
        <v>2E-3</v>
      </c>
      <c r="K236" s="19">
        <f>IFERROR(_xlfn.XLOOKUP(_xlfn.CONCAT(B236,C236,D236,2024),EC_Transfers!$J$2:$J$1999,EC_Transfers!$I$2:$I$1999)*1000,0)</f>
        <v>-1000</v>
      </c>
      <c r="L236" s="90"/>
      <c r="M236" s="19">
        <f>I236/CarriersTech_characteristics!$G$2/Conversions!$D$2</f>
        <v>2.0919343861534244E-4</v>
      </c>
      <c r="N236" s="19">
        <v>0</v>
      </c>
      <c r="O236" s="19" t="s">
        <v>336</v>
      </c>
      <c r="P236" s="19" t="s">
        <v>329</v>
      </c>
      <c r="Q236" s="19" t="b">
        <v>1</v>
      </c>
      <c r="R236" s="19" t="b">
        <v>0</v>
      </c>
      <c r="S236" s="71">
        <v>500</v>
      </c>
      <c r="T236" s="95" t="s">
        <v>329</v>
      </c>
    </row>
    <row r="237" spans="1:20" ht="15.75" hidden="1" thickTop="1" x14ac:dyDescent="0.25">
      <c r="A237">
        <v>5</v>
      </c>
      <c r="B237" t="s">
        <v>33</v>
      </c>
      <c r="C237" t="s">
        <v>10</v>
      </c>
      <c r="D237" t="s">
        <v>11</v>
      </c>
      <c r="E237">
        <f>_xlfn.XLOOKUP(A237,PeriodMap!$A$2:$A$45,PeriodMap!$B$2:$B$45)</f>
        <v>2034</v>
      </c>
      <c r="F237" t="s">
        <v>398</v>
      </c>
      <c r="G237" t="s">
        <v>404</v>
      </c>
      <c r="H237" t="s">
        <v>6</v>
      </c>
      <c r="I237">
        <f>IFERROR(_xlfn.XLOOKUP(_xlfn.CONCAT(B237,C237,D237,E237),EC_Transfers!$J$2:$J$1999,EC_Transfers!$G$2:$G$1999),0)</f>
        <v>2399.6</v>
      </c>
      <c r="J237">
        <f>IFERROR(_xlfn.XLOOKUP(_xlfn.CONCAT(B237,C237,D237,E237),EC_Transfers!$J$2:$J$1999,EC_Transfers!$H$2:$H$1999),0)</f>
        <v>8.0000000000000002E-3</v>
      </c>
      <c r="K237">
        <f>IFERROR(_xlfn.XLOOKUP(_xlfn.CONCAT(B237,C237,D237,2024),EC_Transfers!$J$2:$J$1999,EC_Transfers!$I$2:$I$1999)*1000,0)</f>
        <v>-1000</v>
      </c>
      <c r="M237">
        <f>I237/CarriersTech_characteristics!$G$2/Conversions!$D$2</f>
        <v>5.0203206396087145E-4</v>
      </c>
      <c r="N237">
        <f>IFERROR(_xlfn.XLOOKUP(_xlfn.CONCAT(B237,C237,D237,E237+1),EC_Transfers!$J$2:$J$1999,EC_Transfers!$I$2:$I$1999)*1000,0)-IFERROR(_xlfn.XLOOKUP(_xlfn.CONCAT(B237,C237,D237,2024),EC_Transfers!$J$2:$J$1999,EC_Transfers!$I$2:$I$1999)*1000,0)</f>
        <v>0</v>
      </c>
      <c r="O237" t="s">
        <v>336</v>
      </c>
      <c r="P237" t="s">
        <v>329</v>
      </c>
      <c r="Q237" t="b">
        <v>1</v>
      </c>
      <c r="R237" t="b">
        <v>0</v>
      </c>
      <c r="S237" s="7">
        <v>1300</v>
      </c>
      <c r="T237" s="94" t="s">
        <v>329</v>
      </c>
    </row>
    <row r="238" spans="1:20" ht="15.75" hidden="1" thickTop="1" x14ac:dyDescent="0.25">
      <c r="A238">
        <v>5</v>
      </c>
      <c r="B238" t="s">
        <v>33</v>
      </c>
      <c r="C238" t="s">
        <v>10</v>
      </c>
      <c r="D238" t="s">
        <v>12</v>
      </c>
      <c r="E238">
        <f>_xlfn.XLOOKUP(A238,PeriodMap!$A$2:$A$45,PeriodMap!$B$2:$B$45)</f>
        <v>2034</v>
      </c>
      <c r="F238" t="s">
        <v>398</v>
      </c>
      <c r="G238" t="s">
        <v>404</v>
      </c>
      <c r="H238" t="s">
        <v>6</v>
      </c>
      <c r="I238">
        <f>IFERROR(_xlfn.XLOOKUP(_xlfn.CONCAT(B238,C238,D238,E238),EC_Transfers!$J$2:$J$1999,EC_Transfers!$G$2:$G$1999),0)</f>
        <v>2497.6</v>
      </c>
      <c r="J238">
        <f>IFERROR(_xlfn.XLOOKUP(_xlfn.CONCAT(B238,C238,D238,E238),EC_Transfers!$J$2:$J$1999,EC_Transfers!$H$2:$H$1999),0)</f>
        <v>8.0000000000000002E-3</v>
      </c>
      <c r="K238">
        <f>IFERROR(_xlfn.XLOOKUP(_xlfn.CONCAT(B238,C238,D238,2024),EC_Transfers!$J$2:$J$1999,EC_Transfers!$I$2:$I$1999)*1000,0)</f>
        <v>-1000</v>
      </c>
      <c r="M238">
        <f>I238/CarriersTech_characteristics!$G$2/Conversions!$D$2</f>
        <v>5.2253512374923847E-4</v>
      </c>
      <c r="N238">
        <f>IFERROR(_xlfn.XLOOKUP(_xlfn.CONCAT(B238,C238,D238,E238+1),EC_Transfers!$J$2:$J$1999,EC_Transfers!$I$2:$I$1999)*1000,0)-IFERROR(_xlfn.XLOOKUP(_xlfn.CONCAT(B238,C238,D238,2024),EC_Transfers!$J$2:$J$1999,EC_Transfers!$I$2:$I$1999)*1000,0)</f>
        <v>0</v>
      </c>
      <c r="O238" t="s">
        <v>336</v>
      </c>
      <c r="P238" t="s">
        <v>329</v>
      </c>
      <c r="Q238" t="b">
        <v>1</v>
      </c>
      <c r="R238" t="b">
        <v>0</v>
      </c>
      <c r="S238" s="7">
        <v>1350</v>
      </c>
      <c r="T238" s="94" t="s">
        <v>329</v>
      </c>
    </row>
    <row r="239" spans="1:20" ht="15.75" hidden="1" thickTop="1" x14ac:dyDescent="0.25">
      <c r="A239">
        <v>5</v>
      </c>
      <c r="B239" t="s">
        <v>33</v>
      </c>
      <c r="C239" t="s">
        <v>10</v>
      </c>
      <c r="D239" t="s">
        <v>8</v>
      </c>
      <c r="E239">
        <f>_xlfn.XLOOKUP(A239,PeriodMap!$A$2:$A$45,PeriodMap!$B$2:$B$45)</f>
        <v>2034</v>
      </c>
      <c r="F239" t="s">
        <v>398</v>
      </c>
      <c r="G239" t="s">
        <v>404</v>
      </c>
      <c r="H239" t="s">
        <v>6</v>
      </c>
      <c r="I239">
        <f>IFERROR(_xlfn.XLOOKUP(_xlfn.CONCAT(B239,C239,D239,E239),EC_Transfers!$J$2:$J$1999,EC_Transfers!$G$2:$G$1999),0)</f>
        <v>2868.8338410000001</v>
      </c>
      <c r="J239">
        <f>IFERROR(_xlfn.XLOOKUP(_xlfn.CONCAT(B239,C239,D239,E239),EC_Transfers!$J$2:$J$1999,EC_Transfers!$H$2:$H$1999),0)</f>
        <v>8.0000000000000002E-3</v>
      </c>
      <c r="K239">
        <f>IFERROR(_xlfn.XLOOKUP(_xlfn.CONCAT(B239,C239,D239,2024),EC_Transfers!$J$2:$J$1999,EC_Transfers!$I$2:$I$1999)*1000,0)</f>
        <v>-1000</v>
      </c>
      <c r="M239">
        <f>I239/CarriersTech_characteristics!$G$2/Conversions!$D$2</f>
        <v>6.0020277311136224E-4</v>
      </c>
      <c r="N239">
        <f>IFERROR(_xlfn.XLOOKUP(_xlfn.CONCAT(B239,C239,D239,E239+1),EC_Transfers!$J$2:$J$1999,EC_Transfers!$I$2:$I$1999)*1000,0)-IFERROR(_xlfn.XLOOKUP(_xlfn.CONCAT(B239,C239,D239,2024),EC_Transfers!$J$2:$J$1999,EC_Transfers!$I$2:$I$1999)*1000,0)</f>
        <v>0</v>
      </c>
      <c r="O239" t="s">
        <v>336</v>
      </c>
      <c r="P239" t="s">
        <v>329</v>
      </c>
      <c r="Q239" t="b">
        <v>1</v>
      </c>
      <c r="R239" t="b">
        <v>0</v>
      </c>
      <c r="S239" s="7">
        <v>1600</v>
      </c>
      <c r="T239" s="94" t="s">
        <v>329</v>
      </c>
    </row>
    <row r="240" spans="1:20" ht="15.75" hidden="1" thickTop="1" x14ac:dyDescent="0.25">
      <c r="A240">
        <v>5</v>
      </c>
      <c r="B240" t="s">
        <v>33</v>
      </c>
      <c r="C240" t="s">
        <v>10</v>
      </c>
      <c r="D240" t="s">
        <v>9</v>
      </c>
      <c r="E240">
        <f>_xlfn.XLOOKUP(A240,PeriodMap!$A$2:$A$45,PeriodMap!$B$2:$B$45)</f>
        <v>2034</v>
      </c>
      <c r="F240" t="s">
        <v>398</v>
      </c>
      <c r="G240" t="s">
        <v>404</v>
      </c>
      <c r="H240" t="s">
        <v>6</v>
      </c>
      <c r="I240">
        <f>IFERROR(_xlfn.XLOOKUP(_xlfn.CONCAT(B240,C240,D240,E240),EC_Transfers!$J$2:$J$1999,EC_Transfers!$G$2:$G$1999),0)</f>
        <v>2497.6</v>
      </c>
      <c r="J240">
        <f>IFERROR(_xlfn.XLOOKUP(_xlfn.CONCAT(B240,C240,D240,E240),EC_Transfers!$J$2:$J$1999,EC_Transfers!$H$2:$H$1999),0)</f>
        <v>8.0000000000000002E-3</v>
      </c>
      <c r="K240">
        <f>IFERROR(_xlfn.XLOOKUP(_xlfn.CONCAT(B240,C240,D240,2024),EC_Transfers!$J$2:$J$1999,EC_Transfers!$I$2:$I$1999)*1000,0)</f>
        <v>-1000</v>
      </c>
      <c r="M240">
        <f>I240/CarriersTech_characteristics!$G$2/Conversions!$D$2</f>
        <v>5.2253512374923847E-4</v>
      </c>
      <c r="N240">
        <f>IFERROR(_xlfn.XLOOKUP(_xlfn.CONCAT(B240,C240,D240,E240+1),EC_Transfers!$J$2:$J$1999,EC_Transfers!$I$2:$I$1999)*1000,0)-IFERROR(_xlfn.XLOOKUP(_xlfn.CONCAT(B240,C240,D240,2024),EC_Transfers!$J$2:$J$1999,EC_Transfers!$I$2:$I$1999)*1000,0)</f>
        <v>0</v>
      </c>
      <c r="O240" t="s">
        <v>336</v>
      </c>
      <c r="P240" t="s">
        <v>329</v>
      </c>
      <c r="Q240" t="b">
        <v>1</v>
      </c>
      <c r="R240" t="b">
        <v>0</v>
      </c>
      <c r="S240" s="7">
        <v>1350</v>
      </c>
      <c r="T240" s="94" t="s">
        <v>329</v>
      </c>
    </row>
    <row r="241" spans="1:20" ht="15.75" hidden="1" thickTop="1" x14ac:dyDescent="0.25">
      <c r="A241">
        <v>5</v>
      </c>
      <c r="B241" t="s">
        <v>33</v>
      </c>
      <c r="C241" t="s">
        <v>11</v>
      </c>
      <c r="D241" t="s">
        <v>12</v>
      </c>
      <c r="E241">
        <f>_xlfn.XLOOKUP(A241,PeriodMap!$A$2:$A$45,PeriodMap!$B$2:$B$45)</f>
        <v>2034</v>
      </c>
      <c r="F241" t="s">
        <v>398</v>
      </c>
      <c r="G241" t="s">
        <v>404</v>
      </c>
      <c r="H241" t="s">
        <v>6</v>
      </c>
      <c r="I241">
        <f>IFERROR(_xlfn.XLOOKUP(_xlfn.CONCAT(B241,C241,D241,E241),EC_Transfers!$J$2:$J$1999,EC_Transfers!$G$2:$G$1999),0)</f>
        <v>2146.3242030000001</v>
      </c>
      <c r="J241">
        <f>IFERROR(_xlfn.XLOOKUP(_xlfn.CONCAT(B241,C241,D241,E241),EC_Transfers!$J$2:$J$1999,EC_Transfers!$H$2:$H$1999),0)</f>
        <v>8.0000000000000002E-3</v>
      </c>
      <c r="K241">
        <f>IFERROR(_xlfn.XLOOKUP(_xlfn.CONCAT(B241,C241,D241,2024),EC_Transfers!$J$2:$J$1999,EC_Transfers!$I$2:$I$1999)*1000,0)</f>
        <v>-1000</v>
      </c>
      <c r="M241">
        <f>I241/CarriersTech_characteristics!$G$2/Conversions!$D$2</f>
        <v>4.4904299448293993E-4</v>
      </c>
      <c r="N241">
        <f>IFERROR(_xlfn.XLOOKUP(_xlfn.CONCAT(B241,C241,D241,E241+1),EC_Transfers!$J$2:$J$1999,EC_Transfers!$I$2:$I$1999)*1000,0)-IFERROR(_xlfn.XLOOKUP(_xlfn.CONCAT(B241,C241,D241,2024),EC_Transfers!$J$2:$J$1999,EC_Transfers!$I$2:$I$1999)*1000,0)</f>
        <v>0</v>
      </c>
      <c r="O241" t="s">
        <v>336</v>
      </c>
      <c r="P241" t="s">
        <v>329</v>
      </c>
      <c r="Q241" t="b">
        <v>1</v>
      </c>
      <c r="R241" t="b">
        <v>0</v>
      </c>
      <c r="S241" s="7">
        <v>950</v>
      </c>
      <c r="T241" s="94" t="s">
        <v>329</v>
      </c>
    </row>
    <row r="242" spans="1:20" ht="15.75" hidden="1" thickTop="1" x14ac:dyDescent="0.25">
      <c r="A242">
        <v>5</v>
      </c>
      <c r="B242" t="s">
        <v>33</v>
      </c>
      <c r="C242" t="s">
        <v>11</v>
      </c>
      <c r="D242" t="s">
        <v>8</v>
      </c>
      <c r="E242">
        <f>_xlfn.XLOOKUP(A242,PeriodMap!$A$2:$A$45,PeriodMap!$B$2:$B$45)</f>
        <v>2034</v>
      </c>
      <c r="F242" t="s">
        <v>398</v>
      </c>
      <c r="G242" t="s">
        <v>404</v>
      </c>
      <c r="H242" t="s">
        <v>6</v>
      </c>
      <c r="I242">
        <f>IFERROR(_xlfn.XLOOKUP(_xlfn.CONCAT(B242,C242,D242,E242),EC_Transfers!$J$2:$J$1999,EC_Transfers!$G$2:$G$1999),0)</f>
        <v>2160.3000000000002</v>
      </c>
      <c r="J242">
        <f>IFERROR(_xlfn.XLOOKUP(_xlfn.CONCAT(B242,C242,D242,E242),EC_Transfers!$J$2:$J$1999,EC_Transfers!$H$2:$H$1999),0)</f>
        <v>8.0000000000000002E-3</v>
      </c>
      <c r="K242">
        <f>IFERROR(_xlfn.XLOOKUP(_xlfn.CONCAT(B242,C242,D242,2024),EC_Transfers!$J$2:$J$1999,EC_Transfers!$I$2:$I$1999)*1000,0)</f>
        <v>-1000</v>
      </c>
      <c r="M242">
        <f>I242/CarriersTech_characteristics!$G$2/Conversions!$D$2</f>
        <v>4.5196693939601225E-4</v>
      </c>
      <c r="N242">
        <f>IFERROR(_xlfn.XLOOKUP(_xlfn.CONCAT(B242,C242,D242,E242+1),EC_Transfers!$J$2:$J$1999,EC_Transfers!$I$2:$I$1999)*1000,0)-IFERROR(_xlfn.XLOOKUP(_xlfn.CONCAT(B242,C242,D242,2024),EC_Transfers!$J$2:$J$1999,EC_Transfers!$I$2:$I$1999)*1000,0)</f>
        <v>0</v>
      </c>
      <c r="O242" t="s">
        <v>336</v>
      </c>
      <c r="P242" t="s">
        <v>329</v>
      </c>
      <c r="Q242" t="b">
        <v>1</v>
      </c>
      <c r="R242" t="b">
        <v>0</v>
      </c>
      <c r="S242" s="7">
        <v>1150</v>
      </c>
      <c r="T242" s="94" t="s">
        <v>329</v>
      </c>
    </row>
    <row r="243" spans="1:20" ht="15.75" hidden="1" thickTop="1" x14ac:dyDescent="0.25">
      <c r="A243">
        <v>5</v>
      </c>
      <c r="B243" t="s">
        <v>33</v>
      </c>
      <c r="C243" t="s">
        <v>11</v>
      </c>
      <c r="D243" t="s">
        <v>9</v>
      </c>
      <c r="E243">
        <f>_xlfn.XLOOKUP(A243,PeriodMap!$A$2:$A$45,PeriodMap!$B$2:$B$45)</f>
        <v>2034</v>
      </c>
      <c r="F243" t="s">
        <v>398</v>
      </c>
      <c r="G243" t="s">
        <v>404</v>
      </c>
      <c r="H243" t="s">
        <v>6</v>
      </c>
      <c r="I243">
        <f>IFERROR(_xlfn.XLOOKUP(_xlfn.CONCAT(B243,C243,D243,E243),EC_Transfers!$J$2:$J$1999,EC_Transfers!$G$2:$G$1999),0)</f>
        <v>4697.9581079999998</v>
      </c>
      <c r="J243">
        <f>IFERROR(_xlfn.XLOOKUP(_xlfn.CONCAT(B243,C243,D243,E243),EC_Transfers!$J$2:$J$1999,EC_Transfers!$H$2:$H$1999),0)</f>
        <v>8.0000000000000002E-3</v>
      </c>
      <c r="K243">
        <f>IFERROR(_xlfn.XLOOKUP(_xlfn.CONCAT(B243,C243,D243,2024),EC_Transfers!$J$2:$J$1999,EC_Transfers!$I$2:$I$1999)*1000,0)</f>
        <v>-1000</v>
      </c>
      <c r="M243">
        <f>I243/CarriersTech_characteristics!$G$2/Conversions!$D$2</f>
        <v>9.8288281603640232E-4</v>
      </c>
      <c r="N243">
        <f>IFERROR(_xlfn.XLOOKUP(_xlfn.CONCAT(B243,C243,D243,E243+1),EC_Transfers!$J$2:$J$1999,EC_Transfers!$I$2:$I$1999)*1000,0)-IFERROR(_xlfn.XLOOKUP(_xlfn.CONCAT(B243,C243,D243,2024),EC_Transfers!$J$2:$J$1999,EC_Transfers!$I$2:$I$1999)*1000,0)</f>
        <v>0</v>
      </c>
      <c r="O243" t="s">
        <v>336</v>
      </c>
      <c r="P243" t="s">
        <v>329</v>
      </c>
      <c r="Q243" t="b">
        <v>1</v>
      </c>
      <c r="R243" t="b">
        <v>0</v>
      </c>
      <c r="S243" s="7">
        <v>2400</v>
      </c>
      <c r="T243" s="94" t="s">
        <v>329</v>
      </c>
    </row>
    <row r="244" spans="1:20" ht="15.75" hidden="1" thickTop="1" x14ac:dyDescent="0.25">
      <c r="A244">
        <v>5</v>
      </c>
      <c r="B244" t="s">
        <v>33</v>
      </c>
      <c r="C244" t="s">
        <v>12</v>
      </c>
      <c r="D244" t="s">
        <v>8</v>
      </c>
      <c r="E244">
        <f>_xlfn.XLOOKUP(A244,PeriodMap!$A$2:$A$45,PeriodMap!$B$2:$B$45)</f>
        <v>2034</v>
      </c>
      <c r="F244" t="s">
        <v>398</v>
      </c>
      <c r="G244" t="s">
        <v>404</v>
      </c>
      <c r="H244" t="s">
        <v>6</v>
      </c>
      <c r="I244">
        <f>IFERROR(_xlfn.XLOOKUP(_xlfn.CONCAT(B244,C244,D244,E244),EC_Transfers!$J$2:$J$1999,EC_Transfers!$G$2:$G$1999),0)</f>
        <v>3130.1253310000002</v>
      </c>
      <c r="J244">
        <f>IFERROR(_xlfn.XLOOKUP(_xlfn.CONCAT(B244,C244,D244,E244),EC_Transfers!$J$2:$J$1999,EC_Transfers!$H$2:$H$1999),0)</f>
        <v>8.0000000000000002E-3</v>
      </c>
      <c r="K244">
        <f>IFERROR(_xlfn.XLOOKUP(_xlfn.CONCAT(B244,C244,D244,2024),EC_Transfers!$J$2:$J$1999,EC_Transfers!$I$2:$I$1999)*1000,0)</f>
        <v>-1000</v>
      </c>
      <c r="M244">
        <f>I244/CarriersTech_characteristics!$G$2/Conversions!$D$2</f>
        <v>6.5486884496505102E-4</v>
      </c>
      <c r="N244">
        <f>IFERROR(_xlfn.XLOOKUP(_xlfn.CONCAT(B244,C244,D244,E244+1),EC_Transfers!$J$2:$J$1999,EC_Transfers!$I$2:$I$1999)*1000,0)-IFERROR(_xlfn.XLOOKUP(_xlfn.CONCAT(B244,C244,D244,2024),EC_Transfers!$J$2:$J$1999,EC_Transfers!$I$2:$I$1999)*1000,0)</f>
        <v>0</v>
      </c>
      <c r="O244" t="s">
        <v>336</v>
      </c>
      <c r="P244" t="s">
        <v>329</v>
      </c>
      <c r="Q244" t="b">
        <v>1</v>
      </c>
      <c r="R244" t="b">
        <v>0</v>
      </c>
      <c r="S244" s="7">
        <v>1950</v>
      </c>
      <c r="T244" s="94" t="s">
        <v>329</v>
      </c>
    </row>
    <row r="245" spans="1:20" ht="15.75" hidden="1" thickTop="1" x14ac:dyDescent="0.25">
      <c r="A245">
        <v>5</v>
      </c>
      <c r="B245" t="s">
        <v>33</v>
      </c>
      <c r="C245" t="s">
        <v>12</v>
      </c>
      <c r="D245" t="s">
        <v>9</v>
      </c>
      <c r="E245">
        <f>_xlfn.XLOOKUP(A245,PeriodMap!$A$2:$A$45,PeriodMap!$B$2:$B$45)</f>
        <v>2034</v>
      </c>
      <c r="F245" t="s">
        <v>398</v>
      </c>
      <c r="G245" t="s">
        <v>404</v>
      </c>
      <c r="H245" t="s">
        <v>6</v>
      </c>
      <c r="I245">
        <f>IFERROR(_xlfn.XLOOKUP(_xlfn.CONCAT(B245,C245,D245,E245),EC_Transfers!$J$2:$J$1999,EC_Transfers!$G$2:$G$1999),0)</f>
        <v>4445.1688880000002</v>
      </c>
      <c r="J245">
        <f>IFERROR(_xlfn.XLOOKUP(_xlfn.CONCAT(B245,C245,D245,E245),EC_Transfers!$J$2:$J$1999,EC_Transfers!$H$2:$H$1999),0)</f>
        <v>8.0000000000000002E-3</v>
      </c>
      <c r="K245">
        <f>IFERROR(_xlfn.XLOOKUP(_xlfn.CONCAT(B245,C245,D245,2024),EC_Transfers!$J$2:$J$1999,EC_Transfers!$I$2:$I$1999)*1000,0)</f>
        <v>-1000</v>
      </c>
      <c r="M245">
        <f>I245/CarriersTech_characteristics!$G$2/Conversions!$D$2</f>
        <v>9.2999554571482422E-4</v>
      </c>
      <c r="N245">
        <f>IFERROR(_xlfn.XLOOKUP(_xlfn.CONCAT(B245,C245,D245,E245+1),EC_Transfers!$J$2:$J$1999,EC_Transfers!$I$2:$I$1999)*1000,0)-IFERROR(_xlfn.XLOOKUP(_xlfn.CONCAT(B245,C245,D245,2024),EC_Transfers!$J$2:$J$1999,EC_Transfers!$I$2:$I$1999)*1000,0)</f>
        <v>0</v>
      </c>
      <c r="O245" t="s">
        <v>336</v>
      </c>
      <c r="P245" t="s">
        <v>329</v>
      </c>
      <c r="Q245" t="b">
        <v>1</v>
      </c>
      <c r="R245" t="b">
        <v>0</v>
      </c>
      <c r="S245" s="7">
        <v>2150</v>
      </c>
      <c r="T245" s="94" t="s">
        <v>329</v>
      </c>
    </row>
    <row r="246" spans="1:20" s="19" customFormat="1" ht="15.75" hidden="1" thickTop="1" x14ac:dyDescent="0.25">
      <c r="A246" s="19">
        <v>5</v>
      </c>
      <c r="B246" s="19" t="s">
        <v>33</v>
      </c>
      <c r="C246" s="19" t="s">
        <v>8</v>
      </c>
      <c r="D246" s="19" t="s">
        <v>9</v>
      </c>
      <c r="E246">
        <f>_xlfn.XLOOKUP(A246,PeriodMap!$A$2:$A$45,PeriodMap!$B$2:$B$45)</f>
        <v>2034</v>
      </c>
      <c r="F246" s="19" t="s">
        <v>398</v>
      </c>
      <c r="G246" s="19" t="s">
        <v>404</v>
      </c>
      <c r="H246" s="19" t="s">
        <v>6</v>
      </c>
      <c r="I246" s="19">
        <f>IFERROR(_xlfn.XLOOKUP(_xlfn.CONCAT(B246,C246,D246,E246),EC_Transfers!$J$2:$J$1999,EC_Transfers!$G$2:$G$1999),0)</f>
        <v>5304.9323350000004</v>
      </c>
      <c r="J246" s="19">
        <f>IFERROR(_xlfn.XLOOKUP(_xlfn.CONCAT(B246,C246,D246,E246),EC_Transfers!$J$2:$J$1999,EC_Transfers!$H$2:$H$1999),0)</f>
        <v>8.0000000000000002E-3</v>
      </c>
      <c r="K246" s="19">
        <f>IFERROR(_xlfn.XLOOKUP(_xlfn.CONCAT(B246,C246,D246,2024),EC_Transfers!$J$2:$J$1999,EC_Transfers!$I$2:$I$1999)*1000,0)</f>
        <v>-1000</v>
      </c>
      <c r="L246" s="90"/>
      <c r="M246" s="19">
        <f>I246/CarriersTech_characteristics!$G$2/Conversions!$D$2</f>
        <v>1.1098708656912884E-3</v>
      </c>
      <c r="N246" s="19">
        <f>IFERROR(_xlfn.XLOOKUP(_xlfn.CONCAT(B246,C246,D246,E246+1),EC_Transfers!$J$2:$J$1999,EC_Transfers!$I$2:$I$1999)*1000,0)-IFERROR(_xlfn.XLOOKUP(_xlfn.CONCAT(B246,C246,D246,2024),EC_Transfers!$J$2:$J$1999,EC_Transfers!$I$2:$I$1999)*1000,0)</f>
        <v>0</v>
      </c>
      <c r="O246" s="19" t="s">
        <v>336</v>
      </c>
      <c r="P246" s="19" t="s">
        <v>329</v>
      </c>
      <c r="Q246" s="19" t="b">
        <v>1</v>
      </c>
      <c r="R246" s="19" t="b">
        <v>0</v>
      </c>
      <c r="S246" s="91">
        <v>3000</v>
      </c>
      <c r="T246" s="95" t="s">
        <v>329</v>
      </c>
    </row>
    <row r="247" spans="1:20" ht="15.75" hidden="1" thickTop="1" x14ac:dyDescent="0.25">
      <c r="A247">
        <v>5</v>
      </c>
      <c r="B247" t="s">
        <v>33</v>
      </c>
      <c r="C247" t="s">
        <v>11</v>
      </c>
      <c r="D247" t="s">
        <v>10</v>
      </c>
      <c r="E247">
        <f>_xlfn.XLOOKUP(A247,PeriodMap!$A$2:$A$45,PeriodMap!$B$2:$B$45)</f>
        <v>2034</v>
      </c>
      <c r="F247" t="s">
        <v>398</v>
      </c>
      <c r="G247" t="s">
        <v>404</v>
      </c>
      <c r="H247" t="s">
        <v>6</v>
      </c>
      <c r="I247">
        <f>IFERROR(_xlfn.XLOOKUP(_xlfn.CONCAT(B247,C247,D247,E247),EC_Transfers!$J$2:$J$1999,EC_Transfers!$G$2:$G$1999),0)</f>
        <v>2399.6</v>
      </c>
      <c r="J247">
        <f>IFERROR(_xlfn.XLOOKUP(_xlfn.CONCAT(B247,C247,D247,E247),EC_Transfers!$J$2:$J$1999,EC_Transfers!$H$2:$H$1999),0)</f>
        <v>8.0000000000000002E-3</v>
      </c>
      <c r="K247">
        <f>IFERROR(_xlfn.XLOOKUP(_xlfn.CONCAT(B247,C247,D247,2024),EC_Transfers!$J$2:$J$1999,EC_Transfers!$I$2:$I$1999)*1000,0)</f>
        <v>-1000</v>
      </c>
      <c r="M247">
        <f>I247/CarriersTech_characteristics!$G$2/Conversions!$D$2</f>
        <v>5.0203206396087145E-4</v>
      </c>
      <c r="N247">
        <f>IFERROR(_xlfn.XLOOKUP(_xlfn.CONCAT(B247,C247,D247,E247+1),EC_Transfers!$J$2:$J$1999,EC_Transfers!$I$2:$I$1999)*1000,0)-IFERROR(_xlfn.XLOOKUP(_xlfn.CONCAT(B247,C247,D247,2024),EC_Transfers!$J$2:$J$1999,EC_Transfers!$I$2:$I$1999)*1000,0)</f>
        <v>0</v>
      </c>
      <c r="O247" t="s">
        <v>336</v>
      </c>
      <c r="P247" t="s">
        <v>329</v>
      </c>
      <c r="Q247" t="b">
        <v>1</v>
      </c>
      <c r="R247" t="b">
        <v>0</v>
      </c>
      <c r="S247" s="7">
        <v>1300</v>
      </c>
      <c r="T247" s="94" t="s">
        <v>329</v>
      </c>
    </row>
    <row r="248" spans="1:20" ht="15.75" hidden="1" thickTop="1" x14ac:dyDescent="0.25">
      <c r="A248">
        <v>5</v>
      </c>
      <c r="B248" t="s">
        <v>33</v>
      </c>
      <c r="C248" t="s">
        <v>12</v>
      </c>
      <c r="D248" t="s">
        <v>10</v>
      </c>
      <c r="E248">
        <f>_xlfn.XLOOKUP(A248,PeriodMap!$A$2:$A$45,PeriodMap!$B$2:$B$45)</f>
        <v>2034</v>
      </c>
      <c r="F248" t="s">
        <v>398</v>
      </c>
      <c r="G248" t="s">
        <v>404</v>
      </c>
      <c r="H248" t="s">
        <v>6</v>
      </c>
      <c r="I248">
        <f>IFERROR(_xlfn.XLOOKUP(_xlfn.CONCAT(B248,C248,D248,E248),EC_Transfers!$J$2:$J$1999,EC_Transfers!$G$2:$G$1999),0)</f>
        <v>2497.6</v>
      </c>
      <c r="J248">
        <f>IFERROR(_xlfn.XLOOKUP(_xlfn.CONCAT(B248,C248,D248,E248),EC_Transfers!$J$2:$J$1999,EC_Transfers!$H$2:$H$1999),0)</f>
        <v>8.0000000000000002E-3</v>
      </c>
      <c r="K248">
        <f>IFERROR(_xlfn.XLOOKUP(_xlfn.CONCAT(B248,C248,D248,2024),EC_Transfers!$J$2:$J$1999,EC_Transfers!$I$2:$I$1999)*1000,0)</f>
        <v>-1000</v>
      </c>
      <c r="M248">
        <f>I248/CarriersTech_characteristics!$G$2/Conversions!$D$2</f>
        <v>5.2253512374923847E-4</v>
      </c>
      <c r="N248">
        <f>IFERROR(_xlfn.XLOOKUP(_xlfn.CONCAT(B248,C248,D248,E248+1),EC_Transfers!$J$2:$J$1999,EC_Transfers!$I$2:$I$1999)*1000,0)-IFERROR(_xlfn.XLOOKUP(_xlfn.CONCAT(B248,C248,D248,2024),EC_Transfers!$J$2:$J$1999,EC_Transfers!$I$2:$I$1999)*1000,0)</f>
        <v>0</v>
      </c>
      <c r="O248" t="s">
        <v>336</v>
      </c>
      <c r="P248" t="s">
        <v>329</v>
      </c>
      <c r="Q248" t="b">
        <v>1</v>
      </c>
      <c r="R248" t="b">
        <v>0</v>
      </c>
      <c r="S248" s="7">
        <v>1350</v>
      </c>
      <c r="T248" s="94" t="s">
        <v>329</v>
      </c>
    </row>
    <row r="249" spans="1:20" ht="15.75" hidden="1" thickTop="1" x14ac:dyDescent="0.25">
      <c r="A249">
        <v>5</v>
      </c>
      <c r="B249" t="s">
        <v>33</v>
      </c>
      <c r="C249" t="s">
        <v>8</v>
      </c>
      <c r="D249" t="s">
        <v>10</v>
      </c>
      <c r="E249">
        <f>_xlfn.XLOOKUP(A249,PeriodMap!$A$2:$A$45,PeriodMap!$B$2:$B$45)</f>
        <v>2034</v>
      </c>
      <c r="F249" t="s">
        <v>398</v>
      </c>
      <c r="G249" t="s">
        <v>404</v>
      </c>
      <c r="H249" t="s">
        <v>6</v>
      </c>
      <c r="I249">
        <f>IFERROR(_xlfn.XLOOKUP(_xlfn.CONCAT(B249,C249,D249,E249),EC_Transfers!$J$2:$J$1999,EC_Transfers!$G$2:$G$1999),0)</f>
        <v>2868.8338410000001</v>
      </c>
      <c r="J249">
        <f>IFERROR(_xlfn.XLOOKUP(_xlfn.CONCAT(B249,C249,D249,E249),EC_Transfers!$J$2:$J$1999,EC_Transfers!$H$2:$H$1999),0)</f>
        <v>8.0000000000000002E-3</v>
      </c>
      <c r="K249">
        <f>IFERROR(_xlfn.XLOOKUP(_xlfn.CONCAT(B249,C249,D249,2024),EC_Transfers!$J$2:$J$1999,EC_Transfers!$I$2:$I$1999)*1000,0)</f>
        <v>-1000</v>
      </c>
      <c r="M249">
        <f>I249/CarriersTech_characteristics!$G$2/Conversions!$D$2</f>
        <v>6.0020277311136224E-4</v>
      </c>
      <c r="N249">
        <f>IFERROR(_xlfn.XLOOKUP(_xlfn.CONCAT(B249,C249,D249,E249+1),EC_Transfers!$J$2:$J$1999,EC_Transfers!$I$2:$I$1999)*1000,0)-IFERROR(_xlfn.XLOOKUP(_xlfn.CONCAT(B249,C249,D249,2024),EC_Transfers!$J$2:$J$1999,EC_Transfers!$I$2:$I$1999)*1000,0)</f>
        <v>0</v>
      </c>
      <c r="O249" t="s">
        <v>336</v>
      </c>
      <c r="P249" t="s">
        <v>329</v>
      </c>
      <c r="Q249" t="b">
        <v>1</v>
      </c>
      <c r="R249" t="b">
        <v>0</v>
      </c>
      <c r="S249" s="7">
        <v>1600</v>
      </c>
      <c r="T249" s="94" t="s">
        <v>329</v>
      </c>
    </row>
    <row r="250" spans="1:20" ht="15.75" hidden="1" thickTop="1" x14ac:dyDescent="0.25">
      <c r="A250">
        <v>5</v>
      </c>
      <c r="B250" t="s">
        <v>33</v>
      </c>
      <c r="C250" t="s">
        <v>9</v>
      </c>
      <c r="D250" t="s">
        <v>10</v>
      </c>
      <c r="E250">
        <f>_xlfn.XLOOKUP(A250,PeriodMap!$A$2:$A$45,PeriodMap!$B$2:$B$45)</f>
        <v>2034</v>
      </c>
      <c r="F250" t="s">
        <v>398</v>
      </c>
      <c r="G250" t="s">
        <v>404</v>
      </c>
      <c r="H250" t="s">
        <v>6</v>
      </c>
      <c r="I250">
        <f>IFERROR(_xlfn.XLOOKUP(_xlfn.CONCAT(B250,C250,D250,E250),EC_Transfers!$J$2:$J$1999,EC_Transfers!$G$2:$G$1999),0)</f>
        <v>2497.6</v>
      </c>
      <c r="J250">
        <f>IFERROR(_xlfn.XLOOKUP(_xlfn.CONCAT(B250,C250,D250,E250),EC_Transfers!$J$2:$J$1999,EC_Transfers!$H$2:$H$1999),0)</f>
        <v>8.0000000000000002E-3</v>
      </c>
      <c r="K250">
        <f>IFERROR(_xlfn.XLOOKUP(_xlfn.CONCAT(B250,C250,D250,2024),EC_Transfers!$J$2:$J$1999,EC_Transfers!$I$2:$I$1999)*1000,0)</f>
        <v>-1000</v>
      </c>
      <c r="M250">
        <f>I250/CarriersTech_characteristics!$G$2/Conversions!$D$2</f>
        <v>5.2253512374923847E-4</v>
      </c>
      <c r="N250">
        <f>IFERROR(_xlfn.XLOOKUP(_xlfn.CONCAT(B250,C250,D250,E250+1),EC_Transfers!$J$2:$J$1999,EC_Transfers!$I$2:$I$1999)*1000,0)-IFERROR(_xlfn.XLOOKUP(_xlfn.CONCAT(B250,C250,D250,2024),EC_Transfers!$J$2:$J$1999,EC_Transfers!$I$2:$I$1999)*1000,0)</f>
        <v>0</v>
      </c>
      <c r="O250" t="s">
        <v>336</v>
      </c>
      <c r="P250" t="s">
        <v>329</v>
      </c>
      <c r="Q250" t="b">
        <v>1</v>
      </c>
      <c r="R250" t="b">
        <v>0</v>
      </c>
      <c r="S250" s="7">
        <v>1350</v>
      </c>
      <c r="T250" s="94" t="s">
        <v>329</v>
      </c>
    </row>
    <row r="251" spans="1:20" ht="15.75" hidden="1" thickTop="1" x14ac:dyDescent="0.25">
      <c r="A251">
        <v>5</v>
      </c>
      <c r="B251" t="s">
        <v>33</v>
      </c>
      <c r="C251" t="s">
        <v>12</v>
      </c>
      <c r="D251" t="s">
        <v>11</v>
      </c>
      <c r="E251">
        <f>_xlfn.XLOOKUP(A251,PeriodMap!$A$2:$A$45,PeriodMap!$B$2:$B$45)</f>
        <v>2034</v>
      </c>
      <c r="F251" t="s">
        <v>398</v>
      </c>
      <c r="G251" t="s">
        <v>404</v>
      </c>
      <c r="H251" t="s">
        <v>6</v>
      </c>
      <c r="I251">
        <f>IFERROR(_xlfn.XLOOKUP(_xlfn.CONCAT(B251,C251,D251,E251),EC_Transfers!$J$2:$J$1999,EC_Transfers!$G$2:$G$1999),0)</f>
        <v>2146.3242030000001</v>
      </c>
      <c r="J251">
        <f>IFERROR(_xlfn.XLOOKUP(_xlfn.CONCAT(B251,C251,D251,E251),EC_Transfers!$J$2:$J$1999,EC_Transfers!$H$2:$H$1999),0)</f>
        <v>8.0000000000000002E-3</v>
      </c>
      <c r="K251">
        <f>IFERROR(_xlfn.XLOOKUP(_xlfn.CONCAT(B251,C251,D251,2024),EC_Transfers!$J$2:$J$1999,EC_Transfers!$I$2:$I$1999)*1000,0)</f>
        <v>-1000</v>
      </c>
      <c r="M251">
        <f>I251/CarriersTech_characteristics!$G$2/Conversions!$D$2</f>
        <v>4.4904299448293993E-4</v>
      </c>
      <c r="N251">
        <f>IFERROR(_xlfn.XLOOKUP(_xlfn.CONCAT(B251,C251,D251,E251+1),EC_Transfers!$J$2:$J$1999,EC_Transfers!$I$2:$I$1999)*1000,0)-IFERROR(_xlfn.XLOOKUP(_xlfn.CONCAT(B251,C251,D251,2024),EC_Transfers!$J$2:$J$1999,EC_Transfers!$I$2:$I$1999)*1000,0)</f>
        <v>0</v>
      </c>
      <c r="O251" t="s">
        <v>336</v>
      </c>
      <c r="P251" t="s">
        <v>329</v>
      </c>
      <c r="Q251" t="b">
        <v>1</v>
      </c>
      <c r="R251" t="b">
        <v>0</v>
      </c>
      <c r="S251" s="7">
        <v>950</v>
      </c>
      <c r="T251" s="94" t="s">
        <v>329</v>
      </c>
    </row>
    <row r="252" spans="1:20" ht="15.75" hidden="1" thickTop="1" x14ac:dyDescent="0.25">
      <c r="A252">
        <v>5</v>
      </c>
      <c r="B252" t="s">
        <v>33</v>
      </c>
      <c r="C252" t="s">
        <v>8</v>
      </c>
      <c r="D252" t="s">
        <v>11</v>
      </c>
      <c r="E252">
        <f>_xlfn.XLOOKUP(A252,PeriodMap!$A$2:$A$45,PeriodMap!$B$2:$B$45)</f>
        <v>2034</v>
      </c>
      <c r="F252" t="s">
        <v>398</v>
      </c>
      <c r="G252" t="s">
        <v>404</v>
      </c>
      <c r="H252" t="s">
        <v>6</v>
      </c>
      <c r="I252">
        <f>IFERROR(_xlfn.XLOOKUP(_xlfn.CONCAT(B252,C252,D252,E252),EC_Transfers!$J$2:$J$1999,EC_Transfers!$G$2:$G$1999),0)</f>
        <v>2160.3000000000002</v>
      </c>
      <c r="J252">
        <f>IFERROR(_xlfn.XLOOKUP(_xlfn.CONCAT(B252,C252,D252,E252),EC_Transfers!$J$2:$J$1999,EC_Transfers!$H$2:$H$1999),0)</f>
        <v>8.0000000000000002E-3</v>
      </c>
      <c r="K252">
        <f>IFERROR(_xlfn.XLOOKUP(_xlfn.CONCAT(B252,C252,D252,2024),EC_Transfers!$J$2:$J$1999,EC_Transfers!$I$2:$I$1999)*1000,0)</f>
        <v>-1000</v>
      </c>
      <c r="M252">
        <f>I252/CarriersTech_characteristics!$G$2/Conversions!$D$2</f>
        <v>4.5196693939601225E-4</v>
      </c>
      <c r="N252">
        <f>IFERROR(_xlfn.XLOOKUP(_xlfn.CONCAT(B252,C252,D252,E252+1),EC_Transfers!$J$2:$J$1999,EC_Transfers!$I$2:$I$1999)*1000,0)-IFERROR(_xlfn.XLOOKUP(_xlfn.CONCAT(B252,C252,D252,2024),EC_Transfers!$J$2:$J$1999,EC_Transfers!$I$2:$I$1999)*1000,0)</f>
        <v>0</v>
      </c>
      <c r="O252" t="s">
        <v>336</v>
      </c>
      <c r="P252" t="s">
        <v>329</v>
      </c>
      <c r="Q252" t="b">
        <v>1</v>
      </c>
      <c r="R252" t="b">
        <v>0</v>
      </c>
      <c r="S252" s="7">
        <v>1150</v>
      </c>
      <c r="T252" s="94" t="s">
        <v>329</v>
      </c>
    </row>
    <row r="253" spans="1:20" ht="15.75" hidden="1" thickTop="1" x14ac:dyDescent="0.25">
      <c r="A253">
        <v>5</v>
      </c>
      <c r="B253" t="s">
        <v>33</v>
      </c>
      <c r="C253" t="s">
        <v>9</v>
      </c>
      <c r="D253" t="s">
        <v>11</v>
      </c>
      <c r="E253">
        <f>_xlfn.XLOOKUP(A253,PeriodMap!$A$2:$A$45,PeriodMap!$B$2:$B$45)</f>
        <v>2034</v>
      </c>
      <c r="F253" t="s">
        <v>398</v>
      </c>
      <c r="G253" t="s">
        <v>404</v>
      </c>
      <c r="H253" t="s">
        <v>6</v>
      </c>
      <c r="I253">
        <f>IFERROR(_xlfn.XLOOKUP(_xlfn.CONCAT(B253,C253,D253,E253),EC_Transfers!$J$2:$J$1999,EC_Transfers!$G$2:$G$1999),0)</f>
        <v>4697.9581079999998</v>
      </c>
      <c r="J253">
        <f>IFERROR(_xlfn.XLOOKUP(_xlfn.CONCAT(B253,C253,D253,E253),EC_Transfers!$J$2:$J$1999,EC_Transfers!$H$2:$H$1999),0)</f>
        <v>8.0000000000000002E-3</v>
      </c>
      <c r="K253">
        <f>IFERROR(_xlfn.XLOOKUP(_xlfn.CONCAT(B253,C253,D253,2024),EC_Transfers!$J$2:$J$1999,EC_Transfers!$I$2:$I$1999)*1000,0)</f>
        <v>-1000</v>
      </c>
      <c r="M253">
        <f>I253/CarriersTech_characteristics!$G$2/Conversions!$D$2</f>
        <v>9.8288281603640232E-4</v>
      </c>
      <c r="N253">
        <f>IFERROR(_xlfn.XLOOKUP(_xlfn.CONCAT(B253,C253,D253,E253+1),EC_Transfers!$J$2:$J$1999,EC_Transfers!$I$2:$I$1999)*1000,0)-IFERROR(_xlfn.XLOOKUP(_xlfn.CONCAT(B253,C253,D253,2024),EC_Transfers!$J$2:$J$1999,EC_Transfers!$I$2:$I$1999)*1000,0)</f>
        <v>0</v>
      </c>
      <c r="O253" t="s">
        <v>336</v>
      </c>
      <c r="P253" t="s">
        <v>329</v>
      </c>
      <c r="Q253" t="b">
        <v>1</v>
      </c>
      <c r="R253" t="b">
        <v>0</v>
      </c>
      <c r="S253" s="7">
        <v>2400</v>
      </c>
      <c r="T253" s="94" t="s">
        <v>329</v>
      </c>
    </row>
    <row r="254" spans="1:20" ht="15.75" hidden="1" thickTop="1" x14ac:dyDescent="0.25">
      <c r="A254">
        <v>5</v>
      </c>
      <c r="B254" t="s">
        <v>33</v>
      </c>
      <c r="C254" t="s">
        <v>8</v>
      </c>
      <c r="D254" t="s">
        <v>12</v>
      </c>
      <c r="E254">
        <f>_xlfn.XLOOKUP(A254,PeriodMap!$A$2:$A$45,PeriodMap!$B$2:$B$45)</f>
        <v>2034</v>
      </c>
      <c r="F254" t="s">
        <v>398</v>
      </c>
      <c r="G254" t="s">
        <v>404</v>
      </c>
      <c r="H254" t="s">
        <v>6</v>
      </c>
      <c r="I254">
        <f>IFERROR(_xlfn.XLOOKUP(_xlfn.CONCAT(B254,C254,D254,E254),EC_Transfers!$J$2:$J$1999,EC_Transfers!$G$2:$G$1999),0)</f>
        <v>3130.1253310000002</v>
      </c>
      <c r="J254">
        <f>IFERROR(_xlfn.XLOOKUP(_xlfn.CONCAT(B254,C254,D254,E254),EC_Transfers!$J$2:$J$1999,EC_Transfers!$H$2:$H$1999),0)</f>
        <v>8.0000000000000002E-3</v>
      </c>
      <c r="K254">
        <f>IFERROR(_xlfn.XLOOKUP(_xlfn.CONCAT(B254,C254,D254,2024),EC_Transfers!$J$2:$J$1999,EC_Transfers!$I$2:$I$1999)*1000,0)</f>
        <v>-1000</v>
      </c>
      <c r="M254">
        <f>I254/CarriersTech_characteristics!$G$2/Conversions!$D$2</f>
        <v>6.5486884496505102E-4</v>
      </c>
      <c r="N254">
        <f>IFERROR(_xlfn.XLOOKUP(_xlfn.CONCAT(B254,C254,D254,E254+1),EC_Transfers!$J$2:$J$1999,EC_Transfers!$I$2:$I$1999)*1000,0)-IFERROR(_xlfn.XLOOKUP(_xlfn.CONCAT(B254,C254,D254,2024),EC_Transfers!$J$2:$J$1999,EC_Transfers!$I$2:$I$1999)*1000,0)</f>
        <v>0</v>
      </c>
      <c r="O254" t="s">
        <v>336</v>
      </c>
      <c r="P254" t="s">
        <v>329</v>
      </c>
      <c r="Q254" t="b">
        <v>1</v>
      </c>
      <c r="R254" t="b">
        <v>0</v>
      </c>
      <c r="S254" s="7">
        <v>1950</v>
      </c>
      <c r="T254" s="94" t="s">
        <v>329</v>
      </c>
    </row>
    <row r="255" spans="1:20" ht="15.75" hidden="1" thickTop="1" x14ac:dyDescent="0.25">
      <c r="A255">
        <v>5</v>
      </c>
      <c r="B255" t="s">
        <v>33</v>
      </c>
      <c r="C255" t="s">
        <v>9</v>
      </c>
      <c r="D255" t="s">
        <v>12</v>
      </c>
      <c r="E255">
        <f>_xlfn.XLOOKUP(A255,PeriodMap!$A$2:$A$45,PeriodMap!$B$2:$B$45)</f>
        <v>2034</v>
      </c>
      <c r="F255" t="s">
        <v>398</v>
      </c>
      <c r="G255" t="s">
        <v>404</v>
      </c>
      <c r="H255" t="s">
        <v>6</v>
      </c>
      <c r="I255">
        <f>IFERROR(_xlfn.XLOOKUP(_xlfn.CONCAT(B255,C255,D255,E255),EC_Transfers!$J$2:$J$1999,EC_Transfers!$G$2:$G$1999),0)</f>
        <v>4445.1688880000002</v>
      </c>
      <c r="J255">
        <f>IFERROR(_xlfn.XLOOKUP(_xlfn.CONCAT(B255,C255,D255,E255),EC_Transfers!$J$2:$J$1999,EC_Transfers!$H$2:$H$1999),0)</f>
        <v>8.0000000000000002E-3</v>
      </c>
      <c r="K255">
        <f>IFERROR(_xlfn.XLOOKUP(_xlfn.CONCAT(B255,C255,D255,2024),EC_Transfers!$J$2:$J$1999,EC_Transfers!$I$2:$I$1999)*1000,0)</f>
        <v>-1000</v>
      </c>
      <c r="M255">
        <f>I255/CarriersTech_characteristics!$G$2/Conversions!$D$2</f>
        <v>9.2999554571482422E-4</v>
      </c>
      <c r="N255">
        <f>IFERROR(_xlfn.XLOOKUP(_xlfn.CONCAT(B255,C255,D255,E255+1),EC_Transfers!$J$2:$J$1999,EC_Transfers!$I$2:$I$1999)*1000,0)-IFERROR(_xlfn.XLOOKUP(_xlfn.CONCAT(B255,C255,D255,2024),EC_Transfers!$J$2:$J$1999,EC_Transfers!$I$2:$I$1999)*1000,0)</f>
        <v>0</v>
      </c>
      <c r="O255" t="s">
        <v>336</v>
      </c>
      <c r="P255" t="s">
        <v>329</v>
      </c>
      <c r="Q255" t="b">
        <v>1</v>
      </c>
      <c r="R255" t="b">
        <v>0</v>
      </c>
      <c r="S255" s="7">
        <v>2150</v>
      </c>
      <c r="T255" s="94" t="s">
        <v>329</v>
      </c>
    </row>
    <row r="256" spans="1:20" s="92" customFormat="1" ht="16.5" hidden="1" thickTop="1" thickBot="1" x14ac:dyDescent="0.3">
      <c r="A256" s="92">
        <v>5</v>
      </c>
      <c r="B256" s="92" t="s">
        <v>33</v>
      </c>
      <c r="C256" s="92" t="s">
        <v>9</v>
      </c>
      <c r="D256" s="92" t="s">
        <v>8</v>
      </c>
      <c r="E256">
        <f>_xlfn.XLOOKUP(A256,PeriodMap!$A$2:$A$45,PeriodMap!$B$2:$B$45)</f>
        <v>2034</v>
      </c>
      <c r="F256" s="92" t="s">
        <v>398</v>
      </c>
      <c r="G256" s="92" t="s">
        <v>404</v>
      </c>
      <c r="H256" s="92" t="s">
        <v>6</v>
      </c>
      <c r="I256" s="92">
        <f>IFERROR(_xlfn.XLOOKUP(_xlfn.CONCAT(B256,C256,D256,E256),EC_Transfers!$J$2:$J$1999,EC_Transfers!$G$2:$G$1999),0)</f>
        <v>5304.9323350000004</v>
      </c>
      <c r="J256" s="92">
        <f>IFERROR(_xlfn.XLOOKUP(_xlfn.CONCAT(B256,C256,D256,E256),EC_Transfers!$J$2:$J$1999,EC_Transfers!$H$2:$H$1999),0)</f>
        <v>8.0000000000000002E-3</v>
      </c>
      <c r="K256" s="92">
        <f>IFERROR(_xlfn.XLOOKUP(_xlfn.CONCAT(B256,C256,D256,2024),EC_Transfers!$J$2:$J$1999,EC_Transfers!$I$2:$I$1999)*1000,0)</f>
        <v>-1000</v>
      </c>
      <c r="L256" s="97"/>
      <c r="M256" s="92">
        <f>I256/CarriersTech_characteristics!$G$2/Conversions!$D$2</f>
        <v>1.1098708656912884E-3</v>
      </c>
      <c r="N256" s="92">
        <f>IFERROR(_xlfn.XLOOKUP(_xlfn.CONCAT(B256,C256,D256,E256+1),EC_Transfers!$J$2:$J$1999,EC_Transfers!$I$2:$I$1999)*1000,0)-IFERROR(_xlfn.XLOOKUP(_xlfn.CONCAT(B256,C256,D256,2024),EC_Transfers!$J$2:$J$1999,EC_Transfers!$I$2:$I$1999)*1000,0)</f>
        <v>0</v>
      </c>
      <c r="O256" s="92" t="s">
        <v>336</v>
      </c>
      <c r="P256" s="92" t="s">
        <v>329</v>
      </c>
      <c r="Q256" s="92" t="b">
        <v>1</v>
      </c>
      <c r="R256" s="92" t="b">
        <v>0</v>
      </c>
      <c r="S256" s="99">
        <v>3000</v>
      </c>
      <c r="T256" s="100" t="s">
        <v>329</v>
      </c>
    </row>
    <row r="257" spans="1:20" ht="15.75" hidden="1" thickTop="1" x14ac:dyDescent="0.25">
      <c r="A257">
        <v>6</v>
      </c>
      <c r="B257" t="s">
        <v>34</v>
      </c>
      <c r="C257" t="s">
        <v>12</v>
      </c>
      <c r="D257" t="s">
        <v>12</v>
      </c>
      <c r="E257">
        <f>_xlfn.XLOOKUP(A257,PeriodMap!$A$2:$A$45,PeriodMap!$B$2:$B$45)</f>
        <v>2039</v>
      </c>
      <c r="F257" t="s">
        <v>398</v>
      </c>
      <c r="G257" t="str">
        <f>"distribution"</f>
        <v>distribution</v>
      </c>
      <c r="H257" t="s">
        <v>6</v>
      </c>
      <c r="I257">
        <f>IFERROR(_xlfn.XLOOKUP(_xlfn.CONCAT(B257,C257,D257,E257),EC_Transfers!$J$2:$J$1999,EC_Transfers!$G$2:$G$1999),0)</f>
        <v>2.8292010369999998</v>
      </c>
      <c r="J257">
        <f>IFERROR(_xlfn.XLOOKUP(_xlfn.CONCAT(B257,C257,D257,E257),EC_Transfers!$J$2:$J$1999,EC_Transfers!$H$2:$H$1999),0)</f>
        <v>8.5000000000000006E-2</v>
      </c>
      <c r="K257">
        <f>IFERROR(_xlfn.XLOOKUP(_xlfn.CONCAT(B257,C257,D257,2024),EC_Transfers!$J$2:$J$1999,EC_Transfers!$I$2:$I$1999)*1000,0)</f>
        <v>-1000</v>
      </c>
      <c r="M257" s="47">
        <f t="shared" ref="M257:M281" si="15">I257/1000</f>
        <v>2.8292010369999998E-3</v>
      </c>
      <c r="N257">
        <v>0</v>
      </c>
      <c r="O257" t="s">
        <v>336</v>
      </c>
      <c r="P257" t="s">
        <v>329</v>
      </c>
      <c r="Q257" t="b">
        <v>1</v>
      </c>
      <c r="R257" t="b">
        <v>0</v>
      </c>
      <c r="S257" s="70">
        <v>500</v>
      </c>
      <c r="T257" s="70">
        <f>IF(E257=2023,25,50)</f>
        <v>50</v>
      </c>
    </row>
    <row r="258" spans="1:20" hidden="1" x14ac:dyDescent="0.25">
      <c r="A258">
        <v>6</v>
      </c>
      <c r="B258" t="s">
        <v>34</v>
      </c>
      <c r="C258" t="s">
        <v>11</v>
      </c>
      <c r="D258" t="s">
        <v>11</v>
      </c>
      <c r="E258">
        <f>_xlfn.XLOOKUP(A258,PeriodMap!$A$2:$A$45,PeriodMap!$B$2:$B$45)</f>
        <v>2039</v>
      </c>
      <c r="F258" t="s">
        <v>398</v>
      </c>
      <c r="G258" t="str">
        <f>"distribution"</f>
        <v>distribution</v>
      </c>
      <c r="H258" t="s">
        <v>6</v>
      </c>
      <c r="I258">
        <f>IFERROR(_xlfn.XLOOKUP(_xlfn.CONCAT(B258,C258,D258,E258),EC_Transfers!$J$2:$J$1999,EC_Transfers!$G$2:$G$1999),0)</f>
        <v>2.0288223040000002</v>
      </c>
      <c r="J258">
        <f>IFERROR(_xlfn.XLOOKUP(_xlfn.CONCAT(B258,C258,D258,E258),EC_Transfers!$J$2:$J$1999,EC_Transfers!$H$2:$H$1999),0)</f>
        <v>8.5000000000000006E-2</v>
      </c>
      <c r="K258">
        <f>IFERROR(_xlfn.XLOOKUP(_xlfn.CONCAT(B258,C258,D258,2024),EC_Transfers!$J$2:$J$1999,EC_Transfers!$I$2:$I$1999)*1000,0)</f>
        <v>-1000</v>
      </c>
      <c r="M258">
        <f t="shared" si="15"/>
        <v>2.0288223040000001E-3</v>
      </c>
      <c r="N258">
        <v>0</v>
      </c>
      <c r="O258" t="s">
        <v>336</v>
      </c>
      <c r="P258" t="s">
        <v>329</v>
      </c>
      <c r="Q258" t="b">
        <v>1</v>
      </c>
      <c r="R258" t="b">
        <v>0</v>
      </c>
      <c r="S258" s="70">
        <v>500</v>
      </c>
      <c r="T258" s="70">
        <f t="shared" ref="T258:T281" si="16">IF(E258=2023,25,50)</f>
        <v>50</v>
      </c>
    </row>
    <row r="259" spans="1:20" hidden="1" x14ac:dyDescent="0.25">
      <c r="A259">
        <v>6</v>
      </c>
      <c r="B259" t="s">
        <v>34</v>
      </c>
      <c r="C259" t="s">
        <v>8</v>
      </c>
      <c r="D259" t="s">
        <v>8</v>
      </c>
      <c r="E259">
        <f>_xlfn.XLOOKUP(A259,PeriodMap!$A$2:$A$45,PeriodMap!$B$2:$B$45)</f>
        <v>2039</v>
      </c>
      <c r="F259" t="s">
        <v>398</v>
      </c>
      <c r="G259" t="str">
        <f>"distribution"</f>
        <v>distribution</v>
      </c>
      <c r="H259" t="s">
        <v>6</v>
      </c>
      <c r="I259">
        <f>IFERROR(_xlfn.XLOOKUP(_xlfn.CONCAT(B259,C259,D259,E259),EC_Transfers!$J$2:$J$1999,EC_Transfers!$G$2:$G$1999),0)</f>
        <v>3.1572914270000001</v>
      </c>
      <c r="J259">
        <f>IFERROR(_xlfn.XLOOKUP(_xlfn.CONCAT(B259,C259,D259,E259),EC_Transfers!$J$2:$J$1999,EC_Transfers!$H$2:$H$1999),0)</f>
        <v>8.5000000000000006E-2</v>
      </c>
      <c r="K259">
        <f>IFERROR(_xlfn.XLOOKUP(_xlfn.CONCAT(B259,C259,D259,2024),EC_Transfers!$J$2:$J$1999,EC_Transfers!$I$2:$I$1999)*1000,0)</f>
        <v>-1000</v>
      </c>
      <c r="M259">
        <f t="shared" si="15"/>
        <v>3.157291427E-3</v>
      </c>
      <c r="N259">
        <v>0</v>
      </c>
      <c r="O259" t="s">
        <v>336</v>
      </c>
      <c r="P259" t="s">
        <v>329</v>
      </c>
      <c r="Q259" t="b">
        <v>1</v>
      </c>
      <c r="R259" t="b">
        <v>0</v>
      </c>
      <c r="S259" s="70">
        <v>500</v>
      </c>
      <c r="T259" s="70">
        <f t="shared" si="16"/>
        <v>50</v>
      </c>
    </row>
    <row r="260" spans="1:20" hidden="1" x14ac:dyDescent="0.25">
      <c r="A260">
        <v>6</v>
      </c>
      <c r="B260" t="s">
        <v>34</v>
      </c>
      <c r="C260" t="s">
        <v>10</v>
      </c>
      <c r="D260" t="s">
        <v>10</v>
      </c>
      <c r="E260">
        <f>_xlfn.XLOOKUP(A260,PeriodMap!$A$2:$A$45,PeriodMap!$B$2:$B$45)</f>
        <v>2039</v>
      </c>
      <c r="F260" t="s">
        <v>398</v>
      </c>
      <c r="G260" t="str">
        <f>"distribution"</f>
        <v>distribution</v>
      </c>
      <c r="H260" t="s">
        <v>6</v>
      </c>
      <c r="I260">
        <f>IFERROR(_xlfn.XLOOKUP(_xlfn.CONCAT(B260,C260,D260,E260),EC_Transfers!$J$2:$J$1999,EC_Transfers!$G$2:$G$1999),0)</f>
        <v>1.8622945200000001</v>
      </c>
      <c r="J260">
        <f>IFERROR(_xlfn.XLOOKUP(_xlfn.CONCAT(B260,C260,D260,E260),EC_Transfers!$J$2:$J$1999,EC_Transfers!$H$2:$H$1999),0)</f>
        <v>0.11525521900000001</v>
      </c>
      <c r="K260">
        <f>IFERROR(_xlfn.XLOOKUP(_xlfn.CONCAT(B260,C260,D260,2024),EC_Transfers!$J$2:$J$1999,EC_Transfers!$I$2:$I$1999)*1000,0)</f>
        <v>-1000</v>
      </c>
      <c r="M260">
        <f t="shared" si="15"/>
        <v>1.8622945200000001E-3</v>
      </c>
      <c r="N260">
        <v>0</v>
      </c>
      <c r="O260" t="s">
        <v>336</v>
      </c>
      <c r="P260" t="s">
        <v>329</v>
      </c>
      <c r="Q260" t="b">
        <v>1</v>
      </c>
      <c r="R260" t="b">
        <v>0</v>
      </c>
      <c r="S260" s="70">
        <v>500</v>
      </c>
      <c r="T260" s="70">
        <f t="shared" si="16"/>
        <v>50</v>
      </c>
    </row>
    <row r="261" spans="1:20" s="19" customFormat="1" hidden="1" x14ac:dyDescent="0.25">
      <c r="A261" s="19">
        <v>6</v>
      </c>
      <c r="B261" s="19" t="s">
        <v>34</v>
      </c>
      <c r="C261" s="19" t="s">
        <v>9</v>
      </c>
      <c r="D261" s="19" t="s">
        <v>9</v>
      </c>
      <c r="E261">
        <f>_xlfn.XLOOKUP(A261,PeriodMap!$A$2:$A$45,PeriodMap!$B$2:$B$45)</f>
        <v>2039</v>
      </c>
      <c r="F261" s="19" t="s">
        <v>398</v>
      </c>
      <c r="G261" s="19" t="str">
        <f>"distribution"</f>
        <v>distribution</v>
      </c>
      <c r="H261" s="19" t="s">
        <v>6</v>
      </c>
      <c r="I261" s="19">
        <f>IFERROR(_xlfn.XLOOKUP(_xlfn.CONCAT(B261,C261,D261,E261),EC_Transfers!$J$2:$J$1999,EC_Transfers!$G$2:$G$1999),0)</f>
        <v>5.1056435139999996</v>
      </c>
      <c r="J261" s="19">
        <f>IFERROR(_xlfn.XLOOKUP(_xlfn.CONCAT(B261,C261,D261,E261),EC_Transfers!$J$2:$J$1999,EC_Transfers!$H$2:$H$1999),0)</f>
        <v>8.5000000000000006E-2</v>
      </c>
      <c r="K261" s="19">
        <f>IFERROR(_xlfn.XLOOKUP(_xlfn.CONCAT(B261,C261,D261,2024),EC_Transfers!$J$2:$J$1999,EC_Transfers!$I$2:$I$1999)*1000,0)</f>
        <v>-1000</v>
      </c>
      <c r="L261" s="90"/>
      <c r="M261" s="19">
        <f t="shared" si="15"/>
        <v>5.1056435139999997E-3</v>
      </c>
      <c r="N261" s="19">
        <v>0</v>
      </c>
      <c r="O261" s="19" t="s">
        <v>336</v>
      </c>
      <c r="P261" s="19" t="s">
        <v>329</v>
      </c>
      <c r="Q261" s="19" t="b">
        <v>1</v>
      </c>
      <c r="R261" s="19" t="b">
        <v>0</v>
      </c>
      <c r="S261" s="71">
        <v>500</v>
      </c>
      <c r="T261" s="71">
        <f t="shared" si="16"/>
        <v>50</v>
      </c>
    </row>
    <row r="262" spans="1:20" hidden="1" x14ac:dyDescent="0.25">
      <c r="A262">
        <v>6</v>
      </c>
      <c r="B262" t="s">
        <v>34</v>
      </c>
      <c r="C262" t="s">
        <v>12</v>
      </c>
      <c r="D262" t="s">
        <v>11</v>
      </c>
      <c r="E262">
        <f>_xlfn.XLOOKUP(A262,PeriodMap!$A$2:$A$45,PeriodMap!$B$2:$B$45)</f>
        <v>2039</v>
      </c>
      <c r="F262" t="s">
        <v>398</v>
      </c>
      <c r="G262" t="s">
        <v>404</v>
      </c>
      <c r="H262" t="s">
        <v>6</v>
      </c>
      <c r="I262">
        <f>IFERROR(_xlfn.XLOOKUP(_xlfn.CONCAT(B262,C262,D262,E262),EC_Transfers!$J$2:$J$1999,EC_Transfers!$G$2:$G$1999),0)</f>
        <v>0.79447880699999995</v>
      </c>
      <c r="J262">
        <f>IFERROR(_xlfn.XLOOKUP(_xlfn.CONCAT(B262,C262,D262,E262),EC_Transfers!$J$2:$J$1999,EC_Transfers!$H$2:$H$1999),0)</f>
        <v>3.5000000000000003E-2</v>
      </c>
      <c r="K262">
        <f>IFERROR(_xlfn.XLOOKUP(_xlfn.CONCAT(B262,C262,D262,2024),EC_Transfers!$J$2:$J$1999,EC_Transfers!$I$2:$I$1999)*1000,0)</f>
        <v>36720</v>
      </c>
      <c r="M262">
        <f t="shared" si="15"/>
        <v>7.9447880699999997E-4</v>
      </c>
      <c r="N262" s="72">
        <f>IFERROR(_xlfn.XLOOKUP(_xlfn.CONCAT(B262,C262,D262,E262),EC_Transfers!$J$2:$J$1999,EC_Transfers!$I$2:$I$1999)*1000,0)-K262</f>
        <v>19280</v>
      </c>
      <c r="O262" s="72">
        <f>N262</f>
        <v>19280</v>
      </c>
      <c r="P262" t="s">
        <v>329</v>
      </c>
      <c r="Q262" t="b">
        <v>1</v>
      </c>
      <c r="R262" t="b">
        <v>0</v>
      </c>
      <c r="S262" s="70">
        <v>950</v>
      </c>
      <c r="T262" s="70">
        <f t="shared" si="16"/>
        <v>50</v>
      </c>
    </row>
    <row r="263" spans="1:20" hidden="1" x14ac:dyDescent="0.25">
      <c r="A263">
        <v>6</v>
      </c>
      <c r="B263" t="s">
        <v>34</v>
      </c>
      <c r="C263" t="s">
        <v>11</v>
      </c>
      <c r="D263" t="s">
        <v>8</v>
      </c>
      <c r="E263">
        <f>_xlfn.XLOOKUP(A263,PeriodMap!$A$2:$A$45,PeriodMap!$B$2:$B$45)</f>
        <v>2039</v>
      </c>
      <c r="F263" t="s">
        <v>398</v>
      </c>
      <c r="G263" t="s">
        <v>404</v>
      </c>
      <c r="H263" t="s">
        <v>6</v>
      </c>
      <c r="I263">
        <f>IFERROR(_xlfn.XLOOKUP(_xlfn.CONCAT(B263,C263,D263,E263),EC_Transfers!$J$2:$J$1999,EC_Transfers!$G$2:$G$1999),0)</f>
        <v>0.79447880699999995</v>
      </c>
      <c r="J263">
        <f>IFERROR(_xlfn.XLOOKUP(_xlfn.CONCAT(B263,C263,D263,E263),EC_Transfers!$J$2:$J$1999,EC_Transfers!$H$2:$H$1999),0)</f>
        <v>3.5000000000000003E-2</v>
      </c>
      <c r="K263" s="70">
        <f>IFERROR(_xlfn.XLOOKUP(_xlfn.CONCAT(B263,C263,D263,2024),EC_Transfers!$J$2:$J$1999,EC_Transfers!$I$2:$I$1999)*1000,0)-4200</f>
        <v>18120</v>
      </c>
      <c r="M263">
        <f t="shared" si="15"/>
        <v>7.9447880699999997E-4</v>
      </c>
      <c r="N263" s="72">
        <f>IFERROR(_xlfn.XLOOKUP(_xlfn.CONCAT(B263,C263,D263,E263),EC_Transfers!$J$2:$J$1999,EC_Transfers!$I$2:$I$1999)*1000,0)-K263</f>
        <v>33170</v>
      </c>
      <c r="O263" s="72">
        <f t="shared" ref="O263:O281" si="17">N263</f>
        <v>33170</v>
      </c>
      <c r="P263" t="s">
        <v>329</v>
      </c>
      <c r="Q263" t="b">
        <v>1</v>
      </c>
      <c r="R263" t="b">
        <v>0</v>
      </c>
      <c r="S263" s="70">
        <v>1150</v>
      </c>
      <c r="T263" s="70">
        <f t="shared" si="16"/>
        <v>50</v>
      </c>
    </row>
    <row r="264" spans="1:20" hidden="1" x14ac:dyDescent="0.25">
      <c r="A264">
        <v>6</v>
      </c>
      <c r="B264" t="s">
        <v>34</v>
      </c>
      <c r="C264" t="s">
        <v>8</v>
      </c>
      <c r="D264" t="s">
        <v>10</v>
      </c>
      <c r="E264">
        <f>_xlfn.XLOOKUP(A264,PeriodMap!$A$2:$A$45,PeriodMap!$B$2:$B$45)</f>
        <v>2039</v>
      </c>
      <c r="F264" t="s">
        <v>398</v>
      </c>
      <c r="G264" t="s">
        <v>404</v>
      </c>
      <c r="H264" t="s">
        <v>6</v>
      </c>
      <c r="I264">
        <f>IFERROR(_xlfn.XLOOKUP(_xlfn.CONCAT(B264,C264,D264,E264),EC_Transfers!$J$2:$J$1999,EC_Transfers!$G$2:$G$1999),0)</f>
        <v>0.79447880699999995</v>
      </c>
      <c r="J264">
        <f>IFERROR(_xlfn.XLOOKUP(_xlfn.CONCAT(B264,C264,D264,E264),EC_Transfers!$J$2:$J$1999,EC_Transfers!$H$2:$H$1999),0)</f>
        <v>3.5000000000000003E-2</v>
      </c>
      <c r="K264">
        <f>IFERROR(_xlfn.XLOOKUP(_xlfn.CONCAT(B264,C264,D264,2024),EC_Transfers!$J$2:$J$1999,EC_Transfers!$I$2:$I$1999)*1000,0)</f>
        <v>5830</v>
      </c>
      <c r="M264">
        <f t="shared" si="15"/>
        <v>7.9447880699999997E-4</v>
      </c>
      <c r="N264" s="72">
        <f>IFERROR(_xlfn.XLOOKUP(_xlfn.CONCAT(B264,C264,D264,E264),EC_Transfers!$J$2:$J$1999,EC_Transfers!$I$2:$I$1999)*1000,0)-K264</f>
        <v>2410</v>
      </c>
      <c r="O264" s="72">
        <f t="shared" si="17"/>
        <v>2410</v>
      </c>
      <c r="P264" t="s">
        <v>329</v>
      </c>
      <c r="Q264" t="b">
        <v>1</v>
      </c>
      <c r="R264" t="b">
        <v>0</v>
      </c>
      <c r="S264" s="70">
        <v>1600</v>
      </c>
      <c r="T264" s="70">
        <f t="shared" si="16"/>
        <v>50</v>
      </c>
    </row>
    <row r="265" spans="1:20" hidden="1" x14ac:dyDescent="0.25">
      <c r="A265">
        <v>6</v>
      </c>
      <c r="B265" t="s">
        <v>34</v>
      </c>
      <c r="C265" t="s">
        <v>10</v>
      </c>
      <c r="D265" t="s">
        <v>9</v>
      </c>
      <c r="E265">
        <f>_xlfn.XLOOKUP(A265,PeriodMap!$A$2:$A$45,PeriodMap!$B$2:$B$45)</f>
        <v>2039</v>
      </c>
      <c r="F265" t="s">
        <v>398</v>
      </c>
      <c r="G265" t="s">
        <v>404</v>
      </c>
      <c r="H265" t="s">
        <v>6</v>
      </c>
      <c r="I265">
        <f>IFERROR(_xlfn.XLOOKUP(_xlfn.CONCAT(B265,C265,D265,E265),EC_Transfers!$J$2:$J$1999,EC_Transfers!$G$2:$G$1999),0)</f>
        <v>0.79447880699999995</v>
      </c>
      <c r="J265">
        <f>IFERROR(_xlfn.XLOOKUP(_xlfn.CONCAT(B265,C265,D265,E265),EC_Transfers!$J$2:$J$1999,EC_Transfers!$H$2:$H$1999),0)</f>
        <v>3.5000000000000003E-2</v>
      </c>
      <c r="K265" s="70">
        <f>IFERROR(_xlfn.XLOOKUP(_xlfn.CONCAT(B265,C265,D265,2024),EC_Transfers!$J$2:$J$1999,EC_Transfers!$I$2:$I$1999)*1000,0)-90</f>
        <v>2860</v>
      </c>
      <c r="M265">
        <f t="shared" si="15"/>
        <v>7.9447880699999997E-4</v>
      </c>
      <c r="N265" s="72">
        <f>IFERROR(_xlfn.XLOOKUP(_xlfn.CONCAT(B265,C265,D265,E265),EC_Transfers!$J$2:$J$1999,EC_Transfers!$I$2:$I$1999)*1000,0)-K265</f>
        <v>1850</v>
      </c>
      <c r="O265" s="72">
        <f t="shared" si="17"/>
        <v>1850</v>
      </c>
      <c r="P265" t="s">
        <v>329</v>
      </c>
      <c r="Q265" t="b">
        <v>1</v>
      </c>
      <c r="R265" t="b">
        <v>0</v>
      </c>
      <c r="S265" s="70">
        <v>1350</v>
      </c>
      <c r="T265" s="70">
        <f t="shared" si="16"/>
        <v>50</v>
      </c>
    </row>
    <row r="266" spans="1:20" hidden="1" x14ac:dyDescent="0.25">
      <c r="A266">
        <v>6</v>
      </c>
      <c r="B266" t="s">
        <v>34</v>
      </c>
      <c r="C266" t="s">
        <v>9</v>
      </c>
      <c r="D266" t="s">
        <v>12</v>
      </c>
      <c r="E266">
        <f>_xlfn.XLOOKUP(A266,PeriodMap!$A$2:$A$45,PeriodMap!$B$2:$B$45)</f>
        <v>2039</v>
      </c>
      <c r="F266" t="s">
        <v>398</v>
      </c>
      <c r="G266" t="s">
        <v>404</v>
      </c>
      <c r="H266" t="s">
        <v>6</v>
      </c>
      <c r="I266">
        <f>IFERROR(_xlfn.XLOOKUP(_xlfn.CONCAT(B266,C266,D266,E266),EC_Transfers!$J$2:$J$1999,EC_Transfers!$G$2:$G$1999),0)</f>
        <v>0.79447880699999995</v>
      </c>
      <c r="J266">
        <f>IFERROR(_xlfn.XLOOKUP(_xlfn.CONCAT(B266,C266,D266,E266),EC_Transfers!$J$2:$J$1999,EC_Transfers!$H$2:$H$1999),0)</f>
        <v>3.5000000000000003E-2</v>
      </c>
      <c r="K266">
        <f>IFERROR(_xlfn.XLOOKUP(_xlfn.CONCAT(B266,C266,D266,2024),EC_Transfers!$J$2:$J$1999,EC_Transfers!$I$2:$I$1999)*1000,0)</f>
        <v>3000</v>
      </c>
      <c r="M266">
        <f t="shared" si="15"/>
        <v>7.9447880699999997E-4</v>
      </c>
      <c r="N266" s="72">
        <f>IFERROR(_xlfn.XLOOKUP(_xlfn.CONCAT(B266,C266,D266,E266),EC_Transfers!$J$2:$J$1999,EC_Transfers!$I$2:$I$1999)*1000,0)-K266</f>
        <v>980</v>
      </c>
      <c r="O266" s="72">
        <f t="shared" si="17"/>
        <v>980</v>
      </c>
      <c r="P266" t="s">
        <v>329</v>
      </c>
      <c r="Q266" t="b">
        <v>1</v>
      </c>
      <c r="R266" t="b">
        <v>0</v>
      </c>
      <c r="S266" s="70">
        <v>2150</v>
      </c>
      <c r="T266" s="70">
        <f t="shared" si="16"/>
        <v>50</v>
      </c>
    </row>
    <row r="267" spans="1:20" hidden="1" x14ac:dyDescent="0.25">
      <c r="A267">
        <v>6</v>
      </c>
      <c r="B267" t="s">
        <v>34</v>
      </c>
      <c r="C267" t="s">
        <v>12</v>
      </c>
      <c r="D267" t="s">
        <v>8</v>
      </c>
      <c r="E267">
        <f>_xlfn.XLOOKUP(A267,PeriodMap!$A$2:$A$45,PeriodMap!$B$2:$B$45)</f>
        <v>2039</v>
      </c>
      <c r="F267" t="s">
        <v>398</v>
      </c>
      <c r="G267" t="s">
        <v>404</v>
      </c>
      <c r="H267" t="s">
        <v>6</v>
      </c>
      <c r="I267">
        <f>IFERROR(_xlfn.XLOOKUP(_xlfn.CONCAT(B267,C267,D267,E267),EC_Transfers!$J$2:$J$1999,EC_Transfers!$G$2:$G$1999),0)</f>
        <v>0.79447880699999995</v>
      </c>
      <c r="J267">
        <f>IFERROR(_xlfn.XLOOKUP(_xlfn.CONCAT(B267,C267,D267,E267),EC_Transfers!$J$2:$J$1999,EC_Transfers!$H$2:$H$1999),0)</f>
        <v>3.5000000000000003E-2</v>
      </c>
      <c r="K267">
        <f>IFERROR(_xlfn.XLOOKUP(_xlfn.CONCAT(B267,C267,D267,2024),EC_Transfers!$J$2:$J$1999,EC_Transfers!$I$2:$I$1999)*1000,0)</f>
        <v>0</v>
      </c>
      <c r="M267">
        <f t="shared" si="15"/>
        <v>7.9447880699999997E-4</v>
      </c>
      <c r="N267" s="72">
        <f>IFERROR(_xlfn.XLOOKUP(_xlfn.CONCAT(B267,C267,D267,E267),EC_Transfers!$J$2:$J$1999,EC_Transfers!$I$2:$I$1999)*1000,0)-K267</f>
        <v>0</v>
      </c>
      <c r="O267" s="72">
        <f t="shared" si="17"/>
        <v>0</v>
      </c>
      <c r="P267" t="s">
        <v>329</v>
      </c>
      <c r="Q267" t="b">
        <v>1</v>
      </c>
      <c r="R267" t="b">
        <v>0</v>
      </c>
      <c r="S267" s="70">
        <v>1950</v>
      </c>
      <c r="T267" s="70">
        <f t="shared" si="16"/>
        <v>50</v>
      </c>
    </row>
    <row r="268" spans="1:20" hidden="1" x14ac:dyDescent="0.25">
      <c r="A268">
        <v>6</v>
      </c>
      <c r="B268" t="s">
        <v>34</v>
      </c>
      <c r="C268" t="s">
        <v>11</v>
      </c>
      <c r="D268" t="s">
        <v>10</v>
      </c>
      <c r="E268">
        <f>_xlfn.XLOOKUP(A268,PeriodMap!$A$2:$A$45,PeriodMap!$B$2:$B$45)</f>
        <v>2039</v>
      </c>
      <c r="F268" t="s">
        <v>398</v>
      </c>
      <c r="G268" t="s">
        <v>404</v>
      </c>
      <c r="H268" t="s">
        <v>6</v>
      </c>
      <c r="I268">
        <f>IFERROR(_xlfn.XLOOKUP(_xlfn.CONCAT(B268,C268,D268,E268),EC_Transfers!$J$2:$J$1999,EC_Transfers!$G$2:$G$1999),0)</f>
        <v>0.79447880699999995</v>
      </c>
      <c r="J268">
        <f>IFERROR(_xlfn.XLOOKUP(_xlfn.CONCAT(B268,C268,D268,E268),EC_Transfers!$J$2:$J$1999,EC_Transfers!$H$2:$H$1999),0)</f>
        <v>3.5000000000000003E-2</v>
      </c>
      <c r="K268">
        <f>IFERROR(_xlfn.XLOOKUP(_xlfn.CONCAT(B268,C268,D268,2024),EC_Transfers!$J$2:$J$1999,EC_Transfers!$I$2:$I$1999)*1000,0)</f>
        <v>21190</v>
      </c>
      <c r="M268">
        <f t="shared" si="15"/>
        <v>7.9447880699999997E-4</v>
      </c>
      <c r="N268" s="72">
        <f>IFERROR(_xlfn.XLOOKUP(_xlfn.CONCAT(B268,C268,D268,E268),EC_Transfers!$J$2:$J$1999,EC_Transfers!$I$2:$I$1999)*1000,0)-K268</f>
        <v>9100</v>
      </c>
      <c r="O268" s="72">
        <f t="shared" si="17"/>
        <v>9100</v>
      </c>
      <c r="P268" t="s">
        <v>329</v>
      </c>
      <c r="Q268" t="b">
        <v>1</v>
      </c>
      <c r="R268" t="b">
        <v>0</v>
      </c>
      <c r="S268" s="70">
        <v>1300</v>
      </c>
      <c r="T268" s="70">
        <f t="shared" si="16"/>
        <v>50</v>
      </c>
    </row>
    <row r="269" spans="1:20" hidden="1" x14ac:dyDescent="0.25">
      <c r="A269">
        <v>6</v>
      </c>
      <c r="B269" t="s">
        <v>34</v>
      </c>
      <c r="C269" t="s">
        <v>8</v>
      </c>
      <c r="D269" t="s">
        <v>9</v>
      </c>
      <c r="E269">
        <f>_xlfn.XLOOKUP(A269,PeriodMap!$A$2:$A$45,PeriodMap!$B$2:$B$45)</f>
        <v>2039</v>
      </c>
      <c r="F269" t="s">
        <v>398</v>
      </c>
      <c r="G269" t="s">
        <v>404</v>
      </c>
      <c r="H269" t="s">
        <v>6</v>
      </c>
      <c r="I269">
        <f>IFERROR(_xlfn.XLOOKUP(_xlfn.CONCAT(B269,C269,D269,E269),EC_Transfers!$J$2:$J$1999,EC_Transfers!$G$2:$G$1999),0)</f>
        <v>0.79447880699999995</v>
      </c>
      <c r="J269">
        <f>IFERROR(_xlfn.XLOOKUP(_xlfn.CONCAT(B269,C269,D269,E269),EC_Transfers!$J$2:$J$1999,EC_Transfers!$H$2:$H$1999),0)</f>
        <v>3.5000000000000003E-2</v>
      </c>
      <c r="K269">
        <f>IFERROR(_xlfn.XLOOKUP(_xlfn.CONCAT(B269,C269,D269,2024),EC_Transfers!$J$2:$J$1999,EC_Transfers!$I$2:$I$1999)*1000,0)</f>
        <v>0</v>
      </c>
      <c r="M269">
        <f t="shared" si="15"/>
        <v>7.9447880699999997E-4</v>
      </c>
      <c r="N269" s="72">
        <f>IFERROR(_xlfn.XLOOKUP(_xlfn.CONCAT(B269,C269,D269,E269),EC_Transfers!$J$2:$J$1999,EC_Transfers!$I$2:$I$1999)*1000,0)-K269</f>
        <v>0</v>
      </c>
      <c r="O269" s="72">
        <f t="shared" si="17"/>
        <v>0</v>
      </c>
      <c r="P269" t="s">
        <v>329</v>
      </c>
      <c r="Q269" t="b">
        <v>1</v>
      </c>
      <c r="R269" t="b">
        <v>0</v>
      </c>
      <c r="S269" s="70">
        <v>3000</v>
      </c>
      <c r="T269" s="70">
        <f t="shared" si="16"/>
        <v>50</v>
      </c>
    </row>
    <row r="270" spans="1:20" hidden="1" x14ac:dyDescent="0.25">
      <c r="A270">
        <v>6</v>
      </c>
      <c r="B270" t="s">
        <v>34</v>
      </c>
      <c r="C270" t="s">
        <v>10</v>
      </c>
      <c r="D270" t="s">
        <v>12</v>
      </c>
      <c r="E270">
        <f>_xlfn.XLOOKUP(A270,PeriodMap!$A$2:$A$45,PeriodMap!$B$2:$B$45)</f>
        <v>2039</v>
      </c>
      <c r="F270" t="s">
        <v>398</v>
      </c>
      <c r="G270" t="s">
        <v>404</v>
      </c>
      <c r="H270" t="s">
        <v>6</v>
      </c>
      <c r="I270">
        <f>IFERROR(_xlfn.XLOOKUP(_xlfn.CONCAT(B270,C270,D270,E270),EC_Transfers!$J$2:$J$1999,EC_Transfers!$G$2:$G$1999),0)</f>
        <v>0.79447880699999995</v>
      </c>
      <c r="J270">
        <f>IFERROR(_xlfn.XLOOKUP(_xlfn.CONCAT(B270,C270,D270,E270),EC_Transfers!$J$2:$J$1999,EC_Transfers!$H$2:$H$1999),0)</f>
        <v>3.5000000000000003E-2</v>
      </c>
      <c r="K270">
        <f>IFERROR(_xlfn.XLOOKUP(_xlfn.CONCAT(B270,C270,D270,2024),EC_Transfers!$J$2:$J$1999,EC_Transfers!$I$2:$I$1999)*1000,0)</f>
        <v>22530</v>
      </c>
      <c r="M270">
        <f t="shared" si="15"/>
        <v>7.9447880699999997E-4</v>
      </c>
      <c r="N270" s="72">
        <f>IFERROR(_xlfn.XLOOKUP(_xlfn.CONCAT(B270,C270,D270,E270),EC_Transfers!$J$2:$J$1999,EC_Transfers!$I$2:$I$1999)*1000,0)-K270</f>
        <v>7410</v>
      </c>
      <c r="O270" s="72">
        <f t="shared" si="17"/>
        <v>7410</v>
      </c>
      <c r="P270" t="s">
        <v>329</v>
      </c>
      <c r="Q270" t="b">
        <v>1</v>
      </c>
      <c r="R270" t="b">
        <v>0</v>
      </c>
      <c r="S270" s="70">
        <v>1350</v>
      </c>
      <c r="T270" s="70">
        <f t="shared" si="16"/>
        <v>50</v>
      </c>
    </row>
    <row r="271" spans="1:20" hidden="1" x14ac:dyDescent="0.25">
      <c r="A271">
        <v>6</v>
      </c>
      <c r="B271" t="s">
        <v>34</v>
      </c>
      <c r="C271" t="s">
        <v>9</v>
      </c>
      <c r="D271" t="s">
        <v>11</v>
      </c>
      <c r="E271">
        <f>_xlfn.XLOOKUP(A271,PeriodMap!$A$2:$A$45,PeriodMap!$B$2:$B$45)</f>
        <v>2039</v>
      </c>
      <c r="F271" t="s">
        <v>398</v>
      </c>
      <c r="G271" t="s">
        <v>404</v>
      </c>
      <c r="H271" t="s">
        <v>6</v>
      </c>
      <c r="I271">
        <f>IFERROR(_xlfn.XLOOKUP(_xlfn.CONCAT(B271,C271,D271,E271),EC_Transfers!$J$2:$J$1999,EC_Transfers!$G$2:$G$1999),0)</f>
        <v>0.79447880699999995</v>
      </c>
      <c r="J271">
        <f>IFERROR(_xlfn.XLOOKUP(_xlfn.CONCAT(B271,C271,D271,E271),EC_Transfers!$J$2:$J$1999,EC_Transfers!$H$2:$H$1999),0)</f>
        <v>3.5000000000000003E-2</v>
      </c>
      <c r="K271">
        <f>IFERROR(_xlfn.XLOOKUP(_xlfn.CONCAT(B271,C271,D271,2024),EC_Transfers!$J$2:$J$1999,EC_Transfers!$I$2:$I$1999)*1000,0)</f>
        <v>0</v>
      </c>
      <c r="M271">
        <f t="shared" si="15"/>
        <v>7.9447880699999997E-4</v>
      </c>
      <c r="N271" s="72">
        <f>IFERROR(_xlfn.XLOOKUP(_xlfn.CONCAT(B271,C271,D271,E271),EC_Transfers!$J$2:$J$1999,EC_Transfers!$I$2:$I$1999)*1000,0)-K271</f>
        <v>0</v>
      </c>
      <c r="O271" s="72">
        <f t="shared" si="17"/>
        <v>0</v>
      </c>
      <c r="P271" t="s">
        <v>329</v>
      </c>
      <c r="Q271" t="b">
        <v>1</v>
      </c>
      <c r="R271" t="b">
        <v>0</v>
      </c>
      <c r="S271" s="70">
        <v>2400</v>
      </c>
      <c r="T271" s="70">
        <f t="shared" si="16"/>
        <v>50</v>
      </c>
    </row>
    <row r="272" spans="1:20" hidden="1" x14ac:dyDescent="0.25">
      <c r="A272">
        <v>6</v>
      </c>
      <c r="B272" t="s">
        <v>34</v>
      </c>
      <c r="C272" t="s">
        <v>12</v>
      </c>
      <c r="D272" t="s">
        <v>10</v>
      </c>
      <c r="E272">
        <f>_xlfn.XLOOKUP(A272,PeriodMap!$A$2:$A$45,PeriodMap!$B$2:$B$45)</f>
        <v>2039</v>
      </c>
      <c r="F272" t="s">
        <v>398</v>
      </c>
      <c r="G272" t="s">
        <v>404</v>
      </c>
      <c r="H272" t="s">
        <v>6</v>
      </c>
      <c r="I272">
        <f>IFERROR(_xlfn.XLOOKUP(_xlfn.CONCAT(B272,C272,D272,E272),EC_Transfers!$J$2:$J$1999,EC_Transfers!$G$2:$G$1999),0)</f>
        <v>0.79447880699999995</v>
      </c>
      <c r="J272">
        <f>IFERROR(_xlfn.XLOOKUP(_xlfn.CONCAT(B272,C272,D272,E272),EC_Transfers!$J$2:$J$1999,EC_Transfers!$H$2:$H$1999),0)</f>
        <v>3.5000000000000003E-2</v>
      </c>
      <c r="K272">
        <f>IFERROR(_xlfn.XLOOKUP(_xlfn.CONCAT(B272,C272,D272,2024),EC_Transfers!$J$2:$J$1999,EC_Transfers!$I$2:$I$1999)*1000,0)</f>
        <v>19530</v>
      </c>
      <c r="M272">
        <f t="shared" si="15"/>
        <v>7.9447880699999997E-4</v>
      </c>
      <c r="N272" s="72">
        <f>IFERROR(_xlfn.XLOOKUP(_xlfn.CONCAT(B272,C272,D272,E272),EC_Transfers!$J$2:$J$1999,EC_Transfers!$I$2:$I$1999)*1000,0)-K272</f>
        <v>6420</v>
      </c>
      <c r="O272" s="72">
        <f t="shared" si="17"/>
        <v>6420</v>
      </c>
      <c r="P272" t="s">
        <v>329</v>
      </c>
      <c r="Q272" t="b">
        <v>1</v>
      </c>
      <c r="R272" t="b">
        <v>0</v>
      </c>
      <c r="S272" s="70">
        <v>1350</v>
      </c>
      <c r="T272" s="70">
        <f t="shared" si="16"/>
        <v>50</v>
      </c>
    </row>
    <row r="273" spans="1:20" hidden="1" x14ac:dyDescent="0.25">
      <c r="A273">
        <v>6</v>
      </c>
      <c r="B273" t="s">
        <v>34</v>
      </c>
      <c r="C273" t="s">
        <v>11</v>
      </c>
      <c r="D273" t="s">
        <v>9</v>
      </c>
      <c r="E273">
        <f>_xlfn.XLOOKUP(A273,PeriodMap!$A$2:$A$45,PeriodMap!$B$2:$B$45)</f>
        <v>2039</v>
      </c>
      <c r="F273" t="s">
        <v>398</v>
      </c>
      <c r="G273" t="s">
        <v>404</v>
      </c>
      <c r="H273" t="s">
        <v>6</v>
      </c>
      <c r="I273">
        <f>IFERROR(_xlfn.XLOOKUP(_xlfn.CONCAT(B273,C273,D273,E273),EC_Transfers!$J$2:$J$1999,EC_Transfers!$G$2:$G$1999),0)</f>
        <v>0.79447880699999995</v>
      </c>
      <c r="J273">
        <f>IFERROR(_xlfn.XLOOKUP(_xlfn.CONCAT(B273,C273,D273,E273),EC_Transfers!$J$2:$J$1999,EC_Transfers!$H$2:$H$1999),0)</f>
        <v>3.5000000000000003E-2</v>
      </c>
      <c r="K273">
        <f>IFERROR(_xlfn.XLOOKUP(_xlfn.CONCAT(B273,C273,D273,2024),EC_Transfers!$J$2:$J$1999,EC_Transfers!$I$2:$I$1999)*1000,0)</f>
        <v>0</v>
      </c>
      <c r="M273">
        <f t="shared" si="15"/>
        <v>7.9447880699999997E-4</v>
      </c>
      <c r="N273" s="72">
        <f>IFERROR(_xlfn.XLOOKUP(_xlfn.CONCAT(B273,C273,D273,E273),EC_Transfers!$J$2:$J$1999,EC_Transfers!$I$2:$I$1999)*1000,0)-K273</f>
        <v>0</v>
      </c>
      <c r="O273" s="72">
        <f t="shared" si="17"/>
        <v>0</v>
      </c>
      <c r="P273" t="s">
        <v>329</v>
      </c>
      <c r="Q273" t="b">
        <v>1</v>
      </c>
      <c r="R273" t="b">
        <v>0</v>
      </c>
      <c r="S273" s="70">
        <v>2400</v>
      </c>
      <c r="T273" s="70">
        <f t="shared" si="16"/>
        <v>50</v>
      </c>
    </row>
    <row r="274" spans="1:20" hidden="1" x14ac:dyDescent="0.25">
      <c r="A274">
        <v>6</v>
      </c>
      <c r="B274" t="s">
        <v>34</v>
      </c>
      <c r="C274" t="s">
        <v>8</v>
      </c>
      <c r="D274" t="s">
        <v>12</v>
      </c>
      <c r="E274">
        <f>_xlfn.XLOOKUP(A274,PeriodMap!$A$2:$A$45,PeriodMap!$B$2:$B$45)</f>
        <v>2039</v>
      </c>
      <c r="F274" t="s">
        <v>398</v>
      </c>
      <c r="G274" t="s">
        <v>404</v>
      </c>
      <c r="H274" t="s">
        <v>6</v>
      </c>
      <c r="I274">
        <f>IFERROR(_xlfn.XLOOKUP(_xlfn.CONCAT(B274,C274,D274,E274),EC_Transfers!$J$2:$J$1999,EC_Transfers!$G$2:$G$1999),0)</f>
        <v>0.79447880699999995</v>
      </c>
      <c r="J274">
        <f>IFERROR(_xlfn.XLOOKUP(_xlfn.CONCAT(B274,C274,D274,E274),EC_Transfers!$J$2:$J$1999,EC_Transfers!$H$2:$H$1999),0)</f>
        <v>3.5000000000000003E-2</v>
      </c>
      <c r="K274">
        <f>IFERROR(_xlfn.XLOOKUP(_xlfn.CONCAT(B274,C274,D274,2024),EC_Transfers!$J$2:$J$1999,EC_Transfers!$I$2:$I$1999)*1000,0)</f>
        <v>0</v>
      </c>
      <c r="M274">
        <f t="shared" si="15"/>
        <v>7.9447880699999997E-4</v>
      </c>
      <c r="N274" s="72">
        <f>IFERROR(_xlfn.XLOOKUP(_xlfn.CONCAT(B274,C274,D274,E274),EC_Transfers!$J$2:$J$1999,EC_Transfers!$I$2:$I$1999)*1000,0)-K274</f>
        <v>0</v>
      </c>
      <c r="O274" s="72">
        <f t="shared" si="17"/>
        <v>0</v>
      </c>
      <c r="P274" t="s">
        <v>329</v>
      </c>
      <c r="Q274" t="b">
        <v>1</v>
      </c>
      <c r="R274" t="b">
        <v>0</v>
      </c>
      <c r="S274" s="70">
        <v>1950</v>
      </c>
      <c r="T274" s="70">
        <f t="shared" si="16"/>
        <v>50</v>
      </c>
    </row>
    <row r="275" spans="1:20" hidden="1" x14ac:dyDescent="0.25">
      <c r="A275">
        <v>6</v>
      </c>
      <c r="B275" t="s">
        <v>34</v>
      </c>
      <c r="C275" t="s">
        <v>10</v>
      </c>
      <c r="D275" t="s">
        <v>11</v>
      </c>
      <c r="E275">
        <f>_xlfn.XLOOKUP(A275,PeriodMap!$A$2:$A$45,PeriodMap!$B$2:$B$45)</f>
        <v>2039</v>
      </c>
      <c r="F275" t="s">
        <v>398</v>
      </c>
      <c r="G275" t="s">
        <v>404</v>
      </c>
      <c r="H275" t="s">
        <v>6</v>
      </c>
      <c r="I275">
        <f>IFERROR(_xlfn.XLOOKUP(_xlfn.CONCAT(B275,C275,D275,E275),EC_Transfers!$J$2:$J$1999,EC_Transfers!$G$2:$G$1999),0)</f>
        <v>0.79447880699999995</v>
      </c>
      <c r="J275">
        <f>IFERROR(_xlfn.XLOOKUP(_xlfn.CONCAT(B275,C275,D275,E275),EC_Transfers!$J$2:$J$1999,EC_Transfers!$H$2:$H$1999),0)</f>
        <v>3.5000000000000003E-2</v>
      </c>
      <c r="K275">
        <f>IFERROR(_xlfn.XLOOKUP(_xlfn.CONCAT(B275,C275,D275,2024),EC_Transfers!$J$2:$J$1999,EC_Transfers!$I$2:$I$1999)*1000,0)</f>
        <v>21190</v>
      </c>
      <c r="M275">
        <f t="shared" si="15"/>
        <v>7.9447880699999997E-4</v>
      </c>
      <c r="N275" s="72">
        <f>IFERROR(_xlfn.XLOOKUP(_xlfn.CONCAT(B275,C275,D275,E275),EC_Transfers!$J$2:$J$1999,EC_Transfers!$I$2:$I$1999)*1000,0)-K275</f>
        <v>14680</v>
      </c>
      <c r="O275" s="72">
        <f t="shared" si="17"/>
        <v>14680</v>
      </c>
      <c r="P275" t="s">
        <v>329</v>
      </c>
      <c r="Q275" t="b">
        <v>1</v>
      </c>
      <c r="R275" t="b">
        <v>0</v>
      </c>
      <c r="S275" s="70">
        <v>1300</v>
      </c>
      <c r="T275" s="70">
        <f t="shared" si="16"/>
        <v>50</v>
      </c>
    </row>
    <row r="276" spans="1:20" hidden="1" x14ac:dyDescent="0.25">
      <c r="A276">
        <v>6</v>
      </c>
      <c r="B276" t="s">
        <v>34</v>
      </c>
      <c r="C276" t="s">
        <v>9</v>
      </c>
      <c r="D276" t="s">
        <v>8</v>
      </c>
      <c r="E276">
        <f>_xlfn.XLOOKUP(A276,PeriodMap!$A$2:$A$45,PeriodMap!$B$2:$B$45)</f>
        <v>2039</v>
      </c>
      <c r="F276" t="s">
        <v>398</v>
      </c>
      <c r="G276" t="s">
        <v>404</v>
      </c>
      <c r="H276" t="s">
        <v>6</v>
      </c>
      <c r="I276">
        <f>IFERROR(_xlfn.XLOOKUP(_xlfn.CONCAT(B276,C276,D276,E276),EC_Transfers!$J$2:$J$1999,EC_Transfers!$G$2:$G$1999),0)</f>
        <v>0.79447880699999995</v>
      </c>
      <c r="J276">
        <f>IFERROR(_xlfn.XLOOKUP(_xlfn.CONCAT(B276,C276,D276,E276),EC_Transfers!$J$2:$J$1999,EC_Transfers!$H$2:$H$1999),0)</f>
        <v>3.5000000000000003E-2</v>
      </c>
      <c r="K276">
        <f>IFERROR(_xlfn.XLOOKUP(_xlfn.CONCAT(B276,C276,D276,2024),EC_Transfers!$J$2:$J$1999,EC_Transfers!$I$2:$I$1999)*1000,0)</f>
        <v>0</v>
      </c>
      <c r="M276">
        <f t="shared" si="15"/>
        <v>7.9447880699999997E-4</v>
      </c>
      <c r="N276" s="72">
        <f>IFERROR(_xlfn.XLOOKUP(_xlfn.CONCAT(B276,C276,D276,E276),EC_Transfers!$J$2:$J$1999,EC_Transfers!$I$2:$I$1999)*1000,0)-K276</f>
        <v>0</v>
      </c>
      <c r="O276" s="72">
        <f t="shared" si="17"/>
        <v>0</v>
      </c>
      <c r="P276" t="s">
        <v>329</v>
      </c>
      <c r="Q276" t="b">
        <v>1</v>
      </c>
      <c r="R276" t="b">
        <v>0</v>
      </c>
      <c r="S276" s="70">
        <v>3000</v>
      </c>
      <c r="T276" s="70">
        <f t="shared" si="16"/>
        <v>50</v>
      </c>
    </row>
    <row r="277" spans="1:20" hidden="1" x14ac:dyDescent="0.25">
      <c r="A277">
        <v>6</v>
      </c>
      <c r="B277" t="s">
        <v>34</v>
      </c>
      <c r="C277" t="s">
        <v>12</v>
      </c>
      <c r="D277" t="s">
        <v>9</v>
      </c>
      <c r="E277">
        <f>_xlfn.XLOOKUP(A277,PeriodMap!$A$2:$A$45,PeriodMap!$B$2:$B$45)</f>
        <v>2039</v>
      </c>
      <c r="F277" t="s">
        <v>398</v>
      </c>
      <c r="G277" t="s">
        <v>404</v>
      </c>
      <c r="H277" t="s">
        <v>6</v>
      </c>
      <c r="I277">
        <f>IFERROR(_xlfn.XLOOKUP(_xlfn.CONCAT(B277,C277,D277,E277),EC_Transfers!$J$2:$J$1999,EC_Transfers!$G$2:$G$1999),0)</f>
        <v>0.79447880699999995</v>
      </c>
      <c r="J277">
        <f>IFERROR(_xlfn.XLOOKUP(_xlfn.CONCAT(B277,C277,D277,E277),EC_Transfers!$J$2:$J$1999,EC_Transfers!$H$2:$H$1999),0)</f>
        <v>3.5000000000000003E-2</v>
      </c>
      <c r="K277">
        <f>IFERROR(_xlfn.XLOOKUP(_xlfn.CONCAT(B277,C277,D277,2024),EC_Transfers!$J$2:$J$1999,EC_Transfers!$I$2:$I$1999)*1000,0)</f>
        <v>1500</v>
      </c>
      <c r="M277">
        <f t="shared" si="15"/>
        <v>7.9447880699999997E-4</v>
      </c>
      <c r="N277" s="72">
        <f>IFERROR(_xlfn.XLOOKUP(_xlfn.CONCAT(B277,C277,D277,E277),EC_Transfers!$J$2:$J$1999,EC_Transfers!$I$2:$I$1999)*1000,0)-K277</f>
        <v>490</v>
      </c>
      <c r="O277" s="72">
        <f t="shared" si="17"/>
        <v>490</v>
      </c>
      <c r="P277" t="s">
        <v>329</v>
      </c>
      <c r="Q277" t="b">
        <v>1</v>
      </c>
      <c r="R277" t="b">
        <v>0</v>
      </c>
      <c r="S277" s="70">
        <v>2150</v>
      </c>
      <c r="T277" s="70">
        <f t="shared" si="16"/>
        <v>50</v>
      </c>
    </row>
    <row r="278" spans="1:20" hidden="1" x14ac:dyDescent="0.25">
      <c r="A278">
        <v>6</v>
      </c>
      <c r="B278" t="s">
        <v>34</v>
      </c>
      <c r="C278" t="s">
        <v>11</v>
      </c>
      <c r="D278" t="s">
        <v>12</v>
      </c>
      <c r="E278">
        <f>_xlfn.XLOOKUP(A278,PeriodMap!$A$2:$A$45,PeriodMap!$B$2:$B$45)</f>
        <v>2039</v>
      </c>
      <c r="F278" t="s">
        <v>398</v>
      </c>
      <c r="G278" t="s">
        <v>404</v>
      </c>
      <c r="H278" t="s">
        <v>6</v>
      </c>
      <c r="I278">
        <f>IFERROR(_xlfn.XLOOKUP(_xlfn.CONCAT(B278,C278,D278,E278),EC_Transfers!$J$2:$J$1999,EC_Transfers!$G$2:$G$1999),0)</f>
        <v>0.79447880699999995</v>
      </c>
      <c r="J278">
        <f>IFERROR(_xlfn.XLOOKUP(_xlfn.CONCAT(B278,C278,D278,E278),EC_Transfers!$J$2:$J$1999,EC_Transfers!$H$2:$H$1999),0)</f>
        <v>3.5000000000000003E-2</v>
      </c>
      <c r="K278">
        <f>IFERROR(_xlfn.XLOOKUP(_xlfn.CONCAT(B278,C278,D278,2024),EC_Transfers!$J$2:$J$1999,EC_Transfers!$I$2:$I$1999)*1000,0)</f>
        <v>32570</v>
      </c>
      <c r="M278">
        <f t="shared" si="15"/>
        <v>7.9447880699999997E-4</v>
      </c>
      <c r="N278" s="72">
        <f>IFERROR(_xlfn.XLOOKUP(_xlfn.CONCAT(B278,C278,D278,E278),EC_Transfers!$J$2:$J$1999,EC_Transfers!$I$2:$I$1999)*1000,0)-K278</f>
        <v>72010</v>
      </c>
      <c r="O278" s="72">
        <f t="shared" si="17"/>
        <v>72010</v>
      </c>
      <c r="P278" t="s">
        <v>329</v>
      </c>
      <c r="Q278" t="b">
        <v>1</v>
      </c>
      <c r="R278" t="b">
        <v>0</v>
      </c>
      <c r="S278" s="70">
        <v>950</v>
      </c>
      <c r="T278" s="70">
        <f t="shared" si="16"/>
        <v>50</v>
      </c>
    </row>
    <row r="279" spans="1:20" hidden="1" x14ac:dyDescent="0.25">
      <c r="A279">
        <v>6</v>
      </c>
      <c r="B279" t="s">
        <v>34</v>
      </c>
      <c r="C279" t="s">
        <v>8</v>
      </c>
      <c r="D279" t="s">
        <v>11</v>
      </c>
      <c r="E279">
        <f>_xlfn.XLOOKUP(A279,PeriodMap!$A$2:$A$45,PeriodMap!$B$2:$B$45)</f>
        <v>2039</v>
      </c>
      <c r="F279" t="s">
        <v>398</v>
      </c>
      <c r="G279" t="s">
        <v>404</v>
      </c>
      <c r="H279" t="s">
        <v>6</v>
      </c>
      <c r="I279">
        <f>IFERROR(_xlfn.XLOOKUP(_xlfn.CONCAT(B279,C279,D279,E279),EC_Transfers!$J$2:$J$1999,EC_Transfers!$G$2:$G$1999),0)</f>
        <v>0.79447880699999995</v>
      </c>
      <c r="J279">
        <f>IFERROR(_xlfn.XLOOKUP(_xlfn.CONCAT(B279,C279,D279,E279),EC_Transfers!$J$2:$J$1999,EC_Transfers!$H$2:$H$1999),0)</f>
        <v>3.5000000000000003E-2</v>
      </c>
      <c r="K279" s="70">
        <f>IFERROR(_xlfn.XLOOKUP(_xlfn.CONCAT(B279,C279,D279,2024),EC_Transfers!$J$2:$J$1999,EC_Transfers!$I$2:$I$1999)*1000,0)-3752</f>
        <v>16178</v>
      </c>
      <c r="M279">
        <f t="shared" si="15"/>
        <v>7.9447880699999997E-4</v>
      </c>
      <c r="N279" s="72">
        <f>IFERROR(_xlfn.XLOOKUP(_xlfn.CONCAT(B279,C279,D279,E279),EC_Transfers!$J$2:$J$1999,EC_Transfers!$I$2:$I$1999)*1000,0)-K279</f>
        <v>24312</v>
      </c>
      <c r="O279" s="72">
        <f t="shared" si="17"/>
        <v>24312</v>
      </c>
      <c r="P279" t="s">
        <v>329</v>
      </c>
      <c r="Q279" t="b">
        <v>1</v>
      </c>
      <c r="R279" t="b">
        <v>0</v>
      </c>
      <c r="S279" s="70">
        <v>1150</v>
      </c>
      <c r="T279" s="70">
        <f t="shared" si="16"/>
        <v>50</v>
      </c>
    </row>
    <row r="280" spans="1:20" hidden="1" x14ac:dyDescent="0.25">
      <c r="A280">
        <v>6</v>
      </c>
      <c r="B280" t="s">
        <v>34</v>
      </c>
      <c r="C280" t="s">
        <v>10</v>
      </c>
      <c r="D280" t="s">
        <v>8</v>
      </c>
      <c r="E280">
        <f>_xlfn.XLOOKUP(A280,PeriodMap!$A$2:$A$45,PeriodMap!$B$2:$B$45)</f>
        <v>2039</v>
      </c>
      <c r="F280" t="s">
        <v>398</v>
      </c>
      <c r="G280" t="s">
        <v>404</v>
      </c>
      <c r="H280" t="s">
        <v>6</v>
      </c>
      <c r="I280">
        <f>IFERROR(_xlfn.XLOOKUP(_xlfn.CONCAT(B280,C280,D280,E280),EC_Transfers!$J$2:$J$1999,EC_Transfers!$G$2:$G$1999),0)</f>
        <v>0.79447880699999995</v>
      </c>
      <c r="J280">
        <f>IFERROR(_xlfn.XLOOKUP(_xlfn.CONCAT(B280,C280,D280,E280),EC_Transfers!$J$2:$J$1999,EC_Transfers!$H$2:$H$1999),0)</f>
        <v>3.5000000000000003E-2</v>
      </c>
      <c r="K280">
        <f>IFERROR(_xlfn.XLOOKUP(_xlfn.CONCAT(B280,C280,D280,2024),EC_Transfers!$J$2:$J$1999,EC_Transfers!$I$2:$I$1999)*1000,0)</f>
        <v>7830</v>
      </c>
      <c r="M280">
        <f t="shared" si="15"/>
        <v>7.9447880699999997E-4</v>
      </c>
      <c r="N280" s="72">
        <f>IFERROR(_xlfn.XLOOKUP(_xlfn.CONCAT(B280,C280,D280,E280),EC_Transfers!$J$2:$J$1999,EC_Transfers!$I$2:$I$1999)*1000,0)-K280</f>
        <v>8160</v>
      </c>
      <c r="O280" s="72">
        <f t="shared" si="17"/>
        <v>8160</v>
      </c>
      <c r="P280" t="s">
        <v>329</v>
      </c>
      <c r="Q280" t="b">
        <v>1</v>
      </c>
      <c r="R280" t="b">
        <v>0</v>
      </c>
      <c r="S280" s="70">
        <v>1600</v>
      </c>
      <c r="T280" s="70">
        <f t="shared" si="16"/>
        <v>50</v>
      </c>
    </row>
    <row r="281" spans="1:20" s="19" customFormat="1" hidden="1" x14ac:dyDescent="0.25">
      <c r="A281" s="19">
        <v>6</v>
      </c>
      <c r="B281" s="19" t="s">
        <v>34</v>
      </c>
      <c r="C281" s="19" t="s">
        <v>9</v>
      </c>
      <c r="D281" s="19" t="s">
        <v>10</v>
      </c>
      <c r="E281">
        <f>_xlfn.XLOOKUP(A281,PeriodMap!$A$2:$A$45,PeriodMap!$B$2:$B$45)</f>
        <v>2039</v>
      </c>
      <c r="F281" s="19" t="s">
        <v>398</v>
      </c>
      <c r="G281" s="19" t="s">
        <v>404</v>
      </c>
      <c r="H281" s="19" t="s">
        <v>6</v>
      </c>
      <c r="I281" s="19">
        <f>IFERROR(_xlfn.XLOOKUP(_xlfn.CONCAT(B281,C281,D281,E281),EC_Transfers!$J$2:$J$1999,EC_Transfers!$G$2:$G$1999),0)</f>
        <v>0.79447880699999995</v>
      </c>
      <c r="J281" s="19">
        <f>IFERROR(_xlfn.XLOOKUP(_xlfn.CONCAT(B281,C281,D281,E281),EC_Transfers!$J$2:$J$1999,EC_Transfers!$H$2:$H$1999),0)</f>
        <v>3.5000000000000003E-2</v>
      </c>
      <c r="K281" s="71">
        <f>IFERROR(_xlfn.XLOOKUP(_xlfn.CONCAT(B281,C281,D281,2024),EC_Transfers!$J$2:$J$1999,EC_Transfers!$I$2:$I$1999)*1000,0)-90</f>
        <v>2860</v>
      </c>
      <c r="L281" s="90"/>
      <c r="M281" s="19">
        <f t="shared" si="15"/>
        <v>7.9447880699999997E-4</v>
      </c>
      <c r="N281" s="73">
        <f>IFERROR(_xlfn.XLOOKUP(_xlfn.CONCAT(B281,C281,D281,E281),EC_Transfers!$J$2:$J$1999,EC_Transfers!$I$2:$I$1999)*1000,0)-K281</f>
        <v>1850</v>
      </c>
      <c r="O281" s="73">
        <f t="shared" si="17"/>
        <v>1850</v>
      </c>
      <c r="P281" s="19" t="s">
        <v>329</v>
      </c>
      <c r="Q281" s="19" t="b">
        <v>1</v>
      </c>
      <c r="R281" s="19" t="b">
        <v>0</v>
      </c>
      <c r="S281" s="71">
        <v>1350</v>
      </c>
      <c r="T281" s="71">
        <f t="shared" si="16"/>
        <v>50</v>
      </c>
    </row>
    <row r="282" spans="1:20" hidden="1" x14ac:dyDescent="0.25">
      <c r="A282">
        <v>6</v>
      </c>
      <c r="B282" t="s">
        <v>33</v>
      </c>
      <c r="C282" t="s">
        <v>10</v>
      </c>
      <c r="D282" t="s">
        <v>10</v>
      </c>
      <c r="E282">
        <f>_xlfn.XLOOKUP(A282,PeriodMap!$A$2:$A$45,PeriodMap!$B$2:$B$45)</f>
        <v>2039</v>
      </c>
      <c r="F282" t="s">
        <v>398</v>
      </c>
      <c r="G282" t="s">
        <v>406</v>
      </c>
      <c r="H282" t="s">
        <v>6</v>
      </c>
      <c r="I282">
        <f>IFERROR(_xlfn.XLOOKUP(_xlfn.CONCAT(B282,C282,D282,E282),EC_Transfers!$J$2:$J$1999,EC_Transfers!$G$2:$G$1999),0)</f>
        <v>1300.7482070000001</v>
      </c>
      <c r="J282">
        <f>IFERROR(_xlfn.XLOOKUP(_xlfn.CONCAT(B282,C282,D282,E282),EC_Transfers!$J$2:$J$1999,EC_Transfers!$H$2:$H$1999),0)</f>
        <v>2E-3</v>
      </c>
      <c r="K282">
        <f>IFERROR(_xlfn.XLOOKUP(_xlfn.CONCAT(B282,C282,D282,2024),EC_Transfers!$J$2:$J$1999,EC_Transfers!$I$2:$I$1999)*1000,0)</f>
        <v>-1000</v>
      </c>
      <c r="M282">
        <f>I282/CarriersTech_characteristics!$G$2/Conversions!$D$2</f>
        <v>2.7213590058910363E-4</v>
      </c>
      <c r="N282">
        <v>0</v>
      </c>
      <c r="O282" t="s">
        <v>336</v>
      </c>
      <c r="P282" t="s">
        <v>329</v>
      </c>
      <c r="Q282" t="b">
        <v>1</v>
      </c>
      <c r="R282" t="b">
        <v>0</v>
      </c>
      <c r="S282" s="70">
        <v>500</v>
      </c>
      <c r="T282" s="94" t="s">
        <v>329</v>
      </c>
    </row>
    <row r="283" spans="1:20" hidden="1" x14ac:dyDescent="0.25">
      <c r="A283">
        <v>6</v>
      </c>
      <c r="B283" t="s">
        <v>33</v>
      </c>
      <c r="C283" t="s">
        <v>11</v>
      </c>
      <c r="D283" t="s">
        <v>11</v>
      </c>
      <c r="E283">
        <f>_xlfn.XLOOKUP(A283,PeriodMap!$A$2:$A$45,PeriodMap!$B$2:$B$45)</f>
        <v>2039</v>
      </c>
      <c r="F283" t="s">
        <v>398</v>
      </c>
      <c r="G283" t="s">
        <v>406</v>
      </c>
      <c r="H283" t="s">
        <v>6</v>
      </c>
      <c r="I283">
        <f>IFERROR(_xlfn.XLOOKUP(_xlfn.CONCAT(B283,C283,D283,E283),EC_Transfers!$J$2:$J$1999,EC_Transfers!$G$2:$G$1999),0)</f>
        <v>1481.5325419999999</v>
      </c>
      <c r="J283">
        <f>IFERROR(_xlfn.XLOOKUP(_xlfn.CONCAT(B283,C283,D283,E283),EC_Transfers!$J$2:$J$1999,EC_Transfers!$H$2:$H$1999),0)</f>
        <v>2E-3</v>
      </c>
      <c r="K283">
        <f>IFERROR(_xlfn.XLOOKUP(_xlfn.CONCAT(B283,C283,D283,2024),EC_Transfers!$J$2:$J$1999,EC_Transfers!$I$2:$I$1999)*1000,0)</f>
        <v>-1000</v>
      </c>
      <c r="M283">
        <f>I283/CarriersTech_characteristics!$G$2/Conversions!$D$2</f>
        <v>3.0995867639833994E-4</v>
      </c>
      <c r="N283">
        <v>0</v>
      </c>
      <c r="O283" t="s">
        <v>336</v>
      </c>
      <c r="P283" t="s">
        <v>329</v>
      </c>
      <c r="Q283" t="b">
        <v>1</v>
      </c>
      <c r="R283" t="b">
        <v>0</v>
      </c>
      <c r="S283" s="70">
        <v>500</v>
      </c>
      <c r="T283" s="94" t="s">
        <v>329</v>
      </c>
    </row>
    <row r="284" spans="1:20" hidden="1" x14ac:dyDescent="0.25">
      <c r="A284">
        <v>6</v>
      </c>
      <c r="B284" t="s">
        <v>33</v>
      </c>
      <c r="C284" t="s">
        <v>12</v>
      </c>
      <c r="D284" t="s">
        <v>12</v>
      </c>
      <c r="E284">
        <f>_xlfn.XLOOKUP(A284,PeriodMap!$A$2:$A$45,PeriodMap!$B$2:$B$45)</f>
        <v>2039</v>
      </c>
      <c r="F284" t="s">
        <v>398</v>
      </c>
      <c r="G284" t="s">
        <v>406</v>
      </c>
      <c r="H284" t="s">
        <v>6</v>
      </c>
      <c r="I284">
        <f>IFERROR(_xlfn.XLOOKUP(_xlfn.CONCAT(B284,C284,D284,E284),EC_Transfers!$J$2:$J$1999,EC_Transfers!$G$2:$G$1999),0)</f>
        <v>1300.7482070000001</v>
      </c>
      <c r="J284">
        <f>IFERROR(_xlfn.XLOOKUP(_xlfn.CONCAT(B284,C284,D284,E284),EC_Transfers!$J$2:$J$1999,EC_Transfers!$H$2:$H$1999),0)</f>
        <v>2E-3</v>
      </c>
      <c r="K284">
        <f>IFERROR(_xlfn.XLOOKUP(_xlfn.CONCAT(B284,C284,D284,2024),EC_Transfers!$J$2:$J$1999,EC_Transfers!$I$2:$I$1999)*1000,0)</f>
        <v>-1000</v>
      </c>
      <c r="M284">
        <f>I284/CarriersTech_characteristics!$G$2/Conversions!$D$2</f>
        <v>2.7213590058910363E-4</v>
      </c>
      <c r="N284">
        <v>0</v>
      </c>
      <c r="O284" t="s">
        <v>336</v>
      </c>
      <c r="P284" t="s">
        <v>329</v>
      </c>
      <c r="Q284" t="b">
        <v>1</v>
      </c>
      <c r="R284" t="b">
        <v>0</v>
      </c>
      <c r="S284" s="70">
        <v>500</v>
      </c>
      <c r="T284" s="94" t="s">
        <v>329</v>
      </c>
    </row>
    <row r="285" spans="1:20" hidden="1" x14ac:dyDescent="0.25">
      <c r="A285">
        <v>6</v>
      </c>
      <c r="B285" t="s">
        <v>33</v>
      </c>
      <c r="C285" t="s">
        <v>8</v>
      </c>
      <c r="D285" t="s">
        <v>8</v>
      </c>
      <c r="E285">
        <f>_xlfn.XLOOKUP(A285,PeriodMap!$A$2:$A$45,PeriodMap!$B$2:$B$45)</f>
        <v>2039</v>
      </c>
      <c r="F285" t="s">
        <v>398</v>
      </c>
      <c r="G285" t="s">
        <v>406</v>
      </c>
      <c r="H285" t="s">
        <v>6</v>
      </c>
      <c r="I285">
        <f>IFERROR(_xlfn.XLOOKUP(_xlfn.CONCAT(B285,C285,D285,E285),EC_Transfers!$J$2:$J$1999,EC_Transfers!$G$2:$G$1999),0)</f>
        <v>1300.7482070000001</v>
      </c>
      <c r="J285">
        <f>IFERROR(_xlfn.XLOOKUP(_xlfn.CONCAT(B285,C285,D285,E285),EC_Transfers!$J$2:$J$1999,EC_Transfers!$H$2:$H$1999),0)</f>
        <v>2E-3</v>
      </c>
      <c r="K285">
        <f>IFERROR(_xlfn.XLOOKUP(_xlfn.CONCAT(B285,C285,D285,2024),EC_Transfers!$J$2:$J$1999,EC_Transfers!$I$2:$I$1999)*1000,0)</f>
        <v>-1000</v>
      </c>
      <c r="M285">
        <f>I285/CarriersTech_characteristics!$G$2/Conversions!$D$2</f>
        <v>2.7213590058910363E-4</v>
      </c>
      <c r="N285">
        <v>0</v>
      </c>
      <c r="O285" t="s">
        <v>336</v>
      </c>
      <c r="P285" t="s">
        <v>329</v>
      </c>
      <c r="Q285" t="b">
        <v>1</v>
      </c>
      <c r="R285" t="b">
        <v>0</v>
      </c>
      <c r="S285" s="70">
        <v>500</v>
      </c>
      <c r="T285" s="94" t="s">
        <v>329</v>
      </c>
    </row>
    <row r="286" spans="1:20" s="19" customFormat="1" hidden="1" x14ac:dyDescent="0.25">
      <c r="A286" s="19">
        <v>6</v>
      </c>
      <c r="B286" s="19" t="s">
        <v>33</v>
      </c>
      <c r="C286" s="19" t="s">
        <v>9</v>
      </c>
      <c r="D286" s="19" t="s">
        <v>9</v>
      </c>
      <c r="E286">
        <f>_xlfn.XLOOKUP(A286,PeriodMap!$A$2:$A$45,PeriodMap!$B$2:$B$45)</f>
        <v>2039</v>
      </c>
      <c r="F286" s="19" t="s">
        <v>398</v>
      </c>
      <c r="G286" s="19" t="s">
        <v>406</v>
      </c>
      <c r="H286" s="19" t="s">
        <v>6</v>
      </c>
      <c r="I286" s="19">
        <f>IFERROR(_xlfn.XLOOKUP(_xlfn.CONCAT(B286,C286,D286,E286),EC_Transfers!$J$2:$J$1999,EC_Transfers!$G$2:$G$1999),0)</f>
        <v>1119.8234030000001</v>
      </c>
      <c r="J286" s="19">
        <f>IFERROR(_xlfn.XLOOKUP(_xlfn.CONCAT(B286,C286,D286,E286),EC_Transfers!$J$2:$J$1999,EC_Transfers!$H$2:$H$1999),0)</f>
        <v>2E-3</v>
      </c>
      <c r="K286" s="19">
        <f>IFERROR(_xlfn.XLOOKUP(_xlfn.CONCAT(B286,C286,D286,2024),EC_Transfers!$J$2:$J$1999,EC_Transfers!$I$2:$I$1999)*1000,0)</f>
        <v>-1000</v>
      </c>
      <c r="L286" s="90"/>
      <c r="M286" s="19">
        <f>I286/CarriersTech_characteristics!$G$2/Conversions!$D$2</f>
        <v>2.3428373657266913E-4</v>
      </c>
      <c r="N286" s="19">
        <v>0</v>
      </c>
      <c r="O286" s="19" t="s">
        <v>336</v>
      </c>
      <c r="P286" s="19" t="s">
        <v>329</v>
      </c>
      <c r="Q286" s="19" t="b">
        <v>1</v>
      </c>
      <c r="R286" s="19" t="b">
        <v>0</v>
      </c>
      <c r="S286" s="71">
        <v>500</v>
      </c>
      <c r="T286" s="95" t="s">
        <v>329</v>
      </c>
    </row>
    <row r="287" spans="1:20" hidden="1" x14ac:dyDescent="0.25">
      <c r="A287">
        <v>6</v>
      </c>
      <c r="B287" t="s">
        <v>33</v>
      </c>
      <c r="C287" t="s">
        <v>10</v>
      </c>
      <c r="D287" t="s">
        <v>11</v>
      </c>
      <c r="E287">
        <f>_xlfn.XLOOKUP(A287,PeriodMap!$A$2:$A$45,PeriodMap!$B$2:$B$45)</f>
        <v>2039</v>
      </c>
      <c r="F287" t="s">
        <v>398</v>
      </c>
      <c r="G287" t="s">
        <v>404</v>
      </c>
      <c r="H287" t="s">
        <v>6</v>
      </c>
      <c r="I287">
        <f>IFERROR(_xlfn.XLOOKUP(_xlfn.CONCAT(B287,C287,D287,E287),EC_Transfers!$J$2:$J$1999,EC_Transfers!$G$2:$G$1999),0)</f>
        <v>2399.6</v>
      </c>
      <c r="J287">
        <f>IFERROR(_xlfn.XLOOKUP(_xlfn.CONCAT(B287,C287,D287,E287),EC_Transfers!$J$2:$J$1999,EC_Transfers!$H$2:$H$1999),0)</f>
        <v>8.0000000000000002E-3</v>
      </c>
      <c r="K287">
        <f>IFERROR(_xlfn.XLOOKUP(_xlfn.CONCAT(B287,C287,D287,2024),EC_Transfers!$J$2:$J$1999,EC_Transfers!$I$2:$I$1999)*1000,0)</f>
        <v>-1000</v>
      </c>
      <c r="M287">
        <f>I287/CarriersTech_characteristics!$G$2/Conversions!$D$2</f>
        <v>5.0203206396087145E-4</v>
      </c>
      <c r="N287">
        <f>IFERROR(_xlfn.XLOOKUP(_xlfn.CONCAT(B287,C287,D287,E287+1),EC_Transfers!$J$2:$J$1999,EC_Transfers!$I$2:$I$1999)*1000,0)-IFERROR(_xlfn.XLOOKUP(_xlfn.CONCAT(B287,C287,D287,2024),EC_Transfers!$J$2:$J$1999,EC_Transfers!$I$2:$I$1999)*1000,0)</f>
        <v>0</v>
      </c>
      <c r="O287" t="s">
        <v>336</v>
      </c>
      <c r="P287" t="s">
        <v>329</v>
      </c>
      <c r="Q287" t="b">
        <v>1</v>
      </c>
      <c r="R287" t="b">
        <v>0</v>
      </c>
      <c r="S287" s="7">
        <v>1300</v>
      </c>
      <c r="T287" s="94" t="s">
        <v>329</v>
      </c>
    </row>
    <row r="288" spans="1:20" hidden="1" x14ac:dyDescent="0.25">
      <c r="A288">
        <v>6</v>
      </c>
      <c r="B288" t="s">
        <v>33</v>
      </c>
      <c r="C288" t="s">
        <v>10</v>
      </c>
      <c r="D288" t="s">
        <v>12</v>
      </c>
      <c r="E288">
        <f>_xlfn.XLOOKUP(A288,PeriodMap!$A$2:$A$45,PeriodMap!$B$2:$B$45)</f>
        <v>2039</v>
      </c>
      <c r="F288" t="s">
        <v>398</v>
      </c>
      <c r="G288" t="s">
        <v>404</v>
      </c>
      <c r="H288" t="s">
        <v>6</v>
      </c>
      <c r="I288">
        <f>IFERROR(_xlfn.XLOOKUP(_xlfn.CONCAT(B288,C288,D288,E288),EC_Transfers!$J$2:$J$1999,EC_Transfers!$G$2:$G$1999),0)</f>
        <v>2497.6</v>
      </c>
      <c r="J288">
        <f>IFERROR(_xlfn.XLOOKUP(_xlfn.CONCAT(B288,C288,D288,E288),EC_Transfers!$J$2:$J$1999,EC_Transfers!$H$2:$H$1999),0)</f>
        <v>8.0000000000000002E-3</v>
      </c>
      <c r="K288">
        <f>IFERROR(_xlfn.XLOOKUP(_xlfn.CONCAT(B288,C288,D288,2024),EC_Transfers!$J$2:$J$1999,EC_Transfers!$I$2:$I$1999)*1000,0)</f>
        <v>-1000</v>
      </c>
      <c r="M288">
        <f>I288/CarriersTech_characteristics!$G$2/Conversions!$D$2</f>
        <v>5.2253512374923847E-4</v>
      </c>
      <c r="N288">
        <f>IFERROR(_xlfn.XLOOKUP(_xlfn.CONCAT(B288,C288,D288,E288+1),EC_Transfers!$J$2:$J$1999,EC_Transfers!$I$2:$I$1999)*1000,0)-IFERROR(_xlfn.XLOOKUP(_xlfn.CONCAT(B288,C288,D288,2024),EC_Transfers!$J$2:$J$1999,EC_Transfers!$I$2:$I$1999)*1000,0)</f>
        <v>0</v>
      </c>
      <c r="O288" t="s">
        <v>336</v>
      </c>
      <c r="P288" t="s">
        <v>329</v>
      </c>
      <c r="Q288" t="b">
        <v>1</v>
      </c>
      <c r="R288" t="b">
        <v>0</v>
      </c>
      <c r="S288" s="7">
        <v>1350</v>
      </c>
      <c r="T288" s="94" t="s">
        <v>329</v>
      </c>
    </row>
    <row r="289" spans="1:20" hidden="1" x14ac:dyDescent="0.25">
      <c r="A289">
        <v>6</v>
      </c>
      <c r="B289" t="s">
        <v>33</v>
      </c>
      <c r="C289" t="s">
        <v>10</v>
      </c>
      <c r="D289" t="s">
        <v>8</v>
      </c>
      <c r="E289">
        <f>_xlfn.XLOOKUP(A289,PeriodMap!$A$2:$A$45,PeriodMap!$B$2:$B$45)</f>
        <v>2039</v>
      </c>
      <c r="F289" t="s">
        <v>398</v>
      </c>
      <c r="G289" t="s">
        <v>404</v>
      </c>
      <c r="H289" t="s">
        <v>6</v>
      </c>
      <c r="I289">
        <f>IFERROR(_xlfn.XLOOKUP(_xlfn.CONCAT(B289,C289,D289,E289),EC_Transfers!$J$2:$J$1999,EC_Transfers!$G$2:$G$1999),0)</f>
        <v>2916.0409119999999</v>
      </c>
      <c r="J289">
        <f>IFERROR(_xlfn.XLOOKUP(_xlfn.CONCAT(B289,C289,D289,E289),EC_Transfers!$J$2:$J$1999,EC_Transfers!$H$2:$H$1999),0)</f>
        <v>8.0000000000000002E-3</v>
      </c>
      <c r="K289">
        <f>IFERROR(_xlfn.XLOOKUP(_xlfn.CONCAT(B289,C289,D289,2024),EC_Transfers!$J$2:$J$1999,EC_Transfers!$I$2:$I$1999)*1000,0)</f>
        <v>-1000</v>
      </c>
      <c r="M289">
        <f>I289/CarriersTech_characteristics!$G$2/Conversions!$D$2</f>
        <v>6.1007919555163448E-4</v>
      </c>
      <c r="N289">
        <f>IFERROR(_xlfn.XLOOKUP(_xlfn.CONCAT(B289,C289,D289,E289+1),EC_Transfers!$J$2:$J$1999,EC_Transfers!$I$2:$I$1999)*1000,0)-IFERROR(_xlfn.XLOOKUP(_xlfn.CONCAT(B289,C289,D289,2024),EC_Transfers!$J$2:$J$1999,EC_Transfers!$I$2:$I$1999)*1000,0)</f>
        <v>0</v>
      </c>
      <c r="O289" t="s">
        <v>336</v>
      </c>
      <c r="P289" t="s">
        <v>329</v>
      </c>
      <c r="Q289" t="b">
        <v>1</v>
      </c>
      <c r="R289" t="b">
        <v>0</v>
      </c>
      <c r="S289" s="7">
        <v>1600</v>
      </c>
      <c r="T289" s="94" t="s">
        <v>329</v>
      </c>
    </row>
    <row r="290" spans="1:20" hidden="1" x14ac:dyDescent="0.25">
      <c r="A290">
        <v>6</v>
      </c>
      <c r="B290" t="s">
        <v>33</v>
      </c>
      <c r="C290" t="s">
        <v>10</v>
      </c>
      <c r="D290" t="s">
        <v>9</v>
      </c>
      <c r="E290">
        <f>_xlfn.XLOOKUP(A290,PeriodMap!$A$2:$A$45,PeriodMap!$B$2:$B$45)</f>
        <v>2039</v>
      </c>
      <c r="F290" t="s">
        <v>398</v>
      </c>
      <c r="G290" t="s">
        <v>404</v>
      </c>
      <c r="H290" t="s">
        <v>6</v>
      </c>
      <c r="I290">
        <f>IFERROR(_xlfn.XLOOKUP(_xlfn.CONCAT(B290,C290,D290,E290),EC_Transfers!$J$2:$J$1999,EC_Transfers!$G$2:$G$1999),0)</f>
        <v>2497.6</v>
      </c>
      <c r="J290">
        <f>IFERROR(_xlfn.XLOOKUP(_xlfn.CONCAT(B290,C290,D290,E290),EC_Transfers!$J$2:$J$1999,EC_Transfers!$H$2:$H$1999),0)</f>
        <v>8.0000000000000002E-3</v>
      </c>
      <c r="K290">
        <f>IFERROR(_xlfn.XLOOKUP(_xlfn.CONCAT(B290,C290,D290,2024),EC_Transfers!$J$2:$J$1999,EC_Transfers!$I$2:$I$1999)*1000,0)</f>
        <v>-1000</v>
      </c>
      <c r="M290">
        <f>I290/CarriersTech_characteristics!$G$2/Conversions!$D$2</f>
        <v>5.2253512374923847E-4</v>
      </c>
      <c r="N290">
        <f>IFERROR(_xlfn.XLOOKUP(_xlfn.CONCAT(B290,C290,D290,E290+1),EC_Transfers!$J$2:$J$1999,EC_Transfers!$I$2:$I$1999)*1000,0)-IFERROR(_xlfn.XLOOKUP(_xlfn.CONCAT(B290,C290,D290,2024),EC_Transfers!$J$2:$J$1999,EC_Transfers!$I$2:$I$1999)*1000,0)</f>
        <v>0</v>
      </c>
      <c r="O290" t="s">
        <v>336</v>
      </c>
      <c r="P290" t="s">
        <v>329</v>
      </c>
      <c r="Q290" t="b">
        <v>1</v>
      </c>
      <c r="R290" t="b">
        <v>0</v>
      </c>
      <c r="S290" s="7">
        <v>1350</v>
      </c>
      <c r="T290" s="94" t="s">
        <v>329</v>
      </c>
    </row>
    <row r="291" spans="1:20" hidden="1" x14ac:dyDescent="0.25">
      <c r="A291">
        <v>6</v>
      </c>
      <c r="B291" t="s">
        <v>33</v>
      </c>
      <c r="C291" t="s">
        <v>11</v>
      </c>
      <c r="D291" t="s">
        <v>12</v>
      </c>
      <c r="E291">
        <f>_xlfn.XLOOKUP(A291,PeriodMap!$A$2:$A$45,PeriodMap!$B$2:$B$45)</f>
        <v>2039</v>
      </c>
      <c r="F291" t="s">
        <v>398</v>
      </c>
      <c r="G291" t="s">
        <v>404</v>
      </c>
      <c r="H291" t="s">
        <v>6</v>
      </c>
      <c r="I291">
        <f>IFERROR(_xlfn.XLOOKUP(_xlfn.CONCAT(B291,C291,D291,E291),EC_Transfers!$J$2:$J$1999,EC_Transfers!$G$2:$G$1999),0)</f>
        <v>2318.9925669999998</v>
      </c>
      <c r="J291">
        <f>IFERROR(_xlfn.XLOOKUP(_xlfn.CONCAT(B291,C291,D291,E291),EC_Transfers!$J$2:$J$1999,EC_Transfers!$H$2:$H$1999),0)</f>
        <v>8.0000000000000002E-3</v>
      </c>
      <c r="K291">
        <f>IFERROR(_xlfn.XLOOKUP(_xlfn.CONCAT(B291,C291,D291,2024),EC_Transfers!$J$2:$J$1999,EC_Transfers!$I$2:$I$1999)*1000,0)</f>
        <v>-1000</v>
      </c>
      <c r="M291">
        <f>I291/CarriersTech_characteristics!$G$2/Conversions!$D$2</f>
        <v>4.8516778826509821E-4</v>
      </c>
      <c r="N291">
        <f>IFERROR(_xlfn.XLOOKUP(_xlfn.CONCAT(B291,C291,D291,E291+1),EC_Transfers!$J$2:$J$1999,EC_Transfers!$I$2:$I$1999)*1000,0)-IFERROR(_xlfn.XLOOKUP(_xlfn.CONCAT(B291,C291,D291,2024),EC_Transfers!$J$2:$J$1999,EC_Transfers!$I$2:$I$1999)*1000,0)</f>
        <v>0</v>
      </c>
      <c r="O291" t="s">
        <v>336</v>
      </c>
      <c r="P291" t="s">
        <v>329</v>
      </c>
      <c r="Q291" t="b">
        <v>1</v>
      </c>
      <c r="R291" t="b">
        <v>0</v>
      </c>
      <c r="S291" s="7">
        <v>950</v>
      </c>
      <c r="T291" s="94" t="s">
        <v>329</v>
      </c>
    </row>
    <row r="292" spans="1:20" hidden="1" x14ac:dyDescent="0.25">
      <c r="A292">
        <v>6</v>
      </c>
      <c r="B292" t="s">
        <v>33</v>
      </c>
      <c r="C292" t="s">
        <v>11</v>
      </c>
      <c r="D292" t="s">
        <v>8</v>
      </c>
      <c r="E292">
        <f>_xlfn.XLOOKUP(A292,PeriodMap!$A$2:$A$45,PeriodMap!$B$2:$B$45)</f>
        <v>2039</v>
      </c>
      <c r="F292" t="s">
        <v>398</v>
      </c>
      <c r="G292" t="s">
        <v>404</v>
      </c>
      <c r="H292" t="s">
        <v>6</v>
      </c>
      <c r="I292">
        <f>IFERROR(_xlfn.XLOOKUP(_xlfn.CONCAT(B292,C292,D292,E292),EC_Transfers!$J$2:$J$1999,EC_Transfers!$G$2:$G$1999),0)</f>
        <v>2160.3000000000002</v>
      </c>
      <c r="J292">
        <f>IFERROR(_xlfn.XLOOKUP(_xlfn.CONCAT(B292,C292,D292,E292),EC_Transfers!$J$2:$J$1999,EC_Transfers!$H$2:$H$1999),0)</f>
        <v>8.0000000000000002E-3</v>
      </c>
      <c r="K292">
        <f>IFERROR(_xlfn.XLOOKUP(_xlfn.CONCAT(B292,C292,D292,2024),EC_Transfers!$J$2:$J$1999,EC_Transfers!$I$2:$I$1999)*1000,0)</f>
        <v>-1000</v>
      </c>
      <c r="M292">
        <f>I292/CarriersTech_characteristics!$G$2/Conversions!$D$2</f>
        <v>4.5196693939601225E-4</v>
      </c>
      <c r="N292">
        <f>IFERROR(_xlfn.XLOOKUP(_xlfn.CONCAT(B292,C292,D292,E292+1),EC_Transfers!$J$2:$J$1999,EC_Transfers!$I$2:$I$1999)*1000,0)-IFERROR(_xlfn.XLOOKUP(_xlfn.CONCAT(B292,C292,D292,2024),EC_Transfers!$J$2:$J$1999,EC_Transfers!$I$2:$I$1999)*1000,0)</f>
        <v>0</v>
      </c>
      <c r="O292" t="s">
        <v>336</v>
      </c>
      <c r="P292" t="s">
        <v>329</v>
      </c>
      <c r="Q292" t="b">
        <v>1</v>
      </c>
      <c r="R292" t="b">
        <v>0</v>
      </c>
      <c r="S292" s="7">
        <v>1150</v>
      </c>
      <c r="T292" s="94" t="s">
        <v>329</v>
      </c>
    </row>
    <row r="293" spans="1:20" hidden="1" x14ac:dyDescent="0.25">
      <c r="A293">
        <v>6</v>
      </c>
      <c r="B293" t="s">
        <v>33</v>
      </c>
      <c r="C293" t="s">
        <v>11</v>
      </c>
      <c r="D293" t="s">
        <v>9</v>
      </c>
      <c r="E293">
        <f>_xlfn.XLOOKUP(A293,PeriodMap!$A$2:$A$45,PeriodMap!$B$2:$B$45)</f>
        <v>2039</v>
      </c>
      <c r="F293" t="s">
        <v>398</v>
      </c>
      <c r="G293" t="s">
        <v>404</v>
      </c>
      <c r="H293" t="s">
        <v>6</v>
      </c>
      <c r="I293">
        <f>IFERROR(_xlfn.XLOOKUP(_xlfn.CONCAT(B293,C293,D293,E293),EC_Transfers!$J$2:$J$1999,EC_Transfers!$G$2:$G$1999),0)</f>
        <v>5559.6802070000003</v>
      </c>
      <c r="J293">
        <f>IFERROR(_xlfn.XLOOKUP(_xlfn.CONCAT(B293,C293,D293,E293),EC_Transfers!$J$2:$J$1999,EC_Transfers!$H$2:$H$1999),0)</f>
        <v>8.0000000000000002E-3</v>
      </c>
      <c r="K293">
        <f>IFERROR(_xlfn.XLOOKUP(_xlfn.CONCAT(B293,C293,D293,2024),EC_Transfers!$J$2:$J$1999,EC_Transfers!$I$2:$I$1999)*1000,0)</f>
        <v>-1000</v>
      </c>
      <c r="M293">
        <f>I293/CarriersTech_characteristics!$G$2/Conversions!$D$2</f>
        <v>1.1631679151869543E-3</v>
      </c>
      <c r="N293">
        <f>IFERROR(_xlfn.XLOOKUP(_xlfn.CONCAT(B293,C293,D293,E293+1),EC_Transfers!$J$2:$J$1999,EC_Transfers!$I$2:$I$1999)*1000,0)-IFERROR(_xlfn.XLOOKUP(_xlfn.CONCAT(B293,C293,D293,2024),EC_Transfers!$J$2:$J$1999,EC_Transfers!$I$2:$I$1999)*1000,0)</f>
        <v>0</v>
      </c>
      <c r="O293" t="s">
        <v>336</v>
      </c>
      <c r="P293" t="s">
        <v>329</v>
      </c>
      <c r="Q293" t="b">
        <v>1</v>
      </c>
      <c r="R293" t="b">
        <v>0</v>
      </c>
      <c r="S293" s="7">
        <v>2400</v>
      </c>
      <c r="T293" s="94" t="s">
        <v>329</v>
      </c>
    </row>
    <row r="294" spans="1:20" hidden="1" x14ac:dyDescent="0.25">
      <c r="A294">
        <v>6</v>
      </c>
      <c r="B294" t="s">
        <v>33</v>
      </c>
      <c r="C294" t="s">
        <v>12</v>
      </c>
      <c r="D294" t="s">
        <v>8</v>
      </c>
      <c r="E294">
        <f>_xlfn.XLOOKUP(A294,PeriodMap!$A$2:$A$45,PeriodMap!$B$2:$B$45)</f>
        <v>2039</v>
      </c>
      <c r="F294" t="s">
        <v>398</v>
      </c>
      <c r="G294" t="s">
        <v>404</v>
      </c>
      <c r="H294" t="s">
        <v>6</v>
      </c>
      <c r="I294">
        <f>IFERROR(_xlfn.XLOOKUP(_xlfn.CONCAT(B294,C294,D294,E294),EC_Transfers!$J$2:$J$1999,EC_Transfers!$G$2:$G$1999),0)</f>
        <v>3181.6319899999999</v>
      </c>
      <c r="J294">
        <f>IFERROR(_xlfn.XLOOKUP(_xlfn.CONCAT(B294,C294,D294,E294),EC_Transfers!$J$2:$J$1999,EC_Transfers!$H$2:$H$1999),0)</f>
        <v>8.0000000000000002E-3</v>
      </c>
      <c r="K294">
        <f>IFERROR(_xlfn.XLOOKUP(_xlfn.CONCAT(B294,C294,D294,2024),EC_Transfers!$J$2:$J$1999,EC_Transfers!$I$2:$I$1999)*1000,0)</f>
        <v>-1000</v>
      </c>
      <c r="M294">
        <f>I294/CarriersTech_characteristics!$G$2/Conversions!$D$2</f>
        <v>6.656448052607246E-4</v>
      </c>
      <c r="N294">
        <f>IFERROR(_xlfn.XLOOKUP(_xlfn.CONCAT(B294,C294,D294,E294+1),EC_Transfers!$J$2:$J$1999,EC_Transfers!$I$2:$I$1999)*1000,0)-IFERROR(_xlfn.XLOOKUP(_xlfn.CONCAT(B294,C294,D294,2024),EC_Transfers!$J$2:$J$1999,EC_Transfers!$I$2:$I$1999)*1000,0)</f>
        <v>0</v>
      </c>
      <c r="O294" t="s">
        <v>336</v>
      </c>
      <c r="P294" t="s">
        <v>329</v>
      </c>
      <c r="Q294" t="b">
        <v>1</v>
      </c>
      <c r="R294" t="b">
        <v>0</v>
      </c>
      <c r="S294" s="7">
        <v>1950</v>
      </c>
      <c r="T294" s="94" t="s">
        <v>329</v>
      </c>
    </row>
    <row r="295" spans="1:20" hidden="1" x14ac:dyDescent="0.25">
      <c r="A295">
        <v>6</v>
      </c>
      <c r="B295" t="s">
        <v>33</v>
      </c>
      <c r="C295" t="s">
        <v>12</v>
      </c>
      <c r="D295" t="s">
        <v>9</v>
      </c>
      <c r="E295">
        <f>_xlfn.XLOOKUP(A295,PeriodMap!$A$2:$A$45,PeriodMap!$B$2:$B$45)</f>
        <v>2039</v>
      </c>
      <c r="F295" t="s">
        <v>398</v>
      </c>
      <c r="G295" t="s">
        <v>404</v>
      </c>
      <c r="H295" t="s">
        <v>6</v>
      </c>
      <c r="I295">
        <f>IFERROR(_xlfn.XLOOKUP(_xlfn.CONCAT(B295,C295,D295,E295),EC_Transfers!$J$2:$J$1999,EC_Transfers!$G$2:$G$1999),0)</f>
        <v>5260.5231709999998</v>
      </c>
      <c r="J295">
        <f>IFERROR(_xlfn.XLOOKUP(_xlfn.CONCAT(B295,C295,D295,E295),EC_Transfers!$J$2:$J$1999,EC_Transfers!$H$2:$H$1999),0)</f>
        <v>8.0000000000000002E-3</v>
      </c>
      <c r="K295">
        <f>IFERROR(_xlfn.XLOOKUP(_xlfn.CONCAT(B295,C295,D295,2024),EC_Transfers!$J$2:$J$1999,EC_Transfers!$I$2:$I$1999)*1000,0)</f>
        <v>-1000</v>
      </c>
      <c r="M295">
        <f>I295/CarriersTech_characteristics!$G$2/Conversions!$D$2</f>
        <v>1.1005798070724783E-3</v>
      </c>
      <c r="N295">
        <f>IFERROR(_xlfn.XLOOKUP(_xlfn.CONCAT(B295,C295,D295,E295+1),EC_Transfers!$J$2:$J$1999,EC_Transfers!$I$2:$I$1999)*1000,0)-IFERROR(_xlfn.XLOOKUP(_xlfn.CONCAT(B295,C295,D295,2024),EC_Transfers!$J$2:$J$1999,EC_Transfers!$I$2:$I$1999)*1000,0)</f>
        <v>0</v>
      </c>
      <c r="O295" t="s">
        <v>336</v>
      </c>
      <c r="P295" t="s">
        <v>329</v>
      </c>
      <c r="Q295" t="b">
        <v>1</v>
      </c>
      <c r="R295" t="b">
        <v>0</v>
      </c>
      <c r="S295" s="7">
        <v>2150</v>
      </c>
      <c r="T295" s="94" t="s">
        <v>329</v>
      </c>
    </row>
    <row r="296" spans="1:20" s="19" customFormat="1" hidden="1" x14ac:dyDescent="0.25">
      <c r="A296" s="19">
        <v>6</v>
      </c>
      <c r="B296" s="19" t="s">
        <v>33</v>
      </c>
      <c r="C296" s="19" t="s">
        <v>8</v>
      </c>
      <c r="D296" s="19" t="s">
        <v>9</v>
      </c>
      <c r="E296">
        <f>_xlfn.XLOOKUP(A296,PeriodMap!$A$2:$A$45,PeriodMap!$B$2:$B$45)</f>
        <v>2039</v>
      </c>
      <c r="F296" s="19" t="s">
        <v>398</v>
      </c>
      <c r="G296" s="19" t="s">
        <v>404</v>
      </c>
      <c r="H296" s="19" t="s">
        <v>6</v>
      </c>
      <c r="I296" s="19">
        <f>IFERROR(_xlfn.XLOOKUP(_xlfn.CONCAT(B296,C296,D296,E296),EC_Transfers!$J$2:$J$1999,EC_Transfers!$G$2:$G$1999),0)</f>
        <v>6277.9885690000001</v>
      </c>
      <c r="J296" s="19">
        <f>IFERROR(_xlfn.XLOOKUP(_xlfn.CONCAT(B296,C296,D296,E296),EC_Transfers!$J$2:$J$1999,EC_Transfers!$H$2:$H$1999),0)</f>
        <v>8.0000000000000002E-3</v>
      </c>
      <c r="K296" s="19">
        <f>IFERROR(_xlfn.XLOOKUP(_xlfn.CONCAT(B296,C296,D296,2024),EC_Transfers!$J$2:$J$1999,EC_Transfers!$I$2:$I$1999)*1000,0)</f>
        <v>-1000</v>
      </c>
      <c r="L296" s="90"/>
      <c r="M296" s="19">
        <f>I296/CarriersTech_characteristics!$G$2/Conversions!$D$2</f>
        <v>1.313448724294811E-3</v>
      </c>
      <c r="N296" s="19">
        <f>IFERROR(_xlfn.XLOOKUP(_xlfn.CONCAT(B296,C296,D296,E296+1),EC_Transfers!$J$2:$J$1999,EC_Transfers!$I$2:$I$1999)*1000,0)-IFERROR(_xlfn.XLOOKUP(_xlfn.CONCAT(B296,C296,D296,2024),EC_Transfers!$J$2:$J$1999,EC_Transfers!$I$2:$I$1999)*1000,0)</f>
        <v>0</v>
      </c>
      <c r="O296" s="19" t="s">
        <v>336</v>
      </c>
      <c r="P296" s="19" t="s">
        <v>329</v>
      </c>
      <c r="Q296" s="19" t="b">
        <v>1</v>
      </c>
      <c r="R296" s="19" t="b">
        <v>0</v>
      </c>
      <c r="S296" s="91">
        <v>3000</v>
      </c>
      <c r="T296" s="95" t="s">
        <v>329</v>
      </c>
    </row>
    <row r="297" spans="1:20" hidden="1" x14ac:dyDescent="0.25">
      <c r="A297">
        <v>6</v>
      </c>
      <c r="B297" t="s">
        <v>33</v>
      </c>
      <c r="C297" t="s">
        <v>11</v>
      </c>
      <c r="D297" t="s">
        <v>10</v>
      </c>
      <c r="E297">
        <f>_xlfn.XLOOKUP(A297,PeriodMap!$A$2:$A$45,PeriodMap!$B$2:$B$45)</f>
        <v>2039</v>
      </c>
      <c r="F297" t="s">
        <v>398</v>
      </c>
      <c r="G297" t="s">
        <v>404</v>
      </c>
      <c r="H297" t="s">
        <v>6</v>
      </c>
      <c r="I297">
        <f>IFERROR(_xlfn.XLOOKUP(_xlfn.CONCAT(B297,C297,D297,E297),EC_Transfers!$J$2:$J$1999,EC_Transfers!$G$2:$G$1999),0)</f>
        <v>2399.6</v>
      </c>
      <c r="J297">
        <f>IFERROR(_xlfn.XLOOKUP(_xlfn.CONCAT(B297,C297,D297,E297),EC_Transfers!$J$2:$J$1999,EC_Transfers!$H$2:$H$1999),0)</f>
        <v>8.0000000000000002E-3</v>
      </c>
      <c r="K297">
        <f>IFERROR(_xlfn.XLOOKUP(_xlfn.CONCAT(B297,C297,D297,2024),EC_Transfers!$J$2:$J$1999,EC_Transfers!$I$2:$I$1999)*1000,0)</f>
        <v>-1000</v>
      </c>
      <c r="M297">
        <f>I297/CarriersTech_characteristics!$G$2/Conversions!$D$2</f>
        <v>5.0203206396087145E-4</v>
      </c>
      <c r="N297">
        <f>IFERROR(_xlfn.XLOOKUP(_xlfn.CONCAT(B297,C297,D297,E297+1),EC_Transfers!$J$2:$J$1999,EC_Transfers!$I$2:$I$1999)*1000,0)-IFERROR(_xlfn.XLOOKUP(_xlfn.CONCAT(B297,C297,D297,2024),EC_Transfers!$J$2:$J$1999,EC_Transfers!$I$2:$I$1999)*1000,0)</f>
        <v>0</v>
      </c>
      <c r="O297" t="s">
        <v>336</v>
      </c>
      <c r="P297" t="s">
        <v>329</v>
      </c>
      <c r="Q297" t="b">
        <v>1</v>
      </c>
      <c r="R297" t="b">
        <v>0</v>
      </c>
      <c r="S297" s="7">
        <v>1300</v>
      </c>
      <c r="T297" s="94" t="s">
        <v>329</v>
      </c>
    </row>
    <row r="298" spans="1:20" hidden="1" x14ac:dyDescent="0.25">
      <c r="A298">
        <v>6</v>
      </c>
      <c r="B298" t="s">
        <v>33</v>
      </c>
      <c r="C298" t="s">
        <v>12</v>
      </c>
      <c r="D298" t="s">
        <v>10</v>
      </c>
      <c r="E298">
        <f>_xlfn.XLOOKUP(A298,PeriodMap!$A$2:$A$45,PeriodMap!$B$2:$B$45)</f>
        <v>2039</v>
      </c>
      <c r="F298" t="s">
        <v>398</v>
      </c>
      <c r="G298" t="s">
        <v>404</v>
      </c>
      <c r="H298" t="s">
        <v>6</v>
      </c>
      <c r="I298">
        <f>IFERROR(_xlfn.XLOOKUP(_xlfn.CONCAT(B298,C298,D298,E298),EC_Transfers!$J$2:$J$1999,EC_Transfers!$G$2:$G$1999),0)</f>
        <v>2497.6</v>
      </c>
      <c r="J298">
        <f>IFERROR(_xlfn.XLOOKUP(_xlfn.CONCAT(B298,C298,D298,E298),EC_Transfers!$J$2:$J$1999,EC_Transfers!$H$2:$H$1999),0)</f>
        <v>8.0000000000000002E-3</v>
      </c>
      <c r="K298">
        <f>IFERROR(_xlfn.XLOOKUP(_xlfn.CONCAT(B298,C298,D298,2024),EC_Transfers!$J$2:$J$1999,EC_Transfers!$I$2:$I$1999)*1000,0)</f>
        <v>-1000</v>
      </c>
      <c r="M298">
        <f>I298/CarriersTech_characteristics!$G$2/Conversions!$D$2</f>
        <v>5.2253512374923847E-4</v>
      </c>
      <c r="N298">
        <f>IFERROR(_xlfn.XLOOKUP(_xlfn.CONCAT(B298,C298,D298,E298+1),EC_Transfers!$J$2:$J$1999,EC_Transfers!$I$2:$I$1999)*1000,0)-IFERROR(_xlfn.XLOOKUP(_xlfn.CONCAT(B298,C298,D298,2024),EC_Transfers!$J$2:$J$1999,EC_Transfers!$I$2:$I$1999)*1000,0)</f>
        <v>0</v>
      </c>
      <c r="O298" t="s">
        <v>336</v>
      </c>
      <c r="P298" t="s">
        <v>329</v>
      </c>
      <c r="Q298" t="b">
        <v>1</v>
      </c>
      <c r="R298" t="b">
        <v>0</v>
      </c>
      <c r="S298" s="7">
        <v>1350</v>
      </c>
      <c r="T298" s="94" t="s">
        <v>329</v>
      </c>
    </row>
    <row r="299" spans="1:20" hidden="1" x14ac:dyDescent="0.25">
      <c r="A299">
        <v>6</v>
      </c>
      <c r="B299" t="s">
        <v>33</v>
      </c>
      <c r="C299" t="s">
        <v>8</v>
      </c>
      <c r="D299" t="s">
        <v>10</v>
      </c>
      <c r="E299">
        <f>_xlfn.XLOOKUP(A299,PeriodMap!$A$2:$A$45,PeriodMap!$B$2:$B$45)</f>
        <v>2039</v>
      </c>
      <c r="F299" t="s">
        <v>398</v>
      </c>
      <c r="G299" t="s">
        <v>404</v>
      </c>
      <c r="H299" t="s">
        <v>6</v>
      </c>
      <c r="I299">
        <f>IFERROR(_xlfn.XLOOKUP(_xlfn.CONCAT(B299,C299,D299,E299),EC_Transfers!$J$2:$J$1999,EC_Transfers!$G$2:$G$1999),0)</f>
        <v>2916.0409119999999</v>
      </c>
      <c r="J299">
        <f>IFERROR(_xlfn.XLOOKUP(_xlfn.CONCAT(B299,C299,D299,E299),EC_Transfers!$J$2:$J$1999,EC_Transfers!$H$2:$H$1999),0)</f>
        <v>8.0000000000000002E-3</v>
      </c>
      <c r="K299">
        <f>IFERROR(_xlfn.XLOOKUP(_xlfn.CONCAT(B299,C299,D299,2024),EC_Transfers!$J$2:$J$1999,EC_Transfers!$I$2:$I$1999)*1000,0)</f>
        <v>-1000</v>
      </c>
      <c r="M299">
        <f>I299/CarriersTech_characteristics!$G$2/Conversions!$D$2</f>
        <v>6.1007919555163448E-4</v>
      </c>
      <c r="N299">
        <f>IFERROR(_xlfn.XLOOKUP(_xlfn.CONCAT(B299,C299,D299,E299+1),EC_Transfers!$J$2:$J$1999,EC_Transfers!$I$2:$I$1999)*1000,0)-IFERROR(_xlfn.XLOOKUP(_xlfn.CONCAT(B299,C299,D299,2024),EC_Transfers!$J$2:$J$1999,EC_Transfers!$I$2:$I$1999)*1000,0)</f>
        <v>0</v>
      </c>
      <c r="O299" t="s">
        <v>336</v>
      </c>
      <c r="P299" t="s">
        <v>329</v>
      </c>
      <c r="Q299" t="b">
        <v>1</v>
      </c>
      <c r="R299" t="b">
        <v>0</v>
      </c>
      <c r="S299" s="7">
        <v>1600</v>
      </c>
      <c r="T299" s="94" t="s">
        <v>329</v>
      </c>
    </row>
    <row r="300" spans="1:20" hidden="1" x14ac:dyDescent="0.25">
      <c r="A300">
        <v>6</v>
      </c>
      <c r="B300" t="s">
        <v>33</v>
      </c>
      <c r="C300" t="s">
        <v>9</v>
      </c>
      <c r="D300" t="s">
        <v>10</v>
      </c>
      <c r="E300">
        <f>_xlfn.XLOOKUP(A300,PeriodMap!$A$2:$A$45,PeriodMap!$B$2:$B$45)</f>
        <v>2039</v>
      </c>
      <c r="F300" t="s">
        <v>398</v>
      </c>
      <c r="G300" t="s">
        <v>404</v>
      </c>
      <c r="H300" t="s">
        <v>6</v>
      </c>
      <c r="I300">
        <f>IFERROR(_xlfn.XLOOKUP(_xlfn.CONCAT(B300,C300,D300,E300),EC_Transfers!$J$2:$J$1999,EC_Transfers!$G$2:$G$1999),0)</f>
        <v>2497.6</v>
      </c>
      <c r="J300">
        <f>IFERROR(_xlfn.XLOOKUP(_xlfn.CONCAT(B300,C300,D300,E300),EC_Transfers!$J$2:$J$1999,EC_Transfers!$H$2:$H$1999),0)</f>
        <v>8.0000000000000002E-3</v>
      </c>
      <c r="K300">
        <f>IFERROR(_xlfn.XLOOKUP(_xlfn.CONCAT(B300,C300,D300,2024),EC_Transfers!$J$2:$J$1999,EC_Transfers!$I$2:$I$1999)*1000,0)</f>
        <v>-1000</v>
      </c>
      <c r="M300">
        <f>I300/CarriersTech_characteristics!$G$2/Conversions!$D$2</f>
        <v>5.2253512374923847E-4</v>
      </c>
      <c r="N300">
        <f>IFERROR(_xlfn.XLOOKUP(_xlfn.CONCAT(B300,C300,D300,E300+1),EC_Transfers!$J$2:$J$1999,EC_Transfers!$I$2:$I$1999)*1000,0)-IFERROR(_xlfn.XLOOKUP(_xlfn.CONCAT(B300,C300,D300,2024),EC_Transfers!$J$2:$J$1999,EC_Transfers!$I$2:$I$1999)*1000,0)</f>
        <v>0</v>
      </c>
      <c r="O300" t="s">
        <v>336</v>
      </c>
      <c r="P300" t="s">
        <v>329</v>
      </c>
      <c r="Q300" t="b">
        <v>1</v>
      </c>
      <c r="R300" t="b">
        <v>0</v>
      </c>
      <c r="S300" s="7">
        <v>1350</v>
      </c>
      <c r="T300" s="94" t="s">
        <v>329</v>
      </c>
    </row>
    <row r="301" spans="1:20" hidden="1" x14ac:dyDescent="0.25">
      <c r="A301">
        <v>6</v>
      </c>
      <c r="B301" t="s">
        <v>33</v>
      </c>
      <c r="C301" t="s">
        <v>12</v>
      </c>
      <c r="D301" t="s">
        <v>11</v>
      </c>
      <c r="E301">
        <f>_xlfn.XLOOKUP(A301,PeriodMap!$A$2:$A$45,PeriodMap!$B$2:$B$45)</f>
        <v>2039</v>
      </c>
      <c r="F301" t="s">
        <v>398</v>
      </c>
      <c r="G301" t="s">
        <v>404</v>
      </c>
      <c r="H301" t="s">
        <v>6</v>
      </c>
      <c r="I301">
        <f>IFERROR(_xlfn.XLOOKUP(_xlfn.CONCAT(B301,C301,D301,E301),EC_Transfers!$J$2:$J$1999,EC_Transfers!$G$2:$G$1999),0)</f>
        <v>2318.9925669999998</v>
      </c>
      <c r="J301">
        <f>IFERROR(_xlfn.XLOOKUP(_xlfn.CONCAT(B301,C301,D301,E301),EC_Transfers!$J$2:$J$1999,EC_Transfers!$H$2:$H$1999),0)</f>
        <v>8.0000000000000002E-3</v>
      </c>
      <c r="K301">
        <f>IFERROR(_xlfn.XLOOKUP(_xlfn.CONCAT(B301,C301,D301,2024),EC_Transfers!$J$2:$J$1999,EC_Transfers!$I$2:$I$1999)*1000,0)</f>
        <v>-1000</v>
      </c>
      <c r="M301">
        <f>I301/CarriersTech_characteristics!$G$2/Conversions!$D$2</f>
        <v>4.8516778826509821E-4</v>
      </c>
      <c r="N301">
        <f>IFERROR(_xlfn.XLOOKUP(_xlfn.CONCAT(B301,C301,D301,E301+1),EC_Transfers!$J$2:$J$1999,EC_Transfers!$I$2:$I$1999)*1000,0)-IFERROR(_xlfn.XLOOKUP(_xlfn.CONCAT(B301,C301,D301,2024),EC_Transfers!$J$2:$J$1999,EC_Transfers!$I$2:$I$1999)*1000,0)</f>
        <v>0</v>
      </c>
      <c r="O301" t="s">
        <v>336</v>
      </c>
      <c r="P301" t="s">
        <v>329</v>
      </c>
      <c r="Q301" t="b">
        <v>1</v>
      </c>
      <c r="R301" t="b">
        <v>0</v>
      </c>
      <c r="S301" s="7">
        <v>950</v>
      </c>
      <c r="T301" s="94" t="s">
        <v>329</v>
      </c>
    </row>
    <row r="302" spans="1:20" hidden="1" x14ac:dyDescent="0.25">
      <c r="A302">
        <v>6</v>
      </c>
      <c r="B302" t="s">
        <v>33</v>
      </c>
      <c r="C302" t="s">
        <v>8</v>
      </c>
      <c r="D302" t="s">
        <v>11</v>
      </c>
      <c r="E302">
        <f>_xlfn.XLOOKUP(A302,PeriodMap!$A$2:$A$45,PeriodMap!$B$2:$B$45)</f>
        <v>2039</v>
      </c>
      <c r="F302" t="s">
        <v>398</v>
      </c>
      <c r="G302" t="s">
        <v>404</v>
      </c>
      <c r="H302" t="s">
        <v>6</v>
      </c>
      <c r="I302">
        <f>IFERROR(_xlfn.XLOOKUP(_xlfn.CONCAT(B302,C302,D302,E302),EC_Transfers!$J$2:$J$1999,EC_Transfers!$G$2:$G$1999),0)</f>
        <v>2160.3000000000002</v>
      </c>
      <c r="J302">
        <f>IFERROR(_xlfn.XLOOKUP(_xlfn.CONCAT(B302,C302,D302,E302),EC_Transfers!$J$2:$J$1999,EC_Transfers!$H$2:$H$1999),0)</f>
        <v>8.0000000000000002E-3</v>
      </c>
      <c r="K302">
        <f>IFERROR(_xlfn.XLOOKUP(_xlfn.CONCAT(B302,C302,D302,2024),EC_Transfers!$J$2:$J$1999,EC_Transfers!$I$2:$I$1999)*1000,0)</f>
        <v>-1000</v>
      </c>
      <c r="M302">
        <f>I302/CarriersTech_characteristics!$G$2/Conversions!$D$2</f>
        <v>4.5196693939601225E-4</v>
      </c>
      <c r="N302">
        <f>IFERROR(_xlfn.XLOOKUP(_xlfn.CONCAT(B302,C302,D302,E302+1),EC_Transfers!$J$2:$J$1999,EC_Transfers!$I$2:$I$1999)*1000,0)-IFERROR(_xlfn.XLOOKUP(_xlfn.CONCAT(B302,C302,D302,2024),EC_Transfers!$J$2:$J$1999,EC_Transfers!$I$2:$I$1999)*1000,0)</f>
        <v>0</v>
      </c>
      <c r="O302" t="s">
        <v>336</v>
      </c>
      <c r="P302" t="s">
        <v>329</v>
      </c>
      <c r="Q302" t="b">
        <v>1</v>
      </c>
      <c r="R302" t="b">
        <v>0</v>
      </c>
      <c r="S302" s="7">
        <v>1150</v>
      </c>
      <c r="T302" s="94" t="s">
        <v>329</v>
      </c>
    </row>
    <row r="303" spans="1:20" hidden="1" x14ac:dyDescent="0.25">
      <c r="A303">
        <v>6</v>
      </c>
      <c r="B303" t="s">
        <v>33</v>
      </c>
      <c r="C303" t="s">
        <v>9</v>
      </c>
      <c r="D303" t="s">
        <v>11</v>
      </c>
      <c r="E303">
        <f>_xlfn.XLOOKUP(A303,PeriodMap!$A$2:$A$45,PeriodMap!$B$2:$B$45)</f>
        <v>2039</v>
      </c>
      <c r="F303" t="s">
        <v>398</v>
      </c>
      <c r="G303" t="s">
        <v>404</v>
      </c>
      <c r="H303" t="s">
        <v>6</v>
      </c>
      <c r="I303">
        <f>IFERROR(_xlfn.XLOOKUP(_xlfn.CONCAT(B303,C303,D303,E303),EC_Transfers!$J$2:$J$1999,EC_Transfers!$G$2:$G$1999),0)</f>
        <v>5559.6802070000003</v>
      </c>
      <c r="J303">
        <f>IFERROR(_xlfn.XLOOKUP(_xlfn.CONCAT(B303,C303,D303,E303),EC_Transfers!$J$2:$J$1999,EC_Transfers!$H$2:$H$1999),0)</f>
        <v>8.0000000000000002E-3</v>
      </c>
      <c r="K303">
        <f>IFERROR(_xlfn.XLOOKUP(_xlfn.CONCAT(B303,C303,D303,2024),EC_Transfers!$J$2:$J$1999,EC_Transfers!$I$2:$I$1999)*1000,0)</f>
        <v>-1000</v>
      </c>
      <c r="M303">
        <f>I303/CarriersTech_characteristics!$G$2/Conversions!$D$2</f>
        <v>1.1631679151869543E-3</v>
      </c>
      <c r="N303">
        <f>IFERROR(_xlfn.XLOOKUP(_xlfn.CONCAT(B303,C303,D303,E303+1),EC_Transfers!$J$2:$J$1999,EC_Transfers!$I$2:$I$1999)*1000,0)-IFERROR(_xlfn.XLOOKUP(_xlfn.CONCAT(B303,C303,D303,2024),EC_Transfers!$J$2:$J$1999,EC_Transfers!$I$2:$I$1999)*1000,0)</f>
        <v>0</v>
      </c>
      <c r="O303" t="s">
        <v>336</v>
      </c>
      <c r="P303" t="s">
        <v>329</v>
      </c>
      <c r="Q303" t="b">
        <v>1</v>
      </c>
      <c r="R303" t="b">
        <v>0</v>
      </c>
      <c r="S303" s="7">
        <v>2400</v>
      </c>
      <c r="T303" s="94" t="s">
        <v>329</v>
      </c>
    </row>
    <row r="304" spans="1:20" hidden="1" x14ac:dyDescent="0.25">
      <c r="A304">
        <v>6</v>
      </c>
      <c r="B304" t="s">
        <v>33</v>
      </c>
      <c r="C304" t="s">
        <v>8</v>
      </c>
      <c r="D304" t="s">
        <v>12</v>
      </c>
      <c r="E304">
        <f>_xlfn.XLOOKUP(A304,PeriodMap!$A$2:$A$45,PeriodMap!$B$2:$B$45)</f>
        <v>2039</v>
      </c>
      <c r="F304" t="s">
        <v>398</v>
      </c>
      <c r="G304" t="s">
        <v>404</v>
      </c>
      <c r="H304" t="s">
        <v>6</v>
      </c>
      <c r="I304">
        <f>IFERROR(_xlfn.XLOOKUP(_xlfn.CONCAT(B304,C304,D304,E304),EC_Transfers!$J$2:$J$1999,EC_Transfers!$G$2:$G$1999),0)</f>
        <v>3181.6319899999999</v>
      </c>
      <c r="J304">
        <f>IFERROR(_xlfn.XLOOKUP(_xlfn.CONCAT(B304,C304,D304,E304),EC_Transfers!$J$2:$J$1999,EC_Transfers!$H$2:$H$1999),0)</f>
        <v>8.0000000000000002E-3</v>
      </c>
      <c r="K304">
        <f>IFERROR(_xlfn.XLOOKUP(_xlfn.CONCAT(B304,C304,D304,2024),EC_Transfers!$J$2:$J$1999,EC_Transfers!$I$2:$I$1999)*1000,0)</f>
        <v>-1000</v>
      </c>
      <c r="M304">
        <f>I304/CarriersTech_characteristics!$G$2/Conversions!$D$2</f>
        <v>6.656448052607246E-4</v>
      </c>
      <c r="N304">
        <f>IFERROR(_xlfn.XLOOKUP(_xlfn.CONCAT(B304,C304,D304,E304+1),EC_Transfers!$J$2:$J$1999,EC_Transfers!$I$2:$I$1999)*1000,0)-IFERROR(_xlfn.XLOOKUP(_xlfn.CONCAT(B304,C304,D304,2024),EC_Transfers!$J$2:$J$1999,EC_Transfers!$I$2:$I$1999)*1000,0)</f>
        <v>0</v>
      </c>
      <c r="O304" t="s">
        <v>336</v>
      </c>
      <c r="P304" t="s">
        <v>329</v>
      </c>
      <c r="Q304" t="b">
        <v>1</v>
      </c>
      <c r="R304" t="b">
        <v>0</v>
      </c>
      <c r="S304" s="7">
        <v>1950</v>
      </c>
      <c r="T304" s="94" t="s">
        <v>329</v>
      </c>
    </row>
    <row r="305" spans="1:20" hidden="1" x14ac:dyDescent="0.25">
      <c r="A305">
        <v>6</v>
      </c>
      <c r="B305" t="s">
        <v>33</v>
      </c>
      <c r="C305" t="s">
        <v>9</v>
      </c>
      <c r="D305" t="s">
        <v>12</v>
      </c>
      <c r="E305">
        <f>_xlfn.XLOOKUP(A305,PeriodMap!$A$2:$A$45,PeriodMap!$B$2:$B$45)</f>
        <v>2039</v>
      </c>
      <c r="F305" t="s">
        <v>398</v>
      </c>
      <c r="G305" t="s">
        <v>404</v>
      </c>
      <c r="H305" t="s">
        <v>6</v>
      </c>
      <c r="I305">
        <f>IFERROR(_xlfn.XLOOKUP(_xlfn.CONCAT(B305,C305,D305,E305),EC_Transfers!$J$2:$J$1999,EC_Transfers!$G$2:$G$1999),0)</f>
        <v>5260.5231709999998</v>
      </c>
      <c r="J305">
        <f>IFERROR(_xlfn.XLOOKUP(_xlfn.CONCAT(B305,C305,D305,E305),EC_Transfers!$J$2:$J$1999,EC_Transfers!$H$2:$H$1999),0)</f>
        <v>8.0000000000000002E-3</v>
      </c>
      <c r="K305">
        <f>IFERROR(_xlfn.XLOOKUP(_xlfn.CONCAT(B305,C305,D305,2024),EC_Transfers!$J$2:$J$1999,EC_Transfers!$I$2:$I$1999)*1000,0)</f>
        <v>-1000</v>
      </c>
      <c r="M305">
        <f>I305/CarriersTech_characteristics!$G$2/Conversions!$D$2</f>
        <v>1.1005798070724783E-3</v>
      </c>
      <c r="N305">
        <f>IFERROR(_xlfn.XLOOKUP(_xlfn.CONCAT(B305,C305,D305,E305+1),EC_Transfers!$J$2:$J$1999,EC_Transfers!$I$2:$I$1999)*1000,0)-IFERROR(_xlfn.XLOOKUP(_xlfn.CONCAT(B305,C305,D305,2024),EC_Transfers!$J$2:$J$1999,EC_Transfers!$I$2:$I$1999)*1000,0)</f>
        <v>0</v>
      </c>
      <c r="O305" t="s">
        <v>336</v>
      </c>
      <c r="P305" t="s">
        <v>329</v>
      </c>
      <c r="Q305" t="b">
        <v>1</v>
      </c>
      <c r="R305" t="b">
        <v>0</v>
      </c>
      <c r="S305" s="7">
        <v>2150</v>
      </c>
      <c r="T305" s="94" t="s">
        <v>329</v>
      </c>
    </row>
    <row r="306" spans="1:20" s="19" customFormat="1" hidden="1" x14ac:dyDescent="0.25">
      <c r="A306" s="19">
        <v>6</v>
      </c>
      <c r="B306" s="19" t="s">
        <v>33</v>
      </c>
      <c r="C306" s="19" t="s">
        <v>9</v>
      </c>
      <c r="D306" s="19" t="s">
        <v>8</v>
      </c>
      <c r="E306">
        <f>_xlfn.XLOOKUP(A306,PeriodMap!$A$2:$A$45,PeriodMap!$B$2:$B$45)</f>
        <v>2039</v>
      </c>
      <c r="F306" s="19" t="s">
        <v>398</v>
      </c>
      <c r="G306" s="19" t="s">
        <v>404</v>
      </c>
      <c r="H306" s="19" t="s">
        <v>6</v>
      </c>
      <c r="I306" s="19">
        <f>IFERROR(_xlfn.XLOOKUP(_xlfn.CONCAT(B306,C306,D306,E306),EC_Transfers!$J$2:$J$1999,EC_Transfers!$G$2:$G$1999),0)</f>
        <v>6277.9885690000001</v>
      </c>
      <c r="J306" s="19">
        <f>IFERROR(_xlfn.XLOOKUP(_xlfn.CONCAT(B306,C306,D306,E306),EC_Transfers!$J$2:$J$1999,EC_Transfers!$H$2:$H$1999),0)</f>
        <v>8.0000000000000002E-3</v>
      </c>
      <c r="K306" s="19">
        <f>IFERROR(_xlfn.XLOOKUP(_xlfn.CONCAT(B306,C306,D306,2024),EC_Transfers!$J$2:$J$1999,EC_Transfers!$I$2:$I$1999)*1000,0)</f>
        <v>-1000</v>
      </c>
      <c r="L306" s="90"/>
      <c r="M306" s="19">
        <f>I306/CarriersTech_characteristics!$G$2/Conversions!$D$2</f>
        <v>1.313448724294811E-3</v>
      </c>
      <c r="N306" s="19">
        <f>IFERROR(_xlfn.XLOOKUP(_xlfn.CONCAT(B306,C306,D306,E306+1),EC_Transfers!$J$2:$J$1999,EC_Transfers!$I$2:$I$1999)*1000,0)-IFERROR(_xlfn.XLOOKUP(_xlfn.CONCAT(B306,C306,D306,2024),EC_Transfers!$J$2:$J$1999,EC_Transfers!$I$2:$I$1999)*1000,0)</f>
        <v>0</v>
      </c>
      <c r="O306" s="19" t="s">
        <v>336</v>
      </c>
      <c r="P306" s="19" t="s">
        <v>329</v>
      </c>
      <c r="Q306" s="19" t="b">
        <v>1</v>
      </c>
      <c r="R306" s="19" t="b">
        <v>0</v>
      </c>
      <c r="S306" s="91">
        <v>3000</v>
      </c>
      <c r="T306" s="95" t="s">
        <v>329</v>
      </c>
    </row>
    <row r="307" spans="1:20" ht="15.75" thickTop="1" x14ac:dyDescent="0.25"/>
  </sheetData>
  <autoFilter ref="A6:T306" xr:uid="{63C31E14-751D-4AD1-A1F6-ECF893F433A8}">
    <filterColumn colId="0">
      <filters>
        <filter val="3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8"/>
  <sheetViews>
    <sheetView workbookViewId="0">
      <selection activeCell="H33" sqref="H33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3</v>
      </c>
      <c r="B1" t="s">
        <v>52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49</v>
      </c>
      <c r="I1" t="s">
        <v>48</v>
      </c>
      <c r="J1" t="s">
        <v>66</v>
      </c>
      <c r="K1" t="s">
        <v>50</v>
      </c>
      <c r="L1" t="s">
        <v>53</v>
      </c>
    </row>
    <row r="2" spans="1:12" x14ac:dyDescent="0.25">
      <c r="A2">
        <v>2024</v>
      </c>
      <c r="B2" t="s">
        <v>33</v>
      </c>
      <c r="C2" t="s">
        <v>67</v>
      </c>
      <c r="D2" t="s">
        <v>68</v>
      </c>
      <c r="E2" t="s">
        <v>69</v>
      </c>
      <c r="F2" t="s">
        <v>70</v>
      </c>
      <c r="G2">
        <v>17.207187650000002</v>
      </c>
      <c r="H2">
        <v>1871.873679</v>
      </c>
      <c r="I2" t="s">
        <v>51</v>
      </c>
      <c r="J2">
        <v>22.608720000000002</v>
      </c>
      <c r="K2">
        <v>1982.1860300000001</v>
      </c>
    </row>
    <row r="3" spans="1:12" x14ac:dyDescent="0.25">
      <c r="A3">
        <v>2024</v>
      </c>
      <c r="B3" t="s">
        <v>35</v>
      </c>
      <c r="C3" t="s">
        <v>71</v>
      </c>
      <c r="D3" t="s">
        <v>68</v>
      </c>
      <c r="E3" t="s">
        <v>72</v>
      </c>
      <c r="F3" t="s">
        <v>70</v>
      </c>
      <c r="G3">
        <v>37.681199999999997</v>
      </c>
      <c r="H3">
        <v>3025.0245490000002</v>
      </c>
      <c r="I3" t="s">
        <v>51</v>
      </c>
      <c r="J3">
        <v>37.681199999999997</v>
      </c>
      <c r="K3">
        <v>2048.5161600000001</v>
      </c>
    </row>
    <row r="4" spans="1:12" x14ac:dyDescent="0.25">
      <c r="A4">
        <v>2024</v>
      </c>
      <c r="B4" t="s">
        <v>57</v>
      </c>
      <c r="C4" t="s">
        <v>71</v>
      </c>
      <c r="D4" t="s">
        <v>68</v>
      </c>
      <c r="E4" t="s">
        <v>72</v>
      </c>
      <c r="F4" t="s">
        <v>70</v>
      </c>
      <c r="G4">
        <v>22.8</v>
      </c>
      <c r="H4">
        <v>2001.5626</v>
      </c>
      <c r="I4" t="s">
        <v>51</v>
      </c>
      <c r="J4">
        <v>22.8</v>
      </c>
      <c r="K4">
        <v>1246.1225999999999</v>
      </c>
      <c r="L4" t="s">
        <v>58</v>
      </c>
    </row>
    <row r="5" spans="1:12" x14ac:dyDescent="0.25">
      <c r="A5">
        <v>2024</v>
      </c>
      <c r="B5" t="s">
        <v>59</v>
      </c>
      <c r="C5" t="s">
        <v>71</v>
      </c>
      <c r="D5" t="s">
        <v>68</v>
      </c>
      <c r="E5" t="s">
        <v>69</v>
      </c>
      <c r="F5" t="s">
        <v>70</v>
      </c>
      <c r="G5">
        <v>15.56</v>
      </c>
      <c r="H5">
        <v>1656.436688</v>
      </c>
      <c r="I5" t="s">
        <v>51</v>
      </c>
      <c r="J5">
        <v>15.56</v>
      </c>
      <c r="K5">
        <v>1656.436688</v>
      </c>
    </row>
    <row r="6" spans="1:12" x14ac:dyDescent="0.25">
      <c r="A6">
        <v>2024</v>
      </c>
      <c r="B6" t="s">
        <v>41</v>
      </c>
      <c r="C6" t="s">
        <v>71</v>
      </c>
      <c r="D6" t="s">
        <v>68</v>
      </c>
      <c r="E6" t="s">
        <v>69</v>
      </c>
      <c r="F6" t="s">
        <v>70</v>
      </c>
      <c r="G6">
        <v>43.124040000000001</v>
      </c>
      <c r="H6">
        <v>54.232192410000003</v>
      </c>
      <c r="I6" t="s">
        <v>51</v>
      </c>
      <c r="J6">
        <v>43.124040000000001</v>
      </c>
      <c r="K6">
        <v>0</v>
      </c>
      <c r="L6" t="s">
        <v>60</v>
      </c>
    </row>
    <row r="7" spans="1:12" x14ac:dyDescent="0.25">
      <c r="A7">
        <v>2024</v>
      </c>
      <c r="B7" t="s">
        <v>38</v>
      </c>
      <c r="C7" t="s">
        <v>71</v>
      </c>
      <c r="D7" t="s">
        <v>68</v>
      </c>
      <c r="E7" t="s">
        <v>69</v>
      </c>
      <c r="F7" t="s">
        <v>70</v>
      </c>
      <c r="G7">
        <v>13.648968</v>
      </c>
      <c r="H7">
        <v>1292.306701</v>
      </c>
      <c r="I7" t="s">
        <v>51</v>
      </c>
      <c r="J7">
        <v>13.648968</v>
      </c>
      <c r="K7">
        <v>1292.306701</v>
      </c>
    </row>
    <row r="8" spans="1:12" x14ac:dyDescent="0.25">
      <c r="A8">
        <v>2024</v>
      </c>
      <c r="B8" t="s">
        <v>54</v>
      </c>
      <c r="C8" t="s">
        <v>67</v>
      </c>
      <c r="D8" t="s">
        <v>68</v>
      </c>
      <c r="E8" t="s">
        <v>69</v>
      </c>
      <c r="F8" t="s">
        <v>70</v>
      </c>
      <c r="G8">
        <v>20.555669309999999</v>
      </c>
      <c r="H8">
        <v>2257.6805100000001</v>
      </c>
      <c r="I8" t="s">
        <v>51</v>
      </c>
      <c r="J8">
        <v>24.17925129</v>
      </c>
      <c r="K8">
        <v>2760.9</v>
      </c>
    </row>
    <row r="9" spans="1:12" x14ac:dyDescent="0.25">
      <c r="A9">
        <v>2024</v>
      </c>
      <c r="B9" t="s">
        <v>47</v>
      </c>
      <c r="H9">
        <v>3176.6475</v>
      </c>
      <c r="I9" t="s">
        <v>51</v>
      </c>
      <c r="K9">
        <v>3176.6475</v>
      </c>
    </row>
    <row r="10" spans="1:12" x14ac:dyDescent="0.25">
      <c r="A10">
        <v>2024</v>
      </c>
      <c r="B10" t="s">
        <v>46</v>
      </c>
      <c r="H10">
        <v>3141.2837930000001</v>
      </c>
      <c r="I10" t="s">
        <v>51</v>
      </c>
      <c r="K10">
        <v>3141.2837930000001</v>
      </c>
    </row>
    <row r="11" spans="1:12" x14ac:dyDescent="0.25">
      <c r="A11">
        <v>2024</v>
      </c>
      <c r="B11" t="s">
        <v>42</v>
      </c>
      <c r="H11">
        <v>3080.7548999999999</v>
      </c>
      <c r="I11" t="s">
        <v>51</v>
      </c>
      <c r="K11">
        <v>3080.7548999999999</v>
      </c>
    </row>
    <row r="12" spans="1:12" x14ac:dyDescent="0.25">
      <c r="A12">
        <v>2025</v>
      </c>
      <c r="B12" t="s">
        <v>42</v>
      </c>
      <c r="H12">
        <v>2464.60392</v>
      </c>
      <c r="I12" t="s">
        <v>51</v>
      </c>
      <c r="K12">
        <v>2464.60392</v>
      </c>
      <c r="L12" t="s">
        <v>55</v>
      </c>
    </row>
    <row r="13" spans="1:12" x14ac:dyDescent="0.25">
      <c r="A13">
        <v>2024</v>
      </c>
      <c r="B13" t="s">
        <v>43</v>
      </c>
      <c r="H13">
        <v>3196.7489999999998</v>
      </c>
      <c r="I13" t="s">
        <v>51</v>
      </c>
      <c r="K13">
        <v>3196.7489999999998</v>
      </c>
    </row>
    <row r="14" spans="1:12" x14ac:dyDescent="0.25">
      <c r="A14">
        <v>2024</v>
      </c>
      <c r="B14" t="s">
        <v>44</v>
      </c>
      <c r="H14">
        <v>3080.7548999999999</v>
      </c>
      <c r="I14" t="s">
        <v>51</v>
      </c>
      <c r="K14">
        <v>3080.7548999999999</v>
      </c>
    </row>
    <row r="15" spans="1:12" x14ac:dyDescent="0.25">
      <c r="A15">
        <v>2035</v>
      </c>
      <c r="B15" t="s">
        <v>44</v>
      </c>
      <c r="H15">
        <v>3058.2628260000001</v>
      </c>
      <c r="I15" t="s">
        <v>51</v>
      </c>
      <c r="K15">
        <v>3058.2628260000001</v>
      </c>
    </row>
    <row r="16" spans="1:12" x14ac:dyDescent="0.25">
      <c r="A16">
        <v>2036</v>
      </c>
      <c r="B16" t="s">
        <v>44</v>
      </c>
      <c r="H16">
        <v>3035.9349630000002</v>
      </c>
      <c r="I16" t="s">
        <v>51</v>
      </c>
      <c r="K16">
        <v>3035.9349630000002</v>
      </c>
    </row>
    <row r="17" spans="1:12" x14ac:dyDescent="0.25">
      <c r="A17">
        <v>2037</v>
      </c>
      <c r="B17" t="s">
        <v>44</v>
      </c>
      <c r="H17">
        <v>3013.7701120000002</v>
      </c>
      <c r="I17" t="s">
        <v>51</v>
      </c>
      <c r="K17">
        <v>3013.7701120000002</v>
      </c>
    </row>
    <row r="18" spans="1:12" x14ac:dyDescent="0.25">
      <c r="A18">
        <v>2038</v>
      </c>
      <c r="B18" t="s">
        <v>44</v>
      </c>
      <c r="H18">
        <v>2991.7670830000002</v>
      </c>
      <c r="I18" t="s">
        <v>51</v>
      </c>
      <c r="K18">
        <v>2991.7670830000002</v>
      </c>
    </row>
    <row r="19" spans="1:12" x14ac:dyDescent="0.25">
      <c r="A19">
        <v>2039</v>
      </c>
      <c r="B19" t="s">
        <v>44</v>
      </c>
      <c r="H19">
        <v>2969.9246939999998</v>
      </c>
      <c r="I19" t="s">
        <v>51</v>
      </c>
      <c r="K19">
        <v>2969.9246939999998</v>
      </c>
    </row>
    <row r="20" spans="1:12" x14ac:dyDescent="0.25">
      <c r="A20">
        <v>2040</v>
      </c>
      <c r="B20" t="s">
        <v>44</v>
      </c>
      <c r="H20">
        <v>2948.2417730000002</v>
      </c>
      <c r="I20" t="s">
        <v>51</v>
      </c>
      <c r="K20">
        <v>2948.2417730000002</v>
      </c>
    </row>
    <row r="21" spans="1:12" x14ac:dyDescent="0.25">
      <c r="A21">
        <v>2041</v>
      </c>
      <c r="B21" t="s">
        <v>44</v>
      </c>
      <c r="H21">
        <v>2926.7171549999998</v>
      </c>
      <c r="I21" t="s">
        <v>51</v>
      </c>
      <c r="K21">
        <v>2926.7171549999998</v>
      </c>
      <c r="L21" t="s">
        <v>56</v>
      </c>
    </row>
    <row r="22" spans="1:12" x14ac:dyDescent="0.25">
      <c r="A22">
        <v>2024</v>
      </c>
      <c r="B22" t="s">
        <v>45</v>
      </c>
      <c r="H22">
        <v>2987.2078499999998</v>
      </c>
      <c r="I22" t="s">
        <v>51</v>
      </c>
      <c r="K22">
        <v>2987.2078499999998</v>
      </c>
    </row>
    <row r="26" spans="1:12" x14ac:dyDescent="0.25">
      <c r="A26" t="s">
        <v>298</v>
      </c>
    </row>
    <row r="27" spans="1:12" x14ac:dyDescent="0.25">
      <c r="B27" t="s">
        <v>0</v>
      </c>
      <c r="H27" t="s">
        <v>49</v>
      </c>
      <c r="I27" t="s">
        <v>48</v>
      </c>
      <c r="K27" t="s">
        <v>50</v>
      </c>
    </row>
    <row r="28" spans="1:12" x14ac:dyDescent="0.25">
      <c r="A28" t="s">
        <v>80</v>
      </c>
      <c r="B28" t="s">
        <v>13</v>
      </c>
      <c r="H28">
        <v>1942.0976230000001</v>
      </c>
      <c r="I28" t="s">
        <v>51</v>
      </c>
      <c r="K28">
        <v>2057.8978219999999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B83-8CC9-450C-9FA7-1916DC382669}">
  <dimension ref="A2:N18"/>
  <sheetViews>
    <sheetView workbookViewId="0">
      <selection activeCell="R10" sqref="R10"/>
    </sheetView>
  </sheetViews>
  <sheetFormatPr defaultRowHeight="15" x14ac:dyDescent="0.25"/>
  <cols>
    <col min="5" max="5" width="13.5703125" bestFit="1" customWidth="1"/>
    <col min="11" max="11" width="10.28515625" bestFit="1" customWidth="1"/>
  </cols>
  <sheetData>
    <row r="2" spans="1:14" x14ac:dyDescent="0.25">
      <c r="A2">
        <v>1</v>
      </c>
      <c r="B2" t="s">
        <v>70</v>
      </c>
      <c r="C2" t="s">
        <v>135</v>
      </c>
      <c r="D2">
        <v>277777.78000000003</v>
      </c>
      <c r="E2" t="s">
        <v>98</v>
      </c>
      <c r="H2" t="s">
        <v>254</v>
      </c>
    </row>
    <row r="3" spans="1:14" x14ac:dyDescent="0.25">
      <c r="A3">
        <v>1</v>
      </c>
      <c r="B3" t="s">
        <v>251</v>
      </c>
      <c r="C3" t="s">
        <v>135</v>
      </c>
      <c r="D3" s="26">
        <v>0.82899999999999996</v>
      </c>
      <c r="E3" t="s">
        <v>253</v>
      </c>
      <c r="F3" s="26" t="s">
        <v>257</v>
      </c>
      <c r="H3" t="s">
        <v>252</v>
      </c>
    </row>
    <row r="4" spans="1:14" x14ac:dyDescent="0.25">
      <c r="A4">
        <v>1</v>
      </c>
      <c r="B4" t="s">
        <v>255</v>
      </c>
      <c r="C4" t="s">
        <v>135</v>
      </c>
      <c r="D4">
        <v>1.2389175814711242</v>
      </c>
      <c r="E4" t="s">
        <v>256</v>
      </c>
      <c r="H4" t="s">
        <v>123</v>
      </c>
    </row>
    <row r="6" spans="1:14" x14ac:dyDescent="0.25">
      <c r="K6" t="s">
        <v>171</v>
      </c>
      <c r="L6" t="s">
        <v>170</v>
      </c>
      <c r="M6" t="s">
        <v>184</v>
      </c>
      <c r="N6" t="s">
        <v>185</v>
      </c>
    </row>
    <row r="7" spans="1:14" x14ac:dyDescent="0.25">
      <c r="J7" t="s">
        <v>186</v>
      </c>
      <c r="K7" t="s">
        <v>174</v>
      </c>
      <c r="L7">
        <v>30</v>
      </c>
      <c r="M7">
        <v>24</v>
      </c>
      <c r="N7">
        <f>M7*L7</f>
        <v>720</v>
      </c>
    </row>
    <row r="8" spans="1:14" x14ac:dyDescent="0.25">
      <c r="J8" t="s">
        <v>187</v>
      </c>
      <c r="K8" t="s">
        <v>172</v>
      </c>
      <c r="L8">
        <v>31</v>
      </c>
      <c r="M8">
        <v>24</v>
      </c>
      <c r="N8">
        <f t="shared" ref="N8:N18" si="0">M8*L8</f>
        <v>744</v>
      </c>
    </row>
    <row r="9" spans="1:14" x14ac:dyDescent="0.25">
      <c r="J9" t="s">
        <v>188</v>
      </c>
      <c r="K9" t="s">
        <v>173</v>
      </c>
      <c r="L9">
        <v>30</v>
      </c>
      <c r="M9">
        <v>24</v>
      </c>
      <c r="N9">
        <f t="shared" si="0"/>
        <v>720</v>
      </c>
    </row>
    <row r="10" spans="1:14" x14ac:dyDescent="0.25">
      <c r="J10" t="s">
        <v>189</v>
      </c>
      <c r="K10" t="s">
        <v>175</v>
      </c>
      <c r="L10">
        <v>31</v>
      </c>
      <c r="M10">
        <v>24</v>
      </c>
      <c r="N10">
        <f t="shared" si="0"/>
        <v>744</v>
      </c>
    </row>
    <row r="11" spans="1:14" x14ac:dyDescent="0.25">
      <c r="J11" t="s">
        <v>190</v>
      </c>
      <c r="K11" t="s">
        <v>176</v>
      </c>
      <c r="L11">
        <v>31</v>
      </c>
      <c r="M11">
        <v>24</v>
      </c>
      <c r="N11">
        <f t="shared" si="0"/>
        <v>744</v>
      </c>
    </row>
    <row r="12" spans="1:14" x14ac:dyDescent="0.25">
      <c r="J12" t="s">
        <v>191</v>
      </c>
      <c r="K12" t="s">
        <v>177</v>
      </c>
      <c r="L12">
        <v>30</v>
      </c>
      <c r="M12">
        <v>24</v>
      </c>
      <c r="N12">
        <f t="shared" si="0"/>
        <v>720</v>
      </c>
    </row>
    <row r="13" spans="1:14" x14ac:dyDescent="0.25">
      <c r="J13" t="s">
        <v>192</v>
      </c>
      <c r="K13" t="s">
        <v>178</v>
      </c>
      <c r="L13">
        <v>31</v>
      </c>
      <c r="M13">
        <v>24</v>
      </c>
      <c r="N13">
        <f t="shared" si="0"/>
        <v>744</v>
      </c>
    </row>
    <row r="14" spans="1:14" x14ac:dyDescent="0.25">
      <c r="J14" t="s">
        <v>193</v>
      </c>
      <c r="K14" t="s">
        <v>179</v>
      </c>
      <c r="L14">
        <v>30</v>
      </c>
      <c r="M14">
        <v>24</v>
      </c>
      <c r="N14">
        <f t="shared" si="0"/>
        <v>720</v>
      </c>
    </row>
    <row r="15" spans="1:14" x14ac:dyDescent="0.25">
      <c r="J15" t="s">
        <v>194</v>
      </c>
      <c r="K15" t="s">
        <v>180</v>
      </c>
      <c r="L15">
        <v>31</v>
      </c>
      <c r="M15">
        <v>24</v>
      </c>
      <c r="N15">
        <f t="shared" si="0"/>
        <v>744</v>
      </c>
    </row>
    <row r="16" spans="1:14" x14ac:dyDescent="0.25">
      <c r="J16" t="s">
        <v>195</v>
      </c>
      <c r="K16" t="s">
        <v>181</v>
      </c>
      <c r="L16">
        <v>31</v>
      </c>
      <c r="M16">
        <v>24</v>
      </c>
      <c r="N16">
        <f t="shared" si="0"/>
        <v>744</v>
      </c>
    </row>
    <row r="17" spans="10:14" x14ac:dyDescent="0.25">
      <c r="J17" t="s">
        <v>196</v>
      </c>
      <c r="K17" t="s">
        <v>182</v>
      </c>
      <c r="L17">
        <v>28</v>
      </c>
      <c r="M17">
        <v>24</v>
      </c>
      <c r="N17">
        <f t="shared" si="0"/>
        <v>672</v>
      </c>
    </row>
    <row r="18" spans="10:14" x14ac:dyDescent="0.25">
      <c r="J18" t="s">
        <v>197</v>
      </c>
      <c r="K18" t="s">
        <v>183</v>
      </c>
      <c r="L18">
        <v>31</v>
      </c>
      <c r="M18">
        <v>24</v>
      </c>
      <c r="N18">
        <f t="shared" si="0"/>
        <v>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177A-3422-4A31-88CF-40B600B8014B}">
  <dimension ref="A1:J12484"/>
  <sheetViews>
    <sheetView topLeftCell="A1331" workbookViewId="0">
      <selection activeCell="N27" sqref="N27"/>
    </sheetView>
  </sheetViews>
  <sheetFormatPr defaultRowHeight="15" x14ac:dyDescent="0.25"/>
  <cols>
    <col min="10" max="10" width="2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351</v>
      </c>
      <c r="E1" t="s">
        <v>3</v>
      </c>
      <c r="F1" t="s">
        <v>4</v>
      </c>
      <c r="G1" t="s">
        <v>218</v>
      </c>
      <c r="H1" t="s">
        <v>219</v>
      </c>
      <c r="I1" t="s">
        <v>5</v>
      </c>
      <c r="J1" s="2" t="s">
        <v>348</v>
      </c>
    </row>
    <row r="2" spans="1:10" x14ac:dyDescent="0.25">
      <c r="A2" t="s">
        <v>160</v>
      </c>
      <c r="B2" t="s">
        <v>6</v>
      </c>
      <c r="D2">
        <v>2023</v>
      </c>
      <c r="E2">
        <v>2024</v>
      </c>
      <c r="F2">
        <v>0.99</v>
      </c>
      <c r="G2">
        <v>6212.1774539999997</v>
      </c>
      <c r="H2">
        <v>0</v>
      </c>
      <c r="I2">
        <v>1</v>
      </c>
      <c r="J2" s="2" t="str">
        <f>_xlfn.CONCAT(A2,C2,D2)</f>
        <v>RF_ATF2023</v>
      </c>
    </row>
    <row r="3" spans="1:10" x14ac:dyDescent="0.25">
      <c r="A3" t="s">
        <v>160</v>
      </c>
      <c r="B3" t="s">
        <v>6</v>
      </c>
      <c r="D3">
        <v>2023</v>
      </c>
      <c r="E3">
        <v>2025</v>
      </c>
      <c r="F3">
        <v>0.99</v>
      </c>
      <c r="G3">
        <v>6212.1774539999997</v>
      </c>
      <c r="H3">
        <v>0</v>
      </c>
      <c r="I3">
        <v>1</v>
      </c>
      <c r="J3" s="2" t="str">
        <f t="shared" ref="J3:J66" si="0">_xlfn.CONCAT(A3,C3,D3)</f>
        <v>RF_ATF2023</v>
      </c>
    </row>
    <row r="4" spans="1:10" x14ac:dyDescent="0.25">
      <c r="A4" t="s">
        <v>160</v>
      </c>
      <c r="B4" t="s">
        <v>6</v>
      </c>
      <c r="D4">
        <v>2023</v>
      </c>
      <c r="E4">
        <v>2026</v>
      </c>
      <c r="F4">
        <v>0.99</v>
      </c>
      <c r="G4">
        <v>6212.1774539999997</v>
      </c>
      <c r="H4">
        <v>0</v>
      </c>
      <c r="I4">
        <v>1</v>
      </c>
      <c r="J4" s="2" t="str">
        <f t="shared" si="0"/>
        <v>RF_ATF2023</v>
      </c>
    </row>
    <row r="5" spans="1:10" x14ac:dyDescent="0.25">
      <c r="A5" t="s">
        <v>160</v>
      </c>
      <c r="B5" t="s">
        <v>6</v>
      </c>
      <c r="D5">
        <v>2023</v>
      </c>
      <c r="E5">
        <v>2027</v>
      </c>
      <c r="F5">
        <v>0.99</v>
      </c>
      <c r="G5">
        <v>6212.1774539999997</v>
      </c>
      <c r="H5">
        <v>0</v>
      </c>
      <c r="I5">
        <v>1</v>
      </c>
      <c r="J5" s="2" t="str">
        <f t="shared" si="0"/>
        <v>RF_ATF2023</v>
      </c>
    </row>
    <row r="6" spans="1:10" x14ac:dyDescent="0.25">
      <c r="A6" t="s">
        <v>160</v>
      </c>
      <c r="B6" t="s">
        <v>6</v>
      </c>
      <c r="D6">
        <v>2023</v>
      </c>
      <c r="E6">
        <v>2028</v>
      </c>
      <c r="F6">
        <v>0.99</v>
      </c>
      <c r="G6">
        <v>6212.1774539999997</v>
      </c>
      <c r="H6">
        <v>0</v>
      </c>
      <c r="I6">
        <v>1</v>
      </c>
      <c r="J6" s="2" t="str">
        <f t="shared" si="0"/>
        <v>RF_ATF2023</v>
      </c>
    </row>
    <row r="7" spans="1:10" x14ac:dyDescent="0.25">
      <c r="A7" t="s">
        <v>160</v>
      </c>
      <c r="B7" t="s">
        <v>6</v>
      </c>
      <c r="D7">
        <v>2023</v>
      </c>
      <c r="E7">
        <v>2029</v>
      </c>
      <c r="F7">
        <v>0.99</v>
      </c>
      <c r="G7">
        <v>6212.1774539999997</v>
      </c>
      <c r="H7">
        <v>0</v>
      </c>
      <c r="I7">
        <v>1</v>
      </c>
      <c r="J7" s="2" t="str">
        <f t="shared" si="0"/>
        <v>RF_ATF2023</v>
      </c>
    </row>
    <row r="8" spans="1:10" x14ac:dyDescent="0.25">
      <c r="A8" t="s">
        <v>160</v>
      </c>
      <c r="B8" t="s">
        <v>6</v>
      </c>
      <c r="D8">
        <v>2023</v>
      </c>
      <c r="E8">
        <v>2030</v>
      </c>
      <c r="F8">
        <v>0.99</v>
      </c>
      <c r="G8">
        <v>6212.1774539999997</v>
      </c>
      <c r="H8">
        <v>0</v>
      </c>
      <c r="I8">
        <v>1</v>
      </c>
      <c r="J8" s="2" t="str">
        <f t="shared" si="0"/>
        <v>RF_ATF2023</v>
      </c>
    </row>
    <row r="9" spans="1:10" x14ac:dyDescent="0.25">
      <c r="A9" t="s">
        <v>160</v>
      </c>
      <c r="B9" t="s">
        <v>6</v>
      </c>
      <c r="D9">
        <v>2023</v>
      </c>
      <c r="E9">
        <v>2031</v>
      </c>
      <c r="F9">
        <v>0.99</v>
      </c>
      <c r="G9">
        <v>6212.1774539999997</v>
      </c>
      <c r="H9">
        <v>0</v>
      </c>
      <c r="I9">
        <v>1</v>
      </c>
      <c r="J9" s="2" t="str">
        <f t="shared" si="0"/>
        <v>RF_ATF2023</v>
      </c>
    </row>
    <row r="10" spans="1:10" x14ac:dyDescent="0.25">
      <c r="A10" t="s">
        <v>160</v>
      </c>
      <c r="B10" t="s">
        <v>6</v>
      </c>
      <c r="D10">
        <v>2023</v>
      </c>
      <c r="E10">
        <v>2032</v>
      </c>
      <c r="F10">
        <v>0.99</v>
      </c>
      <c r="G10">
        <v>6212.1774539999997</v>
      </c>
      <c r="H10">
        <v>0</v>
      </c>
      <c r="I10">
        <v>1</v>
      </c>
      <c r="J10" s="2" t="str">
        <f t="shared" si="0"/>
        <v>RF_ATF2023</v>
      </c>
    </row>
    <row r="11" spans="1:10" x14ac:dyDescent="0.25">
      <c r="A11" t="s">
        <v>160</v>
      </c>
      <c r="B11" t="s">
        <v>6</v>
      </c>
      <c r="D11">
        <v>2023</v>
      </c>
      <c r="E11">
        <v>2033</v>
      </c>
      <c r="F11">
        <v>0.99</v>
      </c>
      <c r="G11">
        <v>6212.1774539999997</v>
      </c>
      <c r="H11">
        <v>0</v>
      </c>
      <c r="I11">
        <v>1</v>
      </c>
      <c r="J11" s="2" t="str">
        <f t="shared" si="0"/>
        <v>RF_ATF2023</v>
      </c>
    </row>
    <row r="12" spans="1:10" x14ac:dyDescent="0.25">
      <c r="A12" t="s">
        <v>160</v>
      </c>
      <c r="B12" t="s">
        <v>6</v>
      </c>
      <c r="D12">
        <v>2023</v>
      </c>
      <c r="E12">
        <v>2034</v>
      </c>
      <c r="F12">
        <v>0.99</v>
      </c>
      <c r="G12">
        <v>6212.1774539999997</v>
      </c>
      <c r="H12">
        <v>0</v>
      </c>
      <c r="I12">
        <v>1</v>
      </c>
      <c r="J12" s="2" t="str">
        <f t="shared" si="0"/>
        <v>RF_ATF2023</v>
      </c>
    </row>
    <row r="13" spans="1:10" x14ac:dyDescent="0.25">
      <c r="A13" t="s">
        <v>160</v>
      </c>
      <c r="B13" t="s">
        <v>6</v>
      </c>
      <c r="D13">
        <v>2023</v>
      </c>
      <c r="E13">
        <v>2035</v>
      </c>
      <c r="F13">
        <v>0.99</v>
      </c>
      <c r="G13">
        <v>6212.1774539999997</v>
      </c>
      <c r="H13">
        <v>0</v>
      </c>
      <c r="I13">
        <v>1</v>
      </c>
      <c r="J13" s="2" t="str">
        <f t="shared" si="0"/>
        <v>RF_ATF2023</v>
      </c>
    </row>
    <row r="14" spans="1:10" x14ac:dyDescent="0.25">
      <c r="A14" t="s">
        <v>160</v>
      </c>
      <c r="B14" t="s">
        <v>6</v>
      </c>
      <c r="D14">
        <v>2023</v>
      </c>
      <c r="E14">
        <v>2036</v>
      </c>
      <c r="F14">
        <v>0.99</v>
      </c>
      <c r="G14">
        <v>6212.1774539999997</v>
      </c>
      <c r="H14">
        <v>0</v>
      </c>
      <c r="I14">
        <v>1</v>
      </c>
      <c r="J14" s="2" t="str">
        <f t="shared" si="0"/>
        <v>RF_ATF2023</v>
      </c>
    </row>
    <row r="15" spans="1:10" x14ac:dyDescent="0.25">
      <c r="A15" t="s">
        <v>160</v>
      </c>
      <c r="B15" t="s">
        <v>6</v>
      </c>
      <c r="D15">
        <v>2023</v>
      </c>
      <c r="E15">
        <v>2037</v>
      </c>
      <c r="F15">
        <v>0.99</v>
      </c>
      <c r="G15">
        <v>6212.1774539999997</v>
      </c>
      <c r="H15">
        <v>0</v>
      </c>
      <c r="I15">
        <v>1</v>
      </c>
      <c r="J15" s="2" t="str">
        <f t="shared" si="0"/>
        <v>RF_ATF2023</v>
      </c>
    </row>
    <row r="16" spans="1:10" x14ac:dyDescent="0.25">
      <c r="A16" t="s">
        <v>160</v>
      </c>
      <c r="B16" t="s">
        <v>6</v>
      </c>
      <c r="D16">
        <v>2023</v>
      </c>
      <c r="E16">
        <v>2038</v>
      </c>
      <c r="F16">
        <v>0.99</v>
      </c>
      <c r="G16">
        <v>6212.1774539999997</v>
      </c>
      <c r="H16">
        <v>0</v>
      </c>
      <c r="I16">
        <v>1</v>
      </c>
      <c r="J16" s="2" t="str">
        <f t="shared" si="0"/>
        <v>RF_ATF2023</v>
      </c>
    </row>
    <row r="17" spans="1:10" x14ac:dyDescent="0.25">
      <c r="A17" t="s">
        <v>160</v>
      </c>
      <c r="B17" t="s">
        <v>6</v>
      </c>
      <c r="D17">
        <v>2023</v>
      </c>
      <c r="E17">
        <v>2039</v>
      </c>
      <c r="F17">
        <v>0.99</v>
      </c>
      <c r="G17">
        <v>6212.1774539999997</v>
      </c>
      <c r="H17">
        <v>0</v>
      </c>
      <c r="I17">
        <v>1</v>
      </c>
      <c r="J17" s="2" t="str">
        <f t="shared" si="0"/>
        <v>RF_ATF2023</v>
      </c>
    </row>
    <row r="18" spans="1:10" x14ac:dyDescent="0.25">
      <c r="A18" t="s">
        <v>160</v>
      </c>
      <c r="B18" t="s">
        <v>6</v>
      </c>
      <c r="D18">
        <v>2023</v>
      </c>
      <c r="E18">
        <v>2040</v>
      </c>
      <c r="F18">
        <v>0.99</v>
      </c>
      <c r="G18">
        <v>6212.1774539999997</v>
      </c>
      <c r="H18">
        <v>0</v>
      </c>
      <c r="I18">
        <v>1</v>
      </c>
      <c r="J18" s="2" t="str">
        <f t="shared" si="0"/>
        <v>RF_ATF2023</v>
      </c>
    </row>
    <row r="19" spans="1:10" x14ac:dyDescent="0.25">
      <c r="A19" t="s">
        <v>160</v>
      </c>
      <c r="B19" t="s">
        <v>6</v>
      </c>
      <c r="D19">
        <v>2023</v>
      </c>
      <c r="E19">
        <v>2041</v>
      </c>
      <c r="F19">
        <v>0.99</v>
      </c>
      <c r="G19">
        <v>6212.1774539999997</v>
      </c>
      <c r="H19">
        <v>0</v>
      </c>
      <c r="I19">
        <v>1</v>
      </c>
      <c r="J19" s="2" t="str">
        <f t="shared" si="0"/>
        <v>RF_ATF2023</v>
      </c>
    </row>
    <row r="20" spans="1:10" x14ac:dyDescent="0.25">
      <c r="A20" t="s">
        <v>160</v>
      </c>
      <c r="B20" t="s">
        <v>6</v>
      </c>
      <c r="D20">
        <v>2024</v>
      </c>
      <c r="E20">
        <v>2024</v>
      </c>
      <c r="F20">
        <v>0.99</v>
      </c>
      <c r="G20">
        <v>6212.1774539999997</v>
      </c>
      <c r="H20">
        <v>0</v>
      </c>
      <c r="I20">
        <v>1</v>
      </c>
      <c r="J20" s="2" t="str">
        <f t="shared" si="0"/>
        <v>RF_ATF2024</v>
      </c>
    </row>
    <row r="21" spans="1:10" x14ac:dyDescent="0.25">
      <c r="A21" t="s">
        <v>160</v>
      </c>
      <c r="B21" t="s">
        <v>6</v>
      </c>
      <c r="D21">
        <v>2024</v>
      </c>
      <c r="E21">
        <v>2025</v>
      </c>
      <c r="F21">
        <v>0.99</v>
      </c>
      <c r="G21">
        <v>6212.1774539999997</v>
      </c>
      <c r="H21">
        <v>0</v>
      </c>
      <c r="I21">
        <v>1</v>
      </c>
      <c r="J21" s="2" t="str">
        <f t="shared" si="0"/>
        <v>RF_ATF2024</v>
      </c>
    </row>
    <row r="22" spans="1:10" x14ac:dyDescent="0.25">
      <c r="A22" t="s">
        <v>160</v>
      </c>
      <c r="B22" t="s">
        <v>6</v>
      </c>
      <c r="D22">
        <v>2024</v>
      </c>
      <c r="E22">
        <v>2026</v>
      </c>
      <c r="F22">
        <v>0.99</v>
      </c>
      <c r="G22">
        <v>6212.1774539999997</v>
      </c>
      <c r="H22">
        <v>0</v>
      </c>
      <c r="I22">
        <v>1</v>
      </c>
      <c r="J22" s="2" t="str">
        <f t="shared" si="0"/>
        <v>RF_ATF2024</v>
      </c>
    </row>
    <row r="23" spans="1:10" x14ac:dyDescent="0.25">
      <c r="A23" t="s">
        <v>160</v>
      </c>
      <c r="B23" t="s">
        <v>6</v>
      </c>
      <c r="D23">
        <v>2024</v>
      </c>
      <c r="E23">
        <v>2027</v>
      </c>
      <c r="F23">
        <v>0.99</v>
      </c>
      <c r="G23">
        <v>6212.1774539999997</v>
      </c>
      <c r="H23">
        <v>0</v>
      </c>
      <c r="I23">
        <v>1</v>
      </c>
      <c r="J23" s="2" t="str">
        <f t="shared" si="0"/>
        <v>RF_ATF2024</v>
      </c>
    </row>
    <row r="24" spans="1:10" x14ac:dyDescent="0.25">
      <c r="A24" t="s">
        <v>160</v>
      </c>
      <c r="B24" t="s">
        <v>6</v>
      </c>
      <c r="D24">
        <v>2024</v>
      </c>
      <c r="E24">
        <v>2028</v>
      </c>
      <c r="F24">
        <v>0.99</v>
      </c>
      <c r="G24">
        <v>6212.1774539999997</v>
      </c>
      <c r="H24">
        <v>0</v>
      </c>
      <c r="I24">
        <v>1</v>
      </c>
      <c r="J24" s="2" t="str">
        <f t="shared" si="0"/>
        <v>RF_ATF2024</v>
      </c>
    </row>
    <row r="25" spans="1:10" x14ac:dyDescent="0.25">
      <c r="A25" t="s">
        <v>160</v>
      </c>
      <c r="B25" t="s">
        <v>6</v>
      </c>
      <c r="D25">
        <v>2024</v>
      </c>
      <c r="E25">
        <v>2029</v>
      </c>
      <c r="F25">
        <v>0.99</v>
      </c>
      <c r="G25">
        <v>6212.1774539999997</v>
      </c>
      <c r="H25">
        <v>0</v>
      </c>
      <c r="I25">
        <v>1</v>
      </c>
      <c r="J25" s="2" t="str">
        <f t="shared" si="0"/>
        <v>RF_ATF2024</v>
      </c>
    </row>
    <row r="26" spans="1:10" x14ac:dyDescent="0.25">
      <c r="A26" t="s">
        <v>160</v>
      </c>
      <c r="B26" t="s">
        <v>6</v>
      </c>
      <c r="D26">
        <v>2024</v>
      </c>
      <c r="E26">
        <v>2030</v>
      </c>
      <c r="F26">
        <v>0.99</v>
      </c>
      <c r="G26">
        <v>6212.1774539999997</v>
      </c>
      <c r="H26">
        <v>0</v>
      </c>
      <c r="I26">
        <v>1</v>
      </c>
      <c r="J26" s="2" t="str">
        <f t="shared" si="0"/>
        <v>RF_ATF2024</v>
      </c>
    </row>
    <row r="27" spans="1:10" x14ac:dyDescent="0.25">
      <c r="A27" t="s">
        <v>160</v>
      </c>
      <c r="B27" t="s">
        <v>6</v>
      </c>
      <c r="D27">
        <v>2024</v>
      </c>
      <c r="E27">
        <v>2031</v>
      </c>
      <c r="F27">
        <v>0.99</v>
      </c>
      <c r="G27">
        <v>6212.1774539999997</v>
      </c>
      <c r="H27">
        <v>0</v>
      </c>
      <c r="I27">
        <v>1</v>
      </c>
      <c r="J27" s="2" t="str">
        <f t="shared" si="0"/>
        <v>RF_ATF2024</v>
      </c>
    </row>
    <row r="28" spans="1:10" x14ac:dyDescent="0.25">
      <c r="A28" t="s">
        <v>160</v>
      </c>
      <c r="B28" t="s">
        <v>6</v>
      </c>
      <c r="D28">
        <v>2024</v>
      </c>
      <c r="E28">
        <v>2032</v>
      </c>
      <c r="F28">
        <v>0.99</v>
      </c>
      <c r="G28">
        <v>6212.1774539999997</v>
      </c>
      <c r="H28">
        <v>0</v>
      </c>
      <c r="I28">
        <v>1</v>
      </c>
      <c r="J28" s="2" t="str">
        <f t="shared" si="0"/>
        <v>RF_ATF2024</v>
      </c>
    </row>
    <row r="29" spans="1:10" x14ac:dyDescent="0.25">
      <c r="A29" t="s">
        <v>160</v>
      </c>
      <c r="B29" t="s">
        <v>6</v>
      </c>
      <c r="D29">
        <v>2024</v>
      </c>
      <c r="E29">
        <v>2033</v>
      </c>
      <c r="F29">
        <v>0.99</v>
      </c>
      <c r="G29">
        <v>6212.1774539999997</v>
      </c>
      <c r="H29">
        <v>0</v>
      </c>
      <c r="I29">
        <v>1</v>
      </c>
      <c r="J29" s="2" t="str">
        <f t="shared" si="0"/>
        <v>RF_ATF2024</v>
      </c>
    </row>
    <row r="30" spans="1:10" x14ac:dyDescent="0.25">
      <c r="A30" t="s">
        <v>160</v>
      </c>
      <c r="B30" t="s">
        <v>6</v>
      </c>
      <c r="D30">
        <v>2024</v>
      </c>
      <c r="E30">
        <v>2034</v>
      </c>
      <c r="F30">
        <v>0.99</v>
      </c>
      <c r="G30">
        <v>6212.1774539999997</v>
      </c>
      <c r="H30">
        <v>0</v>
      </c>
      <c r="I30">
        <v>1</v>
      </c>
      <c r="J30" s="2" t="str">
        <f t="shared" si="0"/>
        <v>RF_ATF2024</v>
      </c>
    </row>
    <row r="31" spans="1:10" x14ac:dyDescent="0.25">
      <c r="A31" t="s">
        <v>160</v>
      </c>
      <c r="B31" t="s">
        <v>6</v>
      </c>
      <c r="D31">
        <v>2024</v>
      </c>
      <c r="E31">
        <v>2035</v>
      </c>
      <c r="F31">
        <v>0.99</v>
      </c>
      <c r="G31">
        <v>6212.1774539999997</v>
      </c>
      <c r="H31">
        <v>0</v>
      </c>
      <c r="I31">
        <v>1</v>
      </c>
      <c r="J31" s="2" t="str">
        <f t="shared" si="0"/>
        <v>RF_ATF2024</v>
      </c>
    </row>
    <row r="32" spans="1:10" x14ac:dyDescent="0.25">
      <c r="A32" t="s">
        <v>160</v>
      </c>
      <c r="B32" t="s">
        <v>6</v>
      </c>
      <c r="D32">
        <v>2024</v>
      </c>
      <c r="E32">
        <v>2036</v>
      </c>
      <c r="F32">
        <v>0.99</v>
      </c>
      <c r="G32">
        <v>6212.1774539999997</v>
      </c>
      <c r="H32">
        <v>0</v>
      </c>
      <c r="I32">
        <v>1</v>
      </c>
      <c r="J32" s="2" t="str">
        <f t="shared" si="0"/>
        <v>RF_ATF2024</v>
      </c>
    </row>
    <row r="33" spans="1:10" x14ac:dyDescent="0.25">
      <c r="A33" t="s">
        <v>160</v>
      </c>
      <c r="B33" t="s">
        <v>6</v>
      </c>
      <c r="D33">
        <v>2024</v>
      </c>
      <c r="E33">
        <v>2037</v>
      </c>
      <c r="F33">
        <v>0.99</v>
      </c>
      <c r="G33">
        <v>6212.1774539999997</v>
      </c>
      <c r="H33">
        <v>0</v>
      </c>
      <c r="I33">
        <v>1</v>
      </c>
      <c r="J33" s="2" t="str">
        <f t="shared" si="0"/>
        <v>RF_ATF2024</v>
      </c>
    </row>
    <row r="34" spans="1:10" x14ac:dyDescent="0.25">
      <c r="A34" t="s">
        <v>160</v>
      </c>
      <c r="B34" t="s">
        <v>6</v>
      </c>
      <c r="D34">
        <v>2024</v>
      </c>
      <c r="E34">
        <v>2038</v>
      </c>
      <c r="F34">
        <v>0.99</v>
      </c>
      <c r="G34">
        <v>6212.1774539999997</v>
      </c>
      <c r="H34">
        <v>0</v>
      </c>
      <c r="I34">
        <v>1</v>
      </c>
      <c r="J34" s="2" t="str">
        <f t="shared" si="0"/>
        <v>RF_ATF2024</v>
      </c>
    </row>
    <row r="35" spans="1:10" x14ac:dyDescent="0.25">
      <c r="A35" t="s">
        <v>160</v>
      </c>
      <c r="B35" t="s">
        <v>6</v>
      </c>
      <c r="D35">
        <v>2024</v>
      </c>
      <c r="E35">
        <v>2039</v>
      </c>
      <c r="F35">
        <v>0.99</v>
      </c>
      <c r="G35">
        <v>6212.1774539999997</v>
      </c>
      <c r="H35">
        <v>0</v>
      </c>
      <c r="I35">
        <v>1</v>
      </c>
      <c r="J35" s="2" t="str">
        <f t="shared" si="0"/>
        <v>RF_ATF2024</v>
      </c>
    </row>
    <row r="36" spans="1:10" x14ac:dyDescent="0.25">
      <c r="A36" t="s">
        <v>160</v>
      </c>
      <c r="B36" t="s">
        <v>6</v>
      </c>
      <c r="D36">
        <v>2024</v>
      </c>
      <c r="E36">
        <v>2040</v>
      </c>
      <c r="F36">
        <v>0.99</v>
      </c>
      <c r="G36">
        <v>6212.1774539999997</v>
      </c>
      <c r="H36">
        <v>0</v>
      </c>
      <c r="I36">
        <v>1</v>
      </c>
      <c r="J36" s="2" t="str">
        <f t="shared" si="0"/>
        <v>RF_ATF2024</v>
      </c>
    </row>
    <row r="37" spans="1:10" x14ac:dyDescent="0.25">
      <c r="A37" t="s">
        <v>160</v>
      </c>
      <c r="B37" t="s">
        <v>6</v>
      </c>
      <c r="D37">
        <v>2024</v>
      </c>
      <c r="E37">
        <v>2041</v>
      </c>
      <c r="F37">
        <v>0.99</v>
      </c>
      <c r="G37">
        <v>6212.1774539999997</v>
      </c>
      <c r="H37">
        <v>0</v>
      </c>
      <c r="I37">
        <v>1</v>
      </c>
      <c r="J37" s="2" t="str">
        <f t="shared" si="0"/>
        <v>RF_ATF2024</v>
      </c>
    </row>
    <row r="38" spans="1:10" x14ac:dyDescent="0.25">
      <c r="A38" t="s">
        <v>160</v>
      </c>
      <c r="B38" t="s">
        <v>6</v>
      </c>
      <c r="D38">
        <v>2025</v>
      </c>
      <c r="E38">
        <v>2025</v>
      </c>
      <c r="F38">
        <v>0.99</v>
      </c>
      <c r="G38">
        <v>6212.1774539999997</v>
      </c>
      <c r="H38">
        <v>0</v>
      </c>
      <c r="I38">
        <v>1</v>
      </c>
      <c r="J38" s="2" t="str">
        <f t="shared" si="0"/>
        <v>RF_ATF2025</v>
      </c>
    </row>
    <row r="39" spans="1:10" x14ac:dyDescent="0.25">
      <c r="A39" t="s">
        <v>160</v>
      </c>
      <c r="B39" t="s">
        <v>6</v>
      </c>
      <c r="D39">
        <v>2025</v>
      </c>
      <c r="E39">
        <v>2026</v>
      </c>
      <c r="F39">
        <v>0.99</v>
      </c>
      <c r="G39">
        <v>6212.1774539999997</v>
      </c>
      <c r="H39">
        <v>0</v>
      </c>
      <c r="I39">
        <v>1</v>
      </c>
      <c r="J39" s="2" t="str">
        <f t="shared" si="0"/>
        <v>RF_ATF2025</v>
      </c>
    </row>
    <row r="40" spans="1:10" x14ac:dyDescent="0.25">
      <c r="A40" t="s">
        <v>160</v>
      </c>
      <c r="B40" t="s">
        <v>6</v>
      </c>
      <c r="D40">
        <v>2025</v>
      </c>
      <c r="E40">
        <v>2027</v>
      </c>
      <c r="F40">
        <v>0.99</v>
      </c>
      <c r="G40">
        <v>6212.1774539999997</v>
      </c>
      <c r="H40">
        <v>0</v>
      </c>
      <c r="I40">
        <v>1</v>
      </c>
      <c r="J40" s="2" t="str">
        <f t="shared" si="0"/>
        <v>RF_ATF2025</v>
      </c>
    </row>
    <row r="41" spans="1:10" x14ac:dyDescent="0.25">
      <c r="A41" t="s">
        <v>160</v>
      </c>
      <c r="B41" t="s">
        <v>6</v>
      </c>
      <c r="D41">
        <v>2025</v>
      </c>
      <c r="E41">
        <v>2028</v>
      </c>
      <c r="F41">
        <v>0.99</v>
      </c>
      <c r="G41">
        <v>6212.1774539999997</v>
      </c>
      <c r="H41">
        <v>0</v>
      </c>
      <c r="I41">
        <v>1</v>
      </c>
      <c r="J41" s="2" t="str">
        <f t="shared" si="0"/>
        <v>RF_ATF2025</v>
      </c>
    </row>
    <row r="42" spans="1:10" x14ac:dyDescent="0.25">
      <c r="A42" t="s">
        <v>160</v>
      </c>
      <c r="B42" t="s">
        <v>6</v>
      </c>
      <c r="D42">
        <v>2025</v>
      </c>
      <c r="E42">
        <v>2029</v>
      </c>
      <c r="F42">
        <v>0.99</v>
      </c>
      <c r="G42">
        <v>6212.1774539999997</v>
      </c>
      <c r="H42">
        <v>0</v>
      </c>
      <c r="I42">
        <v>1</v>
      </c>
      <c r="J42" s="2" t="str">
        <f t="shared" si="0"/>
        <v>RF_ATF2025</v>
      </c>
    </row>
    <row r="43" spans="1:10" x14ac:dyDescent="0.25">
      <c r="A43" t="s">
        <v>160</v>
      </c>
      <c r="B43" t="s">
        <v>6</v>
      </c>
      <c r="D43">
        <v>2025</v>
      </c>
      <c r="E43">
        <v>2030</v>
      </c>
      <c r="F43">
        <v>0.99</v>
      </c>
      <c r="G43">
        <v>6212.1774539999997</v>
      </c>
      <c r="H43">
        <v>0</v>
      </c>
      <c r="I43">
        <v>1</v>
      </c>
      <c r="J43" s="2" t="str">
        <f t="shared" si="0"/>
        <v>RF_ATF2025</v>
      </c>
    </row>
    <row r="44" spans="1:10" x14ac:dyDescent="0.25">
      <c r="A44" t="s">
        <v>160</v>
      </c>
      <c r="B44" t="s">
        <v>6</v>
      </c>
      <c r="D44">
        <v>2025</v>
      </c>
      <c r="E44">
        <v>2031</v>
      </c>
      <c r="F44">
        <v>0.99</v>
      </c>
      <c r="G44">
        <v>6212.1774539999997</v>
      </c>
      <c r="H44">
        <v>0</v>
      </c>
      <c r="I44">
        <v>1</v>
      </c>
      <c r="J44" s="2" t="str">
        <f t="shared" si="0"/>
        <v>RF_ATF2025</v>
      </c>
    </row>
    <row r="45" spans="1:10" x14ac:dyDescent="0.25">
      <c r="A45" t="s">
        <v>160</v>
      </c>
      <c r="B45" t="s">
        <v>6</v>
      </c>
      <c r="D45">
        <v>2025</v>
      </c>
      <c r="E45">
        <v>2032</v>
      </c>
      <c r="F45">
        <v>0.99</v>
      </c>
      <c r="G45">
        <v>6212.1774539999997</v>
      </c>
      <c r="H45">
        <v>0</v>
      </c>
      <c r="I45">
        <v>1</v>
      </c>
      <c r="J45" s="2" t="str">
        <f t="shared" si="0"/>
        <v>RF_ATF2025</v>
      </c>
    </row>
    <row r="46" spans="1:10" x14ac:dyDescent="0.25">
      <c r="A46" t="s">
        <v>160</v>
      </c>
      <c r="B46" t="s">
        <v>6</v>
      </c>
      <c r="D46">
        <v>2025</v>
      </c>
      <c r="E46">
        <v>2033</v>
      </c>
      <c r="F46">
        <v>0.99</v>
      </c>
      <c r="G46">
        <v>6212.1774539999997</v>
      </c>
      <c r="H46">
        <v>0</v>
      </c>
      <c r="I46">
        <v>1</v>
      </c>
      <c r="J46" s="2" t="str">
        <f t="shared" si="0"/>
        <v>RF_ATF2025</v>
      </c>
    </row>
    <row r="47" spans="1:10" x14ac:dyDescent="0.25">
      <c r="A47" t="s">
        <v>160</v>
      </c>
      <c r="B47" t="s">
        <v>6</v>
      </c>
      <c r="D47">
        <v>2025</v>
      </c>
      <c r="E47">
        <v>2034</v>
      </c>
      <c r="F47">
        <v>0.99</v>
      </c>
      <c r="G47">
        <v>6212.1774539999997</v>
      </c>
      <c r="H47">
        <v>0</v>
      </c>
      <c r="I47">
        <v>1</v>
      </c>
      <c r="J47" s="2" t="str">
        <f t="shared" si="0"/>
        <v>RF_ATF2025</v>
      </c>
    </row>
    <row r="48" spans="1:10" x14ac:dyDescent="0.25">
      <c r="A48" t="s">
        <v>160</v>
      </c>
      <c r="B48" t="s">
        <v>6</v>
      </c>
      <c r="D48">
        <v>2025</v>
      </c>
      <c r="E48">
        <v>2035</v>
      </c>
      <c r="F48">
        <v>0.99</v>
      </c>
      <c r="G48">
        <v>6212.1774539999997</v>
      </c>
      <c r="H48">
        <v>0</v>
      </c>
      <c r="I48">
        <v>1</v>
      </c>
      <c r="J48" s="2" t="str">
        <f t="shared" si="0"/>
        <v>RF_ATF2025</v>
      </c>
    </row>
    <row r="49" spans="1:10" x14ac:dyDescent="0.25">
      <c r="A49" t="s">
        <v>160</v>
      </c>
      <c r="B49" t="s">
        <v>6</v>
      </c>
      <c r="D49">
        <v>2025</v>
      </c>
      <c r="E49">
        <v>2036</v>
      </c>
      <c r="F49">
        <v>0.99</v>
      </c>
      <c r="G49">
        <v>6212.1774539999997</v>
      </c>
      <c r="H49">
        <v>0</v>
      </c>
      <c r="I49">
        <v>1</v>
      </c>
      <c r="J49" s="2" t="str">
        <f t="shared" si="0"/>
        <v>RF_ATF2025</v>
      </c>
    </row>
    <row r="50" spans="1:10" x14ac:dyDescent="0.25">
      <c r="A50" t="s">
        <v>160</v>
      </c>
      <c r="B50" t="s">
        <v>6</v>
      </c>
      <c r="D50">
        <v>2025</v>
      </c>
      <c r="E50">
        <v>2037</v>
      </c>
      <c r="F50">
        <v>0.99</v>
      </c>
      <c r="G50">
        <v>6212.1774539999997</v>
      </c>
      <c r="H50">
        <v>0</v>
      </c>
      <c r="I50">
        <v>1</v>
      </c>
      <c r="J50" s="2" t="str">
        <f t="shared" si="0"/>
        <v>RF_ATF2025</v>
      </c>
    </row>
    <row r="51" spans="1:10" x14ac:dyDescent="0.25">
      <c r="A51" t="s">
        <v>160</v>
      </c>
      <c r="B51" t="s">
        <v>6</v>
      </c>
      <c r="D51">
        <v>2025</v>
      </c>
      <c r="E51">
        <v>2038</v>
      </c>
      <c r="F51">
        <v>0.99</v>
      </c>
      <c r="G51">
        <v>6212.1774539999997</v>
      </c>
      <c r="H51">
        <v>0</v>
      </c>
      <c r="I51">
        <v>1</v>
      </c>
      <c r="J51" s="2" t="str">
        <f t="shared" si="0"/>
        <v>RF_ATF2025</v>
      </c>
    </row>
    <row r="52" spans="1:10" x14ac:dyDescent="0.25">
      <c r="A52" t="s">
        <v>160</v>
      </c>
      <c r="B52" t="s">
        <v>6</v>
      </c>
      <c r="D52">
        <v>2025</v>
      </c>
      <c r="E52">
        <v>2039</v>
      </c>
      <c r="F52">
        <v>0.99</v>
      </c>
      <c r="G52">
        <v>6212.1774539999997</v>
      </c>
      <c r="H52">
        <v>0</v>
      </c>
      <c r="I52">
        <v>1</v>
      </c>
      <c r="J52" s="2" t="str">
        <f t="shared" si="0"/>
        <v>RF_ATF2025</v>
      </c>
    </row>
    <row r="53" spans="1:10" x14ac:dyDescent="0.25">
      <c r="A53" t="s">
        <v>160</v>
      </c>
      <c r="B53" t="s">
        <v>6</v>
      </c>
      <c r="D53">
        <v>2025</v>
      </c>
      <c r="E53">
        <v>2040</v>
      </c>
      <c r="F53">
        <v>0.99</v>
      </c>
      <c r="G53">
        <v>6212.1774539999997</v>
      </c>
      <c r="H53">
        <v>0</v>
      </c>
      <c r="I53">
        <v>1</v>
      </c>
      <c r="J53" s="2" t="str">
        <f t="shared" si="0"/>
        <v>RF_ATF2025</v>
      </c>
    </row>
    <row r="54" spans="1:10" x14ac:dyDescent="0.25">
      <c r="A54" t="s">
        <v>160</v>
      </c>
      <c r="B54" t="s">
        <v>6</v>
      </c>
      <c r="D54">
        <v>2025</v>
      </c>
      <c r="E54">
        <v>2041</v>
      </c>
      <c r="F54">
        <v>0.99</v>
      </c>
      <c r="G54">
        <v>6212.1774539999997</v>
      </c>
      <c r="H54">
        <v>0</v>
      </c>
      <c r="I54">
        <v>1</v>
      </c>
      <c r="J54" s="2" t="str">
        <f t="shared" si="0"/>
        <v>RF_ATF2025</v>
      </c>
    </row>
    <row r="55" spans="1:10" x14ac:dyDescent="0.25">
      <c r="A55" t="s">
        <v>160</v>
      </c>
      <c r="B55" t="s">
        <v>6</v>
      </c>
      <c r="D55">
        <v>2026</v>
      </c>
      <c r="E55">
        <v>2026</v>
      </c>
      <c r="F55">
        <v>0.99</v>
      </c>
      <c r="G55">
        <v>6212.1774539999997</v>
      </c>
      <c r="H55">
        <v>0</v>
      </c>
      <c r="I55">
        <v>1</v>
      </c>
      <c r="J55" s="2" t="str">
        <f t="shared" si="0"/>
        <v>RF_ATF2026</v>
      </c>
    </row>
    <row r="56" spans="1:10" x14ac:dyDescent="0.25">
      <c r="A56" t="s">
        <v>160</v>
      </c>
      <c r="B56" t="s">
        <v>6</v>
      </c>
      <c r="D56">
        <v>2026</v>
      </c>
      <c r="E56">
        <v>2027</v>
      </c>
      <c r="F56">
        <v>0.99</v>
      </c>
      <c r="G56">
        <v>6212.1774539999997</v>
      </c>
      <c r="H56">
        <v>0</v>
      </c>
      <c r="I56">
        <v>1</v>
      </c>
      <c r="J56" s="2" t="str">
        <f t="shared" si="0"/>
        <v>RF_ATF2026</v>
      </c>
    </row>
    <row r="57" spans="1:10" x14ac:dyDescent="0.25">
      <c r="A57" t="s">
        <v>160</v>
      </c>
      <c r="B57" t="s">
        <v>6</v>
      </c>
      <c r="D57">
        <v>2026</v>
      </c>
      <c r="E57">
        <v>2028</v>
      </c>
      <c r="F57">
        <v>0.99</v>
      </c>
      <c r="G57">
        <v>6212.1774539999997</v>
      </c>
      <c r="H57">
        <v>0</v>
      </c>
      <c r="I57">
        <v>1</v>
      </c>
      <c r="J57" s="2" t="str">
        <f t="shared" si="0"/>
        <v>RF_ATF2026</v>
      </c>
    </row>
    <row r="58" spans="1:10" x14ac:dyDescent="0.25">
      <c r="A58" t="s">
        <v>160</v>
      </c>
      <c r="B58" t="s">
        <v>6</v>
      </c>
      <c r="D58">
        <v>2026</v>
      </c>
      <c r="E58">
        <v>2029</v>
      </c>
      <c r="F58">
        <v>0.99</v>
      </c>
      <c r="G58">
        <v>6212.1774539999997</v>
      </c>
      <c r="H58">
        <v>0</v>
      </c>
      <c r="I58">
        <v>1</v>
      </c>
      <c r="J58" s="2" t="str">
        <f t="shared" si="0"/>
        <v>RF_ATF2026</v>
      </c>
    </row>
    <row r="59" spans="1:10" x14ac:dyDescent="0.25">
      <c r="A59" t="s">
        <v>160</v>
      </c>
      <c r="B59" t="s">
        <v>6</v>
      </c>
      <c r="D59">
        <v>2026</v>
      </c>
      <c r="E59">
        <v>2030</v>
      </c>
      <c r="F59">
        <v>0.99</v>
      </c>
      <c r="G59">
        <v>6212.1774539999997</v>
      </c>
      <c r="H59">
        <v>0</v>
      </c>
      <c r="I59">
        <v>1</v>
      </c>
      <c r="J59" s="2" t="str">
        <f t="shared" si="0"/>
        <v>RF_ATF2026</v>
      </c>
    </row>
    <row r="60" spans="1:10" x14ac:dyDescent="0.25">
      <c r="A60" t="s">
        <v>160</v>
      </c>
      <c r="B60" t="s">
        <v>6</v>
      </c>
      <c r="D60">
        <v>2026</v>
      </c>
      <c r="E60">
        <v>2031</v>
      </c>
      <c r="F60">
        <v>0.99</v>
      </c>
      <c r="G60">
        <v>6212.1774539999997</v>
      </c>
      <c r="H60">
        <v>0</v>
      </c>
      <c r="I60">
        <v>1</v>
      </c>
      <c r="J60" s="2" t="str">
        <f t="shared" si="0"/>
        <v>RF_ATF2026</v>
      </c>
    </row>
    <row r="61" spans="1:10" x14ac:dyDescent="0.25">
      <c r="A61" t="s">
        <v>160</v>
      </c>
      <c r="B61" t="s">
        <v>6</v>
      </c>
      <c r="D61">
        <v>2026</v>
      </c>
      <c r="E61">
        <v>2032</v>
      </c>
      <c r="F61">
        <v>0.99</v>
      </c>
      <c r="G61">
        <v>6212.1774539999997</v>
      </c>
      <c r="H61">
        <v>0</v>
      </c>
      <c r="I61">
        <v>1</v>
      </c>
      <c r="J61" s="2" t="str">
        <f t="shared" si="0"/>
        <v>RF_ATF2026</v>
      </c>
    </row>
    <row r="62" spans="1:10" x14ac:dyDescent="0.25">
      <c r="A62" t="s">
        <v>160</v>
      </c>
      <c r="B62" t="s">
        <v>6</v>
      </c>
      <c r="D62">
        <v>2026</v>
      </c>
      <c r="E62">
        <v>2033</v>
      </c>
      <c r="F62">
        <v>0.99</v>
      </c>
      <c r="G62">
        <v>6212.1774539999997</v>
      </c>
      <c r="H62">
        <v>0</v>
      </c>
      <c r="I62">
        <v>1</v>
      </c>
      <c r="J62" s="2" t="str">
        <f t="shared" si="0"/>
        <v>RF_ATF2026</v>
      </c>
    </row>
    <row r="63" spans="1:10" x14ac:dyDescent="0.25">
      <c r="A63" t="s">
        <v>160</v>
      </c>
      <c r="B63" t="s">
        <v>6</v>
      </c>
      <c r="D63">
        <v>2026</v>
      </c>
      <c r="E63">
        <v>2034</v>
      </c>
      <c r="F63">
        <v>0.99</v>
      </c>
      <c r="G63">
        <v>6212.1774539999997</v>
      </c>
      <c r="H63">
        <v>0</v>
      </c>
      <c r="I63">
        <v>1</v>
      </c>
      <c r="J63" s="2" t="str">
        <f t="shared" si="0"/>
        <v>RF_ATF2026</v>
      </c>
    </row>
    <row r="64" spans="1:10" x14ac:dyDescent="0.25">
      <c r="A64" t="s">
        <v>160</v>
      </c>
      <c r="B64" t="s">
        <v>6</v>
      </c>
      <c r="D64">
        <v>2026</v>
      </c>
      <c r="E64">
        <v>2035</v>
      </c>
      <c r="F64">
        <v>0.99</v>
      </c>
      <c r="G64">
        <v>6212.1774539999997</v>
      </c>
      <c r="H64">
        <v>0</v>
      </c>
      <c r="I64">
        <v>1</v>
      </c>
      <c r="J64" s="2" t="str">
        <f t="shared" si="0"/>
        <v>RF_ATF2026</v>
      </c>
    </row>
    <row r="65" spans="1:10" x14ac:dyDescent="0.25">
      <c r="A65" t="s">
        <v>160</v>
      </c>
      <c r="B65" t="s">
        <v>6</v>
      </c>
      <c r="D65">
        <v>2026</v>
      </c>
      <c r="E65">
        <v>2036</v>
      </c>
      <c r="F65">
        <v>0.99</v>
      </c>
      <c r="G65">
        <v>6212.1774539999997</v>
      </c>
      <c r="H65">
        <v>0</v>
      </c>
      <c r="I65">
        <v>1</v>
      </c>
      <c r="J65" s="2" t="str">
        <f t="shared" si="0"/>
        <v>RF_ATF2026</v>
      </c>
    </row>
    <row r="66" spans="1:10" x14ac:dyDescent="0.25">
      <c r="A66" t="s">
        <v>160</v>
      </c>
      <c r="B66" t="s">
        <v>6</v>
      </c>
      <c r="D66">
        <v>2026</v>
      </c>
      <c r="E66">
        <v>2037</v>
      </c>
      <c r="F66">
        <v>0.99</v>
      </c>
      <c r="G66">
        <v>6212.1774539999997</v>
      </c>
      <c r="H66">
        <v>0</v>
      </c>
      <c r="I66">
        <v>1</v>
      </c>
      <c r="J66" s="2" t="str">
        <f t="shared" si="0"/>
        <v>RF_ATF2026</v>
      </c>
    </row>
    <row r="67" spans="1:10" x14ac:dyDescent="0.25">
      <c r="A67" t="s">
        <v>160</v>
      </c>
      <c r="B67" t="s">
        <v>6</v>
      </c>
      <c r="D67">
        <v>2026</v>
      </c>
      <c r="E67">
        <v>2038</v>
      </c>
      <c r="F67">
        <v>0.99</v>
      </c>
      <c r="G67">
        <v>6212.1774539999997</v>
      </c>
      <c r="H67">
        <v>0</v>
      </c>
      <c r="I67">
        <v>1</v>
      </c>
      <c r="J67" s="2" t="str">
        <f t="shared" ref="J67:J130" si="1">_xlfn.CONCAT(A67,C67,D67)</f>
        <v>RF_ATF2026</v>
      </c>
    </row>
    <row r="68" spans="1:10" x14ac:dyDescent="0.25">
      <c r="A68" t="s">
        <v>160</v>
      </c>
      <c r="B68" t="s">
        <v>6</v>
      </c>
      <c r="D68">
        <v>2026</v>
      </c>
      <c r="E68">
        <v>2039</v>
      </c>
      <c r="F68">
        <v>0.99</v>
      </c>
      <c r="G68">
        <v>6212.1774539999997</v>
      </c>
      <c r="H68">
        <v>0</v>
      </c>
      <c r="I68">
        <v>1</v>
      </c>
      <c r="J68" s="2" t="str">
        <f t="shared" si="1"/>
        <v>RF_ATF2026</v>
      </c>
    </row>
    <row r="69" spans="1:10" x14ac:dyDescent="0.25">
      <c r="A69" t="s">
        <v>160</v>
      </c>
      <c r="B69" t="s">
        <v>6</v>
      </c>
      <c r="D69">
        <v>2026</v>
      </c>
      <c r="E69">
        <v>2040</v>
      </c>
      <c r="F69">
        <v>0.99</v>
      </c>
      <c r="G69">
        <v>6212.1774539999997</v>
      </c>
      <c r="H69">
        <v>0</v>
      </c>
      <c r="I69">
        <v>1</v>
      </c>
      <c r="J69" s="2" t="str">
        <f t="shared" si="1"/>
        <v>RF_ATF2026</v>
      </c>
    </row>
    <row r="70" spans="1:10" x14ac:dyDescent="0.25">
      <c r="A70" t="s">
        <v>160</v>
      </c>
      <c r="B70" t="s">
        <v>6</v>
      </c>
      <c r="D70">
        <v>2026</v>
      </c>
      <c r="E70">
        <v>2041</v>
      </c>
      <c r="F70">
        <v>0.99</v>
      </c>
      <c r="G70">
        <v>6212.1774539999997</v>
      </c>
      <c r="H70">
        <v>0</v>
      </c>
      <c r="I70">
        <v>1</v>
      </c>
      <c r="J70" s="2" t="str">
        <f t="shared" si="1"/>
        <v>RF_ATF2026</v>
      </c>
    </row>
    <row r="71" spans="1:10" x14ac:dyDescent="0.25">
      <c r="A71" t="s">
        <v>160</v>
      </c>
      <c r="B71" t="s">
        <v>6</v>
      </c>
      <c r="D71">
        <v>2027</v>
      </c>
      <c r="E71">
        <v>2027</v>
      </c>
      <c r="F71">
        <v>0.99</v>
      </c>
      <c r="G71">
        <v>6212.1774539999997</v>
      </c>
      <c r="H71">
        <v>0</v>
      </c>
      <c r="I71">
        <v>1</v>
      </c>
      <c r="J71" s="2" t="str">
        <f t="shared" si="1"/>
        <v>RF_ATF2027</v>
      </c>
    </row>
    <row r="72" spans="1:10" x14ac:dyDescent="0.25">
      <c r="A72" t="s">
        <v>160</v>
      </c>
      <c r="B72" t="s">
        <v>6</v>
      </c>
      <c r="D72">
        <v>2027</v>
      </c>
      <c r="E72">
        <v>2028</v>
      </c>
      <c r="F72">
        <v>0.99</v>
      </c>
      <c r="G72">
        <v>6212.1774539999997</v>
      </c>
      <c r="H72">
        <v>0</v>
      </c>
      <c r="I72">
        <v>1</v>
      </c>
      <c r="J72" s="2" t="str">
        <f t="shared" si="1"/>
        <v>RF_ATF2027</v>
      </c>
    </row>
    <row r="73" spans="1:10" x14ac:dyDescent="0.25">
      <c r="A73" t="s">
        <v>160</v>
      </c>
      <c r="B73" t="s">
        <v>6</v>
      </c>
      <c r="D73">
        <v>2027</v>
      </c>
      <c r="E73">
        <v>2029</v>
      </c>
      <c r="F73">
        <v>0.99</v>
      </c>
      <c r="G73">
        <v>6212.1774539999997</v>
      </c>
      <c r="H73">
        <v>0</v>
      </c>
      <c r="I73">
        <v>1</v>
      </c>
      <c r="J73" s="2" t="str">
        <f t="shared" si="1"/>
        <v>RF_ATF2027</v>
      </c>
    </row>
    <row r="74" spans="1:10" x14ac:dyDescent="0.25">
      <c r="A74" t="s">
        <v>160</v>
      </c>
      <c r="B74" t="s">
        <v>6</v>
      </c>
      <c r="D74">
        <v>2027</v>
      </c>
      <c r="E74">
        <v>2030</v>
      </c>
      <c r="F74">
        <v>0.99</v>
      </c>
      <c r="G74">
        <v>6212.1774539999997</v>
      </c>
      <c r="H74">
        <v>0</v>
      </c>
      <c r="I74">
        <v>1</v>
      </c>
      <c r="J74" s="2" t="str">
        <f t="shared" si="1"/>
        <v>RF_ATF2027</v>
      </c>
    </row>
    <row r="75" spans="1:10" x14ac:dyDescent="0.25">
      <c r="A75" t="s">
        <v>160</v>
      </c>
      <c r="B75" t="s">
        <v>6</v>
      </c>
      <c r="D75">
        <v>2027</v>
      </c>
      <c r="E75">
        <v>2031</v>
      </c>
      <c r="F75">
        <v>0.99</v>
      </c>
      <c r="G75">
        <v>6212.1774539999997</v>
      </c>
      <c r="H75">
        <v>0</v>
      </c>
      <c r="I75">
        <v>1</v>
      </c>
      <c r="J75" s="2" t="str">
        <f t="shared" si="1"/>
        <v>RF_ATF2027</v>
      </c>
    </row>
    <row r="76" spans="1:10" x14ac:dyDescent="0.25">
      <c r="A76" t="s">
        <v>160</v>
      </c>
      <c r="B76" t="s">
        <v>6</v>
      </c>
      <c r="D76">
        <v>2027</v>
      </c>
      <c r="E76">
        <v>2032</v>
      </c>
      <c r="F76">
        <v>0.99</v>
      </c>
      <c r="G76">
        <v>6212.1774539999997</v>
      </c>
      <c r="H76">
        <v>0</v>
      </c>
      <c r="I76">
        <v>1</v>
      </c>
      <c r="J76" s="2" t="str">
        <f t="shared" si="1"/>
        <v>RF_ATF2027</v>
      </c>
    </row>
    <row r="77" spans="1:10" x14ac:dyDescent="0.25">
      <c r="A77" t="s">
        <v>160</v>
      </c>
      <c r="B77" t="s">
        <v>6</v>
      </c>
      <c r="D77">
        <v>2027</v>
      </c>
      <c r="E77">
        <v>2033</v>
      </c>
      <c r="F77">
        <v>0.99</v>
      </c>
      <c r="G77">
        <v>6212.1774539999997</v>
      </c>
      <c r="H77">
        <v>0</v>
      </c>
      <c r="I77">
        <v>1</v>
      </c>
      <c r="J77" s="2" t="str">
        <f t="shared" si="1"/>
        <v>RF_ATF2027</v>
      </c>
    </row>
    <row r="78" spans="1:10" x14ac:dyDescent="0.25">
      <c r="A78" t="s">
        <v>160</v>
      </c>
      <c r="B78" t="s">
        <v>6</v>
      </c>
      <c r="D78">
        <v>2027</v>
      </c>
      <c r="E78">
        <v>2034</v>
      </c>
      <c r="F78">
        <v>0.99</v>
      </c>
      <c r="G78">
        <v>6212.1774539999997</v>
      </c>
      <c r="H78">
        <v>0</v>
      </c>
      <c r="I78">
        <v>1</v>
      </c>
      <c r="J78" s="2" t="str">
        <f t="shared" si="1"/>
        <v>RF_ATF2027</v>
      </c>
    </row>
    <row r="79" spans="1:10" x14ac:dyDescent="0.25">
      <c r="A79" t="s">
        <v>160</v>
      </c>
      <c r="B79" t="s">
        <v>6</v>
      </c>
      <c r="D79">
        <v>2027</v>
      </c>
      <c r="E79">
        <v>2035</v>
      </c>
      <c r="F79">
        <v>0.99</v>
      </c>
      <c r="G79">
        <v>6212.1774539999997</v>
      </c>
      <c r="H79">
        <v>0</v>
      </c>
      <c r="I79">
        <v>1</v>
      </c>
      <c r="J79" s="2" t="str">
        <f t="shared" si="1"/>
        <v>RF_ATF2027</v>
      </c>
    </row>
    <row r="80" spans="1:10" x14ac:dyDescent="0.25">
      <c r="A80" t="s">
        <v>160</v>
      </c>
      <c r="B80" t="s">
        <v>6</v>
      </c>
      <c r="D80">
        <v>2027</v>
      </c>
      <c r="E80">
        <v>2036</v>
      </c>
      <c r="F80">
        <v>0.99</v>
      </c>
      <c r="G80">
        <v>6212.1774539999997</v>
      </c>
      <c r="H80">
        <v>0</v>
      </c>
      <c r="I80">
        <v>1</v>
      </c>
      <c r="J80" s="2" t="str">
        <f t="shared" si="1"/>
        <v>RF_ATF2027</v>
      </c>
    </row>
    <row r="81" spans="1:10" x14ac:dyDescent="0.25">
      <c r="A81" t="s">
        <v>160</v>
      </c>
      <c r="B81" t="s">
        <v>6</v>
      </c>
      <c r="D81">
        <v>2027</v>
      </c>
      <c r="E81">
        <v>2037</v>
      </c>
      <c r="F81">
        <v>0.99</v>
      </c>
      <c r="G81">
        <v>6212.1774539999997</v>
      </c>
      <c r="H81">
        <v>0</v>
      </c>
      <c r="I81">
        <v>1</v>
      </c>
      <c r="J81" s="2" t="str">
        <f t="shared" si="1"/>
        <v>RF_ATF2027</v>
      </c>
    </row>
    <row r="82" spans="1:10" x14ac:dyDescent="0.25">
      <c r="A82" t="s">
        <v>160</v>
      </c>
      <c r="B82" t="s">
        <v>6</v>
      </c>
      <c r="D82">
        <v>2027</v>
      </c>
      <c r="E82">
        <v>2038</v>
      </c>
      <c r="F82">
        <v>0.99</v>
      </c>
      <c r="G82">
        <v>6212.1774539999997</v>
      </c>
      <c r="H82">
        <v>0</v>
      </c>
      <c r="I82">
        <v>1</v>
      </c>
      <c r="J82" s="2" t="str">
        <f t="shared" si="1"/>
        <v>RF_ATF2027</v>
      </c>
    </row>
    <row r="83" spans="1:10" x14ac:dyDescent="0.25">
      <c r="A83" t="s">
        <v>160</v>
      </c>
      <c r="B83" t="s">
        <v>6</v>
      </c>
      <c r="D83">
        <v>2027</v>
      </c>
      <c r="E83">
        <v>2039</v>
      </c>
      <c r="F83">
        <v>0.99</v>
      </c>
      <c r="G83">
        <v>6212.1774539999997</v>
      </c>
      <c r="H83">
        <v>0</v>
      </c>
      <c r="I83">
        <v>1</v>
      </c>
      <c r="J83" s="2" t="str">
        <f t="shared" si="1"/>
        <v>RF_ATF2027</v>
      </c>
    </row>
    <row r="84" spans="1:10" x14ac:dyDescent="0.25">
      <c r="A84" t="s">
        <v>160</v>
      </c>
      <c r="B84" t="s">
        <v>6</v>
      </c>
      <c r="D84">
        <v>2027</v>
      </c>
      <c r="E84">
        <v>2040</v>
      </c>
      <c r="F84">
        <v>0.99</v>
      </c>
      <c r="G84">
        <v>6212.1774539999997</v>
      </c>
      <c r="H84">
        <v>0</v>
      </c>
      <c r="I84">
        <v>1</v>
      </c>
      <c r="J84" s="2" t="str">
        <f t="shared" si="1"/>
        <v>RF_ATF2027</v>
      </c>
    </row>
    <row r="85" spans="1:10" x14ac:dyDescent="0.25">
      <c r="A85" t="s">
        <v>160</v>
      </c>
      <c r="B85" t="s">
        <v>6</v>
      </c>
      <c r="D85">
        <v>2027</v>
      </c>
      <c r="E85">
        <v>2041</v>
      </c>
      <c r="F85">
        <v>0.99</v>
      </c>
      <c r="G85">
        <v>6212.1774539999997</v>
      </c>
      <c r="H85">
        <v>0</v>
      </c>
      <c r="I85">
        <v>1</v>
      </c>
      <c r="J85" s="2" t="str">
        <f t="shared" si="1"/>
        <v>RF_ATF2027</v>
      </c>
    </row>
    <row r="86" spans="1:10" x14ac:dyDescent="0.25">
      <c r="A86" t="s">
        <v>160</v>
      </c>
      <c r="B86" t="s">
        <v>6</v>
      </c>
      <c r="D86">
        <v>2028</v>
      </c>
      <c r="E86">
        <v>2028</v>
      </c>
      <c r="F86">
        <v>0.99</v>
      </c>
      <c r="G86">
        <v>6212.1774539999997</v>
      </c>
      <c r="H86">
        <v>0</v>
      </c>
      <c r="I86">
        <v>1</v>
      </c>
      <c r="J86" s="2" t="str">
        <f t="shared" si="1"/>
        <v>RF_ATF2028</v>
      </c>
    </row>
    <row r="87" spans="1:10" x14ac:dyDescent="0.25">
      <c r="A87" t="s">
        <v>160</v>
      </c>
      <c r="B87" t="s">
        <v>6</v>
      </c>
      <c r="D87">
        <v>2028</v>
      </c>
      <c r="E87">
        <v>2029</v>
      </c>
      <c r="F87">
        <v>0.99</v>
      </c>
      <c r="G87">
        <v>6212.1774539999997</v>
      </c>
      <c r="H87">
        <v>0</v>
      </c>
      <c r="I87">
        <v>1</v>
      </c>
      <c r="J87" s="2" t="str">
        <f t="shared" si="1"/>
        <v>RF_ATF2028</v>
      </c>
    </row>
    <row r="88" spans="1:10" x14ac:dyDescent="0.25">
      <c r="A88" t="s">
        <v>160</v>
      </c>
      <c r="B88" t="s">
        <v>6</v>
      </c>
      <c r="D88">
        <v>2028</v>
      </c>
      <c r="E88">
        <v>2030</v>
      </c>
      <c r="F88">
        <v>0.99</v>
      </c>
      <c r="G88">
        <v>6212.1774539999997</v>
      </c>
      <c r="H88">
        <v>0</v>
      </c>
      <c r="I88">
        <v>1</v>
      </c>
      <c r="J88" s="2" t="str">
        <f t="shared" si="1"/>
        <v>RF_ATF2028</v>
      </c>
    </row>
    <row r="89" spans="1:10" x14ac:dyDescent="0.25">
      <c r="A89" t="s">
        <v>160</v>
      </c>
      <c r="B89" t="s">
        <v>6</v>
      </c>
      <c r="D89">
        <v>2028</v>
      </c>
      <c r="E89">
        <v>2031</v>
      </c>
      <c r="F89">
        <v>0.99</v>
      </c>
      <c r="G89">
        <v>6212.1774539999997</v>
      </c>
      <c r="H89">
        <v>0</v>
      </c>
      <c r="I89">
        <v>1</v>
      </c>
      <c r="J89" s="2" t="str">
        <f t="shared" si="1"/>
        <v>RF_ATF2028</v>
      </c>
    </row>
    <row r="90" spans="1:10" x14ac:dyDescent="0.25">
      <c r="A90" t="s">
        <v>160</v>
      </c>
      <c r="B90" t="s">
        <v>6</v>
      </c>
      <c r="D90">
        <v>2028</v>
      </c>
      <c r="E90">
        <v>2032</v>
      </c>
      <c r="F90">
        <v>0.99</v>
      </c>
      <c r="G90">
        <v>6212.1774539999997</v>
      </c>
      <c r="H90">
        <v>0</v>
      </c>
      <c r="I90">
        <v>1</v>
      </c>
      <c r="J90" s="2" t="str">
        <f t="shared" si="1"/>
        <v>RF_ATF2028</v>
      </c>
    </row>
    <row r="91" spans="1:10" x14ac:dyDescent="0.25">
      <c r="A91" t="s">
        <v>160</v>
      </c>
      <c r="B91" t="s">
        <v>6</v>
      </c>
      <c r="D91">
        <v>2028</v>
      </c>
      <c r="E91">
        <v>2033</v>
      </c>
      <c r="F91">
        <v>0.99</v>
      </c>
      <c r="G91">
        <v>6212.1774539999997</v>
      </c>
      <c r="H91">
        <v>0</v>
      </c>
      <c r="I91">
        <v>1</v>
      </c>
      <c r="J91" s="2" t="str">
        <f t="shared" si="1"/>
        <v>RF_ATF2028</v>
      </c>
    </row>
    <row r="92" spans="1:10" x14ac:dyDescent="0.25">
      <c r="A92" t="s">
        <v>160</v>
      </c>
      <c r="B92" t="s">
        <v>6</v>
      </c>
      <c r="D92">
        <v>2028</v>
      </c>
      <c r="E92">
        <v>2034</v>
      </c>
      <c r="F92">
        <v>0.99</v>
      </c>
      <c r="G92">
        <v>6212.1774539999997</v>
      </c>
      <c r="H92">
        <v>0</v>
      </c>
      <c r="I92">
        <v>1</v>
      </c>
      <c r="J92" s="2" t="str">
        <f t="shared" si="1"/>
        <v>RF_ATF2028</v>
      </c>
    </row>
    <row r="93" spans="1:10" x14ac:dyDescent="0.25">
      <c r="A93" t="s">
        <v>160</v>
      </c>
      <c r="B93" t="s">
        <v>6</v>
      </c>
      <c r="D93">
        <v>2028</v>
      </c>
      <c r="E93">
        <v>2035</v>
      </c>
      <c r="F93">
        <v>0.99</v>
      </c>
      <c r="G93">
        <v>6212.1774539999997</v>
      </c>
      <c r="H93">
        <v>0</v>
      </c>
      <c r="I93">
        <v>1</v>
      </c>
      <c r="J93" s="2" t="str">
        <f t="shared" si="1"/>
        <v>RF_ATF2028</v>
      </c>
    </row>
    <row r="94" spans="1:10" x14ac:dyDescent="0.25">
      <c r="A94" t="s">
        <v>160</v>
      </c>
      <c r="B94" t="s">
        <v>6</v>
      </c>
      <c r="D94">
        <v>2028</v>
      </c>
      <c r="E94">
        <v>2036</v>
      </c>
      <c r="F94">
        <v>0.99</v>
      </c>
      <c r="G94">
        <v>6212.1774539999997</v>
      </c>
      <c r="H94">
        <v>0</v>
      </c>
      <c r="I94">
        <v>1</v>
      </c>
      <c r="J94" s="2" t="str">
        <f t="shared" si="1"/>
        <v>RF_ATF2028</v>
      </c>
    </row>
    <row r="95" spans="1:10" x14ac:dyDescent="0.25">
      <c r="A95" t="s">
        <v>160</v>
      </c>
      <c r="B95" t="s">
        <v>6</v>
      </c>
      <c r="D95">
        <v>2028</v>
      </c>
      <c r="E95">
        <v>2037</v>
      </c>
      <c r="F95">
        <v>0.99</v>
      </c>
      <c r="G95">
        <v>6212.1774539999997</v>
      </c>
      <c r="H95">
        <v>0</v>
      </c>
      <c r="I95">
        <v>1</v>
      </c>
      <c r="J95" s="2" t="str">
        <f t="shared" si="1"/>
        <v>RF_ATF2028</v>
      </c>
    </row>
    <row r="96" spans="1:10" x14ac:dyDescent="0.25">
      <c r="A96" t="s">
        <v>160</v>
      </c>
      <c r="B96" t="s">
        <v>6</v>
      </c>
      <c r="D96">
        <v>2028</v>
      </c>
      <c r="E96">
        <v>2038</v>
      </c>
      <c r="F96">
        <v>0.99</v>
      </c>
      <c r="G96">
        <v>6212.1774539999997</v>
      </c>
      <c r="H96">
        <v>0</v>
      </c>
      <c r="I96">
        <v>1</v>
      </c>
      <c r="J96" s="2" t="str">
        <f t="shared" si="1"/>
        <v>RF_ATF2028</v>
      </c>
    </row>
    <row r="97" spans="1:10" x14ac:dyDescent="0.25">
      <c r="A97" t="s">
        <v>160</v>
      </c>
      <c r="B97" t="s">
        <v>6</v>
      </c>
      <c r="D97">
        <v>2028</v>
      </c>
      <c r="E97">
        <v>2039</v>
      </c>
      <c r="F97">
        <v>0.99</v>
      </c>
      <c r="G97">
        <v>6212.1774539999997</v>
      </c>
      <c r="H97">
        <v>0</v>
      </c>
      <c r="I97">
        <v>1</v>
      </c>
      <c r="J97" s="2" t="str">
        <f t="shared" si="1"/>
        <v>RF_ATF2028</v>
      </c>
    </row>
    <row r="98" spans="1:10" x14ac:dyDescent="0.25">
      <c r="A98" t="s">
        <v>160</v>
      </c>
      <c r="B98" t="s">
        <v>6</v>
      </c>
      <c r="D98">
        <v>2028</v>
      </c>
      <c r="E98">
        <v>2040</v>
      </c>
      <c r="F98">
        <v>0.99</v>
      </c>
      <c r="G98">
        <v>6212.1774539999997</v>
      </c>
      <c r="H98">
        <v>0</v>
      </c>
      <c r="I98">
        <v>1</v>
      </c>
      <c r="J98" s="2" t="str">
        <f t="shared" si="1"/>
        <v>RF_ATF2028</v>
      </c>
    </row>
    <row r="99" spans="1:10" x14ac:dyDescent="0.25">
      <c r="A99" t="s">
        <v>160</v>
      </c>
      <c r="B99" t="s">
        <v>6</v>
      </c>
      <c r="D99">
        <v>2028</v>
      </c>
      <c r="E99">
        <v>2041</v>
      </c>
      <c r="F99">
        <v>0.99</v>
      </c>
      <c r="G99">
        <v>6212.1774539999997</v>
      </c>
      <c r="H99">
        <v>0</v>
      </c>
      <c r="I99">
        <v>1</v>
      </c>
      <c r="J99" s="2" t="str">
        <f t="shared" si="1"/>
        <v>RF_ATF2028</v>
      </c>
    </row>
    <row r="100" spans="1:10" x14ac:dyDescent="0.25">
      <c r="A100" t="s">
        <v>160</v>
      </c>
      <c r="B100" t="s">
        <v>6</v>
      </c>
      <c r="D100">
        <v>2029</v>
      </c>
      <c r="E100">
        <v>2029</v>
      </c>
      <c r="F100">
        <v>0.99</v>
      </c>
      <c r="G100">
        <v>6212.1774539999997</v>
      </c>
      <c r="H100">
        <v>0</v>
      </c>
      <c r="I100">
        <v>1</v>
      </c>
      <c r="J100" s="2" t="str">
        <f t="shared" si="1"/>
        <v>RF_ATF2029</v>
      </c>
    </row>
    <row r="101" spans="1:10" x14ac:dyDescent="0.25">
      <c r="A101" t="s">
        <v>160</v>
      </c>
      <c r="B101" t="s">
        <v>6</v>
      </c>
      <c r="D101">
        <v>2029</v>
      </c>
      <c r="E101">
        <v>2030</v>
      </c>
      <c r="F101">
        <v>0.99</v>
      </c>
      <c r="G101">
        <v>6212.1774539999997</v>
      </c>
      <c r="H101">
        <v>0</v>
      </c>
      <c r="I101">
        <v>1</v>
      </c>
      <c r="J101" s="2" t="str">
        <f t="shared" si="1"/>
        <v>RF_ATF2029</v>
      </c>
    </row>
    <row r="102" spans="1:10" x14ac:dyDescent="0.25">
      <c r="A102" t="s">
        <v>160</v>
      </c>
      <c r="B102" t="s">
        <v>6</v>
      </c>
      <c r="D102">
        <v>2029</v>
      </c>
      <c r="E102">
        <v>2031</v>
      </c>
      <c r="F102">
        <v>0.99</v>
      </c>
      <c r="G102">
        <v>6212.1774539999997</v>
      </c>
      <c r="H102">
        <v>0</v>
      </c>
      <c r="I102">
        <v>1</v>
      </c>
      <c r="J102" s="2" t="str">
        <f t="shared" si="1"/>
        <v>RF_ATF2029</v>
      </c>
    </row>
    <row r="103" spans="1:10" x14ac:dyDescent="0.25">
      <c r="A103" t="s">
        <v>160</v>
      </c>
      <c r="B103" t="s">
        <v>6</v>
      </c>
      <c r="D103">
        <v>2029</v>
      </c>
      <c r="E103">
        <v>2032</v>
      </c>
      <c r="F103">
        <v>0.99</v>
      </c>
      <c r="G103">
        <v>6212.1774539999997</v>
      </c>
      <c r="H103">
        <v>0</v>
      </c>
      <c r="I103">
        <v>1</v>
      </c>
      <c r="J103" s="2" t="str">
        <f t="shared" si="1"/>
        <v>RF_ATF2029</v>
      </c>
    </row>
    <row r="104" spans="1:10" x14ac:dyDescent="0.25">
      <c r="A104" t="s">
        <v>160</v>
      </c>
      <c r="B104" t="s">
        <v>6</v>
      </c>
      <c r="D104">
        <v>2029</v>
      </c>
      <c r="E104">
        <v>2033</v>
      </c>
      <c r="F104">
        <v>0.99</v>
      </c>
      <c r="G104">
        <v>6212.1774539999997</v>
      </c>
      <c r="H104">
        <v>0</v>
      </c>
      <c r="I104">
        <v>1</v>
      </c>
      <c r="J104" s="2" t="str">
        <f t="shared" si="1"/>
        <v>RF_ATF2029</v>
      </c>
    </row>
    <row r="105" spans="1:10" x14ac:dyDescent="0.25">
      <c r="A105" t="s">
        <v>160</v>
      </c>
      <c r="B105" t="s">
        <v>6</v>
      </c>
      <c r="D105">
        <v>2029</v>
      </c>
      <c r="E105">
        <v>2034</v>
      </c>
      <c r="F105">
        <v>0.99</v>
      </c>
      <c r="G105">
        <v>6212.1774539999997</v>
      </c>
      <c r="H105">
        <v>0</v>
      </c>
      <c r="I105">
        <v>1</v>
      </c>
      <c r="J105" s="2" t="str">
        <f t="shared" si="1"/>
        <v>RF_ATF2029</v>
      </c>
    </row>
    <row r="106" spans="1:10" x14ac:dyDescent="0.25">
      <c r="A106" t="s">
        <v>160</v>
      </c>
      <c r="B106" t="s">
        <v>6</v>
      </c>
      <c r="D106">
        <v>2029</v>
      </c>
      <c r="E106">
        <v>2035</v>
      </c>
      <c r="F106">
        <v>0.99</v>
      </c>
      <c r="G106">
        <v>6212.1774539999997</v>
      </c>
      <c r="H106">
        <v>0</v>
      </c>
      <c r="I106">
        <v>1</v>
      </c>
      <c r="J106" s="2" t="str">
        <f t="shared" si="1"/>
        <v>RF_ATF2029</v>
      </c>
    </row>
    <row r="107" spans="1:10" x14ac:dyDescent="0.25">
      <c r="A107" t="s">
        <v>160</v>
      </c>
      <c r="B107" t="s">
        <v>6</v>
      </c>
      <c r="D107">
        <v>2029</v>
      </c>
      <c r="E107">
        <v>2036</v>
      </c>
      <c r="F107">
        <v>0.99</v>
      </c>
      <c r="G107">
        <v>6212.1774539999997</v>
      </c>
      <c r="H107">
        <v>0</v>
      </c>
      <c r="I107">
        <v>1</v>
      </c>
      <c r="J107" s="2" t="str">
        <f t="shared" si="1"/>
        <v>RF_ATF2029</v>
      </c>
    </row>
    <row r="108" spans="1:10" x14ac:dyDescent="0.25">
      <c r="A108" t="s">
        <v>160</v>
      </c>
      <c r="B108" t="s">
        <v>6</v>
      </c>
      <c r="D108">
        <v>2029</v>
      </c>
      <c r="E108">
        <v>2037</v>
      </c>
      <c r="F108">
        <v>0.99</v>
      </c>
      <c r="G108">
        <v>6212.1774539999997</v>
      </c>
      <c r="H108">
        <v>0</v>
      </c>
      <c r="I108">
        <v>1</v>
      </c>
      <c r="J108" s="2" t="str">
        <f t="shared" si="1"/>
        <v>RF_ATF2029</v>
      </c>
    </row>
    <row r="109" spans="1:10" x14ac:dyDescent="0.25">
      <c r="A109" t="s">
        <v>160</v>
      </c>
      <c r="B109" t="s">
        <v>6</v>
      </c>
      <c r="D109">
        <v>2029</v>
      </c>
      <c r="E109">
        <v>2038</v>
      </c>
      <c r="F109">
        <v>0.99</v>
      </c>
      <c r="G109">
        <v>6212.1774539999997</v>
      </c>
      <c r="H109">
        <v>0</v>
      </c>
      <c r="I109">
        <v>1</v>
      </c>
      <c r="J109" s="2" t="str">
        <f t="shared" si="1"/>
        <v>RF_ATF2029</v>
      </c>
    </row>
    <row r="110" spans="1:10" x14ac:dyDescent="0.25">
      <c r="A110" t="s">
        <v>160</v>
      </c>
      <c r="B110" t="s">
        <v>6</v>
      </c>
      <c r="D110">
        <v>2029</v>
      </c>
      <c r="E110">
        <v>2039</v>
      </c>
      <c r="F110">
        <v>0.99</v>
      </c>
      <c r="G110">
        <v>6212.1774539999997</v>
      </c>
      <c r="H110">
        <v>0</v>
      </c>
      <c r="I110">
        <v>1</v>
      </c>
      <c r="J110" s="2" t="str">
        <f t="shared" si="1"/>
        <v>RF_ATF2029</v>
      </c>
    </row>
    <row r="111" spans="1:10" x14ac:dyDescent="0.25">
      <c r="A111" t="s">
        <v>160</v>
      </c>
      <c r="B111" t="s">
        <v>6</v>
      </c>
      <c r="D111">
        <v>2029</v>
      </c>
      <c r="E111">
        <v>2040</v>
      </c>
      <c r="F111">
        <v>0.99</v>
      </c>
      <c r="G111">
        <v>6212.1774539999997</v>
      </c>
      <c r="H111">
        <v>0</v>
      </c>
      <c r="I111">
        <v>1</v>
      </c>
      <c r="J111" s="2" t="str">
        <f t="shared" si="1"/>
        <v>RF_ATF2029</v>
      </c>
    </row>
    <row r="112" spans="1:10" x14ac:dyDescent="0.25">
      <c r="A112" t="s">
        <v>160</v>
      </c>
      <c r="B112" t="s">
        <v>6</v>
      </c>
      <c r="D112">
        <v>2029</v>
      </c>
      <c r="E112">
        <v>2041</v>
      </c>
      <c r="F112">
        <v>0.99</v>
      </c>
      <c r="G112">
        <v>6212.1774539999997</v>
      </c>
      <c r="H112">
        <v>0</v>
      </c>
      <c r="I112">
        <v>1</v>
      </c>
      <c r="J112" s="2" t="str">
        <f t="shared" si="1"/>
        <v>RF_ATF2029</v>
      </c>
    </row>
    <row r="113" spans="1:10" x14ac:dyDescent="0.25">
      <c r="A113" t="s">
        <v>160</v>
      </c>
      <c r="B113" t="s">
        <v>6</v>
      </c>
      <c r="D113">
        <v>2030</v>
      </c>
      <c r="E113">
        <v>2030</v>
      </c>
      <c r="F113">
        <v>0.99</v>
      </c>
      <c r="G113">
        <v>6212.1774539999997</v>
      </c>
      <c r="H113">
        <v>0</v>
      </c>
      <c r="I113">
        <v>1</v>
      </c>
      <c r="J113" s="2" t="str">
        <f t="shared" si="1"/>
        <v>RF_ATF2030</v>
      </c>
    </row>
    <row r="114" spans="1:10" x14ac:dyDescent="0.25">
      <c r="A114" t="s">
        <v>160</v>
      </c>
      <c r="B114" t="s">
        <v>6</v>
      </c>
      <c r="D114">
        <v>2030</v>
      </c>
      <c r="E114">
        <v>2031</v>
      </c>
      <c r="F114">
        <v>0.99</v>
      </c>
      <c r="G114">
        <v>6212.1774539999997</v>
      </c>
      <c r="H114">
        <v>0</v>
      </c>
      <c r="I114">
        <v>1</v>
      </c>
      <c r="J114" s="2" t="str">
        <f t="shared" si="1"/>
        <v>RF_ATF2030</v>
      </c>
    </row>
    <row r="115" spans="1:10" x14ac:dyDescent="0.25">
      <c r="A115" t="s">
        <v>160</v>
      </c>
      <c r="B115" t="s">
        <v>6</v>
      </c>
      <c r="D115">
        <v>2030</v>
      </c>
      <c r="E115">
        <v>2032</v>
      </c>
      <c r="F115">
        <v>0.99</v>
      </c>
      <c r="G115">
        <v>6212.1774539999997</v>
      </c>
      <c r="H115">
        <v>0</v>
      </c>
      <c r="I115">
        <v>1</v>
      </c>
      <c r="J115" s="2" t="str">
        <f t="shared" si="1"/>
        <v>RF_ATF2030</v>
      </c>
    </row>
    <row r="116" spans="1:10" x14ac:dyDescent="0.25">
      <c r="A116" t="s">
        <v>160</v>
      </c>
      <c r="B116" t="s">
        <v>6</v>
      </c>
      <c r="D116">
        <v>2030</v>
      </c>
      <c r="E116">
        <v>2033</v>
      </c>
      <c r="F116">
        <v>0.99</v>
      </c>
      <c r="G116">
        <v>6212.1774539999997</v>
      </c>
      <c r="H116">
        <v>0</v>
      </c>
      <c r="I116">
        <v>1</v>
      </c>
      <c r="J116" s="2" t="str">
        <f t="shared" si="1"/>
        <v>RF_ATF2030</v>
      </c>
    </row>
    <row r="117" spans="1:10" x14ac:dyDescent="0.25">
      <c r="A117" t="s">
        <v>160</v>
      </c>
      <c r="B117" t="s">
        <v>6</v>
      </c>
      <c r="D117">
        <v>2030</v>
      </c>
      <c r="E117">
        <v>2034</v>
      </c>
      <c r="F117">
        <v>0.99</v>
      </c>
      <c r="G117">
        <v>6212.1774539999997</v>
      </c>
      <c r="H117">
        <v>0</v>
      </c>
      <c r="I117">
        <v>1</v>
      </c>
      <c r="J117" s="2" t="str">
        <f t="shared" si="1"/>
        <v>RF_ATF2030</v>
      </c>
    </row>
    <row r="118" spans="1:10" x14ac:dyDescent="0.25">
      <c r="A118" t="s">
        <v>160</v>
      </c>
      <c r="B118" t="s">
        <v>6</v>
      </c>
      <c r="D118">
        <v>2030</v>
      </c>
      <c r="E118">
        <v>2035</v>
      </c>
      <c r="F118">
        <v>0.99</v>
      </c>
      <c r="G118">
        <v>6212.1774539999997</v>
      </c>
      <c r="H118">
        <v>0</v>
      </c>
      <c r="I118">
        <v>1</v>
      </c>
      <c r="J118" s="2" t="str">
        <f t="shared" si="1"/>
        <v>RF_ATF2030</v>
      </c>
    </row>
    <row r="119" spans="1:10" x14ac:dyDescent="0.25">
      <c r="A119" t="s">
        <v>160</v>
      </c>
      <c r="B119" t="s">
        <v>6</v>
      </c>
      <c r="D119">
        <v>2030</v>
      </c>
      <c r="E119">
        <v>2036</v>
      </c>
      <c r="F119">
        <v>0.99</v>
      </c>
      <c r="G119">
        <v>6212.1774539999997</v>
      </c>
      <c r="H119">
        <v>0</v>
      </c>
      <c r="I119">
        <v>1</v>
      </c>
      <c r="J119" s="2" t="str">
        <f t="shared" si="1"/>
        <v>RF_ATF2030</v>
      </c>
    </row>
    <row r="120" spans="1:10" x14ac:dyDescent="0.25">
      <c r="A120" t="s">
        <v>160</v>
      </c>
      <c r="B120" t="s">
        <v>6</v>
      </c>
      <c r="D120">
        <v>2030</v>
      </c>
      <c r="E120">
        <v>2037</v>
      </c>
      <c r="F120">
        <v>0.99</v>
      </c>
      <c r="G120">
        <v>6212.1774539999997</v>
      </c>
      <c r="H120">
        <v>0</v>
      </c>
      <c r="I120">
        <v>1</v>
      </c>
      <c r="J120" s="2" t="str">
        <f t="shared" si="1"/>
        <v>RF_ATF2030</v>
      </c>
    </row>
    <row r="121" spans="1:10" x14ac:dyDescent="0.25">
      <c r="A121" t="s">
        <v>160</v>
      </c>
      <c r="B121" t="s">
        <v>6</v>
      </c>
      <c r="D121">
        <v>2030</v>
      </c>
      <c r="E121">
        <v>2038</v>
      </c>
      <c r="F121">
        <v>0.99</v>
      </c>
      <c r="G121">
        <v>6212.1774539999997</v>
      </c>
      <c r="H121">
        <v>0</v>
      </c>
      <c r="I121">
        <v>1</v>
      </c>
      <c r="J121" s="2" t="str">
        <f t="shared" si="1"/>
        <v>RF_ATF2030</v>
      </c>
    </row>
    <row r="122" spans="1:10" x14ac:dyDescent="0.25">
      <c r="A122" t="s">
        <v>160</v>
      </c>
      <c r="B122" t="s">
        <v>6</v>
      </c>
      <c r="D122">
        <v>2030</v>
      </c>
      <c r="E122">
        <v>2039</v>
      </c>
      <c r="F122">
        <v>0.99</v>
      </c>
      <c r="G122">
        <v>6212.1774539999997</v>
      </c>
      <c r="H122">
        <v>0</v>
      </c>
      <c r="I122">
        <v>1</v>
      </c>
      <c r="J122" s="2" t="str">
        <f t="shared" si="1"/>
        <v>RF_ATF2030</v>
      </c>
    </row>
    <row r="123" spans="1:10" x14ac:dyDescent="0.25">
      <c r="A123" t="s">
        <v>160</v>
      </c>
      <c r="B123" t="s">
        <v>6</v>
      </c>
      <c r="D123">
        <v>2030</v>
      </c>
      <c r="E123">
        <v>2040</v>
      </c>
      <c r="F123">
        <v>0.99</v>
      </c>
      <c r="G123">
        <v>6212.1774539999997</v>
      </c>
      <c r="H123">
        <v>0</v>
      </c>
      <c r="I123">
        <v>1</v>
      </c>
      <c r="J123" s="2" t="str">
        <f t="shared" si="1"/>
        <v>RF_ATF2030</v>
      </c>
    </row>
    <row r="124" spans="1:10" x14ac:dyDescent="0.25">
      <c r="A124" t="s">
        <v>160</v>
      </c>
      <c r="B124" t="s">
        <v>6</v>
      </c>
      <c r="D124">
        <v>2030</v>
      </c>
      <c r="E124">
        <v>2041</v>
      </c>
      <c r="F124">
        <v>0.99</v>
      </c>
      <c r="G124">
        <v>6212.1774539999997</v>
      </c>
      <c r="H124">
        <v>0</v>
      </c>
      <c r="I124">
        <v>1</v>
      </c>
      <c r="J124" s="2" t="str">
        <f t="shared" si="1"/>
        <v>RF_ATF2030</v>
      </c>
    </row>
    <row r="125" spans="1:10" x14ac:dyDescent="0.25">
      <c r="A125" t="s">
        <v>160</v>
      </c>
      <c r="B125" t="s">
        <v>6</v>
      </c>
      <c r="D125">
        <v>2031</v>
      </c>
      <c r="E125">
        <v>2031</v>
      </c>
      <c r="F125">
        <v>0.99</v>
      </c>
      <c r="G125">
        <v>6212.1774539999997</v>
      </c>
      <c r="H125">
        <v>0</v>
      </c>
      <c r="I125">
        <v>1</v>
      </c>
      <c r="J125" s="2" t="str">
        <f t="shared" si="1"/>
        <v>RF_ATF2031</v>
      </c>
    </row>
    <row r="126" spans="1:10" x14ac:dyDescent="0.25">
      <c r="A126" t="s">
        <v>160</v>
      </c>
      <c r="B126" t="s">
        <v>6</v>
      </c>
      <c r="D126">
        <v>2031</v>
      </c>
      <c r="E126">
        <v>2032</v>
      </c>
      <c r="F126">
        <v>0.99</v>
      </c>
      <c r="G126">
        <v>6212.1774539999997</v>
      </c>
      <c r="H126">
        <v>0</v>
      </c>
      <c r="I126">
        <v>1</v>
      </c>
      <c r="J126" s="2" t="str">
        <f t="shared" si="1"/>
        <v>RF_ATF2031</v>
      </c>
    </row>
    <row r="127" spans="1:10" x14ac:dyDescent="0.25">
      <c r="A127" t="s">
        <v>160</v>
      </c>
      <c r="B127" t="s">
        <v>6</v>
      </c>
      <c r="D127">
        <v>2031</v>
      </c>
      <c r="E127">
        <v>2033</v>
      </c>
      <c r="F127">
        <v>0.99</v>
      </c>
      <c r="G127">
        <v>6212.1774539999997</v>
      </c>
      <c r="H127">
        <v>0</v>
      </c>
      <c r="I127">
        <v>1</v>
      </c>
      <c r="J127" s="2" t="str">
        <f t="shared" si="1"/>
        <v>RF_ATF2031</v>
      </c>
    </row>
    <row r="128" spans="1:10" x14ac:dyDescent="0.25">
      <c r="A128" t="s">
        <v>160</v>
      </c>
      <c r="B128" t="s">
        <v>6</v>
      </c>
      <c r="D128">
        <v>2031</v>
      </c>
      <c r="E128">
        <v>2034</v>
      </c>
      <c r="F128">
        <v>0.99</v>
      </c>
      <c r="G128">
        <v>6212.1774539999997</v>
      </c>
      <c r="H128">
        <v>0</v>
      </c>
      <c r="I128">
        <v>1</v>
      </c>
      <c r="J128" s="2" t="str">
        <f t="shared" si="1"/>
        <v>RF_ATF2031</v>
      </c>
    </row>
    <row r="129" spans="1:10" x14ac:dyDescent="0.25">
      <c r="A129" t="s">
        <v>160</v>
      </c>
      <c r="B129" t="s">
        <v>6</v>
      </c>
      <c r="D129">
        <v>2031</v>
      </c>
      <c r="E129">
        <v>2035</v>
      </c>
      <c r="F129">
        <v>0.99</v>
      </c>
      <c r="G129">
        <v>6212.1774539999997</v>
      </c>
      <c r="H129">
        <v>0</v>
      </c>
      <c r="I129">
        <v>1</v>
      </c>
      <c r="J129" s="2" t="str">
        <f t="shared" si="1"/>
        <v>RF_ATF2031</v>
      </c>
    </row>
    <row r="130" spans="1:10" x14ac:dyDescent="0.25">
      <c r="A130" t="s">
        <v>160</v>
      </c>
      <c r="B130" t="s">
        <v>6</v>
      </c>
      <c r="D130">
        <v>2031</v>
      </c>
      <c r="E130">
        <v>2036</v>
      </c>
      <c r="F130">
        <v>0.99</v>
      </c>
      <c r="G130">
        <v>6212.1774539999997</v>
      </c>
      <c r="H130">
        <v>0</v>
      </c>
      <c r="I130">
        <v>1</v>
      </c>
      <c r="J130" s="2" t="str">
        <f t="shared" si="1"/>
        <v>RF_ATF2031</v>
      </c>
    </row>
    <row r="131" spans="1:10" x14ac:dyDescent="0.25">
      <c r="A131" t="s">
        <v>160</v>
      </c>
      <c r="B131" t="s">
        <v>6</v>
      </c>
      <c r="D131">
        <v>2031</v>
      </c>
      <c r="E131">
        <v>2037</v>
      </c>
      <c r="F131">
        <v>0.99</v>
      </c>
      <c r="G131">
        <v>6212.1774539999997</v>
      </c>
      <c r="H131">
        <v>0</v>
      </c>
      <c r="I131">
        <v>1</v>
      </c>
      <c r="J131" s="2" t="str">
        <f t="shared" ref="J131:J194" si="2">_xlfn.CONCAT(A131,C131,D131)</f>
        <v>RF_ATF2031</v>
      </c>
    </row>
    <row r="132" spans="1:10" x14ac:dyDescent="0.25">
      <c r="A132" t="s">
        <v>160</v>
      </c>
      <c r="B132" t="s">
        <v>6</v>
      </c>
      <c r="D132">
        <v>2031</v>
      </c>
      <c r="E132">
        <v>2038</v>
      </c>
      <c r="F132">
        <v>0.99</v>
      </c>
      <c r="G132">
        <v>6212.1774539999997</v>
      </c>
      <c r="H132">
        <v>0</v>
      </c>
      <c r="I132">
        <v>1</v>
      </c>
      <c r="J132" s="2" t="str">
        <f t="shared" si="2"/>
        <v>RF_ATF2031</v>
      </c>
    </row>
    <row r="133" spans="1:10" x14ac:dyDescent="0.25">
      <c r="A133" t="s">
        <v>160</v>
      </c>
      <c r="B133" t="s">
        <v>6</v>
      </c>
      <c r="D133">
        <v>2031</v>
      </c>
      <c r="E133">
        <v>2039</v>
      </c>
      <c r="F133">
        <v>0.99</v>
      </c>
      <c r="G133">
        <v>6212.1774539999997</v>
      </c>
      <c r="H133">
        <v>0</v>
      </c>
      <c r="I133">
        <v>1</v>
      </c>
      <c r="J133" s="2" t="str">
        <f t="shared" si="2"/>
        <v>RF_ATF2031</v>
      </c>
    </row>
    <row r="134" spans="1:10" x14ac:dyDescent="0.25">
      <c r="A134" t="s">
        <v>160</v>
      </c>
      <c r="B134" t="s">
        <v>6</v>
      </c>
      <c r="D134">
        <v>2031</v>
      </c>
      <c r="E134">
        <v>2040</v>
      </c>
      <c r="F134">
        <v>0.99</v>
      </c>
      <c r="G134">
        <v>6212.1774539999997</v>
      </c>
      <c r="H134">
        <v>0</v>
      </c>
      <c r="I134">
        <v>1</v>
      </c>
      <c r="J134" s="2" t="str">
        <f t="shared" si="2"/>
        <v>RF_ATF2031</v>
      </c>
    </row>
    <row r="135" spans="1:10" x14ac:dyDescent="0.25">
      <c r="A135" t="s">
        <v>160</v>
      </c>
      <c r="B135" t="s">
        <v>6</v>
      </c>
      <c r="D135">
        <v>2031</v>
      </c>
      <c r="E135">
        <v>2041</v>
      </c>
      <c r="F135">
        <v>0.99</v>
      </c>
      <c r="G135">
        <v>6212.1774539999997</v>
      </c>
      <c r="H135">
        <v>0</v>
      </c>
      <c r="I135">
        <v>1</v>
      </c>
      <c r="J135" s="2" t="str">
        <f t="shared" si="2"/>
        <v>RF_ATF2031</v>
      </c>
    </row>
    <row r="136" spans="1:10" x14ac:dyDescent="0.25">
      <c r="A136" t="s">
        <v>160</v>
      </c>
      <c r="B136" t="s">
        <v>6</v>
      </c>
      <c r="D136">
        <v>2032</v>
      </c>
      <c r="E136">
        <v>2032</v>
      </c>
      <c r="F136">
        <v>0.99</v>
      </c>
      <c r="G136">
        <v>6212.1774539999997</v>
      </c>
      <c r="H136">
        <v>0</v>
      </c>
      <c r="I136">
        <v>1</v>
      </c>
      <c r="J136" s="2" t="str">
        <f t="shared" si="2"/>
        <v>RF_ATF2032</v>
      </c>
    </row>
    <row r="137" spans="1:10" x14ac:dyDescent="0.25">
      <c r="A137" t="s">
        <v>160</v>
      </c>
      <c r="B137" t="s">
        <v>6</v>
      </c>
      <c r="D137">
        <v>2032</v>
      </c>
      <c r="E137">
        <v>2033</v>
      </c>
      <c r="F137">
        <v>0.99</v>
      </c>
      <c r="G137">
        <v>6212.1774539999997</v>
      </c>
      <c r="H137">
        <v>0</v>
      </c>
      <c r="I137">
        <v>1</v>
      </c>
      <c r="J137" s="2" t="str">
        <f t="shared" si="2"/>
        <v>RF_ATF2032</v>
      </c>
    </row>
    <row r="138" spans="1:10" x14ac:dyDescent="0.25">
      <c r="A138" t="s">
        <v>160</v>
      </c>
      <c r="B138" t="s">
        <v>6</v>
      </c>
      <c r="D138">
        <v>2032</v>
      </c>
      <c r="E138">
        <v>2034</v>
      </c>
      <c r="F138">
        <v>0.99</v>
      </c>
      <c r="G138">
        <v>6212.1774539999997</v>
      </c>
      <c r="H138">
        <v>0</v>
      </c>
      <c r="I138">
        <v>1</v>
      </c>
      <c r="J138" s="2" t="str">
        <f t="shared" si="2"/>
        <v>RF_ATF2032</v>
      </c>
    </row>
    <row r="139" spans="1:10" x14ac:dyDescent="0.25">
      <c r="A139" t="s">
        <v>160</v>
      </c>
      <c r="B139" t="s">
        <v>6</v>
      </c>
      <c r="D139">
        <v>2032</v>
      </c>
      <c r="E139">
        <v>2035</v>
      </c>
      <c r="F139">
        <v>0.99</v>
      </c>
      <c r="G139">
        <v>6212.1774539999997</v>
      </c>
      <c r="H139">
        <v>0</v>
      </c>
      <c r="I139">
        <v>1</v>
      </c>
      <c r="J139" s="2" t="str">
        <f t="shared" si="2"/>
        <v>RF_ATF2032</v>
      </c>
    </row>
    <row r="140" spans="1:10" x14ac:dyDescent="0.25">
      <c r="A140" t="s">
        <v>160</v>
      </c>
      <c r="B140" t="s">
        <v>6</v>
      </c>
      <c r="D140">
        <v>2032</v>
      </c>
      <c r="E140">
        <v>2036</v>
      </c>
      <c r="F140">
        <v>0.99</v>
      </c>
      <c r="G140">
        <v>6212.1774539999997</v>
      </c>
      <c r="H140">
        <v>0</v>
      </c>
      <c r="I140">
        <v>1</v>
      </c>
      <c r="J140" s="2" t="str">
        <f t="shared" si="2"/>
        <v>RF_ATF2032</v>
      </c>
    </row>
    <row r="141" spans="1:10" x14ac:dyDescent="0.25">
      <c r="A141" t="s">
        <v>160</v>
      </c>
      <c r="B141" t="s">
        <v>6</v>
      </c>
      <c r="D141">
        <v>2032</v>
      </c>
      <c r="E141">
        <v>2037</v>
      </c>
      <c r="F141">
        <v>0.99</v>
      </c>
      <c r="G141">
        <v>6212.1774539999997</v>
      </c>
      <c r="H141">
        <v>0</v>
      </c>
      <c r="I141">
        <v>1</v>
      </c>
      <c r="J141" s="2" t="str">
        <f t="shared" si="2"/>
        <v>RF_ATF2032</v>
      </c>
    </row>
    <row r="142" spans="1:10" x14ac:dyDescent="0.25">
      <c r="A142" t="s">
        <v>160</v>
      </c>
      <c r="B142" t="s">
        <v>6</v>
      </c>
      <c r="D142">
        <v>2032</v>
      </c>
      <c r="E142">
        <v>2038</v>
      </c>
      <c r="F142">
        <v>0.99</v>
      </c>
      <c r="G142">
        <v>6212.1774539999997</v>
      </c>
      <c r="H142">
        <v>0</v>
      </c>
      <c r="I142">
        <v>1</v>
      </c>
      <c r="J142" s="2" t="str">
        <f t="shared" si="2"/>
        <v>RF_ATF2032</v>
      </c>
    </row>
    <row r="143" spans="1:10" x14ac:dyDescent="0.25">
      <c r="A143" t="s">
        <v>160</v>
      </c>
      <c r="B143" t="s">
        <v>6</v>
      </c>
      <c r="D143">
        <v>2032</v>
      </c>
      <c r="E143">
        <v>2039</v>
      </c>
      <c r="F143">
        <v>0.99</v>
      </c>
      <c r="G143">
        <v>6212.1774539999997</v>
      </c>
      <c r="H143">
        <v>0</v>
      </c>
      <c r="I143">
        <v>1</v>
      </c>
      <c r="J143" s="2" t="str">
        <f t="shared" si="2"/>
        <v>RF_ATF2032</v>
      </c>
    </row>
    <row r="144" spans="1:10" x14ac:dyDescent="0.25">
      <c r="A144" t="s">
        <v>160</v>
      </c>
      <c r="B144" t="s">
        <v>6</v>
      </c>
      <c r="D144">
        <v>2032</v>
      </c>
      <c r="E144">
        <v>2040</v>
      </c>
      <c r="F144">
        <v>0.99</v>
      </c>
      <c r="G144">
        <v>6212.1774539999997</v>
      </c>
      <c r="H144">
        <v>0</v>
      </c>
      <c r="I144">
        <v>1</v>
      </c>
      <c r="J144" s="2" t="str">
        <f t="shared" si="2"/>
        <v>RF_ATF2032</v>
      </c>
    </row>
    <row r="145" spans="1:10" x14ac:dyDescent="0.25">
      <c r="A145" t="s">
        <v>160</v>
      </c>
      <c r="B145" t="s">
        <v>6</v>
      </c>
      <c r="D145">
        <v>2032</v>
      </c>
      <c r="E145">
        <v>2041</v>
      </c>
      <c r="F145">
        <v>0.99</v>
      </c>
      <c r="G145">
        <v>6212.1774539999997</v>
      </c>
      <c r="H145">
        <v>0</v>
      </c>
      <c r="I145">
        <v>1</v>
      </c>
      <c r="J145" s="2" t="str">
        <f t="shared" si="2"/>
        <v>RF_ATF2032</v>
      </c>
    </row>
    <row r="146" spans="1:10" x14ac:dyDescent="0.25">
      <c r="A146" t="s">
        <v>160</v>
      </c>
      <c r="B146" t="s">
        <v>6</v>
      </c>
      <c r="D146">
        <v>2033</v>
      </c>
      <c r="E146">
        <v>2033</v>
      </c>
      <c r="F146">
        <v>0.99</v>
      </c>
      <c r="G146">
        <v>6212.1774539999997</v>
      </c>
      <c r="H146">
        <v>0</v>
      </c>
      <c r="I146">
        <v>1</v>
      </c>
      <c r="J146" s="2" t="str">
        <f t="shared" si="2"/>
        <v>RF_ATF2033</v>
      </c>
    </row>
    <row r="147" spans="1:10" x14ac:dyDescent="0.25">
      <c r="A147" t="s">
        <v>160</v>
      </c>
      <c r="B147" t="s">
        <v>6</v>
      </c>
      <c r="D147">
        <v>2033</v>
      </c>
      <c r="E147">
        <v>2034</v>
      </c>
      <c r="F147">
        <v>0.99</v>
      </c>
      <c r="G147">
        <v>6212.1774539999997</v>
      </c>
      <c r="H147">
        <v>0</v>
      </c>
      <c r="I147">
        <v>1</v>
      </c>
      <c r="J147" s="2" t="str">
        <f t="shared" si="2"/>
        <v>RF_ATF2033</v>
      </c>
    </row>
    <row r="148" spans="1:10" x14ac:dyDescent="0.25">
      <c r="A148" t="s">
        <v>160</v>
      </c>
      <c r="B148" t="s">
        <v>6</v>
      </c>
      <c r="D148">
        <v>2033</v>
      </c>
      <c r="E148">
        <v>2035</v>
      </c>
      <c r="F148">
        <v>0.99</v>
      </c>
      <c r="G148">
        <v>6212.1774539999997</v>
      </c>
      <c r="H148">
        <v>0</v>
      </c>
      <c r="I148">
        <v>1</v>
      </c>
      <c r="J148" s="2" t="str">
        <f t="shared" si="2"/>
        <v>RF_ATF2033</v>
      </c>
    </row>
    <row r="149" spans="1:10" x14ac:dyDescent="0.25">
      <c r="A149" t="s">
        <v>160</v>
      </c>
      <c r="B149" t="s">
        <v>6</v>
      </c>
      <c r="D149">
        <v>2033</v>
      </c>
      <c r="E149">
        <v>2036</v>
      </c>
      <c r="F149">
        <v>0.99</v>
      </c>
      <c r="G149">
        <v>6212.1774539999997</v>
      </c>
      <c r="H149">
        <v>0</v>
      </c>
      <c r="I149">
        <v>1</v>
      </c>
      <c r="J149" s="2" t="str">
        <f t="shared" si="2"/>
        <v>RF_ATF2033</v>
      </c>
    </row>
    <row r="150" spans="1:10" x14ac:dyDescent="0.25">
      <c r="A150" t="s">
        <v>160</v>
      </c>
      <c r="B150" t="s">
        <v>6</v>
      </c>
      <c r="D150">
        <v>2033</v>
      </c>
      <c r="E150">
        <v>2037</v>
      </c>
      <c r="F150">
        <v>0.99</v>
      </c>
      <c r="G150">
        <v>6212.1774539999997</v>
      </c>
      <c r="H150">
        <v>0</v>
      </c>
      <c r="I150">
        <v>1</v>
      </c>
      <c r="J150" s="2" t="str">
        <f t="shared" si="2"/>
        <v>RF_ATF2033</v>
      </c>
    </row>
    <row r="151" spans="1:10" x14ac:dyDescent="0.25">
      <c r="A151" t="s">
        <v>160</v>
      </c>
      <c r="B151" t="s">
        <v>6</v>
      </c>
      <c r="D151">
        <v>2033</v>
      </c>
      <c r="E151">
        <v>2038</v>
      </c>
      <c r="F151">
        <v>0.99</v>
      </c>
      <c r="G151">
        <v>6212.1774539999997</v>
      </c>
      <c r="H151">
        <v>0</v>
      </c>
      <c r="I151">
        <v>1</v>
      </c>
      <c r="J151" s="2" t="str">
        <f t="shared" si="2"/>
        <v>RF_ATF2033</v>
      </c>
    </row>
    <row r="152" spans="1:10" x14ac:dyDescent="0.25">
      <c r="A152" t="s">
        <v>160</v>
      </c>
      <c r="B152" t="s">
        <v>6</v>
      </c>
      <c r="D152">
        <v>2033</v>
      </c>
      <c r="E152">
        <v>2039</v>
      </c>
      <c r="F152">
        <v>0.99</v>
      </c>
      <c r="G152">
        <v>6212.1774539999997</v>
      </c>
      <c r="H152">
        <v>0</v>
      </c>
      <c r="I152">
        <v>1</v>
      </c>
      <c r="J152" s="2" t="str">
        <f t="shared" si="2"/>
        <v>RF_ATF2033</v>
      </c>
    </row>
    <row r="153" spans="1:10" x14ac:dyDescent="0.25">
      <c r="A153" t="s">
        <v>160</v>
      </c>
      <c r="B153" t="s">
        <v>6</v>
      </c>
      <c r="D153">
        <v>2033</v>
      </c>
      <c r="E153">
        <v>2040</v>
      </c>
      <c r="F153">
        <v>0.99</v>
      </c>
      <c r="G153">
        <v>6212.1774539999997</v>
      </c>
      <c r="H153">
        <v>0</v>
      </c>
      <c r="I153">
        <v>1</v>
      </c>
      <c r="J153" s="2" t="str">
        <f t="shared" si="2"/>
        <v>RF_ATF2033</v>
      </c>
    </row>
    <row r="154" spans="1:10" x14ac:dyDescent="0.25">
      <c r="A154" t="s">
        <v>160</v>
      </c>
      <c r="B154" t="s">
        <v>6</v>
      </c>
      <c r="D154">
        <v>2033</v>
      </c>
      <c r="E154">
        <v>2041</v>
      </c>
      <c r="F154">
        <v>0.99</v>
      </c>
      <c r="G154">
        <v>6212.1774539999997</v>
      </c>
      <c r="H154">
        <v>0</v>
      </c>
      <c r="I154">
        <v>1</v>
      </c>
      <c r="J154" s="2" t="str">
        <f t="shared" si="2"/>
        <v>RF_ATF2033</v>
      </c>
    </row>
    <row r="155" spans="1:10" x14ac:dyDescent="0.25">
      <c r="A155" t="s">
        <v>160</v>
      </c>
      <c r="B155" t="s">
        <v>6</v>
      </c>
      <c r="D155">
        <v>2034</v>
      </c>
      <c r="E155">
        <v>2034</v>
      </c>
      <c r="F155">
        <v>0.99</v>
      </c>
      <c r="G155">
        <v>6212.1774539999997</v>
      </c>
      <c r="H155">
        <v>0</v>
      </c>
      <c r="I155">
        <v>1</v>
      </c>
      <c r="J155" s="2" t="str">
        <f t="shared" si="2"/>
        <v>RF_ATF2034</v>
      </c>
    </row>
    <row r="156" spans="1:10" x14ac:dyDescent="0.25">
      <c r="A156" t="s">
        <v>160</v>
      </c>
      <c r="B156" t="s">
        <v>6</v>
      </c>
      <c r="D156">
        <v>2034</v>
      </c>
      <c r="E156">
        <v>2035</v>
      </c>
      <c r="F156">
        <v>0.99</v>
      </c>
      <c r="G156">
        <v>6212.1774539999997</v>
      </c>
      <c r="H156">
        <v>0</v>
      </c>
      <c r="I156">
        <v>1</v>
      </c>
      <c r="J156" s="2" t="str">
        <f t="shared" si="2"/>
        <v>RF_ATF2034</v>
      </c>
    </row>
    <row r="157" spans="1:10" x14ac:dyDescent="0.25">
      <c r="A157" t="s">
        <v>160</v>
      </c>
      <c r="B157" t="s">
        <v>6</v>
      </c>
      <c r="D157">
        <v>2034</v>
      </c>
      <c r="E157">
        <v>2036</v>
      </c>
      <c r="F157">
        <v>0.99</v>
      </c>
      <c r="G157">
        <v>6212.1774539999997</v>
      </c>
      <c r="H157">
        <v>0</v>
      </c>
      <c r="I157">
        <v>1</v>
      </c>
      <c r="J157" s="2" t="str">
        <f t="shared" si="2"/>
        <v>RF_ATF2034</v>
      </c>
    </row>
    <row r="158" spans="1:10" x14ac:dyDescent="0.25">
      <c r="A158" t="s">
        <v>160</v>
      </c>
      <c r="B158" t="s">
        <v>6</v>
      </c>
      <c r="D158">
        <v>2034</v>
      </c>
      <c r="E158">
        <v>2037</v>
      </c>
      <c r="F158">
        <v>0.99</v>
      </c>
      <c r="G158">
        <v>6212.1774539999997</v>
      </c>
      <c r="H158">
        <v>0</v>
      </c>
      <c r="I158">
        <v>1</v>
      </c>
      <c r="J158" s="2" t="str">
        <f t="shared" si="2"/>
        <v>RF_ATF2034</v>
      </c>
    </row>
    <row r="159" spans="1:10" x14ac:dyDescent="0.25">
      <c r="A159" t="s">
        <v>160</v>
      </c>
      <c r="B159" t="s">
        <v>6</v>
      </c>
      <c r="D159">
        <v>2034</v>
      </c>
      <c r="E159">
        <v>2038</v>
      </c>
      <c r="F159">
        <v>0.99</v>
      </c>
      <c r="G159">
        <v>6212.1774539999997</v>
      </c>
      <c r="H159">
        <v>0</v>
      </c>
      <c r="I159">
        <v>1</v>
      </c>
      <c r="J159" s="2" t="str">
        <f t="shared" si="2"/>
        <v>RF_ATF2034</v>
      </c>
    </row>
    <row r="160" spans="1:10" x14ac:dyDescent="0.25">
      <c r="A160" t="s">
        <v>160</v>
      </c>
      <c r="B160" t="s">
        <v>6</v>
      </c>
      <c r="D160">
        <v>2034</v>
      </c>
      <c r="E160">
        <v>2039</v>
      </c>
      <c r="F160">
        <v>0.99</v>
      </c>
      <c r="G160">
        <v>6212.1774539999997</v>
      </c>
      <c r="H160">
        <v>0</v>
      </c>
      <c r="I160">
        <v>1</v>
      </c>
      <c r="J160" s="2" t="str">
        <f t="shared" si="2"/>
        <v>RF_ATF2034</v>
      </c>
    </row>
    <row r="161" spans="1:10" x14ac:dyDescent="0.25">
      <c r="A161" t="s">
        <v>160</v>
      </c>
      <c r="B161" t="s">
        <v>6</v>
      </c>
      <c r="D161">
        <v>2034</v>
      </c>
      <c r="E161">
        <v>2040</v>
      </c>
      <c r="F161">
        <v>0.99</v>
      </c>
      <c r="G161">
        <v>6212.1774539999997</v>
      </c>
      <c r="H161">
        <v>0</v>
      </c>
      <c r="I161">
        <v>1</v>
      </c>
      <c r="J161" s="2" t="str">
        <f t="shared" si="2"/>
        <v>RF_ATF2034</v>
      </c>
    </row>
    <row r="162" spans="1:10" x14ac:dyDescent="0.25">
      <c r="A162" t="s">
        <v>160</v>
      </c>
      <c r="B162" t="s">
        <v>6</v>
      </c>
      <c r="D162">
        <v>2034</v>
      </c>
      <c r="E162">
        <v>2041</v>
      </c>
      <c r="F162">
        <v>0.99</v>
      </c>
      <c r="G162">
        <v>6212.1774539999997</v>
      </c>
      <c r="H162">
        <v>0</v>
      </c>
      <c r="I162">
        <v>1</v>
      </c>
      <c r="J162" s="2" t="str">
        <f t="shared" si="2"/>
        <v>RF_ATF2034</v>
      </c>
    </row>
    <row r="163" spans="1:10" x14ac:dyDescent="0.25">
      <c r="A163" t="s">
        <v>160</v>
      </c>
      <c r="B163" t="s">
        <v>6</v>
      </c>
      <c r="D163">
        <v>2035</v>
      </c>
      <c r="E163">
        <v>2035</v>
      </c>
      <c r="F163">
        <v>0.99</v>
      </c>
      <c r="G163">
        <v>6212.1774539999997</v>
      </c>
      <c r="H163">
        <v>0</v>
      </c>
      <c r="I163">
        <v>1</v>
      </c>
      <c r="J163" s="2" t="str">
        <f t="shared" si="2"/>
        <v>RF_ATF2035</v>
      </c>
    </row>
    <row r="164" spans="1:10" x14ac:dyDescent="0.25">
      <c r="A164" t="s">
        <v>160</v>
      </c>
      <c r="B164" t="s">
        <v>6</v>
      </c>
      <c r="D164">
        <v>2035</v>
      </c>
      <c r="E164">
        <v>2036</v>
      </c>
      <c r="F164">
        <v>0.99</v>
      </c>
      <c r="G164">
        <v>6212.1774539999997</v>
      </c>
      <c r="H164">
        <v>0</v>
      </c>
      <c r="I164">
        <v>1</v>
      </c>
      <c r="J164" s="2" t="str">
        <f t="shared" si="2"/>
        <v>RF_ATF2035</v>
      </c>
    </row>
    <row r="165" spans="1:10" x14ac:dyDescent="0.25">
      <c r="A165" t="s">
        <v>160</v>
      </c>
      <c r="B165" t="s">
        <v>6</v>
      </c>
      <c r="D165">
        <v>2035</v>
      </c>
      <c r="E165">
        <v>2037</v>
      </c>
      <c r="F165">
        <v>0.99</v>
      </c>
      <c r="G165">
        <v>6212.1774539999997</v>
      </c>
      <c r="H165">
        <v>0</v>
      </c>
      <c r="I165">
        <v>1</v>
      </c>
      <c r="J165" s="2" t="str">
        <f t="shared" si="2"/>
        <v>RF_ATF2035</v>
      </c>
    </row>
    <row r="166" spans="1:10" x14ac:dyDescent="0.25">
      <c r="A166" t="s">
        <v>160</v>
      </c>
      <c r="B166" t="s">
        <v>6</v>
      </c>
      <c r="D166">
        <v>2035</v>
      </c>
      <c r="E166">
        <v>2038</v>
      </c>
      <c r="F166">
        <v>0.99</v>
      </c>
      <c r="G166">
        <v>6212.1774539999997</v>
      </c>
      <c r="H166">
        <v>0</v>
      </c>
      <c r="I166">
        <v>1</v>
      </c>
      <c r="J166" s="2" t="str">
        <f t="shared" si="2"/>
        <v>RF_ATF2035</v>
      </c>
    </row>
    <row r="167" spans="1:10" x14ac:dyDescent="0.25">
      <c r="A167" t="s">
        <v>160</v>
      </c>
      <c r="B167" t="s">
        <v>6</v>
      </c>
      <c r="D167">
        <v>2035</v>
      </c>
      <c r="E167">
        <v>2039</v>
      </c>
      <c r="F167">
        <v>0.99</v>
      </c>
      <c r="G167">
        <v>6212.1774539999997</v>
      </c>
      <c r="H167">
        <v>0</v>
      </c>
      <c r="I167">
        <v>1</v>
      </c>
      <c r="J167" s="2" t="str">
        <f t="shared" si="2"/>
        <v>RF_ATF2035</v>
      </c>
    </row>
    <row r="168" spans="1:10" x14ac:dyDescent="0.25">
      <c r="A168" t="s">
        <v>160</v>
      </c>
      <c r="B168" t="s">
        <v>6</v>
      </c>
      <c r="D168">
        <v>2035</v>
      </c>
      <c r="E168">
        <v>2040</v>
      </c>
      <c r="F168">
        <v>0.99</v>
      </c>
      <c r="G168">
        <v>6212.1774539999997</v>
      </c>
      <c r="H168">
        <v>0</v>
      </c>
      <c r="I168">
        <v>1</v>
      </c>
      <c r="J168" s="2" t="str">
        <f t="shared" si="2"/>
        <v>RF_ATF2035</v>
      </c>
    </row>
    <row r="169" spans="1:10" x14ac:dyDescent="0.25">
      <c r="A169" t="s">
        <v>160</v>
      </c>
      <c r="B169" t="s">
        <v>6</v>
      </c>
      <c r="D169">
        <v>2035</v>
      </c>
      <c r="E169">
        <v>2041</v>
      </c>
      <c r="F169">
        <v>0.99</v>
      </c>
      <c r="G169">
        <v>6212.1774539999997</v>
      </c>
      <c r="H169">
        <v>0</v>
      </c>
      <c r="I169">
        <v>1</v>
      </c>
      <c r="J169" s="2" t="str">
        <f t="shared" si="2"/>
        <v>RF_ATF2035</v>
      </c>
    </row>
    <row r="170" spans="1:10" x14ac:dyDescent="0.25">
      <c r="A170" t="s">
        <v>160</v>
      </c>
      <c r="B170" t="s">
        <v>6</v>
      </c>
      <c r="D170">
        <v>2036</v>
      </c>
      <c r="E170">
        <v>2036</v>
      </c>
      <c r="F170">
        <v>0.99</v>
      </c>
      <c r="G170">
        <v>6212.1774539999997</v>
      </c>
      <c r="H170">
        <v>0</v>
      </c>
      <c r="I170">
        <v>1</v>
      </c>
      <c r="J170" s="2" t="str">
        <f t="shared" si="2"/>
        <v>RF_ATF2036</v>
      </c>
    </row>
    <row r="171" spans="1:10" x14ac:dyDescent="0.25">
      <c r="A171" t="s">
        <v>160</v>
      </c>
      <c r="B171" t="s">
        <v>6</v>
      </c>
      <c r="D171">
        <v>2036</v>
      </c>
      <c r="E171">
        <v>2037</v>
      </c>
      <c r="F171">
        <v>0.99</v>
      </c>
      <c r="G171">
        <v>6212.1774539999997</v>
      </c>
      <c r="H171">
        <v>0</v>
      </c>
      <c r="I171">
        <v>1</v>
      </c>
      <c r="J171" s="2" t="str">
        <f t="shared" si="2"/>
        <v>RF_ATF2036</v>
      </c>
    </row>
    <row r="172" spans="1:10" x14ac:dyDescent="0.25">
      <c r="A172" t="s">
        <v>160</v>
      </c>
      <c r="B172" t="s">
        <v>6</v>
      </c>
      <c r="D172">
        <v>2036</v>
      </c>
      <c r="E172">
        <v>2038</v>
      </c>
      <c r="F172">
        <v>0.99</v>
      </c>
      <c r="G172">
        <v>6212.1774539999997</v>
      </c>
      <c r="H172">
        <v>0</v>
      </c>
      <c r="I172">
        <v>1</v>
      </c>
      <c r="J172" s="2" t="str">
        <f t="shared" si="2"/>
        <v>RF_ATF2036</v>
      </c>
    </row>
    <row r="173" spans="1:10" x14ac:dyDescent="0.25">
      <c r="A173" t="s">
        <v>160</v>
      </c>
      <c r="B173" t="s">
        <v>6</v>
      </c>
      <c r="D173">
        <v>2036</v>
      </c>
      <c r="E173">
        <v>2039</v>
      </c>
      <c r="F173">
        <v>0.99</v>
      </c>
      <c r="G173">
        <v>6212.1774539999997</v>
      </c>
      <c r="H173">
        <v>0</v>
      </c>
      <c r="I173">
        <v>1</v>
      </c>
      <c r="J173" s="2" t="str">
        <f t="shared" si="2"/>
        <v>RF_ATF2036</v>
      </c>
    </row>
    <row r="174" spans="1:10" x14ac:dyDescent="0.25">
      <c r="A174" t="s">
        <v>160</v>
      </c>
      <c r="B174" t="s">
        <v>6</v>
      </c>
      <c r="D174">
        <v>2036</v>
      </c>
      <c r="E174">
        <v>2040</v>
      </c>
      <c r="F174">
        <v>0.99</v>
      </c>
      <c r="G174">
        <v>6212.1774539999997</v>
      </c>
      <c r="H174">
        <v>0</v>
      </c>
      <c r="I174">
        <v>1</v>
      </c>
      <c r="J174" s="2" t="str">
        <f t="shared" si="2"/>
        <v>RF_ATF2036</v>
      </c>
    </row>
    <row r="175" spans="1:10" x14ac:dyDescent="0.25">
      <c r="A175" t="s">
        <v>160</v>
      </c>
      <c r="B175" t="s">
        <v>6</v>
      </c>
      <c r="D175">
        <v>2036</v>
      </c>
      <c r="E175">
        <v>2041</v>
      </c>
      <c r="F175">
        <v>0.99</v>
      </c>
      <c r="G175">
        <v>6212.1774539999997</v>
      </c>
      <c r="H175">
        <v>0</v>
      </c>
      <c r="I175">
        <v>1</v>
      </c>
      <c r="J175" s="2" t="str">
        <f t="shared" si="2"/>
        <v>RF_ATF2036</v>
      </c>
    </row>
    <row r="176" spans="1:10" x14ac:dyDescent="0.25">
      <c r="A176" t="s">
        <v>160</v>
      </c>
      <c r="B176" t="s">
        <v>6</v>
      </c>
      <c r="D176">
        <v>2037</v>
      </c>
      <c r="E176">
        <v>2037</v>
      </c>
      <c r="F176">
        <v>0.99</v>
      </c>
      <c r="G176">
        <v>6212.1774539999997</v>
      </c>
      <c r="H176">
        <v>0</v>
      </c>
      <c r="I176">
        <v>1</v>
      </c>
      <c r="J176" s="2" t="str">
        <f t="shared" si="2"/>
        <v>RF_ATF2037</v>
      </c>
    </row>
    <row r="177" spans="1:10" x14ac:dyDescent="0.25">
      <c r="A177" t="s">
        <v>160</v>
      </c>
      <c r="B177" t="s">
        <v>6</v>
      </c>
      <c r="D177">
        <v>2037</v>
      </c>
      <c r="E177">
        <v>2038</v>
      </c>
      <c r="F177">
        <v>0.99</v>
      </c>
      <c r="G177">
        <v>6212.1774539999997</v>
      </c>
      <c r="H177">
        <v>0</v>
      </c>
      <c r="I177">
        <v>1</v>
      </c>
      <c r="J177" s="2" t="str">
        <f t="shared" si="2"/>
        <v>RF_ATF2037</v>
      </c>
    </row>
    <row r="178" spans="1:10" x14ac:dyDescent="0.25">
      <c r="A178" t="s">
        <v>160</v>
      </c>
      <c r="B178" t="s">
        <v>6</v>
      </c>
      <c r="D178">
        <v>2037</v>
      </c>
      <c r="E178">
        <v>2039</v>
      </c>
      <c r="F178">
        <v>0.99</v>
      </c>
      <c r="G178">
        <v>6212.1774539999997</v>
      </c>
      <c r="H178">
        <v>0</v>
      </c>
      <c r="I178">
        <v>1</v>
      </c>
      <c r="J178" s="2" t="str">
        <f t="shared" si="2"/>
        <v>RF_ATF2037</v>
      </c>
    </row>
    <row r="179" spans="1:10" x14ac:dyDescent="0.25">
      <c r="A179" t="s">
        <v>160</v>
      </c>
      <c r="B179" t="s">
        <v>6</v>
      </c>
      <c r="D179">
        <v>2037</v>
      </c>
      <c r="E179">
        <v>2040</v>
      </c>
      <c r="F179">
        <v>0.99</v>
      </c>
      <c r="G179">
        <v>6212.1774539999997</v>
      </c>
      <c r="H179">
        <v>0</v>
      </c>
      <c r="I179">
        <v>1</v>
      </c>
      <c r="J179" s="2" t="str">
        <f t="shared" si="2"/>
        <v>RF_ATF2037</v>
      </c>
    </row>
    <row r="180" spans="1:10" x14ac:dyDescent="0.25">
      <c r="A180" t="s">
        <v>160</v>
      </c>
      <c r="B180" t="s">
        <v>6</v>
      </c>
      <c r="D180">
        <v>2037</v>
      </c>
      <c r="E180">
        <v>2041</v>
      </c>
      <c r="F180">
        <v>0.99</v>
      </c>
      <c r="G180">
        <v>6212.1774539999997</v>
      </c>
      <c r="H180">
        <v>0</v>
      </c>
      <c r="I180">
        <v>1</v>
      </c>
      <c r="J180" s="2" t="str">
        <f t="shared" si="2"/>
        <v>RF_ATF2037</v>
      </c>
    </row>
    <row r="181" spans="1:10" x14ac:dyDescent="0.25">
      <c r="A181" t="s">
        <v>160</v>
      </c>
      <c r="B181" t="s">
        <v>6</v>
      </c>
      <c r="D181">
        <v>2038</v>
      </c>
      <c r="E181">
        <v>2038</v>
      </c>
      <c r="F181">
        <v>0.99</v>
      </c>
      <c r="G181">
        <v>6212.1774539999997</v>
      </c>
      <c r="H181">
        <v>0</v>
      </c>
      <c r="I181">
        <v>1</v>
      </c>
      <c r="J181" s="2" t="str">
        <f t="shared" si="2"/>
        <v>RF_ATF2038</v>
      </c>
    </row>
    <row r="182" spans="1:10" x14ac:dyDescent="0.25">
      <c r="A182" t="s">
        <v>160</v>
      </c>
      <c r="B182" t="s">
        <v>6</v>
      </c>
      <c r="D182">
        <v>2038</v>
      </c>
      <c r="E182">
        <v>2039</v>
      </c>
      <c r="F182">
        <v>0.99</v>
      </c>
      <c r="G182">
        <v>6212.1774539999997</v>
      </c>
      <c r="H182">
        <v>0</v>
      </c>
      <c r="I182">
        <v>1</v>
      </c>
      <c r="J182" s="2" t="str">
        <f t="shared" si="2"/>
        <v>RF_ATF2038</v>
      </c>
    </row>
    <row r="183" spans="1:10" x14ac:dyDescent="0.25">
      <c r="A183" t="s">
        <v>160</v>
      </c>
      <c r="B183" t="s">
        <v>6</v>
      </c>
      <c r="D183">
        <v>2038</v>
      </c>
      <c r="E183">
        <v>2040</v>
      </c>
      <c r="F183">
        <v>0.99</v>
      </c>
      <c r="G183">
        <v>6212.1774539999997</v>
      </c>
      <c r="H183">
        <v>0</v>
      </c>
      <c r="I183">
        <v>1</v>
      </c>
      <c r="J183" s="2" t="str">
        <f t="shared" si="2"/>
        <v>RF_ATF2038</v>
      </c>
    </row>
    <row r="184" spans="1:10" x14ac:dyDescent="0.25">
      <c r="A184" t="s">
        <v>160</v>
      </c>
      <c r="B184" t="s">
        <v>6</v>
      </c>
      <c r="D184">
        <v>2038</v>
      </c>
      <c r="E184">
        <v>2041</v>
      </c>
      <c r="F184">
        <v>0.99</v>
      </c>
      <c r="G184">
        <v>6212.1774539999997</v>
      </c>
      <c r="H184">
        <v>0</v>
      </c>
      <c r="I184">
        <v>1</v>
      </c>
      <c r="J184" s="2" t="str">
        <f t="shared" si="2"/>
        <v>RF_ATF2038</v>
      </c>
    </row>
    <row r="185" spans="1:10" x14ac:dyDescent="0.25">
      <c r="A185" t="s">
        <v>160</v>
      </c>
      <c r="B185" t="s">
        <v>6</v>
      </c>
      <c r="D185">
        <v>2039</v>
      </c>
      <c r="E185">
        <v>2039</v>
      </c>
      <c r="F185">
        <v>0.99</v>
      </c>
      <c r="G185">
        <v>6212.1774539999997</v>
      </c>
      <c r="H185">
        <v>0</v>
      </c>
      <c r="I185">
        <v>1</v>
      </c>
      <c r="J185" s="2" t="str">
        <f t="shared" si="2"/>
        <v>RF_ATF2039</v>
      </c>
    </row>
    <row r="186" spans="1:10" x14ac:dyDescent="0.25">
      <c r="A186" t="s">
        <v>160</v>
      </c>
      <c r="B186" t="s">
        <v>6</v>
      </c>
      <c r="D186">
        <v>2039</v>
      </c>
      <c r="E186">
        <v>2040</v>
      </c>
      <c r="F186">
        <v>0.99</v>
      </c>
      <c r="G186">
        <v>6212.1774539999997</v>
      </c>
      <c r="H186">
        <v>0</v>
      </c>
      <c r="I186">
        <v>1</v>
      </c>
      <c r="J186" s="2" t="str">
        <f t="shared" si="2"/>
        <v>RF_ATF2039</v>
      </c>
    </row>
    <row r="187" spans="1:10" x14ac:dyDescent="0.25">
      <c r="A187" t="s">
        <v>160</v>
      </c>
      <c r="B187" t="s">
        <v>6</v>
      </c>
      <c r="D187">
        <v>2039</v>
      </c>
      <c r="E187">
        <v>2041</v>
      </c>
      <c r="F187">
        <v>0.99</v>
      </c>
      <c r="G187">
        <v>6212.1774539999997</v>
      </c>
      <c r="H187">
        <v>0</v>
      </c>
      <c r="I187">
        <v>1</v>
      </c>
      <c r="J187" s="2" t="str">
        <f t="shared" si="2"/>
        <v>RF_ATF2039</v>
      </c>
    </row>
    <row r="188" spans="1:10" x14ac:dyDescent="0.25">
      <c r="A188" t="s">
        <v>160</v>
      </c>
      <c r="B188" t="s">
        <v>6</v>
      </c>
      <c r="D188">
        <v>2040</v>
      </c>
      <c r="E188">
        <v>2040</v>
      </c>
      <c r="F188">
        <v>0.99</v>
      </c>
      <c r="G188">
        <v>6212.1774539999997</v>
      </c>
      <c r="H188">
        <v>0</v>
      </c>
      <c r="I188">
        <v>1</v>
      </c>
      <c r="J188" s="2" t="str">
        <f t="shared" si="2"/>
        <v>RF_ATF2040</v>
      </c>
    </row>
    <row r="189" spans="1:10" x14ac:dyDescent="0.25">
      <c r="A189" t="s">
        <v>160</v>
      </c>
      <c r="B189" t="s">
        <v>6</v>
      </c>
      <c r="D189">
        <v>2040</v>
      </c>
      <c r="E189">
        <v>2041</v>
      </c>
      <c r="F189">
        <v>0.99</v>
      </c>
      <c r="G189">
        <v>6212.1774539999997</v>
      </c>
      <c r="H189">
        <v>0</v>
      </c>
      <c r="I189">
        <v>1</v>
      </c>
      <c r="J189" s="2" t="str">
        <f t="shared" si="2"/>
        <v>RF_ATF2040</v>
      </c>
    </row>
    <row r="190" spans="1:10" x14ac:dyDescent="0.25">
      <c r="A190" t="s">
        <v>160</v>
      </c>
      <c r="B190" t="s">
        <v>6</v>
      </c>
      <c r="D190">
        <v>2041</v>
      </c>
      <c r="E190">
        <v>2041</v>
      </c>
      <c r="F190">
        <v>0.99</v>
      </c>
      <c r="G190">
        <v>6212.1774539999997</v>
      </c>
      <c r="H190">
        <v>0</v>
      </c>
      <c r="I190">
        <v>1</v>
      </c>
      <c r="J190" s="2" t="str">
        <f t="shared" si="2"/>
        <v>RF_ATF2041</v>
      </c>
    </row>
    <row r="191" spans="1:10" x14ac:dyDescent="0.25">
      <c r="A191" t="s">
        <v>161</v>
      </c>
      <c r="B191" t="s">
        <v>6</v>
      </c>
      <c r="D191">
        <v>2023</v>
      </c>
      <c r="E191">
        <v>2024</v>
      </c>
      <c r="F191">
        <v>0.99</v>
      </c>
      <c r="G191">
        <v>6212.1774539999997</v>
      </c>
      <c r="H191">
        <v>0</v>
      </c>
      <c r="I191">
        <v>1</v>
      </c>
      <c r="J191" s="2" t="str">
        <f t="shared" si="2"/>
        <v>RF_HSD2023</v>
      </c>
    </row>
    <row r="192" spans="1:10" x14ac:dyDescent="0.25">
      <c r="A192" t="s">
        <v>161</v>
      </c>
      <c r="B192" t="s">
        <v>6</v>
      </c>
      <c r="D192">
        <v>2023</v>
      </c>
      <c r="E192">
        <v>2025</v>
      </c>
      <c r="F192">
        <v>0.99</v>
      </c>
      <c r="G192">
        <v>6212.1774539999997</v>
      </c>
      <c r="H192">
        <v>0</v>
      </c>
      <c r="I192">
        <v>1</v>
      </c>
      <c r="J192" s="2" t="str">
        <f t="shared" si="2"/>
        <v>RF_HSD2023</v>
      </c>
    </row>
    <row r="193" spans="1:10" x14ac:dyDescent="0.25">
      <c r="A193" t="s">
        <v>161</v>
      </c>
      <c r="B193" t="s">
        <v>6</v>
      </c>
      <c r="D193">
        <v>2023</v>
      </c>
      <c r="E193">
        <v>2026</v>
      </c>
      <c r="F193">
        <v>0.99</v>
      </c>
      <c r="G193">
        <v>6212.1774539999997</v>
      </c>
      <c r="H193">
        <v>0</v>
      </c>
      <c r="I193">
        <v>1</v>
      </c>
      <c r="J193" s="2" t="str">
        <f t="shared" si="2"/>
        <v>RF_HSD2023</v>
      </c>
    </row>
    <row r="194" spans="1:10" x14ac:dyDescent="0.25">
      <c r="A194" t="s">
        <v>161</v>
      </c>
      <c r="B194" t="s">
        <v>6</v>
      </c>
      <c r="D194">
        <v>2023</v>
      </c>
      <c r="E194">
        <v>2027</v>
      </c>
      <c r="F194">
        <v>0.99</v>
      </c>
      <c r="G194">
        <v>6212.1774539999997</v>
      </c>
      <c r="H194">
        <v>0</v>
      </c>
      <c r="I194">
        <v>1</v>
      </c>
      <c r="J194" s="2" t="str">
        <f t="shared" si="2"/>
        <v>RF_HSD2023</v>
      </c>
    </row>
    <row r="195" spans="1:10" x14ac:dyDescent="0.25">
      <c r="A195" t="s">
        <v>161</v>
      </c>
      <c r="B195" t="s">
        <v>6</v>
      </c>
      <c r="D195">
        <v>2023</v>
      </c>
      <c r="E195">
        <v>2028</v>
      </c>
      <c r="F195">
        <v>0.99</v>
      </c>
      <c r="G195">
        <v>6212.1774539999997</v>
      </c>
      <c r="H195">
        <v>0</v>
      </c>
      <c r="I195">
        <v>1</v>
      </c>
      <c r="J195" s="2" t="str">
        <f t="shared" ref="J195:J258" si="3">_xlfn.CONCAT(A195,C195,D195)</f>
        <v>RF_HSD2023</v>
      </c>
    </row>
    <row r="196" spans="1:10" x14ac:dyDescent="0.25">
      <c r="A196" t="s">
        <v>161</v>
      </c>
      <c r="B196" t="s">
        <v>6</v>
      </c>
      <c r="D196">
        <v>2023</v>
      </c>
      <c r="E196">
        <v>2029</v>
      </c>
      <c r="F196">
        <v>0.99</v>
      </c>
      <c r="G196">
        <v>6212.1774539999997</v>
      </c>
      <c r="H196">
        <v>0</v>
      </c>
      <c r="I196">
        <v>1</v>
      </c>
      <c r="J196" s="2" t="str">
        <f t="shared" si="3"/>
        <v>RF_HSD2023</v>
      </c>
    </row>
    <row r="197" spans="1:10" x14ac:dyDescent="0.25">
      <c r="A197" t="s">
        <v>161</v>
      </c>
      <c r="B197" t="s">
        <v>6</v>
      </c>
      <c r="D197">
        <v>2023</v>
      </c>
      <c r="E197">
        <v>2030</v>
      </c>
      <c r="F197">
        <v>0.99</v>
      </c>
      <c r="G197">
        <v>6212.1774539999997</v>
      </c>
      <c r="H197">
        <v>0</v>
      </c>
      <c r="I197">
        <v>1</v>
      </c>
      <c r="J197" s="2" t="str">
        <f t="shared" si="3"/>
        <v>RF_HSD2023</v>
      </c>
    </row>
    <row r="198" spans="1:10" x14ac:dyDescent="0.25">
      <c r="A198" t="s">
        <v>161</v>
      </c>
      <c r="B198" t="s">
        <v>6</v>
      </c>
      <c r="D198">
        <v>2023</v>
      </c>
      <c r="E198">
        <v>2031</v>
      </c>
      <c r="F198">
        <v>0.99</v>
      </c>
      <c r="G198">
        <v>6212.1774539999997</v>
      </c>
      <c r="H198">
        <v>0</v>
      </c>
      <c r="I198">
        <v>1</v>
      </c>
      <c r="J198" s="2" t="str">
        <f t="shared" si="3"/>
        <v>RF_HSD2023</v>
      </c>
    </row>
    <row r="199" spans="1:10" x14ac:dyDescent="0.25">
      <c r="A199" t="s">
        <v>161</v>
      </c>
      <c r="B199" t="s">
        <v>6</v>
      </c>
      <c r="D199">
        <v>2023</v>
      </c>
      <c r="E199">
        <v>2032</v>
      </c>
      <c r="F199">
        <v>0.99</v>
      </c>
      <c r="G199">
        <v>6212.1774539999997</v>
      </c>
      <c r="H199">
        <v>0</v>
      </c>
      <c r="I199">
        <v>1</v>
      </c>
      <c r="J199" s="2" t="str">
        <f t="shared" si="3"/>
        <v>RF_HSD2023</v>
      </c>
    </row>
    <row r="200" spans="1:10" x14ac:dyDescent="0.25">
      <c r="A200" t="s">
        <v>161</v>
      </c>
      <c r="B200" t="s">
        <v>6</v>
      </c>
      <c r="D200">
        <v>2023</v>
      </c>
      <c r="E200">
        <v>2033</v>
      </c>
      <c r="F200">
        <v>0.99</v>
      </c>
      <c r="G200">
        <v>6212.1774539999997</v>
      </c>
      <c r="H200">
        <v>0</v>
      </c>
      <c r="I200">
        <v>1</v>
      </c>
      <c r="J200" s="2" t="str">
        <f t="shared" si="3"/>
        <v>RF_HSD2023</v>
      </c>
    </row>
    <row r="201" spans="1:10" x14ac:dyDescent="0.25">
      <c r="A201" t="s">
        <v>161</v>
      </c>
      <c r="B201" t="s">
        <v>6</v>
      </c>
      <c r="D201">
        <v>2023</v>
      </c>
      <c r="E201">
        <v>2034</v>
      </c>
      <c r="F201">
        <v>0.99</v>
      </c>
      <c r="G201">
        <v>6212.1774539999997</v>
      </c>
      <c r="H201">
        <v>0</v>
      </c>
      <c r="I201">
        <v>1</v>
      </c>
      <c r="J201" s="2" t="str">
        <f t="shared" si="3"/>
        <v>RF_HSD2023</v>
      </c>
    </row>
    <row r="202" spans="1:10" x14ac:dyDescent="0.25">
      <c r="A202" t="s">
        <v>161</v>
      </c>
      <c r="B202" t="s">
        <v>6</v>
      </c>
      <c r="D202">
        <v>2023</v>
      </c>
      <c r="E202">
        <v>2035</v>
      </c>
      <c r="F202">
        <v>0.99</v>
      </c>
      <c r="G202">
        <v>6212.1774539999997</v>
      </c>
      <c r="H202">
        <v>0</v>
      </c>
      <c r="I202">
        <v>1</v>
      </c>
      <c r="J202" s="2" t="str">
        <f t="shared" si="3"/>
        <v>RF_HSD2023</v>
      </c>
    </row>
    <row r="203" spans="1:10" x14ac:dyDescent="0.25">
      <c r="A203" t="s">
        <v>161</v>
      </c>
      <c r="B203" t="s">
        <v>6</v>
      </c>
      <c r="D203">
        <v>2023</v>
      </c>
      <c r="E203">
        <v>2036</v>
      </c>
      <c r="F203">
        <v>0.99</v>
      </c>
      <c r="G203">
        <v>6212.1774539999997</v>
      </c>
      <c r="H203">
        <v>0</v>
      </c>
      <c r="I203">
        <v>1</v>
      </c>
      <c r="J203" s="2" t="str">
        <f t="shared" si="3"/>
        <v>RF_HSD2023</v>
      </c>
    </row>
    <row r="204" spans="1:10" x14ac:dyDescent="0.25">
      <c r="A204" t="s">
        <v>161</v>
      </c>
      <c r="B204" t="s">
        <v>6</v>
      </c>
      <c r="D204">
        <v>2023</v>
      </c>
      <c r="E204">
        <v>2037</v>
      </c>
      <c r="F204">
        <v>0.99</v>
      </c>
      <c r="G204">
        <v>6212.1774539999997</v>
      </c>
      <c r="H204">
        <v>0</v>
      </c>
      <c r="I204">
        <v>1</v>
      </c>
      <c r="J204" s="2" t="str">
        <f t="shared" si="3"/>
        <v>RF_HSD2023</v>
      </c>
    </row>
    <row r="205" spans="1:10" x14ac:dyDescent="0.25">
      <c r="A205" t="s">
        <v>161</v>
      </c>
      <c r="B205" t="s">
        <v>6</v>
      </c>
      <c r="D205">
        <v>2023</v>
      </c>
      <c r="E205">
        <v>2038</v>
      </c>
      <c r="F205">
        <v>0.99</v>
      </c>
      <c r="G205">
        <v>6212.1774539999997</v>
      </c>
      <c r="H205">
        <v>0</v>
      </c>
      <c r="I205">
        <v>1</v>
      </c>
      <c r="J205" s="2" t="str">
        <f t="shared" si="3"/>
        <v>RF_HSD2023</v>
      </c>
    </row>
    <row r="206" spans="1:10" x14ac:dyDescent="0.25">
      <c r="A206" t="s">
        <v>161</v>
      </c>
      <c r="B206" t="s">
        <v>6</v>
      </c>
      <c r="D206">
        <v>2023</v>
      </c>
      <c r="E206">
        <v>2039</v>
      </c>
      <c r="F206">
        <v>0.99</v>
      </c>
      <c r="G206">
        <v>6212.1774539999997</v>
      </c>
      <c r="H206">
        <v>0</v>
      </c>
      <c r="I206">
        <v>1</v>
      </c>
      <c r="J206" s="2" t="str">
        <f t="shared" si="3"/>
        <v>RF_HSD2023</v>
      </c>
    </row>
    <row r="207" spans="1:10" x14ac:dyDescent="0.25">
      <c r="A207" t="s">
        <v>161</v>
      </c>
      <c r="B207" t="s">
        <v>6</v>
      </c>
      <c r="D207">
        <v>2023</v>
      </c>
      <c r="E207">
        <v>2040</v>
      </c>
      <c r="F207">
        <v>0.99</v>
      </c>
      <c r="G207">
        <v>6212.1774539999997</v>
      </c>
      <c r="H207">
        <v>0</v>
      </c>
      <c r="I207">
        <v>1</v>
      </c>
      <c r="J207" s="2" t="str">
        <f t="shared" si="3"/>
        <v>RF_HSD2023</v>
      </c>
    </row>
    <row r="208" spans="1:10" x14ac:dyDescent="0.25">
      <c r="A208" t="s">
        <v>161</v>
      </c>
      <c r="B208" t="s">
        <v>6</v>
      </c>
      <c r="D208">
        <v>2023</v>
      </c>
      <c r="E208">
        <v>2041</v>
      </c>
      <c r="F208">
        <v>0.99</v>
      </c>
      <c r="G208">
        <v>6212.1774539999997</v>
      </c>
      <c r="H208">
        <v>0</v>
      </c>
      <c r="I208">
        <v>1</v>
      </c>
      <c r="J208" s="2" t="str">
        <f t="shared" si="3"/>
        <v>RF_HSD2023</v>
      </c>
    </row>
    <row r="209" spans="1:10" x14ac:dyDescent="0.25">
      <c r="A209" t="s">
        <v>161</v>
      </c>
      <c r="B209" t="s">
        <v>6</v>
      </c>
      <c r="D209">
        <v>2024</v>
      </c>
      <c r="E209">
        <v>2024</v>
      </c>
      <c r="F209">
        <v>0.99</v>
      </c>
      <c r="G209">
        <v>6212.1774539999997</v>
      </c>
      <c r="H209">
        <v>0</v>
      </c>
      <c r="I209">
        <v>1</v>
      </c>
      <c r="J209" s="2" t="str">
        <f t="shared" si="3"/>
        <v>RF_HSD2024</v>
      </c>
    </row>
    <row r="210" spans="1:10" x14ac:dyDescent="0.25">
      <c r="A210" t="s">
        <v>161</v>
      </c>
      <c r="B210" t="s">
        <v>6</v>
      </c>
      <c r="D210">
        <v>2024</v>
      </c>
      <c r="E210">
        <v>2025</v>
      </c>
      <c r="F210">
        <v>0.99</v>
      </c>
      <c r="G210">
        <v>6212.1774539999997</v>
      </c>
      <c r="H210">
        <v>0</v>
      </c>
      <c r="I210">
        <v>1</v>
      </c>
      <c r="J210" s="2" t="str">
        <f t="shared" si="3"/>
        <v>RF_HSD2024</v>
      </c>
    </row>
    <row r="211" spans="1:10" x14ac:dyDescent="0.25">
      <c r="A211" t="s">
        <v>161</v>
      </c>
      <c r="B211" t="s">
        <v>6</v>
      </c>
      <c r="D211">
        <v>2024</v>
      </c>
      <c r="E211">
        <v>2026</v>
      </c>
      <c r="F211">
        <v>0.99</v>
      </c>
      <c r="G211">
        <v>6212.1774539999997</v>
      </c>
      <c r="H211">
        <v>0</v>
      </c>
      <c r="I211">
        <v>1</v>
      </c>
      <c r="J211" s="2" t="str">
        <f t="shared" si="3"/>
        <v>RF_HSD2024</v>
      </c>
    </row>
    <row r="212" spans="1:10" x14ac:dyDescent="0.25">
      <c r="A212" t="s">
        <v>161</v>
      </c>
      <c r="B212" t="s">
        <v>6</v>
      </c>
      <c r="D212">
        <v>2024</v>
      </c>
      <c r="E212">
        <v>2027</v>
      </c>
      <c r="F212">
        <v>0.99</v>
      </c>
      <c r="G212">
        <v>6212.1774539999997</v>
      </c>
      <c r="H212">
        <v>0</v>
      </c>
      <c r="I212">
        <v>1</v>
      </c>
      <c r="J212" s="2" t="str">
        <f t="shared" si="3"/>
        <v>RF_HSD2024</v>
      </c>
    </row>
    <row r="213" spans="1:10" x14ac:dyDescent="0.25">
      <c r="A213" t="s">
        <v>161</v>
      </c>
      <c r="B213" t="s">
        <v>6</v>
      </c>
      <c r="D213">
        <v>2024</v>
      </c>
      <c r="E213">
        <v>2028</v>
      </c>
      <c r="F213">
        <v>0.99</v>
      </c>
      <c r="G213">
        <v>6212.1774539999997</v>
      </c>
      <c r="H213">
        <v>0</v>
      </c>
      <c r="I213">
        <v>1</v>
      </c>
      <c r="J213" s="2" t="str">
        <f t="shared" si="3"/>
        <v>RF_HSD2024</v>
      </c>
    </row>
    <row r="214" spans="1:10" x14ac:dyDescent="0.25">
      <c r="A214" t="s">
        <v>161</v>
      </c>
      <c r="B214" t="s">
        <v>6</v>
      </c>
      <c r="D214">
        <v>2024</v>
      </c>
      <c r="E214">
        <v>2029</v>
      </c>
      <c r="F214">
        <v>0.99</v>
      </c>
      <c r="G214">
        <v>6212.1774539999997</v>
      </c>
      <c r="H214">
        <v>0</v>
      </c>
      <c r="I214">
        <v>1</v>
      </c>
      <c r="J214" s="2" t="str">
        <f t="shared" si="3"/>
        <v>RF_HSD2024</v>
      </c>
    </row>
    <row r="215" spans="1:10" x14ac:dyDescent="0.25">
      <c r="A215" t="s">
        <v>161</v>
      </c>
      <c r="B215" t="s">
        <v>6</v>
      </c>
      <c r="D215">
        <v>2024</v>
      </c>
      <c r="E215">
        <v>2030</v>
      </c>
      <c r="F215">
        <v>0.99</v>
      </c>
      <c r="G215">
        <v>6212.1774539999997</v>
      </c>
      <c r="H215">
        <v>0</v>
      </c>
      <c r="I215">
        <v>1</v>
      </c>
      <c r="J215" s="2" t="str">
        <f t="shared" si="3"/>
        <v>RF_HSD2024</v>
      </c>
    </row>
    <row r="216" spans="1:10" x14ac:dyDescent="0.25">
      <c r="A216" t="s">
        <v>161</v>
      </c>
      <c r="B216" t="s">
        <v>6</v>
      </c>
      <c r="D216">
        <v>2024</v>
      </c>
      <c r="E216">
        <v>2031</v>
      </c>
      <c r="F216">
        <v>0.99</v>
      </c>
      <c r="G216">
        <v>6212.1774539999997</v>
      </c>
      <c r="H216">
        <v>0</v>
      </c>
      <c r="I216">
        <v>1</v>
      </c>
      <c r="J216" s="2" t="str">
        <f t="shared" si="3"/>
        <v>RF_HSD2024</v>
      </c>
    </row>
    <row r="217" spans="1:10" x14ac:dyDescent="0.25">
      <c r="A217" t="s">
        <v>161</v>
      </c>
      <c r="B217" t="s">
        <v>6</v>
      </c>
      <c r="D217">
        <v>2024</v>
      </c>
      <c r="E217">
        <v>2032</v>
      </c>
      <c r="F217">
        <v>0.99</v>
      </c>
      <c r="G217">
        <v>6212.1774539999997</v>
      </c>
      <c r="H217">
        <v>0</v>
      </c>
      <c r="I217">
        <v>1</v>
      </c>
      <c r="J217" s="2" t="str">
        <f t="shared" si="3"/>
        <v>RF_HSD2024</v>
      </c>
    </row>
    <row r="218" spans="1:10" x14ac:dyDescent="0.25">
      <c r="A218" t="s">
        <v>161</v>
      </c>
      <c r="B218" t="s">
        <v>6</v>
      </c>
      <c r="D218">
        <v>2024</v>
      </c>
      <c r="E218">
        <v>2033</v>
      </c>
      <c r="F218">
        <v>0.99</v>
      </c>
      <c r="G218">
        <v>6212.1774539999997</v>
      </c>
      <c r="H218">
        <v>0</v>
      </c>
      <c r="I218">
        <v>1</v>
      </c>
      <c r="J218" s="2" t="str">
        <f t="shared" si="3"/>
        <v>RF_HSD2024</v>
      </c>
    </row>
    <row r="219" spans="1:10" x14ac:dyDescent="0.25">
      <c r="A219" t="s">
        <v>161</v>
      </c>
      <c r="B219" t="s">
        <v>6</v>
      </c>
      <c r="D219">
        <v>2024</v>
      </c>
      <c r="E219">
        <v>2034</v>
      </c>
      <c r="F219">
        <v>0.99</v>
      </c>
      <c r="G219">
        <v>6212.1774539999997</v>
      </c>
      <c r="H219">
        <v>0</v>
      </c>
      <c r="I219">
        <v>1</v>
      </c>
      <c r="J219" s="2" t="str">
        <f t="shared" si="3"/>
        <v>RF_HSD2024</v>
      </c>
    </row>
    <row r="220" spans="1:10" x14ac:dyDescent="0.25">
      <c r="A220" t="s">
        <v>161</v>
      </c>
      <c r="B220" t="s">
        <v>6</v>
      </c>
      <c r="D220">
        <v>2024</v>
      </c>
      <c r="E220">
        <v>2035</v>
      </c>
      <c r="F220">
        <v>0.99</v>
      </c>
      <c r="G220">
        <v>6212.1774539999997</v>
      </c>
      <c r="H220">
        <v>0</v>
      </c>
      <c r="I220">
        <v>1</v>
      </c>
      <c r="J220" s="2" t="str">
        <f t="shared" si="3"/>
        <v>RF_HSD2024</v>
      </c>
    </row>
    <row r="221" spans="1:10" x14ac:dyDescent="0.25">
      <c r="A221" t="s">
        <v>161</v>
      </c>
      <c r="B221" t="s">
        <v>6</v>
      </c>
      <c r="D221">
        <v>2024</v>
      </c>
      <c r="E221">
        <v>2036</v>
      </c>
      <c r="F221">
        <v>0.99</v>
      </c>
      <c r="G221">
        <v>6212.1774539999997</v>
      </c>
      <c r="H221">
        <v>0</v>
      </c>
      <c r="I221">
        <v>1</v>
      </c>
      <c r="J221" s="2" t="str">
        <f t="shared" si="3"/>
        <v>RF_HSD2024</v>
      </c>
    </row>
    <row r="222" spans="1:10" x14ac:dyDescent="0.25">
      <c r="A222" t="s">
        <v>161</v>
      </c>
      <c r="B222" t="s">
        <v>6</v>
      </c>
      <c r="D222">
        <v>2024</v>
      </c>
      <c r="E222">
        <v>2037</v>
      </c>
      <c r="F222">
        <v>0.99</v>
      </c>
      <c r="G222">
        <v>6212.1774539999997</v>
      </c>
      <c r="H222">
        <v>0</v>
      </c>
      <c r="I222">
        <v>1</v>
      </c>
      <c r="J222" s="2" t="str">
        <f t="shared" si="3"/>
        <v>RF_HSD2024</v>
      </c>
    </row>
    <row r="223" spans="1:10" x14ac:dyDescent="0.25">
      <c r="A223" t="s">
        <v>161</v>
      </c>
      <c r="B223" t="s">
        <v>6</v>
      </c>
      <c r="D223">
        <v>2024</v>
      </c>
      <c r="E223">
        <v>2038</v>
      </c>
      <c r="F223">
        <v>0.99</v>
      </c>
      <c r="G223">
        <v>6212.1774539999997</v>
      </c>
      <c r="H223">
        <v>0</v>
      </c>
      <c r="I223">
        <v>1</v>
      </c>
      <c r="J223" s="2" t="str">
        <f t="shared" si="3"/>
        <v>RF_HSD2024</v>
      </c>
    </row>
    <row r="224" spans="1:10" x14ac:dyDescent="0.25">
      <c r="A224" t="s">
        <v>161</v>
      </c>
      <c r="B224" t="s">
        <v>6</v>
      </c>
      <c r="D224">
        <v>2024</v>
      </c>
      <c r="E224">
        <v>2039</v>
      </c>
      <c r="F224">
        <v>0.99</v>
      </c>
      <c r="G224">
        <v>6212.1774539999997</v>
      </c>
      <c r="H224">
        <v>0</v>
      </c>
      <c r="I224">
        <v>1</v>
      </c>
      <c r="J224" s="2" t="str">
        <f t="shared" si="3"/>
        <v>RF_HSD2024</v>
      </c>
    </row>
    <row r="225" spans="1:10" x14ac:dyDescent="0.25">
      <c r="A225" t="s">
        <v>161</v>
      </c>
      <c r="B225" t="s">
        <v>6</v>
      </c>
      <c r="D225">
        <v>2024</v>
      </c>
      <c r="E225">
        <v>2040</v>
      </c>
      <c r="F225">
        <v>0.99</v>
      </c>
      <c r="G225">
        <v>6212.1774539999997</v>
      </c>
      <c r="H225">
        <v>0</v>
      </c>
      <c r="I225">
        <v>1</v>
      </c>
      <c r="J225" s="2" t="str">
        <f t="shared" si="3"/>
        <v>RF_HSD2024</v>
      </c>
    </row>
    <row r="226" spans="1:10" x14ac:dyDescent="0.25">
      <c r="A226" t="s">
        <v>161</v>
      </c>
      <c r="B226" t="s">
        <v>6</v>
      </c>
      <c r="D226">
        <v>2024</v>
      </c>
      <c r="E226">
        <v>2041</v>
      </c>
      <c r="F226">
        <v>0.99</v>
      </c>
      <c r="G226">
        <v>6212.1774539999997</v>
      </c>
      <c r="H226">
        <v>0</v>
      </c>
      <c r="I226">
        <v>1</v>
      </c>
      <c r="J226" s="2" t="str">
        <f t="shared" si="3"/>
        <v>RF_HSD2024</v>
      </c>
    </row>
    <row r="227" spans="1:10" x14ac:dyDescent="0.25">
      <c r="A227" t="s">
        <v>161</v>
      </c>
      <c r="B227" t="s">
        <v>6</v>
      </c>
      <c r="D227">
        <v>2025</v>
      </c>
      <c r="E227">
        <v>2025</v>
      </c>
      <c r="F227">
        <v>0.99</v>
      </c>
      <c r="G227">
        <v>6212.1774539999997</v>
      </c>
      <c r="H227">
        <v>0</v>
      </c>
      <c r="I227">
        <v>1</v>
      </c>
      <c r="J227" s="2" t="str">
        <f t="shared" si="3"/>
        <v>RF_HSD2025</v>
      </c>
    </row>
    <row r="228" spans="1:10" x14ac:dyDescent="0.25">
      <c r="A228" t="s">
        <v>161</v>
      </c>
      <c r="B228" t="s">
        <v>6</v>
      </c>
      <c r="D228">
        <v>2025</v>
      </c>
      <c r="E228">
        <v>2026</v>
      </c>
      <c r="F228">
        <v>0.99</v>
      </c>
      <c r="G228">
        <v>6212.1774539999997</v>
      </c>
      <c r="H228">
        <v>0</v>
      </c>
      <c r="I228">
        <v>1</v>
      </c>
      <c r="J228" s="2" t="str">
        <f t="shared" si="3"/>
        <v>RF_HSD2025</v>
      </c>
    </row>
    <row r="229" spans="1:10" x14ac:dyDescent="0.25">
      <c r="A229" t="s">
        <v>161</v>
      </c>
      <c r="B229" t="s">
        <v>6</v>
      </c>
      <c r="D229">
        <v>2025</v>
      </c>
      <c r="E229">
        <v>2027</v>
      </c>
      <c r="F229">
        <v>0.99</v>
      </c>
      <c r="G229">
        <v>6212.1774539999997</v>
      </c>
      <c r="H229">
        <v>0</v>
      </c>
      <c r="I229">
        <v>1</v>
      </c>
      <c r="J229" s="2" t="str">
        <f t="shared" si="3"/>
        <v>RF_HSD2025</v>
      </c>
    </row>
    <row r="230" spans="1:10" x14ac:dyDescent="0.25">
      <c r="A230" t="s">
        <v>161</v>
      </c>
      <c r="B230" t="s">
        <v>6</v>
      </c>
      <c r="D230">
        <v>2025</v>
      </c>
      <c r="E230">
        <v>2028</v>
      </c>
      <c r="F230">
        <v>0.99</v>
      </c>
      <c r="G230">
        <v>6212.1774539999997</v>
      </c>
      <c r="H230">
        <v>0</v>
      </c>
      <c r="I230">
        <v>1</v>
      </c>
      <c r="J230" s="2" t="str">
        <f t="shared" si="3"/>
        <v>RF_HSD2025</v>
      </c>
    </row>
    <row r="231" spans="1:10" x14ac:dyDescent="0.25">
      <c r="A231" t="s">
        <v>161</v>
      </c>
      <c r="B231" t="s">
        <v>6</v>
      </c>
      <c r="D231">
        <v>2025</v>
      </c>
      <c r="E231">
        <v>2029</v>
      </c>
      <c r="F231">
        <v>0.99</v>
      </c>
      <c r="G231">
        <v>6212.1774539999997</v>
      </c>
      <c r="H231">
        <v>0</v>
      </c>
      <c r="I231">
        <v>1</v>
      </c>
      <c r="J231" s="2" t="str">
        <f t="shared" si="3"/>
        <v>RF_HSD2025</v>
      </c>
    </row>
    <row r="232" spans="1:10" x14ac:dyDescent="0.25">
      <c r="A232" t="s">
        <v>161</v>
      </c>
      <c r="B232" t="s">
        <v>6</v>
      </c>
      <c r="D232">
        <v>2025</v>
      </c>
      <c r="E232">
        <v>2030</v>
      </c>
      <c r="F232">
        <v>0.99</v>
      </c>
      <c r="G232">
        <v>6212.1774539999997</v>
      </c>
      <c r="H232">
        <v>0</v>
      </c>
      <c r="I232">
        <v>1</v>
      </c>
      <c r="J232" s="2" t="str">
        <f t="shared" si="3"/>
        <v>RF_HSD2025</v>
      </c>
    </row>
    <row r="233" spans="1:10" x14ac:dyDescent="0.25">
      <c r="A233" t="s">
        <v>161</v>
      </c>
      <c r="B233" t="s">
        <v>6</v>
      </c>
      <c r="D233">
        <v>2025</v>
      </c>
      <c r="E233">
        <v>2031</v>
      </c>
      <c r="F233">
        <v>0.99</v>
      </c>
      <c r="G233">
        <v>6212.1774539999997</v>
      </c>
      <c r="H233">
        <v>0</v>
      </c>
      <c r="I233">
        <v>1</v>
      </c>
      <c r="J233" s="2" t="str">
        <f t="shared" si="3"/>
        <v>RF_HSD2025</v>
      </c>
    </row>
    <row r="234" spans="1:10" x14ac:dyDescent="0.25">
      <c r="A234" t="s">
        <v>161</v>
      </c>
      <c r="B234" t="s">
        <v>6</v>
      </c>
      <c r="D234">
        <v>2025</v>
      </c>
      <c r="E234">
        <v>2032</v>
      </c>
      <c r="F234">
        <v>0.99</v>
      </c>
      <c r="G234">
        <v>6212.1774539999997</v>
      </c>
      <c r="H234">
        <v>0</v>
      </c>
      <c r="I234">
        <v>1</v>
      </c>
      <c r="J234" s="2" t="str">
        <f t="shared" si="3"/>
        <v>RF_HSD2025</v>
      </c>
    </row>
    <row r="235" spans="1:10" x14ac:dyDescent="0.25">
      <c r="A235" t="s">
        <v>161</v>
      </c>
      <c r="B235" t="s">
        <v>6</v>
      </c>
      <c r="D235">
        <v>2025</v>
      </c>
      <c r="E235">
        <v>2033</v>
      </c>
      <c r="F235">
        <v>0.99</v>
      </c>
      <c r="G235">
        <v>6212.1774539999997</v>
      </c>
      <c r="H235">
        <v>0</v>
      </c>
      <c r="I235">
        <v>1</v>
      </c>
      <c r="J235" s="2" t="str">
        <f t="shared" si="3"/>
        <v>RF_HSD2025</v>
      </c>
    </row>
    <row r="236" spans="1:10" x14ac:dyDescent="0.25">
      <c r="A236" t="s">
        <v>161</v>
      </c>
      <c r="B236" t="s">
        <v>6</v>
      </c>
      <c r="D236">
        <v>2025</v>
      </c>
      <c r="E236">
        <v>2034</v>
      </c>
      <c r="F236">
        <v>0.99</v>
      </c>
      <c r="G236">
        <v>6212.1774539999997</v>
      </c>
      <c r="H236">
        <v>0</v>
      </c>
      <c r="I236">
        <v>1</v>
      </c>
      <c r="J236" s="2" t="str">
        <f t="shared" si="3"/>
        <v>RF_HSD2025</v>
      </c>
    </row>
    <row r="237" spans="1:10" x14ac:dyDescent="0.25">
      <c r="A237" t="s">
        <v>161</v>
      </c>
      <c r="B237" t="s">
        <v>6</v>
      </c>
      <c r="D237">
        <v>2025</v>
      </c>
      <c r="E237">
        <v>2035</v>
      </c>
      <c r="F237">
        <v>0.99</v>
      </c>
      <c r="G237">
        <v>6212.1774539999997</v>
      </c>
      <c r="H237">
        <v>0</v>
      </c>
      <c r="I237">
        <v>1</v>
      </c>
      <c r="J237" s="2" t="str">
        <f t="shared" si="3"/>
        <v>RF_HSD2025</v>
      </c>
    </row>
    <row r="238" spans="1:10" x14ac:dyDescent="0.25">
      <c r="A238" t="s">
        <v>161</v>
      </c>
      <c r="B238" t="s">
        <v>6</v>
      </c>
      <c r="D238">
        <v>2025</v>
      </c>
      <c r="E238">
        <v>2036</v>
      </c>
      <c r="F238">
        <v>0.99</v>
      </c>
      <c r="G238">
        <v>6212.1774539999997</v>
      </c>
      <c r="H238">
        <v>0</v>
      </c>
      <c r="I238">
        <v>1</v>
      </c>
      <c r="J238" s="2" t="str">
        <f t="shared" si="3"/>
        <v>RF_HSD2025</v>
      </c>
    </row>
    <row r="239" spans="1:10" x14ac:dyDescent="0.25">
      <c r="A239" t="s">
        <v>161</v>
      </c>
      <c r="B239" t="s">
        <v>6</v>
      </c>
      <c r="D239">
        <v>2025</v>
      </c>
      <c r="E239">
        <v>2037</v>
      </c>
      <c r="F239">
        <v>0.99</v>
      </c>
      <c r="G239">
        <v>6212.1774539999997</v>
      </c>
      <c r="H239">
        <v>0</v>
      </c>
      <c r="I239">
        <v>1</v>
      </c>
      <c r="J239" s="2" t="str">
        <f t="shared" si="3"/>
        <v>RF_HSD2025</v>
      </c>
    </row>
    <row r="240" spans="1:10" x14ac:dyDescent="0.25">
      <c r="A240" t="s">
        <v>161</v>
      </c>
      <c r="B240" t="s">
        <v>6</v>
      </c>
      <c r="D240">
        <v>2025</v>
      </c>
      <c r="E240">
        <v>2038</v>
      </c>
      <c r="F240">
        <v>0.99</v>
      </c>
      <c r="G240">
        <v>6212.1774539999997</v>
      </c>
      <c r="H240">
        <v>0</v>
      </c>
      <c r="I240">
        <v>1</v>
      </c>
      <c r="J240" s="2" t="str">
        <f t="shared" si="3"/>
        <v>RF_HSD2025</v>
      </c>
    </row>
    <row r="241" spans="1:10" x14ac:dyDescent="0.25">
      <c r="A241" t="s">
        <v>161</v>
      </c>
      <c r="B241" t="s">
        <v>6</v>
      </c>
      <c r="D241">
        <v>2025</v>
      </c>
      <c r="E241">
        <v>2039</v>
      </c>
      <c r="F241">
        <v>0.99</v>
      </c>
      <c r="G241">
        <v>6212.1774539999997</v>
      </c>
      <c r="H241">
        <v>0</v>
      </c>
      <c r="I241">
        <v>1</v>
      </c>
      <c r="J241" s="2" t="str">
        <f t="shared" si="3"/>
        <v>RF_HSD2025</v>
      </c>
    </row>
    <row r="242" spans="1:10" x14ac:dyDescent="0.25">
      <c r="A242" t="s">
        <v>161</v>
      </c>
      <c r="B242" t="s">
        <v>6</v>
      </c>
      <c r="D242">
        <v>2025</v>
      </c>
      <c r="E242">
        <v>2040</v>
      </c>
      <c r="F242">
        <v>0.99</v>
      </c>
      <c r="G242">
        <v>6212.1774539999997</v>
      </c>
      <c r="H242">
        <v>0</v>
      </c>
      <c r="I242">
        <v>1</v>
      </c>
      <c r="J242" s="2" t="str">
        <f t="shared" si="3"/>
        <v>RF_HSD2025</v>
      </c>
    </row>
    <row r="243" spans="1:10" x14ac:dyDescent="0.25">
      <c r="A243" t="s">
        <v>161</v>
      </c>
      <c r="B243" t="s">
        <v>6</v>
      </c>
      <c r="D243">
        <v>2025</v>
      </c>
      <c r="E243">
        <v>2041</v>
      </c>
      <c r="F243">
        <v>0.99</v>
      </c>
      <c r="G243">
        <v>6212.1774539999997</v>
      </c>
      <c r="H243">
        <v>0</v>
      </c>
      <c r="I243">
        <v>1</v>
      </c>
      <c r="J243" s="2" t="str">
        <f t="shared" si="3"/>
        <v>RF_HSD2025</v>
      </c>
    </row>
    <row r="244" spans="1:10" x14ac:dyDescent="0.25">
      <c r="A244" t="s">
        <v>161</v>
      </c>
      <c r="B244" t="s">
        <v>6</v>
      </c>
      <c r="D244">
        <v>2026</v>
      </c>
      <c r="E244">
        <v>2026</v>
      </c>
      <c r="F244">
        <v>0.99</v>
      </c>
      <c r="G244">
        <v>6212.1774539999997</v>
      </c>
      <c r="H244">
        <v>0</v>
      </c>
      <c r="I244">
        <v>1</v>
      </c>
      <c r="J244" s="2" t="str">
        <f t="shared" si="3"/>
        <v>RF_HSD2026</v>
      </c>
    </row>
    <row r="245" spans="1:10" x14ac:dyDescent="0.25">
      <c r="A245" t="s">
        <v>161</v>
      </c>
      <c r="B245" t="s">
        <v>6</v>
      </c>
      <c r="D245">
        <v>2026</v>
      </c>
      <c r="E245">
        <v>2027</v>
      </c>
      <c r="F245">
        <v>0.99</v>
      </c>
      <c r="G245">
        <v>6212.1774539999997</v>
      </c>
      <c r="H245">
        <v>0</v>
      </c>
      <c r="I245">
        <v>1</v>
      </c>
      <c r="J245" s="2" t="str">
        <f t="shared" si="3"/>
        <v>RF_HSD2026</v>
      </c>
    </row>
    <row r="246" spans="1:10" x14ac:dyDescent="0.25">
      <c r="A246" t="s">
        <v>161</v>
      </c>
      <c r="B246" t="s">
        <v>6</v>
      </c>
      <c r="D246">
        <v>2026</v>
      </c>
      <c r="E246">
        <v>2028</v>
      </c>
      <c r="F246">
        <v>0.99</v>
      </c>
      <c r="G246">
        <v>6212.1774539999997</v>
      </c>
      <c r="H246">
        <v>0</v>
      </c>
      <c r="I246">
        <v>1</v>
      </c>
      <c r="J246" s="2" t="str">
        <f t="shared" si="3"/>
        <v>RF_HSD2026</v>
      </c>
    </row>
    <row r="247" spans="1:10" x14ac:dyDescent="0.25">
      <c r="A247" t="s">
        <v>161</v>
      </c>
      <c r="B247" t="s">
        <v>6</v>
      </c>
      <c r="D247">
        <v>2026</v>
      </c>
      <c r="E247">
        <v>2029</v>
      </c>
      <c r="F247">
        <v>0.99</v>
      </c>
      <c r="G247">
        <v>6212.1774539999997</v>
      </c>
      <c r="H247">
        <v>0</v>
      </c>
      <c r="I247">
        <v>1</v>
      </c>
      <c r="J247" s="2" t="str">
        <f t="shared" si="3"/>
        <v>RF_HSD2026</v>
      </c>
    </row>
    <row r="248" spans="1:10" x14ac:dyDescent="0.25">
      <c r="A248" t="s">
        <v>161</v>
      </c>
      <c r="B248" t="s">
        <v>6</v>
      </c>
      <c r="D248">
        <v>2026</v>
      </c>
      <c r="E248">
        <v>2030</v>
      </c>
      <c r="F248">
        <v>0.99</v>
      </c>
      <c r="G248">
        <v>6212.1774539999997</v>
      </c>
      <c r="H248">
        <v>0</v>
      </c>
      <c r="I248">
        <v>1</v>
      </c>
      <c r="J248" s="2" t="str">
        <f t="shared" si="3"/>
        <v>RF_HSD2026</v>
      </c>
    </row>
    <row r="249" spans="1:10" x14ac:dyDescent="0.25">
      <c r="A249" t="s">
        <v>161</v>
      </c>
      <c r="B249" t="s">
        <v>6</v>
      </c>
      <c r="D249">
        <v>2026</v>
      </c>
      <c r="E249">
        <v>2031</v>
      </c>
      <c r="F249">
        <v>0.99</v>
      </c>
      <c r="G249">
        <v>6212.1774539999997</v>
      </c>
      <c r="H249">
        <v>0</v>
      </c>
      <c r="I249">
        <v>1</v>
      </c>
      <c r="J249" s="2" t="str">
        <f t="shared" si="3"/>
        <v>RF_HSD2026</v>
      </c>
    </row>
    <row r="250" spans="1:10" x14ac:dyDescent="0.25">
      <c r="A250" t="s">
        <v>161</v>
      </c>
      <c r="B250" t="s">
        <v>6</v>
      </c>
      <c r="D250">
        <v>2026</v>
      </c>
      <c r="E250">
        <v>2032</v>
      </c>
      <c r="F250">
        <v>0.99</v>
      </c>
      <c r="G250">
        <v>6212.1774539999997</v>
      </c>
      <c r="H250">
        <v>0</v>
      </c>
      <c r="I250">
        <v>1</v>
      </c>
      <c r="J250" s="2" t="str">
        <f t="shared" si="3"/>
        <v>RF_HSD2026</v>
      </c>
    </row>
    <row r="251" spans="1:10" x14ac:dyDescent="0.25">
      <c r="A251" t="s">
        <v>161</v>
      </c>
      <c r="B251" t="s">
        <v>6</v>
      </c>
      <c r="D251">
        <v>2026</v>
      </c>
      <c r="E251">
        <v>2033</v>
      </c>
      <c r="F251">
        <v>0.99</v>
      </c>
      <c r="G251">
        <v>6212.1774539999997</v>
      </c>
      <c r="H251">
        <v>0</v>
      </c>
      <c r="I251">
        <v>1</v>
      </c>
      <c r="J251" s="2" t="str">
        <f t="shared" si="3"/>
        <v>RF_HSD2026</v>
      </c>
    </row>
    <row r="252" spans="1:10" x14ac:dyDescent="0.25">
      <c r="A252" t="s">
        <v>161</v>
      </c>
      <c r="B252" t="s">
        <v>6</v>
      </c>
      <c r="D252">
        <v>2026</v>
      </c>
      <c r="E252">
        <v>2034</v>
      </c>
      <c r="F252">
        <v>0.99</v>
      </c>
      <c r="G252">
        <v>6212.1774539999997</v>
      </c>
      <c r="H252">
        <v>0</v>
      </c>
      <c r="I252">
        <v>1</v>
      </c>
      <c r="J252" s="2" t="str">
        <f t="shared" si="3"/>
        <v>RF_HSD2026</v>
      </c>
    </row>
    <row r="253" spans="1:10" x14ac:dyDescent="0.25">
      <c r="A253" t="s">
        <v>161</v>
      </c>
      <c r="B253" t="s">
        <v>6</v>
      </c>
      <c r="D253">
        <v>2026</v>
      </c>
      <c r="E253">
        <v>2035</v>
      </c>
      <c r="F253">
        <v>0.99</v>
      </c>
      <c r="G253">
        <v>6212.1774539999997</v>
      </c>
      <c r="H253">
        <v>0</v>
      </c>
      <c r="I253">
        <v>1</v>
      </c>
      <c r="J253" s="2" t="str">
        <f t="shared" si="3"/>
        <v>RF_HSD2026</v>
      </c>
    </row>
    <row r="254" spans="1:10" x14ac:dyDescent="0.25">
      <c r="A254" t="s">
        <v>161</v>
      </c>
      <c r="B254" t="s">
        <v>6</v>
      </c>
      <c r="D254">
        <v>2026</v>
      </c>
      <c r="E254">
        <v>2036</v>
      </c>
      <c r="F254">
        <v>0.99</v>
      </c>
      <c r="G254">
        <v>6212.1774539999997</v>
      </c>
      <c r="H254">
        <v>0</v>
      </c>
      <c r="I254">
        <v>1</v>
      </c>
      <c r="J254" s="2" t="str">
        <f t="shared" si="3"/>
        <v>RF_HSD2026</v>
      </c>
    </row>
    <row r="255" spans="1:10" x14ac:dyDescent="0.25">
      <c r="A255" t="s">
        <v>161</v>
      </c>
      <c r="B255" t="s">
        <v>6</v>
      </c>
      <c r="D255">
        <v>2026</v>
      </c>
      <c r="E255">
        <v>2037</v>
      </c>
      <c r="F255">
        <v>0.99</v>
      </c>
      <c r="G255">
        <v>6212.1774539999997</v>
      </c>
      <c r="H255">
        <v>0</v>
      </c>
      <c r="I255">
        <v>1</v>
      </c>
      <c r="J255" s="2" t="str">
        <f t="shared" si="3"/>
        <v>RF_HSD2026</v>
      </c>
    </row>
    <row r="256" spans="1:10" x14ac:dyDescent="0.25">
      <c r="A256" t="s">
        <v>161</v>
      </c>
      <c r="B256" t="s">
        <v>6</v>
      </c>
      <c r="D256">
        <v>2026</v>
      </c>
      <c r="E256">
        <v>2038</v>
      </c>
      <c r="F256">
        <v>0.99</v>
      </c>
      <c r="G256">
        <v>6212.1774539999997</v>
      </c>
      <c r="H256">
        <v>0</v>
      </c>
      <c r="I256">
        <v>1</v>
      </c>
      <c r="J256" s="2" t="str">
        <f t="shared" si="3"/>
        <v>RF_HSD2026</v>
      </c>
    </row>
    <row r="257" spans="1:10" x14ac:dyDescent="0.25">
      <c r="A257" t="s">
        <v>161</v>
      </c>
      <c r="B257" t="s">
        <v>6</v>
      </c>
      <c r="D257">
        <v>2026</v>
      </c>
      <c r="E257">
        <v>2039</v>
      </c>
      <c r="F257">
        <v>0.99</v>
      </c>
      <c r="G257">
        <v>6212.1774539999997</v>
      </c>
      <c r="H257">
        <v>0</v>
      </c>
      <c r="I257">
        <v>1</v>
      </c>
      <c r="J257" s="2" t="str">
        <f t="shared" si="3"/>
        <v>RF_HSD2026</v>
      </c>
    </row>
    <row r="258" spans="1:10" x14ac:dyDescent="0.25">
      <c r="A258" t="s">
        <v>161</v>
      </c>
      <c r="B258" t="s">
        <v>6</v>
      </c>
      <c r="D258">
        <v>2026</v>
      </c>
      <c r="E258">
        <v>2040</v>
      </c>
      <c r="F258">
        <v>0.99</v>
      </c>
      <c r="G258">
        <v>6212.1774539999997</v>
      </c>
      <c r="H258">
        <v>0</v>
      </c>
      <c r="I258">
        <v>1</v>
      </c>
      <c r="J258" s="2" t="str">
        <f t="shared" si="3"/>
        <v>RF_HSD2026</v>
      </c>
    </row>
    <row r="259" spans="1:10" x14ac:dyDescent="0.25">
      <c r="A259" t="s">
        <v>161</v>
      </c>
      <c r="B259" t="s">
        <v>6</v>
      </c>
      <c r="D259">
        <v>2026</v>
      </c>
      <c r="E259">
        <v>2041</v>
      </c>
      <c r="F259">
        <v>0.99</v>
      </c>
      <c r="G259">
        <v>6212.1774539999997</v>
      </c>
      <c r="H259">
        <v>0</v>
      </c>
      <c r="I259">
        <v>1</v>
      </c>
      <c r="J259" s="2" t="str">
        <f t="shared" ref="J259:J322" si="4">_xlfn.CONCAT(A259,C259,D259)</f>
        <v>RF_HSD2026</v>
      </c>
    </row>
    <row r="260" spans="1:10" x14ac:dyDescent="0.25">
      <c r="A260" t="s">
        <v>161</v>
      </c>
      <c r="B260" t="s">
        <v>6</v>
      </c>
      <c r="D260">
        <v>2027</v>
      </c>
      <c r="E260">
        <v>2027</v>
      </c>
      <c r="F260">
        <v>0.99</v>
      </c>
      <c r="G260">
        <v>6212.1774539999997</v>
      </c>
      <c r="H260">
        <v>0</v>
      </c>
      <c r="I260">
        <v>1</v>
      </c>
      <c r="J260" s="2" t="str">
        <f t="shared" si="4"/>
        <v>RF_HSD2027</v>
      </c>
    </row>
    <row r="261" spans="1:10" x14ac:dyDescent="0.25">
      <c r="A261" t="s">
        <v>161</v>
      </c>
      <c r="B261" t="s">
        <v>6</v>
      </c>
      <c r="D261">
        <v>2027</v>
      </c>
      <c r="E261">
        <v>2028</v>
      </c>
      <c r="F261">
        <v>0.99</v>
      </c>
      <c r="G261">
        <v>6212.1774539999997</v>
      </c>
      <c r="H261">
        <v>0</v>
      </c>
      <c r="I261">
        <v>1</v>
      </c>
      <c r="J261" s="2" t="str">
        <f t="shared" si="4"/>
        <v>RF_HSD2027</v>
      </c>
    </row>
    <row r="262" spans="1:10" x14ac:dyDescent="0.25">
      <c r="A262" t="s">
        <v>161</v>
      </c>
      <c r="B262" t="s">
        <v>6</v>
      </c>
      <c r="D262">
        <v>2027</v>
      </c>
      <c r="E262">
        <v>2029</v>
      </c>
      <c r="F262">
        <v>0.99</v>
      </c>
      <c r="G262">
        <v>6212.1774539999997</v>
      </c>
      <c r="H262">
        <v>0</v>
      </c>
      <c r="I262">
        <v>1</v>
      </c>
      <c r="J262" s="2" t="str">
        <f t="shared" si="4"/>
        <v>RF_HSD2027</v>
      </c>
    </row>
    <row r="263" spans="1:10" x14ac:dyDescent="0.25">
      <c r="A263" t="s">
        <v>161</v>
      </c>
      <c r="B263" t="s">
        <v>6</v>
      </c>
      <c r="D263">
        <v>2027</v>
      </c>
      <c r="E263">
        <v>2030</v>
      </c>
      <c r="F263">
        <v>0.99</v>
      </c>
      <c r="G263">
        <v>6212.1774539999997</v>
      </c>
      <c r="H263">
        <v>0</v>
      </c>
      <c r="I263">
        <v>1</v>
      </c>
      <c r="J263" s="2" t="str">
        <f t="shared" si="4"/>
        <v>RF_HSD2027</v>
      </c>
    </row>
    <row r="264" spans="1:10" x14ac:dyDescent="0.25">
      <c r="A264" t="s">
        <v>161</v>
      </c>
      <c r="B264" t="s">
        <v>6</v>
      </c>
      <c r="D264">
        <v>2027</v>
      </c>
      <c r="E264">
        <v>2031</v>
      </c>
      <c r="F264">
        <v>0.99</v>
      </c>
      <c r="G264">
        <v>6212.1774539999997</v>
      </c>
      <c r="H264">
        <v>0</v>
      </c>
      <c r="I264">
        <v>1</v>
      </c>
      <c r="J264" s="2" t="str">
        <f t="shared" si="4"/>
        <v>RF_HSD2027</v>
      </c>
    </row>
    <row r="265" spans="1:10" x14ac:dyDescent="0.25">
      <c r="A265" t="s">
        <v>161</v>
      </c>
      <c r="B265" t="s">
        <v>6</v>
      </c>
      <c r="D265">
        <v>2027</v>
      </c>
      <c r="E265">
        <v>2032</v>
      </c>
      <c r="F265">
        <v>0.99</v>
      </c>
      <c r="G265">
        <v>6212.1774539999997</v>
      </c>
      <c r="H265">
        <v>0</v>
      </c>
      <c r="I265">
        <v>1</v>
      </c>
      <c r="J265" s="2" t="str">
        <f t="shared" si="4"/>
        <v>RF_HSD2027</v>
      </c>
    </row>
    <row r="266" spans="1:10" x14ac:dyDescent="0.25">
      <c r="A266" t="s">
        <v>161</v>
      </c>
      <c r="B266" t="s">
        <v>6</v>
      </c>
      <c r="D266">
        <v>2027</v>
      </c>
      <c r="E266">
        <v>2033</v>
      </c>
      <c r="F266">
        <v>0.99</v>
      </c>
      <c r="G266">
        <v>6212.1774539999997</v>
      </c>
      <c r="H266">
        <v>0</v>
      </c>
      <c r="I266">
        <v>1</v>
      </c>
      <c r="J266" s="2" t="str">
        <f t="shared" si="4"/>
        <v>RF_HSD2027</v>
      </c>
    </row>
    <row r="267" spans="1:10" x14ac:dyDescent="0.25">
      <c r="A267" t="s">
        <v>161</v>
      </c>
      <c r="B267" t="s">
        <v>6</v>
      </c>
      <c r="D267">
        <v>2027</v>
      </c>
      <c r="E267">
        <v>2034</v>
      </c>
      <c r="F267">
        <v>0.99</v>
      </c>
      <c r="G267">
        <v>6212.1774539999997</v>
      </c>
      <c r="H267">
        <v>0</v>
      </c>
      <c r="I267">
        <v>1</v>
      </c>
      <c r="J267" s="2" t="str">
        <f t="shared" si="4"/>
        <v>RF_HSD2027</v>
      </c>
    </row>
    <row r="268" spans="1:10" x14ac:dyDescent="0.25">
      <c r="A268" t="s">
        <v>161</v>
      </c>
      <c r="B268" t="s">
        <v>6</v>
      </c>
      <c r="D268">
        <v>2027</v>
      </c>
      <c r="E268">
        <v>2035</v>
      </c>
      <c r="F268">
        <v>0.99</v>
      </c>
      <c r="G268">
        <v>6212.1774539999997</v>
      </c>
      <c r="H268">
        <v>0</v>
      </c>
      <c r="I268">
        <v>1</v>
      </c>
      <c r="J268" s="2" t="str">
        <f t="shared" si="4"/>
        <v>RF_HSD2027</v>
      </c>
    </row>
    <row r="269" spans="1:10" x14ac:dyDescent="0.25">
      <c r="A269" t="s">
        <v>161</v>
      </c>
      <c r="B269" t="s">
        <v>6</v>
      </c>
      <c r="D269">
        <v>2027</v>
      </c>
      <c r="E269">
        <v>2036</v>
      </c>
      <c r="F269">
        <v>0.99</v>
      </c>
      <c r="G269">
        <v>6212.1774539999997</v>
      </c>
      <c r="H269">
        <v>0</v>
      </c>
      <c r="I269">
        <v>1</v>
      </c>
      <c r="J269" s="2" t="str">
        <f t="shared" si="4"/>
        <v>RF_HSD2027</v>
      </c>
    </row>
    <row r="270" spans="1:10" x14ac:dyDescent="0.25">
      <c r="A270" t="s">
        <v>161</v>
      </c>
      <c r="B270" t="s">
        <v>6</v>
      </c>
      <c r="D270">
        <v>2027</v>
      </c>
      <c r="E270">
        <v>2037</v>
      </c>
      <c r="F270">
        <v>0.99</v>
      </c>
      <c r="G270">
        <v>6212.1774539999997</v>
      </c>
      <c r="H270">
        <v>0</v>
      </c>
      <c r="I270">
        <v>1</v>
      </c>
      <c r="J270" s="2" t="str">
        <f t="shared" si="4"/>
        <v>RF_HSD2027</v>
      </c>
    </row>
    <row r="271" spans="1:10" x14ac:dyDescent="0.25">
      <c r="A271" t="s">
        <v>161</v>
      </c>
      <c r="B271" t="s">
        <v>6</v>
      </c>
      <c r="D271">
        <v>2027</v>
      </c>
      <c r="E271">
        <v>2038</v>
      </c>
      <c r="F271">
        <v>0.99</v>
      </c>
      <c r="G271">
        <v>6212.1774539999997</v>
      </c>
      <c r="H271">
        <v>0</v>
      </c>
      <c r="I271">
        <v>1</v>
      </c>
      <c r="J271" s="2" t="str">
        <f t="shared" si="4"/>
        <v>RF_HSD2027</v>
      </c>
    </row>
    <row r="272" spans="1:10" x14ac:dyDescent="0.25">
      <c r="A272" t="s">
        <v>161</v>
      </c>
      <c r="B272" t="s">
        <v>6</v>
      </c>
      <c r="D272">
        <v>2027</v>
      </c>
      <c r="E272">
        <v>2039</v>
      </c>
      <c r="F272">
        <v>0.99</v>
      </c>
      <c r="G272">
        <v>6212.1774539999997</v>
      </c>
      <c r="H272">
        <v>0</v>
      </c>
      <c r="I272">
        <v>1</v>
      </c>
      <c r="J272" s="2" t="str">
        <f t="shared" si="4"/>
        <v>RF_HSD2027</v>
      </c>
    </row>
    <row r="273" spans="1:10" x14ac:dyDescent="0.25">
      <c r="A273" t="s">
        <v>161</v>
      </c>
      <c r="B273" t="s">
        <v>6</v>
      </c>
      <c r="D273">
        <v>2027</v>
      </c>
      <c r="E273">
        <v>2040</v>
      </c>
      <c r="F273">
        <v>0.99</v>
      </c>
      <c r="G273">
        <v>6212.1774539999997</v>
      </c>
      <c r="H273">
        <v>0</v>
      </c>
      <c r="I273">
        <v>1</v>
      </c>
      <c r="J273" s="2" t="str">
        <f t="shared" si="4"/>
        <v>RF_HSD2027</v>
      </c>
    </row>
    <row r="274" spans="1:10" x14ac:dyDescent="0.25">
      <c r="A274" t="s">
        <v>161</v>
      </c>
      <c r="B274" t="s">
        <v>6</v>
      </c>
      <c r="D274">
        <v>2027</v>
      </c>
      <c r="E274">
        <v>2041</v>
      </c>
      <c r="F274">
        <v>0.99</v>
      </c>
      <c r="G274">
        <v>6212.1774539999997</v>
      </c>
      <c r="H274">
        <v>0</v>
      </c>
      <c r="I274">
        <v>1</v>
      </c>
      <c r="J274" s="2" t="str">
        <f t="shared" si="4"/>
        <v>RF_HSD2027</v>
      </c>
    </row>
    <row r="275" spans="1:10" x14ac:dyDescent="0.25">
      <c r="A275" t="s">
        <v>161</v>
      </c>
      <c r="B275" t="s">
        <v>6</v>
      </c>
      <c r="D275">
        <v>2028</v>
      </c>
      <c r="E275">
        <v>2028</v>
      </c>
      <c r="F275">
        <v>0.99</v>
      </c>
      <c r="G275">
        <v>6212.1774539999997</v>
      </c>
      <c r="H275">
        <v>0</v>
      </c>
      <c r="I275">
        <v>1</v>
      </c>
      <c r="J275" s="2" t="str">
        <f t="shared" si="4"/>
        <v>RF_HSD2028</v>
      </c>
    </row>
    <row r="276" spans="1:10" x14ac:dyDescent="0.25">
      <c r="A276" t="s">
        <v>161</v>
      </c>
      <c r="B276" t="s">
        <v>6</v>
      </c>
      <c r="D276">
        <v>2028</v>
      </c>
      <c r="E276">
        <v>2029</v>
      </c>
      <c r="F276">
        <v>0.99</v>
      </c>
      <c r="G276">
        <v>6212.1774539999997</v>
      </c>
      <c r="H276">
        <v>0</v>
      </c>
      <c r="I276">
        <v>1</v>
      </c>
      <c r="J276" s="2" t="str">
        <f t="shared" si="4"/>
        <v>RF_HSD2028</v>
      </c>
    </row>
    <row r="277" spans="1:10" x14ac:dyDescent="0.25">
      <c r="A277" t="s">
        <v>161</v>
      </c>
      <c r="B277" t="s">
        <v>6</v>
      </c>
      <c r="D277">
        <v>2028</v>
      </c>
      <c r="E277">
        <v>2030</v>
      </c>
      <c r="F277">
        <v>0.99</v>
      </c>
      <c r="G277">
        <v>6212.1774539999997</v>
      </c>
      <c r="H277">
        <v>0</v>
      </c>
      <c r="I277">
        <v>1</v>
      </c>
      <c r="J277" s="2" t="str">
        <f t="shared" si="4"/>
        <v>RF_HSD2028</v>
      </c>
    </row>
    <row r="278" spans="1:10" x14ac:dyDescent="0.25">
      <c r="A278" t="s">
        <v>161</v>
      </c>
      <c r="B278" t="s">
        <v>6</v>
      </c>
      <c r="D278">
        <v>2028</v>
      </c>
      <c r="E278">
        <v>2031</v>
      </c>
      <c r="F278">
        <v>0.99</v>
      </c>
      <c r="G278">
        <v>6212.1774539999997</v>
      </c>
      <c r="H278">
        <v>0</v>
      </c>
      <c r="I278">
        <v>1</v>
      </c>
      <c r="J278" s="2" t="str">
        <f t="shared" si="4"/>
        <v>RF_HSD2028</v>
      </c>
    </row>
    <row r="279" spans="1:10" x14ac:dyDescent="0.25">
      <c r="A279" t="s">
        <v>161</v>
      </c>
      <c r="B279" t="s">
        <v>6</v>
      </c>
      <c r="D279">
        <v>2028</v>
      </c>
      <c r="E279">
        <v>2032</v>
      </c>
      <c r="F279">
        <v>0.99</v>
      </c>
      <c r="G279">
        <v>6212.1774539999997</v>
      </c>
      <c r="H279">
        <v>0</v>
      </c>
      <c r="I279">
        <v>1</v>
      </c>
      <c r="J279" s="2" t="str">
        <f t="shared" si="4"/>
        <v>RF_HSD2028</v>
      </c>
    </row>
    <row r="280" spans="1:10" x14ac:dyDescent="0.25">
      <c r="A280" t="s">
        <v>161</v>
      </c>
      <c r="B280" t="s">
        <v>6</v>
      </c>
      <c r="D280">
        <v>2028</v>
      </c>
      <c r="E280">
        <v>2033</v>
      </c>
      <c r="F280">
        <v>0.99</v>
      </c>
      <c r="G280">
        <v>6212.1774539999997</v>
      </c>
      <c r="H280">
        <v>0</v>
      </c>
      <c r="I280">
        <v>1</v>
      </c>
      <c r="J280" s="2" t="str">
        <f t="shared" si="4"/>
        <v>RF_HSD2028</v>
      </c>
    </row>
    <row r="281" spans="1:10" x14ac:dyDescent="0.25">
      <c r="A281" t="s">
        <v>161</v>
      </c>
      <c r="B281" t="s">
        <v>6</v>
      </c>
      <c r="D281">
        <v>2028</v>
      </c>
      <c r="E281">
        <v>2034</v>
      </c>
      <c r="F281">
        <v>0.99</v>
      </c>
      <c r="G281">
        <v>6212.1774539999997</v>
      </c>
      <c r="H281">
        <v>0</v>
      </c>
      <c r="I281">
        <v>1</v>
      </c>
      <c r="J281" s="2" t="str">
        <f t="shared" si="4"/>
        <v>RF_HSD2028</v>
      </c>
    </row>
    <row r="282" spans="1:10" x14ac:dyDescent="0.25">
      <c r="A282" t="s">
        <v>161</v>
      </c>
      <c r="B282" t="s">
        <v>6</v>
      </c>
      <c r="D282">
        <v>2028</v>
      </c>
      <c r="E282">
        <v>2035</v>
      </c>
      <c r="F282">
        <v>0.99</v>
      </c>
      <c r="G282">
        <v>6212.1774539999997</v>
      </c>
      <c r="H282">
        <v>0</v>
      </c>
      <c r="I282">
        <v>1</v>
      </c>
      <c r="J282" s="2" t="str">
        <f t="shared" si="4"/>
        <v>RF_HSD2028</v>
      </c>
    </row>
    <row r="283" spans="1:10" x14ac:dyDescent="0.25">
      <c r="A283" t="s">
        <v>161</v>
      </c>
      <c r="B283" t="s">
        <v>6</v>
      </c>
      <c r="D283">
        <v>2028</v>
      </c>
      <c r="E283">
        <v>2036</v>
      </c>
      <c r="F283">
        <v>0.99</v>
      </c>
      <c r="G283">
        <v>6212.1774539999997</v>
      </c>
      <c r="H283">
        <v>0</v>
      </c>
      <c r="I283">
        <v>1</v>
      </c>
      <c r="J283" s="2" t="str">
        <f t="shared" si="4"/>
        <v>RF_HSD2028</v>
      </c>
    </row>
    <row r="284" spans="1:10" x14ac:dyDescent="0.25">
      <c r="A284" t="s">
        <v>161</v>
      </c>
      <c r="B284" t="s">
        <v>6</v>
      </c>
      <c r="D284">
        <v>2028</v>
      </c>
      <c r="E284">
        <v>2037</v>
      </c>
      <c r="F284">
        <v>0.99</v>
      </c>
      <c r="G284">
        <v>6212.1774539999997</v>
      </c>
      <c r="H284">
        <v>0</v>
      </c>
      <c r="I284">
        <v>1</v>
      </c>
      <c r="J284" s="2" t="str">
        <f t="shared" si="4"/>
        <v>RF_HSD2028</v>
      </c>
    </row>
    <row r="285" spans="1:10" x14ac:dyDescent="0.25">
      <c r="A285" t="s">
        <v>161</v>
      </c>
      <c r="B285" t="s">
        <v>6</v>
      </c>
      <c r="D285">
        <v>2028</v>
      </c>
      <c r="E285">
        <v>2038</v>
      </c>
      <c r="F285">
        <v>0.99</v>
      </c>
      <c r="G285">
        <v>6212.1774539999997</v>
      </c>
      <c r="H285">
        <v>0</v>
      </c>
      <c r="I285">
        <v>1</v>
      </c>
      <c r="J285" s="2" t="str">
        <f t="shared" si="4"/>
        <v>RF_HSD2028</v>
      </c>
    </row>
    <row r="286" spans="1:10" x14ac:dyDescent="0.25">
      <c r="A286" t="s">
        <v>161</v>
      </c>
      <c r="B286" t="s">
        <v>6</v>
      </c>
      <c r="D286">
        <v>2028</v>
      </c>
      <c r="E286">
        <v>2039</v>
      </c>
      <c r="F286">
        <v>0.99</v>
      </c>
      <c r="G286">
        <v>6212.1774539999997</v>
      </c>
      <c r="H286">
        <v>0</v>
      </c>
      <c r="I286">
        <v>1</v>
      </c>
      <c r="J286" s="2" t="str">
        <f t="shared" si="4"/>
        <v>RF_HSD2028</v>
      </c>
    </row>
    <row r="287" spans="1:10" x14ac:dyDescent="0.25">
      <c r="A287" t="s">
        <v>161</v>
      </c>
      <c r="B287" t="s">
        <v>6</v>
      </c>
      <c r="D287">
        <v>2028</v>
      </c>
      <c r="E287">
        <v>2040</v>
      </c>
      <c r="F287">
        <v>0.99</v>
      </c>
      <c r="G287">
        <v>6212.1774539999997</v>
      </c>
      <c r="H287">
        <v>0</v>
      </c>
      <c r="I287">
        <v>1</v>
      </c>
      <c r="J287" s="2" t="str">
        <f t="shared" si="4"/>
        <v>RF_HSD2028</v>
      </c>
    </row>
    <row r="288" spans="1:10" x14ac:dyDescent="0.25">
      <c r="A288" t="s">
        <v>161</v>
      </c>
      <c r="B288" t="s">
        <v>6</v>
      </c>
      <c r="D288">
        <v>2028</v>
      </c>
      <c r="E288">
        <v>2041</v>
      </c>
      <c r="F288">
        <v>0.99</v>
      </c>
      <c r="G288">
        <v>6212.1774539999997</v>
      </c>
      <c r="H288">
        <v>0</v>
      </c>
      <c r="I288">
        <v>1</v>
      </c>
      <c r="J288" s="2" t="str">
        <f t="shared" si="4"/>
        <v>RF_HSD2028</v>
      </c>
    </row>
    <row r="289" spans="1:10" x14ac:dyDescent="0.25">
      <c r="A289" t="s">
        <v>161</v>
      </c>
      <c r="B289" t="s">
        <v>6</v>
      </c>
      <c r="D289">
        <v>2029</v>
      </c>
      <c r="E289">
        <v>2029</v>
      </c>
      <c r="F289">
        <v>0.99</v>
      </c>
      <c r="G289">
        <v>6212.1774539999997</v>
      </c>
      <c r="H289">
        <v>0</v>
      </c>
      <c r="I289">
        <v>1</v>
      </c>
      <c r="J289" s="2" t="str">
        <f t="shared" si="4"/>
        <v>RF_HSD2029</v>
      </c>
    </row>
    <row r="290" spans="1:10" x14ac:dyDescent="0.25">
      <c r="A290" t="s">
        <v>161</v>
      </c>
      <c r="B290" t="s">
        <v>6</v>
      </c>
      <c r="D290">
        <v>2029</v>
      </c>
      <c r="E290">
        <v>2030</v>
      </c>
      <c r="F290">
        <v>0.99</v>
      </c>
      <c r="G290">
        <v>6212.1774539999997</v>
      </c>
      <c r="H290">
        <v>0</v>
      </c>
      <c r="I290">
        <v>1</v>
      </c>
      <c r="J290" s="2" t="str">
        <f t="shared" si="4"/>
        <v>RF_HSD2029</v>
      </c>
    </row>
    <row r="291" spans="1:10" x14ac:dyDescent="0.25">
      <c r="A291" t="s">
        <v>161</v>
      </c>
      <c r="B291" t="s">
        <v>6</v>
      </c>
      <c r="D291">
        <v>2029</v>
      </c>
      <c r="E291">
        <v>2031</v>
      </c>
      <c r="F291">
        <v>0.99</v>
      </c>
      <c r="G291">
        <v>6212.1774539999997</v>
      </c>
      <c r="H291">
        <v>0</v>
      </c>
      <c r="I291">
        <v>1</v>
      </c>
      <c r="J291" s="2" t="str">
        <f t="shared" si="4"/>
        <v>RF_HSD2029</v>
      </c>
    </row>
    <row r="292" spans="1:10" x14ac:dyDescent="0.25">
      <c r="A292" t="s">
        <v>161</v>
      </c>
      <c r="B292" t="s">
        <v>6</v>
      </c>
      <c r="D292">
        <v>2029</v>
      </c>
      <c r="E292">
        <v>2032</v>
      </c>
      <c r="F292">
        <v>0.99</v>
      </c>
      <c r="G292">
        <v>6212.1774539999997</v>
      </c>
      <c r="H292">
        <v>0</v>
      </c>
      <c r="I292">
        <v>1</v>
      </c>
      <c r="J292" s="2" t="str">
        <f t="shared" si="4"/>
        <v>RF_HSD2029</v>
      </c>
    </row>
    <row r="293" spans="1:10" x14ac:dyDescent="0.25">
      <c r="A293" t="s">
        <v>161</v>
      </c>
      <c r="B293" t="s">
        <v>6</v>
      </c>
      <c r="D293">
        <v>2029</v>
      </c>
      <c r="E293">
        <v>2033</v>
      </c>
      <c r="F293">
        <v>0.99</v>
      </c>
      <c r="G293">
        <v>6212.1774539999997</v>
      </c>
      <c r="H293">
        <v>0</v>
      </c>
      <c r="I293">
        <v>1</v>
      </c>
      <c r="J293" s="2" t="str">
        <f t="shared" si="4"/>
        <v>RF_HSD2029</v>
      </c>
    </row>
    <row r="294" spans="1:10" x14ac:dyDescent="0.25">
      <c r="A294" t="s">
        <v>161</v>
      </c>
      <c r="B294" t="s">
        <v>6</v>
      </c>
      <c r="D294">
        <v>2029</v>
      </c>
      <c r="E294">
        <v>2034</v>
      </c>
      <c r="F294">
        <v>0.99</v>
      </c>
      <c r="G294">
        <v>6212.1774539999997</v>
      </c>
      <c r="H294">
        <v>0</v>
      </c>
      <c r="I294">
        <v>1</v>
      </c>
      <c r="J294" s="2" t="str">
        <f t="shared" si="4"/>
        <v>RF_HSD2029</v>
      </c>
    </row>
    <row r="295" spans="1:10" x14ac:dyDescent="0.25">
      <c r="A295" t="s">
        <v>161</v>
      </c>
      <c r="B295" t="s">
        <v>6</v>
      </c>
      <c r="D295">
        <v>2029</v>
      </c>
      <c r="E295">
        <v>2035</v>
      </c>
      <c r="F295">
        <v>0.99</v>
      </c>
      <c r="G295">
        <v>6212.1774539999997</v>
      </c>
      <c r="H295">
        <v>0</v>
      </c>
      <c r="I295">
        <v>1</v>
      </c>
      <c r="J295" s="2" t="str">
        <f t="shared" si="4"/>
        <v>RF_HSD2029</v>
      </c>
    </row>
    <row r="296" spans="1:10" x14ac:dyDescent="0.25">
      <c r="A296" t="s">
        <v>161</v>
      </c>
      <c r="B296" t="s">
        <v>6</v>
      </c>
      <c r="D296">
        <v>2029</v>
      </c>
      <c r="E296">
        <v>2036</v>
      </c>
      <c r="F296">
        <v>0.99</v>
      </c>
      <c r="G296">
        <v>6212.1774539999997</v>
      </c>
      <c r="H296">
        <v>0</v>
      </c>
      <c r="I296">
        <v>1</v>
      </c>
      <c r="J296" s="2" t="str">
        <f t="shared" si="4"/>
        <v>RF_HSD2029</v>
      </c>
    </row>
    <row r="297" spans="1:10" x14ac:dyDescent="0.25">
      <c r="A297" t="s">
        <v>161</v>
      </c>
      <c r="B297" t="s">
        <v>6</v>
      </c>
      <c r="D297">
        <v>2029</v>
      </c>
      <c r="E297">
        <v>2037</v>
      </c>
      <c r="F297">
        <v>0.99</v>
      </c>
      <c r="G297">
        <v>6212.1774539999997</v>
      </c>
      <c r="H297">
        <v>0</v>
      </c>
      <c r="I297">
        <v>1</v>
      </c>
      <c r="J297" s="2" t="str">
        <f t="shared" si="4"/>
        <v>RF_HSD2029</v>
      </c>
    </row>
    <row r="298" spans="1:10" x14ac:dyDescent="0.25">
      <c r="A298" t="s">
        <v>161</v>
      </c>
      <c r="B298" t="s">
        <v>6</v>
      </c>
      <c r="D298">
        <v>2029</v>
      </c>
      <c r="E298">
        <v>2038</v>
      </c>
      <c r="F298">
        <v>0.99</v>
      </c>
      <c r="G298">
        <v>6212.1774539999997</v>
      </c>
      <c r="H298">
        <v>0</v>
      </c>
      <c r="I298">
        <v>1</v>
      </c>
      <c r="J298" s="2" t="str">
        <f t="shared" si="4"/>
        <v>RF_HSD2029</v>
      </c>
    </row>
    <row r="299" spans="1:10" x14ac:dyDescent="0.25">
      <c r="A299" t="s">
        <v>161</v>
      </c>
      <c r="B299" t="s">
        <v>6</v>
      </c>
      <c r="D299">
        <v>2029</v>
      </c>
      <c r="E299">
        <v>2039</v>
      </c>
      <c r="F299">
        <v>0.99</v>
      </c>
      <c r="G299">
        <v>6212.1774539999997</v>
      </c>
      <c r="H299">
        <v>0</v>
      </c>
      <c r="I299">
        <v>1</v>
      </c>
      <c r="J299" s="2" t="str">
        <f t="shared" si="4"/>
        <v>RF_HSD2029</v>
      </c>
    </row>
    <row r="300" spans="1:10" x14ac:dyDescent="0.25">
      <c r="A300" t="s">
        <v>161</v>
      </c>
      <c r="B300" t="s">
        <v>6</v>
      </c>
      <c r="D300">
        <v>2029</v>
      </c>
      <c r="E300">
        <v>2040</v>
      </c>
      <c r="F300">
        <v>0.99</v>
      </c>
      <c r="G300">
        <v>6212.1774539999997</v>
      </c>
      <c r="H300">
        <v>0</v>
      </c>
      <c r="I300">
        <v>1</v>
      </c>
      <c r="J300" s="2" t="str">
        <f t="shared" si="4"/>
        <v>RF_HSD2029</v>
      </c>
    </row>
    <row r="301" spans="1:10" x14ac:dyDescent="0.25">
      <c r="A301" t="s">
        <v>161</v>
      </c>
      <c r="B301" t="s">
        <v>6</v>
      </c>
      <c r="D301">
        <v>2029</v>
      </c>
      <c r="E301">
        <v>2041</v>
      </c>
      <c r="F301">
        <v>0.99</v>
      </c>
      <c r="G301">
        <v>6212.1774539999997</v>
      </c>
      <c r="H301">
        <v>0</v>
      </c>
      <c r="I301">
        <v>1</v>
      </c>
      <c r="J301" s="2" t="str">
        <f t="shared" si="4"/>
        <v>RF_HSD2029</v>
      </c>
    </row>
    <row r="302" spans="1:10" x14ac:dyDescent="0.25">
      <c r="A302" t="s">
        <v>161</v>
      </c>
      <c r="B302" t="s">
        <v>6</v>
      </c>
      <c r="D302">
        <v>2030</v>
      </c>
      <c r="E302">
        <v>2030</v>
      </c>
      <c r="F302">
        <v>0.99</v>
      </c>
      <c r="G302">
        <v>6212.1774539999997</v>
      </c>
      <c r="H302">
        <v>0</v>
      </c>
      <c r="I302">
        <v>1</v>
      </c>
      <c r="J302" s="2" t="str">
        <f t="shared" si="4"/>
        <v>RF_HSD2030</v>
      </c>
    </row>
    <row r="303" spans="1:10" x14ac:dyDescent="0.25">
      <c r="A303" t="s">
        <v>161</v>
      </c>
      <c r="B303" t="s">
        <v>6</v>
      </c>
      <c r="D303">
        <v>2030</v>
      </c>
      <c r="E303">
        <v>2031</v>
      </c>
      <c r="F303">
        <v>0.99</v>
      </c>
      <c r="G303">
        <v>6212.1774539999997</v>
      </c>
      <c r="H303">
        <v>0</v>
      </c>
      <c r="I303">
        <v>1</v>
      </c>
      <c r="J303" s="2" t="str">
        <f t="shared" si="4"/>
        <v>RF_HSD2030</v>
      </c>
    </row>
    <row r="304" spans="1:10" x14ac:dyDescent="0.25">
      <c r="A304" t="s">
        <v>161</v>
      </c>
      <c r="B304" t="s">
        <v>6</v>
      </c>
      <c r="D304">
        <v>2030</v>
      </c>
      <c r="E304">
        <v>2032</v>
      </c>
      <c r="F304">
        <v>0.99</v>
      </c>
      <c r="G304">
        <v>6212.1774539999997</v>
      </c>
      <c r="H304">
        <v>0</v>
      </c>
      <c r="I304">
        <v>1</v>
      </c>
      <c r="J304" s="2" t="str">
        <f t="shared" si="4"/>
        <v>RF_HSD2030</v>
      </c>
    </row>
    <row r="305" spans="1:10" x14ac:dyDescent="0.25">
      <c r="A305" t="s">
        <v>161</v>
      </c>
      <c r="B305" t="s">
        <v>6</v>
      </c>
      <c r="D305">
        <v>2030</v>
      </c>
      <c r="E305">
        <v>2033</v>
      </c>
      <c r="F305">
        <v>0.99</v>
      </c>
      <c r="G305">
        <v>6212.1774539999997</v>
      </c>
      <c r="H305">
        <v>0</v>
      </c>
      <c r="I305">
        <v>1</v>
      </c>
      <c r="J305" s="2" t="str">
        <f t="shared" si="4"/>
        <v>RF_HSD2030</v>
      </c>
    </row>
    <row r="306" spans="1:10" x14ac:dyDescent="0.25">
      <c r="A306" t="s">
        <v>161</v>
      </c>
      <c r="B306" t="s">
        <v>6</v>
      </c>
      <c r="D306">
        <v>2030</v>
      </c>
      <c r="E306">
        <v>2034</v>
      </c>
      <c r="F306">
        <v>0.99</v>
      </c>
      <c r="G306">
        <v>6212.1774539999997</v>
      </c>
      <c r="H306">
        <v>0</v>
      </c>
      <c r="I306">
        <v>1</v>
      </c>
      <c r="J306" s="2" t="str">
        <f t="shared" si="4"/>
        <v>RF_HSD2030</v>
      </c>
    </row>
    <row r="307" spans="1:10" x14ac:dyDescent="0.25">
      <c r="A307" t="s">
        <v>161</v>
      </c>
      <c r="B307" t="s">
        <v>6</v>
      </c>
      <c r="D307">
        <v>2030</v>
      </c>
      <c r="E307">
        <v>2035</v>
      </c>
      <c r="F307">
        <v>0.99</v>
      </c>
      <c r="G307">
        <v>6212.1774539999997</v>
      </c>
      <c r="H307">
        <v>0</v>
      </c>
      <c r="I307">
        <v>1</v>
      </c>
      <c r="J307" s="2" t="str">
        <f t="shared" si="4"/>
        <v>RF_HSD2030</v>
      </c>
    </row>
    <row r="308" spans="1:10" x14ac:dyDescent="0.25">
      <c r="A308" t="s">
        <v>161</v>
      </c>
      <c r="B308" t="s">
        <v>6</v>
      </c>
      <c r="D308">
        <v>2030</v>
      </c>
      <c r="E308">
        <v>2036</v>
      </c>
      <c r="F308">
        <v>0.99</v>
      </c>
      <c r="G308">
        <v>6212.1774539999997</v>
      </c>
      <c r="H308">
        <v>0</v>
      </c>
      <c r="I308">
        <v>1</v>
      </c>
      <c r="J308" s="2" t="str">
        <f t="shared" si="4"/>
        <v>RF_HSD2030</v>
      </c>
    </row>
    <row r="309" spans="1:10" x14ac:dyDescent="0.25">
      <c r="A309" t="s">
        <v>161</v>
      </c>
      <c r="B309" t="s">
        <v>6</v>
      </c>
      <c r="D309">
        <v>2030</v>
      </c>
      <c r="E309">
        <v>2037</v>
      </c>
      <c r="F309">
        <v>0.99</v>
      </c>
      <c r="G309">
        <v>6212.1774539999997</v>
      </c>
      <c r="H309">
        <v>0</v>
      </c>
      <c r="I309">
        <v>1</v>
      </c>
      <c r="J309" s="2" t="str">
        <f t="shared" si="4"/>
        <v>RF_HSD2030</v>
      </c>
    </row>
    <row r="310" spans="1:10" x14ac:dyDescent="0.25">
      <c r="A310" t="s">
        <v>161</v>
      </c>
      <c r="B310" t="s">
        <v>6</v>
      </c>
      <c r="D310">
        <v>2030</v>
      </c>
      <c r="E310">
        <v>2038</v>
      </c>
      <c r="F310">
        <v>0.99</v>
      </c>
      <c r="G310">
        <v>6212.1774539999997</v>
      </c>
      <c r="H310">
        <v>0</v>
      </c>
      <c r="I310">
        <v>1</v>
      </c>
      <c r="J310" s="2" t="str">
        <f t="shared" si="4"/>
        <v>RF_HSD2030</v>
      </c>
    </row>
    <row r="311" spans="1:10" x14ac:dyDescent="0.25">
      <c r="A311" t="s">
        <v>161</v>
      </c>
      <c r="B311" t="s">
        <v>6</v>
      </c>
      <c r="D311">
        <v>2030</v>
      </c>
      <c r="E311">
        <v>2039</v>
      </c>
      <c r="F311">
        <v>0.99</v>
      </c>
      <c r="G311">
        <v>6212.1774539999997</v>
      </c>
      <c r="H311">
        <v>0</v>
      </c>
      <c r="I311">
        <v>1</v>
      </c>
      <c r="J311" s="2" t="str">
        <f t="shared" si="4"/>
        <v>RF_HSD2030</v>
      </c>
    </row>
    <row r="312" spans="1:10" x14ac:dyDescent="0.25">
      <c r="A312" t="s">
        <v>161</v>
      </c>
      <c r="B312" t="s">
        <v>6</v>
      </c>
      <c r="D312">
        <v>2030</v>
      </c>
      <c r="E312">
        <v>2040</v>
      </c>
      <c r="F312">
        <v>0.99</v>
      </c>
      <c r="G312">
        <v>6212.1774539999997</v>
      </c>
      <c r="H312">
        <v>0</v>
      </c>
      <c r="I312">
        <v>1</v>
      </c>
      <c r="J312" s="2" t="str">
        <f t="shared" si="4"/>
        <v>RF_HSD2030</v>
      </c>
    </row>
    <row r="313" spans="1:10" x14ac:dyDescent="0.25">
      <c r="A313" t="s">
        <v>161</v>
      </c>
      <c r="B313" t="s">
        <v>6</v>
      </c>
      <c r="D313">
        <v>2030</v>
      </c>
      <c r="E313">
        <v>2041</v>
      </c>
      <c r="F313">
        <v>0.99</v>
      </c>
      <c r="G313">
        <v>6212.1774539999997</v>
      </c>
      <c r="H313">
        <v>0</v>
      </c>
      <c r="I313">
        <v>1</v>
      </c>
      <c r="J313" s="2" t="str">
        <f t="shared" si="4"/>
        <v>RF_HSD2030</v>
      </c>
    </row>
    <row r="314" spans="1:10" x14ac:dyDescent="0.25">
      <c r="A314" t="s">
        <v>161</v>
      </c>
      <c r="B314" t="s">
        <v>6</v>
      </c>
      <c r="D314">
        <v>2031</v>
      </c>
      <c r="E314">
        <v>2031</v>
      </c>
      <c r="F314">
        <v>0.99</v>
      </c>
      <c r="G314">
        <v>6212.1774539999997</v>
      </c>
      <c r="H314">
        <v>0</v>
      </c>
      <c r="I314">
        <v>1</v>
      </c>
      <c r="J314" s="2" t="str">
        <f t="shared" si="4"/>
        <v>RF_HSD2031</v>
      </c>
    </row>
    <row r="315" spans="1:10" x14ac:dyDescent="0.25">
      <c r="A315" t="s">
        <v>161</v>
      </c>
      <c r="B315" t="s">
        <v>6</v>
      </c>
      <c r="D315">
        <v>2031</v>
      </c>
      <c r="E315">
        <v>2032</v>
      </c>
      <c r="F315">
        <v>0.99</v>
      </c>
      <c r="G315">
        <v>6212.1774539999997</v>
      </c>
      <c r="H315">
        <v>0</v>
      </c>
      <c r="I315">
        <v>1</v>
      </c>
      <c r="J315" s="2" t="str">
        <f t="shared" si="4"/>
        <v>RF_HSD2031</v>
      </c>
    </row>
    <row r="316" spans="1:10" x14ac:dyDescent="0.25">
      <c r="A316" t="s">
        <v>161</v>
      </c>
      <c r="B316" t="s">
        <v>6</v>
      </c>
      <c r="D316">
        <v>2031</v>
      </c>
      <c r="E316">
        <v>2033</v>
      </c>
      <c r="F316">
        <v>0.99</v>
      </c>
      <c r="G316">
        <v>6212.1774539999997</v>
      </c>
      <c r="H316">
        <v>0</v>
      </c>
      <c r="I316">
        <v>1</v>
      </c>
      <c r="J316" s="2" t="str">
        <f t="shared" si="4"/>
        <v>RF_HSD2031</v>
      </c>
    </row>
    <row r="317" spans="1:10" x14ac:dyDescent="0.25">
      <c r="A317" t="s">
        <v>161</v>
      </c>
      <c r="B317" t="s">
        <v>6</v>
      </c>
      <c r="D317">
        <v>2031</v>
      </c>
      <c r="E317">
        <v>2034</v>
      </c>
      <c r="F317">
        <v>0.99</v>
      </c>
      <c r="G317">
        <v>6212.1774539999997</v>
      </c>
      <c r="H317">
        <v>0</v>
      </c>
      <c r="I317">
        <v>1</v>
      </c>
      <c r="J317" s="2" t="str">
        <f t="shared" si="4"/>
        <v>RF_HSD2031</v>
      </c>
    </row>
    <row r="318" spans="1:10" x14ac:dyDescent="0.25">
      <c r="A318" t="s">
        <v>161</v>
      </c>
      <c r="B318" t="s">
        <v>6</v>
      </c>
      <c r="D318">
        <v>2031</v>
      </c>
      <c r="E318">
        <v>2035</v>
      </c>
      <c r="F318">
        <v>0.99</v>
      </c>
      <c r="G318">
        <v>6212.1774539999997</v>
      </c>
      <c r="H318">
        <v>0</v>
      </c>
      <c r="I318">
        <v>1</v>
      </c>
      <c r="J318" s="2" t="str">
        <f t="shared" si="4"/>
        <v>RF_HSD2031</v>
      </c>
    </row>
    <row r="319" spans="1:10" x14ac:dyDescent="0.25">
      <c r="A319" t="s">
        <v>161</v>
      </c>
      <c r="B319" t="s">
        <v>6</v>
      </c>
      <c r="D319">
        <v>2031</v>
      </c>
      <c r="E319">
        <v>2036</v>
      </c>
      <c r="F319">
        <v>0.99</v>
      </c>
      <c r="G319">
        <v>6212.1774539999997</v>
      </c>
      <c r="H319">
        <v>0</v>
      </c>
      <c r="I319">
        <v>1</v>
      </c>
      <c r="J319" s="2" t="str">
        <f t="shared" si="4"/>
        <v>RF_HSD2031</v>
      </c>
    </row>
    <row r="320" spans="1:10" x14ac:dyDescent="0.25">
      <c r="A320" t="s">
        <v>161</v>
      </c>
      <c r="B320" t="s">
        <v>6</v>
      </c>
      <c r="D320">
        <v>2031</v>
      </c>
      <c r="E320">
        <v>2037</v>
      </c>
      <c r="F320">
        <v>0.99</v>
      </c>
      <c r="G320">
        <v>6212.1774539999997</v>
      </c>
      <c r="H320">
        <v>0</v>
      </c>
      <c r="I320">
        <v>1</v>
      </c>
      <c r="J320" s="2" t="str">
        <f t="shared" si="4"/>
        <v>RF_HSD2031</v>
      </c>
    </row>
    <row r="321" spans="1:10" x14ac:dyDescent="0.25">
      <c r="A321" t="s">
        <v>161</v>
      </c>
      <c r="B321" t="s">
        <v>6</v>
      </c>
      <c r="D321">
        <v>2031</v>
      </c>
      <c r="E321">
        <v>2038</v>
      </c>
      <c r="F321">
        <v>0.99</v>
      </c>
      <c r="G321">
        <v>6212.1774539999997</v>
      </c>
      <c r="H321">
        <v>0</v>
      </c>
      <c r="I321">
        <v>1</v>
      </c>
      <c r="J321" s="2" t="str">
        <f t="shared" si="4"/>
        <v>RF_HSD2031</v>
      </c>
    </row>
    <row r="322" spans="1:10" x14ac:dyDescent="0.25">
      <c r="A322" t="s">
        <v>161</v>
      </c>
      <c r="B322" t="s">
        <v>6</v>
      </c>
      <c r="D322">
        <v>2031</v>
      </c>
      <c r="E322">
        <v>2039</v>
      </c>
      <c r="F322">
        <v>0.99</v>
      </c>
      <c r="G322">
        <v>6212.1774539999997</v>
      </c>
      <c r="H322">
        <v>0</v>
      </c>
      <c r="I322">
        <v>1</v>
      </c>
      <c r="J322" s="2" t="str">
        <f t="shared" si="4"/>
        <v>RF_HSD2031</v>
      </c>
    </row>
    <row r="323" spans="1:10" x14ac:dyDescent="0.25">
      <c r="A323" t="s">
        <v>161</v>
      </c>
      <c r="B323" t="s">
        <v>6</v>
      </c>
      <c r="D323">
        <v>2031</v>
      </c>
      <c r="E323">
        <v>2040</v>
      </c>
      <c r="F323">
        <v>0.99</v>
      </c>
      <c r="G323">
        <v>6212.1774539999997</v>
      </c>
      <c r="H323">
        <v>0</v>
      </c>
      <c r="I323">
        <v>1</v>
      </c>
      <c r="J323" s="2" t="str">
        <f t="shared" ref="J323:J386" si="5">_xlfn.CONCAT(A323,C323,D323)</f>
        <v>RF_HSD2031</v>
      </c>
    </row>
    <row r="324" spans="1:10" x14ac:dyDescent="0.25">
      <c r="A324" t="s">
        <v>161</v>
      </c>
      <c r="B324" t="s">
        <v>6</v>
      </c>
      <c r="D324">
        <v>2031</v>
      </c>
      <c r="E324">
        <v>2041</v>
      </c>
      <c r="F324">
        <v>0.99</v>
      </c>
      <c r="G324">
        <v>6212.1774539999997</v>
      </c>
      <c r="H324">
        <v>0</v>
      </c>
      <c r="I324">
        <v>1</v>
      </c>
      <c r="J324" s="2" t="str">
        <f t="shared" si="5"/>
        <v>RF_HSD2031</v>
      </c>
    </row>
    <row r="325" spans="1:10" x14ac:dyDescent="0.25">
      <c r="A325" t="s">
        <v>161</v>
      </c>
      <c r="B325" t="s">
        <v>6</v>
      </c>
      <c r="D325">
        <v>2032</v>
      </c>
      <c r="E325">
        <v>2032</v>
      </c>
      <c r="F325">
        <v>0.99</v>
      </c>
      <c r="G325">
        <v>6212.1774539999997</v>
      </c>
      <c r="H325">
        <v>0</v>
      </c>
      <c r="I325">
        <v>1</v>
      </c>
      <c r="J325" s="2" t="str">
        <f t="shared" si="5"/>
        <v>RF_HSD2032</v>
      </c>
    </row>
    <row r="326" spans="1:10" x14ac:dyDescent="0.25">
      <c r="A326" t="s">
        <v>161</v>
      </c>
      <c r="B326" t="s">
        <v>6</v>
      </c>
      <c r="D326">
        <v>2032</v>
      </c>
      <c r="E326">
        <v>2033</v>
      </c>
      <c r="F326">
        <v>0.99</v>
      </c>
      <c r="G326">
        <v>6212.1774539999997</v>
      </c>
      <c r="H326">
        <v>0</v>
      </c>
      <c r="I326">
        <v>1</v>
      </c>
      <c r="J326" s="2" t="str">
        <f t="shared" si="5"/>
        <v>RF_HSD2032</v>
      </c>
    </row>
    <row r="327" spans="1:10" x14ac:dyDescent="0.25">
      <c r="A327" t="s">
        <v>161</v>
      </c>
      <c r="B327" t="s">
        <v>6</v>
      </c>
      <c r="D327">
        <v>2032</v>
      </c>
      <c r="E327">
        <v>2034</v>
      </c>
      <c r="F327">
        <v>0.99</v>
      </c>
      <c r="G327">
        <v>6212.1774539999997</v>
      </c>
      <c r="H327">
        <v>0</v>
      </c>
      <c r="I327">
        <v>1</v>
      </c>
      <c r="J327" s="2" t="str">
        <f t="shared" si="5"/>
        <v>RF_HSD2032</v>
      </c>
    </row>
    <row r="328" spans="1:10" x14ac:dyDescent="0.25">
      <c r="A328" t="s">
        <v>161</v>
      </c>
      <c r="B328" t="s">
        <v>6</v>
      </c>
      <c r="D328">
        <v>2032</v>
      </c>
      <c r="E328">
        <v>2035</v>
      </c>
      <c r="F328">
        <v>0.99</v>
      </c>
      <c r="G328">
        <v>6212.1774539999997</v>
      </c>
      <c r="H328">
        <v>0</v>
      </c>
      <c r="I328">
        <v>1</v>
      </c>
      <c r="J328" s="2" t="str">
        <f t="shared" si="5"/>
        <v>RF_HSD2032</v>
      </c>
    </row>
    <row r="329" spans="1:10" x14ac:dyDescent="0.25">
      <c r="A329" t="s">
        <v>161</v>
      </c>
      <c r="B329" t="s">
        <v>6</v>
      </c>
      <c r="D329">
        <v>2032</v>
      </c>
      <c r="E329">
        <v>2036</v>
      </c>
      <c r="F329">
        <v>0.99</v>
      </c>
      <c r="G329">
        <v>6212.1774539999997</v>
      </c>
      <c r="H329">
        <v>0</v>
      </c>
      <c r="I329">
        <v>1</v>
      </c>
      <c r="J329" s="2" t="str">
        <f t="shared" si="5"/>
        <v>RF_HSD2032</v>
      </c>
    </row>
    <row r="330" spans="1:10" x14ac:dyDescent="0.25">
      <c r="A330" t="s">
        <v>161</v>
      </c>
      <c r="B330" t="s">
        <v>6</v>
      </c>
      <c r="D330">
        <v>2032</v>
      </c>
      <c r="E330">
        <v>2037</v>
      </c>
      <c r="F330">
        <v>0.99</v>
      </c>
      <c r="G330">
        <v>6212.1774539999997</v>
      </c>
      <c r="H330">
        <v>0</v>
      </c>
      <c r="I330">
        <v>1</v>
      </c>
      <c r="J330" s="2" t="str">
        <f t="shared" si="5"/>
        <v>RF_HSD2032</v>
      </c>
    </row>
    <row r="331" spans="1:10" x14ac:dyDescent="0.25">
      <c r="A331" t="s">
        <v>161</v>
      </c>
      <c r="B331" t="s">
        <v>6</v>
      </c>
      <c r="D331">
        <v>2032</v>
      </c>
      <c r="E331">
        <v>2038</v>
      </c>
      <c r="F331">
        <v>0.99</v>
      </c>
      <c r="G331">
        <v>6212.1774539999997</v>
      </c>
      <c r="H331">
        <v>0</v>
      </c>
      <c r="I331">
        <v>1</v>
      </c>
      <c r="J331" s="2" t="str">
        <f t="shared" si="5"/>
        <v>RF_HSD2032</v>
      </c>
    </row>
    <row r="332" spans="1:10" x14ac:dyDescent="0.25">
      <c r="A332" t="s">
        <v>161</v>
      </c>
      <c r="B332" t="s">
        <v>6</v>
      </c>
      <c r="D332">
        <v>2032</v>
      </c>
      <c r="E332">
        <v>2039</v>
      </c>
      <c r="F332">
        <v>0.99</v>
      </c>
      <c r="G332">
        <v>6212.1774539999997</v>
      </c>
      <c r="H332">
        <v>0</v>
      </c>
      <c r="I332">
        <v>1</v>
      </c>
      <c r="J332" s="2" t="str">
        <f t="shared" si="5"/>
        <v>RF_HSD2032</v>
      </c>
    </row>
    <row r="333" spans="1:10" x14ac:dyDescent="0.25">
      <c r="A333" t="s">
        <v>161</v>
      </c>
      <c r="B333" t="s">
        <v>6</v>
      </c>
      <c r="D333">
        <v>2032</v>
      </c>
      <c r="E333">
        <v>2040</v>
      </c>
      <c r="F333">
        <v>0.99</v>
      </c>
      <c r="G333">
        <v>6212.1774539999997</v>
      </c>
      <c r="H333">
        <v>0</v>
      </c>
      <c r="I333">
        <v>1</v>
      </c>
      <c r="J333" s="2" t="str">
        <f t="shared" si="5"/>
        <v>RF_HSD2032</v>
      </c>
    </row>
    <row r="334" spans="1:10" x14ac:dyDescent="0.25">
      <c r="A334" t="s">
        <v>161</v>
      </c>
      <c r="B334" t="s">
        <v>6</v>
      </c>
      <c r="D334">
        <v>2032</v>
      </c>
      <c r="E334">
        <v>2041</v>
      </c>
      <c r="F334">
        <v>0.99</v>
      </c>
      <c r="G334">
        <v>6212.1774539999997</v>
      </c>
      <c r="H334">
        <v>0</v>
      </c>
      <c r="I334">
        <v>1</v>
      </c>
      <c r="J334" s="2" t="str">
        <f t="shared" si="5"/>
        <v>RF_HSD2032</v>
      </c>
    </row>
    <row r="335" spans="1:10" x14ac:dyDescent="0.25">
      <c r="A335" t="s">
        <v>161</v>
      </c>
      <c r="B335" t="s">
        <v>6</v>
      </c>
      <c r="D335">
        <v>2033</v>
      </c>
      <c r="E335">
        <v>2033</v>
      </c>
      <c r="F335">
        <v>0.99</v>
      </c>
      <c r="G335">
        <v>6212.1774539999997</v>
      </c>
      <c r="H335">
        <v>0</v>
      </c>
      <c r="I335">
        <v>1</v>
      </c>
      <c r="J335" s="2" t="str">
        <f t="shared" si="5"/>
        <v>RF_HSD2033</v>
      </c>
    </row>
    <row r="336" spans="1:10" x14ac:dyDescent="0.25">
      <c r="A336" t="s">
        <v>161</v>
      </c>
      <c r="B336" t="s">
        <v>6</v>
      </c>
      <c r="D336">
        <v>2033</v>
      </c>
      <c r="E336">
        <v>2034</v>
      </c>
      <c r="F336">
        <v>0.99</v>
      </c>
      <c r="G336">
        <v>6212.1774539999997</v>
      </c>
      <c r="H336">
        <v>0</v>
      </c>
      <c r="I336">
        <v>1</v>
      </c>
      <c r="J336" s="2" t="str">
        <f t="shared" si="5"/>
        <v>RF_HSD2033</v>
      </c>
    </row>
    <row r="337" spans="1:10" x14ac:dyDescent="0.25">
      <c r="A337" t="s">
        <v>161</v>
      </c>
      <c r="B337" t="s">
        <v>6</v>
      </c>
      <c r="D337">
        <v>2033</v>
      </c>
      <c r="E337">
        <v>2035</v>
      </c>
      <c r="F337">
        <v>0.99</v>
      </c>
      <c r="G337">
        <v>6212.1774539999997</v>
      </c>
      <c r="H337">
        <v>0</v>
      </c>
      <c r="I337">
        <v>1</v>
      </c>
      <c r="J337" s="2" t="str">
        <f t="shared" si="5"/>
        <v>RF_HSD2033</v>
      </c>
    </row>
    <row r="338" spans="1:10" x14ac:dyDescent="0.25">
      <c r="A338" t="s">
        <v>161</v>
      </c>
      <c r="B338" t="s">
        <v>6</v>
      </c>
      <c r="D338">
        <v>2033</v>
      </c>
      <c r="E338">
        <v>2036</v>
      </c>
      <c r="F338">
        <v>0.99</v>
      </c>
      <c r="G338">
        <v>6212.1774539999997</v>
      </c>
      <c r="H338">
        <v>0</v>
      </c>
      <c r="I338">
        <v>1</v>
      </c>
      <c r="J338" s="2" t="str">
        <f t="shared" si="5"/>
        <v>RF_HSD2033</v>
      </c>
    </row>
    <row r="339" spans="1:10" x14ac:dyDescent="0.25">
      <c r="A339" t="s">
        <v>161</v>
      </c>
      <c r="B339" t="s">
        <v>6</v>
      </c>
      <c r="D339">
        <v>2033</v>
      </c>
      <c r="E339">
        <v>2037</v>
      </c>
      <c r="F339">
        <v>0.99</v>
      </c>
      <c r="G339">
        <v>6212.1774539999997</v>
      </c>
      <c r="H339">
        <v>0</v>
      </c>
      <c r="I339">
        <v>1</v>
      </c>
      <c r="J339" s="2" t="str">
        <f t="shared" si="5"/>
        <v>RF_HSD2033</v>
      </c>
    </row>
    <row r="340" spans="1:10" x14ac:dyDescent="0.25">
      <c r="A340" t="s">
        <v>161</v>
      </c>
      <c r="B340" t="s">
        <v>6</v>
      </c>
      <c r="D340">
        <v>2033</v>
      </c>
      <c r="E340">
        <v>2038</v>
      </c>
      <c r="F340">
        <v>0.99</v>
      </c>
      <c r="G340">
        <v>6212.1774539999997</v>
      </c>
      <c r="H340">
        <v>0</v>
      </c>
      <c r="I340">
        <v>1</v>
      </c>
      <c r="J340" s="2" t="str">
        <f t="shared" si="5"/>
        <v>RF_HSD2033</v>
      </c>
    </row>
    <row r="341" spans="1:10" x14ac:dyDescent="0.25">
      <c r="A341" t="s">
        <v>161</v>
      </c>
      <c r="B341" t="s">
        <v>6</v>
      </c>
      <c r="D341">
        <v>2033</v>
      </c>
      <c r="E341">
        <v>2039</v>
      </c>
      <c r="F341">
        <v>0.99</v>
      </c>
      <c r="G341">
        <v>6212.1774539999997</v>
      </c>
      <c r="H341">
        <v>0</v>
      </c>
      <c r="I341">
        <v>1</v>
      </c>
      <c r="J341" s="2" t="str">
        <f t="shared" si="5"/>
        <v>RF_HSD2033</v>
      </c>
    </row>
    <row r="342" spans="1:10" x14ac:dyDescent="0.25">
      <c r="A342" t="s">
        <v>161</v>
      </c>
      <c r="B342" t="s">
        <v>6</v>
      </c>
      <c r="D342">
        <v>2033</v>
      </c>
      <c r="E342">
        <v>2040</v>
      </c>
      <c r="F342">
        <v>0.99</v>
      </c>
      <c r="G342">
        <v>6212.1774539999997</v>
      </c>
      <c r="H342">
        <v>0</v>
      </c>
      <c r="I342">
        <v>1</v>
      </c>
      <c r="J342" s="2" t="str">
        <f t="shared" si="5"/>
        <v>RF_HSD2033</v>
      </c>
    </row>
    <row r="343" spans="1:10" x14ac:dyDescent="0.25">
      <c r="A343" t="s">
        <v>161</v>
      </c>
      <c r="B343" t="s">
        <v>6</v>
      </c>
      <c r="D343">
        <v>2033</v>
      </c>
      <c r="E343">
        <v>2041</v>
      </c>
      <c r="F343">
        <v>0.99</v>
      </c>
      <c r="G343">
        <v>6212.1774539999997</v>
      </c>
      <c r="H343">
        <v>0</v>
      </c>
      <c r="I343">
        <v>1</v>
      </c>
      <c r="J343" s="2" t="str">
        <f t="shared" si="5"/>
        <v>RF_HSD2033</v>
      </c>
    </row>
    <row r="344" spans="1:10" x14ac:dyDescent="0.25">
      <c r="A344" t="s">
        <v>161</v>
      </c>
      <c r="B344" t="s">
        <v>6</v>
      </c>
      <c r="D344">
        <v>2034</v>
      </c>
      <c r="E344">
        <v>2034</v>
      </c>
      <c r="F344">
        <v>0.99</v>
      </c>
      <c r="G344">
        <v>6212.1774539999997</v>
      </c>
      <c r="H344">
        <v>0</v>
      </c>
      <c r="I344">
        <v>1</v>
      </c>
      <c r="J344" s="2" t="str">
        <f t="shared" si="5"/>
        <v>RF_HSD2034</v>
      </c>
    </row>
    <row r="345" spans="1:10" x14ac:dyDescent="0.25">
      <c r="A345" t="s">
        <v>161</v>
      </c>
      <c r="B345" t="s">
        <v>6</v>
      </c>
      <c r="D345">
        <v>2034</v>
      </c>
      <c r="E345">
        <v>2035</v>
      </c>
      <c r="F345">
        <v>0.99</v>
      </c>
      <c r="G345">
        <v>6212.1774539999997</v>
      </c>
      <c r="H345">
        <v>0</v>
      </c>
      <c r="I345">
        <v>1</v>
      </c>
      <c r="J345" s="2" t="str">
        <f t="shared" si="5"/>
        <v>RF_HSD2034</v>
      </c>
    </row>
    <row r="346" spans="1:10" x14ac:dyDescent="0.25">
      <c r="A346" t="s">
        <v>161</v>
      </c>
      <c r="B346" t="s">
        <v>6</v>
      </c>
      <c r="D346">
        <v>2034</v>
      </c>
      <c r="E346">
        <v>2036</v>
      </c>
      <c r="F346">
        <v>0.99</v>
      </c>
      <c r="G346">
        <v>6212.1774539999997</v>
      </c>
      <c r="H346">
        <v>0</v>
      </c>
      <c r="I346">
        <v>1</v>
      </c>
      <c r="J346" s="2" t="str">
        <f t="shared" si="5"/>
        <v>RF_HSD2034</v>
      </c>
    </row>
    <row r="347" spans="1:10" x14ac:dyDescent="0.25">
      <c r="A347" t="s">
        <v>161</v>
      </c>
      <c r="B347" t="s">
        <v>6</v>
      </c>
      <c r="D347">
        <v>2034</v>
      </c>
      <c r="E347">
        <v>2037</v>
      </c>
      <c r="F347">
        <v>0.99</v>
      </c>
      <c r="G347">
        <v>6212.1774539999997</v>
      </c>
      <c r="H347">
        <v>0</v>
      </c>
      <c r="I347">
        <v>1</v>
      </c>
      <c r="J347" s="2" t="str">
        <f t="shared" si="5"/>
        <v>RF_HSD2034</v>
      </c>
    </row>
    <row r="348" spans="1:10" x14ac:dyDescent="0.25">
      <c r="A348" t="s">
        <v>161</v>
      </c>
      <c r="B348" t="s">
        <v>6</v>
      </c>
      <c r="D348">
        <v>2034</v>
      </c>
      <c r="E348">
        <v>2038</v>
      </c>
      <c r="F348">
        <v>0.99</v>
      </c>
      <c r="G348">
        <v>6212.1774539999997</v>
      </c>
      <c r="H348">
        <v>0</v>
      </c>
      <c r="I348">
        <v>1</v>
      </c>
      <c r="J348" s="2" t="str">
        <f t="shared" si="5"/>
        <v>RF_HSD2034</v>
      </c>
    </row>
    <row r="349" spans="1:10" x14ac:dyDescent="0.25">
      <c r="A349" t="s">
        <v>161</v>
      </c>
      <c r="B349" t="s">
        <v>6</v>
      </c>
      <c r="D349">
        <v>2034</v>
      </c>
      <c r="E349">
        <v>2039</v>
      </c>
      <c r="F349">
        <v>0.99</v>
      </c>
      <c r="G349">
        <v>6212.1774539999997</v>
      </c>
      <c r="H349">
        <v>0</v>
      </c>
      <c r="I349">
        <v>1</v>
      </c>
      <c r="J349" s="2" t="str">
        <f t="shared" si="5"/>
        <v>RF_HSD2034</v>
      </c>
    </row>
    <row r="350" spans="1:10" x14ac:dyDescent="0.25">
      <c r="A350" t="s">
        <v>161</v>
      </c>
      <c r="B350" t="s">
        <v>6</v>
      </c>
      <c r="D350">
        <v>2034</v>
      </c>
      <c r="E350">
        <v>2040</v>
      </c>
      <c r="F350">
        <v>0.99</v>
      </c>
      <c r="G350">
        <v>6212.1774539999997</v>
      </c>
      <c r="H350">
        <v>0</v>
      </c>
      <c r="I350">
        <v>1</v>
      </c>
      <c r="J350" s="2" t="str">
        <f t="shared" si="5"/>
        <v>RF_HSD2034</v>
      </c>
    </row>
    <row r="351" spans="1:10" x14ac:dyDescent="0.25">
      <c r="A351" t="s">
        <v>161</v>
      </c>
      <c r="B351" t="s">
        <v>6</v>
      </c>
      <c r="D351">
        <v>2034</v>
      </c>
      <c r="E351">
        <v>2041</v>
      </c>
      <c r="F351">
        <v>0.99</v>
      </c>
      <c r="G351">
        <v>6212.1774539999997</v>
      </c>
      <c r="H351">
        <v>0</v>
      </c>
      <c r="I351">
        <v>1</v>
      </c>
      <c r="J351" s="2" t="str">
        <f t="shared" si="5"/>
        <v>RF_HSD2034</v>
      </c>
    </row>
    <row r="352" spans="1:10" x14ac:dyDescent="0.25">
      <c r="A352" t="s">
        <v>161</v>
      </c>
      <c r="B352" t="s">
        <v>6</v>
      </c>
      <c r="D352">
        <v>2035</v>
      </c>
      <c r="E352">
        <v>2035</v>
      </c>
      <c r="F352">
        <v>0.99</v>
      </c>
      <c r="G352">
        <v>6212.1774539999997</v>
      </c>
      <c r="H352">
        <v>0</v>
      </c>
      <c r="I352">
        <v>1</v>
      </c>
      <c r="J352" s="2" t="str">
        <f t="shared" si="5"/>
        <v>RF_HSD2035</v>
      </c>
    </row>
    <row r="353" spans="1:10" x14ac:dyDescent="0.25">
      <c r="A353" t="s">
        <v>161</v>
      </c>
      <c r="B353" t="s">
        <v>6</v>
      </c>
      <c r="D353">
        <v>2035</v>
      </c>
      <c r="E353">
        <v>2036</v>
      </c>
      <c r="F353">
        <v>0.99</v>
      </c>
      <c r="G353">
        <v>6212.1774539999997</v>
      </c>
      <c r="H353">
        <v>0</v>
      </c>
      <c r="I353">
        <v>1</v>
      </c>
      <c r="J353" s="2" t="str">
        <f t="shared" si="5"/>
        <v>RF_HSD2035</v>
      </c>
    </row>
    <row r="354" spans="1:10" x14ac:dyDescent="0.25">
      <c r="A354" t="s">
        <v>161</v>
      </c>
      <c r="B354" t="s">
        <v>6</v>
      </c>
      <c r="D354">
        <v>2035</v>
      </c>
      <c r="E354">
        <v>2037</v>
      </c>
      <c r="F354">
        <v>0.99</v>
      </c>
      <c r="G354">
        <v>6212.1774539999997</v>
      </c>
      <c r="H354">
        <v>0</v>
      </c>
      <c r="I354">
        <v>1</v>
      </c>
      <c r="J354" s="2" t="str">
        <f t="shared" si="5"/>
        <v>RF_HSD2035</v>
      </c>
    </row>
    <row r="355" spans="1:10" x14ac:dyDescent="0.25">
      <c r="A355" t="s">
        <v>161</v>
      </c>
      <c r="B355" t="s">
        <v>6</v>
      </c>
      <c r="D355">
        <v>2035</v>
      </c>
      <c r="E355">
        <v>2038</v>
      </c>
      <c r="F355">
        <v>0.99</v>
      </c>
      <c r="G355">
        <v>6212.1774539999997</v>
      </c>
      <c r="H355">
        <v>0</v>
      </c>
      <c r="I355">
        <v>1</v>
      </c>
      <c r="J355" s="2" t="str">
        <f t="shared" si="5"/>
        <v>RF_HSD2035</v>
      </c>
    </row>
    <row r="356" spans="1:10" x14ac:dyDescent="0.25">
      <c r="A356" t="s">
        <v>161</v>
      </c>
      <c r="B356" t="s">
        <v>6</v>
      </c>
      <c r="D356">
        <v>2035</v>
      </c>
      <c r="E356">
        <v>2039</v>
      </c>
      <c r="F356">
        <v>0.99</v>
      </c>
      <c r="G356">
        <v>6212.1774539999997</v>
      </c>
      <c r="H356">
        <v>0</v>
      </c>
      <c r="I356">
        <v>1</v>
      </c>
      <c r="J356" s="2" t="str">
        <f t="shared" si="5"/>
        <v>RF_HSD2035</v>
      </c>
    </row>
    <row r="357" spans="1:10" x14ac:dyDescent="0.25">
      <c r="A357" t="s">
        <v>161</v>
      </c>
      <c r="B357" t="s">
        <v>6</v>
      </c>
      <c r="D357">
        <v>2035</v>
      </c>
      <c r="E357">
        <v>2040</v>
      </c>
      <c r="F357">
        <v>0.99</v>
      </c>
      <c r="G357">
        <v>6212.1774539999997</v>
      </c>
      <c r="H357">
        <v>0</v>
      </c>
      <c r="I357">
        <v>1</v>
      </c>
      <c r="J357" s="2" t="str">
        <f t="shared" si="5"/>
        <v>RF_HSD2035</v>
      </c>
    </row>
    <row r="358" spans="1:10" x14ac:dyDescent="0.25">
      <c r="A358" t="s">
        <v>161</v>
      </c>
      <c r="B358" t="s">
        <v>6</v>
      </c>
      <c r="D358">
        <v>2035</v>
      </c>
      <c r="E358">
        <v>2041</v>
      </c>
      <c r="F358">
        <v>0.99</v>
      </c>
      <c r="G358">
        <v>6212.1774539999997</v>
      </c>
      <c r="H358">
        <v>0</v>
      </c>
      <c r="I358">
        <v>1</v>
      </c>
      <c r="J358" s="2" t="str">
        <f t="shared" si="5"/>
        <v>RF_HSD2035</v>
      </c>
    </row>
    <row r="359" spans="1:10" x14ac:dyDescent="0.25">
      <c r="A359" t="s">
        <v>161</v>
      </c>
      <c r="B359" t="s">
        <v>6</v>
      </c>
      <c r="D359">
        <v>2036</v>
      </c>
      <c r="E359">
        <v>2036</v>
      </c>
      <c r="F359">
        <v>0.99</v>
      </c>
      <c r="G359">
        <v>6212.1774539999997</v>
      </c>
      <c r="H359">
        <v>0</v>
      </c>
      <c r="I359">
        <v>1</v>
      </c>
      <c r="J359" s="2" t="str">
        <f t="shared" si="5"/>
        <v>RF_HSD2036</v>
      </c>
    </row>
    <row r="360" spans="1:10" x14ac:dyDescent="0.25">
      <c r="A360" t="s">
        <v>161</v>
      </c>
      <c r="B360" t="s">
        <v>6</v>
      </c>
      <c r="D360">
        <v>2036</v>
      </c>
      <c r="E360">
        <v>2037</v>
      </c>
      <c r="F360">
        <v>0.99</v>
      </c>
      <c r="G360">
        <v>6212.1774539999997</v>
      </c>
      <c r="H360">
        <v>0</v>
      </c>
      <c r="I360">
        <v>1</v>
      </c>
      <c r="J360" s="2" t="str">
        <f t="shared" si="5"/>
        <v>RF_HSD2036</v>
      </c>
    </row>
    <row r="361" spans="1:10" x14ac:dyDescent="0.25">
      <c r="A361" t="s">
        <v>161</v>
      </c>
      <c r="B361" t="s">
        <v>6</v>
      </c>
      <c r="D361">
        <v>2036</v>
      </c>
      <c r="E361">
        <v>2038</v>
      </c>
      <c r="F361">
        <v>0.99</v>
      </c>
      <c r="G361">
        <v>6212.1774539999997</v>
      </c>
      <c r="H361">
        <v>0</v>
      </c>
      <c r="I361">
        <v>1</v>
      </c>
      <c r="J361" s="2" t="str">
        <f t="shared" si="5"/>
        <v>RF_HSD2036</v>
      </c>
    </row>
    <row r="362" spans="1:10" x14ac:dyDescent="0.25">
      <c r="A362" t="s">
        <v>161</v>
      </c>
      <c r="B362" t="s">
        <v>6</v>
      </c>
      <c r="D362">
        <v>2036</v>
      </c>
      <c r="E362">
        <v>2039</v>
      </c>
      <c r="F362">
        <v>0.99</v>
      </c>
      <c r="G362">
        <v>6212.1774539999997</v>
      </c>
      <c r="H362">
        <v>0</v>
      </c>
      <c r="I362">
        <v>1</v>
      </c>
      <c r="J362" s="2" t="str">
        <f t="shared" si="5"/>
        <v>RF_HSD2036</v>
      </c>
    </row>
    <row r="363" spans="1:10" x14ac:dyDescent="0.25">
      <c r="A363" t="s">
        <v>161</v>
      </c>
      <c r="B363" t="s">
        <v>6</v>
      </c>
      <c r="D363">
        <v>2036</v>
      </c>
      <c r="E363">
        <v>2040</v>
      </c>
      <c r="F363">
        <v>0.99</v>
      </c>
      <c r="G363">
        <v>6212.1774539999997</v>
      </c>
      <c r="H363">
        <v>0</v>
      </c>
      <c r="I363">
        <v>1</v>
      </c>
      <c r="J363" s="2" t="str">
        <f t="shared" si="5"/>
        <v>RF_HSD2036</v>
      </c>
    </row>
    <row r="364" spans="1:10" x14ac:dyDescent="0.25">
      <c r="A364" t="s">
        <v>161</v>
      </c>
      <c r="B364" t="s">
        <v>6</v>
      </c>
      <c r="D364">
        <v>2036</v>
      </c>
      <c r="E364">
        <v>2041</v>
      </c>
      <c r="F364">
        <v>0.99</v>
      </c>
      <c r="G364">
        <v>6212.1774539999997</v>
      </c>
      <c r="H364">
        <v>0</v>
      </c>
      <c r="I364">
        <v>1</v>
      </c>
      <c r="J364" s="2" t="str">
        <f t="shared" si="5"/>
        <v>RF_HSD2036</v>
      </c>
    </row>
    <row r="365" spans="1:10" x14ac:dyDescent="0.25">
      <c r="A365" t="s">
        <v>161</v>
      </c>
      <c r="B365" t="s">
        <v>6</v>
      </c>
      <c r="D365">
        <v>2037</v>
      </c>
      <c r="E365">
        <v>2037</v>
      </c>
      <c r="F365">
        <v>0.99</v>
      </c>
      <c r="G365">
        <v>6212.1774539999997</v>
      </c>
      <c r="H365">
        <v>0</v>
      </c>
      <c r="I365">
        <v>1</v>
      </c>
      <c r="J365" s="2" t="str">
        <f t="shared" si="5"/>
        <v>RF_HSD2037</v>
      </c>
    </row>
    <row r="366" spans="1:10" x14ac:dyDescent="0.25">
      <c r="A366" t="s">
        <v>161</v>
      </c>
      <c r="B366" t="s">
        <v>6</v>
      </c>
      <c r="D366">
        <v>2037</v>
      </c>
      <c r="E366">
        <v>2038</v>
      </c>
      <c r="F366">
        <v>0.99</v>
      </c>
      <c r="G366">
        <v>6212.1774539999997</v>
      </c>
      <c r="H366">
        <v>0</v>
      </c>
      <c r="I366">
        <v>1</v>
      </c>
      <c r="J366" s="2" t="str">
        <f t="shared" si="5"/>
        <v>RF_HSD2037</v>
      </c>
    </row>
    <row r="367" spans="1:10" x14ac:dyDescent="0.25">
      <c r="A367" t="s">
        <v>161</v>
      </c>
      <c r="B367" t="s">
        <v>6</v>
      </c>
      <c r="D367">
        <v>2037</v>
      </c>
      <c r="E367">
        <v>2039</v>
      </c>
      <c r="F367">
        <v>0.99</v>
      </c>
      <c r="G367">
        <v>6212.1774539999997</v>
      </c>
      <c r="H367">
        <v>0</v>
      </c>
      <c r="I367">
        <v>1</v>
      </c>
      <c r="J367" s="2" t="str">
        <f t="shared" si="5"/>
        <v>RF_HSD2037</v>
      </c>
    </row>
    <row r="368" spans="1:10" x14ac:dyDescent="0.25">
      <c r="A368" t="s">
        <v>161</v>
      </c>
      <c r="B368" t="s">
        <v>6</v>
      </c>
      <c r="D368">
        <v>2037</v>
      </c>
      <c r="E368">
        <v>2040</v>
      </c>
      <c r="F368">
        <v>0.99</v>
      </c>
      <c r="G368">
        <v>6212.1774539999997</v>
      </c>
      <c r="H368">
        <v>0</v>
      </c>
      <c r="I368">
        <v>1</v>
      </c>
      <c r="J368" s="2" t="str">
        <f t="shared" si="5"/>
        <v>RF_HSD2037</v>
      </c>
    </row>
    <row r="369" spans="1:10" x14ac:dyDescent="0.25">
      <c r="A369" t="s">
        <v>161</v>
      </c>
      <c r="B369" t="s">
        <v>6</v>
      </c>
      <c r="D369">
        <v>2037</v>
      </c>
      <c r="E369">
        <v>2041</v>
      </c>
      <c r="F369">
        <v>0.99</v>
      </c>
      <c r="G369">
        <v>6212.1774539999997</v>
      </c>
      <c r="H369">
        <v>0</v>
      </c>
      <c r="I369">
        <v>1</v>
      </c>
      <c r="J369" s="2" t="str">
        <f t="shared" si="5"/>
        <v>RF_HSD2037</v>
      </c>
    </row>
    <row r="370" spans="1:10" x14ac:dyDescent="0.25">
      <c r="A370" t="s">
        <v>161</v>
      </c>
      <c r="B370" t="s">
        <v>6</v>
      </c>
      <c r="D370">
        <v>2038</v>
      </c>
      <c r="E370">
        <v>2038</v>
      </c>
      <c r="F370">
        <v>0.99</v>
      </c>
      <c r="G370">
        <v>6212.1774539999997</v>
      </c>
      <c r="H370">
        <v>0</v>
      </c>
      <c r="I370">
        <v>1</v>
      </c>
      <c r="J370" s="2" t="str">
        <f t="shared" si="5"/>
        <v>RF_HSD2038</v>
      </c>
    </row>
    <row r="371" spans="1:10" x14ac:dyDescent="0.25">
      <c r="A371" t="s">
        <v>161</v>
      </c>
      <c r="B371" t="s">
        <v>6</v>
      </c>
      <c r="D371">
        <v>2038</v>
      </c>
      <c r="E371">
        <v>2039</v>
      </c>
      <c r="F371">
        <v>0.99</v>
      </c>
      <c r="G371">
        <v>6212.1774539999997</v>
      </c>
      <c r="H371">
        <v>0</v>
      </c>
      <c r="I371">
        <v>1</v>
      </c>
      <c r="J371" s="2" t="str">
        <f t="shared" si="5"/>
        <v>RF_HSD2038</v>
      </c>
    </row>
    <row r="372" spans="1:10" x14ac:dyDescent="0.25">
      <c r="A372" t="s">
        <v>161</v>
      </c>
      <c r="B372" t="s">
        <v>6</v>
      </c>
      <c r="D372">
        <v>2038</v>
      </c>
      <c r="E372">
        <v>2040</v>
      </c>
      <c r="F372">
        <v>0.99</v>
      </c>
      <c r="G372">
        <v>6212.1774539999997</v>
      </c>
      <c r="H372">
        <v>0</v>
      </c>
      <c r="I372">
        <v>1</v>
      </c>
      <c r="J372" s="2" t="str">
        <f t="shared" si="5"/>
        <v>RF_HSD2038</v>
      </c>
    </row>
    <row r="373" spans="1:10" x14ac:dyDescent="0.25">
      <c r="A373" t="s">
        <v>161</v>
      </c>
      <c r="B373" t="s">
        <v>6</v>
      </c>
      <c r="D373">
        <v>2038</v>
      </c>
      <c r="E373">
        <v>2041</v>
      </c>
      <c r="F373">
        <v>0.99</v>
      </c>
      <c r="G373">
        <v>6212.1774539999997</v>
      </c>
      <c r="H373">
        <v>0</v>
      </c>
      <c r="I373">
        <v>1</v>
      </c>
      <c r="J373" s="2" t="str">
        <f t="shared" si="5"/>
        <v>RF_HSD2038</v>
      </c>
    </row>
    <row r="374" spans="1:10" x14ac:dyDescent="0.25">
      <c r="A374" t="s">
        <v>161</v>
      </c>
      <c r="B374" t="s">
        <v>6</v>
      </c>
      <c r="D374">
        <v>2039</v>
      </c>
      <c r="E374">
        <v>2039</v>
      </c>
      <c r="F374">
        <v>0.99</v>
      </c>
      <c r="G374">
        <v>6212.1774539999997</v>
      </c>
      <c r="H374">
        <v>0</v>
      </c>
      <c r="I374">
        <v>1</v>
      </c>
      <c r="J374" s="2" t="str">
        <f t="shared" si="5"/>
        <v>RF_HSD2039</v>
      </c>
    </row>
    <row r="375" spans="1:10" x14ac:dyDescent="0.25">
      <c r="A375" t="s">
        <v>161</v>
      </c>
      <c r="B375" t="s">
        <v>6</v>
      </c>
      <c r="D375">
        <v>2039</v>
      </c>
      <c r="E375">
        <v>2040</v>
      </c>
      <c r="F375">
        <v>0.99</v>
      </c>
      <c r="G375">
        <v>6212.1774539999997</v>
      </c>
      <c r="H375">
        <v>0</v>
      </c>
      <c r="I375">
        <v>1</v>
      </c>
      <c r="J375" s="2" t="str">
        <f t="shared" si="5"/>
        <v>RF_HSD2039</v>
      </c>
    </row>
    <row r="376" spans="1:10" x14ac:dyDescent="0.25">
      <c r="A376" t="s">
        <v>161</v>
      </c>
      <c r="B376" t="s">
        <v>6</v>
      </c>
      <c r="D376">
        <v>2039</v>
      </c>
      <c r="E376">
        <v>2041</v>
      </c>
      <c r="F376">
        <v>0.99</v>
      </c>
      <c r="G376">
        <v>6212.1774539999997</v>
      </c>
      <c r="H376">
        <v>0</v>
      </c>
      <c r="I376">
        <v>1</v>
      </c>
      <c r="J376" s="2" t="str">
        <f t="shared" si="5"/>
        <v>RF_HSD2039</v>
      </c>
    </row>
    <row r="377" spans="1:10" x14ac:dyDescent="0.25">
      <c r="A377" t="s">
        <v>161</v>
      </c>
      <c r="B377" t="s">
        <v>6</v>
      </c>
      <c r="D377">
        <v>2040</v>
      </c>
      <c r="E377">
        <v>2040</v>
      </c>
      <c r="F377">
        <v>0.99</v>
      </c>
      <c r="G377">
        <v>6212.1774539999997</v>
      </c>
      <c r="H377">
        <v>0</v>
      </c>
      <c r="I377">
        <v>1</v>
      </c>
      <c r="J377" s="2" t="str">
        <f t="shared" si="5"/>
        <v>RF_HSD2040</v>
      </c>
    </row>
    <row r="378" spans="1:10" x14ac:dyDescent="0.25">
      <c r="A378" t="s">
        <v>161</v>
      </c>
      <c r="B378" t="s">
        <v>6</v>
      </c>
      <c r="D378">
        <v>2040</v>
      </c>
      <c r="E378">
        <v>2041</v>
      </c>
      <c r="F378">
        <v>0.99</v>
      </c>
      <c r="G378">
        <v>6212.1774539999997</v>
      </c>
      <c r="H378">
        <v>0</v>
      </c>
      <c r="I378">
        <v>1</v>
      </c>
      <c r="J378" s="2" t="str">
        <f t="shared" si="5"/>
        <v>RF_HSD2040</v>
      </c>
    </row>
    <row r="379" spans="1:10" x14ac:dyDescent="0.25">
      <c r="A379" t="s">
        <v>161</v>
      </c>
      <c r="B379" t="s">
        <v>6</v>
      </c>
      <c r="D379">
        <v>2041</v>
      </c>
      <c r="E379">
        <v>2041</v>
      </c>
      <c r="F379">
        <v>0.99</v>
      </c>
      <c r="G379">
        <v>6212.1774539999997</v>
      </c>
      <c r="H379">
        <v>0</v>
      </c>
      <c r="I379">
        <v>1</v>
      </c>
      <c r="J379" s="2" t="str">
        <f t="shared" si="5"/>
        <v>RF_HSD2041</v>
      </c>
    </row>
    <row r="380" spans="1:10" x14ac:dyDescent="0.25">
      <c r="A380" t="s">
        <v>162</v>
      </c>
      <c r="B380" t="s">
        <v>6</v>
      </c>
      <c r="D380">
        <v>2023</v>
      </c>
      <c r="E380">
        <v>2024</v>
      </c>
      <c r="F380">
        <v>0.99</v>
      </c>
      <c r="G380">
        <v>6212.1774539999997</v>
      </c>
      <c r="H380">
        <v>0</v>
      </c>
      <c r="I380">
        <v>1</v>
      </c>
      <c r="J380" s="2" t="str">
        <f t="shared" si="5"/>
        <v>RF_LPG2023</v>
      </c>
    </row>
    <row r="381" spans="1:10" x14ac:dyDescent="0.25">
      <c r="A381" t="s">
        <v>162</v>
      </c>
      <c r="B381" t="s">
        <v>6</v>
      </c>
      <c r="D381">
        <v>2023</v>
      </c>
      <c r="E381">
        <v>2025</v>
      </c>
      <c r="F381">
        <v>0.99</v>
      </c>
      <c r="G381">
        <v>6212.1774539999997</v>
      </c>
      <c r="H381">
        <v>0</v>
      </c>
      <c r="I381">
        <v>1</v>
      </c>
      <c r="J381" s="2" t="str">
        <f t="shared" si="5"/>
        <v>RF_LPG2023</v>
      </c>
    </row>
    <row r="382" spans="1:10" x14ac:dyDescent="0.25">
      <c r="A382" t="s">
        <v>162</v>
      </c>
      <c r="B382" t="s">
        <v>6</v>
      </c>
      <c r="D382">
        <v>2023</v>
      </c>
      <c r="E382">
        <v>2026</v>
      </c>
      <c r="F382">
        <v>0.99</v>
      </c>
      <c r="G382">
        <v>6212.1774539999997</v>
      </c>
      <c r="H382">
        <v>0</v>
      </c>
      <c r="I382">
        <v>1</v>
      </c>
      <c r="J382" s="2" t="str">
        <f t="shared" si="5"/>
        <v>RF_LPG2023</v>
      </c>
    </row>
    <row r="383" spans="1:10" x14ac:dyDescent="0.25">
      <c r="A383" t="s">
        <v>162</v>
      </c>
      <c r="B383" t="s">
        <v>6</v>
      </c>
      <c r="D383">
        <v>2023</v>
      </c>
      <c r="E383">
        <v>2027</v>
      </c>
      <c r="F383">
        <v>0.99</v>
      </c>
      <c r="G383">
        <v>6212.1774539999997</v>
      </c>
      <c r="H383">
        <v>0</v>
      </c>
      <c r="I383">
        <v>1</v>
      </c>
      <c r="J383" s="2" t="str">
        <f t="shared" si="5"/>
        <v>RF_LPG2023</v>
      </c>
    </row>
    <row r="384" spans="1:10" x14ac:dyDescent="0.25">
      <c r="A384" t="s">
        <v>162</v>
      </c>
      <c r="B384" t="s">
        <v>6</v>
      </c>
      <c r="D384">
        <v>2023</v>
      </c>
      <c r="E384">
        <v>2028</v>
      </c>
      <c r="F384">
        <v>0.99</v>
      </c>
      <c r="G384">
        <v>6212.1774539999997</v>
      </c>
      <c r="H384">
        <v>0</v>
      </c>
      <c r="I384">
        <v>1</v>
      </c>
      <c r="J384" s="2" t="str">
        <f t="shared" si="5"/>
        <v>RF_LPG2023</v>
      </c>
    </row>
    <row r="385" spans="1:10" x14ac:dyDescent="0.25">
      <c r="A385" t="s">
        <v>162</v>
      </c>
      <c r="B385" t="s">
        <v>6</v>
      </c>
      <c r="D385">
        <v>2023</v>
      </c>
      <c r="E385">
        <v>2029</v>
      </c>
      <c r="F385">
        <v>0.99</v>
      </c>
      <c r="G385">
        <v>6212.1774539999997</v>
      </c>
      <c r="H385">
        <v>0</v>
      </c>
      <c r="I385">
        <v>1</v>
      </c>
      <c r="J385" s="2" t="str">
        <f t="shared" si="5"/>
        <v>RF_LPG2023</v>
      </c>
    </row>
    <row r="386" spans="1:10" x14ac:dyDescent="0.25">
      <c r="A386" t="s">
        <v>162</v>
      </c>
      <c r="B386" t="s">
        <v>6</v>
      </c>
      <c r="D386">
        <v>2023</v>
      </c>
      <c r="E386">
        <v>2030</v>
      </c>
      <c r="F386">
        <v>0.99</v>
      </c>
      <c r="G386">
        <v>6212.1774539999997</v>
      </c>
      <c r="H386">
        <v>0</v>
      </c>
      <c r="I386">
        <v>1</v>
      </c>
      <c r="J386" s="2" t="str">
        <f t="shared" si="5"/>
        <v>RF_LPG2023</v>
      </c>
    </row>
    <row r="387" spans="1:10" x14ac:dyDescent="0.25">
      <c r="A387" t="s">
        <v>162</v>
      </c>
      <c r="B387" t="s">
        <v>6</v>
      </c>
      <c r="D387">
        <v>2023</v>
      </c>
      <c r="E387">
        <v>2031</v>
      </c>
      <c r="F387">
        <v>0.99</v>
      </c>
      <c r="G387">
        <v>6212.1774539999997</v>
      </c>
      <c r="H387">
        <v>0</v>
      </c>
      <c r="I387">
        <v>1</v>
      </c>
      <c r="J387" s="2" t="str">
        <f t="shared" ref="J387:J450" si="6">_xlfn.CONCAT(A387,C387,D387)</f>
        <v>RF_LPG2023</v>
      </c>
    </row>
    <row r="388" spans="1:10" x14ac:dyDescent="0.25">
      <c r="A388" t="s">
        <v>162</v>
      </c>
      <c r="B388" t="s">
        <v>6</v>
      </c>
      <c r="D388">
        <v>2023</v>
      </c>
      <c r="E388">
        <v>2032</v>
      </c>
      <c r="F388">
        <v>0.99</v>
      </c>
      <c r="G388">
        <v>6212.1774539999997</v>
      </c>
      <c r="H388">
        <v>0</v>
      </c>
      <c r="I388">
        <v>1</v>
      </c>
      <c r="J388" s="2" t="str">
        <f t="shared" si="6"/>
        <v>RF_LPG2023</v>
      </c>
    </row>
    <row r="389" spans="1:10" x14ac:dyDescent="0.25">
      <c r="A389" t="s">
        <v>162</v>
      </c>
      <c r="B389" t="s">
        <v>6</v>
      </c>
      <c r="D389">
        <v>2023</v>
      </c>
      <c r="E389">
        <v>2033</v>
      </c>
      <c r="F389">
        <v>0.99</v>
      </c>
      <c r="G389">
        <v>6212.1774539999997</v>
      </c>
      <c r="H389">
        <v>0</v>
      </c>
      <c r="I389">
        <v>1</v>
      </c>
      <c r="J389" s="2" t="str">
        <f t="shared" si="6"/>
        <v>RF_LPG2023</v>
      </c>
    </row>
    <row r="390" spans="1:10" x14ac:dyDescent="0.25">
      <c r="A390" t="s">
        <v>162</v>
      </c>
      <c r="B390" t="s">
        <v>6</v>
      </c>
      <c r="D390">
        <v>2023</v>
      </c>
      <c r="E390">
        <v>2034</v>
      </c>
      <c r="F390">
        <v>0.99</v>
      </c>
      <c r="G390">
        <v>6212.1774539999997</v>
      </c>
      <c r="H390">
        <v>0</v>
      </c>
      <c r="I390">
        <v>1</v>
      </c>
      <c r="J390" s="2" t="str">
        <f t="shared" si="6"/>
        <v>RF_LPG2023</v>
      </c>
    </row>
    <row r="391" spans="1:10" x14ac:dyDescent="0.25">
      <c r="A391" t="s">
        <v>162</v>
      </c>
      <c r="B391" t="s">
        <v>6</v>
      </c>
      <c r="D391">
        <v>2023</v>
      </c>
      <c r="E391">
        <v>2035</v>
      </c>
      <c r="F391">
        <v>0.99</v>
      </c>
      <c r="G391">
        <v>6212.1774539999997</v>
      </c>
      <c r="H391">
        <v>0</v>
      </c>
      <c r="I391">
        <v>1</v>
      </c>
      <c r="J391" s="2" t="str">
        <f t="shared" si="6"/>
        <v>RF_LPG2023</v>
      </c>
    </row>
    <row r="392" spans="1:10" x14ac:dyDescent="0.25">
      <c r="A392" t="s">
        <v>162</v>
      </c>
      <c r="B392" t="s">
        <v>6</v>
      </c>
      <c r="D392">
        <v>2023</v>
      </c>
      <c r="E392">
        <v>2036</v>
      </c>
      <c r="F392">
        <v>0.99</v>
      </c>
      <c r="G392">
        <v>6212.1774539999997</v>
      </c>
      <c r="H392">
        <v>0</v>
      </c>
      <c r="I392">
        <v>1</v>
      </c>
      <c r="J392" s="2" t="str">
        <f t="shared" si="6"/>
        <v>RF_LPG2023</v>
      </c>
    </row>
    <row r="393" spans="1:10" x14ac:dyDescent="0.25">
      <c r="A393" t="s">
        <v>162</v>
      </c>
      <c r="B393" t="s">
        <v>6</v>
      </c>
      <c r="D393">
        <v>2023</v>
      </c>
      <c r="E393">
        <v>2037</v>
      </c>
      <c r="F393">
        <v>0.99</v>
      </c>
      <c r="G393">
        <v>6212.1774539999997</v>
      </c>
      <c r="H393">
        <v>0</v>
      </c>
      <c r="I393">
        <v>1</v>
      </c>
      <c r="J393" s="2" t="str">
        <f t="shared" si="6"/>
        <v>RF_LPG2023</v>
      </c>
    </row>
    <row r="394" spans="1:10" x14ac:dyDescent="0.25">
      <c r="A394" t="s">
        <v>162</v>
      </c>
      <c r="B394" t="s">
        <v>6</v>
      </c>
      <c r="D394">
        <v>2023</v>
      </c>
      <c r="E394">
        <v>2038</v>
      </c>
      <c r="F394">
        <v>0.99</v>
      </c>
      <c r="G394">
        <v>6212.1774539999997</v>
      </c>
      <c r="H394">
        <v>0</v>
      </c>
      <c r="I394">
        <v>1</v>
      </c>
      <c r="J394" s="2" t="str">
        <f t="shared" si="6"/>
        <v>RF_LPG2023</v>
      </c>
    </row>
    <row r="395" spans="1:10" x14ac:dyDescent="0.25">
      <c r="A395" t="s">
        <v>162</v>
      </c>
      <c r="B395" t="s">
        <v>6</v>
      </c>
      <c r="D395">
        <v>2023</v>
      </c>
      <c r="E395">
        <v>2039</v>
      </c>
      <c r="F395">
        <v>0.99</v>
      </c>
      <c r="G395">
        <v>6212.1774539999997</v>
      </c>
      <c r="H395">
        <v>0</v>
      </c>
      <c r="I395">
        <v>1</v>
      </c>
      <c r="J395" s="2" t="str">
        <f t="shared" si="6"/>
        <v>RF_LPG2023</v>
      </c>
    </row>
    <row r="396" spans="1:10" x14ac:dyDescent="0.25">
      <c r="A396" t="s">
        <v>162</v>
      </c>
      <c r="B396" t="s">
        <v>6</v>
      </c>
      <c r="D396">
        <v>2023</v>
      </c>
      <c r="E396">
        <v>2040</v>
      </c>
      <c r="F396">
        <v>0.99</v>
      </c>
      <c r="G396">
        <v>6212.1774539999997</v>
      </c>
      <c r="H396">
        <v>0</v>
      </c>
      <c r="I396">
        <v>1</v>
      </c>
      <c r="J396" s="2" t="str">
        <f t="shared" si="6"/>
        <v>RF_LPG2023</v>
      </c>
    </row>
    <row r="397" spans="1:10" x14ac:dyDescent="0.25">
      <c r="A397" t="s">
        <v>162</v>
      </c>
      <c r="B397" t="s">
        <v>6</v>
      </c>
      <c r="D397">
        <v>2023</v>
      </c>
      <c r="E397">
        <v>2041</v>
      </c>
      <c r="F397">
        <v>0.99</v>
      </c>
      <c r="G397">
        <v>6212.1774539999997</v>
      </c>
      <c r="H397">
        <v>0</v>
      </c>
      <c r="I397">
        <v>1</v>
      </c>
      <c r="J397" s="2" t="str">
        <f t="shared" si="6"/>
        <v>RF_LPG2023</v>
      </c>
    </row>
    <row r="398" spans="1:10" x14ac:dyDescent="0.25">
      <c r="A398" t="s">
        <v>162</v>
      </c>
      <c r="B398" t="s">
        <v>6</v>
      </c>
      <c r="D398">
        <v>2024</v>
      </c>
      <c r="E398">
        <v>2024</v>
      </c>
      <c r="F398">
        <v>0.99</v>
      </c>
      <c r="G398">
        <v>6212.1774539999997</v>
      </c>
      <c r="H398">
        <v>0</v>
      </c>
      <c r="I398">
        <v>1</v>
      </c>
      <c r="J398" s="2" t="str">
        <f t="shared" si="6"/>
        <v>RF_LPG2024</v>
      </c>
    </row>
    <row r="399" spans="1:10" x14ac:dyDescent="0.25">
      <c r="A399" t="s">
        <v>162</v>
      </c>
      <c r="B399" t="s">
        <v>6</v>
      </c>
      <c r="D399">
        <v>2024</v>
      </c>
      <c r="E399">
        <v>2025</v>
      </c>
      <c r="F399">
        <v>0.99</v>
      </c>
      <c r="G399">
        <v>6212.1774539999997</v>
      </c>
      <c r="H399">
        <v>0</v>
      </c>
      <c r="I399">
        <v>1</v>
      </c>
      <c r="J399" s="2" t="str">
        <f t="shared" si="6"/>
        <v>RF_LPG2024</v>
      </c>
    </row>
    <row r="400" spans="1:10" x14ac:dyDescent="0.25">
      <c r="A400" t="s">
        <v>162</v>
      </c>
      <c r="B400" t="s">
        <v>6</v>
      </c>
      <c r="D400">
        <v>2024</v>
      </c>
      <c r="E400">
        <v>2026</v>
      </c>
      <c r="F400">
        <v>0.99</v>
      </c>
      <c r="G400">
        <v>6212.1774539999997</v>
      </c>
      <c r="H400">
        <v>0</v>
      </c>
      <c r="I400">
        <v>1</v>
      </c>
      <c r="J400" s="2" t="str">
        <f t="shared" si="6"/>
        <v>RF_LPG2024</v>
      </c>
    </row>
    <row r="401" spans="1:10" x14ac:dyDescent="0.25">
      <c r="A401" t="s">
        <v>162</v>
      </c>
      <c r="B401" t="s">
        <v>6</v>
      </c>
      <c r="D401">
        <v>2024</v>
      </c>
      <c r="E401">
        <v>2027</v>
      </c>
      <c r="F401">
        <v>0.99</v>
      </c>
      <c r="G401">
        <v>6212.1774539999997</v>
      </c>
      <c r="H401">
        <v>0</v>
      </c>
      <c r="I401">
        <v>1</v>
      </c>
      <c r="J401" s="2" t="str">
        <f t="shared" si="6"/>
        <v>RF_LPG2024</v>
      </c>
    </row>
    <row r="402" spans="1:10" x14ac:dyDescent="0.25">
      <c r="A402" t="s">
        <v>162</v>
      </c>
      <c r="B402" t="s">
        <v>6</v>
      </c>
      <c r="D402">
        <v>2024</v>
      </c>
      <c r="E402">
        <v>2028</v>
      </c>
      <c r="F402">
        <v>0.99</v>
      </c>
      <c r="G402">
        <v>6212.1774539999997</v>
      </c>
      <c r="H402">
        <v>0</v>
      </c>
      <c r="I402">
        <v>1</v>
      </c>
      <c r="J402" s="2" t="str">
        <f t="shared" si="6"/>
        <v>RF_LPG2024</v>
      </c>
    </row>
    <row r="403" spans="1:10" x14ac:dyDescent="0.25">
      <c r="A403" t="s">
        <v>162</v>
      </c>
      <c r="B403" t="s">
        <v>6</v>
      </c>
      <c r="D403">
        <v>2024</v>
      </c>
      <c r="E403">
        <v>2029</v>
      </c>
      <c r="F403">
        <v>0.99</v>
      </c>
      <c r="G403">
        <v>6212.1774539999997</v>
      </c>
      <c r="H403">
        <v>0</v>
      </c>
      <c r="I403">
        <v>1</v>
      </c>
      <c r="J403" s="2" t="str">
        <f t="shared" si="6"/>
        <v>RF_LPG2024</v>
      </c>
    </row>
    <row r="404" spans="1:10" x14ac:dyDescent="0.25">
      <c r="A404" t="s">
        <v>162</v>
      </c>
      <c r="B404" t="s">
        <v>6</v>
      </c>
      <c r="D404">
        <v>2024</v>
      </c>
      <c r="E404">
        <v>2030</v>
      </c>
      <c r="F404">
        <v>0.99</v>
      </c>
      <c r="G404">
        <v>6212.1774539999997</v>
      </c>
      <c r="H404">
        <v>0</v>
      </c>
      <c r="I404">
        <v>1</v>
      </c>
      <c r="J404" s="2" t="str">
        <f t="shared" si="6"/>
        <v>RF_LPG2024</v>
      </c>
    </row>
    <row r="405" spans="1:10" x14ac:dyDescent="0.25">
      <c r="A405" t="s">
        <v>162</v>
      </c>
      <c r="B405" t="s">
        <v>6</v>
      </c>
      <c r="D405">
        <v>2024</v>
      </c>
      <c r="E405">
        <v>2031</v>
      </c>
      <c r="F405">
        <v>0.99</v>
      </c>
      <c r="G405">
        <v>6212.1774539999997</v>
      </c>
      <c r="H405">
        <v>0</v>
      </c>
      <c r="I405">
        <v>1</v>
      </c>
      <c r="J405" s="2" t="str">
        <f t="shared" si="6"/>
        <v>RF_LPG2024</v>
      </c>
    </row>
    <row r="406" spans="1:10" x14ac:dyDescent="0.25">
      <c r="A406" t="s">
        <v>162</v>
      </c>
      <c r="B406" t="s">
        <v>6</v>
      </c>
      <c r="D406">
        <v>2024</v>
      </c>
      <c r="E406">
        <v>2032</v>
      </c>
      <c r="F406">
        <v>0.99</v>
      </c>
      <c r="G406">
        <v>6212.1774539999997</v>
      </c>
      <c r="H406">
        <v>0</v>
      </c>
      <c r="I406">
        <v>1</v>
      </c>
      <c r="J406" s="2" t="str">
        <f t="shared" si="6"/>
        <v>RF_LPG2024</v>
      </c>
    </row>
    <row r="407" spans="1:10" x14ac:dyDescent="0.25">
      <c r="A407" t="s">
        <v>162</v>
      </c>
      <c r="B407" t="s">
        <v>6</v>
      </c>
      <c r="D407">
        <v>2024</v>
      </c>
      <c r="E407">
        <v>2033</v>
      </c>
      <c r="F407">
        <v>0.99</v>
      </c>
      <c r="G407">
        <v>6212.1774539999997</v>
      </c>
      <c r="H407">
        <v>0</v>
      </c>
      <c r="I407">
        <v>1</v>
      </c>
      <c r="J407" s="2" t="str">
        <f t="shared" si="6"/>
        <v>RF_LPG2024</v>
      </c>
    </row>
    <row r="408" spans="1:10" x14ac:dyDescent="0.25">
      <c r="A408" t="s">
        <v>162</v>
      </c>
      <c r="B408" t="s">
        <v>6</v>
      </c>
      <c r="D408">
        <v>2024</v>
      </c>
      <c r="E408">
        <v>2034</v>
      </c>
      <c r="F408">
        <v>0.99</v>
      </c>
      <c r="G408">
        <v>6212.1774539999997</v>
      </c>
      <c r="H408">
        <v>0</v>
      </c>
      <c r="I408">
        <v>1</v>
      </c>
      <c r="J408" s="2" t="str">
        <f t="shared" si="6"/>
        <v>RF_LPG2024</v>
      </c>
    </row>
    <row r="409" spans="1:10" x14ac:dyDescent="0.25">
      <c r="A409" t="s">
        <v>162</v>
      </c>
      <c r="B409" t="s">
        <v>6</v>
      </c>
      <c r="D409">
        <v>2024</v>
      </c>
      <c r="E409">
        <v>2035</v>
      </c>
      <c r="F409">
        <v>0.99</v>
      </c>
      <c r="G409">
        <v>6212.1774539999997</v>
      </c>
      <c r="H409">
        <v>0</v>
      </c>
      <c r="I409">
        <v>1</v>
      </c>
      <c r="J409" s="2" t="str">
        <f t="shared" si="6"/>
        <v>RF_LPG2024</v>
      </c>
    </row>
    <row r="410" spans="1:10" x14ac:dyDescent="0.25">
      <c r="A410" t="s">
        <v>162</v>
      </c>
      <c r="B410" t="s">
        <v>6</v>
      </c>
      <c r="D410">
        <v>2024</v>
      </c>
      <c r="E410">
        <v>2036</v>
      </c>
      <c r="F410">
        <v>0.99</v>
      </c>
      <c r="G410">
        <v>6212.1774539999997</v>
      </c>
      <c r="H410">
        <v>0</v>
      </c>
      <c r="I410">
        <v>1</v>
      </c>
      <c r="J410" s="2" t="str">
        <f t="shared" si="6"/>
        <v>RF_LPG2024</v>
      </c>
    </row>
    <row r="411" spans="1:10" x14ac:dyDescent="0.25">
      <c r="A411" t="s">
        <v>162</v>
      </c>
      <c r="B411" t="s">
        <v>6</v>
      </c>
      <c r="D411">
        <v>2024</v>
      </c>
      <c r="E411">
        <v>2037</v>
      </c>
      <c r="F411">
        <v>0.99</v>
      </c>
      <c r="G411">
        <v>6212.1774539999997</v>
      </c>
      <c r="H411">
        <v>0</v>
      </c>
      <c r="I411">
        <v>1</v>
      </c>
      <c r="J411" s="2" t="str">
        <f t="shared" si="6"/>
        <v>RF_LPG2024</v>
      </c>
    </row>
    <row r="412" spans="1:10" x14ac:dyDescent="0.25">
      <c r="A412" t="s">
        <v>162</v>
      </c>
      <c r="B412" t="s">
        <v>6</v>
      </c>
      <c r="D412">
        <v>2024</v>
      </c>
      <c r="E412">
        <v>2038</v>
      </c>
      <c r="F412">
        <v>0.99</v>
      </c>
      <c r="G412">
        <v>6212.1774539999997</v>
      </c>
      <c r="H412">
        <v>0</v>
      </c>
      <c r="I412">
        <v>1</v>
      </c>
      <c r="J412" s="2" t="str">
        <f t="shared" si="6"/>
        <v>RF_LPG2024</v>
      </c>
    </row>
    <row r="413" spans="1:10" x14ac:dyDescent="0.25">
      <c r="A413" t="s">
        <v>162</v>
      </c>
      <c r="B413" t="s">
        <v>6</v>
      </c>
      <c r="D413">
        <v>2024</v>
      </c>
      <c r="E413">
        <v>2039</v>
      </c>
      <c r="F413">
        <v>0.99</v>
      </c>
      <c r="G413">
        <v>6212.1774539999997</v>
      </c>
      <c r="H413">
        <v>0</v>
      </c>
      <c r="I413">
        <v>1</v>
      </c>
      <c r="J413" s="2" t="str">
        <f t="shared" si="6"/>
        <v>RF_LPG2024</v>
      </c>
    </row>
    <row r="414" spans="1:10" x14ac:dyDescent="0.25">
      <c r="A414" t="s">
        <v>162</v>
      </c>
      <c r="B414" t="s">
        <v>6</v>
      </c>
      <c r="D414">
        <v>2024</v>
      </c>
      <c r="E414">
        <v>2040</v>
      </c>
      <c r="F414">
        <v>0.99</v>
      </c>
      <c r="G414">
        <v>6212.1774539999997</v>
      </c>
      <c r="H414">
        <v>0</v>
      </c>
      <c r="I414">
        <v>1</v>
      </c>
      <c r="J414" s="2" t="str">
        <f t="shared" si="6"/>
        <v>RF_LPG2024</v>
      </c>
    </row>
    <row r="415" spans="1:10" x14ac:dyDescent="0.25">
      <c r="A415" t="s">
        <v>162</v>
      </c>
      <c r="B415" t="s">
        <v>6</v>
      </c>
      <c r="D415">
        <v>2024</v>
      </c>
      <c r="E415">
        <v>2041</v>
      </c>
      <c r="F415">
        <v>0.99</v>
      </c>
      <c r="G415">
        <v>6212.1774539999997</v>
      </c>
      <c r="H415">
        <v>0</v>
      </c>
      <c r="I415">
        <v>1</v>
      </c>
      <c r="J415" s="2" t="str">
        <f t="shared" si="6"/>
        <v>RF_LPG2024</v>
      </c>
    </row>
    <row r="416" spans="1:10" x14ac:dyDescent="0.25">
      <c r="A416" t="s">
        <v>162</v>
      </c>
      <c r="B416" t="s">
        <v>6</v>
      </c>
      <c r="D416">
        <v>2025</v>
      </c>
      <c r="E416">
        <v>2025</v>
      </c>
      <c r="F416">
        <v>0.99</v>
      </c>
      <c r="G416">
        <v>6212.1774539999997</v>
      </c>
      <c r="H416">
        <v>0</v>
      </c>
      <c r="I416">
        <v>1</v>
      </c>
      <c r="J416" s="2" t="str">
        <f t="shared" si="6"/>
        <v>RF_LPG2025</v>
      </c>
    </row>
    <row r="417" spans="1:10" x14ac:dyDescent="0.25">
      <c r="A417" t="s">
        <v>162</v>
      </c>
      <c r="B417" t="s">
        <v>6</v>
      </c>
      <c r="D417">
        <v>2025</v>
      </c>
      <c r="E417">
        <v>2026</v>
      </c>
      <c r="F417">
        <v>0.99</v>
      </c>
      <c r="G417">
        <v>6212.1774539999997</v>
      </c>
      <c r="H417">
        <v>0</v>
      </c>
      <c r="I417">
        <v>1</v>
      </c>
      <c r="J417" s="2" t="str">
        <f t="shared" si="6"/>
        <v>RF_LPG2025</v>
      </c>
    </row>
    <row r="418" spans="1:10" x14ac:dyDescent="0.25">
      <c r="A418" t="s">
        <v>162</v>
      </c>
      <c r="B418" t="s">
        <v>6</v>
      </c>
      <c r="D418">
        <v>2025</v>
      </c>
      <c r="E418">
        <v>2027</v>
      </c>
      <c r="F418">
        <v>0.99</v>
      </c>
      <c r="G418">
        <v>6212.1774539999997</v>
      </c>
      <c r="H418">
        <v>0</v>
      </c>
      <c r="I418">
        <v>1</v>
      </c>
      <c r="J418" s="2" t="str">
        <f t="shared" si="6"/>
        <v>RF_LPG2025</v>
      </c>
    </row>
    <row r="419" spans="1:10" x14ac:dyDescent="0.25">
      <c r="A419" t="s">
        <v>162</v>
      </c>
      <c r="B419" t="s">
        <v>6</v>
      </c>
      <c r="D419">
        <v>2025</v>
      </c>
      <c r="E419">
        <v>2028</v>
      </c>
      <c r="F419">
        <v>0.99</v>
      </c>
      <c r="G419">
        <v>6212.1774539999997</v>
      </c>
      <c r="H419">
        <v>0</v>
      </c>
      <c r="I419">
        <v>1</v>
      </c>
      <c r="J419" s="2" t="str">
        <f t="shared" si="6"/>
        <v>RF_LPG2025</v>
      </c>
    </row>
    <row r="420" spans="1:10" x14ac:dyDescent="0.25">
      <c r="A420" t="s">
        <v>162</v>
      </c>
      <c r="B420" t="s">
        <v>6</v>
      </c>
      <c r="D420">
        <v>2025</v>
      </c>
      <c r="E420">
        <v>2029</v>
      </c>
      <c r="F420">
        <v>0.99</v>
      </c>
      <c r="G420">
        <v>6212.1774539999997</v>
      </c>
      <c r="H420">
        <v>0</v>
      </c>
      <c r="I420">
        <v>1</v>
      </c>
      <c r="J420" s="2" t="str">
        <f t="shared" si="6"/>
        <v>RF_LPG2025</v>
      </c>
    </row>
    <row r="421" spans="1:10" x14ac:dyDescent="0.25">
      <c r="A421" t="s">
        <v>162</v>
      </c>
      <c r="B421" t="s">
        <v>6</v>
      </c>
      <c r="D421">
        <v>2025</v>
      </c>
      <c r="E421">
        <v>2030</v>
      </c>
      <c r="F421">
        <v>0.99</v>
      </c>
      <c r="G421">
        <v>6212.1774539999997</v>
      </c>
      <c r="H421">
        <v>0</v>
      </c>
      <c r="I421">
        <v>1</v>
      </c>
      <c r="J421" s="2" t="str">
        <f t="shared" si="6"/>
        <v>RF_LPG2025</v>
      </c>
    </row>
    <row r="422" spans="1:10" x14ac:dyDescent="0.25">
      <c r="A422" t="s">
        <v>162</v>
      </c>
      <c r="B422" t="s">
        <v>6</v>
      </c>
      <c r="D422">
        <v>2025</v>
      </c>
      <c r="E422">
        <v>2031</v>
      </c>
      <c r="F422">
        <v>0.99</v>
      </c>
      <c r="G422">
        <v>6212.1774539999997</v>
      </c>
      <c r="H422">
        <v>0</v>
      </c>
      <c r="I422">
        <v>1</v>
      </c>
      <c r="J422" s="2" t="str">
        <f t="shared" si="6"/>
        <v>RF_LPG2025</v>
      </c>
    </row>
    <row r="423" spans="1:10" x14ac:dyDescent="0.25">
      <c r="A423" t="s">
        <v>162</v>
      </c>
      <c r="B423" t="s">
        <v>6</v>
      </c>
      <c r="D423">
        <v>2025</v>
      </c>
      <c r="E423">
        <v>2032</v>
      </c>
      <c r="F423">
        <v>0.99</v>
      </c>
      <c r="G423">
        <v>6212.1774539999997</v>
      </c>
      <c r="H423">
        <v>0</v>
      </c>
      <c r="I423">
        <v>1</v>
      </c>
      <c r="J423" s="2" t="str">
        <f t="shared" si="6"/>
        <v>RF_LPG2025</v>
      </c>
    </row>
    <row r="424" spans="1:10" x14ac:dyDescent="0.25">
      <c r="A424" t="s">
        <v>162</v>
      </c>
      <c r="B424" t="s">
        <v>6</v>
      </c>
      <c r="D424">
        <v>2025</v>
      </c>
      <c r="E424">
        <v>2033</v>
      </c>
      <c r="F424">
        <v>0.99</v>
      </c>
      <c r="G424">
        <v>6212.1774539999997</v>
      </c>
      <c r="H424">
        <v>0</v>
      </c>
      <c r="I424">
        <v>1</v>
      </c>
      <c r="J424" s="2" t="str">
        <f t="shared" si="6"/>
        <v>RF_LPG2025</v>
      </c>
    </row>
    <row r="425" spans="1:10" x14ac:dyDescent="0.25">
      <c r="A425" t="s">
        <v>162</v>
      </c>
      <c r="B425" t="s">
        <v>6</v>
      </c>
      <c r="D425">
        <v>2025</v>
      </c>
      <c r="E425">
        <v>2034</v>
      </c>
      <c r="F425">
        <v>0.99</v>
      </c>
      <c r="G425">
        <v>6212.1774539999997</v>
      </c>
      <c r="H425">
        <v>0</v>
      </c>
      <c r="I425">
        <v>1</v>
      </c>
      <c r="J425" s="2" t="str">
        <f t="shared" si="6"/>
        <v>RF_LPG2025</v>
      </c>
    </row>
    <row r="426" spans="1:10" x14ac:dyDescent="0.25">
      <c r="A426" t="s">
        <v>162</v>
      </c>
      <c r="B426" t="s">
        <v>6</v>
      </c>
      <c r="D426">
        <v>2025</v>
      </c>
      <c r="E426">
        <v>2035</v>
      </c>
      <c r="F426">
        <v>0.99</v>
      </c>
      <c r="G426">
        <v>6212.1774539999997</v>
      </c>
      <c r="H426">
        <v>0</v>
      </c>
      <c r="I426">
        <v>1</v>
      </c>
      <c r="J426" s="2" t="str">
        <f t="shared" si="6"/>
        <v>RF_LPG2025</v>
      </c>
    </row>
    <row r="427" spans="1:10" x14ac:dyDescent="0.25">
      <c r="A427" t="s">
        <v>162</v>
      </c>
      <c r="B427" t="s">
        <v>6</v>
      </c>
      <c r="D427">
        <v>2025</v>
      </c>
      <c r="E427">
        <v>2036</v>
      </c>
      <c r="F427">
        <v>0.99</v>
      </c>
      <c r="G427">
        <v>6212.1774539999997</v>
      </c>
      <c r="H427">
        <v>0</v>
      </c>
      <c r="I427">
        <v>1</v>
      </c>
      <c r="J427" s="2" t="str">
        <f t="shared" si="6"/>
        <v>RF_LPG2025</v>
      </c>
    </row>
    <row r="428" spans="1:10" x14ac:dyDescent="0.25">
      <c r="A428" t="s">
        <v>162</v>
      </c>
      <c r="B428" t="s">
        <v>6</v>
      </c>
      <c r="D428">
        <v>2025</v>
      </c>
      <c r="E428">
        <v>2037</v>
      </c>
      <c r="F428">
        <v>0.99</v>
      </c>
      <c r="G428">
        <v>6212.1774539999997</v>
      </c>
      <c r="H428">
        <v>0</v>
      </c>
      <c r="I428">
        <v>1</v>
      </c>
      <c r="J428" s="2" t="str">
        <f t="shared" si="6"/>
        <v>RF_LPG2025</v>
      </c>
    </row>
    <row r="429" spans="1:10" x14ac:dyDescent="0.25">
      <c r="A429" t="s">
        <v>162</v>
      </c>
      <c r="B429" t="s">
        <v>6</v>
      </c>
      <c r="D429">
        <v>2025</v>
      </c>
      <c r="E429">
        <v>2038</v>
      </c>
      <c r="F429">
        <v>0.99</v>
      </c>
      <c r="G429">
        <v>6212.1774539999997</v>
      </c>
      <c r="H429">
        <v>0</v>
      </c>
      <c r="I429">
        <v>1</v>
      </c>
      <c r="J429" s="2" t="str">
        <f t="shared" si="6"/>
        <v>RF_LPG2025</v>
      </c>
    </row>
    <row r="430" spans="1:10" x14ac:dyDescent="0.25">
      <c r="A430" t="s">
        <v>162</v>
      </c>
      <c r="B430" t="s">
        <v>6</v>
      </c>
      <c r="D430">
        <v>2025</v>
      </c>
      <c r="E430">
        <v>2039</v>
      </c>
      <c r="F430">
        <v>0.99</v>
      </c>
      <c r="G430">
        <v>6212.1774539999997</v>
      </c>
      <c r="H430">
        <v>0</v>
      </c>
      <c r="I430">
        <v>1</v>
      </c>
      <c r="J430" s="2" t="str">
        <f t="shared" si="6"/>
        <v>RF_LPG2025</v>
      </c>
    </row>
    <row r="431" spans="1:10" x14ac:dyDescent="0.25">
      <c r="A431" t="s">
        <v>162</v>
      </c>
      <c r="B431" t="s">
        <v>6</v>
      </c>
      <c r="D431">
        <v>2025</v>
      </c>
      <c r="E431">
        <v>2040</v>
      </c>
      <c r="F431">
        <v>0.99</v>
      </c>
      <c r="G431">
        <v>6212.1774539999997</v>
      </c>
      <c r="H431">
        <v>0</v>
      </c>
      <c r="I431">
        <v>1</v>
      </c>
      <c r="J431" s="2" t="str">
        <f t="shared" si="6"/>
        <v>RF_LPG2025</v>
      </c>
    </row>
    <row r="432" spans="1:10" x14ac:dyDescent="0.25">
      <c r="A432" t="s">
        <v>162</v>
      </c>
      <c r="B432" t="s">
        <v>6</v>
      </c>
      <c r="D432">
        <v>2025</v>
      </c>
      <c r="E432">
        <v>2041</v>
      </c>
      <c r="F432">
        <v>0.99</v>
      </c>
      <c r="G432">
        <v>6212.1774539999997</v>
      </c>
      <c r="H432">
        <v>0</v>
      </c>
      <c r="I432">
        <v>1</v>
      </c>
      <c r="J432" s="2" t="str">
        <f t="shared" si="6"/>
        <v>RF_LPG2025</v>
      </c>
    </row>
    <row r="433" spans="1:10" x14ac:dyDescent="0.25">
      <c r="A433" t="s">
        <v>162</v>
      </c>
      <c r="B433" t="s">
        <v>6</v>
      </c>
      <c r="D433">
        <v>2026</v>
      </c>
      <c r="E433">
        <v>2026</v>
      </c>
      <c r="F433">
        <v>0.99</v>
      </c>
      <c r="G433">
        <v>6212.1774539999997</v>
      </c>
      <c r="H433">
        <v>0</v>
      </c>
      <c r="I433">
        <v>1</v>
      </c>
      <c r="J433" s="2" t="str">
        <f t="shared" si="6"/>
        <v>RF_LPG2026</v>
      </c>
    </row>
    <row r="434" spans="1:10" x14ac:dyDescent="0.25">
      <c r="A434" t="s">
        <v>162</v>
      </c>
      <c r="B434" t="s">
        <v>6</v>
      </c>
      <c r="D434">
        <v>2026</v>
      </c>
      <c r="E434">
        <v>2027</v>
      </c>
      <c r="F434">
        <v>0.99</v>
      </c>
      <c r="G434">
        <v>6212.1774539999997</v>
      </c>
      <c r="H434">
        <v>0</v>
      </c>
      <c r="I434">
        <v>1</v>
      </c>
      <c r="J434" s="2" t="str">
        <f t="shared" si="6"/>
        <v>RF_LPG2026</v>
      </c>
    </row>
    <row r="435" spans="1:10" x14ac:dyDescent="0.25">
      <c r="A435" t="s">
        <v>162</v>
      </c>
      <c r="B435" t="s">
        <v>6</v>
      </c>
      <c r="D435">
        <v>2026</v>
      </c>
      <c r="E435">
        <v>2028</v>
      </c>
      <c r="F435">
        <v>0.99</v>
      </c>
      <c r="G435">
        <v>6212.1774539999997</v>
      </c>
      <c r="H435">
        <v>0</v>
      </c>
      <c r="I435">
        <v>1</v>
      </c>
      <c r="J435" s="2" t="str">
        <f t="shared" si="6"/>
        <v>RF_LPG2026</v>
      </c>
    </row>
    <row r="436" spans="1:10" x14ac:dyDescent="0.25">
      <c r="A436" t="s">
        <v>162</v>
      </c>
      <c r="B436" t="s">
        <v>6</v>
      </c>
      <c r="D436">
        <v>2026</v>
      </c>
      <c r="E436">
        <v>2029</v>
      </c>
      <c r="F436">
        <v>0.99</v>
      </c>
      <c r="G436">
        <v>6212.1774539999997</v>
      </c>
      <c r="H436">
        <v>0</v>
      </c>
      <c r="I436">
        <v>1</v>
      </c>
      <c r="J436" s="2" t="str">
        <f t="shared" si="6"/>
        <v>RF_LPG2026</v>
      </c>
    </row>
    <row r="437" spans="1:10" x14ac:dyDescent="0.25">
      <c r="A437" t="s">
        <v>162</v>
      </c>
      <c r="B437" t="s">
        <v>6</v>
      </c>
      <c r="D437">
        <v>2026</v>
      </c>
      <c r="E437">
        <v>2030</v>
      </c>
      <c r="F437">
        <v>0.99</v>
      </c>
      <c r="G437">
        <v>6212.1774539999997</v>
      </c>
      <c r="H437">
        <v>0</v>
      </c>
      <c r="I437">
        <v>1</v>
      </c>
      <c r="J437" s="2" t="str">
        <f t="shared" si="6"/>
        <v>RF_LPG2026</v>
      </c>
    </row>
    <row r="438" spans="1:10" x14ac:dyDescent="0.25">
      <c r="A438" t="s">
        <v>162</v>
      </c>
      <c r="B438" t="s">
        <v>6</v>
      </c>
      <c r="D438">
        <v>2026</v>
      </c>
      <c r="E438">
        <v>2031</v>
      </c>
      <c r="F438">
        <v>0.99</v>
      </c>
      <c r="G438">
        <v>6212.1774539999997</v>
      </c>
      <c r="H438">
        <v>0</v>
      </c>
      <c r="I438">
        <v>1</v>
      </c>
      <c r="J438" s="2" t="str">
        <f t="shared" si="6"/>
        <v>RF_LPG2026</v>
      </c>
    </row>
    <row r="439" spans="1:10" x14ac:dyDescent="0.25">
      <c r="A439" t="s">
        <v>162</v>
      </c>
      <c r="B439" t="s">
        <v>6</v>
      </c>
      <c r="D439">
        <v>2026</v>
      </c>
      <c r="E439">
        <v>2032</v>
      </c>
      <c r="F439">
        <v>0.99</v>
      </c>
      <c r="G439">
        <v>6212.1774539999997</v>
      </c>
      <c r="H439">
        <v>0</v>
      </c>
      <c r="I439">
        <v>1</v>
      </c>
      <c r="J439" s="2" t="str">
        <f t="shared" si="6"/>
        <v>RF_LPG2026</v>
      </c>
    </row>
    <row r="440" spans="1:10" x14ac:dyDescent="0.25">
      <c r="A440" t="s">
        <v>162</v>
      </c>
      <c r="B440" t="s">
        <v>6</v>
      </c>
      <c r="D440">
        <v>2026</v>
      </c>
      <c r="E440">
        <v>2033</v>
      </c>
      <c r="F440">
        <v>0.99</v>
      </c>
      <c r="G440">
        <v>6212.1774539999997</v>
      </c>
      <c r="H440">
        <v>0</v>
      </c>
      <c r="I440">
        <v>1</v>
      </c>
      <c r="J440" s="2" t="str">
        <f t="shared" si="6"/>
        <v>RF_LPG2026</v>
      </c>
    </row>
    <row r="441" spans="1:10" x14ac:dyDescent="0.25">
      <c r="A441" t="s">
        <v>162</v>
      </c>
      <c r="B441" t="s">
        <v>6</v>
      </c>
      <c r="D441">
        <v>2026</v>
      </c>
      <c r="E441">
        <v>2034</v>
      </c>
      <c r="F441">
        <v>0.99</v>
      </c>
      <c r="G441">
        <v>6212.1774539999997</v>
      </c>
      <c r="H441">
        <v>0</v>
      </c>
      <c r="I441">
        <v>1</v>
      </c>
      <c r="J441" s="2" t="str">
        <f t="shared" si="6"/>
        <v>RF_LPG2026</v>
      </c>
    </row>
    <row r="442" spans="1:10" x14ac:dyDescent="0.25">
      <c r="A442" t="s">
        <v>162</v>
      </c>
      <c r="B442" t="s">
        <v>6</v>
      </c>
      <c r="D442">
        <v>2026</v>
      </c>
      <c r="E442">
        <v>2035</v>
      </c>
      <c r="F442">
        <v>0.99</v>
      </c>
      <c r="G442">
        <v>6212.1774539999997</v>
      </c>
      <c r="H442">
        <v>0</v>
      </c>
      <c r="I442">
        <v>1</v>
      </c>
      <c r="J442" s="2" t="str">
        <f t="shared" si="6"/>
        <v>RF_LPG2026</v>
      </c>
    </row>
    <row r="443" spans="1:10" x14ac:dyDescent="0.25">
      <c r="A443" t="s">
        <v>162</v>
      </c>
      <c r="B443" t="s">
        <v>6</v>
      </c>
      <c r="D443">
        <v>2026</v>
      </c>
      <c r="E443">
        <v>2036</v>
      </c>
      <c r="F443">
        <v>0.99</v>
      </c>
      <c r="G443">
        <v>6212.1774539999997</v>
      </c>
      <c r="H443">
        <v>0</v>
      </c>
      <c r="I443">
        <v>1</v>
      </c>
      <c r="J443" s="2" t="str">
        <f t="shared" si="6"/>
        <v>RF_LPG2026</v>
      </c>
    </row>
    <row r="444" spans="1:10" x14ac:dyDescent="0.25">
      <c r="A444" t="s">
        <v>162</v>
      </c>
      <c r="B444" t="s">
        <v>6</v>
      </c>
      <c r="D444">
        <v>2026</v>
      </c>
      <c r="E444">
        <v>2037</v>
      </c>
      <c r="F444">
        <v>0.99</v>
      </c>
      <c r="G444">
        <v>6212.1774539999997</v>
      </c>
      <c r="H444">
        <v>0</v>
      </c>
      <c r="I444">
        <v>1</v>
      </c>
      <c r="J444" s="2" t="str">
        <f t="shared" si="6"/>
        <v>RF_LPG2026</v>
      </c>
    </row>
    <row r="445" spans="1:10" x14ac:dyDescent="0.25">
      <c r="A445" t="s">
        <v>162</v>
      </c>
      <c r="B445" t="s">
        <v>6</v>
      </c>
      <c r="D445">
        <v>2026</v>
      </c>
      <c r="E445">
        <v>2038</v>
      </c>
      <c r="F445">
        <v>0.99</v>
      </c>
      <c r="G445">
        <v>6212.1774539999997</v>
      </c>
      <c r="H445">
        <v>0</v>
      </c>
      <c r="I445">
        <v>1</v>
      </c>
      <c r="J445" s="2" t="str">
        <f t="shared" si="6"/>
        <v>RF_LPG2026</v>
      </c>
    </row>
    <row r="446" spans="1:10" x14ac:dyDescent="0.25">
      <c r="A446" t="s">
        <v>162</v>
      </c>
      <c r="B446" t="s">
        <v>6</v>
      </c>
      <c r="D446">
        <v>2026</v>
      </c>
      <c r="E446">
        <v>2039</v>
      </c>
      <c r="F446">
        <v>0.99</v>
      </c>
      <c r="G446">
        <v>6212.1774539999997</v>
      </c>
      <c r="H446">
        <v>0</v>
      </c>
      <c r="I446">
        <v>1</v>
      </c>
      <c r="J446" s="2" t="str">
        <f t="shared" si="6"/>
        <v>RF_LPG2026</v>
      </c>
    </row>
    <row r="447" spans="1:10" x14ac:dyDescent="0.25">
      <c r="A447" t="s">
        <v>162</v>
      </c>
      <c r="B447" t="s">
        <v>6</v>
      </c>
      <c r="D447">
        <v>2026</v>
      </c>
      <c r="E447">
        <v>2040</v>
      </c>
      <c r="F447">
        <v>0.99</v>
      </c>
      <c r="G447">
        <v>6212.1774539999997</v>
      </c>
      <c r="H447">
        <v>0</v>
      </c>
      <c r="I447">
        <v>1</v>
      </c>
      <c r="J447" s="2" t="str">
        <f t="shared" si="6"/>
        <v>RF_LPG2026</v>
      </c>
    </row>
    <row r="448" spans="1:10" x14ac:dyDescent="0.25">
      <c r="A448" t="s">
        <v>162</v>
      </c>
      <c r="B448" t="s">
        <v>6</v>
      </c>
      <c r="D448">
        <v>2026</v>
      </c>
      <c r="E448">
        <v>2041</v>
      </c>
      <c r="F448">
        <v>0.99</v>
      </c>
      <c r="G448">
        <v>6212.1774539999997</v>
      </c>
      <c r="H448">
        <v>0</v>
      </c>
      <c r="I448">
        <v>1</v>
      </c>
      <c r="J448" s="2" t="str">
        <f t="shared" si="6"/>
        <v>RF_LPG2026</v>
      </c>
    </row>
    <row r="449" spans="1:10" x14ac:dyDescent="0.25">
      <c r="A449" t="s">
        <v>162</v>
      </c>
      <c r="B449" t="s">
        <v>6</v>
      </c>
      <c r="D449">
        <v>2027</v>
      </c>
      <c r="E449">
        <v>2027</v>
      </c>
      <c r="F449">
        <v>0.99</v>
      </c>
      <c r="G449">
        <v>6212.1774539999997</v>
      </c>
      <c r="H449">
        <v>0</v>
      </c>
      <c r="I449">
        <v>1</v>
      </c>
      <c r="J449" s="2" t="str">
        <f t="shared" si="6"/>
        <v>RF_LPG2027</v>
      </c>
    </row>
    <row r="450" spans="1:10" x14ac:dyDescent="0.25">
      <c r="A450" t="s">
        <v>162</v>
      </c>
      <c r="B450" t="s">
        <v>6</v>
      </c>
      <c r="D450">
        <v>2027</v>
      </c>
      <c r="E450">
        <v>2028</v>
      </c>
      <c r="F450">
        <v>0.99</v>
      </c>
      <c r="G450">
        <v>6212.1774539999997</v>
      </c>
      <c r="H450">
        <v>0</v>
      </c>
      <c r="I450">
        <v>1</v>
      </c>
      <c r="J450" s="2" t="str">
        <f t="shared" si="6"/>
        <v>RF_LPG2027</v>
      </c>
    </row>
    <row r="451" spans="1:10" x14ac:dyDescent="0.25">
      <c r="A451" t="s">
        <v>162</v>
      </c>
      <c r="B451" t="s">
        <v>6</v>
      </c>
      <c r="D451">
        <v>2027</v>
      </c>
      <c r="E451">
        <v>2029</v>
      </c>
      <c r="F451">
        <v>0.99</v>
      </c>
      <c r="G451">
        <v>6212.1774539999997</v>
      </c>
      <c r="H451">
        <v>0</v>
      </c>
      <c r="I451">
        <v>1</v>
      </c>
      <c r="J451" s="2" t="str">
        <f t="shared" ref="J451:J514" si="7">_xlfn.CONCAT(A451,C451,D451)</f>
        <v>RF_LPG2027</v>
      </c>
    </row>
    <row r="452" spans="1:10" x14ac:dyDescent="0.25">
      <c r="A452" t="s">
        <v>162</v>
      </c>
      <c r="B452" t="s">
        <v>6</v>
      </c>
      <c r="D452">
        <v>2027</v>
      </c>
      <c r="E452">
        <v>2030</v>
      </c>
      <c r="F452">
        <v>0.99</v>
      </c>
      <c r="G452">
        <v>6212.1774539999997</v>
      </c>
      <c r="H452">
        <v>0</v>
      </c>
      <c r="I452">
        <v>1</v>
      </c>
      <c r="J452" s="2" t="str">
        <f t="shared" si="7"/>
        <v>RF_LPG2027</v>
      </c>
    </row>
    <row r="453" spans="1:10" x14ac:dyDescent="0.25">
      <c r="A453" t="s">
        <v>162</v>
      </c>
      <c r="B453" t="s">
        <v>6</v>
      </c>
      <c r="D453">
        <v>2027</v>
      </c>
      <c r="E453">
        <v>2031</v>
      </c>
      <c r="F453">
        <v>0.99</v>
      </c>
      <c r="G453">
        <v>6212.1774539999997</v>
      </c>
      <c r="H453">
        <v>0</v>
      </c>
      <c r="I453">
        <v>1</v>
      </c>
      <c r="J453" s="2" t="str">
        <f t="shared" si="7"/>
        <v>RF_LPG2027</v>
      </c>
    </row>
    <row r="454" spans="1:10" x14ac:dyDescent="0.25">
      <c r="A454" t="s">
        <v>162</v>
      </c>
      <c r="B454" t="s">
        <v>6</v>
      </c>
      <c r="D454">
        <v>2027</v>
      </c>
      <c r="E454">
        <v>2032</v>
      </c>
      <c r="F454">
        <v>0.99</v>
      </c>
      <c r="G454">
        <v>6212.1774539999997</v>
      </c>
      <c r="H454">
        <v>0</v>
      </c>
      <c r="I454">
        <v>1</v>
      </c>
      <c r="J454" s="2" t="str">
        <f t="shared" si="7"/>
        <v>RF_LPG2027</v>
      </c>
    </row>
    <row r="455" spans="1:10" x14ac:dyDescent="0.25">
      <c r="A455" t="s">
        <v>162</v>
      </c>
      <c r="B455" t="s">
        <v>6</v>
      </c>
      <c r="D455">
        <v>2027</v>
      </c>
      <c r="E455">
        <v>2033</v>
      </c>
      <c r="F455">
        <v>0.99</v>
      </c>
      <c r="G455">
        <v>6212.1774539999997</v>
      </c>
      <c r="H455">
        <v>0</v>
      </c>
      <c r="I455">
        <v>1</v>
      </c>
      <c r="J455" s="2" t="str">
        <f t="shared" si="7"/>
        <v>RF_LPG2027</v>
      </c>
    </row>
    <row r="456" spans="1:10" x14ac:dyDescent="0.25">
      <c r="A456" t="s">
        <v>162</v>
      </c>
      <c r="B456" t="s">
        <v>6</v>
      </c>
      <c r="D456">
        <v>2027</v>
      </c>
      <c r="E456">
        <v>2034</v>
      </c>
      <c r="F456">
        <v>0.99</v>
      </c>
      <c r="G456">
        <v>6212.1774539999997</v>
      </c>
      <c r="H456">
        <v>0</v>
      </c>
      <c r="I456">
        <v>1</v>
      </c>
      <c r="J456" s="2" t="str">
        <f t="shared" si="7"/>
        <v>RF_LPG2027</v>
      </c>
    </row>
    <row r="457" spans="1:10" x14ac:dyDescent="0.25">
      <c r="A457" t="s">
        <v>162</v>
      </c>
      <c r="B457" t="s">
        <v>6</v>
      </c>
      <c r="D457">
        <v>2027</v>
      </c>
      <c r="E457">
        <v>2035</v>
      </c>
      <c r="F457">
        <v>0.99</v>
      </c>
      <c r="G457">
        <v>6212.1774539999997</v>
      </c>
      <c r="H457">
        <v>0</v>
      </c>
      <c r="I457">
        <v>1</v>
      </c>
      <c r="J457" s="2" t="str">
        <f t="shared" si="7"/>
        <v>RF_LPG2027</v>
      </c>
    </row>
    <row r="458" spans="1:10" x14ac:dyDescent="0.25">
      <c r="A458" t="s">
        <v>162</v>
      </c>
      <c r="B458" t="s">
        <v>6</v>
      </c>
      <c r="D458">
        <v>2027</v>
      </c>
      <c r="E458">
        <v>2036</v>
      </c>
      <c r="F458">
        <v>0.99</v>
      </c>
      <c r="G458">
        <v>6212.1774539999997</v>
      </c>
      <c r="H458">
        <v>0</v>
      </c>
      <c r="I458">
        <v>1</v>
      </c>
      <c r="J458" s="2" t="str">
        <f t="shared" si="7"/>
        <v>RF_LPG2027</v>
      </c>
    </row>
    <row r="459" spans="1:10" x14ac:dyDescent="0.25">
      <c r="A459" t="s">
        <v>162</v>
      </c>
      <c r="B459" t="s">
        <v>6</v>
      </c>
      <c r="D459">
        <v>2027</v>
      </c>
      <c r="E459">
        <v>2037</v>
      </c>
      <c r="F459">
        <v>0.99</v>
      </c>
      <c r="G459">
        <v>6212.1774539999997</v>
      </c>
      <c r="H459">
        <v>0</v>
      </c>
      <c r="I459">
        <v>1</v>
      </c>
      <c r="J459" s="2" t="str">
        <f t="shared" si="7"/>
        <v>RF_LPG2027</v>
      </c>
    </row>
    <row r="460" spans="1:10" x14ac:dyDescent="0.25">
      <c r="A460" t="s">
        <v>162</v>
      </c>
      <c r="B460" t="s">
        <v>6</v>
      </c>
      <c r="D460">
        <v>2027</v>
      </c>
      <c r="E460">
        <v>2038</v>
      </c>
      <c r="F460">
        <v>0.99</v>
      </c>
      <c r="G460">
        <v>6212.1774539999997</v>
      </c>
      <c r="H460">
        <v>0</v>
      </c>
      <c r="I460">
        <v>1</v>
      </c>
      <c r="J460" s="2" t="str">
        <f t="shared" si="7"/>
        <v>RF_LPG2027</v>
      </c>
    </row>
    <row r="461" spans="1:10" x14ac:dyDescent="0.25">
      <c r="A461" t="s">
        <v>162</v>
      </c>
      <c r="B461" t="s">
        <v>6</v>
      </c>
      <c r="D461">
        <v>2027</v>
      </c>
      <c r="E461">
        <v>2039</v>
      </c>
      <c r="F461">
        <v>0.99</v>
      </c>
      <c r="G461">
        <v>6212.1774539999997</v>
      </c>
      <c r="H461">
        <v>0</v>
      </c>
      <c r="I461">
        <v>1</v>
      </c>
      <c r="J461" s="2" t="str">
        <f t="shared" si="7"/>
        <v>RF_LPG2027</v>
      </c>
    </row>
    <row r="462" spans="1:10" x14ac:dyDescent="0.25">
      <c r="A462" t="s">
        <v>162</v>
      </c>
      <c r="B462" t="s">
        <v>6</v>
      </c>
      <c r="D462">
        <v>2027</v>
      </c>
      <c r="E462">
        <v>2040</v>
      </c>
      <c r="F462">
        <v>0.99</v>
      </c>
      <c r="G462">
        <v>6212.1774539999997</v>
      </c>
      <c r="H462">
        <v>0</v>
      </c>
      <c r="I462">
        <v>1</v>
      </c>
      <c r="J462" s="2" t="str">
        <f t="shared" si="7"/>
        <v>RF_LPG2027</v>
      </c>
    </row>
    <row r="463" spans="1:10" x14ac:dyDescent="0.25">
      <c r="A463" t="s">
        <v>162</v>
      </c>
      <c r="B463" t="s">
        <v>6</v>
      </c>
      <c r="D463">
        <v>2027</v>
      </c>
      <c r="E463">
        <v>2041</v>
      </c>
      <c r="F463">
        <v>0.99</v>
      </c>
      <c r="G463">
        <v>6212.1774539999997</v>
      </c>
      <c r="H463">
        <v>0</v>
      </c>
      <c r="I463">
        <v>1</v>
      </c>
      <c r="J463" s="2" t="str">
        <f t="shared" si="7"/>
        <v>RF_LPG2027</v>
      </c>
    </row>
    <row r="464" spans="1:10" x14ac:dyDescent="0.25">
      <c r="A464" t="s">
        <v>162</v>
      </c>
      <c r="B464" t="s">
        <v>6</v>
      </c>
      <c r="D464">
        <v>2028</v>
      </c>
      <c r="E464">
        <v>2028</v>
      </c>
      <c r="F464">
        <v>0.99</v>
      </c>
      <c r="G464">
        <v>6212.1774539999997</v>
      </c>
      <c r="H464">
        <v>0</v>
      </c>
      <c r="I464">
        <v>1</v>
      </c>
      <c r="J464" s="2" t="str">
        <f t="shared" si="7"/>
        <v>RF_LPG2028</v>
      </c>
    </row>
    <row r="465" spans="1:10" x14ac:dyDescent="0.25">
      <c r="A465" t="s">
        <v>162</v>
      </c>
      <c r="B465" t="s">
        <v>6</v>
      </c>
      <c r="D465">
        <v>2028</v>
      </c>
      <c r="E465">
        <v>2029</v>
      </c>
      <c r="F465">
        <v>0.99</v>
      </c>
      <c r="G465">
        <v>6212.1774539999997</v>
      </c>
      <c r="H465">
        <v>0</v>
      </c>
      <c r="I465">
        <v>1</v>
      </c>
      <c r="J465" s="2" t="str">
        <f t="shared" si="7"/>
        <v>RF_LPG2028</v>
      </c>
    </row>
    <row r="466" spans="1:10" x14ac:dyDescent="0.25">
      <c r="A466" t="s">
        <v>162</v>
      </c>
      <c r="B466" t="s">
        <v>6</v>
      </c>
      <c r="D466">
        <v>2028</v>
      </c>
      <c r="E466">
        <v>2030</v>
      </c>
      <c r="F466">
        <v>0.99</v>
      </c>
      <c r="G466">
        <v>6212.1774539999997</v>
      </c>
      <c r="H466">
        <v>0</v>
      </c>
      <c r="I466">
        <v>1</v>
      </c>
      <c r="J466" s="2" t="str">
        <f t="shared" si="7"/>
        <v>RF_LPG2028</v>
      </c>
    </row>
    <row r="467" spans="1:10" x14ac:dyDescent="0.25">
      <c r="A467" t="s">
        <v>162</v>
      </c>
      <c r="B467" t="s">
        <v>6</v>
      </c>
      <c r="D467">
        <v>2028</v>
      </c>
      <c r="E467">
        <v>2031</v>
      </c>
      <c r="F467">
        <v>0.99</v>
      </c>
      <c r="G467">
        <v>6212.1774539999997</v>
      </c>
      <c r="H467">
        <v>0</v>
      </c>
      <c r="I467">
        <v>1</v>
      </c>
      <c r="J467" s="2" t="str">
        <f t="shared" si="7"/>
        <v>RF_LPG2028</v>
      </c>
    </row>
    <row r="468" spans="1:10" x14ac:dyDescent="0.25">
      <c r="A468" t="s">
        <v>162</v>
      </c>
      <c r="B468" t="s">
        <v>6</v>
      </c>
      <c r="D468">
        <v>2028</v>
      </c>
      <c r="E468">
        <v>2032</v>
      </c>
      <c r="F468">
        <v>0.99</v>
      </c>
      <c r="G468">
        <v>6212.1774539999997</v>
      </c>
      <c r="H468">
        <v>0</v>
      </c>
      <c r="I468">
        <v>1</v>
      </c>
      <c r="J468" s="2" t="str">
        <f t="shared" si="7"/>
        <v>RF_LPG2028</v>
      </c>
    </row>
    <row r="469" spans="1:10" x14ac:dyDescent="0.25">
      <c r="A469" t="s">
        <v>162</v>
      </c>
      <c r="B469" t="s">
        <v>6</v>
      </c>
      <c r="D469">
        <v>2028</v>
      </c>
      <c r="E469">
        <v>2033</v>
      </c>
      <c r="F469">
        <v>0.99</v>
      </c>
      <c r="G469">
        <v>6212.1774539999997</v>
      </c>
      <c r="H469">
        <v>0</v>
      </c>
      <c r="I469">
        <v>1</v>
      </c>
      <c r="J469" s="2" t="str">
        <f t="shared" si="7"/>
        <v>RF_LPG2028</v>
      </c>
    </row>
    <row r="470" spans="1:10" x14ac:dyDescent="0.25">
      <c r="A470" t="s">
        <v>162</v>
      </c>
      <c r="B470" t="s">
        <v>6</v>
      </c>
      <c r="D470">
        <v>2028</v>
      </c>
      <c r="E470">
        <v>2034</v>
      </c>
      <c r="F470">
        <v>0.99</v>
      </c>
      <c r="G470">
        <v>6212.1774539999997</v>
      </c>
      <c r="H470">
        <v>0</v>
      </c>
      <c r="I470">
        <v>1</v>
      </c>
      <c r="J470" s="2" t="str">
        <f t="shared" si="7"/>
        <v>RF_LPG2028</v>
      </c>
    </row>
    <row r="471" spans="1:10" x14ac:dyDescent="0.25">
      <c r="A471" t="s">
        <v>162</v>
      </c>
      <c r="B471" t="s">
        <v>6</v>
      </c>
      <c r="D471">
        <v>2028</v>
      </c>
      <c r="E471">
        <v>2035</v>
      </c>
      <c r="F471">
        <v>0.99</v>
      </c>
      <c r="G471">
        <v>6212.1774539999997</v>
      </c>
      <c r="H471">
        <v>0</v>
      </c>
      <c r="I471">
        <v>1</v>
      </c>
      <c r="J471" s="2" t="str">
        <f t="shared" si="7"/>
        <v>RF_LPG2028</v>
      </c>
    </row>
    <row r="472" spans="1:10" x14ac:dyDescent="0.25">
      <c r="A472" t="s">
        <v>162</v>
      </c>
      <c r="B472" t="s">
        <v>6</v>
      </c>
      <c r="D472">
        <v>2028</v>
      </c>
      <c r="E472">
        <v>2036</v>
      </c>
      <c r="F472">
        <v>0.99</v>
      </c>
      <c r="G472">
        <v>6212.1774539999997</v>
      </c>
      <c r="H472">
        <v>0</v>
      </c>
      <c r="I472">
        <v>1</v>
      </c>
      <c r="J472" s="2" t="str">
        <f t="shared" si="7"/>
        <v>RF_LPG2028</v>
      </c>
    </row>
    <row r="473" spans="1:10" x14ac:dyDescent="0.25">
      <c r="A473" t="s">
        <v>162</v>
      </c>
      <c r="B473" t="s">
        <v>6</v>
      </c>
      <c r="D473">
        <v>2028</v>
      </c>
      <c r="E473">
        <v>2037</v>
      </c>
      <c r="F473">
        <v>0.99</v>
      </c>
      <c r="G473">
        <v>6212.1774539999997</v>
      </c>
      <c r="H473">
        <v>0</v>
      </c>
      <c r="I473">
        <v>1</v>
      </c>
      <c r="J473" s="2" t="str">
        <f t="shared" si="7"/>
        <v>RF_LPG2028</v>
      </c>
    </row>
    <row r="474" spans="1:10" x14ac:dyDescent="0.25">
      <c r="A474" t="s">
        <v>162</v>
      </c>
      <c r="B474" t="s">
        <v>6</v>
      </c>
      <c r="D474">
        <v>2028</v>
      </c>
      <c r="E474">
        <v>2038</v>
      </c>
      <c r="F474">
        <v>0.99</v>
      </c>
      <c r="G474">
        <v>6212.1774539999997</v>
      </c>
      <c r="H474">
        <v>0</v>
      </c>
      <c r="I474">
        <v>1</v>
      </c>
      <c r="J474" s="2" t="str">
        <f t="shared" si="7"/>
        <v>RF_LPG2028</v>
      </c>
    </row>
    <row r="475" spans="1:10" x14ac:dyDescent="0.25">
      <c r="A475" t="s">
        <v>162</v>
      </c>
      <c r="B475" t="s">
        <v>6</v>
      </c>
      <c r="D475">
        <v>2028</v>
      </c>
      <c r="E475">
        <v>2039</v>
      </c>
      <c r="F475">
        <v>0.99</v>
      </c>
      <c r="G475">
        <v>6212.1774539999997</v>
      </c>
      <c r="H475">
        <v>0</v>
      </c>
      <c r="I475">
        <v>1</v>
      </c>
      <c r="J475" s="2" t="str">
        <f t="shared" si="7"/>
        <v>RF_LPG2028</v>
      </c>
    </row>
    <row r="476" spans="1:10" x14ac:dyDescent="0.25">
      <c r="A476" t="s">
        <v>162</v>
      </c>
      <c r="B476" t="s">
        <v>6</v>
      </c>
      <c r="D476">
        <v>2028</v>
      </c>
      <c r="E476">
        <v>2040</v>
      </c>
      <c r="F476">
        <v>0.99</v>
      </c>
      <c r="G476">
        <v>6212.1774539999997</v>
      </c>
      <c r="H476">
        <v>0</v>
      </c>
      <c r="I476">
        <v>1</v>
      </c>
      <c r="J476" s="2" t="str">
        <f t="shared" si="7"/>
        <v>RF_LPG2028</v>
      </c>
    </row>
    <row r="477" spans="1:10" x14ac:dyDescent="0.25">
      <c r="A477" t="s">
        <v>162</v>
      </c>
      <c r="B477" t="s">
        <v>6</v>
      </c>
      <c r="D477">
        <v>2028</v>
      </c>
      <c r="E477">
        <v>2041</v>
      </c>
      <c r="F477">
        <v>0.99</v>
      </c>
      <c r="G477">
        <v>6212.1774539999997</v>
      </c>
      <c r="H477">
        <v>0</v>
      </c>
      <c r="I477">
        <v>1</v>
      </c>
      <c r="J477" s="2" t="str">
        <f t="shared" si="7"/>
        <v>RF_LPG2028</v>
      </c>
    </row>
    <row r="478" spans="1:10" x14ac:dyDescent="0.25">
      <c r="A478" t="s">
        <v>162</v>
      </c>
      <c r="B478" t="s">
        <v>6</v>
      </c>
      <c r="D478">
        <v>2029</v>
      </c>
      <c r="E478">
        <v>2029</v>
      </c>
      <c r="F478">
        <v>0.99</v>
      </c>
      <c r="G478">
        <v>6212.1774539999997</v>
      </c>
      <c r="H478">
        <v>0</v>
      </c>
      <c r="I478">
        <v>1</v>
      </c>
      <c r="J478" s="2" t="str">
        <f t="shared" si="7"/>
        <v>RF_LPG2029</v>
      </c>
    </row>
    <row r="479" spans="1:10" x14ac:dyDescent="0.25">
      <c r="A479" t="s">
        <v>162</v>
      </c>
      <c r="B479" t="s">
        <v>6</v>
      </c>
      <c r="D479">
        <v>2029</v>
      </c>
      <c r="E479">
        <v>2030</v>
      </c>
      <c r="F479">
        <v>0.99</v>
      </c>
      <c r="G479">
        <v>6212.1774539999997</v>
      </c>
      <c r="H479">
        <v>0</v>
      </c>
      <c r="I479">
        <v>1</v>
      </c>
      <c r="J479" s="2" t="str">
        <f t="shared" si="7"/>
        <v>RF_LPG2029</v>
      </c>
    </row>
    <row r="480" spans="1:10" x14ac:dyDescent="0.25">
      <c r="A480" t="s">
        <v>162</v>
      </c>
      <c r="B480" t="s">
        <v>6</v>
      </c>
      <c r="D480">
        <v>2029</v>
      </c>
      <c r="E480">
        <v>2031</v>
      </c>
      <c r="F480">
        <v>0.99</v>
      </c>
      <c r="G480">
        <v>6212.1774539999997</v>
      </c>
      <c r="H480">
        <v>0</v>
      </c>
      <c r="I480">
        <v>1</v>
      </c>
      <c r="J480" s="2" t="str">
        <f t="shared" si="7"/>
        <v>RF_LPG2029</v>
      </c>
    </row>
    <row r="481" spans="1:10" x14ac:dyDescent="0.25">
      <c r="A481" t="s">
        <v>162</v>
      </c>
      <c r="B481" t="s">
        <v>6</v>
      </c>
      <c r="D481">
        <v>2029</v>
      </c>
      <c r="E481">
        <v>2032</v>
      </c>
      <c r="F481">
        <v>0.99</v>
      </c>
      <c r="G481">
        <v>6212.1774539999997</v>
      </c>
      <c r="H481">
        <v>0</v>
      </c>
      <c r="I481">
        <v>1</v>
      </c>
      <c r="J481" s="2" t="str">
        <f t="shared" si="7"/>
        <v>RF_LPG2029</v>
      </c>
    </row>
    <row r="482" spans="1:10" x14ac:dyDescent="0.25">
      <c r="A482" t="s">
        <v>162</v>
      </c>
      <c r="B482" t="s">
        <v>6</v>
      </c>
      <c r="D482">
        <v>2029</v>
      </c>
      <c r="E482">
        <v>2033</v>
      </c>
      <c r="F482">
        <v>0.99</v>
      </c>
      <c r="G482">
        <v>6212.1774539999997</v>
      </c>
      <c r="H482">
        <v>0</v>
      </c>
      <c r="I482">
        <v>1</v>
      </c>
      <c r="J482" s="2" t="str">
        <f t="shared" si="7"/>
        <v>RF_LPG2029</v>
      </c>
    </row>
    <row r="483" spans="1:10" x14ac:dyDescent="0.25">
      <c r="A483" t="s">
        <v>162</v>
      </c>
      <c r="B483" t="s">
        <v>6</v>
      </c>
      <c r="D483">
        <v>2029</v>
      </c>
      <c r="E483">
        <v>2034</v>
      </c>
      <c r="F483">
        <v>0.99</v>
      </c>
      <c r="G483">
        <v>6212.1774539999997</v>
      </c>
      <c r="H483">
        <v>0</v>
      </c>
      <c r="I483">
        <v>1</v>
      </c>
      <c r="J483" s="2" t="str">
        <f t="shared" si="7"/>
        <v>RF_LPG2029</v>
      </c>
    </row>
    <row r="484" spans="1:10" x14ac:dyDescent="0.25">
      <c r="A484" t="s">
        <v>162</v>
      </c>
      <c r="B484" t="s">
        <v>6</v>
      </c>
      <c r="D484">
        <v>2029</v>
      </c>
      <c r="E484">
        <v>2035</v>
      </c>
      <c r="F484">
        <v>0.99</v>
      </c>
      <c r="G484">
        <v>6212.1774539999997</v>
      </c>
      <c r="H484">
        <v>0</v>
      </c>
      <c r="I484">
        <v>1</v>
      </c>
      <c r="J484" s="2" t="str">
        <f t="shared" si="7"/>
        <v>RF_LPG2029</v>
      </c>
    </row>
    <row r="485" spans="1:10" x14ac:dyDescent="0.25">
      <c r="A485" t="s">
        <v>162</v>
      </c>
      <c r="B485" t="s">
        <v>6</v>
      </c>
      <c r="D485">
        <v>2029</v>
      </c>
      <c r="E485">
        <v>2036</v>
      </c>
      <c r="F485">
        <v>0.99</v>
      </c>
      <c r="G485">
        <v>6212.1774539999997</v>
      </c>
      <c r="H485">
        <v>0</v>
      </c>
      <c r="I485">
        <v>1</v>
      </c>
      <c r="J485" s="2" t="str">
        <f t="shared" si="7"/>
        <v>RF_LPG2029</v>
      </c>
    </row>
    <row r="486" spans="1:10" x14ac:dyDescent="0.25">
      <c r="A486" t="s">
        <v>162</v>
      </c>
      <c r="B486" t="s">
        <v>6</v>
      </c>
      <c r="D486">
        <v>2029</v>
      </c>
      <c r="E486">
        <v>2037</v>
      </c>
      <c r="F486">
        <v>0.99</v>
      </c>
      <c r="G486">
        <v>6212.1774539999997</v>
      </c>
      <c r="H486">
        <v>0</v>
      </c>
      <c r="I486">
        <v>1</v>
      </c>
      <c r="J486" s="2" t="str">
        <f t="shared" si="7"/>
        <v>RF_LPG2029</v>
      </c>
    </row>
    <row r="487" spans="1:10" x14ac:dyDescent="0.25">
      <c r="A487" t="s">
        <v>162</v>
      </c>
      <c r="B487" t="s">
        <v>6</v>
      </c>
      <c r="D487">
        <v>2029</v>
      </c>
      <c r="E487">
        <v>2038</v>
      </c>
      <c r="F487">
        <v>0.99</v>
      </c>
      <c r="G487">
        <v>6212.1774539999997</v>
      </c>
      <c r="H487">
        <v>0</v>
      </c>
      <c r="I487">
        <v>1</v>
      </c>
      <c r="J487" s="2" t="str">
        <f t="shared" si="7"/>
        <v>RF_LPG2029</v>
      </c>
    </row>
    <row r="488" spans="1:10" x14ac:dyDescent="0.25">
      <c r="A488" t="s">
        <v>162</v>
      </c>
      <c r="B488" t="s">
        <v>6</v>
      </c>
      <c r="D488">
        <v>2029</v>
      </c>
      <c r="E488">
        <v>2039</v>
      </c>
      <c r="F488">
        <v>0.99</v>
      </c>
      <c r="G488">
        <v>6212.1774539999997</v>
      </c>
      <c r="H488">
        <v>0</v>
      </c>
      <c r="I488">
        <v>1</v>
      </c>
      <c r="J488" s="2" t="str">
        <f t="shared" si="7"/>
        <v>RF_LPG2029</v>
      </c>
    </row>
    <row r="489" spans="1:10" x14ac:dyDescent="0.25">
      <c r="A489" t="s">
        <v>162</v>
      </c>
      <c r="B489" t="s">
        <v>6</v>
      </c>
      <c r="D489">
        <v>2029</v>
      </c>
      <c r="E489">
        <v>2040</v>
      </c>
      <c r="F489">
        <v>0.99</v>
      </c>
      <c r="G489">
        <v>6212.1774539999997</v>
      </c>
      <c r="H489">
        <v>0</v>
      </c>
      <c r="I489">
        <v>1</v>
      </c>
      <c r="J489" s="2" t="str">
        <f t="shared" si="7"/>
        <v>RF_LPG2029</v>
      </c>
    </row>
    <row r="490" spans="1:10" x14ac:dyDescent="0.25">
      <c r="A490" t="s">
        <v>162</v>
      </c>
      <c r="B490" t="s">
        <v>6</v>
      </c>
      <c r="D490">
        <v>2029</v>
      </c>
      <c r="E490">
        <v>2041</v>
      </c>
      <c r="F490">
        <v>0.99</v>
      </c>
      <c r="G490">
        <v>6212.1774539999997</v>
      </c>
      <c r="H490">
        <v>0</v>
      </c>
      <c r="I490">
        <v>1</v>
      </c>
      <c r="J490" s="2" t="str">
        <f t="shared" si="7"/>
        <v>RF_LPG2029</v>
      </c>
    </row>
    <row r="491" spans="1:10" x14ac:dyDescent="0.25">
      <c r="A491" t="s">
        <v>162</v>
      </c>
      <c r="B491" t="s">
        <v>6</v>
      </c>
      <c r="D491">
        <v>2030</v>
      </c>
      <c r="E491">
        <v>2030</v>
      </c>
      <c r="F491">
        <v>0.99</v>
      </c>
      <c r="G491">
        <v>6212.1774539999997</v>
      </c>
      <c r="H491">
        <v>0</v>
      </c>
      <c r="I491">
        <v>1</v>
      </c>
      <c r="J491" s="2" t="str">
        <f t="shared" si="7"/>
        <v>RF_LPG2030</v>
      </c>
    </row>
    <row r="492" spans="1:10" x14ac:dyDescent="0.25">
      <c r="A492" t="s">
        <v>162</v>
      </c>
      <c r="B492" t="s">
        <v>6</v>
      </c>
      <c r="D492">
        <v>2030</v>
      </c>
      <c r="E492">
        <v>2031</v>
      </c>
      <c r="F492">
        <v>0.99</v>
      </c>
      <c r="G492">
        <v>6212.1774539999997</v>
      </c>
      <c r="H492">
        <v>0</v>
      </c>
      <c r="I492">
        <v>1</v>
      </c>
      <c r="J492" s="2" t="str">
        <f t="shared" si="7"/>
        <v>RF_LPG2030</v>
      </c>
    </row>
    <row r="493" spans="1:10" x14ac:dyDescent="0.25">
      <c r="A493" t="s">
        <v>162</v>
      </c>
      <c r="B493" t="s">
        <v>6</v>
      </c>
      <c r="D493">
        <v>2030</v>
      </c>
      <c r="E493">
        <v>2032</v>
      </c>
      <c r="F493">
        <v>0.99</v>
      </c>
      <c r="G493">
        <v>6212.1774539999997</v>
      </c>
      <c r="H493">
        <v>0</v>
      </c>
      <c r="I493">
        <v>1</v>
      </c>
      <c r="J493" s="2" t="str">
        <f t="shared" si="7"/>
        <v>RF_LPG2030</v>
      </c>
    </row>
    <row r="494" spans="1:10" x14ac:dyDescent="0.25">
      <c r="A494" t="s">
        <v>162</v>
      </c>
      <c r="B494" t="s">
        <v>6</v>
      </c>
      <c r="D494">
        <v>2030</v>
      </c>
      <c r="E494">
        <v>2033</v>
      </c>
      <c r="F494">
        <v>0.99</v>
      </c>
      <c r="G494">
        <v>6212.1774539999997</v>
      </c>
      <c r="H494">
        <v>0</v>
      </c>
      <c r="I494">
        <v>1</v>
      </c>
      <c r="J494" s="2" t="str">
        <f t="shared" si="7"/>
        <v>RF_LPG2030</v>
      </c>
    </row>
    <row r="495" spans="1:10" x14ac:dyDescent="0.25">
      <c r="A495" t="s">
        <v>162</v>
      </c>
      <c r="B495" t="s">
        <v>6</v>
      </c>
      <c r="D495">
        <v>2030</v>
      </c>
      <c r="E495">
        <v>2034</v>
      </c>
      <c r="F495">
        <v>0.99</v>
      </c>
      <c r="G495">
        <v>6212.1774539999997</v>
      </c>
      <c r="H495">
        <v>0</v>
      </c>
      <c r="I495">
        <v>1</v>
      </c>
      <c r="J495" s="2" t="str">
        <f t="shared" si="7"/>
        <v>RF_LPG2030</v>
      </c>
    </row>
    <row r="496" spans="1:10" x14ac:dyDescent="0.25">
      <c r="A496" t="s">
        <v>162</v>
      </c>
      <c r="B496" t="s">
        <v>6</v>
      </c>
      <c r="D496">
        <v>2030</v>
      </c>
      <c r="E496">
        <v>2035</v>
      </c>
      <c r="F496">
        <v>0.99</v>
      </c>
      <c r="G496">
        <v>6212.1774539999997</v>
      </c>
      <c r="H496">
        <v>0</v>
      </c>
      <c r="I496">
        <v>1</v>
      </c>
      <c r="J496" s="2" t="str">
        <f t="shared" si="7"/>
        <v>RF_LPG2030</v>
      </c>
    </row>
    <row r="497" spans="1:10" x14ac:dyDescent="0.25">
      <c r="A497" t="s">
        <v>162</v>
      </c>
      <c r="B497" t="s">
        <v>6</v>
      </c>
      <c r="D497">
        <v>2030</v>
      </c>
      <c r="E497">
        <v>2036</v>
      </c>
      <c r="F497">
        <v>0.99</v>
      </c>
      <c r="G497">
        <v>6212.1774539999997</v>
      </c>
      <c r="H497">
        <v>0</v>
      </c>
      <c r="I497">
        <v>1</v>
      </c>
      <c r="J497" s="2" t="str">
        <f t="shared" si="7"/>
        <v>RF_LPG2030</v>
      </c>
    </row>
    <row r="498" spans="1:10" x14ac:dyDescent="0.25">
      <c r="A498" t="s">
        <v>162</v>
      </c>
      <c r="B498" t="s">
        <v>6</v>
      </c>
      <c r="D498">
        <v>2030</v>
      </c>
      <c r="E498">
        <v>2037</v>
      </c>
      <c r="F498">
        <v>0.99</v>
      </c>
      <c r="G498">
        <v>6212.1774539999997</v>
      </c>
      <c r="H498">
        <v>0</v>
      </c>
      <c r="I498">
        <v>1</v>
      </c>
      <c r="J498" s="2" t="str">
        <f t="shared" si="7"/>
        <v>RF_LPG2030</v>
      </c>
    </row>
    <row r="499" spans="1:10" x14ac:dyDescent="0.25">
      <c r="A499" t="s">
        <v>162</v>
      </c>
      <c r="B499" t="s">
        <v>6</v>
      </c>
      <c r="D499">
        <v>2030</v>
      </c>
      <c r="E499">
        <v>2038</v>
      </c>
      <c r="F499">
        <v>0.99</v>
      </c>
      <c r="G499">
        <v>6212.1774539999997</v>
      </c>
      <c r="H499">
        <v>0</v>
      </c>
      <c r="I499">
        <v>1</v>
      </c>
      <c r="J499" s="2" t="str">
        <f t="shared" si="7"/>
        <v>RF_LPG2030</v>
      </c>
    </row>
    <row r="500" spans="1:10" x14ac:dyDescent="0.25">
      <c r="A500" t="s">
        <v>162</v>
      </c>
      <c r="B500" t="s">
        <v>6</v>
      </c>
      <c r="D500">
        <v>2030</v>
      </c>
      <c r="E500">
        <v>2039</v>
      </c>
      <c r="F500">
        <v>0.99</v>
      </c>
      <c r="G500">
        <v>6212.1774539999997</v>
      </c>
      <c r="H500">
        <v>0</v>
      </c>
      <c r="I500">
        <v>1</v>
      </c>
      <c r="J500" s="2" t="str">
        <f t="shared" si="7"/>
        <v>RF_LPG2030</v>
      </c>
    </row>
    <row r="501" spans="1:10" x14ac:dyDescent="0.25">
      <c r="A501" t="s">
        <v>162</v>
      </c>
      <c r="B501" t="s">
        <v>6</v>
      </c>
      <c r="D501">
        <v>2030</v>
      </c>
      <c r="E501">
        <v>2040</v>
      </c>
      <c r="F501">
        <v>0.99</v>
      </c>
      <c r="G501">
        <v>6212.1774539999997</v>
      </c>
      <c r="H501">
        <v>0</v>
      </c>
      <c r="I501">
        <v>1</v>
      </c>
      <c r="J501" s="2" t="str">
        <f t="shared" si="7"/>
        <v>RF_LPG2030</v>
      </c>
    </row>
    <row r="502" spans="1:10" x14ac:dyDescent="0.25">
      <c r="A502" t="s">
        <v>162</v>
      </c>
      <c r="B502" t="s">
        <v>6</v>
      </c>
      <c r="D502">
        <v>2030</v>
      </c>
      <c r="E502">
        <v>2041</v>
      </c>
      <c r="F502">
        <v>0.99</v>
      </c>
      <c r="G502">
        <v>6212.1774539999997</v>
      </c>
      <c r="H502">
        <v>0</v>
      </c>
      <c r="I502">
        <v>1</v>
      </c>
      <c r="J502" s="2" t="str">
        <f t="shared" si="7"/>
        <v>RF_LPG2030</v>
      </c>
    </row>
    <row r="503" spans="1:10" x14ac:dyDescent="0.25">
      <c r="A503" t="s">
        <v>162</v>
      </c>
      <c r="B503" t="s">
        <v>6</v>
      </c>
      <c r="D503">
        <v>2031</v>
      </c>
      <c r="E503">
        <v>2031</v>
      </c>
      <c r="F503">
        <v>0.99</v>
      </c>
      <c r="G503">
        <v>6212.1774539999997</v>
      </c>
      <c r="H503">
        <v>0</v>
      </c>
      <c r="I503">
        <v>1</v>
      </c>
      <c r="J503" s="2" t="str">
        <f t="shared" si="7"/>
        <v>RF_LPG2031</v>
      </c>
    </row>
    <row r="504" spans="1:10" x14ac:dyDescent="0.25">
      <c r="A504" t="s">
        <v>162</v>
      </c>
      <c r="B504" t="s">
        <v>6</v>
      </c>
      <c r="D504">
        <v>2031</v>
      </c>
      <c r="E504">
        <v>2032</v>
      </c>
      <c r="F504">
        <v>0.99</v>
      </c>
      <c r="G504">
        <v>6212.1774539999997</v>
      </c>
      <c r="H504">
        <v>0</v>
      </c>
      <c r="I504">
        <v>1</v>
      </c>
      <c r="J504" s="2" t="str">
        <f t="shared" si="7"/>
        <v>RF_LPG2031</v>
      </c>
    </row>
    <row r="505" spans="1:10" x14ac:dyDescent="0.25">
      <c r="A505" t="s">
        <v>162</v>
      </c>
      <c r="B505" t="s">
        <v>6</v>
      </c>
      <c r="D505">
        <v>2031</v>
      </c>
      <c r="E505">
        <v>2033</v>
      </c>
      <c r="F505">
        <v>0.99</v>
      </c>
      <c r="G505">
        <v>6212.1774539999997</v>
      </c>
      <c r="H505">
        <v>0</v>
      </c>
      <c r="I505">
        <v>1</v>
      </c>
      <c r="J505" s="2" t="str">
        <f t="shared" si="7"/>
        <v>RF_LPG2031</v>
      </c>
    </row>
    <row r="506" spans="1:10" x14ac:dyDescent="0.25">
      <c r="A506" t="s">
        <v>162</v>
      </c>
      <c r="B506" t="s">
        <v>6</v>
      </c>
      <c r="D506">
        <v>2031</v>
      </c>
      <c r="E506">
        <v>2034</v>
      </c>
      <c r="F506">
        <v>0.99</v>
      </c>
      <c r="G506">
        <v>6212.1774539999997</v>
      </c>
      <c r="H506">
        <v>0</v>
      </c>
      <c r="I506">
        <v>1</v>
      </c>
      <c r="J506" s="2" t="str">
        <f t="shared" si="7"/>
        <v>RF_LPG2031</v>
      </c>
    </row>
    <row r="507" spans="1:10" x14ac:dyDescent="0.25">
      <c r="A507" t="s">
        <v>162</v>
      </c>
      <c r="B507" t="s">
        <v>6</v>
      </c>
      <c r="D507">
        <v>2031</v>
      </c>
      <c r="E507">
        <v>2035</v>
      </c>
      <c r="F507">
        <v>0.99</v>
      </c>
      <c r="G507">
        <v>6212.1774539999997</v>
      </c>
      <c r="H507">
        <v>0</v>
      </c>
      <c r="I507">
        <v>1</v>
      </c>
      <c r="J507" s="2" t="str">
        <f t="shared" si="7"/>
        <v>RF_LPG2031</v>
      </c>
    </row>
    <row r="508" spans="1:10" x14ac:dyDescent="0.25">
      <c r="A508" t="s">
        <v>162</v>
      </c>
      <c r="B508" t="s">
        <v>6</v>
      </c>
      <c r="D508">
        <v>2031</v>
      </c>
      <c r="E508">
        <v>2036</v>
      </c>
      <c r="F508">
        <v>0.99</v>
      </c>
      <c r="G508">
        <v>6212.1774539999997</v>
      </c>
      <c r="H508">
        <v>0</v>
      </c>
      <c r="I508">
        <v>1</v>
      </c>
      <c r="J508" s="2" t="str">
        <f t="shared" si="7"/>
        <v>RF_LPG2031</v>
      </c>
    </row>
    <row r="509" spans="1:10" x14ac:dyDescent="0.25">
      <c r="A509" t="s">
        <v>162</v>
      </c>
      <c r="B509" t="s">
        <v>6</v>
      </c>
      <c r="D509">
        <v>2031</v>
      </c>
      <c r="E509">
        <v>2037</v>
      </c>
      <c r="F509">
        <v>0.99</v>
      </c>
      <c r="G509">
        <v>6212.1774539999997</v>
      </c>
      <c r="H509">
        <v>0</v>
      </c>
      <c r="I509">
        <v>1</v>
      </c>
      <c r="J509" s="2" t="str">
        <f t="shared" si="7"/>
        <v>RF_LPG2031</v>
      </c>
    </row>
    <row r="510" spans="1:10" x14ac:dyDescent="0.25">
      <c r="A510" t="s">
        <v>162</v>
      </c>
      <c r="B510" t="s">
        <v>6</v>
      </c>
      <c r="D510">
        <v>2031</v>
      </c>
      <c r="E510">
        <v>2038</v>
      </c>
      <c r="F510">
        <v>0.99</v>
      </c>
      <c r="G510">
        <v>6212.1774539999997</v>
      </c>
      <c r="H510">
        <v>0</v>
      </c>
      <c r="I510">
        <v>1</v>
      </c>
      <c r="J510" s="2" t="str">
        <f t="shared" si="7"/>
        <v>RF_LPG2031</v>
      </c>
    </row>
    <row r="511" spans="1:10" x14ac:dyDescent="0.25">
      <c r="A511" t="s">
        <v>162</v>
      </c>
      <c r="B511" t="s">
        <v>6</v>
      </c>
      <c r="D511">
        <v>2031</v>
      </c>
      <c r="E511">
        <v>2039</v>
      </c>
      <c r="F511">
        <v>0.99</v>
      </c>
      <c r="G511">
        <v>6212.1774539999997</v>
      </c>
      <c r="H511">
        <v>0</v>
      </c>
      <c r="I511">
        <v>1</v>
      </c>
      <c r="J511" s="2" t="str">
        <f t="shared" si="7"/>
        <v>RF_LPG2031</v>
      </c>
    </row>
    <row r="512" spans="1:10" x14ac:dyDescent="0.25">
      <c r="A512" t="s">
        <v>162</v>
      </c>
      <c r="B512" t="s">
        <v>6</v>
      </c>
      <c r="D512">
        <v>2031</v>
      </c>
      <c r="E512">
        <v>2040</v>
      </c>
      <c r="F512">
        <v>0.99</v>
      </c>
      <c r="G512">
        <v>6212.1774539999997</v>
      </c>
      <c r="H512">
        <v>0</v>
      </c>
      <c r="I512">
        <v>1</v>
      </c>
      <c r="J512" s="2" t="str">
        <f t="shared" si="7"/>
        <v>RF_LPG2031</v>
      </c>
    </row>
    <row r="513" spans="1:10" x14ac:dyDescent="0.25">
      <c r="A513" t="s">
        <v>162</v>
      </c>
      <c r="B513" t="s">
        <v>6</v>
      </c>
      <c r="D513">
        <v>2031</v>
      </c>
      <c r="E513">
        <v>2041</v>
      </c>
      <c r="F513">
        <v>0.99</v>
      </c>
      <c r="G513">
        <v>6212.1774539999997</v>
      </c>
      <c r="H513">
        <v>0</v>
      </c>
      <c r="I513">
        <v>1</v>
      </c>
      <c r="J513" s="2" t="str">
        <f t="shared" si="7"/>
        <v>RF_LPG2031</v>
      </c>
    </row>
    <row r="514" spans="1:10" x14ac:dyDescent="0.25">
      <c r="A514" t="s">
        <v>162</v>
      </c>
      <c r="B514" t="s">
        <v>6</v>
      </c>
      <c r="D514">
        <v>2032</v>
      </c>
      <c r="E514">
        <v>2032</v>
      </c>
      <c r="F514">
        <v>0.99</v>
      </c>
      <c r="G514">
        <v>6212.1774539999997</v>
      </c>
      <c r="H514">
        <v>0</v>
      </c>
      <c r="I514">
        <v>1</v>
      </c>
      <c r="J514" s="2" t="str">
        <f t="shared" si="7"/>
        <v>RF_LPG2032</v>
      </c>
    </row>
    <row r="515" spans="1:10" x14ac:dyDescent="0.25">
      <c r="A515" t="s">
        <v>162</v>
      </c>
      <c r="B515" t="s">
        <v>6</v>
      </c>
      <c r="D515">
        <v>2032</v>
      </c>
      <c r="E515">
        <v>2033</v>
      </c>
      <c r="F515">
        <v>0.99</v>
      </c>
      <c r="G515">
        <v>6212.1774539999997</v>
      </c>
      <c r="H515">
        <v>0</v>
      </c>
      <c r="I515">
        <v>1</v>
      </c>
      <c r="J515" s="2" t="str">
        <f t="shared" ref="J515:J578" si="8">_xlfn.CONCAT(A515,C515,D515)</f>
        <v>RF_LPG2032</v>
      </c>
    </row>
    <row r="516" spans="1:10" x14ac:dyDescent="0.25">
      <c r="A516" t="s">
        <v>162</v>
      </c>
      <c r="B516" t="s">
        <v>6</v>
      </c>
      <c r="D516">
        <v>2032</v>
      </c>
      <c r="E516">
        <v>2034</v>
      </c>
      <c r="F516">
        <v>0.99</v>
      </c>
      <c r="G516">
        <v>6212.1774539999997</v>
      </c>
      <c r="H516">
        <v>0</v>
      </c>
      <c r="I516">
        <v>1</v>
      </c>
      <c r="J516" s="2" t="str">
        <f t="shared" si="8"/>
        <v>RF_LPG2032</v>
      </c>
    </row>
    <row r="517" spans="1:10" x14ac:dyDescent="0.25">
      <c r="A517" t="s">
        <v>162</v>
      </c>
      <c r="B517" t="s">
        <v>6</v>
      </c>
      <c r="D517">
        <v>2032</v>
      </c>
      <c r="E517">
        <v>2035</v>
      </c>
      <c r="F517">
        <v>0.99</v>
      </c>
      <c r="G517">
        <v>6212.1774539999997</v>
      </c>
      <c r="H517">
        <v>0</v>
      </c>
      <c r="I517">
        <v>1</v>
      </c>
      <c r="J517" s="2" t="str">
        <f t="shared" si="8"/>
        <v>RF_LPG2032</v>
      </c>
    </row>
    <row r="518" spans="1:10" x14ac:dyDescent="0.25">
      <c r="A518" t="s">
        <v>162</v>
      </c>
      <c r="B518" t="s">
        <v>6</v>
      </c>
      <c r="D518">
        <v>2032</v>
      </c>
      <c r="E518">
        <v>2036</v>
      </c>
      <c r="F518">
        <v>0.99</v>
      </c>
      <c r="G518">
        <v>6212.1774539999997</v>
      </c>
      <c r="H518">
        <v>0</v>
      </c>
      <c r="I518">
        <v>1</v>
      </c>
      <c r="J518" s="2" t="str">
        <f t="shared" si="8"/>
        <v>RF_LPG2032</v>
      </c>
    </row>
    <row r="519" spans="1:10" x14ac:dyDescent="0.25">
      <c r="A519" t="s">
        <v>162</v>
      </c>
      <c r="B519" t="s">
        <v>6</v>
      </c>
      <c r="D519">
        <v>2032</v>
      </c>
      <c r="E519">
        <v>2037</v>
      </c>
      <c r="F519">
        <v>0.99</v>
      </c>
      <c r="G519">
        <v>6212.1774539999997</v>
      </c>
      <c r="H519">
        <v>0</v>
      </c>
      <c r="I519">
        <v>1</v>
      </c>
      <c r="J519" s="2" t="str">
        <f t="shared" si="8"/>
        <v>RF_LPG2032</v>
      </c>
    </row>
    <row r="520" spans="1:10" x14ac:dyDescent="0.25">
      <c r="A520" t="s">
        <v>162</v>
      </c>
      <c r="B520" t="s">
        <v>6</v>
      </c>
      <c r="D520">
        <v>2032</v>
      </c>
      <c r="E520">
        <v>2038</v>
      </c>
      <c r="F520">
        <v>0.99</v>
      </c>
      <c r="G520">
        <v>6212.1774539999997</v>
      </c>
      <c r="H520">
        <v>0</v>
      </c>
      <c r="I520">
        <v>1</v>
      </c>
      <c r="J520" s="2" t="str">
        <f t="shared" si="8"/>
        <v>RF_LPG2032</v>
      </c>
    </row>
    <row r="521" spans="1:10" x14ac:dyDescent="0.25">
      <c r="A521" t="s">
        <v>162</v>
      </c>
      <c r="B521" t="s">
        <v>6</v>
      </c>
      <c r="D521">
        <v>2032</v>
      </c>
      <c r="E521">
        <v>2039</v>
      </c>
      <c r="F521">
        <v>0.99</v>
      </c>
      <c r="G521">
        <v>6212.1774539999997</v>
      </c>
      <c r="H521">
        <v>0</v>
      </c>
      <c r="I521">
        <v>1</v>
      </c>
      <c r="J521" s="2" t="str">
        <f t="shared" si="8"/>
        <v>RF_LPG2032</v>
      </c>
    </row>
    <row r="522" spans="1:10" x14ac:dyDescent="0.25">
      <c r="A522" t="s">
        <v>162</v>
      </c>
      <c r="B522" t="s">
        <v>6</v>
      </c>
      <c r="D522">
        <v>2032</v>
      </c>
      <c r="E522">
        <v>2040</v>
      </c>
      <c r="F522">
        <v>0.99</v>
      </c>
      <c r="G522">
        <v>6212.1774539999997</v>
      </c>
      <c r="H522">
        <v>0</v>
      </c>
      <c r="I522">
        <v>1</v>
      </c>
      <c r="J522" s="2" t="str">
        <f t="shared" si="8"/>
        <v>RF_LPG2032</v>
      </c>
    </row>
    <row r="523" spans="1:10" x14ac:dyDescent="0.25">
      <c r="A523" t="s">
        <v>162</v>
      </c>
      <c r="B523" t="s">
        <v>6</v>
      </c>
      <c r="D523">
        <v>2032</v>
      </c>
      <c r="E523">
        <v>2041</v>
      </c>
      <c r="F523">
        <v>0.99</v>
      </c>
      <c r="G523">
        <v>6212.1774539999997</v>
      </c>
      <c r="H523">
        <v>0</v>
      </c>
      <c r="I523">
        <v>1</v>
      </c>
      <c r="J523" s="2" t="str">
        <f t="shared" si="8"/>
        <v>RF_LPG2032</v>
      </c>
    </row>
    <row r="524" spans="1:10" x14ac:dyDescent="0.25">
      <c r="A524" t="s">
        <v>162</v>
      </c>
      <c r="B524" t="s">
        <v>6</v>
      </c>
      <c r="D524">
        <v>2033</v>
      </c>
      <c r="E524">
        <v>2033</v>
      </c>
      <c r="F524">
        <v>0.99</v>
      </c>
      <c r="G524">
        <v>6212.1774539999997</v>
      </c>
      <c r="H524">
        <v>0</v>
      </c>
      <c r="I524">
        <v>1</v>
      </c>
      <c r="J524" s="2" t="str">
        <f t="shared" si="8"/>
        <v>RF_LPG2033</v>
      </c>
    </row>
    <row r="525" spans="1:10" x14ac:dyDescent="0.25">
      <c r="A525" t="s">
        <v>162</v>
      </c>
      <c r="B525" t="s">
        <v>6</v>
      </c>
      <c r="D525">
        <v>2033</v>
      </c>
      <c r="E525">
        <v>2034</v>
      </c>
      <c r="F525">
        <v>0.99</v>
      </c>
      <c r="G525">
        <v>6212.1774539999997</v>
      </c>
      <c r="H525">
        <v>0</v>
      </c>
      <c r="I525">
        <v>1</v>
      </c>
      <c r="J525" s="2" t="str">
        <f t="shared" si="8"/>
        <v>RF_LPG2033</v>
      </c>
    </row>
    <row r="526" spans="1:10" x14ac:dyDescent="0.25">
      <c r="A526" t="s">
        <v>162</v>
      </c>
      <c r="B526" t="s">
        <v>6</v>
      </c>
      <c r="D526">
        <v>2033</v>
      </c>
      <c r="E526">
        <v>2035</v>
      </c>
      <c r="F526">
        <v>0.99</v>
      </c>
      <c r="G526">
        <v>6212.1774539999997</v>
      </c>
      <c r="H526">
        <v>0</v>
      </c>
      <c r="I526">
        <v>1</v>
      </c>
      <c r="J526" s="2" t="str">
        <f t="shared" si="8"/>
        <v>RF_LPG2033</v>
      </c>
    </row>
    <row r="527" spans="1:10" x14ac:dyDescent="0.25">
      <c r="A527" t="s">
        <v>162</v>
      </c>
      <c r="B527" t="s">
        <v>6</v>
      </c>
      <c r="D527">
        <v>2033</v>
      </c>
      <c r="E527">
        <v>2036</v>
      </c>
      <c r="F527">
        <v>0.99</v>
      </c>
      <c r="G527">
        <v>6212.1774539999997</v>
      </c>
      <c r="H527">
        <v>0</v>
      </c>
      <c r="I527">
        <v>1</v>
      </c>
      <c r="J527" s="2" t="str">
        <f t="shared" si="8"/>
        <v>RF_LPG2033</v>
      </c>
    </row>
    <row r="528" spans="1:10" x14ac:dyDescent="0.25">
      <c r="A528" t="s">
        <v>162</v>
      </c>
      <c r="B528" t="s">
        <v>6</v>
      </c>
      <c r="D528">
        <v>2033</v>
      </c>
      <c r="E528">
        <v>2037</v>
      </c>
      <c r="F528">
        <v>0.99</v>
      </c>
      <c r="G528">
        <v>6212.1774539999997</v>
      </c>
      <c r="H528">
        <v>0</v>
      </c>
      <c r="I528">
        <v>1</v>
      </c>
      <c r="J528" s="2" t="str">
        <f t="shared" si="8"/>
        <v>RF_LPG2033</v>
      </c>
    </row>
    <row r="529" spans="1:10" x14ac:dyDescent="0.25">
      <c r="A529" t="s">
        <v>162</v>
      </c>
      <c r="B529" t="s">
        <v>6</v>
      </c>
      <c r="D529">
        <v>2033</v>
      </c>
      <c r="E529">
        <v>2038</v>
      </c>
      <c r="F529">
        <v>0.99</v>
      </c>
      <c r="G529">
        <v>6212.1774539999997</v>
      </c>
      <c r="H529">
        <v>0</v>
      </c>
      <c r="I529">
        <v>1</v>
      </c>
      <c r="J529" s="2" t="str">
        <f t="shared" si="8"/>
        <v>RF_LPG2033</v>
      </c>
    </row>
    <row r="530" spans="1:10" x14ac:dyDescent="0.25">
      <c r="A530" t="s">
        <v>162</v>
      </c>
      <c r="B530" t="s">
        <v>6</v>
      </c>
      <c r="D530">
        <v>2033</v>
      </c>
      <c r="E530">
        <v>2039</v>
      </c>
      <c r="F530">
        <v>0.99</v>
      </c>
      <c r="G530">
        <v>6212.1774539999997</v>
      </c>
      <c r="H530">
        <v>0</v>
      </c>
      <c r="I530">
        <v>1</v>
      </c>
      <c r="J530" s="2" t="str">
        <f t="shared" si="8"/>
        <v>RF_LPG2033</v>
      </c>
    </row>
    <row r="531" spans="1:10" x14ac:dyDescent="0.25">
      <c r="A531" t="s">
        <v>162</v>
      </c>
      <c r="B531" t="s">
        <v>6</v>
      </c>
      <c r="D531">
        <v>2033</v>
      </c>
      <c r="E531">
        <v>2040</v>
      </c>
      <c r="F531">
        <v>0.99</v>
      </c>
      <c r="G531">
        <v>6212.1774539999997</v>
      </c>
      <c r="H531">
        <v>0</v>
      </c>
      <c r="I531">
        <v>1</v>
      </c>
      <c r="J531" s="2" t="str">
        <f t="shared" si="8"/>
        <v>RF_LPG2033</v>
      </c>
    </row>
    <row r="532" spans="1:10" x14ac:dyDescent="0.25">
      <c r="A532" t="s">
        <v>162</v>
      </c>
      <c r="B532" t="s">
        <v>6</v>
      </c>
      <c r="D532">
        <v>2033</v>
      </c>
      <c r="E532">
        <v>2041</v>
      </c>
      <c r="F532">
        <v>0.99</v>
      </c>
      <c r="G532">
        <v>6212.1774539999997</v>
      </c>
      <c r="H532">
        <v>0</v>
      </c>
      <c r="I532">
        <v>1</v>
      </c>
      <c r="J532" s="2" t="str">
        <f t="shared" si="8"/>
        <v>RF_LPG2033</v>
      </c>
    </row>
    <row r="533" spans="1:10" x14ac:dyDescent="0.25">
      <c r="A533" t="s">
        <v>162</v>
      </c>
      <c r="B533" t="s">
        <v>6</v>
      </c>
      <c r="D533">
        <v>2034</v>
      </c>
      <c r="E533">
        <v>2034</v>
      </c>
      <c r="F533">
        <v>0.99</v>
      </c>
      <c r="G533">
        <v>6212.1774539999997</v>
      </c>
      <c r="H533">
        <v>0</v>
      </c>
      <c r="I533">
        <v>1</v>
      </c>
      <c r="J533" s="2" t="str">
        <f t="shared" si="8"/>
        <v>RF_LPG2034</v>
      </c>
    </row>
    <row r="534" spans="1:10" x14ac:dyDescent="0.25">
      <c r="A534" t="s">
        <v>162</v>
      </c>
      <c r="B534" t="s">
        <v>6</v>
      </c>
      <c r="D534">
        <v>2034</v>
      </c>
      <c r="E534">
        <v>2035</v>
      </c>
      <c r="F534">
        <v>0.99</v>
      </c>
      <c r="G534">
        <v>6212.1774539999997</v>
      </c>
      <c r="H534">
        <v>0</v>
      </c>
      <c r="I534">
        <v>1</v>
      </c>
      <c r="J534" s="2" t="str">
        <f t="shared" si="8"/>
        <v>RF_LPG2034</v>
      </c>
    </row>
    <row r="535" spans="1:10" x14ac:dyDescent="0.25">
      <c r="A535" t="s">
        <v>162</v>
      </c>
      <c r="B535" t="s">
        <v>6</v>
      </c>
      <c r="D535">
        <v>2034</v>
      </c>
      <c r="E535">
        <v>2036</v>
      </c>
      <c r="F535">
        <v>0.99</v>
      </c>
      <c r="G535">
        <v>6212.1774539999997</v>
      </c>
      <c r="H535">
        <v>0</v>
      </c>
      <c r="I535">
        <v>1</v>
      </c>
      <c r="J535" s="2" t="str">
        <f t="shared" si="8"/>
        <v>RF_LPG2034</v>
      </c>
    </row>
    <row r="536" spans="1:10" x14ac:dyDescent="0.25">
      <c r="A536" t="s">
        <v>162</v>
      </c>
      <c r="B536" t="s">
        <v>6</v>
      </c>
      <c r="D536">
        <v>2034</v>
      </c>
      <c r="E536">
        <v>2037</v>
      </c>
      <c r="F536">
        <v>0.99</v>
      </c>
      <c r="G536">
        <v>6212.1774539999997</v>
      </c>
      <c r="H536">
        <v>0</v>
      </c>
      <c r="I536">
        <v>1</v>
      </c>
      <c r="J536" s="2" t="str">
        <f t="shared" si="8"/>
        <v>RF_LPG2034</v>
      </c>
    </row>
    <row r="537" spans="1:10" x14ac:dyDescent="0.25">
      <c r="A537" t="s">
        <v>162</v>
      </c>
      <c r="B537" t="s">
        <v>6</v>
      </c>
      <c r="D537">
        <v>2034</v>
      </c>
      <c r="E537">
        <v>2038</v>
      </c>
      <c r="F537">
        <v>0.99</v>
      </c>
      <c r="G537">
        <v>6212.1774539999997</v>
      </c>
      <c r="H537">
        <v>0</v>
      </c>
      <c r="I537">
        <v>1</v>
      </c>
      <c r="J537" s="2" t="str">
        <f t="shared" si="8"/>
        <v>RF_LPG2034</v>
      </c>
    </row>
    <row r="538" spans="1:10" x14ac:dyDescent="0.25">
      <c r="A538" t="s">
        <v>162</v>
      </c>
      <c r="B538" t="s">
        <v>6</v>
      </c>
      <c r="D538">
        <v>2034</v>
      </c>
      <c r="E538">
        <v>2039</v>
      </c>
      <c r="F538">
        <v>0.99</v>
      </c>
      <c r="G538">
        <v>6212.1774539999997</v>
      </c>
      <c r="H538">
        <v>0</v>
      </c>
      <c r="I538">
        <v>1</v>
      </c>
      <c r="J538" s="2" t="str">
        <f t="shared" si="8"/>
        <v>RF_LPG2034</v>
      </c>
    </row>
    <row r="539" spans="1:10" x14ac:dyDescent="0.25">
      <c r="A539" t="s">
        <v>162</v>
      </c>
      <c r="B539" t="s">
        <v>6</v>
      </c>
      <c r="D539">
        <v>2034</v>
      </c>
      <c r="E539">
        <v>2040</v>
      </c>
      <c r="F539">
        <v>0.99</v>
      </c>
      <c r="G539">
        <v>6212.1774539999997</v>
      </c>
      <c r="H539">
        <v>0</v>
      </c>
      <c r="I539">
        <v>1</v>
      </c>
      <c r="J539" s="2" t="str">
        <f t="shared" si="8"/>
        <v>RF_LPG2034</v>
      </c>
    </row>
    <row r="540" spans="1:10" x14ac:dyDescent="0.25">
      <c r="A540" t="s">
        <v>162</v>
      </c>
      <c r="B540" t="s">
        <v>6</v>
      </c>
      <c r="D540">
        <v>2034</v>
      </c>
      <c r="E540">
        <v>2041</v>
      </c>
      <c r="F540">
        <v>0.99</v>
      </c>
      <c r="G540">
        <v>6212.1774539999997</v>
      </c>
      <c r="H540">
        <v>0</v>
      </c>
      <c r="I540">
        <v>1</v>
      </c>
      <c r="J540" s="2" t="str">
        <f t="shared" si="8"/>
        <v>RF_LPG2034</v>
      </c>
    </row>
    <row r="541" spans="1:10" x14ac:dyDescent="0.25">
      <c r="A541" t="s">
        <v>162</v>
      </c>
      <c r="B541" t="s">
        <v>6</v>
      </c>
      <c r="D541">
        <v>2035</v>
      </c>
      <c r="E541">
        <v>2035</v>
      </c>
      <c r="F541">
        <v>0.99</v>
      </c>
      <c r="G541">
        <v>6212.1774539999997</v>
      </c>
      <c r="H541">
        <v>0</v>
      </c>
      <c r="I541">
        <v>1</v>
      </c>
      <c r="J541" s="2" t="str">
        <f t="shared" si="8"/>
        <v>RF_LPG2035</v>
      </c>
    </row>
    <row r="542" spans="1:10" x14ac:dyDescent="0.25">
      <c r="A542" t="s">
        <v>162</v>
      </c>
      <c r="B542" t="s">
        <v>6</v>
      </c>
      <c r="D542">
        <v>2035</v>
      </c>
      <c r="E542">
        <v>2036</v>
      </c>
      <c r="F542">
        <v>0.99</v>
      </c>
      <c r="G542">
        <v>6212.1774539999997</v>
      </c>
      <c r="H542">
        <v>0</v>
      </c>
      <c r="I542">
        <v>1</v>
      </c>
      <c r="J542" s="2" t="str">
        <f t="shared" si="8"/>
        <v>RF_LPG2035</v>
      </c>
    </row>
    <row r="543" spans="1:10" x14ac:dyDescent="0.25">
      <c r="A543" t="s">
        <v>162</v>
      </c>
      <c r="B543" t="s">
        <v>6</v>
      </c>
      <c r="D543">
        <v>2035</v>
      </c>
      <c r="E543">
        <v>2037</v>
      </c>
      <c r="F543">
        <v>0.99</v>
      </c>
      <c r="G543">
        <v>6212.1774539999997</v>
      </c>
      <c r="H543">
        <v>0</v>
      </c>
      <c r="I543">
        <v>1</v>
      </c>
      <c r="J543" s="2" t="str">
        <f t="shared" si="8"/>
        <v>RF_LPG2035</v>
      </c>
    </row>
    <row r="544" spans="1:10" x14ac:dyDescent="0.25">
      <c r="A544" t="s">
        <v>162</v>
      </c>
      <c r="B544" t="s">
        <v>6</v>
      </c>
      <c r="D544">
        <v>2035</v>
      </c>
      <c r="E544">
        <v>2038</v>
      </c>
      <c r="F544">
        <v>0.99</v>
      </c>
      <c r="G544">
        <v>6212.1774539999997</v>
      </c>
      <c r="H544">
        <v>0</v>
      </c>
      <c r="I544">
        <v>1</v>
      </c>
      <c r="J544" s="2" t="str">
        <f t="shared" si="8"/>
        <v>RF_LPG2035</v>
      </c>
    </row>
    <row r="545" spans="1:10" x14ac:dyDescent="0.25">
      <c r="A545" t="s">
        <v>162</v>
      </c>
      <c r="B545" t="s">
        <v>6</v>
      </c>
      <c r="D545">
        <v>2035</v>
      </c>
      <c r="E545">
        <v>2039</v>
      </c>
      <c r="F545">
        <v>0.99</v>
      </c>
      <c r="G545">
        <v>6212.1774539999997</v>
      </c>
      <c r="H545">
        <v>0</v>
      </c>
      <c r="I545">
        <v>1</v>
      </c>
      <c r="J545" s="2" t="str">
        <f t="shared" si="8"/>
        <v>RF_LPG2035</v>
      </c>
    </row>
    <row r="546" spans="1:10" x14ac:dyDescent="0.25">
      <c r="A546" t="s">
        <v>162</v>
      </c>
      <c r="B546" t="s">
        <v>6</v>
      </c>
      <c r="D546">
        <v>2035</v>
      </c>
      <c r="E546">
        <v>2040</v>
      </c>
      <c r="F546">
        <v>0.99</v>
      </c>
      <c r="G546">
        <v>6212.1774539999997</v>
      </c>
      <c r="H546">
        <v>0</v>
      </c>
      <c r="I546">
        <v>1</v>
      </c>
      <c r="J546" s="2" t="str">
        <f t="shared" si="8"/>
        <v>RF_LPG2035</v>
      </c>
    </row>
    <row r="547" spans="1:10" x14ac:dyDescent="0.25">
      <c r="A547" t="s">
        <v>162</v>
      </c>
      <c r="B547" t="s">
        <v>6</v>
      </c>
      <c r="D547">
        <v>2035</v>
      </c>
      <c r="E547">
        <v>2041</v>
      </c>
      <c r="F547">
        <v>0.99</v>
      </c>
      <c r="G547">
        <v>6212.1774539999997</v>
      </c>
      <c r="H547">
        <v>0</v>
      </c>
      <c r="I547">
        <v>1</v>
      </c>
      <c r="J547" s="2" t="str">
        <f t="shared" si="8"/>
        <v>RF_LPG2035</v>
      </c>
    </row>
    <row r="548" spans="1:10" x14ac:dyDescent="0.25">
      <c r="A548" t="s">
        <v>162</v>
      </c>
      <c r="B548" t="s">
        <v>6</v>
      </c>
      <c r="D548">
        <v>2036</v>
      </c>
      <c r="E548">
        <v>2036</v>
      </c>
      <c r="F548">
        <v>0.99</v>
      </c>
      <c r="G548">
        <v>6212.1774539999997</v>
      </c>
      <c r="H548">
        <v>0</v>
      </c>
      <c r="I548">
        <v>1</v>
      </c>
      <c r="J548" s="2" t="str">
        <f t="shared" si="8"/>
        <v>RF_LPG2036</v>
      </c>
    </row>
    <row r="549" spans="1:10" x14ac:dyDescent="0.25">
      <c r="A549" t="s">
        <v>162</v>
      </c>
      <c r="B549" t="s">
        <v>6</v>
      </c>
      <c r="D549">
        <v>2036</v>
      </c>
      <c r="E549">
        <v>2037</v>
      </c>
      <c r="F549">
        <v>0.99</v>
      </c>
      <c r="G549">
        <v>6212.1774539999997</v>
      </c>
      <c r="H549">
        <v>0</v>
      </c>
      <c r="I549">
        <v>1</v>
      </c>
      <c r="J549" s="2" t="str">
        <f t="shared" si="8"/>
        <v>RF_LPG2036</v>
      </c>
    </row>
    <row r="550" spans="1:10" x14ac:dyDescent="0.25">
      <c r="A550" t="s">
        <v>162</v>
      </c>
      <c r="B550" t="s">
        <v>6</v>
      </c>
      <c r="D550">
        <v>2036</v>
      </c>
      <c r="E550">
        <v>2038</v>
      </c>
      <c r="F550">
        <v>0.99</v>
      </c>
      <c r="G550">
        <v>6212.1774539999997</v>
      </c>
      <c r="H550">
        <v>0</v>
      </c>
      <c r="I550">
        <v>1</v>
      </c>
      <c r="J550" s="2" t="str">
        <f t="shared" si="8"/>
        <v>RF_LPG2036</v>
      </c>
    </row>
    <row r="551" spans="1:10" x14ac:dyDescent="0.25">
      <c r="A551" t="s">
        <v>162</v>
      </c>
      <c r="B551" t="s">
        <v>6</v>
      </c>
      <c r="D551">
        <v>2036</v>
      </c>
      <c r="E551">
        <v>2039</v>
      </c>
      <c r="F551">
        <v>0.99</v>
      </c>
      <c r="G551">
        <v>6212.1774539999997</v>
      </c>
      <c r="H551">
        <v>0</v>
      </c>
      <c r="I551">
        <v>1</v>
      </c>
      <c r="J551" s="2" t="str">
        <f t="shared" si="8"/>
        <v>RF_LPG2036</v>
      </c>
    </row>
    <row r="552" spans="1:10" x14ac:dyDescent="0.25">
      <c r="A552" t="s">
        <v>162</v>
      </c>
      <c r="B552" t="s">
        <v>6</v>
      </c>
      <c r="D552">
        <v>2036</v>
      </c>
      <c r="E552">
        <v>2040</v>
      </c>
      <c r="F552">
        <v>0.99</v>
      </c>
      <c r="G552">
        <v>6212.1774539999997</v>
      </c>
      <c r="H552">
        <v>0</v>
      </c>
      <c r="I552">
        <v>1</v>
      </c>
      <c r="J552" s="2" t="str">
        <f t="shared" si="8"/>
        <v>RF_LPG2036</v>
      </c>
    </row>
    <row r="553" spans="1:10" x14ac:dyDescent="0.25">
      <c r="A553" t="s">
        <v>162</v>
      </c>
      <c r="B553" t="s">
        <v>6</v>
      </c>
      <c r="D553">
        <v>2036</v>
      </c>
      <c r="E553">
        <v>2041</v>
      </c>
      <c r="F553">
        <v>0.99</v>
      </c>
      <c r="G553">
        <v>6212.1774539999997</v>
      </c>
      <c r="H553">
        <v>0</v>
      </c>
      <c r="I553">
        <v>1</v>
      </c>
      <c r="J553" s="2" t="str">
        <f t="shared" si="8"/>
        <v>RF_LPG2036</v>
      </c>
    </row>
    <row r="554" spans="1:10" x14ac:dyDescent="0.25">
      <c r="A554" t="s">
        <v>162</v>
      </c>
      <c r="B554" t="s">
        <v>6</v>
      </c>
      <c r="D554">
        <v>2037</v>
      </c>
      <c r="E554">
        <v>2037</v>
      </c>
      <c r="F554">
        <v>0.99</v>
      </c>
      <c r="G554">
        <v>6212.1774539999997</v>
      </c>
      <c r="H554">
        <v>0</v>
      </c>
      <c r="I554">
        <v>1</v>
      </c>
      <c r="J554" s="2" t="str">
        <f t="shared" si="8"/>
        <v>RF_LPG2037</v>
      </c>
    </row>
    <row r="555" spans="1:10" x14ac:dyDescent="0.25">
      <c r="A555" t="s">
        <v>162</v>
      </c>
      <c r="B555" t="s">
        <v>6</v>
      </c>
      <c r="D555">
        <v>2037</v>
      </c>
      <c r="E555">
        <v>2038</v>
      </c>
      <c r="F555">
        <v>0.99</v>
      </c>
      <c r="G555">
        <v>6212.1774539999997</v>
      </c>
      <c r="H555">
        <v>0</v>
      </c>
      <c r="I555">
        <v>1</v>
      </c>
      <c r="J555" s="2" t="str">
        <f t="shared" si="8"/>
        <v>RF_LPG2037</v>
      </c>
    </row>
    <row r="556" spans="1:10" x14ac:dyDescent="0.25">
      <c r="A556" t="s">
        <v>162</v>
      </c>
      <c r="B556" t="s">
        <v>6</v>
      </c>
      <c r="D556">
        <v>2037</v>
      </c>
      <c r="E556">
        <v>2039</v>
      </c>
      <c r="F556">
        <v>0.99</v>
      </c>
      <c r="G556">
        <v>6212.1774539999997</v>
      </c>
      <c r="H556">
        <v>0</v>
      </c>
      <c r="I556">
        <v>1</v>
      </c>
      <c r="J556" s="2" t="str">
        <f t="shared" si="8"/>
        <v>RF_LPG2037</v>
      </c>
    </row>
    <row r="557" spans="1:10" x14ac:dyDescent="0.25">
      <c r="A557" t="s">
        <v>162</v>
      </c>
      <c r="B557" t="s">
        <v>6</v>
      </c>
      <c r="D557">
        <v>2037</v>
      </c>
      <c r="E557">
        <v>2040</v>
      </c>
      <c r="F557">
        <v>0.99</v>
      </c>
      <c r="G557">
        <v>6212.1774539999997</v>
      </c>
      <c r="H557">
        <v>0</v>
      </c>
      <c r="I557">
        <v>1</v>
      </c>
      <c r="J557" s="2" t="str">
        <f t="shared" si="8"/>
        <v>RF_LPG2037</v>
      </c>
    </row>
    <row r="558" spans="1:10" x14ac:dyDescent="0.25">
      <c r="A558" t="s">
        <v>162</v>
      </c>
      <c r="B558" t="s">
        <v>6</v>
      </c>
      <c r="D558">
        <v>2037</v>
      </c>
      <c r="E558">
        <v>2041</v>
      </c>
      <c r="F558">
        <v>0.99</v>
      </c>
      <c r="G558">
        <v>6212.1774539999997</v>
      </c>
      <c r="H558">
        <v>0</v>
      </c>
      <c r="I558">
        <v>1</v>
      </c>
      <c r="J558" s="2" t="str">
        <f t="shared" si="8"/>
        <v>RF_LPG2037</v>
      </c>
    </row>
    <row r="559" spans="1:10" x14ac:dyDescent="0.25">
      <c r="A559" t="s">
        <v>162</v>
      </c>
      <c r="B559" t="s">
        <v>6</v>
      </c>
      <c r="D559">
        <v>2038</v>
      </c>
      <c r="E559">
        <v>2038</v>
      </c>
      <c r="F559">
        <v>0.99</v>
      </c>
      <c r="G559">
        <v>6212.1774539999997</v>
      </c>
      <c r="H559">
        <v>0</v>
      </c>
      <c r="I559">
        <v>1</v>
      </c>
      <c r="J559" s="2" t="str">
        <f t="shared" si="8"/>
        <v>RF_LPG2038</v>
      </c>
    </row>
    <row r="560" spans="1:10" x14ac:dyDescent="0.25">
      <c r="A560" t="s">
        <v>162</v>
      </c>
      <c r="B560" t="s">
        <v>6</v>
      </c>
      <c r="D560">
        <v>2038</v>
      </c>
      <c r="E560">
        <v>2039</v>
      </c>
      <c r="F560">
        <v>0.99</v>
      </c>
      <c r="G560">
        <v>6212.1774539999997</v>
      </c>
      <c r="H560">
        <v>0</v>
      </c>
      <c r="I560">
        <v>1</v>
      </c>
      <c r="J560" s="2" t="str">
        <f t="shared" si="8"/>
        <v>RF_LPG2038</v>
      </c>
    </row>
    <row r="561" spans="1:10" x14ac:dyDescent="0.25">
      <c r="A561" t="s">
        <v>162</v>
      </c>
      <c r="B561" t="s">
        <v>6</v>
      </c>
      <c r="D561">
        <v>2038</v>
      </c>
      <c r="E561">
        <v>2040</v>
      </c>
      <c r="F561">
        <v>0.99</v>
      </c>
      <c r="G561">
        <v>6212.1774539999997</v>
      </c>
      <c r="H561">
        <v>0</v>
      </c>
      <c r="I561">
        <v>1</v>
      </c>
      <c r="J561" s="2" t="str">
        <f t="shared" si="8"/>
        <v>RF_LPG2038</v>
      </c>
    </row>
    <row r="562" spans="1:10" x14ac:dyDescent="0.25">
      <c r="A562" t="s">
        <v>162</v>
      </c>
      <c r="B562" t="s">
        <v>6</v>
      </c>
      <c r="D562">
        <v>2038</v>
      </c>
      <c r="E562">
        <v>2041</v>
      </c>
      <c r="F562">
        <v>0.99</v>
      </c>
      <c r="G562">
        <v>6212.1774539999997</v>
      </c>
      <c r="H562">
        <v>0</v>
      </c>
      <c r="I562">
        <v>1</v>
      </c>
      <c r="J562" s="2" t="str">
        <f t="shared" si="8"/>
        <v>RF_LPG2038</v>
      </c>
    </row>
    <row r="563" spans="1:10" x14ac:dyDescent="0.25">
      <c r="A563" t="s">
        <v>162</v>
      </c>
      <c r="B563" t="s">
        <v>6</v>
      </c>
      <c r="D563">
        <v>2039</v>
      </c>
      <c r="E563">
        <v>2039</v>
      </c>
      <c r="F563">
        <v>0.99</v>
      </c>
      <c r="G563">
        <v>6212.1774539999997</v>
      </c>
      <c r="H563">
        <v>0</v>
      </c>
      <c r="I563">
        <v>1</v>
      </c>
      <c r="J563" s="2" t="str">
        <f t="shared" si="8"/>
        <v>RF_LPG2039</v>
      </c>
    </row>
    <row r="564" spans="1:10" x14ac:dyDescent="0.25">
      <c r="A564" t="s">
        <v>162</v>
      </c>
      <c r="B564" t="s">
        <v>6</v>
      </c>
      <c r="D564">
        <v>2039</v>
      </c>
      <c r="E564">
        <v>2040</v>
      </c>
      <c r="F564">
        <v>0.99</v>
      </c>
      <c r="G564">
        <v>6212.1774539999997</v>
      </c>
      <c r="H564">
        <v>0</v>
      </c>
      <c r="I564">
        <v>1</v>
      </c>
      <c r="J564" s="2" t="str">
        <f t="shared" si="8"/>
        <v>RF_LPG2039</v>
      </c>
    </row>
    <row r="565" spans="1:10" x14ac:dyDescent="0.25">
      <c r="A565" t="s">
        <v>162</v>
      </c>
      <c r="B565" t="s">
        <v>6</v>
      </c>
      <c r="D565">
        <v>2039</v>
      </c>
      <c r="E565">
        <v>2041</v>
      </c>
      <c r="F565">
        <v>0.99</v>
      </c>
      <c r="G565">
        <v>6212.1774539999997</v>
      </c>
      <c r="H565">
        <v>0</v>
      </c>
      <c r="I565">
        <v>1</v>
      </c>
      <c r="J565" s="2" t="str">
        <f t="shared" si="8"/>
        <v>RF_LPG2039</v>
      </c>
    </row>
    <row r="566" spans="1:10" x14ac:dyDescent="0.25">
      <c r="A566" t="s">
        <v>162</v>
      </c>
      <c r="B566" t="s">
        <v>6</v>
      </c>
      <c r="D566">
        <v>2040</v>
      </c>
      <c r="E566">
        <v>2040</v>
      </c>
      <c r="F566">
        <v>0.99</v>
      </c>
      <c r="G566">
        <v>6212.1774539999997</v>
      </c>
      <c r="H566">
        <v>0</v>
      </c>
      <c r="I566">
        <v>1</v>
      </c>
      <c r="J566" s="2" t="str">
        <f t="shared" si="8"/>
        <v>RF_LPG2040</v>
      </c>
    </row>
    <row r="567" spans="1:10" x14ac:dyDescent="0.25">
      <c r="A567" t="s">
        <v>162</v>
      </c>
      <c r="B567" t="s">
        <v>6</v>
      </c>
      <c r="D567">
        <v>2040</v>
      </c>
      <c r="E567">
        <v>2041</v>
      </c>
      <c r="F567">
        <v>0.99</v>
      </c>
      <c r="G567">
        <v>6212.1774539999997</v>
      </c>
      <c r="H567">
        <v>0</v>
      </c>
      <c r="I567">
        <v>1</v>
      </c>
      <c r="J567" s="2" t="str">
        <f t="shared" si="8"/>
        <v>RF_LPG2040</v>
      </c>
    </row>
    <row r="568" spans="1:10" x14ac:dyDescent="0.25">
      <c r="A568" t="s">
        <v>162</v>
      </c>
      <c r="B568" t="s">
        <v>6</v>
      </c>
      <c r="D568">
        <v>2041</v>
      </c>
      <c r="E568">
        <v>2041</v>
      </c>
      <c r="F568">
        <v>0.99</v>
      </c>
      <c r="G568">
        <v>6212.1774539999997</v>
      </c>
      <c r="H568">
        <v>0</v>
      </c>
      <c r="I568">
        <v>1</v>
      </c>
      <c r="J568" s="2" t="str">
        <f t="shared" si="8"/>
        <v>RF_LPG2041</v>
      </c>
    </row>
    <row r="569" spans="1:10" x14ac:dyDescent="0.25">
      <c r="A569" t="s">
        <v>163</v>
      </c>
      <c r="B569" t="s">
        <v>6</v>
      </c>
      <c r="D569">
        <v>2023</v>
      </c>
      <c r="E569">
        <v>2024</v>
      </c>
      <c r="F569">
        <v>0.99</v>
      </c>
      <c r="G569">
        <v>6212.1774539999997</v>
      </c>
      <c r="H569">
        <v>0</v>
      </c>
      <c r="I569">
        <v>1</v>
      </c>
      <c r="J569" s="2" t="str">
        <f t="shared" si="8"/>
        <v>RF_MS2023</v>
      </c>
    </row>
    <row r="570" spans="1:10" x14ac:dyDescent="0.25">
      <c r="A570" t="s">
        <v>163</v>
      </c>
      <c r="B570" t="s">
        <v>6</v>
      </c>
      <c r="D570">
        <v>2023</v>
      </c>
      <c r="E570">
        <v>2025</v>
      </c>
      <c r="F570">
        <v>0.99</v>
      </c>
      <c r="G570">
        <v>6212.1774539999997</v>
      </c>
      <c r="H570">
        <v>0</v>
      </c>
      <c r="I570">
        <v>1</v>
      </c>
      <c r="J570" s="2" t="str">
        <f t="shared" si="8"/>
        <v>RF_MS2023</v>
      </c>
    </row>
    <row r="571" spans="1:10" x14ac:dyDescent="0.25">
      <c r="A571" t="s">
        <v>163</v>
      </c>
      <c r="B571" t="s">
        <v>6</v>
      </c>
      <c r="D571">
        <v>2023</v>
      </c>
      <c r="E571">
        <v>2026</v>
      </c>
      <c r="F571">
        <v>0.99</v>
      </c>
      <c r="G571">
        <v>6212.1774539999997</v>
      </c>
      <c r="H571">
        <v>0</v>
      </c>
      <c r="I571">
        <v>1</v>
      </c>
      <c r="J571" s="2" t="str">
        <f t="shared" si="8"/>
        <v>RF_MS2023</v>
      </c>
    </row>
    <row r="572" spans="1:10" x14ac:dyDescent="0.25">
      <c r="A572" t="s">
        <v>163</v>
      </c>
      <c r="B572" t="s">
        <v>6</v>
      </c>
      <c r="D572">
        <v>2023</v>
      </c>
      <c r="E572">
        <v>2027</v>
      </c>
      <c r="F572">
        <v>0.99</v>
      </c>
      <c r="G572">
        <v>6212.1774539999997</v>
      </c>
      <c r="H572">
        <v>0</v>
      </c>
      <c r="I572">
        <v>1</v>
      </c>
      <c r="J572" s="2" t="str">
        <f t="shared" si="8"/>
        <v>RF_MS2023</v>
      </c>
    </row>
    <row r="573" spans="1:10" x14ac:dyDescent="0.25">
      <c r="A573" t="s">
        <v>163</v>
      </c>
      <c r="B573" t="s">
        <v>6</v>
      </c>
      <c r="D573">
        <v>2023</v>
      </c>
      <c r="E573">
        <v>2028</v>
      </c>
      <c r="F573">
        <v>0.99</v>
      </c>
      <c r="G573">
        <v>6212.1774539999997</v>
      </c>
      <c r="H573">
        <v>0</v>
      </c>
      <c r="I573">
        <v>1</v>
      </c>
      <c r="J573" s="2" t="str">
        <f t="shared" si="8"/>
        <v>RF_MS2023</v>
      </c>
    </row>
    <row r="574" spans="1:10" x14ac:dyDescent="0.25">
      <c r="A574" t="s">
        <v>163</v>
      </c>
      <c r="B574" t="s">
        <v>6</v>
      </c>
      <c r="D574">
        <v>2023</v>
      </c>
      <c r="E574">
        <v>2029</v>
      </c>
      <c r="F574">
        <v>0.99</v>
      </c>
      <c r="G574">
        <v>6212.1774539999997</v>
      </c>
      <c r="H574">
        <v>0</v>
      </c>
      <c r="I574">
        <v>1</v>
      </c>
      <c r="J574" s="2" t="str">
        <f t="shared" si="8"/>
        <v>RF_MS2023</v>
      </c>
    </row>
    <row r="575" spans="1:10" x14ac:dyDescent="0.25">
      <c r="A575" t="s">
        <v>163</v>
      </c>
      <c r="B575" t="s">
        <v>6</v>
      </c>
      <c r="D575">
        <v>2023</v>
      </c>
      <c r="E575">
        <v>2030</v>
      </c>
      <c r="F575">
        <v>0.99</v>
      </c>
      <c r="G575">
        <v>6212.1774539999997</v>
      </c>
      <c r="H575">
        <v>0</v>
      </c>
      <c r="I575">
        <v>1</v>
      </c>
      <c r="J575" s="2" t="str">
        <f t="shared" si="8"/>
        <v>RF_MS2023</v>
      </c>
    </row>
    <row r="576" spans="1:10" x14ac:dyDescent="0.25">
      <c r="A576" t="s">
        <v>163</v>
      </c>
      <c r="B576" t="s">
        <v>6</v>
      </c>
      <c r="D576">
        <v>2023</v>
      </c>
      <c r="E576">
        <v>2031</v>
      </c>
      <c r="F576">
        <v>0.99</v>
      </c>
      <c r="G576">
        <v>6212.1774539999997</v>
      </c>
      <c r="H576">
        <v>0</v>
      </c>
      <c r="I576">
        <v>1</v>
      </c>
      <c r="J576" s="2" t="str">
        <f t="shared" si="8"/>
        <v>RF_MS2023</v>
      </c>
    </row>
    <row r="577" spans="1:10" x14ac:dyDescent="0.25">
      <c r="A577" t="s">
        <v>163</v>
      </c>
      <c r="B577" t="s">
        <v>6</v>
      </c>
      <c r="D577">
        <v>2023</v>
      </c>
      <c r="E577">
        <v>2032</v>
      </c>
      <c r="F577">
        <v>0.99</v>
      </c>
      <c r="G577">
        <v>6212.1774539999997</v>
      </c>
      <c r="H577">
        <v>0</v>
      </c>
      <c r="I577">
        <v>1</v>
      </c>
      <c r="J577" s="2" t="str">
        <f t="shared" si="8"/>
        <v>RF_MS2023</v>
      </c>
    </row>
    <row r="578" spans="1:10" x14ac:dyDescent="0.25">
      <c r="A578" t="s">
        <v>163</v>
      </c>
      <c r="B578" t="s">
        <v>6</v>
      </c>
      <c r="D578">
        <v>2023</v>
      </c>
      <c r="E578">
        <v>2033</v>
      </c>
      <c r="F578">
        <v>0.99</v>
      </c>
      <c r="G578">
        <v>6212.1774539999997</v>
      </c>
      <c r="H578">
        <v>0</v>
      </c>
      <c r="I578">
        <v>1</v>
      </c>
      <c r="J578" s="2" t="str">
        <f t="shared" si="8"/>
        <v>RF_MS2023</v>
      </c>
    </row>
    <row r="579" spans="1:10" x14ac:dyDescent="0.25">
      <c r="A579" t="s">
        <v>163</v>
      </c>
      <c r="B579" t="s">
        <v>6</v>
      </c>
      <c r="D579">
        <v>2023</v>
      </c>
      <c r="E579">
        <v>2034</v>
      </c>
      <c r="F579">
        <v>0.99</v>
      </c>
      <c r="G579">
        <v>6212.1774539999997</v>
      </c>
      <c r="H579">
        <v>0</v>
      </c>
      <c r="I579">
        <v>1</v>
      </c>
      <c r="J579" s="2" t="str">
        <f t="shared" ref="J579:J642" si="9">_xlfn.CONCAT(A579,C579,D579)</f>
        <v>RF_MS2023</v>
      </c>
    </row>
    <row r="580" spans="1:10" x14ac:dyDescent="0.25">
      <c r="A580" t="s">
        <v>163</v>
      </c>
      <c r="B580" t="s">
        <v>6</v>
      </c>
      <c r="D580">
        <v>2023</v>
      </c>
      <c r="E580">
        <v>2035</v>
      </c>
      <c r="F580">
        <v>0.99</v>
      </c>
      <c r="G580">
        <v>6212.1774539999997</v>
      </c>
      <c r="H580">
        <v>0</v>
      </c>
      <c r="I580">
        <v>1</v>
      </c>
      <c r="J580" s="2" t="str">
        <f t="shared" si="9"/>
        <v>RF_MS2023</v>
      </c>
    </row>
    <row r="581" spans="1:10" x14ac:dyDescent="0.25">
      <c r="A581" t="s">
        <v>163</v>
      </c>
      <c r="B581" t="s">
        <v>6</v>
      </c>
      <c r="D581">
        <v>2023</v>
      </c>
      <c r="E581">
        <v>2036</v>
      </c>
      <c r="F581">
        <v>0.99</v>
      </c>
      <c r="G581">
        <v>6212.1774539999997</v>
      </c>
      <c r="H581">
        <v>0</v>
      </c>
      <c r="I581">
        <v>1</v>
      </c>
      <c r="J581" s="2" t="str">
        <f t="shared" si="9"/>
        <v>RF_MS2023</v>
      </c>
    </row>
    <row r="582" spans="1:10" x14ac:dyDescent="0.25">
      <c r="A582" t="s">
        <v>163</v>
      </c>
      <c r="B582" t="s">
        <v>6</v>
      </c>
      <c r="D582">
        <v>2023</v>
      </c>
      <c r="E582">
        <v>2037</v>
      </c>
      <c r="F582">
        <v>0.99</v>
      </c>
      <c r="G582">
        <v>6212.1774539999997</v>
      </c>
      <c r="H582">
        <v>0</v>
      </c>
      <c r="I582">
        <v>1</v>
      </c>
      <c r="J582" s="2" t="str">
        <f t="shared" si="9"/>
        <v>RF_MS2023</v>
      </c>
    </row>
    <row r="583" spans="1:10" x14ac:dyDescent="0.25">
      <c r="A583" t="s">
        <v>163</v>
      </c>
      <c r="B583" t="s">
        <v>6</v>
      </c>
      <c r="D583">
        <v>2023</v>
      </c>
      <c r="E583">
        <v>2038</v>
      </c>
      <c r="F583">
        <v>0.99</v>
      </c>
      <c r="G583">
        <v>6212.1774539999997</v>
      </c>
      <c r="H583">
        <v>0</v>
      </c>
      <c r="I583">
        <v>1</v>
      </c>
      <c r="J583" s="2" t="str">
        <f t="shared" si="9"/>
        <v>RF_MS2023</v>
      </c>
    </row>
    <row r="584" spans="1:10" x14ac:dyDescent="0.25">
      <c r="A584" t="s">
        <v>163</v>
      </c>
      <c r="B584" t="s">
        <v>6</v>
      </c>
      <c r="D584">
        <v>2023</v>
      </c>
      <c r="E584">
        <v>2039</v>
      </c>
      <c r="F584">
        <v>0.99</v>
      </c>
      <c r="G584">
        <v>6212.1774539999997</v>
      </c>
      <c r="H584">
        <v>0</v>
      </c>
      <c r="I584">
        <v>1</v>
      </c>
      <c r="J584" s="2" t="str">
        <f t="shared" si="9"/>
        <v>RF_MS2023</v>
      </c>
    </row>
    <row r="585" spans="1:10" x14ac:dyDescent="0.25">
      <c r="A585" t="s">
        <v>163</v>
      </c>
      <c r="B585" t="s">
        <v>6</v>
      </c>
      <c r="D585">
        <v>2023</v>
      </c>
      <c r="E585">
        <v>2040</v>
      </c>
      <c r="F585">
        <v>0.99</v>
      </c>
      <c r="G585">
        <v>6212.1774539999997</v>
      </c>
      <c r="H585">
        <v>0</v>
      </c>
      <c r="I585">
        <v>1</v>
      </c>
      <c r="J585" s="2" t="str">
        <f t="shared" si="9"/>
        <v>RF_MS2023</v>
      </c>
    </row>
    <row r="586" spans="1:10" x14ac:dyDescent="0.25">
      <c r="A586" t="s">
        <v>163</v>
      </c>
      <c r="B586" t="s">
        <v>6</v>
      </c>
      <c r="D586">
        <v>2023</v>
      </c>
      <c r="E586">
        <v>2041</v>
      </c>
      <c r="F586">
        <v>0.99</v>
      </c>
      <c r="G586">
        <v>6212.1774539999997</v>
      </c>
      <c r="H586">
        <v>0</v>
      </c>
      <c r="I586">
        <v>1</v>
      </c>
      <c r="J586" s="2" t="str">
        <f t="shared" si="9"/>
        <v>RF_MS2023</v>
      </c>
    </row>
    <row r="587" spans="1:10" x14ac:dyDescent="0.25">
      <c r="A587" t="s">
        <v>163</v>
      </c>
      <c r="B587" t="s">
        <v>6</v>
      </c>
      <c r="D587">
        <v>2024</v>
      </c>
      <c r="E587">
        <v>2024</v>
      </c>
      <c r="F587">
        <v>0.99</v>
      </c>
      <c r="G587">
        <v>6212.1774539999997</v>
      </c>
      <c r="H587">
        <v>0</v>
      </c>
      <c r="I587">
        <v>1</v>
      </c>
      <c r="J587" s="2" t="str">
        <f t="shared" si="9"/>
        <v>RF_MS2024</v>
      </c>
    </row>
    <row r="588" spans="1:10" x14ac:dyDescent="0.25">
      <c r="A588" t="s">
        <v>163</v>
      </c>
      <c r="B588" t="s">
        <v>6</v>
      </c>
      <c r="D588">
        <v>2024</v>
      </c>
      <c r="E588">
        <v>2025</v>
      </c>
      <c r="F588">
        <v>0.99</v>
      </c>
      <c r="G588">
        <v>6212.1774539999997</v>
      </c>
      <c r="H588">
        <v>0</v>
      </c>
      <c r="I588">
        <v>1</v>
      </c>
      <c r="J588" s="2" t="str">
        <f t="shared" si="9"/>
        <v>RF_MS2024</v>
      </c>
    </row>
    <row r="589" spans="1:10" x14ac:dyDescent="0.25">
      <c r="A589" t="s">
        <v>163</v>
      </c>
      <c r="B589" t="s">
        <v>6</v>
      </c>
      <c r="D589">
        <v>2024</v>
      </c>
      <c r="E589">
        <v>2026</v>
      </c>
      <c r="F589">
        <v>0.99</v>
      </c>
      <c r="G589">
        <v>6212.1774539999997</v>
      </c>
      <c r="H589">
        <v>0</v>
      </c>
      <c r="I589">
        <v>1</v>
      </c>
      <c r="J589" s="2" t="str">
        <f t="shared" si="9"/>
        <v>RF_MS2024</v>
      </c>
    </row>
    <row r="590" spans="1:10" x14ac:dyDescent="0.25">
      <c r="A590" t="s">
        <v>163</v>
      </c>
      <c r="B590" t="s">
        <v>6</v>
      </c>
      <c r="D590">
        <v>2024</v>
      </c>
      <c r="E590">
        <v>2027</v>
      </c>
      <c r="F590">
        <v>0.99</v>
      </c>
      <c r="G590">
        <v>6212.1774539999997</v>
      </c>
      <c r="H590">
        <v>0</v>
      </c>
      <c r="I590">
        <v>1</v>
      </c>
      <c r="J590" s="2" t="str">
        <f t="shared" si="9"/>
        <v>RF_MS2024</v>
      </c>
    </row>
    <row r="591" spans="1:10" x14ac:dyDescent="0.25">
      <c r="A591" t="s">
        <v>163</v>
      </c>
      <c r="B591" t="s">
        <v>6</v>
      </c>
      <c r="D591">
        <v>2024</v>
      </c>
      <c r="E591">
        <v>2028</v>
      </c>
      <c r="F591">
        <v>0.99</v>
      </c>
      <c r="G591">
        <v>6212.1774539999997</v>
      </c>
      <c r="H591">
        <v>0</v>
      </c>
      <c r="I591">
        <v>1</v>
      </c>
      <c r="J591" s="2" t="str">
        <f t="shared" si="9"/>
        <v>RF_MS2024</v>
      </c>
    </row>
    <row r="592" spans="1:10" x14ac:dyDescent="0.25">
      <c r="A592" t="s">
        <v>163</v>
      </c>
      <c r="B592" t="s">
        <v>6</v>
      </c>
      <c r="D592">
        <v>2024</v>
      </c>
      <c r="E592">
        <v>2029</v>
      </c>
      <c r="F592">
        <v>0.99</v>
      </c>
      <c r="G592">
        <v>6212.1774539999997</v>
      </c>
      <c r="H592">
        <v>0</v>
      </c>
      <c r="I592">
        <v>1</v>
      </c>
      <c r="J592" s="2" t="str">
        <f t="shared" si="9"/>
        <v>RF_MS2024</v>
      </c>
    </row>
    <row r="593" spans="1:10" x14ac:dyDescent="0.25">
      <c r="A593" t="s">
        <v>163</v>
      </c>
      <c r="B593" t="s">
        <v>6</v>
      </c>
      <c r="D593">
        <v>2024</v>
      </c>
      <c r="E593">
        <v>2030</v>
      </c>
      <c r="F593">
        <v>0.99</v>
      </c>
      <c r="G593">
        <v>6212.1774539999997</v>
      </c>
      <c r="H593">
        <v>0</v>
      </c>
      <c r="I593">
        <v>1</v>
      </c>
      <c r="J593" s="2" t="str">
        <f t="shared" si="9"/>
        <v>RF_MS2024</v>
      </c>
    </row>
    <row r="594" spans="1:10" x14ac:dyDescent="0.25">
      <c r="A594" t="s">
        <v>163</v>
      </c>
      <c r="B594" t="s">
        <v>6</v>
      </c>
      <c r="D594">
        <v>2024</v>
      </c>
      <c r="E594">
        <v>2031</v>
      </c>
      <c r="F594">
        <v>0.99</v>
      </c>
      <c r="G594">
        <v>6212.1774539999997</v>
      </c>
      <c r="H594">
        <v>0</v>
      </c>
      <c r="I594">
        <v>1</v>
      </c>
      <c r="J594" s="2" t="str">
        <f t="shared" si="9"/>
        <v>RF_MS2024</v>
      </c>
    </row>
    <row r="595" spans="1:10" x14ac:dyDescent="0.25">
      <c r="A595" t="s">
        <v>163</v>
      </c>
      <c r="B595" t="s">
        <v>6</v>
      </c>
      <c r="D595">
        <v>2024</v>
      </c>
      <c r="E595">
        <v>2032</v>
      </c>
      <c r="F595">
        <v>0.99</v>
      </c>
      <c r="G595">
        <v>6212.1774539999997</v>
      </c>
      <c r="H595">
        <v>0</v>
      </c>
      <c r="I595">
        <v>1</v>
      </c>
      <c r="J595" s="2" t="str">
        <f t="shared" si="9"/>
        <v>RF_MS2024</v>
      </c>
    </row>
    <row r="596" spans="1:10" x14ac:dyDescent="0.25">
      <c r="A596" t="s">
        <v>163</v>
      </c>
      <c r="B596" t="s">
        <v>6</v>
      </c>
      <c r="D596">
        <v>2024</v>
      </c>
      <c r="E596">
        <v>2033</v>
      </c>
      <c r="F596">
        <v>0.99</v>
      </c>
      <c r="G596">
        <v>6212.1774539999997</v>
      </c>
      <c r="H596">
        <v>0</v>
      </c>
      <c r="I596">
        <v>1</v>
      </c>
      <c r="J596" s="2" t="str">
        <f t="shared" si="9"/>
        <v>RF_MS2024</v>
      </c>
    </row>
    <row r="597" spans="1:10" x14ac:dyDescent="0.25">
      <c r="A597" t="s">
        <v>163</v>
      </c>
      <c r="B597" t="s">
        <v>6</v>
      </c>
      <c r="D597">
        <v>2024</v>
      </c>
      <c r="E597">
        <v>2034</v>
      </c>
      <c r="F597">
        <v>0.99</v>
      </c>
      <c r="G597">
        <v>6212.1774539999997</v>
      </c>
      <c r="H597">
        <v>0</v>
      </c>
      <c r="I597">
        <v>1</v>
      </c>
      <c r="J597" s="2" t="str">
        <f t="shared" si="9"/>
        <v>RF_MS2024</v>
      </c>
    </row>
    <row r="598" spans="1:10" x14ac:dyDescent="0.25">
      <c r="A598" t="s">
        <v>163</v>
      </c>
      <c r="B598" t="s">
        <v>6</v>
      </c>
      <c r="D598">
        <v>2024</v>
      </c>
      <c r="E598">
        <v>2035</v>
      </c>
      <c r="F598">
        <v>0.99</v>
      </c>
      <c r="G598">
        <v>6212.1774539999997</v>
      </c>
      <c r="H598">
        <v>0</v>
      </c>
      <c r="I598">
        <v>1</v>
      </c>
      <c r="J598" s="2" t="str">
        <f t="shared" si="9"/>
        <v>RF_MS2024</v>
      </c>
    </row>
    <row r="599" spans="1:10" x14ac:dyDescent="0.25">
      <c r="A599" t="s">
        <v>163</v>
      </c>
      <c r="B599" t="s">
        <v>6</v>
      </c>
      <c r="D599">
        <v>2024</v>
      </c>
      <c r="E599">
        <v>2036</v>
      </c>
      <c r="F599">
        <v>0.99</v>
      </c>
      <c r="G599">
        <v>6212.1774539999997</v>
      </c>
      <c r="H599">
        <v>0</v>
      </c>
      <c r="I599">
        <v>1</v>
      </c>
      <c r="J599" s="2" t="str">
        <f t="shared" si="9"/>
        <v>RF_MS2024</v>
      </c>
    </row>
    <row r="600" spans="1:10" x14ac:dyDescent="0.25">
      <c r="A600" t="s">
        <v>163</v>
      </c>
      <c r="B600" t="s">
        <v>6</v>
      </c>
      <c r="D600">
        <v>2024</v>
      </c>
      <c r="E600">
        <v>2037</v>
      </c>
      <c r="F600">
        <v>0.99</v>
      </c>
      <c r="G600">
        <v>6212.1774539999997</v>
      </c>
      <c r="H600">
        <v>0</v>
      </c>
      <c r="I600">
        <v>1</v>
      </c>
      <c r="J600" s="2" t="str">
        <f t="shared" si="9"/>
        <v>RF_MS2024</v>
      </c>
    </row>
    <row r="601" spans="1:10" x14ac:dyDescent="0.25">
      <c r="A601" t="s">
        <v>163</v>
      </c>
      <c r="B601" t="s">
        <v>6</v>
      </c>
      <c r="D601">
        <v>2024</v>
      </c>
      <c r="E601">
        <v>2038</v>
      </c>
      <c r="F601">
        <v>0.99</v>
      </c>
      <c r="G601">
        <v>6212.1774539999997</v>
      </c>
      <c r="H601">
        <v>0</v>
      </c>
      <c r="I601">
        <v>1</v>
      </c>
      <c r="J601" s="2" t="str">
        <f t="shared" si="9"/>
        <v>RF_MS2024</v>
      </c>
    </row>
    <row r="602" spans="1:10" x14ac:dyDescent="0.25">
      <c r="A602" t="s">
        <v>163</v>
      </c>
      <c r="B602" t="s">
        <v>6</v>
      </c>
      <c r="D602">
        <v>2024</v>
      </c>
      <c r="E602">
        <v>2039</v>
      </c>
      <c r="F602">
        <v>0.99</v>
      </c>
      <c r="G602">
        <v>6212.1774539999997</v>
      </c>
      <c r="H602">
        <v>0</v>
      </c>
      <c r="I602">
        <v>1</v>
      </c>
      <c r="J602" s="2" t="str">
        <f t="shared" si="9"/>
        <v>RF_MS2024</v>
      </c>
    </row>
    <row r="603" spans="1:10" x14ac:dyDescent="0.25">
      <c r="A603" t="s">
        <v>163</v>
      </c>
      <c r="B603" t="s">
        <v>6</v>
      </c>
      <c r="D603">
        <v>2024</v>
      </c>
      <c r="E603">
        <v>2040</v>
      </c>
      <c r="F603">
        <v>0.99</v>
      </c>
      <c r="G603">
        <v>6212.1774539999997</v>
      </c>
      <c r="H603">
        <v>0</v>
      </c>
      <c r="I603">
        <v>1</v>
      </c>
      <c r="J603" s="2" t="str">
        <f t="shared" si="9"/>
        <v>RF_MS2024</v>
      </c>
    </row>
    <row r="604" spans="1:10" x14ac:dyDescent="0.25">
      <c r="A604" t="s">
        <v>163</v>
      </c>
      <c r="B604" t="s">
        <v>6</v>
      </c>
      <c r="D604">
        <v>2024</v>
      </c>
      <c r="E604">
        <v>2041</v>
      </c>
      <c r="F604">
        <v>0.99</v>
      </c>
      <c r="G604">
        <v>6212.1774539999997</v>
      </c>
      <c r="H604">
        <v>0</v>
      </c>
      <c r="I604">
        <v>1</v>
      </c>
      <c r="J604" s="2" t="str">
        <f t="shared" si="9"/>
        <v>RF_MS2024</v>
      </c>
    </row>
    <row r="605" spans="1:10" x14ac:dyDescent="0.25">
      <c r="A605" t="s">
        <v>163</v>
      </c>
      <c r="B605" t="s">
        <v>6</v>
      </c>
      <c r="D605">
        <v>2025</v>
      </c>
      <c r="E605">
        <v>2025</v>
      </c>
      <c r="F605">
        <v>0.99</v>
      </c>
      <c r="G605">
        <v>6212.1774539999997</v>
      </c>
      <c r="H605">
        <v>0</v>
      </c>
      <c r="I605">
        <v>1</v>
      </c>
      <c r="J605" s="2" t="str">
        <f t="shared" si="9"/>
        <v>RF_MS2025</v>
      </c>
    </row>
    <row r="606" spans="1:10" x14ac:dyDescent="0.25">
      <c r="A606" t="s">
        <v>163</v>
      </c>
      <c r="B606" t="s">
        <v>6</v>
      </c>
      <c r="D606">
        <v>2025</v>
      </c>
      <c r="E606">
        <v>2026</v>
      </c>
      <c r="F606">
        <v>0.99</v>
      </c>
      <c r="G606">
        <v>6212.1774539999997</v>
      </c>
      <c r="H606">
        <v>0</v>
      </c>
      <c r="I606">
        <v>1</v>
      </c>
      <c r="J606" s="2" t="str">
        <f t="shared" si="9"/>
        <v>RF_MS2025</v>
      </c>
    </row>
    <row r="607" spans="1:10" x14ac:dyDescent="0.25">
      <c r="A607" t="s">
        <v>163</v>
      </c>
      <c r="B607" t="s">
        <v>6</v>
      </c>
      <c r="D607">
        <v>2025</v>
      </c>
      <c r="E607">
        <v>2027</v>
      </c>
      <c r="F607">
        <v>0.99</v>
      </c>
      <c r="G607">
        <v>6212.1774539999997</v>
      </c>
      <c r="H607">
        <v>0</v>
      </c>
      <c r="I607">
        <v>1</v>
      </c>
      <c r="J607" s="2" t="str">
        <f t="shared" si="9"/>
        <v>RF_MS2025</v>
      </c>
    </row>
    <row r="608" spans="1:10" x14ac:dyDescent="0.25">
      <c r="A608" t="s">
        <v>163</v>
      </c>
      <c r="B608" t="s">
        <v>6</v>
      </c>
      <c r="D608">
        <v>2025</v>
      </c>
      <c r="E608">
        <v>2028</v>
      </c>
      <c r="F608">
        <v>0.99</v>
      </c>
      <c r="G608">
        <v>6212.1774539999997</v>
      </c>
      <c r="H608">
        <v>0</v>
      </c>
      <c r="I608">
        <v>1</v>
      </c>
      <c r="J608" s="2" t="str">
        <f t="shared" si="9"/>
        <v>RF_MS2025</v>
      </c>
    </row>
    <row r="609" spans="1:10" x14ac:dyDescent="0.25">
      <c r="A609" t="s">
        <v>163</v>
      </c>
      <c r="B609" t="s">
        <v>6</v>
      </c>
      <c r="D609">
        <v>2025</v>
      </c>
      <c r="E609">
        <v>2029</v>
      </c>
      <c r="F609">
        <v>0.99</v>
      </c>
      <c r="G609">
        <v>6212.1774539999997</v>
      </c>
      <c r="H609">
        <v>0</v>
      </c>
      <c r="I609">
        <v>1</v>
      </c>
      <c r="J609" s="2" t="str">
        <f t="shared" si="9"/>
        <v>RF_MS2025</v>
      </c>
    </row>
    <row r="610" spans="1:10" x14ac:dyDescent="0.25">
      <c r="A610" t="s">
        <v>163</v>
      </c>
      <c r="B610" t="s">
        <v>6</v>
      </c>
      <c r="D610">
        <v>2025</v>
      </c>
      <c r="E610">
        <v>2030</v>
      </c>
      <c r="F610">
        <v>0.99</v>
      </c>
      <c r="G610">
        <v>6212.1774539999997</v>
      </c>
      <c r="H610">
        <v>0</v>
      </c>
      <c r="I610">
        <v>1</v>
      </c>
      <c r="J610" s="2" t="str">
        <f t="shared" si="9"/>
        <v>RF_MS2025</v>
      </c>
    </row>
    <row r="611" spans="1:10" x14ac:dyDescent="0.25">
      <c r="A611" t="s">
        <v>163</v>
      </c>
      <c r="B611" t="s">
        <v>6</v>
      </c>
      <c r="D611">
        <v>2025</v>
      </c>
      <c r="E611">
        <v>2031</v>
      </c>
      <c r="F611">
        <v>0.99</v>
      </c>
      <c r="G611">
        <v>6212.1774539999997</v>
      </c>
      <c r="H611">
        <v>0</v>
      </c>
      <c r="I611">
        <v>1</v>
      </c>
      <c r="J611" s="2" t="str">
        <f t="shared" si="9"/>
        <v>RF_MS2025</v>
      </c>
    </row>
    <row r="612" spans="1:10" x14ac:dyDescent="0.25">
      <c r="A612" t="s">
        <v>163</v>
      </c>
      <c r="B612" t="s">
        <v>6</v>
      </c>
      <c r="D612">
        <v>2025</v>
      </c>
      <c r="E612">
        <v>2032</v>
      </c>
      <c r="F612">
        <v>0.99</v>
      </c>
      <c r="G612">
        <v>6212.1774539999997</v>
      </c>
      <c r="H612">
        <v>0</v>
      </c>
      <c r="I612">
        <v>1</v>
      </c>
      <c r="J612" s="2" t="str">
        <f t="shared" si="9"/>
        <v>RF_MS2025</v>
      </c>
    </row>
    <row r="613" spans="1:10" x14ac:dyDescent="0.25">
      <c r="A613" t="s">
        <v>163</v>
      </c>
      <c r="B613" t="s">
        <v>6</v>
      </c>
      <c r="D613">
        <v>2025</v>
      </c>
      <c r="E613">
        <v>2033</v>
      </c>
      <c r="F613">
        <v>0.99</v>
      </c>
      <c r="G613">
        <v>6212.1774539999997</v>
      </c>
      <c r="H613">
        <v>0</v>
      </c>
      <c r="I613">
        <v>1</v>
      </c>
      <c r="J613" s="2" t="str">
        <f t="shared" si="9"/>
        <v>RF_MS2025</v>
      </c>
    </row>
    <row r="614" spans="1:10" x14ac:dyDescent="0.25">
      <c r="A614" t="s">
        <v>163</v>
      </c>
      <c r="B614" t="s">
        <v>6</v>
      </c>
      <c r="D614">
        <v>2025</v>
      </c>
      <c r="E614">
        <v>2034</v>
      </c>
      <c r="F614">
        <v>0.99</v>
      </c>
      <c r="G614">
        <v>6212.1774539999997</v>
      </c>
      <c r="H614">
        <v>0</v>
      </c>
      <c r="I614">
        <v>1</v>
      </c>
      <c r="J614" s="2" t="str">
        <f t="shared" si="9"/>
        <v>RF_MS2025</v>
      </c>
    </row>
    <row r="615" spans="1:10" x14ac:dyDescent="0.25">
      <c r="A615" t="s">
        <v>163</v>
      </c>
      <c r="B615" t="s">
        <v>6</v>
      </c>
      <c r="D615">
        <v>2025</v>
      </c>
      <c r="E615">
        <v>2035</v>
      </c>
      <c r="F615">
        <v>0.99</v>
      </c>
      <c r="G615">
        <v>6212.1774539999997</v>
      </c>
      <c r="H615">
        <v>0</v>
      </c>
      <c r="I615">
        <v>1</v>
      </c>
      <c r="J615" s="2" t="str">
        <f t="shared" si="9"/>
        <v>RF_MS2025</v>
      </c>
    </row>
    <row r="616" spans="1:10" x14ac:dyDescent="0.25">
      <c r="A616" t="s">
        <v>163</v>
      </c>
      <c r="B616" t="s">
        <v>6</v>
      </c>
      <c r="D616">
        <v>2025</v>
      </c>
      <c r="E616">
        <v>2036</v>
      </c>
      <c r="F616">
        <v>0.99</v>
      </c>
      <c r="G616">
        <v>6212.1774539999997</v>
      </c>
      <c r="H616">
        <v>0</v>
      </c>
      <c r="I616">
        <v>1</v>
      </c>
      <c r="J616" s="2" t="str">
        <f t="shared" si="9"/>
        <v>RF_MS2025</v>
      </c>
    </row>
    <row r="617" spans="1:10" x14ac:dyDescent="0.25">
      <c r="A617" t="s">
        <v>163</v>
      </c>
      <c r="B617" t="s">
        <v>6</v>
      </c>
      <c r="D617">
        <v>2025</v>
      </c>
      <c r="E617">
        <v>2037</v>
      </c>
      <c r="F617">
        <v>0.99</v>
      </c>
      <c r="G617">
        <v>6212.1774539999997</v>
      </c>
      <c r="H617">
        <v>0</v>
      </c>
      <c r="I617">
        <v>1</v>
      </c>
      <c r="J617" s="2" t="str">
        <f t="shared" si="9"/>
        <v>RF_MS2025</v>
      </c>
    </row>
    <row r="618" spans="1:10" x14ac:dyDescent="0.25">
      <c r="A618" t="s">
        <v>163</v>
      </c>
      <c r="B618" t="s">
        <v>6</v>
      </c>
      <c r="D618">
        <v>2025</v>
      </c>
      <c r="E618">
        <v>2038</v>
      </c>
      <c r="F618">
        <v>0.99</v>
      </c>
      <c r="G618">
        <v>6212.1774539999997</v>
      </c>
      <c r="H618">
        <v>0</v>
      </c>
      <c r="I618">
        <v>1</v>
      </c>
      <c r="J618" s="2" t="str">
        <f t="shared" si="9"/>
        <v>RF_MS2025</v>
      </c>
    </row>
    <row r="619" spans="1:10" x14ac:dyDescent="0.25">
      <c r="A619" t="s">
        <v>163</v>
      </c>
      <c r="B619" t="s">
        <v>6</v>
      </c>
      <c r="D619">
        <v>2025</v>
      </c>
      <c r="E619">
        <v>2039</v>
      </c>
      <c r="F619">
        <v>0.99</v>
      </c>
      <c r="G619">
        <v>6212.1774539999997</v>
      </c>
      <c r="H619">
        <v>0</v>
      </c>
      <c r="I619">
        <v>1</v>
      </c>
      <c r="J619" s="2" t="str">
        <f t="shared" si="9"/>
        <v>RF_MS2025</v>
      </c>
    </row>
    <row r="620" spans="1:10" x14ac:dyDescent="0.25">
      <c r="A620" t="s">
        <v>163</v>
      </c>
      <c r="B620" t="s">
        <v>6</v>
      </c>
      <c r="D620">
        <v>2025</v>
      </c>
      <c r="E620">
        <v>2040</v>
      </c>
      <c r="F620">
        <v>0.99</v>
      </c>
      <c r="G620">
        <v>6212.1774539999997</v>
      </c>
      <c r="H620">
        <v>0</v>
      </c>
      <c r="I620">
        <v>1</v>
      </c>
      <c r="J620" s="2" t="str">
        <f t="shared" si="9"/>
        <v>RF_MS2025</v>
      </c>
    </row>
    <row r="621" spans="1:10" x14ac:dyDescent="0.25">
      <c r="A621" t="s">
        <v>163</v>
      </c>
      <c r="B621" t="s">
        <v>6</v>
      </c>
      <c r="D621">
        <v>2025</v>
      </c>
      <c r="E621">
        <v>2041</v>
      </c>
      <c r="F621">
        <v>0.99</v>
      </c>
      <c r="G621">
        <v>6212.1774539999997</v>
      </c>
      <c r="H621">
        <v>0</v>
      </c>
      <c r="I621">
        <v>1</v>
      </c>
      <c r="J621" s="2" t="str">
        <f t="shared" si="9"/>
        <v>RF_MS2025</v>
      </c>
    </row>
    <row r="622" spans="1:10" x14ac:dyDescent="0.25">
      <c r="A622" t="s">
        <v>163</v>
      </c>
      <c r="B622" t="s">
        <v>6</v>
      </c>
      <c r="D622">
        <v>2026</v>
      </c>
      <c r="E622">
        <v>2026</v>
      </c>
      <c r="F622">
        <v>0.99</v>
      </c>
      <c r="G622">
        <v>6212.1774539999997</v>
      </c>
      <c r="H622">
        <v>0</v>
      </c>
      <c r="I622">
        <v>1</v>
      </c>
      <c r="J622" s="2" t="str">
        <f t="shared" si="9"/>
        <v>RF_MS2026</v>
      </c>
    </row>
    <row r="623" spans="1:10" x14ac:dyDescent="0.25">
      <c r="A623" t="s">
        <v>163</v>
      </c>
      <c r="B623" t="s">
        <v>6</v>
      </c>
      <c r="D623">
        <v>2026</v>
      </c>
      <c r="E623">
        <v>2027</v>
      </c>
      <c r="F623">
        <v>0.99</v>
      </c>
      <c r="G623">
        <v>6212.1774539999997</v>
      </c>
      <c r="H623">
        <v>0</v>
      </c>
      <c r="I623">
        <v>1</v>
      </c>
      <c r="J623" s="2" t="str">
        <f t="shared" si="9"/>
        <v>RF_MS2026</v>
      </c>
    </row>
    <row r="624" spans="1:10" x14ac:dyDescent="0.25">
      <c r="A624" t="s">
        <v>163</v>
      </c>
      <c r="B624" t="s">
        <v>6</v>
      </c>
      <c r="D624">
        <v>2026</v>
      </c>
      <c r="E624">
        <v>2028</v>
      </c>
      <c r="F624">
        <v>0.99</v>
      </c>
      <c r="G624">
        <v>6212.1774539999997</v>
      </c>
      <c r="H624">
        <v>0</v>
      </c>
      <c r="I624">
        <v>1</v>
      </c>
      <c r="J624" s="2" t="str">
        <f t="shared" si="9"/>
        <v>RF_MS2026</v>
      </c>
    </row>
    <row r="625" spans="1:10" x14ac:dyDescent="0.25">
      <c r="A625" t="s">
        <v>163</v>
      </c>
      <c r="B625" t="s">
        <v>6</v>
      </c>
      <c r="D625">
        <v>2026</v>
      </c>
      <c r="E625">
        <v>2029</v>
      </c>
      <c r="F625">
        <v>0.99</v>
      </c>
      <c r="G625">
        <v>6212.1774539999997</v>
      </c>
      <c r="H625">
        <v>0</v>
      </c>
      <c r="I625">
        <v>1</v>
      </c>
      <c r="J625" s="2" t="str">
        <f t="shared" si="9"/>
        <v>RF_MS2026</v>
      </c>
    </row>
    <row r="626" spans="1:10" x14ac:dyDescent="0.25">
      <c r="A626" t="s">
        <v>163</v>
      </c>
      <c r="B626" t="s">
        <v>6</v>
      </c>
      <c r="D626">
        <v>2026</v>
      </c>
      <c r="E626">
        <v>2030</v>
      </c>
      <c r="F626">
        <v>0.99</v>
      </c>
      <c r="G626">
        <v>6212.1774539999997</v>
      </c>
      <c r="H626">
        <v>0</v>
      </c>
      <c r="I626">
        <v>1</v>
      </c>
      <c r="J626" s="2" t="str">
        <f t="shared" si="9"/>
        <v>RF_MS2026</v>
      </c>
    </row>
    <row r="627" spans="1:10" x14ac:dyDescent="0.25">
      <c r="A627" t="s">
        <v>163</v>
      </c>
      <c r="B627" t="s">
        <v>6</v>
      </c>
      <c r="D627">
        <v>2026</v>
      </c>
      <c r="E627">
        <v>2031</v>
      </c>
      <c r="F627">
        <v>0.99</v>
      </c>
      <c r="G627">
        <v>6212.1774539999997</v>
      </c>
      <c r="H627">
        <v>0</v>
      </c>
      <c r="I627">
        <v>1</v>
      </c>
      <c r="J627" s="2" t="str">
        <f t="shared" si="9"/>
        <v>RF_MS2026</v>
      </c>
    </row>
    <row r="628" spans="1:10" x14ac:dyDescent="0.25">
      <c r="A628" t="s">
        <v>163</v>
      </c>
      <c r="B628" t="s">
        <v>6</v>
      </c>
      <c r="D628">
        <v>2026</v>
      </c>
      <c r="E628">
        <v>2032</v>
      </c>
      <c r="F628">
        <v>0.99</v>
      </c>
      <c r="G628">
        <v>6212.1774539999997</v>
      </c>
      <c r="H628">
        <v>0</v>
      </c>
      <c r="I628">
        <v>1</v>
      </c>
      <c r="J628" s="2" t="str">
        <f t="shared" si="9"/>
        <v>RF_MS2026</v>
      </c>
    </row>
    <row r="629" spans="1:10" x14ac:dyDescent="0.25">
      <c r="A629" t="s">
        <v>163</v>
      </c>
      <c r="B629" t="s">
        <v>6</v>
      </c>
      <c r="D629">
        <v>2026</v>
      </c>
      <c r="E629">
        <v>2033</v>
      </c>
      <c r="F629">
        <v>0.99</v>
      </c>
      <c r="G629">
        <v>6212.1774539999997</v>
      </c>
      <c r="H629">
        <v>0</v>
      </c>
      <c r="I629">
        <v>1</v>
      </c>
      <c r="J629" s="2" t="str">
        <f t="shared" si="9"/>
        <v>RF_MS2026</v>
      </c>
    </row>
    <row r="630" spans="1:10" x14ac:dyDescent="0.25">
      <c r="A630" t="s">
        <v>163</v>
      </c>
      <c r="B630" t="s">
        <v>6</v>
      </c>
      <c r="D630">
        <v>2026</v>
      </c>
      <c r="E630">
        <v>2034</v>
      </c>
      <c r="F630">
        <v>0.99</v>
      </c>
      <c r="G630">
        <v>6212.1774539999997</v>
      </c>
      <c r="H630">
        <v>0</v>
      </c>
      <c r="I630">
        <v>1</v>
      </c>
      <c r="J630" s="2" t="str">
        <f t="shared" si="9"/>
        <v>RF_MS2026</v>
      </c>
    </row>
    <row r="631" spans="1:10" x14ac:dyDescent="0.25">
      <c r="A631" t="s">
        <v>163</v>
      </c>
      <c r="B631" t="s">
        <v>6</v>
      </c>
      <c r="D631">
        <v>2026</v>
      </c>
      <c r="E631">
        <v>2035</v>
      </c>
      <c r="F631">
        <v>0.99</v>
      </c>
      <c r="G631">
        <v>6212.1774539999997</v>
      </c>
      <c r="H631">
        <v>0</v>
      </c>
      <c r="I631">
        <v>1</v>
      </c>
      <c r="J631" s="2" t="str">
        <f t="shared" si="9"/>
        <v>RF_MS2026</v>
      </c>
    </row>
    <row r="632" spans="1:10" x14ac:dyDescent="0.25">
      <c r="A632" t="s">
        <v>163</v>
      </c>
      <c r="B632" t="s">
        <v>6</v>
      </c>
      <c r="D632">
        <v>2026</v>
      </c>
      <c r="E632">
        <v>2036</v>
      </c>
      <c r="F632">
        <v>0.99</v>
      </c>
      <c r="G632">
        <v>6212.1774539999997</v>
      </c>
      <c r="H632">
        <v>0</v>
      </c>
      <c r="I632">
        <v>1</v>
      </c>
      <c r="J632" s="2" t="str">
        <f t="shared" si="9"/>
        <v>RF_MS2026</v>
      </c>
    </row>
    <row r="633" spans="1:10" x14ac:dyDescent="0.25">
      <c r="A633" t="s">
        <v>163</v>
      </c>
      <c r="B633" t="s">
        <v>6</v>
      </c>
      <c r="D633">
        <v>2026</v>
      </c>
      <c r="E633">
        <v>2037</v>
      </c>
      <c r="F633">
        <v>0.99</v>
      </c>
      <c r="G633">
        <v>6212.1774539999997</v>
      </c>
      <c r="H633">
        <v>0</v>
      </c>
      <c r="I633">
        <v>1</v>
      </c>
      <c r="J633" s="2" t="str">
        <f t="shared" si="9"/>
        <v>RF_MS2026</v>
      </c>
    </row>
    <row r="634" spans="1:10" x14ac:dyDescent="0.25">
      <c r="A634" t="s">
        <v>163</v>
      </c>
      <c r="B634" t="s">
        <v>6</v>
      </c>
      <c r="D634">
        <v>2026</v>
      </c>
      <c r="E634">
        <v>2038</v>
      </c>
      <c r="F634">
        <v>0.99</v>
      </c>
      <c r="G634">
        <v>6212.1774539999997</v>
      </c>
      <c r="H634">
        <v>0</v>
      </c>
      <c r="I634">
        <v>1</v>
      </c>
      <c r="J634" s="2" t="str">
        <f t="shared" si="9"/>
        <v>RF_MS2026</v>
      </c>
    </row>
    <row r="635" spans="1:10" x14ac:dyDescent="0.25">
      <c r="A635" t="s">
        <v>163</v>
      </c>
      <c r="B635" t="s">
        <v>6</v>
      </c>
      <c r="D635">
        <v>2026</v>
      </c>
      <c r="E635">
        <v>2039</v>
      </c>
      <c r="F635">
        <v>0.99</v>
      </c>
      <c r="G635">
        <v>6212.1774539999997</v>
      </c>
      <c r="H635">
        <v>0</v>
      </c>
      <c r="I635">
        <v>1</v>
      </c>
      <c r="J635" s="2" t="str">
        <f t="shared" si="9"/>
        <v>RF_MS2026</v>
      </c>
    </row>
    <row r="636" spans="1:10" x14ac:dyDescent="0.25">
      <c r="A636" t="s">
        <v>163</v>
      </c>
      <c r="B636" t="s">
        <v>6</v>
      </c>
      <c r="D636">
        <v>2026</v>
      </c>
      <c r="E636">
        <v>2040</v>
      </c>
      <c r="F636">
        <v>0.99</v>
      </c>
      <c r="G636">
        <v>6212.1774539999997</v>
      </c>
      <c r="H636">
        <v>0</v>
      </c>
      <c r="I636">
        <v>1</v>
      </c>
      <c r="J636" s="2" t="str">
        <f t="shared" si="9"/>
        <v>RF_MS2026</v>
      </c>
    </row>
    <row r="637" spans="1:10" x14ac:dyDescent="0.25">
      <c r="A637" t="s">
        <v>163</v>
      </c>
      <c r="B637" t="s">
        <v>6</v>
      </c>
      <c r="D637">
        <v>2026</v>
      </c>
      <c r="E637">
        <v>2041</v>
      </c>
      <c r="F637">
        <v>0.99</v>
      </c>
      <c r="G637">
        <v>6212.1774539999997</v>
      </c>
      <c r="H637">
        <v>0</v>
      </c>
      <c r="I637">
        <v>1</v>
      </c>
      <c r="J637" s="2" t="str">
        <f t="shared" si="9"/>
        <v>RF_MS2026</v>
      </c>
    </row>
    <row r="638" spans="1:10" x14ac:dyDescent="0.25">
      <c r="A638" t="s">
        <v>163</v>
      </c>
      <c r="B638" t="s">
        <v>6</v>
      </c>
      <c r="D638">
        <v>2027</v>
      </c>
      <c r="E638">
        <v>2027</v>
      </c>
      <c r="F638">
        <v>0.99</v>
      </c>
      <c r="G638">
        <v>6212.1774539999997</v>
      </c>
      <c r="H638">
        <v>0</v>
      </c>
      <c r="I638">
        <v>1</v>
      </c>
      <c r="J638" s="2" t="str">
        <f t="shared" si="9"/>
        <v>RF_MS2027</v>
      </c>
    </row>
    <row r="639" spans="1:10" x14ac:dyDescent="0.25">
      <c r="A639" t="s">
        <v>163</v>
      </c>
      <c r="B639" t="s">
        <v>6</v>
      </c>
      <c r="D639">
        <v>2027</v>
      </c>
      <c r="E639">
        <v>2028</v>
      </c>
      <c r="F639">
        <v>0.99</v>
      </c>
      <c r="G639">
        <v>6212.1774539999997</v>
      </c>
      <c r="H639">
        <v>0</v>
      </c>
      <c r="I639">
        <v>1</v>
      </c>
      <c r="J639" s="2" t="str">
        <f t="shared" si="9"/>
        <v>RF_MS2027</v>
      </c>
    </row>
    <row r="640" spans="1:10" x14ac:dyDescent="0.25">
      <c r="A640" t="s">
        <v>163</v>
      </c>
      <c r="B640" t="s">
        <v>6</v>
      </c>
      <c r="D640">
        <v>2027</v>
      </c>
      <c r="E640">
        <v>2029</v>
      </c>
      <c r="F640">
        <v>0.99</v>
      </c>
      <c r="G640">
        <v>6212.1774539999997</v>
      </c>
      <c r="H640">
        <v>0</v>
      </c>
      <c r="I640">
        <v>1</v>
      </c>
      <c r="J640" s="2" t="str">
        <f t="shared" si="9"/>
        <v>RF_MS2027</v>
      </c>
    </row>
    <row r="641" spans="1:10" x14ac:dyDescent="0.25">
      <c r="A641" t="s">
        <v>163</v>
      </c>
      <c r="B641" t="s">
        <v>6</v>
      </c>
      <c r="D641">
        <v>2027</v>
      </c>
      <c r="E641">
        <v>2030</v>
      </c>
      <c r="F641">
        <v>0.99</v>
      </c>
      <c r="G641">
        <v>6212.1774539999997</v>
      </c>
      <c r="H641">
        <v>0</v>
      </c>
      <c r="I641">
        <v>1</v>
      </c>
      <c r="J641" s="2" t="str">
        <f t="shared" si="9"/>
        <v>RF_MS2027</v>
      </c>
    </row>
    <row r="642" spans="1:10" x14ac:dyDescent="0.25">
      <c r="A642" t="s">
        <v>163</v>
      </c>
      <c r="B642" t="s">
        <v>6</v>
      </c>
      <c r="D642">
        <v>2027</v>
      </c>
      <c r="E642">
        <v>2031</v>
      </c>
      <c r="F642">
        <v>0.99</v>
      </c>
      <c r="G642">
        <v>6212.1774539999997</v>
      </c>
      <c r="H642">
        <v>0</v>
      </c>
      <c r="I642">
        <v>1</v>
      </c>
      <c r="J642" s="2" t="str">
        <f t="shared" si="9"/>
        <v>RF_MS2027</v>
      </c>
    </row>
    <row r="643" spans="1:10" x14ac:dyDescent="0.25">
      <c r="A643" t="s">
        <v>163</v>
      </c>
      <c r="B643" t="s">
        <v>6</v>
      </c>
      <c r="D643">
        <v>2027</v>
      </c>
      <c r="E643">
        <v>2032</v>
      </c>
      <c r="F643">
        <v>0.99</v>
      </c>
      <c r="G643">
        <v>6212.1774539999997</v>
      </c>
      <c r="H643">
        <v>0</v>
      </c>
      <c r="I643">
        <v>1</v>
      </c>
      <c r="J643" s="2" t="str">
        <f t="shared" ref="J643:J706" si="10">_xlfn.CONCAT(A643,C643,D643)</f>
        <v>RF_MS2027</v>
      </c>
    </row>
    <row r="644" spans="1:10" x14ac:dyDescent="0.25">
      <c r="A644" t="s">
        <v>163</v>
      </c>
      <c r="B644" t="s">
        <v>6</v>
      </c>
      <c r="D644">
        <v>2027</v>
      </c>
      <c r="E644">
        <v>2033</v>
      </c>
      <c r="F644">
        <v>0.99</v>
      </c>
      <c r="G644">
        <v>6212.1774539999997</v>
      </c>
      <c r="H644">
        <v>0</v>
      </c>
      <c r="I644">
        <v>1</v>
      </c>
      <c r="J644" s="2" t="str">
        <f t="shared" si="10"/>
        <v>RF_MS2027</v>
      </c>
    </row>
    <row r="645" spans="1:10" x14ac:dyDescent="0.25">
      <c r="A645" t="s">
        <v>163</v>
      </c>
      <c r="B645" t="s">
        <v>6</v>
      </c>
      <c r="D645">
        <v>2027</v>
      </c>
      <c r="E645">
        <v>2034</v>
      </c>
      <c r="F645">
        <v>0.99</v>
      </c>
      <c r="G645">
        <v>6212.1774539999997</v>
      </c>
      <c r="H645">
        <v>0</v>
      </c>
      <c r="I645">
        <v>1</v>
      </c>
      <c r="J645" s="2" t="str">
        <f t="shared" si="10"/>
        <v>RF_MS2027</v>
      </c>
    </row>
    <row r="646" spans="1:10" x14ac:dyDescent="0.25">
      <c r="A646" t="s">
        <v>163</v>
      </c>
      <c r="B646" t="s">
        <v>6</v>
      </c>
      <c r="D646">
        <v>2027</v>
      </c>
      <c r="E646">
        <v>2035</v>
      </c>
      <c r="F646">
        <v>0.99</v>
      </c>
      <c r="G646">
        <v>6212.1774539999997</v>
      </c>
      <c r="H646">
        <v>0</v>
      </c>
      <c r="I646">
        <v>1</v>
      </c>
      <c r="J646" s="2" t="str">
        <f t="shared" si="10"/>
        <v>RF_MS2027</v>
      </c>
    </row>
    <row r="647" spans="1:10" x14ac:dyDescent="0.25">
      <c r="A647" t="s">
        <v>163</v>
      </c>
      <c r="B647" t="s">
        <v>6</v>
      </c>
      <c r="D647">
        <v>2027</v>
      </c>
      <c r="E647">
        <v>2036</v>
      </c>
      <c r="F647">
        <v>0.99</v>
      </c>
      <c r="G647">
        <v>6212.1774539999997</v>
      </c>
      <c r="H647">
        <v>0</v>
      </c>
      <c r="I647">
        <v>1</v>
      </c>
      <c r="J647" s="2" t="str">
        <f t="shared" si="10"/>
        <v>RF_MS2027</v>
      </c>
    </row>
    <row r="648" spans="1:10" x14ac:dyDescent="0.25">
      <c r="A648" t="s">
        <v>163</v>
      </c>
      <c r="B648" t="s">
        <v>6</v>
      </c>
      <c r="D648">
        <v>2027</v>
      </c>
      <c r="E648">
        <v>2037</v>
      </c>
      <c r="F648">
        <v>0.99</v>
      </c>
      <c r="G648">
        <v>6212.1774539999997</v>
      </c>
      <c r="H648">
        <v>0</v>
      </c>
      <c r="I648">
        <v>1</v>
      </c>
      <c r="J648" s="2" t="str">
        <f t="shared" si="10"/>
        <v>RF_MS2027</v>
      </c>
    </row>
    <row r="649" spans="1:10" x14ac:dyDescent="0.25">
      <c r="A649" t="s">
        <v>163</v>
      </c>
      <c r="B649" t="s">
        <v>6</v>
      </c>
      <c r="D649">
        <v>2027</v>
      </c>
      <c r="E649">
        <v>2038</v>
      </c>
      <c r="F649">
        <v>0.99</v>
      </c>
      <c r="G649">
        <v>6212.1774539999997</v>
      </c>
      <c r="H649">
        <v>0</v>
      </c>
      <c r="I649">
        <v>1</v>
      </c>
      <c r="J649" s="2" t="str">
        <f t="shared" si="10"/>
        <v>RF_MS2027</v>
      </c>
    </row>
    <row r="650" spans="1:10" x14ac:dyDescent="0.25">
      <c r="A650" t="s">
        <v>163</v>
      </c>
      <c r="B650" t="s">
        <v>6</v>
      </c>
      <c r="D650">
        <v>2027</v>
      </c>
      <c r="E650">
        <v>2039</v>
      </c>
      <c r="F650">
        <v>0.99</v>
      </c>
      <c r="G650">
        <v>6212.1774539999997</v>
      </c>
      <c r="H650">
        <v>0</v>
      </c>
      <c r="I650">
        <v>1</v>
      </c>
      <c r="J650" s="2" t="str">
        <f t="shared" si="10"/>
        <v>RF_MS2027</v>
      </c>
    </row>
    <row r="651" spans="1:10" x14ac:dyDescent="0.25">
      <c r="A651" t="s">
        <v>163</v>
      </c>
      <c r="B651" t="s">
        <v>6</v>
      </c>
      <c r="D651">
        <v>2027</v>
      </c>
      <c r="E651">
        <v>2040</v>
      </c>
      <c r="F651">
        <v>0.99</v>
      </c>
      <c r="G651">
        <v>6212.1774539999997</v>
      </c>
      <c r="H651">
        <v>0</v>
      </c>
      <c r="I651">
        <v>1</v>
      </c>
      <c r="J651" s="2" t="str">
        <f t="shared" si="10"/>
        <v>RF_MS2027</v>
      </c>
    </row>
    <row r="652" spans="1:10" x14ac:dyDescent="0.25">
      <c r="A652" t="s">
        <v>163</v>
      </c>
      <c r="B652" t="s">
        <v>6</v>
      </c>
      <c r="D652">
        <v>2027</v>
      </c>
      <c r="E652">
        <v>2041</v>
      </c>
      <c r="F652">
        <v>0.99</v>
      </c>
      <c r="G652">
        <v>6212.1774539999997</v>
      </c>
      <c r="H652">
        <v>0</v>
      </c>
      <c r="I652">
        <v>1</v>
      </c>
      <c r="J652" s="2" t="str">
        <f t="shared" si="10"/>
        <v>RF_MS2027</v>
      </c>
    </row>
    <row r="653" spans="1:10" x14ac:dyDescent="0.25">
      <c r="A653" t="s">
        <v>163</v>
      </c>
      <c r="B653" t="s">
        <v>6</v>
      </c>
      <c r="D653">
        <v>2028</v>
      </c>
      <c r="E653">
        <v>2028</v>
      </c>
      <c r="F653">
        <v>0.99</v>
      </c>
      <c r="G653">
        <v>6212.1774539999997</v>
      </c>
      <c r="H653">
        <v>0</v>
      </c>
      <c r="I653">
        <v>1</v>
      </c>
      <c r="J653" s="2" t="str">
        <f t="shared" si="10"/>
        <v>RF_MS2028</v>
      </c>
    </row>
    <row r="654" spans="1:10" x14ac:dyDescent="0.25">
      <c r="A654" t="s">
        <v>163</v>
      </c>
      <c r="B654" t="s">
        <v>6</v>
      </c>
      <c r="D654">
        <v>2028</v>
      </c>
      <c r="E654">
        <v>2029</v>
      </c>
      <c r="F654">
        <v>0.99</v>
      </c>
      <c r="G654">
        <v>6212.1774539999997</v>
      </c>
      <c r="H654">
        <v>0</v>
      </c>
      <c r="I654">
        <v>1</v>
      </c>
      <c r="J654" s="2" t="str">
        <f t="shared" si="10"/>
        <v>RF_MS2028</v>
      </c>
    </row>
    <row r="655" spans="1:10" x14ac:dyDescent="0.25">
      <c r="A655" t="s">
        <v>163</v>
      </c>
      <c r="B655" t="s">
        <v>6</v>
      </c>
      <c r="D655">
        <v>2028</v>
      </c>
      <c r="E655">
        <v>2030</v>
      </c>
      <c r="F655">
        <v>0.99</v>
      </c>
      <c r="G655">
        <v>6212.1774539999997</v>
      </c>
      <c r="H655">
        <v>0</v>
      </c>
      <c r="I655">
        <v>1</v>
      </c>
      <c r="J655" s="2" t="str">
        <f t="shared" si="10"/>
        <v>RF_MS2028</v>
      </c>
    </row>
    <row r="656" spans="1:10" x14ac:dyDescent="0.25">
      <c r="A656" t="s">
        <v>163</v>
      </c>
      <c r="B656" t="s">
        <v>6</v>
      </c>
      <c r="D656">
        <v>2028</v>
      </c>
      <c r="E656">
        <v>2031</v>
      </c>
      <c r="F656">
        <v>0.99</v>
      </c>
      <c r="G656">
        <v>6212.1774539999997</v>
      </c>
      <c r="H656">
        <v>0</v>
      </c>
      <c r="I656">
        <v>1</v>
      </c>
      <c r="J656" s="2" t="str">
        <f t="shared" si="10"/>
        <v>RF_MS2028</v>
      </c>
    </row>
    <row r="657" spans="1:10" x14ac:dyDescent="0.25">
      <c r="A657" t="s">
        <v>163</v>
      </c>
      <c r="B657" t="s">
        <v>6</v>
      </c>
      <c r="D657">
        <v>2028</v>
      </c>
      <c r="E657">
        <v>2032</v>
      </c>
      <c r="F657">
        <v>0.99</v>
      </c>
      <c r="G657">
        <v>6212.1774539999997</v>
      </c>
      <c r="H657">
        <v>0</v>
      </c>
      <c r="I657">
        <v>1</v>
      </c>
      <c r="J657" s="2" t="str">
        <f t="shared" si="10"/>
        <v>RF_MS2028</v>
      </c>
    </row>
    <row r="658" spans="1:10" x14ac:dyDescent="0.25">
      <c r="A658" t="s">
        <v>163</v>
      </c>
      <c r="B658" t="s">
        <v>6</v>
      </c>
      <c r="D658">
        <v>2028</v>
      </c>
      <c r="E658">
        <v>2033</v>
      </c>
      <c r="F658">
        <v>0.99</v>
      </c>
      <c r="G658">
        <v>6212.1774539999997</v>
      </c>
      <c r="H658">
        <v>0</v>
      </c>
      <c r="I658">
        <v>1</v>
      </c>
      <c r="J658" s="2" t="str">
        <f t="shared" si="10"/>
        <v>RF_MS2028</v>
      </c>
    </row>
    <row r="659" spans="1:10" x14ac:dyDescent="0.25">
      <c r="A659" t="s">
        <v>163</v>
      </c>
      <c r="B659" t="s">
        <v>6</v>
      </c>
      <c r="D659">
        <v>2028</v>
      </c>
      <c r="E659">
        <v>2034</v>
      </c>
      <c r="F659">
        <v>0.99</v>
      </c>
      <c r="G659">
        <v>6212.1774539999997</v>
      </c>
      <c r="H659">
        <v>0</v>
      </c>
      <c r="I659">
        <v>1</v>
      </c>
      <c r="J659" s="2" t="str">
        <f t="shared" si="10"/>
        <v>RF_MS2028</v>
      </c>
    </row>
    <row r="660" spans="1:10" x14ac:dyDescent="0.25">
      <c r="A660" t="s">
        <v>163</v>
      </c>
      <c r="B660" t="s">
        <v>6</v>
      </c>
      <c r="D660">
        <v>2028</v>
      </c>
      <c r="E660">
        <v>2035</v>
      </c>
      <c r="F660">
        <v>0.99</v>
      </c>
      <c r="G660">
        <v>6212.1774539999997</v>
      </c>
      <c r="H660">
        <v>0</v>
      </c>
      <c r="I660">
        <v>1</v>
      </c>
      <c r="J660" s="2" t="str">
        <f t="shared" si="10"/>
        <v>RF_MS2028</v>
      </c>
    </row>
    <row r="661" spans="1:10" x14ac:dyDescent="0.25">
      <c r="A661" t="s">
        <v>163</v>
      </c>
      <c r="B661" t="s">
        <v>6</v>
      </c>
      <c r="D661">
        <v>2028</v>
      </c>
      <c r="E661">
        <v>2036</v>
      </c>
      <c r="F661">
        <v>0.99</v>
      </c>
      <c r="G661">
        <v>6212.1774539999997</v>
      </c>
      <c r="H661">
        <v>0</v>
      </c>
      <c r="I661">
        <v>1</v>
      </c>
      <c r="J661" s="2" t="str">
        <f t="shared" si="10"/>
        <v>RF_MS2028</v>
      </c>
    </row>
    <row r="662" spans="1:10" x14ac:dyDescent="0.25">
      <c r="A662" t="s">
        <v>163</v>
      </c>
      <c r="B662" t="s">
        <v>6</v>
      </c>
      <c r="D662">
        <v>2028</v>
      </c>
      <c r="E662">
        <v>2037</v>
      </c>
      <c r="F662">
        <v>0.99</v>
      </c>
      <c r="G662">
        <v>6212.1774539999997</v>
      </c>
      <c r="H662">
        <v>0</v>
      </c>
      <c r="I662">
        <v>1</v>
      </c>
      <c r="J662" s="2" t="str">
        <f t="shared" si="10"/>
        <v>RF_MS2028</v>
      </c>
    </row>
    <row r="663" spans="1:10" x14ac:dyDescent="0.25">
      <c r="A663" t="s">
        <v>163</v>
      </c>
      <c r="B663" t="s">
        <v>6</v>
      </c>
      <c r="D663">
        <v>2028</v>
      </c>
      <c r="E663">
        <v>2038</v>
      </c>
      <c r="F663">
        <v>0.99</v>
      </c>
      <c r="G663">
        <v>6212.1774539999997</v>
      </c>
      <c r="H663">
        <v>0</v>
      </c>
      <c r="I663">
        <v>1</v>
      </c>
      <c r="J663" s="2" t="str">
        <f t="shared" si="10"/>
        <v>RF_MS2028</v>
      </c>
    </row>
    <row r="664" spans="1:10" x14ac:dyDescent="0.25">
      <c r="A664" t="s">
        <v>163</v>
      </c>
      <c r="B664" t="s">
        <v>6</v>
      </c>
      <c r="D664">
        <v>2028</v>
      </c>
      <c r="E664">
        <v>2039</v>
      </c>
      <c r="F664">
        <v>0.99</v>
      </c>
      <c r="G664">
        <v>6212.1774539999997</v>
      </c>
      <c r="H664">
        <v>0</v>
      </c>
      <c r="I664">
        <v>1</v>
      </c>
      <c r="J664" s="2" t="str">
        <f t="shared" si="10"/>
        <v>RF_MS2028</v>
      </c>
    </row>
    <row r="665" spans="1:10" x14ac:dyDescent="0.25">
      <c r="A665" t="s">
        <v>163</v>
      </c>
      <c r="B665" t="s">
        <v>6</v>
      </c>
      <c r="D665">
        <v>2028</v>
      </c>
      <c r="E665">
        <v>2040</v>
      </c>
      <c r="F665">
        <v>0.99</v>
      </c>
      <c r="G665">
        <v>6212.1774539999997</v>
      </c>
      <c r="H665">
        <v>0</v>
      </c>
      <c r="I665">
        <v>1</v>
      </c>
      <c r="J665" s="2" t="str">
        <f t="shared" si="10"/>
        <v>RF_MS2028</v>
      </c>
    </row>
    <row r="666" spans="1:10" x14ac:dyDescent="0.25">
      <c r="A666" t="s">
        <v>163</v>
      </c>
      <c r="B666" t="s">
        <v>6</v>
      </c>
      <c r="D666">
        <v>2028</v>
      </c>
      <c r="E666">
        <v>2041</v>
      </c>
      <c r="F666">
        <v>0.99</v>
      </c>
      <c r="G666">
        <v>6212.1774539999997</v>
      </c>
      <c r="H666">
        <v>0</v>
      </c>
      <c r="I666">
        <v>1</v>
      </c>
      <c r="J666" s="2" t="str">
        <f t="shared" si="10"/>
        <v>RF_MS2028</v>
      </c>
    </row>
    <row r="667" spans="1:10" x14ac:dyDescent="0.25">
      <c r="A667" t="s">
        <v>163</v>
      </c>
      <c r="B667" t="s">
        <v>6</v>
      </c>
      <c r="D667">
        <v>2029</v>
      </c>
      <c r="E667">
        <v>2029</v>
      </c>
      <c r="F667">
        <v>0.99</v>
      </c>
      <c r="G667">
        <v>6212.1774539999997</v>
      </c>
      <c r="H667">
        <v>0</v>
      </c>
      <c r="I667">
        <v>1</v>
      </c>
      <c r="J667" s="2" t="str">
        <f t="shared" si="10"/>
        <v>RF_MS2029</v>
      </c>
    </row>
    <row r="668" spans="1:10" x14ac:dyDescent="0.25">
      <c r="A668" t="s">
        <v>163</v>
      </c>
      <c r="B668" t="s">
        <v>6</v>
      </c>
      <c r="D668">
        <v>2029</v>
      </c>
      <c r="E668">
        <v>2030</v>
      </c>
      <c r="F668">
        <v>0.99</v>
      </c>
      <c r="G668">
        <v>6212.1774539999997</v>
      </c>
      <c r="H668">
        <v>0</v>
      </c>
      <c r="I668">
        <v>1</v>
      </c>
      <c r="J668" s="2" t="str">
        <f t="shared" si="10"/>
        <v>RF_MS2029</v>
      </c>
    </row>
    <row r="669" spans="1:10" x14ac:dyDescent="0.25">
      <c r="A669" t="s">
        <v>163</v>
      </c>
      <c r="B669" t="s">
        <v>6</v>
      </c>
      <c r="D669">
        <v>2029</v>
      </c>
      <c r="E669">
        <v>2031</v>
      </c>
      <c r="F669">
        <v>0.99</v>
      </c>
      <c r="G669">
        <v>6212.1774539999997</v>
      </c>
      <c r="H669">
        <v>0</v>
      </c>
      <c r="I669">
        <v>1</v>
      </c>
      <c r="J669" s="2" t="str">
        <f t="shared" si="10"/>
        <v>RF_MS2029</v>
      </c>
    </row>
    <row r="670" spans="1:10" x14ac:dyDescent="0.25">
      <c r="A670" t="s">
        <v>163</v>
      </c>
      <c r="B670" t="s">
        <v>6</v>
      </c>
      <c r="D670">
        <v>2029</v>
      </c>
      <c r="E670">
        <v>2032</v>
      </c>
      <c r="F670">
        <v>0.99</v>
      </c>
      <c r="G670">
        <v>6212.1774539999997</v>
      </c>
      <c r="H670">
        <v>0</v>
      </c>
      <c r="I670">
        <v>1</v>
      </c>
      <c r="J670" s="2" t="str">
        <f t="shared" si="10"/>
        <v>RF_MS2029</v>
      </c>
    </row>
    <row r="671" spans="1:10" x14ac:dyDescent="0.25">
      <c r="A671" t="s">
        <v>163</v>
      </c>
      <c r="B671" t="s">
        <v>6</v>
      </c>
      <c r="D671">
        <v>2029</v>
      </c>
      <c r="E671">
        <v>2033</v>
      </c>
      <c r="F671">
        <v>0.99</v>
      </c>
      <c r="G671">
        <v>6212.1774539999997</v>
      </c>
      <c r="H671">
        <v>0</v>
      </c>
      <c r="I671">
        <v>1</v>
      </c>
      <c r="J671" s="2" t="str">
        <f t="shared" si="10"/>
        <v>RF_MS2029</v>
      </c>
    </row>
    <row r="672" spans="1:10" x14ac:dyDescent="0.25">
      <c r="A672" t="s">
        <v>163</v>
      </c>
      <c r="B672" t="s">
        <v>6</v>
      </c>
      <c r="D672">
        <v>2029</v>
      </c>
      <c r="E672">
        <v>2034</v>
      </c>
      <c r="F672">
        <v>0.99</v>
      </c>
      <c r="G672">
        <v>6212.1774539999997</v>
      </c>
      <c r="H672">
        <v>0</v>
      </c>
      <c r="I672">
        <v>1</v>
      </c>
      <c r="J672" s="2" t="str">
        <f t="shared" si="10"/>
        <v>RF_MS2029</v>
      </c>
    </row>
    <row r="673" spans="1:10" x14ac:dyDescent="0.25">
      <c r="A673" t="s">
        <v>163</v>
      </c>
      <c r="B673" t="s">
        <v>6</v>
      </c>
      <c r="D673">
        <v>2029</v>
      </c>
      <c r="E673">
        <v>2035</v>
      </c>
      <c r="F673">
        <v>0.99</v>
      </c>
      <c r="G673">
        <v>6212.1774539999997</v>
      </c>
      <c r="H673">
        <v>0</v>
      </c>
      <c r="I673">
        <v>1</v>
      </c>
      <c r="J673" s="2" t="str">
        <f t="shared" si="10"/>
        <v>RF_MS2029</v>
      </c>
    </row>
    <row r="674" spans="1:10" x14ac:dyDescent="0.25">
      <c r="A674" t="s">
        <v>163</v>
      </c>
      <c r="B674" t="s">
        <v>6</v>
      </c>
      <c r="D674">
        <v>2029</v>
      </c>
      <c r="E674">
        <v>2036</v>
      </c>
      <c r="F674">
        <v>0.99</v>
      </c>
      <c r="G674">
        <v>6212.1774539999997</v>
      </c>
      <c r="H674">
        <v>0</v>
      </c>
      <c r="I674">
        <v>1</v>
      </c>
      <c r="J674" s="2" t="str">
        <f t="shared" si="10"/>
        <v>RF_MS2029</v>
      </c>
    </row>
    <row r="675" spans="1:10" x14ac:dyDescent="0.25">
      <c r="A675" t="s">
        <v>163</v>
      </c>
      <c r="B675" t="s">
        <v>6</v>
      </c>
      <c r="D675">
        <v>2029</v>
      </c>
      <c r="E675">
        <v>2037</v>
      </c>
      <c r="F675">
        <v>0.99</v>
      </c>
      <c r="G675">
        <v>6212.1774539999997</v>
      </c>
      <c r="H675">
        <v>0</v>
      </c>
      <c r="I675">
        <v>1</v>
      </c>
      <c r="J675" s="2" t="str">
        <f t="shared" si="10"/>
        <v>RF_MS2029</v>
      </c>
    </row>
    <row r="676" spans="1:10" x14ac:dyDescent="0.25">
      <c r="A676" t="s">
        <v>163</v>
      </c>
      <c r="B676" t="s">
        <v>6</v>
      </c>
      <c r="D676">
        <v>2029</v>
      </c>
      <c r="E676">
        <v>2038</v>
      </c>
      <c r="F676">
        <v>0.99</v>
      </c>
      <c r="G676">
        <v>6212.1774539999997</v>
      </c>
      <c r="H676">
        <v>0</v>
      </c>
      <c r="I676">
        <v>1</v>
      </c>
      <c r="J676" s="2" t="str">
        <f t="shared" si="10"/>
        <v>RF_MS2029</v>
      </c>
    </row>
    <row r="677" spans="1:10" x14ac:dyDescent="0.25">
      <c r="A677" t="s">
        <v>163</v>
      </c>
      <c r="B677" t="s">
        <v>6</v>
      </c>
      <c r="D677">
        <v>2029</v>
      </c>
      <c r="E677">
        <v>2039</v>
      </c>
      <c r="F677">
        <v>0.99</v>
      </c>
      <c r="G677">
        <v>6212.1774539999997</v>
      </c>
      <c r="H677">
        <v>0</v>
      </c>
      <c r="I677">
        <v>1</v>
      </c>
      <c r="J677" s="2" t="str">
        <f t="shared" si="10"/>
        <v>RF_MS2029</v>
      </c>
    </row>
    <row r="678" spans="1:10" x14ac:dyDescent="0.25">
      <c r="A678" t="s">
        <v>163</v>
      </c>
      <c r="B678" t="s">
        <v>6</v>
      </c>
      <c r="D678">
        <v>2029</v>
      </c>
      <c r="E678">
        <v>2040</v>
      </c>
      <c r="F678">
        <v>0.99</v>
      </c>
      <c r="G678">
        <v>6212.1774539999997</v>
      </c>
      <c r="H678">
        <v>0</v>
      </c>
      <c r="I678">
        <v>1</v>
      </c>
      <c r="J678" s="2" t="str">
        <f t="shared" si="10"/>
        <v>RF_MS2029</v>
      </c>
    </row>
    <row r="679" spans="1:10" x14ac:dyDescent="0.25">
      <c r="A679" t="s">
        <v>163</v>
      </c>
      <c r="B679" t="s">
        <v>6</v>
      </c>
      <c r="D679">
        <v>2029</v>
      </c>
      <c r="E679">
        <v>2041</v>
      </c>
      <c r="F679">
        <v>0.99</v>
      </c>
      <c r="G679">
        <v>6212.1774539999997</v>
      </c>
      <c r="H679">
        <v>0</v>
      </c>
      <c r="I679">
        <v>1</v>
      </c>
      <c r="J679" s="2" t="str">
        <f t="shared" si="10"/>
        <v>RF_MS2029</v>
      </c>
    </row>
    <row r="680" spans="1:10" x14ac:dyDescent="0.25">
      <c r="A680" t="s">
        <v>163</v>
      </c>
      <c r="B680" t="s">
        <v>6</v>
      </c>
      <c r="D680">
        <v>2030</v>
      </c>
      <c r="E680">
        <v>2030</v>
      </c>
      <c r="F680">
        <v>0.99</v>
      </c>
      <c r="G680">
        <v>6212.1774539999997</v>
      </c>
      <c r="H680">
        <v>0</v>
      </c>
      <c r="I680">
        <v>1</v>
      </c>
      <c r="J680" s="2" t="str">
        <f t="shared" si="10"/>
        <v>RF_MS2030</v>
      </c>
    </row>
    <row r="681" spans="1:10" x14ac:dyDescent="0.25">
      <c r="A681" t="s">
        <v>163</v>
      </c>
      <c r="B681" t="s">
        <v>6</v>
      </c>
      <c r="D681">
        <v>2030</v>
      </c>
      <c r="E681">
        <v>2031</v>
      </c>
      <c r="F681">
        <v>0.99</v>
      </c>
      <c r="G681">
        <v>6212.1774539999997</v>
      </c>
      <c r="H681">
        <v>0</v>
      </c>
      <c r="I681">
        <v>1</v>
      </c>
      <c r="J681" s="2" t="str">
        <f t="shared" si="10"/>
        <v>RF_MS2030</v>
      </c>
    </row>
    <row r="682" spans="1:10" x14ac:dyDescent="0.25">
      <c r="A682" t="s">
        <v>163</v>
      </c>
      <c r="B682" t="s">
        <v>6</v>
      </c>
      <c r="D682">
        <v>2030</v>
      </c>
      <c r="E682">
        <v>2032</v>
      </c>
      <c r="F682">
        <v>0.99</v>
      </c>
      <c r="G682">
        <v>6212.1774539999997</v>
      </c>
      <c r="H682">
        <v>0</v>
      </c>
      <c r="I682">
        <v>1</v>
      </c>
      <c r="J682" s="2" t="str">
        <f t="shared" si="10"/>
        <v>RF_MS2030</v>
      </c>
    </row>
    <row r="683" spans="1:10" x14ac:dyDescent="0.25">
      <c r="A683" t="s">
        <v>163</v>
      </c>
      <c r="B683" t="s">
        <v>6</v>
      </c>
      <c r="D683">
        <v>2030</v>
      </c>
      <c r="E683">
        <v>2033</v>
      </c>
      <c r="F683">
        <v>0.99</v>
      </c>
      <c r="G683">
        <v>6212.1774539999997</v>
      </c>
      <c r="H683">
        <v>0</v>
      </c>
      <c r="I683">
        <v>1</v>
      </c>
      <c r="J683" s="2" t="str">
        <f t="shared" si="10"/>
        <v>RF_MS2030</v>
      </c>
    </row>
    <row r="684" spans="1:10" x14ac:dyDescent="0.25">
      <c r="A684" t="s">
        <v>163</v>
      </c>
      <c r="B684" t="s">
        <v>6</v>
      </c>
      <c r="D684">
        <v>2030</v>
      </c>
      <c r="E684">
        <v>2034</v>
      </c>
      <c r="F684">
        <v>0.99</v>
      </c>
      <c r="G684">
        <v>6212.1774539999997</v>
      </c>
      <c r="H684">
        <v>0</v>
      </c>
      <c r="I684">
        <v>1</v>
      </c>
      <c r="J684" s="2" t="str">
        <f t="shared" si="10"/>
        <v>RF_MS2030</v>
      </c>
    </row>
    <row r="685" spans="1:10" x14ac:dyDescent="0.25">
      <c r="A685" t="s">
        <v>163</v>
      </c>
      <c r="B685" t="s">
        <v>6</v>
      </c>
      <c r="D685">
        <v>2030</v>
      </c>
      <c r="E685">
        <v>2035</v>
      </c>
      <c r="F685">
        <v>0.99</v>
      </c>
      <c r="G685">
        <v>6212.1774539999997</v>
      </c>
      <c r="H685">
        <v>0</v>
      </c>
      <c r="I685">
        <v>1</v>
      </c>
      <c r="J685" s="2" t="str">
        <f t="shared" si="10"/>
        <v>RF_MS2030</v>
      </c>
    </row>
    <row r="686" spans="1:10" x14ac:dyDescent="0.25">
      <c r="A686" t="s">
        <v>163</v>
      </c>
      <c r="B686" t="s">
        <v>6</v>
      </c>
      <c r="D686">
        <v>2030</v>
      </c>
      <c r="E686">
        <v>2036</v>
      </c>
      <c r="F686">
        <v>0.99</v>
      </c>
      <c r="G686">
        <v>6212.1774539999997</v>
      </c>
      <c r="H686">
        <v>0</v>
      </c>
      <c r="I686">
        <v>1</v>
      </c>
      <c r="J686" s="2" t="str">
        <f t="shared" si="10"/>
        <v>RF_MS2030</v>
      </c>
    </row>
    <row r="687" spans="1:10" x14ac:dyDescent="0.25">
      <c r="A687" t="s">
        <v>163</v>
      </c>
      <c r="B687" t="s">
        <v>6</v>
      </c>
      <c r="D687">
        <v>2030</v>
      </c>
      <c r="E687">
        <v>2037</v>
      </c>
      <c r="F687">
        <v>0.99</v>
      </c>
      <c r="G687">
        <v>6212.1774539999997</v>
      </c>
      <c r="H687">
        <v>0</v>
      </c>
      <c r="I687">
        <v>1</v>
      </c>
      <c r="J687" s="2" t="str">
        <f t="shared" si="10"/>
        <v>RF_MS2030</v>
      </c>
    </row>
    <row r="688" spans="1:10" x14ac:dyDescent="0.25">
      <c r="A688" t="s">
        <v>163</v>
      </c>
      <c r="B688" t="s">
        <v>6</v>
      </c>
      <c r="D688">
        <v>2030</v>
      </c>
      <c r="E688">
        <v>2038</v>
      </c>
      <c r="F688">
        <v>0.99</v>
      </c>
      <c r="G688">
        <v>6212.1774539999997</v>
      </c>
      <c r="H688">
        <v>0</v>
      </c>
      <c r="I688">
        <v>1</v>
      </c>
      <c r="J688" s="2" t="str">
        <f t="shared" si="10"/>
        <v>RF_MS2030</v>
      </c>
    </row>
    <row r="689" spans="1:10" x14ac:dyDescent="0.25">
      <c r="A689" t="s">
        <v>163</v>
      </c>
      <c r="B689" t="s">
        <v>6</v>
      </c>
      <c r="D689">
        <v>2030</v>
      </c>
      <c r="E689">
        <v>2039</v>
      </c>
      <c r="F689">
        <v>0.99</v>
      </c>
      <c r="G689">
        <v>6212.1774539999997</v>
      </c>
      <c r="H689">
        <v>0</v>
      </c>
      <c r="I689">
        <v>1</v>
      </c>
      <c r="J689" s="2" t="str">
        <f t="shared" si="10"/>
        <v>RF_MS2030</v>
      </c>
    </row>
    <row r="690" spans="1:10" x14ac:dyDescent="0.25">
      <c r="A690" t="s">
        <v>163</v>
      </c>
      <c r="B690" t="s">
        <v>6</v>
      </c>
      <c r="D690">
        <v>2030</v>
      </c>
      <c r="E690">
        <v>2040</v>
      </c>
      <c r="F690">
        <v>0.99</v>
      </c>
      <c r="G690">
        <v>6212.1774539999997</v>
      </c>
      <c r="H690">
        <v>0</v>
      </c>
      <c r="I690">
        <v>1</v>
      </c>
      <c r="J690" s="2" t="str">
        <f t="shared" si="10"/>
        <v>RF_MS2030</v>
      </c>
    </row>
    <row r="691" spans="1:10" x14ac:dyDescent="0.25">
      <c r="A691" t="s">
        <v>163</v>
      </c>
      <c r="B691" t="s">
        <v>6</v>
      </c>
      <c r="D691">
        <v>2030</v>
      </c>
      <c r="E691">
        <v>2041</v>
      </c>
      <c r="F691">
        <v>0.99</v>
      </c>
      <c r="G691">
        <v>6212.1774539999997</v>
      </c>
      <c r="H691">
        <v>0</v>
      </c>
      <c r="I691">
        <v>1</v>
      </c>
      <c r="J691" s="2" t="str">
        <f t="shared" si="10"/>
        <v>RF_MS2030</v>
      </c>
    </row>
    <row r="692" spans="1:10" x14ac:dyDescent="0.25">
      <c r="A692" t="s">
        <v>163</v>
      </c>
      <c r="B692" t="s">
        <v>6</v>
      </c>
      <c r="D692">
        <v>2031</v>
      </c>
      <c r="E692">
        <v>2031</v>
      </c>
      <c r="F692">
        <v>0.99</v>
      </c>
      <c r="G692">
        <v>6212.1774539999997</v>
      </c>
      <c r="H692">
        <v>0</v>
      </c>
      <c r="I692">
        <v>1</v>
      </c>
      <c r="J692" s="2" t="str">
        <f t="shared" si="10"/>
        <v>RF_MS2031</v>
      </c>
    </row>
    <row r="693" spans="1:10" x14ac:dyDescent="0.25">
      <c r="A693" t="s">
        <v>163</v>
      </c>
      <c r="B693" t="s">
        <v>6</v>
      </c>
      <c r="D693">
        <v>2031</v>
      </c>
      <c r="E693">
        <v>2032</v>
      </c>
      <c r="F693">
        <v>0.99</v>
      </c>
      <c r="G693">
        <v>6212.1774539999997</v>
      </c>
      <c r="H693">
        <v>0</v>
      </c>
      <c r="I693">
        <v>1</v>
      </c>
      <c r="J693" s="2" t="str">
        <f t="shared" si="10"/>
        <v>RF_MS2031</v>
      </c>
    </row>
    <row r="694" spans="1:10" x14ac:dyDescent="0.25">
      <c r="A694" t="s">
        <v>163</v>
      </c>
      <c r="B694" t="s">
        <v>6</v>
      </c>
      <c r="D694">
        <v>2031</v>
      </c>
      <c r="E694">
        <v>2033</v>
      </c>
      <c r="F694">
        <v>0.99</v>
      </c>
      <c r="G694">
        <v>6212.1774539999997</v>
      </c>
      <c r="H694">
        <v>0</v>
      </c>
      <c r="I694">
        <v>1</v>
      </c>
      <c r="J694" s="2" t="str">
        <f t="shared" si="10"/>
        <v>RF_MS2031</v>
      </c>
    </row>
    <row r="695" spans="1:10" x14ac:dyDescent="0.25">
      <c r="A695" t="s">
        <v>163</v>
      </c>
      <c r="B695" t="s">
        <v>6</v>
      </c>
      <c r="D695">
        <v>2031</v>
      </c>
      <c r="E695">
        <v>2034</v>
      </c>
      <c r="F695">
        <v>0.99</v>
      </c>
      <c r="G695">
        <v>6212.1774539999997</v>
      </c>
      <c r="H695">
        <v>0</v>
      </c>
      <c r="I695">
        <v>1</v>
      </c>
      <c r="J695" s="2" t="str">
        <f t="shared" si="10"/>
        <v>RF_MS2031</v>
      </c>
    </row>
    <row r="696" spans="1:10" x14ac:dyDescent="0.25">
      <c r="A696" t="s">
        <v>163</v>
      </c>
      <c r="B696" t="s">
        <v>6</v>
      </c>
      <c r="D696">
        <v>2031</v>
      </c>
      <c r="E696">
        <v>2035</v>
      </c>
      <c r="F696">
        <v>0.99</v>
      </c>
      <c r="G696">
        <v>6212.1774539999997</v>
      </c>
      <c r="H696">
        <v>0</v>
      </c>
      <c r="I696">
        <v>1</v>
      </c>
      <c r="J696" s="2" t="str">
        <f t="shared" si="10"/>
        <v>RF_MS2031</v>
      </c>
    </row>
    <row r="697" spans="1:10" x14ac:dyDescent="0.25">
      <c r="A697" t="s">
        <v>163</v>
      </c>
      <c r="B697" t="s">
        <v>6</v>
      </c>
      <c r="D697">
        <v>2031</v>
      </c>
      <c r="E697">
        <v>2036</v>
      </c>
      <c r="F697">
        <v>0.99</v>
      </c>
      <c r="G697">
        <v>6212.1774539999997</v>
      </c>
      <c r="H697">
        <v>0</v>
      </c>
      <c r="I697">
        <v>1</v>
      </c>
      <c r="J697" s="2" t="str">
        <f t="shared" si="10"/>
        <v>RF_MS2031</v>
      </c>
    </row>
    <row r="698" spans="1:10" x14ac:dyDescent="0.25">
      <c r="A698" t="s">
        <v>163</v>
      </c>
      <c r="B698" t="s">
        <v>6</v>
      </c>
      <c r="D698">
        <v>2031</v>
      </c>
      <c r="E698">
        <v>2037</v>
      </c>
      <c r="F698">
        <v>0.99</v>
      </c>
      <c r="G698">
        <v>6212.1774539999997</v>
      </c>
      <c r="H698">
        <v>0</v>
      </c>
      <c r="I698">
        <v>1</v>
      </c>
      <c r="J698" s="2" t="str">
        <f t="shared" si="10"/>
        <v>RF_MS2031</v>
      </c>
    </row>
    <row r="699" spans="1:10" x14ac:dyDescent="0.25">
      <c r="A699" t="s">
        <v>163</v>
      </c>
      <c r="B699" t="s">
        <v>6</v>
      </c>
      <c r="D699">
        <v>2031</v>
      </c>
      <c r="E699">
        <v>2038</v>
      </c>
      <c r="F699">
        <v>0.99</v>
      </c>
      <c r="G699">
        <v>6212.1774539999997</v>
      </c>
      <c r="H699">
        <v>0</v>
      </c>
      <c r="I699">
        <v>1</v>
      </c>
      <c r="J699" s="2" t="str">
        <f t="shared" si="10"/>
        <v>RF_MS2031</v>
      </c>
    </row>
    <row r="700" spans="1:10" x14ac:dyDescent="0.25">
      <c r="A700" t="s">
        <v>163</v>
      </c>
      <c r="B700" t="s">
        <v>6</v>
      </c>
      <c r="D700">
        <v>2031</v>
      </c>
      <c r="E700">
        <v>2039</v>
      </c>
      <c r="F700">
        <v>0.99</v>
      </c>
      <c r="G700">
        <v>6212.1774539999997</v>
      </c>
      <c r="H700">
        <v>0</v>
      </c>
      <c r="I700">
        <v>1</v>
      </c>
      <c r="J700" s="2" t="str">
        <f t="shared" si="10"/>
        <v>RF_MS2031</v>
      </c>
    </row>
    <row r="701" spans="1:10" x14ac:dyDescent="0.25">
      <c r="A701" t="s">
        <v>163</v>
      </c>
      <c r="B701" t="s">
        <v>6</v>
      </c>
      <c r="D701">
        <v>2031</v>
      </c>
      <c r="E701">
        <v>2040</v>
      </c>
      <c r="F701">
        <v>0.99</v>
      </c>
      <c r="G701">
        <v>6212.1774539999997</v>
      </c>
      <c r="H701">
        <v>0</v>
      </c>
      <c r="I701">
        <v>1</v>
      </c>
      <c r="J701" s="2" t="str">
        <f t="shared" si="10"/>
        <v>RF_MS2031</v>
      </c>
    </row>
    <row r="702" spans="1:10" x14ac:dyDescent="0.25">
      <c r="A702" t="s">
        <v>163</v>
      </c>
      <c r="B702" t="s">
        <v>6</v>
      </c>
      <c r="D702">
        <v>2031</v>
      </c>
      <c r="E702">
        <v>2041</v>
      </c>
      <c r="F702">
        <v>0.99</v>
      </c>
      <c r="G702">
        <v>6212.1774539999997</v>
      </c>
      <c r="H702">
        <v>0</v>
      </c>
      <c r="I702">
        <v>1</v>
      </c>
      <c r="J702" s="2" t="str">
        <f t="shared" si="10"/>
        <v>RF_MS2031</v>
      </c>
    </row>
    <row r="703" spans="1:10" x14ac:dyDescent="0.25">
      <c r="A703" t="s">
        <v>163</v>
      </c>
      <c r="B703" t="s">
        <v>6</v>
      </c>
      <c r="D703">
        <v>2032</v>
      </c>
      <c r="E703">
        <v>2032</v>
      </c>
      <c r="F703">
        <v>0.99</v>
      </c>
      <c r="G703">
        <v>6212.1774539999997</v>
      </c>
      <c r="H703">
        <v>0</v>
      </c>
      <c r="I703">
        <v>1</v>
      </c>
      <c r="J703" s="2" t="str">
        <f t="shared" si="10"/>
        <v>RF_MS2032</v>
      </c>
    </row>
    <row r="704" spans="1:10" x14ac:dyDescent="0.25">
      <c r="A704" t="s">
        <v>163</v>
      </c>
      <c r="B704" t="s">
        <v>6</v>
      </c>
      <c r="D704">
        <v>2032</v>
      </c>
      <c r="E704">
        <v>2033</v>
      </c>
      <c r="F704">
        <v>0.99</v>
      </c>
      <c r="G704">
        <v>6212.1774539999997</v>
      </c>
      <c r="H704">
        <v>0</v>
      </c>
      <c r="I704">
        <v>1</v>
      </c>
      <c r="J704" s="2" t="str">
        <f t="shared" si="10"/>
        <v>RF_MS2032</v>
      </c>
    </row>
    <row r="705" spans="1:10" x14ac:dyDescent="0.25">
      <c r="A705" t="s">
        <v>163</v>
      </c>
      <c r="B705" t="s">
        <v>6</v>
      </c>
      <c r="D705">
        <v>2032</v>
      </c>
      <c r="E705">
        <v>2034</v>
      </c>
      <c r="F705">
        <v>0.99</v>
      </c>
      <c r="G705">
        <v>6212.1774539999997</v>
      </c>
      <c r="H705">
        <v>0</v>
      </c>
      <c r="I705">
        <v>1</v>
      </c>
      <c r="J705" s="2" t="str">
        <f t="shared" si="10"/>
        <v>RF_MS2032</v>
      </c>
    </row>
    <row r="706" spans="1:10" x14ac:dyDescent="0.25">
      <c r="A706" t="s">
        <v>163</v>
      </c>
      <c r="B706" t="s">
        <v>6</v>
      </c>
      <c r="D706">
        <v>2032</v>
      </c>
      <c r="E706">
        <v>2035</v>
      </c>
      <c r="F706">
        <v>0.99</v>
      </c>
      <c r="G706">
        <v>6212.1774539999997</v>
      </c>
      <c r="H706">
        <v>0</v>
      </c>
      <c r="I706">
        <v>1</v>
      </c>
      <c r="J706" s="2" t="str">
        <f t="shared" si="10"/>
        <v>RF_MS2032</v>
      </c>
    </row>
    <row r="707" spans="1:10" x14ac:dyDescent="0.25">
      <c r="A707" t="s">
        <v>163</v>
      </c>
      <c r="B707" t="s">
        <v>6</v>
      </c>
      <c r="D707">
        <v>2032</v>
      </c>
      <c r="E707">
        <v>2036</v>
      </c>
      <c r="F707">
        <v>0.99</v>
      </c>
      <c r="G707">
        <v>6212.1774539999997</v>
      </c>
      <c r="H707">
        <v>0</v>
      </c>
      <c r="I707">
        <v>1</v>
      </c>
      <c r="J707" s="2" t="str">
        <f t="shared" ref="J707:J770" si="11">_xlfn.CONCAT(A707,C707,D707)</f>
        <v>RF_MS2032</v>
      </c>
    </row>
    <row r="708" spans="1:10" x14ac:dyDescent="0.25">
      <c r="A708" t="s">
        <v>163</v>
      </c>
      <c r="B708" t="s">
        <v>6</v>
      </c>
      <c r="D708">
        <v>2032</v>
      </c>
      <c r="E708">
        <v>2037</v>
      </c>
      <c r="F708">
        <v>0.99</v>
      </c>
      <c r="G708">
        <v>6212.1774539999997</v>
      </c>
      <c r="H708">
        <v>0</v>
      </c>
      <c r="I708">
        <v>1</v>
      </c>
      <c r="J708" s="2" t="str">
        <f t="shared" si="11"/>
        <v>RF_MS2032</v>
      </c>
    </row>
    <row r="709" spans="1:10" x14ac:dyDescent="0.25">
      <c r="A709" t="s">
        <v>163</v>
      </c>
      <c r="B709" t="s">
        <v>6</v>
      </c>
      <c r="D709">
        <v>2032</v>
      </c>
      <c r="E709">
        <v>2038</v>
      </c>
      <c r="F709">
        <v>0.99</v>
      </c>
      <c r="G709">
        <v>6212.1774539999997</v>
      </c>
      <c r="H709">
        <v>0</v>
      </c>
      <c r="I709">
        <v>1</v>
      </c>
      <c r="J709" s="2" t="str">
        <f t="shared" si="11"/>
        <v>RF_MS2032</v>
      </c>
    </row>
    <row r="710" spans="1:10" x14ac:dyDescent="0.25">
      <c r="A710" t="s">
        <v>163</v>
      </c>
      <c r="B710" t="s">
        <v>6</v>
      </c>
      <c r="D710">
        <v>2032</v>
      </c>
      <c r="E710">
        <v>2039</v>
      </c>
      <c r="F710">
        <v>0.99</v>
      </c>
      <c r="G710">
        <v>6212.1774539999997</v>
      </c>
      <c r="H710">
        <v>0</v>
      </c>
      <c r="I710">
        <v>1</v>
      </c>
      <c r="J710" s="2" t="str">
        <f t="shared" si="11"/>
        <v>RF_MS2032</v>
      </c>
    </row>
    <row r="711" spans="1:10" x14ac:dyDescent="0.25">
      <c r="A711" t="s">
        <v>163</v>
      </c>
      <c r="B711" t="s">
        <v>6</v>
      </c>
      <c r="D711">
        <v>2032</v>
      </c>
      <c r="E711">
        <v>2040</v>
      </c>
      <c r="F711">
        <v>0.99</v>
      </c>
      <c r="G711">
        <v>6212.1774539999997</v>
      </c>
      <c r="H711">
        <v>0</v>
      </c>
      <c r="I711">
        <v>1</v>
      </c>
      <c r="J711" s="2" t="str">
        <f t="shared" si="11"/>
        <v>RF_MS2032</v>
      </c>
    </row>
    <row r="712" spans="1:10" x14ac:dyDescent="0.25">
      <c r="A712" t="s">
        <v>163</v>
      </c>
      <c r="B712" t="s">
        <v>6</v>
      </c>
      <c r="D712">
        <v>2032</v>
      </c>
      <c r="E712">
        <v>2041</v>
      </c>
      <c r="F712">
        <v>0.99</v>
      </c>
      <c r="G712">
        <v>6212.1774539999997</v>
      </c>
      <c r="H712">
        <v>0</v>
      </c>
      <c r="I712">
        <v>1</v>
      </c>
      <c r="J712" s="2" t="str">
        <f t="shared" si="11"/>
        <v>RF_MS2032</v>
      </c>
    </row>
    <row r="713" spans="1:10" x14ac:dyDescent="0.25">
      <c r="A713" t="s">
        <v>163</v>
      </c>
      <c r="B713" t="s">
        <v>6</v>
      </c>
      <c r="D713">
        <v>2033</v>
      </c>
      <c r="E713">
        <v>2033</v>
      </c>
      <c r="F713">
        <v>0.99</v>
      </c>
      <c r="G713">
        <v>6212.1774539999997</v>
      </c>
      <c r="H713">
        <v>0</v>
      </c>
      <c r="I713">
        <v>1</v>
      </c>
      <c r="J713" s="2" t="str">
        <f t="shared" si="11"/>
        <v>RF_MS2033</v>
      </c>
    </row>
    <row r="714" spans="1:10" x14ac:dyDescent="0.25">
      <c r="A714" t="s">
        <v>163</v>
      </c>
      <c r="B714" t="s">
        <v>6</v>
      </c>
      <c r="D714">
        <v>2033</v>
      </c>
      <c r="E714">
        <v>2034</v>
      </c>
      <c r="F714">
        <v>0.99</v>
      </c>
      <c r="G714">
        <v>6212.1774539999997</v>
      </c>
      <c r="H714">
        <v>0</v>
      </c>
      <c r="I714">
        <v>1</v>
      </c>
      <c r="J714" s="2" t="str">
        <f t="shared" si="11"/>
        <v>RF_MS2033</v>
      </c>
    </row>
    <row r="715" spans="1:10" x14ac:dyDescent="0.25">
      <c r="A715" t="s">
        <v>163</v>
      </c>
      <c r="B715" t="s">
        <v>6</v>
      </c>
      <c r="D715">
        <v>2033</v>
      </c>
      <c r="E715">
        <v>2035</v>
      </c>
      <c r="F715">
        <v>0.99</v>
      </c>
      <c r="G715">
        <v>6212.1774539999997</v>
      </c>
      <c r="H715">
        <v>0</v>
      </c>
      <c r="I715">
        <v>1</v>
      </c>
      <c r="J715" s="2" t="str">
        <f t="shared" si="11"/>
        <v>RF_MS2033</v>
      </c>
    </row>
    <row r="716" spans="1:10" x14ac:dyDescent="0.25">
      <c r="A716" t="s">
        <v>163</v>
      </c>
      <c r="B716" t="s">
        <v>6</v>
      </c>
      <c r="D716">
        <v>2033</v>
      </c>
      <c r="E716">
        <v>2036</v>
      </c>
      <c r="F716">
        <v>0.99</v>
      </c>
      <c r="G716">
        <v>6212.1774539999997</v>
      </c>
      <c r="H716">
        <v>0</v>
      </c>
      <c r="I716">
        <v>1</v>
      </c>
      <c r="J716" s="2" t="str">
        <f t="shared" si="11"/>
        <v>RF_MS2033</v>
      </c>
    </row>
    <row r="717" spans="1:10" x14ac:dyDescent="0.25">
      <c r="A717" t="s">
        <v>163</v>
      </c>
      <c r="B717" t="s">
        <v>6</v>
      </c>
      <c r="D717">
        <v>2033</v>
      </c>
      <c r="E717">
        <v>2037</v>
      </c>
      <c r="F717">
        <v>0.99</v>
      </c>
      <c r="G717">
        <v>6212.1774539999997</v>
      </c>
      <c r="H717">
        <v>0</v>
      </c>
      <c r="I717">
        <v>1</v>
      </c>
      <c r="J717" s="2" t="str">
        <f t="shared" si="11"/>
        <v>RF_MS2033</v>
      </c>
    </row>
    <row r="718" spans="1:10" x14ac:dyDescent="0.25">
      <c r="A718" t="s">
        <v>163</v>
      </c>
      <c r="B718" t="s">
        <v>6</v>
      </c>
      <c r="D718">
        <v>2033</v>
      </c>
      <c r="E718">
        <v>2038</v>
      </c>
      <c r="F718">
        <v>0.99</v>
      </c>
      <c r="G718">
        <v>6212.1774539999997</v>
      </c>
      <c r="H718">
        <v>0</v>
      </c>
      <c r="I718">
        <v>1</v>
      </c>
      <c r="J718" s="2" t="str">
        <f t="shared" si="11"/>
        <v>RF_MS2033</v>
      </c>
    </row>
    <row r="719" spans="1:10" x14ac:dyDescent="0.25">
      <c r="A719" t="s">
        <v>163</v>
      </c>
      <c r="B719" t="s">
        <v>6</v>
      </c>
      <c r="D719">
        <v>2033</v>
      </c>
      <c r="E719">
        <v>2039</v>
      </c>
      <c r="F719">
        <v>0.99</v>
      </c>
      <c r="G719">
        <v>6212.1774539999997</v>
      </c>
      <c r="H719">
        <v>0</v>
      </c>
      <c r="I719">
        <v>1</v>
      </c>
      <c r="J719" s="2" t="str">
        <f t="shared" si="11"/>
        <v>RF_MS2033</v>
      </c>
    </row>
    <row r="720" spans="1:10" x14ac:dyDescent="0.25">
      <c r="A720" t="s">
        <v>163</v>
      </c>
      <c r="B720" t="s">
        <v>6</v>
      </c>
      <c r="D720">
        <v>2033</v>
      </c>
      <c r="E720">
        <v>2040</v>
      </c>
      <c r="F720">
        <v>0.99</v>
      </c>
      <c r="G720">
        <v>6212.1774539999997</v>
      </c>
      <c r="H720">
        <v>0</v>
      </c>
      <c r="I720">
        <v>1</v>
      </c>
      <c r="J720" s="2" t="str">
        <f t="shared" si="11"/>
        <v>RF_MS2033</v>
      </c>
    </row>
    <row r="721" spans="1:10" x14ac:dyDescent="0.25">
      <c r="A721" t="s">
        <v>163</v>
      </c>
      <c r="B721" t="s">
        <v>6</v>
      </c>
      <c r="D721">
        <v>2033</v>
      </c>
      <c r="E721">
        <v>2041</v>
      </c>
      <c r="F721">
        <v>0.99</v>
      </c>
      <c r="G721">
        <v>6212.1774539999997</v>
      </c>
      <c r="H721">
        <v>0</v>
      </c>
      <c r="I721">
        <v>1</v>
      </c>
      <c r="J721" s="2" t="str">
        <f t="shared" si="11"/>
        <v>RF_MS2033</v>
      </c>
    </row>
    <row r="722" spans="1:10" x14ac:dyDescent="0.25">
      <c r="A722" t="s">
        <v>163</v>
      </c>
      <c r="B722" t="s">
        <v>6</v>
      </c>
      <c r="D722">
        <v>2034</v>
      </c>
      <c r="E722">
        <v>2034</v>
      </c>
      <c r="F722">
        <v>0.99</v>
      </c>
      <c r="G722">
        <v>6212.1774539999997</v>
      </c>
      <c r="H722">
        <v>0</v>
      </c>
      <c r="I722">
        <v>1</v>
      </c>
      <c r="J722" s="2" t="str">
        <f t="shared" si="11"/>
        <v>RF_MS2034</v>
      </c>
    </row>
    <row r="723" spans="1:10" x14ac:dyDescent="0.25">
      <c r="A723" t="s">
        <v>163</v>
      </c>
      <c r="B723" t="s">
        <v>6</v>
      </c>
      <c r="D723">
        <v>2034</v>
      </c>
      <c r="E723">
        <v>2035</v>
      </c>
      <c r="F723">
        <v>0.99</v>
      </c>
      <c r="G723">
        <v>6212.1774539999997</v>
      </c>
      <c r="H723">
        <v>0</v>
      </c>
      <c r="I723">
        <v>1</v>
      </c>
      <c r="J723" s="2" t="str">
        <f t="shared" si="11"/>
        <v>RF_MS2034</v>
      </c>
    </row>
    <row r="724" spans="1:10" x14ac:dyDescent="0.25">
      <c r="A724" t="s">
        <v>163</v>
      </c>
      <c r="B724" t="s">
        <v>6</v>
      </c>
      <c r="D724">
        <v>2034</v>
      </c>
      <c r="E724">
        <v>2036</v>
      </c>
      <c r="F724">
        <v>0.99</v>
      </c>
      <c r="G724">
        <v>6212.1774539999997</v>
      </c>
      <c r="H724">
        <v>0</v>
      </c>
      <c r="I724">
        <v>1</v>
      </c>
      <c r="J724" s="2" t="str">
        <f t="shared" si="11"/>
        <v>RF_MS2034</v>
      </c>
    </row>
    <row r="725" spans="1:10" x14ac:dyDescent="0.25">
      <c r="A725" t="s">
        <v>163</v>
      </c>
      <c r="B725" t="s">
        <v>6</v>
      </c>
      <c r="D725">
        <v>2034</v>
      </c>
      <c r="E725">
        <v>2037</v>
      </c>
      <c r="F725">
        <v>0.99</v>
      </c>
      <c r="G725">
        <v>6212.1774539999997</v>
      </c>
      <c r="H725">
        <v>0</v>
      </c>
      <c r="I725">
        <v>1</v>
      </c>
      <c r="J725" s="2" t="str">
        <f t="shared" si="11"/>
        <v>RF_MS2034</v>
      </c>
    </row>
    <row r="726" spans="1:10" x14ac:dyDescent="0.25">
      <c r="A726" t="s">
        <v>163</v>
      </c>
      <c r="B726" t="s">
        <v>6</v>
      </c>
      <c r="D726">
        <v>2034</v>
      </c>
      <c r="E726">
        <v>2038</v>
      </c>
      <c r="F726">
        <v>0.99</v>
      </c>
      <c r="G726">
        <v>6212.1774539999997</v>
      </c>
      <c r="H726">
        <v>0</v>
      </c>
      <c r="I726">
        <v>1</v>
      </c>
      <c r="J726" s="2" t="str">
        <f t="shared" si="11"/>
        <v>RF_MS2034</v>
      </c>
    </row>
    <row r="727" spans="1:10" x14ac:dyDescent="0.25">
      <c r="A727" t="s">
        <v>163</v>
      </c>
      <c r="B727" t="s">
        <v>6</v>
      </c>
      <c r="D727">
        <v>2034</v>
      </c>
      <c r="E727">
        <v>2039</v>
      </c>
      <c r="F727">
        <v>0.99</v>
      </c>
      <c r="G727">
        <v>6212.1774539999997</v>
      </c>
      <c r="H727">
        <v>0</v>
      </c>
      <c r="I727">
        <v>1</v>
      </c>
      <c r="J727" s="2" t="str">
        <f t="shared" si="11"/>
        <v>RF_MS2034</v>
      </c>
    </row>
    <row r="728" spans="1:10" x14ac:dyDescent="0.25">
      <c r="A728" t="s">
        <v>163</v>
      </c>
      <c r="B728" t="s">
        <v>6</v>
      </c>
      <c r="D728">
        <v>2034</v>
      </c>
      <c r="E728">
        <v>2040</v>
      </c>
      <c r="F728">
        <v>0.99</v>
      </c>
      <c r="G728">
        <v>6212.1774539999997</v>
      </c>
      <c r="H728">
        <v>0</v>
      </c>
      <c r="I728">
        <v>1</v>
      </c>
      <c r="J728" s="2" t="str">
        <f t="shared" si="11"/>
        <v>RF_MS2034</v>
      </c>
    </row>
    <row r="729" spans="1:10" x14ac:dyDescent="0.25">
      <c r="A729" t="s">
        <v>163</v>
      </c>
      <c r="B729" t="s">
        <v>6</v>
      </c>
      <c r="D729">
        <v>2034</v>
      </c>
      <c r="E729">
        <v>2041</v>
      </c>
      <c r="F729">
        <v>0.99</v>
      </c>
      <c r="G729">
        <v>6212.1774539999997</v>
      </c>
      <c r="H729">
        <v>0</v>
      </c>
      <c r="I729">
        <v>1</v>
      </c>
      <c r="J729" s="2" t="str">
        <f t="shared" si="11"/>
        <v>RF_MS2034</v>
      </c>
    </row>
    <row r="730" spans="1:10" x14ac:dyDescent="0.25">
      <c r="A730" t="s">
        <v>163</v>
      </c>
      <c r="B730" t="s">
        <v>6</v>
      </c>
      <c r="D730">
        <v>2035</v>
      </c>
      <c r="E730">
        <v>2035</v>
      </c>
      <c r="F730">
        <v>0.99</v>
      </c>
      <c r="G730">
        <v>6212.1774539999997</v>
      </c>
      <c r="H730">
        <v>0</v>
      </c>
      <c r="I730">
        <v>1</v>
      </c>
      <c r="J730" s="2" t="str">
        <f t="shared" si="11"/>
        <v>RF_MS2035</v>
      </c>
    </row>
    <row r="731" spans="1:10" x14ac:dyDescent="0.25">
      <c r="A731" t="s">
        <v>163</v>
      </c>
      <c r="B731" t="s">
        <v>6</v>
      </c>
      <c r="D731">
        <v>2035</v>
      </c>
      <c r="E731">
        <v>2036</v>
      </c>
      <c r="F731">
        <v>0.99</v>
      </c>
      <c r="G731">
        <v>6212.1774539999997</v>
      </c>
      <c r="H731">
        <v>0</v>
      </c>
      <c r="I731">
        <v>1</v>
      </c>
      <c r="J731" s="2" t="str">
        <f t="shared" si="11"/>
        <v>RF_MS2035</v>
      </c>
    </row>
    <row r="732" spans="1:10" x14ac:dyDescent="0.25">
      <c r="A732" t="s">
        <v>163</v>
      </c>
      <c r="B732" t="s">
        <v>6</v>
      </c>
      <c r="D732">
        <v>2035</v>
      </c>
      <c r="E732">
        <v>2037</v>
      </c>
      <c r="F732">
        <v>0.99</v>
      </c>
      <c r="G732">
        <v>6212.1774539999997</v>
      </c>
      <c r="H732">
        <v>0</v>
      </c>
      <c r="I732">
        <v>1</v>
      </c>
      <c r="J732" s="2" t="str">
        <f t="shared" si="11"/>
        <v>RF_MS2035</v>
      </c>
    </row>
    <row r="733" spans="1:10" x14ac:dyDescent="0.25">
      <c r="A733" t="s">
        <v>163</v>
      </c>
      <c r="B733" t="s">
        <v>6</v>
      </c>
      <c r="D733">
        <v>2035</v>
      </c>
      <c r="E733">
        <v>2038</v>
      </c>
      <c r="F733">
        <v>0.99</v>
      </c>
      <c r="G733">
        <v>6212.1774539999997</v>
      </c>
      <c r="H733">
        <v>0</v>
      </c>
      <c r="I733">
        <v>1</v>
      </c>
      <c r="J733" s="2" t="str">
        <f t="shared" si="11"/>
        <v>RF_MS2035</v>
      </c>
    </row>
    <row r="734" spans="1:10" x14ac:dyDescent="0.25">
      <c r="A734" t="s">
        <v>163</v>
      </c>
      <c r="B734" t="s">
        <v>6</v>
      </c>
      <c r="D734">
        <v>2035</v>
      </c>
      <c r="E734">
        <v>2039</v>
      </c>
      <c r="F734">
        <v>0.99</v>
      </c>
      <c r="G734">
        <v>6212.1774539999997</v>
      </c>
      <c r="H734">
        <v>0</v>
      </c>
      <c r="I734">
        <v>1</v>
      </c>
      <c r="J734" s="2" t="str">
        <f t="shared" si="11"/>
        <v>RF_MS2035</v>
      </c>
    </row>
    <row r="735" spans="1:10" x14ac:dyDescent="0.25">
      <c r="A735" t="s">
        <v>163</v>
      </c>
      <c r="B735" t="s">
        <v>6</v>
      </c>
      <c r="D735">
        <v>2035</v>
      </c>
      <c r="E735">
        <v>2040</v>
      </c>
      <c r="F735">
        <v>0.99</v>
      </c>
      <c r="G735">
        <v>6212.1774539999997</v>
      </c>
      <c r="H735">
        <v>0</v>
      </c>
      <c r="I735">
        <v>1</v>
      </c>
      <c r="J735" s="2" t="str">
        <f t="shared" si="11"/>
        <v>RF_MS2035</v>
      </c>
    </row>
    <row r="736" spans="1:10" x14ac:dyDescent="0.25">
      <c r="A736" t="s">
        <v>163</v>
      </c>
      <c r="B736" t="s">
        <v>6</v>
      </c>
      <c r="D736">
        <v>2035</v>
      </c>
      <c r="E736">
        <v>2041</v>
      </c>
      <c r="F736">
        <v>0.99</v>
      </c>
      <c r="G736">
        <v>6212.1774539999997</v>
      </c>
      <c r="H736">
        <v>0</v>
      </c>
      <c r="I736">
        <v>1</v>
      </c>
      <c r="J736" s="2" t="str">
        <f t="shared" si="11"/>
        <v>RF_MS2035</v>
      </c>
    </row>
    <row r="737" spans="1:10" x14ac:dyDescent="0.25">
      <c r="A737" t="s">
        <v>163</v>
      </c>
      <c r="B737" t="s">
        <v>6</v>
      </c>
      <c r="D737">
        <v>2036</v>
      </c>
      <c r="E737">
        <v>2036</v>
      </c>
      <c r="F737">
        <v>0.99</v>
      </c>
      <c r="G737">
        <v>6212.1774539999997</v>
      </c>
      <c r="H737">
        <v>0</v>
      </c>
      <c r="I737">
        <v>1</v>
      </c>
      <c r="J737" s="2" t="str">
        <f t="shared" si="11"/>
        <v>RF_MS2036</v>
      </c>
    </row>
    <row r="738" spans="1:10" x14ac:dyDescent="0.25">
      <c r="A738" t="s">
        <v>163</v>
      </c>
      <c r="B738" t="s">
        <v>6</v>
      </c>
      <c r="D738">
        <v>2036</v>
      </c>
      <c r="E738">
        <v>2037</v>
      </c>
      <c r="F738">
        <v>0.99</v>
      </c>
      <c r="G738">
        <v>6212.1774539999997</v>
      </c>
      <c r="H738">
        <v>0</v>
      </c>
      <c r="I738">
        <v>1</v>
      </c>
      <c r="J738" s="2" t="str">
        <f t="shared" si="11"/>
        <v>RF_MS2036</v>
      </c>
    </row>
    <row r="739" spans="1:10" x14ac:dyDescent="0.25">
      <c r="A739" t="s">
        <v>163</v>
      </c>
      <c r="B739" t="s">
        <v>6</v>
      </c>
      <c r="D739">
        <v>2036</v>
      </c>
      <c r="E739">
        <v>2038</v>
      </c>
      <c r="F739">
        <v>0.99</v>
      </c>
      <c r="G739">
        <v>6212.1774539999997</v>
      </c>
      <c r="H739">
        <v>0</v>
      </c>
      <c r="I739">
        <v>1</v>
      </c>
      <c r="J739" s="2" t="str">
        <f t="shared" si="11"/>
        <v>RF_MS2036</v>
      </c>
    </row>
    <row r="740" spans="1:10" x14ac:dyDescent="0.25">
      <c r="A740" t="s">
        <v>163</v>
      </c>
      <c r="B740" t="s">
        <v>6</v>
      </c>
      <c r="D740">
        <v>2036</v>
      </c>
      <c r="E740">
        <v>2039</v>
      </c>
      <c r="F740">
        <v>0.99</v>
      </c>
      <c r="G740">
        <v>6212.1774539999997</v>
      </c>
      <c r="H740">
        <v>0</v>
      </c>
      <c r="I740">
        <v>1</v>
      </c>
      <c r="J740" s="2" t="str">
        <f t="shared" si="11"/>
        <v>RF_MS2036</v>
      </c>
    </row>
    <row r="741" spans="1:10" x14ac:dyDescent="0.25">
      <c r="A741" t="s">
        <v>163</v>
      </c>
      <c r="B741" t="s">
        <v>6</v>
      </c>
      <c r="D741">
        <v>2036</v>
      </c>
      <c r="E741">
        <v>2040</v>
      </c>
      <c r="F741">
        <v>0.99</v>
      </c>
      <c r="G741">
        <v>6212.1774539999997</v>
      </c>
      <c r="H741">
        <v>0</v>
      </c>
      <c r="I741">
        <v>1</v>
      </c>
      <c r="J741" s="2" t="str">
        <f t="shared" si="11"/>
        <v>RF_MS2036</v>
      </c>
    </row>
    <row r="742" spans="1:10" x14ac:dyDescent="0.25">
      <c r="A742" t="s">
        <v>163</v>
      </c>
      <c r="B742" t="s">
        <v>6</v>
      </c>
      <c r="D742">
        <v>2036</v>
      </c>
      <c r="E742">
        <v>2041</v>
      </c>
      <c r="F742">
        <v>0.99</v>
      </c>
      <c r="G742">
        <v>6212.1774539999997</v>
      </c>
      <c r="H742">
        <v>0</v>
      </c>
      <c r="I742">
        <v>1</v>
      </c>
      <c r="J742" s="2" t="str">
        <f t="shared" si="11"/>
        <v>RF_MS2036</v>
      </c>
    </row>
    <row r="743" spans="1:10" x14ac:dyDescent="0.25">
      <c r="A743" t="s">
        <v>163</v>
      </c>
      <c r="B743" t="s">
        <v>6</v>
      </c>
      <c r="D743">
        <v>2037</v>
      </c>
      <c r="E743">
        <v>2037</v>
      </c>
      <c r="F743">
        <v>0.99</v>
      </c>
      <c r="G743">
        <v>6212.1774539999997</v>
      </c>
      <c r="H743">
        <v>0</v>
      </c>
      <c r="I743">
        <v>1</v>
      </c>
      <c r="J743" s="2" t="str">
        <f t="shared" si="11"/>
        <v>RF_MS2037</v>
      </c>
    </row>
    <row r="744" spans="1:10" x14ac:dyDescent="0.25">
      <c r="A744" t="s">
        <v>163</v>
      </c>
      <c r="B744" t="s">
        <v>6</v>
      </c>
      <c r="D744">
        <v>2037</v>
      </c>
      <c r="E744">
        <v>2038</v>
      </c>
      <c r="F744">
        <v>0.99</v>
      </c>
      <c r="G744">
        <v>6212.1774539999997</v>
      </c>
      <c r="H744">
        <v>0</v>
      </c>
      <c r="I744">
        <v>1</v>
      </c>
      <c r="J744" s="2" t="str">
        <f t="shared" si="11"/>
        <v>RF_MS2037</v>
      </c>
    </row>
    <row r="745" spans="1:10" x14ac:dyDescent="0.25">
      <c r="A745" t="s">
        <v>163</v>
      </c>
      <c r="B745" t="s">
        <v>6</v>
      </c>
      <c r="D745">
        <v>2037</v>
      </c>
      <c r="E745">
        <v>2039</v>
      </c>
      <c r="F745">
        <v>0.99</v>
      </c>
      <c r="G745">
        <v>6212.1774539999997</v>
      </c>
      <c r="H745">
        <v>0</v>
      </c>
      <c r="I745">
        <v>1</v>
      </c>
      <c r="J745" s="2" t="str">
        <f t="shared" si="11"/>
        <v>RF_MS2037</v>
      </c>
    </row>
    <row r="746" spans="1:10" x14ac:dyDescent="0.25">
      <c r="A746" t="s">
        <v>163</v>
      </c>
      <c r="B746" t="s">
        <v>6</v>
      </c>
      <c r="D746">
        <v>2037</v>
      </c>
      <c r="E746">
        <v>2040</v>
      </c>
      <c r="F746">
        <v>0.99</v>
      </c>
      <c r="G746">
        <v>6212.1774539999997</v>
      </c>
      <c r="H746">
        <v>0</v>
      </c>
      <c r="I746">
        <v>1</v>
      </c>
      <c r="J746" s="2" t="str">
        <f t="shared" si="11"/>
        <v>RF_MS2037</v>
      </c>
    </row>
    <row r="747" spans="1:10" x14ac:dyDescent="0.25">
      <c r="A747" t="s">
        <v>163</v>
      </c>
      <c r="B747" t="s">
        <v>6</v>
      </c>
      <c r="D747">
        <v>2037</v>
      </c>
      <c r="E747">
        <v>2041</v>
      </c>
      <c r="F747">
        <v>0.99</v>
      </c>
      <c r="G747">
        <v>6212.1774539999997</v>
      </c>
      <c r="H747">
        <v>0</v>
      </c>
      <c r="I747">
        <v>1</v>
      </c>
      <c r="J747" s="2" t="str">
        <f t="shared" si="11"/>
        <v>RF_MS2037</v>
      </c>
    </row>
    <row r="748" spans="1:10" x14ac:dyDescent="0.25">
      <c r="A748" t="s">
        <v>163</v>
      </c>
      <c r="B748" t="s">
        <v>6</v>
      </c>
      <c r="D748">
        <v>2038</v>
      </c>
      <c r="E748">
        <v>2038</v>
      </c>
      <c r="F748">
        <v>0.99</v>
      </c>
      <c r="G748">
        <v>6212.1774539999997</v>
      </c>
      <c r="H748">
        <v>0</v>
      </c>
      <c r="I748">
        <v>1</v>
      </c>
      <c r="J748" s="2" t="str">
        <f t="shared" si="11"/>
        <v>RF_MS2038</v>
      </c>
    </row>
    <row r="749" spans="1:10" x14ac:dyDescent="0.25">
      <c r="A749" t="s">
        <v>163</v>
      </c>
      <c r="B749" t="s">
        <v>6</v>
      </c>
      <c r="D749">
        <v>2038</v>
      </c>
      <c r="E749">
        <v>2039</v>
      </c>
      <c r="F749">
        <v>0.99</v>
      </c>
      <c r="G749">
        <v>6212.1774539999997</v>
      </c>
      <c r="H749">
        <v>0</v>
      </c>
      <c r="I749">
        <v>1</v>
      </c>
      <c r="J749" s="2" t="str">
        <f t="shared" si="11"/>
        <v>RF_MS2038</v>
      </c>
    </row>
    <row r="750" spans="1:10" x14ac:dyDescent="0.25">
      <c r="A750" t="s">
        <v>163</v>
      </c>
      <c r="B750" t="s">
        <v>6</v>
      </c>
      <c r="D750">
        <v>2038</v>
      </c>
      <c r="E750">
        <v>2040</v>
      </c>
      <c r="F750">
        <v>0.99</v>
      </c>
      <c r="G750">
        <v>6212.1774539999997</v>
      </c>
      <c r="H750">
        <v>0</v>
      </c>
      <c r="I750">
        <v>1</v>
      </c>
      <c r="J750" s="2" t="str">
        <f t="shared" si="11"/>
        <v>RF_MS2038</v>
      </c>
    </row>
    <row r="751" spans="1:10" x14ac:dyDescent="0.25">
      <c r="A751" t="s">
        <v>163</v>
      </c>
      <c r="B751" t="s">
        <v>6</v>
      </c>
      <c r="D751">
        <v>2038</v>
      </c>
      <c r="E751">
        <v>2041</v>
      </c>
      <c r="F751">
        <v>0.99</v>
      </c>
      <c r="G751">
        <v>6212.1774539999997</v>
      </c>
      <c r="H751">
        <v>0</v>
      </c>
      <c r="I751">
        <v>1</v>
      </c>
      <c r="J751" s="2" t="str">
        <f t="shared" si="11"/>
        <v>RF_MS2038</v>
      </c>
    </row>
    <row r="752" spans="1:10" x14ac:dyDescent="0.25">
      <c r="A752" t="s">
        <v>163</v>
      </c>
      <c r="B752" t="s">
        <v>6</v>
      </c>
      <c r="D752">
        <v>2039</v>
      </c>
      <c r="E752">
        <v>2039</v>
      </c>
      <c r="F752">
        <v>0.99</v>
      </c>
      <c r="G752">
        <v>6212.1774539999997</v>
      </c>
      <c r="H752">
        <v>0</v>
      </c>
      <c r="I752">
        <v>1</v>
      </c>
      <c r="J752" s="2" t="str">
        <f t="shared" si="11"/>
        <v>RF_MS2039</v>
      </c>
    </row>
    <row r="753" spans="1:10" x14ac:dyDescent="0.25">
      <c r="A753" t="s">
        <v>163</v>
      </c>
      <c r="B753" t="s">
        <v>6</v>
      </c>
      <c r="D753">
        <v>2039</v>
      </c>
      <c r="E753">
        <v>2040</v>
      </c>
      <c r="F753">
        <v>0.99</v>
      </c>
      <c r="G753">
        <v>6212.1774539999997</v>
      </c>
      <c r="H753">
        <v>0</v>
      </c>
      <c r="I753">
        <v>1</v>
      </c>
      <c r="J753" s="2" t="str">
        <f t="shared" si="11"/>
        <v>RF_MS2039</v>
      </c>
    </row>
    <row r="754" spans="1:10" x14ac:dyDescent="0.25">
      <c r="A754" t="s">
        <v>163</v>
      </c>
      <c r="B754" t="s">
        <v>6</v>
      </c>
      <c r="D754">
        <v>2039</v>
      </c>
      <c r="E754">
        <v>2041</v>
      </c>
      <c r="F754">
        <v>0.99</v>
      </c>
      <c r="G754">
        <v>6212.1774539999997</v>
      </c>
      <c r="H754">
        <v>0</v>
      </c>
      <c r="I754">
        <v>1</v>
      </c>
      <c r="J754" s="2" t="str">
        <f t="shared" si="11"/>
        <v>RF_MS2039</v>
      </c>
    </row>
    <row r="755" spans="1:10" x14ac:dyDescent="0.25">
      <c r="A755" t="s">
        <v>163</v>
      </c>
      <c r="B755" t="s">
        <v>6</v>
      </c>
      <c r="D755">
        <v>2040</v>
      </c>
      <c r="E755">
        <v>2040</v>
      </c>
      <c r="F755">
        <v>0.99</v>
      </c>
      <c r="G755">
        <v>6212.1774539999997</v>
      </c>
      <c r="H755">
        <v>0</v>
      </c>
      <c r="I755">
        <v>1</v>
      </c>
      <c r="J755" s="2" t="str">
        <f t="shared" si="11"/>
        <v>RF_MS2040</v>
      </c>
    </row>
    <row r="756" spans="1:10" x14ac:dyDescent="0.25">
      <c r="A756" t="s">
        <v>163</v>
      </c>
      <c r="B756" t="s">
        <v>6</v>
      </c>
      <c r="D756">
        <v>2040</v>
      </c>
      <c r="E756">
        <v>2041</v>
      </c>
      <c r="F756">
        <v>0.99</v>
      </c>
      <c r="G756">
        <v>6212.1774539999997</v>
      </c>
      <c r="H756">
        <v>0</v>
      </c>
      <c r="I756">
        <v>1</v>
      </c>
      <c r="J756" s="2" t="str">
        <f t="shared" si="11"/>
        <v>RF_MS2040</v>
      </c>
    </row>
    <row r="757" spans="1:10" x14ac:dyDescent="0.25">
      <c r="A757" t="s">
        <v>163</v>
      </c>
      <c r="B757" t="s">
        <v>6</v>
      </c>
      <c r="D757">
        <v>2041</v>
      </c>
      <c r="E757">
        <v>2041</v>
      </c>
      <c r="F757">
        <v>0.99</v>
      </c>
      <c r="G757">
        <v>6212.1774539999997</v>
      </c>
      <c r="H757">
        <v>0</v>
      </c>
      <c r="I757">
        <v>1</v>
      </c>
      <c r="J757" s="2" t="str">
        <f t="shared" si="11"/>
        <v>RF_MS2041</v>
      </c>
    </row>
    <row r="758" spans="1:10" x14ac:dyDescent="0.25">
      <c r="A758" t="s">
        <v>164</v>
      </c>
      <c r="B758" t="s">
        <v>6</v>
      </c>
      <c r="D758">
        <v>2023</v>
      </c>
      <c r="E758">
        <v>2024</v>
      </c>
      <c r="F758">
        <v>0.99</v>
      </c>
      <c r="G758">
        <v>6212.1774539999997</v>
      </c>
      <c r="H758">
        <v>0</v>
      </c>
      <c r="I758">
        <v>1</v>
      </c>
      <c r="J758" s="2" t="str">
        <f t="shared" si="11"/>
        <v>RF_OTHERPP2023</v>
      </c>
    </row>
    <row r="759" spans="1:10" x14ac:dyDescent="0.25">
      <c r="A759" t="s">
        <v>164</v>
      </c>
      <c r="B759" t="s">
        <v>6</v>
      </c>
      <c r="D759">
        <v>2023</v>
      </c>
      <c r="E759">
        <v>2025</v>
      </c>
      <c r="F759">
        <v>0.99</v>
      </c>
      <c r="G759">
        <v>6212.1774539999997</v>
      </c>
      <c r="H759">
        <v>0</v>
      </c>
      <c r="I759">
        <v>1</v>
      </c>
      <c r="J759" s="2" t="str">
        <f t="shared" si="11"/>
        <v>RF_OTHERPP2023</v>
      </c>
    </row>
    <row r="760" spans="1:10" x14ac:dyDescent="0.25">
      <c r="A760" t="s">
        <v>164</v>
      </c>
      <c r="B760" t="s">
        <v>6</v>
      </c>
      <c r="D760">
        <v>2023</v>
      </c>
      <c r="E760">
        <v>2026</v>
      </c>
      <c r="F760">
        <v>0.99</v>
      </c>
      <c r="G760">
        <v>6212.1774539999997</v>
      </c>
      <c r="H760">
        <v>0</v>
      </c>
      <c r="I760">
        <v>1</v>
      </c>
      <c r="J760" s="2" t="str">
        <f t="shared" si="11"/>
        <v>RF_OTHERPP2023</v>
      </c>
    </row>
    <row r="761" spans="1:10" x14ac:dyDescent="0.25">
      <c r="A761" t="s">
        <v>164</v>
      </c>
      <c r="B761" t="s">
        <v>6</v>
      </c>
      <c r="D761">
        <v>2023</v>
      </c>
      <c r="E761">
        <v>2027</v>
      </c>
      <c r="F761">
        <v>0.99</v>
      </c>
      <c r="G761">
        <v>6212.1774539999997</v>
      </c>
      <c r="H761">
        <v>0</v>
      </c>
      <c r="I761">
        <v>1</v>
      </c>
      <c r="J761" s="2" t="str">
        <f t="shared" si="11"/>
        <v>RF_OTHERPP2023</v>
      </c>
    </row>
    <row r="762" spans="1:10" x14ac:dyDescent="0.25">
      <c r="A762" t="s">
        <v>164</v>
      </c>
      <c r="B762" t="s">
        <v>6</v>
      </c>
      <c r="D762">
        <v>2023</v>
      </c>
      <c r="E762">
        <v>2028</v>
      </c>
      <c r="F762">
        <v>0.99</v>
      </c>
      <c r="G762">
        <v>6212.1774539999997</v>
      </c>
      <c r="H762">
        <v>0</v>
      </c>
      <c r="I762">
        <v>1</v>
      </c>
      <c r="J762" s="2" t="str">
        <f t="shared" si="11"/>
        <v>RF_OTHERPP2023</v>
      </c>
    </row>
    <row r="763" spans="1:10" x14ac:dyDescent="0.25">
      <c r="A763" t="s">
        <v>164</v>
      </c>
      <c r="B763" t="s">
        <v>6</v>
      </c>
      <c r="D763">
        <v>2023</v>
      </c>
      <c r="E763">
        <v>2029</v>
      </c>
      <c r="F763">
        <v>0.99</v>
      </c>
      <c r="G763">
        <v>6212.1774539999997</v>
      </c>
      <c r="H763">
        <v>0</v>
      </c>
      <c r="I763">
        <v>1</v>
      </c>
      <c r="J763" s="2" t="str">
        <f t="shared" si="11"/>
        <v>RF_OTHERPP2023</v>
      </c>
    </row>
    <row r="764" spans="1:10" x14ac:dyDescent="0.25">
      <c r="A764" t="s">
        <v>164</v>
      </c>
      <c r="B764" t="s">
        <v>6</v>
      </c>
      <c r="D764">
        <v>2023</v>
      </c>
      <c r="E764">
        <v>2030</v>
      </c>
      <c r="F764">
        <v>0.99</v>
      </c>
      <c r="G764">
        <v>6212.1774539999997</v>
      </c>
      <c r="H764">
        <v>0</v>
      </c>
      <c r="I764">
        <v>1</v>
      </c>
      <c r="J764" s="2" t="str">
        <f t="shared" si="11"/>
        <v>RF_OTHERPP2023</v>
      </c>
    </row>
    <row r="765" spans="1:10" x14ac:dyDescent="0.25">
      <c r="A765" t="s">
        <v>164</v>
      </c>
      <c r="B765" t="s">
        <v>6</v>
      </c>
      <c r="D765">
        <v>2023</v>
      </c>
      <c r="E765">
        <v>2031</v>
      </c>
      <c r="F765">
        <v>0.99</v>
      </c>
      <c r="G765">
        <v>6212.1774539999997</v>
      </c>
      <c r="H765">
        <v>0</v>
      </c>
      <c r="I765">
        <v>1</v>
      </c>
      <c r="J765" s="2" t="str">
        <f t="shared" si="11"/>
        <v>RF_OTHERPP2023</v>
      </c>
    </row>
    <row r="766" spans="1:10" x14ac:dyDescent="0.25">
      <c r="A766" t="s">
        <v>164</v>
      </c>
      <c r="B766" t="s">
        <v>6</v>
      </c>
      <c r="D766">
        <v>2023</v>
      </c>
      <c r="E766">
        <v>2032</v>
      </c>
      <c r="F766">
        <v>0.99</v>
      </c>
      <c r="G766">
        <v>6212.1774539999997</v>
      </c>
      <c r="H766">
        <v>0</v>
      </c>
      <c r="I766">
        <v>1</v>
      </c>
      <c r="J766" s="2" t="str">
        <f t="shared" si="11"/>
        <v>RF_OTHERPP2023</v>
      </c>
    </row>
    <row r="767" spans="1:10" x14ac:dyDescent="0.25">
      <c r="A767" t="s">
        <v>164</v>
      </c>
      <c r="B767" t="s">
        <v>6</v>
      </c>
      <c r="D767">
        <v>2023</v>
      </c>
      <c r="E767">
        <v>2033</v>
      </c>
      <c r="F767">
        <v>0.99</v>
      </c>
      <c r="G767">
        <v>6212.1774539999997</v>
      </c>
      <c r="H767">
        <v>0</v>
      </c>
      <c r="I767">
        <v>1</v>
      </c>
      <c r="J767" s="2" t="str">
        <f t="shared" si="11"/>
        <v>RF_OTHERPP2023</v>
      </c>
    </row>
    <row r="768" spans="1:10" x14ac:dyDescent="0.25">
      <c r="A768" t="s">
        <v>164</v>
      </c>
      <c r="B768" t="s">
        <v>6</v>
      </c>
      <c r="D768">
        <v>2023</v>
      </c>
      <c r="E768">
        <v>2034</v>
      </c>
      <c r="F768">
        <v>0.99</v>
      </c>
      <c r="G768">
        <v>6212.1774539999997</v>
      </c>
      <c r="H768">
        <v>0</v>
      </c>
      <c r="I768">
        <v>1</v>
      </c>
      <c r="J768" s="2" t="str">
        <f t="shared" si="11"/>
        <v>RF_OTHERPP2023</v>
      </c>
    </row>
    <row r="769" spans="1:10" x14ac:dyDescent="0.25">
      <c r="A769" t="s">
        <v>164</v>
      </c>
      <c r="B769" t="s">
        <v>6</v>
      </c>
      <c r="D769">
        <v>2023</v>
      </c>
      <c r="E769">
        <v>2035</v>
      </c>
      <c r="F769">
        <v>0.99</v>
      </c>
      <c r="G769">
        <v>6212.1774539999997</v>
      </c>
      <c r="H769">
        <v>0</v>
      </c>
      <c r="I769">
        <v>1</v>
      </c>
      <c r="J769" s="2" t="str">
        <f t="shared" si="11"/>
        <v>RF_OTHERPP2023</v>
      </c>
    </row>
    <row r="770" spans="1:10" x14ac:dyDescent="0.25">
      <c r="A770" t="s">
        <v>164</v>
      </c>
      <c r="B770" t="s">
        <v>6</v>
      </c>
      <c r="D770">
        <v>2023</v>
      </c>
      <c r="E770">
        <v>2036</v>
      </c>
      <c r="F770">
        <v>0.99</v>
      </c>
      <c r="G770">
        <v>6212.1774539999997</v>
      </c>
      <c r="H770">
        <v>0</v>
      </c>
      <c r="I770">
        <v>1</v>
      </c>
      <c r="J770" s="2" t="str">
        <f t="shared" si="11"/>
        <v>RF_OTHERPP2023</v>
      </c>
    </row>
    <row r="771" spans="1:10" x14ac:dyDescent="0.25">
      <c r="A771" t="s">
        <v>164</v>
      </c>
      <c r="B771" t="s">
        <v>6</v>
      </c>
      <c r="D771">
        <v>2023</v>
      </c>
      <c r="E771">
        <v>2037</v>
      </c>
      <c r="F771">
        <v>0.99</v>
      </c>
      <c r="G771">
        <v>6212.1774539999997</v>
      </c>
      <c r="H771">
        <v>0</v>
      </c>
      <c r="I771">
        <v>1</v>
      </c>
      <c r="J771" s="2" t="str">
        <f t="shared" ref="J771:J834" si="12">_xlfn.CONCAT(A771,C771,D771)</f>
        <v>RF_OTHERPP2023</v>
      </c>
    </row>
    <row r="772" spans="1:10" x14ac:dyDescent="0.25">
      <c r="A772" t="s">
        <v>164</v>
      </c>
      <c r="B772" t="s">
        <v>6</v>
      </c>
      <c r="D772">
        <v>2023</v>
      </c>
      <c r="E772">
        <v>2038</v>
      </c>
      <c r="F772">
        <v>0.99</v>
      </c>
      <c r="G772">
        <v>6212.1774539999997</v>
      </c>
      <c r="H772">
        <v>0</v>
      </c>
      <c r="I772">
        <v>1</v>
      </c>
      <c r="J772" s="2" t="str">
        <f t="shared" si="12"/>
        <v>RF_OTHERPP2023</v>
      </c>
    </row>
    <row r="773" spans="1:10" x14ac:dyDescent="0.25">
      <c r="A773" t="s">
        <v>164</v>
      </c>
      <c r="B773" t="s">
        <v>6</v>
      </c>
      <c r="D773">
        <v>2023</v>
      </c>
      <c r="E773">
        <v>2039</v>
      </c>
      <c r="F773">
        <v>0.99</v>
      </c>
      <c r="G773">
        <v>6212.1774539999997</v>
      </c>
      <c r="H773">
        <v>0</v>
      </c>
      <c r="I773">
        <v>1</v>
      </c>
      <c r="J773" s="2" t="str">
        <f t="shared" si="12"/>
        <v>RF_OTHERPP2023</v>
      </c>
    </row>
    <row r="774" spans="1:10" x14ac:dyDescent="0.25">
      <c r="A774" t="s">
        <v>164</v>
      </c>
      <c r="B774" t="s">
        <v>6</v>
      </c>
      <c r="D774">
        <v>2023</v>
      </c>
      <c r="E774">
        <v>2040</v>
      </c>
      <c r="F774">
        <v>0.99</v>
      </c>
      <c r="G774">
        <v>6212.1774539999997</v>
      </c>
      <c r="H774">
        <v>0</v>
      </c>
      <c r="I774">
        <v>1</v>
      </c>
      <c r="J774" s="2" t="str">
        <f t="shared" si="12"/>
        <v>RF_OTHERPP2023</v>
      </c>
    </row>
    <row r="775" spans="1:10" x14ac:dyDescent="0.25">
      <c r="A775" t="s">
        <v>164</v>
      </c>
      <c r="B775" t="s">
        <v>6</v>
      </c>
      <c r="D775">
        <v>2023</v>
      </c>
      <c r="E775">
        <v>2041</v>
      </c>
      <c r="F775">
        <v>0.99</v>
      </c>
      <c r="G775">
        <v>6212.1774539999997</v>
      </c>
      <c r="H775">
        <v>0</v>
      </c>
      <c r="I775">
        <v>1</v>
      </c>
      <c r="J775" s="2" t="str">
        <f t="shared" si="12"/>
        <v>RF_OTHERPP2023</v>
      </c>
    </row>
    <row r="776" spans="1:10" x14ac:dyDescent="0.25">
      <c r="A776" t="s">
        <v>164</v>
      </c>
      <c r="B776" t="s">
        <v>6</v>
      </c>
      <c r="D776">
        <v>2024</v>
      </c>
      <c r="E776">
        <v>2024</v>
      </c>
      <c r="F776">
        <v>0.99</v>
      </c>
      <c r="G776">
        <v>6212.1774539999997</v>
      </c>
      <c r="H776">
        <v>0</v>
      </c>
      <c r="I776">
        <v>1</v>
      </c>
      <c r="J776" s="2" t="str">
        <f t="shared" si="12"/>
        <v>RF_OTHERPP2024</v>
      </c>
    </row>
    <row r="777" spans="1:10" x14ac:dyDescent="0.25">
      <c r="A777" t="s">
        <v>164</v>
      </c>
      <c r="B777" t="s">
        <v>6</v>
      </c>
      <c r="D777">
        <v>2024</v>
      </c>
      <c r="E777">
        <v>2025</v>
      </c>
      <c r="F777">
        <v>0.99</v>
      </c>
      <c r="G777">
        <v>6212.1774539999997</v>
      </c>
      <c r="H777">
        <v>0</v>
      </c>
      <c r="I777">
        <v>1</v>
      </c>
      <c r="J777" s="2" t="str">
        <f t="shared" si="12"/>
        <v>RF_OTHERPP2024</v>
      </c>
    </row>
    <row r="778" spans="1:10" x14ac:dyDescent="0.25">
      <c r="A778" t="s">
        <v>164</v>
      </c>
      <c r="B778" t="s">
        <v>6</v>
      </c>
      <c r="D778">
        <v>2024</v>
      </c>
      <c r="E778">
        <v>2026</v>
      </c>
      <c r="F778">
        <v>0.99</v>
      </c>
      <c r="G778">
        <v>6212.1774539999997</v>
      </c>
      <c r="H778">
        <v>0</v>
      </c>
      <c r="I778">
        <v>1</v>
      </c>
      <c r="J778" s="2" t="str">
        <f t="shared" si="12"/>
        <v>RF_OTHERPP2024</v>
      </c>
    </row>
    <row r="779" spans="1:10" x14ac:dyDescent="0.25">
      <c r="A779" t="s">
        <v>164</v>
      </c>
      <c r="B779" t="s">
        <v>6</v>
      </c>
      <c r="D779">
        <v>2024</v>
      </c>
      <c r="E779">
        <v>2027</v>
      </c>
      <c r="F779">
        <v>0.99</v>
      </c>
      <c r="G779">
        <v>6212.1774539999997</v>
      </c>
      <c r="H779">
        <v>0</v>
      </c>
      <c r="I779">
        <v>1</v>
      </c>
      <c r="J779" s="2" t="str">
        <f t="shared" si="12"/>
        <v>RF_OTHERPP2024</v>
      </c>
    </row>
    <row r="780" spans="1:10" x14ac:dyDescent="0.25">
      <c r="A780" t="s">
        <v>164</v>
      </c>
      <c r="B780" t="s">
        <v>6</v>
      </c>
      <c r="D780">
        <v>2024</v>
      </c>
      <c r="E780">
        <v>2028</v>
      </c>
      <c r="F780">
        <v>0.99</v>
      </c>
      <c r="G780">
        <v>6212.1774539999997</v>
      </c>
      <c r="H780">
        <v>0</v>
      </c>
      <c r="I780">
        <v>1</v>
      </c>
      <c r="J780" s="2" t="str">
        <f t="shared" si="12"/>
        <v>RF_OTHERPP2024</v>
      </c>
    </row>
    <row r="781" spans="1:10" x14ac:dyDescent="0.25">
      <c r="A781" t="s">
        <v>164</v>
      </c>
      <c r="B781" t="s">
        <v>6</v>
      </c>
      <c r="D781">
        <v>2024</v>
      </c>
      <c r="E781">
        <v>2029</v>
      </c>
      <c r="F781">
        <v>0.99</v>
      </c>
      <c r="G781">
        <v>6212.1774539999997</v>
      </c>
      <c r="H781">
        <v>0</v>
      </c>
      <c r="I781">
        <v>1</v>
      </c>
      <c r="J781" s="2" t="str">
        <f t="shared" si="12"/>
        <v>RF_OTHERPP2024</v>
      </c>
    </row>
    <row r="782" spans="1:10" x14ac:dyDescent="0.25">
      <c r="A782" t="s">
        <v>164</v>
      </c>
      <c r="B782" t="s">
        <v>6</v>
      </c>
      <c r="D782">
        <v>2024</v>
      </c>
      <c r="E782">
        <v>2030</v>
      </c>
      <c r="F782">
        <v>0.99</v>
      </c>
      <c r="G782">
        <v>6212.1774539999997</v>
      </c>
      <c r="H782">
        <v>0</v>
      </c>
      <c r="I782">
        <v>1</v>
      </c>
      <c r="J782" s="2" t="str">
        <f t="shared" si="12"/>
        <v>RF_OTHERPP2024</v>
      </c>
    </row>
    <row r="783" spans="1:10" x14ac:dyDescent="0.25">
      <c r="A783" t="s">
        <v>164</v>
      </c>
      <c r="B783" t="s">
        <v>6</v>
      </c>
      <c r="D783">
        <v>2024</v>
      </c>
      <c r="E783">
        <v>2031</v>
      </c>
      <c r="F783">
        <v>0.99</v>
      </c>
      <c r="G783">
        <v>6212.1774539999997</v>
      </c>
      <c r="H783">
        <v>0</v>
      </c>
      <c r="I783">
        <v>1</v>
      </c>
      <c r="J783" s="2" t="str">
        <f t="shared" si="12"/>
        <v>RF_OTHERPP2024</v>
      </c>
    </row>
    <row r="784" spans="1:10" x14ac:dyDescent="0.25">
      <c r="A784" t="s">
        <v>164</v>
      </c>
      <c r="B784" t="s">
        <v>6</v>
      </c>
      <c r="D784">
        <v>2024</v>
      </c>
      <c r="E784">
        <v>2032</v>
      </c>
      <c r="F784">
        <v>0.99</v>
      </c>
      <c r="G784">
        <v>6212.1774539999997</v>
      </c>
      <c r="H784">
        <v>0</v>
      </c>
      <c r="I784">
        <v>1</v>
      </c>
      <c r="J784" s="2" t="str">
        <f t="shared" si="12"/>
        <v>RF_OTHERPP2024</v>
      </c>
    </row>
    <row r="785" spans="1:10" x14ac:dyDescent="0.25">
      <c r="A785" t="s">
        <v>164</v>
      </c>
      <c r="B785" t="s">
        <v>6</v>
      </c>
      <c r="D785">
        <v>2024</v>
      </c>
      <c r="E785">
        <v>2033</v>
      </c>
      <c r="F785">
        <v>0.99</v>
      </c>
      <c r="G785">
        <v>6212.1774539999997</v>
      </c>
      <c r="H785">
        <v>0</v>
      </c>
      <c r="I785">
        <v>1</v>
      </c>
      <c r="J785" s="2" t="str">
        <f t="shared" si="12"/>
        <v>RF_OTHERPP2024</v>
      </c>
    </row>
    <row r="786" spans="1:10" x14ac:dyDescent="0.25">
      <c r="A786" t="s">
        <v>164</v>
      </c>
      <c r="B786" t="s">
        <v>6</v>
      </c>
      <c r="D786">
        <v>2024</v>
      </c>
      <c r="E786">
        <v>2034</v>
      </c>
      <c r="F786">
        <v>0.99</v>
      </c>
      <c r="G786">
        <v>6212.1774539999997</v>
      </c>
      <c r="H786">
        <v>0</v>
      </c>
      <c r="I786">
        <v>1</v>
      </c>
      <c r="J786" s="2" t="str">
        <f t="shared" si="12"/>
        <v>RF_OTHERPP2024</v>
      </c>
    </row>
    <row r="787" spans="1:10" x14ac:dyDescent="0.25">
      <c r="A787" t="s">
        <v>164</v>
      </c>
      <c r="B787" t="s">
        <v>6</v>
      </c>
      <c r="D787">
        <v>2024</v>
      </c>
      <c r="E787">
        <v>2035</v>
      </c>
      <c r="F787">
        <v>0.99</v>
      </c>
      <c r="G787">
        <v>6212.1774539999997</v>
      </c>
      <c r="H787">
        <v>0</v>
      </c>
      <c r="I787">
        <v>1</v>
      </c>
      <c r="J787" s="2" t="str">
        <f t="shared" si="12"/>
        <v>RF_OTHERPP2024</v>
      </c>
    </row>
    <row r="788" spans="1:10" x14ac:dyDescent="0.25">
      <c r="A788" t="s">
        <v>164</v>
      </c>
      <c r="B788" t="s">
        <v>6</v>
      </c>
      <c r="D788">
        <v>2024</v>
      </c>
      <c r="E788">
        <v>2036</v>
      </c>
      <c r="F788">
        <v>0.99</v>
      </c>
      <c r="G788">
        <v>6212.1774539999997</v>
      </c>
      <c r="H788">
        <v>0</v>
      </c>
      <c r="I788">
        <v>1</v>
      </c>
      <c r="J788" s="2" t="str">
        <f t="shared" si="12"/>
        <v>RF_OTHERPP2024</v>
      </c>
    </row>
    <row r="789" spans="1:10" x14ac:dyDescent="0.25">
      <c r="A789" t="s">
        <v>164</v>
      </c>
      <c r="B789" t="s">
        <v>6</v>
      </c>
      <c r="D789">
        <v>2024</v>
      </c>
      <c r="E789">
        <v>2037</v>
      </c>
      <c r="F789">
        <v>0.99</v>
      </c>
      <c r="G789">
        <v>6212.1774539999997</v>
      </c>
      <c r="H789">
        <v>0</v>
      </c>
      <c r="I789">
        <v>1</v>
      </c>
      <c r="J789" s="2" t="str">
        <f t="shared" si="12"/>
        <v>RF_OTHERPP2024</v>
      </c>
    </row>
    <row r="790" spans="1:10" x14ac:dyDescent="0.25">
      <c r="A790" t="s">
        <v>164</v>
      </c>
      <c r="B790" t="s">
        <v>6</v>
      </c>
      <c r="D790">
        <v>2024</v>
      </c>
      <c r="E790">
        <v>2038</v>
      </c>
      <c r="F790">
        <v>0.99</v>
      </c>
      <c r="G790">
        <v>6212.1774539999997</v>
      </c>
      <c r="H790">
        <v>0</v>
      </c>
      <c r="I790">
        <v>1</v>
      </c>
      <c r="J790" s="2" t="str">
        <f t="shared" si="12"/>
        <v>RF_OTHERPP2024</v>
      </c>
    </row>
    <row r="791" spans="1:10" x14ac:dyDescent="0.25">
      <c r="A791" t="s">
        <v>164</v>
      </c>
      <c r="B791" t="s">
        <v>6</v>
      </c>
      <c r="D791">
        <v>2024</v>
      </c>
      <c r="E791">
        <v>2039</v>
      </c>
      <c r="F791">
        <v>0.99</v>
      </c>
      <c r="G791">
        <v>6212.1774539999997</v>
      </c>
      <c r="H791">
        <v>0</v>
      </c>
      <c r="I791">
        <v>1</v>
      </c>
      <c r="J791" s="2" t="str">
        <f t="shared" si="12"/>
        <v>RF_OTHERPP2024</v>
      </c>
    </row>
    <row r="792" spans="1:10" x14ac:dyDescent="0.25">
      <c r="A792" t="s">
        <v>164</v>
      </c>
      <c r="B792" t="s">
        <v>6</v>
      </c>
      <c r="D792">
        <v>2024</v>
      </c>
      <c r="E792">
        <v>2040</v>
      </c>
      <c r="F792">
        <v>0.99</v>
      </c>
      <c r="G792">
        <v>6212.1774539999997</v>
      </c>
      <c r="H792">
        <v>0</v>
      </c>
      <c r="I792">
        <v>1</v>
      </c>
      <c r="J792" s="2" t="str">
        <f t="shared" si="12"/>
        <v>RF_OTHERPP2024</v>
      </c>
    </row>
    <row r="793" spans="1:10" x14ac:dyDescent="0.25">
      <c r="A793" t="s">
        <v>164</v>
      </c>
      <c r="B793" t="s">
        <v>6</v>
      </c>
      <c r="D793">
        <v>2024</v>
      </c>
      <c r="E793">
        <v>2041</v>
      </c>
      <c r="F793">
        <v>0.99</v>
      </c>
      <c r="G793">
        <v>6212.1774539999997</v>
      </c>
      <c r="H793">
        <v>0</v>
      </c>
      <c r="I793">
        <v>1</v>
      </c>
      <c r="J793" s="2" t="str">
        <f t="shared" si="12"/>
        <v>RF_OTHERPP2024</v>
      </c>
    </row>
    <row r="794" spans="1:10" x14ac:dyDescent="0.25">
      <c r="A794" t="s">
        <v>164</v>
      </c>
      <c r="B794" t="s">
        <v>6</v>
      </c>
      <c r="D794">
        <v>2025</v>
      </c>
      <c r="E794">
        <v>2025</v>
      </c>
      <c r="F794">
        <v>0.99</v>
      </c>
      <c r="G794">
        <v>6212.1774539999997</v>
      </c>
      <c r="H794">
        <v>0</v>
      </c>
      <c r="I794">
        <v>1</v>
      </c>
      <c r="J794" s="2" t="str">
        <f t="shared" si="12"/>
        <v>RF_OTHERPP2025</v>
      </c>
    </row>
    <row r="795" spans="1:10" x14ac:dyDescent="0.25">
      <c r="A795" t="s">
        <v>164</v>
      </c>
      <c r="B795" t="s">
        <v>6</v>
      </c>
      <c r="D795">
        <v>2025</v>
      </c>
      <c r="E795">
        <v>2026</v>
      </c>
      <c r="F795">
        <v>0.99</v>
      </c>
      <c r="G795">
        <v>6212.1774539999997</v>
      </c>
      <c r="H795">
        <v>0</v>
      </c>
      <c r="I795">
        <v>1</v>
      </c>
      <c r="J795" s="2" t="str">
        <f t="shared" si="12"/>
        <v>RF_OTHERPP2025</v>
      </c>
    </row>
    <row r="796" spans="1:10" x14ac:dyDescent="0.25">
      <c r="A796" t="s">
        <v>164</v>
      </c>
      <c r="B796" t="s">
        <v>6</v>
      </c>
      <c r="D796">
        <v>2025</v>
      </c>
      <c r="E796">
        <v>2027</v>
      </c>
      <c r="F796">
        <v>0.99</v>
      </c>
      <c r="G796">
        <v>6212.1774539999997</v>
      </c>
      <c r="H796">
        <v>0</v>
      </c>
      <c r="I796">
        <v>1</v>
      </c>
      <c r="J796" s="2" t="str">
        <f t="shared" si="12"/>
        <v>RF_OTHERPP2025</v>
      </c>
    </row>
    <row r="797" spans="1:10" x14ac:dyDescent="0.25">
      <c r="A797" t="s">
        <v>164</v>
      </c>
      <c r="B797" t="s">
        <v>6</v>
      </c>
      <c r="D797">
        <v>2025</v>
      </c>
      <c r="E797">
        <v>2028</v>
      </c>
      <c r="F797">
        <v>0.99</v>
      </c>
      <c r="G797">
        <v>6212.1774539999997</v>
      </c>
      <c r="H797">
        <v>0</v>
      </c>
      <c r="I797">
        <v>1</v>
      </c>
      <c r="J797" s="2" t="str">
        <f t="shared" si="12"/>
        <v>RF_OTHERPP2025</v>
      </c>
    </row>
    <row r="798" spans="1:10" x14ac:dyDescent="0.25">
      <c r="A798" t="s">
        <v>164</v>
      </c>
      <c r="B798" t="s">
        <v>6</v>
      </c>
      <c r="D798">
        <v>2025</v>
      </c>
      <c r="E798">
        <v>2029</v>
      </c>
      <c r="F798">
        <v>0.99</v>
      </c>
      <c r="G798">
        <v>6212.1774539999997</v>
      </c>
      <c r="H798">
        <v>0</v>
      </c>
      <c r="I798">
        <v>1</v>
      </c>
      <c r="J798" s="2" t="str">
        <f t="shared" si="12"/>
        <v>RF_OTHERPP2025</v>
      </c>
    </row>
    <row r="799" spans="1:10" x14ac:dyDescent="0.25">
      <c r="A799" t="s">
        <v>164</v>
      </c>
      <c r="B799" t="s">
        <v>6</v>
      </c>
      <c r="D799">
        <v>2025</v>
      </c>
      <c r="E799">
        <v>2030</v>
      </c>
      <c r="F799">
        <v>0.99</v>
      </c>
      <c r="G799">
        <v>6212.1774539999997</v>
      </c>
      <c r="H799">
        <v>0</v>
      </c>
      <c r="I799">
        <v>1</v>
      </c>
      <c r="J799" s="2" t="str">
        <f t="shared" si="12"/>
        <v>RF_OTHERPP2025</v>
      </c>
    </row>
    <row r="800" spans="1:10" x14ac:dyDescent="0.25">
      <c r="A800" t="s">
        <v>164</v>
      </c>
      <c r="B800" t="s">
        <v>6</v>
      </c>
      <c r="D800">
        <v>2025</v>
      </c>
      <c r="E800">
        <v>2031</v>
      </c>
      <c r="F800">
        <v>0.99</v>
      </c>
      <c r="G800">
        <v>6212.1774539999997</v>
      </c>
      <c r="H800">
        <v>0</v>
      </c>
      <c r="I800">
        <v>1</v>
      </c>
      <c r="J800" s="2" t="str">
        <f t="shared" si="12"/>
        <v>RF_OTHERPP2025</v>
      </c>
    </row>
    <row r="801" spans="1:10" x14ac:dyDescent="0.25">
      <c r="A801" t="s">
        <v>164</v>
      </c>
      <c r="B801" t="s">
        <v>6</v>
      </c>
      <c r="D801">
        <v>2025</v>
      </c>
      <c r="E801">
        <v>2032</v>
      </c>
      <c r="F801">
        <v>0.99</v>
      </c>
      <c r="G801">
        <v>6212.1774539999997</v>
      </c>
      <c r="H801">
        <v>0</v>
      </c>
      <c r="I801">
        <v>1</v>
      </c>
      <c r="J801" s="2" t="str">
        <f t="shared" si="12"/>
        <v>RF_OTHERPP2025</v>
      </c>
    </row>
    <row r="802" spans="1:10" x14ac:dyDescent="0.25">
      <c r="A802" t="s">
        <v>164</v>
      </c>
      <c r="B802" t="s">
        <v>6</v>
      </c>
      <c r="D802">
        <v>2025</v>
      </c>
      <c r="E802">
        <v>2033</v>
      </c>
      <c r="F802">
        <v>0.99</v>
      </c>
      <c r="G802">
        <v>6212.1774539999997</v>
      </c>
      <c r="H802">
        <v>0</v>
      </c>
      <c r="I802">
        <v>1</v>
      </c>
      <c r="J802" s="2" t="str">
        <f t="shared" si="12"/>
        <v>RF_OTHERPP2025</v>
      </c>
    </row>
    <row r="803" spans="1:10" x14ac:dyDescent="0.25">
      <c r="A803" t="s">
        <v>164</v>
      </c>
      <c r="B803" t="s">
        <v>6</v>
      </c>
      <c r="D803">
        <v>2025</v>
      </c>
      <c r="E803">
        <v>2034</v>
      </c>
      <c r="F803">
        <v>0.99</v>
      </c>
      <c r="G803">
        <v>6212.1774539999997</v>
      </c>
      <c r="H803">
        <v>0</v>
      </c>
      <c r="I803">
        <v>1</v>
      </c>
      <c r="J803" s="2" t="str">
        <f t="shared" si="12"/>
        <v>RF_OTHERPP2025</v>
      </c>
    </row>
    <row r="804" spans="1:10" x14ac:dyDescent="0.25">
      <c r="A804" t="s">
        <v>164</v>
      </c>
      <c r="B804" t="s">
        <v>6</v>
      </c>
      <c r="D804">
        <v>2025</v>
      </c>
      <c r="E804">
        <v>2035</v>
      </c>
      <c r="F804">
        <v>0.99</v>
      </c>
      <c r="G804">
        <v>6212.1774539999997</v>
      </c>
      <c r="H804">
        <v>0</v>
      </c>
      <c r="I804">
        <v>1</v>
      </c>
      <c r="J804" s="2" t="str">
        <f t="shared" si="12"/>
        <v>RF_OTHERPP2025</v>
      </c>
    </row>
    <row r="805" spans="1:10" x14ac:dyDescent="0.25">
      <c r="A805" t="s">
        <v>164</v>
      </c>
      <c r="B805" t="s">
        <v>6</v>
      </c>
      <c r="D805">
        <v>2025</v>
      </c>
      <c r="E805">
        <v>2036</v>
      </c>
      <c r="F805">
        <v>0.99</v>
      </c>
      <c r="G805">
        <v>6212.1774539999997</v>
      </c>
      <c r="H805">
        <v>0</v>
      </c>
      <c r="I805">
        <v>1</v>
      </c>
      <c r="J805" s="2" t="str">
        <f t="shared" si="12"/>
        <v>RF_OTHERPP2025</v>
      </c>
    </row>
    <row r="806" spans="1:10" x14ac:dyDescent="0.25">
      <c r="A806" t="s">
        <v>164</v>
      </c>
      <c r="B806" t="s">
        <v>6</v>
      </c>
      <c r="D806">
        <v>2025</v>
      </c>
      <c r="E806">
        <v>2037</v>
      </c>
      <c r="F806">
        <v>0.99</v>
      </c>
      <c r="G806">
        <v>6212.1774539999997</v>
      </c>
      <c r="H806">
        <v>0</v>
      </c>
      <c r="I806">
        <v>1</v>
      </c>
      <c r="J806" s="2" t="str">
        <f t="shared" si="12"/>
        <v>RF_OTHERPP2025</v>
      </c>
    </row>
    <row r="807" spans="1:10" x14ac:dyDescent="0.25">
      <c r="A807" t="s">
        <v>164</v>
      </c>
      <c r="B807" t="s">
        <v>6</v>
      </c>
      <c r="D807">
        <v>2025</v>
      </c>
      <c r="E807">
        <v>2038</v>
      </c>
      <c r="F807">
        <v>0.99</v>
      </c>
      <c r="G807">
        <v>6212.1774539999997</v>
      </c>
      <c r="H807">
        <v>0</v>
      </c>
      <c r="I807">
        <v>1</v>
      </c>
      <c r="J807" s="2" t="str">
        <f t="shared" si="12"/>
        <v>RF_OTHERPP2025</v>
      </c>
    </row>
    <row r="808" spans="1:10" x14ac:dyDescent="0.25">
      <c r="A808" t="s">
        <v>164</v>
      </c>
      <c r="B808" t="s">
        <v>6</v>
      </c>
      <c r="D808">
        <v>2025</v>
      </c>
      <c r="E808">
        <v>2039</v>
      </c>
      <c r="F808">
        <v>0.99</v>
      </c>
      <c r="G808">
        <v>6212.1774539999997</v>
      </c>
      <c r="H808">
        <v>0</v>
      </c>
      <c r="I808">
        <v>1</v>
      </c>
      <c r="J808" s="2" t="str">
        <f t="shared" si="12"/>
        <v>RF_OTHERPP2025</v>
      </c>
    </row>
    <row r="809" spans="1:10" x14ac:dyDescent="0.25">
      <c r="A809" t="s">
        <v>164</v>
      </c>
      <c r="B809" t="s">
        <v>6</v>
      </c>
      <c r="D809">
        <v>2025</v>
      </c>
      <c r="E809">
        <v>2040</v>
      </c>
      <c r="F809">
        <v>0.99</v>
      </c>
      <c r="G809">
        <v>6212.1774539999997</v>
      </c>
      <c r="H809">
        <v>0</v>
      </c>
      <c r="I809">
        <v>1</v>
      </c>
      <c r="J809" s="2" t="str">
        <f t="shared" si="12"/>
        <v>RF_OTHERPP2025</v>
      </c>
    </row>
    <row r="810" spans="1:10" x14ac:dyDescent="0.25">
      <c r="A810" t="s">
        <v>164</v>
      </c>
      <c r="B810" t="s">
        <v>6</v>
      </c>
      <c r="D810">
        <v>2025</v>
      </c>
      <c r="E810">
        <v>2041</v>
      </c>
      <c r="F810">
        <v>0.99</v>
      </c>
      <c r="G810">
        <v>6212.1774539999997</v>
      </c>
      <c r="H810">
        <v>0</v>
      </c>
      <c r="I810">
        <v>1</v>
      </c>
      <c r="J810" s="2" t="str">
        <f t="shared" si="12"/>
        <v>RF_OTHERPP2025</v>
      </c>
    </row>
    <row r="811" spans="1:10" x14ac:dyDescent="0.25">
      <c r="A811" t="s">
        <v>164</v>
      </c>
      <c r="B811" t="s">
        <v>6</v>
      </c>
      <c r="D811">
        <v>2026</v>
      </c>
      <c r="E811">
        <v>2026</v>
      </c>
      <c r="F811">
        <v>0.99</v>
      </c>
      <c r="G811">
        <v>6212.1774539999997</v>
      </c>
      <c r="H811">
        <v>0</v>
      </c>
      <c r="I811">
        <v>1</v>
      </c>
      <c r="J811" s="2" t="str">
        <f t="shared" si="12"/>
        <v>RF_OTHERPP2026</v>
      </c>
    </row>
    <row r="812" spans="1:10" x14ac:dyDescent="0.25">
      <c r="A812" t="s">
        <v>164</v>
      </c>
      <c r="B812" t="s">
        <v>6</v>
      </c>
      <c r="D812">
        <v>2026</v>
      </c>
      <c r="E812">
        <v>2027</v>
      </c>
      <c r="F812">
        <v>0.99</v>
      </c>
      <c r="G812">
        <v>6212.1774539999997</v>
      </c>
      <c r="H812">
        <v>0</v>
      </c>
      <c r="I812">
        <v>1</v>
      </c>
      <c r="J812" s="2" t="str">
        <f t="shared" si="12"/>
        <v>RF_OTHERPP2026</v>
      </c>
    </row>
    <row r="813" spans="1:10" x14ac:dyDescent="0.25">
      <c r="A813" t="s">
        <v>164</v>
      </c>
      <c r="B813" t="s">
        <v>6</v>
      </c>
      <c r="D813">
        <v>2026</v>
      </c>
      <c r="E813">
        <v>2028</v>
      </c>
      <c r="F813">
        <v>0.99</v>
      </c>
      <c r="G813">
        <v>6212.1774539999997</v>
      </c>
      <c r="H813">
        <v>0</v>
      </c>
      <c r="I813">
        <v>1</v>
      </c>
      <c r="J813" s="2" t="str">
        <f t="shared" si="12"/>
        <v>RF_OTHERPP2026</v>
      </c>
    </row>
    <row r="814" spans="1:10" x14ac:dyDescent="0.25">
      <c r="A814" t="s">
        <v>164</v>
      </c>
      <c r="B814" t="s">
        <v>6</v>
      </c>
      <c r="D814">
        <v>2026</v>
      </c>
      <c r="E814">
        <v>2029</v>
      </c>
      <c r="F814">
        <v>0.99</v>
      </c>
      <c r="G814">
        <v>6212.1774539999997</v>
      </c>
      <c r="H814">
        <v>0</v>
      </c>
      <c r="I814">
        <v>1</v>
      </c>
      <c r="J814" s="2" t="str">
        <f t="shared" si="12"/>
        <v>RF_OTHERPP2026</v>
      </c>
    </row>
    <row r="815" spans="1:10" x14ac:dyDescent="0.25">
      <c r="A815" t="s">
        <v>164</v>
      </c>
      <c r="B815" t="s">
        <v>6</v>
      </c>
      <c r="D815">
        <v>2026</v>
      </c>
      <c r="E815">
        <v>2030</v>
      </c>
      <c r="F815">
        <v>0.99</v>
      </c>
      <c r="G815">
        <v>6212.1774539999997</v>
      </c>
      <c r="H815">
        <v>0</v>
      </c>
      <c r="I815">
        <v>1</v>
      </c>
      <c r="J815" s="2" t="str">
        <f t="shared" si="12"/>
        <v>RF_OTHERPP2026</v>
      </c>
    </row>
    <row r="816" spans="1:10" x14ac:dyDescent="0.25">
      <c r="A816" t="s">
        <v>164</v>
      </c>
      <c r="B816" t="s">
        <v>6</v>
      </c>
      <c r="D816">
        <v>2026</v>
      </c>
      <c r="E816">
        <v>2031</v>
      </c>
      <c r="F816">
        <v>0.99</v>
      </c>
      <c r="G816">
        <v>6212.1774539999997</v>
      </c>
      <c r="H816">
        <v>0</v>
      </c>
      <c r="I816">
        <v>1</v>
      </c>
      <c r="J816" s="2" t="str">
        <f t="shared" si="12"/>
        <v>RF_OTHERPP2026</v>
      </c>
    </row>
    <row r="817" spans="1:10" x14ac:dyDescent="0.25">
      <c r="A817" t="s">
        <v>164</v>
      </c>
      <c r="B817" t="s">
        <v>6</v>
      </c>
      <c r="D817">
        <v>2026</v>
      </c>
      <c r="E817">
        <v>2032</v>
      </c>
      <c r="F817">
        <v>0.99</v>
      </c>
      <c r="G817">
        <v>6212.1774539999997</v>
      </c>
      <c r="H817">
        <v>0</v>
      </c>
      <c r="I817">
        <v>1</v>
      </c>
      <c r="J817" s="2" t="str">
        <f t="shared" si="12"/>
        <v>RF_OTHERPP2026</v>
      </c>
    </row>
    <row r="818" spans="1:10" x14ac:dyDescent="0.25">
      <c r="A818" t="s">
        <v>164</v>
      </c>
      <c r="B818" t="s">
        <v>6</v>
      </c>
      <c r="D818">
        <v>2026</v>
      </c>
      <c r="E818">
        <v>2033</v>
      </c>
      <c r="F818">
        <v>0.99</v>
      </c>
      <c r="G818">
        <v>6212.1774539999997</v>
      </c>
      <c r="H818">
        <v>0</v>
      </c>
      <c r="I818">
        <v>1</v>
      </c>
      <c r="J818" s="2" t="str">
        <f t="shared" si="12"/>
        <v>RF_OTHERPP2026</v>
      </c>
    </row>
    <row r="819" spans="1:10" x14ac:dyDescent="0.25">
      <c r="A819" t="s">
        <v>164</v>
      </c>
      <c r="B819" t="s">
        <v>6</v>
      </c>
      <c r="D819">
        <v>2026</v>
      </c>
      <c r="E819">
        <v>2034</v>
      </c>
      <c r="F819">
        <v>0.99</v>
      </c>
      <c r="G819">
        <v>6212.1774539999997</v>
      </c>
      <c r="H819">
        <v>0</v>
      </c>
      <c r="I819">
        <v>1</v>
      </c>
      <c r="J819" s="2" t="str">
        <f t="shared" si="12"/>
        <v>RF_OTHERPP2026</v>
      </c>
    </row>
    <row r="820" spans="1:10" x14ac:dyDescent="0.25">
      <c r="A820" t="s">
        <v>164</v>
      </c>
      <c r="B820" t="s">
        <v>6</v>
      </c>
      <c r="D820">
        <v>2026</v>
      </c>
      <c r="E820">
        <v>2035</v>
      </c>
      <c r="F820">
        <v>0.99</v>
      </c>
      <c r="G820">
        <v>6212.1774539999997</v>
      </c>
      <c r="H820">
        <v>0</v>
      </c>
      <c r="I820">
        <v>1</v>
      </c>
      <c r="J820" s="2" t="str">
        <f t="shared" si="12"/>
        <v>RF_OTHERPP2026</v>
      </c>
    </row>
    <row r="821" spans="1:10" x14ac:dyDescent="0.25">
      <c r="A821" t="s">
        <v>164</v>
      </c>
      <c r="B821" t="s">
        <v>6</v>
      </c>
      <c r="D821">
        <v>2026</v>
      </c>
      <c r="E821">
        <v>2036</v>
      </c>
      <c r="F821">
        <v>0.99</v>
      </c>
      <c r="G821">
        <v>6212.1774539999997</v>
      </c>
      <c r="H821">
        <v>0</v>
      </c>
      <c r="I821">
        <v>1</v>
      </c>
      <c r="J821" s="2" t="str">
        <f t="shared" si="12"/>
        <v>RF_OTHERPP2026</v>
      </c>
    </row>
    <row r="822" spans="1:10" x14ac:dyDescent="0.25">
      <c r="A822" t="s">
        <v>164</v>
      </c>
      <c r="B822" t="s">
        <v>6</v>
      </c>
      <c r="D822">
        <v>2026</v>
      </c>
      <c r="E822">
        <v>2037</v>
      </c>
      <c r="F822">
        <v>0.99</v>
      </c>
      <c r="G822">
        <v>6212.1774539999997</v>
      </c>
      <c r="H822">
        <v>0</v>
      </c>
      <c r="I822">
        <v>1</v>
      </c>
      <c r="J822" s="2" t="str">
        <f t="shared" si="12"/>
        <v>RF_OTHERPP2026</v>
      </c>
    </row>
    <row r="823" spans="1:10" x14ac:dyDescent="0.25">
      <c r="A823" t="s">
        <v>164</v>
      </c>
      <c r="B823" t="s">
        <v>6</v>
      </c>
      <c r="D823">
        <v>2026</v>
      </c>
      <c r="E823">
        <v>2038</v>
      </c>
      <c r="F823">
        <v>0.99</v>
      </c>
      <c r="G823">
        <v>6212.1774539999997</v>
      </c>
      <c r="H823">
        <v>0</v>
      </c>
      <c r="I823">
        <v>1</v>
      </c>
      <c r="J823" s="2" t="str">
        <f t="shared" si="12"/>
        <v>RF_OTHERPP2026</v>
      </c>
    </row>
    <row r="824" spans="1:10" x14ac:dyDescent="0.25">
      <c r="A824" t="s">
        <v>164</v>
      </c>
      <c r="B824" t="s">
        <v>6</v>
      </c>
      <c r="D824">
        <v>2026</v>
      </c>
      <c r="E824">
        <v>2039</v>
      </c>
      <c r="F824">
        <v>0.99</v>
      </c>
      <c r="G824">
        <v>6212.1774539999997</v>
      </c>
      <c r="H824">
        <v>0</v>
      </c>
      <c r="I824">
        <v>1</v>
      </c>
      <c r="J824" s="2" t="str">
        <f t="shared" si="12"/>
        <v>RF_OTHERPP2026</v>
      </c>
    </row>
    <row r="825" spans="1:10" x14ac:dyDescent="0.25">
      <c r="A825" t="s">
        <v>164</v>
      </c>
      <c r="B825" t="s">
        <v>6</v>
      </c>
      <c r="D825">
        <v>2026</v>
      </c>
      <c r="E825">
        <v>2040</v>
      </c>
      <c r="F825">
        <v>0.99</v>
      </c>
      <c r="G825">
        <v>6212.1774539999997</v>
      </c>
      <c r="H825">
        <v>0</v>
      </c>
      <c r="I825">
        <v>1</v>
      </c>
      <c r="J825" s="2" t="str">
        <f t="shared" si="12"/>
        <v>RF_OTHERPP2026</v>
      </c>
    </row>
    <row r="826" spans="1:10" x14ac:dyDescent="0.25">
      <c r="A826" t="s">
        <v>164</v>
      </c>
      <c r="B826" t="s">
        <v>6</v>
      </c>
      <c r="D826">
        <v>2026</v>
      </c>
      <c r="E826">
        <v>2041</v>
      </c>
      <c r="F826">
        <v>0.99</v>
      </c>
      <c r="G826">
        <v>6212.1774539999997</v>
      </c>
      <c r="H826">
        <v>0</v>
      </c>
      <c r="I826">
        <v>1</v>
      </c>
      <c r="J826" s="2" t="str">
        <f t="shared" si="12"/>
        <v>RF_OTHERPP2026</v>
      </c>
    </row>
    <row r="827" spans="1:10" x14ac:dyDescent="0.25">
      <c r="A827" t="s">
        <v>164</v>
      </c>
      <c r="B827" t="s">
        <v>6</v>
      </c>
      <c r="D827">
        <v>2027</v>
      </c>
      <c r="E827">
        <v>2027</v>
      </c>
      <c r="F827">
        <v>0.99</v>
      </c>
      <c r="G827">
        <v>6212.1774539999997</v>
      </c>
      <c r="H827">
        <v>0</v>
      </c>
      <c r="I827">
        <v>1</v>
      </c>
      <c r="J827" s="2" t="str">
        <f t="shared" si="12"/>
        <v>RF_OTHERPP2027</v>
      </c>
    </row>
    <row r="828" spans="1:10" x14ac:dyDescent="0.25">
      <c r="A828" t="s">
        <v>164</v>
      </c>
      <c r="B828" t="s">
        <v>6</v>
      </c>
      <c r="D828">
        <v>2027</v>
      </c>
      <c r="E828">
        <v>2028</v>
      </c>
      <c r="F828">
        <v>0.99</v>
      </c>
      <c r="G828">
        <v>6212.1774539999997</v>
      </c>
      <c r="H828">
        <v>0</v>
      </c>
      <c r="I828">
        <v>1</v>
      </c>
      <c r="J828" s="2" t="str">
        <f t="shared" si="12"/>
        <v>RF_OTHERPP2027</v>
      </c>
    </row>
    <row r="829" spans="1:10" x14ac:dyDescent="0.25">
      <c r="A829" t="s">
        <v>164</v>
      </c>
      <c r="B829" t="s">
        <v>6</v>
      </c>
      <c r="D829">
        <v>2027</v>
      </c>
      <c r="E829">
        <v>2029</v>
      </c>
      <c r="F829">
        <v>0.99</v>
      </c>
      <c r="G829">
        <v>6212.1774539999997</v>
      </c>
      <c r="H829">
        <v>0</v>
      </c>
      <c r="I829">
        <v>1</v>
      </c>
      <c r="J829" s="2" t="str">
        <f t="shared" si="12"/>
        <v>RF_OTHERPP2027</v>
      </c>
    </row>
    <row r="830" spans="1:10" x14ac:dyDescent="0.25">
      <c r="A830" t="s">
        <v>164</v>
      </c>
      <c r="B830" t="s">
        <v>6</v>
      </c>
      <c r="D830">
        <v>2027</v>
      </c>
      <c r="E830">
        <v>2030</v>
      </c>
      <c r="F830">
        <v>0.99</v>
      </c>
      <c r="G830">
        <v>6212.1774539999997</v>
      </c>
      <c r="H830">
        <v>0</v>
      </c>
      <c r="I830">
        <v>1</v>
      </c>
      <c r="J830" s="2" t="str">
        <f t="shared" si="12"/>
        <v>RF_OTHERPP2027</v>
      </c>
    </row>
    <row r="831" spans="1:10" x14ac:dyDescent="0.25">
      <c r="A831" t="s">
        <v>164</v>
      </c>
      <c r="B831" t="s">
        <v>6</v>
      </c>
      <c r="D831">
        <v>2027</v>
      </c>
      <c r="E831">
        <v>2031</v>
      </c>
      <c r="F831">
        <v>0.99</v>
      </c>
      <c r="G831">
        <v>6212.1774539999997</v>
      </c>
      <c r="H831">
        <v>0</v>
      </c>
      <c r="I831">
        <v>1</v>
      </c>
      <c r="J831" s="2" t="str">
        <f t="shared" si="12"/>
        <v>RF_OTHERPP2027</v>
      </c>
    </row>
    <row r="832" spans="1:10" x14ac:dyDescent="0.25">
      <c r="A832" t="s">
        <v>164</v>
      </c>
      <c r="B832" t="s">
        <v>6</v>
      </c>
      <c r="D832">
        <v>2027</v>
      </c>
      <c r="E832">
        <v>2032</v>
      </c>
      <c r="F832">
        <v>0.99</v>
      </c>
      <c r="G832">
        <v>6212.1774539999997</v>
      </c>
      <c r="H832">
        <v>0</v>
      </c>
      <c r="I832">
        <v>1</v>
      </c>
      <c r="J832" s="2" t="str">
        <f t="shared" si="12"/>
        <v>RF_OTHERPP2027</v>
      </c>
    </row>
    <row r="833" spans="1:10" x14ac:dyDescent="0.25">
      <c r="A833" t="s">
        <v>164</v>
      </c>
      <c r="B833" t="s">
        <v>6</v>
      </c>
      <c r="D833">
        <v>2027</v>
      </c>
      <c r="E833">
        <v>2033</v>
      </c>
      <c r="F833">
        <v>0.99</v>
      </c>
      <c r="G833">
        <v>6212.1774539999997</v>
      </c>
      <c r="H833">
        <v>0</v>
      </c>
      <c r="I833">
        <v>1</v>
      </c>
      <c r="J833" s="2" t="str">
        <f t="shared" si="12"/>
        <v>RF_OTHERPP2027</v>
      </c>
    </row>
    <row r="834" spans="1:10" x14ac:dyDescent="0.25">
      <c r="A834" t="s">
        <v>164</v>
      </c>
      <c r="B834" t="s">
        <v>6</v>
      </c>
      <c r="D834">
        <v>2027</v>
      </c>
      <c r="E834">
        <v>2034</v>
      </c>
      <c r="F834">
        <v>0.99</v>
      </c>
      <c r="G834">
        <v>6212.1774539999997</v>
      </c>
      <c r="H834">
        <v>0</v>
      </c>
      <c r="I834">
        <v>1</v>
      </c>
      <c r="J834" s="2" t="str">
        <f t="shared" si="12"/>
        <v>RF_OTHERPP2027</v>
      </c>
    </row>
    <row r="835" spans="1:10" x14ac:dyDescent="0.25">
      <c r="A835" t="s">
        <v>164</v>
      </c>
      <c r="B835" t="s">
        <v>6</v>
      </c>
      <c r="D835">
        <v>2027</v>
      </c>
      <c r="E835">
        <v>2035</v>
      </c>
      <c r="F835">
        <v>0.99</v>
      </c>
      <c r="G835">
        <v>6212.1774539999997</v>
      </c>
      <c r="H835">
        <v>0</v>
      </c>
      <c r="I835">
        <v>1</v>
      </c>
      <c r="J835" s="2" t="str">
        <f t="shared" ref="J835:J898" si="13">_xlfn.CONCAT(A835,C835,D835)</f>
        <v>RF_OTHERPP2027</v>
      </c>
    </row>
    <row r="836" spans="1:10" x14ac:dyDescent="0.25">
      <c r="A836" t="s">
        <v>164</v>
      </c>
      <c r="B836" t="s">
        <v>6</v>
      </c>
      <c r="D836">
        <v>2027</v>
      </c>
      <c r="E836">
        <v>2036</v>
      </c>
      <c r="F836">
        <v>0.99</v>
      </c>
      <c r="G836">
        <v>6212.1774539999997</v>
      </c>
      <c r="H836">
        <v>0</v>
      </c>
      <c r="I836">
        <v>1</v>
      </c>
      <c r="J836" s="2" t="str">
        <f t="shared" si="13"/>
        <v>RF_OTHERPP2027</v>
      </c>
    </row>
    <row r="837" spans="1:10" x14ac:dyDescent="0.25">
      <c r="A837" t="s">
        <v>164</v>
      </c>
      <c r="B837" t="s">
        <v>6</v>
      </c>
      <c r="D837">
        <v>2027</v>
      </c>
      <c r="E837">
        <v>2037</v>
      </c>
      <c r="F837">
        <v>0.99</v>
      </c>
      <c r="G837">
        <v>6212.1774539999997</v>
      </c>
      <c r="H837">
        <v>0</v>
      </c>
      <c r="I837">
        <v>1</v>
      </c>
      <c r="J837" s="2" t="str">
        <f t="shared" si="13"/>
        <v>RF_OTHERPP2027</v>
      </c>
    </row>
    <row r="838" spans="1:10" x14ac:dyDescent="0.25">
      <c r="A838" t="s">
        <v>164</v>
      </c>
      <c r="B838" t="s">
        <v>6</v>
      </c>
      <c r="D838">
        <v>2027</v>
      </c>
      <c r="E838">
        <v>2038</v>
      </c>
      <c r="F838">
        <v>0.99</v>
      </c>
      <c r="G838">
        <v>6212.1774539999997</v>
      </c>
      <c r="H838">
        <v>0</v>
      </c>
      <c r="I838">
        <v>1</v>
      </c>
      <c r="J838" s="2" t="str">
        <f t="shared" si="13"/>
        <v>RF_OTHERPP2027</v>
      </c>
    </row>
    <row r="839" spans="1:10" x14ac:dyDescent="0.25">
      <c r="A839" t="s">
        <v>164</v>
      </c>
      <c r="B839" t="s">
        <v>6</v>
      </c>
      <c r="D839">
        <v>2027</v>
      </c>
      <c r="E839">
        <v>2039</v>
      </c>
      <c r="F839">
        <v>0.99</v>
      </c>
      <c r="G839">
        <v>6212.1774539999997</v>
      </c>
      <c r="H839">
        <v>0</v>
      </c>
      <c r="I839">
        <v>1</v>
      </c>
      <c r="J839" s="2" t="str">
        <f t="shared" si="13"/>
        <v>RF_OTHERPP2027</v>
      </c>
    </row>
    <row r="840" spans="1:10" x14ac:dyDescent="0.25">
      <c r="A840" t="s">
        <v>164</v>
      </c>
      <c r="B840" t="s">
        <v>6</v>
      </c>
      <c r="D840">
        <v>2027</v>
      </c>
      <c r="E840">
        <v>2040</v>
      </c>
      <c r="F840">
        <v>0.99</v>
      </c>
      <c r="G840">
        <v>6212.1774539999997</v>
      </c>
      <c r="H840">
        <v>0</v>
      </c>
      <c r="I840">
        <v>1</v>
      </c>
      <c r="J840" s="2" t="str">
        <f t="shared" si="13"/>
        <v>RF_OTHERPP2027</v>
      </c>
    </row>
    <row r="841" spans="1:10" x14ac:dyDescent="0.25">
      <c r="A841" t="s">
        <v>164</v>
      </c>
      <c r="B841" t="s">
        <v>6</v>
      </c>
      <c r="D841">
        <v>2027</v>
      </c>
      <c r="E841">
        <v>2041</v>
      </c>
      <c r="F841">
        <v>0.99</v>
      </c>
      <c r="G841">
        <v>6212.1774539999997</v>
      </c>
      <c r="H841">
        <v>0</v>
      </c>
      <c r="I841">
        <v>1</v>
      </c>
      <c r="J841" s="2" t="str">
        <f t="shared" si="13"/>
        <v>RF_OTHERPP2027</v>
      </c>
    </row>
    <row r="842" spans="1:10" x14ac:dyDescent="0.25">
      <c r="A842" t="s">
        <v>164</v>
      </c>
      <c r="B842" t="s">
        <v>6</v>
      </c>
      <c r="D842">
        <v>2028</v>
      </c>
      <c r="E842">
        <v>2028</v>
      </c>
      <c r="F842">
        <v>0.99</v>
      </c>
      <c r="G842">
        <v>6212.1774539999997</v>
      </c>
      <c r="H842">
        <v>0</v>
      </c>
      <c r="I842">
        <v>1</v>
      </c>
      <c r="J842" s="2" t="str">
        <f t="shared" si="13"/>
        <v>RF_OTHERPP2028</v>
      </c>
    </row>
    <row r="843" spans="1:10" x14ac:dyDescent="0.25">
      <c r="A843" t="s">
        <v>164</v>
      </c>
      <c r="B843" t="s">
        <v>6</v>
      </c>
      <c r="D843">
        <v>2028</v>
      </c>
      <c r="E843">
        <v>2029</v>
      </c>
      <c r="F843">
        <v>0.99</v>
      </c>
      <c r="G843">
        <v>6212.1774539999997</v>
      </c>
      <c r="H843">
        <v>0</v>
      </c>
      <c r="I843">
        <v>1</v>
      </c>
      <c r="J843" s="2" t="str">
        <f t="shared" si="13"/>
        <v>RF_OTHERPP2028</v>
      </c>
    </row>
    <row r="844" spans="1:10" x14ac:dyDescent="0.25">
      <c r="A844" t="s">
        <v>164</v>
      </c>
      <c r="B844" t="s">
        <v>6</v>
      </c>
      <c r="D844">
        <v>2028</v>
      </c>
      <c r="E844">
        <v>2030</v>
      </c>
      <c r="F844">
        <v>0.99</v>
      </c>
      <c r="G844">
        <v>6212.1774539999997</v>
      </c>
      <c r="H844">
        <v>0</v>
      </c>
      <c r="I844">
        <v>1</v>
      </c>
      <c r="J844" s="2" t="str">
        <f t="shared" si="13"/>
        <v>RF_OTHERPP2028</v>
      </c>
    </row>
    <row r="845" spans="1:10" x14ac:dyDescent="0.25">
      <c r="A845" t="s">
        <v>164</v>
      </c>
      <c r="B845" t="s">
        <v>6</v>
      </c>
      <c r="D845">
        <v>2028</v>
      </c>
      <c r="E845">
        <v>2031</v>
      </c>
      <c r="F845">
        <v>0.99</v>
      </c>
      <c r="G845">
        <v>6212.1774539999997</v>
      </c>
      <c r="H845">
        <v>0</v>
      </c>
      <c r="I845">
        <v>1</v>
      </c>
      <c r="J845" s="2" t="str">
        <f t="shared" si="13"/>
        <v>RF_OTHERPP2028</v>
      </c>
    </row>
    <row r="846" spans="1:10" x14ac:dyDescent="0.25">
      <c r="A846" t="s">
        <v>164</v>
      </c>
      <c r="B846" t="s">
        <v>6</v>
      </c>
      <c r="D846">
        <v>2028</v>
      </c>
      <c r="E846">
        <v>2032</v>
      </c>
      <c r="F846">
        <v>0.99</v>
      </c>
      <c r="G846">
        <v>6212.1774539999997</v>
      </c>
      <c r="H846">
        <v>0</v>
      </c>
      <c r="I846">
        <v>1</v>
      </c>
      <c r="J846" s="2" t="str">
        <f t="shared" si="13"/>
        <v>RF_OTHERPP2028</v>
      </c>
    </row>
    <row r="847" spans="1:10" x14ac:dyDescent="0.25">
      <c r="A847" t="s">
        <v>164</v>
      </c>
      <c r="B847" t="s">
        <v>6</v>
      </c>
      <c r="D847">
        <v>2028</v>
      </c>
      <c r="E847">
        <v>2033</v>
      </c>
      <c r="F847">
        <v>0.99</v>
      </c>
      <c r="G847">
        <v>6212.1774539999997</v>
      </c>
      <c r="H847">
        <v>0</v>
      </c>
      <c r="I847">
        <v>1</v>
      </c>
      <c r="J847" s="2" t="str">
        <f t="shared" si="13"/>
        <v>RF_OTHERPP2028</v>
      </c>
    </row>
    <row r="848" spans="1:10" x14ac:dyDescent="0.25">
      <c r="A848" t="s">
        <v>164</v>
      </c>
      <c r="B848" t="s">
        <v>6</v>
      </c>
      <c r="D848">
        <v>2028</v>
      </c>
      <c r="E848">
        <v>2034</v>
      </c>
      <c r="F848">
        <v>0.99</v>
      </c>
      <c r="G848">
        <v>6212.1774539999997</v>
      </c>
      <c r="H848">
        <v>0</v>
      </c>
      <c r="I848">
        <v>1</v>
      </c>
      <c r="J848" s="2" t="str">
        <f t="shared" si="13"/>
        <v>RF_OTHERPP2028</v>
      </c>
    </row>
    <row r="849" spans="1:10" x14ac:dyDescent="0.25">
      <c r="A849" t="s">
        <v>164</v>
      </c>
      <c r="B849" t="s">
        <v>6</v>
      </c>
      <c r="D849">
        <v>2028</v>
      </c>
      <c r="E849">
        <v>2035</v>
      </c>
      <c r="F849">
        <v>0.99</v>
      </c>
      <c r="G849">
        <v>6212.1774539999997</v>
      </c>
      <c r="H849">
        <v>0</v>
      </c>
      <c r="I849">
        <v>1</v>
      </c>
      <c r="J849" s="2" t="str">
        <f t="shared" si="13"/>
        <v>RF_OTHERPP2028</v>
      </c>
    </row>
    <row r="850" spans="1:10" x14ac:dyDescent="0.25">
      <c r="A850" t="s">
        <v>164</v>
      </c>
      <c r="B850" t="s">
        <v>6</v>
      </c>
      <c r="D850">
        <v>2028</v>
      </c>
      <c r="E850">
        <v>2036</v>
      </c>
      <c r="F850">
        <v>0.99</v>
      </c>
      <c r="G850">
        <v>6212.1774539999997</v>
      </c>
      <c r="H850">
        <v>0</v>
      </c>
      <c r="I850">
        <v>1</v>
      </c>
      <c r="J850" s="2" t="str">
        <f t="shared" si="13"/>
        <v>RF_OTHERPP2028</v>
      </c>
    </row>
    <row r="851" spans="1:10" x14ac:dyDescent="0.25">
      <c r="A851" t="s">
        <v>164</v>
      </c>
      <c r="B851" t="s">
        <v>6</v>
      </c>
      <c r="D851">
        <v>2028</v>
      </c>
      <c r="E851">
        <v>2037</v>
      </c>
      <c r="F851">
        <v>0.99</v>
      </c>
      <c r="G851">
        <v>6212.1774539999997</v>
      </c>
      <c r="H851">
        <v>0</v>
      </c>
      <c r="I851">
        <v>1</v>
      </c>
      <c r="J851" s="2" t="str">
        <f t="shared" si="13"/>
        <v>RF_OTHERPP2028</v>
      </c>
    </row>
    <row r="852" spans="1:10" x14ac:dyDescent="0.25">
      <c r="A852" t="s">
        <v>164</v>
      </c>
      <c r="B852" t="s">
        <v>6</v>
      </c>
      <c r="D852">
        <v>2028</v>
      </c>
      <c r="E852">
        <v>2038</v>
      </c>
      <c r="F852">
        <v>0.99</v>
      </c>
      <c r="G852">
        <v>6212.1774539999997</v>
      </c>
      <c r="H852">
        <v>0</v>
      </c>
      <c r="I852">
        <v>1</v>
      </c>
      <c r="J852" s="2" t="str">
        <f t="shared" si="13"/>
        <v>RF_OTHERPP2028</v>
      </c>
    </row>
    <row r="853" spans="1:10" x14ac:dyDescent="0.25">
      <c r="A853" t="s">
        <v>164</v>
      </c>
      <c r="B853" t="s">
        <v>6</v>
      </c>
      <c r="D853">
        <v>2028</v>
      </c>
      <c r="E853">
        <v>2039</v>
      </c>
      <c r="F853">
        <v>0.99</v>
      </c>
      <c r="G853">
        <v>6212.1774539999997</v>
      </c>
      <c r="H853">
        <v>0</v>
      </c>
      <c r="I853">
        <v>1</v>
      </c>
      <c r="J853" s="2" t="str">
        <f t="shared" si="13"/>
        <v>RF_OTHERPP2028</v>
      </c>
    </row>
    <row r="854" spans="1:10" x14ac:dyDescent="0.25">
      <c r="A854" t="s">
        <v>164</v>
      </c>
      <c r="B854" t="s">
        <v>6</v>
      </c>
      <c r="D854">
        <v>2028</v>
      </c>
      <c r="E854">
        <v>2040</v>
      </c>
      <c r="F854">
        <v>0.99</v>
      </c>
      <c r="G854">
        <v>6212.1774539999997</v>
      </c>
      <c r="H854">
        <v>0</v>
      </c>
      <c r="I854">
        <v>1</v>
      </c>
      <c r="J854" s="2" t="str">
        <f t="shared" si="13"/>
        <v>RF_OTHERPP2028</v>
      </c>
    </row>
    <row r="855" spans="1:10" x14ac:dyDescent="0.25">
      <c r="A855" t="s">
        <v>164</v>
      </c>
      <c r="B855" t="s">
        <v>6</v>
      </c>
      <c r="D855">
        <v>2028</v>
      </c>
      <c r="E855">
        <v>2041</v>
      </c>
      <c r="F855">
        <v>0.99</v>
      </c>
      <c r="G855">
        <v>6212.1774539999997</v>
      </c>
      <c r="H855">
        <v>0</v>
      </c>
      <c r="I855">
        <v>1</v>
      </c>
      <c r="J855" s="2" t="str">
        <f t="shared" si="13"/>
        <v>RF_OTHERPP2028</v>
      </c>
    </row>
    <row r="856" spans="1:10" x14ac:dyDescent="0.25">
      <c r="A856" t="s">
        <v>164</v>
      </c>
      <c r="B856" t="s">
        <v>6</v>
      </c>
      <c r="D856">
        <v>2029</v>
      </c>
      <c r="E856">
        <v>2029</v>
      </c>
      <c r="F856">
        <v>0.99</v>
      </c>
      <c r="G856">
        <v>6212.1774539999997</v>
      </c>
      <c r="H856">
        <v>0</v>
      </c>
      <c r="I856">
        <v>1</v>
      </c>
      <c r="J856" s="2" t="str">
        <f t="shared" si="13"/>
        <v>RF_OTHERPP2029</v>
      </c>
    </row>
    <row r="857" spans="1:10" x14ac:dyDescent="0.25">
      <c r="A857" t="s">
        <v>164</v>
      </c>
      <c r="B857" t="s">
        <v>6</v>
      </c>
      <c r="D857">
        <v>2029</v>
      </c>
      <c r="E857">
        <v>2030</v>
      </c>
      <c r="F857">
        <v>0.99</v>
      </c>
      <c r="G857">
        <v>6212.1774539999997</v>
      </c>
      <c r="H857">
        <v>0</v>
      </c>
      <c r="I857">
        <v>1</v>
      </c>
      <c r="J857" s="2" t="str">
        <f t="shared" si="13"/>
        <v>RF_OTHERPP2029</v>
      </c>
    </row>
    <row r="858" spans="1:10" x14ac:dyDescent="0.25">
      <c r="A858" t="s">
        <v>164</v>
      </c>
      <c r="B858" t="s">
        <v>6</v>
      </c>
      <c r="D858">
        <v>2029</v>
      </c>
      <c r="E858">
        <v>2031</v>
      </c>
      <c r="F858">
        <v>0.99</v>
      </c>
      <c r="G858">
        <v>6212.1774539999997</v>
      </c>
      <c r="H858">
        <v>0</v>
      </c>
      <c r="I858">
        <v>1</v>
      </c>
      <c r="J858" s="2" t="str">
        <f t="shared" si="13"/>
        <v>RF_OTHERPP2029</v>
      </c>
    </row>
    <row r="859" spans="1:10" x14ac:dyDescent="0.25">
      <c r="A859" t="s">
        <v>164</v>
      </c>
      <c r="B859" t="s">
        <v>6</v>
      </c>
      <c r="D859">
        <v>2029</v>
      </c>
      <c r="E859">
        <v>2032</v>
      </c>
      <c r="F859">
        <v>0.99</v>
      </c>
      <c r="G859">
        <v>6212.1774539999997</v>
      </c>
      <c r="H859">
        <v>0</v>
      </c>
      <c r="I859">
        <v>1</v>
      </c>
      <c r="J859" s="2" t="str">
        <f t="shared" si="13"/>
        <v>RF_OTHERPP2029</v>
      </c>
    </row>
    <row r="860" spans="1:10" x14ac:dyDescent="0.25">
      <c r="A860" t="s">
        <v>164</v>
      </c>
      <c r="B860" t="s">
        <v>6</v>
      </c>
      <c r="D860">
        <v>2029</v>
      </c>
      <c r="E860">
        <v>2033</v>
      </c>
      <c r="F860">
        <v>0.99</v>
      </c>
      <c r="G860">
        <v>6212.1774539999997</v>
      </c>
      <c r="H860">
        <v>0</v>
      </c>
      <c r="I860">
        <v>1</v>
      </c>
      <c r="J860" s="2" t="str">
        <f t="shared" si="13"/>
        <v>RF_OTHERPP2029</v>
      </c>
    </row>
    <row r="861" spans="1:10" x14ac:dyDescent="0.25">
      <c r="A861" t="s">
        <v>164</v>
      </c>
      <c r="B861" t="s">
        <v>6</v>
      </c>
      <c r="D861">
        <v>2029</v>
      </c>
      <c r="E861">
        <v>2034</v>
      </c>
      <c r="F861">
        <v>0.99</v>
      </c>
      <c r="G861">
        <v>6212.1774539999997</v>
      </c>
      <c r="H861">
        <v>0</v>
      </c>
      <c r="I861">
        <v>1</v>
      </c>
      <c r="J861" s="2" t="str">
        <f t="shared" si="13"/>
        <v>RF_OTHERPP2029</v>
      </c>
    </row>
    <row r="862" spans="1:10" x14ac:dyDescent="0.25">
      <c r="A862" t="s">
        <v>164</v>
      </c>
      <c r="B862" t="s">
        <v>6</v>
      </c>
      <c r="D862">
        <v>2029</v>
      </c>
      <c r="E862">
        <v>2035</v>
      </c>
      <c r="F862">
        <v>0.99</v>
      </c>
      <c r="G862">
        <v>6212.1774539999997</v>
      </c>
      <c r="H862">
        <v>0</v>
      </c>
      <c r="I862">
        <v>1</v>
      </c>
      <c r="J862" s="2" t="str">
        <f t="shared" si="13"/>
        <v>RF_OTHERPP2029</v>
      </c>
    </row>
    <row r="863" spans="1:10" x14ac:dyDescent="0.25">
      <c r="A863" t="s">
        <v>164</v>
      </c>
      <c r="B863" t="s">
        <v>6</v>
      </c>
      <c r="D863">
        <v>2029</v>
      </c>
      <c r="E863">
        <v>2036</v>
      </c>
      <c r="F863">
        <v>0.99</v>
      </c>
      <c r="G863">
        <v>6212.1774539999997</v>
      </c>
      <c r="H863">
        <v>0</v>
      </c>
      <c r="I863">
        <v>1</v>
      </c>
      <c r="J863" s="2" t="str">
        <f t="shared" si="13"/>
        <v>RF_OTHERPP2029</v>
      </c>
    </row>
    <row r="864" spans="1:10" x14ac:dyDescent="0.25">
      <c r="A864" t="s">
        <v>164</v>
      </c>
      <c r="B864" t="s">
        <v>6</v>
      </c>
      <c r="D864">
        <v>2029</v>
      </c>
      <c r="E864">
        <v>2037</v>
      </c>
      <c r="F864">
        <v>0.99</v>
      </c>
      <c r="G864">
        <v>6212.1774539999997</v>
      </c>
      <c r="H864">
        <v>0</v>
      </c>
      <c r="I864">
        <v>1</v>
      </c>
      <c r="J864" s="2" t="str">
        <f t="shared" si="13"/>
        <v>RF_OTHERPP2029</v>
      </c>
    </row>
    <row r="865" spans="1:10" x14ac:dyDescent="0.25">
      <c r="A865" t="s">
        <v>164</v>
      </c>
      <c r="B865" t="s">
        <v>6</v>
      </c>
      <c r="D865">
        <v>2029</v>
      </c>
      <c r="E865">
        <v>2038</v>
      </c>
      <c r="F865">
        <v>0.99</v>
      </c>
      <c r="G865">
        <v>6212.1774539999997</v>
      </c>
      <c r="H865">
        <v>0</v>
      </c>
      <c r="I865">
        <v>1</v>
      </c>
      <c r="J865" s="2" t="str">
        <f t="shared" si="13"/>
        <v>RF_OTHERPP2029</v>
      </c>
    </row>
    <row r="866" spans="1:10" x14ac:dyDescent="0.25">
      <c r="A866" t="s">
        <v>164</v>
      </c>
      <c r="B866" t="s">
        <v>6</v>
      </c>
      <c r="D866">
        <v>2029</v>
      </c>
      <c r="E866">
        <v>2039</v>
      </c>
      <c r="F866">
        <v>0.99</v>
      </c>
      <c r="G866">
        <v>6212.1774539999997</v>
      </c>
      <c r="H866">
        <v>0</v>
      </c>
      <c r="I866">
        <v>1</v>
      </c>
      <c r="J866" s="2" t="str">
        <f t="shared" si="13"/>
        <v>RF_OTHERPP2029</v>
      </c>
    </row>
    <row r="867" spans="1:10" x14ac:dyDescent="0.25">
      <c r="A867" t="s">
        <v>164</v>
      </c>
      <c r="B867" t="s">
        <v>6</v>
      </c>
      <c r="D867">
        <v>2029</v>
      </c>
      <c r="E867">
        <v>2040</v>
      </c>
      <c r="F867">
        <v>0.99</v>
      </c>
      <c r="G867">
        <v>6212.1774539999997</v>
      </c>
      <c r="H867">
        <v>0</v>
      </c>
      <c r="I867">
        <v>1</v>
      </c>
      <c r="J867" s="2" t="str">
        <f t="shared" si="13"/>
        <v>RF_OTHERPP2029</v>
      </c>
    </row>
    <row r="868" spans="1:10" x14ac:dyDescent="0.25">
      <c r="A868" t="s">
        <v>164</v>
      </c>
      <c r="B868" t="s">
        <v>6</v>
      </c>
      <c r="D868">
        <v>2029</v>
      </c>
      <c r="E868">
        <v>2041</v>
      </c>
      <c r="F868">
        <v>0.99</v>
      </c>
      <c r="G868">
        <v>6212.1774539999997</v>
      </c>
      <c r="H868">
        <v>0</v>
      </c>
      <c r="I868">
        <v>1</v>
      </c>
      <c r="J868" s="2" t="str">
        <f t="shared" si="13"/>
        <v>RF_OTHERPP2029</v>
      </c>
    </row>
    <row r="869" spans="1:10" x14ac:dyDescent="0.25">
      <c r="A869" t="s">
        <v>164</v>
      </c>
      <c r="B869" t="s">
        <v>6</v>
      </c>
      <c r="D869">
        <v>2030</v>
      </c>
      <c r="E869">
        <v>2030</v>
      </c>
      <c r="F869">
        <v>0.99</v>
      </c>
      <c r="G869">
        <v>6212.1774539999997</v>
      </c>
      <c r="H869">
        <v>0</v>
      </c>
      <c r="I869">
        <v>1</v>
      </c>
      <c r="J869" s="2" t="str">
        <f t="shared" si="13"/>
        <v>RF_OTHERPP2030</v>
      </c>
    </row>
    <row r="870" spans="1:10" x14ac:dyDescent="0.25">
      <c r="A870" t="s">
        <v>164</v>
      </c>
      <c r="B870" t="s">
        <v>6</v>
      </c>
      <c r="D870">
        <v>2030</v>
      </c>
      <c r="E870">
        <v>2031</v>
      </c>
      <c r="F870">
        <v>0.99</v>
      </c>
      <c r="G870">
        <v>6212.1774539999997</v>
      </c>
      <c r="H870">
        <v>0</v>
      </c>
      <c r="I870">
        <v>1</v>
      </c>
      <c r="J870" s="2" t="str">
        <f t="shared" si="13"/>
        <v>RF_OTHERPP2030</v>
      </c>
    </row>
    <row r="871" spans="1:10" x14ac:dyDescent="0.25">
      <c r="A871" t="s">
        <v>164</v>
      </c>
      <c r="B871" t="s">
        <v>6</v>
      </c>
      <c r="D871">
        <v>2030</v>
      </c>
      <c r="E871">
        <v>2032</v>
      </c>
      <c r="F871">
        <v>0.99</v>
      </c>
      <c r="G871">
        <v>6212.1774539999997</v>
      </c>
      <c r="H871">
        <v>0</v>
      </c>
      <c r="I871">
        <v>1</v>
      </c>
      <c r="J871" s="2" t="str">
        <f t="shared" si="13"/>
        <v>RF_OTHERPP2030</v>
      </c>
    </row>
    <row r="872" spans="1:10" x14ac:dyDescent="0.25">
      <c r="A872" t="s">
        <v>164</v>
      </c>
      <c r="B872" t="s">
        <v>6</v>
      </c>
      <c r="D872">
        <v>2030</v>
      </c>
      <c r="E872">
        <v>2033</v>
      </c>
      <c r="F872">
        <v>0.99</v>
      </c>
      <c r="G872">
        <v>6212.1774539999997</v>
      </c>
      <c r="H872">
        <v>0</v>
      </c>
      <c r="I872">
        <v>1</v>
      </c>
      <c r="J872" s="2" t="str">
        <f t="shared" si="13"/>
        <v>RF_OTHERPP2030</v>
      </c>
    </row>
    <row r="873" spans="1:10" x14ac:dyDescent="0.25">
      <c r="A873" t="s">
        <v>164</v>
      </c>
      <c r="B873" t="s">
        <v>6</v>
      </c>
      <c r="D873">
        <v>2030</v>
      </c>
      <c r="E873">
        <v>2034</v>
      </c>
      <c r="F873">
        <v>0.99</v>
      </c>
      <c r="G873">
        <v>6212.1774539999997</v>
      </c>
      <c r="H873">
        <v>0</v>
      </c>
      <c r="I873">
        <v>1</v>
      </c>
      <c r="J873" s="2" t="str">
        <f t="shared" si="13"/>
        <v>RF_OTHERPP2030</v>
      </c>
    </row>
    <row r="874" spans="1:10" x14ac:dyDescent="0.25">
      <c r="A874" t="s">
        <v>164</v>
      </c>
      <c r="B874" t="s">
        <v>6</v>
      </c>
      <c r="D874">
        <v>2030</v>
      </c>
      <c r="E874">
        <v>2035</v>
      </c>
      <c r="F874">
        <v>0.99</v>
      </c>
      <c r="G874">
        <v>6212.1774539999997</v>
      </c>
      <c r="H874">
        <v>0</v>
      </c>
      <c r="I874">
        <v>1</v>
      </c>
      <c r="J874" s="2" t="str">
        <f t="shared" si="13"/>
        <v>RF_OTHERPP2030</v>
      </c>
    </row>
    <row r="875" spans="1:10" x14ac:dyDescent="0.25">
      <c r="A875" t="s">
        <v>164</v>
      </c>
      <c r="B875" t="s">
        <v>6</v>
      </c>
      <c r="D875">
        <v>2030</v>
      </c>
      <c r="E875">
        <v>2036</v>
      </c>
      <c r="F875">
        <v>0.99</v>
      </c>
      <c r="G875">
        <v>6212.1774539999997</v>
      </c>
      <c r="H875">
        <v>0</v>
      </c>
      <c r="I875">
        <v>1</v>
      </c>
      <c r="J875" s="2" t="str">
        <f t="shared" si="13"/>
        <v>RF_OTHERPP2030</v>
      </c>
    </row>
    <row r="876" spans="1:10" x14ac:dyDescent="0.25">
      <c r="A876" t="s">
        <v>164</v>
      </c>
      <c r="B876" t="s">
        <v>6</v>
      </c>
      <c r="D876">
        <v>2030</v>
      </c>
      <c r="E876">
        <v>2037</v>
      </c>
      <c r="F876">
        <v>0.99</v>
      </c>
      <c r="G876">
        <v>6212.1774539999997</v>
      </c>
      <c r="H876">
        <v>0</v>
      </c>
      <c r="I876">
        <v>1</v>
      </c>
      <c r="J876" s="2" t="str">
        <f t="shared" si="13"/>
        <v>RF_OTHERPP2030</v>
      </c>
    </row>
    <row r="877" spans="1:10" x14ac:dyDescent="0.25">
      <c r="A877" t="s">
        <v>164</v>
      </c>
      <c r="B877" t="s">
        <v>6</v>
      </c>
      <c r="D877">
        <v>2030</v>
      </c>
      <c r="E877">
        <v>2038</v>
      </c>
      <c r="F877">
        <v>0.99</v>
      </c>
      <c r="G877">
        <v>6212.1774539999997</v>
      </c>
      <c r="H877">
        <v>0</v>
      </c>
      <c r="I877">
        <v>1</v>
      </c>
      <c r="J877" s="2" t="str">
        <f t="shared" si="13"/>
        <v>RF_OTHERPP2030</v>
      </c>
    </row>
    <row r="878" spans="1:10" x14ac:dyDescent="0.25">
      <c r="A878" t="s">
        <v>164</v>
      </c>
      <c r="B878" t="s">
        <v>6</v>
      </c>
      <c r="D878">
        <v>2030</v>
      </c>
      <c r="E878">
        <v>2039</v>
      </c>
      <c r="F878">
        <v>0.99</v>
      </c>
      <c r="G878">
        <v>6212.1774539999997</v>
      </c>
      <c r="H878">
        <v>0</v>
      </c>
      <c r="I878">
        <v>1</v>
      </c>
      <c r="J878" s="2" t="str">
        <f t="shared" si="13"/>
        <v>RF_OTHERPP2030</v>
      </c>
    </row>
    <row r="879" spans="1:10" x14ac:dyDescent="0.25">
      <c r="A879" t="s">
        <v>164</v>
      </c>
      <c r="B879" t="s">
        <v>6</v>
      </c>
      <c r="D879">
        <v>2030</v>
      </c>
      <c r="E879">
        <v>2040</v>
      </c>
      <c r="F879">
        <v>0.99</v>
      </c>
      <c r="G879">
        <v>6212.1774539999997</v>
      </c>
      <c r="H879">
        <v>0</v>
      </c>
      <c r="I879">
        <v>1</v>
      </c>
      <c r="J879" s="2" t="str">
        <f t="shared" si="13"/>
        <v>RF_OTHERPP2030</v>
      </c>
    </row>
    <row r="880" spans="1:10" x14ac:dyDescent="0.25">
      <c r="A880" t="s">
        <v>164</v>
      </c>
      <c r="B880" t="s">
        <v>6</v>
      </c>
      <c r="D880">
        <v>2030</v>
      </c>
      <c r="E880">
        <v>2041</v>
      </c>
      <c r="F880">
        <v>0.99</v>
      </c>
      <c r="G880">
        <v>6212.1774539999997</v>
      </c>
      <c r="H880">
        <v>0</v>
      </c>
      <c r="I880">
        <v>1</v>
      </c>
      <c r="J880" s="2" t="str">
        <f t="shared" si="13"/>
        <v>RF_OTHERPP2030</v>
      </c>
    </row>
    <row r="881" spans="1:10" x14ac:dyDescent="0.25">
      <c r="A881" t="s">
        <v>164</v>
      </c>
      <c r="B881" t="s">
        <v>6</v>
      </c>
      <c r="D881">
        <v>2031</v>
      </c>
      <c r="E881">
        <v>2031</v>
      </c>
      <c r="F881">
        <v>0.99</v>
      </c>
      <c r="G881">
        <v>6212.1774539999997</v>
      </c>
      <c r="H881">
        <v>0</v>
      </c>
      <c r="I881">
        <v>1</v>
      </c>
      <c r="J881" s="2" t="str">
        <f t="shared" si="13"/>
        <v>RF_OTHERPP2031</v>
      </c>
    </row>
    <row r="882" spans="1:10" x14ac:dyDescent="0.25">
      <c r="A882" t="s">
        <v>164</v>
      </c>
      <c r="B882" t="s">
        <v>6</v>
      </c>
      <c r="D882">
        <v>2031</v>
      </c>
      <c r="E882">
        <v>2032</v>
      </c>
      <c r="F882">
        <v>0.99</v>
      </c>
      <c r="G882">
        <v>6212.1774539999997</v>
      </c>
      <c r="H882">
        <v>0</v>
      </c>
      <c r="I882">
        <v>1</v>
      </c>
      <c r="J882" s="2" t="str">
        <f t="shared" si="13"/>
        <v>RF_OTHERPP2031</v>
      </c>
    </row>
    <row r="883" spans="1:10" x14ac:dyDescent="0.25">
      <c r="A883" t="s">
        <v>164</v>
      </c>
      <c r="B883" t="s">
        <v>6</v>
      </c>
      <c r="D883">
        <v>2031</v>
      </c>
      <c r="E883">
        <v>2033</v>
      </c>
      <c r="F883">
        <v>0.99</v>
      </c>
      <c r="G883">
        <v>6212.1774539999997</v>
      </c>
      <c r="H883">
        <v>0</v>
      </c>
      <c r="I883">
        <v>1</v>
      </c>
      <c r="J883" s="2" t="str">
        <f t="shared" si="13"/>
        <v>RF_OTHERPP2031</v>
      </c>
    </row>
    <row r="884" spans="1:10" x14ac:dyDescent="0.25">
      <c r="A884" t="s">
        <v>164</v>
      </c>
      <c r="B884" t="s">
        <v>6</v>
      </c>
      <c r="D884">
        <v>2031</v>
      </c>
      <c r="E884">
        <v>2034</v>
      </c>
      <c r="F884">
        <v>0.99</v>
      </c>
      <c r="G884">
        <v>6212.1774539999997</v>
      </c>
      <c r="H884">
        <v>0</v>
      </c>
      <c r="I884">
        <v>1</v>
      </c>
      <c r="J884" s="2" t="str">
        <f t="shared" si="13"/>
        <v>RF_OTHERPP2031</v>
      </c>
    </row>
    <row r="885" spans="1:10" x14ac:dyDescent="0.25">
      <c r="A885" t="s">
        <v>164</v>
      </c>
      <c r="B885" t="s">
        <v>6</v>
      </c>
      <c r="D885">
        <v>2031</v>
      </c>
      <c r="E885">
        <v>2035</v>
      </c>
      <c r="F885">
        <v>0.99</v>
      </c>
      <c r="G885">
        <v>6212.1774539999997</v>
      </c>
      <c r="H885">
        <v>0</v>
      </c>
      <c r="I885">
        <v>1</v>
      </c>
      <c r="J885" s="2" t="str">
        <f t="shared" si="13"/>
        <v>RF_OTHERPP2031</v>
      </c>
    </row>
    <row r="886" spans="1:10" x14ac:dyDescent="0.25">
      <c r="A886" t="s">
        <v>164</v>
      </c>
      <c r="B886" t="s">
        <v>6</v>
      </c>
      <c r="D886">
        <v>2031</v>
      </c>
      <c r="E886">
        <v>2036</v>
      </c>
      <c r="F886">
        <v>0.99</v>
      </c>
      <c r="G886">
        <v>6212.1774539999997</v>
      </c>
      <c r="H886">
        <v>0</v>
      </c>
      <c r="I886">
        <v>1</v>
      </c>
      <c r="J886" s="2" t="str">
        <f t="shared" si="13"/>
        <v>RF_OTHERPP2031</v>
      </c>
    </row>
    <row r="887" spans="1:10" x14ac:dyDescent="0.25">
      <c r="A887" t="s">
        <v>164</v>
      </c>
      <c r="B887" t="s">
        <v>6</v>
      </c>
      <c r="D887">
        <v>2031</v>
      </c>
      <c r="E887">
        <v>2037</v>
      </c>
      <c r="F887">
        <v>0.99</v>
      </c>
      <c r="G887">
        <v>6212.1774539999997</v>
      </c>
      <c r="H887">
        <v>0</v>
      </c>
      <c r="I887">
        <v>1</v>
      </c>
      <c r="J887" s="2" t="str">
        <f t="shared" si="13"/>
        <v>RF_OTHERPP2031</v>
      </c>
    </row>
    <row r="888" spans="1:10" x14ac:dyDescent="0.25">
      <c r="A888" t="s">
        <v>164</v>
      </c>
      <c r="B888" t="s">
        <v>6</v>
      </c>
      <c r="D888">
        <v>2031</v>
      </c>
      <c r="E888">
        <v>2038</v>
      </c>
      <c r="F888">
        <v>0.99</v>
      </c>
      <c r="G888">
        <v>6212.1774539999997</v>
      </c>
      <c r="H888">
        <v>0</v>
      </c>
      <c r="I888">
        <v>1</v>
      </c>
      <c r="J888" s="2" t="str">
        <f t="shared" si="13"/>
        <v>RF_OTHERPP2031</v>
      </c>
    </row>
    <row r="889" spans="1:10" x14ac:dyDescent="0.25">
      <c r="A889" t="s">
        <v>164</v>
      </c>
      <c r="B889" t="s">
        <v>6</v>
      </c>
      <c r="D889">
        <v>2031</v>
      </c>
      <c r="E889">
        <v>2039</v>
      </c>
      <c r="F889">
        <v>0.99</v>
      </c>
      <c r="G889">
        <v>6212.1774539999997</v>
      </c>
      <c r="H889">
        <v>0</v>
      </c>
      <c r="I889">
        <v>1</v>
      </c>
      <c r="J889" s="2" t="str">
        <f t="shared" si="13"/>
        <v>RF_OTHERPP2031</v>
      </c>
    </row>
    <row r="890" spans="1:10" x14ac:dyDescent="0.25">
      <c r="A890" t="s">
        <v>164</v>
      </c>
      <c r="B890" t="s">
        <v>6</v>
      </c>
      <c r="D890">
        <v>2031</v>
      </c>
      <c r="E890">
        <v>2040</v>
      </c>
      <c r="F890">
        <v>0.99</v>
      </c>
      <c r="G890">
        <v>6212.1774539999997</v>
      </c>
      <c r="H890">
        <v>0</v>
      </c>
      <c r="I890">
        <v>1</v>
      </c>
      <c r="J890" s="2" t="str">
        <f t="shared" si="13"/>
        <v>RF_OTHERPP2031</v>
      </c>
    </row>
    <row r="891" spans="1:10" x14ac:dyDescent="0.25">
      <c r="A891" t="s">
        <v>164</v>
      </c>
      <c r="B891" t="s">
        <v>6</v>
      </c>
      <c r="D891">
        <v>2031</v>
      </c>
      <c r="E891">
        <v>2041</v>
      </c>
      <c r="F891">
        <v>0.99</v>
      </c>
      <c r="G891">
        <v>6212.1774539999997</v>
      </c>
      <c r="H891">
        <v>0</v>
      </c>
      <c r="I891">
        <v>1</v>
      </c>
      <c r="J891" s="2" t="str">
        <f t="shared" si="13"/>
        <v>RF_OTHERPP2031</v>
      </c>
    </row>
    <row r="892" spans="1:10" x14ac:dyDescent="0.25">
      <c r="A892" t="s">
        <v>164</v>
      </c>
      <c r="B892" t="s">
        <v>6</v>
      </c>
      <c r="D892">
        <v>2032</v>
      </c>
      <c r="E892">
        <v>2032</v>
      </c>
      <c r="F892">
        <v>0.99</v>
      </c>
      <c r="G892">
        <v>6212.1774539999997</v>
      </c>
      <c r="H892">
        <v>0</v>
      </c>
      <c r="I892">
        <v>1</v>
      </c>
      <c r="J892" s="2" t="str">
        <f t="shared" si="13"/>
        <v>RF_OTHERPP2032</v>
      </c>
    </row>
    <row r="893" spans="1:10" x14ac:dyDescent="0.25">
      <c r="A893" t="s">
        <v>164</v>
      </c>
      <c r="B893" t="s">
        <v>6</v>
      </c>
      <c r="D893">
        <v>2032</v>
      </c>
      <c r="E893">
        <v>2033</v>
      </c>
      <c r="F893">
        <v>0.99</v>
      </c>
      <c r="G893">
        <v>6212.1774539999997</v>
      </c>
      <c r="H893">
        <v>0</v>
      </c>
      <c r="I893">
        <v>1</v>
      </c>
      <c r="J893" s="2" t="str">
        <f t="shared" si="13"/>
        <v>RF_OTHERPP2032</v>
      </c>
    </row>
    <row r="894" spans="1:10" x14ac:dyDescent="0.25">
      <c r="A894" t="s">
        <v>164</v>
      </c>
      <c r="B894" t="s">
        <v>6</v>
      </c>
      <c r="D894">
        <v>2032</v>
      </c>
      <c r="E894">
        <v>2034</v>
      </c>
      <c r="F894">
        <v>0.99</v>
      </c>
      <c r="G894">
        <v>6212.1774539999997</v>
      </c>
      <c r="H894">
        <v>0</v>
      </c>
      <c r="I894">
        <v>1</v>
      </c>
      <c r="J894" s="2" t="str">
        <f t="shared" si="13"/>
        <v>RF_OTHERPP2032</v>
      </c>
    </row>
    <row r="895" spans="1:10" x14ac:dyDescent="0.25">
      <c r="A895" t="s">
        <v>164</v>
      </c>
      <c r="B895" t="s">
        <v>6</v>
      </c>
      <c r="D895">
        <v>2032</v>
      </c>
      <c r="E895">
        <v>2035</v>
      </c>
      <c r="F895">
        <v>0.99</v>
      </c>
      <c r="G895">
        <v>6212.1774539999997</v>
      </c>
      <c r="H895">
        <v>0</v>
      </c>
      <c r="I895">
        <v>1</v>
      </c>
      <c r="J895" s="2" t="str">
        <f t="shared" si="13"/>
        <v>RF_OTHERPP2032</v>
      </c>
    </row>
    <row r="896" spans="1:10" x14ac:dyDescent="0.25">
      <c r="A896" t="s">
        <v>164</v>
      </c>
      <c r="B896" t="s">
        <v>6</v>
      </c>
      <c r="D896">
        <v>2032</v>
      </c>
      <c r="E896">
        <v>2036</v>
      </c>
      <c r="F896">
        <v>0.99</v>
      </c>
      <c r="G896">
        <v>6212.1774539999997</v>
      </c>
      <c r="H896">
        <v>0</v>
      </c>
      <c r="I896">
        <v>1</v>
      </c>
      <c r="J896" s="2" t="str">
        <f t="shared" si="13"/>
        <v>RF_OTHERPP2032</v>
      </c>
    </row>
    <row r="897" spans="1:10" x14ac:dyDescent="0.25">
      <c r="A897" t="s">
        <v>164</v>
      </c>
      <c r="B897" t="s">
        <v>6</v>
      </c>
      <c r="D897">
        <v>2032</v>
      </c>
      <c r="E897">
        <v>2037</v>
      </c>
      <c r="F897">
        <v>0.99</v>
      </c>
      <c r="G897">
        <v>6212.1774539999997</v>
      </c>
      <c r="H897">
        <v>0</v>
      </c>
      <c r="I897">
        <v>1</v>
      </c>
      <c r="J897" s="2" t="str">
        <f t="shared" si="13"/>
        <v>RF_OTHERPP2032</v>
      </c>
    </row>
    <row r="898" spans="1:10" x14ac:dyDescent="0.25">
      <c r="A898" t="s">
        <v>164</v>
      </c>
      <c r="B898" t="s">
        <v>6</v>
      </c>
      <c r="D898">
        <v>2032</v>
      </c>
      <c r="E898">
        <v>2038</v>
      </c>
      <c r="F898">
        <v>0.99</v>
      </c>
      <c r="G898">
        <v>6212.1774539999997</v>
      </c>
      <c r="H898">
        <v>0</v>
      </c>
      <c r="I898">
        <v>1</v>
      </c>
      <c r="J898" s="2" t="str">
        <f t="shared" si="13"/>
        <v>RF_OTHERPP2032</v>
      </c>
    </row>
    <row r="899" spans="1:10" x14ac:dyDescent="0.25">
      <c r="A899" t="s">
        <v>164</v>
      </c>
      <c r="B899" t="s">
        <v>6</v>
      </c>
      <c r="D899">
        <v>2032</v>
      </c>
      <c r="E899">
        <v>2039</v>
      </c>
      <c r="F899">
        <v>0.99</v>
      </c>
      <c r="G899">
        <v>6212.1774539999997</v>
      </c>
      <c r="H899">
        <v>0</v>
      </c>
      <c r="I899">
        <v>1</v>
      </c>
      <c r="J899" s="2" t="str">
        <f t="shared" ref="J899:J962" si="14">_xlfn.CONCAT(A899,C899,D899)</f>
        <v>RF_OTHERPP2032</v>
      </c>
    </row>
    <row r="900" spans="1:10" x14ac:dyDescent="0.25">
      <c r="A900" t="s">
        <v>164</v>
      </c>
      <c r="B900" t="s">
        <v>6</v>
      </c>
      <c r="D900">
        <v>2032</v>
      </c>
      <c r="E900">
        <v>2040</v>
      </c>
      <c r="F900">
        <v>0.99</v>
      </c>
      <c r="G900">
        <v>6212.1774539999997</v>
      </c>
      <c r="H900">
        <v>0</v>
      </c>
      <c r="I900">
        <v>1</v>
      </c>
      <c r="J900" s="2" t="str">
        <f t="shared" si="14"/>
        <v>RF_OTHERPP2032</v>
      </c>
    </row>
    <row r="901" spans="1:10" x14ac:dyDescent="0.25">
      <c r="A901" t="s">
        <v>164</v>
      </c>
      <c r="B901" t="s">
        <v>6</v>
      </c>
      <c r="D901">
        <v>2032</v>
      </c>
      <c r="E901">
        <v>2041</v>
      </c>
      <c r="F901">
        <v>0.99</v>
      </c>
      <c r="G901">
        <v>6212.1774539999997</v>
      </c>
      <c r="H901">
        <v>0</v>
      </c>
      <c r="I901">
        <v>1</v>
      </c>
      <c r="J901" s="2" t="str">
        <f t="shared" si="14"/>
        <v>RF_OTHERPP2032</v>
      </c>
    </row>
    <row r="902" spans="1:10" x14ac:dyDescent="0.25">
      <c r="A902" t="s">
        <v>164</v>
      </c>
      <c r="B902" t="s">
        <v>6</v>
      </c>
      <c r="D902">
        <v>2033</v>
      </c>
      <c r="E902">
        <v>2033</v>
      </c>
      <c r="F902">
        <v>0.99</v>
      </c>
      <c r="G902">
        <v>6212.1774539999997</v>
      </c>
      <c r="H902">
        <v>0</v>
      </c>
      <c r="I902">
        <v>1</v>
      </c>
      <c r="J902" s="2" t="str">
        <f t="shared" si="14"/>
        <v>RF_OTHERPP2033</v>
      </c>
    </row>
    <row r="903" spans="1:10" x14ac:dyDescent="0.25">
      <c r="A903" t="s">
        <v>164</v>
      </c>
      <c r="B903" t="s">
        <v>6</v>
      </c>
      <c r="D903">
        <v>2033</v>
      </c>
      <c r="E903">
        <v>2034</v>
      </c>
      <c r="F903">
        <v>0.99</v>
      </c>
      <c r="G903">
        <v>6212.1774539999997</v>
      </c>
      <c r="H903">
        <v>0</v>
      </c>
      <c r="I903">
        <v>1</v>
      </c>
      <c r="J903" s="2" t="str">
        <f t="shared" si="14"/>
        <v>RF_OTHERPP2033</v>
      </c>
    </row>
    <row r="904" spans="1:10" x14ac:dyDescent="0.25">
      <c r="A904" t="s">
        <v>164</v>
      </c>
      <c r="B904" t="s">
        <v>6</v>
      </c>
      <c r="D904">
        <v>2033</v>
      </c>
      <c r="E904">
        <v>2035</v>
      </c>
      <c r="F904">
        <v>0.99</v>
      </c>
      <c r="G904">
        <v>6212.1774539999997</v>
      </c>
      <c r="H904">
        <v>0</v>
      </c>
      <c r="I904">
        <v>1</v>
      </c>
      <c r="J904" s="2" t="str">
        <f t="shared" si="14"/>
        <v>RF_OTHERPP2033</v>
      </c>
    </row>
    <row r="905" spans="1:10" x14ac:dyDescent="0.25">
      <c r="A905" t="s">
        <v>164</v>
      </c>
      <c r="B905" t="s">
        <v>6</v>
      </c>
      <c r="D905">
        <v>2033</v>
      </c>
      <c r="E905">
        <v>2036</v>
      </c>
      <c r="F905">
        <v>0.99</v>
      </c>
      <c r="G905">
        <v>6212.1774539999997</v>
      </c>
      <c r="H905">
        <v>0</v>
      </c>
      <c r="I905">
        <v>1</v>
      </c>
      <c r="J905" s="2" t="str">
        <f t="shared" si="14"/>
        <v>RF_OTHERPP2033</v>
      </c>
    </row>
    <row r="906" spans="1:10" x14ac:dyDescent="0.25">
      <c r="A906" t="s">
        <v>164</v>
      </c>
      <c r="B906" t="s">
        <v>6</v>
      </c>
      <c r="D906">
        <v>2033</v>
      </c>
      <c r="E906">
        <v>2037</v>
      </c>
      <c r="F906">
        <v>0.99</v>
      </c>
      <c r="G906">
        <v>6212.1774539999997</v>
      </c>
      <c r="H906">
        <v>0</v>
      </c>
      <c r="I906">
        <v>1</v>
      </c>
      <c r="J906" s="2" t="str">
        <f t="shared" si="14"/>
        <v>RF_OTHERPP2033</v>
      </c>
    </row>
    <row r="907" spans="1:10" x14ac:dyDescent="0.25">
      <c r="A907" t="s">
        <v>164</v>
      </c>
      <c r="B907" t="s">
        <v>6</v>
      </c>
      <c r="D907">
        <v>2033</v>
      </c>
      <c r="E907">
        <v>2038</v>
      </c>
      <c r="F907">
        <v>0.99</v>
      </c>
      <c r="G907">
        <v>6212.1774539999997</v>
      </c>
      <c r="H907">
        <v>0</v>
      </c>
      <c r="I907">
        <v>1</v>
      </c>
      <c r="J907" s="2" t="str">
        <f t="shared" si="14"/>
        <v>RF_OTHERPP2033</v>
      </c>
    </row>
    <row r="908" spans="1:10" x14ac:dyDescent="0.25">
      <c r="A908" t="s">
        <v>164</v>
      </c>
      <c r="B908" t="s">
        <v>6</v>
      </c>
      <c r="D908">
        <v>2033</v>
      </c>
      <c r="E908">
        <v>2039</v>
      </c>
      <c r="F908">
        <v>0.99</v>
      </c>
      <c r="G908">
        <v>6212.1774539999997</v>
      </c>
      <c r="H908">
        <v>0</v>
      </c>
      <c r="I908">
        <v>1</v>
      </c>
      <c r="J908" s="2" t="str">
        <f t="shared" si="14"/>
        <v>RF_OTHERPP2033</v>
      </c>
    </row>
    <row r="909" spans="1:10" x14ac:dyDescent="0.25">
      <c r="A909" t="s">
        <v>164</v>
      </c>
      <c r="B909" t="s">
        <v>6</v>
      </c>
      <c r="D909">
        <v>2033</v>
      </c>
      <c r="E909">
        <v>2040</v>
      </c>
      <c r="F909">
        <v>0.99</v>
      </c>
      <c r="G909">
        <v>6212.1774539999997</v>
      </c>
      <c r="H909">
        <v>0</v>
      </c>
      <c r="I909">
        <v>1</v>
      </c>
      <c r="J909" s="2" t="str">
        <f t="shared" si="14"/>
        <v>RF_OTHERPP2033</v>
      </c>
    </row>
    <row r="910" spans="1:10" x14ac:dyDescent="0.25">
      <c r="A910" t="s">
        <v>164</v>
      </c>
      <c r="B910" t="s">
        <v>6</v>
      </c>
      <c r="D910">
        <v>2033</v>
      </c>
      <c r="E910">
        <v>2041</v>
      </c>
      <c r="F910">
        <v>0.99</v>
      </c>
      <c r="G910">
        <v>6212.1774539999997</v>
      </c>
      <c r="H910">
        <v>0</v>
      </c>
      <c r="I910">
        <v>1</v>
      </c>
      <c r="J910" s="2" t="str">
        <f t="shared" si="14"/>
        <v>RF_OTHERPP2033</v>
      </c>
    </row>
    <row r="911" spans="1:10" x14ac:dyDescent="0.25">
      <c r="A911" t="s">
        <v>164</v>
      </c>
      <c r="B911" t="s">
        <v>6</v>
      </c>
      <c r="D911">
        <v>2034</v>
      </c>
      <c r="E911">
        <v>2034</v>
      </c>
      <c r="F911">
        <v>0.99</v>
      </c>
      <c r="G911">
        <v>6212.1774539999997</v>
      </c>
      <c r="H911">
        <v>0</v>
      </c>
      <c r="I911">
        <v>1</v>
      </c>
      <c r="J911" s="2" t="str">
        <f t="shared" si="14"/>
        <v>RF_OTHERPP2034</v>
      </c>
    </row>
    <row r="912" spans="1:10" x14ac:dyDescent="0.25">
      <c r="A912" t="s">
        <v>164</v>
      </c>
      <c r="B912" t="s">
        <v>6</v>
      </c>
      <c r="D912">
        <v>2034</v>
      </c>
      <c r="E912">
        <v>2035</v>
      </c>
      <c r="F912">
        <v>0.99</v>
      </c>
      <c r="G912">
        <v>6212.1774539999997</v>
      </c>
      <c r="H912">
        <v>0</v>
      </c>
      <c r="I912">
        <v>1</v>
      </c>
      <c r="J912" s="2" t="str">
        <f t="shared" si="14"/>
        <v>RF_OTHERPP2034</v>
      </c>
    </row>
    <row r="913" spans="1:10" x14ac:dyDescent="0.25">
      <c r="A913" t="s">
        <v>164</v>
      </c>
      <c r="B913" t="s">
        <v>6</v>
      </c>
      <c r="D913">
        <v>2034</v>
      </c>
      <c r="E913">
        <v>2036</v>
      </c>
      <c r="F913">
        <v>0.99</v>
      </c>
      <c r="G913">
        <v>6212.1774539999997</v>
      </c>
      <c r="H913">
        <v>0</v>
      </c>
      <c r="I913">
        <v>1</v>
      </c>
      <c r="J913" s="2" t="str">
        <f t="shared" si="14"/>
        <v>RF_OTHERPP2034</v>
      </c>
    </row>
    <row r="914" spans="1:10" x14ac:dyDescent="0.25">
      <c r="A914" t="s">
        <v>164</v>
      </c>
      <c r="B914" t="s">
        <v>6</v>
      </c>
      <c r="D914">
        <v>2034</v>
      </c>
      <c r="E914">
        <v>2037</v>
      </c>
      <c r="F914">
        <v>0.99</v>
      </c>
      <c r="G914">
        <v>6212.1774539999997</v>
      </c>
      <c r="H914">
        <v>0</v>
      </c>
      <c r="I914">
        <v>1</v>
      </c>
      <c r="J914" s="2" t="str">
        <f t="shared" si="14"/>
        <v>RF_OTHERPP2034</v>
      </c>
    </row>
    <row r="915" spans="1:10" x14ac:dyDescent="0.25">
      <c r="A915" t="s">
        <v>164</v>
      </c>
      <c r="B915" t="s">
        <v>6</v>
      </c>
      <c r="D915">
        <v>2034</v>
      </c>
      <c r="E915">
        <v>2038</v>
      </c>
      <c r="F915">
        <v>0.99</v>
      </c>
      <c r="G915">
        <v>6212.1774539999997</v>
      </c>
      <c r="H915">
        <v>0</v>
      </c>
      <c r="I915">
        <v>1</v>
      </c>
      <c r="J915" s="2" t="str">
        <f t="shared" si="14"/>
        <v>RF_OTHERPP2034</v>
      </c>
    </row>
    <row r="916" spans="1:10" x14ac:dyDescent="0.25">
      <c r="A916" t="s">
        <v>164</v>
      </c>
      <c r="B916" t="s">
        <v>6</v>
      </c>
      <c r="D916">
        <v>2034</v>
      </c>
      <c r="E916">
        <v>2039</v>
      </c>
      <c r="F916">
        <v>0.99</v>
      </c>
      <c r="G916">
        <v>6212.1774539999997</v>
      </c>
      <c r="H916">
        <v>0</v>
      </c>
      <c r="I916">
        <v>1</v>
      </c>
      <c r="J916" s="2" t="str">
        <f t="shared" si="14"/>
        <v>RF_OTHERPP2034</v>
      </c>
    </row>
    <row r="917" spans="1:10" x14ac:dyDescent="0.25">
      <c r="A917" t="s">
        <v>164</v>
      </c>
      <c r="B917" t="s">
        <v>6</v>
      </c>
      <c r="D917">
        <v>2034</v>
      </c>
      <c r="E917">
        <v>2040</v>
      </c>
      <c r="F917">
        <v>0.99</v>
      </c>
      <c r="G917">
        <v>6212.1774539999997</v>
      </c>
      <c r="H917">
        <v>0</v>
      </c>
      <c r="I917">
        <v>1</v>
      </c>
      <c r="J917" s="2" t="str">
        <f t="shared" si="14"/>
        <v>RF_OTHERPP2034</v>
      </c>
    </row>
    <row r="918" spans="1:10" x14ac:dyDescent="0.25">
      <c r="A918" t="s">
        <v>164</v>
      </c>
      <c r="B918" t="s">
        <v>6</v>
      </c>
      <c r="D918">
        <v>2034</v>
      </c>
      <c r="E918">
        <v>2041</v>
      </c>
      <c r="F918">
        <v>0.99</v>
      </c>
      <c r="G918">
        <v>6212.1774539999997</v>
      </c>
      <c r="H918">
        <v>0</v>
      </c>
      <c r="I918">
        <v>1</v>
      </c>
      <c r="J918" s="2" t="str">
        <f t="shared" si="14"/>
        <v>RF_OTHERPP2034</v>
      </c>
    </row>
    <row r="919" spans="1:10" x14ac:dyDescent="0.25">
      <c r="A919" t="s">
        <v>164</v>
      </c>
      <c r="B919" t="s">
        <v>6</v>
      </c>
      <c r="D919">
        <v>2035</v>
      </c>
      <c r="E919">
        <v>2035</v>
      </c>
      <c r="F919">
        <v>0.99</v>
      </c>
      <c r="G919">
        <v>6212.1774539999997</v>
      </c>
      <c r="H919">
        <v>0</v>
      </c>
      <c r="I919">
        <v>1</v>
      </c>
      <c r="J919" s="2" t="str">
        <f t="shared" si="14"/>
        <v>RF_OTHERPP2035</v>
      </c>
    </row>
    <row r="920" spans="1:10" x14ac:dyDescent="0.25">
      <c r="A920" t="s">
        <v>164</v>
      </c>
      <c r="B920" t="s">
        <v>6</v>
      </c>
      <c r="D920">
        <v>2035</v>
      </c>
      <c r="E920">
        <v>2036</v>
      </c>
      <c r="F920">
        <v>0.99</v>
      </c>
      <c r="G920">
        <v>6212.1774539999997</v>
      </c>
      <c r="H920">
        <v>0</v>
      </c>
      <c r="I920">
        <v>1</v>
      </c>
      <c r="J920" s="2" t="str">
        <f t="shared" si="14"/>
        <v>RF_OTHERPP2035</v>
      </c>
    </row>
    <row r="921" spans="1:10" x14ac:dyDescent="0.25">
      <c r="A921" t="s">
        <v>164</v>
      </c>
      <c r="B921" t="s">
        <v>6</v>
      </c>
      <c r="D921">
        <v>2035</v>
      </c>
      <c r="E921">
        <v>2037</v>
      </c>
      <c r="F921">
        <v>0.99</v>
      </c>
      <c r="G921">
        <v>6212.1774539999997</v>
      </c>
      <c r="H921">
        <v>0</v>
      </c>
      <c r="I921">
        <v>1</v>
      </c>
      <c r="J921" s="2" t="str">
        <f t="shared" si="14"/>
        <v>RF_OTHERPP2035</v>
      </c>
    </row>
    <row r="922" spans="1:10" x14ac:dyDescent="0.25">
      <c r="A922" t="s">
        <v>164</v>
      </c>
      <c r="B922" t="s">
        <v>6</v>
      </c>
      <c r="D922">
        <v>2035</v>
      </c>
      <c r="E922">
        <v>2038</v>
      </c>
      <c r="F922">
        <v>0.99</v>
      </c>
      <c r="G922">
        <v>6212.1774539999997</v>
      </c>
      <c r="H922">
        <v>0</v>
      </c>
      <c r="I922">
        <v>1</v>
      </c>
      <c r="J922" s="2" t="str">
        <f t="shared" si="14"/>
        <v>RF_OTHERPP2035</v>
      </c>
    </row>
    <row r="923" spans="1:10" x14ac:dyDescent="0.25">
      <c r="A923" t="s">
        <v>164</v>
      </c>
      <c r="B923" t="s">
        <v>6</v>
      </c>
      <c r="D923">
        <v>2035</v>
      </c>
      <c r="E923">
        <v>2039</v>
      </c>
      <c r="F923">
        <v>0.99</v>
      </c>
      <c r="G923">
        <v>6212.1774539999997</v>
      </c>
      <c r="H923">
        <v>0</v>
      </c>
      <c r="I923">
        <v>1</v>
      </c>
      <c r="J923" s="2" t="str">
        <f t="shared" si="14"/>
        <v>RF_OTHERPP2035</v>
      </c>
    </row>
    <row r="924" spans="1:10" x14ac:dyDescent="0.25">
      <c r="A924" t="s">
        <v>164</v>
      </c>
      <c r="B924" t="s">
        <v>6</v>
      </c>
      <c r="D924">
        <v>2035</v>
      </c>
      <c r="E924">
        <v>2040</v>
      </c>
      <c r="F924">
        <v>0.99</v>
      </c>
      <c r="G924">
        <v>6212.1774539999997</v>
      </c>
      <c r="H924">
        <v>0</v>
      </c>
      <c r="I924">
        <v>1</v>
      </c>
      <c r="J924" s="2" t="str">
        <f t="shared" si="14"/>
        <v>RF_OTHERPP2035</v>
      </c>
    </row>
    <row r="925" spans="1:10" x14ac:dyDescent="0.25">
      <c r="A925" t="s">
        <v>164</v>
      </c>
      <c r="B925" t="s">
        <v>6</v>
      </c>
      <c r="D925">
        <v>2035</v>
      </c>
      <c r="E925">
        <v>2041</v>
      </c>
      <c r="F925">
        <v>0.99</v>
      </c>
      <c r="G925">
        <v>6212.1774539999997</v>
      </c>
      <c r="H925">
        <v>0</v>
      </c>
      <c r="I925">
        <v>1</v>
      </c>
      <c r="J925" s="2" t="str">
        <f t="shared" si="14"/>
        <v>RF_OTHERPP2035</v>
      </c>
    </row>
    <row r="926" spans="1:10" x14ac:dyDescent="0.25">
      <c r="A926" t="s">
        <v>164</v>
      </c>
      <c r="B926" t="s">
        <v>6</v>
      </c>
      <c r="D926">
        <v>2036</v>
      </c>
      <c r="E926">
        <v>2036</v>
      </c>
      <c r="F926">
        <v>0.99</v>
      </c>
      <c r="G926">
        <v>6212.1774539999997</v>
      </c>
      <c r="H926">
        <v>0</v>
      </c>
      <c r="I926">
        <v>1</v>
      </c>
      <c r="J926" s="2" t="str">
        <f t="shared" si="14"/>
        <v>RF_OTHERPP2036</v>
      </c>
    </row>
    <row r="927" spans="1:10" x14ac:dyDescent="0.25">
      <c r="A927" t="s">
        <v>164</v>
      </c>
      <c r="B927" t="s">
        <v>6</v>
      </c>
      <c r="D927">
        <v>2036</v>
      </c>
      <c r="E927">
        <v>2037</v>
      </c>
      <c r="F927">
        <v>0.99</v>
      </c>
      <c r="G927">
        <v>6212.1774539999997</v>
      </c>
      <c r="H927">
        <v>0</v>
      </c>
      <c r="I927">
        <v>1</v>
      </c>
      <c r="J927" s="2" t="str">
        <f t="shared" si="14"/>
        <v>RF_OTHERPP2036</v>
      </c>
    </row>
    <row r="928" spans="1:10" x14ac:dyDescent="0.25">
      <c r="A928" t="s">
        <v>164</v>
      </c>
      <c r="B928" t="s">
        <v>6</v>
      </c>
      <c r="D928">
        <v>2036</v>
      </c>
      <c r="E928">
        <v>2038</v>
      </c>
      <c r="F928">
        <v>0.99</v>
      </c>
      <c r="G928">
        <v>6212.1774539999997</v>
      </c>
      <c r="H928">
        <v>0</v>
      </c>
      <c r="I928">
        <v>1</v>
      </c>
      <c r="J928" s="2" t="str">
        <f t="shared" si="14"/>
        <v>RF_OTHERPP2036</v>
      </c>
    </row>
    <row r="929" spans="1:10" x14ac:dyDescent="0.25">
      <c r="A929" t="s">
        <v>164</v>
      </c>
      <c r="B929" t="s">
        <v>6</v>
      </c>
      <c r="D929">
        <v>2036</v>
      </c>
      <c r="E929">
        <v>2039</v>
      </c>
      <c r="F929">
        <v>0.99</v>
      </c>
      <c r="G929">
        <v>6212.1774539999997</v>
      </c>
      <c r="H929">
        <v>0</v>
      </c>
      <c r="I929">
        <v>1</v>
      </c>
      <c r="J929" s="2" t="str">
        <f t="shared" si="14"/>
        <v>RF_OTHERPP2036</v>
      </c>
    </row>
    <row r="930" spans="1:10" x14ac:dyDescent="0.25">
      <c r="A930" t="s">
        <v>164</v>
      </c>
      <c r="B930" t="s">
        <v>6</v>
      </c>
      <c r="D930">
        <v>2036</v>
      </c>
      <c r="E930">
        <v>2040</v>
      </c>
      <c r="F930">
        <v>0.99</v>
      </c>
      <c r="G930">
        <v>6212.1774539999997</v>
      </c>
      <c r="H930">
        <v>0</v>
      </c>
      <c r="I930">
        <v>1</v>
      </c>
      <c r="J930" s="2" t="str">
        <f t="shared" si="14"/>
        <v>RF_OTHERPP2036</v>
      </c>
    </row>
    <row r="931" spans="1:10" x14ac:dyDescent="0.25">
      <c r="A931" t="s">
        <v>164</v>
      </c>
      <c r="B931" t="s">
        <v>6</v>
      </c>
      <c r="D931">
        <v>2036</v>
      </c>
      <c r="E931">
        <v>2041</v>
      </c>
      <c r="F931">
        <v>0.99</v>
      </c>
      <c r="G931">
        <v>6212.1774539999997</v>
      </c>
      <c r="H931">
        <v>0</v>
      </c>
      <c r="I931">
        <v>1</v>
      </c>
      <c r="J931" s="2" t="str">
        <f t="shared" si="14"/>
        <v>RF_OTHERPP2036</v>
      </c>
    </row>
    <row r="932" spans="1:10" x14ac:dyDescent="0.25">
      <c r="A932" t="s">
        <v>164</v>
      </c>
      <c r="B932" t="s">
        <v>6</v>
      </c>
      <c r="D932">
        <v>2037</v>
      </c>
      <c r="E932">
        <v>2037</v>
      </c>
      <c r="F932">
        <v>0.99</v>
      </c>
      <c r="G932">
        <v>6212.1774539999997</v>
      </c>
      <c r="H932">
        <v>0</v>
      </c>
      <c r="I932">
        <v>1</v>
      </c>
      <c r="J932" s="2" t="str">
        <f t="shared" si="14"/>
        <v>RF_OTHERPP2037</v>
      </c>
    </row>
    <row r="933" spans="1:10" x14ac:dyDescent="0.25">
      <c r="A933" t="s">
        <v>164</v>
      </c>
      <c r="B933" t="s">
        <v>6</v>
      </c>
      <c r="D933">
        <v>2037</v>
      </c>
      <c r="E933">
        <v>2038</v>
      </c>
      <c r="F933">
        <v>0.99</v>
      </c>
      <c r="G933">
        <v>6212.1774539999997</v>
      </c>
      <c r="H933">
        <v>0</v>
      </c>
      <c r="I933">
        <v>1</v>
      </c>
      <c r="J933" s="2" t="str">
        <f t="shared" si="14"/>
        <v>RF_OTHERPP2037</v>
      </c>
    </row>
    <row r="934" spans="1:10" x14ac:dyDescent="0.25">
      <c r="A934" t="s">
        <v>164</v>
      </c>
      <c r="B934" t="s">
        <v>6</v>
      </c>
      <c r="D934">
        <v>2037</v>
      </c>
      <c r="E934">
        <v>2039</v>
      </c>
      <c r="F934">
        <v>0.99</v>
      </c>
      <c r="G934">
        <v>6212.1774539999997</v>
      </c>
      <c r="H934">
        <v>0</v>
      </c>
      <c r="I934">
        <v>1</v>
      </c>
      <c r="J934" s="2" t="str">
        <f t="shared" si="14"/>
        <v>RF_OTHERPP2037</v>
      </c>
    </row>
    <row r="935" spans="1:10" x14ac:dyDescent="0.25">
      <c r="A935" t="s">
        <v>164</v>
      </c>
      <c r="B935" t="s">
        <v>6</v>
      </c>
      <c r="D935">
        <v>2037</v>
      </c>
      <c r="E935">
        <v>2040</v>
      </c>
      <c r="F935">
        <v>0.99</v>
      </c>
      <c r="G935">
        <v>6212.1774539999997</v>
      </c>
      <c r="H935">
        <v>0</v>
      </c>
      <c r="I935">
        <v>1</v>
      </c>
      <c r="J935" s="2" t="str">
        <f t="shared" si="14"/>
        <v>RF_OTHERPP2037</v>
      </c>
    </row>
    <row r="936" spans="1:10" x14ac:dyDescent="0.25">
      <c r="A936" t="s">
        <v>164</v>
      </c>
      <c r="B936" t="s">
        <v>6</v>
      </c>
      <c r="D936">
        <v>2037</v>
      </c>
      <c r="E936">
        <v>2041</v>
      </c>
      <c r="F936">
        <v>0.99</v>
      </c>
      <c r="G936">
        <v>6212.1774539999997</v>
      </c>
      <c r="H936">
        <v>0</v>
      </c>
      <c r="I936">
        <v>1</v>
      </c>
      <c r="J936" s="2" t="str">
        <f t="shared" si="14"/>
        <v>RF_OTHERPP2037</v>
      </c>
    </row>
    <row r="937" spans="1:10" x14ac:dyDescent="0.25">
      <c r="A937" t="s">
        <v>164</v>
      </c>
      <c r="B937" t="s">
        <v>6</v>
      </c>
      <c r="D937">
        <v>2038</v>
      </c>
      <c r="E937">
        <v>2038</v>
      </c>
      <c r="F937">
        <v>0.99</v>
      </c>
      <c r="G937">
        <v>6212.1774539999997</v>
      </c>
      <c r="H937">
        <v>0</v>
      </c>
      <c r="I937">
        <v>1</v>
      </c>
      <c r="J937" s="2" t="str">
        <f t="shared" si="14"/>
        <v>RF_OTHERPP2038</v>
      </c>
    </row>
    <row r="938" spans="1:10" x14ac:dyDescent="0.25">
      <c r="A938" t="s">
        <v>164</v>
      </c>
      <c r="B938" t="s">
        <v>6</v>
      </c>
      <c r="D938">
        <v>2038</v>
      </c>
      <c r="E938">
        <v>2039</v>
      </c>
      <c r="F938">
        <v>0.99</v>
      </c>
      <c r="G938">
        <v>6212.1774539999997</v>
      </c>
      <c r="H938">
        <v>0</v>
      </c>
      <c r="I938">
        <v>1</v>
      </c>
      <c r="J938" s="2" t="str">
        <f t="shared" si="14"/>
        <v>RF_OTHERPP2038</v>
      </c>
    </row>
    <row r="939" spans="1:10" x14ac:dyDescent="0.25">
      <c r="A939" t="s">
        <v>164</v>
      </c>
      <c r="B939" t="s">
        <v>6</v>
      </c>
      <c r="D939">
        <v>2038</v>
      </c>
      <c r="E939">
        <v>2040</v>
      </c>
      <c r="F939">
        <v>0.99</v>
      </c>
      <c r="G939">
        <v>6212.1774539999997</v>
      </c>
      <c r="H939">
        <v>0</v>
      </c>
      <c r="I939">
        <v>1</v>
      </c>
      <c r="J939" s="2" t="str">
        <f t="shared" si="14"/>
        <v>RF_OTHERPP2038</v>
      </c>
    </row>
    <row r="940" spans="1:10" x14ac:dyDescent="0.25">
      <c r="A940" t="s">
        <v>164</v>
      </c>
      <c r="B940" t="s">
        <v>6</v>
      </c>
      <c r="D940">
        <v>2038</v>
      </c>
      <c r="E940">
        <v>2041</v>
      </c>
      <c r="F940">
        <v>0.99</v>
      </c>
      <c r="G940">
        <v>6212.1774539999997</v>
      </c>
      <c r="H940">
        <v>0</v>
      </c>
      <c r="I940">
        <v>1</v>
      </c>
      <c r="J940" s="2" t="str">
        <f t="shared" si="14"/>
        <v>RF_OTHERPP2038</v>
      </c>
    </row>
    <row r="941" spans="1:10" x14ac:dyDescent="0.25">
      <c r="A941" t="s">
        <v>164</v>
      </c>
      <c r="B941" t="s">
        <v>6</v>
      </c>
      <c r="D941">
        <v>2039</v>
      </c>
      <c r="E941">
        <v>2039</v>
      </c>
      <c r="F941">
        <v>0.99</v>
      </c>
      <c r="G941">
        <v>6212.1774539999997</v>
      </c>
      <c r="H941">
        <v>0</v>
      </c>
      <c r="I941">
        <v>1</v>
      </c>
      <c r="J941" s="2" t="str">
        <f t="shared" si="14"/>
        <v>RF_OTHERPP2039</v>
      </c>
    </row>
    <row r="942" spans="1:10" x14ac:dyDescent="0.25">
      <c r="A942" t="s">
        <v>164</v>
      </c>
      <c r="B942" t="s">
        <v>6</v>
      </c>
      <c r="D942">
        <v>2039</v>
      </c>
      <c r="E942">
        <v>2040</v>
      </c>
      <c r="F942">
        <v>0.99</v>
      </c>
      <c r="G942">
        <v>6212.1774539999997</v>
      </c>
      <c r="H942">
        <v>0</v>
      </c>
      <c r="I942">
        <v>1</v>
      </c>
      <c r="J942" s="2" t="str">
        <f t="shared" si="14"/>
        <v>RF_OTHERPP2039</v>
      </c>
    </row>
    <row r="943" spans="1:10" x14ac:dyDescent="0.25">
      <c r="A943" t="s">
        <v>164</v>
      </c>
      <c r="B943" t="s">
        <v>6</v>
      </c>
      <c r="D943">
        <v>2039</v>
      </c>
      <c r="E943">
        <v>2041</v>
      </c>
      <c r="F943">
        <v>0.99</v>
      </c>
      <c r="G943">
        <v>6212.1774539999997</v>
      </c>
      <c r="H943">
        <v>0</v>
      </c>
      <c r="I943">
        <v>1</v>
      </c>
      <c r="J943" s="2" t="str">
        <f t="shared" si="14"/>
        <v>RF_OTHERPP2039</v>
      </c>
    </row>
    <row r="944" spans="1:10" x14ac:dyDescent="0.25">
      <c r="A944" t="s">
        <v>164</v>
      </c>
      <c r="B944" t="s">
        <v>6</v>
      </c>
      <c r="D944">
        <v>2040</v>
      </c>
      <c r="E944">
        <v>2040</v>
      </c>
      <c r="F944">
        <v>0.99</v>
      </c>
      <c r="G944">
        <v>6212.1774539999997</v>
      </c>
      <c r="H944">
        <v>0</v>
      </c>
      <c r="I944">
        <v>1</v>
      </c>
      <c r="J944" s="2" t="str">
        <f t="shared" si="14"/>
        <v>RF_OTHERPP2040</v>
      </c>
    </row>
    <row r="945" spans="1:10" x14ac:dyDescent="0.25">
      <c r="A945" t="s">
        <v>164</v>
      </c>
      <c r="B945" t="s">
        <v>6</v>
      </c>
      <c r="D945">
        <v>2040</v>
      </c>
      <c r="E945">
        <v>2041</v>
      </c>
      <c r="F945">
        <v>0.99</v>
      </c>
      <c r="G945">
        <v>6212.1774539999997</v>
      </c>
      <c r="H945">
        <v>0</v>
      </c>
      <c r="I945">
        <v>1</v>
      </c>
      <c r="J945" s="2" t="str">
        <f t="shared" si="14"/>
        <v>RF_OTHERPP2040</v>
      </c>
    </row>
    <row r="946" spans="1:10" x14ac:dyDescent="0.25">
      <c r="A946" t="s">
        <v>164</v>
      </c>
      <c r="B946" t="s">
        <v>6</v>
      </c>
      <c r="D946">
        <v>2041</v>
      </c>
      <c r="E946">
        <v>2041</v>
      </c>
      <c r="F946">
        <v>0.99</v>
      </c>
      <c r="G946">
        <v>6212.1774539999997</v>
      </c>
      <c r="H946">
        <v>0</v>
      </c>
      <c r="I946">
        <v>1</v>
      </c>
      <c r="J946" s="2" t="str">
        <f t="shared" si="14"/>
        <v>RF_OTHERPP2041</v>
      </c>
    </row>
    <row r="947" spans="1:10" x14ac:dyDescent="0.25">
      <c r="A947" t="s">
        <v>165</v>
      </c>
      <c r="B947" t="s">
        <v>6</v>
      </c>
      <c r="D947">
        <v>2023</v>
      </c>
      <c r="E947">
        <v>2024</v>
      </c>
      <c r="F947">
        <v>0.99</v>
      </c>
      <c r="G947">
        <v>6212.1774539999997</v>
      </c>
      <c r="H947">
        <v>0</v>
      </c>
      <c r="I947">
        <v>1</v>
      </c>
      <c r="J947" s="2" t="str">
        <f t="shared" si="14"/>
        <v>RF_PETCOKE2023</v>
      </c>
    </row>
    <row r="948" spans="1:10" x14ac:dyDescent="0.25">
      <c r="A948" t="s">
        <v>165</v>
      </c>
      <c r="B948" t="s">
        <v>6</v>
      </c>
      <c r="D948">
        <v>2023</v>
      </c>
      <c r="E948">
        <v>2025</v>
      </c>
      <c r="F948">
        <v>0.99</v>
      </c>
      <c r="G948">
        <v>6212.1774539999997</v>
      </c>
      <c r="H948">
        <v>0</v>
      </c>
      <c r="I948">
        <v>1</v>
      </c>
      <c r="J948" s="2" t="str">
        <f t="shared" si="14"/>
        <v>RF_PETCOKE2023</v>
      </c>
    </row>
    <row r="949" spans="1:10" x14ac:dyDescent="0.25">
      <c r="A949" t="s">
        <v>165</v>
      </c>
      <c r="B949" t="s">
        <v>6</v>
      </c>
      <c r="D949">
        <v>2023</v>
      </c>
      <c r="E949">
        <v>2026</v>
      </c>
      <c r="F949">
        <v>0.99</v>
      </c>
      <c r="G949">
        <v>6212.1774539999997</v>
      </c>
      <c r="H949">
        <v>0</v>
      </c>
      <c r="I949">
        <v>1</v>
      </c>
      <c r="J949" s="2" t="str">
        <f t="shared" si="14"/>
        <v>RF_PETCOKE2023</v>
      </c>
    </row>
    <row r="950" spans="1:10" x14ac:dyDescent="0.25">
      <c r="A950" t="s">
        <v>165</v>
      </c>
      <c r="B950" t="s">
        <v>6</v>
      </c>
      <c r="D950">
        <v>2023</v>
      </c>
      <c r="E950">
        <v>2027</v>
      </c>
      <c r="F950">
        <v>0.99</v>
      </c>
      <c r="G950">
        <v>6212.1774539999997</v>
      </c>
      <c r="H950">
        <v>0</v>
      </c>
      <c r="I950">
        <v>1</v>
      </c>
      <c r="J950" s="2" t="str">
        <f t="shared" si="14"/>
        <v>RF_PETCOKE2023</v>
      </c>
    </row>
    <row r="951" spans="1:10" x14ac:dyDescent="0.25">
      <c r="A951" t="s">
        <v>165</v>
      </c>
      <c r="B951" t="s">
        <v>6</v>
      </c>
      <c r="D951">
        <v>2023</v>
      </c>
      <c r="E951">
        <v>2028</v>
      </c>
      <c r="F951">
        <v>0.99</v>
      </c>
      <c r="G951">
        <v>6212.1774539999997</v>
      </c>
      <c r="H951">
        <v>0</v>
      </c>
      <c r="I951">
        <v>1</v>
      </c>
      <c r="J951" s="2" t="str">
        <f t="shared" si="14"/>
        <v>RF_PETCOKE2023</v>
      </c>
    </row>
    <row r="952" spans="1:10" x14ac:dyDescent="0.25">
      <c r="A952" t="s">
        <v>165</v>
      </c>
      <c r="B952" t="s">
        <v>6</v>
      </c>
      <c r="D952">
        <v>2023</v>
      </c>
      <c r="E952">
        <v>2029</v>
      </c>
      <c r="F952">
        <v>0.99</v>
      </c>
      <c r="G952">
        <v>6212.1774539999997</v>
      </c>
      <c r="H952">
        <v>0</v>
      </c>
      <c r="I952">
        <v>1</v>
      </c>
      <c r="J952" s="2" t="str">
        <f t="shared" si="14"/>
        <v>RF_PETCOKE2023</v>
      </c>
    </row>
    <row r="953" spans="1:10" x14ac:dyDescent="0.25">
      <c r="A953" t="s">
        <v>165</v>
      </c>
      <c r="B953" t="s">
        <v>6</v>
      </c>
      <c r="D953">
        <v>2023</v>
      </c>
      <c r="E953">
        <v>2030</v>
      </c>
      <c r="F953">
        <v>0.99</v>
      </c>
      <c r="G953">
        <v>6212.1774539999997</v>
      </c>
      <c r="H953">
        <v>0</v>
      </c>
      <c r="I953">
        <v>1</v>
      </c>
      <c r="J953" s="2" t="str">
        <f t="shared" si="14"/>
        <v>RF_PETCOKE2023</v>
      </c>
    </row>
    <row r="954" spans="1:10" x14ac:dyDescent="0.25">
      <c r="A954" t="s">
        <v>165</v>
      </c>
      <c r="B954" t="s">
        <v>6</v>
      </c>
      <c r="D954">
        <v>2023</v>
      </c>
      <c r="E954">
        <v>2031</v>
      </c>
      <c r="F954">
        <v>0.99</v>
      </c>
      <c r="G954">
        <v>6212.1774539999997</v>
      </c>
      <c r="H954">
        <v>0</v>
      </c>
      <c r="I954">
        <v>1</v>
      </c>
      <c r="J954" s="2" t="str">
        <f t="shared" si="14"/>
        <v>RF_PETCOKE2023</v>
      </c>
    </row>
    <row r="955" spans="1:10" x14ac:dyDescent="0.25">
      <c r="A955" t="s">
        <v>165</v>
      </c>
      <c r="B955" t="s">
        <v>6</v>
      </c>
      <c r="D955">
        <v>2023</v>
      </c>
      <c r="E955">
        <v>2032</v>
      </c>
      <c r="F955">
        <v>0.99</v>
      </c>
      <c r="G955">
        <v>6212.1774539999997</v>
      </c>
      <c r="H955">
        <v>0</v>
      </c>
      <c r="I955">
        <v>1</v>
      </c>
      <c r="J955" s="2" t="str">
        <f t="shared" si="14"/>
        <v>RF_PETCOKE2023</v>
      </c>
    </row>
    <row r="956" spans="1:10" x14ac:dyDescent="0.25">
      <c r="A956" t="s">
        <v>165</v>
      </c>
      <c r="B956" t="s">
        <v>6</v>
      </c>
      <c r="D956">
        <v>2023</v>
      </c>
      <c r="E956">
        <v>2033</v>
      </c>
      <c r="F956">
        <v>0.99</v>
      </c>
      <c r="G956">
        <v>6212.1774539999997</v>
      </c>
      <c r="H956">
        <v>0</v>
      </c>
      <c r="I956">
        <v>1</v>
      </c>
      <c r="J956" s="2" t="str">
        <f t="shared" si="14"/>
        <v>RF_PETCOKE2023</v>
      </c>
    </row>
    <row r="957" spans="1:10" x14ac:dyDescent="0.25">
      <c r="A957" t="s">
        <v>165</v>
      </c>
      <c r="B957" t="s">
        <v>6</v>
      </c>
      <c r="D957">
        <v>2023</v>
      </c>
      <c r="E957">
        <v>2034</v>
      </c>
      <c r="F957">
        <v>0.99</v>
      </c>
      <c r="G957">
        <v>6212.1774539999997</v>
      </c>
      <c r="H957">
        <v>0</v>
      </c>
      <c r="I957">
        <v>1</v>
      </c>
      <c r="J957" s="2" t="str">
        <f t="shared" si="14"/>
        <v>RF_PETCOKE2023</v>
      </c>
    </row>
    <row r="958" spans="1:10" x14ac:dyDescent="0.25">
      <c r="A958" t="s">
        <v>165</v>
      </c>
      <c r="B958" t="s">
        <v>6</v>
      </c>
      <c r="D958">
        <v>2023</v>
      </c>
      <c r="E958">
        <v>2035</v>
      </c>
      <c r="F958">
        <v>0.99</v>
      </c>
      <c r="G958">
        <v>6212.1774539999997</v>
      </c>
      <c r="H958">
        <v>0</v>
      </c>
      <c r="I958">
        <v>1</v>
      </c>
      <c r="J958" s="2" t="str">
        <f t="shared" si="14"/>
        <v>RF_PETCOKE2023</v>
      </c>
    </row>
    <row r="959" spans="1:10" x14ac:dyDescent="0.25">
      <c r="A959" t="s">
        <v>165</v>
      </c>
      <c r="B959" t="s">
        <v>6</v>
      </c>
      <c r="D959">
        <v>2023</v>
      </c>
      <c r="E959">
        <v>2036</v>
      </c>
      <c r="F959">
        <v>0.99</v>
      </c>
      <c r="G959">
        <v>6212.1774539999997</v>
      </c>
      <c r="H959">
        <v>0</v>
      </c>
      <c r="I959">
        <v>1</v>
      </c>
      <c r="J959" s="2" t="str">
        <f t="shared" si="14"/>
        <v>RF_PETCOKE2023</v>
      </c>
    </row>
    <row r="960" spans="1:10" x14ac:dyDescent="0.25">
      <c r="A960" t="s">
        <v>165</v>
      </c>
      <c r="B960" t="s">
        <v>6</v>
      </c>
      <c r="D960">
        <v>2023</v>
      </c>
      <c r="E960">
        <v>2037</v>
      </c>
      <c r="F960">
        <v>0.99</v>
      </c>
      <c r="G960">
        <v>6212.1774539999997</v>
      </c>
      <c r="H960">
        <v>0</v>
      </c>
      <c r="I960">
        <v>1</v>
      </c>
      <c r="J960" s="2" t="str">
        <f t="shared" si="14"/>
        <v>RF_PETCOKE2023</v>
      </c>
    </row>
    <row r="961" spans="1:10" x14ac:dyDescent="0.25">
      <c r="A961" t="s">
        <v>165</v>
      </c>
      <c r="B961" t="s">
        <v>6</v>
      </c>
      <c r="D961">
        <v>2023</v>
      </c>
      <c r="E961">
        <v>2038</v>
      </c>
      <c r="F961">
        <v>0.99</v>
      </c>
      <c r="G961">
        <v>6212.1774539999997</v>
      </c>
      <c r="H961">
        <v>0</v>
      </c>
      <c r="I961">
        <v>1</v>
      </c>
      <c r="J961" s="2" t="str">
        <f t="shared" si="14"/>
        <v>RF_PETCOKE2023</v>
      </c>
    </row>
    <row r="962" spans="1:10" x14ac:dyDescent="0.25">
      <c r="A962" t="s">
        <v>165</v>
      </c>
      <c r="B962" t="s">
        <v>6</v>
      </c>
      <c r="D962">
        <v>2023</v>
      </c>
      <c r="E962">
        <v>2039</v>
      </c>
      <c r="F962">
        <v>0.99</v>
      </c>
      <c r="G962">
        <v>6212.1774539999997</v>
      </c>
      <c r="H962">
        <v>0</v>
      </c>
      <c r="I962">
        <v>1</v>
      </c>
      <c r="J962" s="2" t="str">
        <f t="shared" si="14"/>
        <v>RF_PETCOKE2023</v>
      </c>
    </row>
    <row r="963" spans="1:10" x14ac:dyDescent="0.25">
      <c r="A963" t="s">
        <v>165</v>
      </c>
      <c r="B963" t="s">
        <v>6</v>
      </c>
      <c r="D963">
        <v>2023</v>
      </c>
      <c r="E963">
        <v>2040</v>
      </c>
      <c r="F963">
        <v>0.99</v>
      </c>
      <c r="G963">
        <v>6212.1774539999997</v>
      </c>
      <c r="H963">
        <v>0</v>
      </c>
      <c r="I963">
        <v>1</v>
      </c>
      <c r="J963" s="2" t="str">
        <f t="shared" ref="J963:J1026" si="15">_xlfn.CONCAT(A963,C963,D963)</f>
        <v>RF_PETCOKE2023</v>
      </c>
    </row>
    <row r="964" spans="1:10" x14ac:dyDescent="0.25">
      <c r="A964" t="s">
        <v>165</v>
      </c>
      <c r="B964" t="s">
        <v>6</v>
      </c>
      <c r="D964">
        <v>2023</v>
      </c>
      <c r="E964">
        <v>2041</v>
      </c>
      <c r="F964">
        <v>0.99</v>
      </c>
      <c r="G964">
        <v>6212.1774539999997</v>
      </c>
      <c r="H964">
        <v>0</v>
      </c>
      <c r="I964">
        <v>1</v>
      </c>
      <c r="J964" s="2" t="str">
        <f t="shared" si="15"/>
        <v>RF_PETCOKE2023</v>
      </c>
    </row>
    <row r="965" spans="1:10" x14ac:dyDescent="0.25">
      <c r="A965" t="s">
        <v>165</v>
      </c>
      <c r="B965" t="s">
        <v>6</v>
      </c>
      <c r="D965">
        <v>2024</v>
      </c>
      <c r="E965">
        <v>2024</v>
      </c>
      <c r="F965">
        <v>0.99</v>
      </c>
      <c r="G965">
        <v>6212.1774539999997</v>
      </c>
      <c r="H965">
        <v>0</v>
      </c>
      <c r="I965">
        <v>1</v>
      </c>
      <c r="J965" s="2" t="str">
        <f t="shared" si="15"/>
        <v>RF_PETCOKE2024</v>
      </c>
    </row>
    <row r="966" spans="1:10" x14ac:dyDescent="0.25">
      <c r="A966" t="s">
        <v>165</v>
      </c>
      <c r="B966" t="s">
        <v>6</v>
      </c>
      <c r="D966">
        <v>2024</v>
      </c>
      <c r="E966">
        <v>2025</v>
      </c>
      <c r="F966">
        <v>0.99</v>
      </c>
      <c r="G966">
        <v>6212.1774539999997</v>
      </c>
      <c r="H966">
        <v>0</v>
      </c>
      <c r="I966">
        <v>1</v>
      </c>
      <c r="J966" s="2" t="str">
        <f t="shared" si="15"/>
        <v>RF_PETCOKE2024</v>
      </c>
    </row>
    <row r="967" spans="1:10" x14ac:dyDescent="0.25">
      <c r="A967" t="s">
        <v>165</v>
      </c>
      <c r="B967" t="s">
        <v>6</v>
      </c>
      <c r="D967">
        <v>2024</v>
      </c>
      <c r="E967">
        <v>2026</v>
      </c>
      <c r="F967">
        <v>0.99</v>
      </c>
      <c r="G967">
        <v>6212.1774539999997</v>
      </c>
      <c r="H967">
        <v>0</v>
      </c>
      <c r="I967">
        <v>1</v>
      </c>
      <c r="J967" s="2" t="str">
        <f t="shared" si="15"/>
        <v>RF_PETCOKE2024</v>
      </c>
    </row>
    <row r="968" spans="1:10" x14ac:dyDescent="0.25">
      <c r="A968" t="s">
        <v>165</v>
      </c>
      <c r="B968" t="s">
        <v>6</v>
      </c>
      <c r="D968">
        <v>2024</v>
      </c>
      <c r="E968">
        <v>2027</v>
      </c>
      <c r="F968">
        <v>0.99</v>
      </c>
      <c r="G968">
        <v>6212.1774539999997</v>
      </c>
      <c r="H968">
        <v>0</v>
      </c>
      <c r="I968">
        <v>1</v>
      </c>
      <c r="J968" s="2" t="str">
        <f t="shared" si="15"/>
        <v>RF_PETCOKE2024</v>
      </c>
    </row>
    <row r="969" spans="1:10" x14ac:dyDescent="0.25">
      <c r="A969" t="s">
        <v>165</v>
      </c>
      <c r="B969" t="s">
        <v>6</v>
      </c>
      <c r="D969">
        <v>2024</v>
      </c>
      <c r="E969">
        <v>2028</v>
      </c>
      <c r="F969">
        <v>0.99</v>
      </c>
      <c r="G969">
        <v>6212.1774539999997</v>
      </c>
      <c r="H969">
        <v>0</v>
      </c>
      <c r="I969">
        <v>1</v>
      </c>
      <c r="J969" s="2" t="str">
        <f t="shared" si="15"/>
        <v>RF_PETCOKE2024</v>
      </c>
    </row>
    <row r="970" spans="1:10" x14ac:dyDescent="0.25">
      <c r="A970" t="s">
        <v>165</v>
      </c>
      <c r="B970" t="s">
        <v>6</v>
      </c>
      <c r="D970">
        <v>2024</v>
      </c>
      <c r="E970">
        <v>2029</v>
      </c>
      <c r="F970">
        <v>0.99</v>
      </c>
      <c r="G970">
        <v>6212.1774539999997</v>
      </c>
      <c r="H970">
        <v>0</v>
      </c>
      <c r="I970">
        <v>1</v>
      </c>
      <c r="J970" s="2" t="str">
        <f t="shared" si="15"/>
        <v>RF_PETCOKE2024</v>
      </c>
    </row>
    <row r="971" spans="1:10" x14ac:dyDescent="0.25">
      <c r="A971" t="s">
        <v>165</v>
      </c>
      <c r="B971" t="s">
        <v>6</v>
      </c>
      <c r="D971">
        <v>2024</v>
      </c>
      <c r="E971">
        <v>2030</v>
      </c>
      <c r="F971">
        <v>0.99</v>
      </c>
      <c r="G971">
        <v>6212.1774539999997</v>
      </c>
      <c r="H971">
        <v>0</v>
      </c>
      <c r="I971">
        <v>1</v>
      </c>
      <c r="J971" s="2" t="str">
        <f t="shared" si="15"/>
        <v>RF_PETCOKE2024</v>
      </c>
    </row>
    <row r="972" spans="1:10" x14ac:dyDescent="0.25">
      <c r="A972" t="s">
        <v>165</v>
      </c>
      <c r="B972" t="s">
        <v>6</v>
      </c>
      <c r="D972">
        <v>2024</v>
      </c>
      <c r="E972">
        <v>2031</v>
      </c>
      <c r="F972">
        <v>0.99</v>
      </c>
      <c r="G972">
        <v>6212.1774539999997</v>
      </c>
      <c r="H972">
        <v>0</v>
      </c>
      <c r="I972">
        <v>1</v>
      </c>
      <c r="J972" s="2" t="str">
        <f t="shared" si="15"/>
        <v>RF_PETCOKE2024</v>
      </c>
    </row>
    <row r="973" spans="1:10" x14ac:dyDescent="0.25">
      <c r="A973" t="s">
        <v>165</v>
      </c>
      <c r="B973" t="s">
        <v>6</v>
      </c>
      <c r="D973">
        <v>2024</v>
      </c>
      <c r="E973">
        <v>2032</v>
      </c>
      <c r="F973">
        <v>0.99</v>
      </c>
      <c r="G973">
        <v>6212.1774539999997</v>
      </c>
      <c r="H973">
        <v>0</v>
      </c>
      <c r="I973">
        <v>1</v>
      </c>
      <c r="J973" s="2" t="str">
        <f t="shared" si="15"/>
        <v>RF_PETCOKE2024</v>
      </c>
    </row>
    <row r="974" spans="1:10" x14ac:dyDescent="0.25">
      <c r="A974" t="s">
        <v>165</v>
      </c>
      <c r="B974" t="s">
        <v>6</v>
      </c>
      <c r="D974">
        <v>2024</v>
      </c>
      <c r="E974">
        <v>2033</v>
      </c>
      <c r="F974">
        <v>0.99</v>
      </c>
      <c r="G974">
        <v>6212.1774539999997</v>
      </c>
      <c r="H974">
        <v>0</v>
      </c>
      <c r="I974">
        <v>1</v>
      </c>
      <c r="J974" s="2" t="str">
        <f t="shared" si="15"/>
        <v>RF_PETCOKE2024</v>
      </c>
    </row>
    <row r="975" spans="1:10" x14ac:dyDescent="0.25">
      <c r="A975" t="s">
        <v>165</v>
      </c>
      <c r="B975" t="s">
        <v>6</v>
      </c>
      <c r="D975">
        <v>2024</v>
      </c>
      <c r="E975">
        <v>2034</v>
      </c>
      <c r="F975">
        <v>0.99</v>
      </c>
      <c r="G975">
        <v>6212.1774539999997</v>
      </c>
      <c r="H975">
        <v>0</v>
      </c>
      <c r="I975">
        <v>1</v>
      </c>
      <c r="J975" s="2" t="str">
        <f t="shared" si="15"/>
        <v>RF_PETCOKE2024</v>
      </c>
    </row>
    <row r="976" spans="1:10" x14ac:dyDescent="0.25">
      <c r="A976" t="s">
        <v>165</v>
      </c>
      <c r="B976" t="s">
        <v>6</v>
      </c>
      <c r="D976">
        <v>2024</v>
      </c>
      <c r="E976">
        <v>2035</v>
      </c>
      <c r="F976">
        <v>0.99</v>
      </c>
      <c r="G976">
        <v>6212.1774539999997</v>
      </c>
      <c r="H976">
        <v>0</v>
      </c>
      <c r="I976">
        <v>1</v>
      </c>
      <c r="J976" s="2" t="str">
        <f t="shared" si="15"/>
        <v>RF_PETCOKE2024</v>
      </c>
    </row>
    <row r="977" spans="1:10" x14ac:dyDescent="0.25">
      <c r="A977" t="s">
        <v>165</v>
      </c>
      <c r="B977" t="s">
        <v>6</v>
      </c>
      <c r="D977">
        <v>2024</v>
      </c>
      <c r="E977">
        <v>2036</v>
      </c>
      <c r="F977">
        <v>0.99</v>
      </c>
      <c r="G977">
        <v>6212.1774539999997</v>
      </c>
      <c r="H977">
        <v>0</v>
      </c>
      <c r="I977">
        <v>1</v>
      </c>
      <c r="J977" s="2" t="str">
        <f t="shared" si="15"/>
        <v>RF_PETCOKE2024</v>
      </c>
    </row>
    <row r="978" spans="1:10" x14ac:dyDescent="0.25">
      <c r="A978" t="s">
        <v>165</v>
      </c>
      <c r="B978" t="s">
        <v>6</v>
      </c>
      <c r="D978">
        <v>2024</v>
      </c>
      <c r="E978">
        <v>2037</v>
      </c>
      <c r="F978">
        <v>0.99</v>
      </c>
      <c r="G978">
        <v>6212.1774539999997</v>
      </c>
      <c r="H978">
        <v>0</v>
      </c>
      <c r="I978">
        <v>1</v>
      </c>
      <c r="J978" s="2" t="str">
        <f t="shared" si="15"/>
        <v>RF_PETCOKE2024</v>
      </c>
    </row>
    <row r="979" spans="1:10" x14ac:dyDescent="0.25">
      <c r="A979" t="s">
        <v>165</v>
      </c>
      <c r="B979" t="s">
        <v>6</v>
      </c>
      <c r="D979">
        <v>2024</v>
      </c>
      <c r="E979">
        <v>2038</v>
      </c>
      <c r="F979">
        <v>0.99</v>
      </c>
      <c r="G979">
        <v>6212.1774539999997</v>
      </c>
      <c r="H979">
        <v>0</v>
      </c>
      <c r="I979">
        <v>1</v>
      </c>
      <c r="J979" s="2" t="str">
        <f t="shared" si="15"/>
        <v>RF_PETCOKE2024</v>
      </c>
    </row>
    <row r="980" spans="1:10" x14ac:dyDescent="0.25">
      <c r="A980" t="s">
        <v>165</v>
      </c>
      <c r="B980" t="s">
        <v>6</v>
      </c>
      <c r="D980">
        <v>2024</v>
      </c>
      <c r="E980">
        <v>2039</v>
      </c>
      <c r="F980">
        <v>0.99</v>
      </c>
      <c r="G980">
        <v>6212.1774539999997</v>
      </c>
      <c r="H980">
        <v>0</v>
      </c>
      <c r="I980">
        <v>1</v>
      </c>
      <c r="J980" s="2" t="str">
        <f t="shared" si="15"/>
        <v>RF_PETCOKE2024</v>
      </c>
    </row>
    <row r="981" spans="1:10" x14ac:dyDescent="0.25">
      <c r="A981" t="s">
        <v>165</v>
      </c>
      <c r="B981" t="s">
        <v>6</v>
      </c>
      <c r="D981">
        <v>2024</v>
      </c>
      <c r="E981">
        <v>2040</v>
      </c>
      <c r="F981">
        <v>0.99</v>
      </c>
      <c r="G981">
        <v>6212.1774539999997</v>
      </c>
      <c r="H981">
        <v>0</v>
      </c>
      <c r="I981">
        <v>1</v>
      </c>
      <c r="J981" s="2" t="str">
        <f t="shared" si="15"/>
        <v>RF_PETCOKE2024</v>
      </c>
    </row>
    <row r="982" spans="1:10" x14ac:dyDescent="0.25">
      <c r="A982" t="s">
        <v>165</v>
      </c>
      <c r="B982" t="s">
        <v>6</v>
      </c>
      <c r="D982">
        <v>2024</v>
      </c>
      <c r="E982">
        <v>2041</v>
      </c>
      <c r="F982">
        <v>0.99</v>
      </c>
      <c r="G982">
        <v>6212.1774539999997</v>
      </c>
      <c r="H982">
        <v>0</v>
      </c>
      <c r="I982">
        <v>1</v>
      </c>
      <c r="J982" s="2" t="str">
        <f t="shared" si="15"/>
        <v>RF_PETCOKE2024</v>
      </c>
    </row>
    <row r="983" spans="1:10" x14ac:dyDescent="0.25">
      <c r="A983" t="s">
        <v>165</v>
      </c>
      <c r="B983" t="s">
        <v>6</v>
      </c>
      <c r="D983">
        <v>2025</v>
      </c>
      <c r="E983">
        <v>2025</v>
      </c>
      <c r="F983">
        <v>0.99</v>
      </c>
      <c r="G983">
        <v>6212.1774539999997</v>
      </c>
      <c r="H983">
        <v>0</v>
      </c>
      <c r="I983">
        <v>1</v>
      </c>
      <c r="J983" s="2" t="str">
        <f t="shared" si="15"/>
        <v>RF_PETCOKE2025</v>
      </c>
    </row>
    <row r="984" spans="1:10" x14ac:dyDescent="0.25">
      <c r="A984" t="s">
        <v>165</v>
      </c>
      <c r="B984" t="s">
        <v>6</v>
      </c>
      <c r="D984">
        <v>2025</v>
      </c>
      <c r="E984">
        <v>2026</v>
      </c>
      <c r="F984">
        <v>0.99</v>
      </c>
      <c r="G984">
        <v>6212.1774539999997</v>
      </c>
      <c r="H984">
        <v>0</v>
      </c>
      <c r="I984">
        <v>1</v>
      </c>
      <c r="J984" s="2" t="str">
        <f t="shared" si="15"/>
        <v>RF_PETCOKE2025</v>
      </c>
    </row>
    <row r="985" spans="1:10" x14ac:dyDescent="0.25">
      <c r="A985" t="s">
        <v>165</v>
      </c>
      <c r="B985" t="s">
        <v>6</v>
      </c>
      <c r="D985">
        <v>2025</v>
      </c>
      <c r="E985">
        <v>2027</v>
      </c>
      <c r="F985">
        <v>0.99</v>
      </c>
      <c r="G985">
        <v>6212.1774539999997</v>
      </c>
      <c r="H985">
        <v>0</v>
      </c>
      <c r="I985">
        <v>1</v>
      </c>
      <c r="J985" s="2" t="str">
        <f t="shared" si="15"/>
        <v>RF_PETCOKE2025</v>
      </c>
    </row>
    <row r="986" spans="1:10" x14ac:dyDescent="0.25">
      <c r="A986" t="s">
        <v>165</v>
      </c>
      <c r="B986" t="s">
        <v>6</v>
      </c>
      <c r="D986">
        <v>2025</v>
      </c>
      <c r="E986">
        <v>2028</v>
      </c>
      <c r="F986">
        <v>0.99</v>
      </c>
      <c r="G986">
        <v>6212.1774539999997</v>
      </c>
      <c r="H986">
        <v>0</v>
      </c>
      <c r="I986">
        <v>1</v>
      </c>
      <c r="J986" s="2" t="str">
        <f t="shared" si="15"/>
        <v>RF_PETCOKE2025</v>
      </c>
    </row>
    <row r="987" spans="1:10" x14ac:dyDescent="0.25">
      <c r="A987" t="s">
        <v>165</v>
      </c>
      <c r="B987" t="s">
        <v>6</v>
      </c>
      <c r="D987">
        <v>2025</v>
      </c>
      <c r="E987">
        <v>2029</v>
      </c>
      <c r="F987">
        <v>0.99</v>
      </c>
      <c r="G987">
        <v>6212.1774539999997</v>
      </c>
      <c r="H987">
        <v>0</v>
      </c>
      <c r="I987">
        <v>1</v>
      </c>
      <c r="J987" s="2" t="str">
        <f t="shared" si="15"/>
        <v>RF_PETCOKE2025</v>
      </c>
    </row>
    <row r="988" spans="1:10" x14ac:dyDescent="0.25">
      <c r="A988" t="s">
        <v>165</v>
      </c>
      <c r="B988" t="s">
        <v>6</v>
      </c>
      <c r="D988">
        <v>2025</v>
      </c>
      <c r="E988">
        <v>2030</v>
      </c>
      <c r="F988">
        <v>0.99</v>
      </c>
      <c r="G988">
        <v>6212.1774539999997</v>
      </c>
      <c r="H988">
        <v>0</v>
      </c>
      <c r="I988">
        <v>1</v>
      </c>
      <c r="J988" s="2" t="str">
        <f t="shared" si="15"/>
        <v>RF_PETCOKE2025</v>
      </c>
    </row>
    <row r="989" spans="1:10" x14ac:dyDescent="0.25">
      <c r="A989" t="s">
        <v>165</v>
      </c>
      <c r="B989" t="s">
        <v>6</v>
      </c>
      <c r="D989">
        <v>2025</v>
      </c>
      <c r="E989">
        <v>2031</v>
      </c>
      <c r="F989">
        <v>0.99</v>
      </c>
      <c r="G989">
        <v>6212.1774539999997</v>
      </c>
      <c r="H989">
        <v>0</v>
      </c>
      <c r="I989">
        <v>1</v>
      </c>
      <c r="J989" s="2" t="str">
        <f t="shared" si="15"/>
        <v>RF_PETCOKE2025</v>
      </c>
    </row>
    <row r="990" spans="1:10" x14ac:dyDescent="0.25">
      <c r="A990" t="s">
        <v>165</v>
      </c>
      <c r="B990" t="s">
        <v>6</v>
      </c>
      <c r="D990">
        <v>2025</v>
      </c>
      <c r="E990">
        <v>2032</v>
      </c>
      <c r="F990">
        <v>0.99</v>
      </c>
      <c r="G990">
        <v>6212.1774539999997</v>
      </c>
      <c r="H990">
        <v>0</v>
      </c>
      <c r="I990">
        <v>1</v>
      </c>
      <c r="J990" s="2" t="str">
        <f t="shared" si="15"/>
        <v>RF_PETCOKE2025</v>
      </c>
    </row>
    <row r="991" spans="1:10" x14ac:dyDescent="0.25">
      <c r="A991" t="s">
        <v>165</v>
      </c>
      <c r="B991" t="s">
        <v>6</v>
      </c>
      <c r="D991">
        <v>2025</v>
      </c>
      <c r="E991">
        <v>2033</v>
      </c>
      <c r="F991">
        <v>0.99</v>
      </c>
      <c r="G991">
        <v>6212.1774539999997</v>
      </c>
      <c r="H991">
        <v>0</v>
      </c>
      <c r="I991">
        <v>1</v>
      </c>
      <c r="J991" s="2" t="str">
        <f t="shared" si="15"/>
        <v>RF_PETCOKE2025</v>
      </c>
    </row>
    <row r="992" spans="1:10" x14ac:dyDescent="0.25">
      <c r="A992" t="s">
        <v>165</v>
      </c>
      <c r="B992" t="s">
        <v>6</v>
      </c>
      <c r="D992">
        <v>2025</v>
      </c>
      <c r="E992">
        <v>2034</v>
      </c>
      <c r="F992">
        <v>0.99</v>
      </c>
      <c r="G992">
        <v>6212.1774539999997</v>
      </c>
      <c r="H992">
        <v>0</v>
      </c>
      <c r="I992">
        <v>1</v>
      </c>
      <c r="J992" s="2" t="str">
        <f t="shared" si="15"/>
        <v>RF_PETCOKE2025</v>
      </c>
    </row>
    <row r="993" spans="1:10" x14ac:dyDescent="0.25">
      <c r="A993" t="s">
        <v>165</v>
      </c>
      <c r="B993" t="s">
        <v>6</v>
      </c>
      <c r="D993">
        <v>2025</v>
      </c>
      <c r="E993">
        <v>2035</v>
      </c>
      <c r="F993">
        <v>0.99</v>
      </c>
      <c r="G993">
        <v>6212.1774539999997</v>
      </c>
      <c r="H993">
        <v>0</v>
      </c>
      <c r="I993">
        <v>1</v>
      </c>
      <c r="J993" s="2" t="str">
        <f t="shared" si="15"/>
        <v>RF_PETCOKE2025</v>
      </c>
    </row>
    <row r="994" spans="1:10" x14ac:dyDescent="0.25">
      <c r="A994" t="s">
        <v>165</v>
      </c>
      <c r="B994" t="s">
        <v>6</v>
      </c>
      <c r="D994">
        <v>2025</v>
      </c>
      <c r="E994">
        <v>2036</v>
      </c>
      <c r="F994">
        <v>0.99</v>
      </c>
      <c r="G994">
        <v>6212.1774539999997</v>
      </c>
      <c r="H994">
        <v>0</v>
      </c>
      <c r="I994">
        <v>1</v>
      </c>
      <c r="J994" s="2" t="str">
        <f t="shared" si="15"/>
        <v>RF_PETCOKE2025</v>
      </c>
    </row>
    <row r="995" spans="1:10" x14ac:dyDescent="0.25">
      <c r="A995" t="s">
        <v>165</v>
      </c>
      <c r="B995" t="s">
        <v>6</v>
      </c>
      <c r="D995">
        <v>2025</v>
      </c>
      <c r="E995">
        <v>2037</v>
      </c>
      <c r="F995">
        <v>0.99</v>
      </c>
      <c r="G995">
        <v>6212.1774539999997</v>
      </c>
      <c r="H995">
        <v>0</v>
      </c>
      <c r="I995">
        <v>1</v>
      </c>
      <c r="J995" s="2" t="str">
        <f t="shared" si="15"/>
        <v>RF_PETCOKE2025</v>
      </c>
    </row>
    <row r="996" spans="1:10" x14ac:dyDescent="0.25">
      <c r="A996" t="s">
        <v>165</v>
      </c>
      <c r="B996" t="s">
        <v>6</v>
      </c>
      <c r="D996">
        <v>2025</v>
      </c>
      <c r="E996">
        <v>2038</v>
      </c>
      <c r="F996">
        <v>0.99</v>
      </c>
      <c r="G996">
        <v>6212.1774539999997</v>
      </c>
      <c r="H996">
        <v>0</v>
      </c>
      <c r="I996">
        <v>1</v>
      </c>
      <c r="J996" s="2" t="str">
        <f t="shared" si="15"/>
        <v>RF_PETCOKE2025</v>
      </c>
    </row>
    <row r="997" spans="1:10" x14ac:dyDescent="0.25">
      <c r="A997" t="s">
        <v>165</v>
      </c>
      <c r="B997" t="s">
        <v>6</v>
      </c>
      <c r="D997">
        <v>2025</v>
      </c>
      <c r="E997">
        <v>2039</v>
      </c>
      <c r="F997">
        <v>0.99</v>
      </c>
      <c r="G997">
        <v>6212.1774539999997</v>
      </c>
      <c r="H997">
        <v>0</v>
      </c>
      <c r="I997">
        <v>1</v>
      </c>
      <c r="J997" s="2" t="str">
        <f t="shared" si="15"/>
        <v>RF_PETCOKE2025</v>
      </c>
    </row>
    <row r="998" spans="1:10" x14ac:dyDescent="0.25">
      <c r="A998" t="s">
        <v>165</v>
      </c>
      <c r="B998" t="s">
        <v>6</v>
      </c>
      <c r="D998">
        <v>2025</v>
      </c>
      <c r="E998">
        <v>2040</v>
      </c>
      <c r="F998">
        <v>0.99</v>
      </c>
      <c r="G998">
        <v>6212.1774539999997</v>
      </c>
      <c r="H998">
        <v>0</v>
      </c>
      <c r="I998">
        <v>1</v>
      </c>
      <c r="J998" s="2" t="str">
        <f t="shared" si="15"/>
        <v>RF_PETCOKE2025</v>
      </c>
    </row>
    <row r="999" spans="1:10" x14ac:dyDescent="0.25">
      <c r="A999" t="s">
        <v>165</v>
      </c>
      <c r="B999" t="s">
        <v>6</v>
      </c>
      <c r="D999">
        <v>2025</v>
      </c>
      <c r="E999">
        <v>2041</v>
      </c>
      <c r="F999">
        <v>0.99</v>
      </c>
      <c r="G999">
        <v>6212.1774539999997</v>
      </c>
      <c r="H999">
        <v>0</v>
      </c>
      <c r="I999">
        <v>1</v>
      </c>
      <c r="J999" s="2" t="str">
        <f t="shared" si="15"/>
        <v>RF_PETCOKE2025</v>
      </c>
    </row>
    <row r="1000" spans="1:10" x14ac:dyDescent="0.25">
      <c r="A1000" t="s">
        <v>165</v>
      </c>
      <c r="B1000" t="s">
        <v>6</v>
      </c>
      <c r="D1000">
        <v>2026</v>
      </c>
      <c r="E1000">
        <v>2026</v>
      </c>
      <c r="F1000">
        <v>0.99</v>
      </c>
      <c r="G1000">
        <v>6212.1774539999997</v>
      </c>
      <c r="H1000">
        <v>0</v>
      </c>
      <c r="I1000">
        <v>1</v>
      </c>
      <c r="J1000" s="2" t="str">
        <f t="shared" si="15"/>
        <v>RF_PETCOKE2026</v>
      </c>
    </row>
    <row r="1001" spans="1:10" x14ac:dyDescent="0.25">
      <c r="A1001" t="s">
        <v>165</v>
      </c>
      <c r="B1001" t="s">
        <v>6</v>
      </c>
      <c r="D1001">
        <v>2026</v>
      </c>
      <c r="E1001">
        <v>2027</v>
      </c>
      <c r="F1001">
        <v>0.99</v>
      </c>
      <c r="G1001">
        <v>6212.1774539999997</v>
      </c>
      <c r="H1001">
        <v>0</v>
      </c>
      <c r="I1001">
        <v>1</v>
      </c>
      <c r="J1001" s="2" t="str">
        <f t="shared" si="15"/>
        <v>RF_PETCOKE2026</v>
      </c>
    </row>
    <row r="1002" spans="1:10" x14ac:dyDescent="0.25">
      <c r="A1002" t="s">
        <v>165</v>
      </c>
      <c r="B1002" t="s">
        <v>6</v>
      </c>
      <c r="D1002">
        <v>2026</v>
      </c>
      <c r="E1002">
        <v>2028</v>
      </c>
      <c r="F1002">
        <v>0.99</v>
      </c>
      <c r="G1002">
        <v>6212.1774539999997</v>
      </c>
      <c r="H1002">
        <v>0</v>
      </c>
      <c r="I1002">
        <v>1</v>
      </c>
      <c r="J1002" s="2" t="str">
        <f t="shared" si="15"/>
        <v>RF_PETCOKE2026</v>
      </c>
    </row>
    <row r="1003" spans="1:10" x14ac:dyDescent="0.25">
      <c r="A1003" t="s">
        <v>165</v>
      </c>
      <c r="B1003" t="s">
        <v>6</v>
      </c>
      <c r="D1003">
        <v>2026</v>
      </c>
      <c r="E1003">
        <v>2029</v>
      </c>
      <c r="F1003">
        <v>0.99</v>
      </c>
      <c r="G1003">
        <v>6212.1774539999997</v>
      </c>
      <c r="H1003">
        <v>0</v>
      </c>
      <c r="I1003">
        <v>1</v>
      </c>
      <c r="J1003" s="2" t="str">
        <f t="shared" si="15"/>
        <v>RF_PETCOKE2026</v>
      </c>
    </row>
    <row r="1004" spans="1:10" x14ac:dyDescent="0.25">
      <c r="A1004" t="s">
        <v>165</v>
      </c>
      <c r="B1004" t="s">
        <v>6</v>
      </c>
      <c r="D1004">
        <v>2026</v>
      </c>
      <c r="E1004">
        <v>2030</v>
      </c>
      <c r="F1004">
        <v>0.99</v>
      </c>
      <c r="G1004">
        <v>6212.1774539999997</v>
      </c>
      <c r="H1004">
        <v>0</v>
      </c>
      <c r="I1004">
        <v>1</v>
      </c>
      <c r="J1004" s="2" t="str">
        <f t="shared" si="15"/>
        <v>RF_PETCOKE2026</v>
      </c>
    </row>
    <row r="1005" spans="1:10" x14ac:dyDescent="0.25">
      <c r="A1005" t="s">
        <v>165</v>
      </c>
      <c r="B1005" t="s">
        <v>6</v>
      </c>
      <c r="D1005">
        <v>2026</v>
      </c>
      <c r="E1005">
        <v>2031</v>
      </c>
      <c r="F1005">
        <v>0.99</v>
      </c>
      <c r="G1005">
        <v>6212.1774539999997</v>
      </c>
      <c r="H1005">
        <v>0</v>
      </c>
      <c r="I1005">
        <v>1</v>
      </c>
      <c r="J1005" s="2" t="str">
        <f t="shared" si="15"/>
        <v>RF_PETCOKE2026</v>
      </c>
    </row>
    <row r="1006" spans="1:10" x14ac:dyDescent="0.25">
      <c r="A1006" t="s">
        <v>165</v>
      </c>
      <c r="B1006" t="s">
        <v>6</v>
      </c>
      <c r="D1006">
        <v>2026</v>
      </c>
      <c r="E1006">
        <v>2032</v>
      </c>
      <c r="F1006">
        <v>0.99</v>
      </c>
      <c r="G1006">
        <v>6212.1774539999997</v>
      </c>
      <c r="H1006">
        <v>0</v>
      </c>
      <c r="I1006">
        <v>1</v>
      </c>
      <c r="J1006" s="2" t="str">
        <f t="shared" si="15"/>
        <v>RF_PETCOKE2026</v>
      </c>
    </row>
    <row r="1007" spans="1:10" x14ac:dyDescent="0.25">
      <c r="A1007" t="s">
        <v>165</v>
      </c>
      <c r="B1007" t="s">
        <v>6</v>
      </c>
      <c r="D1007">
        <v>2026</v>
      </c>
      <c r="E1007">
        <v>2033</v>
      </c>
      <c r="F1007">
        <v>0.99</v>
      </c>
      <c r="G1007">
        <v>6212.1774539999997</v>
      </c>
      <c r="H1007">
        <v>0</v>
      </c>
      <c r="I1007">
        <v>1</v>
      </c>
      <c r="J1007" s="2" t="str">
        <f t="shared" si="15"/>
        <v>RF_PETCOKE2026</v>
      </c>
    </row>
    <row r="1008" spans="1:10" x14ac:dyDescent="0.25">
      <c r="A1008" t="s">
        <v>165</v>
      </c>
      <c r="B1008" t="s">
        <v>6</v>
      </c>
      <c r="D1008">
        <v>2026</v>
      </c>
      <c r="E1008">
        <v>2034</v>
      </c>
      <c r="F1008">
        <v>0.99</v>
      </c>
      <c r="G1008">
        <v>6212.1774539999997</v>
      </c>
      <c r="H1008">
        <v>0</v>
      </c>
      <c r="I1008">
        <v>1</v>
      </c>
      <c r="J1008" s="2" t="str">
        <f t="shared" si="15"/>
        <v>RF_PETCOKE2026</v>
      </c>
    </row>
    <row r="1009" spans="1:10" x14ac:dyDescent="0.25">
      <c r="A1009" t="s">
        <v>165</v>
      </c>
      <c r="B1009" t="s">
        <v>6</v>
      </c>
      <c r="D1009">
        <v>2026</v>
      </c>
      <c r="E1009">
        <v>2035</v>
      </c>
      <c r="F1009">
        <v>0.99</v>
      </c>
      <c r="G1009">
        <v>6212.1774539999997</v>
      </c>
      <c r="H1009">
        <v>0</v>
      </c>
      <c r="I1009">
        <v>1</v>
      </c>
      <c r="J1009" s="2" t="str">
        <f t="shared" si="15"/>
        <v>RF_PETCOKE2026</v>
      </c>
    </row>
    <row r="1010" spans="1:10" x14ac:dyDescent="0.25">
      <c r="A1010" t="s">
        <v>165</v>
      </c>
      <c r="B1010" t="s">
        <v>6</v>
      </c>
      <c r="D1010">
        <v>2026</v>
      </c>
      <c r="E1010">
        <v>2036</v>
      </c>
      <c r="F1010">
        <v>0.99</v>
      </c>
      <c r="G1010">
        <v>6212.1774539999997</v>
      </c>
      <c r="H1010">
        <v>0</v>
      </c>
      <c r="I1010">
        <v>1</v>
      </c>
      <c r="J1010" s="2" t="str">
        <f t="shared" si="15"/>
        <v>RF_PETCOKE2026</v>
      </c>
    </row>
    <row r="1011" spans="1:10" x14ac:dyDescent="0.25">
      <c r="A1011" t="s">
        <v>165</v>
      </c>
      <c r="B1011" t="s">
        <v>6</v>
      </c>
      <c r="D1011">
        <v>2026</v>
      </c>
      <c r="E1011">
        <v>2037</v>
      </c>
      <c r="F1011">
        <v>0.99</v>
      </c>
      <c r="G1011">
        <v>6212.1774539999997</v>
      </c>
      <c r="H1011">
        <v>0</v>
      </c>
      <c r="I1011">
        <v>1</v>
      </c>
      <c r="J1011" s="2" t="str">
        <f t="shared" si="15"/>
        <v>RF_PETCOKE2026</v>
      </c>
    </row>
    <row r="1012" spans="1:10" x14ac:dyDescent="0.25">
      <c r="A1012" t="s">
        <v>165</v>
      </c>
      <c r="B1012" t="s">
        <v>6</v>
      </c>
      <c r="D1012">
        <v>2026</v>
      </c>
      <c r="E1012">
        <v>2038</v>
      </c>
      <c r="F1012">
        <v>0.99</v>
      </c>
      <c r="G1012">
        <v>6212.1774539999997</v>
      </c>
      <c r="H1012">
        <v>0</v>
      </c>
      <c r="I1012">
        <v>1</v>
      </c>
      <c r="J1012" s="2" t="str">
        <f t="shared" si="15"/>
        <v>RF_PETCOKE2026</v>
      </c>
    </row>
    <row r="1013" spans="1:10" x14ac:dyDescent="0.25">
      <c r="A1013" t="s">
        <v>165</v>
      </c>
      <c r="B1013" t="s">
        <v>6</v>
      </c>
      <c r="D1013">
        <v>2026</v>
      </c>
      <c r="E1013">
        <v>2039</v>
      </c>
      <c r="F1013">
        <v>0.99</v>
      </c>
      <c r="G1013">
        <v>6212.1774539999997</v>
      </c>
      <c r="H1013">
        <v>0</v>
      </c>
      <c r="I1013">
        <v>1</v>
      </c>
      <c r="J1013" s="2" t="str">
        <f t="shared" si="15"/>
        <v>RF_PETCOKE2026</v>
      </c>
    </row>
    <row r="1014" spans="1:10" x14ac:dyDescent="0.25">
      <c r="A1014" t="s">
        <v>165</v>
      </c>
      <c r="B1014" t="s">
        <v>6</v>
      </c>
      <c r="D1014">
        <v>2026</v>
      </c>
      <c r="E1014">
        <v>2040</v>
      </c>
      <c r="F1014">
        <v>0.99</v>
      </c>
      <c r="G1014">
        <v>6212.1774539999997</v>
      </c>
      <c r="H1014">
        <v>0</v>
      </c>
      <c r="I1014">
        <v>1</v>
      </c>
      <c r="J1014" s="2" t="str">
        <f t="shared" si="15"/>
        <v>RF_PETCOKE2026</v>
      </c>
    </row>
    <row r="1015" spans="1:10" x14ac:dyDescent="0.25">
      <c r="A1015" t="s">
        <v>165</v>
      </c>
      <c r="B1015" t="s">
        <v>6</v>
      </c>
      <c r="D1015">
        <v>2026</v>
      </c>
      <c r="E1015">
        <v>2041</v>
      </c>
      <c r="F1015">
        <v>0.99</v>
      </c>
      <c r="G1015">
        <v>6212.1774539999997</v>
      </c>
      <c r="H1015">
        <v>0</v>
      </c>
      <c r="I1015">
        <v>1</v>
      </c>
      <c r="J1015" s="2" t="str">
        <f t="shared" si="15"/>
        <v>RF_PETCOKE2026</v>
      </c>
    </row>
    <row r="1016" spans="1:10" x14ac:dyDescent="0.25">
      <c r="A1016" t="s">
        <v>165</v>
      </c>
      <c r="B1016" t="s">
        <v>6</v>
      </c>
      <c r="D1016">
        <v>2027</v>
      </c>
      <c r="E1016">
        <v>2027</v>
      </c>
      <c r="F1016">
        <v>0.99</v>
      </c>
      <c r="G1016">
        <v>6212.1774539999997</v>
      </c>
      <c r="H1016">
        <v>0</v>
      </c>
      <c r="I1016">
        <v>1</v>
      </c>
      <c r="J1016" s="2" t="str">
        <f t="shared" si="15"/>
        <v>RF_PETCOKE2027</v>
      </c>
    </row>
    <row r="1017" spans="1:10" x14ac:dyDescent="0.25">
      <c r="A1017" t="s">
        <v>165</v>
      </c>
      <c r="B1017" t="s">
        <v>6</v>
      </c>
      <c r="D1017">
        <v>2027</v>
      </c>
      <c r="E1017">
        <v>2028</v>
      </c>
      <c r="F1017">
        <v>0.99</v>
      </c>
      <c r="G1017">
        <v>6212.1774539999997</v>
      </c>
      <c r="H1017">
        <v>0</v>
      </c>
      <c r="I1017">
        <v>1</v>
      </c>
      <c r="J1017" s="2" t="str">
        <f t="shared" si="15"/>
        <v>RF_PETCOKE2027</v>
      </c>
    </row>
    <row r="1018" spans="1:10" x14ac:dyDescent="0.25">
      <c r="A1018" t="s">
        <v>165</v>
      </c>
      <c r="B1018" t="s">
        <v>6</v>
      </c>
      <c r="D1018">
        <v>2027</v>
      </c>
      <c r="E1018">
        <v>2029</v>
      </c>
      <c r="F1018">
        <v>0.99</v>
      </c>
      <c r="G1018">
        <v>6212.1774539999997</v>
      </c>
      <c r="H1018">
        <v>0</v>
      </c>
      <c r="I1018">
        <v>1</v>
      </c>
      <c r="J1018" s="2" t="str">
        <f t="shared" si="15"/>
        <v>RF_PETCOKE2027</v>
      </c>
    </row>
    <row r="1019" spans="1:10" x14ac:dyDescent="0.25">
      <c r="A1019" t="s">
        <v>165</v>
      </c>
      <c r="B1019" t="s">
        <v>6</v>
      </c>
      <c r="D1019">
        <v>2027</v>
      </c>
      <c r="E1019">
        <v>2030</v>
      </c>
      <c r="F1019">
        <v>0.99</v>
      </c>
      <c r="G1019">
        <v>6212.1774539999997</v>
      </c>
      <c r="H1019">
        <v>0</v>
      </c>
      <c r="I1019">
        <v>1</v>
      </c>
      <c r="J1019" s="2" t="str">
        <f t="shared" si="15"/>
        <v>RF_PETCOKE2027</v>
      </c>
    </row>
    <row r="1020" spans="1:10" x14ac:dyDescent="0.25">
      <c r="A1020" t="s">
        <v>165</v>
      </c>
      <c r="B1020" t="s">
        <v>6</v>
      </c>
      <c r="D1020">
        <v>2027</v>
      </c>
      <c r="E1020">
        <v>2031</v>
      </c>
      <c r="F1020">
        <v>0.99</v>
      </c>
      <c r="G1020">
        <v>6212.1774539999997</v>
      </c>
      <c r="H1020">
        <v>0</v>
      </c>
      <c r="I1020">
        <v>1</v>
      </c>
      <c r="J1020" s="2" t="str">
        <f t="shared" si="15"/>
        <v>RF_PETCOKE2027</v>
      </c>
    </row>
    <row r="1021" spans="1:10" x14ac:dyDescent="0.25">
      <c r="A1021" t="s">
        <v>165</v>
      </c>
      <c r="B1021" t="s">
        <v>6</v>
      </c>
      <c r="D1021">
        <v>2027</v>
      </c>
      <c r="E1021">
        <v>2032</v>
      </c>
      <c r="F1021">
        <v>0.99</v>
      </c>
      <c r="G1021">
        <v>6212.1774539999997</v>
      </c>
      <c r="H1021">
        <v>0</v>
      </c>
      <c r="I1021">
        <v>1</v>
      </c>
      <c r="J1021" s="2" t="str">
        <f t="shared" si="15"/>
        <v>RF_PETCOKE2027</v>
      </c>
    </row>
    <row r="1022" spans="1:10" x14ac:dyDescent="0.25">
      <c r="A1022" t="s">
        <v>165</v>
      </c>
      <c r="B1022" t="s">
        <v>6</v>
      </c>
      <c r="D1022">
        <v>2027</v>
      </c>
      <c r="E1022">
        <v>2033</v>
      </c>
      <c r="F1022">
        <v>0.99</v>
      </c>
      <c r="G1022">
        <v>6212.1774539999997</v>
      </c>
      <c r="H1022">
        <v>0</v>
      </c>
      <c r="I1022">
        <v>1</v>
      </c>
      <c r="J1022" s="2" t="str">
        <f t="shared" si="15"/>
        <v>RF_PETCOKE2027</v>
      </c>
    </row>
    <row r="1023" spans="1:10" x14ac:dyDescent="0.25">
      <c r="A1023" t="s">
        <v>165</v>
      </c>
      <c r="B1023" t="s">
        <v>6</v>
      </c>
      <c r="D1023">
        <v>2027</v>
      </c>
      <c r="E1023">
        <v>2034</v>
      </c>
      <c r="F1023">
        <v>0.99</v>
      </c>
      <c r="G1023">
        <v>6212.1774539999997</v>
      </c>
      <c r="H1023">
        <v>0</v>
      </c>
      <c r="I1023">
        <v>1</v>
      </c>
      <c r="J1023" s="2" t="str">
        <f t="shared" si="15"/>
        <v>RF_PETCOKE2027</v>
      </c>
    </row>
    <row r="1024" spans="1:10" x14ac:dyDescent="0.25">
      <c r="A1024" t="s">
        <v>165</v>
      </c>
      <c r="B1024" t="s">
        <v>6</v>
      </c>
      <c r="D1024">
        <v>2027</v>
      </c>
      <c r="E1024">
        <v>2035</v>
      </c>
      <c r="F1024">
        <v>0.99</v>
      </c>
      <c r="G1024">
        <v>6212.1774539999997</v>
      </c>
      <c r="H1024">
        <v>0</v>
      </c>
      <c r="I1024">
        <v>1</v>
      </c>
      <c r="J1024" s="2" t="str">
        <f t="shared" si="15"/>
        <v>RF_PETCOKE2027</v>
      </c>
    </row>
    <row r="1025" spans="1:10" x14ac:dyDescent="0.25">
      <c r="A1025" t="s">
        <v>165</v>
      </c>
      <c r="B1025" t="s">
        <v>6</v>
      </c>
      <c r="D1025">
        <v>2027</v>
      </c>
      <c r="E1025">
        <v>2036</v>
      </c>
      <c r="F1025">
        <v>0.99</v>
      </c>
      <c r="G1025">
        <v>6212.1774539999997</v>
      </c>
      <c r="H1025">
        <v>0</v>
      </c>
      <c r="I1025">
        <v>1</v>
      </c>
      <c r="J1025" s="2" t="str">
        <f t="shared" si="15"/>
        <v>RF_PETCOKE2027</v>
      </c>
    </row>
    <row r="1026" spans="1:10" x14ac:dyDescent="0.25">
      <c r="A1026" t="s">
        <v>165</v>
      </c>
      <c r="B1026" t="s">
        <v>6</v>
      </c>
      <c r="D1026">
        <v>2027</v>
      </c>
      <c r="E1026">
        <v>2037</v>
      </c>
      <c r="F1026">
        <v>0.99</v>
      </c>
      <c r="G1026">
        <v>6212.1774539999997</v>
      </c>
      <c r="H1026">
        <v>0</v>
      </c>
      <c r="I1026">
        <v>1</v>
      </c>
      <c r="J1026" s="2" t="str">
        <f t="shared" si="15"/>
        <v>RF_PETCOKE2027</v>
      </c>
    </row>
    <row r="1027" spans="1:10" x14ac:dyDescent="0.25">
      <c r="A1027" t="s">
        <v>165</v>
      </c>
      <c r="B1027" t="s">
        <v>6</v>
      </c>
      <c r="D1027">
        <v>2027</v>
      </c>
      <c r="E1027">
        <v>2038</v>
      </c>
      <c r="F1027">
        <v>0.99</v>
      </c>
      <c r="G1027">
        <v>6212.1774539999997</v>
      </c>
      <c r="H1027">
        <v>0</v>
      </c>
      <c r="I1027">
        <v>1</v>
      </c>
      <c r="J1027" s="2" t="str">
        <f t="shared" ref="J1027:J1090" si="16">_xlfn.CONCAT(A1027,C1027,D1027)</f>
        <v>RF_PETCOKE2027</v>
      </c>
    </row>
    <row r="1028" spans="1:10" x14ac:dyDescent="0.25">
      <c r="A1028" t="s">
        <v>165</v>
      </c>
      <c r="B1028" t="s">
        <v>6</v>
      </c>
      <c r="D1028">
        <v>2027</v>
      </c>
      <c r="E1028">
        <v>2039</v>
      </c>
      <c r="F1028">
        <v>0.99</v>
      </c>
      <c r="G1028">
        <v>6212.1774539999997</v>
      </c>
      <c r="H1028">
        <v>0</v>
      </c>
      <c r="I1028">
        <v>1</v>
      </c>
      <c r="J1028" s="2" t="str">
        <f t="shared" si="16"/>
        <v>RF_PETCOKE2027</v>
      </c>
    </row>
    <row r="1029" spans="1:10" x14ac:dyDescent="0.25">
      <c r="A1029" t="s">
        <v>165</v>
      </c>
      <c r="B1029" t="s">
        <v>6</v>
      </c>
      <c r="D1029">
        <v>2027</v>
      </c>
      <c r="E1029">
        <v>2040</v>
      </c>
      <c r="F1029">
        <v>0.99</v>
      </c>
      <c r="G1029">
        <v>6212.1774539999997</v>
      </c>
      <c r="H1029">
        <v>0</v>
      </c>
      <c r="I1029">
        <v>1</v>
      </c>
      <c r="J1029" s="2" t="str">
        <f t="shared" si="16"/>
        <v>RF_PETCOKE2027</v>
      </c>
    </row>
    <row r="1030" spans="1:10" x14ac:dyDescent="0.25">
      <c r="A1030" t="s">
        <v>165</v>
      </c>
      <c r="B1030" t="s">
        <v>6</v>
      </c>
      <c r="D1030">
        <v>2027</v>
      </c>
      <c r="E1030">
        <v>2041</v>
      </c>
      <c r="F1030">
        <v>0.99</v>
      </c>
      <c r="G1030">
        <v>6212.1774539999997</v>
      </c>
      <c r="H1030">
        <v>0</v>
      </c>
      <c r="I1030">
        <v>1</v>
      </c>
      <c r="J1030" s="2" t="str">
        <f t="shared" si="16"/>
        <v>RF_PETCOKE2027</v>
      </c>
    </row>
    <row r="1031" spans="1:10" x14ac:dyDescent="0.25">
      <c r="A1031" t="s">
        <v>165</v>
      </c>
      <c r="B1031" t="s">
        <v>6</v>
      </c>
      <c r="D1031">
        <v>2028</v>
      </c>
      <c r="E1031">
        <v>2028</v>
      </c>
      <c r="F1031">
        <v>0.99</v>
      </c>
      <c r="G1031">
        <v>6212.1774539999997</v>
      </c>
      <c r="H1031">
        <v>0</v>
      </c>
      <c r="I1031">
        <v>1</v>
      </c>
      <c r="J1031" s="2" t="str">
        <f t="shared" si="16"/>
        <v>RF_PETCOKE2028</v>
      </c>
    </row>
    <row r="1032" spans="1:10" x14ac:dyDescent="0.25">
      <c r="A1032" t="s">
        <v>165</v>
      </c>
      <c r="B1032" t="s">
        <v>6</v>
      </c>
      <c r="D1032">
        <v>2028</v>
      </c>
      <c r="E1032">
        <v>2029</v>
      </c>
      <c r="F1032">
        <v>0.99</v>
      </c>
      <c r="G1032">
        <v>6212.1774539999997</v>
      </c>
      <c r="H1032">
        <v>0</v>
      </c>
      <c r="I1032">
        <v>1</v>
      </c>
      <c r="J1032" s="2" t="str">
        <f t="shared" si="16"/>
        <v>RF_PETCOKE2028</v>
      </c>
    </row>
    <row r="1033" spans="1:10" x14ac:dyDescent="0.25">
      <c r="A1033" t="s">
        <v>165</v>
      </c>
      <c r="B1033" t="s">
        <v>6</v>
      </c>
      <c r="D1033">
        <v>2028</v>
      </c>
      <c r="E1033">
        <v>2030</v>
      </c>
      <c r="F1033">
        <v>0.99</v>
      </c>
      <c r="G1033">
        <v>6212.1774539999997</v>
      </c>
      <c r="H1033">
        <v>0</v>
      </c>
      <c r="I1033">
        <v>1</v>
      </c>
      <c r="J1033" s="2" t="str">
        <f t="shared" si="16"/>
        <v>RF_PETCOKE2028</v>
      </c>
    </row>
    <row r="1034" spans="1:10" x14ac:dyDescent="0.25">
      <c r="A1034" t="s">
        <v>165</v>
      </c>
      <c r="B1034" t="s">
        <v>6</v>
      </c>
      <c r="D1034">
        <v>2028</v>
      </c>
      <c r="E1034">
        <v>2031</v>
      </c>
      <c r="F1034">
        <v>0.99</v>
      </c>
      <c r="G1034">
        <v>6212.1774539999997</v>
      </c>
      <c r="H1034">
        <v>0</v>
      </c>
      <c r="I1034">
        <v>1</v>
      </c>
      <c r="J1034" s="2" t="str">
        <f t="shared" si="16"/>
        <v>RF_PETCOKE2028</v>
      </c>
    </row>
    <row r="1035" spans="1:10" x14ac:dyDescent="0.25">
      <c r="A1035" t="s">
        <v>165</v>
      </c>
      <c r="B1035" t="s">
        <v>6</v>
      </c>
      <c r="D1035">
        <v>2028</v>
      </c>
      <c r="E1035">
        <v>2032</v>
      </c>
      <c r="F1035">
        <v>0.99</v>
      </c>
      <c r="G1035">
        <v>6212.1774539999997</v>
      </c>
      <c r="H1035">
        <v>0</v>
      </c>
      <c r="I1035">
        <v>1</v>
      </c>
      <c r="J1035" s="2" t="str">
        <f t="shared" si="16"/>
        <v>RF_PETCOKE2028</v>
      </c>
    </row>
    <row r="1036" spans="1:10" x14ac:dyDescent="0.25">
      <c r="A1036" t="s">
        <v>165</v>
      </c>
      <c r="B1036" t="s">
        <v>6</v>
      </c>
      <c r="D1036">
        <v>2028</v>
      </c>
      <c r="E1036">
        <v>2033</v>
      </c>
      <c r="F1036">
        <v>0.99</v>
      </c>
      <c r="G1036">
        <v>6212.1774539999997</v>
      </c>
      <c r="H1036">
        <v>0</v>
      </c>
      <c r="I1036">
        <v>1</v>
      </c>
      <c r="J1036" s="2" t="str">
        <f t="shared" si="16"/>
        <v>RF_PETCOKE2028</v>
      </c>
    </row>
    <row r="1037" spans="1:10" x14ac:dyDescent="0.25">
      <c r="A1037" t="s">
        <v>165</v>
      </c>
      <c r="B1037" t="s">
        <v>6</v>
      </c>
      <c r="D1037">
        <v>2028</v>
      </c>
      <c r="E1037">
        <v>2034</v>
      </c>
      <c r="F1037">
        <v>0.99</v>
      </c>
      <c r="G1037">
        <v>6212.1774539999997</v>
      </c>
      <c r="H1037">
        <v>0</v>
      </c>
      <c r="I1037">
        <v>1</v>
      </c>
      <c r="J1037" s="2" t="str">
        <f t="shared" si="16"/>
        <v>RF_PETCOKE2028</v>
      </c>
    </row>
    <row r="1038" spans="1:10" x14ac:dyDescent="0.25">
      <c r="A1038" t="s">
        <v>165</v>
      </c>
      <c r="B1038" t="s">
        <v>6</v>
      </c>
      <c r="D1038">
        <v>2028</v>
      </c>
      <c r="E1038">
        <v>2035</v>
      </c>
      <c r="F1038">
        <v>0.99</v>
      </c>
      <c r="G1038">
        <v>6212.1774539999997</v>
      </c>
      <c r="H1038">
        <v>0</v>
      </c>
      <c r="I1038">
        <v>1</v>
      </c>
      <c r="J1038" s="2" t="str">
        <f t="shared" si="16"/>
        <v>RF_PETCOKE2028</v>
      </c>
    </row>
    <row r="1039" spans="1:10" x14ac:dyDescent="0.25">
      <c r="A1039" t="s">
        <v>165</v>
      </c>
      <c r="B1039" t="s">
        <v>6</v>
      </c>
      <c r="D1039">
        <v>2028</v>
      </c>
      <c r="E1039">
        <v>2036</v>
      </c>
      <c r="F1039">
        <v>0.99</v>
      </c>
      <c r="G1039">
        <v>6212.1774539999997</v>
      </c>
      <c r="H1039">
        <v>0</v>
      </c>
      <c r="I1039">
        <v>1</v>
      </c>
      <c r="J1039" s="2" t="str">
        <f t="shared" si="16"/>
        <v>RF_PETCOKE2028</v>
      </c>
    </row>
    <row r="1040" spans="1:10" x14ac:dyDescent="0.25">
      <c r="A1040" t="s">
        <v>165</v>
      </c>
      <c r="B1040" t="s">
        <v>6</v>
      </c>
      <c r="D1040">
        <v>2028</v>
      </c>
      <c r="E1040">
        <v>2037</v>
      </c>
      <c r="F1040">
        <v>0.99</v>
      </c>
      <c r="G1040">
        <v>6212.1774539999997</v>
      </c>
      <c r="H1040">
        <v>0</v>
      </c>
      <c r="I1040">
        <v>1</v>
      </c>
      <c r="J1040" s="2" t="str">
        <f t="shared" si="16"/>
        <v>RF_PETCOKE2028</v>
      </c>
    </row>
    <row r="1041" spans="1:10" x14ac:dyDescent="0.25">
      <c r="A1041" t="s">
        <v>165</v>
      </c>
      <c r="B1041" t="s">
        <v>6</v>
      </c>
      <c r="D1041">
        <v>2028</v>
      </c>
      <c r="E1041">
        <v>2038</v>
      </c>
      <c r="F1041">
        <v>0.99</v>
      </c>
      <c r="G1041">
        <v>6212.1774539999997</v>
      </c>
      <c r="H1041">
        <v>0</v>
      </c>
      <c r="I1041">
        <v>1</v>
      </c>
      <c r="J1041" s="2" t="str">
        <f t="shared" si="16"/>
        <v>RF_PETCOKE2028</v>
      </c>
    </row>
    <row r="1042" spans="1:10" x14ac:dyDescent="0.25">
      <c r="A1042" t="s">
        <v>165</v>
      </c>
      <c r="B1042" t="s">
        <v>6</v>
      </c>
      <c r="D1042">
        <v>2028</v>
      </c>
      <c r="E1042">
        <v>2039</v>
      </c>
      <c r="F1042">
        <v>0.99</v>
      </c>
      <c r="G1042">
        <v>6212.1774539999997</v>
      </c>
      <c r="H1042">
        <v>0</v>
      </c>
      <c r="I1042">
        <v>1</v>
      </c>
      <c r="J1042" s="2" t="str">
        <f t="shared" si="16"/>
        <v>RF_PETCOKE2028</v>
      </c>
    </row>
    <row r="1043" spans="1:10" x14ac:dyDescent="0.25">
      <c r="A1043" t="s">
        <v>165</v>
      </c>
      <c r="B1043" t="s">
        <v>6</v>
      </c>
      <c r="D1043">
        <v>2028</v>
      </c>
      <c r="E1043">
        <v>2040</v>
      </c>
      <c r="F1043">
        <v>0.99</v>
      </c>
      <c r="G1043">
        <v>6212.1774539999997</v>
      </c>
      <c r="H1043">
        <v>0</v>
      </c>
      <c r="I1043">
        <v>1</v>
      </c>
      <c r="J1043" s="2" t="str">
        <f t="shared" si="16"/>
        <v>RF_PETCOKE2028</v>
      </c>
    </row>
    <row r="1044" spans="1:10" x14ac:dyDescent="0.25">
      <c r="A1044" t="s">
        <v>165</v>
      </c>
      <c r="B1044" t="s">
        <v>6</v>
      </c>
      <c r="D1044">
        <v>2028</v>
      </c>
      <c r="E1044">
        <v>2041</v>
      </c>
      <c r="F1044">
        <v>0.99</v>
      </c>
      <c r="G1044">
        <v>6212.1774539999997</v>
      </c>
      <c r="H1044">
        <v>0</v>
      </c>
      <c r="I1044">
        <v>1</v>
      </c>
      <c r="J1044" s="2" t="str">
        <f t="shared" si="16"/>
        <v>RF_PETCOKE2028</v>
      </c>
    </row>
    <row r="1045" spans="1:10" x14ac:dyDescent="0.25">
      <c r="A1045" t="s">
        <v>165</v>
      </c>
      <c r="B1045" t="s">
        <v>6</v>
      </c>
      <c r="D1045">
        <v>2029</v>
      </c>
      <c r="E1045">
        <v>2029</v>
      </c>
      <c r="F1045">
        <v>0.99</v>
      </c>
      <c r="G1045">
        <v>6212.1774539999997</v>
      </c>
      <c r="H1045">
        <v>0</v>
      </c>
      <c r="I1045">
        <v>1</v>
      </c>
      <c r="J1045" s="2" t="str">
        <f t="shared" si="16"/>
        <v>RF_PETCOKE2029</v>
      </c>
    </row>
    <row r="1046" spans="1:10" x14ac:dyDescent="0.25">
      <c r="A1046" t="s">
        <v>165</v>
      </c>
      <c r="B1046" t="s">
        <v>6</v>
      </c>
      <c r="D1046">
        <v>2029</v>
      </c>
      <c r="E1046">
        <v>2030</v>
      </c>
      <c r="F1046">
        <v>0.99</v>
      </c>
      <c r="G1046">
        <v>6212.1774539999997</v>
      </c>
      <c r="H1046">
        <v>0</v>
      </c>
      <c r="I1046">
        <v>1</v>
      </c>
      <c r="J1046" s="2" t="str">
        <f t="shared" si="16"/>
        <v>RF_PETCOKE2029</v>
      </c>
    </row>
    <row r="1047" spans="1:10" x14ac:dyDescent="0.25">
      <c r="A1047" t="s">
        <v>165</v>
      </c>
      <c r="B1047" t="s">
        <v>6</v>
      </c>
      <c r="D1047">
        <v>2029</v>
      </c>
      <c r="E1047">
        <v>2031</v>
      </c>
      <c r="F1047">
        <v>0.99</v>
      </c>
      <c r="G1047">
        <v>6212.1774539999997</v>
      </c>
      <c r="H1047">
        <v>0</v>
      </c>
      <c r="I1047">
        <v>1</v>
      </c>
      <c r="J1047" s="2" t="str">
        <f t="shared" si="16"/>
        <v>RF_PETCOKE2029</v>
      </c>
    </row>
    <row r="1048" spans="1:10" x14ac:dyDescent="0.25">
      <c r="A1048" t="s">
        <v>165</v>
      </c>
      <c r="B1048" t="s">
        <v>6</v>
      </c>
      <c r="D1048">
        <v>2029</v>
      </c>
      <c r="E1048">
        <v>2032</v>
      </c>
      <c r="F1048">
        <v>0.99</v>
      </c>
      <c r="G1048">
        <v>6212.1774539999997</v>
      </c>
      <c r="H1048">
        <v>0</v>
      </c>
      <c r="I1048">
        <v>1</v>
      </c>
      <c r="J1048" s="2" t="str">
        <f t="shared" si="16"/>
        <v>RF_PETCOKE2029</v>
      </c>
    </row>
    <row r="1049" spans="1:10" x14ac:dyDescent="0.25">
      <c r="A1049" t="s">
        <v>165</v>
      </c>
      <c r="B1049" t="s">
        <v>6</v>
      </c>
      <c r="D1049">
        <v>2029</v>
      </c>
      <c r="E1049">
        <v>2033</v>
      </c>
      <c r="F1049">
        <v>0.99</v>
      </c>
      <c r="G1049">
        <v>6212.1774539999997</v>
      </c>
      <c r="H1049">
        <v>0</v>
      </c>
      <c r="I1049">
        <v>1</v>
      </c>
      <c r="J1049" s="2" t="str">
        <f t="shared" si="16"/>
        <v>RF_PETCOKE2029</v>
      </c>
    </row>
    <row r="1050" spans="1:10" x14ac:dyDescent="0.25">
      <c r="A1050" t="s">
        <v>165</v>
      </c>
      <c r="B1050" t="s">
        <v>6</v>
      </c>
      <c r="D1050">
        <v>2029</v>
      </c>
      <c r="E1050">
        <v>2034</v>
      </c>
      <c r="F1050">
        <v>0.99</v>
      </c>
      <c r="G1050">
        <v>6212.1774539999997</v>
      </c>
      <c r="H1050">
        <v>0</v>
      </c>
      <c r="I1050">
        <v>1</v>
      </c>
      <c r="J1050" s="2" t="str">
        <f t="shared" si="16"/>
        <v>RF_PETCOKE2029</v>
      </c>
    </row>
    <row r="1051" spans="1:10" x14ac:dyDescent="0.25">
      <c r="A1051" t="s">
        <v>165</v>
      </c>
      <c r="B1051" t="s">
        <v>6</v>
      </c>
      <c r="D1051">
        <v>2029</v>
      </c>
      <c r="E1051">
        <v>2035</v>
      </c>
      <c r="F1051">
        <v>0.99</v>
      </c>
      <c r="G1051">
        <v>6212.1774539999997</v>
      </c>
      <c r="H1051">
        <v>0</v>
      </c>
      <c r="I1051">
        <v>1</v>
      </c>
      <c r="J1051" s="2" t="str">
        <f t="shared" si="16"/>
        <v>RF_PETCOKE2029</v>
      </c>
    </row>
    <row r="1052" spans="1:10" x14ac:dyDescent="0.25">
      <c r="A1052" t="s">
        <v>165</v>
      </c>
      <c r="B1052" t="s">
        <v>6</v>
      </c>
      <c r="D1052">
        <v>2029</v>
      </c>
      <c r="E1052">
        <v>2036</v>
      </c>
      <c r="F1052">
        <v>0.99</v>
      </c>
      <c r="G1052">
        <v>6212.1774539999997</v>
      </c>
      <c r="H1052">
        <v>0</v>
      </c>
      <c r="I1052">
        <v>1</v>
      </c>
      <c r="J1052" s="2" t="str">
        <f t="shared" si="16"/>
        <v>RF_PETCOKE2029</v>
      </c>
    </row>
    <row r="1053" spans="1:10" x14ac:dyDescent="0.25">
      <c r="A1053" t="s">
        <v>165</v>
      </c>
      <c r="B1053" t="s">
        <v>6</v>
      </c>
      <c r="D1053">
        <v>2029</v>
      </c>
      <c r="E1053">
        <v>2037</v>
      </c>
      <c r="F1053">
        <v>0.99</v>
      </c>
      <c r="G1053">
        <v>6212.1774539999997</v>
      </c>
      <c r="H1053">
        <v>0</v>
      </c>
      <c r="I1053">
        <v>1</v>
      </c>
      <c r="J1053" s="2" t="str">
        <f t="shared" si="16"/>
        <v>RF_PETCOKE2029</v>
      </c>
    </row>
    <row r="1054" spans="1:10" x14ac:dyDescent="0.25">
      <c r="A1054" t="s">
        <v>165</v>
      </c>
      <c r="B1054" t="s">
        <v>6</v>
      </c>
      <c r="D1054">
        <v>2029</v>
      </c>
      <c r="E1054">
        <v>2038</v>
      </c>
      <c r="F1054">
        <v>0.99</v>
      </c>
      <c r="G1054">
        <v>6212.1774539999997</v>
      </c>
      <c r="H1054">
        <v>0</v>
      </c>
      <c r="I1054">
        <v>1</v>
      </c>
      <c r="J1054" s="2" t="str">
        <f t="shared" si="16"/>
        <v>RF_PETCOKE2029</v>
      </c>
    </row>
    <row r="1055" spans="1:10" x14ac:dyDescent="0.25">
      <c r="A1055" t="s">
        <v>165</v>
      </c>
      <c r="B1055" t="s">
        <v>6</v>
      </c>
      <c r="D1055">
        <v>2029</v>
      </c>
      <c r="E1055">
        <v>2039</v>
      </c>
      <c r="F1055">
        <v>0.99</v>
      </c>
      <c r="G1055">
        <v>6212.1774539999997</v>
      </c>
      <c r="H1055">
        <v>0</v>
      </c>
      <c r="I1055">
        <v>1</v>
      </c>
      <c r="J1055" s="2" t="str">
        <f t="shared" si="16"/>
        <v>RF_PETCOKE2029</v>
      </c>
    </row>
    <row r="1056" spans="1:10" x14ac:dyDescent="0.25">
      <c r="A1056" t="s">
        <v>165</v>
      </c>
      <c r="B1056" t="s">
        <v>6</v>
      </c>
      <c r="D1056">
        <v>2029</v>
      </c>
      <c r="E1056">
        <v>2040</v>
      </c>
      <c r="F1056">
        <v>0.99</v>
      </c>
      <c r="G1056">
        <v>6212.1774539999997</v>
      </c>
      <c r="H1056">
        <v>0</v>
      </c>
      <c r="I1056">
        <v>1</v>
      </c>
      <c r="J1056" s="2" t="str">
        <f t="shared" si="16"/>
        <v>RF_PETCOKE2029</v>
      </c>
    </row>
    <row r="1057" spans="1:10" x14ac:dyDescent="0.25">
      <c r="A1057" t="s">
        <v>165</v>
      </c>
      <c r="B1057" t="s">
        <v>6</v>
      </c>
      <c r="D1057">
        <v>2029</v>
      </c>
      <c r="E1057">
        <v>2041</v>
      </c>
      <c r="F1057">
        <v>0.99</v>
      </c>
      <c r="G1057">
        <v>6212.1774539999997</v>
      </c>
      <c r="H1057">
        <v>0</v>
      </c>
      <c r="I1057">
        <v>1</v>
      </c>
      <c r="J1057" s="2" t="str">
        <f t="shared" si="16"/>
        <v>RF_PETCOKE2029</v>
      </c>
    </row>
    <row r="1058" spans="1:10" x14ac:dyDescent="0.25">
      <c r="A1058" t="s">
        <v>165</v>
      </c>
      <c r="B1058" t="s">
        <v>6</v>
      </c>
      <c r="D1058">
        <v>2030</v>
      </c>
      <c r="E1058">
        <v>2030</v>
      </c>
      <c r="F1058">
        <v>0.99</v>
      </c>
      <c r="G1058">
        <v>6212.1774539999997</v>
      </c>
      <c r="H1058">
        <v>0</v>
      </c>
      <c r="I1058">
        <v>1</v>
      </c>
      <c r="J1058" s="2" t="str">
        <f t="shared" si="16"/>
        <v>RF_PETCOKE2030</v>
      </c>
    </row>
    <row r="1059" spans="1:10" x14ac:dyDescent="0.25">
      <c r="A1059" t="s">
        <v>165</v>
      </c>
      <c r="B1059" t="s">
        <v>6</v>
      </c>
      <c r="D1059">
        <v>2030</v>
      </c>
      <c r="E1059">
        <v>2031</v>
      </c>
      <c r="F1059">
        <v>0.99</v>
      </c>
      <c r="G1059">
        <v>6212.1774539999997</v>
      </c>
      <c r="H1059">
        <v>0</v>
      </c>
      <c r="I1059">
        <v>1</v>
      </c>
      <c r="J1059" s="2" t="str">
        <f t="shared" si="16"/>
        <v>RF_PETCOKE2030</v>
      </c>
    </row>
    <row r="1060" spans="1:10" x14ac:dyDescent="0.25">
      <c r="A1060" t="s">
        <v>165</v>
      </c>
      <c r="B1060" t="s">
        <v>6</v>
      </c>
      <c r="D1060">
        <v>2030</v>
      </c>
      <c r="E1060">
        <v>2032</v>
      </c>
      <c r="F1060">
        <v>0.99</v>
      </c>
      <c r="G1060">
        <v>6212.1774539999997</v>
      </c>
      <c r="H1060">
        <v>0</v>
      </c>
      <c r="I1060">
        <v>1</v>
      </c>
      <c r="J1060" s="2" t="str">
        <f t="shared" si="16"/>
        <v>RF_PETCOKE2030</v>
      </c>
    </row>
    <row r="1061" spans="1:10" x14ac:dyDescent="0.25">
      <c r="A1061" t="s">
        <v>165</v>
      </c>
      <c r="B1061" t="s">
        <v>6</v>
      </c>
      <c r="D1061">
        <v>2030</v>
      </c>
      <c r="E1061">
        <v>2033</v>
      </c>
      <c r="F1061">
        <v>0.99</v>
      </c>
      <c r="G1061">
        <v>6212.1774539999997</v>
      </c>
      <c r="H1061">
        <v>0</v>
      </c>
      <c r="I1061">
        <v>1</v>
      </c>
      <c r="J1061" s="2" t="str">
        <f t="shared" si="16"/>
        <v>RF_PETCOKE2030</v>
      </c>
    </row>
    <row r="1062" spans="1:10" x14ac:dyDescent="0.25">
      <c r="A1062" t="s">
        <v>165</v>
      </c>
      <c r="B1062" t="s">
        <v>6</v>
      </c>
      <c r="D1062">
        <v>2030</v>
      </c>
      <c r="E1062">
        <v>2034</v>
      </c>
      <c r="F1062">
        <v>0.99</v>
      </c>
      <c r="G1062">
        <v>6212.1774539999997</v>
      </c>
      <c r="H1062">
        <v>0</v>
      </c>
      <c r="I1062">
        <v>1</v>
      </c>
      <c r="J1062" s="2" t="str">
        <f t="shared" si="16"/>
        <v>RF_PETCOKE2030</v>
      </c>
    </row>
    <row r="1063" spans="1:10" x14ac:dyDescent="0.25">
      <c r="A1063" t="s">
        <v>165</v>
      </c>
      <c r="B1063" t="s">
        <v>6</v>
      </c>
      <c r="D1063">
        <v>2030</v>
      </c>
      <c r="E1063">
        <v>2035</v>
      </c>
      <c r="F1063">
        <v>0.99</v>
      </c>
      <c r="G1063">
        <v>6212.1774539999997</v>
      </c>
      <c r="H1063">
        <v>0</v>
      </c>
      <c r="I1063">
        <v>1</v>
      </c>
      <c r="J1063" s="2" t="str">
        <f t="shared" si="16"/>
        <v>RF_PETCOKE2030</v>
      </c>
    </row>
    <row r="1064" spans="1:10" x14ac:dyDescent="0.25">
      <c r="A1064" t="s">
        <v>165</v>
      </c>
      <c r="B1064" t="s">
        <v>6</v>
      </c>
      <c r="D1064">
        <v>2030</v>
      </c>
      <c r="E1064">
        <v>2036</v>
      </c>
      <c r="F1064">
        <v>0.99</v>
      </c>
      <c r="G1064">
        <v>6212.1774539999997</v>
      </c>
      <c r="H1064">
        <v>0</v>
      </c>
      <c r="I1064">
        <v>1</v>
      </c>
      <c r="J1064" s="2" t="str">
        <f t="shared" si="16"/>
        <v>RF_PETCOKE2030</v>
      </c>
    </row>
    <row r="1065" spans="1:10" x14ac:dyDescent="0.25">
      <c r="A1065" t="s">
        <v>165</v>
      </c>
      <c r="B1065" t="s">
        <v>6</v>
      </c>
      <c r="D1065">
        <v>2030</v>
      </c>
      <c r="E1065">
        <v>2037</v>
      </c>
      <c r="F1065">
        <v>0.99</v>
      </c>
      <c r="G1065">
        <v>6212.1774539999997</v>
      </c>
      <c r="H1065">
        <v>0</v>
      </c>
      <c r="I1065">
        <v>1</v>
      </c>
      <c r="J1065" s="2" t="str">
        <f t="shared" si="16"/>
        <v>RF_PETCOKE2030</v>
      </c>
    </row>
    <row r="1066" spans="1:10" x14ac:dyDescent="0.25">
      <c r="A1066" t="s">
        <v>165</v>
      </c>
      <c r="B1066" t="s">
        <v>6</v>
      </c>
      <c r="D1066">
        <v>2030</v>
      </c>
      <c r="E1066">
        <v>2038</v>
      </c>
      <c r="F1066">
        <v>0.99</v>
      </c>
      <c r="G1066">
        <v>6212.1774539999997</v>
      </c>
      <c r="H1066">
        <v>0</v>
      </c>
      <c r="I1066">
        <v>1</v>
      </c>
      <c r="J1066" s="2" t="str">
        <f t="shared" si="16"/>
        <v>RF_PETCOKE2030</v>
      </c>
    </row>
    <row r="1067" spans="1:10" x14ac:dyDescent="0.25">
      <c r="A1067" t="s">
        <v>165</v>
      </c>
      <c r="B1067" t="s">
        <v>6</v>
      </c>
      <c r="D1067">
        <v>2030</v>
      </c>
      <c r="E1067">
        <v>2039</v>
      </c>
      <c r="F1067">
        <v>0.99</v>
      </c>
      <c r="G1067">
        <v>6212.1774539999997</v>
      </c>
      <c r="H1067">
        <v>0</v>
      </c>
      <c r="I1067">
        <v>1</v>
      </c>
      <c r="J1067" s="2" t="str">
        <f t="shared" si="16"/>
        <v>RF_PETCOKE2030</v>
      </c>
    </row>
    <row r="1068" spans="1:10" x14ac:dyDescent="0.25">
      <c r="A1068" t="s">
        <v>165</v>
      </c>
      <c r="B1068" t="s">
        <v>6</v>
      </c>
      <c r="D1068">
        <v>2030</v>
      </c>
      <c r="E1068">
        <v>2040</v>
      </c>
      <c r="F1068">
        <v>0.99</v>
      </c>
      <c r="G1068">
        <v>6212.1774539999997</v>
      </c>
      <c r="H1068">
        <v>0</v>
      </c>
      <c r="I1068">
        <v>1</v>
      </c>
      <c r="J1068" s="2" t="str">
        <f t="shared" si="16"/>
        <v>RF_PETCOKE2030</v>
      </c>
    </row>
    <row r="1069" spans="1:10" x14ac:dyDescent="0.25">
      <c r="A1069" t="s">
        <v>165</v>
      </c>
      <c r="B1069" t="s">
        <v>6</v>
      </c>
      <c r="D1069">
        <v>2030</v>
      </c>
      <c r="E1069">
        <v>2041</v>
      </c>
      <c r="F1069">
        <v>0.99</v>
      </c>
      <c r="G1069">
        <v>6212.1774539999997</v>
      </c>
      <c r="H1069">
        <v>0</v>
      </c>
      <c r="I1069">
        <v>1</v>
      </c>
      <c r="J1069" s="2" t="str">
        <f t="shared" si="16"/>
        <v>RF_PETCOKE2030</v>
      </c>
    </row>
    <row r="1070" spans="1:10" x14ac:dyDescent="0.25">
      <c r="A1070" t="s">
        <v>165</v>
      </c>
      <c r="B1070" t="s">
        <v>6</v>
      </c>
      <c r="D1070">
        <v>2031</v>
      </c>
      <c r="E1070">
        <v>2031</v>
      </c>
      <c r="F1070">
        <v>0.99</v>
      </c>
      <c r="G1070">
        <v>6212.1774539999997</v>
      </c>
      <c r="H1070">
        <v>0</v>
      </c>
      <c r="I1070">
        <v>1</v>
      </c>
      <c r="J1070" s="2" t="str">
        <f t="shared" si="16"/>
        <v>RF_PETCOKE2031</v>
      </c>
    </row>
    <row r="1071" spans="1:10" x14ac:dyDescent="0.25">
      <c r="A1071" t="s">
        <v>165</v>
      </c>
      <c r="B1071" t="s">
        <v>6</v>
      </c>
      <c r="D1071">
        <v>2031</v>
      </c>
      <c r="E1071">
        <v>2032</v>
      </c>
      <c r="F1071">
        <v>0.99</v>
      </c>
      <c r="G1071">
        <v>6212.1774539999997</v>
      </c>
      <c r="H1071">
        <v>0</v>
      </c>
      <c r="I1071">
        <v>1</v>
      </c>
      <c r="J1071" s="2" t="str">
        <f t="shared" si="16"/>
        <v>RF_PETCOKE2031</v>
      </c>
    </row>
    <row r="1072" spans="1:10" x14ac:dyDescent="0.25">
      <c r="A1072" t="s">
        <v>165</v>
      </c>
      <c r="B1072" t="s">
        <v>6</v>
      </c>
      <c r="D1072">
        <v>2031</v>
      </c>
      <c r="E1072">
        <v>2033</v>
      </c>
      <c r="F1072">
        <v>0.99</v>
      </c>
      <c r="G1072">
        <v>6212.1774539999997</v>
      </c>
      <c r="H1072">
        <v>0</v>
      </c>
      <c r="I1072">
        <v>1</v>
      </c>
      <c r="J1072" s="2" t="str">
        <f t="shared" si="16"/>
        <v>RF_PETCOKE2031</v>
      </c>
    </row>
    <row r="1073" spans="1:10" x14ac:dyDescent="0.25">
      <c r="A1073" t="s">
        <v>165</v>
      </c>
      <c r="B1073" t="s">
        <v>6</v>
      </c>
      <c r="D1073">
        <v>2031</v>
      </c>
      <c r="E1073">
        <v>2034</v>
      </c>
      <c r="F1073">
        <v>0.99</v>
      </c>
      <c r="G1073">
        <v>6212.1774539999997</v>
      </c>
      <c r="H1073">
        <v>0</v>
      </c>
      <c r="I1073">
        <v>1</v>
      </c>
      <c r="J1073" s="2" t="str">
        <f t="shared" si="16"/>
        <v>RF_PETCOKE2031</v>
      </c>
    </row>
    <row r="1074" spans="1:10" x14ac:dyDescent="0.25">
      <c r="A1074" t="s">
        <v>165</v>
      </c>
      <c r="B1074" t="s">
        <v>6</v>
      </c>
      <c r="D1074">
        <v>2031</v>
      </c>
      <c r="E1074">
        <v>2035</v>
      </c>
      <c r="F1074">
        <v>0.99</v>
      </c>
      <c r="G1074">
        <v>6212.1774539999997</v>
      </c>
      <c r="H1074">
        <v>0</v>
      </c>
      <c r="I1074">
        <v>1</v>
      </c>
      <c r="J1074" s="2" t="str">
        <f t="shared" si="16"/>
        <v>RF_PETCOKE2031</v>
      </c>
    </row>
    <row r="1075" spans="1:10" x14ac:dyDescent="0.25">
      <c r="A1075" t="s">
        <v>165</v>
      </c>
      <c r="B1075" t="s">
        <v>6</v>
      </c>
      <c r="D1075">
        <v>2031</v>
      </c>
      <c r="E1075">
        <v>2036</v>
      </c>
      <c r="F1075">
        <v>0.99</v>
      </c>
      <c r="G1075">
        <v>6212.1774539999997</v>
      </c>
      <c r="H1075">
        <v>0</v>
      </c>
      <c r="I1075">
        <v>1</v>
      </c>
      <c r="J1075" s="2" t="str">
        <f t="shared" si="16"/>
        <v>RF_PETCOKE2031</v>
      </c>
    </row>
    <row r="1076" spans="1:10" x14ac:dyDescent="0.25">
      <c r="A1076" t="s">
        <v>165</v>
      </c>
      <c r="B1076" t="s">
        <v>6</v>
      </c>
      <c r="D1076">
        <v>2031</v>
      </c>
      <c r="E1076">
        <v>2037</v>
      </c>
      <c r="F1076">
        <v>0.99</v>
      </c>
      <c r="G1076">
        <v>6212.1774539999997</v>
      </c>
      <c r="H1076">
        <v>0</v>
      </c>
      <c r="I1076">
        <v>1</v>
      </c>
      <c r="J1076" s="2" t="str">
        <f t="shared" si="16"/>
        <v>RF_PETCOKE2031</v>
      </c>
    </row>
    <row r="1077" spans="1:10" x14ac:dyDescent="0.25">
      <c r="A1077" t="s">
        <v>165</v>
      </c>
      <c r="B1077" t="s">
        <v>6</v>
      </c>
      <c r="D1077">
        <v>2031</v>
      </c>
      <c r="E1077">
        <v>2038</v>
      </c>
      <c r="F1077">
        <v>0.99</v>
      </c>
      <c r="G1077">
        <v>6212.1774539999997</v>
      </c>
      <c r="H1077">
        <v>0</v>
      </c>
      <c r="I1077">
        <v>1</v>
      </c>
      <c r="J1077" s="2" t="str">
        <f t="shared" si="16"/>
        <v>RF_PETCOKE2031</v>
      </c>
    </row>
    <row r="1078" spans="1:10" x14ac:dyDescent="0.25">
      <c r="A1078" t="s">
        <v>165</v>
      </c>
      <c r="B1078" t="s">
        <v>6</v>
      </c>
      <c r="D1078">
        <v>2031</v>
      </c>
      <c r="E1078">
        <v>2039</v>
      </c>
      <c r="F1078">
        <v>0.99</v>
      </c>
      <c r="G1078">
        <v>6212.1774539999997</v>
      </c>
      <c r="H1078">
        <v>0</v>
      </c>
      <c r="I1078">
        <v>1</v>
      </c>
      <c r="J1078" s="2" t="str">
        <f t="shared" si="16"/>
        <v>RF_PETCOKE2031</v>
      </c>
    </row>
    <row r="1079" spans="1:10" x14ac:dyDescent="0.25">
      <c r="A1079" t="s">
        <v>165</v>
      </c>
      <c r="B1079" t="s">
        <v>6</v>
      </c>
      <c r="D1079">
        <v>2031</v>
      </c>
      <c r="E1079">
        <v>2040</v>
      </c>
      <c r="F1079">
        <v>0.99</v>
      </c>
      <c r="G1079">
        <v>6212.1774539999997</v>
      </c>
      <c r="H1079">
        <v>0</v>
      </c>
      <c r="I1079">
        <v>1</v>
      </c>
      <c r="J1079" s="2" t="str">
        <f t="shared" si="16"/>
        <v>RF_PETCOKE2031</v>
      </c>
    </row>
    <row r="1080" spans="1:10" x14ac:dyDescent="0.25">
      <c r="A1080" t="s">
        <v>165</v>
      </c>
      <c r="B1080" t="s">
        <v>6</v>
      </c>
      <c r="D1080">
        <v>2031</v>
      </c>
      <c r="E1080">
        <v>2041</v>
      </c>
      <c r="F1080">
        <v>0.99</v>
      </c>
      <c r="G1080">
        <v>6212.1774539999997</v>
      </c>
      <c r="H1080">
        <v>0</v>
      </c>
      <c r="I1080">
        <v>1</v>
      </c>
      <c r="J1080" s="2" t="str">
        <f t="shared" si="16"/>
        <v>RF_PETCOKE2031</v>
      </c>
    </row>
    <row r="1081" spans="1:10" x14ac:dyDescent="0.25">
      <c r="A1081" t="s">
        <v>165</v>
      </c>
      <c r="B1081" t="s">
        <v>6</v>
      </c>
      <c r="D1081">
        <v>2032</v>
      </c>
      <c r="E1081">
        <v>2032</v>
      </c>
      <c r="F1081">
        <v>0.99</v>
      </c>
      <c r="G1081">
        <v>6212.1774539999997</v>
      </c>
      <c r="H1081">
        <v>0</v>
      </c>
      <c r="I1081">
        <v>1</v>
      </c>
      <c r="J1081" s="2" t="str">
        <f t="shared" si="16"/>
        <v>RF_PETCOKE2032</v>
      </c>
    </row>
    <row r="1082" spans="1:10" x14ac:dyDescent="0.25">
      <c r="A1082" t="s">
        <v>165</v>
      </c>
      <c r="B1082" t="s">
        <v>6</v>
      </c>
      <c r="D1082">
        <v>2032</v>
      </c>
      <c r="E1082">
        <v>2033</v>
      </c>
      <c r="F1082">
        <v>0.99</v>
      </c>
      <c r="G1082">
        <v>6212.1774539999997</v>
      </c>
      <c r="H1082">
        <v>0</v>
      </c>
      <c r="I1082">
        <v>1</v>
      </c>
      <c r="J1082" s="2" t="str">
        <f t="shared" si="16"/>
        <v>RF_PETCOKE2032</v>
      </c>
    </row>
    <row r="1083" spans="1:10" x14ac:dyDescent="0.25">
      <c r="A1083" t="s">
        <v>165</v>
      </c>
      <c r="B1083" t="s">
        <v>6</v>
      </c>
      <c r="D1083">
        <v>2032</v>
      </c>
      <c r="E1083">
        <v>2034</v>
      </c>
      <c r="F1083">
        <v>0.99</v>
      </c>
      <c r="G1083">
        <v>6212.1774539999997</v>
      </c>
      <c r="H1083">
        <v>0</v>
      </c>
      <c r="I1083">
        <v>1</v>
      </c>
      <c r="J1083" s="2" t="str">
        <f t="shared" si="16"/>
        <v>RF_PETCOKE2032</v>
      </c>
    </row>
    <row r="1084" spans="1:10" x14ac:dyDescent="0.25">
      <c r="A1084" t="s">
        <v>165</v>
      </c>
      <c r="B1084" t="s">
        <v>6</v>
      </c>
      <c r="D1084">
        <v>2032</v>
      </c>
      <c r="E1084">
        <v>2035</v>
      </c>
      <c r="F1084">
        <v>0.99</v>
      </c>
      <c r="G1084">
        <v>6212.1774539999997</v>
      </c>
      <c r="H1084">
        <v>0</v>
      </c>
      <c r="I1084">
        <v>1</v>
      </c>
      <c r="J1084" s="2" t="str">
        <f t="shared" si="16"/>
        <v>RF_PETCOKE2032</v>
      </c>
    </row>
    <row r="1085" spans="1:10" x14ac:dyDescent="0.25">
      <c r="A1085" t="s">
        <v>165</v>
      </c>
      <c r="B1085" t="s">
        <v>6</v>
      </c>
      <c r="D1085">
        <v>2032</v>
      </c>
      <c r="E1085">
        <v>2036</v>
      </c>
      <c r="F1085">
        <v>0.99</v>
      </c>
      <c r="G1085">
        <v>6212.1774539999997</v>
      </c>
      <c r="H1085">
        <v>0</v>
      </c>
      <c r="I1085">
        <v>1</v>
      </c>
      <c r="J1085" s="2" t="str">
        <f t="shared" si="16"/>
        <v>RF_PETCOKE2032</v>
      </c>
    </row>
    <row r="1086" spans="1:10" x14ac:dyDescent="0.25">
      <c r="A1086" t="s">
        <v>165</v>
      </c>
      <c r="B1086" t="s">
        <v>6</v>
      </c>
      <c r="D1086">
        <v>2032</v>
      </c>
      <c r="E1086">
        <v>2037</v>
      </c>
      <c r="F1086">
        <v>0.99</v>
      </c>
      <c r="G1086">
        <v>6212.1774539999997</v>
      </c>
      <c r="H1086">
        <v>0</v>
      </c>
      <c r="I1086">
        <v>1</v>
      </c>
      <c r="J1086" s="2" t="str">
        <f t="shared" si="16"/>
        <v>RF_PETCOKE2032</v>
      </c>
    </row>
    <row r="1087" spans="1:10" x14ac:dyDescent="0.25">
      <c r="A1087" t="s">
        <v>165</v>
      </c>
      <c r="B1087" t="s">
        <v>6</v>
      </c>
      <c r="D1087">
        <v>2032</v>
      </c>
      <c r="E1087">
        <v>2038</v>
      </c>
      <c r="F1087">
        <v>0.99</v>
      </c>
      <c r="G1087">
        <v>6212.1774539999997</v>
      </c>
      <c r="H1087">
        <v>0</v>
      </c>
      <c r="I1087">
        <v>1</v>
      </c>
      <c r="J1087" s="2" t="str">
        <f t="shared" si="16"/>
        <v>RF_PETCOKE2032</v>
      </c>
    </row>
    <row r="1088" spans="1:10" x14ac:dyDescent="0.25">
      <c r="A1088" t="s">
        <v>165</v>
      </c>
      <c r="B1088" t="s">
        <v>6</v>
      </c>
      <c r="D1088">
        <v>2032</v>
      </c>
      <c r="E1088">
        <v>2039</v>
      </c>
      <c r="F1088">
        <v>0.99</v>
      </c>
      <c r="G1088">
        <v>6212.1774539999997</v>
      </c>
      <c r="H1088">
        <v>0</v>
      </c>
      <c r="I1088">
        <v>1</v>
      </c>
      <c r="J1088" s="2" t="str">
        <f t="shared" si="16"/>
        <v>RF_PETCOKE2032</v>
      </c>
    </row>
    <row r="1089" spans="1:10" x14ac:dyDescent="0.25">
      <c r="A1089" t="s">
        <v>165</v>
      </c>
      <c r="B1089" t="s">
        <v>6</v>
      </c>
      <c r="D1089">
        <v>2032</v>
      </c>
      <c r="E1089">
        <v>2040</v>
      </c>
      <c r="F1089">
        <v>0.99</v>
      </c>
      <c r="G1089">
        <v>6212.1774539999997</v>
      </c>
      <c r="H1089">
        <v>0</v>
      </c>
      <c r="I1089">
        <v>1</v>
      </c>
      <c r="J1089" s="2" t="str">
        <f t="shared" si="16"/>
        <v>RF_PETCOKE2032</v>
      </c>
    </row>
    <row r="1090" spans="1:10" x14ac:dyDescent="0.25">
      <c r="A1090" t="s">
        <v>165</v>
      </c>
      <c r="B1090" t="s">
        <v>6</v>
      </c>
      <c r="D1090">
        <v>2032</v>
      </c>
      <c r="E1090">
        <v>2041</v>
      </c>
      <c r="F1090">
        <v>0.99</v>
      </c>
      <c r="G1090">
        <v>6212.1774539999997</v>
      </c>
      <c r="H1090">
        <v>0</v>
      </c>
      <c r="I1090">
        <v>1</v>
      </c>
      <c r="J1090" s="2" t="str">
        <f t="shared" si="16"/>
        <v>RF_PETCOKE2032</v>
      </c>
    </row>
    <row r="1091" spans="1:10" x14ac:dyDescent="0.25">
      <c r="A1091" t="s">
        <v>165</v>
      </c>
      <c r="B1091" t="s">
        <v>6</v>
      </c>
      <c r="D1091">
        <v>2033</v>
      </c>
      <c r="E1091">
        <v>2033</v>
      </c>
      <c r="F1091">
        <v>0.99</v>
      </c>
      <c r="G1091">
        <v>6212.1774539999997</v>
      </c>
      <c r="H1091">
        <v>0</v>
      </c>
      <c r="I1091">
        <v>1</v>
      </c>
      <c r="J1091" s="2" t="str">
        <f t="shared" ref="J1091:J1154" si="17">_xlfn.CONCAT(A1091,C1091,D1091)</f>
        <v>RF_PETCOKE2033</v>
      </c>
    </row>
    <row r="1092" spans="1:10" x14ac:dyDescent="0.25">
      <c r="A1092" t="s">
        <v>165</v>
      </c>
      <c r="B1092" t="s">
        <v>6</v>
      </c>
      <c r="D1092">
        <v>2033</v>
      </c>
      <c r="E1092">
        <v>2034</v>
      </c>
      <c r="F1092">
        <v>0.99</v>
      </c>
      <c r="G1092">
        <v>6212.1774539999997</v>
      </c>
      <c r="H1092">
        <v>0</v>
      </c>
      <c r="I1092">
        <v>1</v>
      </c>
      <c r="J1092" s="2" t="str">
        <f t="shared" si="17"/>
        <v>RF_PETCOKE2033</v>
      </c>
    </row>
    <row r="1093" spans="1:10" x14ac:dyDescent="0.25">
      <c r="A1093" t="s">
        <v>165</v>
      </c>
      <c r="B1093" t="s">
        <v>6</v>
      </c>
      <c r="D1093">
        <v>2033</v>
      </c>
      <c r="E1093">
        <v>2035</v>
      </c>
      <c r="F1093">
        <v>0.99</v>
      </c>
      <c r="G1093">
        <v>6212.1774539999997</v>
      </c>
      <c r="H1093">
        <v>0</v>
      </c>
      <c r="I1093">
        <v>1</v>
      </c>
      <c r="J1093" s="2" t="str">
        <f t="shared" si="17"/>
        <v>RF_PETCOKE2033</v>
      </c>
    </row>
    <row r="1094" spans="1:10" x14ac:dyDescent="0.25">
      <c r="A1094" t="s">
        <v>165</v>
      </c>
      <c r="B1094" t="s">
        <v>6</v>
      </c>
      <c r="D1094">
        <v>2033</v>
      </c>
      <c r="E1094">
        <v>2036</v>
      </c>
      <c r="F1094">
        <v>0.99</v>
      </c>
      <c r="G1094">
        <v>6212.1774539999997</v>
      </c>
      <c r="H1094">
        <v>0</v>
      </c>
      <c r="I1094">
        <v>1</v>
      </c>
      <c r="J1094" s="2" t="str">
        <f t="shared" si="17"/>
        <v>RF_PETCOKE2033</v>
      </c>
    </row>
    <row r="1095" spans="1:10" x14ac:dyDescent="0.25">
      <c r="A1095" t="s">
        <v>165</v>
      </c>
      <c r="B1095" t="s">
        <v>6</v>
      </c>
      <c r="D1095">
        <v>2033</v>
      </c>
      <c r="E1095">
        <v>2037</v>
      </c>
      <c r="F1095">
        <v>0.99</v>
      </c>
      <c r="G1095">
        <v>6212.1774539999997</v>
      </c>
      <c r="H1095">
        <v>0</v>
      </c>
      <c r="I1095">
        <v>1</v>
      </c>
      <c r="J1095" s="2" t="str">
        <f t="shared" si="17"/>
        <v>RF_PETCOKE2033</v>
      </c>
    </row>
    <row r="1096" spans="1:10" x14ac:dyDescent="0.25">
      <c r="A1096" t="s">
        <v>165</v>
      </c>
      <c r="B1096" t="s">
        <v>6</v>
      </c>
      <c r="D1096">
        <v>2033</v>
      </c>
      <c r="E1096">
        <v>2038</v>
      </c>
      <c r="F1096">
        <v>0.99</v>
      </c>
      <c r="G1096">
        <v>6212.1774539999997</v>
      </c>
      <c r="H1096">
        <v>0</v>
      </c>
      <c r="I1096">
        <v>1</v>
      </c>
      <c r="J1096" s="2" t="str">
        <f t="shared" si="17"/>
        <v>RF_PETCOKE2033</v>
      </c>
    </row>
    <row r="1097" spans="1:10" x14ac:dyDescent="0.25">
      <c r="A1097" t="s">
        <v>165</v>
      </c>
      <c r="B1097" t="s">
        <v>6</v>
      </c>
      <c r="D1097">
        <v>2033</v>
      </c>
      <c r="E1097">
        <v>2039</v>
      </c>
      <c r="F1097">
        <v>0.99</v>
      </c>
      <c r="G1097">
        <v>6212.1774539999997</v>
      </c>
      <c r="H1097">
        <v>0</v>
      </c>
      <c r="I1097">
        <v>1</v>
      </c>
      <c r="J1097" s="2" t="str">
        <f t="shared" si="17"/>
        <v>RF_PETCOKE2033</v>
      </c>
    </row>
    <row r="1098" spans="1:10" x14ac:dyDescent="0.25">
      <c r="A1098" t="s">
        <v>165</v>
      </c>
      <c r="B1098" t="s">
        <v>6</v>
      </c>
      <c r="D1098">
        <v>2033</v>
      </c>
      <c r="E1098">
        <v>2040</v>
      </c>
      <c r="F1098">
        <v>0.99</v>
      </c>
      <c r="G1098">
        <v>6212.1774539999997</v>
      </c>
      <c r="H1098">
        <v>0</v>
      </c>
      <c r="I1098">
        <v>1</v>
      </c>
      <c r="J1098" s="2" t="str">
        <f t="shared" si="17"/>
        <v>RF_PETCOKE2033</v>
      </c>
    </row>
    <row r="1099" spans="1:10" x14ac:dyDescent="0.25">
      <c r="A1099" t="s">
        <v>165</v>
      </c>
      <c r="B1099" t="s">
        <v>6</v>
      </c>
      <c r="D1099">
        <v>2033</v>
      </c>
      <c r="E1099">
        <v>2041</v>
      </c>
      <c r="F1099">
        <v>0.99</v>
      </c>
      <c r="G1099">
        <v>6212.1774539999997</v>
      </c>
      <c r="H1099">
        <v>0</v>
      </c>
      <c r="I1099">
        <v>1</v>
      </c>
      <c r="J1099" s="2" t="str">
        <f t="shared" si="17"/>
        <v>RF_PETCOKE2033</v>
      </c>
    </row>
    <row r="1100" spans="1:10" x14ac:dyDescent="0.25">
      <c r="A1100" t="s">
        <v>165</v>
      </c>
      <c r="B1100" t="s">
        <v>6</v>
      </c>
      <c r="D1100">
        <v>2034</v>
      </c>
      <c r="E1100">
        <v>2034</v>
      </c>
      <c r="F1100">
        <v>0.99</v>
      </c>
      <c r="G1100">
        <v>6212.1774539999997</v>
      </c>
      <c r="H1100">
        <v>0</v>
      </c>
      <c r="I1100">
        <v>1</v>
      </c>
      <c r="J1100" s="2" t="str">
        <f t="shared" si="17"/>
        <v>RF_PETCOKE2034</v>
      </c>
    </row>
    <row r="1101" spans="1:10" x14ac:dyDescent="0.25">
      <c r="A1101" t="s">
        <v>165</v>
      </c>
      <c r="B1101" t="s">
        <v>6</v>
      </c>
      <c r="D1101">
        <v>2034</v>
      </c>
      <c r="E1101">
        <v>2035</v>
      </c>
      <c r="F1101">
        <v>0.99</v>
      </c>
      <c r="G1101">
        <v>6212.1774539999997</v>
      </c>
      <c r="H1101">
        <v>0</v>
      </c>
      <c r="I1101">
        <v>1</v>
      </c>
      <c r="J1101" s="2" t="str">
        <f t="shared" si="17"/>
        <v>RF_PETCOKE2034</v>
      </c>
    </row>
    <row r="1102" spans="1:10" x14ac:dyDescent="0.25">
      <c r="A1102" t="s">
        <v>165</v>
      </c>
      <c r="B1102" t="s">
        <v>6</v>
      </c>
      <c r="D1102">
        <v>2034</v>
      </c>
      <c r="E1102">
        <v>2036</v>
      </c>
      <c r="F1102">
        <v>0.99</v>
      </c>
      <c r="G1102">
        <v>6212.1774539999997</v>
      </c>
      <c r="H1102">
        <v>0</v>
      </c>
      <c r="I1102">
        <v>1</v>
      </c>
      <c r="J1102" s="2" t="str">
        <f t="shared" si="17"/>
        <v>RF_PETCOKE2034</v>
      </c>
    </row>
    <row r="1103" spans="1:10" x14ac:dyDescent="0.25">
      <c r="A1103" t="s">
        <v>165</v>
      </c>
      <c r="B1103" t="s">
        <v>6</v>
      </c>
      <c r="D1103">
        <v>2034</v>
      </c>
      <c r="E1103">
        <v>2037</v>
      </c>
      <c r="F1103">
        <v>0.99</v>
      </c>
      <c r="G1103">
        <v>6212.1774539999997</v>
      </c>
      <c r="H1103">
        <v>0</v>
      </c>
      <c r="I1103">
        <v>1</v>
      </c>
      <c r="J1103" s="2" t="str">
        <f t="shared" si="17"/>
        <v>RF_PETCOKE2034</v>
      </c>
    </row>
    <row r="1104" spans="1:10" x14ac:dyDescent="0.25">
      <c r="A1104" t="s">
        <v>165</v>
      </c>
      <c r="B1104" t="s">
        <v>6</v>
      </c>
      <c r="D1104">
        <v>2034</v>
      </c>
      <c r="E1104">
        <v>2038</v>
      </c>
      <c r="F1104">
        <v>0.99</v>
      </c>
      <c r="G1104">
        <v>6212.1774539999997</v>
      </c>
      <c r="H1104">
        <v>0</v>
      </c>
      <c r="I1104">
        <v>1</v>
      </c>
      <c r="J1104" s="2" t="str">
        <f t="shared" si="17"/>
        <v>RF_PETCOKE2034</v>
      </c>
    </row>
    <row r="1105" spans="1:10" x14ac:dyDescent="0.25">
      <c r="A1105" t="s">
        <v>165</v>
      </c>
      <c r="B1105" t="s">
        <v>6</v>
      </c>
      <c r="D1105">
        <v>2034</v>
      </c>
      <c r="E1105">
        <v>2039</v>
      </c>
      <c r="F1105">
        <v>0.99</v>
      </c>
      <c r="G1105">
        <v>6212.1774539999997</v>
      </c>
      <c r="H1105">
        <v>0</v>
      </c>
      <c r="I1105">
        <v>1</v>
      </c>
      <c r="J1105" s="2" t="str">
        <f t="shared" si="17"/>
        <v>RF_PETCOKE2034</v>
      </c>
    </row>
    <row r="1106" spans="1:10" x14ac:dyDescent="0.25">
      <c r="A1106" t="s">
        <v>165</v>
      </c>
      <c r="B1106" t="s">
        <v>6</v>
      </c>
      <c r="D1106">
        <v>2034</v>
      </c>
      <c r="E1106">
        <v>2040</v>
      </c>
      <c r="F1106">
        <v>0.99</v>
      </c>
      <c r="G1106">
        <v>6212.1774539999997</v>
      </c>
      <c r="H1106">
        <v>0</v>
      </c>
      <c r="I1106">
        <v>1</v>
      </c>
      <c r="J1106" s="2" t="str">
        <f t="shared" si="17"/>
        <v>RF_PETCOKE2034</v>
      </c>
    </row>
    <row r="1107" spans="1:10" x14ac:dyDescent="0.25">
      <c r="A1107" t="s">
        <v>165</v>
      </c>
      <c r="B1107" t="s">
        <v>6</v>
      </c>
      <c r="D1107">
        <v>2034</v>
      </c>
      <c r="E1107">
        <v>2041</v>
      </c>
      <c r="F1107">
        <v>0.99</v>
      </c>
      <c r="G1107">
        <v>6212.1774539999997</v>
      </c>
      <c r="H1107">
        <v>0</v>
      </c>
      <c r="I1107">
        <v>1</v>
      </c>
      <c r="J1107" s="2" t="str">
        <f t="shared" si="17"/>
        <v>RF_PETCOKE2034</v>
      </c>
    </row>
    <row r="1108" spans="1:10" x14ac:dyDescent="0.25">
      <c r="A1108" t="s">
        <v>165</v>
      </c>
      <c r="B1108" t="s">
        <v>6</v>
      </c>
      <c r="D1108">
        <v>2035</v>
      </c>
      <c r="E1108">
        <v>2035</v>
      </c>
      <c r="F1108">
        <v>0.99</v>
      </c>
      <c r="G1108">
        <v>6212.1774539999997</v>
      </c>
      <c r="H1108">
        <v>0</v>
      </c>
      <c r="I1108">
        <v>1</v>
      </c>
      <c r="J1108" s="2" t="str">
        <f t="shared" si="17"/>
        <v>RF_PETCOKE2035</v>
      </c>
    </row>
    <row r="1109" spans="1:10" x14ac:dyDescent="0.25">
      <c r="A1109" t="s">
        <v>165</v>
      </c>
      <c r="B1109" t="s">
        <v>6</v>
      </c>
      <c r="D1109">
        <v>2035</v>
      </c>
      <c r="E1109">
        <v>2036</v>
      </c>
      <c r="F1109">
        <v>0.99</v>
      </c>
      <c r="G1109">
        <v>6212.1774539999997</v>
      </c>
      <c r="H1109">
        <v>0</v>
      </c>
      <c r="I1109">
        <v>1</v>
      </c>
      <c r="J1109" s="2" t="str">
        <f t="shared" si="17"/>
        <v>RF_PETCOKE2035</v>
      </c>
    </row>
    <row r="1110" spans="1:10" x14ac:dyDescent="0.25">
      <c r="A1110" t="s">
        <v>165</v>
      </c>
      <c r="B1110" t="s">
        <v>6</v>
      </c>
      <c r="D1110">
        <v>2035</v>
      </c>
      <c r="E1110">
        <v>2037</v>
      </c>
      <c r="F1110">
        <v>0.99</v>
      </c>
      <c r="G1110">
        <v>6212.1774539999997</v>
      </c>
      <c r="H1110">
        <v>0</v>
      </c>
      <c r="I1110">
        <v>1</v>
      </c>
      <c r="J1110" s="2" t="str">
        <f t="shared" si="17"/>
        <v>RF_PETCOKE2035</v>
      </c>
    </row>
    <row r="1111" spans="1:10" x14ac:dyDescent="0.25">
      <c r="A1111" t="s">
        <v>165</v>
      </c>
      <c r="B1111" t="s">
        <v>6</v>
      </c>
      <c r="D1111">
        <v>2035</v>
      </c>
      <c r="E1111">
        <v>2038</v>
      </c>
      <c r="F1111">
        <v>0.99</v>
      </c>
      <c r="G1111">
        <v>6212.1774539999997</v>
      </c>
      <c r="H1111">
        <v>0</v>
      </c>
      <c r="I1111">
        <v>1</v>
      </c>
      <c r="J1111" s="2" t="str">
        <f t="shared" si="17"/>
        <v>RF_PETCOKE2035</v>
      </c>
    </row>
    <row r="1112" spans="1:10" x14ac:dyDescent="0.25">
      <c r="A1112" t="s">
        <v>165</v>
      </c>
      <c r="B1112" t="s">
        <v>6</v>
      </c>
      <c r="D1112">
        <v>2035</v>
      </c>
      <c r="E1112">
        <v>2039</v>
      </c>
      <c r="F1112">
        <v>0.99</v>
      </c>
      <c r="G1112">
        <v>6212.1774539999997</v>
      </c>
      <c r="H1112">
        <v>0</v>
      </c>
      <c r="I1112">
        <v>1</v>
      </c>
      <c r="J1112" s="2" t="str">
        <f t="shared" si="17"/>
        <v>RF_PETCOKE2035</v>
      </c>
    </row>
    <row r="1113" spans="1:10" x14ac:dyDescent="0.25">
      <c r="A1113" t="s">
        <v>165</v>
      </c>
      <c r="B1113" t="s">
        <v>6</v>
      </c>
      <c r="D1113">
        <v>2035</v>
      </c>
      <c r="E1113">
        <v>2040</v>
      </c>
      <c r="F1113">
        <v>0.99</v>
      </c>
      <c r="G1113">
        <v>6212.1774539999997</v>
      </c>
      <c r="H1113">
        <v>0</v>
      </c>
      <c r="I1113">
        <v>1</v>
      </c>
      <c r="J1113" s="2" t="str">
        <f t="shared" si="17"/>
        <v>RF_PETCOKE2035</v>
      </c>
    </row>
    <row r="1114" spans="1:10" x14ac:dyDescent="0.25">
      <c r="A1114" t="s">
        <v>165</v>
      </c>
      <c r="B1114" t="s">
        <v>6</v>
      </c>
      <c r="D1114">
        <v>2035</v>
      </c>
      <c r="E1114">
        <v>2041</v>
      </c>
      <c r="F1114">
        <v>0.99</v>
      </c>
      <c r="G1114">
        <v>6212.1774539999997</v>
      </c>
      <c r="H1114">
        <v>0</v>
      </c>
      <c r="I1114">
        <v>1</v>
      </c>
      <c r="J1114" s="2" t="str">
        <f t="shared" si="17"/>
        <v>RF_PETCOKE2035</v>
      </c>
    </row>
    <row r="1115" spans="1:10" x14ac:dyDescent="0.25">
      <c r="A1115" t="s">
        <v>165</v>
      </c>
      <c r="B1115" t="s">
        <v>6</v>
      </c>
      <c r="D1115">
        <v>2036</v>
      </c>
      <c r="E1115">
        <v>2036</v>
      </c>
      <c r="F1115">
        <v>0.99</v>
      </c>
      <c r="G1115">
        <v>6212.1774539999997</v>
      </c>
      <c r="H1115">
        <v>0</v>
      </c>
      <c r="I1115">
        <v>1</v>
      </c>
      <c r="J1115" s="2" t="str">
        <f t="shared" si="17"/>
        <v>RF_PETCOKE2036</v>
      </c>
    </row>
    <row r="1116" spans="1:10" x14ac:dyDescent="0.25">
      <c r="A1116" t="s">
        <v>165</v>
      </c>
      <c r="B1116" t="s">
        <v>6</v>
      </c>
      <c r="D1116">
        <v>2036</v>
      </c>
      <c r="E1116">
        <v>2037</v>
      </c>
      <c r="F1116">
        <v>0.99</v>
      </c>
      <c r="G1116">
        <v>6212.1774539999997</v>
      </c>
      <c r="H1116">
        <v>0</v>
      </c>
      <c r="I1116">
        <v>1</v>
      </c>
      <c r="J1116" s="2" t="str">
        <f t="shared" si="17"/>
        <v>RF_PETCOKE2036</v>
      </c>
    </row>
    <row r="1117" spans="1:10" x14ac:dyDescent="0.25">
      <c r="A1117" t="s">
        <v>165</v>
      </c>
      <c r="B1117" t="s">
        <v>6</v>
      </c>
      <c r="D1117">
        <v>2036</v>
      </c>
      <c r="E1117">
        <v>2038</v>
      </c>
      <c r="F1117">
        <v>0.99</v>
      </c>
      <c r="G1117">
        <v>6212.1774539999997</v>
      </c>
      <c r="H1117">
        <v>0</v>
      </c>
      <c r="I1117">
        <v>1</v>
      </c>
      <c r="J1117" s="2" t="str">
        <f t="shared" si="17"/>
        <v>RF_PETCOKE2036</v>
      </c>
    </row>
    <row r="1118" spans="1:10" x14ac:dyDescent="0.25">
      <c r="A1118" t="s">
        <v>165</v>
      </c>
      <c r="B1118" t="s">
        <v>6</v>
      </c>
      <c r="D1118">
        <v>2036</v>
      </c>
      <c r="E1118">
        <v>2039</v>
      </c>
      <c r="F1118">
        <v>0.99</v>
      </c>
      <c r="G1118">
        <v>6212.1774539999997</v>
      </c>
      <c r="H1118">
        <v>0</v>
      </c>
      <c r="I1118">
        <v>1</v>
      </c>
      <c r="J1118" s="2" t="str">
        <f t="shared" si="17"/>
        <v>RF_PETCOKE2036</v>
      </c>
    </row>
    <row r="1119" spans="1:10" x14ac:dyDescent="0.25">
      <c r="A1119" t="s">
        <v>165</v>
      </c>
      <c r="B1119" t="s">
        <v>6</v>
      </c>
      <c r="D1119">
        <v>2036</v>
      </c>
      <c r="E1119">
        <v>2040</v>
      </c>
      <c r="F1119">
        <v>0.99</v>
      </c>
      <c r="G1119">
        <v>6212.1774539999997</v>
      </c>
      <c r="H1119">
        <v>0</v>
      </c>
      <c r="I1119">
        <v>1</v>
      </c>
      <c r="J1119" s="2" t="str">
        <f t="shared" si="17"/>
        <v>RF_PETCOKE2036</v>
      </c>
    </row>
    <row r="1120" spans="1:10" x14ac:dyDescent="0.25">
      <c r="A1120" t="s">
        <v>165</v>
      </c>
      <c r="B1120" t="s">
        <v>6</v>
      </c>
      <c r="D1120">
        <v>2036</v>
      </c>
      <c r="E1120">
        <v>2041</v>
      </c>
      <c r="F1120">
        <v>0.99</v>
      </c>
      <c r="G1120">
        <v>6212.1774539999997</v>
      </c>
      <c r="H1120">
        <v>0</v>
      </c>
      <c r="I1120">
        <v>1</v>
      </c>
      <c r="J1120" s="2" t="str">
        <f t="shared" si="17"/>
        <v>RF_PETCOKE2036</v>
      </c>
    </row>
    <row r="1121" spans="1:10" x14ac:dyDescent="0.25">
      <c r="A1121" t="s">
        <v>165</v>
      </c>
      <c r="B1121" t="s">
        <v>6</v>
      </c>
      <c r="D1121">
        <v>2037</v>
      </c>
      <c r="E1121">
        <v>2037</v>
      </c>
      <c r="F1121">
        <v>0.99</v>
      </c>
      <c r="G1121">
        <v>6212.1774539999997</v>
      </c>
      <c r="H1121">
        <v>0</v>
      </c>
      <c r="I1121">
        <v>1</v>
      </c>
      <c r="J1121" s="2" t="str">
        <f t="shared" si="17"/>
        <v>RF_PETCOKE2037</v>
      </c>
    </row>
    <row r="1122" spans="1:10" x14ac:dyDescent="0.25">
      <c r="A1122" t="s">
        <v>165</v>
      </c>
      <c r="B1122" t="s">
        <v>6</v>
      </c>
      <c r="D1122">
        <v>2037</v>
      </c>
      <c r="E1122">
        <v>2038</v>
      </c>
      <c r="F1122">
        <v>0.99</v>
      </c>
      <c r="G1122">
        <v>6212.1774539999997</v>
      </c>
      <c r="H1122">
        <v>0</v>
      </c>
      <c r="I1122">
        <v>1</v>
      </c>
      <c r="J1122" s="2" t="str">
        <f t="shared" si="17"/>
        <v>RF_PETCOKE2037</v>
      </c>
    </row>
    <row r="1123" spans="1:10" x14ac:dyDescent="0.25">
      <c r="A1123" t="s">
        <v>165</v>
      </c>
      <c r="B1123" t="s">
        <v>6</v>
      </c>
      <c r="D1123">
        <v>2037</v>
      </c>
      <c r="E1123">
        <v>2039</v>
      </c>
      <c r="F1123">
        <v>0.99</v>
      </c>
      <c r="G1123">
        <v>6212.1774539999997</v>
      </c>
      <c r="H1123">
        <v>0</v>
      </c>
      <c r="I1123">
        <v>1</v>
      </c>
      <c r="J1123" s="2" t="str">
        <f t="shared" si="17"/>
        <v>RF_PETCOKE2037</v>
      </c>
    </row>
    <row r="1124" spans="1:10" x14ac:dyDescent="0.25">
      <c r="A1124" t="s">
        <v>165</v>
      </c>
      <c r="B1124" t="s">
        <v>6</v>
      </c>
      <c r="D1124">
        <v>2037</v>
      </c>
      <c r="E1124">
        <v>2040</v>
      </c>
      <c r="F1124">
        <v>0.99</v>
      </c>
      <c r="G1124">
        <v>6212.1774539999997</v>
      </c>
      <c r="H1124">
        <v>0</v>
      </c>
      <c r="I1124">
        <v>1</v>
      </c>
      <c r="J1124" s="2" t="str">
        <f t="shared" si="17"/>
        <v>RF_PETCOKE2037</v>
      </c>
    </row>
    <row r="1125" spans="1:10" x14ac:dyDescent="0.25">
      <c r="A1125" t="s">
        <v>165</v>
      </c>
      <c r="B1125" t="s">
        <v>6</v>
      </c>
      <c r="D1125">
        <v>2037</v>
      </c>
      <c r="E1125">
        <v>2041</v>
      </c>
      <c r="F1125">
        <v>0.99</v>
      </c>
      <c r="G1125">
        <v>6212.1774539999997</v>
      </c>
      <c r="H1125">
        <v>0</v>
      </c>
      <c r="I1125">
        <v>1</v>
      </c>
      <c r="J1125" s="2" t="str">
        <f t="shared" si="17"/>
        <v>RF_PETCOKE2037</v>
      </c>
    </row>
    <row r="1126" spans="1:10" x14ac:dyDescent="0.25">
      <c r="A1126" t="s">
        <v>165</v>
      </c>
      <c r="B1126" t="s">
        <v>6</v>
      </c>
      <c r="D1126">
        <v>2038</v>
      </c>
      <c r="E1126">
        <v>2038</v>
      </c>
      <c r="F1126">
        <v>0.99</v>
      </c>
      <c r="G1126">
        <v>6212.1774539999997</v>
      </c>
      <c r="H1126">
        <v>0</v>
      </c>
      <c r="I1126">
        <v>1</v>
      </c>
      <c r="J1126" s="2" t="str">
        <f t="shared" si="17"/>
        <v>RF_PETCOKE2038</v>
      </c>
    </row>
    <row r="1127" spans="1:10" x14ac:dyDescent="0.25">
      <c r="A1127" t="s">
        <v>165</v>
      </c>
      <c r="B1127" t="s">
        <v>6</v>
      </c>
      <c r="D1127">
        <v>2038</v>
      </c>
      <c r="E1127">
        <v>2039</v>
      </c>
      <c r="F1127">
        <v>0.99</v>
      </c>
      <c r="G1127">
        <v>6212.1774539999997</v>
      </c>
      <c r="H1127">
        <v>0</v>
      </c>
      <c r="I1127">
        <v>1</v>
      </c>
      <c r="J1127" s="2" t="str">
        <f t="shared" si="17"/>
        <v>RF_PETCOKE2038</v>
      </c>
    </row>
    <row r="1128" spans="1:10" x14ac:dyDescent="0.25">
      <c r="A1128" t="s">
        <v>165</v>
      </c>
      <c r="B1128" t="s">
        <v>6</v>
      </c>
      <c r="D1128">
        <v>2038</v>
      </c>
      <c r="E1128">
        <v>2040</v>
      </c>
      <c r="F1128">
        <v>0.99</v>
      </c>
      <c r="G1128">
        <v>6212.1774539999997</v>
      </c>
      <c r="H1128">
        <v>0</v>
      </c>
      <c r="I1128">
        <v>1</v>
      </c>
      <c r="J1128" s="2" t="str">
        <f t="shared" si="17"/>
        <v>RF_PETCOKE2038</v>
      </c>
    </row>
    <row r="1129" spans="1:10" x14ac:dyDescent="0.25">
      <c r="A1129" t="s">
        <v>165</v>
      </c>
      <c r="B1129" t="s">
        <v>6</v>
      </c>
      <c r="D1129">
        <v>2038</v>
      </c>
      <c r="E1129">
        <v>2041</v>
      </c>
      <c r="F1129">
        <v>0.99</v>
      </c>
      <c r="G1129">
        <v>6212.1774539999997</v>
      </c>
      <c r="H1129">
        <v>0</v>
      </c>
      <c r="I1129">
        <v>1</v>
      </c>
      <c r="J1129" s="2" t="str">
        <f t="shared" si="17"/>
        <v>RF_PETCOKE2038</v>
      </c>
    </row>
    <row r="1130" spans="1:10" x14ac:dyDescent="0.25">
      <c r="A1130" t="s">
        <v>165</v>
      </c>
      <c r="B1130" t="s">
        <v>6</v>
      </c>
      <c r="D1130">
        <v>2039</v>
      </c>
      <c r="E1130">
        <v>2039</v>
      </c>
      <c r="F1130">
        <v>0.99</v>
      </c>
      <c r="G1130">
        <v>6212.1774539999997</v>
      </c>
      <c r="H1130">
        <v>0</v>
      </c>
      <c r="I1130">
        <v>1</v>
      </c>
      <c r="J1130" s="2" t="str">
        <f t="shared" si="17"/>
        <v>RF_PETCOKE2039</v>
      </c>
    </row>
    <row r="1131" spans="1:10" x14ac:dyDescent="0.25">
      <c r="A1131" t="s">
        <v>165</v>
      </c>
      <c r="B1131" t="s">
        <v>6</v>
      </c>
      <c r="D1131">
        <v>2039</v>
      </c>
      <c r="E1131">
        <v>2040</v>
      </c>
      <c r="F1131">
        <v>0.99</v>
      </c>
      <c r="G1131">
        <v>6212.1774539999997</v>
      </c>
      <c r="H1131">
        <v>0</v>
      </c>
      <c r="I1131">
        <v>1</v>
      </c>
      <c r="J1131" s="2" t="str">
        <f t="shared" si="17"/>
        <v>RF_PETCOKE2039</v>
      </c>
    </row>
    <row r="1132" spans="1:10" x14ac:dyDescent="0.25">
      <c r="A1132" t="s">
        <v>165</v>
      </c>
      <c r="B1132" t="s">
        <v>6</v>
      </c>
      <c r="D1132">
        <v>2039</v>
      </c>
      <c r="E1132">
        <v>2041</v>
      </c>
      <c r="F1132">
        <v>0.99</v>
      </c>
      <c r="G1132">
        <v>6212.1774539999997</v>
      </c>
      <c r="H1132">
        <v>0</v>
      </c>
      <c r="I1132">
        <v>1</v>
      </c>
      <c r="J1132" s="2" t="str">
        <f t="shared" si="17"/>
        <v>RF_PETCOKE2039</v>
      </c>
    </row>
    <row r="1133" spans="1:10" x14ac:dyDescent="0.25">
      <c r="A1133" t="s">
        <v>165</v>
      </c>
      <c r="B1133" t="s">
        <v>6</v>
      </c>
      <c r="D1133">
        <v>2040</v>
      </c>
      <c r="E1133">
        <v>2040</v>
      </c>
      <c r="F1133">
        <v>0.99</v>
      </c>
      <c r="G1133">
        <v>6212.1774539999997</v>
      </c>
      <c r="H1133">
        <v>0</v>
      </c>
      <c r="I1133">
        <v>1</v>
      </c>
      <c r="J1133" s="2" t="str">
        <f t="shared" si="17"/>
        <v>RF_PETCOKE2040</v>
      </c>
    </row>
    <row r="1134" spans="1:10" x14ac:dyDescent="0.25">
      <c r="A1134" t="s">
        <v>165</v>
      </c>
      <c r="B1134" t="s">
        <v>6</v>
      </c>
      <c r="D1134">
        <v>2040</v>
      </c>
      <c r="E1134">
        <v>2041</v>
      </c>
      <c r="F1134">
        <v>0.99</v>
      </c>
      <c r="G1134">
        <v>6212.1774539999997</v>
      </c>
      <c r="H1134">
        <v>0</v>
      </c>
      <c r="I1134">
        <v>1</v>
      </c>
      <c r="J1134" s="2" t="str">
        <f t="shared" si="17"/>
        <v>RF_PETCOKE2040</v>
      </c>
    </row>
    <row r="1135" spans="1:10" x14ac:dyDescent="0.25">
      <c r="A1135" t="s">
        <v>165</v>
      </c>
      <c r="B1135" t="s">
        <v>6</v>
      </c>
      <c r="D1135">
        <v>2041</v>
      </c>
      <c r="E1135">
        <v>2041</v>
      </c>
      <c r="F1135">
        <v>0.99</v>
      </c>
      <c r="G1135">
        <v>6212.1774539999997</v>
      </c>
      <c r="H1135">
        <v>0</v>
      </c>
      <c r="I1135">
        <v>1</v>
      </c>
      <c r="J1135" s="2" t="str">
        <f t="shared" si="17"/>
        <v>RF_PETCOKE2041</v>
      </c>
    </row>
    <row r="1136" spans="1:10" x14ac:dyDescent="0.25">
      <c r="A1136" t="s">
        <v>7</v>
      </c>
      <c r="B1136" t="s">
        <v>6</v>
      </c>
      <c r="C1136" t="s">
        <v>8</v>
      </c>
      <c r="D1136">
        <v>2023</v>
      </c>
      <c r="E1136">
        <v>2024</v>
      </c>
      <c r="F1136">
        <v>0.238845897</v>
      </c>
      <c r="G1136">
        <v>7713.4572399999997</v>
      </c>
      <c r="H1136">
        <v>0</v>
      </c>
      <c r="I1136">
        <v>1</v>
      </c>
      <c r="J1136" s="2" t="str">
        <f t="shared" si="17"/>
        <v>EG_BIOMASSSR2023</v>
      </c>
    </row>
    <row r="1137" spans="1:10" x14ac:dyDescent="0.25">
      <c r="A1137" t="s">
        <v>7</v>
      </c>
      <c r="B1137" t="s">
        <v>6</v>
      </c>
      <c r="C1137" t="s">
        <v>9</v>
      </c>
      <c r="D1137">
        <v>2023</v>
      </c>
      <c r="E1137">
        <v>2024</v>
      </c>
      <c r="F1137">
        <v>0.238845897</v>
      </c>
      <c r="G1137">
        <v>7713.4572399999997</v>
      </c>
      <c r="H1137">
        <v>0</v>
      </c>
      <c r="I1137">
        <v>1</v>
      </c>
      <c r="J1137" s="2" t="str">
        <f t="shared" si="17"/>
        <v>EG_BIOMASSNER2023</v>
      </c>
    </row>
    <row r="1138" spans="1:10" x14ac:dyDescent="0.25">
      <c r="A1138" t="s">
        <v>7</v>
      </c>
      <c r="B1138" t="s">
        <v>6</v>
      </c>
      <c r="C1138" t="s">
        <v>10</v>
      </c>
      <c r="D1138">
        <v>2023</v>
      </c>
      <c r="E1138">
        <v>2024</v>
      </c>
      <c r="F1138">
        <v>0.238845897</v>
      </c>
      <c r="G1138">
        <v>7713.4572399999997</v>
      </c>
      <c r="H1138">
        <v>0</v>
      </c>
      <c r="I1138">
        <v>1</v>
      </c>
      <c r="J1138" s="2" t="str">
        <f t="shared" si="17"/>
        <v>EG_BIOMASSER2023</v>
      </c>
    </row>
    <row r="1139" spans="1:10" x14ac:dyDescent="0.25">
      <c r="A1139" t="s">
        <v>7</v>
      </c>
      <c r="B1139" t="s">
        <v>6</v>
      </c>
      <c r="C1139" t="s">
        <v>11</v>
      </c>
      <c r="D1139">
        <v>2023</v>
      </c>
      <c r="E1139">
        <v>2024</v>
      </c>
      <c r="F1139">
        <v>0.238845897</v>
      </c>
      <c r="G1139">
        <v>7713.4572399999997</v>
      </c>
      <c r="H1139">
        <v>0</v>
      </c>
      <c r="I1139">
        <v>1</v>
      </c>
      <c r="J1139" s="2" t="str">
        <f t="shared" si="17"/>
        <v>EG_BIOMASSWR2023</v>
      </c>
    </row>
    <row r="1140" spans="1:10" x14ac:dyDescent="0.25">
      <c r="A1140" t="s">
        <v>7</v>
      </c>
      <c r="B1140" t="s">
        <v>6</v>
      </c>
      <c r="C1140" t="s">
        <v>12</v>
      </c>
      <c r="D1140">
        <v>2023</v>
      </c>
      <c r="E1140">
        <v>2024</v>
      </c>
      <c r="F1140">
        <v>0.238845897</v>
      </c>
      <c r="G1140">
        <v>7713.4572399999997</v>
      </c>
      <c r="H1140">
        <v>0</v>
      </c>
      <c r="I1140">
        <v>1</v>
      </c>
      <c r="J1140" s="2" t="str">
        <f t="shared" si="17"/>
        <v>EG_BIOMASSNR2023</v>
      </c>
    </row>
    <row r="1141" spans="1:10" x14ac:dyDescent="0.25">
      <c r="A1141" t="s">
        <v>7</v>
      </c>
      <c r="B1141" t="s">
        <v>6</v>
      </c>
      <c r="C1141" t="s">
        <v>8</v>
      </c>
      <c r="D1141">
        <v>2023</v>
      </c>
      <c r="E1141">
        <v>2025</v>
      </c>
      <c r="F1141">
        <v>0.238845897</v>
      </c>
      <c r="G1141">
        <v>7713.4572399999997</v>
      </c>
      <c r="H1141">
        <v>0</v>
      </c>
      <c r="I1141">
        <v>1</v>
      </c>
      <c r="J1141" s="2" t="str">
        <f t="shared" si="17"/>
        <v>EG_BIOMASSSR2023</v>
      </c>
    </row>
    <row r="1142" spans="1:10" x14ac:dyDescent="0.25">
      <c r="A1142" t="s">
        <v>7</v>
      </c>
      <c r="B1142" t="s">
        <v>6</v>
      </c>
      <c r="C1142" t="s">
        <v>9</v>
      </c>
      <c r="D1142">
        <v>2023</v>
      </c>
      <c r="E1142">
        <v>2025</v>
      </c>
      <c r="F1142">
        <v>0.238845897</v>
      </c>
      <c r="G1142">
        <v>7713.4572399999997</v>
      </c>
      <c r="H1142">
        <v>0</v>
      </c>
      <c r="I1142">
        <v>1</v>
      </c>
      <c r="J1142" s="2" t="str">
        <f t="shared" si="17"/>
        <v>EG_BIOMASSNER2023</v>
      </c>
    </row>
    <row r="1143" spans="1:10" x14ac:dyDescent="0.25">
      <c r="A1143" t="s">
        <v>7</v>
      </c>
      <c r="B1143" t="s">
        <v>6</v>
      </c>
      <c r="C1143" t="s">
        <v>10</v>
      </c>
      <c r="D1143">
        <v>2023</v>
      </c>
      <c r="E1143">
        <v>2025</v>
      </c>
      <c r="F1143">
        <v>0.238845897</v>
      </c>
      <c r="G1143">
        <v>7713.4572399999997</v>
      </c>
      <c r="H1143">
        <v>0</v>
      </c>
      <c r="I1143">
        <v>1</v>
      </c>
      <c r="J1143" s="2" t="str">
        <f t="shared" si="17"/>
        <v>EG_BIOMASSER2023</v>
      </c>
    </row>
    <row r="1144" spans="1:10" x14ac:dyDescent="0.25">
      <c r="A1144" t="s">
        <v>7</v>
      </c>
      <c r="B1144" t="s">
        <v>6</v>
      </c>
      <c r="C1144" t="s">
        <v>11</v>
      </c>
      <c r="D1144">
        <v>2023</v>
      </c>
      <c r="E1144">
        <v>2025</v>
      </c>
      <c r="F1144">
        <v>0.238845897</v>
      </c>
      <c r="G1144">
        <v>7713.4572399999997</v>
      </c>
      <c r="H1144">
        <v>0</v>
      </c>
      <c r="I1144">
        <v>1</v>
      </c>
      <c r="J1144" s="2" t="str">
        <f t="shared" si="17"/>
        <v>EG_BIOMASSWR2023</v>
      </c>
    </row>
    <row r="1145" spans="1:10" x14ac:dyDescent="0.25">
      <c r="A1145" t="s">
        <v>7</v>
      </c>
      <c r="B1145" t="s">
        <v>6</v>
      </c>
      <c r="C1145" t="s">
        <v>12</v>
      </c>
      <c r="D1145">
        <v>2023</v>
      </c>
      <c r="E1145">
        <v>2025</v>
      </c>
      <c r="F1145">
        <v>0.238845897</v>
      </c>
      <c r="G1145">
        <v>7713.4572399999997</v>
      </c>
      <c r="H1145">
        <v>0</v>
      </c>
      <c r="I1145">
        <v>1</v>
      </c>
      <c r="J1145" s="2" t="str">
        <f t="shared" si="17"/>
        <v>EG_BIOMASSNR2023</v>
      </c>
    </row>
    <row r="1146" spans="1:10" x14ac:dyDescent="0.25">
      <c r="A1146" t="s">
        <v>7</v>
      </c>
      <c r="B1146" t="s">
        <v>6</v>
      </c>
      <c r="C1146" t="s">
        <v>8</v>
      </c>
      <c r="D1146">
        <v>2023</v>
      </c>
      <c r="E1146">
        <v>2026</v>
      </c>
      <c r="F1146">
        <v>0.238845897</v>
      </c>
      <c r="G1146">
        <v>7713.4572399999997</v>
      </c>
      <c r="H1146">
        <v>0</v>
      </c>
      <c r="I1146">
        <v>1</v>
      </c>
      <c r="J1146" s="2" t="str">
        <f t="shared" si="17"/>
        <v>EG_BIOMASSSR2023</v>
      </c>
    </row>
    <row r="1147" spans="1:10" x14ac:dyDescent="0.25">
      <c r="A1147" t="s">
        <v>7</v>
      </c>
      <c r="B1147" t="s">
        <v>6</v>
      </c>
      <c r="C1147" t="s">
        <v>9</v>
      </c>
      <c r="D1147">
        <v>2023</v>
      </c>
      <c r="E1147">
        <v>2026</v>
      </c>
      <c r="F1147">
        <v>0.238845897</v>
      </c>
      <c r="G1147">
        <v>7713.4572399999997</v>
      </c>
      <c r="H1147">
        <v>0</v>
      </c>
      <c r="I1147">
        <v>1</v>
      </c>
      <c r="J1147" s="2" t="str">
        <f t="shared" si="17"/>
        <v>EG_BIOMASSNER2023</v>
      </c>
    </row>
    <row r="1148" spans="1:10" x14ac:dyDescent="0.25">
      <c r="A1148" t="s">
        <v>7</v>
      </c>
      <c r="B1148" t="s">
        <v>6</v>
      </c>
      <c r="C1148" t="s">
        <v>10</v>
      </c>
      <c r="D1148">
        <v>2023</v>
      </c>
      <c r="E1148">
        <v>2026</v>
      </c>
      <c r="F1148">
        <v>0.238845897</v>
      </c>
      <c r="G1148">
        <v>7713.4572399999997</v>
      </c>
      <c r="H1148">
        <v>0</v>
      </c>
      <c r="I1148">
        <v>1</v>
      </c>
      <c r="J1148" s="2" t="str">
        <f t="shared" si="17"/>
        <v>EG_BIOMASSER2023</v>
      </c>
    </row>
    <row r="1149" spans="1:10" x14ac:dyDescent="0.25">
      <c r="A1149" t="s">
        <v>7</v>
      </c>
      <c r="B1149" t="s">
        <v>6</v>
      </c>
      <c r="C1149" t="s">
        <v>11</v>
      </c>
      <c r="D1149">
        <v>2023</v>
      </c>
      <c r="E1149">
        <v>2026</v>
      </c>
      <c r="F1149">
        <v>0.238845897</v>
      </c>
      <c r="G1149">
        <v>7713.4572399999997</v>
      </c>
      <c r="H1149">
        <v>0</v>
      </c>
      <c r="I1149">
        <v>1</v>
      </c>
      <c r="J1149" s="2" t="str">
        <f t="shared" si="17"/>
        <v>EG_BIOMASSWR2023</v>
      </c>
    </row>
    <row r="1150" spans="1:10" x14ac:dyDescent="0.25">
      <c r="A1150" t="s">
        <v>7</v>
      </c>
      <c r="B1150" t="s">
        <v>6</v>
      </c>
      <c r="C1150" t="s">
        <v>12</v>
      </c>
      <c r="D1150">
        <v>2023</v>
      </c>
      <c r="E1150">
        <v>2026</v>
      </c>
      <c r="F1150">
        <v>0.238845897</v>
      </c>
      <c r="G1150">
        <v>7713.4572399999997</v>
      </c>
      <c r="H1150">
        <v>0</v>
      </c>
      <c r="I1150">
        <v>1</v>
      </c>
      <c r="J1150" s="2" t="str">
        <f t="shared" si="17"/>
        <v>EG_BIOMASSNR2023</v>
      </c>
    </row>
    <row r="1151" spans="1:10" x14ac:dyDescent="0.25">
      <c r="A1151" t="s">
        <v>7</v>
      </c>
      <c r="B1151" t="s">
        <v>6</v>
      </c>
      <c r="C1151" t="s">
        <v>8</v>
      </c>
      <c r="D1151">
        <v>2023</v>
      </c>
      <c r="E1151">
        <v>2027</v>
      </c>
      <c r="F1151">
        <v>0.238845897</v>
      </c>
      <c r="G1151">
        <v>7713.4572399999997</v>
      </c>
      <c r="H1151">
        <v>0</v>
      </c>
      <c r="I1151">
        <v>1</v>
      </c>
      <c r="J1151" s="2" t="str">
        <f t="shared" si="17"/>
        <v>EG_BIOMASSSR2023</v>
      </c>
    </row>
    <row r="1152" spans="1:10" x14ac:dyDescent="0.25">
      <c r="A1152" t="s">
        <v>7</v>
      </c>
      <c r="B1152" t="s">
        <v>6</v>
      </c>
      <c r="C1152" t="s">
        <v>9</v>
      </c>
      <c r="D1152">
        <v>2023</v>
      </c>
      <c r="E1152">
        <v>2027</v>
      </c>
      <c r="F1152">
        <v>0.238845897</v>
      </c>
      <c r="G1152">
        <v>7713.4572399999997</v>
      </c>
      <c r="H1152">
        <v>0</v>
      </c>
      <c r="I1152">
        <v>1</v>
      </c>
      <c r="J1152" s="2" t="str">
        <f t="shared" si="17"/>
        <v>EG_BIOMASSNER2023</v>
      </c>
    </row>
    <row r="1153" spans="1:10" x14ac:dyDescent="0.25">
      <c r="A1153" t="s">
        <v>7</v>
      </c>
      <c r="B1153" t="s">
        <v>6</v>
      </c>
      <c r="C1153" t="s">
        <v>10</v>
      </c>
      <c r="D1153">
        <v>2023</v>
      </c>
      <c r="E1153">
        <v>2027</v>
      </c>
      <c r="F1153">
        <v>0.238845897</v>
      </c>
      <c r="G1153">
        <v>7713.4572399999997</v>
      </c>
      <c r="H1153">
        <v>0</v>
      </c>
      <c r="I1153">
        <v>1</v>
      </c>
      <c r="J1153" s="2" t="str">
        <f t="shared" si="17"/>
        <v>EG_BIOMASSER2023</v>
      </c>
    </row>
    <row r="1154" spans="1:10" x14ac:dyDescent="0.25">
      <c r="A1154" t="s">
        <v>7</v>
      </c>
      <c r="B1154" t="s">
        <v>6</v>
      </c>
      <c r="C1154" t="s">
        <v>11</v>
      </c>
      <c r="D1154">
        <v>2023</v>
      </c>
      <c r="E1154">
        <v>2027</v>
      </c>
      <c r="F1154">
        <v>0.238845897</v>
      </c>
      <c r="G1154">
        <v>7713.4572399999997</v>
      </c>
      <c r="H1154">
        <v>0</v>
      </c>
      <c r="I1154">
        <v>1</v>
      </c>
      <c r="J1154" s="2" t="str">
        <f t="shared" si="17"/>
        <v>EG_BIOMASSWR2023</v>
      </c>
    </row>
    <row r="1155" spans="1:10" x14ac:dyDescent="0.25">
      <c r="A1155" t="s">
        <v>7</v>
      </c>
      <c r="B1155" t="s">
        <v>6</v>
      </c>
      <c r="C1155" t="s">
        <v>12</v>
      </c>
      <c r="D1155">
        <v>2023</v>
      </c>
      <c r="E1155">
        <v>2027</v>
      </c>
      <c r="F1155">
        <v>0.238845897</v>
      </c>
      <c r="G1155">
        <v>7713.4572399999997</v>
      </c>
      <c r="H1155">
        <v>0</v>
      </c>
      <c r="I1155">
        <v>1</v>
      </c>
      <c r="J1155" s="2" t="str">
        <f t="shared" ref="J1155:J1218" si="18">_xlfn.CONCAT(A1155,C1155,D1155)</f>
        <v>EG_BIOMASSNR2023</v>
      </c>
    </row>
    <row r="1156" spans="1:10" x14ac:dyDescent="0.25">
      <c r="A1156" t="s">
        <v>7</v>
      </c>
      <c r="B1156" t="s">
        <v>6</v>
      </c>
      <c r="C1156" t="s">
        <v>8</v>
      </c>
      <c r="D1156">
        <v>2023</v>
      </c>
      <c r="E1156">
        <v>2028</v>
      </c>
      <c r="F1156">
        <v>0.238845897</v>
      </c>
      <c r="G1156">
        <v>7713.4572399999997</v>
      </c>
      <c r="H1156">
        <v>0</v>
      </c>
      <c r="I1156">
        <v>1</v>
      </c>
      <c r="J1156" s="2" t="str">
        <f t="shared" si="18"/>
        <v>EG_BIOMASSSR2023</v>
      </c>
    </row>
    <row r="1157" spans="1:10" x14ac:dyDescent="0.25">
      <c r="A1157" t="s">
        <v>7</v>
      </c>
      <c r="B1157" t="s">
        <v>6</v>
      </c>
      <c r="C1157" t="s">
        <v>9</v>
      </c>
      <c r="D1157">
        <v>2023</v>
      </c>
      <c r="E1157">
        <v>2028</v>
      </c>
      <c r="F1157">
        <v>0.238845897</v>
      </c>
      <c r="G1157">
        <v>7713.4572399999997</v>
      </c>
      <c r="H1157">
        <v>0</v>
      </c>
      <c r="I1157">
        <v>1</v>
      </c>
      <c r="J1157" s="2" t="str">
        <f t="shared" si="18"/>
        <v>EG_BIOMASSNER2023</v>
      </c>
    </row>
    <row r="1158" spans="1:10" x14ac:dyDescent="0.25">
      <c r="A1158" t="s">
        <v>7</v>
      </c>
      <c r="B1158" t="s">
        <v>6</v>
      </c>
      <c r="C1158" t="s">
        <v>10</v>
      </c>
      <c r="D1158">
        <v>2023</v>
      </c>
      <c r="E1158">
        <v>2028</v>
      </c>
      <c r="F1158">
        <v>0.238845897</v>
      </c>
      <c r="G1158">
        <v>7713.4572399999997</v>
      </c>
      <c r="H1158">
        <v>0</v>
      </c>
      <c r="I1158">
        <v>1</v>
      </c>
      <c r="J1158" s="2" t="str">
        <f t="shared" si="18"/>
        <v>EG_BIOMASSER2023</v>
      </c>
    </row>
    <row r="1159" spans="1:10" x14ac:dyDescent="0.25">
      <c r="A1159" t="s">
        <v>7</v>
      </c>
      <c r="B1159" t="s">
        <v>6</v>
      </c>
      <c r="C1159" t="s">
        <v>11</v>
      </c>
      <c r="D1159">
        <v>2023</v>
      </c>
      <c r="E1159">
        <v>2028</v>
      </c>
      <c r="F1159">
        <v>0.238845897</v>
      </c>
      <c r="G1159">
        <v>7713.4572399999997</v>
      </c>
      <c r="H1159">
        <v>0</v>
      </c>
      <c r="I1159">
        <v>1</v>
      </c>
      <c r="J1159" s="2" t="str">
        <f t="shared" si="18"/>
        <v>EG_BIOMASSWR2023</v>
      </c>
    </row>
    <row r="1160" spans="1:10" x14ac:dyDescent="0.25">
      <c r="A1160" t="s">
        <v>7</v>
      </c>
      <c r="B1160" t="s">
        <v>6</v>
      </c>
      <c r="C1160" t="s">
        <v>12</v>
      </c>
      <c r="D1160">
        <v>2023</v>
      </c>
      <c r="E1160">
        <v>2028</v>
      </c>
      <c r="F1160">
        <v>0.238845897</v>
      </c>
      <c r="G1160">
        <v>7713.4572399999997</v>
      </c>
      <c r="H1160">
        <v>0</v>
      </c>
      <c r="I1160">
        <v>1</v>
      </c>
      <c r="J1160" s="2" t="str">
        <f t="shared" si="18"/>
        <v>EG_BIOMASSNR2023</v>
      </c>
    </row>
    <row r="1161" spans="1:10" x14ac:dyDescent="0.25">
      <c r="A1161" t="s">
        <v>7</v>
      </c>
      <c r="B1161" t="s">
        <v>6</v>
      </c>
      <c r="C1161" t="s">
        <v>8</v>
      </c>
      <c r="D1161">
        <v>2023</v>
      </c>
      <c r="E1161">
        <v>2029</v>
      </c>
      <c r="F1161">
        <v>0.238845897</v>
      </c>
      <c r="G1161">
        <v>7713.4572399999997</v>
      </c>
      <c r="H1161">
        <v>0</v>
      </c>
      <c r="I1161">
        <v>1</v>
      </c>
      <c r="J1161" s="2" t="str">
        <f t="shared" si="18"/>
        <v>EG_BIOMASSSR2023</v>
      </c>
    </row>
    <row r="1162" spans="1:10" x14ac:dyDescent="0.25">
      <c r="A1162" t="s">
        <v>7</v>
      </c>
      <c r="B1162" t="s">
        <v>6</v>
      </c>
      <c r="C1162" t="s">
        <v>9</v>
      </c>
      <c r="D1162">
        <v>2023</v>
      </c>
      <c r="E1162">
        <v>2029</v>
      </c>
      <c r="F1162">
        <v>0.238845897</v>
      </c>
      <c r="G1162">
        <v>7713.4572399999997</v>
      </c>
      <c r="H1162">
        <v>0</v>
      </c>
      <c r="I1162">
        <v>1</v>
      </c>
      <c r="J1162" s="2" t="str">
        <f t="shared" si="18"/>
        <v>EG_BIOMASSNER2023</v>
      </c>
    </row>
    <row r="1163" spans="1:10" x14ac:dyDescent="0.25">
      <c r="A1163" t="s">
        <v>7</v>
      </c>
      <c r="B1163" t="s">
        <v>6</v>
      </c>
      <c r="C1163" t="s">
        <v>10</v>
      </c>
      <c r="D1163">
        <v>2023</v>
      </c>
      <c r="E1163">
        <v>2029</v>
      </c>
      <c r="F1163">
        <v>0.238845897</v>
      </c>
      <c r="G1163">
        <v>7713.4572399999997</v>
      </c>
      <c r="H1163">
        <v>0</v>
      </c>
      <c r="I1163">
        <v>1</v>
      </c>
      <c r="J1163" s="2" t="str">
        <f t="shared" si="18"/>
        <v>EG_BIOMASSER2023</v>
      </c>
    </row>
    <row r="1164" spans="1:10" x14ac:dyDescent="0.25">
      <c r="A1164" t="s">
        <v>7</v>
      </c>
      <c r="B1164" t="s">
        <v>6</v>
      </c>
      <c r="C1164" t="s">
        <v>11</v>
      </c>
      <c r="D1164">
        <v>2023</v>
      </c>
      <c r="E1164">
        <v>2029</v>
      </c>
      <c r="F1164">
        <v>0.238845897</v>
      </c>
      <c r="G1164">
        <v>7713.4572399999997</v>
      </c>
      <c r="H1164">
        <v>0</v>
      </c>
      <c r="I1164">
        <v>1</v>
      </c>
      <c r="J1164" s="2" t="str">
        <f t="shared" si="18"/>
        <v>EG_BIOMASSWR2023</v>
      </c>
    </row>
    <row r="1165" spans="1:10" x14ac:dyDescent="0.25">
      <c r="A1165" t="s">
        <v>7</v>
      </c>
      <c r="B1165" t="s">
        <v>6</v>
      </c>
      <c r="C1165" t="s">
        <v>12</v>
      </c>
      <c r="D1165">
        <v>2023</v>
      </c>
      <c r="E1165">
        <v>2029</v>
      </c>
      <c r="F1165">
        <v>0.238845897</v>
      </c>
      <c r="G1165">
        <v>7713.4572399999997</v>
      </c>
      <c r="H1165">
        <v>0</v>
      </c>
      <c r="I1165">
        <v>1</v>
      </c>
      <c r="J1165" s="2" t="str">
        <f t="shared" si="18"/>
        <v>EG_BIOMASSNR2023</v>
      </c>
    </row>
    <row r="1166" spans="1:10" x14ac:dyDescent="0.25">
      <c r="A1166" t="s">
        <v>7</v>
      </c>
      <c r="B1166" t="s">
        <v>6</v>
      </c>
      <c r="C1166" t="s">
        <v>8</v>
      </c>
      <c r="D1166">
        <v>2023</v>
      </c>
      <c r="E1166">
        <v>2030</v>
      </c>
      <c r="F1166">
        <v>0.238845897</v>
      </c>
      <c r="G1166">
        <v>7713.4572399999997</v>
      </c>
      <c r="H1166">
        <v>0</v>
      </c>
      <c r="I1166">
        <v>1</v>
      </c>
      <c r="J1166" s="2" t="str">
        <f t="shared" si="18"/>
        <v>EG_BIOMASSSR2023</v>
      </c>
    </row>
    <row r="1167" spans="1:10" x14ac:dyDescent="0.25">
      <c r="A1167" t="s">
        <v>7</v>
      </c>
      <c r="B1167" t="s">
        <v>6</v>
      </c>
      <c r="C1167" t="s">
        <v>9</v>
      </c>
      <c r="D1167">
        <v>2023</v>
      </c>
      <c r="E1167">
        <v>2030</v>
      </c>
      <c r="F1167">
        <v>0.238845897</v>
      </c>
      <c r="G1167">
        <v>7713.4572399999997</v>
      </c>
      <c r="H1167">
        <v>0</v>
      </c>
      <c r="I1167">
        <v>1</v>
      </c>
      <c r="J1167" s="2" t="str">
        <f t="shared" si="18"/>
        <v>EG_BIOMASSNER2023</v>
      </c>
    </row>
    <row r="1168" spans="1:10" x14ac:dyDescent="0.25">
      <c r="A1168" t="s">
        <v>7</v>
      </c>
      <c r="B1168" t="s">
        <v>6</v>
      </c>
      <c r="C1168" t="s">
        <v>10</v>
      </c>
      <c r="D1168">
        <v>2023</v>
      </c>
      <c r="E1168">
        <v>2030</v>
      </c>
      <c r="F1168">
        <v>0.238845897</v>
      </c>
      <c r="G1168">
        <v>7713.4572399999997</v>
      </c>
      <c r="H1168">
        <v>0</v>
      </c>
      <c r="I1168">
        <v>1</v>
      </c>
      <c r="J1168" s="2" t="str">
        <f t="shared" si="18"/>
        <v>EG_BIOMASSER2023</v>
      </c>
    </row>
    <row r="1169" spans="1:10" x14ac:dyDescent="0.25">
      <c r="A1169" t="s">
        <v>7</v>
      </c>
      <c r="B1169" t="s">
        <v>6</v>
      </c>
      <c r="C1169" t="s">
        <v>11</v>
      </c>
      <c r="D1169">
        <v>2023</v>
      </c>
      <c r="E1169">
        <v>2030</v>
      </c>
      <c r="F1169">
        <v>0.238845897</v>
      </c>
      <c r="G1169">
        <v>7713.4572399999997</v>
      </c>
      <c r="H1169">
        <v>0</v>
      </c>
      <c r="I1169">
        <v>1</v>
      </c>
      <c r="J1169" s="2" t="str">
        <f t="shared" si="18"/>
        <v>EG_BIOMASSWR2023</v>
      </c>
    </row>
    <row r="1170" spans="1:10" x14ac:dyDescent="0.25">
      <c r="A1170" t="s">
        <v>7</v>
      </c>
      <c r="B1170" t="s">
        <v>6</v>
      </c>
      <c r="C1170" t="s">
        <v>12</v>
      </c>
      <c r="D1170">
        <v>2023</v>
      </c>
      <c r="E1170">
        <v>2030</v>
      </c>
      <c r="F1170">
        <v>0.238845897</v>
      </c>
      <c r="G1170">
        <v>7713.4572399999997</v>
      </c>
      <c r="H1170">
        <v>0</v>
      </c>
      <c r="I1170">
        <v>1</v>
      </c>
      <c r="J1170" s="2" t="str">
        <f t="shared" si="18"/>
        <v>EG_BIOMASSNR2023</v>
      </c>
    </row>
    <row r="1171" spans="1:10" x14ac:dyDescent="0.25">
      <c r="A1171" t="s">
        <v>7</v>
      </c>
      <c r="B1171" t="s">
        <v>6</v>
      </c>
      <c r="C1171" t="s">
        <v>8</v>
      </c>
      <c r="D1171">
        <v>2023</v>
      </c>
      <c r="E1171">
        <v>2031</v>
      </c>
      <c r="F1171">
        <v>0.238845897</v>
      </c>
      <c r="G1171">
        <v>7713.4572399999997</v>
      </c>
      <c r="H1171">
        <v>0</v>
      </c>
      <c r="I1171">
        <v>1</v>
      </c>
      <c r="J1171" s="2" t="str">
        <f t="shared" si="18"/>
        <v>EG_BIOMASSSR2023</v>
      </c>
    </row>
    <row r="1172" spans="1:10" x14ac:dyDescent="0.25">
      <c r="A1172" t="s">
        <v>7</v>
      </c>
      <c r="B1172" t="s">
        <v>6</v>
      </c>
      <c r="C1172" t="s">
        <v>9</v>
      </c>
      <c r="D1172">
        <v>2023</v>
      </c>
      <c r="E1172">
        <v>2031</v>
      </c>
      <c r="F1172">
        <v>0.238845897</v>
      </c>
      <c r="G1172">
        <v>7713.4572399999997</v>
      </c>
      <c r="H1172">
        <v>0</v>
      </c>
      <c r="I1172">
        <v>1</v>
      </c>
      <c r="J1172" s="2" t="str">
        <f t="shared" si="18"/>
        <v>EG_BIOMASSNER2023</v>
      </c>
    </row>
    <row r="1173" spans="1:10" x14ac:dyDescent="0.25">
      <c r="A1173" t="s">
        <v>7</v>
      </c>
      <c r="B1173" t="s">
        <v>6</v>
      </c>
      <c r="C1173" t="s">
        <v>10</v>
      </c>
      <c r="D1173">
        <v>2023</v>
      </c>
      <c r="E1173">
        <v>2031</v>
      </c>
      <c r="F1173">
        <v>0.238845897</v>
      </c>
      <c r="G1173">
        <v>7713.4572399999997</v>
      </c>
      <c r="H1173">
        <v>0</v>
      </c>
      <c r="I1173">
        <v>1</v>
      </c>
      <c r="J1173" s="2" t="str">
        <f t="shared" si="18"/>
        <v>EG_BIOMASSER2023</v>
      </c>
    </row>
    <row r="1174" spans="1:10" x14ac:dyDescent="0.25">
      <c r="A1174" t="s">
        <v>7</v>
      </c>
      <c r="B1174" t="s">
        <v>6</v>
      </c>
      <c r="C1174" t="s">
        <v>11</v>
      </c>
      <c r="D1174">
        <v>2023</v>
      </c>
      <c r="E1174">
        <v>2031</v>
      </c>
      <c r="F1174">
        <v>0.238845897</v>
      </c>
      <c r="G1174">
        <v>7713.4572399999997</v>
      </c>
      <c r="H1174">
        <v>0</v>
      </c>
      <c r="I1174">
        <v>1</v>
      </c>
      <c r="J1174" s="2" t="str">
        <f t="shared" si="18"/>
        <v>EG_BIOMASSWR2023</v>
      </c>
    </row>
    <row r="1175" spans="1:10" x14ac:dyDescent="0.25">
      <c r="A1175" t="s">
        <v>7</v>
      </c>
      <c r="B1175" t="s">
        <v>6</v>
      </c>
      <c r="C1175" t="s">
        <v>12</v>
      </c>
      <c r="D1175">
        <v>2023</v>
      </c>
      <c r="E1175">
        <v>2031</v>
      </c>
      <c r="F1175">
        <v>0.238845897</v>
      </c>
      <c r="G1175">
        <v>7713.4572399999997</v>
      </c>
      <c r="H1175">
        <v>0</v>
      </c>
      <c r="I1175">
        <v>1</v>
      </c>
      <c r="J1175" s="2" t="str">
        <f t="shared" si="18"/>
        <v>EG_BIOMASSNR2023</v>
      </c>
    </row>
    <row r="1176" spans="1:10" x14ac:dyDescent="0.25">
      <c r="A1176" t="s">
        <v>7</v>
      </c>
      <c r="B1176" t="s">
        <v>6</v>
      </c>
      <c r="C1176" t="s">
        <v>8</v>
      </c>
      <c r="D1176">
        <v>2023</v>
      </c>
      <c r="E1176">
        <v>2032</v>
      </c>
      <c r="F1176">
        <v>0.238845897</v>
      </c>
      <c r="G1176">
        <v>7713.4572399999997</v>
      </c>
      <c r="H1176">
        <v>0</v>
      </c>
      <c r="I1176">
        <v>1</v>
      </c>
      <c r="J1176" s="2" t="str">
        <f t="shared" si="18"/>
        <v>EG_BIOMASSSR2023</v>
      </c>
    </row>
    <row r="1177" spans="1:10" x14ac:dyDescent="0.25">
      <c r="A1177" t="s">
        <v>7</v>
      </c>
      <c r="B1177" t="s">
        <v>6</v>
      </c>
      <c r="C1177" t="s">
        <v>9</v>
      </c>
      <c r="D1177">
        <v>2023</v>
      </c>
      <c r="E1177">
        <v>2032</v>
      </c>
      <c r="F1177">
        <v>0.238845897</v>
      </c>
      <c r="G1177">
        <v>7713.4572399999997</v>
      </c>
      <c r="H1177">
        <v>0</v>
      </c>
      <c r="I1177">
        <v>1</v>
      </c>
      <c r="J1177" s="2" t="str">
        <f t="shared" si="18"/>
        <v>EG_BIOMASSNER2023</v>
      </c>
    </row>
    <row r="1178" spans="1:10" x14ac:dyDescent="0.25">
      <c r="A1178" t="s">
        <v>7</v>
      </c>
      <c r="B1178" t="s">
        <v>6</v>
      </c>
      <c r="C1178" t="s">
        <v>10</v>
      </c>
      <c r="D1178">
        <v>2023</v>
      </c>
      <c r="E1178">
        <v>2032</v>
      </c>
      <c r="F1178">
        <v>0.238845897</v>
      </c>
      <c r="G1178">
        <v>7713.4572399999997</v>
      </c>
      <c r="H1178">
        <v>0</v>
      </c>
      <c r="I1178">
        <v>1</v>
      </c>
      <c r="J1178" s="2" t="str">
        <f t="shared" si="18"/>
        <v>EG_BIOMASSER2023</v>
      </c>
    </row>
    <row r="1179" spans="1:10" x14ac:dyDescent="0.25">
      <c r="A1179" t="s">
        <v>7</v>
      </c>
      <c r="B1179" t="s">
        <v>6</v>
      </c>
      <c r="C1179" t="s">
        <v>11</v>
      </c>
      <c r="D1179">
        <v>2023</v>
      </c>
      <c r="E1179">
        <v>2032</v>
      </c>
      <c r="F1179">
        <v>0.238845897</v>
      </c>
      <c r="G1179">
        <v>7713.4572399999997</v>
      </c>
      <c r="H1179">
        <v>0</v>
      </c>
      <c r="I1179">
        <v>1</v>
      </c>
      <c r="J1179" s="2" t="str">
        <f t="shared" si="18"/>
        <v>EG_BIOMASSWR2023</v>
      </c>
    </row>
    <row r="1180" spans="1:10" x14ac:dyDescent="0.25">
      <c r="A1180" t="s">
        <v>7</v>
      </c>
      <c r="B1180" t="s">
        <v>6</v>
      </c>
      <c r="C1180" t="s">
        <v>12</v>
      </c>
      <c r="D1180">
        <v>2023</v>
      </c>
      <c r="E1180">
        <v>2032</v>
      </c>
      <c r="F1180">
        <v>0.238845897</v>
      </c>
      <c r="G1180">
        <v>7713.4572399999997</v>
      </c>
      <c r="H1180">
        <v>0</v>
      </c>
      <c r="I1180">
        <v>1</v>
      </c>
      <c r="J1180" s="2" t="str">
        <f t="shared" si="18"/>
        <v>EG_BIOMASSNR2023</v>
      </c>
    </row>
    <row r="1181" spans="1:10" x14ac:dyDescent="0.25">
      <c r="A1181" t="s">
        <v>7</v>
      </c>
      <c r="B1181" t="s">
        <v>6</v>
      </c>
      <c r="C1181" t="s">
        <v>8</v>
      </c>
      <c r="D1181">
        <v>2023</v>
      </c>
      <c r="E1181">
        <v>2033</v>
      </c>
      <c r="F1181">
        <v>0.238845897</v>
      </c>
      <c r="G1181">
        <v>7713.4572399999997</v>
      </c>
      <c r="H1181">
        <v>0</v>
      </c>
      <c r="I1181">
        <v>1</v>
      </c>
      <c r="J1181" s="2" t="str">
        <f t="shared" si="18"/>
        <v>EG_BIOMASSSR2023</v>
      </c>
    </row>
    <row r="1182" spans="1:10" x14ac:dyDescent="0.25">
      <c r="A1182" t="s">
        <v>7</v>
      </c>
      <c r="B1182" t="s">
        <v>6</v>
      </c>
      <c r="C1182" t="s">
        <v>9</v>
      </c>
      <c r="D1182">
        <v>2023</v>
      </c>
      <c r="E1182">
        <v>2033</v>
      </c>
      <c r="F1182">
        <v>0.238845897</v>
      </c>
      <c r="G1182">
        <v>7713.4572399999997</v>
      </c>
      <c r="H1182">
        <v>0</v>
      </c>
      <c r="I1182">
        <v>1</v>
      </c>
      <c r="J1182" s="2" t="str">
        <f t="shared" si="18"/>
        <v>EG_BIOMASSNER2023</v>
      </c>
    </row>
    <row r="1183" spans="1:10" x14ac:dyDescent="0.25">
      <c r="A1183" t="s">
        <v>7</v>
      </c>
      <c r="B1183" t="s">
        <v>6</v>
      </c>
      <c r="C1183" t="s">
        <v>10</v>
      </c>
      <c r="D1183">
        <v>2023</v>
      </c>
      <c r="E1183">
        <v>2033</v>
      </c>
      <c r="F1183">
        <v>0.238845897</v>
      </c>
      <c r="G1183">
        <v>7713.4572399999997</v>
      </c>
      <c r="H1183">
        <v>0</v>
      </c>
      <c r="I1183">
        <v>1</v>
      </c>
      <c r="J1183" s="2" t="str">
        <f t="shared" si="18"/>
        <v>EG_BIOMASSER2023</v>
      </c>
    </row>
    <row r="1184" spans="1:10" x14ac:dyDescent="0.25">
      <c r="A1184" t="s">
        <v>7</v>
      </c>
      <c r="B1184" t="s">
        <v>6</v>
      </c>
      <c r="C1184" t="s">
        <v>11</v>
      </c>
      <c r="D1184">
        <v>2023</v>
      </c>
      <c r="E1184">
        <v>2033</v>
      </c>
      <c r="F1184">
        <v>0.238845897</v>
      </c>
      <c r="G1184">
        <v>7713.4572399999997</v>
      </c>
      <c r="H1184">
        <v>0</v>
      </c>
      <c r="I1184">
        <v>1</v>
      </c>
      <c r="J1184" s="2" t="str">
        <f t="shared" si="18"/>
        <v>EG_BIOMASSWR2023</v>
      </c>
    </row>
    <row r="1185" spans="1:10" x14ac:dyDescent="0.25">
      <c r="A1185" t="s">
        <v>7</v>
      </c>
      <c r="B1185" t="s">
        <v>6</v>
      </c>
      <c r="C1185" t="s">
        <v>12</v>
      </c>
      <c r="D1185">
        <v>2023</v>
      </c>
      <c r="E1185">
        <v>2033</v>
      </c>
      <c r="F1185">
        <v>0.238845897</v>
      </c>
      <c r="G1185">
        <v>7713.4572399999997</v>
      </c>
      <c r="H1185">
        <v>0</v>
      </c>
      <c r="I1185">
        <v>1</v>
      </c>
      <c r="J1185" s="2" t="str">
        <f t="shared" si="18"/>
        <v>EG_BIOMASSNR2023</v>
      </c>
    </row>
    <row r="1186" spans="1:10" x14ac:dyDescent="0.25">
      <c r="A1186" t="s">
        <v>7</v>
      </c>
      <c r="B1186" t="s">
        <v>6</v>
      </c>
      <c r="C1186" t="s">
        <v>8</v>
      </c>
      <c r="D1186">
        <v>2023</v>
      </c>
      <c r="E1186">
        <v>2034</v>
      </c>
      <c r="F1186">
        <v>0.238845897</v>
      </c>
      <c r="G1186">
        <v>7713.4572399999997</v>
      </c>
      <c r="H1186">
        <v>0</v>
      </c>
      <c r="I1186">
        <v>1</v>
      </c>
      <c r="J1186" s="2" t="str">
        <f t="shared" si="18"/>
        <v>EG_BIOMASSSR2023</v>
      </c>
    </row>
    <row r="1187" spans="1:10" x14ac:dyDescent="0.25">
      <c r="A1187" t="s">
        <v>7</v>
      </c>
      <c r="B1187" t="s">
        <v>6</v>
      </c>
      <c r="C1187" t="s">
        <v>9</v>
      </c>
      <c r="D1187">
        <v>2023</v>
      </c>
      <c r="E1187">
        <v>2034</v>
      </c>
      <c r="F1187">
        <v>0.238845897</v>
      </c>
      <c r="G1187">
        <v>7713.4572399999997</v>
      </c>
      <c r="H1187">
        <v>0</v>
      </c>
      <c r="I1187">
        <v>1</v>
      </c>
      <c r="J1187" s="2" t="str">
        <f t="shared" si="18"/>
        <v>EG_BIOMASSNER2023</v>
      </c>
    </row>
    <row r="1188" spans="1:10" x14ac:dyDescent="0.25">
      <c r="A1188" t="s">
        <v>7</v>
      </c>
      <c r="B1188" t="s">
        <v>6</v>
      </c>
      <c r="C1188" t="s">
        <v>10</v>
      </c>
      <c r="D1188">
        <v>2023</v>
      </c>
      <c r="E1188">
        <v>2034</v>
      </c>
      <c r="F1188">
        <v>0.238845897</v>
      </c>
      <c r="G1188">
        <v>7713.4572399999997</v>
      </c>
      <c r="H1188">
        <v>0</v>
      </c>
      <c r="I1188">
        <v>1</v>
      </c>
      <c r="J1188" s="2" t="str">
        <f t="shared" si="18"/>
        <v>EG_BIOMASSER2023</v>
      </c>
    </row>
    <row r="1189" spans="1:10" x14ac:dyDescent="0.25">
      <c r="A1189" t="s">
        <v>7</v>
      </c>
      <c r="B1189" t="s">
        <v>6</v>
      </c>
      <c r="C1189" t="s">
        <v>11</v>
      </c>
      <c r="D1189">
        <v>2023</v>
      </c>
      <c r="E1189">
        <v>2034</v>
      </c>
      <c r="F1189">
        <v>0.238845897</v>
      </c>
      <c r="G1189">
        <v>7713.4572399999997</v>
      </c>
      <c r="H1189">
        <v>0</v>
      </c>
      <c r="I1189">
        <v>1</v>
      </c>
      <c r="J1189" s="2" t="str">
        <f t="shared" si="18"/>
        <v>EG_BIOMASSWR2023</v>
      </c>
    </row>
    <row r="1190" spans="1:10" x14ac:dyDescent="0.25">
      <c r="A1190" t="s">
        <v>7</v>
      </c>
      <c r="B1190" t="s">
        <v>6</v>
      </c>
      <c r="C1190" t="s">
        <v>12</v>
      </c>
      <c r="D1190">
        <v>2023</v>
      </c>
      <c r="E1190">
        <v>2034</v>
      </c>
      <c r="F1190">
        <v>0.238845897</v>
      </c>
      <c r="G1190">
        <v>7713.4572399999997</v>
      </c>
      <c r="H1190">
        <v>0</v>
      </c>
      <c r="I1190">
        <v>1</v>
      </c>
      <c r="J1190" s="2" t="str">
        <f t="shared" si="18"/>
        <v>EG_BIOMASSNR2023</v>
      </c>
    </row>
    <row r="1191" spans="1:10" x14ac:dyDescent="0.25">
      <c r="A1191" t="s">
        <v>7</v>
      </c>
      <c r="B1191" t="s">
        <v>6</v>
      </c>
      <c r="C1191" t="s">
        <v>8</v>
      </c>
      <c r="D1191">
        <v>2023</v>
      </c>
      <c r="E1191">
        <v>2035</v>
      </c>
      <c r="F1191">
        <v>0.238845897</v>
      </c>
      <c r="G1191">
        <v>7713.4572399999997</v>
      </c>
      <c r="H1191">
        <v>0</v>
      </c>
      <c r="I1191">
        <v>1</v>
      </c>
      <c r="J1191" s="2" t="str">
        <f t="shared" si="18"/>
        <v>EG_BIOMASSSR2023</v>
      </c>
    </row>
    <row r="1192" spans="1:10" x14ac:dyDescent="0.25">
      <c r="A1192" t="s">
        <v>7</v>
      </c>
      <c r="B1192" t="s">
        <v>6</v>
      </c>
      <c r="C1192" t="s">
        <v>9</v>
      </c>
      <c r="D1192">
        <v>2023</v>
      </c>
      <c r="E1192">
        <v>2035</v>
      </c>
      <c r="F1192">
        <v>0.238845897</v>
      </c>
      <c r="G1192">
        <v>7713.4572399999997</v>
      </c>
      <c r="H1192">
        <v>0</v>
      </c>
      <c r="I1192">
        <v>1</v>
      </c>
      <c r="J1192" s="2" t="str">
        <f t="shared" si="18"/>
        <v>EG_BIOMASSNER2023</v>
      </c>
    </row>
    <row r="1193" spans="1:10" x14ac:dyDescent="0.25">
      <c r="A1193" t="s">
        <v>7</v>
      </c>
      <c r="B1193" t="s">
        <v>6</v>
      </c>
      <c r="C1193" t="s">
        <v>10</v>
      </c>
      <c r="D1193">
        <v>2023</v>
      </c>
      <c r="E1193">
        <v>2035</v>
      </c>
      <c r="F1193">
        <v>0.238845897</v>
      </c>
      <c r="G1193">
        <v>7713.4572399999997</v>
      </c>
      <c r="H1193">
        <v>0</v>
      </c>
      <c r="I1193">
        <v>1</v>
      </c>
      <c r="J1193" s="2" t="str">
        <f t="shared" si="18"/>
        <v>EG_BIOMASSER2023</v>
      </c>
    </row>
    <row r="1194" spans="1:10" x14ac:dyDescent="0.25">
      <c r="A1194" t="s">
        <v>7</v>
      </c>
      <c r="B1194" t="s">
        <v>6</v>
      </c>
      <c r="C1194" t="s">
        <v>11</v>
      </c>
      <c r="D1194">
        <v>2023</v>
      </c>
      <c r="E1194">
        <v>2035</v>
      </c>
      <c r="F1194">
        <v>0.238845897</v>
      </c>
      <c r="G1194">
        <v>7713.4572399999997</v>
      </c>
      <c r="H1194">
        <v>0</v>
      </c>
      <c r="I1194">
        <v>1</v>
      </c>
      <c r="J1194" s="2" t="str">
        <f t="shared" si="18"/>
        <v>EG_BIOMASSWR2023</v>
      </c>
    </row>
    <row r="1195" spans="1:10" x14ac:dyDescent="0.25">
      <c r="A1195" t="s">
        <v>7</v>
      </c>
      <c r="B1195" t="s">
        <v>6</v>
      </c>
      <c r="C1195" t="s">
        <v>12</v>
      </c>
      <c r="D1195">
        <v>2023</v>
      </c>
      <c r="E1195">
        <v>2035</v>
      </c>
      <c r="F1195">
        <v>0.238845897</v>
      </c>
      <c r="G1195">
        <v>7713.4572399999997</v>
      </c>
      <c r="H1195">
        <v>0</v>
      </c>
      <c r="I1195">
        <v>1</v>
      </c>
      <c r="J1195" s="2" t="str">
        <f t="shared" si="18"/>
        <v>EG_BIOMASSNR2023</v>
      </c>
    </row>
    <row r="1196" spans="1:10" x14ac:dyDescent="0.25">
      <c r="A1196" t="s">
        <v>7</v>
      </c>
      <c r="B1196" t="s">
        <v>6</v>
      </c>
      <c r="C1196" t="s">
        <v>8</v>
      </c>
      <c r="D1196">
        <v>2023</v>
      </c>
      <c r="E1196">
        <v>2036</v>
      </c>
      <c r="F1196">
        <v>0.238845897</v>
      </c>
      <c r="G1196">
        <v>7713.4572399999997</v>
      </c>
      <c r="H1196">
        <v>0</v>
      </c>
      <c r="I1196">
        <v>1</v>
      </c>
      <c r="J1196" s="2" t="str">
        <f t="shared" si="18"/>
        <v>EG_BIOMASSSR2023</v>
      </c>
    </row>
    <row r="1197" spans="1:10" x14ac:dyDescent="0.25">
      <c r="A1197" t="s">
        <v>7</v>
      </c>
      <c r="B1197" t="s">
        <v>6</v>
      </c>
      <c r="C1197" t="s">
        <v>9</v>
      </c>
      <c r="D1197">
        <v>2023</v>
      </c>
      <c r="E1197">
        <v>2036</v>
      </c>
      <c r="F1197">
        <v>0.238845897</v>
      </c>
      <c r="G1197">
        <v>7713.4572399999997</v>
      </c>
      <c r="H1197">
        <v>0</v>
      </c>
      <c r="I1197">
        <v>1</v>
      </c>
      <c r="J1197" s="2" t="str">
        <f t="shared" si="18"/>
        <v>EG_BIOMASSNER2023</v>
      </c>
    </row>
    <row r="1198" spans="1:10" x14ac:dyDescent="0.25">
      <c r="A1198" t="s">
        <v>7</v>
      </c>
      <c r="B1198" t="s">
        <v>6</v>
      </c>
      <c r="C1198" t="s">
        <v>10</v>
      </c>
      <c r="D1198">
        <v>2023</v>
      </c>
      <c r="E1198">
        <v>2036</v>
      </c>
      <c r="F1198">
        <v>0.238845897</v>
      </c>
      <c r="G1198">
        <v>7713.4572399999997</v>
      </c>
      <c r="H1198">
        <v>0</v>
      </c>
      <c r="I1198">
        <v>1</v>
      </c>
      <c r="J1198" s="2" t="str">
        <f t="shared" si="18"/>
        <v>EG_BIOMASSER2023</v>
      </c>
    </row>
    <row r="1199" spans="1:10" x14ac:dyDescent="0.25">
      <c r="A1199" t="s">
        <v>7</v>
      </c>
      <c r="B1199" t="s">
        <v>6</v>
      </c>
      <c r="C1199" t="s">
        <v>11</v>
      </c>
      <c r="D1199">
        <v>2023</v>
      </c>
      <c r="E1199">
        <v>2036</v>
      </c>
      <c r="F1199">
        <v>0.238845897</v>
      </c>
      <c r="G1199">
        <v>7713.4572399999997</v>
      </c>
      <c r="H1199">
        <v>0</v>
      </c>
      <c r="I1199">
        <v>1</v>
      </c>
      <c r="J1199" s="2" t="str">
        <f t="shared" si="18"/>
        <v>EG_BIOMASSWR2023</v>
      </c>
    </row>
    <row r="1200" spans="1:10" x14ac:dyDescent="0.25">
      <c r="A1200" t="s">
        <v>7</v>
      </c>
      <c r="B1200" t="s">
        <v>6</v>
      </c>
      <c r="C1200" t="s">
        <v>12</v>
      </c>
      <c r="D1200">
        <v>2023</v>
      </c>
      <c r="E1200">
        <v>2036</v>
      </c>
      <c r="F1200">
        <v>0.238845897</v>
      </c>
      <c r="G1200">
        <v>7713.4572399999997</v>
      </c>
      <c r="H1200">
        <v>0</v>
      </c>
      <c r="I1200">
        <v>1</v>
      </c>
      <c r="J1200" s="2" t="str">
        <f t="shared" si="18"/>
        <v>EG_BIOMASSNR2023</v>
      </c>
    </row>
    <row r="1201" spans="1:10" x14ac:dyDescent="0.25">
      <c r="A1201" t="s">
        <v>7</v>
      </c>
      <c r="B1201" t="s">
        <v>6</v>
      </c>
      <c r="C1201" t="s">
        <v>8</v>
      </c>
      <c r="D1201">
        <v>2023</v>
      </c>
      <c r="E1201">
        <v>2037</v>
      </c>
      <c r="F1201">
        <v>0.238845897</v>
      </c>
      <c r="G1201">
        <v>7713.4572399999997</v>
      </c>
      <c r="H1201">
        <v>0</v>
      </c>
      <c r="I1201">
        <v>1</v>
      </c>
      <c r="J1201" s="2" t="str">
        <f t="shared" si="18"/>
        <v>EG_BIOMASSSR2023</v>
      </c>
    </row>
    <row r="1202" spans="1:10" x14ac:dyDescent="0.25">
      <c r="A1202" t="s">
        <v>7</v>
      </c>
      <c r="B1202" t="s">
        <v>6</v>
      </c>
      <c r="C1202" t="s">
        <v>9</v>
      </c>
      <c r="D1202">
        <v>2023</v>
      </c>
      <c r="E1202">
        <v>2037</v>
      </c>
      <c r="F1202">
        <v>0.238845897</v>
      </c>
      <c r="G1202">
        <v>7713.4572399999997</v>
      </c>
      <c r="H1202">
        <v>0</v>
      </c>
      <c r="I1202">
        <v>1</v>
      </c>
      <c r="J1202" s="2" t="str">
        <f t="shared" si="18"/>
        <v>EG_BIOMASSNER2023</v>
      </c>
    </row>
    <row r="1203" spans="1:10" x14ac:dyDescent="0.25">
      <c r="A1203" t="s">
        <v>7</v>
      </c>
      <c r="B1203" t="s">
        <v>6</v>
      </c>
      <c r="C1203" t="s">
        <v>10</v>
      </c>
      <c r="D1203">
        <v>2023</v>
      </c>
      <c r="E1203">
        <v>2037</v>
      </c>
      <c r="F1203">
        <v>0.238845897</v>
      </c>
      <c r="G1203">
        <v>7713.4572399999997</v>
      </c>
      <c r="H1203">
        <v>0</v>
      </c>
      <c r="I1203">
        <v>1</v>
      </c>
      <c r="J1203" s="2" t="str">
        <f t="shared" si="18"/>
        <v>EG_BIOMASSER2023</v>
      </c>
    </row>
    <row r="1204" spans="1:10" x14ac:dyDescent="0.25">
      <c r="A1204" t="s">
        <v>7</v>
      </c>
      <c r="B1204" t="s">
        <v>6</v>
      </c>
      <c r="C1204" t="s">
        <v>11</v>
      </c>
      <c r="D1204">
        <v>2023</v>
      </c>
      <c r="E1204">
        <v>2037</v>
      </c>
      <c r="F1204">
        <v>0.238845897</v>
      </c>
      <c r="G1204">
        <v>7713.4572399999997</v>
      </c>
      <c r="H1204">
        <v>0</v>
      </c>
      <c r="I1204">
        <v>1</v>
      </c>
      <c r="J1204" s="2" t="str">
        <f t="shared" si="18"/>
        <v>EG_BIOMASSWR2023</v>
      </c>
    </row>
    <row r="1205" spans="1:10" x14ac:dyDescent="0.25">
      <c r="A1205" t="s">
        <v>7</v>
      </c>
      <c r="B1205" t="s">
        <v>6</v>
      </c>
      <c r="C1205" t="s">
        <v>12</v>
      </c>
      <c r="D1205">
        <v>2023</v>
      </c>
      <c r="E1205">
        <v>2037</v>
      </c>
      <c r="F1205">
        <v>0.238845897</v>
      </c>
      <c r="G1205">
        <v>7713.4572399999997</v>
      </c>
      <c r="H1205">
        <v>0</v>
      </c>
      <c r="I1205">
        <v>1</v>
      </c>
      <c r="J1205" s="2" t="str">
        <f t="shared" si="18"/>
        <v>EG_BIOMASSNR2023</v>
      </c>
    </row>
    <row r="1206" spans="1:10" x14ac:dyDescent="0.25">
      <c r="A1206" t="s">
        <v>7</v>
      </c>
      <c r="B1206" t="s">
        <v>6</v>
      </c>
      <c r="C1206" t="s">
        <v>8</v>
      </c>
      <c r="D1206">
        <v>2023</v>
      </c>
      <c r="E1206">
        <v>2038</v>
      </c>
      <c r="F1206">
        <v>0.238845897</v>
      </c>
      <c r="G1206">
        <v>7713.4572399999997</v>
      </c>
      <c r="H1206">
        <v>0</v>
      </c>
      <c r="I1206">
        <v>1</v>
      </c>
      <c r="J1206" s="2" t="str">
        <f t="shared" si="18"/>
        <v>EG_BIOMASSSR2023</v>
      </c>
    </row>
    <row r="1207" spans="1:10" x14ac:dyDescent="0.25">
      <c r="A1207" t="s">
        <v>7</v>
      </c>
      <c r="B1207" t="s">
        <v>6</v>
      </c>
      <c r="C1207" t="s">
        <v>9</v>
      </c>
      <c r="D1207">
        <v>2023</v>
      </c>
      <c r="E1207">
        <v>2038</v>
      </c>
      <c r="F1207">
        <v>0.238845897</v>
      </c>
      <c r="G1207">
        <v>7713.4572399999997</v>
      </c>
      <c r="H1207">
        <v>0</v>
      </c>
      <c r="I1207">
        <v>1</v>
      </c>
      <c r="J1207" s="2" t="str">
        <f t="shared" si="18"/>
        <v>EG_BIOMASSNER2023</v>
      </c>
    </row>
    <row r="1208" spans="1:10" x14ac:dyDescent="0.25">
      <c r="A1208" t="s">
        <v>7</v>
      </c>
      <c r="B1208" t="s">
        <v>6</v>
      </c>
      <c r="C1208" t="s">
        <v>10</v>
      </c>
      <c r="D1208">
        <v>2023</v>
      </c>
      <c r="E1208">
        <v>2038</v>
      </c>
      <c r="F1208">
        <v>0.238845897</v>
      </c>
      <c r="G1208">
        <v>7713.4572399999997</v>
      </c>
      <c r="H1208">
        <v>0</v>
      </c>
      <c r="I1208">
        <v>1</v>
      </c>
      <c r="J1208" s="2" t="str">
        <f t="shared" si="18"/>
        <v>EG_BIOMASSER2023</v>
      </c>
    </row>
    <row r="1209" spans="1:10" x14ac:dyDescent="0.25">
      <c r="A1209" t="s">
        <v>7</v>
      </c>
      <c r="B1209" t="s">
        <v>6</v>
      </c>
      <c r="C1209" t="s">
        <v>11</v>
      </c>
      <c r="D1209">
        <v>2023</v>
      </c>
      <c r="E1209">
        <v>2038</v>
      </c>
      <c r="F1209">
        <v>0.238845897</v>
      </c>
      <c r="G1209">
        <v>7713.4572399999997</v>
      </c>
      <c r="H1209">
        <v>0</v>
      </c>
      <c r="I1209">
        <v>1</v>
      </c>
      <c r="J1209" s="2" t="str">
        <f t="shared" si="18"/>
        <v>EG_BIOMASSWR2023</v>
      </c>
    </row>
    <row r="1210" spans="1:10" x14ac:dyDescent="0.25">
      <c r="A1210" t="s">
        <v>7</v>
      </c>
      <c r="B1210" t="s">
        <v>6</v>
      </c>
      <c r="C1210" t="s">
        <v>12</v>
      </c>
      <c r="D1210">
        <v>2023</v>
      </c>
      <c r="E1210">
        <v>2038</v>
      </c>
      <c r="F1210">
        <v>0.238845897</v>
      </c>
      <c r="G1210">
        <v>7713.4572399999997</v>
      </c>
      <c r="H1210">
        <v>0</v>
      </c>
      <c r="I1210">
        <v>1</v>
      </c>
      <c r="J1210" s="2" t="str">
        <f t="shared" si="18"/>
        <v>EG_BIOMASSNR2023</v>
      </c>
    </row>
    <row r="1211" spans="1:10" x14ac:dyDescent="0.25">
      <c r="A1211" t="s">
        <v>7</v>
      </c>
      <c r="B1211" t="s">
        <v>6</v>
      </c>
      <c r="C1211" t="s">
        <v>8</v>
      </c>
      <c r="D1211">
        <v>2023</v>
      </c>
      <c r="E1211">
        <v>2039</v>
      </c>
      <c r="F1211">
        <v>0.238845897</v>
      </c>
      <c r="G1211">
        <v>7713.4572399999997</v>
      </c>
      <c r="H1211">
        <v>0</v>
      </c>
      <c r="I1211">
        <v>1</v>
      </c>
      <c r="J1211" s="2" t="str">
        <f t="shared" si="18"/>
        <v>EG_BIOMASSSR2023</v>
      </c>
    </row>
    <row r="1212" spans="1:10" x14ac:dyDescent="0.25">
      <c r="A1212" t="s">
        <v>7</v>
      </c>
      <c r="B1212" t="s">
        <v>6</v>
      </c>
      <c r="C1212" t="s">
        <v>9</v>
      </c>
      <c r="D1212">
        <v>2023</v>
      </c>
      <c r="E1212">
        <v>2039</v>
      </c>
      <c r="F1212">
        <v>0.238845897</v>
      </c>
      <c r="G1212">
        <v>7713.4572399999997</v>
      </c>
      <c r="H1212">
        <v>0</v>
      </c>
      <c r="I1212">
        <v>1</v>
      </c>
      <c r="J1212" s="2" t="str">
        <f t="shared" si="18"/>
        <v>EG_BIOMASSNER2023</v>
      </c>
    </row>
    <row r="1213" spans="1:10" x14ac:dyDescent="0.25">
      <c r="A1213" t="s">
        <v>7</v>
      </c>
      <c r="B1213" t="s">
        <v>6</v>
      </c>
      <c r="C1213" t="s">
        <v>10</v>
      </c>
      <c r="D1213">
        <v>2023</v>
      </c>
      <c r="E1213">
        <v>2039</v>
      </c>
      <c r="F1213">
        <v>0.238845897</v>
      </c>
      <c r="G1213">
        <v>7713.4572399999997</v>
      </c>
      <c r="H1213">
        <v>0</v>
      </c>
      <c r="I1213">
        <v>1</v>
      </c>
      <c r="J1213" s="2" t="str">
        <f t="shared" si="18"/>
        <v>EG_BIOMASSER2023</v>
      </c>
    </row>
    <row r="1214" spans="1:10" x14ac:dyDescent="0.25">
      <c r="A1214" t="s">
        <v>7</v>
      </c>
      <c r="B1214" t="s">
        <v>6</v>
      </c>
      <c r="C1214" t="s">
        <v>11</v>
      </c>
      <c r="D1214">
        <v>2023</v>
      </c>
      <c r="E1214">
        <v>2039</v>
      </c>
      <c r="F1214">
        <v>0.238845897</v>
      </c>
      <c r="G1214">
        <v>7713.4572399999997</v>
      </c>
      <c r="H1214">
        <v>0</v>
      </c>
      <c r="I1214">
        <v>1</v>
      </c>
      <c r="J1214" s="2" t="str">
        <f t="shared" si="18"/>
        <v>EG_BIOMASSWR2023</v>
      </c>
    </row>
    <row r="1215" spans="1:10" x14ac:dyDescent="0.25">
      <c r="A1215" t="s">
        <v>7</v>
      </c>
      <c r="B1215" t="s">
        <v>6</v>
      </c>
      <c r="C1215" t="s">
        <v>12</v>
      </c>
      <c r="D1215">
        <v>2023</v>
      </c>
      <c r="E1215">
        <v>2039</v>
      </c>
      <c r="F1215">
        <v>0.238845897</v>
      </c>
      <c r="G1215">
        <v>7713.4572399999997</v>
      </c>
      <c r="H1215">
        <v>0</v>
      </c>
      <c r="I1215">
        <v>1</v>
      </c>
      <c r="J1215" s="2" t="str">
        <f t="shared" si="18"/>
        <v>EG_BIOMASSNR2023</v>
      </c>
    </row>
    <row r="1216" spans="1:10" x14ac:dyDescent="0.25">
      <c r="A1216" t="s">
        <v>7</v>
      </c>
      <c r="B1216" t="s">
        <v>6</v>
      </c>
      <c r="C1216" t="s">
        <v>8</v>
      </c>
      <c r="D1216">
        <v>2023</v>
      </c>
      <c r="E1216">
        <v>2040</v>
      </c>
      <c r="F1216">
        <v>0.238845897</v>
      </c>
      <c r="G1216">
        <v>7713.4572399999997</v>
      </c>
      <c r="H1216">
        <v>0</v>
      </c>
      <c r="I1216">
        <v>1</v>
      </c>
      <c r="J1216" s="2" t="str">
        <f t="shared" si="18"/>
        <v>EG_BIOMASSSR2023</v>
      </c>
    </row>
    <row r="1217" spans="1:10" x14ac:dyDescent="0.25">
      <c r="A1217" t="s">
        <v>7</v>
      </c>
      <c r="B1217" t="s">
        <v>6</v>
      </c>
      <c r="C1217" t="s">
        <v>9</v>
      </c>
      <c r="D1217">
        <v>2023</v>
      </c>
      <c r="E1217">
        <v>2040</v>
      </c>
      <c r="F1217">
        <v>0.238845897</v>
      </c>
      <c r="G1217">
        <v>7713.4572399999997</v>
      </c>
      <c r="H1217">
        <v>0</v>
      </c>
      <c r="I1217">
        <v>1</v>
      </c>
      <c r="J1217" s="2" t="str">
        <f t="shared" si="18"/>
        <v>EG_BIOMASSNER2023</v>
      </c>
    </row>
    <row r="1218" spans="1:10" x14ac:dyDescent="0.25">
      <c r="A1218" t="s">
        <v>7</v>
      </c>
      <c r="B1218" t="s">
        <v>6</v>
      </c>
      <c r="C1218" t="s">
        <v>10</v>
      </c>
      <c r="D1218">
        <v>2023</v>
      </c>
      <c r="E1218">
        <v>2040</v>
      </c>
      <c r="F1218">
        <v>0.238845897</v>
      </c>
      <c r="G1218">
        <v>7713.4572399999997</v>
      </c>
      <c r="H1218">
        <v>0</v>
      </c>
      <c r="I1218">
        <v>1</v>
      </c>
      <c r="J1218" s="2" t="str">
        <f t="shared" si="18"/>
        <v>EG_BIOMASSER2023</v>
      </c>
    </row>
    <row r="1219" spans="1:10" x14ac:dyDescent="0.25">
      <c r="A1219" t="s">
        <v>7</v>
      </c>
      <c r="B1219" t="s">
        <v>6</v>
      </c>
      <c r="C1219" t="s">
        <v>11</v>
      </c>
      <c r="D1219">
        <v>2023</v>
      </c>
      <c r="E1219">
        <v>2040</v>
      </c>
      <c r="F1219">
        <v>0.238845897</v>
      </c>
      <c r="G1219">
        <v>7713.4572399999997</v>
      </c>
      <c r="H1219">
        <v>0</v>
      </c>
      <c r="I1219">
        <v>1</v>
      </c>
      <c r="J1219" s="2" t="str">
        <f t="shared" ref="J1219:J1282" si="19">_xlfn.CONCAT(A1219,C1219,D1219)</f>
        <v>EG_BIOMASSWR2023</v>
      </c>
    </row>
    <row r="1220" spans="1:10" x14ac:dyDescent="0.25">
      <c r="A1220" t="s">
        <v>7</v>
      </c>
      <c r="B1220" t="s">
        <v>6</v>
      </c>
      <c r="C1220" t="s">
        <v>12</v>
      </c>
      <c r="D1220">
        <v>2023</v>
      </c>
      <c r="E1220">
        <v>2040</v>
      </c>
      <c r="F1220">
        <v>0.238845897</v>
      </c>
      <c r="G1220">
        <v>7713.4572399999997</v>
      </c>
      <c r="H1220">
        <v>0</v>
      </c>
      <c r="I1220">
        <v>1</v>
      </c>
      <c r="J1220" s="2" t="str">
        <f t="shared" si="19"/>
        <v>EG_BIOMASSNR2023</v>
      </c>
    </row>
    <row r="1221" spans="1:10" x14ac:dyDescent="0.25">
      <c r="A1221" t="s">
        <v>7</v>
      </c>
      <c r="B1221" t="s">
        <v>6</v>
      </c>
      <c r="C1221" t="s">
        <v>8</v>
      </c>
      <c r="D1221">
        <v>2023</v>
      </c>
      <c r="E1221">
        <v>2041</v>
      </c>
      <c r="F1221">
        <v>0.238845897</v>
      </c>
      <c r="G1221">
        <v>7713.4572399999997</v>
      </c>
      <c r="H1221">
        <v>0</v>
      </c>
      <c r="I1221">
        <v>1</v>
      </c>
      <c r="J1221" s="2" t="str">
        <f t="shared" si="19"/>
        <v>EG_BIOMASSSR2023</v>
      </c>
    </row>
    <row r="1222" spans="1:10" x14ac:dyDescent="0.25">
      <c r="A1222" t="s">
        <v>7</v>
      </c>
      <c r="B1222" t="s">
        <v>6</v>
      </c>
      <c r="C1222" t="s">
        <v>9</v>
      </c>
      <c r="D1222">
        <v>2023</v>
      </c>
      <c r="E1222">
        <v>2041</v>
      </c>
      <c r="F1222">
        <v>0.238845897</v>
      </c>
      <c r="G1222">
        <v>7713.4572399999997</v>
      </c>
      <c r="H1222">
        <v>0</v>
      </c>
      <c r="I1222">
        <v>1</v>
      </c>
      <c r="J1222" s="2" t="str">
        <f t="shared" si="19"/>
        <v>EG_BIOMASSNER2023</v>
      </c>
    </row>
    <row r="1223" spans="1:10" x14ac:dyDescent="0.25">
      <c r="A1223" t="s">
        <v>7</v>
      </c>
      <c r="B1223" t="s">
        <v>6</v>
      </c>
      <c r="C1223" t="s">
        <v>10</v>
      </c>
      <c r="D1223">
        <v>2023</v>
      </c>
      <c r="E1223">
        <v>2041</v>
      </c>
      <c r="F1223">
        <v>0.238845897</v>
      </c>
      <c r="G1223">
        <v>7713.4572399999997</v>
      </c>
      <c r="H1223">
        <v>0</v>
      </c>
      <c r="I1223">
        <v>1</v>
      </c>
      <c r="J1223" s="2" t="str">
        <f t="shared" si="19"/>
        <v>EG_BIOMASSER2023</v>
      </c>
    </row>
    <row r="1224" spans="1:10" x14ac:dyDescent="0.25">
      <c r="A1224" t="s">
        <v>7</v>
      </c>
      <c r="B1224" t="s">
        <v>6</v>
      </c>
      <c r="C1224" t="s">
        <v>11</v>
      </c>
      <c r="D1224">
        <v>2023</v>
      </c>
      <c r="E1224">
        <v>2041</v>
      </c>
      <c r="F1224">
        <v>0.238845897</v>
      </c>
      <c r="G1224">
        <v>7713.4572399999997</v>
      </c>
      <c r="H1224">
        <v>0</v>
      </c>
      <c r="I1224">
        <v>1</v>
      </c>
      <c r="J1224" s="2" t="str">
        <f t="shared" si="19"/>
        <v>EG_BIOMASSWR2023</v>
      </c>
    </row>
    <row r="1225" spans="1:10" x14ac:dyDescent="0.25">
      <c r="A1225" t="s">
        <v>7</v>
      </c>
      <c r="B1225" t="s">
        <v>6</v>
      </c>
      <c r="C1225" t="s">
        <v>12</v>
      </c>
      <c r="D1225">
        <v>2023</v>
      </c>
      <c r="E1225">
        <v>2041</v>
      </c>
      <c r="F1225">
        <v>0.238845897</v>
      </c>
      <c r="G1225">
        <v>7713.4572399999997</v>
      </c>
      <c r="H1225">
        <v>0</v>
      </c>
      <c r="I1225">
        <v>1</v>
      </c>
      <c r="J1225" s="2" t="str">
        <f t="shared" si="19"/>
        <v>EG_BIOMASSNR2023</v>
      </c>
    </row>
    <row r="1226" spans="1:10" x14ac:dyDescent="0.25">
      <c r="A1226" t="s">
        <v>13</v>
      </c>
      <c r="B1226" t="s">
        <v>6</v>
      </c>
      <c r="C1226" t="s">
        <v>8</v>
      </c>
      <c r="D1226">
        <v>2023</v>
      </c>
      <c r="E1226">
        <v>2024</v>
      </c>
      <c r="F1226">
        <v>0.36640219899999998</v>
      </c>
      <c r="G1226">
        <v>5822.4446010000001</v>
      </c>
      <c r="H1226">
        <v>133.5230182</v>
      </c>
      <c r="I1226">
        <v>0.85</v>
      </c>
      <c r="J1226" s="2" t="str">
        <f t="shared" si="19"/>
        <v>EG_COALSR2023</v>
      </c>
    </row>
    <row r="1227" spans="1:10" x14ac:dyDescent="0.25">
      <c r="A1227" t="s">
        <v>13</v>
      </c>
      <c r="B1227" t="s">
        <v>6</v>
      </c>
      <c r="C1227" t="s">
        <v>9</v>
      </c>
      <c r="D1227">
        <v>2023</v>
      </c>
      <c r="E1227">
        <v>2024</v>
      </c>
      <c r="F1227">
        <v>0.36640219899999998</v>
      </c>
      <c r="G1227">
        <v>26148.846379999999</v>
      </c>
      <c r="H1227">
        <v>133.5230182</v>
      </c>
      <c r="I1227">
        <v>0.85</v>
      </c>
      <c r="J1227" s="2" t="str">
        <f t="shared" si="19"/>
        <v>EG_COALNER2023</v>
      </c>
    </row>
    <row r="1228" spans="1:10" x14ac:dyDescent="0.25">
      <c r="A1228" t="s">
        <v>13</v>
      </c>
      <c r="B1228" t="s">
        <v>6</v>
      </c>
      <c r="C1228" t="s">
        <v>10</v>
      </c>
      <c r="D1228">
        <v>2023</v>
      </c>
      <c r="E1228">
        <v>2024</v>
      </c>
      <c r="F1228">
        <v>0.36640219899999998</v>
      </c>
      <c r="G1228">
        <v>6514.9057169999996</v>
      </c>
      <c r="H1228">
        <v>133.5230182</v>
      </c>
      <c r="I1228">
        <v>0.85</v>
      </c>
      <c r="J1228" s="2" t="str">
        <f t="shared" si="19"/>
        <v>EG_COALER2023</v>
      </c>
    </row>
    <row r="1229" spans="1:10" x14ac:dyDescent="0.25">
      <c r="A1229" t="s">
        <v>13</v>
      </c>
      <c r="B1229" t="s">
        <v>6</v>
      </c>
      <c r="C1229" t="s">
        <v>8</v>
      </c>
      <c r="D1229">
        <v>2023</v>
      </c>
      <c r="E1229">
        <v>2025</v>
      </c>
      <c r="F1229">
        <v>0.36640219899999998</v>
      </c>
      <c r="G1229">
        <v>5822.4446010000001</v>
      </c>
      <c r="H1229">
        <v>133.5230182</v>
      </c>
      <c r="I1229">
        <v>0.85</v>
      </c>
      <c r="J1229" s="2" t="str">
        <f t="shared" si="19"/>
        <v>EG_COALSR2023</v>
      </c>
    </row>
    <row r="1230" spans="1:10" x14ac:dyDescent="0.25">
      <c r="A1230" t="s">
        <v>13</v>
      </c>
      <c r="B1230" t="s">
        <v>6</v>
      </c>
      <c r="C1230" t="s">
        <v>9</v>
      </c>
      <c r="D1230">
        <v>2023</v>
      </c>
      <c r="E1230">
        <v>2025</v>
      </c>
      <c r="F1230">
        <v>0.36640219899999998</v>
      </c>
      <c r="G1230">
        <v>26148.846379999999</v>
      </c>
      <c r="H1230">
        <v>133.5230182</v>
      </c>
      <c r="I1230">
        <v>0.85</v>
      </c>
      <c r="J1230" s="2" t="str">
        <f t="shared" si="19"/>
        <v>EG_COALNER2023</v>
      </c>
    </row>
    <row r="1231" spans="1:10" x14ac:dyDescent="0.25">
      <c r="A1231" t="s">
        <v>13</v>
      </c>
      <c r="B1231" t="s">
        <v>6</v>
      </c>
      <c r="C1231" t="s">
        <v>8</v>
      </c>
      <c r="D1231">
        <v>2023</v>
      </c>
      <c r="E1231">
        <v>2026</v>
      </c>
      <c r="F1231">
        <v>0.36640219899999998</v>
      </c>
      <c r="G1231">
        <v>5822.4446010000001</v>
      </c>
      <c r="H1231">
        <v>133.5230182</v>
      </c>
      <c r="I1231">
        <v>0.85</v>
      </c>
      <c r="J1231" s="2" t="str">
        <f t="shared" si="19"/>
        <v>EG_COALSR2023</v>
      </c>
    </row>
    <row r="1232" spans="1:10" x14ac:dyDescent="0.25">
      <c r="A1232" t="s">
        <v>13</v>
      </c>
      <c r="B1232" t="s">
        <v>6</v>
      </c>
      <c r="C1232" t="s">
        <v>9</v>
      </c>
      <c r="D1232">
        <v>2023</v>
      </c>
      <c r="E1232">
        <v>2026</v>
      </c>
      <c r="F1232">
        <v>0.36640219899999998</v>
      </c>
      <c r="G1232">
        <v>26148.846379999999</v>
      </c>
      <c r="H1232">
        <v>133.5230182</v>
      </c>
      <c r="I1232">
        <v>0.85</v>
      </c>
      <c r="J1232" s="2" t="str">
        <f t="shared" si="19"/>
        <v>EG_COALNER2023</v>
      </c>
    </row>
    <row r="1233" spans="1:10" x14ac:dyDescent="0.25">
      <c r="A1233" t="s">
        <v>13</v>
      </c>
      <c r="B1233" t="s">
        <v>6</v>
      </c>
      <c r="C1233" t="s">
        <v>8</v>
      </c>
      <c r="D1233">
        <v>2023</v>
      </c>
      <c r="E1233">
        <v>2027</v>
      </c>
      <c r="F1233">
        <v>0.36640219899999998</v>
      </c>
      <c r="G1233">
        <v>5822.4446010000001</v>
      </c>
      <c r="H1233">
        <v>133.5230182</v>
      </c>
      <c r="I1233">
        <v>0.85</v>
      </c>
      <c r="J1233" s="2" t="str">
        <f t="shared" si="19"/>
        <v>EG_COALSR2023</v>
      </c>
    </row>
    <row r="1234" spans="1:10" x14ac:dyDescent="0.25">
      <c r="A1234" t="s">
        <v>13</v>
      </c>
      <c r="B1234" t="s">
        <v>6</v>
      </c>
      <c r="C1234" t="s">
        <v>9</v>
      </c>
      <c r="D1234">
        <v>2023</v>
      </c>
      <c r="E1234">
        <v>2027</v>
      </c>
      <c r="F1234">
        <v>0.36640219899999998</v>
      </c>
      <c r="G1234">
        <v>26148.846379999999</v>
      </c>
      <c r="H1234">
        <v>133.5230182</v>
      </c>
      <c r="I1234">
        <v>0.85</v>
      </c>
      <c r="J1234" s="2" t="str">
        <f t="shared" si="19"/>
        <v>EG_COALNER2023</v>
      </c>
    </row>
    <row r="1235" spans="1:10" x14ac:dyDescent="0.25">
      <c r="A1235" t="s">
        <v>13</v>
      </c>
      <c r="B1235" t="s">
        <v>6</v>
      </c>
      <c r="C1235" t="s">
        <v>8</v>
      </c>
      <c r="D1235">
        <v>2023</v>
      </c>
      <c r="E1235">
        <v>2028</v>
      </c>
      <c r="F1235">
        <v>0.36640219899999998</v>
      </c>
      <c r="G1235">
        <v>5822.4446010000001</v>
      </c>
      <c r="H1235">
        <v>133.5230182</v>
      </c>
      <c r="I1235">
        <v>0.85</v>
      </c>
      <c r="J1235" s="2" t="str">
        <f t="shared" si="19"/>
        <v>EG_COALSR2023</v>
      </c>
    </row>
    <row r="1236" spans="1:10" x14ac:dyDescent="0.25">
      <c r="A1236" t="s">
        <v>13</v>
      </c>
      <c r="B1236" t="s">
        <v>6</v>
      </c>
      <c r="C1236" t="s">
        <v>9</v>
      </c>
      <c r="D1236">
        <v>2023</v>
      </c>
      <c r="E1236">
        <v>2028</v>
      </c>
      <c r="F1236">
        <v>0.36640219899999998</v>
      </c>
      <c r="G1236">
        <v>26148.846379999999</v>
      </c>
      <c r="H1236">
        <v>133.5230182</v>
      </c>
      <c r="I1236">
        <v>0.85</v>
      </c>
      <c r="J1236" s="2" t="str">
        <f t="shared" si="19"/>
        <v>EG_COALNER2023</v>
      </c>
    </row>
    <row r="1237" spans="1:10" x14ac:dyDescent="0.25">
      <c r="A1237" t="s">
        <v>13</v>
      </c>
      <c r="B1237" t="s">
        <v>6</v>
      </c>
      <c r="C1237" t="s">
        <v>8</v>
      </c>
      <c r="D1237">
        <v>2023</v>
      </c>
      <c r="E1237">
        <v>2029</v>
      </c>
      <c r="F1237">
        <v>0.36640219899999998</v>
      </c>
      <c r="G1237">
        <v>5822.4446010000001</v>
      </c>
      <c r="H1237">
        <v>133.5230182</v>
      </c>
      <c r="I1237">
        <v>0.85</v>
      </c>
      <c r="J1237" s="2" t="str">
        <f t="shared" si="19"/>
        <v>EG_COALSR2023</v>
      </c>
    </row>
    <row r="1238" spans="1:10" x14ac:dyDescent="0.25">
      <c r="A1238" t="s">
        <v>13</v>
      </c>
      <c r="B1238" t="s">
        <v>6</v>
      </c>
      <c r="C1238" t="s">
        <v>9</v>
      </c>
      <c r="D1238">
        <v>2023</v>
      </c>
      <c r="E1238">
        <v>2029</v>
      </c>
      <c r="F1238">
        <v>0.36640219899999998</v>
      </c>
      <c r="G1238">
        <v>26148.846379999999</v>
      </c>
      <c r="H1238">
        <v>133.5230182</v>
      </c>
      <c r="I1238">
        <v>0.85</v>
      </c>
      <c r="J1238" s="2" t="str">
        <f t="shared" si="19"/>
        <v>EG_COALNER2023</v>
      </c>
    </row>
    <row r="1239" spans="1:10" x14ac:dyDescent="0.25">
      <c r="A1239" t="s">
        <v>13</v>
      </c>
      <c r="B1239" t="s">
        <v>6</v>
      </c>
      <c r="C1239" t="s">
        <v>8</v>
      </c>
      <c r="D1239">
        <v>2023</v>
      </c>
      <c r="E1239">
        <v>2030</v>
      </c>
      <c r="F1239">
        <v>0.36640219899999998</v>
      </c>
      <c r="G1239">
        <v>5822.4446010000001</v>
      </c>
      <c r="H1239">
        <v>133.5230182</v>
      </c>
      <c r="I1239">
        <v>0.85</v>
      </c>
      <c r="J1239" s="2" t="str">
        <f t="shared" si="19"/>
        <v>EG_COALSR2023</v>
      </c>
    </row>
    <row r="1240" spans="1:10" x14ac:dyDescent="0.25">
      <c r="A1240" t="s">
        <v>13</v>
      </c>
      <c r="B1240" t="s">
        <v>6</v>
      </c>
      <c r="C1240" t="s">
        <v>9</v>
      </c>
      <c r="D1240">
        <v>2023</v>
      </c>
      <c r="E1240">
        <v>2030</v>
      </c>
      <c r="F1240">
        <v>0.36640219899999998</v>
      </c>
      <c r="G1240">
        <v>26148.846379999999</v>
      </c>
      <c r="H1240">
        <v>133.5230182</v>
      </c>
      <c r="I1240">
        <v>0.85</v>
      </c>
      <c r="J1240" s="2" t="str">
        <f t="shared" si="19"/>
        <v>EG_COALNER2023</v>
      </c>
    </row>
    <row r="1241" spans="1:10" x14ac:dyDescent="0.25">
      <c r="A1241" t="s">
        <v>13</v>
      </c>
      <c r="B1241" t="s">
        <v>6</v>
      </c>
      <c r="C1241" t="s">
        <v>8</v>
      </c>
      <c r="D1241">
        <v>2023</v>
      </c>
      <c r="E1241">
        <v>2031</v>
      </c>
      <c r="F1241">
        <v>0.36640219899999998</v>
      </c>
      <c r="G1241">
        <v>5822.4446010000001</v>
      </c>
      <c r="H1241">
        <v>133.5230182</v>
      </c>
      <c r="I1241">
        <v>0.85</v>
      </c>
      <c r="J1241" s="2" t="str">
        <f t="shared" si="19"/>
        <v>EG_COALSR2023</v>
      </c>
    </row>
    <row r="1242" spans="1:10" x14ac:dyDescent="0.25">
      <c r="A1242" t="s">
        <v>13</v>
      </c>
      <c r="B1242" t="s">
        <v>6</v>
      </c>
      <c r="C1242" t="s">
        <v>9</v>
      </c>
      <c r="D1242">
        <v>2023</v>
      </c>
      <c r="E1242">
        <v>2031</v>
      </c>
      <c r="F1242">
        <v>0.36640219899999998</v>
      </c>
      <c r="G1242">
        <v>26148.846379999999</v>
      </c>
      <c r="H1242">
        <v>133.5230182</v>
      </c>
      <c r="I1242">
        <v>0.85</v>
      </c>
      <c r="J1242" s="2" t="str">
        <f t="shared" si="19"/>
        <v>EG_COALNER2023</v>
      </c>
    </row>
    <row r="1243" spans="1:10" x14ac:dyDescent="0.25">
      <c r="A1243" t="s">
        <v>13</v>
      </c>
      <c r="B1243" t="s">
        <v>6</v>
      </c>
      <c r="C1243" t="s">
        <v>8</v>
      </c>
      <c r="D1243">
        <v>2023</v>
      </c>
      <c r="E1243">
        <v>2032</v>
      </c>
      <c r="F1243">
        <v>0.36640219899999998</v>
      </c>
      <c r="G1243">
        <v>5822.4446010000001</v>
      </c>
      <c r="H1243">
        <v>133.5230182</v>
      </c>
      <c r="I1243">
        <v>0.85</v>
      </c>
      <c r="J1243" s="2" t="str">
        <f t="shared" si="19"/>
        <v>EG_COALSR2023</v>
      </c>
    </row>
    <row r="1244" spans="1:10" x14ac:dyDescent="0.25">
      <c r="A1244" t="s">
        <v>13</v>
      </c>
      <c r="B1244" t="s">
        <v>6</v>
      </c>
      <c r="C1244" t="s">
        <v>9</v>
      </c>
      <c r="D1244">
        <v>2023</v>
      </c>
      <c r="E1244">
        <v>2032</v>
      </c>
      <c r="F1244">
        <v>0.36640219899999998</v>
      </c>
      <c r="G1244">
        <v>26148.846379999999</v>
      </c>
      <c r="H1244">
        <v>133.5230182</v>
      </c>
      <c r="I1244">
        <v>0.85</v>
      </c>
      <c r="J1244" s="2" t="str">
        <f t="shared" si="19"/>
        <v>EG_COALNER2023</v>
      </c>
    </row>
    <row r="1245" spans="1:10" x14ac:dyDescent="0.25">
      <c r="A1245" t="s">
        <v>13</v>
      </c>
      <c r="B1245" t="s">
        <v>6</v>
      </c>
      <c r="C1245" t="s">
        <v>8</v>
      </c>
      <c r="D1245">
        <v>2023</v>
      </c>
      <c r="E1245">
        <v>2033</v>
      </c>
      <c r="F1245">
        <v>0.36640219899999998</v>
      </c>
      <c r="G1245">
        <v>5822.4446010000001</v>
      </c>
      <c r="H1245">
        <v>133.5230182</v>
      </c>
      <c r="I1245">
        <v>0.85</v>
      </c>
      <c r="J1245" s="2" t="str">
        <f t="shared" si="19"/>
        <v>EG_COALSR2023</v>
      </c>
    </row>
    <row r="1246" spans="1:10" x14ac:dyDescent="0.25">
      <c r="A1246" t="s">
        <v>13</v>
      </c>
      <c r="B1246" t="s">
        <v>6</v>
      </c>
      <c r="C1246" t="s">
        <v>9</v>
      </c>
      <c r="D1246">
        <v>2023</v>
      </c>
      <c r="E1246">
        <v>2033</v>
      </c>
      <c r="F1246">
        <v>0.36640219899999998</v>
      </c>
      <c r="G1246">
        <v>26148.846379999999</v>
      </c>
      <c r="H1246">
        <v>133.5230182</v>
      </c>
      <c r="I1246">
        <v>0.85</v>
      </c>
      <c r="J1246" s="2" t="str">
        <f t="shared" si="19"/>
        <v>EG_COALNER2023</v>
      </c>
    </row>
    <row r="1247" spans="1:10" x14ac:dyDescent="0.25">
      <c r="A1247" t="s">
        <v>13</v>
      </c>
      <c r="B1247" t="s">
        <v>6</v>
      </c>
      <c r="C1247" t="s">
        <v>8</v>
      </c>
      <c r="D1247">
        <v>2023</v>
      </c>
      <c r="E1247">
        <v>2034</v>
      </c>
      <c r="F1247">
        <v>0.36640219899999998</v>
      </c>
      <c r="G1247">
        <v>5822.4446010000001</v>
      </c>
      <c r="H1247">
        <v>133.5230182</v>
      </c>
      <c r="I1247">
        <v>0.85</v>
      </c>
      <c r="J1247" s="2" t="str">
        <f t="shared" si="19"/>
        <v>EG_COALSR2023</v>
      </c>
    </row>
    <row r="1248" spans="1:10" x14ac:dyDescent="0.25">
      <c r="A1248" t="s">
        <v>13</v>
      </c>
      <c r="B1248" t="s">
        <v>6</v>
      </c>
      <c r="C1248" t="s">
        <v>9</v>
      </c>
      <c r="D1248">
        <v>2023</v>
      </c>
      <c r="E1248">
        <v>2034</v>
      </c>
      <c r="F1248">
        <v>0.36640219899999998</v>
      </c>
      <c r="G1248">
        <v>26148.846379999999</v>
      </c>
      <c r="H1248">
        <v>133.5230182</v>
      </c>
      <c r="I1248">
        <v>0.85</v>
      </c>
      <c r="J1248" s="2" t="str">
        <f t="shared" si="19"/>
        <v>EG_COALNER2023</v>
      </c>
    </row>
    <row r="1249" spans="1:10" x14ac:dyDescent="0.25">
      <c r="A1249" t="s">
        <v>13</v>
      </c>
      <c r="B1249" t="s">
        <v>6</v>
      </c>
      <c r="C1249" t="s">
        <v>8</v>
      </c>
      <c r="D1249">
        <v>2023</v>
      </c>
      <c r="E1249">
        <v>2035</v>
      </c>
      <c r="F1249">
        <v>0.36640219899999998</v>
      </c>
      <c r="G1249">
        <v>5822.4446010000001</v>
      </c>
      <c r="H1249">
        <v>133.5230182</v>
      </c>
      <c r="I1249">
        <v>0.85</v>
      </c>
      <c r="J1249" s="2" t="str">
        <f t="shared" si="19"/>
        <v>EG_COALSR2023</v>
      </c>
    </row>
    <row r="1250" spans="1:10" x14ac:dyDescent="0.25">
      <c r="A1250" t="s">
        <v>13</v>
      </c>
      <c r="B1250" t="s">
        <v>6</v>
      </c>
      <c r="C1250" t="s">
        <v>9</v>
      </c>
      <c r="D1250">
        <v>2023</v>
      </c>
      <c r="E1250">
        <v>2035</v>
      </c>
      <c r="F1250">
        <v>0.36640219899999998</v>
      </c>
      <c r="G1250">
        <v>26148.846379999999</v>
      </c>
      <c r="H1250">
        <v>133.5230182</v>
      </c>
      <c r="I1250">
        <v>0.85</v>
      </c>
      <c r="J1250" s="2" t="str">
        <f t="shared" si="19"/>
        <v>EG_COALNER2023</v>
      </c>
    </row>
    <row r="1251" spans="1:10" x14ac:dyDescent="0.25">
      <c r="A1251" t="s">
        <v>13</v>
      </c>
      <c r="B1251" t="s">
        <v>6</v>
      </c>
      <c r="C1251" t="s">
        <v>8</v>
      </c>
      <c r="D1251">
        <v>2023</v>
      </c>
      <c r="E1251">
        <v>2036</v>
      </c>
      <c r="F1251">
        <v>0.36640219899999998</v>
      </c>
      <c r="G1251">
        <v>5822.4446010000001</v>
      </c>
      <c r="H1251">
        <v>133.5230182</v>
      </c>
      <c r="I1251">
        <v>0.85</v>
      </c>
      <c r="J1251" s="2" t="str">
        <f t="shared" si="19"/>
        <v>EG_COALSR2023</v>
      </c>
    </row>
    <row r="1252" spans="1:10" x14ac:dyDescent="0.25">
      <c r="A1252" t="s">
        <v>13</v>
      </c>
      <c r="B1252" t="s">
        <v>6</v>
      </c>
      <c r="C1252" t="s">
        <v>9</v>
      </c>
      <c r="D1252">
        <v>2023</v>
      </c>
      <c r="E1252">
        <v>2036</v>
      </c>
      <c r="F1252">
        <v>0.36640219899999998</v>
      </c>
      <c r="G1252">
        <v>26148.846379999999</v>
      </c>
      <c r="H1252">
        <v>133.5230182</v>
      </c>
      <c r="I1252">
        <v>0.85</v>
      </c>
      <c r="J1252" s="2" t="str">
        <f t="shared" si="19"/>
        <v>EG_COALNER2023</v>
      </c>
    </row>
    <row r="1253" spans="1:10" x14ac:dyDescent="0.25">
      <c r="A1253" t="s">
        <v>13</v>
      </c>
      <c r="B1253" t="s">
        <v>6</v>
      </c>
      <c r="C1253" t="s">
        <v>8</v>
      </c>
      <c r="D1253">
        <v>2023</v>
      </c>
      <c r="E1253">
        <v>2037</v>
      </c>
      <c r="F1253">
        <v>0.36640219899999998</v>
      </c>
      <c r="G1253">
        <v>5822.4446010000001</v>
      </c>
      <c r="H1253">
        <v>133.5230182</v>
      </c>
      <c r="I1253">
        <v>0.85</v>
      </c>
      <c r="J1253" s="2" t="str">
        <f t="shared" si="19"/>
        <v>EG_COALSR2023</v>
      </c>
    </row>
    <row r="1254" spans="1:10" x14ac:dyDescent="0.25">
      <c r="A1254" t="s">
        <v>13</v>
      </c>
      <c r="B1254" t="s">
        <v>6</v>
      </c>
      <c r="C1254" t="s">
        <v>9</v>
      </c>
      <c r="D1254">
        <v>2023</v>
      </c>
      <c r="E1254">
        <v>2037</v>
      </c>
      <c r="F1254">
        <v>0.36640219899999998</v>
      </c>
      <c r="G1254">
        <v>26148.846379999999</v>
      </c>
      <c r="H1254">
        <v>133.5230182</v>
      </c>
      <c r="I1254">
        <v>0.85</v>
      </c>
      <c r="J1254" s="2" t="str">
        <f t="shared" si="19"/>
        <v>EG_COALNER2023</v>
      </c>
    </row>
    <row r="1255" spans="1:10" x14ac:dyDescent="0.25">
      <c r="A1255" t="s">
        <v>13</v>
      </c>
      <c r="B1255" t="s">
        <v>6</v>
      </c>
      <c r="C1255" t="s">
        <v>8</v>
      </c>
      <c r="D1255">
        <v>2023</v>
      </c>
      <c r="E1255">
        <v>2038</v>
      </c>
      <c r="F1255">
        <v>0.36640219899999998</v>
      </c>
      <c r="G1255">
        <v>5822.4446010000001</v>
      </c>
      <c r="H1255">
        <v>133.5230182</v>
      </c>
      <c r="I1255">
        <v>0.85</v>
      </c>
      <c r="J1255" s="2" t="str">
        <f t="shared" si="19"/>
        <v>EG_COALSR2023</v>
      </c>
    </row>
    <row r="1256" spans="1:10" x14ac:dyDescent="0.25">
      <c r="A1256" t="s">
        <v>13</v>
      </c>
      <c r="B1256" t="s">
        <v>6</v>
      </c>
      <c r="C1256" t="s">
        <v>9</v>
      </c>
      <c r="D1256">
        <v>2023</v>
      </c>
      <c r="E1256">
        <v>2038</v>
      </c>
      <c r="F1256">
        <v>0.36640219899999998</v>
      </c>
      <c r="G1256">
        <v>26148.846379999999</v>
      </c>
      <c r="H1256">
        <v>133.5230182</v>
      </c>
      <c r="I1256">
        <v>0.85</v>
      </c>
      <c r="J1256" s="2" t="str">
        <f t="shared" si="19"/>
        <v>EG_COALNER2023</v>
      </c>
    </row>
    <row r="1257" spans="1:10" x14ac:dyDescent="0.25">
      <c r="A1257" t="s">
        <v>13</v>
      </c>
      <c r="B1257" t="s">
        <v>6</v>
      </c>
      <c r="C1257" t="s">
        <v>8</v>
      </c>
      <c r="D1257">
        <v>2023</v>
      </c>
      <c r="E1257">
        <v>2039</v>
      </c>
      <c r="F1257">
        <v>0.36640219899999998</v>
      </c>
      <c r="G1257">
        <v>5822.4446010000001</v>
      </c>
      <c r="H1257">
        <v>133.5230182</v>
      </c>
      <c r="I1257">
        <v>0.85</v>
      </c>
      <c r="J1257" s="2" t="str">
        <f t="shared" si="19"/>
        <v>EG_COALSR2023</v>
      </c>
    </row>
    <row r="1258" spans="1:10" x14ac:dyDescent="0.25">
      <c r="A1258" t="s">
        <v>13</v>
      </c>
      <c r="B1258" t="s">
        <v>6</v>
      </c>
      <c r="C1258" t="s">
        <v>9</v>
      </c>
      <c r="D1258">
        <v>2023</v>
      </c>
      <c r="E1258">
        <v>2039</v>
      </c>
      <c r="F1258">
        <v>0.36640219899999998</v>
      </c>
      <c r="G1258">
        <v>26148.846379999999</v>
      </c>
      <c r="H1258">
        <v>133.5230182</v>
      </c>
      <c r="I1258">
        <v>0.85</v>
      </c>
      <c r="J1258" s="2" t="str">
        <f t="shared" si="19"/>
        <v>EG_COALNER2023</v>
      </c>
    </row>
    <row r="1259" spans="1:10" x14ac:dyDescent="0.25">
      <c r="A1259" t="s">
        <v>13</v>
      </c>
      <c r="B1259" t="s">
        <v>6</v>
      </c>
      <c r="C1259" t="s">
        <v>8</v>
      </c>
      <c r="D1259">
        <v>2023</v>
      </c>
      <c r="E1259">
        <v>2040</v>
      </c>
      <c r="F1259">
        <v>0.36640219899999998</v>
      </c>
      <c r="G1259">
        <v>5822.4446010000001</v>
      </c>
      <c r="H1259">
        <v>133.5230182</v>
      </c>
      <c r="I1259">
        <v>0.85</v>
      </c>
      <c r="J1259" s="2" t="str">
        <f t="shared" si="19"/>
        <v>EG_COALSR2023</v>
      </c>
    </row>
    <row r="1260" spans="1:10" x14ac:dyDescent="0.25">
      <c r="A1260" t="s">
        <v>13</v>
      </c>
      <c r="B1260" t="s">
        <v>6</v>
      </c>
      <c r="C1260" t="s">
        <v>9</v>
      </c>
      <c r="D1260">
        <v>2023</v>
      </c>
      <c r="E1260">
        <v>2040</v>
      </c>
      <c r="F1260">
        <v>0.36640219899999998</v>
      </c>
      <c r="G1260">
        <v>26148.846379999999</v>
      </c>
      <c r="H1260">
        <v>133.5230182</v>
      </c>
      <c r="I1260">
        <v>0.85</v>
      </c>
      <c r="J1260" s="2" t="str">
        <f t="shared" si="19"/>
        <v>EG_COALNER2023</v>
      </c>
    </row>
    <row r="1261" spans="1:10" x14ac:dyDescent="0.25">
      <c r="A1261" t="s">
        <v>13</v>
      </c>
      <c r="B1261" t="s">
        <v>6</v>
      </c>
      <c r="C1261" t="s">
        <v>8</v>
      </c>
      <c r="D1261">
        <v>2023</v>
      </c>
      <c r="E1261">
        <v>2041</v>
      </c>
      <c r="F1261">
        <v>0.36640219899999998</v>
      </c>
      <c r="G1261">
        <v>5822.4446010000001</v>
      </c>
      <c r="H1261">
        <v>133.5230182</v>
      </c>
      <c r="I1261">
        <v>0.85</v>
      </c>
      <c r="J1261" s="2" t="str">
        <f t="shared" si="19"/>
        <v>EG_COALSR2023</v>
      </c>
    </row>
    <row r="1262" spans="1:10" x14ac:dyDescent="0.25">
      <c r="A1262" t="s">
        <v>13</v>
      </c>
      <c r="B1262" t="s">
        <v>6</v>
      </c>
      <c r="C1262" t="s">
        <v>9</v>
      </c>
      <c r="D1262">
        <v>2023</v>
      </c>
      <c r="E1262">
        <v>2041</v>
      </c>
      <c r="F1262">
        <v>0.36640219899999998</v>
      </c>
      <c r="G1262">
        <v>26148.846379999999</v>
      </c>
      <c r="H1262">
        <v>133.5230182</v>
      </c>
      <c r="I1262">
        <v>0.85</v>
      </c>
      <c r="J1262" s="2" t="str">
        <f t="shared" si="19"/>
        <v>EG_COALNER2023</v>
      </c>
    </row>
    <row r="1263" spans="1:10" x14ac:dyDescent="0.25">
      <c r="A1263" t="s">
        <v>13</v>
      </c>
      <c r="B1263" t="s">
        <v>6</v>
      </c>
      <c r="C1263" t="s">
        <v>10</v>
      </c>
      <c r="D1263">
        <v>2023</v>
      </c>
      <c r="E1263">
        <v>2025</v>
      </c>
      <c r="F1263">
        <v>0.36640219899999998</v>
      </c>
      <c r="G1263">
        <v>6514.9057169999996</v>
      </c>
      <c r="H1263">
        <v>133.5230182</v>
      </c>
      <c r="I1263">
        <v>0.85</v>
      </c>
      <c r="J1263" s="2" t="str">
        <f t="shared" si="19"/>
        <v>EG_COALER2023</v>
      </c>
    </row>
    <row r="1264" spans="1:10" x14ac:dyDescent="0.25">
      <c r="A1264" t="s">
        <v>13</v>
      </c>
      <c r="B1264" t="s">
        <v>6</v>
      </c>
      <c r="C1264" t="s">
        <v>10</v>
      </c>
      <c r="D1264">
        <v>2023</v>
      </c>
      <c r="E1264">
        <v>2026</v>
      </c>
      <c r="F1264">
        <v>0.36640219899999998</v>
      </c>
      <c r="G1264">
        <v>6514.9057169999996</v>
      </c>
      <c r="H1264">
        <v>133.5230182</v>
      </c>
      <c r="I1264">
        <v>0.85</v>
      </c>
      <c r="J1264" s="2" t="str">
        <f t="shared" si="19"/>
        <v>EG_COALER2023</v>
      </c>
    </row>
    <row r="1265" spans="1:10" x14ac:dyDescent="0.25">
      <c r="A1265" t="s">
        <v>13</v>
      </c>
      <c r="B1265" t="s">
        <v>6</v>
      </c>
      <c r="C1265" t="s">
        <v>10</v>
      </c>
      <c r="D1265">
        <v>2023</v>
      </c>
      <c r="E1265">
        <v>2027</v>
      </c>
      <c r="F1265">
        <v>0.36640219899999998</v>
      </c>
      <c r="G1265">
        <v>6514.9057169999996</v>
      </c>
      <c r="H1265">
        <v>133.5230182</v>
      </c>
      <c r="I1265">
        <v>0.85</v>
      </c>
      <c r="J1265" s="2" t="str">
        <f t="shared" si="19"/>
        <v>EG_COALER2023</v>
      </c>
    </row>
    <row r="1266" spans="1:10" x14ac:dyDescent="0.25">
      <c r="A1266" t="s">
        <v>13</v>
      </c>
      <c r="B1266" t="s">
        <v>6</v>
      </c>
      <c r="C1266" t="s">
        <v>10</v>
      </c>
      <c r="D1266">
        <v>2023</v>
      </c>
      <c r="E1266">
        <v>2028</v>
      </c>
      <c r="F1266">
        <v>0.36640219899999998</v>
      </c>
      <c r="G1266">
        <v>6514.9057169999996</v>
      </c>
      <c r="H1266">
        <v>133.5230182</v>
      </c>
      <c r="I1266">
        <v>0.85</v>
      </c>
      <c r="J1266" s="2" t="str">
        <f t="shared" si="19"/>
        <v>EG_COALER2023</v>
      </c>
    </row>
    <row r="1267" spans="1:10" x14ac:dyDescent="0.25">
      <c r="A1267" t="s">
        <v>13</v>
      </c>
      <c r="B1267" t="s">
        <v>6</v>
      </c>
      <c r="C1267" t="s">
        <v>10</v>
      </c>
      <c r="D1267">
        <v>2023</v>
      </c>
      <c r="E1267">
        <v>2029</v>
      </c>
      <c r="F1267">
        <v>0.36640219899999998</v>
      </c>
      <c r="G1267">
        <v>6514.9057169999996</v>
      </c>
      <c r="H1267">
        <v>133.5230182</v>
      </c>
      <c r="I1267">
        <v>0.85</v>
      </c>
      <c r="J1267" s="2" t="str">
        <f t="shared" si="19"/>
        <v>EG_COALER2023</v>
      </c>
    </row>
    <row r="1268" spans="1:10" x14ac:dyDescent="0.25">
      <c r="A1268" t="s">
        <v>13</v>
      </c>
      <c r="B1268" t="s">
        <v>6</v>
      </c>
      <c r="C1268" t="s">
        <v>10</v>
      </c>
      <c r="D1268">
        <v>2023</v>
      </c>
      <c r="E1268">
        <v>2030</v>
      </c>
      <c r="F1268">
        <v>0.36640219899999998</v>
      </c>
      <c r="G1268">
        <v>6514.9057169999996</v>
      </c>
      <c r="H1268">
        <v>133.5230182</v>
      </c>
      <c r="I1268">
        <v>0.85</v>
      </c>
      <c r="J1268" s="2" t="str">
        <f t="shared" si="19"/>
        <v>EG_COALER2023</v>
      </c>
    </row>
    <row r="1269" spans="1:10" x14ac:dyDescent="0.25">
      <c r="A1269" t="s">
        <v>13</v>
      </c>
      <c r="B1269" t="s">
        <v>6</v>
      </c>
      <c r="C1269" t="s">
        <v>10</v>
      </c>
      <c r="D1269">
        <v>2023</v>
      </c>
      <c r="E1269">
        <v>2031</v>
      </c>
      <c r="F1269">
        <v>0.36640219899999998</v>
      </c>
      <c r="G1269">
        <v>6514.9057169999996</v>
      </c>
      <c r="H1269">
        <v>133.5230182</v>
      </c>
      <c r="I1269">
        <v>0.85</v>
      </c>
      <c r="J1269" s="2" t="str">
        <f t="shared" si="19"/>
        <v>EG_COALER2023</v>
      </c>
    </row>
    <row r="1270" spans="1:10" x14ac:dyDescent="0.25">
      <c r="A1270" t="s">
        <v>13</v>
      </c>
      <c r="B1270" t="s">
        <v>6</v>
      </c>
      <c r="C1270" t="s">
        <v>10</v>
      </c>
      <c r="D1270">
        <v>2023</v>
      </c>
      <c r="E1270">
        <v>2032</v>
      </c>
      <c r="F1270">
        <v>0.36640219899999998</v>
      </c>
      <c r="G1270">
        <v>6514.9057169999996</v>
      </c>
      <c r="H1270">
        <v>133.5230182</v>
      </c>
      <c r="I1270">
        <v>0.85</v>
      </c>
      <c r="J1270" s="2" t="str">
        <f t="shared" si="19"/>
        <v>EG_COALER2023</v>
      </c>
    </row>
    <row r="1271" spans="1:10" x14ac:dyDescent="0.25">
      <c r="A1271" t="s">
        <v>13</v>
      </c>
      <c r="B1271" t="s">
        <v>6</v>
      </c>
      <c r="C1271" t="s">
        <v>10</v>
      </c>
      <c r="D1271">
        <v>2023</v>
      </c>
      <c r="E1271">
        <v>2033</v>
      </c>
      <c r="F1271">
        <v>0.36640219899999998</v>
      </c>
      <c r="G1271">
        <v>6514.9057169999996</v>
      </c>
      <c r="H1271">
        <v>133.5230182</v>
      </c>
      <c r="I1271">
        <v>0.85</v>
      </c>
      <c r="J1271" s="2" t="str">
        <f t="shared" si="19"/>
        <v>EG_COALER2023</v>
      </c>
    </row>
    <row r="1272" spans="1:10" x14ac:dyDescent="0.25">
      <c r="A1272" t="s">
        <v>13</v>
      </c>
      <c r="B1272" t="s">
        <v>6</v>
      </c>
      <c r="C1272" t="s">
        <v>10</v>
      </c>
      <c r="D1272">
        <v>2023</v>
      </c>
      <c r="E1272">
        <v>2034</v>
      </c>
      <c r="F1272">
        <v>0.36640219899999998</v>
      </c>
      <c r="G1272">
        <v>6514.9057169999996</v>
      </c>
      <c r="H1272">
        <v>133.5230182</v>
      </c>
      <c r="I1272">
        <v>0.85</v>
      </c>
      <c r="J1272" s="2" t="str">
        <f t="shared" si="19"/>
        <v>EG_COALER2023</v>
      </c>
    </row>
    <row r="1273" spans="1:10" x14ac:dyDescent="0.25">
      <c r="A1273" t="s">
        <v>13</v>
      </c>
      <c r="B1273" t="s">
        <v>6</v>
      </c>
      <c r="C1273" t="s">
        <v>10</v>
      </c>
      <c r="D1273">
        <v>2023</v>
      </c>
      <c r="E1273">
        <v>2035</v>
      </c>
      <c r="F1273">
        <v>0.36640219899999998</v>
      </c>
      <c r="G1273">
        <v>6514.9057169999996</v>
      </c>
      <c r="H1273">
        <v>133.5230182</v>
      </c>
      <c r="I1273">
        <v>0.85</v>
      </c>
      <c r="J1273" s="2" t="str">
        <f t="shared" si="19"/>
        <v>EG_COALER2023</v>
      </c>
    </row>
    <row r="1274" spans="1:10" x14ac:dyDescent="0.25">
      <c r="A1274" t="s">
        <v>13</v>
      </c>
      <c r="B1274" t="s">
        <v>6</v>
      </c>
      <c r="C1274" t="s">
        <v>10</v>
      </c>
      <c r="D1274">
        <v>2023</v>
      </c>
      <c r="E1274">
        <v>2036</v>
      </c>
      <c r="F1274">
        <v>0.36640219899999998</v>
      </c>
      <c r="G1274">
        <v>6514.9057169999996</v>
      </c>
      <c r="H1274">
        <v>133.5230182</v>
      </c>
      <c r="I1274">
        <v>0.85</v>
      </c>
      <c r="J1274" s="2" t="str">
        <f t="shared" si="19"/>
        <v>EG_COALER2023</v>
      </c>
    </row>
    <row r="1275" spans="1:10" x14ac:dyDescent="0.25">
      <c r="A1275" t="s">
        <v>14</v>
      </c>
      <c r="B1275" t="s">
        <v>6</v>
      </c>
      <c r="C1275" t="s">
        <v>8</v>
      </c>
      <c r="D1275">
        <v>2023</v>
      </c>
      <c r="E1275">
        <v>2024</v>
      </c>
      <c r="F1275">
        <v>0.40444272199999998</v>
      </c>
      <c r="G1275">
        <v>8512.2278029999998</v>
      </c>
      <c r="H1275">
        <v>0</v>
      </c>
      <c r="I1275">
        <v>0.85</v>
      </c>
      <c r="J1275" s="2" t="str">
        <f t="shared" si="19"/>
        <v>EG_CCGTSR2023</v>
      </c>
    </row>
    <row r="1276" spans="1:10" x14ac:dyDescent="0.25">
      <c r="A1276" t="s">
        <v>14</v>
      </c>
      <c r="B1276" t="s">
        <v>6</v>
      </c>
      <c r="C1276" t="s">
        <v>9</v>
      </c>
      <c r="D1276">
        <v>2023</v>
      </c>
      <c r="E1276">
        <v>2024</v>
      </c>
      <c r="F1276">
        <v>0.40444272199999998</v>
      </c>
      <c r="G1276">
        <v>8512.2278029999998</v>
      </c>
      <c r="H1276">
        <v>0</v>
      </c>
      <c r="I1276">
        <v>0.85</v>
      </c>
      <c r="J1276" s="2" t="str">
        <f t="shared" si="19"/>
        <v>EG_CCGTNER2023</v>
      </c>
    </row>
    <row r="1277" spans="1:10" x14ac:dyDescent="0.25">
      <c r="A1277" t="s">
        <v>14</v>
      </c>
      <c r="B1277" t="s">
        <v>6</v>
      </c>
      <c r="C1277" t="s">
        <v>10</v>
      </c>
      <c r="D1277">
        <v>2023</v>
      </c>
      <c r="E1277">
        <v>2024</v>
      </c>
      <c r="F1277">
        <v>0.40444272199999998</v>
      </c>
      <c r="G1277">
        <v>8512.2278029999998</v>
      </c>
      <c r="H1277">
        <v>0</v>
      </c>
      <c r="I1277">
        <v>0.85</v>
      </c>
      <c r="J1277" s="2" t="str">
        <f t="shared" si="19"/>
        <v>EG_CCGTER2023</v>
      </c>
    </row>
    <row r="1278" spans="1:10" x14ac:dyDescent="0.25">
      <c r="A1278" t="s">
        <v>14</v>
      </c>
      <c r="B1278" t="s">
        <v>6</v>
      </c>
      <c r="C1278" t="s">
        <v>11</v>
      </c>
      <c r="D1278">
        <v>2023</v>
      </c>
      <c r="E1278">
        <v>2024</v>
      </c>
      <c r="F1278">
        <v>0.40444272199999998</v>
      </c>
      <c r="G1278">
        <v>8512.2278029999998</v>
      </c>
      <c r="H1278">
        <v>0</v>
      </c>
      <c r="I1278">
        <v>0.85</v>
      </c>
      <c r="J1278" s="2" t="str">
        <f t="shared" si="19"/>
        <v>EG_CCGTWR2023</v>
      </c>
    </row>
    <row r="1279" spans="1:10" x14ac:dyDescent="0.25">
      <c r="A1279" t="s">
        <v>14</v>
      </c>
      <c r="B1279" t="s">
        <v>6</v>
      </c>
      <c r="C1279" t="s">
        <v>12</v>
      </c>
      <c r="D1279">
        <v>2023</v>
      </c>
      <c r="E1279">
        <v>2024</v>
      </c>
      <c r="F1279">
        <v>0.40444272199999998</v>
      </c>
      <c r="G1279">
        <v>8512.2278029999998</v>
      </c>
      <c r="H1279">
        <v>0</v>
      </c>
      <c r="I1279">
        <v>0.85</v>
      </c>
      <c r="J1279" s="2" t="str">
        <f t="shared" si="19"/>
        <v>EG_CCGTNR2023</v>
      </c>
    </row>
    <row r="1280" spans="1:10" x14ac:dyDescent="0.25">
      <c r="A1280" t="s">
        <v>14</v>
      </c>
      <c r="B1280" t="s">
        <v>6</v>
      </c>
      <c r="C1280" t="s">
        <v>8</v>
      </c>
      <c r="D1280">
        <v>2023</v>
      </c>
      <c r="E1280">
        <v>2025</v>
      </c>
      <c r="F1280">
        <v>0.40444272199999998</v>
      </c>
      <c r="G1280">
        <v>8512.2278029999998</v>
      </c>
      <c r="H1280">
        <v>0</v>
      </c>
      <c r="I1280">
        <v>0.85</v>
      </c>
      <c r="J1280" s="2" t="str">
        <f t="shared" si="19"/>
        <v>EG_CCGTSR2023</v>
      </c>
    </row>
    <row r="1281" spans="1:10" x14ac:dyDescent="0.25">
      <c r="A1281" t="s">
        <v>14</v>
      </c>
      <c r="B1281" t="s">
        <v>6</v>
      </c>
      <c r="C1281" t="s">
        <v>9</v>
      </c>
      <c r="D1281">
        <v>2023</v>
      </c>
      <c r="E1281">
        <v>2025</v>
      </c>
      <c r="F1281">
        <v>0.40444272199999998</v>
      </c>
      <c r="G1281">
        <v>8512.2278029999998</v>
      </c>
      <c r="H1281">
        <v>0</v>
      </c>
      <c r="I1281">
        <v>0.85</v>
      </c>
      <c r="J1281" s="2" t="str">
        <f t="shared" si="19"/>
        <v>EG_CCGTNER2023</v>
      </c>
    </row>
    <row r="1282" spans="1:10" x14ac:dyDescent="0.25">
      <c r="A1282" t="s">
        <v>14</v>
      </c>
      <c r="B1282" t="s">
        <v>6</v>
      </c>
      <c r="C1282" t="s">
        <v>10</v>
      </c>
      <c r="D1282">
        <v>2023</v>
      </c>
      <c r="E1282">
        <v>2025</v>
      </c>
      <c r="F1282">
        <v>0.40444272199999998</v>
      </c>
      <c r="G1282">
        <v>8512.2278029999998</v>
      </c>
      <c r="H1282">
        <v>0</v>
      </c>
      <c r="I1282">
        <v>0.85</v>
      </c>
      <c r="J1282" s="2" t="str">
        <f t="shared" si="19"/>
        <v>EG_CCGTER2023</v>
      </c>
    </row>
    <row r="1283" spans="1:10" x14ac:dyDescent="0.25">
      <c r="A1283" t="s">
        <v>14</v>
      </c>
      <c r="B1283" t="s">
        <v>6</v>
      </c>
      <c r="C1283" t="s">
        <v>11</v>
      </c>
      <c r="D1283">
        <v>2023</v>
      </c>
      <c r="E1283">
        <v>2025</v>
      </c>
      <c r="F1283">
        <v>0.40444272199999998</v>
      </c>
      <c r="G1283">
        <v>8512.2278029999998</v>
      </c>
      <c r="H1283">
        <v>0</v>
      </c>
      <c r="I1283">
        <v>0.85</v>
      </c>
      <c r="J1283" s="2" t="str">
        <f t="shared" ref="J1283:J1346" si="20">_xlfn.CONCAT(A1283,C1283,D1283)</f>
        <v>EG_CCGTWR2023</v>
      </c>
    </row>
    <row r="1284" spans="1:10" x14ac:dyDescent="0.25">
      <c r="A1284" t="s">
        <v>14</v>
      </c>
      <c r="B1284" t="s">
        <v>6</v>
      </c>
      <c r="C1284" t="s">
        <v>12</v>
      </c>
      <c r="D1284">
        <v>2023</v>
      </c>
      <c r="E1284">
        <v>2025</v>
      </c>
      <c r="F1284">
        <v>0.40444272199999998</v>
      </c>
      <c r="G1284">
        <v>8512.2278029999998</v>
      </c>
      <c r="H1284">
        <v>0</v>
      </c>
      <c r="I1284">
        <v>0.85</v>
      </c>
      <c r="J1284" s="2" t="str">
        <f t="shared" si="20"/>
        <v>EG_CCGTNR2023</v>
      </c>
    </row>
    <row r="1285" spans="1:10" x14ac:dyDescent="0.25">
      <c r="A1285" t="s">
        <v>14</v>
      </c>
      <c r="B1285" t="s">
        <v>6</v>
      </c>
      <c r="C1285" t="s">
        <v>8</v>
      </c>
      <c r="D1285">
        <v>2023</v>
      </c>
      <c r="E1285">
        <v>2026</v>
      </c>
      <c r="F1285">
        <v>0.40444272199999998</v>
      </c>
      <c r="G1285">
        <v>8512.2278029999998</v>
      </c>
      <c r="H1285">
        <v>0</v>
      </c>
      <c r="I1285">
        <v>0.85</v>
      </c>
      <c r="J1285" s="2" t="str">
        <f t="shared" si="20"/>
        <v>EG_CCGTSR2023</v>
      </c>
    </row>
    <row r="1286" spans="1:10" x14ac:dyDescent="0.25">
      <c r="A1286" t="s">
        <v>14</v>
      </c>
      <c r="B1286" t="s">
        <v>6</v>
      </c>
      <c r="C1286" t="s">
        <v>9</v>
      </c>
      <c r="D1286">
        <v>2023</v>
      </c>
      <c r="E1286">
        <v>2026</v>
      </c>
      <c r="F1286">
        <v>0.40444272199999998</v>
      </c>
      <c r="G1286">
        <v>8512.2278029999998</v>
      </c>
      <c r="H1286">
        <v>0</v>
      </c>
      <c r="I1286">
        <v>0.85</v>
      </c>
      <c r="J1286" s="2" t="str">
        <f t="shared" si="20"/>
        <v>EG_CCGTNER2023</v>
      </c>
    </row>
    <row r="1287" spans="1:10" x14ac:dyDescent="0.25">
      <c r="A1287" t="s">
        <v>14</v>
      </c>
      <c r="B1287" t="s">
        <v>6</v>
      </c>
      <c r="C1287" t="s">
        <v>10</v>
      </c>
      <c r="D1287">
        <v>2023</v>
      </c>
      <c r="E1287">
        <v>2026</v>
      </c>
      <c r="F1287">
        <v>0.40444272199999998</v>
      </c>
      <c r="G1287">
        <v>8512.2278029999998</v>
      </c>
      <c r="H1287">
        <v>0</v>
      </c>
      <c r="I1287">
        <v>0.85</v>
      </c>
      <c r="J1287" s="2" t="str">
        <f t="shared" si="20"/>
        <v>EG_CCGTER2023</v>
      </c>
    </row>
    <row r="1288" spans="1:10" x14ac:dyDescent="0.25">
      <c r="A1288" t="s">
        <v>14</v>
      </c>
      <c r="B1288" t="s">
        <v>6</v>
      </c>
      <c r="C1288" t="s">
        <v>11</v>
      </c>
      <c r="D1288">
        <v>2023</v>
      </c>
      <c r="E1288">
        <v>2026</v>
      </c>
      <c r="F1288">
        <v>0.40444272199999998</v>
      </c>
      <c r="G1288">
        <v>8512.2278029999998</v>
      </c>
      <c r="H1288">
        <v>0</v>
      </c>
      <c r="I1288">
        <v>0.85</v>
      </c>
      <c r="J1288" s="2" t="str">
        <f t="shared" si="20"/>
        <v>EG_CCGTWR2023</v>
      </c>
    </row>
    <row r="1289" spans="1:10" x14ac:dyDescent="0.25">
      <c r="A1289" t="s">
        <v>14</v>
      </c>
      <c r="B1289" t="s">
        <v>6</v>
      </c>
      <c r="C1289" t="s">
        <v>12</v>
      </c>
      <c r="D1289">
        <v>2023</v>
      </c>
      <c r="E1289">
        <v>2026</v>
      </c>
      <c r="F1289">
        <v>0.40444272199999998</v>
      </c>
      <c r="G1289">
        <v>8512.2278029999998</v>
      </c>
      <c r="H1289">
        <v>0</v>
      </c>
      <c r="I1289">
        <v>0.85</v>
      </c>
      <c r="J1289" s="2" t="str">
        <f t="shared" si="20"/>
        <v>EG_CCGTNR2023</v>
      </c>
    </row>
    <row r="1290" spans="1:10" x14ac:dyDescent="0.25">
      <c r="A1290" t="s">
        <v>14</v>
      </c>
      <c r="B1290" t="s">
        <v>6</v>
      </c>
      <c r="C1290" t="s">
        <v>8</v>
      </c>
      <c r="D1290">
        <v>2023</v>
      </c>
      <c r="E1290">
        <v>2027</v>
      </c>
      <c r="F1290">
        <v>0.40444272199999998</v>
      </c>
      <c r="G1290">
        <v>8512.2278029999998</v>
      </c>
      <c r="H1290">
        <v>0</v>
      </c>
      <c r="I1290">
        <v>0.85</v>
      </c>
      <c r="J1290" s="2" t="str">
        <f t="shared" si="20"/>
        <v>EG_CCGTSR2023</v>
      </c>
    </row>
    <row r="1291" spans="1:10" x14ac:dyDescent="0.25">
      <c r="A1291" t="s">
        <v>14</v>
      </c>
      <c r="B1291" t="s">
        <v>6</v>
      </c>
      <c r="C1291" t="s">
        <v>9</v>
      </c>
      <c r="D1291">
        <v>2023</v>
      </c>
      <c r="E1291">
        <v>2027</v>
      </c>
      <c r="F1291">
        <v>0.40444272199999998</v>
      </c>
      <c r="G1291">
        <v>8512.2278029999998</v>
      </c>
      <c r="H1291">
        <v>0</v>
      </c>
      <c r="I1291">
        <v>0.85</v>
      </c>
      <c r="J1291" s="2" t="str">
        <f t="shared" si="20"/>
        <v>EG_CCGTNER2023</v>
      </c>
    </row>
    <row r="1292" spans="1:10" x14ac:dyDescent="0.25">
      <c r="A1292" t="s">
        <v>14</v>
      </c>
      <c r="B1292" t="s">
        <v>6</v>
      </c>
      <c r="C1292" t="s">
        <v>10</v>
      </c>
      <c r="D1292">
        <v>2023</v>
      </c>
      <c r="E1292">
        <v>2027</v>
      </c>
      <c r="F1292">
        <v>0.40444272199999998</v>
      </c>
      <c r="G1292">
        <v>8512.2278029999998</v>
      </c>
      <c r="H1292">
        <v>0</v>
      </c>
      <c r="I1292">
        <v>0.85</v>
      </c>
      <c r="J1292" s="2" t="str">
        <f t="shared" si="20"/>
        <v>EG_CCGTER2023</v>
      </c>
    </row>
    <row r="1293" spans="1:10" x14ac:dyDescent="0.25">
      <c r="A1293" t="s">
        <v>14</v>
      </c>
      <c r="B1293" t="s">
        <v>6</v>
      </c>
      <c r="C1293" t="s">
        <v>11</v>
      </c>
      <c r="D1293">
        <v>2023</v>
      </c>
      <c r="E1293">
        <v>2027</v>
      </c>
      <c r="F1293">
        <v>0.40444272199999998</v>
      </c>
      <c r="G1293">
        <v>8512.2278029999998</v>
      </c>
      <c r="H1293">
        <v>0</v>
      </c>
      <c r="I1293">
        <v>0.85</v>
      </c>
      <c r="J1293" s="2" t="str">
        <f t="shared" si="20"/>
        <v>EG_CCGTWR2023</v>
      </c>
    </row>
    <row r="1294" spans="1:10" x14ac:dyDescent="0.25">
      <c r="A1294" t="s">
        <v>14</v>
      </c>
      <c r="B1294" t="s">
        <v>6</v>
      </c>
      <c r="C1294" t="s">
        <v>12</v>
      </c>
      <c r="D1294">
        <v>2023</v>
      </c>
      <c r="E1294">
        <v>2027</v>
      </c>
      <c r="F1294">
        <v>0.40444272199999998</v>
      </c>
      <c r="G1294">
        <v>8512.2278029999998</v>
      </c>
      <c r="H1294">
        <v>0</v>
      </c>
      <c r="I1294">
        <v>0.85</v>
      </c>
      <c r="J1294" s="2" t="str">
        <f t="shared" si="20"/>
        <v>EG_CCGTNR2023</v>
      </c>
    </row>
    <row r="1295" spans="1:10" x14ac:dyDescent="0.25">
      <c r="A1295" t="s">
        <v>14</v>
      </c>
      <c r="B1295" t="s">
        <v>6</v>
      </c>
      <c r="C1295" t="s">
        <v>8</v>
      </c>
      <c r="D1295">
        <v>2023</v>
      </c>
      <c r="E1295">
        <v>2028</v>
      </c>
      <c r="F1295">
        <v>0.40444272199999998</v>
      </c>
      <c r="G1295">
        <v>8512.2278029999998</v>
      </c>
      <c r="H1295">
        <v>0</v>
      </c>
      <c r="I1295">
        <v>0.85</v>
      </c>
      <c r="J1295" s="2" t="str">
        <f t="shared" si="20"/>
        <v>EG_CCGTSR2023</v>
      </c>
    </row>
    <row r="1296" spans="1:10" x14ac:dyDescent="0.25">
      <c r="A1296" t="s">
        <v>14</v>
      </c>
      <c r="B1296" t="s">
        <v>6</v>
      </c>
      <c r="C1296" t="s">
        <v>9</v>
      </c>
      <c r="D1296">
        <v>2023</v>
      </c>
      <c r="E1296">
        <v>2028</v>
      </c>
      <c r="F1296">
        <v>0.40444272199999998</v>
      </c>
      <c r="G1296">
        <v>8512.2278029999998</v>
      </c>
      <c r="H1296">
        <v>0</v>
      </c>
      <c r="I1296">
        <v>0.85</v>
      </c>
      <c r="J1296" s="2" t="str">
        <f t="shared" si="20"/>
        <v>EG_CCGTNER2023</v>
      </c>
    </row>
    <row r="1297" spans="1:10" x14ac:dyDescent="0.25">
      <c r="A1297" t="s">
        <v>14</v>
      </c>
      <c r="B1297" t="s">
        <v>6</v>
      </c>
      <c r="C1297" t="s">
        <v>10</v>
      </c>
      <c r="D1297">
        <v>2023</v>
      </c>
      <c r="E1297">
        <v>2028</v>
      </c>
      <c r="F1297">
        <v>0.40444272199999998</v>
      </c>
      <c r="G1297">
        <v>8512.2278029999998</v>
      </c>
      <c r="H1297">
        <v>0</v>
      </c>
      <c r="I1297">
        <v>0.85</v>
      </c>
      <c r="J1297" s="2" t="str">
        <f t="shared" si="20"/>
        <v>EG_CCGTER2023</v>
      </c>
    </row>
    <row r="1298" spans="1:10" x14ac:dyDescent="0.25">
      <c r="A1298" t="s">
        <v>14</v>
      </c>
      <c r="B1298" t="s">
        <v>6</v>
      </c>
      <c r="C1298" t="s">
        <v>11</v>
      </c>
      <c r="D1298">
        <v>2023</v>
      </c>
      <c r="E1298">
        <v>2028</v>
      </c>
      <c r="F1298">
        <v>0.40444272199999998</v>
      </c>
      <c r="G1298">
        <v>8512.2278029999998</v>
      </c>
      <c r="H1298">
        <v>0</v>
      </c>
      <c r="I1298">
        <v>0.85</v>
      </c>
      <c r="J1298" s="2" t="str">
        <f t="shared" si="20"/>
        <v>EG_CCGTWR2023</v>
      </c>
    </row>
    <row r="1299" spans="1:10" x14ac:dyDescent="0.25">
      <c r="A1299" t="s">
        <v>14</v>
      </c>
      <c r="B1299" t="s">
        <v>6</v>
      </c>
      <c r="C1299" t="s">
        <v>12</v>
      </c>
      <c r="D1299">
        <v>2023</v>
      </c>
      <c r="E1299">
        <v>2028</v>
      </c>
      <c r="F1299">
        <v>0.40444272199999998</v>
      </c>
      <c r="G1299">
        <v>8512.2278029999998</v>
      </c>
      <c r="H1299">
        <v>0</v>
      </c>
      <c r="I1299">
        <v>0.85</v>
      </c>
      <c r="J1299" s="2" t="str">
        <f t="shared" si="20"/>
        <v>EG_CCGTNR2023</v>
      </c>
    </row>
    <row r="1300" spans="1:10" x14ac:dyDescent="0.25">
      <c r="A1300" t="s">
        <v>14</v>
      </c>
      <c r="B1300" t="s">
        <v>6</v>
      </c>
      <c r="C1300" t="s">
        <v>8</v>
      </c>
      <c r="D1300">
        <v>2023</v>
      </c>
      <c r="E1300">
        <v>2029</v>
      </c>
      <c r="F1300">
        <v>0.40444272199999998</v>
      </c>
      <c r="G1300">
        <v>8512.2278029999998</v>
      </c>
      <c r="H1300">
        <v>0</v>
      </c>
      <c r="I1300">
        <v>0.85</v>
      </c>
      <c r="J1300" s="2" t="str">
        <f t="shared" si="20"/>
        <v>EG_CCGTSR2023</v>
      </c>
    </row>
    <row r="1301" spans="1:10" x14ac:dyDescent="0.25">
      <c r="A1301" t="s">
        <v>14</v>
      </c>
      <c r="B1301" t="s">
        <v>6</v>
      </c>
      <c r="C1301" t="s">
        <v>9</v>
      </c>
      <c r="D1301">
        <v>2023</v>
      </c>
      <c r="E1301">
        <v>2029</v>
      </c>
      <c r="F1301">
        <v>0.40444272199999998</v>
      </c>
      <c r="G1301">
        <v>8512.2278029999998</v>
      </c>
      <c r="H1301">
        <v>0</v>
      </c>
      <c r="I1301">
        <v>0.85</v>
      </c>
      <c r="J1301" s="2" t="str">
        <f t="shared" si="20"/>
        <v>EG_CCGTNER2023</v>
      </c>
    </row>
    <row r="1302" spans="1:10" x14ac:dyDescent="0.25">
      <c r="A1302" t="s">
        <v>14</v>
      </c>
      <c r="B1302" t="s">
        <v>6</v>
      </c>
      <c r="C1302" t="s">
        <v>10</v>
      </c>
      <c r="D1302">
        <v>2023</v>
      </c>
      <c r="E1302">
        <v>2029</v>
      </c>
      <c r="F1302">
        <v>0.40444272199999998</v>
      </c>
      <c r="G1302">
        <v>8512.2278029999998</v>
      </c>
      <c r="H1302">
        <v>0</v>
      </c>
      <c r="I1302">
        <v>0.85</v>
      </c>
      <c r="J1302" s="2" t="str">
        <f t="shared" si="20"/>
        <v>EG_CCGTER2023</v>
      </c>
    </row>
    <row r="1303" spans="1:10" x14ac:dyDescent="0.25">
      <c r="A1303" t="s">
        <v>14</v>
      </c>
      <c r="B1303" t="s">
        <v>6</v>
      </c>
      <c r="C1303" t="s">
        <v>11</v>
      </c>
      <c r="D1303">
        <v>2023</v>
      </c>
      <c r="E1303">
        <v>2029</v>
      </c>
      <c r="F1303">
        <v>0.40444272199999998</v>
      </c>
      <c r="G1303">
        <v>8512.2278029999998</v>
      </c>
      <c r="H1303">
        <v>0</v>
      </c>
      <c r="I1303">
        <v>0.85</v>
      </c>
      <c r="J1303" s="2" t="str">
        <f t="shared" si="20"/>
        <v>EG_CCGTWR2023</v>
      </c>
    </row>
    <row r="1304" spans="1:10" x14ac:dyDescent="0.25">
      <c r="A1304" t="s">
        <v>14</v>
      </c>
      <c r="B1304" t="s">
        <v>6</v>
      </c>
      <c r="C1304" t="s">
        <v>12</v>
      </c>
      <c r="D1304">
        <v>2023</v>
      </c>
      <c r="E1304">
        <v>2029</v>
      </c>
      <c r="F1304">
        <v>0.40444272199999998</v>
      </c>
      <c r="G1304">
        <v>8512.2278029999998</v>
      </c>
      <c r="H1304">
        <v>0</v>
      </c>
      <c r="I1304">
        <v>0.85</v>
      </c>
      <c r="J1304" s="2" t="str">
        <f t="shared" si="20"/>
        <v>EG_CCGTNR2023</v>
      </c>
    </row>
    <row r="1305" spans="1:10" x14ac:dyDescent="0.25">
      <c r="A1305" t="s">
        <v>14</v>
      </c>
      <c r="B1305" t="s">
        <v>6</v>
      </c>
      <c r="C1305" t="s">
        <v>8</v>
      </c>
      <c r="D1305">
        <v>2023</v>
      </c>
      <c r="E1305">
        <v>2030</v>
      </c>
      <c r="F1305">
        <v>0.40444272199999998</v>
      </c>
      <c r="G1305">
        <v>8512.2278029999998</v>
      </c>
      <c r="H1305">
        <v>0</v>
      </c>
      <c r="I1305">
        <v>0.85</v>
      </c>
      <c r="J1305" s="2" t="str">
        <f t="shared" si="20"/>
        <v>EG_CCGTSR2023</v>
      </c>
    </row>
    <row r="1306" spans="1:10" x14ac:dyDescent="0.25">
      <c r="A1306" t="s">
        <v>14</v>
      </c>
      <c r="B1306" t="s">
        <v>6</v>
      </c>
      <c r="C1306" t="s">
        <v>9</v>
      </c>
      <c r="D1306">
        <v>2023</v>
      </c>
      <c r="E1306">
        <v>2030</v>
      </c>
      <c r="F1306">
        <v>0.40444272199999998</v>
      </c>
      <c r="G1306">
        <v>8512.2278029999998</v>
      </c>
      <c r="H1306">
        <v>0</v>
      </c>
      <c r="I1306">
        <v>0.85</v>
      </c>
      <c r="J1306" s="2" t="str">
        <f t="shared" si="20"/>
        <v>EG_CCGTNER2023</v>
      </c>
    </row>
    <row r="1307" spans="1:10" x14ac:dyDescent="0.25">
      <c r="A1307" t="s">
        <v>14</v>
      </c>
      <c r="B1307" t="s">
        <v>6</v>
      </c>
      <c r="C1307" t="s">
        <v>10</v>
      </c>
      <c r="D1307">
        <v>2023</v>
      </c>
      <c r="E1307">
        <v>2030</v>
      </c>
      <c r="F1307">
        <v>0.40444272199999998</v>
      </c>
      <c r="G1307">
        <v>8512.2278029999998</v>
      </c>
      <c r="H1307">
        <v>0</v>
      </c>
      <c r="I1307">
        <v>0.85</v>
      </c>
      <c r="J1307" s="2" t="str">
        <f t="shared" si="20"/>
        <v>EG_CCGTER2023</v>
      </c>
    </row>
    <row r="1308" spans="1:10" x14ac:dyDescent="0.25">
      <c r="A1308" t="s">
        <v>14</v>
      </c>
      <c r="B1308" t="s">
        <v>6</v>
      </c>
      <c r="C1308" t="s">
        <v>11</v>
      </c>
      <c r="D1308">
        <v>2023</v>
      </c>
      <c r="E1308">
        <v>2030</v>
      </c>
      <c r="F1308">
        <v>0.40444272199999998</v>
      </c>
      <c r="G1308">
        <v>8512.2278029999998</v>
      </c>
      <c r="H1308">
        <v>0</v>
      </c>
      <c r="I1308">
        <v>0.85</v>
      </c>
      <c r="J1308" s="2" t="str">
        <f t="shared" si="20"/>
        <v>EG_CCGTWR2023</v>
      </c>
    </row>
    <row r="1309" spans="1:10" x14ac:dyDescent="0.25">
      <c r="A1309" t="s">
        <v>14</v>
      </c>
      <c r="B1309" t="s">
        <v>6</v>
      </c>
      <c r="C1309" t="s">
        <v>12</v>
      </c>
      <c r="D1309">
        <v>2023</v>
      </c>
      <c r="E1309">
        <v>2030</v>
      </c>
      <c r="F1309">
        <v>0.40444272199999998</v>
      </c>
      <c r="G1309">
        <v>8512.2278029999998</v>
      </c>
      <c r="H1309">
        <v>0</v>
      </c>
      <c r="I1309">
        <v>0.85</v>
      </c>
      <c r="J1309" s="2" t="str">
        <f t="shared" si="20"/>
        <v>EG_CCGTNR2023</v>
      </c>
    </row>
    <row r="1310" spans="1:10" x14ac:dyDescent="0.25">
      <c r="A1310" t="s">
        <v>14</v>
      </c>
      <c r="B1310" t="s">
        <v>6</v>
      </c>
      <c r="C1310" t="s">
        <v>8</v>
      </c>
      <c r="D1310">
        <v>2023</v>
      </c>
      <c r="E1310">
        <v>2031</v>
      </c>
      <c r="F1310">
        <v>0.40444272199999998</v>
      </c>
      <c r="G1310">
        <v>8512.2278029999998</v>
      </c>
      <c r="H1310">
        <v>0</v>
      </c>
      <c r="I1310">
        <v>0.85</v>
      </c>
      <c r="J1310" s="2" t="str">
        <f t="shared" si="20"/>
        <v>EG_CCGTSR2023</v>
      </c>
    </row>
    <row r="1311" spans="1:10" x14ac:dyDescent="0.25">
      <c r="A1311" t="s">
        <v>14</v>
      </c>
      <c r="B1311" t="s">
        <v>6</v>
      </c>
      <c r="C1311" t="s">
        <v>9</v>
      </c>
      <c r="D1311">
        <v>2023</v>
      </c>
      <c r="E1311">
        <v>2031</v>
      </c>
      <c r="F1311">
        <v>0.40444272199999998</v>
      </c>
      <c r="G1311">
        <v>8512.2278029999998</v>
      </c>
      <c r="H1311">
        <v>0</v>
      </c>
      <c r="I1311">
        <v>0.85</v>
      </c>
      <c r="J1311" s="2" t="str">
        <f t="shared" si="20"/>
        <v>EG_CCGTNER2023</v>
      </c>
    </row>
    <row r="1312" spans="1:10" x14ac:dyDescent="0.25">
      <c r="A1312" t="s">
        <v>14</v>
      </c>
      <c r="B1312" t="s">
        <v>6</v>
      </c>
      <c r="C1312" t="s">
        <v>10</v>
      </c>
      <c r="D1312">
        <v>2023</v>
      </c>
      <c r="E1312">
        <v>2031</v>
      </c>
      <c r="F1312">
        <v>0.40444272199999998</v>
      </c>
      <c r="G1312">
        <v>8512.2278029999998</v>
      </c>
      <c r="H1312">
        <v>0</v>
      </c>
      <c r="I1312">
        <v>0.85</v>
      </c>
      <c r="J1312" s="2" t="str">
        <f t="shared" si="20"/>
        <v>EG_CCGTER2023</v>
      </c>
    </row>
    <row r="1313" spans="1:10" x14ac:dyDescent="0.25">
      <c r="A1313" t="s">
        <v>14</v>
      </c>
      <c r="B1313" t="s">
        <v>6</v>
      </c>
      <c r="C1313" t="s">
        <v>11</v>
      </c>
      <c r="D1313">
        <v>2023</v>
      </c>
      <c r="E1313">
        <v>2031</v>
      </c>
      <c r="F1313">
        <v>0.40444272199999998</v>
      </c>
      <c r="G1313">
        <v>8512.2278029999998</v>
      </c>
      <c r="H1313">
        <v>0</v>
      </c>
      <c r="I1313">
        <v>0.85</v>
      </c>
      <c r="J1313" s="2" t="str">
        <f t="shared" si="20"/>
        <v>EG_CCGTWR2023</v>
      </c>
    </row>
    <row r="1314" spans="1:10" x14ac:dyDescent="0.25">
      <c r="A1314" t="s">
        <v>14</v>
      </c>
      <c r="B1314" t="s">
        <v>6</v>
      </c>
      <c r="C1314" t="s">
        <v>12</v>
      </c>
      <c r="D1314">
        <v>2023</v>
      </c>
      <c r="E1314">
        <v>2031</v>
      </c>
      <c r="F1314">
        <v>0.40444272199999998</v>
      </c>
      <c r="G1314">
        <v>8512.2278029999998</v>
      </c>
      <c r="H1314">
        <v>0</v>
      </c>
      <c r="I1314">
        <v>0.85</v>
      </c>
      <c r="J1314" s="2" t="str">
        <f t="shared" si="20"/>
        <v>EG_CCGTNR2023</v>
      </c>
    </row>
    <row r="1315" spans="1:10" x14ac:dyDescent="0.25">
      <c r="A1315" t="s">
        <v>14</v>
      </c>
      <c r="B1315" t="s">
        <v>6</v>
      </c>
      <c r="C1315" t="s">
        <v>8</v>
      </c>
      <c r="D1315">
        <v>2023</v>
      </c>
      <c r="E1315">
        <v>2032</v>
      </c>
      <c r="F1315">
        <v>0.40444272199999998</v>
      </c>
      <c r="G1315">
        <v>8512.2278029999998</v>
      </c>
      <c r="H1315">
        <v>0</v>
      </c>
      <c r="I1315">
        <v>0.85</v>
      </c>
      <c r="J1315" s="2" t="str">
        <f t="shared" si="20"/>
        <v>EG_CCGTSR2023</v>
      </c>
    </row>
    <row r="1316" spans="1:10" x14ac:dyDescent="0.25">
      <c r="A1316" t="s">
        <v>14</v>
      </c>
      <c r="B1316" t="s">
        <v>6</v>
      </c>
      <c r="C1316" t="s">
        <v>9</v>
      </c>
      <c r="D1316">
        <v>2023</v>
      </c>
      <c r="E1316">
        <v>2032</v>
      </c>
      <c r="F1316">
        <v>0.40444272199999998</v>
      </c>
      <c r="G1316">
        <v>8512.2278029999998</v>
      </c>
      <c r="H1316">
        <v>0</v>
      </c>
      <c r="I1316">
        <v>0.85</v>
      </c>
      <c r="J1316" s="2" t="str">
        <f t="shared" si="20"/>
        <v>EG_CCGTNER2023</v>
      </c>
    </row>
    <row r="1317" spans="1:10" x14ac:dyDescent="0.25">
      <c r="A1317" t="s">
        <v>14</v>
      </c>
      <c r="B1317" t="s">
        <v>6</v>
      </c>
      <c r="C1317" t="s">
        <v>10</v>
      </c>
      <c r="D1317">
        <v>2023</v>
      </c>
      <c r="E1317">
        <v>2032</v>
      </c>
      <c r="F1317">
        <v>0.40444272199999998</v>
      </c>
      <c r="G1317">
        <v>8512.2278029999998</v>
      </c>
      <c r="H1317">
        <v>0</v>
      </c>
      <c r="I1317">
        <v>0.85</v>
      </c>
      <c r="J1317" s="2" t="str">
        <f t="shared" si="20"/>
        <v>EG_CCGTER2023</v>
      </c>
    </row>
    <row r="1318" spans="1:10" x14ac:dyDescent="0.25">
      <c r="A1318" t="s">
        <v>14</v>
      </c>
      <c r="B1318" t="s">
        <v>6</v>
      </c>
      <c r="C1318" t="s">
        <v>11</v>
      </c>
      <c r="D1318">
        <v>2023</v>
      </c>
      <c r="E1318">
        <v>2032</v>
      </c>
      <c r="F1318">
        <v>0.40444272199999998</v>
      </c>
      <c r="G1318">
        <v>8512.2278029999998</v>
      </c>
      <c r="H1318">
        <v>0</v>
      </c>
      <c r="I1318">
        <v>0.85</v>
      </c>
      <c r="J1318" s="2" t="str">
        <f t="shared" si="20"/>
        <v>EG_CCGTWR2023</v>
      </c>
    </row>
    <row r="1319" spans="1:10" x14ac:dyDescent="0.25">
      <c r="A1319" t="s">
        <v>14</v>
      </c>
      <c r="B1319" t="s">
        <v>6</v>
      </c>
      <c r="C1319" t="s">
        <v>12</v>
      </c>
      <c r="D1319">
        <v>2023</v>
      </c>
      <c r="E1319">
        <v>2032</v>
      </c>
      <c r="F1319">
        <v>0.40444272199999998</v>
      </c>
      <c r="G1319">
        <v>8512.2278029999998</v>
      </c>
      <c r="H1319">
        <v>0</v>
      </c>
      <c r="I1319">
        <v>0.85</v>
      </c>
      <c r="J1319" s="2" t="str">
        <f t="shared" si="20"/>
        <v>EG_CCGTNR2023</v>
      </c>
    </row>
    <row r="1320" spans="1:10" x14ac:dyDescent="0.25">
      <c r="A1320" t="s">
        <v>14</v>
      </c>
      <c r="B1320" t="s">
        <v>6</v>
      </c>
      <c r="C1320" t="s">
        <v>8</v>
      </c>
      <c r="D1320">
        <v>2023</v>
      </c>
      <c r="E1320">
        <v>2033</v>
      </c>
      <c r="F1320">
        <v>0.40444272199999998</v>
      </c>
      <c r="G1320">
        <v>8512.2278029999998</v>
      </c>
      <c r="H1320">
        <v>0</v>
      </c>
      <c r="I1320">
        <v>0.85</v>
      </c>
      <c r="J1320" s="2" t="str">
        <f t="shared" si="20"/>
        <v>EG_CCGTSR2023</v>
      </c>
    </row>
    <row r="1321" spans="1:10" x14ac:dyDescent="0.25">
      <c r="A1321" t="s">
        <v>14</v>
      </c>
      <c r="B1321" t="s">
        <v>6</v>
      </c>
      <c r="C1321" t="s">
        <v>9</v>
      </c>
      <c r="D1321">
        <v>2023</v>
      </c>
      <c r="E1321">
        <v>2033</v>
      </c>
      <c r="F1321">
        <v>0.40444272199999998</v>
      </c>
      <c r="G1321">
        <v>8512.2278029999998</v>
      </c>
      <c r="H1321">
        <v>0</v>
      </c>
      <c r="I1321">
        <v>0.85</v>
      </c>
      <c r="J1321" s="2" t="str">
        <f t="shared" si="20"/>
        <v>EG_CCGTNER2023</v>
      </c>
    </row>
    <row r="1322" spans="1:10" x14ac:dyDescent="0.25">
      <c r="A1322" t="s">
        <v>14</v>
      </c>
      <c r="B1322" t="s">
        <v>6</v>
      </c>
      <c r="C1322" t="s">
        <v>10</v>
      </c>
      <c r="D1322">
        <v>2023</v>
      </c>
      <c r="E1322">
        <v>2033</v>
      </c>
      <c r="F1322">
        <v>0.40444272199999998</v>
      </c>
      <c r="G1322">
        <v>8512.2278029999998</v>
      </c>
      <c r="H1322">
        <v>0</v>
      </c>
      <c r="I1322">
        <v>0.85</v>
      </c>
      <c r="J1322" s="2" t="str">
        <f t="shared" si="20"/>
        <v>EG_CCGTER2023</v>
      </c>
    </row>
    <row r="1323" spans="1:10" x14ac:dyDescent="0.25">
      <c r="A1323" t="s">
        <v>14</v>
      </c>
      <c r="B1323" t="s">
        <v>6</v>
      </c>
      <c r="C1323" t="s">
        <v>11</v>
      </c>
      <c r="D1323">
        <v>2023</v>
      </c>
      <c r="E1323">
        <v>2033</v>
      </c>
      <c r="F1323">
        <v>0.40444272199999998</v>
      </c>
      <c r="G1323">
        <v>8512.2278029999998</v>
      </c>
      <c r="H1323">
        <v>0</v>
      </c>
      <c r="I1323">
        <v>0.85</v>
      </c>
      <c r="J1323" s="2" t="str">
        <f t="shared" si="20"/>
        <v>EG_CCGTWR2023</v>
      </c>
    </row>
    <row r="1324" spans="1:10" x14ac:dyDescent="0.25">
      <c r="A1324" t="s">
        <v>14</v>
      </c>
      <c r="B1324" t="s">
        <v>6</v>
      </c>
      <c r="C1324" t="s">
        <v>12</v>
      </c>
      <c r="D1324">
        <v>2023</v>
      </c>
      <c r="E1324">
        <v>2033</v>
      </c>
      <c r="F1324">
        <v>0.40444272199999998</v>
      </c>
      <c r="G1324">
        <v>8512.2278029999998</v>
      </c>
      <c r="H1324">
        <v>0</v>
      </c>
      <c r="I1324">
        <v>0.85</v>
      </c>
      <c r="J1324" s="2" t="str">
        <f t="shared" si="20"/>
        <v>EG_CCGTNR2023</v>
      </c>
    </row>
    <row r="1325" spans="1:10" x14ac:dyDescent="0.25">
      <c r="A1325" t="s">
        <v>14</v>
      </c>
      <c r="B1325" t="s">
        <v>6</v>
      </c>
      <c r="C1325" t="s">
        <v>8</v>
      </c>
      <c r="D1325">
        <v>2023</v>
      </c>
      <c r="E1325">
        <v>2034</v>
      </c>
      <c r="F1325">
        <v>0.40444272199999998</v>
      </c>
      <c r="G1325">
        <v>8512.2278029999998</v>
      </c>
      <c r="H1325">
        <v>0</v>
      </c>
      <c r="I1325">
        <v>0.85</v>
      </c>
      <c r="J1325" s="2" t="str">
        <f t="shared" si="20"/>
        <v>EG_CCGTSR2023</v>
      </c>
    </row>
    <row r="1326" spans="1:10" x14ac:dyDescent="0.25">
      <c r="A1326" t="s">
        <v>14</v>
      </c>
      <c r="B1326" t="s">
        <v>6</v>
      </c>
      <c r="C1326" t="s">
        <v>9</v>
      </c>
      <c r="D1326">
        <v>2023</v>
      </c>
      <c r="E1326">
        <v>2034</v>
      </c>
      <c r="F1326">
        <v>0.40444272199999998</v>
      </c>
      <c r="G1326">
        <v>8512.2278029999998</v>
      </c>
      <c r="H1326">
        <v>0</v>
      </c>
      <c r="I1326">
        <v>0.85</v>
      </c>
      <c r="J1326" s="2" t="str">
        <f t="shared" si="20"/>
        <v>EG_CCGTNER2023</v>
      </c>
    </row>
    <row r="1327" spans="1:10" x14ac:dyDescent="0.25">
      <c r="A1327" t="s">
        <v>14</v>
      </c>
      <c r="B1327" t="s">
        <v>6</v>
      </c>
      <c r="C1327" t="s">
        <v>10</v>
      </c>
      <c r="D1327">
        <v>2023</v>
      </c>
      <c r="E1327">
        <v>2034</v>
      </c>
      <c r="F1327">
        <v>0.40444272199999998</v>
      </c>
      <c r="G1327">
        <v>8512.2278029999998</v>
      </c>
      <c r="H1327">
        <v>0</v>
      </c>
      <c r="I1327">
        <v>0.85</v>
      </c>
      <c r="J1327" s="2" t="str">
        <f t="shared" si="20"/>
        <v>EG_CCGTER2023</v>
      </c>
    </row>
    <row r="1328" spans="1:10" x14ac:dyDescent="0.25">
      <c r="A1328" t="s">
        <v>14</v>
      </c>
      <c r="B1328" t="s">
        <v>6</v>
      </c>
      <c r="C1328" t="s">
        <v>11</v>
      </c>
      <c r="D1328">
        <v>2023</v>
      </c>
      <c r="E1328">
        <v>2034</v>
      </c>
      <c r="F1328">
        <v>0.40444272199999998</v>
      </c>
      <c r="G1328">
        <v>8512.2278029999998</v>
      </c>
      <c r="H1328">
        <v>0</v>
      </c>
      <c r="I1328">
        <v>0.85</v>
      </c>
      <c r="J1328" s="2" t="str">
        <f t="shared" si="20"/>
        <v>EG_CCGTWR2023</v>
      </c>
    </row>
    <row r="1329" spans="1:10" x14ac:dyDescent="0.25">
      <c r="A1329" t="s">
        <v>14</v>
      </c>
      <c r="B1329" t="s">
        <v>6</v>
      </c>
      <c r="C1329" t="s">
        <v>12</v>
      </c>
      <c r="D1329">
        <v>2023</v>
      </c>
      <c r="E1329">
        <v>2034</v>
      </c>
      <c r="F1329">
        <v>0.40444272199999998</v>
      </c>
      <c r="G1329">
        <v>8512.2278029999998</v>
      </c>
      <c r="H1329">
        <v>0</v>
      </c>
      <c r="I1329">
        <v>0.85</v>
      </c>
      <c r="J1329" s="2" t="str">
        <f t="shared" si="20"/>
        <v>EG_CCGTNR2023</v>
      </c>
    </row>
    <row r="1330" spans="1:10" x14ac:dyDescent="0.25">
      <c r="A1330" t="s">
        <v>14</v>
      </c>
      <c r="B1330" t="s">
        <v>6</v>
      </c>
      <c r="C1330" t="s">
        <v>8</v>
      </c>
      <c r="D1330">
        <v>2023</v>
      </c>
      <c r="E1330">
        <v>2035</v>
      </c>
      <c r="F1330">
        <v>0.40444272199999998</v>
      </c>
      <c r="G1330">
        <v>8512.2278029999998</v>
      </c>
      <c r="H1330">
        <v>0</v>
      </c>
      <c r="I1330">
        <v>0.85</v>
      </c>
      <c r="J1330" s="2" t="str">
        <f t="shared" si="20"/>
        <v>EG_CCGTSR2023</v>
      </c>
    </row>
    <row r="1331" spans="1:10" x14ac:dyDescent="0.25">
      <c r="A1331" t="s">
        <v>14</v>
      </c>
      <c r="B1331" t="s">
        <v>6</v>
      </c>
      <c r="C1331" t="s">
        <v>9</v>
      </c>
      <c r="D1331">
        <v>2023</v>
      </c>
      <c r="E1331">
        <v>2035</v>
      </c>
      <c r="F1331">
        <v>0.40444272199999998</v>
      </c>
      <c r="G1331">
        <v>8512.2278029999998</v>
      </c>
      <c r="H1331">
        <v>0</v>
      </c>
      <c r="I1331">
        <v>0.85</v>
      </c>
      <c r="J1331" s="2" t="str">
        <f t="shared" si="20"/>
        <v>EG_CCGTNER2023</v>
      </c>
    </row>
    <row r="1332" spans="1:10" x14ac:dyDescent="0.25">
      <c r="A1332" t="s">
        <v>14</v>
      </c>
      <c r="B1332" t="s">
        <v>6</v>
      </c>
      <c r="C1332" t="s">
        <v>10</v>
      </c>
      <c r="D1332">
        <v>2023</v>
      </c>
      <c r="E1332">
        <v>2035</v>
      </c>
      <c r="F1332">
        <v>0.40444272199999998</v>
      </c>
      <c r="G1332">
        <v>8512.2278029999998</v>
      </c>
      <c r="H1332">
        <v>0</v>
      </c>
      <c r="I1332">
        <v>0.85</v>
      </c>
      <c r="J1332" s="2" t="str">
        <f t="shared" si="20"/>
        <v>EG_CCGTER2023</v>
      </c>
    </row>
    <row r="1333" spans="1:10" x14ac:dyDescent="0.25">
      <c r="A1333" t="s">
        <v>14</v>
      </c>
      <c r="B1333" t="s">
        <v>6</v>
      </c>
      <c r="C1333" t="s">
        <v>11</v>
      </c>
      <c r="D1333">
        <v>2023</v>
      </c>
      <c r="E1333">
        <v>2035</v>
      </c>
      <c r="F1333">
        <v>0.40444272199999998</v>
      </c>
      <c r="G1333">
        <v>8512.2278029999998</v>
      </c>
      <c r="H1333">
        <v>0</v>
      </c>
      <c r="I1333">
        <v>0.85</v>
      </c>
      <c r="J1333" s="2" t="str">
        <f t="shared" si="20"/>
        <v>EG_CCGTWR2023</v>
      </c>
    </row>
    <row r="1334" spans="1:10" x14ac:dyDescent="0.25">
      <c r="A1334" t="s">
        <v>14</v>
      </c>
      <c r="B1334" t="s">
        <v>6</v>
      </c>
      <c r="C1334" t="s">
        <v>12</v>
      </c>
      <c r="D1334">
        <v>2023</v>
      </c>
      <c r="E1334">
        <v>2035</v>
      </c>
      <c r="F1334">
        <v>0.40444272199999998</v>
      </c>
      <c r="G1334">
        <v>8512.2278029999998</v>
      </c>
      <c r="H1334">
        <v>0</v>
      </c>
      <c r="I1334">
        <v>0.85</v>
      </c>
      <c r="J1334" s="2" t="str">
        <f t="shared" si="20"/>
        <v>EG_CCGTNR2023</v>
      </c>
    </row>
    <row r="1335" spans="1:10" x14ac:dyDescent="0.25">
      <c r="A1335" t="s">
        <v>14</v>
      </c>
      <c r="B1335" t="s">
        <v>6</v>
      </c>
      <c r="C1335" t="s">
        <v>8</v>
      </c>
      <c r="D1335">
        <v>2023</v>
      </c>
      <c r="E1335">
        <v>2036</v>
      </c>
      <c r="F1335">
        <v>0.40444272199999998</v>
      </c>
      <c r="G1335">
        <v>8512.2278029999998</v>
      </c>
      <c r="H1335">
        <v>0</v>
      </c>
      <c r="I1335">
        <v>0.85</v>
      </c>
      <c r="J1335" s="2" t="str">
        <f t="shared" si="20"/>
        <v>EG_CCGTSR2023</v>
      </c>
    </row>
    <row r="1336" spans="1:10" x14ac:dyDescent="0.25">
      <c r="A1336" t="s">
        <v>14</v>
      </c>
      <c r="B1336" t="s">
        <v>6</v>
      </c>
      <c r="C1336" t="s">
        <v>9</v>
      </c>
      <c r="D1336">
        <v>2023</v>
      </c>
      <c r="E1336">
        <v>2036</v>
      </c>
      <c r="F1336">
        <v>0.40444272199999998</v>
      </c>
      <c r="G1336">
        <v>8512.2278029999998</v>
      </c>
      <c r="H1336">
        <v>0</v>
      </c>
      <c r="I1336">
        <v>0.85</v>
      </c>
      <c r="J1336" s="2" t="str">
        <f t="shared" si="20"/>
        <v>EG_CCGTNER2023</v>
      </c>
    </row>
    <row r="1337" spans="1:10" x14ac:dyDescent="0.25">
      <c r="A1337" t="s">
        <v>14</v>
      </c>
      <c r="B1337" t="s">
        <v>6</v>
      </c>
      <c r="C1337" t="s">
        <v>10</v>
      </c>
      <c r="D1337">
        <v>2023</v>
      </c>
      <c r="E1337">
        <v>2036</v>
      </c>
      <c r="F1337">
        <v>0.40444272199999998</v>
      </c>
      <c r="G1337">
        <v>8512.2278029999998</v>
      </c>
      <c r="H1337">
        <v>0</v>
      </c>
      <c r="I1337">
        <v>0.85</v>
      </c>
      <c r="J1337" s="2" t="str">
        <f t="shared" si="20"/>
        <v>EG_CCGTER2023</v>
      </c>
    </row>
    <row r="1338" spans="1:10" x14ac:dyDescent="0.25">
      <c r="A1338" t="s">
        <v>14</v>
      </c>
      <c r="B1338" t="s">
        <v>6</v>
      </c>
      <c r="C1338" t="s">
        <v>11</v>
      </c>
      <c r="D1338">
        <v>2023</v>
      </c>
      <c r="E1338">
        <v>2036</v>
      </c>
      <c r="F1338">
        <v>0.40444272199999998</v>
      </c>
      <c r="G1338">
        <v>8512.2278029999998</v>
      </c>
      <c r="H1338">
        <v>0</v>
      </c>
      <c r="I1338">
        <v>0.85</v>
      </c>
      <c r="J1338" s="2" t="str">
        <f t="shared" si="20"/>
        <v>EG_CCGTWR2023</v>
      </c>
    </row>
    <row r="1339" spans="1:10" x14ac:dyDescent="0.25">
      <c r="A1339" t="s">
        <v>14</v>
      </c>
      <c r="B1339" t="s">
        <v>6</v>
      </c>
      <c r="C1339" t="s">
        <v>12</v>
      </c>
      <c r="D1339">
        <v>2023</v>
      </c>
      <c r="E1339">
        <v>2036</v>
      </c>
      <c r="F1339">
        <v>0.40444272199999998</v>
      </c>
      <c r="G1339">
        <v>8512.2278029999998</v>
      </c>
      <c r="H1339">
        <v>0</v>
      </c>
      <c r="I1339">
        <v>0.85</v>
      </c>
      <c r="J1339" s="2" t="str">
        <f t="shared" si="20"/>
        <v>EG_CCGTNR2023</v>
      </c>
    </row>
    <row r="1340" spans="1:10" x14ac:dyDescent="0.25">
      <c r="A1340" t="s">
        <v>14</v>
      </c>
      <c r="B1340" t="s">
        <v>6</v>
      </c>
      <c r="C1340" t="s">
        <v>8</v>
      </c>
      <c r="D1340">
        <v>2023</v>
      </c>
      <c r="E1340">
        <v>2037</v>
      </c>
      <c r="F1340">
        <v>0.40444272199999998</v>
      </c>
      <c r="G1340">
        <v>8512.2278029999998</v>
      </c>
      <c r="H1340">
        <v>0</v>
      </c>
      <c r="I1340">
        <v>0.85</v>
      </c>
      <c r="J1340" s="2" t="str">
        <f t="shared" si="20"/>
        <v>EG_CCGTSR2023</v>
      </c>
    </row>
    <row r="1341" spans="1:10" x14ac:dyDescent="0.25">
      <c r="A1341" t="s">
        <v>14</v>
      </c>
      <c r="B1341" t="s">
        <v>6</v>
      </c>
      <c r="C1341" t="s">
        <v>9</v>
      </c>
      <c r="D1341">
        <v>2023</v>
      </c>
      <c r="E1341">
        <v>2037</v>
      </c>
      <c r="F1341">
        <v>0.40444272199999998</v>
      </c>
      <c r="G1341">
        <v>8512.2278029999998</v>
      </c>
      <c r="H1341">
        <v>0</v>
      </c>
      <c r="I1341">
        <v>0.85</v>
      </c>
      <c r="J1341" s="2" t="str">
        <f t="shared" si="20"/>
        <v>EG_CCGTNER2023</v>
      </c>
    </row>
    <row r="1342" spans="1:10" x14ac:dyDescent="0.25">
      <c r="A1342" t="s">
        <v>14</v>
      </c>
      <c r="B1342" t="s">
        <v>6</v>
      </c>
      <c r="C1342" t="s">
        <v>10</v>
      </c>
      <c r="D1342">
        <v>2023</v>
      </c>
      <c r="E1342">
        <v>2037</v>
      </c>
      <c r="F1342">
        <v>0.40444272199999998</v>
      </c>
      <c r="G1342">
        <v>8512.2278029999998</v>
      </c>
      <c r="H1342">
        <v>0</v>
      </c>
      <c r="I1342">
        <v>0.85</v>
      </c>
      <c r="J1342" s="2" t="str">
        <f t="shared" si="20"/>
        <v>EG_CCGTER2023</v>
      </c>
    </row>
    <row r="1343" spans="1:10" x14ac:dyDescent="0.25">
      <c r="A1343" t="s">
        <v>14</v>
      </c>
      <c r="B1343" t="s">
        <v>6</v>
      </c>
      <c r="C1343" t="s">
        <v>11</v>
      </c>
      <c r="D1343">
        <v>2023</v>
      </c>
      <c r="E1343">
        <v>2037</v>
      </c>
      <c r="F1343">
        <v>0.40444272199999998</v>
      </c>
      <c r="G1343">
        <v>8512.2278029999998</v>
      </c>
      <c r="H1343">
        <v>0</v>
      </c>
      <c r="I1343">
        <v>0.85</v>
      </c>
      <c r="J1343" s="2" t="str">
        <f t="shared" si="20"/>
        <v>EG_CCGTWR2023</v>
      </c>
    </row>
    <row r="1344" spans="1:10" x14ac:dyDescent="0.25">
      <c r="A1344" t="s">
        <v>14</v>
      </c>
      <c r="B1344" t="s">
        <v>6</v>
      </c>
      <c r="C1344" t="s">
        <v>12</v>
      </c>
      <c r="D1344">
        <v>2023</v>
      </c>
      <c r="E1344">
        <v>2037</v>
      </c>
      <c r="F1344">
        <v>0.40444272199999998</v>
      </c>
      <c r="G1344">
        <v>8512.2278029999998</v>
      </c>
      <c r="H1344">
        <v>0</v>
      </c>
      <c r="I1344">
        <v>0.85</v>
      </c>
      <c r="J1344" s="2" t="str">
        <f t="shared" si="20"/>
        <v>EG_CCGTNR2023</v>
      </c>
    </row>
    <row r="1345" spans="1:10" x14ac:dyDescent="0.25">
      <c r="A1345" t="s">
        <v>14</v>
      </c>
      <c r="B1345" t="s">
        <v>6</v>
      </c>
      <c r="C1345" t="s">
        <v>8</v>
      </c>
      <c r="D1345">
        <v>2023</v>
      </c>
      <c r="E1345">
        <v>2038</v>
      </c>
      <c r="F1345">
        <v>0.40444272199999998</v>
      </c>
      <c r="G1345">
        <v>8512.2278029999998</v>
      </c>
      <c r="H1345">
        <v>0</v>
      </c>
      <c r="I1345">
        <v>0.85</v>
      </c>
      <c r="J1345" s="2" t="str">
        <f t="shared" si="20"/>
        <v>EG_CCGTSR2023</v>
      </c>
    </row>
    <row r="1346" spans="1:10" x14ac:dyDescent="0.25">
      <c r="A1346" t="s">
        <v>14</v>
      </c>
      <c r="B1346" t="s">
        <v>6</v>
      </c>
      <c r="C1346" t="s">
        <v>9</v>
      </c>
      <c r="D1346">
        <v>2023</v>
      </c>
      <c r="E1346">
        <v>2038</v>
      </c>
      <c r="F1346">
        <v>0.40444272199999998</v>
      </c>
      <c r="G1346">
        <v>8512.2278029999998</v>
      </c>
      <c r="H1346">
        <v>0</v>
      </c>
      <c r="I1346">
        <v>0.85</v>
      </c>
      <c r="J1346" s="2" t="str">
        <f t="shared" si="20"/>
        <v>EG_CCGTNER2023</v>
      </c>
    </row>
    <row r="1347" spans="1:10" x14ac:dyDescent="0.25">
      <c r="A1347" t="s">
        <v>14</v>
      </c>
      <c r="B1347" t="s">
        <v>6</v>
      </c>
      <c r="C1347" t="s">
        <v>10</v>
      </c>
      <c r="D1347">
        <v>2023</v>
      </c>
      <c r="E1347">
        <v>2038</v>
      </c>
      <c r="F1347">
        <v>0.40444272199999998</v>
      </c>
      <c r="G1347">
        <v>8512.2278029999998</v>
      </c>
      <c r="H1347">
        <v>0</v>
      </c>
      <c r="I1347">
        <v>0.85</v>
      </c>
      <c r="J1347" s="2" t="str">
        <f t="shared" ref="J1347:J1410" si="21">_xlfn.CONCAT(A1347,C1347,D1347)</f>
        <v>EG_CCGTER2023</v>
      </c>
    </row>
    <row r="1348" spans="1:10" x14ac:dyDescent="0.25">
      <c r="A1348" t="s">
        <v>14</v>
      </c>
      <c r="B1348" t="s">
        <v>6</v>
      </c>
      <c r="C1348" t="s">
        <v>11</v>
      </c>
      <c r="D1348">
        <v>2023</v>
      </c>
      <c r="E1348">
        <v>2038</v>
      </c>
      <c r="F1348">
        <v>0.40444272199999998</v>
      </c>
      <c r="G1348">
        <v>8512.2278029999998</v>
      </c>
      <c r="H1348">
        <v>0</v>
      </c>
      <c r="I1348">
        <v>0.85</v>
      </c>
      <c r="J1348" s="2" t="str">
        <f t="shared" si="21"/>
        <v>EG_CCGTWR2023</v>
      </c>
    </row>
    <row r="1349" spans="1:10" x14ac:dyDescent="0.25">
      <c r="A1349" t="s">
        <v>14</v>
      </c>
      <c r="B1349" t="s">
        <v>6</v>
      </c>
      <c r="C1349" t="s">
        <v>12</v>
      </c>
      <c r="D1349">
        <v>2023</v>
      </c>
      <c r="E1349">
        <v>2038</v>
      </c>
      <c r="F1349">
        <v>0.40444272199999998</v>
      </c>
      <c r="G1349">
        <v>8512.2278029999998</v>
      </c>
      <c r="H1349">
        <v>0</v>
      </c>
      <c r="I1349">
        <v>0.85</v>
      </c>
      <c r="J1349" s="2" t="str">
        <f t="shared" si="21"/>
        <v>EG_CCGTNR2023</v>
      </c>
    </row>
    <row r="1350" spans="1:10" x14ac:dyDescent="0.25">
      <c r="A1350" t="s">
        <v>14</v>
      </c>
      <c r="B1350" t="s">
        <v>6</v>
      </c>
      <c r="C1350" t="s">
        <v>8</v>
      </c>
      <c r="D1350">
        <v>2023</v>
      </c>
      <c r="E1350">
        <v>2039</v>
      </c>
      <c r="F1350">
        <v>0.40444272199999998</v>
      </c>
      <c r="G1350">
        <v>8512.2278029999998</v>
      </c>
      <c r="H1350">
        <v>0</v>
      </c>
      <c r="I1350">
        <v>0.85</v>
      </c>
      <c r="J1350" s="2" t="str">
        <f t="shared" si="21"/>
        <v>EG_CCGTSR2023</v>
      </c>
    </row>
    <row r="1351" spans="1:10" x14ac:dyDescent="0.25">
      <c r="A1351" t="s">
        <v>14</v>
      </c>
      <c r="B1351" t="s">
        <v>6</v>
      </c>
      <c r="C1351" t="s">
        <v>9</v>
      </c>
      <c r="D1351">
        <v>2023</v>
      </c>
      <c r="E1351">
        <v>2039</v>
      </c>
      <c r="F1351">
        <v>0.40444272199999998</v>
      </c>
      <c r="G1351">
        <v>8512.2278029999998</v>
      </c>
      <c r="H1351">
        <v>0</v>
      </c>
      <c r="I1351">
        <v>0.85</v>
      </c>
      <c r="J1351" s="2" t="str">
        <f t="shared" si="21"/>
        <v>EG_CCGTNER2023</v>
      </c>
    </row>
    <row r="1352" spans="1:10" x14ac:dyDescent="0.25">
      <c r="A1352" t="s">
        <v>14</v>
      </c>
      <c r="B1352" t="s">
        <v>6</v>
      </c>
      <c r="C1352" t="s">
        <v>10</v>
      </c>
      <c r="D1352">
        <v>2023</v>
      </c>
      <c r="E1352">
        <v>2039</v>
      </c>
      <c r="F1352">
        <v>0.40444272199999998</v>
      </c>
      <c r="G1352">
        <v>8512.2278029999998</v>
      </c>
      <c r="H1352">
        <v>0</v>
      </c>
      <c r="I1352">
        <v>0.85</v>
      </c>
      <c r="J1352" s="2" t="str">
        <f t="shared" si="21"/>
        <v>EG_CCGTER2023</v>
      </c>
    </row>
    <row r="1353" spans="1:10" x14ac:dyDescent="0.25">
      <c r="A1353" t="s">
        <v>14</v>
      </c>
      <c r="B1353" t="s">
        <v>6</v>
      </c>
      <c r="C1353" t="s">
        <v>11</v>
      </c>
      <c r="D1353">
        <v>2023</v>
      </c>
      <c r="E1353">
        <v>2039</v>
      </c>
      <c r="F1353">
        <v>0.40444272199999998</v>
      </c>
      <c r="G1353">
        <v>8512.2278029999998</v>
      </c>
      <c r="H1353">
        <v>0</v>
      </c>
      <c r="I1353">
        <v>0.85</v>
      </c>
      <c r="J1353" s="2" t="str">
        <f t="shared" si="21"/>
        <v>EG_CCGTWR2023</v>
      </c>
    </row>
    <row r="1354" spans="1:10" x14ac:dyDescent="0.25">
      <c r="A1354" t="s">
        <v>14</v>
      </c>
      <c r="B1354" t="s">
        <v>6</v>
      </c>
      <c r="C1354" t="s">
        <v>12</v>
      </c>
      <c r="D1354">
        <v>2023</v>
      </c>
      <c r="E1354">
        <v>2039</v>
      </c>
      <c r="F1354">
        <v>0.40444272199999998</v>
      </c>
      <c r="G1354">
        <v>8512.2278029999998</v>
      </c>
      <c r="H1354">
        <v>0</v>
      </c>
      <c r="I1354">
        <v>0.85</v>
      </c>
      <c r="J1354" s="2" t="str">
        <f t="shared" si="21"/>
        <v>EG_CCGTNR2023</v>
      </c>
    </row>
    <row r="1355" spans="1:10" x14ac:dyDescent="0.25">
      <c r="A1355" t="s">
        <v>14</v>
      </c>
      <c r="B1355" t="s">
        <v>6</v>
      </c>
      <c r="C1355" t="s">
        <v>8</v>
      </c>
      <c r="D1355">
        <v>2023</v>
      </c>
      <c r="E1355">
        <v>2040</v>
      </c>
      <c r="F1355">
        <v>0.40444272199999998</v>
      </c>
      <c r="G1355">
        <v>8512.2278029999998</v>
      </c>
      <c r="H1355">
        <v>0</v>
      </c>
      <c r="I1355">
        <v>0.85</v>
      </c>
      <c r="J1355" s="2" t="str">
        <f t="shared" si="21"/>
        <v>EG_CCGTSR2023</v>
      </c>
    </row>
    <row r="1356" spans="1:10" x14ac:dyDescent="0.25">
      <c r="A1356" t="s">
        <v>14</v>
      </c>
      <c r="B1356" t="s">
        <v>6</v>
      </c>
      <c r="C1356" t="s">
        <v>9</v>
      </c>
      <c r="D1356">
        <v>2023</v>
      </c>
      <c r="E1356">
        <v>2040</v>
      </c>
      <c r="F1356">
        <v>0.40444272199999998</v>
      </c>
      <c r="G1356">
        <v>8512.2278029999998</v>
      </c>
      <c r="H1356">
        <v>0</v>
      </c>
      <c r="I1356">
        <v>0.85</v>
      </c>
      <c r="J1356" s="2" t="str">
        <f t="shared" si="21"/>
        <v>EG_CCGTNER2023</v>
      </c>
    </row>
    <row r="1357" spans="1:10" x14ac:dyDescent="0.25">
      <c r="A1357" t="s">
        <v>14</v>
      </c>
      <c r="B1357" t="s">
        <v>6</v>
      </c>
      <c r="C1357" t="s">
        <v>10</v>
      </c>
      <c r="D1357">
        <v>2023</v>
      </c>
      <c r="E1357">
        <v>2040</v>
      </c>
      <c r="F1357">
        <v>0.40444272199999998</v>
      </c>
      <c r="G1357">
        <v>8512.2278029999998</v>
      </c>
      <c r="H1357">
        <v>0</v>
      </c>
      <c r="I1357">
        <v>0.85</v>
      </c>
      <c r="J1357" s="2" t="str">
        <f t="shared" si="21"/>
        <v>EG_CCGTER2023</v>
      </c>
    </row>
    <row r="1358" spans="1:10" x14ac:dyDescent="0.25">
      <c r="A1358" t="s">
        <v>14</v>
      </c>
      <c r="B1358" t="s">
        <v>6</v>
      </c>
      <c r="C1358" t="s">
        <v>11</v>
      </c>
      <c r="D1358">
        <v>2023</v>
      </c>
      <c r="E1358">
        <v>2040</v>
      </c>
      <c r="F1358">
        <v>0.40444272199999998</v>
      </c>
      <c r="G1358">
        <v>8512.2278029999998</v>
      </c>
      <c r="H1358">
        <v>0</v>
      </c>
      <c r="I1358">
        <v>0.85</v>
      </c>
      <c r="J1358" s="2" t="str">
        <f t="shared" si="21"/>
        <v>EG_CCGTWR2023</v>
      </c>
    </row>
    <row r="1359" spans="1:10" x14ac:dyDescent="0.25">
      <c r="A1359" t="s">
        <v>14</v>
      </c>
      <c r="B1359" t="s">
        <v>6</v>
      </c>
      <c r="C1359" t="s">
        <v>12</v>
      </c>
      <c r="D1359">
        <v>2023</v>
      </c>
      <c r="E1359">
        <v>2040</v>
      </c>
      <c r="F1359">
        <v>0.40444272199999998</v>
      </c>
      <c r="G1359">
        <v>8512.2278029999998</v>
      </c>
      <c r="H1359">
        <v>0</v>
      </c>
      <c r="I1359">
        <v>0.85</v>
      </c>
      <c r="J1359" s="2" t="str">
        <f t="shared" si="21"/>
        <v>EG_CCGTNR2023</v>
      </c>
    </row>
    <row r="1360" spans="1:10" x14ac:dyDescent="0.25">
      <c r="A1360" t="s">
        <v>14</v>
      </c>
      <c r="B1360" t="s">
        <v>6</v>
      </c>
      <c r="C1360" t="s">
        <v>8</v>
      </c>
      <c r="D1360">
        <v>2023</v>
      </c>
      <c r="E1360">
        <v>2041</v>
      </c>
      <c r="F1360">
        <v>0.40444272199999998</v>
      </c>
      <c r="G1360">
        <v>8512.2278029999998</v>
      </c>
      <c r="H1360">
        <v>0</v>
      </c>
      <c r="I1360">
        <v>0.85</v>
      </c>
      <c r="J1360" s="2" t="str">
        <f t="shared" si="21"/>
        <v>EG_CCGTSR2023</v>
      </c>
    </row>
    <row r="1361" spans="1:10" x14ac:dyDescent="0.25">
      <c r="A1361" t="s">
        <v>14</v>
      </c>
      <c r="B1361" t="s">
        <v>6</v>
      </c>
      <c r="C1361" t="s">
        <v>9</v>
      </c>
      <c r="D1361">
        <v>2023</v>
      </c>
      <c r="E1361">
        <v>2041</v>
      </c>
      <c r="F1361">
        <v>0.40444272199999998</v>
      </c>
      <c r="G1361">
        <v>8512.2278029999998</v>
      </c>
      <c r="H1361">
        <v>0</v>
      </c>
      <c r="I1361">
        <v>0.85</v>
      </c>
      <c r="J1361" s="2" t="str">
        <f t="shared" si="21"/>
        <v>EG_CCGTNER2023</v>
      </c>
    </row>
    <row r="1362" spans="1:10" x14ac:dyDescent="0.25">
      <c r="A1362" t="s">
        <v>14</v>
      </c>
      <c r="B1362" t="s">
        <v>6</v>
      </c>
      <c r="C1362" t="s">
        <v>10</v>
      </c>
      <c r="D1362">
        <v>2023</v>
      </c>
      <c r="E1362">
        <v>2041</v>
      </c>
      <c r="F1362">
        <v>0.40444272199999998</v>
      </c>
      <c r="G1362">
        <v>8512.2278029999998</v>
      </c>
      <c r="H1362">
        <v>0</v>
      </c>
      <c r="I1362">
        <v>0.85</v>
      </c>
      <c r="J1362" s="2" t="str">
        <f t="shared" si="21"/>
        <v>EG_CCGTER2023</v>
      </c>
    </row>
    <row r="1363" spans="1:10" x14ac:dyDescent="0.25">
      <c r="A1363" t="s">
        <v>14</v>
      </c>
      <c r="B1363" t="s">
        <v>6</v>
      </c>
      <c r="C1363" t="s">
        <v>11</v>
      </c>
      <c r="D1363">
        <v>2023</v>
      </c>
      <c r="E1363">
        <v>2041</v>
      </c>
      <c r="F1363">
        <v>0.40444272199999998</v>
      </c>
      <c r="G1363">
        <v>8512.2278029999998</v>
      </c>
      <c r="H1363">
        <v>0</v>
      </c>
      <c r="I1363">
        <v>0.85</v>
      </c>
      <c r="J1363" s="2" t="str">
        <f t="shared" si="21"/>
        <v>EG_CCGTWR2023</v>
      </c>
    </row>
    <row r="1364" spans="1:10" x14ac:dyDescent="0.25">
      <c r="A1364" t="s">
        <v>14</v>
      </c>
      <c r="B1364" t="s">
        <v>6</v>
      </c>
      <c r="C1364" t="s">
        <v>12</v>
      </c>
      <c r="D1364">
        <v>2023</v>
      </c>
      <c r="E1364">
        <v>2041</v>
      </c>
      <c r="F1364">
        <v>0.40444272199999998</v>
      </c>
      <c r="G1364">
        <v>8512.2278029999998</v>
      </c>
      <c r="H1364">
        <v>0</v>
      </c>
      <c r="I1364">
        <v>0.85</v>
      </c>
      <c r="J1364" s="2" t="str">
        <f t="shared" si="21"/>
        <v>EG_CCGTNR2023</v>
      </c>
    </row>
    <row r="1365" spans="1:10" x14ac:dyDescent="0.25">
      <c r="A1365" t="s">
        <v>13</v>
      </c>
      <c r="B1365" t="s">
        <v>6</v>
      </c>
      <c r="C1365" t="s">
        <v>10</v>
      </c>
      <c r="D1365">
        <v>2023</v>
      </c>
      <c r="E1365">
        <v>2037</v>
      </c>
      <c r="F1365">
        <v>0.36640219899999998</v>
      </c>
      <c r="G1365">
        <v>6514.9057169999996</v>
      </c>
      <c r="H1365">
        <v>133.5230182</v>
      </c>
      <c r="I1365">
        <v>0.85</v>
      </c>
      <c r="J1365" s="2" t="str">
        <f t="shared" si="21"/>
        <v>EG_COALER2023</v>
      </c>
    </row>
    <row r="1366" spans="1:10" x14ac:dyDescent="0.25">
      <c r="A1366" t="s">
        <v>13</v>
      </c>
      <c r="B1366" t="s">
        <v>6</v>
      </c>
      <c r="C1366" t="s">
        <v>10</v>
      </c>
      <c r="D1366">
        <v>2023</v>
      </c>
      <c r="E1366">
        <v>2038</v>
      </c>
      <c r="F1366">
        <v>0.36640219899999998</v>
      </c>
      <c r="G1366">
        <v>6514.9057169999996</v>
      </c>
      <c r="H1366">
        <v>133.5230182</v>
      </c>
      <c r="I1366">
        <v>0.85</v>
      </c>
      <c r="J1366" s="2" t="str">
        <f t="shared" si="21"/>
        <v>EG_COALER2023</v>
      </c>
    </row>
    <row r="1367" spans="1:10" x14ac:dyDescent="0.25">
      <c r="A1367" t="s">
        <v>13</v>
      </c>
      <c r="B1367" t="s">
        <v>6</v>
      </c>
      <c r="C1367" t="s">
        <v>10</v>
      </c>
      <c r="D1367">
        <v>2023</v>
      </c>
      <c r="E1367">
        <v>2039</v>
      </c>
      <c r="F1367">
        <v>0.36640219899999998</v>
      </c>
      <c r="G1367">
        <v>6514.9057169999996</v>
      </c>
      <c r="H1367">
        <v>133.5230182</v>
      </c>
      <c r="I1367">
        <v>0.85</v>
      </c>
      <c r="J1367" s="2" t="str">
        <f t="shared" si="21"/>
        <v>EG_COALER2023</v>
      </c>
    </row>
    <row r="1368" spans="1:10" x14ac:dyDescent="0.25">
      <c r="A1368" t="s">
        <v>13</v>
      </c>
      <c r="B1368" t="s">
        <v>6</v>
      </c>
      <c r="C1368" t="s">
        <v>10</v>
      </c>
      <c r="D1368">
        <v>2023</v>
      </c>
      <c r="E1368">
        <v>2040</v>
      </c>
      <c r="F1368">
        <v>0.36640219899999998</v>
      </c>
      <c r="G1368">
        <v>6514.9057169999996</v>
      </c>
      <c r="H1368">
        <v>133.5230182</v>
      </c>
      <c r="I1368">
        <v>0.85</v>
      </c>
      <c r="J1368" s="2" t="str">
        <f t="shared" si="21"/>
        <v>EG_COALER2023</v>
      </c>
    </row>
    <row r="1369" spans="1:10" x14ac:dyDescent="0.25">
      <c r="A1369" t="s">
        <v>13</v>
      </c>
      <c r="B1369" t="s">
        <v>6</v>
      </c>
      <c r="C1369" t="s">
        <v>10</v>
      </c>
      <c r="D1369">
        <v>2023</v>
      </c>
      <c r="E1369">
        <v>2041</v>
      </c>
      <c r="F1369">
        <v>0.36640219899999998</v>
      </c>
      <c r="G1369">
        <v>6514.9057169999996</v>
      </c>
      <c r="H1369">
        <v>133.5230182</v>
      </c>
      <c r="I1369">
        <v>0.85</v>
      </c>
      <c r="J1369" s="2" t="str">
        <f t="shared" si="21"/>
        <v>EG_COALER2023</v>
      </c>
    </row>
    <row r="1370" spans="1:10" x14ac:dyDescent="0.25">
      <c r="A1370" t="s">
        <v>13</v>
      </c>
      <c r="B1370" t="s">
        <v>6</v>
      </c>
      <c r="C1370" t="s">
        <v>11</v>
      </c>
      <c r="D1370">
        <v>2023</v>
      </c>
      <c r="E1370">
        <v>2024</v>
      </c>
      <c r="F1370">
        <v>0.36640219899999998</v>
      </c>
      <c r="G1370">
        <v>5794.6515959999997</v>
      </c>
      <c r="H1370">
        <v>133.5230182</v>
      </c>
      <c r="I1370">
        <v>0.85</v>
      </c>
      <c r="J1370" s="2" t="str">
        <f t="shared" si="21"/>
        <v>EG_COALWR2023</v>
      </c>
    </row>
    <row r="1371" spans="1:10" x14ac:dyDescent="0.25">
      <c r="A1371" t="s">
        <v>13</v>
      </c>
      <c r="B1371" t="s">
        <v>6</v>
      </c>
      <c r="C1371" t="s">
        <v>11</v>
      </c>
      <c r="D1371">
        <v>2023</v>
      </c>
      <c r="E1371">
        <v>2025</v>
      </c>
      <c r="F1371">
        <v>0.36640219899999998</v>
      </c>
      <c r="G1371">
        <v>5794.6515959999997</v>
      </c>
      <c r="H1371">
        <v>133.5230182</v>
      </c>
      <c r="I1371">
        <v>0.85</v>
      </c>
      <c r="J1371" s="2" t="str">
        <f t="shared" si="21"/>
        <v>EG_COALWR2023</v>
      </c>
    </row>
    <row r="1372" spans="1:10" x14ac:dyDescent="0.25">
      <c r="A1372" t="s">
        <v>13</v>
      </c>
      <c r="B1372" t="s">
        <v>6</v>
      </c>
      <c r="C1372" t="s">
        <v>11</v>
      </c>
      <c r="D1372">
        <v>2023</v>
      </c>
      <c r="E1372">
        <v>2026</v>
      </c>
      <c r="F1372">
        <v>0.36640219899999998</v>
      </c>
      <c r="G1372">
        <v>5794.6515959999997</v>
      </c>
      <c r="H1372">
        <v>133.5230182</v>
      </c>
      <c r="I1372">
        <v>0.85</v>
      </c>
      <c r="J1372" s="2" t="str">
        <f t="shared" si="21"/>
        <v>EG_COALWR2023</v>
      </c>
    </row>
    <row r="1373" spans="1:10" x14ac:dyDescent="0.25">
      <c r="A1373" t="s">
        <v>13</v>
      </c>
      <c r="B1373" t="s">
        <v>6</v>
      </c>
      <c r="C1373" t="s">
        <v>11</v>
      </c>
      <c r="D1373">
        <v>2023</v>
      </c>
      <c r="E1373">
        <v>2027</v>
      </c>
      <c r="F1373">
        <v>0.36640219899999998</v>
      </c>
      <c r="G1373">
        <v>5794.6515959999997</v>
      </c>
      <c r="H1373">
        <v>133.5230182</v>
      </c>
      <c r="I1373">
        <v>0.85</v>
      </c>
      <c r="J1373" s="2" t="str">
        <f t="shared" si="21"/>
        <v>EG_COALWR2023</v>
      </c>
    </row>
    <row r="1374" spans="1:10" x14ac:dyDescent="0.25">
      <c r="A1374" t="s">
        <v>13</v>
      </c>
      <c r="B1374" t="s">
        <v>6</v>
      </c>
      <c r="C1374" t="s">
        <v>11</v>
      </c>
      <c r="D1374">
        <v>2023</v>
      </c>
      <c r="E1374">
        <v>2028</v>
      </c>
      <c r="F1374">
        <v>0.36640219899999998</v>
      </c>
      <c r="G1374">
        <v>5794.6515959999997</v>
      </c>
      <c r="H1374">
        <v>133.5230182</v>
      </c>
      <c r="I1374">
        <v>0.85</v>
      </c>
      <c r="J1374" s="2" t="str">
        <f t="shared" si="21"/>
        <v>EG_COALWR2023</v>
      </c>
    </row>
    <row r="1375" spans="1:10" x14ac:dyDescent="0.25">
      <c r="A1375" t="s">
        <v>13</v>
      </c>
      <c r="B1375" t="s">
        <v>6</v>
      </c>
      <c r="C1375" t="s">
        <v>11</v>
      </c>
      <c r="D1375">
        <v>2023</v>
      </c>
      <c r="E1375">
        <v>2029</v>
      </c>
      <c r="F1375">
        <v>0.36640219899999998</v>
      </c>
      <c r="G1375">
        <v>5794.6515959999997</v>
      </c>
      <c r="H1375">
        <v>133.5230182</v>
      </c>
      <c r="I1375">
        <v>0.85</v>
      </c>
      <c r="J1375" s="2" t="str">
        <f t="shared" si="21"/>
        <v>EG_COALWR2023</v>
      </c>
    </row>
    <row r="1376" spans="1:10" x14ac:dyDescent="0.25">
      <c r="A1376" t="s">
        <v>13</v>
      </c>
      <c r="B1376" t="s">
        <v>6</v>
      </c>
      <c r="C1376" t="s">
        <v>11</v>
      </c>
      <c r="D1376">
        <v>2023</v>
      </c>
      <c r="E1376">
        <v>2030</v>
      </c>
      <c r="F1376">
        <v>0.36640219899999998</v>
      </c>
      <c r="G1376">
        <v>5794.6515959999997</v>
      </c>
      <c r="H1376">
        <v>133.5230182</v>
      </c>
      <c r="I1376">
        <v>0.85</v>
      </c>
      <c r="J1376" s="2" t="str">
        <f t="shared" si="21"/>
        <v>EG_COALWR2023</v>
      </c>
    </row>
    <row r="1377" spans="1:10" x14ac:dyDescent="0.25">
      <c r="A1377" t="s">
        <v>13</v>
      </c>
      <c r="B1377" t="s">
        <v>6</v>
      </c>
      <c r="C1377" t="s">
        <v>11</v>
      </c>
      <c r="D1377">
        <v>2023</v>
      </c>
      <c r="E1377">
        <v>2031</v>
      </c>
      <c r="F1377">
        <v>0.36640219899999998</v>
      </c>
      <c r="G1377">
        <v>5794.6515959999997</v>
      </c>
      <c r="H1377">
        <v>133.5230182</v>
      </c>
      <c r="I1377">
        <v>0.85</v>
      </c>
      <c r="J1377" s="2" t="str">
        <f t="shared" si="21"/>
        <v>EG_COALWR2023</v>
      </c>
    </row>
    <row r="1378" spans="1:10" x14ac:dyDescent="0.25">
      <c r="A1378" t="s">
        <v>13</v>
      </c>
      <c r="B1378" t="s">
        <v>6</v>
      </c>
      <c r="C1378" t="s">
        <v>11</v>
      </c>
      <c r="D1378">
        <v>2023</v>
      </c>
      <c r="E1378">
        <v>2032</v>
      </c>
      <c r="F1378">
        <v>0.36640219899999998</v>
      </c>
      <c r="G1378">
        <v>5794.6515959999997</v>
      </c>
      <c r="H1378">
        <v>133.5230182</v>
      </c>
      <c r="I1378">
        <v>0.85</v>
      </c>
      <c r="J1378" s="2" t="str">
        <f t="shared" si="21"/>
        <v>EG_COALWR2023</v>
      </c>
    </row>
    <row r="1379" spans="1:10" x14ac:dyDescent="0.25">
      <c r="A1379" t="s">
        <v>13</v>
      </c>
      <c r="B1379" t="s">
        <v>6</v>
      </c>
      <c r="C1379" t="s">
        <v>11</v>
      </c>
      <c r="D1379">
        <v>2023</v>
      </c>
      <c r="E1379">
        <v>2033</v>
      </c>
      <c r="F1379">
        <v>0.36640219899999998</v>
      </c>
      <c r="G1379">
        <v>5794.6515959999997</v>
      </c>
      <c r="H1379">
        <v>133.5230182</v>
      </c>
      <c r="I1379">
        <v>0.85</v>
      </c>
      <c r="J1379" s="2" t="str">
        <f t="shared" si="21"/>
        <v>EG_COALWR2023</v>
      </c>
    </row>
    <row r="1380" spans="1:10" x14ac:dyDescent="0.25">
      <c r="A1380" t="s">
        <v>13</v>
      </c>
      <c r="B1380" t="s">
        <v>6</v>
      </c>
      <c r="C1380" t="s">
        <v>11</v>
      </c>
      <c r="D1380">
        <v>2023</v>
      </c>
      <c r="E1380">
        <v>2034</v>
      </c>
      <c r="F1380">
        <v>0.36640219899999998</v>
      </c>
      <c r="G1380">
        <v>5794.6515959999997</v>
      </c>
      <c r="H1380">
        <v>133.5230182</v>
      </c>
      <c r="I1380">
        <v>0.85</v>
      </c>
      <c r="J1380" s="2" t="str">
        <f t="shared" si="21"/>
        <v>EG_COALWR2023</v>
      </c>
    </row>
    <row r="1381" spans="1:10" x14ac:dyDescent="0.25">
      <c r="A1381" t="s">
        <v>13</v>
      </c>
      <c r="B1381" t="s">
        <v>6</v>
      </c>
      <c r="C1381" t="s">
        <v>11</v>
      </c>
      <c r="D1381">
        <v>2023</v>
      </c>
      <c r="E1381">
        <v>2035</v>
      </c>
      <c r="F1381">
        <v>0.36640219899999998</v>
      </c>
      <c r="G1381">
        <v>5794.6515959999997</v>
      </c>
      <c r="H1381">
        <v>133.5230182</v>
      </c>
      <c r="I1381">
        <v>0.85</v>
      </c>
      <c r="J1381" s="2" t="str">
        <f t="shared" si="21"/>
        <v>EG_COALWR2023</v>
      </c>
    </row>
    <row r="1382" spans="1:10" x14ac:dyDescent="0.25">
      <c r="A1382" t="s">
        <v>13</v>
      </c>
      <c r="B1382" t="s">
        <v>6</v>
      </c>
      <c r="C1382" t="s">
        <v>11</v>
      </c>
      <c r="D1382">
        <v>2023</v>
      </c>
      <c r="E1382">
        <v>2036</v>
      </c>
      <c r="F1382">
        <v>0.36640219899999998</v>
      </c>
      <c r="G1382">
        <v>5794.6515959999997</v>
      </c>
      <c r="H1382">
        <v>133.5230182</v>
      </c>
      <c r="I1382">
        <v>0.85</v>
      </c>
      <c r="J1382" s="2" t="str">
        <f t="shared" si="21"/>
        <v>EG_COALWR2023</v>
      </c>
    </row>
    <row r="1383" spans="1:10" x14ac:dyDescent="0.25">
      <c r="A1383" t="s">
        <v>13</v>
      </c>
      <c r="B1383" t="s">
        <v>6</v>
      </c>
      <c r="C1383" t="s">
        <v>11</v>
      </c>
      <c r="D1383">
        <v>2023</v>
      </c>
      <c r="E1383">
        <v>2037</v>
      </c>
      <c r="F1383">
        <v>0.36640219899999998</v>
      </c>
      <c r="G1383">
        <v>5794.6515959999997</v>
      </c>
      <c r="H1383">
        <v>133.5230182</v>
      </c>
      <c r="I1383">
        <v>0.85</v>
      </c>
      <c r="J1383" s="2" t="str">
        <f t="shared" si="21"/>
        <v>EG_COALWR2023</v>
      </c>
    </row>
    <row r="1384" spans="1:10" x14ac:dyDescent="0.25">
      <c r="A1384" t="s">
        <v>13</v>
      </c>
      <c r="B1384" t="s">
        <v>6</v>
      </c>
      <c r="C1384" t="s">
        <v>11</v>
      </c>
      <c r="D1384">
        <v>2023</v>
      </c>
      <c r="E1384">
        <v>2038</v>
      </c>
      <c r="F1384">
        <v>0.36640219899999998</v>
      </c>
      <c r="G1384">
        <v>5794.6515959999997</v>
      </c>
      <c r="H1384">
        <v>133.5230182</v>
      </c>
      <c r="I1384">
        <v>0.85</v>
      </c>
      <c r="J1384" s="2" t="str">
        <f t="shared" si="21"/>
        <v>EG_COALWR2023</v>
      </c>
    </row>
    <row r="1385" spans="1:10" x14ac:dyDescent="0.25">
      <c r="A1385" t="s">
        <v>13</v>
      </c>
      <c r="B1385" t="s">
        <v>6</v>
      </c>
      <c r="C1385" t="s">
        <v>11</v>
      </c>
      <c r="D1385">
        <v>2023</v>
      </c>
      <c r="E1385">
        <v>2039</v>
      </c>
      <c r="F1385">
        <v>0.36640219899999998</v>
      </c>
      <c r="G1385">
        <v>5794.6515959999997</v>
      </c>
      <c r="H1385">
        <v>133.5230182</v>
      </c>
      <c r="I1385">
        <v>0.85</v>
      </c>
      <c r="J1385" s="2" t="str">
        <f t="shared" si="21"/>
        <v>EG_COALWR2023</v>
      </c>
    </row>
    <row r="1386" spans="1:10" x14ac:dyDescent="0.25">
      <c r="A1386" t="s">
        <v>13</v>
      </c>
      <c r="B1386" t="s">
        <v>6</v>
      </c>
      <c r="C1386" t="s">
        <v>11</v>
      </c>
      <c r="D1386">
        <v>2023</v>
      </c>
      <c r="E1386">
        <v>2040</v>
      </c>
      <c r="F1386">
        <v>0.36640219899999998</v>
      </c>
      <c r="G1386">
        <v>5794.6515959999997</v>
      </c>
      <c r="H1386">
        <v>133.5230182</v>
      </c>
      <c r="I1386">
        <v>0.85</v>
      </c>
      <c r="J1386" s="2" t="str">
        <f t="shared" si="21"/>
        <v>EG_COALWR2023</v>
      </c>
    </row>
    <row r="1387" spans="1:10" x14ac:dyDescent="0.25">
      <c r="A1387" t="s">
        <v>13</v>
      </c>
      <c r="B1387" t="s">
        <v>6</v>
      </c>
      <c r="C1387" t="s">
        <v>11</v>
      </c>
      <c r="D1387">
        <v>2023</v>
      </c>
      <c r="E1387">
        <v>2041</v>
      </c>
      <c r="F1387">
        <v>0.36640219899999998</v>
      </c>
      <c r="G1387">
        <v>5794.6515959999997</v>
      </c>
      <c r="H1387">
        <v>133.5230182</v>
      </c>
      <c r="I1387">
        <v>0.85</v>
      </c>
      <c r="J1387" s="2" t="str">
        <f t="shared" si="21"/>
        <v>EG_COALWR2023</v>
      </c>
    </row>
    <row r="1388" spans="1:10" x14ac:dyDescent="0.25">
      <c r="A1388" t="s">
        <v>13</v>
      </c>
      <c r="B1388" t="s">
        <v>6</v>
      </c>
      <c r="C1388" t="s">
        <v>12</v>
      </c>
      <c r="D1388">
        <v>2023</v>
      </c>
      <c r="E1388">
        <v>2024</v>
      </c>
      <c r="F1388">
        <v>0.36640219899999998</v>
      </c>
      <c r="G1388">
        <v>11751.599270000001</v>
      </c>
      <c r="H1388">
        <v>133.5230182</v>
      </c>
      <c r="I1388">
        <v>0.85</v>
      </c>
      <c r="J1388" s="2" t="str">
        <f t="shared" si="21"/>
        <v>EG_COALNR2023</v>
      </c>
    </row>
    <row r="1389" spans="1:10" x14ac:dyDescent="0.25">
      <c r="A1389" t="s">
        <v>13</v>
      </c>
      <c r="B1389" t="s">
        <v>6</v>
      </c>
      <c r="C1389" t="s">
        <v>12</v>
      </c>
      <c r="D1389">
        <v>2023</v>
      </c>
      <c r="E1389">
        <v>2025</v>
      </c>
      <c r="F1389">
        <v>0.36640219899999998</v>
      </c>
      <c r="G1389">
        <v>11751.599270000001</v>
      </c>
      <c r="H1389">
        <v>133.5230182</v>
      </c>
      <c r="I1389">
        <v>0.85</v>
      </c>
      <c r="J1389" s="2" t="str">
        <f t="shared" si="21"/>
        <v>EG_COALNR2023</v>
      </c>
    </row>
    <row r="1390" spans="1:10" x14ac:dyDescent="0.25">
      <c r="A1390" t="s">
        <v>13</v>
      </c>
      <c r="B1390" t="s">
        <v>6</v>
      </c>
      <c r="C1390" t="s">
        <v>12</v>
      </c>
      <c r="D1390">
        <v>2023</v>
      </c>
      <c r="E1390">
        <v>2026</v>
      </c>
      <c r="F1390">
        <v>0.36640219899999998</v>
      </c>
      <c r="G1390">
        <v>11751.599270000001</v>
      </c>
      <c r="H1390">
        <v>133.5230182</v>
      </c>
      <c r="I1390">
        <v>0.85</v>
      </c>
      <c r="J1390" s="2" t="str">
        <f t="shared" si="21"/>
        <v>EG_COALNR2023</v>
      </c>
    </row>
    <row r="1391" spans="1:10" x14ac:dyDescent="0.25">
      <c r="A1391" t="s">
        <v>13</v>
      </c>
      <c r="B1391" t="s">
        <v>6</v>
      </c>
      <c r="C1391" t="s">
        <v>12</v>
      </c>
      <c r="D1391">
        <v>2023</v>
      </c>
      <c r="E1391">
        <v>2027</v>
      </c>
      <c r="F1391">
        <v>0.36640219899999998</v>
      </c>
      <c r="G1391">
        <v>11751.599270000001</v>
      </c>
      <c r="H1391">
        <v>133.5230182</v>
      </c>
      <c r="I1391">
        <v>0.85</v>
      </c>
      <c r="J1391" s="2" t="str">
        <f t="shared" si="21"/>
        <v>EG_COALNR2023</v>
      </c>
    </row>
    <row r="1392" spans="1:10" x14ac:dyDescent="0.25">
      <c r="A1392" t="s">
        <v>13</v>
      </c>
      <c r="B1392" t="s">
        <v>6</v>
      </c>
      <c r="C1392" t="s">
        <v>12</v>
      </c>
      <c r="D1392">
        <v>2023</v>
      </c>
      <c r="E1392">
        <v>2028</v>
      </c>
      <c r="F1392">
        <v>0.36640219899999998</v>
      </c>
      <c r="G1392">
        <v>11751.599270000001</v>
      </c>
      <c r="H1392">
        <v>133.5230182</v>
      </c>
      <c r="I1392">
        <v>0.85</v>
      </c>
      <c r="J1392" s="2" t="str">
        <f t="shared" si="21"/>
        <v>EG_COALNR2023</v>
      </c>
    </row>
    <row r="1393" spans="1:10" x14ac:dyDescent="0.25">
      <c r="A1393" t="s">
        <v>13</v>
      </c>
      <c r="B1393" t="s">
        <v>6</v>
      </c>
      <c r="C1393" t="s">
        <v>12</v>
      </c>
      <c r="D1393">
        <v>2023</v>
      </c>
      <c r="E1393">
        <v>2029</v>
      </c>
      <c r="F1393">
        <v>0.36640219899999998</v>
      </c>
      <c r="G1393">
        <v>11751.599270000001</v>
      </c>
      <c r="H1393">
        <v>133.5230182</v>
      </c>
      <c r="I1393">
        <v>0.85</v>
      </c>
      <c r="J1393" s="2" t="str">
        <f t="shared" si="21"/>
        <v>EG_COALNR2023</v>
      </c>
    </row>
    <row r="1394" spans="1:10" x14ac:dyDescent="0.25">
      <c r="A1394" t="s">
        <v>13</v>
      </c>
      <c r="B1394" t="s">
        <v>6</v>
      </c>
      <c r="C1394" t="s">
        <v>12</v>
      </c>
      <c r="D1394">
        <v>2023</v>
      </c>
      <c r="E1394">
        <v>2030</v>
      </c>
      <c r="F1394">
        <v>0.36640219899999998</v>
      </c>
      <c r="G1394">
        <v>11751.599270000001</v>
      </c>
      <c r="H1394">
        <v>133.5230182</v>
      </c>
      <c r="I1394">
        <v>0.85</v>
      </c>
      <c r="J1394" s="2" t="str">
        <f t="shared" si="21"/>
        <v>EG_COALNR2023</v>
      </c>
    </row>
    <row r="1395" spans="1:10" x14ac:dyDescent="0.25">
      <c r="A1395" t="s">
        <v>13</v>
      </c>
      <c r="B1395" t="s">
        <v>6</v>
      </c>
      <c r="C1395" t="s">
        <v>12</v>
      </c>
      <c r="D1395">
        <v>2023</v>
      </c>
      <c r="E1395">
        <v>2031</v>
      </c>
      <c r="F1395">
        <v>0.36640219899999998</v>
      </c>
      <c r="G1395">
        <v>11751.599270000001</v>
      </c>
      <c r="H1395">
        <v>133.5230182</v>
      </c>
      <c r="I1395">
        <v>0.85</v>
      </c>
      <c r="J1395" s="2" t="str">
        <f t="shared" si="21"/>
        <v>EG_COALNR2023</v>
      </c>
    </row>
    <row r="1396" spans="1:10" x14ac:dyDescent="0.25">
      <c r="A1396" t="s">
        <v>13</v>
      </c>
      <c r="B1396" t="s">
        <v>6</v>
      </c>
      <c r="C1396" t="s">
        <v>12</v>
      </c>
      <c r="D1396">
        <v>2023</v>
      </c>
      <c r="E1396">
        <v>2032</v>
      </c>
      <c r="F1396">
        <v>0.36640219899999998</v>
      </c>
      <c r="G1396">
        <v>11751.599270000001</v>
      </c>
      <c r="H1396">
        <v>133.5230182</v>
      </c>
      <c r="I1396">
        <v>0.85</v>
      </c>
      <c r="J1396" s="2" t="str">
        <f t="shared" si="21"/>
        <v>EG_COALNR2023</v>
      </c>
    </row>
    <row r="1397" spans="1:10" x14ac:dyDescent="0.25">
      <c r="A1397" t="s">
        <v>13</v>
      </c>
      <c r="B1397" t="s">
        <v>6</v>
      </c>
      <c r="C1397" t="s">
        <v>12</v>
      </c>
      <c r="D1397">
        <v>2023</v>
      </c>
      <c r="E1397">
        <v>2033</v>
      </c>
      <c r="F1397">
        <v>0.36640219899999998</v>
      </c>
      <c r="G1397">
        <v>11751.599270000001</v>
      </c>
      <c r="H1397">
        <v>133.5230182</v>
      </c>
      <c r="I1397">
        <v>0.85</v>
      </c>
      <c r="J1397" s="2" t="str">
        <f t="shared" si="21"/>
        <v>EG_COALNR2023</v>
      </c>
    </row>
    <row r="1398" spans="1:10" x14ac:dyDescent="0.25">
      <c r="A1398" t="s">
        <v>13</v>
      </c>
      <c r="B1398" t="s">
        <v>6</v>
      </c>
      <c r="C1398" t="s">
        <v>12</v>
      </c>
      <c r="D1398">
        <v>2023</v>
      </c>
      <c r="E1398">
        <v>2034</v>
      </c>
      <c r="F1398">
        <v>0.36640219899999998</v>
      </c>
      <c r="G1398">
        <v>11751.599270000001</v>
      </c>
      <c r="H1398">
        <v>133.5230182</v>
      </c>
      <c r="I1398">
        <v>0.85</v>
      </c>
      <c r="J1398" s="2" t="str">
        <f t="shared" si="21"/>
        <v>EG_COALNR2023</v>
      </c>
    </row>
    <row r="1399" spans="1:10" x14ac:dyDescent="0.25">
      <c r="A1399" t="s">
        <v>13</v>
      </c>
      <c r="B1399" t="s">
        <v>6</v>
      </c>
      <c r="C1399" t="s">
        <v>12</v>
      </c>
      <c r="D1399">
        <v>2023</v>
      </c>
      <c r="E1399">
        <v>2035</v>
      </c>
      <c r="F1399">
        <v>0.36640219899999998</v>
      </c>
      <c r="G1399">
        <v>11751.599270000001</v>
      </c>
      <c r="H1399">
        <v>133.5230182</v>
      </c>
      <c r="I1399">
        <v>0.85</v>
      </c>
      <c r="J1399" s="2" t="str">
        <f t="shared" si="21"/>
        <v>EG_COALNR2023</v>
      </c>
    </row>
    <row r="1400" spans="1:10" x14ac:dyDescent="0.25">
      <c r="A1400" t="s">
        <v>13</v>
      </c>
      <c r="B1400" t="s">
        <v>6</v>
      </c>
      <c r="C1400" t="s">
        <v>12</v>
      </c>
      <c r="D1400">
        <v>2023</v>
      </c>
      <c r="E1400">
        <v>2036</v>
      </c>
      <c r="F1400">
        <v>0.36640219899999998</v>
      </c>
      <c r="G1400">
        <v>11751.599270000001</v>
      </c>
      <c r="H1400">
        <v>133.5230182</v>
      </c>
      <c r="I1400">
        <v>0.85</v>
      </c>
      <c r="J1400" s="2" t="str">
        <f t="shared" si="21"/>
        <v>EG_COALNR2023</v>
      </c>
    </row>
    <row r="1401" spans="1:10" x14ac:dyDescent="0.25">
      <c r="A1401" t="s">
        <v>13</v>
      </c>
      <c r="B1401" t="s">
        <v>6</v>
      </c>
      <c r="C1401" t="s">
        <v>12</v>
      </c>
      <c r="D1401">
        <v>2023</v>
      </c>
      <c r="E1401">
        <v>2037</v>
      </c>
      <c r="F1401">
        <v>0.36640219899999998</v>
      </c>
      <c r="G1401">
        <v>11751.599270000001</v>
      </c>
      <c r="H1401">
        <v>133.5230182</v>
      </c>
      <c r="I1401">
        <v>0.85</v>
      </c>
      <c r="J1401" s="2" t="str">
        <f t="shared" si="21"/>
        <v>EG_COALNR2023</v>
      </c>
    </row>
    <row r="1402" spans="1:10" x14ac:dyDescent="0.25">
      <c r="A1402" t="s">
        <v>13</v>
      </c>
      <c r="B1402" t="s">
        <v>6</v>
      </c>
      <c r="C1402" t="s">
        <v>12</v>
      </c>
      <c r="D1402">
        <v>2023</v>
      </c>
      <c r="E1402">
        <v>2038</v>
      </c>
      <c r="F1402">
        <v>0.36640219899999998</v>
      </c>
      <c r="G1402">
        <v>11751.599270000001</v>
      </c>
      <c r="H1402">
        <v>133.5230182</v>
      </c>
      <c r="I1402">
        <v>0.85</v>
      </c>
      <c r="J1402" s="2" t="str">
        <f t="shared" si="21"/>
        <v>EG_COALNR2023</v>
      </c>
    </row>
    <row r="1403" spans="1:10" x14ac:dyDescent="0.25">
      <c r="A1403" t="s">
        <v>13</v>
      </c>
      <c r="B1403" t="s">
        <v>6</v>
      </c>
      <c r="C1403" t="s">
        <v>12</v>
      </c>
      <c r="D1403">
        <v>2023</v>
      </c>
      <c r="E1403">
        <v>2039</v>
      </c>
      <c r="F1403">
        <v>0.36640219899999998</v>
      </c>
      <c r="G1403">
        <v>11751.599270000001</v>
      </c>
      <c r="H1403">
        <v>133.5230182</v>
      </c>
      <c r="I1403">
        <v>0.85</v>
      </c>
      <c r="J1403" s="2" t="str">
        <f t="shared" si="21"/>
        <v>EG_COALNR2023</v>
      </c>
    </row>
    <row r="1404" spans="1:10" x14ac:dyDescent="0.25">
      <c r="A1404" t="s">
        <v>13</v>
      </c>
      <c r="B1404" t="s">
        <v>6</v>
      </c>
      <c r="C1404" t="s">
        <v>12</v>
      </c>
      <c r="D1404">
        <v>2023</v>
      </c>
      <c r="E1404">
        <v>2040</v>
      </c>
      <c r="F1404">
        <v>0.36640219899999998</v>
      </c>
      <c r="G1404">
        <v>11751.599270000001</v>
      </c>
      <c r="H1404">
        <v>133.5230182</v>
      </c>
      <c r="I1404">
        <v>0.85</v>
      </c>
      <c r="J1404" s="2" t="str">
        <f t="shared" si="21"/>
        <v>EG_COALNR2023</v>
      </c>
    </row>
    <row r="1405" spans="1:10" x14ac:dyDescent="0.25">
      <c r="A1405" t="s">
        <v>13</v>
      </c>
      <c r="B1405" t="s">
        <v>6</v>
      </c>
      <c r="C1405" t="s">
        <v>12</v>
      </c>
      <c r="D1405">
        <v>2023</v>
      </c>
      <c r="E1405">
        <v>2041</v>
      </c>
      <c r="F1405">
        <v>0.36640219899999998</v>
      </c>
      <c r="G1405">
        <v>11751.599270000001</v>
      </c>
      <c r="H1405">
        <v>133.5230182</v>
      </c>
      <c r="I1405">
        <v>0.85</v>
      </c>
      <c r="J1405" s="2" t="str">
        <f t="shared" si="21"/>
        <v>EG_COALNR2023</v>
      </c>
    </row>
    <row r="1406" spans="1:10" x14ac:dyDescent="0.25">
      <c r="A1406" t="s">
        <v>15</v>
      </c>
      <c r="B1406" t="s">
        <v>6</v>
      </c>
      <c r="C1406" t="s">
        <v>8</v>
      </c>
      <c r="D1406">
        <v>2023</v>
      </c>
      <c r="E1406">
        <v>2024</v>
      </c>
      <c r="F1406">
        <v>1</v>
      </c>
      <c r="G1406">
        <v>19631.81452</v>
      </c>
      <c r="H1406">
        <v>0</v>
      </c>
      <c r="I1406">
        <v>1</v>
      </c>
      <c r="J1406" s="2" t="str">
        <f t="shared" si="21"/>
        <v>EG_LHSR2023</v>
      </c>
    </row>
    <row r="1407" spans="1:10" x14ac:dyDescent="0.25">
      <c r="A1407" t="s">
        <v>15</v>
      </c>
      <c r="B1407" t="s">
        <v>6</v>
      </c>
      <c r="C1407" t="s">
        <v>8</v>
      </c>
      <c r="D1407">
        <v>2023</v>
      </c>
      <c r="E1407">
        <v>2025</v>
      </c>
      <c r="F1407">
        <v>1</v>
      </c>
      <c r="G1407">
        <v>19631.81452</v>
      </c>
      <c r="H1407">
        <v>0</v>
      </c>
      <c r="I1407">
        <v>1</v>
      </c>
      <c r="J1407" s="2" t="str">
        <f t="shared" si="21"/>
        <v>EG_LHSR2023</v>
      </c>
    </row>
    <row r="1408" spans="1:10" x14ac:dyDescent="0.25">
      <c r="A1408" t="s">
        <v>15</v>
      </c>
      <c r="B1408" t="s">
        <v>6</v>
      </c>
      <c r="C1408" t="s">
        <v>8</v>
      </c>
      <c r="D1408">
        <v>2023</v>
      </c>
      <c r="E1408">
        <v>2026</v>
      </c>
      <c r="F1408">
        <v>1</v>
      </c>
      <c r="G1408">
        <v>19631.81452</v>
      </c>
      <c r="H1408">
        <v>0</v>
      </c>
      <c r="I1408">
        <v>1</v>
      </c>
      <c r="J1408" s="2" t="str">
        <f t="shared" si="21"/>
        <v>EG_LHSR2023</v>
      </c>
    </row>
    <row r="1409" spans="1:10" x14ac:dyDescent="0.25">
      <c r="A1409" t="s">
        <v>15</v>
      </c>
      <c r="B1409" t="s">
        <v>6</v>
      </c>
      <c r="C1409" t="s">
        <v>8</v>
      </c>
      <c r="D1409">
        <v>2023</v>
      </c>
      <c r="E1409">
        <v>2027</v>
      </c>
      <c r="F1409">
        <v>1</v>
      </c>
      <c r="G1409">
        <v>19631.81452</v>
      </c>
      <c r="H1409">
        <v>0</v>
      </c>
      <c r="I1409">
        <v>1</v>
      </c>
      <c r="J1409" s="2" t="str">
        <f t="shared" si="21"/>
        <v>EG_LHSR2023</v>
      </c>
    </row>
    <row r="1410" spans="1:10" x14ac:dyDescent="0.25">
      <c r="A1410" t="s">
        <v>15</v>
      </c>
      <c r="B1410" t="s">
        <v>6</v>
      </c>
      <c r="C1410" t="s">
        <v>8</v>
      </c>
      <c r="D1410">
        <v>2023</v>
      </c>
      <c r="E1410">
        <v>2028</v>
      </c>
      <c r="F1410">
        <v>1</v>
      </c>
      <c r="G1410">
        <v>19631.81452</v>
      </c>
      <c r="H1410">
        <v>0</v>
      </c>
      <c r="I1410">
        <v>1</v>
      </c>
      <c r="J1410" s="2" t="str">
        <f t="shared" si="21"/>
        <v>EG_LHSR2023</v>
      </c>
    </row>
    <row r="1411" spans="1:10" x14ac:dyDescent="0.25">
      <c r="A1411" t="s">
        <v>15</v>
      </c>
      <c r="B1411" t="s">
        <v>6</v>
      </c>
      <c r="C1411" t="s">
        <v>8</v>
      </c>
      <c r="D1411">
        <v>2023</v>
      </c>
      <c r="E1411">
        <v>2029</v>
      </c>
      <c r="F1411">
        <v>1</v>
      </c>
      <c r="G1411">
        <v>19631.81452</v>
      </c>
      <c r="H1411">
        <v>0</v>
      </c>
      <c r="I1411">
        <v>1</v>
      </c>
      <c r="J1411" s="2" t="str">
        <f t="shared" ref="J1411:J1474" si="22">_xlfn.CONCAT(A1411,C1411,D1411)</f>
        <v>EG_LHSR2023</v>
      </c>
    </row>
    <row r="1412" spans="1:10" x14ac:dyDescent="0.25">
      <c r="A1412" t="s">
        <v>15</v>
      </c>
      <c r="B1412" t="s">
        <v>6</v>
      </c>
      <c r="C1412" t="s">
        <v>8</v>
      </c>
      <c r="D1412">
        <v>2023</v>
      </c>
      <c r="E1412">
        <v>2030</v>
      </c>
      <c r="F1412">
        <v>1</v>
      </c>
      <c r="G1412">
        <v>19631.81452</v>
      </c>
      <c r="H1412">
        <v>0</v>
      </c>
      <c r="I1412">
        <v>1</v>
      </c>
      <c r="J1412" s="2" t="str">
        <f t="shared" si="22"/>
        <v>EG_LHSR2023</v>
      </c>
    </row>
    <row r="1413" spans="1:10" x14ac:dyDescent="0.25">
      <c r="A1413" t="s">
        <v>15</v>
      </c>
      <c r="B1413" t="s">
        <v>6</v>
      </c>
      <c r="C1413" t="s">
        <v>8</v>
      </c>
      <c r="D1413">
        <v>2023</v>
      </c>
      <c r="E1413">
        <v>2031</v>
      </c>
      <c r="F1413">
        <v>1</v>
      </c>
      <c r="G1413">
        <v>19631.81452</v>
      </c>
      <c r="H1413">
        <v>0</v>
      </c>
      <c r="I1413">
        <v>1</v>
      </c>
      <c r="J1413" s="2" t="str">
        <f t="shared" si="22"/>
        <v>EG_LHSR2023</v>
      </c>
    </row>
    <row r="1414" spans="1:10" x14ac:dyDescent="0.25">
      <c r="A1414" t="s">
        <v>15</v>
      </c>
      <c r="B1414" t="s">
        <v>6</v>
      </c>
      <c r="C1414" t="s">
        <v>8</v>
      </c>
      <c r="D1414">
        <v>2023</v>
      </c>
      <c r="E1414">
        <v>2032</v>
      </c>
      <c r="F1414">
        <v>1</v>
      </c>
      <c r="G1414">
        <v>19631.81452</v>
      </c>
      <c r="H1414">
        <v>0</v>
      </c>
      <c r="I1414">
        <v>1</v>
      </c>
      <c r="J1414" s="2" t="str">
        <f t="shared" si="22"/>
        <v>EG_LHSR2023</v>
      </c>
    </row>
    <row r="1415" spans="1:10" x14ac:dyDescent="0.25">
      <c r="A1415" t="s">
        <v>15</v>
      </c>
      <c r="B1415" t="s">
        <v>6</v>
      </c>
      <c r="C1415" t="s">
        <v>8</v>
      </c>
      <c r="D1415">
        <v>2023</v>
      </c>
      <c r="E1415">
        <v>2033</v>
      </c>
      <c r="F1415">
        <v>1</v>
      </c>
      <c r="G1415">
        <v>19631.81452</v>
      </c>
      <c r="H1415">
        <v>0</v>
      </c>
      <c r="I1415">
        <v>1</v>
      </c>
      <c r="J1415" s="2" t="str">
        <f t="shared" si="22"/>
        <v>EG_LHSR2023</v>
      </c>
    </row>
    <row r="1416" spans="1:10" x14ac:dyDescent="0.25">
      <c r="A1416" t="s">
        <v>15</v>
      </c>
      <c r="B1416" t="s">
        <v>6</v>
      </c>
      <c r="C1416" t="s">
        <v>8</v>
      </c>
      <c r="D1416">
        <v>2023</v>
      </c>
      <c r="E1416">
        <v>2034</v>
      </c>
      <c r="F1416">
        <v>1</v>
      </c>
      <c r="G1416">
        <v>19631.81452</v>
      </c>
      <c r="H1416">
        <v>0</v>
      </c>
      <c r="I1416">
        <v>1</v>
      </c>
      <c r="J1416" s="2" t="str">
        <f t="shared" si="22"/>
        <v>EG_LHSR2023</v>
      </c>
    </row>
    <row r="1417" spans="1:10" x14ac:dyDescent="0.25">
      <c r="A1417" t="s">
        <v>15</v>
      </c>
      <c r="B1417" t="s">
        <v>6</v>
      </c>
      <c r="C1417" t="s">
        <v>8</v>
      </c>
      <c r="D1417">
        <v>2023</v>
      </c>
      <c r="E1417">
        <v>2035</v>
      </c>
      <c r="F1417">
        <v>1</v>
      </c>
      <c r="G1417">
        <v>19631.81452</v>
      </c>
      <c r="H1417">
        <v>0</v>
      </c>
      <c r="I1417">
        <v>1</v>
      </c>
      <c r="J1417" s="2" t="str">
        <f t="shared" si="22"/>
        <v>EG_LHSR2023</v>
      </c>
    </row>
    <row r="1418" spans="1:10" x14ac:dyDescent="0.25">
      <c r="A1418" t="s">
        <v>15</v>
      </c>
      <c r="B1418" t="s">
        <v>6</v>
      </c>
      <c r="C1418" t="s">
        <v>8</v>
      </c>
      <c r="D1418">
        <v>2023</v>
      </c>
      <c r="E1418">
        <v>2036</v>
      </c>
      <c r="F1418">
        <v>1</v>
      </c>
      <c r="G1418">
        <v>19631.81452</v>
      </c>
      <c r="H1418">
        <v>0</v>
      </c>
      <c r="I1418">
        <v>1</v>
      </c>
      <c r="J1418" s="2" t="str">
        <f t="shared" si="22"/>
        <v>EG_LHSR2023</v>
      </c>
    </row>
    <row r="1419" spans="1:10" x14ac:dyDescent="0.25">
      <c r="A1419" t="s">
        <v>15</v>
      </c>
      <c r="B1419" t="s">
        <v>6</v>
      </c>
      <c r="C1419" t="s">
        <v>8</v>
      </c>
      <c r="D1419">
        <v>2023</v>
      </c>
      <c r="E1419">
        <v>2037</v>
      </c>
      <c r="F1419">
        <v>1</v>
      </c>
      <c r="G1419">
        <v>19631.81452</v>
      </c>
      <c r="H1419">
        <v>0</v>
      </c>
      <c r="I1419">
        <v>1</v>
      </c>
      <c r="J1419" s="2" t="str">
        <f t="shared" si="22"/>
        <v>EG_LHSR2023</v>
      </c>
    </row>
    <row r="1420" spans="1:10" x14ac:dyDescent="0.25">
      <c r="A1420" t="s">
        <v>15</v>
      </c>
      <c r="B1420" t="s">
        <v>6</v>
      </c>
      <c r="C1420" t="s">
        <v>8</v>
      </c>
      <c r="D1420">
        <v>2023</v>
      </c>
      <c r="E1420">
        <v>2038</v>
      </c>
      <c r="F1420">
        <v>1</v>
      </c>
      <c r="G1420">
        <v>19631.81452</v>
      </c>
      <c r="H1420">
        <v>0</v>
      </c>
      <c r="I1420">
        <v>1</v>
      </c>
      <c r="J1420" s="2" t="str">
        <f t="shared" si="22"/>
        <v>EG_LHSR2023</v>
      </c>
    </row>
    <row r="1421" spans="1:10" x14ac:dyDescent="0.25">
      <c r="A1421" t="s">
        <v>15</v>
      </c>
      <c r="B1421" t="s">
        <v>6</v>
      </c>
      <c r="C1421" t="s">
        <v>8</v>
      </c>
      <c r="D1421">
        <v>2023</v>
      </c>
      <c r="E1421">
        <v>2039</v>
      </c>
      <c r="F1421">
        <v>1</v>
      </c>
      <c r="G1421">
        <v>19631.81452</v>
      </c>
      <c r="H1421">
        <v>0</v>
      </c>
      <c r="I1421">
        <v>1</v>
      </c>
      <c r="J1421" s="2" t="str">
        <f t="shared" si="22"/>
        <v>EG_LHSR2023</v>
      </c>
    </row>
    <row r="1422" spans="1:10" x14ac:dyDescent="0.25">
      <c r="A1422" t="s">
        <v>15</v>
      </c>
      <c r="B1422" t="s">
        <v>6</v>
      </c>
      <c r="C1422" t="s">
        <v>8</v>
      </c>
      <c r="D1422">
        <v>2023</v>
      </c>
      <c r="E1422">
        <v>2040</v>
      </c>
      <c r="F1422">
        <v>1</v>
      </c>
      <c r="G1422">
        <v>19631.81452</v>
      </c>
      <c r="H1422">
        <v>0</v>
      </c>
      <c r="I1422">
        <v>1</v>
      </c>
      <c r="J1422" s="2" t="str">
        <f t="shared" si="22"/>
        <v>EG_LHSR2023</v>
      </c>
    </row>
    <row r="1423" spans="1:10" x14ac:dyDescent="0.25">
      <c r="A1423" t="s">
        <v>15</v>
      </c>
      <c r="B1423" t="s">
        <v>6</v>
      </c>
      <c r="C1423" t="s">
        <v>8</v>
      </c>
      <c r="D1423">
        <v>2023</v>
      </c>
      <c r="E1423">
        <v>2041</v>
      </c>
      <c r="F1423">
        <v>1</v>
      </c>
      <c r="G1423">
        <v>19631.81452</v>
      </c>
      <c r="H1423">
        <v>0</v>
      </c>
      <c r="I1423">
        <v>1</v>
      </c>
      <c r="J1423" s="2" t="str">
        <f t="shared" si="22"/>
        <v>EG_LHSR2023</v>
      </c>
    </row>
    <row r="1424" spans="1:10" x14ac:dyDescent="0.25">
      <c r="A1424" t="s">
        <v>15</v>
      </c>
      <c r="B1424" t="s">
        <v>6</v>
      </c>
      <c r="C1424" t="s">
        <v>9</v>
      </c>
      <c r="D1424">
        <v>2023</v>
      </c>
      <c r="E1424">
        <v>2024</v>
      </c>
      <c r="F1424">
        <v>1</v>
      </c>
      <c r="G1424">
        <v>19631.81452</v>
      </c>
      <c r="H1424">
        <v>0</v>
      </c>
      <c r="I1424">
        <v>1</v>
      </c>
      <c r="J1424" s="2" t="str">
        <f t="shared" si="22"/>
        <v>EG_LHNER2023</v>
      </c>
    </row>
    <row r="1425" spans="1:10" x14ac:dyDescent="0.25">
      <c r="A1425" t="s">
        <v>15</v>
      </c>
      <c r="B1425" t="s">
        <v>6</v>
      </c>
      <c r="C1425" t="s">
        <v>9</v>
      </c>
      <c r="D1425">
        <v>2023</v>
      </c>
      <c r="E1425">
        <v>2025</v>
      </c>
      <c r="F1425">
        <v>1</v>
      </c>
      <c r="G1425">
        <v>19631.81452</v>
      </c>
      <c r="H1425">
        <v>0</v>
      </c>
      <c r="I1425">
        <v>1</v>
      </c>
      <c r="J1425" s="2" t="str">
        <f t="shared" si="22"/>
        <v>EG_LHNER2023</v>
      </c>
    </row>
    <row r="1426" spans="1:10" x14ac:dyDescent="0.25">
      <c r="A1426" t="s">
        <v>15</v>
      </c>
      <c r="B1426" t="s">
        <v>6</v>
      </c>
      <c r="C1426" t="s">
        <v>9</v>
      </c>
      <c r="D1426">
        <v>2023</v>
      </c>
      <c r="E1426">
        <v>2026</v>
      </c>
      <c r="F1426">
        <v>1</v>
      </c>
      <c r="G1426">
        <v>19631.81452</v>
      </c>
      <c r="H1426">
        <v>0</v>
      </c>
      <c r="I1426">
        <v>1</v>
      </c>
      <c r="J1426" s="2" t="str">
        <f t="shared" si="22"/>
        <v>EG_LHNER2023</v>
      </c>
    </row>
    <row r="1427" spans="1:10" x14ac:dyDescent="0.25">
      <c r="A1427" t="s">
        <v>15</v>
      </c>
      <c r="B1427" t="s">
        <v>6</v>
      </c>
      <c r="C1427" t="s">
        <v>9</v>
      </c>
      <c r="D1427">
        <v>2023</v>
      </c>
      <c r="E1427">
        <v>2027</v>
      </c>
      <c r="F1427">
        <v>1</v>
      </c>
      <c r="G1427">
        <v>19631.81452</v>
      </c>
      <c r="H1427">
        <v>0</v>
      </c>
      <c r="I1427">
        <v>1</v>
      </c>
      <c r="J1427" s="2" t="str">
        <f t="shared" si="22"/>
        <v>EG_LHNER2023</v>
      </c>
    </row>
    <row r="1428" spans="1:10" x14ac:dyDescent="0.25">
      <c r="A1428" t="s">
        <v>15</v>
      </c>
      <c r="B1428" t="s">
        <v>6</v>
      </c>
      <c r="C1428" t="s">
        <v>9</v>
      </c>
      <c r="D1428">
        <v>2023</v>
      </c>
      <c r="E1428">
        <v>2028</v>
      </c>
      <c r="F1428">
        <v>1</v>
      </c>
      <c r="G1428">
        <v>19631.81452</v>
      </c>
      <c r="H1428">
        <v>0</v>
      </c>
      <c r="I1428">
        <v>1</v>
      </c>
      <c r="J1428" s="2" t="str">
        <f t="shared" si="22"/>
        <v>EG_LHNER2023</v>
      </c>
    </row>
    <row r="1429" spans="1:10" x14ac:dyDescent="0.25">
      <c r="A1429" t="s">
        <v>15</v>
      </c>
      <c r="B1429" t="s">
        <v>6</v>
      </c>
      <c r="C1429" t="s">
        <v>9</v>
      </c>
      <c r="D1429">
        <v>2023</v>
      </c>
      <c r="E1429">
        <v>2029</v>
      </c>
      <c r="F1429">
        <v>1</v>
      </c>
      <c r="G1429">
        <v>19631.81452</v>
      </c>
      <c r="H1429">
        <v>0</v>
      </c>
      <c r="I1429">
        <v>1</v>
      </c>
      <c r="J1429" s="2" t="str">
        <f t="shared" si="22"/>
        <v>EG_LHNER2023</v>
      </c>
    </row>
    <row r="1430" spans="1:10" x14ac:dyDescent="0.25">
      <c r="A1430" t="s">
        <v>15</v>
      </c>
      <c r="B1430" t="s">
        <v>6</v>
      </c>
      <c r="C1430" t="s">
        <v>9</v>
      </c>
      <c r="D1430">
        <v>2023</v>
      </c>
      <c r="E1430">
        <v>2030</v>
      </c>
      <c r="F1430">
        <v>1</v>
      </c>
      <c r="G1430">
        <v>19631.81452</v>
      </c>
      <c r="H1430">
        <v>0</v>
      </c>
      <c r="I1430">
        <v>1</v>
      </c>
      <c r="J1430" s="2" t="str">
        <f t="shared" si="22"/>
        <v>EG_LHNER2023</v>
      </c>
    </row>
    <row r="1431" spans="1:10" x14ac:dyDescent="0.25">
      <c r="A1431" t="s">
        <v>15</v>
      </c>
      <c r="B1431" t="s">
        <v>6</v>
      </c>
      <c r="C1431" t="s">
        <v>9</v>
      </c>
      <c r="D1431">
        <v>2023</v>
      </c>
      <c r="E1431">
        <v>2031</v>
      </c>
      <c r="F1431">
        <v>1</v>
      </c>
      <c r="G1431">
        <v>19631.81452</v>
      </c>
      <c r="H1431">
        <v>0</v>
      </c>
      <c r="I1431">
        <v>1</v>
      </c>
      <c r="J1431" s="2" t="str">
        <f t="shared" si="22"/>
        <v>EG_LHNER2023</v>
      </c>
    </row>
    <row r="1432" spans="1:10" x14ac:dyDescent="0.25">
      <c r="A1432" t="s">
        <v>15</v>
      </c>
      <c r="B1432" t="s">
        <v>6</v>
      </c>
      <c r="C1432" t="s">
        <v>9</v>
      </c>
      <c r="D1432">
        <v>2023</v>
      </c>
      <c r="E1432">
        <v>2032</v>
      </c>
      <c r="F1432">
        <v>1</v>
      </c>
      <c r="G1432">
        <v>19631.81452</v>
      </c>
      <c r="H1432">
        <v>0</v>
      </c>
      <c r="I1432">
        <v>1</v>
      </c>
      <c r="J1432" s="2" t="str">
        <f t="shared" si="22"/>
        <v>EG_LHNER2023</v>
      </c>
    </row>
    <row r="1433" spans="1:10" x14ac:dyDescent="0.25">
      <c r="A1433" t="s">
        <v>15</v>
      </c>
      <c r="B1433" t="s">
        <v>6</v>
      </c>
      <c r="C1433" t="s">
        <v>9</v>
      </c>
      <c r="D1433">
        <v>2023</v>
      </c>
      <c r="E1433">
        <v>2033</v>
      </c>
      <c r="F1433">
        <v>1</v>
      </c>
      <c r="G1433">
        <v>19631.81452</v>
      </c>
      <c r="H1433">
        <v>0</v>
      </c>
      <c r="I1433">
        <v>1</v>
      </c>
      <c r="J1433" s="2" t="str">
        <f t="shared" si="22"/>
        <v>EG_LHNER2023</v>
      </c>
    </row>
    <row r="1434" spans="1:10" x14ac:dyDescent="0.25">
      <c r="A1434" t="s">
        <v>15</v>
      </c>
      <c r="B1434" t="s">
        <v>6</v>
      </c>
      <c r="C1434" t="s">
        <v>9</v>
      </c>
      <c r="D1434">
        <v>2023</v>
      </c>
      <c r="E1434">
        <v>2034</v>
      </c>
      <c r="F1434">
        <v>1</v>
      </c>
      <c r="G1434">
        <v>19631.81452</v>
      </c>
      <c r="H1434">
        <v>0</v>
      </c>
      <c r="I1434">
        <v>1</v>
      </c>
      <c r="J1434" s="2" t="str">
        <f t="shared" si="22"/>
        <v>EG_LHNER2023</v>
      </c>
    </row>
    <row r="1435" spans="1:10" x14ac:dyDescent="0.25">
      <c r="A1435" t="s">
        <v>15</v>
      </c>
      <c r="B1435" t="s">
        <v>6</v>
      </c>
      <c r="C1435" t="s">
        <v>9</v>
      </c>
      <c r="D1435">
        <v>2023</v>
      </c>
      <c r="E1435">
        <v>2035</v>
      </c>
      <c r="F1435">
        <v>1</v>
      </c>
      <c r="G1435">
        <v>19631.81452</v>
      </c>
      <c r="H1435">
        <v>0</v>
      </c>
      <c r="I1435">
        <v>1</v>
      </c>
      <c r="J1435" s="2" t="str">
        <f t="shared" si="22"/>
        <v>EG_LHNER2023</v>
      </c>
    </row>
    <row r="1436" spans="1:10" x14ac:dyDescent="0.25">
      <c r="A1436" t="s">
        <v>15</v>
      </c>
      <c r="B1436" t="s">
        <v>6</v>
      </c>
      <c r="C1436" t="s">
        <v>9</v>
      </c>
      <c r="D1436">
        <v>2023</v>
      </c>
      <c r="E1436">
        <v>2036</v>
      </c>
      <c r="F1436">
        <v>1</v>
      </c>
      <c r="G1436">
        <v>19631.81452</v>
      </c>
      <c r="H1436">
        <v>0</v>
      </c>
      <c r="I1436">
        <v>1</v>
      </c>
      <c r="J1436" s="2" t="str">
        <f t="shared" si="22"/>
        <v>EG_LHNER2023</v>
      </c>
    </row>
    <row r="1437" spans="1:10" x14ac:dyDescent="0.25">
      <c r="A1437" t="s">
        <v>15</v>
      </c>
      <c r="B1437" t="s">
        <v>6</v>
      </c>
      <c r="C1437" t="s">
        <v>9</v>
      </c>
      <c r="D1437">
        <v>2023</v>
      </c>
      <c r="E1437">
        <v>2037</v>
      </c>
      <c r="F1437">
        <v>1</v>
      </c>
      <c r="G1437">
        <v>19631.81452</v>
      </c>
      <c r="H1437">
        <v>0</v>
      </c>
      <c r="I1437">
        <v>1</v>
      </c>
      <c r="J1437" s="2" t="str">
        <f t="shared" si="22"/>
        <v>EG_LHNER2023</v>
      </c>
    </row>
    <row r="1438" spans="1:10" x14ac:dyDescent="0.25">
      <c r="A1438" t="s">
        <v>15</v>
      </c>
      <c r="B1438" t="s">
        <v>6</v>
      </c>
      <c r="C1438" t="s">
        <v>9</v>
      </c>
      <c r="D1438">
        <v>2023</v>
      </c>
      <c r="E1438">
        <v>2038</v>
      </c>
      <c r="F1438">
        <v>1</v>
      </c>
      <c r="G1438">
        <v>19631.81452</v>
      </c>
      <c r="H1438">
        <v>0</v>
      </c>
      <c r="I1438">
        <v>1</v>
      </c>
      <c r="J1438" s="2" t="str">
        <f t="shared" si="22"/>
        <v>EG_LHNER2023</v>
      </c>
    </row>
    <row r="1439" spans="1:10" x14ac:dyDescent="0.25">
      <c r="A1439" t="s">
        <v>15</v>
      </c>
      <c r="B1439" t="s">
        <v>6</v>
      </c>
      <c r="C1439" t="s">
        <v>9</v>
      </c>
      <c r="D1439">
        <v>2023</v>
      </c>
      <c r="E1439">
        <v>2039</v>
      </c>
      <c r="F1439">
        <v>1</v>
      </c>
      <c r="G1439">
        <v>19631.81452</v>
      </c>
      <c r="H1439">
        <v>0</v>
      </c>
      <c r="I1439">
        <v>1</v>
      </c>
      <c r="J1439" s="2" t="str">
        <f t="shared" si="22"/>
        <v>EG_LHNER2023</v>
      </c>
    </row>
    <row r="1440" spans="1:10" x14ac:dyDescent="0.25">
      <c r="A1440" t="s">
        <v>15</v>
      </c>
      <c r="B1440" t="s">
        <v>6</v>
      </c>
      <c r="C1440" t="s">
        <v>9</v>
      </c>
      <c r="D1440">
        <v>2023</v>
      </c>
      <c r="E1440">
        <v>2040</v>
      </c>
      <c r="F1440">
        <v>1</v>
      </c>
      <c r="G1440">
        <v>19631.81452</v>
      </c>
      <c r="H1440">
        <v>0</v>
      </c>
      <c r="I1440">
        <v>1</v>
      </c>
      <c r="J1440" s="2" t="str">
        <f t="shared" si="22"/>
        <v>EG_LHNER2023</v>
      </c>
    </row>
    <row r="1441" spans="1:10" x14ac:dyDescent="0.25">
      <c r="A1441" t="s">
        <v>15</v>
      </c>
      <c r="B1441" t="s">
        <v>6</v>
      </c>
      <c r="C1441" t="s">
        <v>9</v>
      </c>
      <c r="D1441">
        <v>2023</v>
      </c>
      <c r="E1441">
        <v>2041</v>
      </c>
      <c r="F1441">
        <v>1</v>
      </c>
      <c r="G1441">
        <v>19631.81452</v>
      </c>
      <c r="H1441">
        <v>0</v>
      </c>
      <c r="I1441">
        <v>1</v>
      </c>
      <c r="J1441" s="2" t="str">
        <f t="shared" si="22"/>
        <v>EG_LHNER2023</v>
      </c>
    </row>
    <row r="1442" spans="1:10" x14ac:dyDescent="0.25">
      <c r="A1442" t="s">
        <v>15</v>
      </c>
      <c r="B1442" t="s">
        <v>6</v>
      </c>
      <c r="C1442" t="s">
        <v>10</v>
      </c>
      <c r="D1442">
        <v>2023</v>
      </c>
      <c r="E1442">
        <v>2024</v>
      </c>
      <c r="F1442">
        <v>1</v>
      </c>
      <c r="G1442">
        <v>19631.81452</v>
      </c>
      <c r="H1442">
        <v>0</v>
      </c>
      <c r="I1442">
        <v>1</v>
      </c>
      <c r="J1442" s="2" t="str">
        <f t="shared" si="22"/>
        <v>EG_LHER2023</v>
      </c>
    </row>
    <row r="1443" spans="1:10" x14ac:dyDescent="0.25">
      <c r="A1443" t="s">
        <v>15</v>
      </c>
      <c r="B1443" t="s">
        <v>6</v>
      </c>
      <c r="C1443" t="s">
        <v>10</v>
      </c>
      <c r="D1443">
        <v>2023</v>
      </c>
      <c r="E1443">
        <v>2025</v>
      </c>
      <c r="F1443">
        <v>1</v>
      </c>
      <c r="G1443">
        <v>19631.81452</v>
      </c>
      <c r="H1443">
        <v>0</v>
      </c>
      <c r="I1443">
        <v>1</v>
      </c>
      <c r="J1443" s="2" t="str">
        <f t="shared" si="22"/>
        <v>EG_LHER2023</v>
      </c>
    </row>
    <row r="1444" spans="1:10" x14ac:dyDescent="0.25">
      <c r="A1444" t="s">
        <v>15</v>
      </c>
      <c r="B1444" t="s">
        <v>6</v>
      </c>
      <c r="C1444" t="s">
        <v>10</v>
      </c>
      <c r="D1444">
        <v>2023</v>
      </c>
      <c r="E1444">
        <v>2026</v>
      </c>
      <c r="F1444">
        <v>1</v>
      </c>
      <c r="G1444">
        <v>19631.81452</v>
      </c>
      <c r="H1444">
        <v>0</v>
      </c>
      <c r="I1444">
        <v>1</v>
      </c>
      <c r="J1444" s="2" t="str">
        <f t="shared" si="22"/>
        <v>EG_LHER2023</v>
      </c>
    </row>
    <row r="1445" spans="1:10" x14ac:dyDescent="0.25">
      <c r="A1445" t="s">
        <v>15</v>
      </c>
      <c r="B1445" t="s">
        <v>6</v>
      </c>
      <c r="C1445" t="s">
        <v>10</v>
      </c>
      <c r="D1445">
        <v>2023</v>
      </c>
      <c r="E1445">
        <v>2027</v>
      </c>
      <c r="F1445">
        <v>1</v>
      </c>
      <c r="G1445">
        <v>19631.81452</v>
      </c>
      <c r="H1445">
        <v>0</v>
      </c>
      <c r="I1445">
        <v>1</v>
      </c>
      <c r="J1445" s="2" t="str">
        <f t="shared" si="22"/>
        <v>EG_LHER2023</v>
      </c>
    </row>
    <row r="1446" spans="1:10" x14ac:dyDescent="0.25">
      <c r="A1446" t="s">
        <v>15</v>
      </c>
      <c r="B1446" t="s">
        <v>6</v>
      </c>
      <c r="C1446" t="s">
        <v>10</v>
      </c>
      <c r="D1446">
        <v>2023</v>
      </c>
      <c r="E1446">
        <v>2028</v>
      </c>
      <c r="F1446">
        <v>1</v>
      </c>
      <c r="G1446">
        <v>19631.81452</v>
      </c>
      <c r="H1446">
        <v>0</v>
      </c>
      <c r="I1446">
        <v>1</v>
      </c>
      <c r="J1446" s="2" t="str">
        <f t="shared" si="22"/>
        <v>EG_LHER2023</v>
      </c>
    </row>
    <row r="1447" spans="1:10" x14ac:dyDescent="0.25">
      <c r="A1447" t="s">
        <v>15</v>
      </c>
      <c r="B1447" t="s">
        <v>6</v>
      </c>
      <c r="C1447" t="s">
        <v>10</v>
      </c>
      <c r="D1447">
        <v>2023</v>
      </c>
      <c r="E1447">
        <v>2029</v>
      </c>
      <c r="F1447">
        <v>1</v>
      </c>
      <c r="G1447">
        <v>19631.81452</v>
      </c>
      <c r="H1447">
        <v>0</v>
      </c>
      <c r="I1447">
        <v>1</v>
      </c>
      <c r="J1447" s="2" t="str">
        <f t="shared" si="22"/>
        <v>EG_LHER2023</v>
      </c>
    </row>
    <row r="1448" spans="1:10" x14ac:dyDescent="0.25">
      <c r="A1448" t="s">
        <v>15</v>
      </c>
      <c r="B1448" t="s">
        <v>6</v>
      </c>
      <c r="C1448" t="s">
        <v>10</v>
      </c>
      <c r="D1448">
        <v>2023</v>
      </c>
      <c r="E1448">
        <v>2030</v>
      </c>
      <c r="F1448">
        <v>1</v>
      </c>
      <c r="G1448">
        <v>19631.81452</v>
      </c>
      <c r="H1448">
        <v>0</v>
      </c>
      <c r="I1448">
        <v>1</v>
      </c>
      <c r="J1448" s="2" t="str">
        <f t="shared" si="22"/>
        <v>EG_LHER2023</v>
      </c>
    </row>
    <row r="1449" spans="1:10" x14ac:dyDescent="0.25">
      <c r="A1449" t="s">
        <v>15</v>
      </c>
      <c r="B1449" t="s">
        <v>6</v>
      </c>
      <c r="C1449" t="s">
        <v>10</v>
      </c>
      <c r="D1449">
        <v>2023</v>
      </c>
      <c r="E1449">
        <v>2031</v>
      </c>
      <c r="F1449">
        <v>1</v>
      </c>
      <c r="G1449">
        <v>19631.81452</v>
      </c>
      <c r="H1449">
        <v>0</v>
      </c>
      <c r="I1449">
        <v>1</v>
      </c>
      <c r="J1449" s="2" t="str">
        <f t="shared" si="22"/>
        <v>EG_LHER2023</v>
      </c>
    </row>
    <row r="1450" spans="1:10" x14ac:dyDescent="0.25">
      <c r="A1450" t="s">
        <v>15</v>
      </c>
      <c r="B1450" t="s">
        <v>6</v>
      </c>
      <c r="C1450" t="s">
        <v>10</v>
      </c>
      <c r="D1450">
        <v>2023</v>
      </c>
      <c r="E1450">
        <v>2032</v>
      </c>
      <c r="F1450">
        <v>1</v>
      </c>
      <c r="G1450">
        <v>19631.81452</v>
      </c>
      <c r="H1450">
        <v>0</v>
      </c>
      <c r="I1450">
        <v>1</v>
      </c>
      <c r="J1450" s="2" t="str">
        <f t="shared" si="22"/>
        <v>EG_LHER2023</v>
      </c>
    </row>
    <row r="1451" spans="1:10" x14ac:dyDescent="0.25">
      <c r="A1451" t="s">
        <v>15</v>
      </c>
      <c r="B1451" t="s">
        <v>6</v>
      </c>
      <c r="C1451" t="s">
        <v>10</v>
      </c>
      <c r="D1451">
        <v>2023</v>
      </c>
      <c r="E1451">
        <v>2033</v>
      </c>
      <c r="F1451">
        <v>1</v>
      </c>
      <c r="G1451">
        <v>19631.81452</v>
      </c>
      <c r="H1451">
        <v>0</v>
      </c>
      <c r="I1451">
        <v>1</v>
      </c>
      <c r="J1451" s="2" t="str">
        <f t="shared" si="22"/>
        <v>EG_LHER2023</v>
      </c>
    </row>
    <row r="1452" spans="1:10" x14ac:dyDescent="0.25">
      <c r="A1452" t="s">
        <v>15</v>
      </c>
      <c r="B1452" t="s">
        <v>6</v>
      </c>
      <c r="C1452" t="s">
        <v>10</v>
      </c>
      <c r="D1452">
        <v>2023</v>
      </c>
      <c r="E1452">
        <v>2034</v>
      </c>
      <c r="F1452">
        <v>1</v>
      </c>
      <c r="G1452">
        <v>19631.81452</v>
      </c>
      <c r="H1452">
        <v>0</v>
      </c>
      <c r="I1452">
        <v>1</v>
      </c>
      <c r="J1452" s="2" t="str">
        <f t="shared" si="22"/>
        <v>EG_LHER2023</v>
      </c>
    </row>
    <row r="1453" spans="1:10" x14ac:dyDescent="0.25">
      <c r="A1453" t="s">
        <v>15</v>
      </c>
      <c r="B1453" t="s">
        <v>6</v>
      </c>
      <c r="C1453" t="s">
        <v>10</v>
      </c>
      <c r="D1453">
        <v>2023</v>
      </c>
      <c r="E1453">
        <v>2035</v>
      </c>
      <c r="F1453">
        <v>1</v>
      </c>
      <c r="G1453">
        <v>19631.81452</v>
      </c>
      <c r="H1453">
        <v>0</v>
      </c>
      <c r="I1453">
        <v>1</v>
      </c>
      <c r="J1453" s="2" t="str">
        <f t="shared" si="22"/>
        <v>EG_LHER2023</v>
      </c>
    </row>
    <row r="1454" spans="1:10" x14ac:dyDescent="0.25">
      <c r="A1454" t="s">
        <v>15</v>
      </c>
      <c r="B1454" t="s">
        <v>6</v>
      </c>
      <c r="C1454" t="s">
        <v>10</v>
      </c>
      <c r="D1454">
        <v>2023</v>
      </c>
      <c r="E1454">
        <v>2036</v>
      </c>
      <c r="F1454">
        <v>1</v>
      </c>
      <c r="G1454">
        <v>19631.81452</v>
      </c>
      <c r="H1454">
        <v>0</v>
      </c>
      <c r="I1454">
        <v>1</v>
      </c>
      <c r="J1454" s="2" t="str">
        <f t="shared" si="22"/>
        <v>EG_LHER2023</v>
      </c>
    </row>
    <row r="1455" spans="1:10" x14ac:dyDescent="0.25">
      <c r="A1455" t="s">
        <v>15</v>
      </c>
      <c r="B1455" t="s">
        <v>6</v>
      </c>
      <c r="C1455" t="s">
        <v>10</v>
      </c>
      <c r="D1455">
        <v>2023</v>
      </c>
      <c r="E1455">
        <v>2037</v>
      </c>
      <c r="F1455">
        <v>1</v>
      </c>
      <c r="G1455">
        <v>19631.81452</v>
      </c>
      <c r="H1455">
        <v>0</v>
      </c>
      <c r="I1455">
        <v>1</v>
      </c>
      <c r="J1455" s="2" t="str">
        <f t="shared" si="22"/>
        <v>EG_LHER2023</v>
      </c>
    </row>
    <row r="1456" spans="1:10" x14ac:dyDescent="0.25">
      <c r="A1456" t="s">
        <v>15</v>
      </c>
      <c r="B1456" t="s">
        <v>6</v>
      </c>
      <c r="C1456" t="s">
        <v>10</v>
      </c>
      <c r="D1456">
        <v>2023</v>
      </c>
      <c r="E1456">
        <v>2038</v>
      </c>
      <c r="F1456">
        <v>1</v>
      </c>
      <c r="G1456">
        <v>19631.81452</v>
      </c>
      <c r="H1456">
        <v>0</v>
      </c>
      <c r="I1456">
        <v>1</v>
      </c>
      <c r="J1456" s="2" t="str">
        <f t="shared" si="22"/>
        <v>EG_LHER2023</v>
      </c>
    </row>
    <row r="1457" spans="1:10" x14ac:dyDescent="0.25">
      <c r="A1457" t="s">
        <v>15</v>
      </c>
      <c r="B1457" t="s">
        <v>6</v>
      </c>
      <c r="C1457" t="s">
        <v>10</v>
      </c>
      <c r="D1457">
        <v>2023</v>
      </c>
      <c r="E1457">
        <v>2039</v>
      </c>
      <c r="F1457">
        <v>1</v>
      </c>
      <c r="G1457">
        <v>19631.81452</v>
      </c>
      <c r="H1457">
        <v>0</v>
      </c>
      <c r="I1457">
        <v>1</v>
      </c>
      <c r="J1457" s="2" t="str">
        <f t="shared" si="22"/>
        <v>EG_LHER2023</v>
      </c>
    </row>
    <row r="1458" spans="1:10" x14ac:dyDescent="0.25">
      <c r="A1458" t="s">
        <v>15</v>
      </c>
      <c r="B1458" t="s">
        <v>6</v>
      </c>
      <c r="C1458" t="s">
        <v>10</v>
      </c>
      <c r="D1458">
        <v>2023</v>
      </c>
      <c r="E1458">
        <v>2040</v>
      </c>
      <c r="F1458">
        <v>1</v>
      </c>
      <c r="G1458">
        <v>19631.81452</v>
      </c>
      <c r="H1458">
        <v>0</v>
      </c>
      <c r="I1458">
        <v>1</v>
      </c>
      <c r="J1458" s="2" t="str">
        <f t="shared" si="22"/>
        <v>EG_LHER2023</v>
      </c>
    </row>
    <row r="1459" spans="1:10" x14ac:dyDescent="0.25">
      <c r="A1459" t="s">
        <v>15</v>
      </c>
      <c r="B1459" t="s">
        <v>6</v>
      </c>
      <c r="C1459" t="s">
        <v>10</v>
      </c>
      <c r="D1459">
        <v>2023</v>
      </c>
      <c r="E1459">
        <v>2041</v>
      </c>
      <c r="F1459">
        <v>1</v>
      </c>
      <c r="G1459">
        <v>19631.81452</v>
      </c>
      <c r="H1459">
        <v>0</v>
      </c>
      <c r="I1459">
        <v>1</v>
      </c>
      <c r="J1459" s="2" t="str">
        <f t="shared" si="22"/>
        <v>EG_LHER2023</v>
      </c>
    </row>
    <row r="1460" spans="1:10" x14ac:dyDescent="0.25">
      <c r="A1460" t="s">
        <v>15</v>
      </c>
      <c r="B1460" t="s">
        <v>6</v>
      </c>
      <c r="C1460" t="s">
        <v>11</v>
      </c>
      <c r="D1460">
        <v>2023</v>
      </c>
      <c r="E1460">
        <v>2024</v>
      </c>
      <c r="F1460">
        <v>1</v>
      </c>
      <c r="G1460">
        <v>19631.81452</v>
      </c>
      <c r="H1460">
        <v>0</v>
      </c>
      <c r="I1460">
        <v>1</v>
      </c>
      <c r="J1460" s="2" t="str">
        <f t="shared" si="22"/>
        <v>EG_LHWR2023</v>
      </c>
    </row>
    <row r="1461" spans="1:10" x14ac:dyDescent="0.25">
      <c r="A1461" t="s">
        <v>15</v>
      </c>
      <c r="B1461" t="s">
        <v>6</v>
      </c>
      <c r="C1461" t="s">
        <v>11</v>
      </c>
      <c r="D1461">
        <v>2023</v>
      </c>
      <c r="E1461">
        <v>2025</v>
      </c>
      <c r="F1461">
        <v>1</v>
      </c>
      <c r="G1461">
        <v>19631.81452</v>
      </c>
      <c r="H1461">
        <v>0</v>
      </c>
      <c r="I1461">
        <v>1</v>
      </c>
      <c r="J1461" s="2" t="str">
        <f t="shared" si="22"/>
        <v>EG_LHWR2023</v>
      </c>
    </row>
    <row r="1462" spans="1:10" x14ac:dyDescent="0.25">
      <c r="A1462" t="s">
        <v>15</v>
      </c>
      <c r="B1462" t="s">
        <v>6</v>
      </c>
      <c r="C1462" t="s">
        <v>11</v>
      </c>
      <c r="D1462">
        <v>2023</v>
      </c>
      <c r="E1462">
        <v>2026</v>
      </c>
      <c r="F1462">
        <v>1</v>
      </c>
      <c r="G1462">
        <v>19631.81452</v>
      </c>
      <c r="H1462">
        <v>0</v>
      </c>
      <c r="I1462">
        <v>1</v>
      </c>
      <c r="J1462" s="2" t="str">
        <f t="shared" si="22"/>
        <v>EG_LHWR2023</v>
      </c>
    </row>
    <row r="1463" spans="1:10" x14ac:dyDescent="0.25">
      <c r="A1463" t="s">
        <v>15</v>
      </c>
      <c r="B1463" t="s">
        <v>6</v>
      </c>
      <c r="C1463" t="s">
        <v>11</v>
      </c>
      <c r="D1463">
        <v>2023</v>
      </c>
      <c r="E1463">
        <v>2027</v>
      </c>
      <c r="F1463">
        <v>1</v>
      </c>
      <c r="G1463">
        <v>19631.81452</v>
      </c>
      <c r="H1463">
        <v>0</v>
      </c>
      <c r="I1463">
        <v>1</v>
      </c>
      <c r="J1463" s="2" t="str">
        <f t="shared" si="22"/>
        <v>EG_LHWR2023</v>
      </c>
    </row>
    <row r="1464" spans="1:10" x14ac:dyDescent="0.25">
      <c r="A1464" t="s">
        <v>15</v>
      </c>
      <c r="B1464" t="s">
        <v>6</v>
      </c>
      <c r="C1464" t="s">
        <v>11</v>
      </c>
      <c r="D1464">
        <v>2023</v>
      </c>
      <c r="E1464">
        <v>2028</v>
      </c>
      <c r="F1464">
        <v>1</v>
      </c>
      <c r="G1464">
        <v>19631.81452</v>
      </c>
      <c r="H1464">
        <v>0</v>
      </c>
      <c r="I1464">
        <v>1</v>
      </c>
      <c r="J1464" s="2" t="str">
        <f t="shared" si="22"/>
        <v>EG_LHWR2023</v>
      </c>
    </row>
    <row r="1465" spans="1:10" x14ac:dyDescent="0.25">
      <c r="A1465" t="s">
        <v>15</v>
      </c>
      <c r="B1465" t="s">
        <v>6</v>
      </c>
      <c r="C1465" t="s">
        <v>11</v>
      </c>
      <c r="D1465">
        <v>2023</v>
      </c>
      <c r="E1465">
        <v>2029</v>
      </c>
      <c r="F1465">
        <v>1</v>
      </c>
      <c r="G1465">
        <v>19631.81452</v>
      </c>
      <c r="H1465">
        <v>0</v>
      </c>
      <c r="I1465">
        <v>1</v>
      </c>
      <c r="J1465" s="2" t="str">
        <f t="shared" si="22"/>
        <v>EG_LHWR2023</v>
      </c>
    </row>
    <row r="1466" spans="1:10" x14ac:dyDescent="0.25">
      <c r="A1466" t="s">
        <v>15</v>
      </c>
      <c r="B1466" t="s">
        <v>6</v>
      </c>
      <c r="C1466" t="s">
        <v>11</v>
      </c>
      <c r="D1466">
        <v>2023</v>
      </c>
      <c r="E1466">
        <v>2030</v>
      </c>
      <c r="F1466">
        <v>1</v>
      </c>
      <c r="G1466">
        <v>19631.81452</v>
      </c>
      <c r="H1466">
        <v>0</v>
      </c>
      <c r="I1466">
        <v>1</v>
      </c>
      <c r="J1466" s="2" t="str">
        <f t="shared" si="22"/>
        <v>EG_LHWR2023</v>
      </c>
    </row>
    <row r="1467" spans="1:10" x14ac:dyDescent="0.25">
      <c r="A1467" t="s">
        <v>15</v>
      </c>
      <c r="B1467" t="s">
        <v>6</v>
      </c>
      <c r="C1467" t="s">
        <v>11</v>
      </c>
      <c r="D1467">
        <v>2023</v>
      </c>
      <c r="E1467">
        <v>2031</v>
      </c>
      <c r="F1467">
        <v>1</v>
      </c>
      <c r="G1467">
        <v>19631.81452</v>
      </c>
      <c r="H1467">
        <v>0</v>
      </c>
      <c r="I1467">
        <v>1</v>
      </c>
      <c r="J1467" s="2" t="str">
        <f t="shared" si="22"/>
        <v>EG_LHWR2023</v>
      </c>
    </row>
    <row r="1468" spans="1:10" x14ac:dyDescent="0.25">
      <c r="A1468" t="s">
        <v>15</v>
      </c>
      <c r="B1468" t="s">
        <v>6</v>
      </c>
      <c r="C1468" t="s">
        <v>11</v>
      </c>
      <c r="D1468">
        <v>2023</v>
      </c>
      <c r="E1468">
        <v>2032</v>
      </c>
      <c r="F1468">
        <v>1</v>
      </c>
      <c r="G1468">
        <v>19631.81452</v>
      </c>
      <c r="H1468">
        <v>0</v>
      </c>
      <c r="I1468">
        <v>1</v>
      </c>
      <c r="J1468" s="2" t="str">
        <f t="shared" si="22"/>
        <v>EG_LHWR2023</v>
      </c>
    </row>
    <row r="1469" spans="1:10" x14ac:dyDescent="0.25">
      <c r="A1469" t="s">
        <v>15</v>
      </c>
      <c r="B1469" t="s">
        <v>6</v>
      </c>
      <c r="C1469" t="s">
        <v>11</v>
      </c>
      <c r="D1469">
        <v>2023</v>
      </c>
      <c r="E1469">
        <v>2033</v>
      </c>
      <c r="F1469">
        <v>1</v>
      </c>
      <c r="G1469">
        <v>19631.81452</v>
      </c>
      <c r="H1469">
        <v>0</v>
      </c>
      <c r="I1469">
        <v>1</v>
      </c>
      <c r="J1469" s="2" t="str">
        <f t="shared" si="22"/>
        <v>EG_LHWR2023</v>
      </c>
    </row>
    <row r="1470" spans="1:10" x14ac:dyDescent="0.25">
      <c r="A1470" t="s">
        <v>15</v>
      </c>
      <c r="B1470" t="s">
        <v>6</v>
      </c>
      <c r="C1470" t="s">
        <v>11</v>
      </c>
      <c r="D1470">
        <v>2023</v>
      </c>
      <c r="E1470">
        <v>2034</v>
      </c>
      <c r="F1470">
        <v>1</v>
      </c>
      <c r="G1470">
        <v>19631.81452</v>
      </c>
      <c r="H1470">
        <v>0</v>
      </c>
      <c r="I1470">
        <v>1</v>
      </c>
      <c r="J1470" s="2" t="str">
        <f t="shared" si="22"/>
        <v>EG_LHWR2023</v>
      </c>
    </row>
    <row r="1471" spans="1:10" x14ac:dyDescent="0.25">
      <c r="A1471" t="s">
        <v>15</v>
      </c>
      <c r="B1471" t="s">
        <v>6</v>
      </c>
      <c r="C1471" t="s">
        <v>11</v>
      </c>
      <c r="D1471">
        <v>2023</v>
      </c>
      <c r="E1471">
        <v>2035</v>
      </c>
      <c r="F1471">
        <v>1</v>
      </c>
      <c r="G1471">
        <v>19631.81452</v>
      </c>
      <c r="H1471">
        <v>0</v>
      </c>
      <c r="I1471">
        <v>1</v>
      </c>
      <c r="J1471" s="2" t="str">
        <f t="shared" si="22"/>
        <v>EG_LHWR2023</v>
      </c>
    </row>
    <row r="1472" spans="1:10" x14ac:dyDescent="0.25">
      <c r="A1472" t="s">
        <v>15</v>
      </c>
      <c r="B1472" t="s">
        <v>6</v>
      </c>
      <c r="C1472" t="s">
        <v>11</v>
      </c>
      <c r="D1472">
        <v>2023</v>
      </c>
      <c r="E1472">
        <v>2036</v>
      </c>
      <c r="F1472">
        <v>1</v>
      </c>
      <c r="G1472">
        <v>19631.81452</v>
      </c>
      <c r="H1472">
        <v>0</v>
      </c>
      <c r="I1472">
        <v>1</v>
      </c>
      <c r="J1472" s="2" t="str">
        <f t="shared" si="22"/>
        <v>EG_LHWR2023</v>
      </c>
    </row>
    <row r="1473" spans="1:10" x14ac:dyDescent="0.25">
      <c r="A1473" t="s">
        <v>15</v>
      </c>
      <c r="B1473" t="s">
        <v>6</v>
      </c>
      <c r="C1473" t="s">
        <v>11</v>
      </c>
      <c r="D1473">
        <v>2023</v>
      </c>
      <c r="E1473">
        <v>2037</v>
      </c>
      <c r="F1473">
        <v>1</v>
      </c>
      <c r="G1473">
        <v>19631.81452</v>
      </c>
      <c r="H1473">
        <v>0</v>
      </c>
      <c r="I1473">
        <v>1</v>
      </c>
      <c r="J1473" s="2" t="str">
        <f t="shared" si="22"/>
        <v>EG_LHWR2023</v>
      </c>
    </row>
    <row r="1474" spans="1:10" x14ac:dyDescent="0.25">
      <c r="A1474" t="s">
        <v>15</v>
      </c>
      <c r="B1474" t="s">
        <v>6</v>
      </c>
      <c r="C1474" t="s">
        <v>11</v>
      </c>
      <c r="D1474">
        <v>2023</v>
      </c>
      <c r="E1474">
        <v>2038</v>
      </c>
      <c r="F1474">
        <v>1</v>
      </c>
      <c r="G1474">
        <v>19631.81452</v>
      </c>
      <c r="H1474">
        <v>0</v>
      </c>
      <c r="I1474">
        <v>1</v>
      </c>
      <c r="J1474" s="2" t="str">
        <f t="shared" si="22"/>
        <v>EG_LHWR2023</v>
      </c>
    </row>
    <row r="1475" spans="1:10" x14ac:dyDescent="0.25">
      <c r="A1475" t="s">
        <v>15</v>
      </c>
      <c r="B1475" t="s">
        <v>6</v>
      </c>
      <c r="C1475" t="s">
        <v>11</v>
      </c>
      <c r="D1475">
        <v>2023</v>
      </c>
      <c r="E1475">
        <v>2039</v>
      </c>
      <c r="F1475">
        <v>1</v>
      </c>
      <c r="G1475">
        <v>19631.81452</v>
      </c>
      <c r="H1475">
        <v>0</v>
      </c>
      <c r="I1475">
        <v>1</v>
      </c>
      <c r="J1475" s="2" t="str">
        <f t="shared" ref="J1475:J1538" si="23">_xlfn.CONCAT(A1475,C1475,D1475)</f>
        <v>EG_LHWR2023</v>
      </c>
    </row>
    <row r="1476" spans="1:10" x14ac:dyDescent="0.25">
      <c r="A1476" t="s">
        <v>15</v>
      </c>
      <c r="B1476" t="s">
        <v>6</v>
      </c>
      <c r="C1476" t="s">
        <v>11</v>
      </c>
      <c r="D1476">
        <v>2023</v>
      </c>
      <c r="E1476">
        <v>2040</v>
      </c>
      <c r="F1476">
        <v>1</v>
      </c>
      <c r="G1476">
        <v>19631.81452</v>
      </c>
      <c r="H1476">
        <v>0</v>
      </c>
      <c r="I1476">
        <v>1</v>
      </c>
      <c r="J1476" s="2" t="str">
        <f t="shared" si="23"/>
        <v>EG_LHWR2023</v>
      </c>
    </row>
    <row r="1477" spans="1:10" x14ac:dyDescent="0.25">
      <c r="A1477" t="s">
        <v>15</v>
      </c>
      <c r="B1477" t="s">
        <v>6</v>
      </c>
      <c r="C1477" t="s">
        <v>11</v>
      </c>
      <c r="D1477">
        <v>2023</v>
      </c>
      <c r="E1477">
        <v>2041</v>
      </c>
      <c r="F1477">
        <v>1</v>
      </c>
      <c r="G1477">
        <v>19631.81452</v>
      </c>
      <c r="H1477">
        <v>0</v>
      </c>
      <c r="I1477">
        <v>1</v>
      </c>
      <c r="J1477" s="2" t="str">
        <f t="shared" si="23"/>
        <v>EG_LHWR2023</v>
      </c>
    </row>
    <row r="1478" spans="1:10" x14ac:dyDescent="0.25">
      <c r="A1478" t="s">
        <v>15</v>
      </c>
      <c r="B1478" t="s">
        <v>6</v>
      </c>
      <c r="C1478" t="s">
        <v>12</v>
      </c>
      <c r="D1478">
        <v>2023</v>
      </c>
      <c r="E1478">
        <v>2024</v>
      </c>
      <c r="F1478">
        <v>1</v>
      </c>
      <c r="G1478">
        <v>19631.81452</v>
      </c>
      <c r="H1478">
        <v>0</v>
      </c>
      <c r="I1478">
        <v>1</v>
      </c>
      <c r="J1478" s="2" t="str">
        <f t="shared" si="23"/>
        <v>EG_LHNR2023</v>
      </c>
    </row>
    <row r="1479" spans="1:10" x14ac:dyDescent="0.25">
      <c r="A1479" t="s">
        <v>15</v>
      </c>
      <c r="B1479" t="s">
        <v>6</v>
      </c>
      <c r="C1479" t="s">
        <v>12</v>
      </c>
      <c r="D1479">
        <v>2023</v>
      </c>
      <c r="E1479">
        <v>2025</v>
      </c>
      <c r="F1479">
        <v>1</v>
      </c>
      <c r="G1479">
        <v>19631.81452</v>
      </c>
      <c r="H1479">
        <v>0</v>
      </c>
      <c r="I1479">
        <v>1</v>
      </c>
      <c r="J1479" s="2" t="str">
        <f t="shared" si="23"/>
        <v>EG_LHNR2023</v>
      </c>
    </row>
    <row r="1480" spans="1:10" x14ac:dyDescent="0.25">
      <c r="A1480" t="s">
        <v>15</v>
      </c>
      <c r="B1480" t="s">
        <v>6</v>
      </c>
      <c r="C1480" t="s">
        <v>12</v>
      </c>
      <c r="D1480">
        <v>2023</v>
      </c>
      <c r="E1480">
        <v>2026</v>
      </c>
      <c r="F1480">
        <v>1</v>
      </c>
      <c r="G1480">
        <v>19631.81452</v>
      </c>
      <c r="H1480">
        <v>0</v>
      </c>
      <c r="I1480">
        <v>1</v>
      </c>
      <c r="J1480" s="2" t="str">
        <f t="shared" si="23"/>
        <v>EG_LHNR2023</v>
      </c>
    </row>
    <row r="1481" spans="1:10" x14ac:dyDescent="0.25">
      <c r="A1481" t="s">
        <v>15</v>
      </c>
      <c r="B1481" t="s">
        <v>6</v>
      </c>
      <c r="C1481" t="s">
        <v>12</v>
      </c>
      <c r="D1481">
        <v>2023</v>
      </c>
      <c r="E1481">
        <v>2027</v>
      </c>
      <c r="F1481">
        <v>1</v>
      </c>
      <c r="G1481">
        <v>19631.81452</v>
      </c>
      <c r="H1481">
        <v>0</v>
      </c>
      <c r="I1481">
        <v>1</v>
      </c>
      <c r="J1481" s="2" t="str">
        <f t="shared" si="23"/>
        <v>EG_LHNR2023</v>
      </c>
    </row>
    <row r="1482" spans="1:10" x14ac:dyDescent="0.25">
      <c r="A1482" t="s">
        <v>15</v>
      </c>
      <c r="B1482" t="s">
        <v>6</v>
      </c>
      <c r="C1482" t="s">
        <v>12</v>
      </c>
      <c r="D1482">
        <v>2023</v>
      </c>
      <c r="E1482">
        <v>2028</v>
      </c>
      <c r="F1482">
        <v>1</v>
      </c>
      <c r="G1482">
        <v>19631.81452</v>
      </c>
      <c r="H1482">
        <v>0</v>
      </c>
      <c r="I1482">
        <v>1</v>
      </c>
      <c r="J1482" s="2" t="str">
        <f t="shared" si="23"/>
        <v>EG_LHNR2023</v>
      </c>
    </row>
    <row r="1483" spans="1:10" x14ac:dyDescent="0.25">
      <c r="A1483" t="s">
        <v>15</v>
      </c>
      <c r="B1483" t="s">
        <v>6</v>
      </c>
      <c r="C1483" t="s">
        <v>12</v>
      </c>
      <c r="D1483">
        <v>2023</v>
      </c>
      <c r="E1483">
        <v>2029</v>
      </c>
      <c r="F1483">
        <v>1</v>
      </c>
      <c r="G1483">
        <v>19631.81452</v>
      </c>
      <c r="H1483">
        <v>0</v>
      </c>
      <c r="I1483">
        <v>1</v>
      </c>
      <c r="J1483" s="2" t="str">
        <f t="shared" si="23"/>
        <v>EG_LHNR2023</v>
      </c>
    </row>
    <row r="1484" spans="1:10" x14ac:dyDescent="0.25">
      <c r="A1484" t="s">
        <v>15</v>
      </c>
      <c r="B1484" t="s">
        <v>6</v>
      </c>
      <c r="C1484" t="s">
        <v>12</v>
      </c>
      <c r="D1484">
        <v>2023</v>
      </c>
      <c r="E1484">
        <v>2030</v>
      </c>
      <c r="F1484">
        <v>1</v>
      </c>
      <c r="G1484">
        <v>19631.81452</v>
      </c>
      <c r="H1484">
        <v>0</v>
      </c>
      <c r="I1484">
        <v>1</v>
      </c>
      <c r="J1484" s="2" t="str">
        <f t="shared" si="23"/>
        <v>EG_LHNR2023</v>
      </c>
    </row>
    <row r="1485" spans="1:10" x14ac:dyDescent="0.25">
      <c r="A1485" t="s">
        <v>15</v>
      </c>
      <c r="B1485" t="s">
        <v>6</v>
      </c>
      <c r="C1485" t="s">
        <v>12</v>
      </c>
      <c r="D1485">
        <v>2023</v>
      </c>
      <c r="E1485">
        <v>2031</v>
      </c>
      <c r="F1485">
        <v>1</v>
      </c>
      <c r="G1485">
        <v>19631.81452</v>
      </c>
      <c r="H1485">
        <v>0</v>
      </c>
      <c r="I1485">
        <v>1</v>
      </c>
      <c r="J1485" s="2" t="str">
        <f t="shared" si="23"/>
        <v>EG_LHNR2023</v>
      </c>
    </row>
    <row r="1486" spans="1:10" x14ac:dyDescent="0.25">
      <c r="A1486" t="s">
        <v>15</v>
      </c>
      <c r="B1486" t="s">
        <v>6</v>
      </c>
      <c r="C1486" t="s">
        <v>12</v>
      </c>
      <c r="D1486">
        <v>2023</v>
      </c>
      <c r="E1486">
        <v>2032</v>
      </c>
      <c r="F1486">
        <v>1</v>
      </c>
      <c r="G1486">
        <v>19631.81452</v>
      </c>
      <c r="H1486">
        <v>0</v>
      </c>
      <c r="I1486">
        <v>1</v>
      </c>
      <c r="J1486" s="2" t="str">
        <f t="shared" si="23"/>
        <v>EG_LHNR2023</v>
      </c>
    </row>
    <row r="1487" spans="1:10" x14ac:dyDescent="0.25">
      <c r="A1487" t="s">
        <v>15</v>
      </c>
      <c r="B1487" t="s">
        <v>6</v>
      </c>
      <c r="C1487" t="s">
        <v>12</v>
      </c>
      <c r="D1487">
        <v>2023</v>
      </c>
      <c r="E1487">
        <v>2033</v>
      </c>
      <c r="F1487">
        <v>1</v>
      </c>
      <c r="G1487">
        <v>19631.81452</v>
      </c>
      <c r="H1487">
        <v>0</v>
      </c>
      <c r="I1487">
        <v>1</v>
      </c>
      <c r="J1487" s="2" t="str">
        <f t="shared" si="23"/>
        <v>EG_LHNR2023</v>
      </c>
    </row>
    <row r="1488" spans="1:10" x14ac:dyDescent="0.25">
      <c r="A1488" t="s">
        <v>15</v>
      </c>
      <c r="B1488" t="s">
        <v>6</v>
      </c>
      <c r="C1488" t="s">
        <v>12</v>
      </c>
      <c r="D1488">
        <v>2023</v>
      </c>
      <c r="E1488">
        <v>2034</v>
      </c>
      <c r="F1488">
        <v>1</v>
      </c>
      <c r="G1488">
        <v>19631.81452</v>
      </c>
      <c r="H1488">
        <v>0</v>
      </c>
      <c r="I1488">
        <v>1</v>
      </c>
      <c r="J1488" s="2" t="str">
        <f t="shared" si="23"/>
        <v>EG_LHNR2023</v>
      </c>
    </row>
    <row r="1489" spans="1:10" x14ac:dyDescent="0.25">
      <c r="A1489" t="s">
        <v>15</v>
      </c>
      <c r="B1489" t="s">
        <v>6</v>
      </c>
      <c r="C1489" t="s">
        <v>12</v>
      </c>
      <c r="D1489">
        <v>2023</v>
      </c>
      <c r="E1489">
        <v>2035</v>
      </c>
      <c r="F1489">
        <v>1</v>
      </c>
      <c r="G1489">
        <v>19631.81452</v>
      </c>
      <c r="H1489">
        <v>0</v>
      </c>
      <c r="I1489">
        <v>1</v>
      </c>
      <c r="J1489" s="2" t="str">
        <f t="shared" si="23"/>
        <v>EG_LHNR2023</v>
      </c>
    </row>
    <row r="1490" spans="1:10" x14ac:dyDescent="0.25">
      <c r="A1490" t="s">
        <v>15</v>
      </c>
      <c r="B1490" t="s">
        <v>6</v>
      </c>
      <c r="C1490" t="s">
        <v>12</v>
      </c>
      <c r="D1490">
        <v>2023</v>
      </c>
      <c r="E1490">
        <v>2036</v>
      </c>
      <c r="F1490">
        <v>1</v>
      </c>
      <c r="G1490">
        <v>19631.81452</v>
      </c>
      <c r="H1490">
        <v>0</v>
      </c>
      <c r="I1490">
        <v>1</v>
      </c>
      <c r="J1490" s="2" t="str">
        <f t="shared" si="23"/>
        <v>EG_LHNR2023</v>
      </c>
    </row>
    <row r="1491" spans="1:10" x14ac:dyDescent="0.25">
      <c r="A1491" t="s">
        <v>15</v>
      </c>
      <c r="B1491" t="s">
        <v>6</v>
      </c>
      <c r="C1491" t="s">
        <v>12</v>
      </c>
      <c r="D1491">
        <v>2023</v>
      </c>
      <c r="E1491">
        <v>2037</v>
      </c>
      <c r="F1491">
        <v>1</v>
      </c>
      <c r="G1491">
        <v>19631.81452</v>
      </c>
      <c r="H1491">
        <v>0</v>
      </c>
      <c r="I1491">
        <v>1</v>
      </c>
      <c r="J1491" s="2" t="str">
        <f t="shared" si="23"/>
        <v>EG_LHNR2023</v>
      </c>
    </row>
    <row r="1492" spans="1:10" x14ac:dyDescent="0.25">
      <c r="A1492" t="s">
        <v>15</v>
      </c>
      <c r="B1492" t="s">
        <v>6</v>
      </c>
      <c r="C1492" t="s">
        <v>12</v>
      </c>
      <c r="D1492">
        <v>2023</v>
      </c>
      <c r="E1492">
        <v>2038</v>
      </c>
      <c r="F1492">
        <v>1</v>
      </c>
      <c r="G1492">
        <v>19631.81452</v>
      </c>
      <c r="H1492">
        <v>0</v>
      </c>
      <c r="I1492">
        <v>1</v>
      </c>
      <c r="J1492" s="2" t="str">
        <f t="shared" si="23"/>
        <v>EG_LHNR2023</v>
      </c>
    </row>
    <row r="1493" spans="1:10" x14ac:dyDescent="0.25">
      <c r="A1493" t="s">
        <v>15</v>
      </c>
      <c r="B1493" t="s">
        <v>6</v>
      </c>
      <c r="C1493" t="s">
        <v>12</v>
      </c>
      <c r="D1493">
        <v>2023</v>
      </c>
      <c r="E1493">
        <v>2039</v>
      </c>
      <c r="F1493">
        <v>1</v>
      </c>
      <c r="G1493">
        <v>19631.81452</v>
      </c>
      <c r="H1493">
        <v>0</v>
      </c>
      <c r="I1493">
        <v>1</v>
      </c>
      <c r="J1493" s="2" t="str">
        <f t="shared" si="23"/>
        <v>EG_LHNR2023</v>
      </c>
    </row>
    <row r="1494" spans="1:10" x14ac:dyDescent="0.25">
      <c r="A1494" t="s">
        <v>15</v>
      </c>
      <c r="B1494" t="s">
        <v>6</v>
      </c>
      <c r="C1494" t="s">
        <v>12</v>
      </c>
      <c r="D1494">
        <v>2023</v>
      </c>
      <c r="E1494">
        <v>2040</v>
      </c>
      <c r="F1494">
        <v>1</v>
      </c>
      <c r="G1494">
        <v>19631.81452</v>
      </c>
      <c r="H1494">
        <v>0</v>
      </c>
      <c r="I1494">
        <v>1</v>
      </c>
      <c r="J1494" s="2" t="str">
        <f t="shared" si="23"/>
        <v>EG_LHNR2023</v>
      </c>
    </row>
    <row r="1495" spans="1:10" x14ac:dyDescent="0.25">
      <c r="A1495" t="s">
        <v>15</v>
      </c>
      <c r="B1495" t="s">
        <v>6</v>
      </c>
      <c r="C1495" t="s">
        <v>12</v>
      </c>
      <c r="D1495">
        <v>2023</v>
      </c>
      <c r="E1495">
        <v>2041</v>
      </c>
      <c r="F1495">
        <v>1</v>
      </c>
      <c r="G1495">
        <v>19631.81452</v>
      </c>
      <c r="H1495">
        <v>0</v>
      </c>
      <c r="I1495">
        <v>1</v>
      </c>
      <c r="J1495" s="2" t="str">
        <f t="shared" si="23"/>
        <v>EG_LHNR2023</v>
      </c>
    </row>
    <row r="1496" spans="1:10" x14ac:dyDescent="0.25">
      <c r="A1496" t="s">
        <v>16</v>
      </c>
      <c r="B1496" t="s">
        <v>6</v>
      </c>
      <c r="C1496" t="s">
        <v>8</v>
      </c>
      <c r="D1496">
        <v>2023</v>
      </c>
      <c r="E1496">
        <v>2024</v>
      </c>
      <c r="F1496">
        <v>0.28070162799999998</v>
      </c>
      <c r="G1496">
        <v>6679.7506489999996</v>
      </c>
      <c r="H1496">
        <v>0</v>
      </c>
      <c r="I1496">
        <v>0.85</v>
      </c>
      <c r="J1496" s="2" t="str">
        <f t="shared" si="23"/>
        <v>EG_OCGTSR2023</v>
      </c>
    </row>
    <row r="1497" spans="1:10" x14ac:dyDescent="0.25">
      <c r="A1497" t="s">
        <v>16</v>
      </c>
      <c r="B1497" t="s">
        <v>6</v>
      </c>
      <c r="C1497" t="s">
        <v>8</v>
      </c>
      <c r="D1497">
        <v>2023</v>
      </c>
      <c r="E1497">
        <v>2025</v>
      </c>
      <c r="F1497">
        <v>0.28070162799999998</v>
      </c>
      <c r="G1497">
        <v>6679.7506489999996</v>
      </c>
      <c r="H1497">
        <v>0</v>
      </c>
      <c r="I1497">
        <v>0.85</v>
      </c>
      <c r="J1497" s="2" t="str">
        <f t="shared" si="23"/>
        <v>EG_OCGTSR2023</v>
      </c>
    </row>
    <row r="1498" spans="1:10" x14ac:dyDescent="0.25">
      <c r="A1498" t="s">
        <v>16</v>
      </c>
      <c r="B1498" t="s">
        <v>6</v>
      </c>
      <c r="C1498" t="s">
        <v>8</v>
      </c>
      <c r="D1498">
        <v>2023</v>
      </c>
      <c r="E1498">
        <v>2026</v>
      </c>
      <c r="F1498">
        <v>0.28070162799999998</v>
      </c>
      <c r="G1498">
        <v>6679.7506489999996</v>
      </c>
      <c r="H1498">
        <v>0</v>
      </c>
      <c r="I1498">
        <v>0.85</v>
      </c>
      <c r="J1498" s="2" t="str">
        <f t="shared" si="23"/>
        <v>EG_OCGTSR2023</v>
      </c>
    </row>
    <row r="1499" spans="1:10" x14ac:dyDescent="0.25">
      <c r="A1499" t="s">
        <v>16</v>
      </c>
      <c r="B1499" t="s">
        <v>6</v>
      </c>
      <c r="C1499" t="s">
        <v>8</v>
      </c>
      <c r="D1499">
        <v>2023</v>
      </c>
      <c r="E1499">
        <v>2027</v>
      </c>
      <c r="F1499">
        <v>0.28070162799999998</v>
      </c>
      <c r="G1499">
        <v>6679.7506489999996</v>
      </c>
      <c r="H1499">
        <v>0</v>
      </c>
      <c r="I1499">
        <v>0.85</v>
      </c>
      <c r="J1499" s="2" t="str">
        <f t="shared" si="23"/>
        <v>EG_OCGTSR2023</v>
      </c>
    </row>
    <row r="1500" spans="1:10" x14ac:dyDescent="0.25">
      <c r="A1500" t="s">
        <v>16</v>
      </c>
      <c r="B1500" t="s">
        <v>6</v>
      </c>
      <c r="C1500" t="s">
        <v>8</v>
      </c>
      <c r="D1500">
        <v>2023</v>
      </c>
      <c r="E1500">
        <v>2028</v>
      </c>
      <c r="F1500">
        <v>0.28070162799999998</v>
      </c>
      <c r="G1500">
        <v>6679.7506489999996</v>
      </c>
      <c r="H1500">
        <v>0</v>
      </c>
      <c r="I1500">
        <v>0.85</v>
      </c>
      <c r="J1500" s="2" t="str">
        <f t="shared" si="23"/>
        <v>EG_OCGTSR2023</v>
      </c>
    </row>
    <row r="1501" spans="1:10" x14ac:dyDescent="0.25">
      <c r="A1501" t="s">
        <v>16</v>
      </c>
      <c r="B1501" t="s">
        <v>6</v>
      </c>
      <c r="C1501" t="s">
        <v>8</v>
      </c>
      <c r="D1501">
        <v>2023</v>
      </c>
      <c r="E1501">
        <v>2029</v>
      </c>
      <c r="F1501">
        <v>0.28070162799999998</v>
      </c>
      <c r="G1501">
        <v>6679.7506489999996</v>
      </c>
      <c r="H1501">
        <v>0</v>
      </c>
      <c r="I1501">
        <v>0.85</v>
      </c>
      <c r="J1501" s="2" t="str">
        <f t="shared" si="23"/>
        <v>EG_OCGTSR2023</v>
      </c>
    </row>
    <row r="1502" spans="1:10" x14ac:dyDescent="0.25">
      <c r="A1502" t="s">
        <v>16</v>
      </c>
      <c r="B1502" t="s">
        <v>6</v>
      </c>
      <c r="C1502" t="s">
        <v>8</v>
      </c>
      <c r="D1502">
        <v>2023</v>
      </c>
      <c r="E1502">
        <v>2030</v>
      </c>
      <c r="F1502">
        <v>0.28070162799999998</v>
      </c>
      <c r="G1502">
        <v>6679.7506489999996</v>
      </c>
      <c r="H1502">
        <v>0</v>
      </c>
      <c r="I1502">
        <v>0.85</v>
      </c>
      <c r="J1502" s="2" t="str">
        <f t="shared" si="23"/>
        <v>EG_OCGTSR2023</v>
      </c>
    </row>
    <row r="1503" spans="1:10" x14ac:dyDescent="0.25">
      <c r="A1503" t="s">
        <v>16</v>
      </c>
      <c r="B1503" t="s">
        <v>6</v>
      </c>
      <c r="C1503" t="s">
        <v>8</v>
      </c>
      <c r="D1503">
        <v>2023</v>
      </c>
      <c r="E1503">
        <v>2031</v>
      </c>
      <c r="F1503">
        <v>0.28070162799999998</v>
      </c>
      <c r="G1503">
        <v>6679.7506489999996</v>
      </c>
      <c r="H1503">
        <v>0</v>
      </c>
      <c r="I1503">
        <v>0.85</v>
      </c>
      <c r="J1503" s="2" t="str">
        <f t="shared" si="23"/>
        <v>EG_OCGTSR2023</v>
      </c>
    </row>
    <row r="1504" spans="1:10" x14ac:dyDescent="0.25">
      <c r="A1504" t="s">
        <v>16</v>
      </c>
      <c r="B1504" t="s">
        <v>6</v>
      </c>
      <c r="C1504" t="s">
        <v>8</v>
      </c>
      <c r="D1504">
        <v>2023</v>
      </c>
      <c r="E1504">
        <v>2032</v>
      </c>
      <c r="F1504">
        <v>0.28070162799999998</v>
      </c>
      <c r="G1504">
        <v>6679.7506489999996</v>
      </c>
      <c r="H1504">
        <v>0</v>
      </c>
      <c r="I1504">
        <v>0.85</v>
      </c>
      <c r="J1504" s="2" t="str">
        <f t="shared" si="23"/>
        <v>EG_OCGTSR2023</v>
      </c>
    </row>
    <row r="1505" spans="1:10" x14ac:dyDescent="0.25">
      <c r="A1505" t="s">
        <v>16</v>
      </c>
      <c r="B1505" t="s">
        <v>6</v>
      </c>
      <c r="C1505" t="s">
        <v>8</v>
      </c>
      <c r="D1505">
        <v>2023</v>
      </c>
      <c r="E1505">
        <v>2033</v>
      </c>
      <c r="F1505">
        <v>0.28070162799999998</v>
      </c>
      <c r="G1505">
        <v>6679.7506489999996</v>
      </c>
      <c r="H1505">
        <v>0</v>
      </c>
      <c r="I1505">
        <v>0.85</v>
      </c>
      <c r="J1505" s="2" t="str">
        <f t="shared" si="23"/>
        <v>EG_OCGTSR2023</v>
      </c>
    </row>
    <row r="1506" spans="1:10" x14ac:dyDescent="0.25">
      <c r="A1506" t="s">
        <v>16</v>
      </c>
      <c r="B1506" t="s">
        <v>6</v>
      </c>
      <c r="C1506" t="s">
        <v>8</v>
      </c>
      <c r="D1506">
        <v>2023</v>
      </c>
      <c r="E1506">
        <v>2034</v>
      </c>
      <c r="F1506">
        <v>0.28070162799999998</v>
      </c>
      <c r="G1506">
        <v>6679.7506489999996</v>
      </c>
      <c r="H1506">
        <v>0</v>
      </c>
      <c r="I1506">
        <v>0.85</v>
      </c>
      <c r="J1506" s="2" t="str">
        <f t="shared" si="23"/>
        <v>EG_OCGTSR2023</v>
      </c>
    </row>
    <row r="1507" spans="1:10" x14ac:dyDescent="0.25">
      <c r="A1507" t="s">
        <v>16</v>
      </c>
      <c r="B1507" t="s">
        <v>6</v>
      </c>
      <c r="C1507" t="s">
        <v>8</v>
      </c>
      <c r="D1507">
        <v>2023</v>
      </c>
      <c r="E1507">
        <v>2035</v>
      </c>
      <c r="F1507">
        <v>0.28070162799999998</v>
      </c>
      <c r="G1507">
        <v>6679.7506489999996</v>
      </c>
      <c r="H1507">
        <v>0</v>
      </c>
      <c r="I1507">
        <v>0.85</v>
      </c>
      <c r="J1507" s="2" t="str">
        <f t="shared" si="23"/>
        <v>EG_OCGTSR2023</v>
      </c>
    </row>
    <row r="1508" spans="1:10" x14ac:dyDescent="0.25">
      <c r="A1508" t="s">
        <v>16</v>
      </c>
      <c r="B1508" t="s">
        <v>6</v>
      </c>
      <c r="C1508" t="s">
        <v>8</v>
      </c>
      <c r="D1508">
        <v>2023</v>
      </c>
      <c r="E1508">
        <v>2036</v>
      </c>
      <c r="F1508">
        <v>0.28070162799999998</v>
      </c>
      <c r="G1508">
        <v>6679.7506489999996</v>
      </c>
      <c r="H1508">
        <v>0</v>
      </c>
      <c r="I1508">
        <v>0.85</v>
      </c>
      <c r="J1508" s="2" t="str">
        <f t="shared" si="23"/>
        <v>EG_OCGTSR2023</v>
      </c>
    </row>
    <row r="1509" spans="1:10" x14ac:dyDescent="0.25">
      <c r="A1509" t="s">
        <v>16</v>
      </c>
      <c r="B1509" t="s">
        <v>6</v>
      </c>
      <c r="C1509" t="s">
        <v>8</v>
      </c>
      <c r="D1509">
        <v>2023</v>
      </c>
      <c r="E1509">
        <v>2037</v>
      </c>
      <c r="F1509">
        <v>0.28070162799999998</v>
      </c>
      <c r="G1509">
        <v>6679.7506489999996</v>
      </c>
      <c r="H1509">
        <v>0</v>
      </c>
      <c r="I1509">
        <v>0.85</v>
      </c>
      <c r="J1509" s="2" t="str">
        <f t="shared" si="23"/>
        <v>EG_OCGTSR2023</v>
      </c>
    </row>
    <row r="1510" spans="1:10" x14ac:dyDescent="0.25">
      <c r="A1510" t="s">
        <v>16</v>
      </c>
      <c r="B1510" t="s">
        <v>6</v>
      </c>
      <c r="C1510" t="s">
        <v>8</v>
      </c>
      <c r="D1510">
        <v>2023</v>
      </c>
      <c r="E1510">
        <v>2038</v>
      </c>
      <c r="F1510">
        <v>0.28070162799999998</v>
      </c>
      <c r="G1510">
        <v>6679.7506489999996</v>
      </c>
      <c r="H1510">
        <v>0</v>
      </c>
      <c r="I1510">
        <v>0.85</v>
      </c>
      <c r="J1510" s="2" t="str">
        <f t="shared" si="23"/>
        <v>EG_OCGTSR2023</v>
      </c>
    </row>
    <row r="1511" spans="1:10" x14ac:dyDescent="0.25">
      <c r="A1511" t="s">
        <v>16</v>
      </c>
      <c r="B1511" t="s">
        <v>6</v>
      </c>
      <c r="C1511" t="s">
        <v>8</v>
      </c>
      <c r="D1511">
        <v>2023</v>
      </c>
      <c r="E1511">
        <v>2039</v>
      </c>
      <c r="F1511">
        <v>0.28070162799999998</v>
      </c>
      <c r="G1511">
        <v>6679.7506489999996</v>
      </c>
      <c r="H1511">
        <v>0</v>
      </c>
      <c r="I1511">
        <v>0.85</v>
      </c>
      <c r="J1511" s="2" t="str">
        <f t="shared" si="23"/>
        <v>EG_OCGTSR2023</v>
      </c>
    </row>
    <row r="1512" spans="1:10" x14ac:dyDescent="0.25">
      <c r="A1512" t="s">
        <v>16</v>
      </c>
      <c r="B1512" t="s">
        <v>6</v>
      </c>
      <c r="C1512" t="s">
        <v>8</v>
      </c>
      <c r="D1512">
        <v>2023</v>
      </c>
      <c r="E1512">
        <v>2040</v>
      </c>
      <c r="F1512">
        <v>0.28070162799999998</v>
      </c>
      <c r="G1512">
        <v>6679.7506489999996</v>
      </c>
      <c r="H1512">
        <v>0</v>
      </c>
      <c r="I1512">
        <v>0.85</v>
      </c>
      <c r="J1512" s="2" t="str">
        <f t="shared" si="23"/>
        <v>EG_OCGTSR2023</v>
      </c>
    </row>
    <row r="1513" spans="1:10" x14ac:dyDescent="0.25">
      <c r="A1513" t="s">
        <v>16</v>
      </c>
      <c r="B1513" t="s">
        <v>6</v>
      </c>
      <c r="C1513" t="s">
        <v>8</v>
      </c>
      <c r="D1513">
        <v>2023</v>
      </c>
      <c r="E1513">
        <v>2041</v>
      </c>
      <c r="F1513">
        <v>0.28070162799999998</v>
      </c>
      <c r="G1513">
        <v>6679.7506489999996</v>
      </c>
      <c r="H1513">
        <v>0</v>
      </c>
      <c r="I1513">
        <v>0.85</v>
      </c>
      <c r="J1513" s="2" t="str">
        <f t="shared" si="23"/>
        <v>EG_OCGTSR2023</v>
      </c>
    </row>
    <row r="1514" spans="1:10" x14ac:dyDescent="0.25">
      <c r="A1514" t="s">
        <v>16</v>
      </c>
      <c r="B1514" t="s">
        <v>6</v>
      </c>
      <c r="C1514" t="s">
        <v>9</v>
      </c>
      <c r="D1514">
        <v>2023</v>
      </c>
      <c r="E1514">
        <v>2024</v>
      </c>
      <c r="F1514">
        <v>0.28070162799999998</v>
      </c>
      <c r="G1514">
        <v>6679.7506489999996</v>
      </c>
      <c r="H1514">
        <v>0</v>
      </c>
      <c r="I1514">
        <v>0.85</v>
      </c>
      <c r="J1514" s="2" t="str">
        <f t="shared" si="23"/>
        <v>EG_OCGTNER2023</v>
      </c>
    </row>
    <row r="1515" spans="1:10" x14ac:dyDescent="0.25">
      <c r="A1515" t="s">
        <v>16</v>
      </c>
      <c r="B1515" t="s">
        <v>6</v>
      </c>
      <c r="C1515" t="s">
        <v>9</v>
      </c>
      <c r="D1515">
        <v>2023</v>
      </c>
      <c r="E1515">
        <v>2025</v>
      </c>
      <c r="F1515">
        <v>0.28070162799999998</v>
      </c>
      <c r="G1515">
        <v>6679.7506489999996</v>
      </c>
      <c r="H1515">
        <v>0</v>
      </c>
      <c r="I1515">
        <v>0.85</v>
      </c>
      <c r="J1515" s="2" t="str">
        <f t="shared" si="23"/>
        <v>EG_OCGTNER2023</v>
      </c>
    </row>
    <row r="1516" spans="1:10" x14ac:dyDescent="0.25">
      <c r="A1516" t="s">
        <v>16</v>
      </c>
      <c r="B1516" t="s">
        <v>6</v>
      </c>
      <c r="C1516" t="s">
        <v>9</v>
      </c>
      <c r="D1516">
        <v>2023</v>
      </c>
      <c r="E1516">
        <v>2026</v>
      </c>
      <c r="F1516">
        <v>0.28070162799999998</v>
      </c>
      <c r="G1516">
        <v>6679.7506489999996</v>
      </c>
      <c r="H1516">
        <v>0</v>
      </c>
      <c r="I1516">
        <v>0.85</v>
      </c>
      <c r="J1516" s="2" t="str">
        <f t="shared" si="23"/>
        <v>EG_OCGTNER2023</v>
      </c>
    </row>
    <row r="1517" spans="1:10" x14ac:dyDescent="0.25">
      <c r="A1517" t="s">
        <v>16</v>
      </c>
      <c r="B1517" t="s">
        <v>6</v>
      </c>
      <c r="C1517" t="s">
        <v>9</v>
      </c>
      <c r="D1517">
        <v>2023</v>
      </c>
      <c r="E1517">
        <v>2027</v>
      </c>
      <c r="F1517">
        <v>0.28070162799999998</v>
      </c>
      <c r="G1517">
        <v>6679.7506489999996</v>
      </c>
      <c r="H1517">
        <v>0</v>
      </c>
      <c r="I1517">
        <v>0.85</v>
      </c>
      <c r="J1517" s="2" t="str">
        <f t="shared" si="23"/>
        <v>EG_OCGTNER2023</v>
      </c>
    </row>
    <row r="1518" spans="1:10" x14ac:dyDescent="0.25">
      <c r="A1518" t="s">
        <v>16</v>
      </c>
      <c r="B1518" t="s">
        <v>6</v>
      </c>
      <c r="C1518" t="s">
        <v>9</v>
      </c>
      <c r="D1518">
        <v>2023</v>
      </c>
      <c r="E1518">
        <v>2028</v>
      </c>
      <c r="F1518">
        <v>0.28070162799999998</v>
      </c>
      <c r="G1518">
        <v>6679.7506489999996</v>
      </c>
      <c r="H1518">
        <v>0</v>
      </c>
      <c r="I1518">
        <v>0.85</v>
      </c>
      <c r="J1518" s="2" t="str">
        <f t="shared" si="23"/>
        <v>EG_OCGTNER2023</v>
      </c>
    </row>
    <row r="1519" spans="1:10" x14ac:dyDescent="0.25">
      <c r="A1519" t="s">
        <v>16</v>
      </c>
      <c r="B1519" t="s">
        <v>6</v>
      </c>
      <c r="C1519" t="s">
        <v>9</v>
      </c>
      <c r="D1519">
        <v>2023</v>
      </c>
      <c r="E1519">
        <v>2029</v>
      </c>
      <c r="F1519">
        <v>0.28070162799999998</v>
      </c>
      <c r="G1519">
        <v>6679.7506489999996</v>
      </c>
      <c r="H1519">
        <v>0</v>
      </c>
      <c r="I1519">
        <v>0.85</v>
      </c>
      <c r="J1519" s="2" t="str">
        <f t="shared" si="23"/>
        <v>EG_OCGTNER2023</v>
      </c>
    </row>
    <row r="1520" spans="1:10" x14ac:dyDescent="0.25">
      <c r="A1520" t="s">
        <v>16</v>
      </c>
      <c r="B1520" t="s">
        <v>6</v>
      </c>
      <c r="C1520" t="s">
        <v>9</v>
      </c>
      <c r="D1520">
        <v>2023</v>
      </c>
      <c r="E1520">
        <v>2030</v>
      </c>
      <c r="F1520">
        <v>0.28070162799999998</v>
      </c>
      <c r="G1520">
        <v>6679.7506489999996</v>
      </c>
      <c r="H1520">
        <v>0</v>
      </c>
      <c r="I1520">
        <v>0.85</v>
      </c>
      <c r="J1520" s="2" t="str">
        <f t="shared" si="23"/>
        <v>EG_OCGTNER2023</v>
      </c>
    </row>
    <row r="1521" spans="1:10" x14ac:dyDescent="0.25">
      <c r="A1521" t="s">
        <v>16</v>
      </c>
      <c r="B1521" t="s">
        <v>6</v>
      </c>
      <c r="C1521" t="s">
        <v>9</v>
      </c>
      <c r="D1521">
        <v>2023</v>
      </c>
      <c r="E1521">
        <v>2031</v>
      </c>
      <c r="F1521">
        <v>0.28070162799999998</v>
      </c>
      <c r="G1521">
        <v>6679.7506489999996</v>
      </c>
      <c r="H1521">
        <v>0</v>
      </c>
      <c r="I1521">
        <v>0.85</v>
      </c>
      <c r="J1521" s="2" t="str">
        <f t="shared" si="23"/>
        <v>EG_OCGTNER2023</v>
      </c>
    </row>
    <row r="1522" spans="1:10" x14ac:dyDescent="0.25">
      <c r="A1522" t="s">
        <v>16</v>
      </c>
      <c r="B1522" t="s">
        <v>6</v>
      </c>
      <c r="C1522" t="s">
        <v>9</v>
      </c>
      <c r="D1522">
        <v>2023</v>
      </c>
      <c r="E1522">
        <v>2032</v>
      </c>
      <c r="F1522">
        <v>0.28070162799999998</v>
      </c>
      <c r="G1522">
        <v>6679.7506489999996</v>
      </c>
      <c r="H1522">
        <v>0</v>
      </c>
      <c r="I1522">
        <v>0.85</v>
      </c>
      <c r="J1522" s="2" t="str">
        <f t="shared" si="23"/>
        <v>EG_OCGTNER2023</v>
      </c>
    </row>
    <row r="1523" spans="1:10" x14ac:dyDescent="0.25">
      <c r="A1523" t="s">
        <v>16</v>
      </c>
      <c r="B1523" t="s">
        <v>6</v>
      </c>
      <c r="C1523" t="s">
        <v>9</v>
      </c>
      <c r="D1523">
        <v>2023</v>
      </c>
      <c r="E1523">
        <v>2033</v>
      </c>
      <c r="F1523">
        <v>0.28070162799999998</v>
      </c>
      <c r="G1523">
        <v>6679.7506489999996</v>
      </c>
      <c r="H1523">
        <v>0</v>
      </c>
      <c r="I1523">
        <v>0.85</v>
      </c>
      <c r="J1523" s="2" t="str">
        <f t="shared" si="23"/>
        <v>EG_OCGTNER2023</v>
      </c>
    </row>
    <row r="1524" spans="1:10" x14ac:dyDescent="0.25">
      <c r="A1524" t="s">
        <v>16</v>
      </c>
      <c r="B1524" t="s">
        <v>6</v>
      </c>
      <c r="C1524" t="s">
        <v>9</v>
      </c>
      <c r="D1524">
        <v>2023</v>
      </c>
      <c r="E1524">
        <v>2034</v>
      </c>
      <c r="F1524">
        <v>0.28070162799999998</v>
      </c>
      <c r="G1524">
        <v>6679.7506489999996</v>
      </c>
      <c r="H1524">
        <v>0</v>
      </c>
      <c r="I1524">
        <v>0.85</v>
      </c>
      <c r="J1524" s="2" t="str">
        <f t="shared" si="23"/>
        <v>EG_OCGTNER2023</v>
      </c>
    </row>
    <row r="1525" spans="1:10" x14ac:dyDescent="0.25">
      <c r="A1525" t="s">
        <v>16</v>
      </c>
      <c r="B1525" t="s">
        <v>6</v>
      </c>
      <c r="C1525" t="s">
        <v>9</v>
      </c>
      <c r="D1525">
        <v>2023</v>
      </c>
      <c r="E1525">
        <v>2035</v>
      </c>
      <c r="F1525">
        <v>0.28070162799999998</v>
      </c>
      <c r="G1525">
        <v>6679.7506489999996</v>
      </c>
      <c r="H1525">
        <v>0</v>
      </c>
      <c r="I1525">
        <v>0.85</v>
      </c>
      <c r="J1525" s="2" t="str">
        <f t="shared" si="23"/>
        <v>EG_OCGTNER2023</v>
      </c>
    </row>
    <row r="1526" spans="1:10" x14ac:dyDescent="0.25">
      <c r="A1526" t="s">
        <v>16</v>
      </c>
      <c r="B1526" t="s">
        <v>6</v>
      </c>
      <c r="C1526" t="s">
        <v>9</v>
      </c>
      <c r="D1526">
        <v>2023</v>
      </c>
      <c r="E1526">
        <v>2036</v>
      </c>
      <c r="F1526">
        <v>0.28070162799999998</v>
      </c>
      <c r="G1526">
        <v>6679.7506489999996</v>
      </c>
      <c r="H1526">
        <v>0</v>
      </c>
      <c r="I1526">
        <v>0.85</v>
      </c>
      <c r="J1526" s="2" t="str">
        <f t="shared" si="23"/>
        <v>EG_OCGTNER2023</v>
      </c>
    </row>
    <row r="1527" spans="1:10" x14ac:dyDescent="0.25">
      <c r="A1527" t="s">
        <v>16</v>
      </c>
      <c r="B1527" t="s">
        <v>6</v>
      </c>
      <c r="C1527" t="s">
        <v>9</v>
      </c>
      <c r="D1527">
        <v>2023</v>
      </c>
      <c r="E1527">
        <v>2037</v>
      </c>
      <c r="F1527">
        <v>0.28070162799999998</v>
      </c>
      <c r="G1527">
        <v>6679.7506489999996</v>
      </c>
      <c r="H1527">
        <v>0</v>
      </c>
      <c r="I1527">
        <v>0.85</v>
      </c>
      <c r="J1527" s="2" t="str">
        <f t="shared" si="23"/>
        <v>EG_OCGTNER2023</v>
      </c>
    </row>
    <row r="1528" spans="1:10" x14ac:dyDescent="0.25">
      <c r="A1528" t="s">
        <v>16</v>
      </c>
      <c r="B1528" t="s">
        <v>6</v>
      </c>
      <c r="C1528" t="s">
        <v>9</v>
      </c>
      <c r="D1528">
        <v>2023</v>
      </c>
      <c r="E1528">
        <v>2038</v>
      </c>
      <c r="F1528">
        <v>0.28070162799999998</v>
      </c>
      <c r="G1528">
        <v>6679.7506489999996</v>
      </c>
      <c r="H1528">
        <v>0</v>
      </c>
      <c r="I1528">
        <v>0.85</v>
      </c>
      <c r="J1528" s="2" t="str">
        <f t="shared" si="23"/>
        <v>EG_OCGTNER2023</v>
      </c>
    </row>
    <row r="1529" spans="1:10" x14ac:dyDescent="0.25">
      <c r="A1529" t="s">
        <v>16</v>
      </c>
      <c r="B1529" t="s">
        <v>6</v>
      </c>
      <c r="C1529" t="s">
        <v>9</v>
      </c>
      <c r="D1529">
        <v>2023</v>
      </c>
      <c r="E1529">
        <v>2039</v>
      </c>
      <c r="F1529">
        <v>0.28070162799999998</v>
      </c>
      <c r="G1529">
        <v>6679.7506489999996</v>
      </c>
      <c r="H1529">
        <v>0</v>
      </c>
      <c r="I1529">
        <v>0.85</v>
      </c>
      <c r="J1529" s="2" t="str">
        <f t="shared" si="23"/>
        <v>EG_OCGTNER2023</v>
      </c>
    </row>
    <row r="1530" spans="1:10" x14ac:dyDescent="0.25">
      <c r="A1530" t="s">
        <v>16</v>
      </c>
      <c r="B1530" t="s">
        <v>6</v>
      </c>
      <c r="C1530" t="s">
        <v>9</v>
      </c>
      <c r="D1530">
        <v>2023</v>
      </c>
      <c r="E1530">
        <v>2040</v>
      </c>
      <c r="F1530">
        <v>0.28070162799999998</v>
      </c>
      <c r="G1530">
        <v>6679.7506489999996</v>
      </c>
      <c r="H1530">
        <v>0</v>
      </c>
      <c r="I1530">
        <v>0.85</v>
      </c>
      <c r="J1530" s="2" t="str">
        <f t="shared" si="23"/>
        <v>EG_OCGTNER2023</v>
      </c>
    </row>
    <row r="1531" spans="1:10" x14ac:dyDescent="0.25">
      <c r="A1531" t="s">
        <v>16</v>
      </c>
      <c r="B1531" t="s">
        <v>6</v>
      </c>
      <c r="C1531" t="s">
        <v>9</v>
      </c>
      <c r="D1531">
        <v>2023</v>
      </c>
      <c r="E1531">
        <v>2041</v>
      </c>
      <c r="F1531">
        <v>0.28070162799999998</v>
      </c>
      <c r="G1531">
        <v>6679.7506489999996</v>
      </c>
      <c r="H1531">
        <v>0</v>
      </c>
      <c r="I1531">
        <v>0.85</v>
      </c>
      <c r="J1531" s="2" t="str">
        <f t="shared" si="23"/>
        <v>EG_OCGTNER2023</v>
      </c>
    </row>
    <row r="1532" spans="1:10" x14ac:dyDescent="0.25">
      <c r="A1532" t="s">
        <v>16</v>
      </c>
      <c r="B1532" t="s">
        <v>6</v>
      </c>
      <c r="C1532" t="s">
        <v>10</v>
      </c>
      <c r="D1532">
        <v>2023</v>
      </c>
      <c r="E1532">
        <v>2024</v>
      </c>
      <c r="F1532">
        <v>0.28070162799999998</v>
      </c>
      <c r="G1532">
        <v>6679.7506489999996</v>
      </c>
      <c r="H1532">
        <v>0</v>
      </c>
      <c r="I1532">
        <v>0.85</v>
      </c>
      <c r="J1532" s="2" t="str">
        <f t="shared" si="23"/>
        <v>EG_OCGTER2023</v>
      </c>
    </row>
    <row r="1533" spans="1:10" x14ac:dyDescent="0.25">
      <c r="A1533" t="s">
        <v>16</v>
      </c>
      <c r="B1533" t="s">
        <v>6</v>
      </c>
      <c r="C1533" t="s">
        <v>10</v>
      </c>
      <c r="D1533">
        <v>2023</v>
      </c>
      <c r="E1533">
        <v>2025</v>
      </c>
      <c r="F1533">
        <v>0.28070162799999998</v>
      </c>
      <c r="G1533">
        <v>6679.7506489999996</v>
      </c>
      <c r="H1533">
        <v>0</v>
      </c>
      <c r="I1533">
        <v>0.85</v>
      </c>
      <c r="J1533" s="2" t="str">
        <f t="shared" si="23"/>
        <v>EG_OCGTER2023</v>
      </c>
    </row>
    <row r="1534" spans="1:10" x14ac:dyDescent="0.25">
      <c r="A1534" t="s">
        <v>16</v>
      </c>
      <c r="B1534" t="s">
        <v>6</v>
      </c>
      <c r="C1534" t="s">
        <v>10</v>
      </c>
      <c r="D1534">
        <v>2023</v>
      </c>
      <c r="E1534">
        <v>2026</v>
      </c>
      <c r="F1534">
        <v>0.28070162799999998</v>
      </c>
      <c r="G1534">
        <v>6679.7506489999996</v>
      </c>
      <c r="H1534">
        <v>0</v>
      </c>
      <c r="I1534">
        <v>0.85</v>
      </c>
      <c r="J1534" s="2" t="str">
        <f t="shared" si="23"/>
        <v>EG_OCGTER2023</v>
      </c>
    </row>
    <row r="1535" spans="1:10" x14ac:dyDescent="0.25">
      <c r="A1535" t="s">
        <v>16</v>
      </c>
      <c r="B1535" t="s">
        <v>6</v>
      </c>
      <c r="C1535" t="s">
        <v>10</v>
      </c>
      <c r="D1535">
        <v>2023</v>
      </c>
      <c r="E1535">
        <v>2027</v>
      </c>
      <c r="F1535">
        <v>0.28070162799999998</v>
      </c>
      <c r="G1535">
        <v>6679.7506489999996</v>
      </c>
      <c r="H1535">
        <v>0</v>
      </c>
      <c r="I1535">
        <v>0.85</v>
      </c>
      <c r="J1535" s="2" t="str">
        <f t="shared" si="23"/>
        <v>EG_OCGTER2023</v>
      </c>
    </row>
    <row r="1536" spans="1:10" x14ac:dyDescent="0.25">
      <c r="A1536" t="s">
        <v>16</v>
      </c>
      <c r="B1536" t="s">
        <v>6</v>
      </c>
      <c r="C1536" t="s">
        <v>10</v>
      </c>
      <c r="D1536">
        <v>2023</v>
      </c>
      <c r="E1536">
        <v>2028</v>
      </c>
      <c r="F1536">
        <v>0.28070162799999998</v>
      </c>
      <c r="G1536">
        <v>6679.7506489999996</v>
      </c>
      <c r="H1536">
        <v>0</v>
      </c>
      <c r="I1536">
        <v>0.85</v>
      </c>
      <c r="J1536" s="2" t="str">
        <f t="shared" si="23"/>
        <v>EG_OCGTER2023</v>
      </c>
    </row>
    <row r="1537" spans="1:10" x14ac:dyDescent="0.25">
      <c r="A1537" t="s">
        <v>16</v>
      </c>
      <c r="B1537" t="s">
        <v>6</v>
      </c>
      <c r="C1537" t="s">
        <v>10</v>
      </c>
      <c r="D1537">
        <v>2023</v>
      </c>
      <c r="E1537">
        <v>2029</v>
      </c>
      <c r="F1537">
        <v>0.28070162799999998</v>
      </c>
      <c r="G1537">
        <v>6679.7506489999996</v>
      </c>
      <c r="H1537">
        <v>0</v>
      </c>
      <c r="I1537">
        <v>0.85</v>
      </c>
      <c r="J1537" s="2" t="str">
        <f t="shared" si="23"/>
        <v>EG_OCGTER2023</v>
      </c>
    </row>
    <row r="1538" spans="1:10" x14ac:dyDescent="0.25">
      <c r="A1538" t="s">
        <v>16</v>
      </c>
      <c r="B1538" t="s">
        <v>6</v>
      </c>
      <c r="C1538" t="s">
        <v>10</v>
      </c>
      <c r="D1538">
        <v>2023</v>
      </c>
      <c r="E1538">
        <v>2030</v>
      </c>
      <c r="F1538">
        <v>0.28070162799999998</v>
      </c>
      <c r="G1538">
        <v>6679.7506489999996</v>
      </c>
      <c r="H1538">
        <v>0</v>
      </c>
      <c r="I1538">
        <v>0.85</v>
      </c>
      <c r="J1538" s="2" t="str">
        <f t="shared" si="23"/>
        <v>EG_OCGTER2023</v>
      </c>
    </row>
    <row r="1539" spans="1:10" x14ac:dyDescent="0.25">
      <c r="A1539" t="s">
        <v>16</v>
      </c>
      <c r="B1539" t="s">
        <v>6</v>
      </c>
      <c r="C1539" t="s">
        <v>10</v>
      </c>
      <c r="D1539">
        <v>2023</v>
      </c>
      <c r="E1539">
        <v>2031</v>
      </c>
      <c r="F1539">
        <v>0.28070162799999998</v>
      </c>
      <c r="G1539">
        <v>6679.7506489999996</v>
      </c>
      <c r="H1539">
        <v>0</v>
      </c>
      <c r="I1539">
        <v>0.85</v>
      </c>
      <c r="J1539" s="2" t="str">
        <f t="shared" ref="J1539:J1602" si="24">_xlfn.CONCAT(A1539,C1539,D1539)</f>
        <v>EG_OCGTER2023</v>
      </c>
    </row>
    <row r="1540" spans="1:10" x14ac:dyDescent="0.25">
      <c r="A1540" t="s">
        <v>16</v>
      </c>
      <c r="B1540" t="s">
        <v>6</v>
      </c>
      <c r="C1540" t="s">
        <v>10</v>
      </c>
      <c r="D1540">
        <v>2023</v>
      </c>
      <c r="E1540">
        <v>2032</v>
      </c>
      <c r="F1540">
        <v>0.28070162799999998</v>
      </c>
      <c r="G1540">
        <v>6679.7506489999996</v>
      </c>
      <c r="H1540">
        <v>0</v>
      </c>
      <c r="I1540">
        <v>0.85</v>
      </c>
      <c r="J1540" s="2" t="str">
        <f t="shared" si="24"/>
        <v>EG_OCGTER2023</v>
      </c>
    </row>
    <row r="1541" spans="1:10" x14ac:dyDescent="0.25">
      <c r="A1541" t="s">
        <v>16</v>
      </c>
      <c r="B1541" t="s">
        <v>6</v>
      </c>
      <c r="C1541" t="s">
        <v>10</v>
      </c>
      <c r="D1541">
        <v>2023</v>
      </c>
      <c r="E1541">
        <v>2033</v>
      </c>
      <c r="F1541">
        <v>0.28070162799999998</v>
      </c>
      <c r="G1541">
        <v>6679.7506489999996</v>
      </c>
      <c r="H1541">
        <v>0</v>
      </c>
      <c r="I1541">
        <v>0.85</v>
      </c>
      <c r="J1541" s="2" t="str">
        <f t="shared" si="24"/>
        <v>EG_OCGTER2023</v>
      </c>
    </row>
    <row r="1542" spans="1:10" x14ac:dyDescent="0.25">
      <c r="A1542" t="s">
        <v>16</v>
      </c>
      <c r="B1542" t="s">
        <v>6</v>
      </c>
      <c r="C1542" t="s">
        <v>10</v>
      </c>
      <c r="D1542">
        <v>2023</v>
      </c>
      <c r="E1542">
        <v>2034</v>
      </c>
      <c r="F1542">
        <v>0.28070162799999998</v>
      </c>
      <c r="G1542">
        <v>6679.7506489999996</v>
      </c>
      <c r="H1542">
        <v>0</v>
      </c>
      <c r="I1542">
        <v>0.85</v>
      </c>
      <c r="J1542" s="2" t="str">
        <f t="shared" si="24"/>
        <v>EG_OCGTER2023</v>
      </c>
    </row>
    <row r="1543" spans="1:10" x14ac:dyDescent="0.25">
      <c r="A1543" t="s">
        <v>16</v>
      </c>
      <c r="B1543" t="s">
        <v>6</v>
      </c>
      <c r="C1543" t="s">
        <v>10</v>
      </c>
      <c r="D1543">
        <v>2023</v>
      </c>
      <c r="E1543">
        <v>2035</v>
      </c>
      <c r="F1543">
        <v>0.28070162799999998</v>
      </c>
      <c r="G1543">
        <v>6679.7506489999996</v>
      </c>
      <c r="H1543">
        <v>0</v>
      </c>
      <c r="I1543">
        <v>0.85</v>
      </c>
      <c r="J1543" s="2" t="str">
        <f t="shared" si="24"/>
        <v>EG_OCGTER2023</v>
      </c>
    </row>
    <row r="1544" spans="1:10" x14ac:dyDescent="0.25">
      <c r="A1544" t="s">
        <v>16</v>
      </c>
      <c r="B1544" t="s">
        <v>6</v>
      </c>
      <c r="C1544" t="s">
        <v>10</v>
      </c>
      <c r="D1544">
        <v>2023</v>
      </c>
      <c r="E1544">
        <v>2036</v>
      </c>
      <c r="F1544">
        <v>0.28070162799999998</v>
      </c>
      <c r="G1544">
        <v>6679.7506489999996</v>
      </c>
      <c r="H1544">
        <v>0</v>
      </c>
      <c r="I1544">
        <v>0.85</v>
      </c>
      <c r="J1544" s="2" t="str">
        <f t="shared" si="24"/>
        <v>EG_OCGTER2023</v>
      </c>
    </row>
    <row r="1545" spans="1:10" x14ac:dyDescent="0.25">
      <c r="A1545" t="s">
        <v>16</v>
      </c>
      <c r="B1545" t="s">
        <v>6</v>
      </c>
      <c r="C1545" t="s">
        <v>10</v>
      </c>
      <c r="D1545">
        <v>2023</v>
      </c>
      <c r="E1545">
        <v>2037</v>
      </c>
      <c r="F1545">
        <v>0.28070162799999998</v>
      </c>
      <c r="G1545">
        <v>6679.7506489999996</v>
      </c>
      <c r="H1545">
        <v>0</v>
      </c>
      <c r="I1545">
        <v>0.85</v>
      </c>
      <c r="J1545" s="2" t="str">
        <f t="shared" si="24"/>
        <v>EG_OCGTER2023</v>
      </c>
    </row>
    <row r="1546" spans="1:10" x14ac:dyDescent="0.25">
      <c r="A1546" t="s">
        <v>16</v>
      </c>
      <c r="B1546" t="s">
        <v>6</v>
      </c>
      <c r="C1546" t="s">
        <v>10</v>
      </c>
      <c r="D1546">
        <v>2023</v>
      </c>
      <c r="E1546">
        <v>2038</v>
      </c>
      <c r="F1546">
        <v>0.28070162799999998</v>
      </c>
      <c r="G1546">
        <v>6679.7506489999996</v>
      </c>
      <c r="H1546">
        <v>0</v>
      </c>
      <c r="I1546">
        <v>0.85</v>
      </c>
      <c r="J1546" s="2" t="str">
        <f t="shared" si="24"/>
        <v>EG_OCGTER2023</v>
      </c>
    </row>
    <row r="1547" spans="1:10" x14ac:dyDescent="0.25">
      <c r="A1547" t="s">
        <v>16</v>
      </c>
      <c r="B1547" t="s">
        <v>6</v>
      </c>
      <c r="C1547" t="s">
        <v>10</v>
      </c>
      <c r="D1547">
        <v>2023</v>
      </c>
      <c r="E1547">
        <v>2039</v>
      </c>
      <c r="F1547">
        <v>0.28070162799999998</v>
      </c>
      <c r="G1547">
        <v>6679.7506489999996</v>
      </c>
      <c r="H1547">
        <v>0</v>
      </c>
      <c r="I1547">
        <v>0.85</v>
      </c>
      <c r="J1547" s="2" t="str">
        <f t="shared" si="24"/>
        <v>EG_OCGTER2023</v>
      </c>
    </row>
    <row r="1548" spans="1:10" x14ac:dyDescent="0.25">
      <c r="A1548" t="s">
        <v>16</v>
      </c>
      <c r="B1548" t="s">
        <v>6</v>
      </c>
      <c r="C1548" t="s">
        <v>10</v>
      </c>
      <c r="D1548">
        <v>2023</v>
      </c>
      <c r="E1548">
        <v>2040</v>
      </c>
      <c r="F1548">
        <v>0.28070162799999998</v>
      </c>
      <c r="G1548">
        <v>6679.7506489999996</v>
      </c>
      <c r="H1548">
        <v>0</v>
      </c>
      <c r="I1548">
        <v>0.85</v>
      </c>
      <c r="J1548" s="2" t="str">
        <f t="shared" si="24"/>
        <v>EG_OCGTER2023</v>
      </c>
    </row>
    <row r="1549" spans="1:10" x14ac:dyDescent="0.25">
      <c r="A1549" t="s">
        <v>16</v>
      </c>
      <c r="B1549" t="s">
        <v>6</v>
      </c>
      <c r="C1549" t="s">
        <v>10</v>
      </c>
      <c r="D1549">
        <v>2023</v>
      </c>
      <c r="E1549">
        <v>2041</v>
      </c>
      <c r="F1549">
        <v>0.28070162799999998</v>
      </c>
      <c r="G1549">
        <v>6679.7506489999996</v>
      </c>
      <c r="H1549">
        <v>0</v>
      </c>
      <c r="I1549">
        <v>0.85</v>
      </c>
      <c r="J1549" s="2" t="str">
        <f t="shared" si="24"/>
        <v>EG_OCGTER2023</v>
      </c>
    </row>
    <row r="1550" spans="1:10" x14ac:dyDescent="0.25">
      <c r="A1550" t="s">
        <v>16</v>
      </c>
      <c r="B1550" t="s">
        <v>6</v>
      </c>
      <c r="C1550" t="s">
        <v>11</v>
      </c>
      <c r="D1550">
        <v>2023</v>
      </c>
      <c r="E1550">
        <v>2024</v>
      </c>
      <c r="F1550">
        <v>0.28070162799999998</v>
      </c>
      <c r="G1550">
        <v>6679.7506489999996</v>
      </c>
      <c r="H1550">
        <v>0</v>
      </c>
      <c r="I1550">
        <v>0.85</v>
      </c>
      <c r="J1550" s="2" t="str">
        <f t="shared" si="24"/>
        <v>EG_OCGTWR2023</v>
      </c>
    </row>
    <row r="1551" spans="1:10" x14ac:dyDescent="0.25">
      <c r="A1551" t="s">
        <v>16</v>
      </c>
      <c r="B1551" t="s">
        <v>6</v>
      </c>
      <c r="C1551" t="s">
        <v>11</v>
      </c>
      <c r="D1551">
        <v>2023</v>
      </c>
      <c r="E1551">
        <v>2025</v>
      </c>
      <c r="F1551">
        <v>0.28070162799999998</v>
      </c>
      <c r="G1551">
        <v>6679.7506489999996</v>
      </c>
      <c r="H1551">
        <v>0</v>
      </c>
      <c r="I1551">
        <v>0.85</v>
      </c>
      <c r="J1551" s="2" t="str">
        <f t="shared" si="24"/>
        <v>EG_OCGTWR2023</v>
      </c>
    </row>
    <row r="1552" spans="1:10" x14ac:dyDescent="0.25">
      <c r="A1552" t="s">
        <v>16</v>
      </c>
      <c r="B1552" t="s">
        <v>6</v>
      </c>
      <c r="C1552" t="s">
        <v>11</v>
      </c>
      <c r="D1552">
        <v>2023</v>
      </c>
      <c r="E1552">
        <v>2026</v>
      </c>
      <c r="F1552">
        <v>0.28070162799999998</v>
      </c>
      <c r="G1552">
        <v>6679.7506489999996</v>
      </c>
      <c r="H1552">
        <v>0</v>
      </c>
      <c r="I1552">
        <v>0.85</v>
      </c>
      <c r="J1552" s="2" t="str">
        <f t="shared" si="24"/>
        <v>EG_OCGTWR2023</v>
      </c>
    </row>
    <row r="1553" spans="1:10" x14ac:dyDescent="0.25">
      <c r="A1553" t="s">
        <v>16</v>
      </c>
      <c r="B1553" t="s">
        <v>6</v>
      </c>
      <c r="C1553" t="s">
        <v>11</v>
      </c>
      <c r="D1553">
        <v>2023</v>
      </c>
      <c r="E1553">
        <v>2027</v>
      </c>
      <c r="F1553">
        <v>0.28070162799999998</v>
      </c>
      <c r="G1553">
        <v>6679.7506489999996</v>
      </c>
      <c r="H1553">
        <v>0</v>
      </c>
      <c r="I1553">
        <v>0.85</v>
      </c>
      <c r="J1553" s="2" t="str">
        <f t="shared" si="24"/>
        <v>EG_OCGTWR2023</v>
      </c>
    </row>
    <row r="1554" spans="1:10" x14ac:dyDescent="0.25">
      <c r="A1554" t="s">
        <v>16</v>
      </c>
      <c r="B1554" t="s">
        <v>6</v>
      </c>
      <c r="C1554" t="s">
        <v>11</v>
      </c>
      <c r="D1554">
        <v>2023</v>
      </c>
      <c r="E1554">
        <v>2028</v>
      </c>
      <c r="F1554">
        <v>0.28070162799999998</v>
      </c>
      <c r="G1554">
        <v>6679.7506489999996</v>
      </c>
      <c r="H1554">
        <v>0</v>
      </c>
      <c r="I1554">
        <v>0.85</v>
      </c>
      <c r="J1554" s="2" t="str">
        <f t="shared" si="24"/>
        <v>EG_OCGTWR2023</v>
      </c>
    </row>
    <row r="1555" spans="1:10" x14ac:dyDescent="0.25">
      <c r="A1555" t="s">
        <v>16</v>
      </c>
      <c r="B1555" t="s">
        <v>6</v>
      </c>
      <c r="C1555" t="s">
        <v>11</v>
      </c>
      <c r="D1555">
        <v>2023</v>
      </c>
      <c r="E1555">
        <v>2029</v>
      </c>
      <c r="F1555">
        <v>0.28070162799999998</v>
      </c>
      <c r="G1555">
        <v>6679.7506489999996</v>
      </c>
      <c r="H1555">
        <v>0</v>
      </c>
      <c r="I1555">
        <v>0.85</v>
      </c>
      <c r="J1555" s="2" t="str">
        <f t="shared" si="24"/>
        <v>EG_OCGTWR2023</v>
      </c>
    </row>
    <row r="1556" spans="1:10" x14ac:dyDescent="0.25">
      <c r="A1556" t="s">
        <v>16</v>
      </c>
      <c r="B1556" t="s">
        <v>6</v>
      </c>
      <c r="C1556" t="s">
        <v>11</v>
      </c>
      <c r="D1556">
        <v>2023</v>
      </c>
      <c r="E1556">
        <v>2030</v>
      </c>
      <c r="F1556">
        <v>0.28070162799999998</v>
      </c>
      <c r="G1556">
        <v>6679.7506489999996</v>
      </c>
      <c r="H1556">
        <v>0</v>
      </c>
      <c r="I1556">
        <v>0.85</v>
      </c>
      <c r="J1556" s="2" t="str">
        <f t="shared" si="24"/>
        <v>EG_OCGTWR2023</v>
      </c>
    </row>
    <row r="1557" spans="1:10" x14ac:dyDescent="0.25">
      <c r="A1557" t="s">
        <v>16</v>
      </c>
      <c r="B1557" t="s">
        <v>6</v>
      </c>
      <c r="C1557" t="s">
        <v>11</v>
      </c>
      <c r="D1557">
        <v>2023</v>
      </c>
      <c r="E1557">
        <v>2031</v>
      </c>
      <c r="F1557">
        <v>0.28070162799999998</v>
      </c>
      <c r="G1557">
        <v>6679.7506489999996</v>
      </c>
      <c r="H1557">
        <v>0</v>
      </c>
      <c r="I1557">
        <v>0.85</v>
      </c>
      <c r="J1557" s="2" t="str">
        <f t="shared" si="24"/>
        <v>EG_OCGTWR2023</v>
      </c>
    </row>
    <row r="1558" spans="1:10" x14ac:dyDescent="0.25">
      <c r="A1558" t="s">
        <v>16</v>
      </c>
      <c r="B1558" t="s">
        <v>6</v>
      </c>
      <c r="C1558" t="s">
        <v>11</v>
      </c>
      <c r="D1558">
        <v>2023</v>
      </c>
      <c r="E1558">
        <v>2032</v>
      </c>
      <c r="F1558">
        <v>0.28070162799999998</v>
      </c>
      <c r="G1558">
        <v>6679.7506489999996</v>
      </c>
      <c r="H1558">
        <v>0</v>
      </c>
      <c r="I1558">
        <v>0.85</v>
      </c>
      <c r="J1558" s="2" t="str">
        <f t="shared" si="24"/>
        <v>EG_OCGTWR2023</v>
      </c>
    </row>
    <row r="1559" spans="1:10" x14ac:dyDescent="0.25">
      <c r="A1559" t="s">
        <v>16</v>
      </c>
      <c r="B1559" t="s">
        <v>6</v>
      </c>
      <c r="C1559" t="s">
        <v>11</v>
      </c>
      <c r="D1559">
        <v>2023</v>
      </c>
      <c r="E1559">
        <v>2033</v>
      </c>
      <c r="F1559">
        <v>0.28070162799999998</v>
      </c>
      <c r="G1559">
        <v>6679.7506489999996</v>
      </c>
      <c r="H1559">
        <v>0</v>
      </c>
      <c r="I1559">
        <v>0.85</v>
      </c>
      <c r="J1559" s="2" t="str">
        <f t="shared" si="24"/>
        <v>EG_OCGTWR2023</v>
      </c>
    </row>
    <row r="1560" spans="1:10" x14ac:dyDescent="0.25">
      <c r="A1560" t="s">
        <v>16</v>
      </c>
      <c r="B1560" t="s">
        <v>6</v>
      </c>
      <c r="C1560" t="s">
        <v>11</v>
      </c>
      <c r="D1560">
        <v>2023</v>
      </c>
      <c r="E1560">
        <v>2034</v>
      </c>
      <c r="F1560">
        <v>0.28070162799999998</v>
      </c>
      <c r="G1560">
        <v>6679.7506489999996</v>
      </c>
      <c r="H1560">
        <v>0</v>
      </c>
      <c r="I1560">
        <v>0.85</v>
      </c>
      <c r="J1560" s="2" t="str">
        <f t="shared" si="24"/>
        <v>EG_OCGTWR2023</v>
      </c>
    </row>
    <row r="1561" spans="1:10" x14ac:dyDescent="0.25">
      <c r="A1561" t="s">
        <v>16</v>
      </c>
      <c r="B1561" t="s">
        <v>6</v>
      </c>
      <c r="C1561" t="s">
        <v>11</v>
      </c>
      <c r="D1561">
        <v>2023</v>
      </c>
      <c r="E1561">
        <v>2035</v>
      </c>
      <c r="F1561">
        <v>0.28070162799999998</v>
      </c>
      <c r="G1561">
        <v>6679.7506489999996</v>
      </c>
      <c r="H1561">
        <v>0</v>
      </c>
      <c r="I1561">
        <v>0.85</v>
      </c>
      <c r="J1561" s="2" t="str">
        <f t="shared" si="24"/>
        <v>EG_OCGTWR2023</v>
      </c>
    </row>
    <row r="1562" spans="1:10" x14ac:dyDescent="0.25">
      <c r="A1562" t="s">
        <v>16</v>
      </c>
      <c r="B1562" t="s">
        <v>6</v>
      </c>
      <c r="C1562" t="s">
        <v>11</v>
      </c>
      <c r="D1562">
        <v>2023</v>
      </c>
      <c r="E1562">
        <v>2036</v>
      </c>
      <c r="F1562">
        <v>0.28070162799999998</v>
      </c>
      <c r="G1562">
        <v>6679.7506489999996</v>
      </c>
      <c r="H1562">
        <v>0</v>
      </c>
      <c r="I1562">
        <v>0.85</v>
      </c>
      <c r="J1562" s="2" t="str">
        <f t="shared" si="24"/>
        <v>EG_OCGTWR2023</v>
      </c>
    </row>
    <row r="1563" spans="1:10" x14ac:dyDescent="0.25">
      <c r="A1563" t="s">
        <v>16</v>
      </c>
      <c r="B1563" t="s">
        <v>6</v>
      </c>
      <c r="C1563" t="s">
        <v>11</v>
      </c>
      <c r="D1563">
        <v>2023</v>
      </c>
      <c r="E1563">
        <v>2037</v>
      </c>
      <c r="F1563">
        <v>0.28070162799999998</v>
      </c>
      <c r="G1563">
        <v>6679.7506489999996</v>
      </c>
      <c r="H1563">
        <v>0</v>
      </c>
      <c r="I1563">
        <v>0.85</v>
      </c>
      <c r="J1563" s="2" t="str">
        <f t="shared" si="24"/>
        <v>EG_OCGTWR2023</v>
      </c>
    </row>
    <row r="1564" spans="1:10" x14ac:dyDescent="0.25">
      <c r="A1564" t="s">
        <v>16</v>
      </c>
      <c r="B1564" t="s">
        <v>6</v>
      </c>
      <c r="C1564" t="s">
        <v>11</v>
      </c>
      <c r="D1564">
        <v>2023</v>
      </c>
      <c r="E1564">
        <v>2038</v>
      </c>
      <c r="F1564">
        <v>0.28070162799999998</v>
      </c>
      <c r="G1564">
        <v>6679.7506489999996</v>
      </c>
      <c r="H1564">
        <v>0</v>
      </c>
      <c r="I1564">
        <v>0.85</v>
      </c>
      <c r="J1564" s="2" t="str">
        <f t="shared" si="24"/>
        <v>EG_OCGTWR2023</v>
      </c>
    </row>
    <row r="1565" spans="1:10" x14ac:dyDescent="0.25">
      <c r="A1565" t="s">
        <v>16</v>
      </c>
      <c r="B1565" t="s">
        <v>6</v>
      </c>
      <c r="C1565" t="s">
        <v>11</v>
      </c>
      <c r="D1565">
        <v>2023</v>
      </c>
      <c r="E1565">
        <v>2039</v>
      </c>
      <c r="F1565">
        <v>0.28070162799999998</v>
      </c>
      <c r="G1565">
        <v>6679.7506489999996</v>
      </c>
      <c r="H1565">
        <v>0</v>
      </c>
      <c r="I1565">
        <v>0.85</v>
      </c>
      <c r="J1565" s="2" t="str">
        <f t="shared" si="24"/>
        <v>EG_OCGTWR2023</v>
      </c>
    </row>
    <row r="1566" spans="1:10" x14ac:dyDescent="0.25">
      <c r="A1566" t="s">
        <v>16</v>
      </c>
      <c r="B1566" t="s">
        <v>6</v>
      </c>
      <c r="C1566" t="s">
        <v>11</v>
      </c>
      <c r="D1566">
        <v>2023</v>
      </c>
      <c r="E1566">
        <v>2040</v>
      </c>
      <c r="F1566">
        <v>0.28070162799999998</v>
      </c>
      <c r="G1566">
        <v>6679.7506489999996</v>
      </c>
      <c r="H1566">
        <v>0</v>
      </c>
      <c r="I1566">
        <v>0.85</v>
      </c>
      <c r="J1566" s="2" t="str">
        <f t="shared" si="24"/>
        <v>EG_OCGTWR2023</v>
      </c>
    </row>
    <row r="1567" spans="1:10" x14ac:dyDescent="0.25">
      <c r="A1567" t="s">
        <v>16</v>
      </c>
      <c r="B1567" t="s">
        <v>6</v>
      </c>
      <c r="C1567" t="s">
        <v>11</v>
      </c>
      <c r="D1567">
        <v>2023</v>
      </c>
      <c r="E1567">
        <v>2041</v>
      </c>
      <c r="F1567">
        <v>0.28070162799999998</v>
      </c>
      <c r="G1567">
        <v>6679.7506489999996</v>
      </c>
      <c r="H1567">
        <v>0</v>
      </c>
      <c r="I1567">
        <v>0.85</v>
      </c>
      <c r="J1567" s="2" t="str">
        <f t="shared" si="24"/>
        <v>EG_OCGTWR2023</v>
      </c>
    </row>
    <row r="1568" spans="1:10" x14ac:dyDescent="0.25">
      <c r="A1568" t="s">
        <v>16</v>
      </c>
      <c r="B1568" t="s">
        <v>6</v>
      </c>
      <c r="C1568" t="s">
        <v>12</v>
      </c>
      <c r="D1568">
        <v>2023</v>
      </c>
      <c r="E1568">
        <v>2024</v>
      </c>
      <c r="F1568">
        <v>0.28070162799999998</v>
      </c>
      <c r="G1568">
        <v>6679.7506489999996</v>
      </c>
      <c r="H1568">
        <v>0</v>
      </c>
      <c r="I1568">
        <v>0.85</v>
      </c>
      <c r="J1568" s="2" t="str">
        <f t="shared" si="24"/>
        <v>EG_OCGTNR2023</v>
      </c>
    </row>
    <row r="1569" spans="1:10" x14ac:dyDescent="0.25">
      <c r="A1569" t="s">
        <v>16</v>
      </c>
      <c r="B1569" t="s">
        <v>6</v>
      </c>
      <c r="C1569" t="s">
        <v>12</v>
      </c>
      <c r="D1569">
        <v>2023</v>
      </c>
      <c r="E1569">
        <v>2025</v>
      </c>
      <c r="F1569">
        <v>0.28070162799999998</v>
      </c>
      <c r="G1569">
        <v>6679.7506489999996</v>
      </c>
      <c r="H1569">
        <v>0</v>
      </c>
      <c r="I1569">
        <v>0.85</v>
      </c>
      <c r="J1569" s="2" t="str">
        <f t="shared" si="24"/>
        <v>EG_OCGTNR2023</v>
      </c>
    </row>
    <row r="1570" spans="1:10" x14ac:dyDescent="0.25">
      <c r="A1570" t="s">
        <v>16</v>
      </c>
      <c r="B1570" t="s">
        <v>6</v>
      </c>
      <c r="C1570" t="s">
        <v>12</v>
      </c>
      <c r="D1570">
        <v>2023</v>
      </c>
      <c r="E1570">
        <v>2026</v>
      </c>
      <c r="F1570">
        <v>0.28070162799999998</v>
      </c>
      <c r="G1570">
        <v>6679.7506489999996</v>
      </c>
      <c r="H1570">
        <v>0</v>
      </c>
      <c r="I1570">
        <v>0.85</v>
      </c>
      <c r="J1570" s="2" t="str">
        <f t="shared" si="24"/>
        <v>EG_OCGTNR2023</v>
      </c>
    </row>
    <row r="1571" spans="1:10" x14ac:dyDescent="0.25">
      <c r="A1571" t="s">
        <v>16</v>
      </c>
      <c r="B1571" t="s">
        <v>6</v>
      </c>
      <c r="C1571" t="s">
        <v>12</v>
      </c>
      <c r="D1571">
        <v>2023</v>
      </c>
      <c r="E1571">
        <v>2027</v>
      </c>
      <c r="F1571">
        <v>0.28070162799999998</v>
      </c>
      <c r="G1571">
        <v>6679.7506489999996</v>
      </c>
      <c r="H1571">
        <v>0</v>
      </c>
      <c r="I1571">
        <v>0.85</v>
      </c>
      <c r="J1571" s="2" t="str">
        <f t="shared" si="24"/>
        <v>EG_OCGTNR2023</v>
      </c>
    </row>
    <row r="1572" spans="1:10" x14ac:dyDescent="0.25">
      <c r="A1572" t="s">
        <v>16</v>
      </c>
      <c r="B1572" t="s">
        <v>6</v>
      </c>
      <c r="C1572" t="s">
        <v>12</v>
      </c>
      <c r="D1572">
        <v>2023</v>
      </c>
      <c r="E1572">
        <v>2028</v>
      </c>
      <c r="F1572">
        <v>0.28070162799999998</v>
      </c>
      <c r="G1572">
        <v>6679.7506489999996</v>
      </c>
      <c r="H1572">
        <v>0</v>
      </c>
      <c r="I1572">
        <v>0.85</v>
      </c>
      <c r="J1572" s="2" t="str">
        <f t="shared" si="24"/>
        <v>EG_OCGTNR2023</v>
      </c>
    </row>
    <row r="1573" spans="1:10" x14ac:dyDescent="0.25">
      <c r="A1573" t="s">
        <v>16</v>
      </c>
      <c r="B1573" t="s">
        <v>6</v>
      </c>
      <c r="C1573" t="s">
        <v>12</v>
      </c>
      <c r="D1573">
        <v>2023</v>
      </c>
      <c r="E1573">
        <v>2029</v>
      </c>
      <c r="F1573">
        <v>0.28070162799999998</v>
      </c>
      <c r="G1573">
        <v>6679.7506489999996</v>
      </c>
      <c r="H1573">
        <v>0</v>
      </c>
      <c r="I1573">
        <v>0.85</v>
      </c>
      <c r="J1573" s="2" t="str">
        <f t="shared" si="24"/>
        <v>EG_OCGTNR2023</v>
      </c>
    </row>
    <row r="1574" spans="1:10" x14ac:dyDescent="0.25">
      <c r="A1574" t="s">
        <v>16</v>
      </c>
      <c r="B1574" t="s">
        <v>6</v>
      </c>
      <c r="C1574" t="s">
        <v>12</v>
      </c>
      <c r="D1574">
        <v>2023</v>
      </c>
      <c r="E1574">
        <v>2030</v>
      </c>
      <c r="F1574">
        <v>0.28070162799999998</v>
      </c>
      <c r="G1574">
        <v>6679.7506489999996</v>
      </c>
      <c r="H1574">
        <v>0</v>
      </c>
      <c r="I1574">
        <v>0.85</v>
      </c>
      <c r="J1574" s="2" t="str">
        <f t="shared" si="24"/>
        <v>EG_OCGTNR2023</v>
      </c>
    </row>
    <row r="1575" spans="1:10" x14ac:dyDescent="0.25">
      <c r="A1575" t="s">
        <v>16</v>
      </c>
      <c r="B1575" t="s">
        <v>6</v>
      </c>
      <c r="C1575" t="s">
        <v>12</v>
      </c>
      <c r="D1575">
        <v>2023</v>
      </c>
      <c r="E1575">
        <v>2031</v>
      </c>
      <c r="F1575">
        <v>0.28070162799999998</v>
      </c>
      <c r="G1575">
        <v>6679.7506489999996</v>
      </c>
      <c r="H1575">
        <v>0</v>
      </c>
      <c r="I1575">
        <v>0.85</v>
      </c>
      <c r="J1575" s="2" t="str">
        <f t="shared" si="24"/>
        <v>EG_OCGTNR2023</v>
      </c>
    </row>
    <row r="1576" spans="1:10" x14ac:dyDescent="0.25">
      <c r="A1576" t="s">
        <v>16</v>
      </c>
      <c r="B1576" t="s">
        <v>6</v>
      </c>
      <c r="C1576" t="s">
        <v>12</v>
      </c>
      <c r="D1576">
        <v>2023</v>
      </c>
      <c r="E1576">
        <v>2032</v>
      </c>
      <c r="F1576">
        <v>0.28070162799999998</v>
      </c>
      <c r="G1576">
        <v>6679.7506489999996</v>
      </c>
      <c r="H1576">
        <v>0</v>
      </c>
      <c r="I1576">
        <v>0.85</v>
      </c>
      <c r="J1576" s="2" t="str">
        <f t="shared" si="24"/>
        <v>EG_OCGTNR2023</v>
      </c>
    </row>
    <row r="1577" spans="1:10" x14ac:dyDescent="0.25">
      <c r="A1577" t="s">
        <v>16</v>
      </c>
      <c r="B1577" t="s">
        <v>6</v>
      </c>
      <c r="C1577" t="s">
        <v>12</v>
      </c>
      <c r="D1577">
        <v>2023</v>
      </c>
      <c r="E1577">
        <v>2033</v>
      </c>
      <c r="F1577">
        <v>0.28070162799999998</v>
      </c>
      <c r="G1577">
        <v>6679.7506489999996</v>
      </c>
      <c r="H1577">
        <v>0</v>
      </c>
      <c r="I1577">
        <v>0.85</v>
      </c>
      <c r="J1577" s="2" t="str">
        <f t="shared" si="24"/>
        <v>EG_OCGTNR2023</v>
      </c>
    </row>
    <row r="1578" spans="1:10" x14ac:dyDescent="0.25">
      <c r="A1578" t="s">
        <v>16</v>
      </c>
      <c r="B1578" t="s">
        <v>6</v>
      </c>
      <c r="C1578" t="s">
        <v>12</v>
      </c>
      <c r="D1578">
        <v>2023</v>
      </c>
      <c r="E1578">
        <v>2034</v>
      </c>
      <c r="F1578">
        <v>0.28070162799999998</v>
      </c>
      <c r="G1578">
        <v>6679.7506489999996</v>
      </c>
      <c r="H1578">
        <v>0</v>
      </c>
      <c r="I1578">
        <v>0.85</v>
      </c>
      <c r="J1578" s="2" t="str">
        <f t="shared" si="24"/>
        <v>EG_OCGTNR2023</v>
      </c>
    </row>
    <row r="1579" spans="1:10" x14ac:dyDescent="0.25">
      <c r="A1579" t="s">
        <v>16</v>
      </c>
      <c r="B1579" t="s">
        <v>6</v>
      </c>
      <c r="C1579" t="s">
        <v>12</v>
      </c>
      <c r="D1579">
        <v>2023</v>
      </c>
      <c r="E1579">
        <v>2035</v>
      </c>
      <c r="F1579">
        <v>0.28070162799999998</v>
      </c>
      <c r="G1579">
        <v>6679.7506489999996</v>
      </c>
      <c r="H1579">
        <v>0</v>
      </c>
      <c r="I1579">
        <v>0.85</v>
      </c>
      <c r="J1579" s="2" t="str">
        <f t="shared" si="24"/>
        <v>EG_OCGTNR2023</v>
      </c>
    </row>
    <row r="1580" spans="1:10" x14ac:dyDescent="0.25">
      <c r="A1580" t="s">
        <v>16</v>
      </c>
      <c r="B1580" t="s">
        <v>6</v>
      </c>
      <c r="C1580" t="s">
        <v>12</v>
      </c>
      <c r="D1580">
        <v>2023</v>
      </c>
      <c r="E1580">
        <v>2036</v>
      </c>
      <c r="F1580">
        <v>0.28070162799999998</v>
      </c>
      <c r="G1580">
        <v>6679.7506489999996</v>
      </c>
      <c r="H1580">
        <v>0</v>
      </c>
      <c r="I1580">
        <v>0.85</v>
      </c>
      <c r="J1580" s="2" t="str">
        <f t="shared" si="24"/>
        <v>EG_OCGTNR2023</v>
      </c>
    </row>
    <row r="1581" spans="1:10" x14ac:dyDescent="0.25">
      <c r="A1581" t="s">
        <v>16</v>
      </c>
      <c r="B1581" t="s">
        <v>6</v>
      </c>
      <c r="C1581" t="s">
        <v>12</v>
      </c>
      <c r="D1581">
        <v>2023</v>
      </c>
      <c r="E1581">
        <v>2037</v>
      </c>
      <c r="F1581">
        <v>0.28070162799999998</v>
      </c>
      <c r="G1581">
        <v>6679.7506489999996</v>
      </c>
      <c r="H1581">
        <v>0</v>
      </c>
      <c r="I1581">
        <v>0.85</v>
      </c>
      <c r="J1581" s="2" t="str">
        <f t="shared" si="24"/>
        <v>EG_OCGTNR2023</v>
      </c>
    </row>
    <row r="1582" spans="1:10" x14ac:dyDescent="0.25">
      <c r="A1582" t="s">
        <v>16</v>
      </c>
      <c r="B1582" t="s">
        <v>6</v>
      </c>
      <c r="C1582" t="s">
        <v>12</v>
      </c>
      <c r="D1582">
        <v>2023</v>
      </c>
      <c r="E1582">
        <v>2038</v>
      </c>
      <c r="F1582">
        <v>0.28070162799999998</v>
      </c>
      <c r="G1582">
        <v>6679.7506489999996</v>
      </c>
      <c r="H1582">
        <v>0</v>
      </c>
      <c r="I1582">
        <v>0.85</v>
      </c>
      <c r="J1582" s="2" t="str">
        <f t="shared" si="24"/>
        <v>EG_OCGTNR2023</v>
      </c>
    </row>
    <row r="1583" spans="1:10" x14ac:dyDescent="0.25">
      <c r="A1583" t="s">
        <v>16</v>
      </c>
      <c r="B1583" t="s">
        <v>6</v>
      </c>
      <c r="C1583" t="s">
        <v>12</v>
      </c>
      <c r="D1583">
        <v>2023</v>
      </c>
      <c r="E1583">
        <v>2039</v>
      </c>
      <c r="F1583">
        <v>0.28070162799999998</v>
      </c>
      <c r="G1583">
        <v>6679.7506489999996</v>
      </c>
      <c r="H1583">
        <v>0</v>
      </c>
      <c r="I1583">
        <v>0.85</v>
      </c>
      <c r="J1583" s="2" t="str">
        <f t="shared" si="24"/>
        <v>EG_OCGTNR2023</v>
      </c>
    </row>
    <row r="1584" spans="1:10" x14ac:dyDescent="0.25">
      <c r="A1584" t="s">
        <v>16</v>
      </c>
      <c r="B1584" t="s">
        <v>6</v>
      </c>
      <c r="C1584" t="s">
        <v>12</v>
      </c>
      <c r="D1584">
        <v>2023</v>
      </c>
      <c r="E1584">
        <v>2040</v>
      </c>
      <c r="F1584">
        <v>0.28070162799999998</v>
      </c>
      <c r="G1584">
        <v>6679.7506489999996</v>
      </c>
      <c r="H1584">
        <v>0</v>
      </c>
      <c r="I1584">
        <v>0.85</v>
      </c>
      <c r="J1584" s="2" t="str">
        <f t="shared" si="24"/>
        <v>EG_OCGTNR2023</v>
      </c>
    </row>
    <row r="1585" spans="1:10" x14ac:dyDescent="0.25">
      <c r="A1585" t="s">
        <v>16</v>
      </c>
      <c r="B1585" t="s">
        <v>6</v>
      </c>
      <c r="C1585" t="s">
        <v>12</v>
      </c>
      <c r="D1585">
        <v>2023</v>
      </c>
      <c r="E1585">
        <v>2041</v>
      </c>
      <c r="F1585">
        <v>0.28070162799999998</v>
      </c>
      <c r="G1585">
        <v>6679.7506489999996</v>
      </c>
      <c r="H1585">
        <v>0</v>
      </c>
      <c r="I1585">
        <v>0.85</v>
      </c>
      <c r="J1585" s="2" t="str">
        <f t="shared" si="24"/>
        <v>EG_OCGTNR2023</v>
      </c>
    </row>
    <row r="1586" spans="1:10" x14ac:dyDescent="0.25">
      <c r="A1586" t="s">
        <v>17</v>
      </c>
      <c r="B1586" t="s">
        <v>6</v>
      </c>
      <c r="C1586" t="s">
        <v>8</v>
      </c>
      <c r="D1586">
        <v>2023</v>
      </c>
      <c r="E1586">
        <v>2024</v>
      </c>
      <c r="F1586">
        <v>1</v>
      </c>
      <c r="G1586">
        <v>20833.210350000001</v>
      </c>
      <c r="H1586">
        <v>0</v>
      </c>
      <c r="I1586">
        <v>0.70916666699999997</v>
      </c>
      <c r="J1586" s="2" t="str">
        <f t="shared" si="24"/>
        <v>EG_PHWRSR2023</v>
      </c>
    </row>
    <row r="1587" spans="1:10" x14ac:dyDescent="0.25">
      <c r="A1587" t="s">
        <v>17</v>
      </c>
      <c r="B1587" t="s">
        <v>6</v>
      </c>
      <c r="C1587" t="s">
        <v>8</v>
      </c>
      <c r="D1587">
        <v>2023</v>
      </c>
      <c r="E1587">
        <v>2025</v>
      </c>
      <c r="F1587">
        <v>1</v>
      </c>
      <c r="G1587">
        <v>20833.210350000001</v>
      </c>
      <c r="H1587">
        <v>0</v>
      </c>
      <c r="I1587">
        <v>0.70916666699999997</v>
      </c>
      <c r="J1587" s="2" t="str">
        <f t="shared" si="24"/>
        <v>EG_PHWRSR2023</v>
      </c>
    </row>
    <row r="1588" spans="1:10" x14ac:dyDescent="0.25">
      <c r="A1588" t="s">
        <v>17</v>
      </c>
      <c r="B1588" t="s">
        <v>6</v>
      </c>
      <c r="C1588" t="s">
        <v>8</v>
      </c>
      <c r="D1588">
        <v>2023</v>
      </c>
      <c r="E1588">
        <v>2026</v>
      </c>
      <c r="F1588">
        <v>1</v>
      </c>
      <c r="G1588">
        <v>20833.210350000001</v>
      </c>
      <c r="H1588">
        <v>0</v>
      </c>
      <c r="I1588">
        <v>0.70916666699999997</v>
      </c>
      <c r="J1588" s="2" t="str">
        <f t="shared" si="24"/>
        <v>EG_PHWRSR2023</v>
      </c>
    </row>
    <row r="1589" spans="1:10" x14ac:dyDescent="0.25">
      <c r="A1589" t="s">
        <v>17</v>
      </c>
      <c r="B1589" t="s">
        <v>6</v>
      </c>
      <c r="C1589" t="s">
        <v>8</v>
      </c>
      <c r="D1589">
        <v>2023</v>
      </c>
      <c r="E1589">
        <v>2027</v>
      </c>
      <c r="F1589">
        <v>1</v>
      </c>
      <c r="G1589">
        <v>20833.210350000001</v>
      </c>
      <c r="H1589">
        <v>0</v>
      </c>
      <c r="I1589">
        <v>0.70916666699999997</v>
      </c>
      <c r="J1589" s="2" t="str">
        <f t="shared" si="24"/>
        <v>EG_PHWRSR2023</v>
      </c>
    </row>
    <row r="1590" spans="1:10" x14ac:dyDescent="0.25">
      <c r="A1590" t="s">
        <v>17</v>
      </c>
      <c r="B1590" t="s">
        <v>6</v>
      </c>
      <c r="C1590" t="s">
        <v>8</v>
      </c>
      <c r="D1590">
        <v>2023</v>
      </c>
      <c r="E1590">
        <v>2028</v>
      </c>
      <c r="F1590">
        <v>1</v>
      </c>
      <c r="G1590">
        <v>20833.210350000001</v>
      </c>
      <c r="H1590">
        <v>0</v>
      </c>
      <c r="I1590">
        <v>0.70916666699999997</v>
      </c>
      <c r="J1590" s="2" t="str">
        <f t="shared" si="24"/>
        <v>EG_PHWRSR2023</v>
      </c>
    </row>
    <row r="1591" spans="1:10" x14ac:dyDescent="0.25">
      <c r="A1591" t="s">
        <v>17</v>
      </c>
      <c r="B1591" t="s">
        <v>6</v>
      </c>
      <c r="C1591" t="s">
        <v>8</v>
      </c>
      <c r="D1591">
        <v>2023</v>
      </c>
      <c r="E1591">
        <v>2029</v>
      </c>
      <c r="F1591">
        <v>1</v>
      </c>
      <c r="G1591">
        <v>20833.210350000001</v>
      </c>
      <c r="H1591">
        <v>0</v>
      </c>
      <c r="I1591">
        <v>0.70916666699999997</v>
      </c>
      <c r="J1591" s="2" t="str">
        <f t="shared" si="24"/>
        <v>EG_PHWRSR2023</v>
      </c>
    </row>
    <row r="1592" spans="1:10" x14ac:dyDescent="0.25">
      <c r="A1592" t="s">
        <v>17</v>
      </c>
      <c r="B1592" t="s">
        <v>6</v>
      </c>
      <c r="C1592" t="s">
        <v>8</v>
      </c>
      <c r="D1592">
        <v>2023</v>
      </c>
      <c r="E1592">
        <v>2030</v>
      </c>
      <c r="F1592">
        <v>1</v>
      </c>
      <c r="G1592">
        <v>20833.210350000001</v>
      </c>
      <c r="H1592">
        <v>0</v>
      </c>
      <c r="I1592">
        <v>0.70916666699999997</v>
      </c>
      <c r="J1592" s="2" t="str">
        <f t="shared" si="24"/>
        <v>EG_PHWRSR2023</v>
      </c>
    </row>
    <row r="1593" spans="1:10" x14ac:dyDescent="0.25">
      <c r="A1593" t="s">
        <v>17</v>
      </c>
      <c r="B1593" t="s">
        <v>6</v>
      </c>
      <c r="C1593" t="s">
        <v>8</v>
      </c>
      <c r="D1593">
        <v>2023</v>
      </c>
      <c r="E1593">
        <v>2031</v>
      </c>
      <c r="F1593">
        <v>1</v>
      </c>
      <c r="G1593">
        <v>20833.210350000001</v>
      </c>
      <c r="H1593">
        <v>0</v>
      </c>
      <c r="I1593">
        <v>0.70916666699999997</v>
      </c>
      <c r="J1593" s="2" t="str">
        <f t="shared" si="24"/>
        <v>EG_PHWRSR2023</v>
      </c>
    </row>
    <row r="1594" spans="1:10" x14ac:dyDescent="0.25">
      <c r="A1594" t="s">
        <v>17</v>
      </c>
      <c r="B1594" t="s">
        <v>6</v>
      </c>
      <c r="C1594" t="s">
        <v>8</v>
      </c>
      <c r="D1594">
        <v>2023</v>
      </c>
      <c r="E1594">
        <v>2032</v>
      </c>
      <c r="F1594">
        <v>1</v>
      </c>
      <c r="G1594">
        <v>20833.210350000001</v>
      </c>
      <c r="H1594">
        <v>0</v>
      </c>
      <c r="I1594">
        <v>0.70916666699999997</v>
      </c>
      <c r="J1594" s="2" t="str">
        <f t="shared" si="24"/>
        <v>EG_PHWRSR2023</v>
      </c>
    </row>
    <row r="1595" spans="1:10" x14ac:dyDescent="0.25">
      <c r="A1595" t="s">
        <v>17</v>
      </c>
      <c r="B1595" t="s">
        <v>6</v>
      </c>
      <c r="C1595" t="s">
        <v>8</v>
      </c>
      <c r="D1595">
        <v>2023</v>
      </c>
      <c r="E1595">
        <v>2033</v>
      </c>
      <c r="F1595">
        <v>1</v>
      </c>
      <c r="G1595">
        <v>20833.210350000001</v>
      </c>
      <c r="H1595">
        <v>0</v>
      </c>
      <c r="I1595">
        <v>0.70916666699999997</v>
      </c>
      <c r="J1595" s="2" t="str">
        <f t="shared" si="24"/>
        <v>EG_PHWRSR2023</v>
      </c>
    </row>
    <row r="1596" spans="1:10" x14ac:dyDescent="0.25">
      <c r="A1596" t="s">
        <v>17</v>
      </c>
      <c r="B1596" t="s">
        <v>6</v>
      </c>
      <c r="C1596" t="s">
        <v>8</v>
      </c>
      <c r="D1596">
        <v>2023</v>
      </c>
      <c r="E1596">
        <v>2034</v>
      </c>
      <c r="F1596">
        <v>1</v>
      </c>
      <c r="G1596">
        <v>20833.210350000001</v>
      </c>
      <c r="H1596">
        <v>0</v>
      </c>
      <c r="I1596">
        <v>0.70916666699999997</v>
      </c>
      <c r="J1596" s="2" t="str">
        <f t="shared" si="24"/>
        <v>EG_PHWRSR2023</v>
      </c>
    </row>
    <row r="1597" spans="1:10" x14ac:dyDescent="0.25">
      <c r="A1597" t="s">
        <v>17</v>
      </c>
      <c r="B1597" t="s">
        <v>6</v>
      </c>
      <c r="C1597" t="s">
        <v>8</v>
      </c>
      <c r="D1597">
        <v>2023</v>
      </c>
      <c r="E1597">
        <v>2035</v>
      </c>
      <c r="F1597">
        <v>1</v>
      </c>
      <c r="G1597">
        <v>20833.210350000001</v>
      </c>
      <c r="H1597">
        <v>0</v>
      </c>
      <c r="I1597">
        <v>0.70916666699999997</v>
      </c>
      <c r="J1597" s="2" t="str">
        <f t="shared" si="24"/>
        <v>EG_PHWRSR2023</v>
      </c>
    </row>
    <row r="1598" spans="1:10" x14ac:dyDescent="0.25">
      <c r="A1598" t="s">
        <v>17</v>
      </c>
      <c r="B1598" t="s">
        <v>6</v>
      </c>
      <c r="C1598" t="s">
        <v>8</v>
      </c>
      <c r="D1598">
        <v>2023</v>
      </c>
      <c r="E1598">
        <v>2036</v>
      </c>
      <c r="F1598">
        <v>1</v>
      </c>
      <c r="G1598">
        <v>20833.210350000001</v>
      </c>
      <c r="H1598">
        <v>0</v>
      </c>
      <c r="I1598">
        <v>0.70916666699999997</v>
      </c>
      <c r="J1598" s="2" t="str">
        <f t="shared" si="24"/>
        <v>EG_PHWRSR2023</v>
      </c>
    </row>
    <row r="1599" spans="1:10" x14ac:dyDescent="0.25">
      <c r="A1599" t="s">
        <v>17</v>
      </c>
      <c r="B1599" t="s">
        <v>6</v>
      </c>
      <c r="C1599" t="s">
        <v>8</v>
      </c>
      <c r="D1599">
        <v>2023</v>
      </c>
      <c r="E1599">
        <v>2037</v>
      </c>
      <c r="F1599">
        <v>1</v>
      </c>
      <c r="G1599">
        <v>20833.210350000001</v>
      </c>
      <c r="H1599">
        <v>0</v>
      </c>
      <c r="I1599">
        <v>0.70916666699999997</v>
      </c>
      <c r="J1599" s="2" t="str">
        <f t="shared" si="24"/>
        <v>EG_PHWRSR2023</v>
      </c>
    </row>
    <row r="1600" spans="1:10" x14ac:dyDescent="0.25">
      <c r="A1600" t="s">
        <v>17</v>
      </c>
      <c r="B1600" t="s">
        <v>6</v>
      </c>
      <c r="C1600" t="s">
        <v>8</v>
      </c>
      <c r="D1600">
        <v>2023</v>
      </c>
      <c r="E1600">
        <v>2038</v>
      </c>
      <c r="F1600">
        <v>1</v>
      </c>
      <c r="G1600">
        <v>20833.210350000001</v>
      </c>
      <c r="H1600">
        <v>0</v>
      </c>
      <c r="I1600">
        <v>0.70916666699999997</v>
      </c>
      <c r="J1600" s="2" t="str">
        <f t="shared" si="24"/>
        <v>EG_PHWRSR2023</v>
      </c>
    </row>
    <row r="1601" spans="1:10" x14ac:dyDescent="0.25">
      <c r="A1601" t="s">
        <v>17</v>
      </c>
      <c r="B1601" t="s">
        <v>6</v>
      </c>
      <c r="C1601" t="s">
        <v>8</v>
      </c>
      <c r="D1601">
        <v>2023</v>
      </c>
      <c r="E1601">
        <v>2039</v>
      </c>
      <c r="F1601">
        <v>1</v>
      </c>
      <c r="G1601">
        <v>20833.210350000001</v>
      </c>
      <c r="H1601">
        <v>0</v>
      </c>
      <c r="I1601">
        <v>0.70916666699999997</v>
      </c>
      <c r="J1601" s="2" t="str">
        <f t="shared" si="24"/>
        <v>EG_PHWRSR2023</v>
      </c>
    </row>
    <row r="1602" spans="1:10" x14ac:dyDescent="0.25">
      <c r="A1602" t="s">
        <v>17</v>
      </c>
      <c r="B1602" t="s">
        <v>6</v>
      </c>
      <c r="C1602" t="s">
        <v>8</v>
      </c>
      <c r="D1602">
        <v>2023</v>
      </c>
      <c r="E1602">
        <v>2040</v>
      </c>
      <c r="F1602">
        <v>1</v>
      </c>
      <c r="G1602">
        <v>20833.210350000001</v>
      </c>
      <c r="H1602">
        <v>0</v>
      </c>
      <c r="I1602">
        <v>0.70916666699999997</v>
      </c>
      <c r="J1602" s="2" t="str">
        <f t="shared" si="24"/>
        <v>EG_PHWRSR2023</v>
      </c>
    </row>
    <row r="1603" spans="1:10" x14ac:dyDescent="0.25">
      <c r="A1603" t="s">
        <v>17</v>
      </c>
      <c r="B1603" t="s">
        <v>6</v>
      </c>
      <c r="C1603" t="s">
        <v>8</v>
      </c>
      <c r="D1603">
        <v>2023</v>
      </c>
      <c r="E1603">
        <v>2041</v>
      </c>
      <c r="F1603">
        <v>1</v>
      </c>
      <c r="G1603">
        <v>20833.210350000001</v>
      </c>
      <c r="H1603">
        <v>0</v>
      </c>
      <c r="I1603">
        <v>0.70916666699999997</v>
      </c>
      <c r="J1603" s="2" t="str">
        <f t="shared" ref="J1603:J1666" si="25">_xlfn.CONCAT(A1603,C1603,D1603)</f>
        <v>EG_PHWRSR2023</v>
      </c>
    </row>
    <row r="1604" spans="1:10" x14ac:dyDescent="0.25">
      <c r="A1604" t="s">
        <v>17</v>
      </c>
      <c r="B1604" t="s">
        <v>6</v>
      </c>
      <c r="C1604" t="s">
        <v>9</v>
      </c>
      <c r="D1604">
        <v>2023</v>
      </c>
      <c r="E1604">
        <v>2024</v>
      </c>
      <c r="F1604">
        <v>1</v>
      </c>
      <c r="G1604">
        <v>20833.210350000001</v>
      </c>
      <c r="H1604">
        <v>0</v>
      </c>
      <c r="I1604">
        <v>0.70916666699999997</v>
      </c>
      <c r="J1604" s="2" t="str">
        <f t="shared" si="25"/>
        <v>EG_PHWRNER2023</v>
      </c>
    </row>
    <row r="1605" spans="1:10" x14ac:dyDescent="0.25">
      <c r="A1605" t="s">
        <v>17</v>
      </c>
      <c r="B1605" t="s">
        <v>6</v>
      </c>
      <c r="C1605" t="s">
        <v>9</v>
      </c>
      <c r="D1605">
        <v>2023</v>
      </c>
      <c r="E1605">
        <v>2025</v>
      </c>
      <c r="F1605">
        <v>1</v>
      </c>
      <c r="G1605">
        <v>20833.210350000001</v>
      </c>
      <c r="H1605">
        <v>0</v>
      </c>
      <c r="I1605">
        <v>0.70916666699999997</v>
      </c>
      <c r="J1605" s="2" t="str">
        <f t="shared" si="25"/>
        <v>EG_PHWRNER2023</v>
      </c>
    </row>
    <row r="1606" spans="1:10" x14ac:dyDescent="0.25">
      <c r="A1606" t="s">
        <v>17</v>
      </c>
      <c r="B1606" t="s">
        <v>6</v>
      </c>
      <c r="C1606" t="s">
        <v>9</v>
      </c>
      <c r="D1606">
        <v>2023</v>
      </c>
      <c r="E1606">
        <v>2026</v>
      </c>
      <c r="F1606">
        <v>1</v>
      </c>
      <c r="G1606">
        <v>20833.210350000001</v>
      </c>
      <c r="H1606">
        <v>0</v>
      </c>
      <c r="I1606">
        <v>0.70916666699999997</v>
      </c>
      <c r="J1606" s="2" t="str">
        <f t="shared" si="25"/>
        <v>EG_PHWRNER2023</v>
      </c>
    </row>
    <row r="1607" spans="1:10" x14ac:dyDescent="0.25">
      <c r="A1607" t="s">
        <v>17</v>
      </c>
      <c r="B1607" t="s">
        <v>6</v>
      </c>
      <c r="C1607" t="s">
        <v>9</v>
      </c>
      <c r="D1607">
        <v>2023</v>
      </c>
      <c r="E1607">
        <v>2027</v>
      </c>
      <c r="F1607">
        <v>1</v>
      </c>
      <c r="G1607">
        <v>20833.210350000001</v>
      </c>
      <c r="H1607">
        <v>0</v>
      </c>
      <c r="I1607">
        <v>0.70916666699999997</v>
      </c>
      <c r="J1607" s="2" t="str">
        <f t="shared" si="25"/>
        <v>EG_PHWRNER2023</v>
      </c>
    </row>
    <row r="1608" spans="1:10" x14ac:dyDescent="0.25">
      <c r="A1608" t="s">
        <v>17</v>
      </c>
      <c r="B1608" t="s">
        <v>6</v>
      </c>
      <c r="C1608" t="s">
        <v>9</v>
      </c>
      <c r="D1608">
        <v>2023</v>
      </c>
      <c r="E1608">
        <v>2028</v>
      </c>
      <c r="F1608">
        <v>1</v>
      </c>
      <c r="G1608">
        <v>20833.210350000001</v>
      </c>
      <c r="H1608">
        <v>0</v>
      </c>
      <c r="I1608">
        <v>0.70916666699999997</v>
      </c>
      <c r="J1608" s="2" t="str">
        <f t="shared" si="25"/>
        <v>EG_PHWRNER2023</v>
      </c>
    </row>
    <row r="1609" spans="1:10" x14ac:dyDescent="0.25">
      <c r="A1609" t="s">
        <v>17</v>
      </c>
      <c r="B1609" t="s">
        <v>6</v>
      </c>
      <c r="C1609" t="s">
        <v>9</v>
      </c>
      <c r="D1609">
        <v>2023</v>
      </c>
      <c r="E1609">
        <v>2029</v>
      </c>
      <c r="F1609">
        <v>1</v>
      </c>
      <c r="G1609">
        <v>20833.210350000001</v>
      </c>
      <c r="H1609">
        <v>0</v>
      </c>
      <c r="I1609">
        <v>0.70916666699999997</v>
      </c>
      <c r="J1609" s="2" t="str">
        <f t="shared" si="25"/>
        <v>EG_PHWRNER2023</v>
      </c>
    </row>
    <row r="1610" spans="1:10" x14ac:dyDescent="0.25">
      <c r="A1610" t="s">
        <v>17</v>
      </c>
      <c r="B1610" t="s">
        <v>6</v>
      </c>
      <c r="C1610" t="s">
        <v>9</v>
      </c>
      <c r="D1610">
        <v>2023</v>
      </c>
      <c r="E1610">
        <v>2030</v>
      </c>
      <c r="F1610">
        <v>1</v>
      </c>
      <c r="G1610">
        <v>20833.210350000001</v>
      </c>
      <c r="H1610">
        <v>0</v>
      </c>
      <c r="I1610">
        <v>0.70916666699999997</v>
      </c>
      <c r="J1610" s="2" t="str">
        <f t="shared" si="25"/>
        <v>EG_PHWRNER2023</v>
      </c>
    </row>
    <row r="1611" spans="1:10" x14ac:dyDescent="0.25">
      <c r="A1611" t="s">
        <v>17</v>
      </c>
      <c r="B1611" t="s">
        <v>6</v>
      </c>
      <c r="C1611" t="s">
        <v>9</v>
      </c>
      <c r="D1611">
        <v>2023</v>
      </c>
      <c r="E1611">
        <v>2031</v>
      </c>
      <c r="F1611">
        <v>1</v>
      </c>
      <c r="G1611">
        <v>20833.210350000001</v>
      </c>
      <c r="H1611">
        <v>0</v>
      </c>
      <c r="I1611">
        <v>0.70916666699999997</v>
      </c>
      <c r="J1611" s="2" t="str">
        <f t="shared" si="25"/>
        <v>EG_PHWRNER2023</v>
      </c>
    </row>
    <row r="1612" spans="1:10" x14ac:dyDescent="0.25">
      <c r="A1612" t="s">
        <v>17</v>
      </c>
      <c r="B1612" t="s">
        <v>6</v>
      </c>
      <c r="C1612" t="s">
        <v>9</v>
      </c>
      <c r="D1612">
        <v>2023</v>
      </c>
      <c r="E1612">
        <v>2032</v>
      </c>
      <c r="F1612">
        <v>1</v>
      </c>
      <c r="G1612">
        <v>20833.210350000001</v>
      </c>
      <c r="H1612">
        <v>0</v>
      </c>
      <c r="I1612">
        <v>0.70916666699999997</v>
      </c>
      <c r="J1612" s="2" t="str">
        <f t="shared" si="25"/>
        <v>EG_PHWRNER2023</v>
      </c>
    </row>
    <row r="1613" spans="1:10" x14ac:dyDescent="0.25">
      <c r="A1613" t="s">
        <v>17</v>
      </c>
      <c r="B1613" t="s">
        <v>6</v>
      </c>
      <c r="C1613" t="s">
        <v>9</v>
      </c>
      <c r="D1613">
        <v>2023</v>
      </c>
      <c r="E1613">
        <v>2033</v>
      </c>
      <c r="F1613">
        <v>1</v>
      </c>
      <c r="G1613">
        <v>20833.210350000001</v>
      </c>
      <c r="H1613">
        <v>0</v>
      </c>
      <c r="I1613">
        <v>0.70916666699999997</v>
      </c>
      <c r="J1613" s="2" t="str">
        <f t="shared" si="25"/>
        <v>EG_PHWRNER2023</v>
      </c>
    </row>
    <row r="1614" spans="1:10" x14ac:dyDescent="0.25">
      <c r="A1614" t="s">
        <v>17</v>
      </c>
      <c r="B1614" t="s">
        <v>6</v>
      </c>
      <c r="C1614" t="s">
        <v>9</v>
      </c>
      <c r="D1614">
        <v>2023</v>
      </c>
      <c r="E1614">
        <v>2034</v>
      </c>
      <c r="F1614">
        <v>1</v>
      </c>
      <c r="G1614">
        <v>20833.210350000001</v>
      </c>
      <c r="H1614">
        <v>0</v>
      </c>
      <c r="I1614">
        <v>0.70916666699999997</v>
      </c>
      <c r="J1614" s="2" t="str">
        <f t="shared" si="25"/>
        <v>EG_PHWRNER2023</v>
      </c>
    </row>
    <row r="1615" spans="1:10" x14ac:dyDescent="0.25">
      <c r="A1615" t="s">
        <v>17</v>
      </c>
      <c r="B1615" t="s">
        <v>6</v>
      </c>
      <c r="C1615" t="s">
        <v>9</v>
      </c>
      <c r="D1615">
        <v>2023</v>
      </c>
      <c r="E1615">
        <v>2035</v>
      </c>
      <c r="F1615">
        <v>1</v>
      </c>
      <c r="G1615">
        <v>20833.210350000001</v>
      </c>
      <c r="H1615">
        <v>0</v>
      </c>
      <c r="I1615">
        <v>0.70916666699999997</v>
      </c>
      <c r="J1615" s="2" t="str">
        <f t="shared" si="25"/>
        <v>EG_PHWRNER2023</v>
      </c>
    </row>
    <row r="1616" spans="1:10" x14ac:dyDescent="0.25">
      <c r="A1616" t="s">
        <v>17</v>
      </c>
      <c r="B1616" t="s">
        <v>6</v>
      </c>
      <c r="C1616" t="s">
        <v>9</v>
      </c>
      <c r="D1616">
        <v>2023</v>
      </c>
      <c r="E1616">
        <v>2036</v>
      </c>
      <c r="F1616">
        <v>1</v>
      </c>
      <c r="G1616">
        <v>20833.210350000001</v>
      </c>
      <c r="H1616">
        <v>0</v>
      </c>
      <c r="I1616">
        <v>0.70916666699999997</v>
      </c>
      <c r="J1616" s="2" t="str">
        <f t="shared" si="25"/>
        <v>EG_PHWRNER2023</v>
      </c>
    </row>
    <row r="1617" spans="1:10" x14ac:dyDescent="0.25">
      <c r="A1617" t="s">
        <v>17</v>
      </c>
      <c r="B1617" t="s">
        <v>6</v>
      </c>
      <c r="C1617" t="s">
        <v>9</v>
      </c>
      <c r="D1617">
        <v>2023</v>
      </c>
      <c r="E1617">
        <v>2037</v>
      </c>
      <c r="F1617">
        <v>1</v>
      </c>
      <c r="G1617">
        <v>20833.210350000001</v>
      </c>
      <c r="H1617">
        <v>0</v>
      </c>
      <c r="I1617">
        <v>0.70916666699999997</v>
      </c>
      <c r="J1617" s="2" t="str">
        <f t="shared" si="25"/>
        <v>EG_PHWRNER2023</v>
      </c>
    </row>
    <row r="1618" spans="1:10" x14ac:dyDescent="0.25">
      <c r="A1618" t="s">
        <v>17</v>
      </c>
      <c r="B1618" t="s">
        <v>6</v>
      </c>
      <c r="C1618" t="s">
        <v>9</v>
      </c>
      <c r="D1618">
        <v>2023</v>
      </c>
      <c r="E1618">
        <v>2038</v>
      </c>
      <c r="F1618">
        <v>1</v>
      </c>
      <c r="G1618">
        <v>20833.210350000001</v>
      </c>
      <c r="H1618">
        <v>0</v>
      </c>
      <c r="I1618">
        <v>0.70916666699999997</v>
      </c>
      <c r="J1618" s="2" t="str">
        <f t="shared" si="25"/>
        <v>EG_PHWRNER2023</v>
      </c>
    </row>
    <row r="1619" spans="1:10" x14ac:dyDescent="0.25">
      <c r="A1619" t="s">
        <v>17</v>
      </c>
      <c r="B1619" t="s">
        <v>6</v>
      </c>
      <c r="C1619" t="s">
        <v>9</v>
      </c>
      <c r="D1619">
        <v>2023</v>
      </c>
      <c r="E1619">
        <v>2039</v>
      </c>
      <c r="F1619">
        <v>1</v>
      </c>
      <c r="G1619">
        <v>20833.210350000001</v>
      </c>
      <c r="H1619">
        <v>0</v>
      </c>
      <c r="I1619">
        <v>0.70916666699999997</v>
      </c>
      <c r="J1619" s="2" t="str">
        <f t="shared" si="25"/>
        <v>EG_PHWRNER2023</v>
      </c>
    </row>
    <row r="1620" spans="1:10" x14ac:dyDescent="0.25">
      <c r="A1620" t="s">
        <v>17</v>
      </c>
      <c r="B1620" t="s">
        <v>6</v>
      </c>
      <c r="C1620" t="s">
        <v>9</v>
      </c>
      <c r="D1620">
        <v>2023</v>
      </c>
      <c r="E1620">
        <v>2040</v>
      </c>
      <c r="F1620">
        <v>1</v>
      </c>
      <c r="G1620">
        <v>20833.210350000001</v>
      </c>
      <c r="H1620">
        <v>0</v>
      </c>
      <c r="I1620">
        <v>0.70916666699999997</v>
      </c>
      <c r="J1620" s="2" t="str">
        <f t="shared" si="25"/>
        <v>EG_PHWRNER2023</v>
      </c>
    </row>
    <row r="1621" spans="1:10" x14ac:dyDescent="0.25">
      <c r="A1621" t="s">
        <v>17</v>
      </c>
      <c r="B1621" t="s">
        <v>6</v>
      </c>
      <c r="C1621" t="s">
        <v>9</v>
      </c>
      <c r="D1621">
        <v>2023</v>
      </c>
      <c r="E1621">
        <v>2041</v>
      </c>
      <c r="F1621">
        <v>1</v>
      </c>
      <c r="G1621">
        <v>20833.210350000001</v>
      </c>
      <c r="H1621">
        <v>0</v>
      </c>
      <c r="I1621">
        <v>0.70916666699999997</v>
      </c>
      <c r="J1621" s="2" t="str">
        <f t="shared" si="25"/>
        <v>EG_PHWRNER2023</v>
      </c>
    </row>
    <row r="1622" spans="1:10" x14ac:dyDescent="0.25">
      <c r="A1622" t="s">
        <v>17</v>
      </c>
      <c r="B1622" t="s">
        <v>6</v>
      </c>
      <c r="C1622" t="s">
        <v>10</v>
      </c>
      <c r="D1622">
        <v>2023</v>
      </c>
      <c r="E1622">
        <v>2024</v>
      </c>
      <c r="F1622">
        <v>1</v>
      </c>
      <c r="G1622">
        <v>20833.210350000001</v>
      </c>
      <c r="H1622">
        <v>0</v>
      </c>
      <c r="I1622">
        <v>0.70916666699999997</v>
      </c>
      <c r="J1622" s="2" t="str">
        <f t="shared" si="25"/>
        <v>EG_PHWRER2023</v>
      </c>
    </row>
    <row r="1623" spans="1:10" x14ac:dyDescent="0.25">
      <c r="A1623" t="s">
        <v>17</v>
      </c>
      <c r="B1623" t="s">
        <v>6</v>
      </c>
      <c r="C1623" t="s">
        <v>10</v>
      </c>
      <c r="D1623">
        <v>2023</v>
      </c>
      <c r="E1623">
        <v>2025</v>
      </c>
      <c r="F1623">
        <v>1</v>
      </c>
      <c r="G1623">
        <v>20833.210350000001</v>
      </c>
      <c r="H1623">
        <v>0</v>
      </c>
      <c r="I1623">
        <v>0.70916666699999997</v>
      </c>
      <c r="J1623" s="2" t="str">
        <f t="shared" si="25"/>
        <v>EG_PHWRER2023</v>
      </c>
    </row>
    <row r="1624" spans="1:10" x14ac:dyDescent="0.25">
      <c r="A1624" t="s">
        <v>17</v>
      </c>
      <c r="B1624" t="s">
        <v>6</v>
      </c>
      <c r="C1624" t="s">
        <v>10</v>
      </c>
      <c r="D1624">
        <v>2023</v>
      </c>
      <c r="E1624">
        <v>2026</v>
      </c>
      <c r="F1624">
        <v>1</v>
      </c>
      <c r="G1624">
        <v>20833.210350000001</v>
      </c>
      <c r="H1624">
        <v>0</v>
      </c>
      <c r="I1624">
        <v>0.70916666699999997</v>
      </c>
      <c r="J1624" s="2" t="str">
        <f t="shared" si="25"/>
        <v>EG_PHWRER2023</v>
      </c>
    </row>
    <row r="1625" spans="1:10" x14ac:dyDescent="0.25">
      <c r="A1625" t="s">
        <v>17</v>
      </c>
      <c r="B1625" t="s">
        <v>6</v>
      </c>
      <c r="C1625" t="s">
        <v>10</v>
      </c>
      <c r="D1625">
        <v>2023</v>
      </c>
      <c r="E1625">
        <v>2027</v>
      </c>
      <c r="F1625">
        <v>1</v>
      </c>
      <c r="G1625">
        <v>20833.210350000001</v>
      </c>
      <c r="H1625">
        <v>0</v>
      </c>
      <c r="I1625">
        <v>0.70916666699999997</v>
      </c>
      <c r="J1625" s="2" t="str">
        <f t="shared" si="25"/>
        <v>EG_PHWRER2023</v>
      </c>
    </row>
    <row r="1626" spans="1:10" x14ac:dyDescent="0.25">
      <c r="A1626" t="s">
        <v>17</v>
      </c>
      <c r="B1626" t="s">
        <v>6</v>
      </c>
      <c r="C1626" t="s">
        <v>10</v>
      </c>
      <c r="D1626">
        <v>2023</v>
      </c>
      <c r="E1626">
        <v>2028</v>
      </c>
      <c r="F1626">
        <v>1</v>
      </c>
      <c r="G1626">
        <v>20833.210350000001</v>
      </c>
      <c r="H1626">
        <v>0</v>
      </c>
      <c r="I1626">
        <v>0.70916666699999997</v>
      </c>
      <c r="J1626" s="2" t="str">
        <f t="shared" si="25"/>
        <v>EG_PHWRER2023</v>
      </c>
    </row>
    <row r="1627" spans="1:10" x14ac:dyDescent="0.25">
      <c r="A1627" t="s">
        <v>17</v>
      </c>
      <c r="B1627" t="s">
        <v>6</v>
      </c>
      <c r="C1627" t="s">
        <v>10</v>
      </c>
      <c r="D1627">
        <v>2023</v>
      </c>
      <c r="E1627">
        <v>2029</v>
      </c>
      <c r="F1627">
        <v>1</v>
      </c>
      <c r="G1627">
        <v>20833.210350000001</v>
      </c>
      <c r="H1627">
        <v>0</v>
      </c>
      <c r="I1627">
        <v>0.70916666699999997</v>
      </c>
      <c r="J1627" s="2" t="str">
        <f t="shared" si="25"/>
        <v>EG_PHWRER2023</v>
      </c>
    </row>
    <row r="1628" spans="1:10" x14ac:dyDescent="0.25">
      <c r="A1628" t="s">
        <v>17</v>
      </c>
      <c r="B1628" t="s">
        <v>6</v>
      </c>
      <c r="C1628" t="s">
        <v>10</v>
      </c>
      <c r="D1628">
        <v>2023</v>
      </c>
      <c r="E1628">
        <v>2030</v>
      </c>
      <c r="F1628">
        <v>1</v>
      </c>
      <c r="G1628">
        <v>20833.210350000001</v>
      </c>
      <c r="H1628">
        <v>0</v>
      </c>
      <c r="I1628">
        <v>0.70916666699999997</v>
      </c>
      <c r="J1628" s="2" t="str">
        <f t="shared" si="25"/>
        <v>EG_PHWRER2023</v>
      </c>
    </row>
    <row r="1629" spans="1:10" x14ac:dyDescent="0.25">
      <c r="A1629" t="s">
        <v>17</v>
      </c>
      <c r="B1629" t="s">
        <v>6</v>
      </c>
      <c r="C1629" t="s">
        <v>10</v>
      </c>
      <c r="D1629">
        <v>2023</v>
      </c>
      <c r="E1629">
        <v>2031</v>
      </c>
      <c r="F1629">
        <v>1</v>
      </c>
      <c r="G1629">
        <v>20833.210350000001</v>
      </c>
      <c r="H1629">
        <v>0</v>
      </c>
      <c r="I1629">
        <v>0.70916666699999997</v>
      </c>
      <c r="J1629" s="2" t="str">
        <f t="shared" si="25"/>
        <v>EG_PHWRER2023</v>
      </c>
    </row>
    <row r="1630" spans="1:10" x14ac:dyDescent="0.25">
      <c r="A1630" t="s">
        <v>17</v>
      </c>
      <c r="B1630" t="s">
        <v>6</v>
      </c>
      <c r="C1630" t="s">
        <v>10</v>
      </c>
      <c r="D1630">
        <v>2023</v>
      </c>
      <c r="E1630">
        <v>2032</v>
      </c>
      <c r="F1630">
        <v>1</v>
      </c>
      <c r="G1630">
        <v>20833.210350000001</v>
      </c>
      <c r="H1630">
        <v>0</v>
      </c>
      <c r="I1630">
        <v>0.70916666699999997</v>
      </c>
      <c r="J1630" s="2" t="str">
        <f t="shared" si="25"/>
        <v>EG_PHWRER2023</v>
      </c>
    </row>
    <row r="1631" spans="1:10" x14ac:dyDescent="0.25">
      <c r="A1631" t="s">
        <v>17</v>
      </c>
      <c r="B1631" t="s">
        <v>6</v>
      </c>
      <c r="C1631" t="s">
        <v>10</v>
      </c>
      <c r="D1631">
        <v>2023</v>
      </c>
      <c r="E1631">
        <v>2033</v>
      </c>
      <c r="F1631">
        <v>1</v>
      </c>
      <c r="G1631">
        <v>20833.210350000001</v>
      </c>
      <c r="H1631">
        <v>0</v>
      </c>
      <c r="I1631">
        <v>0.70916666699999997</v>
      </c>
      <c r="J1631" s="2" t="str">
        <f t="shared" si="25"/>
        <v>EG_PHWRER2023</v>
      </c>
    </row>
    <row r="1632" spans="1:10" x14ac:dyDescent="0.25">
      <c r="A1632" t="s">
        <v>17</v>
      </c>
      <c r="B1632" t="s">
        <v>6</v>
      </c>
      <c r="C1632" t="s">
        <v>10</v>
      </c>
      <c r="D1632">
        <v>2023</v>
      </c>
      <c r="E1632">
        <v>2034</v>
      </c>
      <c r="F1632">
        <v>1</v>
      </c>
      <c r="G1632">
        <v>20833.210350000001</v>
      </c>
      <c r="H1632">
        <v>0</v>
      </c>
      <c r="I1632">
        <v>0.70916666699999997</v>
      </c>
      <c r="J1632" s="2" t="str">
        <f t="shared" si="25"/>
        <v>EG_PHWRER2023</v>
      </c>
    </row>
    <row r="1633" spans="1:10" x14ac:dyDescent="0.25">
      <c r="A1633" t="s">
        <v>17</v>
      </c>
      <c r="B1633" t="s">
        <v>6</v>
      </c>
      <c r="C1633" t="s">
        <v>10</v>
      </c>
      <c r="D1633">
        <v>2023</v>
      </c>
      <c r="E1633">
        <v>2035</v>
      </c>
      <c r="F1633">
        <v>1</v>
      </c>
      <c r="G1633">
        <v>20833.210350000001</v>
      </c>
      <c r="H1633">
        <v>0</v>
      </c>
      <c r="I1633">
        <v>0.70916666699999997</v>
      </c>
      <c r="J1633" s="2" t="str">
        <f t="shared" si="25"/>
        <v>EG_PHWRER2023</v>
      </c>
    </row>
    <row r="1634" spans="1:10" x14ac:dyDescent="0.25">
      <c r="A1634" t="s">
        <v>17</v>
      </c>
      <c r="B1634" t="s">
        <v>6</v>
      </c>
      <c r="C1634" t="s">
        <v>10</v>
      </c>
      <c r="D1634">
        <v>2023</v>
      </c>
      <c r="E1634">
        <v>2036</v>
      </c>
      <c r="F1634">
        <v>1</v>
      </c>
      <c r="G1634">
        <v>20833.210350000001</v>
      </c>
      <c r="H1634">
        <v>0</v>
      </c>
      <c r="I1634">
        <v>0.70916666699999997</v>
      </c>
      <c r="J1634" s="2" t="str">
        <f t="shared" si="25"/>
        <v>EG_PHWRER2023</v>
      </c>
    </row>
    <row r="1635" spans="1:10" x14ac:dyDescent="0.25">
      <c r="A1635" t="s">
        <v>17</v>
      </c>
      <c r="B1635" t="s">
        <v>6</v>
      </c>
      <c r="C1635" t="s">
        <v>10</v>
      </c>
      <c r="D1635">
        <v>2023</v>
      </c>
      <c r="E1635">
        <v>2037</v>
      </c>
      <c r="F1635">
        <v>1</v>
      </c>
      <c r="G1635">
        <v>20833.210350000001</v>
      </c>
      <c r="H1635">
        <v>0</v>
      </c>
      <c r="I1635">
        <v>0.70916666699999997</v>
      </c>
      <c r="J1635" s="2" t="str">
        <f t="shared" si="25"/>
        <v>EG_PHWRER2023</v>
      </c>
    </row>
    <row r="1636" spans="1:10" x14ac:dyDescent="0.25">
      <c r="A1636" t="s">
        <v>17</v>
      </c>
      <c r="B1636" t="s">
        <v>6</v>
      </c>
      <c r="C1636" t="s">
        <v>10</v>
      </c>
      <c r="D1636">
        <v>2023</v>
      </c>
      <c r="E1636">
        <v>2038</v>
      </c>
      <c r="F1636">
        <v>1</v>
      </c>
      <c r="G1636">
        <v>20833.210350000001</v>
      </c>
      <c r="H1636">
        <v>0</v>
      </c>
      <c r="I1636">
        <v>0.70916666699999997</v>
      </c>
      <c r="J1636" s="2" t="str">
        <f t="shared" si="25"/>
        <v>EG_PHWRER2023</v>
      </c>
    </row>
    <row r="1637" spans="1:10" x14ac:dyDescent="0.25">
      <c r="A1637" t="s">
        <v>17</v>
      </c>
      <c r="B1637" t="s">
        <v>6</v>
      </c>
      <c r="C1637" t="s">
        <v>10</v>
      </c>
      <c r="D1637">
        <v>2023</v>
      </c>
      <c r="E1637">
        <v>2039</v>
      </c>
      <c r="F1637">
        <v>1</v>
      </c>
      <c r="G1637">
        <v>20833.210350000001</v>
      </c>
      <c r="H1637">
        <v>0</v>
      </c>
      <c r="I1637">
        <v>0.70916666699999997</v>
      </c>
      <c r="J1637" s="2" t="str">
        <f t="shared" si="25"/>
        <v>EG_PHWRER2023</v>
      </c>
    </row>
    <row r="1638" spans="1:10" x14ac:dyDescent="0.25">
      <c r="A1638" t="s">
        <v>17</v>
      </c>
      <c r="B1638" t="s">
        <v>6</v>
      </c>
      <c r="C1638" t="s">
        <v>10</v>
      </c>
      <c r="D1638">
        <v>2023</v>
      </c>
      <c r="E1638">
        <v>2040</v>
      </c>
      <c r="F1638">
        <v>1</v>
      </c>
      <c r="G1638">
        <v>20833.210350000001</v>
      </c>
      <c r="H1638">
        <v>0</v>
      </c>
      <c r="I1638">
        <v>0.70916666699999997</v>
      </c>
      <c r="J1638" s="2" t="str">
        <f t="shared" si="25"/>
        <v>EG_PHWRER2023</v>
      </c>
    </row>
    <row r="1639" spans="1:10" x14ac:dyDescent="0.25">
      <c r="A1639" t="s">
        <v>17</v>
      </c>
      <c r="B1639" t="s">
        <v>6</v>
      </c>
      <c r="C1639" t="s">
        <v>10</v>
      </c>
      <c r="D1639">
        <v>2023</v>
      </c>
      <c r="E1639">
        <v>2041</v>
      </c>
      <c r="F1639">
        <v>1</v>
      </c>
      <c r="G1639">
        <v>20833.210350000001</v>
      </c>
      <c r="H1639">
        <v>0</v>
      </c>
      <c r="I1639">
        <v>0.70916666699999997</v>
      </c>
      <c r="J1639" s="2" t="str">
        <f t="shared" si="25"/>
        <v>EG_PHWRER2023</v>
      </c>
    </row>
    <row r="1640" spans="1:10" x14ac:dyDescent="0.25">
      <c r="A1640" t="s">
        <v>17</v>
      </c>
      <c r="B1640" t="s">
        <v>6</v>
      </c>
      <c r="C1640" t="s">
        <v>11</v>
      </c>
      <c r="D1640">
        <v>2023</v>
      </c>
      <c r="E1640">
        <v>2024</v>
      </c>
      <c r="F1640">
        <v>1</v>
      </c>
      <c r="G1640">
        <v>20833.210350000001</v>
      </c>
      <c r="H1640">
        <v>0</v>
      </c>
      <c r="I1640">
        <v>0.70916666699999997</v>
      </c>
      <c r="J1640" s="2" t="str">
        <f t="shared" si="25"/>
        <v>EG_PHWRWR2023</v>
      </c>
    </row>
    <row r="1641" spans="1:10" x14ac:dyDescent="0.25">
      <c r="A1641" t="s">
        <v>17</v>
      </c>
      <c r="B1641" t="s">
        <v>6</v>
      </c>
      <c r="C1641" t="s">
        <v>11</v>
      </c>
      <c r="D1641">
        <v>2023</v>
      </c>
      <c r="E1641">
        <v>2025</v>
      </c>
      <c r="F1641">
        <v>1</v>
      </c>
      <c r="G1641">
        <v>20833.210350000001</v>
      </c>
      <c r="H1641">
        <v>0</v>
      </c>
      <c r="I1641">
        <v>0.70916666699999997</v>
      </c>
      <c r="J1641" s="2" t="str">
        <f t="shared" si="25"/>
        <v>EG_PHWRWR2023</v>
      </c>
    </row>
    <row r="1642" spans="1:10" x14ac:dyDescent="0.25">
      <c r="A1642" t="s">
        <v>17</v>
      </c>
      <c r="B1642" t="s">
        <v>6</v>
      </c>
      <c r="C1642" t="s">
        <v>11</v>
      </c>
      <c r="D1642">
        <v>2023</v>
      </c>
      <c r="E1642">
        <v>2026</v>
      </c>
      <c r="F1642">
        <v>1</v>
      </c>
      <c r="G1642">
        <v>20833.210350000001</v>
      </c>
      <c r="H1642">
        <v>0</v>
      </c>
      <c r="I1642">
        <v>0.70916666699999997</v>
      </c>
      <c r="J1642" s="2" t="str">
        <f t="shared" si="25"/>
        <v>EG_PHWRWR2023</v>
      </c>
    </row>
    <row r="1643" spans="1:10" x14ac:dyDescent="0.25">
      <c r="A1643" t="s">
        <v>17</v>
      </c>
      <c r="B1643" t="s">
        <v>6</v>
      </c>
      <c r="C1643" t="s">
        <v>11</v>
      </c>
      <c r="D1643">
        <v>2023</v>
      </c>
      <c r="E1643">
        <v>2027</v>
      </c>
      <c r="F1643">
        <v>1</v>
      </c>
      <c r="G1643">
        <v>20833.210350000001</v>
      </c>
      <c r="H1643">
        <v>0</v>
      </c>
      <c r="I1643">
        <v>0.70916666699999997</v>
      </c>
      <c r="J1643" s="2" t="str">
        <f t="shared" si="25"/>
        <v>EG_PHWRWR2023</v>
      </c>
    </row>
    <row r="1644" spans="1:10" x14ac:dyDescent="0.25">
      <c r="A1644" t="s">
        <v>17</v>
      </c>
      <c r="B1644" t="s">
        <v>6</v>
      </c>
      <c r="C1644" t="s">
        <v>11</v>
      </c>
      <c r="D1644">
        <v>2023</v>
      </c>
      <c r="E1644">
        <v>2028</v>
      </c>
      <c r="F1644">
        <v>1</v>
      </c>
      <c r="G1644">
        <v>20833.210350000001</v>
      </c>
      <c r="H1644">
        <v>0</v>
      </c>
      <c r="I1644">
        <v>0.70916666699999997</v>
      </c>
      <c r="J1644" s="2" t="str">
        <f t="shared" si="25"/>
        <v>EG_PHWRWR2023</v>
      </c>
    </row>
    <row r="1645" spans="1:10" x14ac:dyDescent="0.25">
      <c r="A1645" t="s">
        <v>17</v>
      </c>
      <c r="B1645" t="s">
        <v>6</v>
      </c>
      <c r="C1645" t="s">
        <v>11</v>
      </c>
      <c r="D1645">
        <v>2023</v>
      </c>
      <c r="E1645">
        <v>2029</v>
      </c>
      <c r="F1645">
        <v>1</v>
      </c>
      <c r="G1645">
        <v>20833.210350000001</v>
      </c>
      <c r="H1645">
        <v>0</v>
      </c>
      <c r="I1645">
        <v>0.70916666699999997</v>
      </c>
      <c r="J1645" s="2" t="str">
        <f t="shared" si="25"/>
        <v>EG_PHWRWR2023</v>
      </c>
    </row>
    <row r="1646" spans="1:10" x14ac:dyDescent="0.25">
      <c r="A1646" t="s">
        <v>17</v>
      </c>
      <c r="B1646" t="s">
        <v>6</v>
      </c>
      <c r="C1646" t="s">
        <v>11</v>
      </c>
      <c r="D1646">
        <v>2023</v>
      </c>
      <c r="E1646">
        <v>2030</v>
      </c>
      <c r="F1646">
        <v>1</v>
      </c>
      <c r="G1646">
        <v>20833.210350000001</v>
      </c>
      <c r="H1646">
        <v>0</v>
      </c>
      <c r="I1646">
        <v>0.70916666699999997</v>
      </c>
      <c r="J1646" s="2" t="str">
        <f t="shared" si="25"/>
        <v>EG_PHWRWR2023</v>
      </c>
    </row>
    <row r="1647" spans="1:10" x14ac:dyDescent="0.25">
      <c r="A1647" t="s">
        <v>17</v>
      </c>
      <c r="B1647" t="s">
        <v>6</v>
      </c>
      <c r="C1647" t="s">
        <v>11</v>
      </c>
      <c r="D1647">
        <v>2023</v>
      </c>
      <c r="E1647">
        <v>2031</v>
      </c>
      <c r="F1647">
        <v>1</v>
      </c>
      <c r="G1647">
        <v>20833.210350000001</v>
      </c>
      <c r="H1647">
        <v>0</v>
      </c>
      <c r="I1647">
        <v>0.70916666699999997</v>
      </c>
      <c r="J1647" s="2" t="str">
        <f t="shared" si="25"/>
        <v>EG_PHWRWR2023</v>
      </c>
    </row>
    <row r="1648" spans="1:10" x14ac:dyDescent="0.25">
      <c r="A1648" t="s">
        <v>17</v>
      </c>
      <c r="B1648" t="s">
        <v>6</v>
      </c>
      <c r="C1648" t="s">
        <v>11</v>
      </c>
      <c r="D1648">
        <v>2023</v>
      </c>
      <c r="E1648">
        <v>2032</v>
      </c>
      <c r="F1648">
        <v>1</v>
      </c>
      <c r="G1648">
        <v>20833.210350000001</v>
      </c>
      <c r="H1648">
        <v>0</v>
      </c>
      <c r="I1648">
        <v>0.70916666699999997</v>
      </c>
      <c r="J1648" s="2" t="str">
        <f t="shared" si="25"/>
        <v>EG_PHWRWR2023</v>
      </c>
    </row>
    <row r="1649" spans="1:10" x14ac:dyDescent="0.25">
      <c r="A1649" t="s">
        <v>17</v>
      </c>
      <c r="B1649" t="s">
        <v>6</v>
      </c>
      <c r="C1649" t="s">
        <v>11</v>
      </c>
      <c r="D1649">
        <v>2023</v>
      </c>
      <c r="E1649">
        <v>2033</v>
      </c>
      <c r="F1649">
        <v>1</v>
      </c>
      <c r="G1649">
        <v>20833.210350000001</v>
      </c>
      <c r="H1649">
        <v>0</v>
      </c>
      <c r="I1649">
        <v>0.70916666699999997</v>
      </c>
      <c r="J1649" s="2" t="str">
        <f t="shared" si="25"/>
        <v>EG_PHWRWR2023</v>
      </c>
    </row>
    <row r="1650" spans="1:10" x14ac:dyDescent="0.25">
      <c r="A1650" t="s">
        <v>17</v>
      </c>
      <c r="B1650" t="s">
        <v>6</v>
      </c>
      <c r="C1650" t="s">
        <v>11</v>
      </c>
      <c r="D1650">
        <v>2023</v>
      </c>
      <c r="E1650">
        <v>2034</v>
      </c>
      <c r="F1650">
        <v>1</v>
      </c>
      <c r="G1650">
        <v>20833.210350000001</v>
      </c>
      <c r="H1650">
        <v>0</v>
      </c>
      <c r="I1650">
        <v>0.70916666699999997</v>
      </c>
      <c r="J1650" s="2" t="str">
        <f t="shared" si="25"/>
        <v>EG_PHWRWR2023</v>
      </c>
    </row>
    <row r="1651" spans="1:10" x14ac:dyDescent="0.25">
      <c r="A1651" t="s">
        <v>17</v>
      </c>
      <c r="B1651" t="s">
        <v>6</v>
      </c>
      <c r="C1651" t="s">
        <v>11</v>
      </c>
      <c r="D1651">
        <v>2023</v>
      </c>
      <c r="E1651">
        <v>2035</v>
      </c>
      <c r="F1651">
        <v>1</v>
      </c>
      <c r="G1651">
        <v>20833.210350000001</v>
      </c>
      <c r="H1651">
        <v>0</v>
      </c>
      <c r="I1651">
        <v>0.70916666699999997</v>
      </c>
      <c r="J1651" s="2" t="str">
        <f t="shared" si="25"/>
        <v>EG_PHWRWR2023</v>
      </c>
    </row>
    <row r="1652" spans="1:10" x14ac:dyDescent="0.25">
      <c r="A1652" t="s">
        <v>17</v>
      </c>
      <c r="B1652" t="s">
        <v>6</v>
      </c>
      <c r="C1652" t="s">
        <v>11</v>
      </c>
      <c r="D1652">
        <v>2023</v>
      </c>
      <c r="E1652">
        <v>2036</v>
      </c>
      <c r="F1652">
        <v>1</v>
      </c>
      <c r="G1652">
        <v>20833.210350000001</v>
      </c>
      <c r="H1652">
        <v>0</v>
      </c>
      <c r="I1652">
        <v>0.70916666699999997</v>
      </c>
      <c r="J1652" s="2" t="str">
        <f t="shared" si="25"/>
        <v>EG_PHWRWR2023</v>
      </c>
    </row>
    <row r="1653" spans="1:10" x14ac:dyDescent="0.25">
      <c r="A1653" t="s">
        <v>17</v>
      </c>
      <c r="B1653" t="s">
        <v>6</v>
      </c>
      <c r="C1653" t="s">
        <v>11</v>
      </c>
      <c r="D1653">
        <v>2023</v>
      </c>
      <c r="E1653">
        <v>2037</v>
      </c>
      <c r="F1653">
        <v>1</v>
      </c>
      <c r="G1653">
        <v>20833.210350000001</v>
      </c>
      <c r="H1653">
        <v>0</v>
      </c>
      <c r="I1653">
        <v>0.70916666699999997</v>
      </c>
      <c r="J1653" s="2" t="str">
        <f t="shared" si="25"/>
        <v>EG_PHWRWR2023</v>
      </c>
    </row>
    <row r="1654" spans="1:10" x14ac:dyDescent="0.25">
      <c r="A1654" t="s">
        <v>17</v>
      </c>
      <c r="B1654" t="s">
        <v>6</v>
      </c>
      <c r="C1654" t="s">
        <v>11</v>
      </c>
      <c r="D1654">
        <v>2023</v>
      </c>
      <c r="E1654">
        <v>2038</v>
      </c>
      <c r="F1654">
        <v>1</v>
      </c>
      <c r="G1654">
        <v>20833.210350000001</v>
      </c>
      <c r="H1654">
        <v>0</v>
      </c>
      <c r="I1654">
        <v>0.70916666699999997</v>
      </c>
      <c r="J1654" s="2" t="str">
        <f t="shared" si="25"/>
        <v>EG_PHWRWR2023</v>
      </c>
    </row>
    <row r="1655" spans="1:10" x14ac:dyDescent="0.25">
      <c r="A1655" t="s">
        <v>17</v>
      </c>
      <c r="B1655" t="s">
        <v>6</v>
      </c>
      <c r="C1655" t="s">
        <v>11</v>
      </c>
      <c r="D1655">
        <v>2023</v>
      </c>
      <c r="E1655">
        <v>2039</v>
      </c>
      <c r="F1655">
        <v>1</v>
      </c>
      <c r="G1655">
        <v>20833.210350000001</v>
      </c>
      <c r="H1655">
        <v>0</v>
      </c>
      <c r="I1655">
        <v>0.70916666699999997</v>
      </c>
      <c r="J1655" s="2" t="str">
        <f t="shared" si="25"/>
        <v>EG_PHWRWR2023</v>
      </c>
    </row>
    <row r="1656" spans="1:10" x14ac:dyDescent="0.25">
      <c r="A1656" t="s">
        <v>17</v>
      </c>
      <c r="B1656" t="s">
        <v>6</v>
      </c>
      <c r="C1656" t="s">
        <v>11</v>
      </c>
      <c r="D1656">
        <v>2023</v>
      </c>
      <c r="E1656">
        <v>2040</v>
      </c>
      <c r="F1656">
        <v>1</v>
      </c>
      <c r="G1656">
        <v>20833.210350000001</v>
      </c>
      <c r="H1656">
        <v>0</v>
      </c>
      <c r="I1656">
        <v>0.70916666699999997</v>
      </c>
      <c r="J1656" s="2" t="str">
        <f t="shared" si="25"/>
        <v>EG_PHWRWR2023</v>
      </c>
    </row>
    <row r="1657" spans="1:10" x14ac:dyDescent="0.25">
      <c r="A1657" t="s">
        <v>17</v>
      </c>
      <c r="B1657" t="s">
        <v>6</v>
      </c>
      <c r="C1657" t="s">
        <v>11</v>
      </c>
      <c r="D1657">
        <v>2023</v>
      </c>
      <c r="E1657">
        <v>2041</v>
      </c>
      <c r="F1657">
        <v>1</v>
      </c>
      <c r="G1657">
        <v>20833.210350000001</v>
      </c>
      <c r="H1657">
        <v>0</v>
      </c>
      <c r="I1657">
        <v>0.70916666699999997</v>
      </c>
      <c r="J1657" s="2" t="str">
        <f t="shared" si="25"/>
        <v>EG_PHWRWR2023</v>
      </c>
    </row>
    <row r="1658" spans="1:10" x14ac:dyDescent="0.25">
      <c r="A1658" t="s">
        <v>17</v>
      </c>
      <c r="B1658" t="s">
        <v>6</v>
      </c>
      <c r="C1658" t="s">
        <v>12</v>
      </c>
      <c r="D1658">
        <v>2023</v>
      </c>
      <c r="E1658">
        <v>2024</v>
      </c>
      <c r="F1658">
        <v>1</v>
      </c>
      <c r="G1658">
        <v>20833.210350000001</v>
      </c>
      <c r="H1658">
        <v>0</v>
      </c>
      <c r="I1658">
        <v>0.70916666699999997</v>
      </c>
      <c r="J1658" s="2" t="str">
        <f t="shared" si="25"/>
        <v>EG_PHWRNR2023</v>
      </c>
    </row>
    <row r="1659" spans="1:10" x14ac:dyDescent="0.25">
      <c r="A1659" t="s">
        <v>17</v>
      </c>
      <c r="B1659" t="s">
        <v>6</v>
      </c>
      <c r="C1659" t="s">
        <v>12</v>
      </c>
      <c r="D1659">
        <v>2023</v>
      </c>
      <c r="E1659">
        <v>2025</v>
      </c>
      <c r="F1659">
        <v>1</v>
      </c>
      <c r="G1659">
        <v>20833.210350000001</v>
      </c>
      <c r="H1659">
        <v>0</v>
      </c>
      <c r="I1659">
        <v>0.70916666699999997</v>
      </c>
      <c r="J1659" s="2" t="str">
        <f t="shared" si="25"/>
        <v>EG_PHWRNR2023</v>
      </c>
    </row>
    <row r="1660" spans="1:10" x14ac:dyDescent="0.25">
      <c r="A1660" t="s">
        <v>17</v>
      </c>
      <c r="B1660" t="s">
        <v>6</v>
      </c>
      <c r="C1660" t="s">
        <v>12</v>
      </c>
      <c r="D1660">
        <v>2023</v>
      </c>
      <c r="E1660">
        <v>2026</v>
      </c>
      <c r="F1660">
        <v>1</v>
      </c>
      <c r="G1660">
        <v>20833.210350000001</v>
      </c>
      <c r="H1660">
        <v>0</v>
      </c>
      <c r="I1660">
        <v>0.70916666699999997</v>
      </c>
      <c r="J1660" s="2" t="str">
        <f t="shared" si="25"/>
        <v>EG_PHWRNR2023</v>
      </c>
    </row>
    <row r="1661" spans="1:10" x14ac:dyDescent="0.25">
      <c r="A1661" t="s">
        <v>17</v>
      </c>
      <c r="B1661" t="s">
        <v>6</v>
      </c>
      <c r="C1661" t="s">
        <v>12</v>
      </c>
      <c r="D1661">
        <v>2023</v>
      </c>
      <c r="E1661">
        <v>2027</v>
      </c>
      <c r="F1661">
        <v>1</v>
      </c>
      <c r="G1661">
        <v>20833.210350000001</v>
      </c>
      <c r="H1661">
        <v>0</v>
      </c>
      <c r="I1661">
        <v>0.70916666699999997</v>
      </c>
      <c r="J1661" s="2" t="str">
        <f t="shared" si="25"/>
        <v>EG_PHWRNR2023</v>
      </c>
    </row>
    <row r="1662" spans="1:10" x14ac:dyDescent="0.25">
      <c r="A1662" t="s">
        <v>17</v>
      </c>
      <c r="B1662" t="s">
        <v>6</v>
      </c>
      <c r="C1662" t="s">
        <v>12</v>
      </c>
      <c r="D1662">
        <v>2023</v>
      </c>
      <c r="E1662">
        <v>2028</v>
      </c>
      <c r="F1662">
        <v>1</v>
      </c>
      <c r="G1662">
        <v>20833.210350000001</v>
      </c>
      <c r="H1662">
        <v>0</v>
      </c>
      <c r="I1662">
        <v>0.70916666699999997</v>
      </c>
      <c r="J1662" s="2" t="str">
        <f t="shared" si="25"/>
        <v>EG_PHWRNR2023</v>
      </c>
    </row>
    <row r="1663" spans="1:10" x14ac:dyDescent="0.25">
      <c r="A1663" t="s">
        <v>17</v>
      </c>
      <c r="B1663" t="s">
        <v>6</v>
      </c>
      <c r="C1663" t="s">
        <v>12</v>
      </c>
      <c r="D1663">
        <v>2023</v>
      </c>
      <c r="E1663">
        <v>2029</v>
      </c>
      <c r="F1663">
        <v>1</v>
      </c>
      <c r="G1663">
        <v>20833.210350000001</v>
      </c>
      <c r="H1663">
        <v>0</v>
      </c>
      <c r="I1663">
        <v>0.70916666699999997</v>
      </c>
      <c r="J1663" s="2" t="str">
        <f t="shared" si="25"/>
        <v>EG_PHWRNR2023</v>
      </c>
    </row>
    <row r="1664" spans="1:10" x14ac:dyDescent="0.25">
      <c r="A1664" t="s">
        <v>17</v>
      </c>
      <c r="B1664" t="s">
        <v>6</v>
      </c>
      <c r="C1664" t="s">
        <v>12</v>
      </c>
      <c r="D1664">
        <v>2023</v>
      </c>
      <c r="E1664">
        <v>2030</v>
      </c>
      <c r="F1664">
        <v>1</v>
      </c>
      <c r="G1664">
        <v>20833.210350000001</v>
      </c>
      <c r="H1664">
        <v>0</v>
      </c>
      <c r="I1664">
        <v>0.70916666699999997</v>
      </c>
      <c r="J1664" s="2" t="str">
        <f t="shared" si="25"/>
        <v>EG_PHWRNR2023</v>
      </c>
    </row>
    <row r="1665" spans="1:10" x14ac:dyDescent="0.25">
      <c r="A1665" t="s">
        <v>17</v>
      </c>
      <c r="B1665" t="s">
        <v>6</v>
      </c>
      <c r="C1665" t="s">
        <v>12</v>
      </c>
      <c r="D1665">
        <v>2023</v>
      </c>
      <c r="E1665">
        <v>2031</v>
      </c>
      <c r="F1665">
        <v>1</v>
      </c>
      <c r="G1665">
        <v>20833.210350000001</v>
      </c>
      <c r="H1665">
        <v>0</v>
      </c>
      <c r="I1665">
        <v>0.70916666699999997</v>
      </c>
      <c r="J1665" s="2" t="str">
        <f t="shared" si="25"/>
        <v>EG_PHWRNR2023</v>
      </c>
    </row>
    <row r="1666" spans="1:10" x14ac:dyDescent="0.25">
      <c r="A1666" t="s">
        <v>17</v>
      </c>
      <c r="B1666" t="s">
        <v>6</v>
      </c>
      <c r="C1666" t="s">
        <v>12</v>
      </c>
      <c r="D1666">
        <v>2023</v>
      </c>
      <c r="E1666">
        <v>2032</v>
      </c>
      <c r="F1666">
        <v>1</v>
      </c>
      <c r="G1666">
        <v>20833.210350000001</v>
      </c>
      <c r="H1666">
        <v>0</v>
      </c>
      <c r="I1666">
        <v>0.70916666699999997</v>
      </c>
      <c r="J1666" s="2" t="str">
        <f t="shared" si="25"/>
        <v>EG_PHWRNR2023</v>
      </c>
    </row>
    <row r="1667" spans="1:10" x14ac:dyDescent="0.25">
      <c r="A1667" t="s">
        <v>17</v>
      </c>
      <c r="B1667" t="s">
        <v>6</v>
      </c>
      <c r="C1667" t="s">
        <v>12</v>
      </c>
      <c r="D1667">
        <v>2023</v>
      </c>
      <c r="E1667">
        <v>2033</v>
      </c>
      <c r="F1667">
        <v>1</v>
      </c>
      <c r="G1667">
        <v>20833.210350000001</v>
      </c>
      <c r="H1667">
        <v>0</v>
      </c>
      <c r="I1667">
        <v>0.70916666699999997</v>
      </c>
      <c r="J1667" s="2" t="str">
        <f t="shared" ref="J1667:J1730" si="26">_xlfn.CONCAT(A1667,C1667,D1667)</f>
        <v>EG_PHWRNR2023</v>
      </c>
    </row>
    <row r="1668" spans="1:10" x14ac:dyDescent="0.25">
      <c r="A1668" t="s">
        <v>17</v>
      </c>
      <c r="B1668" t="s">
        <v>6</v>
      </c>
      <c r="C1668" t="s">
        <v>12</v>
      </c>
      <c r="D1668">
        <v>2023</v>
      </c>
      <c r="E1668">
        <v>2034</v>
      </c>
      <c r="F1668">
        <v>1</v>
      </c>
      <c r="G1668">
        <v>20833.210350000001</v>
      </c>
      <c r="H1668">
        <v>0</v>
      </c>
      <c r="I1668">
        <v>0.70916666699999997</v>
      </c>
      <c r="J1668" s="2" t="str">
        <f t="shared" si="26"/>
        <v>EG_PHWRNR2023</v>
      </c>
    </row>
    <row r="1669" spans="1:10" x14ac:dyDescent="0.25">
      <c r="A1669" t="s">
        <v>17</v>
      </c>
      <c r="B1669" t="s">
        <v>6</v>
      </c>
      <c r="C1669" t="s">
        <v>12</v>
      </c>
      <c r="D1669">
        <v>2023</v>
      </c>
      <c r="E1669">
        <v>2035</v>
      </c>
      <c r="F1669">
        <v>1</v>
      </c>
      <c r="G1669">
        <v>20833.210350000001</v>
      </c>
      <c r="H1669">
        <v>0</v>
      </c>
      <c r="I1669">
        <v>0.70916666699999997</v>
      </c>
      <c r="J1669" s="2" t="str">
        <f t="shared" si="26"/>
        <v>EG_PHWRNR2023</v>
      </c>
    </row>
    <row r="1670" spans="1:10" x14ac:dyDescent="0.25">
      <c r="A1670" t="s">
        <v>17</v>
      </c>
      <c r="B1670" t="s">
        <v>6</v>
      </c>
      <c r="C1670" t="s">
        <v>12</v>
      </c>
      <c r="D1670">
        <v>2023</v>
      </c>
      <c r="E1670">
        <v>2036</v>
      </c>
      <c r="F1670">
        <v>1</v>
      </c>
      <c r="G1670">
        <v>20833.210350000001</v>
      </c>
      <c r="H1670">
        <v>0</v>
      </c>
      <c r="I1670">
        <v>0.70916666699999997</v>
      </c>
      <c r="J1670" s="2" t="str">
        <f t="shared" si="26"/>
        <v>EG_PHWRNR2023</v>
      </c>
    </row>
    <row r="1671" spans="1:10" x14ac:dyDescent="0.25">
      <c r="A1671" t="s">
        <v>17</v>
      </c>
      <c r="B1671" t="s">
        <v>6</v>
      </c>
      <c r="C1671" t="s">
        <v>12</v>
      </c>
      <c r="D1671">
        <v>2023</v>
      </c>
      <c r="E1671">
        <v>2037</v>
      </c>
      <c r="F1671">
        <v>1</v>
      </c>
      <c r="G1671">
        <v>20833.210350000001</v>
      </c>
      <c r="H1671">
        <v>0</v>
      </c>
      <c r="I1671">
        <v>0.70916666699999997</v>
      </c>
      <c r="J1671" s="2" t="str">
        <f t="shared" si="26"/>
        <v>EG_PHWRNR2023</v>
      </c>
    </row>
    <row r="1672" spans="1:10" x14ac:dyDescent="0.25">
      <c r="A1672" t="s">
        <v>17</v>
      </c>
      <c r="B1672" t="s">
        <v>6</v>
      </c>
      <c r="C1672" t="s">
        <v>12</v>
      </c>
      <c r="D1672">
        <v>2023</v>
      </c>
      <c r="E1672">
        <v>2038</v>
      </c>
      <c r="F1672">
        <v>1</v>
      </c>
      <c r="G1672">
        <v>20833.210350000001</v>
      </c>
      <c r="H1672">
        <v>0</v>
      </c>
      <c r="I1672">
        <v>0.70916666699999997</v>
      </c>
      <c r="J1672" s="2" t="str">
        <f t="shared" si="26"/>
        <v>EG_PHWRNR2023</v>
      </c>
    </row>
    <row r="1673" spans="1:10" x14ac:dyDescent="0.25">
      <c r="A1673" t="s">
        <v>17</v>
      </c>
      <c r="B1673" t="s">
        <v>6</v>
      </c>
      <c r="C1673" t="s">
        <v>12</v>
      </c>
      <c r="D1673">
        <v>2023</v>
      </c>
      <c r="E1673">
        <v>2039</v>
      </c>
      <c r="F1673">
        <v>1</v>
      </c>
      <c r="G1673">
        <v>20833.210350000001</v>
      </c>
      <c r="H1673">
        <v>0</v>
      </c>
      <c r="I1673">
        <v>0.70916666699999997</v>
      </c>
      <c r="J1673" s="2" t="str">
        <f t="shared" si="26"/>
        <v>EG_PHWRNR2023</v>
      </c>
    </row>
    <row r="1674" spans="1:10" x14ac:dyDescent="0.25">
      <c r="A1674" t="s">
        <v>17</v>
      </c>
      <c r="B1674" t="s">
        <v>6</v>
      </c>
      <c r="C1674" t="s">
        <v>12</v>
      </c>
      <c r="D1674">
        <v>2023</v>
      </c>
      <c r="E1674">
        <v>2040</v>
      </c>
      <c r="F1674">
        <v>1</v>
      </c>
      <c r="G1674">
        <v>20833.210350000001</v>
      </c>
      <c r="H1674">
        <v>0</v>
      </c>
      <c r="I1674">
        <v>0.70916666699999997</v>
      </c>
      <c r="J1674" s="2" t="str">
        <f t="shared" si="26"/>
        <v>EG_PHWRNR2023</v>
      </c>
    </row>
    <row r="1675" spans="1:10" x14ac:dyDescent="0.25">
      <c r="A1675" t="s">
        <v>17</v>
      </c>
      <c r="B1675" t="s">
        <v>6</v>
      </c>
      <c r="C1675" t="s">
        <v>12</v>
      </c>
      <c r="D1675">
        <v>2023</v>
      </c>
      <c r="E1675">
        <v>2041</v>
      </c>
      <c r="F1675">
        <v>1</v>
      </c>
      <c r="G1675">
        <v>20833.210350000001</v>
      </c>
      <c r="H1675">
        <v>0</v>
      </c>
      <c r="I1675">
        <v>0.70916666699999997</v>
      </c>
      <c r="J1675" s="2" t="str">
        <f t="shared" si="26"/>
        <v>EG_PHWRNR2023</v>
      </c>
    </row>
    <row r="1676" spans="1:10" x14ac:dyDescent="0.25">
      <c r="A1676" t="s">
        <v>18</v>
      </c>
      <c r="B1676" t="s">
        <v>6</v>
      </c>
      <c r="C1676" t="s">
        <v>8</v>
      </c>
      <c r="D1676">
        <v>2023</v>
      </c>
      <c r="E1676">
        <v>2024</v>
      </c>
      <c r="F1676">
        <v>1</v>
      </c>
      <c r="G1676">
        <v>11825.348760000001</v>
      </c>
      <c r="H1676">
        <v>0</v>
      </c>
      <c r="I1676">
        <v>1</v>
      </c>
      <c r="J1676" s="2" t="str">
        <f t="shared" si="26"/>
        <v>EG_SHSR2023</v>
      </c>
    </row>
    <row r="1677" spans="1:10" x14ac:dyDescent="0.25">
      <c r="A1677" t="s">
        <v>18</v>
      </c>
      <c r="B1677" t="s">
        <v>6</v>
      </c>
      <c r="C1677" t="s">
        <v>8</v>
      </c>
      <c r="D1677">
        <v>2023</v>
      </c>
      <c r="E1677">
        <v>2025</v>
      </c>
      <c r="F1677">
        <v>1</v>
      </c>
      <c r="G1677">
        <v>11825.348760000001</v>
      </c>
      <c r="H1677">
        <v>0</v>
      </c>
      <c r="I1677">
        <v>1</v>
      </c>
      <c r="J1677" s="2" t="str">
        <f t="shared" si="26"/>
        <v>EG_SHSR2023</v>
      </c>
    </row>
    <row r="1678" spans="1:10" x14ac:dyDescent="0.25">
      <c r="A1678" t="s">
        <v>18</v>
      </c>
      <c r="B1678" t="s">
        <v>6</v>
      </c>
      <c r="C1678" t="s">
        <v>8</v>
      </c>
      <c r="D1678">
        <v>2023</v>
      </c>
      <c r="E1678">
        <v>2026</v>
      </c>
      <c r="F1678">
        <v>1</v>
      </c>
      <c r="G1678">
        <v>11825.348760000001</v>
      </c>
      <c r="H1678">
        <v>0</v>
      </c>
      <c r="I1678">
        <v>1</v>
      </c>
      <c r="J1678" s="2" t="str">
        <f t="shared" si="26"/>
        <v>EG_SHSR2023</v>
      </c>
    </row>
    <row r="1679" spans="1:10" x14ac:dyDescent="0.25">
      <c r="A1679" t="s">
        <v>18</v>
      </c>
      <c r="B1679" t="s">
        <v>6</v>
      </c>
      <c r="C1679" t="s">
        <v>8</v>
      </c>
      <c r="D1679">
        <v>2023</v>
      </c>
      <c r="E1679">
        <v>2027</v>
      </c>
      <c r="F1679">
        <v>1</v>
      </c>
      <c r="G1679">
        <v>11825.348760000001</v>
      </c>
      <c r="H1679">
        <v>0</v>
      </c>
      <c r="I1679">
        <v>1</v>
      </c>
      <c r="J1679" s="2" t="str">
        <f t="shared" si="26"/>
        <v>EG_SHSR2023</v>
      </c>
    </row>
    <row r="1680" spans="1:10" x14ac:dyDescent="0.25">
      <c r="A1680" t="s">
        <v>18</v>
      </c>
      <c r="B1680" t="s">
        <v>6</v>
      </c>
      <c r="C1680" t="s">
        <v>8</v>
      </c>
      <c r="D1680">
        <v>2023</v>
      </c>
      <c r="E1680">
        <v>2028</v>
      </c>
      <c r="F1680">
        <v>1</v>
      </c>
      <c r="G1680">
        <v>11825.348760000001</v>
      </c>
      <c r="H1680">
        <v>0</v>
      </c>
      <c r="I1680">
        <v>1</v>
      </c>
      <c r="J1680" s="2" t="str">
        <f t="shared" si="26"/>
        <v>EG_SHSR2023</v>
      </c>
    </row>
    <row r="1681" spans="1:10" x14ac:dyDescent="0.25">
      <c r="A1681" t="s">
        <v>18</v>
      </c>
      <c r="B1681" t="s">
        <v>6</v>
      </c>
      <c r="C1681" t="s">
        <v>8</v>
      </c>
      <c r="D1681">
        <v>2023</v>
      </c>
      <c r="E1681">
        <v>2029</v>
      </c>
      <c r="F1681">
        <v>1</v>
      </c>
      <c r="G1681">
        <v>11825.348760000001</v>
      </c>
      <c r="H1681">
        <v>0</v>
      </c>
      <c r="I1681">
        <v>1</v>
      </c>
      <c r="J1681" s="2" t="str">
        <f t="shared" si="26"/>
        <v>EG_SHSR2023</v>
      </c>
    </row>
    <row r="1682" spans="1:10" x14ac:dyDescent="0.25">
      <c r="A1682" t="s">
        <v>18</v>
      </c>
      <c r="B1682" t="s">
        <v>6</v>
      </c>
      <c r="C1682" t="s">
        <v>8</v>
      </c>
      <c r="D1682">
        <v>2023</v>
      </c>
      <c r="E1682">
        <v>2030</v>
      </c>
      <c r="F1682">
        <v>1</v>
      </c>
      <c r="G1682">
        <v>11825.348760000001</v>
      </c>
      <c r="H1682">
        <v>0</v>
      </c>
      <c r="I1682">
        <v>1</v>
      </c>
      <c r="J1682" s="2" t="str">
        <f t="shared" si="26"/>
        <v>EG_SHSR2023</v>
      </c>
    </row>
    <row r="1683" spans="1:10" x14ac:dyDescent="0.25">
      <c r="A1683" t="s">
        <v>18</v>
      </c>
      <c r="B1683" t="s">
        <v>6</v>
      </c>
      <c r="C1683" t="s">
        <v>8</v>
      </c>
      <c r="D1683">
        <v>2023</v>
      </c>
      <c r="E1683">
        <v>2031</v>
      </c>
      <c r="F1683">
        <v>1</v>
      </c>
      <c r="G1683">
        <v>11825.348760000001</v>
      </c>
      <c r="H1683">
        <v>0</v>
      </c>
      <c r="I1683">
        <v>1</v>
      </c>
      <c r="J1683" s="2" t="str">
        <f t="shared" si="26"/>
        <v>EG_SHSR2023</v>
      </c>
    </row>
    <row r="1684" spans="1:10" x14ac:dyDescent="0.25">
      <c r="A1684" t="s">
        <v>18</v>
      </c>
      <c r="B1684" t="s">
        <v>6</v>
      </c>
      <c r="C1684" t="s">
        <v>8</v>
      </c>
      <c r="D1684">
        <v>2023</v>
      </c>
      <c r="E1684">
        <v>2032</v>
      </c>
      <c r="F1684">
        <v>1</v>
      </c>
      <c r="G1684">
        <v>11825.348760000001</v>
      </c>
      <c r="H1684">
        <v>0</v>
      </c>
      <c r="I1684">
        <v>1</v>
      </c>
      <c r="J1684" s="2" t="str">
        <f t="shared" si="26"/>
        <v>EG_SHSR2023</v>
      </c>
    </row>
    <row r="1685" spans="1:10" x14ac:dyDescent="0.25">
      <c r="A1685" t="s">
        <v>18</v>
      </c>
      <c r="B1685" t="s">
        <v>6</v>
      </c>
      <c r="C1685" t="s">
        <v>8</v>
      </c>
      <c r="D1685">
        <v>2023</v>
      </c>
      <c r="E1685">
        <v>2033</v>
      </c>
      <c r="F1685">
        <v>1</v>
      </c>
      <c r="G1685">
        <v>11825.348760000001</v>
      </c>
      <c r="H1685">
        <v>0</v>
      </c>
      <c r="I1685">
        <v>1</v>
      </c>
      <c r="J1685" s="2" t="str">
        <f t="shared" si="26"/>
        <v>EG_SHSR2023</v>
      </c>
    </row>
    <row r="1686" spans="1:10" x14ac:dyDescent="0.25">
      <c r="A1686" t="s">
        <v>18</v>
      </c>
      <c r="B1686" t="s">
        <v>6</v>
      </c>
      <c r="C1686" t="s">
        <v>8</v>
      </c>
      <c r="D1686">
        <v>2023</v>
      </c>
      <c r="E1686">
        <v>2034</v>
      </c>
      <c r="F1686">
        <v>1</v>
      </c>
      <c r="G1686">
        <v>11825.348760000001</v>
      </c>
      <c r="H1686">
        <v>0</v>
      </c>
      <c r="I1686">
        <v>1</v>
      </c>
      <c r="J1686" s="2" t="str">
        <f t="shared" si="26"/>
        <v>EG_SHSR2023</v>
      </c>
    </row>
    <row r="1687" spans="1:10" x14ac:dyDescent="0.25">
      <c r="A1687" t="s">
        <v>18</v>
      </c>
      <c r="B1687" t="s">
        <v>6</v>
      </c>
      <c r="C1687" t="s">
        <v>8</v>
      </c>
      <c r="D1687">
        <v>2023</v>
      </c>
      <c r="E1687">
        <v>2035</v>
      </c>
      <c r="F1687">
        <v>1</v>
      </c>
      <c r="G1687">
        <v>11825.348760000001</v>
      </c>
      <c r="H1687">
        <v>0</v>
      </c>
      <c r="I1687">
        <v>1</v>
      </c>
      <c r="J1687" s="2" t="str">
        <f t="shared" si="26"/>
        <v>EG_SHSR2023</v>
      </c>
    </row>
    <row r="1688" spans="1:10" x14ac:dyDescent="0.25">
      <c r="A1688" t="s">
        <v>18</v>
      </c>
      <c r="B1688" t="s">
        <v>6</v>
      </c>
      <c r="C1688" t="s">
        <v>8</v>
      </c>
      <c r="D1688">
        <v>2023</v>
      </c>
      <c r="E1688">
        <v>2036</v>
      </c>
      <c r="F1688">
        <v>1</v>
      </c>
      <c r="G1688">
        <v>11825.348760000001</v>
      </c>
      <c r="H1688">
        <v>0</v>
      </c>
      <c r="I1688">
        <v>1</v>
      </c>
      <c r="J1688" s="2" t="str">
        <f t="shared" si="26"/>
        <v>EG_SHSR2023</v>
      </c>
    </row>
    <row r="1689" spans="1:10" x14ac:dyDescent="0.25">
      <c r="A1689" t="s">
        <v>18</v>
      </c>
      <c r="B1689" t="s">
        <v>6</v>
      </c>
      <c r="C1689" t="s">
        <v>8</v>
      </c>
      <c r="D1689">
        <v>2023</v>
      </c>
      <c r="E1689">
        <v>2037</v>
      </c>
      <c r="F1689">
        <v>1</v>
      </c>
      <c r="G1689">
        <v>11825.348760000001</v>
      </c>
      <c r="H1689">
        <v>0</v>
      </c>
      <c r="I1689">
        <v>1</v>
      </c>
      <c r="J1689" s="2" t="str">
        <f t="shared" si="26"/>
        <v>EG_SHSR2023</v>
      </c>
    </row>
    <row r="1690" spans="1:10" x14ac:dyDescent="0.25">
      <c r="A1690" t="s">
        <v>18</v>
      </c>
      <c r="B1690" t="s">
        <v>6</v>
      </c>
      <c r="C1690" t="s">
        <v>8</v>
      </c>
      <c r="D1690">
        <v>2023</v>
      </c>
      <c r="E1690">
        <v>2038</v>
      </c>
      <c r="F1690">
        <v>1</v>
      </c>
      <c r="G1690">
        <v>11825.348760000001</v>
      </c>
      <c r="H1690">
        <v>0</v>
      </c>
      <c r="I1690">
        <v>1</v>
      </c>
      <c r="J1690" s="2" t="str">
        <f t="shared" si="26"/>
        <v>EG_SHSR2023</v>
      </c>
    </row>
    <row r="1691" spans="1:10" x14ac:dyDescent="0.25">
      <c r="A1691" t="s">
        <v>18</v>
      </c>
      <c r="B1691" t="s">
        <v>6</v>
      </c>
      <c r="C1691" t="s">
        <v>8</v>
      </c>
      <c r="D1691">
        <v>2023</v>
      </c>
      <c r="E1691">
        <v>2039</v>
      </c>
      <c r="F1691">
        <v>1</v>
      </c>
      <c r="G1691">
        <v>11825.348760000001</v>
      </c>
      <c r="H1691">
        <v>0</v>
      </c>
      <c r="I1691">
        <v>1</v>
      </c>
      <c r="J1691" s="2" t="str">
        <f t="shared" si="26"/>
        <v>EG_SHSR2023</v>
      </c>
    </row>
    <row r="1692" spans="1:10" x14ac:dyDescent="0.25">
      <c r="A1692" t="s">
        <v>18</v>
      </c>
      <c r="B1692" t="s">
        <v>6</v>
      </c>
      <c r="C1692" t="s">
        <v>8</v>
      </c>
      <c r="D1692">
        <v>2023</v>
      </c>
      <c r="E1692">
        <v>2040</v>
      </c>
      <c r="F1692">
        <v>1</v>
      </c>
      <c r="G1692">
        <v>11825.348760000001</v>
      </c>
      <c r="H1692">
        <v>0</v>
      </c>
      <c r="I1692">
        <v>1</v>
      </c>
      <c r="J1692" s="2" t="str">
        <f t="shared" si="26"/>
        <v>EG_SHSR2023</v>
      </c>
    </row>
    <row r="1693" spans="1:10" x14ac:dyDescent="0.25">
      <c r="A1693" t="s">
        <v>18</v>
      </c>
      <c r="B1693" t="s">
        <v>6</v>
      </c>
      <c r="C1693" t="s">
        <v>8</v>
      </c>
      <c r="D1693">
        <v>2023</v>
      </c>
      <c r="E1693">
        <v>2041</v>
      </c>
      <c r="F1693">
        <v>1</v>
      </c>
      <c r="G1693">
        <v>11825.348760000001</v>
      </c>
      <c r="H1693">
        <v>0</v>
      </c>
      <c r="I1693">
        <v>1</v>
      </c>
      <c r="J1693" s="2" t="str">
        <f t="shared" si="26"/>
        <v>EG_SHSR2023</v>
      </c>
    </row>
    <row r="1694" spans="1:10" x14ac:dyDescent="0.25">
      <c r="A1694" t="s">
        <v>18</v>
      </c>
      <c r="B1694" t="s">
        <v>6</v>
      </c>
      <c r="C1694" t="s">
        <v>9</v>
      </c>
      <c r="D1694">
        <v>2023</v>
      </c>
      <c r="E1694">
        <v>2024</v>
      </c>
      <c r="F1694">
        <v>1</v>
      </c>
      <c r="G1694">
        <v>11825.348760000001</v>
      </c>
      <c r="H1694">
        <v>0</v>
      </c>
      <c r="I1694">
        <v>1</v>
      </c>
      <c r="J1694" s="2" t="str">
        <f t="shared" si="26"/>
        <v>EG_SHNER2023</v>
      </c>
    </row>
    <row r="1695" spans="1:10" x14ac:dyDescent="0.25">
      <c r="A1695" t="s">
        <v>18</v>
      </c>
      <c r="B1695" t="s">
        <v>6</v>
      </c>
      <c r="C1695" t="s">
        <v>9</v>
      </c>
      <c r="D1695">
        <v>2023</v>
      </c>
      <c r="E1695">
        <v>2025</v>
      </c>
      <c r="F1695">
        <v>1</v>
      </c>
      <c r="G1695">
        <v>11825.348760000001</v>
      </c>
      <c r="H1695">
        <v>0</v>
      </c>
      <c r="I1695">
        <v>1</v>
      </c>
      <c r="J1695" s="2" t="str">
        <f t="shared" si="26"/>
        <v>EG_SHNER2023</v>
      </c>
    </row>
    <row r="1696" spans="1:10" x14ac:dyDescent="0.25">
      <c r="A1696" t="s">
        <v>18</v>
      </c>
      <c r="B1696" t="s">
        <v>6</v>
      </c>
      <c r="C1696" t="s">
        <v>9</v>
      </c>
      <c r="D1696">
        <v>2023</v>
      </c>
      <c r="E1696">
        <v>2026</v>
      </c>
      <c r="F1696">
        <v>1</v>
      </c>
      <c r="G1696">
        <v>11825.348760000001</v>
      </c>
      <c r="H1696">
        <v>0</v>
      </c>
      <c r="I1696">
        <v>1</v>
      </c>
      <c r="J1696" s="2" t="str">
        <f t="shared" si="26"/>
        <v>EG_SHNER2023</v>
      </c>
    </row>
    <row r="1697" spans="1:10" x14ac:dyDescent="0.25">
      <c r="A1697" t="s">
        <v>18</v>
      </c>
      <c r="B1697" t="s">
        <v>6</v>
      </c>
      <c r="C1697" t="s">
        <v>9</v>
      </c>
      <c r="D1697">
        <v>2023</v>
      </c>
      <c r="E1697">
        <v>2027</v>
      </c>
      <c r="F1697">
        <v>1</v>
      </c>
      <c r="G1697">
        <v>11825.348760000001</v>
      </c>
      <c r="H1697">
        <v>0</v>
      </c>
      <c r="I1697">
        <v>1</v>
      </c>
      <c r="J1697" s="2" t="str">
        <f t="shared" si="26"/>
        <v>EG_SHNER2023</v>
      </c>
    </row>
    <row r="1698" spans="1:10" x14ac:dyDescent="0.25">
      <c r="A1698" t="s">
        <v>18</v>
      </c>
      <c r="B1698" t="s">
        <v>6</v>
      </c>
      <c r="C1698" t="s">
        <v>9</v>
      </c>
      <c r="D1698">
        <v>2023</v>
      </c>
      <c r="E1698">
        <v>2028</v>
      </c>
      <c r="F1698">
        <v>1</v>
      </c>
      <c r="G1698">
        <v>11825.348760000001</v>
      </c>
      <c r="H1698">
        <v>0</v>
      </c>
      <c r="I1698">
        <v>1</v>
      </c>
      <c r="J1698" s="2" t="str">
        <f t="shared" si="26"/>
        <v>EG_SHNER2023</v>
      </c>
    </row>
    <row r="1699" spans="1:10" x14ac:dyDescent="0.25">
      <c r="A1699" t="s">
        <v>18</v>
      </c>
      <c r="B1699" t="s">
        <v>6</v>
      </c>
      <c r="C1699" t="s">
        <v>9</v>
      </c>
      <c r="D1699">
        <v>2023</v>
      </c>
      <c r="E1699">
        <v>2029</v>
      </c>
      <c r="F1699">
        <v>1</v>
      </c>
      <c r="G1699">
        <v>11825.348760000001</v>
      </c>
      <c r="H1699">
        <v>0</v>
      </c>
      <c r="I1699">
        <v>1</v>
      </c>
      <c r="J1699" s="2" t="str">
        <f t="shared" si="26"/>
        <v>EG_SHNER2023</v>
      </c>
    </row>
    <row r="1700" spans="1:10" x14ac:dyDescent="0.25">
      <c r="A1700" t="s">
        <v>18</v>
      </c>
      <c r="B1700" t="s">
        <v>6</v>
      </c>
      <c r="C1700" t="s">
        <v>9</v>
      </c>
      <c r="D1700">
        <v>2023</v>
      </c>
      <c r="E1700">
        <v>2030</v>
      </c>
      <c r="F1700">
        <v>1</v>
      </c>
      <c r="G1700">
        <v>11825.348760000001</v>
      </c>
      <c r="H1700">
        <v>0</v>
      </c>
      <c r="I1700">
        <v>1</v>
      </c>
      <c r="J1700" s="2" t="str">
        <f t="shared" si="26"/>
        <v>EG_SHNER2023</v>
      </c>
    </row>
    <row r="1701" spans="1:10" x14ac:dyDescent="0.25">
      <c r="A1701" t="s">
        <v>18</v>
      </c>
      <c r="B1701" t="s">
        <v>6</v>
      </c>
      <c r="C1701" t="s">
        <v>9</v>
      </c>
      <c r="D1701">
        <v>2023</v>
      </c>
      <c r="E1701">
        <v>2031</v>
      </c>
      <c r="F1701">
        <v>1</v>
      </c>
      <c r="G1701">
        <v>11825.348760000001</v>
      </c>
      <c r="H1701">
        <v>0</v>
      </c>
      <c r="I1701">
        <v>1</v>
      </c>
      <c r="J1701" s="2" t="str">
        <f t="shared" si="26"/>
        <v>EG_SHNER2023</v>
      </c>
    </row>
    <row r="1702" spans="1:10" x14ac:dyDescent="0.25">
      <c r="A1702" t="s">
        <v>18</v>
      </c>
      <c r="B1702" t="s">
        <v>6</v>
      </c>
      <c r="C1702" t="s">
        <v>9</v>
      </c>
      <c r="D1702">
        <v>2023</v>
      </c>
      <c r="E1702">
        <v>2032</v>
      </c>
      <c r="F1702">
        <v>1</v>
      </c>
      <c r="G1702">
        <v>11825.348760000001</v>
      </c>
      <c r="H1702">
        <v>0</v>
      </c>
      <c r="I1702">
        <v>1</v>
      </c>
      <c r="J1702" s="2" t="str">
        <f t="shared" si="26"/>
        <v>EG_SHNER2023</v>
      </c>
    </row>
    <row r="1703" spans="1:10" x14ac:dyDescent="0.25">
      <c r="A1703" t="s">
        <v>18</v>
      </c>
      <c r="B1703" t="s">
        <v>6</v>
      </c>
      <c r="C1703" t="s">
        <v>9</v>
      </c>
      <c r="D1703">
        <v>2023</v>
      </c>
      <c r="E1703">
        <v>2033</v>
      </c>
      <c r="F1703">
        <v>1</v>
      </c>
      <c r="G1703">
        <v>11825.348760000001</v>
      </c>
      <c r="H1703">
        <v>0</v>
      </c>
      <c r="I1703">
        <v>1</v>
      </c>
      <c r="J1703" s="2" t="str">
        <f t="shared" si="26"/>
        <v>EG_SHNER2023</v>
      </c>
    </row>
    <row r="1704" spans="1:10" x14ac:dyDescent="0.25">
      <c r="A1704" t="s">
        <v>18</v>
      </c>
      <c r="B1704" t="s">
        <v>6</v>
      </c>
      <c r="C1704" t="s">
        <v>9</v>
      </c>
      <c r="D1704">
        <v>2023</v>
      </c>
      <c r="E1704">
        <v>2034</v>
      </c>
      <c r="F1704">
        <v>1</v>
      </c>
      <c r="G1704">
        <v>11825.348760000001</v>
      </c>
      <c r="H1704">
        <v>0</v>
      </c>
      <c r="I1704">
        <v>1</v>
      </c>
      <c r="J1704" s="2" t="str">
        <f t="shared" si="26"/>
        <v>EG_SHNER2023</v>
      </c>
    </row>
    <row r="1705" spans="1:10" x14ac:dyDescent="0.25">
      <c r="A1705" t="s">
        <v>18</v>
      </c>
      <c r="B1705" t="s">
        <v>6</v>
      </c>
      <c r="C1705" t="s">
        <v>9</v>
      </c>
      <c r="D1705">
        <v>2023</v>
      </c>
      <c r="E1705">
        <v>2035</v>
      </c>
      <c r="F1705">
        <v>1</v>
      </c>
      <c r="G1705">
        <v>11825.348760000001</v>
      </c>
      <c r="H1705">
        <v>0</v>
      </c>
      <c r="I1705">
        <v>1</v>
      </c>
      <c r="J1705" s="2" t="str">
        <f t="shared" si="26"/>
        <v>EG_SHNER2023</v>
      </c>
    </row>
    <row r="1706" spans="1:10" x14ac:dyDescent="0.25">
      <c r="A1706" t="s">
        <v>18</v>
      </c>
      <c r="B1706" t="s">
        <v>6</v>
      </c>
      <c r="C1706" t="s">
        <v>9</v>
      </c>
      <c r="D1706">
        <v>2023</v>
      </c>
      <c r="E1706">
        <v>2036</v>
      </c>
      <c r="F1706">
        <v>1</v>
      </c>
      <c r="G1706">
        <v>11825.348760000001</v>
      </c>
      <c r="H1706">
        <v>0</v>
      </c>
      <c r="I1706">
        <v>1</v>
      </c>
      <c r="J1706" s="2" t="str">
        <f t="shared" si="26"/>
        <v>EG_SHNER2023</v>
      </c>
    </row>
    <row r="1707" spans="1:10" x14ac:dyDescent="0.25">
      <c r="A1707" t="s">
        <v>18</v>
      </c>
      <c r="B1707" t="s">
        <v>6</v>
      </c>
      <c r="C1707" t="s">
        <v>9</v>
      </c>
      <c r="D1707">
        <v>2023</v>
      </c>
      <c r="E1707">
        <v>2037</v>
      </c>
      <c r="F1707">
        <v>1</v>
      </c>
      <c r="G1707">
        <v>11825.348760000001</v>
      </c>
      <c r="H1707">
        <v>0</v>
      </c>
      <c r="I1707">
        <v>1</v>
      </c>
      <c r="J1707" s="2" t="str">
        <f t="shared" si="26"/>
        <v>EG_SHNER2023</v>
      </c>
    </row>
    <row r="1708" spans="1:10" x14ac:dyDescent="0.25">
      <c r="A1708" t="s">
        <v>18</v>
      </c>
      <c r="B1708" t="s">
        <v>6</v>
      </c>
      <c r="C1708" t="s">
        <v>9</v>
      </c>
      <c r="D1708">
        <v>2023</v>
      </c>
      <c r="E1708">
        <v>2038</v>
      </c>
      <c r="F1708">
        <v>1</v>
      </c>
      <c r="G1708">
        <v>11825.348760000001</v>
      </c>
      <c r="H1708">
        <v>0</v>
      </c>
      <c r="I1708">
        <v>1</v>
      </c>
      <c r="J1708" s="2" t="str">
        <f t="shared" si="26"/>
        <v>EG_SHNER2023</v>
      </c>
    </row>
    <row r="1709" spans="1:10" x14ac:dyDescent="0.25">
      <c r="A1709" t="s">
        <v>18</v>
      </c>
      <c r="B1709" t="s">
        <v>6</v>
      </c>
      <c r="C1709" t="s">
        <v>9</v>
      </c>
      <c r="D1709">
        <v>2023</v>
      </c>
      <c r="E1709">
        <v>2039</v>
      </c>
      <c r="F1709">
        <v>1</v>
      </c>
      <c r="G1709">
        <v>11825.348760000001</v>
      </c>
      <c r="H1709">
        <v>0</v>
      </c>
      <c r="I1709">
        <v>1</v>
      </c>
      <c r="J1709" s="2" t="str">
        <f t="shared" si="26"/>
        <v>EG_SHNER2023</v>
      </c>
    </row>
    <row r="1710" spans="1:10" x14ac:dyDescent="0.25">
      <c r="A1710" t="s">
        <v>18</v>
      </c>
      <c r="B1710" t="s">
        <v>6</v>
      </c>
      <c r="C1710" t="s">
        <v>9</v>
      </c>
      <c r="D1710">
        <v>2023</v>
      </c>
      <c r="E1710">
        <v>2040</v>
      </c>
      <c r="F1710">
        <v>1</v>
      </c>
      <c r="G1710">
        <v>11825.348760000001</v>
      </c>
      <c r="H1710">
        <v>0</v>
      </c>
      <c r="I1710">
        <v>1</v>
      </c>
      <c r="J1710" s="2" t="str">
        <f t="shared" si="26"/>
        <v>EG_SHNER2023</v>
      </c>
    </row>
    <row r="1711" spans="1:10" x14ac:dyDescent="0.25">
      <c r="A1711" t="s">
        <v>18</v>
      </c>
      <c r="B1711" t="s">
        <v>6</v>
      </c>
      <c r="C1711" t="s">
        <v>9</v>
      </c>
      <c r="D1711">
        <v>2023</v>
      </c>
      <c r="E1711">
        <v>2041</v>
      </c>
      <c r="F1711">
        <v>1</v>
      </c>
      <c r="G1711">
        <v>11825.348760000001</v>
      </c>
      <c r="H1711">
        <v>0</v>
      </c>
      <c r="I1711">
        <v>1</v>
      </c>
      <c r="J1711" s="2" t="str">
        <f t="shared" si="26"/>
        <v>EG_SHNER2023</v>
      </c>
    </row>
    <row r="1712" spans="1:10" x14ac:dyDescent="0.25">
      <c r="A1712" t="s">
        <v>18</v>
      </c>
      <c r="B1712" t="s">
        <v>6</v>
      </c>
      <c r="C1712" t="s">
        <v>10</v>
      </c>
      <c r="D1712">
        <v>2023</v>
      </c>
      <c r="E1712">
        <v>2024</v>
      </c>
      <c r="F1712">
        <v>1</v>
      </c>
      <c r="G1712">
        <v>11825.348760000001</v>
      </c>
      <c r="H1712">
        <v>0</v>
      </c>
      <c r="I1712">
        <v>1</v>
      </c>
      <c r="J1712" s="2" t="str">
        <f t="shared" si="26"/>
        <v>EG_SHER2023</v>
      </c>
    </row>
    <row r="1713" spans="1:10" x14ac:dyDescent="0.25">
      <c r="A1713" t="s">
        <v>18</v>
      </c>
      <c r="B1713" t="s">
        <v>6</v>
      </c>
      <c r="C1713" t="s">
        <v>10</v>
      </c>
      <c r="D1713">
        <v>2023</v>
      </c>
      <c r="E1713">
        <v>2025</v>
      </c>
      <c r="F1713">
        <v>1</v>
      </c>
      <c r="G1713">
        <v>11825.348760000001</v>
      </c>
      <c r="H1713">
        <v>0</v>
      </c>
      <c r="I1713">
        <v>1</v>
      </c>
      <c r="J1713" s="2" t="str">
        <f t="shared" si="26"/>
        <v>EG_SHER2023</v>
      </c>
    </row>
    <row r="1714" spans="1:10" x14ac:dyDescent="0.25">
      <c r="A1714" t="s">
        <v>18</v>
      </c>
      <c r="B1714" t="s">
        <v>6</v>
      </c>
      <c r="C1714" t="s">
        <v>10</v>
      </c>
      <c r="D1714">
        <v>2023</v>
      </c>
      <c r="E1714">
        <v>2026</v>
      </c>
      <c r="F1714">
        <v>1</v>
      </c>
      <c r="G1714">
        <v>11825.348760000001</v>
      </c>
      <c r="H1714">
        <v>0</v>
      </c>
      <c r="I1714">
        <v>1</v>
      </c>
      <c r="J1714" s="2" t="str">
        <f t="shared" si="26"/>
        <v>EG_SHER2023</v>
      </c>
    </row>
    <row r="1715" spans="1:10" x14ac:dyDescent="0.25">
      <c r="A1715" t="s">
        <v>18</v>
      </c>
      <c r="B1715" t="s">
        <v>6</v>
      </c>
      <c r="C1715" t="s">
        <v>10</v>
      </c>
      <c r="D1715">
        <v>2023</v>
      </c>
      <c r="E1715">
        <v>2027</v>
      </c>
      <c r="F1715">
        <v>1</v>
      </c>
      <c r="G1715">
        <v>11825.348760000001</v>
      </c>
      <c r="H1715">
        <v>0</v>
      </c>
      <c r="I1715">
        <v>1</v>
      </c>
      <c r="J1715" s="2" t="str">
        <f t="shared" si="26"/>
        <v>EG_SHER2023</v>
      </c>
    </row>
    <row r="1716" spans="1:10" x14ac:dyDescent="0.25">
      <c r="A1716" t="s">
        <v>18</v>
      </c>
      <c r="B1716" t="s">
        <v>6</v>
      </c>
      <c r="C1716" t="s">
        <v>10</v>
      </c>
      <c r="D1716">
        <v>2023</v>
      </c>
      <c r="E1716">
        <v>2028</v>
      </c>
      <c r="F1716">
        <v>1</v>
      </c>
      <c r="G1716">
        <v>11825.348760000001</v>
      </c>
      <c r="H1716">
        <v>0</v>
      </c>
      <c r="I1716">
        <v>1</v>
      </c>
      <c r="J1716" s="2" t="str">
        <f t="shared" si="26"/>
        <v>EG_SHER2023</v>
      </c>
    </row>
    <row r="1717" spans="1:10" x14ac:dyDescent="0.25">
      <c r="A1717" t="s">
        <v>18</v>
      </c>
      <c r="B1717" t="s">
        <v>6</v>
      </c>
      <c r="C1717" t="s">
        <v>10</v>
      </c>
      <c r="D1717">
        <v>2023</v>
      </c>
      <c r="E1717">
        <v>2029</v>
      </c>
      <c r="F1717">
        <v>1</v>
      </c>
      <c r="G1717">
        <v>11825.348760000001</v>
      </c>
      <c r="H1717">
        <v>0</v>
      </c>
      <c r="I1717">
        <v>1</v>
      </c>
      <c r="J1717" s="2" t="str">
        <f t="shared" si="26"/>
        <v>EG_SHER2023</v>
      </c>
    </row>
    <row r="1718" spans="1:10" x14ac:dyDescent="0.25">
      <c r="A1718" t="s">
        <v>18</v>
      </c>
      <c r="B1718" t="s">
        <v>6</v>
      </c>
      <c r="C1718" t="s">
        <v>10</v>
      </c>
      <c r="D1718">
        <v>2023</v>
      </c>
      <c r="E1718">
        <v>2030</v>
      </c>
      <c r="F1718">
        <v>1</v>
      </c>
      <c r="G1718">
        <v>11825.348760000001</v>
      </c>
      <c r="H1718">
        <v>0</v>
      </c>
      <c r="I1718">
        <v>1</v>
      </c>
      <c r="J1718" s="2" t="str">
        <f t="shared" si="26"/>
        <v>EG_SHER2023</v>
      </c>
    </row>
    <row r="1719" spans="1:10" x14ac:dyDescent="0.25">
      <c r="A1719" t="s">
        <v>18</v>
      </c>
      <c r="B1719" t="s">
        <v>6</v>
      </c>
      <c r="C1719" t="s">
        <v>10</v>
      </c>
      <c r="D1719">
        <v>2023</v>
      </c>
      <c r="E1719">
        <v>2031</v>
      </c>
      <c r="F1719">
        <v>1</v>
      </c>
      <c r="G1719">
        <v>11825.348760000001</v>
      </c>
      <c r="H1719">
        <v>0</v>
      </c>
      <c r="I1719">
        <v>1</v>
      </c>
      <c r="J1719" s="2" t="str">
        <f t="shared" si="26"/>
        <v>EG_SHER2023</v>
      </c>
    </row>
    <row r="1720" spans="1:10" x14ac:dyDescent="0.25">
      <c r="A1720" t="s">
        <v>18</v>
      </c>
      <c r="B1720" t="s">
        <v>6</v>
      </c>
      <c r="C1720" t="s">
        <v>10</v>
      </c>
      <c r="D1720">
        <v>2023</v>
      </c>
      <c r="E1720">
        <v>2032</v>
      </c>
      <c r="F1720">
        <v>1</v>
      </c>
      <c r="G1720">
        <v>11825.348760000001</v>
      </c>
      <c r="H1720">
        <v>0</v>
      </c>
      <c r="I1720">
        <v>1</v>
      </c>
      <c r="J1720" s="2" t="str">
        <f t="shared" si="26"/>
        <v>EG_SHER2023</v>
      </c>
    </row>
    <row r="1721" spans="1:10" x14ac:dyDescent="0.25">
      <c r="A1721" t="s">
        <v>18</v>
      </c>
      <c r="B1721" t="s">
        <v>6</v>
      </c>
      <c r="C1721" t="s">
        <v>10</v>
      </c>
      <c r="D1721">
        <v>2023</v>
      </c>
      <c r="E1721">
        <v>2033</v>
      </c>
      <c r="F1721">
        <v>1</v>
      </c>
      <c r="G1721">
        <v>11825.348760000001</v>
      </c>
      <c r="H1721">
        <v>0</v>
      </c>
      <c r="I1721">
        <v>1</v>
      </c>
      <c r="J1721" s="2" t="str">
        <f t="shared" si="26"/>
        <v>EG_SHER2023</v>
      </c>
    </row>
    <row r="1722" spans="1:10" x14ac:dyDescent="0.25">
      <c r="A1722" t="s">
        <v>18</v>
      </c>
      <c r="B1722" t="s">
        <v>6</v>
      </c>
      <c r="C1722" t="s">
        <v>10</v>
      </c>
      <c r="D1722">
        <v>2023</v>
      </c>
      <c r="E1722">
        <v>2034</v>
      </c>
      <c r="F1722">
        <v>1</v>
      </c>
      <c r="G1722">
        <v>11825.348760000001</v>
      </c>
      <c r="H1722">
        <v>0</v>
      </c>
      <c r="I1722">
        <v>1</v>
      </c>
      <c r="J1722" s="2" t="str">
        <f t="shared" si="26"/>
        <v>EG_SHER2023</v>
      </c>
    </row>
    <row r="1723" spans="1:10" x14ac:dyDescent="0.25">
      <c r="A1723" t="s">
        <v>18</v>
      </c>
      <c r="B1723" t="s">
        <v>6</v>
      </c>
      <c r="C1723" t="s">
        <v>10</v>
      </c>
      <c r="D1723">
        <v>2023</v>
      </c>
      <c r="E1723">
        <v>2035</v>
      </c>
      <c r="F1723">
        <v>1</v>
      </c>
      <c r="G1723">
        <v>11825.348760000001</v>
      </c>
      <c r="H1723">
        <v>0</v>
      </c>
      <c r="I1723">
        <v>1</v>
      </c>
      <c r="J1723" s="2" t="str">
        <f t="shared" si="26"/>
        <v>EG_SHER2023</v>
      </c>
    </row>
    <row r="1724" spans="1:10" x14ac:dyDescent="0.25">
      <c r="A1724" t="s">
        <v>18</v>
      </c>
      <c r="B1724" t="s">
        <v>6</v>
      </c>
      <c r="C1724" t="s">
        <v>10</v>
      </c>
      <c r="D1724">
        <v>2023</v>
      </c>
      <c r="E1724">
        <v>2036</v>
      </c>
      <c r="F1724">
        <v>1</v>
      </c>
      <c r="G1724">
        <v>11825.348760000001</v>
      </c>
      <c r="H1724">
        <v>0</v>
      </c>
      <c r="I1724">
        <v>1</v>
      </c>
      <c r="J1724" s="2" t="str">
        <f t="shared" si="26"/>
        <v>EG_SHER2023</v>
      </c>
    </row>
    <row r="1725" spans="1:10" x14ac:dyDescent="0.25">
      <c r="A1725" t="s">
        <v>18</v>
      </c>
      <c r="B1725" t="s">
        <v>6</v>
      </c>
      <c r="C1725" t="s">
        <v>10</v>
      </c>
      <c r="D1725">
        <v>2023</v>
      </c>
      <c r="E1725">
        <v>2037</v>
      </c>
      <c r="F1725">
        <v>1</v>
      </c>
      <c r="G1725">
        <v>11825.348760000001</v>
      </c>
      <c r="H1725">
        <v>0</v>
      </c>
      <c r="I1725">
        <v>1</v>
      </c>
      <c r="J1725" s="2" t="str">
        <f t="shared" si="26"/>
        <v>EG_SHER2023</v>
      </c>
    </row>
    <row r="1726" spans="1:10" x14ac:dyDescent="0.25">
      <c r="A1726" t="s">
        <v>18</v>
      </c>
      <c r="B1726" t="s">
        <v>6</v>
      </c>
      <c r="C1726" t="s">
        <v>10</v>
      </c>
      <c r="D1726">
        <v>2023</v>
      </c>
      <c r="E1726">
        <v>2038</v>
      </c>
      <c r="F1726">
        <v>1</v>
      </c>
      <c r="G1726">
        <v>11825.348760000001</v>
      </c>
      <c r="H1726">
        <v>0</v>
      </c>
      <c r="I1726">
        <v>1</v>
      </c>
      <c r="J1726" s="2" t="str">
        <f t="shared" si="26"/>
        <v>EG_SHER2023</v>
      </c>
    </row>
    <row r="1727" spans="1:10" x14ac:dyDescent="0.25">
      <c r="A1727" t="s">
        <v>18</v>
      </c>
      <c r="B1727" t="s">
        <v>6</v>
      </c>
      <c r="C1727" t="s">
        <v>10</v>
      </c>
      <c r="D1727">
        <v>2023</v>
      </c>
      <c r="E1727">
        <v>2039</v>
      </c>
      <c r="F1727">
        <v>1</v>
      </c>
      <c r="G1727">
        <v>11825.348760000001</v>
      </c>
      <c r="H1727">
        <v>0</v>
      </c>
      <c r="I1727">
        <v>1</v>
      </c>
      <c r="J1727" s="2" t="str">
        <f t="shared" si="26"/>
        <v>EG_SHER2023</v>
      </c>
    </row>
    <row r="1728" spans="1:10" x14ac:dyDescent="0.25">
      <c r="A1728" t="s">
        <v>18</v>
      </c>
      <c r="B1728" t="s">
        <v>6</v>
      </c>
      <c r="C1728" t="s">
        <v>10</v>
      </c>
      <c r="D1728">
        <v>2023</v>
      </c>
      <c r="E1728">
        <v>2040</v>
      </c>
      <c r="F1728">
        <v>1</v>
      </c>
      <c r="G1728">
        <v>11825.348760000001</v>
      </c>
      <c r="H1728">
        <v>0</v>
      </c>
      <c r="I1728">
        <v>1</v>
      </c>
      <c r="J1728" s="2" t="str">
        <f t="shared" si="26"/>
        <v>EG_SHER2023</v>
      </c>
    </row>
    <row r="1729" spans="1:10" x14ac:dyDescent="0.25">
      <c r="A1729" t="s">
        <v>18</v>
      </c>
      <c r="B1729" t="s">
        <v>6</v>
      </c>
      <c r="C1729" t="s">
        <v>10</v>
      </c>
      <c r="D1729">
        <v>2023</v>
      </c>
      <c r="E1729">
        <v>2041</v>
      </c>
      <c r="F1729">
        <v>1</v>
      </c>
      <c r="G1729">
        <v>11825.348760000001</v>
      </c>
      <c r="H1729">
        <v>0</v>
      </c>
      <c r="I1729">
        <v>1</v>
      </c>
      <c r="J1729" s="2" t="str">
        <f t="shared" si="26"/>
        <v>EG_SHER2023</v>
      </c>
    </row>
    <row r="1730" spans="1:10" x14ac:dyDescent="0.25">
      <c r="A1730" t="s">
        <v>18</v>
      </c>
      <c r="B1730" t="s">
        <v>6</v>
      </c>
      <c r="C1730" t="s">
        <v>11</v>
      </c>
      <c r="D1730">
        <v>2023</v>
      </c>
      <c r="E1730">
        <v>2024</v>
      </c>
      <c r="F1730">
        <v>1</v>
      </c>
      <c r="G1730">
        <v>11825.348760000001</v>
      </c>
      <c r="H1730">
        <v>0</v>
      </c>
      <c r="I1730">
        <v>1</v>
      </c>
      <c r="J1730" s="2" t="str">
        <f t="shared" si="26"/>
        <v>EG_SHWR2023</v>
      </c>
    </row>
    <row r="1731" spans="1:10" x14ac:dyDescent="0.25">
      <c r="A1731" t="s">
        <v>18</v>
      </c>
      <c r="B1731" t="s">
        <v>6</v>
      </c>
      <c r="C1731" t="s">
        <v>11</v>
      </c>
      <c r="D1731">
        <v>2023</v>
      </c>
      <c r="E1731">
        <v>2025</v>
      </c>
      <c r="F1731">
        <v>1</v>
      </c>
      <c r="G1731">
        <v>11825.348760000001</v>
      </c>
      <c r="H1731">
        <v>0</v>
      </c>
      <c r="I1731">
        <v>1</v>
      </c>
      <c r="J1731" s="2" t="str">
        <f t="shared" ref="J1731:J1794" si="27">_xlfn.CONCAT(A1731,C1731,D1731)</f>
        <v>EG_SHWR2023</v>
      </c>
    </row>
    <row r="1732" spans="1:10" x14ac:dyDescent="0.25">
      <c r="A1732" t="s">
        <v>18</v>
      </c>
      <c r="B1732" t="s">
        <v>6</v>
      </c>
      <c r="C1732" t="s">
        <v>11</v>
      </c>
      <c r="D1732">
        <v>2023</v>
      </c>
      <c r="E1732">
        <v>2026</v>
      </c>
      <c r="F1732">
        <v>1</v>
      </c>
      <c r="G1732">
        <v>11825.348760000001</v>
      </c>
      <c r="H1732">
        <v>0</v>
      </c>
      <c r="I1732">
        <v>1</v>
      </c>
      <c r="J1732" s="2" t="str">
        <f t="shared" si="27"/>
        <v>EG_SHWR2023</v>
      </c>
    </row>
    <row r="1733" spans="1:10" x14ac:dyDescent="0.25">
      <c r="A1733" t="s">
        <v>18</v>
      </c>
      <c r="B1733" t="s">
        <v>6</v>
      </c>
      <c r="C1733" t="s">
        <v>11</v>
      </c>
      <c r="D1733">
        <v>2023</v>
      </c>
      <c r="E1733">
        <v>2027</v>
      </c>
      <c r="F1733">
        <v>1</v>
      </c>
      <c r="G1733">
        <v>11825.348760000001</v>
      </c>
      <c r="H1733">
        <v>0</v>
      </c>
      <c r="I1733">
        <v>1</v>
      </c>
      <c r="J1733" s="2" t="str">
        <f t="shared" si="27"/>
        <v>EG_SHWR2023</v>
      </c>
    </row>
    <row r="1734" spans="1:10" x14ac:dyDescent="0.25">
      <c r="A1734" t="s">
        <v>18</v>
      </c>
      <c r="B1734" t="s">
        <v>6</v>
      </c>
      <c r="C1734" t="s">
        <v>11</v>
      </c>
      <c r="D1734">
        <v>2023</v>
      </c>
      <c r="E1734">
        <v>2028</v>
      </c>
      <c r="F1734">
        <v>1</v>
      </c>
      <c r="G1734">
        <v>11825.348760000001</v>
      </c>
      <c r="H1734">
        <v>0</v>
      </c>
      <c r="I1734">
        <v>1</v>
      </c>
      <c r="J1734" s="2" t="str">
        <f t="shared" si="27"/>
        <v>EG_SHWR2023</v>
      </c>
    </row>
    <row r="1735" spans="1:10" x14ac:dyDescent="0.25">
      <c r="A1735" t="s">
        <v>18</v>
      </c>
      <c r="B1735" t="s">
        <v>6</v>
      </c>
      <c r="C1735" t="s">
        <v>11</v>
      </c>
      <c r="D1735">
        <v>2023</v>
      </c>
      <c r="E1735">
        <v>2029</v>
      </c>
      <c r="F1735">
        <v>1</v>
      </c>
      <c r="G1735">
        <v>11825.348760000001</v>
      </c>
      <c r="H1735">
        <v>0</v>
      </c>
      <c r="I1735">
        <v>1</v>
      </c>
      <c r="J1735" s="2" t="str">
        <f t="shared" si="27"/>
        <v>EG_SHWR2023</v>
      </c>
    </row>
    <row r="1736" spans="1:10" x14ac:dyDescent="0.25">
      <c r="A1736" t="s">
        <v>18</v>
      </c>
      <c r="B1736" t="s">
        <v>6</v>
      </c>
      <c r="C1736" t="s">
        <v>11</v>
      </c>
      <c r="D1736">
        <v>2023</v>
      </c>
      <c r="E1736">
        <v>2030</v>
      </c>
      <c r="F1736">
        <v>1</v>
      </c>
      <c r="G1736">
        <v>11825.348760000001</v>
      </c>
      <c r="H1736">
        <v>0</v>
      </c>
      <c r="I1736">
        <v>1</v>
      </c>
      <c r="J1736" s="2" t="str">
        <f t="shared" si="27"/>
        <v>EG_SHWR2023</v>
      </c>
    </row>
    <row r="1737" spans="1:10" x14ac:dyDescent="0.25">
      <c r="A1737" t="s">
        <v>18</v>
      </c>
      <c r="B1737" t="s">
        <v>6</v>
      </c>
      <c r="C1737" t="s">
        <v>11</v>
      </c>
      <c r="D1737">
        <v>2023</v>
      </c>
      <c r="E1737">
        <v>2031</v>
      </c>
      <c r="F1737">
        <v>1</v>
      </c>
      <c r="G1737">
        <v>11825.348760000001</v>
      </c>
      <c r="H1737">
        <v>0</v>
      </c>
      <c r="I1737">
        <v>1</v>
      </c>
      <c r="J1737" s="2" t="str">
        <f t="shared" si="27"/>
        <v>EG_SHWR2023</v>
      </c>
    </row>
    <row r="1738" spans="1:10" x14ac:dyDescent="0.25">
      <c r="A1738" t="s">
        <v>18</v>
      </c>
      <c r="B1738" t="s">
        <v>6</v>
      </c>
      <c r="C1738" t="s">
        <v>11</v>
      </c>
      <c r="D1738">
        <v>2023</v>
      </c>
      <c r="E1738">
        <v>2032</v>
      </c>
      <c r="F1738">
        <v>1</v>
      </c>
      <c r="G1738">
        <v>11825.348760000001</v>
      </c>
      <c r="H1738">
        <v>0</v>
      </c>
      <c r="I1738">
        <v>1</v>
      </c>
      <c r="J1738" s="2" t="str">
        <f t="shared" si="27"/>
        <v>EG_SHWR2023</v>
      </c>
    </row>
    <row r="1739" spans="1:10" x14ac:dyDescent="0.25">
      <c r="A1739" t="s">
        <v>18</v>
      </c>
      <c r="B1739" t="s">
        <v>6</v>
      </c>
      <c r="C1739" t="s">
        <v>11</v>
      </c>
      <c r="D1739">
        <v>2023</v>
      </c>
      <c r="E1739">
        <v>2033</v>
      </c>
      <c r="F1739">
        <v>1</v>
      </c>
      <c r="G1739">
        <v>11825.348760000001</v>
      </c>
      <c r="H1739">
        <v>0</v>
      </c>
      <c r="I1739">
        <v>1</v>
      </c>
      <c r="J1739" s="2" t="str">
        <f t="shared" si="27"/>
        <v>EG_SHWR2023</v>
      </c>
    </row>
    <row r="1740" spans="1:10" x14ac:dyDescent="0.25">
      <c r="A1740" t="s">
        <v>18</v>
      </c>
      <c r="B1740" t="s">
        <v>6</v>
      </c>
      <c r="C1740" t="s">
        <v>11</v>
      </c>
      <c r="D1740">
        <v>2023</v>
      </c>
      <c r="E1740">
        <v>2034</v>
      </c>
      <c r="F1740">
        <v>1</v>
      </c>
      <c r="G1740">
        <v>11825.348760000001</v>
      </c>
      <c r="H1740">
        <v>0</v>
      </c>
      <c r="I1740">
        <v>1</v>
      </c>
      <c r="J1740" s="2" t="str">
        <f t="shared" si="27"/>
        <v>EG_SHWR2023</v>
      </c>
    </row>
    <row r="1741" spans="1:10" x14ac:dyDescent="0.25">
      <c r="A1741" t="s">
        <v>18</v>
      </c>
      <c r="B1741" t="s">
        <v>6</v>
      </c>
      <c r="C1741" t="s">
        <v>11</v>
      </c>
      <c r="D1741">
        <v>2023</v>
      </c>
      <c r="E1741">
        <v>2035</v>
      </c>
      <c r="F1741">
        <v>1</v>
      </c>
      <c r="G1741">
        <v>11825.348760000001</v>
      </c>
      <c r="H1741">
        <v>0</v>
      </c>
      <c r="I1741">
        <v>1</v>
      </c>
      <c r="J1741" s="2" t="str">
        <f t="shared" si="27"/>
        <v>EG_SHWR2023</v>
      </c>
    </row>
    <row r="1742" spans="1:10" x14ac:dyDescent="0.25">
      <c r="A1742" t="s">
        <v>18</v>
      </c>
      <c r="B1742" t="s">
        <v>6</v>
      </c>
      <c r="C1742" t="s">
        <v>11</v>
      </c>
      <c r="D1742">
        <v>2023</v>
      </c>
      <c r="E1742">
        <v>2036</v>
      </c>
      <c r="F1742">
        <v>1</v>
      </c>
      <c r="G1742">
        <v>11825.348760000001</v>
      </c>
      <c r="H1742">
        <v>0</v>
      </c>
      <c r="I1742">
        <v>1</v>
      </c>
      <c r="J1742" s="2" t="str">
        <f t="shared" si="27"/>
        <v>EG_SHWR2023</v>
      </c>
    </row>
    <row r="1743" spans="1:10" x14ac:dyDescent="0.25">
      <c r="A1743" t="s">
        <v>18</v>
      </c>
      <c r="B1743" t="s">
        <v>6</v>
      </c>
      <c r="C1743" t="s">
        <v>11</v>
      </c>
      <c r="D1743">
        <v>2023</v>
      </c>
      <c r="E1743">
        <v>2037</v>
      </c>
      <c r="F1743">
        <v>1</v>
      </c>
      <c r="G1743">
        <v>11825.348760000001</v>
      </c>
      <c r="H1743">
        <v>0</v>
      </c>
      <c r="I1743">
        <v>1</v>
      </c>
      <c r="J1743" s="2" t="str">
        <f t="shared" si="27"/>
        <v>EG_SHWR2023</v>
      </c>
    </row>
    <row r="1744" spans="1:10" x14ac:dyDescent="0.25">
      <c r="A1744" t="s">
        <v>18</v>
      </c>
      <c r="B1744" t="s">
        <v>6</v>
      </c>
      <c r="C1744" t="s">
        <v>11</v>
      </c>
      <c r="D1744">
        <v>2023</v>
      </c>
      <c r="E1744">
        <v>2038</v>
      </c>
      <c r="F1744">
        <v>1</v>
      </c>
      <c r="G1744">
        <v>11825.348760000001</v>
      </c>
      <c r="H1744">
        <v>0</v>
      </c>
      <c r="I1744">
        <v>1</v>
      </c>
      <c r="J1744" s="2" t="str">
        <f t="shared" si="27"/>
        <v>EG_SHWR2023</v>
      </c>
    </row>
    <row r="1745" spans="1:10" x14ac:dyDescent="0.25">
      <c r="A1745" t="s">
        <v>18</v>
      </c>
      <c r="B1745" t="s">
        <v>6</v>
      </c>
      <c r="C1745" t="s">
        <v>11</v>
      </c>
      <c r="D1745">
        <v>2023</v>
      </c>
      <c r="E1745">
        <v>2039</v>
      </c>
      <c r="F1745">
        <v>1</v>
      </c>
      <c r="G1745">
        <v>11825.348760000001</v>
      </c>
      <c r="H1745">
        <v>0</v>
      </c>
      <c r="I1745">
        <v>1</v>
      </c>
      <c r="J1745" s="2" t="str">
        <f t="shared" si="27"/>
        <v>EG_SHWR2023</v>
      </c>
    </row>
    <row r="1746" spans="1:10" x14ac:dyDescent="0.25">
      <c r="A1746" t="s">
        <v>18</v>
      </c>
      <c r="B1746" t="s">
        <v>6</v>
      </c>
      <c r="C1746" t="s">
        <v>11</v>
      </c>
      <c r="D1746">
        <v>2023</v>
      </c>
      <c r="E1746">
        <v>2040</v>
      </c>
      <c r="F1746">
        <v>1</v>
      </c>
      <c r="G1746">
        <v>11825.348760000001</v>
      </c>
      <c r="H1746">
        <v>0</v>
      </c>
      <c r="I1746">
        <v>1</v>
      </c>
      <c r="J1746" s="2" t="str">
        <f t="shared" si="27"/>
        <v>EG_SHWR2023</v>
      </c>
    </row>
    <row r="1747" spans="1:10" x14ac:dyDescent="0.25">
      <c r="A1747" t="s">
        <v>18</v>
      </c>
      <c r="B1747" t="s">
        <v>6</v>
      </c>
      <c r="C1747" t="s">
        <v>11</v>
      </c>
      <c r="D1747">
        <v>2023</v>
      </c>
      <c r="E1747">
        <v>2041</v>
      </c>
      <c r="F1747">
        <v>1</v>
      </c>
      <c r="G1747">
        <v>11825.348760000001</v>
      </c>
      <c r="H1747">
        <v>0</v>
      </c>
      <c r="I1747">
        <v>1</v>
      </c>
      <c r="J1747" s="2" t="str">
        <f t="shared" si="27"/>
        <v>EG_SHWR2023</v>
      </c>
    </row>
    <row r="1748" spans="1:10" x14ac:dyDescent="0.25">
      <c r="A1748" t="s">
        <v>18</v>
      </c>
      <c r="B1748" t="s">
        <v>6</v>
      </c>
      <c r="C1748" t="s">
        <v>12</v>
      </c>
      <c r="D1748">
        <v>2023</v>
      </c>
      <c r="E1748">
        <v>2024</v>
      </c>
      <c r="F1748">
        <v>1</v>
      </c>
      <c r="G1748">
        <v>11825.348760000001</v>
      </c>
      <c r="H1748">
        <v>0</v>
      </c>
      <c r="I1748">
        <v>1</v>
      </c>
      <c r="J1748" s="2" t="str">
        <f t="shared" si="27"/>
        <v>EG_SHNR2023</v>
      </c>
    </row>
    <row r="1749" spans="1:10" x14ac:dyDescent="0.25">
      <c r="A1749" t="s">
        <v>18</v>
      </c>
      <c r="B1749" t="s">
        <v>6</v>
      </c>
      <c r="C1749" t="s">
        <v>12</v>
      </c>
      <c r="D1749">
        <v>2023</v>
      </c>
      <c r="E1749">
        <v>2025</v>
      </c>
      <c r="F1749">
        <v>1</v>
      </c>
      <c r="G1749">
        <v>11825.348760000001</v>
      </c>
      <c r="H1749">
        <v>0</v>
      </c>
      <c r="I1749">
        <v>1</v>
      </c>
      <c r="J1749" s="2" t="str">
        <f t="shared" si="27"/>
        <v>EG_SHNR2023</v>
      </c>
    </row>
    <row r="1750" spans="1:10" x14ac:dyDescent="0.25">
      <c r="A1750" t="s">
        <v>18</v>
      </c>
      <c r="B1750" t="s">
        <v>6</v>
      </c>
      <c r="C1750" t="s">
        <v>12</v>
      </c>
      <c r="D1750">
        <v>2023</v>
      </c>
      <c r="E1750">
        <v>2026</v>
      </c>
      <c r="F1750">
        <v>1</v>
      </c>
      <c r="G1750">
        <v>11825.348760000001</v>
      </c>
      <c r="H1750">
        <v>0</v>
      </c>
      <c r="I1750">
        <v>1</v>
      </c>
      <c r="J1750" s="2" t="str">
        <f t="shared" si="27"/>
        <v>EG_SHNR2023</v>
      </c>
    </row>
    <row r="1751" spans="1:10" x14ac:dyDescent="0.25">
      <c r="A1751" t="s">
        <v>18</v>
      </c>
      <c r="B1751" t="s">
        <v>6</v>
      </c>
      <c r="C1751" t="s">
        <v>12</v>
      </c>
      <c r="D1751">
        <v>2023</v>
      </c>
      <c r="E1751">
        <v>2027</v>
      </c>
      <c r="F1751">
        <v>1</v>
      </c>
      <c r="G1751">
        <v>11825.348760000001</v>
      </c>
      <c r="H1751">
        <v>0</v>
      </c>
      <c r="I1751">
        <v>1</v>
      </c>
      <c r="J1751" s="2" t="str">
        <f t="shared" si="27"/>
        <v>EG_SHNR2023</v>
      </c>
    </row>
    <row r="1752" spans="1:10" x14ac:dyDescent="0.25">
      <c r="A1752" t="s">
        <v>18</v>
      </c>
      <c r="B1752" t="s">
        <v>6</v>
      </c>
      <c r="C1752" t="s">
        <v>12</v>
      </c>
      <c r="D1752">
        <v>2023</v>
      </c>
      <c r="E1752">
        <v>2028</v>
      </c>
      <c r="F1752">
        <v>1</v>
      </c>
      <c r="G1752">
        <v>11825.348760000001</v>
      </c>
      <c r="H1752">
        <v>0</v>
      </c>
      <c r="I1752">
        <v>1</v>
      </c>
      <c r="J1752" s="2" t="str">
        <f t="shared" si="27"/>
        <v>EG_SHNR2023</v>
      </c>
    </row>
    <row r="1753" spans="1:10" x14ac:dyDescent="0.25">
      <c r="A1753" t="s">
        <v>18</v>
      </c>
      <c r="B1753" t="s">
        <v>6</v>
      </c>
      <c r="C1753" t="s">
        <v>12</v>
      </c>
      <c r="D1753">
        <v>2023</v>
      </c>
      <c r="E1753">
        <v>2029</v>
      </c>
      <c r="F1753">
        <v>1</v>
      </c>
      <c r="G1753">
        <v>11825.348760000001</v>
      </c>
      <c r="H1753">
        <v>0</v>
      </c>
      <c r="I1753">
        <v>1</v>
      </c>
      <c r="J1753" s="2" t="str">
        <f t="shared" si="27"/>
        <v>EG_SHNR2023</v>
      </c>
    </row>
    <row r="1754" spans="1:10" x14ac:dyDescent="0.25">
      <c r="A1754" t="s">
        <v>18</v>
      </c>
      <c r="B1754" t="s">
        <v>6</v>
      </c>
      <c r="C1754" t="s">
        <v>12</v>
      </c>
      <c r="D1754">
        <v>2023</v>
      </c>
      <c r="E1754">
        <v>2030</v>
      </c>
      <c r="F1754">
        <v>1</v>
      </c>
      <c r="G1754">
        <v>11825.348760000001</v>
      </c>
      <c r="H1754">
        <v>0</v>
      </c>
      <c r="I1754">
        <v>1</v>
      </c>
      <c r="J1754" s="2" t="str">
        <f t="shared" si="27"/>
        <v>EG_SHNR2023</v>
      </c>
    </row>
    <row r="1755" spans="1:10" x14ac:dyDescent="0.25">
      <c r="A1755" t="s">
        <v>18</v>
      </c>
      <c r="B1755" t="s">
        <v>6</v>
      </c>
      <c r="C1755" t="s">
        <v>12</v>
      </c>
      <c r="D1755">
        <v>2023</v>
      </c>
      <c r="E1755">
        <v>2031</v>
      </c>
      <c r="F1755">
        <v>1</v>
      </c>
      <c r="G1755">
        <v>11825.348760000001</v>
      </c>
      <c r="H1755">
        <v>0</v>
      </c>
      <c r="I1755">
        <v>1</v>
      </c>
      <c r="J1755" s="2" t="str">
        <f t="shared" si="27"/>
        <v>EG_SHNR2023</v>
      </c>
    </row>
    <row r="1756" spans="1:10" x14ac:dyDescent="0.25">
      <c r="A1756" t="s">
        <v>18</v>
      </c>
      <c r="B1756" t="s">
        <v>6</v>
      </c>
      <c r="C1756" t="s">
        <v>12</v>
      </c>
      <c r="D1756">
        <v>2023</v>
      </c>
      <c r="E1756">
        <v>2032</v>
      </c>
      <c r="F1756">
        <v>1</v>
      </c>
      <c r="G1756">
        <v>11825.348760000001</v>
      </c>
      <c r="H1756">
        <v>0</v>
      </c>
      <c r="I1756">
        <v>1</v>
      </c>
      <c r="J1756" s="2" t="str">
        <f t="shared" si="27"/>
        <v>EG_SHNR2023</v>
      </c>
    </row>
    <row r="1757" spans="1:10" x14ac:dyDescent="0.25">
      <c r="A1757" t="s">
        <v>18</v>
      </c>
      <c r="B1757" t="s">
        <v>6</v>
      </c>
      <c r="C1757" t="s">
        <v>12</v>
      </c>
      <c r="D1757">
        <v>2023</v>
      </c>
      <c r="E1757">
        <v>2033</v>
      </c>
      <c r="F1757">
        <v>1</v>
      </c>
      <c r="G1757">
        <v>11825.348760000001</v>
      </c>
      <c r="H1757">
        <v>0</v>
      </c>
      <c r="I1757">
        <v>1</v>
      </c>
      <c r="J1757" s="2" t="str">
        <f t="shared" si="27"/>
        <v>EG_SHNR2023</v>
      </c>
    </row>
    <row r="1758" spans="1:10" x14ac:dyDescent="0.25">
      <c r="A1758" t="s">
        <v>18</v>
      </c>
      <c r="B1758" t="s">
        <v>6</v>
      </c>
      <c r="C1758" t="s">
        <v>12</v>
      </c>
      <c r="D1758">
        <v>2023</v>
      </c>
      <c r="E1758">
        <v>2034</v>
      </c>
      <c r="F1758">
        <v>1</v>
      </c>
      <c r="G1758">
        <v>11825.348760000001</v>
      </c>
      <c r="H1758">
        <v>0</v>
      </c>
      <c r="I1758">
        <v>1</v>
      </c>
      <c r="J1758" s="2" t="str">
        <f t="shared" si="27"/>
        <v>EG_SHNR2023</v>
      </c>
    </row>
    <row r="1759" spans="1:10" x14ac:dyDescent="0.25">
      <c r="A1759" t="s">
        <v>18</v>
      </c>
      <c r="B1759" t="s">
        <v>6</v>
      </c>
      <c r="C1759" t="s">
        <v>12</v>
      </c>
      <c r="D1759">
        <v>2023</v>
      </c>
      <c r="E1759">
        <v>2035</v>
      </c>
      <c r="F1759">
        <v>1</v>
      </c>
      <c r="G1759">
        <v>11825.348760000001</v>
      </c>
      <c r="H1759">
        <v>0</v>
      </c>
      <c r="I1759">
        <v>1</v>
      </c>
      <c r="J1759" s="2" t="str">
        <f t="shared" si="27"/>
        <v>EG_SHNR2023</v>
      </c>
    </row>
    <row r="1760" spans="1:10" x14ac:dyDescent="0.25">
      <c r="A1760" t="s">
        <v>18</v>
      </c>
      <c r="B1760" t="s">
        <v>6</v>
      </c>
      <c r="C1760" t="s">
        <v>12</v>
      </c>
      <c r="D1760">
        <v>2023</v>
      </c>
      <c r="E1760">
        <v>2036</v>
      </c>
      <c r="F1760">
        <v>1</v>
      </c>
      <c r="G1760">
        <v>11825.348760000001</v>
      </c>
      <c r="H1760">
        <v>0</v>
      </c>
      <c r="I1760">
        <v>1</v>
      </c>
      <c r="J1760" s="2" t="str">
        <f t="shared" si="27"/>
        <v>EG_SHNR2023</v>
      </c>
    </row>
    <row r="1761" spans="1:10" x14ac:dyDescent="0.25">
      <c r="A1761" t="s">
        <v>18</v>
      </c>
      <c r="B1761" t="s">
        <v>6</v>
      </c>
      <c r="C1761" t="s">
        <v>12</v>
      </c>
      <c r="D1761">
        <v>2023</v>
      </c>
      <c r="E1761">
        <v>2037</v>
      </c>
      <c r="F1761">
        <v>1</v>
      </c>
      <c r="G1761">
        <v>11825.348760000001</v>
      </c>
      <c r="H1761">
        <v>0</v>
      </c>
      <c r="I1761">
        <v>1</v>
      </c>
      <c r="J1761" s="2" t="str">
        <f t="shared" si="27"/>
        <v>EG_SHNR2023</v>
      </c>
    </row>
    <row r="1762" spans="1:10" x14ac:dyDescent="0.25">
      <c r="A1762" t="s">
        <v>18</v>
      </c>
      <c r="B1762" t="s">
        <v>6</v>
      </c>
      <c r="C1762" t="s">
        <v>12</v>
      </c>
      <c r="D1762">
        <v>2023</v>
      </c>
      <c r="E1762">
        <v>2038</v>
      </c>
      <c r="F1762">
        <v>1</v>
      </c>
      <c r="G1762">
        <v>11825.348760000001</v>
      </c>
      <c r="H1762">
        <v>0</v>
      </c>
      <c r="I1762">
        <v>1</v>
      </c>
      <c r="J1762" s="2" t="str">
        <f t="shared" si="27"/>
        <v>EG_SHNR2023</v>
      </c>
    </row>
    <row r="1763" spans="1:10" x14ac:dyDescent="0.25">
      <c r="A1763" t="s">
        <v>18</v>
      </c>
      <c r="B1763" t="s">
        <v>6</v>
      </c>
      <c r="C1763" t="s">
        <v>12</v>
      </c>
      <c r="D1763">
        <v>2023</v>
      </c>
      <c r="E1763">
        <v>2039</v>
      </c>
      <c r="F1763">
        <v>1</v>
      </c>
      <c r="G1763">
        <v>11825.348760000001</v>
      </c>
      <c r="H1763">
        <v>0</v>
      </c>
      <c r="I1763">
        <v>1</v>
      </c>
      <c r="J1763" s="2" t="str">
        <f t="shared" si="27"/>
        <v>EG_SHNR2023</v>
      </c>
    </row>
    <row r="1764" spans="1:10" x14ac:dyDescent="0.25">
      <c r="A1764" t="s">
        <v>18</v>
      </c>
      <c r="B1764" t="s">
        <v>6</v>
      </c>
      <c r="C1764" t="s">
        <v>12</v>
      </c>
      <c r="D1764">
        <v>2023</v>
      </c>
      <c r="E1764">
        <v>2040</v>
      </c>
      <c r="F1764">
        <v>1</v>
      </c>
      <c r="G1764">
        <v>11825.348760000001</v>
      </c>
      <c r="H1764">
        <v>0</v>
      </c>
      <c r="I1764">
        <v>1</v>
      </c>
      <c r="J1764" s="2" t="str">
        <f t="shared" si="27"/>
        <v>EG_SHNR2023</v>
      </c>
    </row>
    <row r="1765" spans="1:10" x14ac:dyDescent="0.25">
      <c r="A1765" t="s">
        <v>18</v>
      </c>
      <c r="B1765" t="s">
        <v>6</v>
      </c>
      <c r="C1765" t="s">
        <v>12</v>
      </c>
      <c r="D1765">
        <v>2023</v>
      </c>
      <c r="E1765">
        <v>2041</v>
      </c>
      <c r="F1765">
        <v>1</v>
      </c>
      <c r="G1765">
        <v>11825.348760000001</v>
      </c>
      <c r="H1765">
        <v>0</v>
      </c>
      <c r="I1765">
        <v>1</v>
      </c>
      <c r="J1765" s="2" t="str">
        <f t="shared" si="27"/>
        <v>EG_SHNR2023</v>
      </c>
    </row>
    <row r="1766" spans="1:10" x14ac:dyDescent="0.25">
      <c r="A1766" t="s">
        <v>19</v>
      </c>
      <c r="B1766" t="s">
        <v>6</v>
      </c>
      <c r="C1766" t="s">
        <v>8</v>
      </c>
      <c r="D1766">
        <v>2023</v>
      </c>
      <c r="E1766">
        <v>2024</v>
      </c>
      <c r="F1766">
        <v>1</v>
      </c>
      <c r="G1766">
        <v>5630.9841939999997</v>
      </c>
      <c r="H1766">
        <v>0</v>
      </c>
      <c r="I1766">
        <v>1</v>
      </c>
      <c r="J1766" s="2" t="str">
        <f t="shared" si="27"/>
        <v>EG_SOLARGMSR2023</v>
      </c>
    </row>
    <row r="1767" spans="1:10" x14ac:dyDescent="0.25">
      <c r="A1767" t="s">
        <v>19</v>
      </c>
      <c r="B1767" t="s">
        <v>6</v>
      </c>
      <c r="C1767" t="s">
        <v>8</v>
      </c>
      <c r="D1767">
        <v>2023</v>
      </c>
      <c r="E1767">
        <v>2025</v>
      </c>
      <c r="F1767">
        <v>1</v>
      </c>
      <c r="G1767">
        <v>5630.9841939999997</v>
      </c>
      <c r="H1767">
        <v>0</v>
      </c>
      <c r="I1767">
        <v>1</v>
      </c>
      <c r="J1767" s="2" t="str">
        <f t="shared" si="27"/>
        <v>EG_SOLARGMSR2023</v>
      </c>
    </row>
    <row r="1768" spans="1:10" x14ac:dyDescent="0.25">
      <c r="A1768" t="s">
        <v>19</v>
      </c>
      <c r="B1768" t="s">
        <v>6</v>
      </c>
      <c r="C1768" t="s">
        <v>8</v>
      </c>
      <c r="D1768">
        <v>2023</v>
      </c>
      <c r="E1768">
        <v>2026</v>
      </c>
      <c r="F1768">
        <v>1</v>
      </c>
      <c r="G1768">
        <v>5630.9841939999997</v>
      </c>
      <c r="H1768">
        <v>0</v>
      </c>
      <c r="I1768">
        <v>1</v>
      </c>
      <c r="J1768" s="2" t="str">
        <f t="shared" si="27"/>
        <v>EG_SOLARGMSR2023</v>
      </c>
    </row>
    <row r="1769" spans="1:10" x14ac:dyDescent="0.25">
      <c r="A1769" t="s">
        <v>19</v>
      </c>
      <c r="B1769" t="s">
        <v>6</v>
      </c>
      <c r="C1769" t="s">
        <v>8</v>
      </c>
      <c r="D1769">
        <v>2023</v>
      </c>
      <c r="E1769">
        <v>2027</v>
      </c>
      <c r="F1769">
        <v>1</v>
      </c>
      <c r="G1769">
        <v>5630.9841939999997</v>
      </c>
      <c r="H1769">
        <v>0</v>
      </c>
      <c r="I1769">
        <v>1</v>
      </c>
      <c r="J1769" s="2" t="str">
        <f t="shared" si="27"/>
        <v>EG_SOLARGMSR2023</v>
      </c>
    </row>
    <row r="1770" spans="1:10" x14ac:dyDescent="0.25">
      <c r="A1770" t="s">
        <v>19</v>
      </c>
      <c r="B1770" t="s">
        <v>6</v>
      </c>
      <c r="C1770" t="s">
        <v>8</v>
      </c>
      <c r="D1770">
        <v>2023</v>
      </c>
      <c r="E1770">
        <v>2028</v>
      </c>
      <c r="F1770">
        <v>1</v>
      </c>
      <c r="G1770">
        <v>5630.9841939999997</v>
      </c>
      <c r="H1770">
        <v>0</v>
      </c>
      <c r="I1770">
        <v>1</v>
      </c>
      <c r="J1770" s="2" t="str">
        <f t="shared" si="27"/>
        <v>EG_SOLARGMSR2023</v>
      </c>
    </row>
    <row r="1771" spans="1:10" x14ac:dyDescent="0.25">
      <c r="A1771" t="s">
        <v>19</v>
      </c>
      <c r="B1771" t="s">
        <v>6</v>
      </c>
      <c r="C1771" t="s">
        <v>8</v>
      </c>
      <c r="D1771">
        <v>2023</v>
      </c>
      <c r="E1771">
        <v>2029</v>
      </c>
      <c r="F1771">
        <v>1</v>
      </c>
      <c r="G1771">
        <v>5630.9841939999997</v>
      </c>
      <c r="H1771">
        <v>0</v>
      </c>
      <c r="I1771">
        <v>1</v>
      </c>
      <c r="J1771" s="2" t="str">
        <f t="shared" si="27"/>
        <v>EG_SOLARGMSR2023</v>
      </c>
    </row>
    <row r="1772" spans="1:10" x14ac:dyDescent="0.25">
      <c r="A1772" t="s">
        <v>19</v>
      </c>
      <c r="B1772" t="s">
        <v>6</v>
      </c>
      <c r="C1772" t="s">
        <v>8</v>
      </c>
      <c r="D1772">
        <v>2023</v>
      </c>
      <c r="E1772">
        <v>2030</v>
      </c>
      <c r="F1772">
        <v>1</v>
      </c>
      <c r="G1772">
        <v>5630.9841939999997</v>
      </c>
      <c r="H1772">
        <v>0</v>
      </c>
      <c r="I1772">
        <v>1</v>
      </c>
      <c r="J1772" s="2" t="str">
        <f t="shared" si="27"/>
        <v>EG_SOLARGMSR2023</v>
      </c>
    </row>
    <row r="1773" spans="1:10" x14ac:dyDescent="0.25">
      <c r="A1773" t="s">
        <v>19</v>
      </c>
      <c r="B1773" t="s">
        <v>6</v>
      </c>
      <c r="C1773" t="s">
        <v>8</v>
      </c>
      <c r="D1773">
        <v>2023</v>
      </c>
      <c r="E1773">
        <v>2031</v>
      </c>
      <c r="F1773">
        <v>1</v>
      </c>
      <c r="G1773">
        <v>5630.9841939999997</v>
      </c>
      <c r="H1773">
        <v>0</v>
      </c>
      <c r="I1773">
        <v>1</v>
      </c>
      <c r="J1773" s="2" t="str">
        <f t="shared" si="27"/>
        <v>EG_SOLARGMSR2023</v>
      </c>
    </row>
    <row r="1774" spans="1:10" x14ac:dyDescent="0.25">
      <c r="A1774" t="s">
        <v>19</v>
      </c>
      <c r="B1774" t="s">
        <v>6</v>
      </c>
      <c r="C1774" t="s">
        <v>8</v>
      </c>
      <c r="D1774">
        <v>2023</v>
      </c>
      <c r="E1774">
        <v>2032</v>
      </c>
      <c r="F1774">
        <v>1</v>
      </c>
      <c r="G1774">
        <v>5630.9841939999997</v>
      </c>
      <c r="H1774">
        <v>0</v>
      </c>
      <c r="I1774">
        <v>1</v>
      </c>
      <c r="J1774" s="2" t="str">
        <f t="shared" si="27"/>
        <v>EG_SOLARGMSR2023</v>
      </c>
    </row>
    <row r="1775" spans="1:10" x14ac:dyDescent="0.25">
      <c r="A1775" t="s">
        <v>19</v>
      </c>
      <c r="B1775" t="s">
        <v>6</v>
      </c>
      <c r="C1775" t="s">
        <v>8</v>
      </c>
      <c r="D1775">
        <v>2023</v>
      </c>
      <c r="E1775">
        <v>2033</v>
      </c>
      <c r="F1775">
        <v>1</v>
      </c>
      <c r="G1775">
        <v>5630.9841939999997</v>
      </c>
      <c r="H1775">
        <v>0</v>
      </c>
      <c r="I1775">
        <v>1</v>
      </c>
      <c r="J1775" s="2" t="str">
        <f t="shared" si="27"/>
        <v>EG_SOLARGMSR2023</v>
      </c>
    </row>
    <row r="1776" spans="1:10" x14ac:dyDescent="0.25">
      <c r="A1776" t="s">
        <v>19</v>
      </c>
      <c r="B1776" t="s">
        <v>6</v>
      </c>
      <c r="C1776" t="s">
        <v>8</v>
      </c>
      <c r="D1776">
        <v>2023</v>
      </c>
      <c r="E1776">
        <v>2034</v>
      </c>
      <c r="F1776">
        <v>1</v>
      </c>
      <c r="G1776">
        <v>5630.9841939999997</v>
      </c>
      <c r="H1776">
        <v>0</v>
      </c>
      <c r="I1776">
        <v>1</v>
      </c>
      <c r="J1776" s="2" t="str">
        <f t="shared" si="27"/>
        <v>EG_SOLARGMSR2023</v>
      </c>
    </row>
    <row r="1777" spans="1:10" x14ac:dyDescent="0.25">
      <c r="A1777" t="s">
        <v>19</v>
      </c>
      <c r="B1777" t="s">
        <v>6</v>
      </c>
      <c r="C1777" t="s">
        <v>8</v>
      </c>
      <c r="D1777">
        <v>2023</v>
      </c>
      <c r="E1777">
        <v>2035</v>
      </c>
      <c r="F1777">
        <v>1</v>
      </c>
      <c r="G1777">
        <v>5630.9841939999997</v>
      </c>
      <c r="H1777">
        <v>0</v>
      </c>
      <c r="I1777">
        <v>1</v>
      </c>
      <c r="J1777" s="2" t="str">
        <f t="shared" si="27"/>
        <v>EG_SOLARGMSR2023</v>
      </c>
    </row>
    <row r="1778" spans="1:10" x14ac:dyDescent="0.25">
      <c r="A1778" t="s">
        <v>19</v>
      </c>
      <c r="B1778" t="s">
        <v>6</v>
      </c>
      <c r="C1778" t="s">
        <v>8</v>
      </c>
      <c r="D1778">
        <v>2023</v>
      </c>
      <c r="E1778">
        <v>2036</v>
      </c>
      <c r="F1778">
        <v>1</v>
      </c>
      <c r="G1778">
        <v>5630.9841939999997</v>
      </c>
      <c r="H1778">
        <v>0</v>
      </c>
      <c r="I1778">
        <v>1</v>
      </c>
      <c r="J1778" s="2" t="str">
        <f t="shared" si="27"/>
        <v>EG_SOLARGMSR2023</v>
      </c>
    </row>
    <row r="1779" spans="1:10" x14ac:dyDescent="0.25">
      <c r="A1779" t="s">
        <v>19</v>
      </c>
      <c r="B1779" t="s">
        <v>6</v>
      </c>
      <c r="C1779" t="s">
        <v>8</v>
      </c>
      <c r="D1779">
        <v>2023</v>
      </c>
      <c r="E1779">
        <v>2037</v>
      </c>
      <c r="F1779">
        <v>1</v>
      </c>
      <c r="G1779">
        <v>5630.9841939999997</v>
      </c>
      <c r="H1779">
        <v>0</v>
      </c>
      <c r="I1779">
        <v>1</v>
      </c>
      <c r="J1779" s="2" t="str">
        <f t="shared" si="27"/>
        <v>EG_SOLARGMSR2023</v>
      </c>
    </row>
    <row r="1780" spans="1:10" x14ac:dyDescent="0.25">
      <c r="A1780" t="s">
        <v>19</v>
      </c>
      <c r="B1780" t="s">
        <v>6</v>
      </c>
      <c r="C1780" t="s">
        <v>8</v>
      </c>
      <c r="D1780">
        <v>2023</v>
      </c>
      <c r="E1780">
        <v>2038</v>
      </c>
      <c r="F1780">
        <v>1</v>
      </c>
      <c r="G1780">
        <v>5630.9841939999997</v>
      </c>
      <c r="H1780">
        <v>0</v>
      </c>
      <c r="I1780">
        <v>1</v>
      </c>
      <c r="J1780" s="2" t="str">
        <f t="shared" si="27"/>
        <v>EG_SOLARGMSR2023</v>
      </c>
    </row>
    <row r="1781" spans="1:10" x14ac:dyDescent="0.25">
      <c r="A1781" t="s">
        <v>19</v>
      </c>
      <c r="B1781" t="s">
        <v>6</v>
      </c>
      <c r="C1781" t="s">
        <v>8</v>
      </c>
      <c r="D1781">
        <v>2023</v>
      </c>
      <c r="E1781">
        <v>2039</v>
      </c>
      <c r="F1781">
        <v>1</v>
      </c>
      <c r="G1781">
        <v>5630.9841939999997</v>
      </c>
      <c r="H1781">
        <v>0</v>
      </c>
      <c r="I1781">
        <v>1</v>
      </c>
      <c r="J1781" s="2" t="str">
        <f t="shared" si="27"/>
        <v>EG_SOLARGMSR2023</v>
      </c>
    </row>
    <row r="1782" spans="1:10" x14ac:dyDescent="0.25">
      <c r="A1782" t="s">
        <v>19</v>
      </c>
      <c r="B1782" t="s">
        <v>6</v>
      </c>
      <c r="C1782" t="s">
        <v>8</v>
      </c>
      <c r="D1782">
        <v>2023</v>
      </c>
      <c r="E1782">
        <v>2040</v>
      </c>
      <c r="F1782">
        <v>1</v>
      </c>
      <c r="G1782">
        <v>5630.9841939999997</v>
      </c>
      <c r="H1782">
        <v>0</v>
      </c>
      <c r="I1782">
        <v>1</v>
      </c>
      <c r="J1782" s="2" t="str">
        <f t="shared" si="27"/>
        <v>EG_SOLARGMSR2023</v>
      </c>
    </row>
    <row r="1783" spans="1:10" x14ac:dyDescent="0.25">
      <c r="A1783" t="s">
        <v>19</v>
      </c>
      <c r="B1783" t="s">
        <v>6</v>
      </c>
      <c r="C1783" t="s">
        <v>8</v>
      </c>
      <c r="D1783">
        <v>2023</v>
      </c>
      <c r="E1783">
        <v>2041</v>
      </c>
      <c r="F1783">
        <v>1</v>
      </c>
      <c r="G1783">
        <v>5630.9841939999997</v>
      </c>
      <c r="H1783">
        <v>0</v>
      </c>
      <c r="I1783">
        <v>1</v>
      </c>
      <c r="J1783" s="2" t="str">
        <f t="shared" si="27"/>
        <v>EG_SOLARGMSR2023</v>
      </c>
    </row>
    <row r="1784" spans="1:10" x14ac:dyDescent="0.25">
      <c r="A1784" t="s">
        <v>19</v>
      </c>
      <c r="B1784" t="s">
        <v>6</v>
      </c>
      <c r="C1784" t="s">
        <v>9</v>
      </c>
      <c r="D1784">
        <v>2023</v>
      </c>
      <c r="E1784">
        <v>2024</v>
      </c>
      <c r="F1784">
        <v>1</v>
      </c>
      <c r="G1784">
        <v>5630.9841939999997</v>
      </c>
      <c r="H1784">
        <v>0</v>
      </c>
      <c r="I1784">
        <v>1</v>
      </c>
      <c r="J1784" s="2" t="str">
        <f t="shared" si="27"/>
        <v>EG_SOLARGMNER2023</v>
      </c>
    </row>
    <row r="1785" spans="1:10" x14ac:dyDescent="0.25">
      <c r="A1785" t="s">
        <v>19</v>
      </c>
      <c r="B1785" t="s">
        <v>6</v>
      </c>
      <c r="C1785" t="s">
        <v>9</v>
      </c>
      <c r="D1785">
        <v>2023</v>
      </c>
      <c r="E1785">
        <v>2025</v>
      </c>
      <c r="F1785">
        <v>1</v>
      </c>
      <c r="G1785">
        <v>5630.9841939999997</v>
      </c>
      <c r="H1785">
        <v>0</v>
      </c>
      <c r="I1785">
        <v>1</v>
      </c>
      <c r="J1785" s="2" t="str">
        <f t="shared" si="27"/>
        <v>EG_SOLARGMNER2023</v>
      </c>
    </row>
    <row r="1786" spans="1:10" x14ac:dyDescent="0.25">
      <c r="A1786" t="s">
        <v>19</v>
      </c>
      <c r="B1786" t="s">
        <v>6</v>
      </c>
      <c r="C1786" t="s">
        <v>9</v>
      </c>
      <c r="D1786">
        <v>2023</v>
      </c>
      <c r="E1786">
        <v>2026</v>
      </c>
      <c r="F1786">
        <v>1</v>
      </c>
      <c r="G1786">
        <v>5630.9841939999997</v>
      </c>
      <c r="H1786">
        <v>0</v>
      </c>
      <c r="I1786">
        <v>1</v>
      </c>
      <c r="J1786" s="2" t="str">
        <f t="shared" si="27"/>
        <v>EG_SOLARGMNER2023</v>
      </c>
    </row>
    <row r="1787" spans="1:10" x14ac:dyDescent="0.25">
      <c r="A1787" t="s">
        <v>19</v>
      </c>
      <c r="B1787" t="s">
        <v>6</v>
      </c>
      <c r="C1787" t="s">
        <v>9</v>
      </c>
      <c r="D1787">
        <v>2023</v>
      </c>
      <c r="E1787">
        <v>2027</v>
      </c>
      <c r="F1787">
        <v>1</v>
      </c>
      <c r="G1787">
        <v>5630.9841939999997</v>
      </c>
      <c r="H1787">
        <v>0</v>
      </c>
      <c r="I1787">
        <v>1</v>
      </c>
      <c r="J1787" s="2" t="str">
        <f t="shared" si="27"/>
        <v>EG_SOLARGMNER2023</v>
      </c>
    </row>
    <row r="1788" spans="1:10" x14ac:dyDescent="0.25">
      <c r="A1788" t="s">
        <v>19</v>
      </c>
      <c r="B1788" t="s">
        <v>6</v>
      </c>
      <c r="C1788" t="s">
        <v>9</v>
      </c>
      <c r="D1788">
        <v>2023</v>
      </c>
      <c r="E1788">
        <v>2028</v>
      </c>
      <c r="F1788">
        <v>1</v>
      </c>
      <c r="G1788">
        <v>5630.9841939999997</v>
      </c>
      <c r="H1788">
        <v>0</v>
      </c>
      <c r="I1788">
        <v>1</v>
      </c>
      <c r="J1788" s="2" t="str">
        <f t="shared" si="27"/>
        <v>EG_SOLARGMNER2023</v>
      </c>
    </row>
    <row r="1789" spans="1:10" x14ac:dyDescent="0.25">
      <c r="A1789" t="s">
        <v>19</v>
      </c>
      <c r="B1789" t="s">
        <v>6</v>
      </c>
      <c r="C1789" t="s">
        <v>9</v>
      </c>
      <c r="D1789">
        <v>2023</v>
      </c>
      <c r="E1789">
        <v>2029</v>
      </c>
      <c r="F1789">
        <v>1</v>
      </c>
      <c r="G1789">
        <v>5630.9841939999997</v>
      </c>
      <c r="H1789">
        <v>0</v>
      </c>
      <c r="I1789">
        <v>1</v>
      </c>
      <c r="J1789" s="2" t="str">
        <f t="shared" si="27"/>
        <v>EG_SOLARGMNER2023</v>
      </c>
    </row>
    <row r="1790" spans="1:10" x14ac:dyDescent="0.25">
      <c r="A1790" t="s">
        <v>19</v>
      </c>
      <c r="B1790" t="s">
        <v>6</v>
      </c>
      <c r="C1790" t="s">
        <v>9</v>
      </c>
      <c r="D1790">
        <v>2023</v>
      </c>
      <c r="E1790">
        <v>2030</v>
      </c>
      <c r="F1790">
        <v>1</v>
      </c>
      <c r="G1790">
        <v>5630.9841939999997</v>
      </c>
      <c r="H1790">
        <v>0</v>
      </c>
      <c r="I1790">
        <v>1</v>
      </c>
      <c r="J1790" s="2" t="str">
        <f t="shared" si="27"/>
        <v>EG_SOLARGMNER2023</v>
      </c>
    </row>
    <row r="1791" spans="1:10" x14ac:dyDescent="0.25">
      <c r="A1791" t="s">
        <v>19</v>
      </c>
      <c r="B1791" t="s">
        <v>6</v>
      </c>
      <c r="C1791" t="s">
        <v>9</v>
      </c>
      <c r="D1791">
        <v>2023</v>
      </c>
      <c r="E1791">
        <v>2031</v>
      </c>
      <c r="F1791">
        <v>1</v>
      </c>
      <c r="G1791">
        <v>5630.9841939999997</v>
      </c>
      <c r="H1791">
        <v>0</v>
      </c>
      <c r="I1791">
        <v>1</v>
      </c>
      <c r="J1791" s="2" t="str">
        <f t="shared" si="27"/>
        <v>EG_SOLARGMNER2023</v>
      </c>
    </row>
    <row r="1792" spans="1:10" x14ac:dyDescent="0.25">
      <c r="A1792" t="s">
        <v>19</v>
      </c>
      <c r="B1792" t="s">
        <v>6</v>
      </c>
      <c r="C1792" t="s">
        <v>9</v>
      </c>
      <c r="D1792">
        <v>2023</v>
      </c>
      <c r="E1792">
        <v>2032</v>
      </c>
      <c r="F1792">
        <v>1</v>
      </c>
      <c r="G1792">
        <v>5630.9841939999997</v>
      </c>
      <c r="H1792">
        <v>0</v>
      </c>
      <c r="I1792">
        <v>1</v>
      </c>
      <c r="J1792" s="2" t="str">
        <f t="shared" si="27"/>
        <v>EG_SOLARGMNER2023</v>
      </c>
    </row>
    <row r="1793" spans="1:10" x14ac:dyDescent="0.25">
      <c r="A1793" t="s">
        <v>19</v>
      </c>
      <c r="B1793" t="s">
        <v>6</v>
      </c>
      <c r="C1793" t="s">
        <v>9</v>
      </c>
      <c r="D1793">
        <v>2023</v>
      </c>
      <c r="E1793">
        <v>2033</v>
      </c>
      <c r="F1793">
        <v>1</v>
      </c>
      <c r="G1793">
        <v>5630.9841939999997</v>
      </c>
      <c r="H1793">
        <v>0</v>
      </c>
      <c r="I1793">
        <v>1</v>
      </c>
      <c r="J1793" s="2" t="str">
        <f t="shared" si="27"/>
        <v>EG_SOLARGMNER2023</v>
      </c>
    </row>
    <row r="1794" spans="1:10" x14ac:dyDescent="0.25">
      <c r="A1794" t="s">
        <v>19</v>
      </c>
      <c r="B1794" t="s">
        <v>6</v>
      </c>
      <c r="C1794" t="s">
        <v>9</v>
      </c>
      <c r="D1794">
        <v>2023</v>
      </c>
      <c r="E1794">
        <v>2034</v>
      </c>
      <c r="F1794">
        <v>1</v>
      </c>
      <c r="G1794">
        <v>5630.9841939999997</v>
      </c>
      <c r="H1794">
        <v>0</v>
      </c>
      <c r="I1794">
        <v>1</v>
      </c>
      <c r="J1794" s="2" t="str">
        <f t="shared" si="27"/>
        <v>EG_SOLARGMNER2023</v>
      </c>
    </row>
    <row r="1795" spans="1:10" x14ac:dyDescent="0.25">
      <c r="A1795" t="s">
        <v>19</v>
      </c>
      <c r="B1795" t="s">
        <v>6</v>
      </c>
      <c r="C1795" t="s">
        <v>9</v>
      </c>
      <c r="D1795">
        <v>2023</v>
      </c>
      <c r="E1795">
        <v>2035</v>
      </c>
      <c r="F1795">
        <v>1</v>
      </c>
      <c r="G1795">
        <v>5630.9841939999997</v>
      </c>
      <c r="H1795">
        <v>0</v>
      </c>
      <c r="I1795">
        <v>1</v>
      </c>
      <c r="J1795" s="2" t="str">
        <f t="shared" ref="J1795:J1858" si="28">_xlfn.CONCAT(A1795,C1795,D1795)</f>
        <v>EG_SOLARGMNER2023</v>
      </c>
    </row>
    <row r="1796" spans="1:10" x14ac:dyDescent="0.25">
      <c r="A1796" t="s">
        <v>19</v>
      </c>
      <c r="B1796" t="s">
        <v>6</v>
      </c>
      <c r="C1796" t="s">
        <v>9</v>
      </c>
      <c r="D1796">
        <v>2023</v>
      </c>
      <c r="E1796">
        <v>2036</v>
      </c>
      <c r="F1796">
        <v>1</v>
      </c>
      <c r="G1796">
        <v>5630.9841939999997</v>
      </c>
      <c r="H1796">
        <v>0</v>
      </c>
      <c r="I1796">
        <v>1</v>
      </c>
      <c r="J1796" s="2" t="str">
        <f t="shared" si="28"/>
        <v>EG_SOLARGMNER2023</v>
      </c>
    </row>
    <row r="1797" spans="1:10" x14ac:dyDescent="0.25">
      <c r="A1797" t="s">
        <v>19</v>
      </c>
      <c r="B1797" t="s">
        <v>6</v>
      </c>
      <c r="C1797" t="s">
        <v>9</v>
      </c>
      <c r="D1797">
        <v>2023</v>
      </c>
      <c r="E1797">
        <v>2037</v>
      </c>
      <c r="F1797">
        <v>1</v>
      </c>
      <c r="G1797">
        <v>5630.9841939999997</v>
      </c>
      <c r="H1797">
        <v>0</v>
      </c>
      <c r="I1797">
        <v>1</v>
      </c>
      <c r="J1797" s="2" t="str">
        <f t="shared" si="28"/>
        <v>EG_SOLARGMNER2023</v>
      </c>
    </row>
    <row r="1798" spans="1:10" x14ac:dyDescent="0.25">
      <c r="A1798" t="s">
        <v>19</v>
      </c>
      <c r="B1798" t="s">
        <v>6</v>
      </c>
      <c r="C1798" t="s">
        <v>9</v>
      </c>
      <c r="D1798">
        <v>2023</v>
      </c>
      <c r="E1798">
        <v>2038</v>
      </c>
      <c r="F1798">
        <v>1</v>
      </c>
      <c r="G1798">
        <v>5630.9841939999997</v>
      </c>
      <c r="H1798">
        <v>0</v>
      </c>
      <c r="I1798">
        <v>1</v>
      </c>
      <c r="J1798" s="2" t="str">
        <f t="shared" si="28"/>
        <v>EG_SOLARGMNER2023</v>
      </c>
    </row>
    <row r="1799" spans="1:10" x14ac:dyDescent="0.25">
      <c r="A1799" t="s">
        <v>19</v>
      </c>
      <c r="B1799" t="s">
        <v>6</v>
      </c>
      <c r="C1799" t="s">
        <v>9</v>
      </c>
      <c r="D1799">
        <v>2023</v>
      </c>
      <c r="E1799">
        <v>2039</v>
      </c>
      <c r="F1799">
        <v>1</v>
      </c>
      <c r="G1799">
        <v>5630.9841939999997</v>
      </c>
      <c r="H1799">
        <v>0</v>
      </c>
      <c r="I1799">
        <v>1</v>
      </c>
      <c r="J1799" s="2" t="str">
        <f t="shared" si="28"/>
        <v>EG_SOLARGMNER2023</v>
      </c>
    </row>
    <row r="1800" spans="1:10" x14ac:dyDescent="0.25">
      <c r="A1800" t="s">
        <v>19</v>
      </c>
      <c r="B1800" t="s">
        <v>6</v>
      </c>
      <c r="C1800" t="s">
        <v>9</v>
      </c>
      <c r="D1800">
        <v>2023</v>
      </c>
      <c r="E1800">
        <v>2040</v>
      </c>
      <c r="F1800">
        <v>1</v>
      </c>
      <c r="G1800">
        <v>5630.9841939999997</v>
      </c>
      <c r="H1800">
        <v>0</v>
      </c>
      <c r="I1800">
        <v>1</v>
      </c>
      <c r="J1800" s="2" t="str">
        <f t="shared" si="28"/>
        <v>EG_SOLARGMNER2023</v>
      </c>
    </row>
    <row r="1801" spans="1:10" x14ac:dyDescent="0.25">
      <c r="A1801" t="s">
        <v>19</v>
      </c>
      <c r="B1801" t="s">
        <v>6</v>
      </c>
      <c r="C1801" t="s">
        <v>9</v>
      </c>
      <c r="D1801">
        <v>2023</v>
      </c>
      <c r="E1801">
        <v>2041</v>
      </c>
      <c r="F1801">
        <v>1</v>
      </c>
      <c r="G1801">
        <v>5630.9841939999997</v>
      </c>
      <c r="H1801">
        <v>0</v>
      </c>
      <c r="I1801">
        <v>1</v>
      </c>
      <c r="J1801" s="2" t="str">
        <f t="shared" si="28"/>
        <v>EG_SOLARGMNER2023</v>
      </c>
    </row>
    <row r="1802" spans="1:10" x14ac:dyDescent="0.25">
      <c r="A1802" t="s">
        <v>19</v>
      </c>
      <c r="B1802" t="s">
        <v>6</v>
      </c>
      <c r="C1802" t="s">
        <v>10</v>
      </c>
      <c r="D1802">
        <v>2023</v>
      </c>
      <c r="E1802">
        <v>2024</v>
      </c>
      <c r="F1802">
        <v>1</v>
      </c>
      <c r="G1802">
        <v>5630.9841939999997</v>
      </c>
      <c r="H1802">
        <v>0</v>
      </c>
      <c r="I1802">
        <v>1</v>
      </c>
      <c r="J1802" s="2" t="str">
        <f t="shared" si="28"/>
        <v>EG_SOLARGMER2023</v>
      </c>
    </row>
    <row r="1803" spans="1:10" x14ac:dyDescent="0.25">
      <c r="A1803" t="s">
        <v>19</v>
      </c>
      <c r="B1803" t="s">
        <v>6</v>
      </c>
      <c r="C1803" t="s">
        <v>10</v>
      </c>
      <c r="D1803">
        <v>2023</v>
      </c>
      <c r="E1803">
        <v>2025</v>
      </c>
      <c r="F1803">
        <v>1</v>
      </c>
      <c r="G1803">
        <v>5630.9841939999997</v>
      </c>
      <c r="H1803">
        <v>0</v>
      </c>
      <c r="I1803">
        <v>1</v>
      </c>
      <c r="J1803" s="2" t="str">
        <f t="shared" si="28"/>
        <v>EG_SOLARGMER2023</v>
      </c>
    </row>
    <row r="1804" spans="1:10" x14ac:dyDescent="0.25">
      <c r="A1804" t="s">
        <v>19</v>
      </c>
      <c r="B1804" t="s">
        <v>6</v>
      </c>
      <c r="C1804" t="s">
        <v>10</v>
      </c>
      <c r="D1804">
        <v>2023</v>
      </c>
      <c r="E1804">
        <v>2026</v>
      </c>
      <c r="F1804">
        <v>1</v>
      </c>
      <c r="G1804">
        <v>5630.9841939999997</v>
      </c>
      <c r="H1804">
        <v>0</v>
      </c>
      <c r="I1804">
        <v>1</v>
      </c>
      <c r="J1804" s="2" t="str">
        <f t="shared" si="28"/>
        <v>EG_SOLARGMER2023</v>
      </c>
    </row>
    <row r="1805" spans="1:10" x14ac:dyDescent="0.25">
      <c r="A1805" t="s">
        <v>19</v>
      </c>
      <c r="B1805" t="s">
        <v>6</v>
      </c>
      <c r="C1805" t="s">
        <v>10</v>
      </c>
      <c r="D1805">
        <v>2023</v>
      </c>
      <c r="E1805">
        <v>2027</v>
      </c>
      <c r="F1805">
        <v>1</v>
      </c>
      <c r="G1805">
        <v>5630.9841939999997</v>
      </c>
      <c r="H1805">
        <v>0</v>
      </c>
      <c r="I1805">
        <v>1</v>
      </c>
      <c r="J1805" s="2" t="str">
        <f t="shared" si="28"/>
        <v>EG_SOLARGMER2023</v>
      </c>
    </row>
    <row r="1806" spans="1:10" x14ac:dyDescent="0.25">
      <c r="A1806" t="s">
        <v>19</v>
      </c>
      <c r="B1806" t="s">
        <v>6</v>
      </c>
      <c r="C1806" t="s">
        <v>10</v>
      </c>
      <c r="D1806">
        <v>2023</v>
      </c>
      <c r="E1806">
        <v>2028</v>
      </c>
      <c r="F1806">
        <v>1</v>
      </c>
      <c r="G1806">
        <v>5630.9841939999997</v>
      </c>
      <c r="H1806">
        <v>0</v>
      </c>
      <c r="I1806">
        <v>1</v>
      </c>
      <c r="J1806" s="2" t="str">
        <f t="shared" si="28"/>
        <v>EG_SOLARGMER2023</v>
      </c>
    </row>
    <row r="1807" spans="1:10" x14ac:dyDescent="0.25">
      <c r="A1807" t="s">
        <v>19</v>
      </c>
      <c r="B1807" t="s">
        <v>6</v>
      </c>
      <c r="C1807" t="s">
        <v>10</v>
      </c>
      <c r="D1807">
        <v>2023</v>
      </c>
      <c r="E1807">
        <v>2029</v>
      </c>
      <c r="F1807">
        <v>1</v>
      </c>
      <c r="G1807">
        <v>5630.9841939999997</v>
      </c>
      <c r="H1807">
        <v>0</v>
      </c>
      <c r="I1807">
        <v>1</v>
      </c>
      <c r="J1807" s="2" t="str">
        <f t="shared" si="28"/>
        <v>EG_SOLARGMER2023</v>
      </c>
    </row>
    <row r="1808" spans="1:10" x14ac:dyDescent="0.25">
      <c r="A1808" t="s">
        <v>19</v>
      </c>
      <c r="B1808" t="s">
        <v>6</v>
      </c>
      <c r="C1808" t="s">
        <v>10</v>
      </c>
      <c r="D1808">
        <v>2023</v>
      </c>
      <c r="E1808">
        <v>2030</v>
      </c>
      <c r="F1808">
        <v>1</v>
      </c>
      <c r="G1808">
        <v>5630.9841939999997</v>
      </c>
      <c r="H1808">
        <v>0</v>
      </c>
      <c r="I1808">
        <v>1</v>
      </c>
      <c r="J1808" s="2" t="str">
        <f t="shared" si="28"/>
        <v>EG_SOLARGMER2023</v>
      </c>
    </row>
    <row r="1809" spans="1:10" x14ac:dyDescent="0.25">
      <c r="A1809" t="s">
        <v>19</v>
      </c>
      <c r="B1809" t="s">
        <v>6</v>
      </c>
      <c r="C1809" t="s">
        <v>10</v>
      </c>
      <c r="D1809">
        <v>2023</v>
      </c>
      <c r="E1809">
        <v>2031</v>
      </c>
      <c r="F1809">
        <v>1</v>
      </c>
      <c r="G1809">
        <v>5630.9841939999997</v>
      </c>
      <c r="H1809">
        <v>0</v>
      </c>
      <c r="I1809">
        <v>1</v>
      </c>
      <c r="J1809" s="2" t="str">
        <f t="shared" si="28"/>
        <v>EG_SOLARGMER2023</v>
      </c>
    </row>
    <row r="1810" spans="1:10" x14ac:dyDescent="0.25">
      <c r="A1810" t="s">
        <v>19</v>
      </c>
      <c r="B1810" t="s">
        <v>6</v>
      </c>
      <c r="C1810" t="s">
        <v>10</v>
      </c>
      <c r="D1810">
        <v>2023</v>
      </c>
      <c r="E1810">
        <v>2032</v>
      </c>
      <c r="F1810">
        <v>1</v>
      </c>
      <c r="G1810">
        <v>5630.9841939999997</v>
      </c>
      <c r="H1810">
        <v>0</v>
      </c>
      <c r="I1810">
        <v>1</v>
      </c>
      <c r="J1810" s="2" t="str">
        <f t="shared" si="28"/>
        <v>EG_SOLARGMER2023</v>
      </c>
    </row>
    <row r="1811" spans="1:10" x14ac:dyDescent="0.25">
      <c r="A1811" t="s">
        <v>19</v>
      </c>
      <c r="B1811" t="s">
        <v>6</v>
      </c>
      <c r="C1811" t="s">
        <v>10</v>
      </c>
      <c r="D1811">
        <v>2023</v>
      </c>
      <c r="E1811">
        <v>2033</v>
      </c>
      <c r="F1811">
        <v>1</v>
      </c>
      <c r="G1811">
        <v>5630.9841939999997</v>
      </c>
      <c r="H1811">
        <v>0</v>
      </c>
      <c r="I1811">
        <v>1</v>
      </c>
      <c r="J1811" s="2" t="str">
        <f t="shared" si="28"/>
        <v>EG_SOLARGMER2023</v>
      </c>
    </row>
    <row r="1812" spans="1:10" x14ac:dyDescent="0.25">
      <c r="A1812" t="s">
        <v>19</v>
      </c>
      <c r="B1812" t="s">
        <v>6</v>
      </c>
      <c r="C1812" t="s">
        <v>10</v>
      </c>
      <c r="D1812">
        <v>2023</v>
      </c>
      <c r="E1812">
        <v>2034</v>
      </c>
      <c r="F1812">
        <v>1</v>
      </c>
      <c r="G1812">
        <v>5630.9841939999997</v>
      </c>
      <c r="H1812">
        <v>0</v>
      </c>
      <c r="I1812">
        <v>1</v>
      </c>
      <c r="J1812" s="2" t="str">
        <f t="shared" si="28"/>
        <v>EG_SOLARGMER2023</v>
      </c>
    </row>
    <row r="1813" spans="1:10" x14ac:dyDescent="0.25">
      <c r="A1813" t="s">
        <v>19</v>
      </c>
      <c r="B1813" t="s">
        <v>6</v>
      </c>
      <c r="C1813" t="s">
        <v>10</v>
      </c>
      <c r="D1813">
        <v>2023</v>
      </c>
      <c r="E1813">
        <v>2035</v>
      </c>
      <c r="F1813">
        <v>1</v>
      </c>
      <c r="G1813">
        <v>5630.9841939999997</v>
      </c>
      <c r="H1813">
        <v>0</v>
      </c>
      <c r="I1813">
        <v>1</v>
      </c>
      <c r="J1813" s="2" t="str">
        <f t="shared" si="28"/>
        <v>EG_SOLARGMER2023</v>
      </c>
    </row>
    <row r="1814" spans="1:10" x14ac:dyDescent="0.25">
      <c r="A1814" t="s">
        <v>19</v>
      </c>
      <c r="B1814" t="s">
        <v>6</v>
      </c>
      <c r="C1814" t="s">
        <v>10</v>
      </c>
      <c r="D1814">
        <v>2023</v>
      </c>
      <c r="E1814">
        <v>2036</v>
      </c>
      <c r="F1814">
        <v>1</v>
      </c>
      <c r="G1814">
        <v>5630.9841939999997</v>
      </c>
      <c r="H1814">
        <v>0</v>
      </c>
      <c r="I1814">
        <v>1</v>
      </c>
      <c r="J1814" s="2" t="str">
        <f t="shared" si="28"/>
        <v>EG_SOLARGMER2023</v>
      </c>
    </row>
    <row r="1815" spans="1:10" x14ac:dyDescent="0.25">
      <c r="A1815" t="s">
        <v>19</v>
      </c>
      <c r="B1815" t="s">
        <v>6</v>
      </c>
      <c r="C1815" t="s">
        <v>10</v>
      </c>
      <c r="D1815">
        <v>2023</v>
      </c>
      <c r="E1815">
        <v>2037</v>
      </c>
      <c r="F1815">
        <v>1</v>
      </c>
      <c r="G1815">
        <v>5630.9841939999997</v>
      </c>
      <c r="H1815">
        <v>0</v>
      </c>
      <c r="I1815">
        <v>1</v>
      </c>
      <c r="J1815" s="2" t="str">
        <f t="shared" si="28"/>
        <v>EG_SOLARGMER2023</v>
      </c>
    </row>
    <row r="1816" spans="1:10" x14ac:dyDescent="0.25">
      <c r="A1816" t="s">
        <v>19</v>
      </c>
      <c r="B1816" t="s">
        <v>6</v>
      </c>
      <c r="C1816" t="s">
        <v>10</v>
      </c>
      <c r="D1816">
        <v>2023</v>
      </c>
      <c r="E1816">
        <v>2038</v>
      </c>
      <c r="F1816">
        <v>1</v>
      </c>
      <c r="G1816">
        <v>5630.9841939999997</v>
      </c>
      <c r="H1816">
        <v>0</v>
      </c>
      <c r="I1816">
        <v>1</v>
      </c>
      <c r="J1816" s="2" t="str">
        <f t="shared" si="28"/>
        <v>EG_SOLARGMER2023</v>
      </c>
    </row>
    <row r="1817" spans="1:10" x14ac:dyDescent="0.25">
      <c r="A1817" t="s">
        <v>19</v>
      </c>
      <c r="B1817" t="s">
        <v>6</v>
      </c>
      <c r="C1817" t="s">
        <v>10</v>
      </c>
      <c r="D1817">
        <v>2023</v>
      </c>
      <c r="E1817">
        <v>2039</v>
      </c>
      <c r="F1817">
        <v>1</v>
      </c>
      <c r="G1817">
        <v>5630.9841939999997</v>
      </c>
      <c r="H1817">
        <v>0</v>
      </c>
      <c r="I1817">
        <v>1</v>
      </c>
      <c r="J1817" s="2" t="str">
        <f t="shared" si="28"/>
        <v>EG_SOLARGMER2023</v>
      </c>
    </row>
    <row r="1818" spans="1:10" x14ac:dyDescent="0.25">
      <c r="A1818" t="s">
        <v>19</v>
      </c>
      <c r="B1818" t="s">
        <v>6</v>
      </c>
      <c r="C1818" t="s">
        <v>10</v>
      </c>
      <c r="D1818">
        <v>2023</v>
      </c>
      <c r="E1818">
        <v>2040</v>
      </c>
      <c r="F1818">
        <v>1</v>
      </c>
      <c r="G1818">
        <v>5630.9841939999997</v>
      </c>
      <c r="H1818">
        <v>0</v>
      </c>
      <c r="I1818">
        <v>1</v>
      </c>
      <c r="J1818" s="2" t="str">
        <f t="shared" si="28"/>
        <v>EG_SOLARGMER2023</v>
      </c>
    </row>
    <row r="1819" spans="1:10" x14ac:dyDescent="0.25">
      <c r="A1819" t="s">
        <v>19</v>
      </c>
      <c r="B1819" t="s">
        <v>6</v>
      </c>
      <c r="C1819" t="s">
        <v>10</v>
      </c>
      <c r="D1819">
        <v>2023</v>
      </c>
      <c r="E1819">
        <v>2041</v>
      </c>
      <c r="F1819">
        <v>1</v>
      </c>
      <c r="G1819">
        <v>5630.9841939999997</v>
      </c>
      <c r="H1819">
        <v>0</v>
      </c>
      <c r="I1819">
        <v>1</v>
      </c>
      <c r="J1819" s="2" t="str">
        <f t="shared" si="28"/>
        <v>EG_SOLARGMER2023</v>
      </c>
    </row>
    <row r="1820" spans="1:10" x14ac:dyDescent="0.25">
      <c r="A1820" t="s">
        <v>19</v>
      </c>
      <c r="B1820" t="s">
        <v>6</v>
      </c>
      <c r="C1820" t="s">
        <v>11</v>
      </c>
      <c r="D1820">
        <v>2023</v>
      </c>
      <c r="E1820">
        <v>2024</v>
      </c>
      <c r="F1820">
        <v>1</v>
      </c>
      <c r="G1820">
        <v>5630.9841939999997</v>
      </c>
      <c r="H1820">
        <v>0</v>
      </c>
      <c r="I1820">
        <v>1</v>
      </c>
      <c r="J1820" s="2" t="str">
        <f t="shared" si="28"/>
        <v>EG_SOLARGMWR2023</v>
      </c>
    </row>
    <row r="1821" spans="1:10" x14ac:dyDescent="0.25">
      <c r="A1821" t="s">
        <v>19</v>
      </c>
      <c r="B1821" t="s">
        <v>6</v>
      </c>
      <c r="C1821" t="s">
        <v>11</v>
      </c>
      <c r="D1821">
        <v>2023</v>
      </c>
      <c r="E1821">
        <v>2025</v>
      </c>
      <c r="F1821">
        <v>1</v>
      </c>
      <c r="G1821">
        <v>5630.9841939999997</v>
      </c>
      <c r="H1821">
        <v>0</v>
      </c>
      <c r="I1821">
        <v>1</v>
      </c>
      <c r="J1821" s="2" t="str">
        <f t="shared" si="28"/>
        <v>EG_SOLARGMWR2023</v>
      </c>
    </row>
    <row r="1822" spans="1:10" x14ac:dyDescent="0.25">
      <c r="A1822" t="s">
        <v>19</v>
      </c>
      <c r="B1822" t="s">
        <v>6</v>
      </c>
      <c r="C1822" t="s">
        <v>11</v>
      </c>
      <c r="D1822">
        <v>2023</v>
      </c>
      <c r="E1822">
        <v>2026</v>
      </c>
      <c r="F1822">
        <v>1</v>
      </c>
      <c r="G1822">
        <v>5630.9841939999997</v>
      </c>
      <c r="H1822">
        <v>0</v>
      </c>
      <c r="I1822">
        <v>1</v>
      </c>
      <c r="J1822" s="2" t="str">
        <f t="shared" si="28"/>
        <v>EG_SOLARGMWR2023</v>
      </c>
    </row>
    <row r="1823" spans="1:10" x14ac:dyDescent="0.25">
      <c r="A1823" t="s">
        <v>19</v>
      </c>
      <c r="B1823" t="s">
        <v>6</v>
      </c>
      <c r="C1823" t="s">
        <v>11</v>
      </c>
      <c r="D1823">
        <v>2023</v>
      </c>
      <c r="E1823">
        <v>2027</v>
      </c>
      <c r="F1823">
        <v>1</v>
      </c>
      <c r="G1823">
        <v>5630.9841939999997</v>
      </c>
      <c r="H1823">
        <v>0</v>
      </c>
      <c r="I1823">
        <v>1</v>
      </c>
      <c r="J1823" s="2" t="str">
        <f t="shared" si="28"/>
        <v>EG_SOLARGMWR2023</v>
      </c>
    </row>
    <row r="1824" spans="1:10" x14ac:dyDescent="0.25">
      <c r="A1824" t="s">
        <v>19</v>
      </c>
      <c r="B1824" t="s">
        <v>6</v>
      </c>
      <c r="C1824" t="s">
        <v>11</v>
      </c>
      <c r="D1824">
        <v>2023</v>
      </c>
      <c r="E1824">
        <v>2028</v>
      </c>
      <c r="F1824">
        <v>1</v>
      </c>
      <c r="G1824">
        <v>5630.9841939999997</v>
      </c>
      <c r="H1824">
        <v>0</v>
      </c>
      <c r="I1824">
        <v>1</v>
      </c>
      <c r="J1824" s="2" t="str">
        <f t="shared" si="28"/>
        <v>EG_SOLARGMWR2023</v>
      </c>
    </row>
    <row r="1825" spans="1:10" x14ac:dyDescent="0.25">
      <c r="A1825" t="s">
        <v>19</v>
      </c>
      <c r="B1825" t="s">
        <v>6</v>
      </c>
      <c r="C1825" t="s">
        <v>11</v>
      </c>
      <c r="D1825">
        <v>2023</v>
      </c>
      <c r="E1825">
        <v>2029</v>
      </c>
      <c r="F1825">
        <v>1</v>
      </c>
      <c r="G1825">
        <v>5630.9841939999997</v>
      </c>
      <c r="H1825">
        <v>0</v>
      </c>
      <c r="I1825">
        <v>1</v>
      </c>
      <c r="J1825" s="2" t="str">
        <f t="shared" si="28"/>
        <v>EG_SOLARGMWR2023</v>
      </c>
    </row>
    <row r="1826" spans="1:10" x14ac:dyDescent="0.25">
      <c r="A1826" t="s">
        <v>19</v>
      </c>
      <c r="B1826" t="s">
        <v>6</v>
      </c>
      <c r="C1826" t="s">
        <v>11</v>
      </c>
      <c r="D1826">
        <v>2023</v>
      </c>
      <c r="E1826">
        <v>2030</v>
      </c>
      <c r="F1826">
        <v>1</v>
      </c>
      <c r="G1826">
        <v>5630.9841939999997</v>
      </c>
      <c r="H1826">
        <v>0</v>
      </c>
      <c r="I1826">
        <v>1</v>
      </c>
      <c r="J1826" s="2" t="str">
        <f t="shared" si="28"/>
        <v>EG_SOLARGMWR2023</v>
      </c>
    </row>
    <row r="1827" spans="1:10" x14ac:dyDescent="0.25">
      <c r="A1827" t="s">
        <v>19</v>
      </c>
      <c r="B1827" t="s">
        <v>6</v>
      </c>
      <c r="C1827" t="s">
        <v>11</v>
      </c>
      <c r="D1827">
        <v>2023</v>
      </c>
      <c r="E1827">
        <v>2031</v>
      </c>
      <c r="F1827">
        <v>1</v>
      </c>
      <c r="G1827">
        <v>5630.9841939999997</v>
      </c>
      <c r="H1827">
        <v>0</v>
      </c>
      <c r="I1827">
        <v>1</v>
      </c>
      <c r="J1827" s="2" t="str">
        <f t="shared" si="28"/>
        <v>EG_SOLARGMWR2023</v>
      </c>
    </row>
    <row r="1828" spans="1:10" x14ac:dyDescent="0.25">
      <c r="A1828" t="s">
        <v>19</v>
      </c>
      <c r="B1828" t="s">
        <v>6</v>
      </c>
      <c r="C1828" t="s">
        <v>11</v>
      </c>
      <c r="D1828">
        <v>2023</v>
      </c>
      <c r="E1828">
        <v>2032</v>
      </c>
      <c r="F1828">
        <v>1</v>
      </c>
      <c r="G1828">
        <v>5630.9841939999997</v>
      </c>
      <c r="H1828">
        <v>0</v>
      </c>
      <c r="I1828">
        <v>1</v>
      </c>
      <c r="J1828" s="2" t="str">
        <f t="shared" si="28"/>
        <v>EG_SOLARGMWR2023</v>
      </c>
    </row>
    <row r="1829" spans="1:10" x14ac:dyDescent="0.25">
      <c r="A1829" t="s">
        <v>19</v>
      </c>
      <c r="B1829" t="s">
        <v>6</v>
      </c>
      <c r="C1829" t="s">
        <v>11</v>
      </c>
      <c r="D1829">
        <v>2023</v>
      </c>
      <c r="E1829">
        <v>2033</v>
      </c>
      <c r="F1829">
        <v>1</v>
      </c>
      <c r="G1829">
        <v>5630.9841939999997</v>
      </c>
      <c r="H1829">
        <v>0</v>
      </c>
      <c r="I1829">
        <v>1</v>
      </c>
      <c r="J1829" s="2" t="str">
        <f t="shared" si="28"/>
        <v>EG_SOLARGMWR2023</v>
      </c>
    </row>
    <row r="1830" spans="1:10" x14ac:dyDescent="0.25">
      <c r="A1830" t="s">
        <v>19</v>
      </c>
      <c r="B1830" t="s">
        <v>6</v>
      </c>
      <c r="C1830" t="s">
        <v>11</v>
      </c>
      <c r="D1830">
        <v>2023</v>
      </c>
      <c r="E1830">
        <v>2034</v>
      </c>
      <c r="F1830">
        <v>1</v>
      </c>
      <c r="G1830">
        <v>5630.9841939999997</v>
      </c>
      <c r="H1830">
        <v>0</v>
      </c>
      <c r="I1830">
        <v>1</v>
      </c>
      <c r="J1830" s="2" t="str">
        <f t="shared" si="28"/>
        <v>EG_SOLARGMWR2023</v>
      </c>
    </row>
    <row r="1831" spans="1:10" x14ac:dyDescent="0.25">
      <c r="A1831" t="s">
        <v>19</v>
      </c>
      <c r="B1831" t="s">
        <v>6</v>
      </c>
      <c r="C1831" t="s">
        <v>11</v>
      </c>
      <c r="D1831">
        <v>2023</v>
      </c>
      <c r="E1831">
        <v>2035</v>
      </c>
      <c r="F1831">
        <v>1</v>
      </c>
      <c r="G1831">
        <v>5630.9841939999997</v>
      </c>
      <c r="H1831">
        <v>0</v>
      </c>
      <c r="I1831">
        <v>1</v>
      </c>
      <c r="J1831" s="2" t="str">
        <f t="shared" si="28"/>
        <v>EG_SOLARGMWR2023</v>
      </c>
    </row>
    <row r="1832" spans="1:10" x14ac:dyDescent="0.25">
      <c r="A1832" t="s">
        <v>19</v>
      </c>
      <c r="B1832" t="s">
        <v>6</v>
      </c>
      <c r="C1832" t="s">
        <v>11</v>
      </c>
      <c r="D1832">
        <v>2023</v>
      </c>
      <c r="E1832">
        <v>2036</v>
      </c>
      <c r="F1832">
        <v>1</v>
      </c>
      <c r="G1832">
        <v>5630.9841939999997</v>
      </c>
      <c r="H1832">
        <v>0</v>
      </c>
      <c r="I1832">
        <v>1</v>
      </c>
      <c r="J1832" s="2" t="str">
        <f t="shared" si="28"/>
        <v>EG_SOLARGMWR2023</v>
      </c>
    </row>
    <row r="1833" spans="1:10" x14ac:dyDescent="0.25">
      <c r="A1833" t="s">
        <v>19</v>
      </c>
      <c r="B1833" t="s">
        <v>6</v>
      </c>
      <c r="C1833" t="s">
        <v>11</v>
      </c>
      <c r="D1833">
        <v>2023</v>
      </c>
      <c r="E1833">
        <v>2037</v>
      </c>
      <c r="F1833">
        <v>1</v>
      </c>
      <c r="G1833">
        <v>5630.9841939999997</v>
      </c>
      <c r="H1833">
        <v>0</v>
      </c>
      <c r="I1833">
        <v>1</v>
      </c>
      <c r="J1833" s="2" t="str">
        <f t="shared" si="28"/>
        <v>EG_SOLARGMWR2023</v>
      </c>
    </row>
    <row r="1834" spans="1:10" x14ac:dyDescent="0.25">
      <c r="A1834" t="s">
        <v>19</v>
      </c>
      <c r="B1834" t="s">
        <v>6</v>
      </c>
      <c r="C1834" t="s">
        <v>11</v>
      </c>
      <c r="D1834">
        <v>2023</v>
      </c>
      <c r="E1834">
        <v>2038</v>
      </c>
      <c r="F1834">
        <v>1</v>
      </c>
      <c r="G1834">
        <v>5630.9841939999997</v>
      </c>
      <c r="H1834">
        <v>0</v>
      </c>
      <c r="I1834">
        <v>1</v>
      </c>
      <c r="J1834" s="2" t="str">
        <f t="shared" si="28"/>
        <v>EG_SOLARGMWR2023</v>
      </c>
    </row>
    <row r="1835" spans="1:10" x14ac:dyDescent="0.25">
      <c r="A1835" t="s">
        <v>19</v>
      </c>
      <c r="B1835" t="s">
        <v>6</v>
      </c>
      <c r="C1835" t="s">
        <v>11</v>
      </c>
      <c r="D1835">
        <v>2023</v>
      </c>
      <c r="E1835">
        <v>2039</v>
      </c>
      <c r="F1835">
        <v>1</v>
      </c>
      <c r="G1835">
        <v>5630.9841939999997</v>
      </c>
      <c r="H1835">
        <v>0</v>
      </c>
      <c r="I1835">
        <v>1</v>
      </c>
      <c r="J1835" s="2" t="str">
        <f t="shared" si="28"/>
        <v>EG_SOLARGMWR2023</v>
      </c>
    </row>
    <row r="1836" spans="1:10" x14ac:dyDescent="0.25">
      <c r="A1836" t="s">
        <v>19</v>
      </c>
      <c r="B1836" t="s">
        <v>6</v>
      </c>
      <c r="C1836" t="s">
        <v>11</v>
      </c>
      <c r="D1836">
        <v>2023</v>
      </c>
      <c r="E1836">
        <v>2040</v>
      </c>
      <c r="F1836">
        <v>1</v>
      </c>
      <c r="G1836">
        <v>5630.9841939999997</v>
      </c>
      <c r="H1836">
        <v>0</v>
      </c>
      <c r="I1836">
        <v>1</v>
      </c>
      <c r="J1836" s="2" t="str">
        <f t="shared" si="28"/>
        <v>EG_SOLARGMWR2023</v>
      </c>
    </row>
    <row r="1837" spans="1:10" x14ac:dyDescent="0.25">
      <c r="A1837" t="s">
        <v>19</v>
      </c>
      <c r="B1837" t="s">
        <v>6</v>
      </c>
      <c r="C1837" t="s">
        <v>11</v>
      </c>
      <c r="D1837">
        <v>2023</v>
      </c>
      <c r="E1837">
        <v>2041</v>
      </c>
      <c r="F1837">
        <v>1</v>
      </c>
      <c r="G1837">
        <v>5630.9841939999997</v>
      </c>
      <c r="H1837">
        <v>0</v>
      </c>
      <c r="I1837">
        <v>1</v>
      </c>
      <c r="J1837" s="2" t="str">
        <f t="shared" si="28"/>
        <v>EG_SOLARGMWR2023</v>
      </c>
    </row>
    <row r="1838" spans="1:10" x14ac:dyDescent="0.25">
      <c r="A1838" t="s">
        <v>19</v>
      </c>
      <c r="B1838" t="s">
        <v>6</v>
      </c>
      <c r="C1838" t="s">
        <v>12</v>
      </c>
      <c r="D1838">
        <v>2023</v>
      </c>
      <c r="E1838">
        <v>2024</v>
      </c>
      <c r="F1838">
        <v>1</v>
      </c>
      <c r="G1838">
        <v>5630.9841939999997</v>
      </c>
      <c r="H1838">
        <v>0</v>
      </c>
      <c r="I1838">
        <v>1</v>
      </c>
      <c r="J1838" s="2" t="str">
        <f t="shared" si="28"/>
        <v>EG_SOLARGMNR2023</v>
      </c>
    </row>
    <row r="1839" spans="1:10" x14ac:dyDescent="0.25">
      <c r="A1839" t="s">
        <v>19</v>
      </c>
      <c r="B1839" t="s">
        <v>6</v>
      </c>
      <c r="C1839" t="s">
        <v>12</v>
      </c>
      <c r="D1839">
        <v>2023</v>
      </c>
      <c r="E1839">
        <v>2025</v>
      </c>
      <c r="F1839">
        <v>1</v>
      </c>
      <c r="G1839">
        <v>5630.9841939999997</v>
      </c>
      <c r="H1839">
        <v>0</v>
      </c>
      <c r="I1839">
        <v>1</v>
      </c>
      <c r="J1839" s="2" t="str">
        <f t="shared" si="28"/>
        <v>EG_SOLARGMNR2023</v>
      </c>
    </row>
    <row r="1840" spans="1:10" x14ac:dyDescent="0.25">
      <c r="A1840" t="s">
        <v>19</v>
      </c>
      <c r="B1840" t="s">
        <v>6</v>
      </c>
      <c r="C1840" t="s">
        <v>12</v>
      </c>
      <c r="D1840">
        <v>2023</v>
      </c>
      <c r="E1840">
        <v>2026</v>
      </c>
      <c r="F1840">
        <v>1</v>
      </c>
      <c r="G1840">
        <v>5630.9841939999997</v>
      </c>
      <c r="H1840">
        <v>0</v>
      </c>
      <c r="I1840">
        <v>1</v>
      </c>
      <c r="J1840" s="2" t="str">
        <f t="shared" si="28"/>
        <v>EG_SOLARGMNR2023</v>
      </c>
    </row>
    <row r="1841" spans="1:10" x14ac:dyDescent="0.25">
      <c r="A1841" t="s">
        <v>19</v>
      </c>
      <c r="B1841" t="s">
        <v>6</v>
      </c>
      <c r="C1841" t="s">
        <v>12</v>
      </c>
      <c r="D1841">
        <v>2023</v>
      </c>
      <c r="E1841">
        <v>2027</v>
      </c>
      <c r="F1841">
        <v>1</v>
      </c>
      <c r="G1841">
        <v>5630.9841939999997</v>
      </c>
      <c r="H1841">
        <v>0</v>
      </c>
      <c r="I1841">
        <v>1</v>
      </c>
      <c r="J1841" s="2" t="str">
        <f t="shared" si="28"/>
        <v>EG_SOLARGMNR2023</v>
      </c>
    </row>
    <row r="1842" spans="1:10" x14ac:dyDescent="0.25">
      <c r="A1842" t="s">
        <v>19</v>
      </c>
      <c r="B1842" t="s">
        <v>6</v>
      </c>
      <c r="C1842" t="s">
        <v>12</v>
      </c>
      <c r="D1842">
        <v>2023</v>
      </c>
      <c r="E1842">
        <v>2028</v>
      </c>
      <c r="F1842">
        <v>1</v>
      </c>
      <c r="G1842">
        <v>5630.9841939999997</v>
      </c>
      <c r="H1842">
        <v>0</v>
      </c>
      <c r="I1842">
        <v>1</v>
      </c>
      <c r="J1842" s="2" t="str">
        <f t="shared" si="28"/>
        <v>EG_SOLARGMNR2023</v>
      </c>
    </row>
    <row r="1843" spans="1:10" x14ac:dyDescent="0.25">
      <c r="A1843" t="s">
        <v>19</v>
      </c>
      <c r="B1843" t="s">
        <v>6</v>
      </c>
      <c r="C1843" t="s">
        <v>12</v>
      </c>
      <c r="D1843">
        <v>2023</v>
      </c>
      <c r="E1843">
        <v>2029</v>
      </c>
      <c r="F1843">
        <v>1</v>
      </c>
      <c r="G1843">
        <v>5630.9841939999997</v>
      </c>
      <c r="H1843">
        <v>0</v>
      </c>
      <c r="I1843">
        <v>1</v>
      </c>
      <c r="J1843" s="2" t="str">
        <f t="shared" si="28"/>
        <v>EG_SOLARGMNR2023</v>
      </c>
    </row>
    <row r="1844" spans="1:10" x14ac:dyDescent="0.25">
      <c r="A1844" t="s">
        <v>19</v>
      </c>
      <c r="B1844" t="s">
        <v>6</v>
      </c>
      <c r="C1844" t="s">
        <v>12</v>
      </c>
      <c r="D1844">
        <v>2023</v>
      </c>
      <c r="E1844">
        <v>2030</v>
      </c>
      <c r="F1844">
        <v>1</v>
      </c>
      <c r="G1844">
        <v>5630.9841939999997</v>
      </c>
      <c r="H1844">
        <v>0</v>
      </c>
      <c r="I1844">
        <v>1</v>
      </c>
      <c r="J1844" s="2" t="str">
        <f t="shared" si="28"/>
        <v>EG_SOLARGMNR2023</v>
      </c>
    </row>
    <row r="1845" spans="1:10" x14ac:dyDescent="0.25">
      <c r="A1845" t="s">
        <v>19</v>
      </c>
      <c r="B1845" t="s">
        <v>6</v>
      </c>
      <c r="C1845" t="s">
        <v>12</v>
      </c>
      <c r="D1845">
        <v>2023</v>
      </c>
      <c r="E1845">
        <v>2031</v>
      </c>
      <c r="F1845">
        <v>1</v>
      </c>
      <c r="G1845">
        <v>5630.9841939999997</v>
      </c>
      <c r="H1845">
        <v>0</v>
      </c>
      <c r="I1845">
        <v>1</v>
      </c>
      <c r="J1845" s="2" t="str">
        <f t="shared" si="28"/>
        <v>EG_SOLARGMNR2023</v>
      </c>
    </row>
    <row r="1846" spans="1:10" x14ac:dyDescent="0.25">
      <c r="A1846" t="s">
        <v>19</v>
      </c>
      <c r="B1846" t="s">
        <v>6</v>
      </c>
      <c r="C1846" t="s">
        <v>12</v>
      </c>
      <c r="D1846">
        <v>2023</v>
      </c>
      <c r="E1846">
        <v>2032</v>
      </c>
      <c r="F1846">
        <v>1</v>
      </c>
      <c r="G1846">
        <v>5630.9841939999997</v>
      </c>
      <c r="H1846">
        <v>0</v>
      </c>
      <c r="I1846">
        <v>1</v>
      </c>
      <c r="J1846" s="2" t="str">
        <f t="shared" si="28"/>
        <v>EG_SOLARGMNR2023</v>
      </c>
    </row>
    <row r="1847" spans="1:10" x14ac:dyDescent="0.25">
      <c r="A1847" t="s">
        <v>19</v>
      </c>
      <c r="B1847" t="s">
        <v>6</v>
      </c>
      <c r="C1847" t="s">
        <v>12</v>
      </c>
      <c r="D1847">
        <v>2023</v>
      </c>
      <c r="E1847">
        <v>2033</v>
      </c>
      <c r="F1847">
        <v>1</v>
      </c>
      <c r="G1847">
        <v>5630.9841939999997</v>
      </c>
      <c r="H1847">
        <v>0</v>
      </c>
      <c r="I1847">
        <v>1</v>
      </c>
      <c r="J1847" s="2" t="str">
        <f t="shared" si="28"/>
        <v>EG_SOLARGMNR2023</v>
      </c>
    </row>
    <row r="1848" spans="1:10" x14ac:dyDescent="0.25">
      <c r="A1848" t="s">
        <v>19</v>
      </c>
      <c r="B1848" t="s">
        <v>6</v>
      </c>
      <c r="C1848" t="s">
        <v>12</v>
      </c>
      <c r="D1848">
        <v>2023</v>
      </c>
      <c r="E1848">
        <v>2034</v>
      </c>
      <c r="F1848">
        <v>1</v>
      </c>
      <c r="G1848">
        <v>5630.9841939999997</v>
      </c>
      <c r="H1848">
        <v>0</v>
      </c>
      <c r="I1848">
        <v>1</v>
      </c>
      <c r="J1848" s="2" t="str">
        <f t="shared" si="28"/>
        <v>EG_SOLARGMNR2023</v>
      </c>
    </row>
    <row r="1849" spans="1:10" x14ac:dyDescent="0.25">
      <c r="A1849" t="s">
        <v>19</v>
      </c>
      <c r="B1849" t="s">
        <v>6</v>
      </c>
      <c r="C1849" t="s">
        <v>12</v>
      </c>
      <c r="D1849">
        <v>2023</v>
      </c>
      <c r="E1849">
        <v>2035</v>
      </c>
      <c r="F1849">
        <v>1</v>
      </c>
      <c r="G1849">
        <v>5630.9841939999997</v>
      </c>
      <c r="H1849">
        <v>0</v>
      </c>
      <c r="I1849">
        <v>1</v>
      </c>
      <c r="J1849" s="2" t="str">
        <f t="shared" si="28"/>
        <v>EG_SOLARGMNR2023</v>
      </c>
    </row>
    <row r="1850" spans="1:10" x14ac:dyDescent="0.25">
      <c r="A1850" t="s">
        <v>19</v>
      </c>
      <c r="B1850" t="s">
        <v>6</v>
      </c>
      <c r="C1850" t="s">
        <v>12</v>
      </c>
      <c r="D1850">
        <v>2023</v>
      </c>
      <c r="E1850">
        <v>2036</v>
      </c>
      <c r="F1850">
        <v>1</v>
      </c>
      <c r="G1850">
        <v>5630.9841939999997</v>
      </c>
      <c r="H1850">
        <v>0</v>
      </c>
      <c r="I1850">
        <v>1</v>
      </c>
      <c r="J1850" s="2" t="str">
        <f t="shared" si="28"/>
        <v>EG_SOLARGMNR2023</v>
      </c>
    </row>
    <row r="1851" spans="1:10" x14ac:dyDescent="0.25">
      <c r="A1851" t="s">
        <v>19</v>
      </c>
      <c r="B1851" t="s">
        <v>6</v>
      </c>
      <c r="C1851" t="s">
        <v>12</v>
      </c>
      <c r="D1851">
        <v>2023</v>
      </c>
      <c r="E1851">
        <v>2037</v>
      </c>
      <c r="F1851">
        <v>1</v>
      </c>
      <c r="G1851">
        <v>5630.9841939999997</v>
      </c>
      <c r="H1851">
        <v>0</v>
      </c>
      <c r="I1851">
        <v>1</v>
      </c>
      <c r="J1851" s="2" t="str">
        <f t="shared" si="28"/>
        <v>EG_SOLARGMNR2023</v>
      </c>
    </row>
    <row r="1852" spans="1:10" x14ac:dyDescent="0.25">
      <c r="A1852" t="s">
        <v>19</v>
      </c>
      <c r="B1852" t="s">
        <v>6</v>
      </c>
      <c r="C1852" t="s">
        <v>12</v>
      </c>
      <c r="D1852">
        <v>2023</v>
      </c>
      <c r="E1852">
        <v>2038</v>
      </c>
      <c r="F1852">
        <v>1</v>
      </c>
      <c r="G1852">
        <v>5630.9841939999997</v>
      </c>
      <c r="H1852">
        <v>0</v>
      </c>
      <c r="I1852">
        <v>1</v>
      </c>
      <c r="J1852" s="2" t="str">
        <f t="shared" si="28"/>
        <v>EG_SOLARGMNR2023</v>
      </c>
    </row>
    <row r="1853" spans="1:10" x14ac:dyDescent="0.25">
      <c r="A1853" t="s">
        <v>19</v>
      </c>
      <c r="B1853" t="s">
        <v>6</v>
      </c>
      <c r="C1853" t="s">
        <v>12</v>
      </c>
      <c r="D1853">
        <v>2023</v>
      </c>
      <c r="E1853">
        <v>2039</v>
      </c>
      <c r="F1853">
        <v>1</v>
      </c>
      <c r="G1853">
        <v>5630.9841939999997</v>
      </c>
      <c r="H1853">
        <v>0</v>
      </c>
      <c r="I1853">
        <v>1</v>
      </c>
      <c r="J1853" s="2" t="str">
        <f t="shared" si="28"/>
        <v>EG_SOLARGMNR2023</v>
      </c>
    </row>
    <row r="1854" spans="1:10" x14ac:dyDescent="0.25">
      <c r="A1854" t="s">
        <v>19</v>
      </c>
      <c r="B1854" t="s">
        <v>6</v>
      </c>
      <c r="C1854" t="s">
        <v>12</v>
      </c>
      <c r="D1854">
        <v>2023</v>
      </c>
      <c r="E1854">
        <v>2040</v>
      </c>
      <c r="F1854">
        <v>1</v>
      </c>
      <c r="G1854">
        <v>5630.9841939999997</v>
      </c>
      <c r="H1854">
        <v>0</v>
      </c>
      <c r="I1854">
        <v>1</v>
      </c>
      <c r="J1854" s="2" t="str">
        <f t="shared" si="28"/>
        <v>EG_SOLARGMNR2023</v>
      </c>
    </row>
    <row r="1855" spans="1:10" x14ac:dyDescent="0.25">
      <c r="A1855" t="s">
        <v>19</v>
      </c>
      <c r="B1855" t="s">
        <v>6</v>
      </c>
      <c r="C1855" t="s">
        <v>12</v>
      </c>
      <c r="D1855">
        <v>2023</v>
      </c>
      <c r="E1855">
        <v>2041</v>
      </c>
      <c r="F1855">
        <v>1</v>
      </c>
      <c r="G1855">
        <v>5630.9841939999997</v>
      </c>
      <c r="H1855">
        <v>0</v>
      </c>
      <c r="I1855">
        <v>1</v>
      </c>
      <c r="J1855" s="2" t="str">
        <f t="shared" si="28"/>
        <v>EG_SOLARGMNR2023</v>
      </c>
    </row>
    <row r="1856" spans="1:10" x14ac:dyDescent="0.25">
      <c r="A1856" t="s">
        <v>20</v>
      </c>
      <c r="B1856" t="s">
        <v>6</v>
      </c>
      <c r="C1856" t="s">
        <v>8</v>
      </c>
      <c r="D1856">
        <v>2023</v>
      </c>
      <c r="E1856">
        <v>2024</v>
      </c>
      <c r="F1856">
        <v>1</v>
      </c>
      <c r="G1856">
        <v>5542.1876949999996</v>
      </c>
      <c r="H1856">
        <v>0</v>
      </c>
      <c r="I1856">
        <v>1</v>
      </c>
      <c r="J1856" s="2" t="str">
        <f t="shared" si="28"/>
        <v>EG_SOLARRFSR2023</v>
      </c>
    </row>
    <row r="1857" spans="1:10" x14ac:dyDescent="0.25">
      <c r="A1857" t="s">
        <v>20</v>
      </c>
      <c r="B1857" t="s">
        <v>6</v>
      </c>
      <c r="C1857" t="s">
        <v>8</v>
      </c>
      <c r="D1857">
        <v>2023</v>
      </c>
      <c r="E1857">
        <v>2025</v>
      </c>
      <c r="F1857">
        <v>1</v>
      </c>
      <c r="G1857">
        <v>5542.1876949999996</v>
      </c>
      <c r="H1857">
        <v>0</v>
      </c>
      <c r="I1857">
        <v>1</v>
      </c>
      <c r="J1857" s="2" t="str">
        <f t="shared" si="28"/>
        <v>EG_SOLARRFSR2023</v>
      </c>
    </row>
    <row r="1858" spans="1:10" x14ac:dyDescent="0.25">
      <c r="A1858" t="s">
        <v>20</v>
      </c>
      <c r="B1858" t="s">
        <v>6</v>
      </c>
      <c r="C1858" t="s">
        <v>8</v>
      </c>
      <c r="D1858">
        <v>2023</v>
      </c>
      <c r="E1858">
        <v>2026</v>
      </c>
      <c r="F1858">
        <v>1</v>
      </c>
      <c r="G1858">
        <v>5542.1876949999996</v>
      </c>
      <c r="H1858">
        <v>0</v>
      </c>
      <c r="I1858">
        <v>1</v>
      </c>
      <c r="J1858" s="2" t="str">
        <f t="shared" si="28"/>
        <v>EG_SOLARRFSR2023</v>
      </c>
    </row>
    <row r="1859" spans="1:10" x14ac:dyDescent="0.25">
      <c r="A1859" t="s">
        <v>20</v>
      </c>
      <c r="B1859" t="s">
        <v>6</v>
      </c>
      <c r="C1859" t="s">
        <v>8</v>
      </c>
      <c r="D1859">
        <v>2023</v>
      </c>
      <c r="E1859">
        <v>2027</v>
      </c>
      <c r="F1859">
        <v>1</v>
      </c>
      <c r="G1859">
        <v>5542.1876949999996</v>
      </c>
      <c r="H1859">
        <v>0</v>
      </c>
      <c r="I1859">
        <v>1</v>
      </c>
      <c r="J1859" s="2" t="str">
        <f t="shared" ref="J1859:J1922" si="29">_xlfn.CONCAT(A1859,C1859,D1859)</f>
        <v>EG_SOLARRFSR2023</v>
      </c>
    </row>
    <row r="1860" spans="1:10" x14ac:dyDescent="0.25">
      <c r="A1860" t="s">
        <v>20</v>
      </c>
      <c r="B1860" t="s">
        <v>6</v>
      </c>
      <c r="C1860" t="s">
        <v>8</v>
      </c>
      <c r="D1860">
        <v>2023</v>
      </c>
      <c r="E1860">
        <v>2028</v>
      </c>
      <c r="F1860">
        <v>1</v>
      </c>
      <c r="G1860">
        <v>5542.1876949999996</v>
      </c>
      <c r="H1860">
        <v>0</v>
      </c>
      <c r="I1860">
        <v>1</v>
      </c>
      <c r="J1860" s="2" t="str">
        <f t="shared" si="29"/>
        <v>EG_SOLARRFSR2023</v>
      </c>
    </row>
    <row r="1861" spans="1:10" x14ac:dyDescent="0.25">
      <c r="A1861" t="s">
        <v>20</v>
      </c>
      <c r="B1861" t="s">
        <v>6</v>
      </c>
      <c r="C1861" t="s">
        <v>8</v>
      </c>
      <c r="D1861">
        <v>2023</v>
      </c>
      <c r="E1861">
        <v>2029</v>
      </c>
      <c r="F1861">
        <v>1</v>
      </c>
      <c r="G1861">
        <v>5542.1876949999996</v>
      </c>
      <c r="H1861">
        <v>0</v>
      </c>
      <c r="I1861">
        <v>1</v>
      </c>
      <c r="J1861" s="2" t="str">
        <f t="shared" si="29"/>
        <v>EG_SOLARRFSR2023</v>
      </c>
    </row>
    <row r="1862" spans="1:10" x14ac:dyDescent="0.25">
      <c r="A1862" t="s">
        <v>20</v>
      </c>
      <c r="B1862" t="s">
        <v>6</v>
      </c>
      <c r="C1862" t="s">
        <v>8</v>
      </c>
      <c r="D1862">
        <v>2023</v>
      </c>
      <c r="E1862">
        <v>2030</v>
      </c>
      <c r="F1862">
        <v>1</v>
      </c>
      <c r="G1862">
        <v>5542.1876949999996</v>
      </c>
      <c r="H1862">
        <v>0</v>
      </c>
      <c r="I1862">
        <v>1</v>
      </c>
      <c r="J1862" s="2" t="str">
        <f t="shared" si="29"/>
        <v>EG_SOLARRFSR2023</v>
      </c>
    </row>
    <row r="1863" spans="1:10" x14ac:dyDescent="0.25">
      <c r="A1863" t="s">
        <v>20</v>
      </c>
      <c r="B1863" t="s">
        <v>6</v>
      </c>
      <c r="C1863" t="s">
        <v>8</v>
      </c>
      <c r="D1863">
        <v>2023</v>
      </c>
      <c r="E1863">
        <v>2031</v>
      </c>
      <c r="F1863">
        <v>1</v>
      </c>
      <c r="G1863">
        <v>5542.1876949999996</v>
      </c>
      <c r="H1863">
        <v>0</v>
      </c>
      <c r="I1863">
        <v>1</v>
      </c>
      <c r="J1863" s="2" t="str">
        <f t="shared" si="29"/>
        <v>EG_SOLARRFSR2023</v>
      </c>
    </row>
    <row r="1864" spans="1:10" x14ac:dyDescent="0.25">
      <c r="A1864" t="s">
        <v>20</v>
      </c>
      <c r="B1864" t="s">
        <v>6</v>
      </c>
      <c r="C1864" t="s">
        <v>8</v>
      </c>
      <c r="D1864">
        <v>2023</v>
      </c>
      <c r="E1864">
        <v>2032</v>
      </c>
      <c r="F1864">
        <v>1</v>
      </c>
      <c r="G1864">
        <v>5542.1876949999996</v>
      </c>
      <c r="H1864">
        <v>0</v>
      </c>
      <c r="I1864">
        <v>1</v>
      </c>
      <c r="J1864" s="2" t="str">
        <f t="shared" si="29"/>
        <v>EG_SOLARRFSR2023</v>
      </c>
    </row>
    <row r="1865" spans="1:10" x14ac:dyDescent="0.25">
      <c r="A1865" t="s">
        <v>20</v>
      </c>
      <c r="B1865" t="s">
        <v>6</v>
      </c>
      <c r="C1865" t="s">
        <v>8</v>
      </c>
      <c r="D1865">
        <v>2023</v>
      </c>
      <c r="E1865">
        <v>2033</v>
      </c>
      <c r="F1865">
        <v>1</v>
      </c>
      <c r="G1865">
        <v>5542.1876949999996</v>
      </c>
      <c r="H1865">
        <v>0</v>
      </c>
      <c r="I1865">
        <v>1</v>
      </c>
      <c r="J1865" s="2" t="str">
        <f t="shared" si="29"/>
        <v>EG_SOLARRFSR2023</v>
      </c>
    </row>
    <row r="1866" spans="1:10" x14ac:dyDescent="0.25">
      <c r="A1866" t="s">
        <v>20</v>
      </c>
      <c r="B1866" t="s">
        <v>6</v>
      </c>
      <c r="C1866" t="s">
        <v>8</v>
      </c>
      <c r="D1866">
        <v>2023</v>
      </c>
      <c r="E1866">
        <v>2034</v>
      </c>
      <c r="F1866">
        <v>1</v>
      </c>
      <c r="G1866">
        <v>5542.1876949999996</v>
      </c>
      <c r="H1866">
        <v>0</v>
      </c>
      <c r="I1866">
        <v>1</v>
      </c>
      <c r="J1866" s="2" t="str">
        <f t="shared" si="29"/>
        <v>EG_SOLARRFSR2023</v>
      </c>
    </row>
    <row r="1867" spans="1:10" x14ac:dyDescent="0.25">
      <c r="A1867" t="s">
        <v>20</v>
      </c>
      <c r="B1867" t="s">
        <v>6</v>
      </c>
      <c r="C1867" t="s">
        <v>8</v>
      </c>
      <c r="D1867">
        <v>2023</v>
      </c>
      <c r="E1867">
        <v>2035</v>
      </c>
      <c r="F1867">
        <v>1</v>
      </c>
      <c r="G1867">
        <v>5542.1876949999996</v>
      </c>
      <c r="H1867">
        <v>0</v>
      </c>
      <c r="I1867">
        <v>1</v>
      </c>
      <c r="J1867" s="2" t="str">
        <f t="shared" si="29"/>
        <v>EG_SOLARRFSR2023</v>
      </c>
    </row>
    <row r="1868" spans="1:10" x14ac:dyDescent="0.25">
      <c r="A1868" t="s">
        <v>20</v>
      </c>
      <c r="B1868" t="s">
        <v>6</v>
      </c>
      <c r="C1868" t="s">
        <v>8</v>
      </c>
      <c r="D1868">
        <v>2023</v>
      </c>
      <c r="E1868">
        <v>2036</v>
      </c>
      <c r="F1868">
        <v>1</v>
      </c>
      <c r="G1868">
        <v>5542.1876949999996</v>
      </c>
      <c r="H1868">
        <v>0</v>
      </c>
      <c r="I1868">
        <v>1</v>
      </c>
      <c r="J1868" s="2" t="str">
        <f t="shared" si="29"/>
        <v>EG_SOLARRFSR2023</v>
      </c>
    </row>
    <row r="1869" spans="1:10" x14ac:dyDescent="0.25">
      <c r="A1869" t="s">
        <v>20</v>
      </c>
      <c r="B1869" t="s">
        <v>6</v>
      </c>
      <c r="C1869" t="s">
        <v>8</v>
      </c>
      <c r="D1869">
        <v>2023</v>
      </c>
      <c r="E1869">
        <v>2037</v>
      </c>
      <c r="F1869">
        <v>1</v>
      </c>
      <c r="G1869">
        <v>5542.1876949999996</v>
      </c>
      <c r="H1869">
        <v>0</v>
      </c>
      <c r="I1869">
        <v>1</v>
      </c>
      <c r="J1869" s="2" t="str">
        <f t="shared" si="29"/>
        <v>EG_SOLARRFSR2023</v>
      </c>
    </row>
    <row r="1870" spans="1:10" x14ac:dyDescent="0.25">
      <c r="A1870" t="s">
        <v>20</v>
      </c>
      <c r="B1870" t="s">
        <v>6</v>
      </c>
      <c r="C1870" t="s">
        <v>8</v>
      </c>
      <c r="D1870">
        <v>2023</v>
      </c>
      <c r="E1870">
        <v>2038</v>
      </c>
      <c r="F1870">
        <v>1</v>
      </c>
      <c r="G1870">
        <v>5542.1876949999996</v>
      </c>
      <c r="H1870">
        <v>0</v>
      </c>
      <c r="I1870">
        <v>1</v>
      </c>
      <c r="J1870" s="2" t="str">
        <f t="shared" si="29"/>
        <v>EG_SOLARRFSR2023</v>
      </c>
    </row>
    <row r="1871" spans="1:10" x14ac:dyDescent="0.25">
      <c r="A1871" t="s">
        <v>20</v>
      </c>
      <c r="B1871" t="s">
        <v>6</v>
      </c>
      <c r="C1871" t="s">
        <v>8</v>
      </c>
      <c r="D1871">
        <v>2023</v>
      </c>
      <c r="E1871">
        <v>2039</v>
      </c>
      <c r="F1871">
        <v>1</v>
      </c>
      <c r="G1871">
        <v>5542.1876949999996</v>
      </c>
      <c r="H1871">
        <v>0</v>
      </c>
      <c r="I1871">
        <v>1</v>
      </c>
      <c r="J1871" s="2" t="str">
        <f t="shared" si="29"/>
        <v>EG_SOLARRFSR2023</v>
      </c>
    </row>
    <row r="1872" spans="1:10" x14ac:dyDescent="0.25">
      <c r="A1872" t="s">
        <v>20</v>
      </c>
      <c r="B1872" t="s">
        <v>6</v>
      </c>
      <c r="C1872" t="s">
        <v>8</v>
      </c>
      <c r="D1872">
        <v>2023</v>
      </c>
      <c r="E1872">
        <v>2040</v>
      </c>
      <c r="F1872">
        <v>1</v>
      </c>
      <c r="G1872">
        <v>5542.1876949999996</v>
      </c>
      <c r="H1872">
        <v>0</v>
      </c>
      <c r="I1872">
        <v>1</v>
      </c>
      <c r="J1872" s="2" t="str">
        <f t="shared" si="29"/>
        <v>EG_SOLARRFSR2023</v>
      </c>
    </row>
    <row r="1873" spans="1:10" x14ac:dyDescent="0.25">
      <c r="A1873" t="s">
        <v>20</v>
      </c>
      <c r="B1873" t="s">
        <v>6</v>
      </c>
      <c r="C1873" t="s">
        <v>8</v>
      </c>
      <c r="D1873">
        <v>2023</v>
      </c>
      <c r="E1873">
        <v>2041</v>
      </c>
      <c r="F1873">
        <v>1</v>
      </c>
      <c r="G1873">
        <v>5542.1876949999996</v>
      </c>
      <c r="H1873">
        <v>0</v>
      </c>
      <c r="I1873">
        <v>1</v>
      </c>
      <c r="J1873" s="2" t="str">
        <f t="shared" si="29"/>
        <v>EG_SOLARRFSR2023</v>
      </c>
    </row>
    <row r="1874" spans="1:10" x14ac:dyDescent="0.25">
      <c r="A1874" t="s">
        <v>20</v>
      </c>
      <c r="B1874" t="s">
        <v>6</v>
      </c>
      <c r="C1874" t="s">
        <v>9</v>
      </c>
      <c r="D1874">
        <v>2023</v>
      </c>
      <c r="E1874">
        <v>2024</v>
      </c>
      <c r="F1874">
        <v>1</v>
      </c>
      <c r="G1874">
        <v>5542.1876949999996</v>
      </c>
      <c r="H1874">
        <v>0</v>
      </c>
      <c r="I1874">
        <v>1</v>
      </c>
      <c r="J1874" s="2" t="str">
        <f t="shared" si="29"/>
        <v>EG_SOLARRFNER2023</v>
      </c>
    </row>
    <row r="1875" spans="1:10" x14ac:dyDescent="0.25">
      <c r="A1875" t="s">
        <v>20</v>
      </c>
      <c r="B1875" t="s">
        <v>6</v>
      </c>
      <c r="C1875" t="s">
        <v>9</v>
      </c>
      <c r="D1875">
        <v>2023</v>
      </c>
      <c r="E1875">
        <v>2025</v>
      </c>
      <c r="F1875">
        <v>1</v>
      </c>
      <c r="G1875">
        <v>5542.1876949999996</v>
      </c>
      <c r="H1875">
        <v>0</v>
      </c>
      <c r="I1875">
        <v>1</v>
      </c>
      <c r="J1875" s="2" t="str">
        <f t="shared" si="29"/>
        <v>EG_SOLARRFNER2023</v>
      </c>
    </row>
    <row r="1876" spans="1:10" x14ac:dyDescent="0.25">
      <c r="A1876" t="s">
        <v>20</v>
      </c>
      <c r="B1876" t="s">
        <v>6</v>
      </c>
      <c r="C1876" t="s">
        <v>9</v>
      </c>
      <c r="D1876">
        <v>2023</v>
      </c>
      <c r="E1876">
        <v>2026</v>
      </c>
      <c r="F1876">
        <v>1</v>
      </c>
      <c r="G1876">
        <v>5542.1876949999996</v>
      </c>
      <c r="H1876">
        <v>0</v>
      </c>
      <c r="I1876">
        <v>1</v>
      </c>
      <c r="J1876" s="2" t="str">
        <f t="shared" si="29"/>
        <v>EG_SOLARRFNER2023</v>
      </c>
    </row>
    <row r="1877" spans="1:10" x14ac:dyDescent="0.25">
      <c r="A1877" t="s">
        <v>20</v>
      </c>
      <c r="B1877" t="s">
        <v>6</v>
      </c>
      <c r="C1877" t="s">
        <v>9</v>
      </c>
      <c r="D1877">
        <v>2023</v>
      </c>
      <c r="E1877">
        <v>2027</v>
      </c>
      <c r="F1877">
        <v>1</v>
      </c>
      <c r="G1877">
        <v>5542.1876949999996</v>
      </c>
      <c r="H1877">
        <v>0</v>
      </c>
      <c r="I1877">
        <v>1</v>
      </c>
      <c r="J1877" s="2" t="str">
        <f t="shared" si="29"/>
        <v>EG_SOLARRFNER2023</v>
      </c>
    </row>
    <row r="1878" spans="1:10" x14ac:dyDescent="0.25">
      <c r="A1878" t="s">
        <v>20</v>
      </c>
      <c r="B1878" t="s">
        <v>6</v>
      </c>
      <c r="C1878" t="s">
        <v>9</v>
      </c>
      <c r="D1878">
        <v>2023</v>
      </c>
      <c r="E1878">
        <v>2028</v>
      </c>
      <c r="F1878">
        <v>1</v>
      </c>
      <c r="G1878">
        <v>5542.1876949999996</v>
      </c>
      <c r="H1878">
        <v>0</v>
      </c>
      <c r="I1878">
        <v>1</v>
      </c>
      <c r="J1878" s="2" t="str">
        <f t="shared" si="29"/>
        <v>EG_SOLARRFNER2023</v>
      </c>
    </row>
    <row r="1879" spans="1:10" x14ac:dyDescent="0.25">
      <c r="A1879" t="s">
        <v>20</v>
      </c>
      <c r="B1879" t="s">
        <v>6</v>
      </c>
      <c r="C1879" t="s">
        <v>9</v>
      </c>
      <c r="D1879">
        <v>2023</v>
      </c>
      <c r="E1879">
        <v>2029</v>
      </c>
      <c r="F1879">
        <v>1</v>
      </c>
      <c r="G1879">
        <v>5542.1876949999996</v>
      </c>
      <c r="H1879">
        <v>0</v>
      </c>
      <c r="I1879">
        <v>1</v>
      </c>
      <c r="J1879" s="2" t="str">
        <f t="shared" si="29"/>
        <v>EG_SOLARRFNER2023</v>
      </c>
    </row>
    <row r="1880" spans="1:10" x14ac:dyDescent="0.25">
      <c r="A1880" t="s">
        <v>20</v>
      </c>
      <c r="B1880" t="s">
        <v>6</v>
      </c>
      <c r="C1880" t="s">
        <v>9</v>
      </c>
      <c r="D1880">
        <v>2023</v>
      </c>
      <c r="E1880">
        <v>2030</v>
      </c>
      <c r="F1880">
        <v>1</v>
      </c>
      <c r="G1880">
        <v>5542.1876949999996</v>
      </c>
      <c r="H1880">
        <v>0</v>
      </c>
      <c r="I1880">
        <v>1</v>
      </c>
      <c r="J1880" s="2" t="str">
        <f t="shared" si="29"/>
        <v>EG_SOLARRFNER2023</v>
      </c>
    </row>
    <row r="1881" spans="1:10" x14ac:dyDescent="0.25">
      <c r="A1881" t="s">
        <v>20</v>
      </c>
      <c r="B1881" t="s">
        <v>6</v>
      </c>
      <c r="C1881" t="s">
        <v>9</v>
      </c>
      <c r="D1881">
        <v>2023</v>
      </c>
      <c r="E1881">
        <v>2031</v>
      </c>
      <c r="F1881">
        <v>1</v>
      </c>
      <c r="G1881">
        <v>5542.1876949999996</v>
      </c>
      <c r="H1881">
        <v>0</v>
      </c>
      <c r="I1881">
        <v>1</v>
      </c>
      <c r="J1881" s="2" t="str">
        <f t="shared" si="29"/>
        <v>EG_SOLARRFNER2023</v>
      </c>
    </row>
    <row r="1882" spans="1:10" x14ac:dyDescent="0.25">
      <c r="A1882" t="s">
        <v>20</v>
      </c>
      <c r="B1882" t="s">
        <v>6</v>
      </c>
      <c r="C1882" t="s">
        <v>9</v>
      </c>
      <c r="D1882">
        <v>2023</v>
      </c>
      <c r="E1882">
        <v>2032</v>
      </c>
      <c r="F1882">
        <v>1</v>
      </c>
      <c r="G1882">
        <v>5542.1876949999996</v>
      </c>
      <c r="H1882">
        <v>0</v>
      </c>
      <c r="I1882">
        <v>1</v>
      </c>
      <c r="J1882" s="2" t="str">
        <f t="shared" si="29"/>
        <v>EG_SOLARRFNER2023</v>
      </c>
    </row>
    <row r="1883" spans="1:10" x14ac:dyDescent="0.25">
      <c r="A1883" t="s">
        <v>20</v>
      </c>
      <c r="B1883" t="s">
        <v>6</v>
      </c>
      <c r="C1883" t="s">
        <v>9</v>
      </c>
      <c r="D1883">
        <v>2023</v>
      </c>
      <c r="E1883">
        <v>2033</v>
      </c>
      <c r="F1883">
        <v>1</v>
      </c>
      <c r="G1883">
        <v>5542.1876949999996</v>
      </c>
      <c r="H1883">
        <v>0</v>
      </c>
      <c r="I1883">
        <v>1</v>
      </c>
      <c r="J1883" s="2" t="str">
        <f t="shared" si="29"/>
        <v>EG_SOLARRFNER2023</v>
      </c>
    </row>
    <row r="1884" spans="1:10" x14ac:dyDescent="0.25">
      <c r="A1884" t="s">
        <v>20</v>
      </c>
      <c r="B1884" t="s">
        <v>6</v>
      </c>
      <c r="C1884" t="s">
        <v>9</v>
      </c>
      <c r="D1884">
        <v>2023</v>
      </c>
      <c r="E1884">
        <v>2034</v>
      </c>
      <c r="F1884">
        <v>1</v>
      </c>
      <c r="G1884">
        <v>5542.1876949999996</v>
      </c>
      <c r="H1884">
        <v>0</v>
      </c>
      <c r="I1884">
        <v>1</v>
      </c>
      <c r="J1884" s="2" t="str">
        <f t="shared" si="29"/>
        <v>EG_SOLARRFNER2023</v>
      </c>
    </row>
    <row r="1885" spans="1:10" x14ac:dyDescent="0.25">
      <c r="A1885" t="s">
        <v>20</v>
      </c>
      <c r="B1885" t="s">
        <v>6</v>
      </c>
      <c r="C1885" t="s">
        <v>9</v>
      </c>
      <c r="D1885">
        <v>2023</v>
      </c>
      <c r="E1885">
        <v>2035</v>
      </c>
      <c r="F1885">
        <v>1</v>
      </c>
      <c r="G1885">
        <v>5542.1876949999996</v>
      </c>
      <c r="H1885">
        <v>0</v>
      </c>
      <c r="I1885">
        <v>1</v>
      </c>
      <c r="J1885" s="2" t="str">
        <f t="shared" si="29"/>
        <v>EG_SOLARRFNER2023</v>
      </c>
    </row>
    <row r="1886" spans="1:10" x14ac:dyDescent="0.25">
      <c r="A1886" t="s">
        <v>20</v>
      </c>
      <c r="B1886" t="s">
        <v>6</v>
      </c>
      <c r="C1886" t="s">
        <v>9</v>
      </c>
      <c r="D1886">
        <v>2023</v>
      </c>
      <c r="E1886">
        <v>2036</v>
      </c>
      <c r="F1886">
        <v>1</v>
      </c>
      <c r="G1886">
        <v>5542.1876949999996</v>
      </c>
      <c r="H1886">
        <v>0</v>
      </c>
      <c r="I1886">
        <v>1</v>
      </c>
      <c r="J1886" s="2" t="str">
        <f t="shared" si="29"/>
        <v>EG_SOLARRFNER2023</v>
      </c>
    </row>
    <row r="1887" spans="1:10" x14ac:dyDescent="0.25">
      <c r="A1887" t="s">
        <v>20</v>
      </c>
      <c r="B1887" t="s">
        <v>6</v>
      </c>
      <c r="C1887" t="s">
        <v>9</v>
      </c>
      <c r="D1887">
        <v>2023</v>
      </c>
      <c r="E1887">
        <v>2037</v>
      </c>
      <c r="F1887">
        <v>1</v>
      </c>
      <c r="G1887">
        <v>5542.1876949999996</v>
      </c>
      <c r="H1887">
        <v>0</v>
      </c>
      <c r="I1887">
        <v>1</v>
      </c>
      <c r="J1887" s="2" t="str">
        <f t="shared" si="29"/>
        <v>EG_SOLARRFNER2023</v>
      </c>
    </row>
    <row r="1888" spans="1:10" x14ac:dyDescent="0.25">
      <c r="A1888" t="s">
        <v>20</v>
      </c>
      <c r="B1888" t="s">
        <v>6</v>
      </c>
      <c r="C1888" t="s">
        <v>9</v>
      </c>
      <c r="D1888">
        <v>2023</v>
      </c>
      <c r="E1888">
        <v>2038</v>
      </c>
      <c r="F1888">
        <v>1</v>
      </c>
      <c r="G1888">
        <v>5542.1876949999996</v>
      </c>
      <c r="H1888">
        <v>0</v>
      </c>
      <c r="I1888">
        <v>1</v>
      </c>
      <c r="J1888" s="2" t="str">
        <f t="shared" si="29"/>
        <v>EG_SOLARRFNER2023</v>
      </c>
    </row>
    <row r="1889" spans="1:10" x14ac:dyDescent="0.25">
      <c r="A1889" t="s">
        <v>20</v>
      </c>
      <c r="B1889" t="s">
        <v>6</v>
      </c>
      <c r="C1889" t="s">
        <v>9</v>
      </c>
      <c r="D1889">
        <v>2023</v>
      </c>
      <c r="E1889">
        <v>2039</v>
      </c>
      <c r="F1889">
        <v>1</v>
      </c>
      <c r="G1889">
        <v>5542.1876949999996</v>
      </c>
      <c r="H1889">
        <v>0</v>
      </c>
      <c r="I1889">
        <v>1</v>
      </c>
      <c r="J1889" s="2" t="str">
        <f t="shared" si="29"/>
        <v>EG_SOLARRFNER2023</v>
      </c>
    </row>
    <row r="1890" spans="1:10" x14ac:dyDescent="0.25">
      <c r="A1890" t="s">
        <v>20</v>
      </c>
      <c r="B1890" t="s">
        <v>6</v>
      </c>
      <c r="C1890" t="s">
        <v>9</v>
      </c>
      <c r="D1890">
        <v>2023</v>
      </c>
      <c r="E1890">
        <v>2040</v>
      </c>
      <c r="F1890">
        <v>1</v>
      </c>
      <c r="G1890">
        <v>5542.1876949999996</v>
      </c>
      <c r="H1890">
        <v>0</v>
      </c>
      <c r="I1890">
        <v>1</v>
      </c>
      <c r="J1890" s="2" t="str">
        <f t="shared" si="29"/>
        <v>EG_SOLARRFNER2023</v>
      </c>
    </row>
    <row r="1891" spans="1:10" x14ac:dyDescent="0.25">
      <c r="A1891" t="s">
        <v>20</v>
      </c>
      <c r="B1891" t="s">
        <v>6</v>
      </c>
      <c r="C1891" t="s">
        <v>9</v>
      </c>
      <c r="D1891">
        <v>2023</v>
      </c>
      <c r="E1891">
        <v>2041</v>
      </c>
      <c r="F1891">
        <v>1</v>
      </c>
      <c r="G1891">
        <v>5542.1876949999996</v>
      </c>
      <c r="H1891">
        <v>0</v>
      </c>
      <c r="I1891">
        <v>1</v>
      </c>
      <c r="J1891" s="2" t="str">
        <f t="shared" si="29"/>
        <v>EG_SOLARRFNER2023</v>
      </c>
    </row>
    <row r="1892" spans="1:10" x14ac:dyDescent="0.25">
      <c r="A1892" t="s">
        <v>20</v>
      </c>
      <c r="B1892" t="s">
        <v>6</v>
      </c>
      <c r="C1892" t="s">
        <v>10</v>
      </c>
      <c r="D1892">
        <v>2023</v>
      </c>
      <c r="E1892">
        <v>2024</v>
      </c>
      <c r="F1892">
        <v>1</v>
      </c>
      <c r="G1892">
        <v>5542.1876949999996</v>
      </c>
      <c r="H1892">
        <v>0</v>
      </c>
      <c r="I1892">
        <v>1</v>
      </c>
      <c r="J1892" s="2" t="str">
        <f t="shared" si="29"/>
        <v>EG_SOLARRFER2023</v>
      </c>
    </row>
    <row r="1893" spans="1:10" x14ac:dyDescent="0.25">
      <c r="A1893" t="s">
        <v>20</v>
      </c>
      <c r="B1893" t="s">
        <v>6</v>
      </c>
      <c r="C1893" t="s">
        <v>10</v>
      </c>
      <c r="D1893">
        <v>2023</v>
      </c>
      <c r="E1893">
        <v>2025</v>
      </c>
      <c r="F1893">
        <v>1</v>
      </c>
      <c r="G1893">
        <v>5542.1876949999996</v>
      </c>
      <c r="H1893">
        <v>0</v>
      </c>
      <c r="I1893">
        <v>1</v>
      </c>
      <c r="J1893" s="2" t="str">
        <f t="shared" si="29"/>
        <v>EG_SOLARRFER2023</v>
      </c>
    </row>
    <row r="1894" spans="1:10" x14ac:dyDescent="0.25">
      <c r="A1894" t="s">
        <v>20</v>
      </c>
      <c r="B1894" t="s">
        <v>6</v>
      </c>
      <c r="C1894" t="s">
        <v>10</v>
      </c>
      <c r="D1894">
        <v>2023</v>
      </c>
      <c r="E1894">
        <v>2026</v>
      </c>
      <c r="F1894">
        <v>1</v>
      </c>
      <c r="G1894">
        <v>5542.1876949999996</v>
      </c>
      <c r="H1894">
        <v>0</v>
      </c>
      <c r="I1894">
        <v>1</v>
      </c>
      <c r="J1894" s="2" t="str">
        <f t="shared" si="29"/>
        <v>EG_SOLARRFER2023</v>
      </c>
    </row>
    <row r="1895" spans="1:10" x14ac:dyDescent="0.25">
      <c r="A1895" t="s">
        <v>20</v>
      </c>
      <c r="B1895" t="s">
        <v>6</v>
      </c>
      <c r="C1895" t="s">
        <v>10</v>
      </c>
      <c r="D1895">
        <v>2023</v>
      </c>
      <c r="E1895">
        <v>2027</v>
      </c>
      <c r="F1895">
        <v>1</v>
      </c>
      <c r="G1895">
        <v>5542.1876949999996</v>
      </c>
      <c r="H1895">
        <v>0</v>
      </c>
      <c r="I1895">
        <v>1</v>
      </c>
      <c r="J1895" s="2" t="str">
        <f t="shared" si="29"/>
        <v>EG_SOLARRFER2023</v>
      </c>
    </row>
    <row r="1896" spans="1:10" x14ac:dyDescent="0.25">
      <c r="A1896" t="s">
        <v>20</v>
      </c>
      <c r="B1896" t="s">
        <v>6</v>
      </c>
      <c r="C1896" t="s">
        <v>10</v>
      </c>
      <c r="D1896">
        <v>2023</v>
      </c>
      <c r="E1896">
        <v>2028</v>
      </c>
      <c r="F1896">
        <v>1</v>
      </c>
      <c r="G1896">
        <v>5542.1876949999996</v>
      </c>
      <c r="H1896">
        <v>0</v>
      </c>
      <c r="I1896">
        <v>1</v>
      </c>
      <c r="J1896" s="2" t="str">
        <f t="shared" si="29"/>
        <v>EG_SOLARRFER2023</v>
      </c>
    </row>
    <row r="1897" spans="1:10" x14ac:dyDescent="0.25">
      <c r="A1897" t="s">
        <v>20</v>
      </c>
      <c r="B1897" t="s">
        <v>6</v>
      </c>
      <c r="C1897" t="s">
        <v>10</v>
      </c>
      <c r="D1897">
        <v>2023</v>
      </c>
      <c r="E1897">
        <v>2029</v>
      </c>
      <c r="F1897">
        <v>1</v>
      </c>
      <c r="G1897">
        <v>5542.1876949999996</v>
      </c>
      <c r="H1897">
        <v>0</v>
      </c>
      <c r="I1897">
        <v>1</v>
      </c>
      <c r="J1897" s="2" t="str">
        <f t="shared" si="29"/>
        <v>EG_SOLARRFER2023</v>
      </c>
    </row>
    <row r="1898" spans="1:10" x14ac:dyDescent="0.25">
      <c r="A1898" t="s">
        <v>20</v>
      </c>
      <c r="B1898" t="s">
        <v>6</v>
      </c>
      <c r="C1898" t="s">
        <v>10</v>
      </c>
      <c r="D1898">
        <v>2023</v>
      </c>
      <c r="E1898">
        <v>2030</v>
      </c>
      <c r="F1898">
        <v>1</v>
      </c>
      <c r="G1898">
        <v>5542.1876949999996</v>
      </c>
      <c r="H1898">
        <v>0</v>
      </c>
      <c r="I1898">
        <v>1</v>
      </c>
      <c r="J1898" s="2" t="str">
        <f t="shared" si="29"/>
        <v>EG_SOLARRFER2023</v>
      </c>
    </row>
    <row r="1899" spans="1:10" x14ac:dyDescent="0.25">
      <c r="A1899" t="s">
        <v>20</v>
      </c>
      <c r="B1899" t="s">
        <v>6</v>
      </c>
      <c r="C1899" t="s">
        <v>10</v>
      </c>
      <c r="D1899">
        <v>2023</v>
      </c>
      <c r="E1899">
        <v>2031</v>
      </c>
      <c r="F1899">
        <v>1</v>
      </c>
      <c r="G1899">
        <v>5542.1876949999996</v>
      </c>
      <c r="H1899">
        <v>0</v>
      </c>
      <c r="I1899">
        <v>1</v>
      </c>
      <c r="J1899" s="2" t="str">
        <f t="shared" si="29"/>
        <v>EG_SOLARRFER2023</v>
      </c>
    </row>
    <row r="1900" spans="1:10" x14ac:dyDescent="0.25">
      <c r="A1900" t="s">
        <v>20</v>
      </c>
      <c r="B1900" t="s">
        <v>6</v>
      </c>
      <c r="C1900" t="s">
        <v>10</v>
      </c>
      <c r="D1900">
        <v>2023</v>
      </c>
      <c r="E1900">
        <v>2032</v>
      </c>
      <c r="F1900">
        <v>1</v>
      </c>
      <c r="G1900">
        <v>5542.1876949999996</v>
      </c>
      <c r="H1900">
        <v>0</v>
      </c>
      <c r="I1900">
        <v>1</v>
      </c>
      <c r="J1900" s="2" t="str">
        <f t="shared" si="29"/>
        <v>EG_SOLARRFER2023</v>
      </c>
    </row>
    <row r="1901" spans="1:10" x14ac:dyDescent="0.25">
      <c r="A1901" t="s">
        <v>20</v>
      </c>
      <c r="B1901" t="s">
        <v>6</v>
      </c>
      <c r="C1901" t="s">
        <v>10</v>
      </c>
      <c r="D1901">
        <v>2023</v>
      </c>
      <c r="E1901">
        <v>2033</v>
      </c>
      <c r="F1901">
        <v>1</v>
      </c>
      <c r="G1901">
        <v>5542.1876949999996</v>
      </c>
      <c r="H1901">
        <v>0</v>
      </c>
      <c r="I1901">
        <v>1</v>
      </c>
      <c r="J1901" s="2" t="str">
        <f t="shared" si="29"/>
        <v>EG_SOLARRFER2023</v>
      </c>
    </row>
    <row r="1902" spans="1:10" x14ac:dyDescent="0.25">
      <c r="A1902" t="s">
        <v>20</v>
      </c>
      <c r="B1902" t="s">
        <v>6</v>
      </c>
      <c r="C1902" t="s">
        <v>10</v>
      </c>
      <c r="D1902">
        <v>2023</v>
      </c>
      <c r="E1902">
        <v>2034</v>
      </c>
      <c r="F1902">
        <v>1</v>
      </c>
      <c r="G1902">
        <v>5542.1876949999996</v>
      </c>
      <c r="H1902">
        <v>0</v>
      </c>
      <c r="I1902">
        <v>1</v>
      </c>
      <c r="J1902" s="2" t="str">
        <f t="shared" si="29"/>
        <v>EG_SOLARRFER2023</v>
      </c>
    </row>
    <row r="1903" spans="1:10" x14ac:dyDescent="0.25">
      <c r="A1903" t="s">
        <v>20</v>
      </c>
      <c r="B1903" t="s">
        <v>6</v>
      </c>
      <c r="C1903" t="s">
        <v>10</v>
      </c>
      <c r="D1903">
        <v>2023</v>
      </c>
      <c r="E1903">
        <v>2035</v>
      </c>
      <c r="F1903">
        <v>1</v>
      </c>
      <c r="G1903">
        <v>5542.1876949999996</v>
      </c>
      <c r="H1903">
        <v>0</v>
      </c>
      <c r="I1903">
        <v>1</v>
      </c>
      <c r="J1903" s="2" t="str">
        <f t="shared" si="29"/>
        <v>EG_SOLARRFER2023</v>
      </c>
    </row>
    <row r="1904" spans="1:10" x14ac:dyDescent="0.25">
      <c r="A1904" t="s">
        <v>20</v>
      </c>
      <c r="B1904" t="s">
        <v>6</v>
      </c>
      <c r="C1904" t="s">
        <v>10</v>
      </c>
      <c r="D1904">
        <v>2023</v>
      </c>
      <c r="E1904">
        <v>2036</v>
      </c>
      <c r="F1904">
        <v>1</v>
      </c>
      <c r="G1904">
        <v>5542.1876949999996</v>
      </c>
      <c r="H1904">
        <v>0</v>
      </c>
      <c r="I1904">
        <v>1</v>
      </c>
      <c r="J1904" s="2" t="str">
        <f t="shared" si="29"/>
        <v>EG_SOLARRFER2023</v>
      </c>
    </row>
    <row r="1905" spans="1:10" x14ac:dyDescent="0.25">
      <c r="A1905" t="s">
        <v>20</v>
      </c>
      <c r="B1905" t="s">
        <v>6</v>
      </c>
      <c r="C1905" t="s">
        <v>10</v>
      </c>
      <c r="D1905">
        <v>2023</v>
      </c>
      <c r="E1905">
        <v>2037</v>
      </c>
      <c r="F1905">
        <v>1</v>
      </c>
      <c r="G1905">
        <v>5542.1876949999996</v>
      </c>
      <c r="H1905">
        <v>0</v>
      </c>
      <c r="I1905">
        <v>1</v>
      </c>
      <c r="J1905" s="2" t="str">
        <f t="shared" si="29"/>
        <v>EG_SOLARRFER2023</v>
      </c>
    </row>
    <row r="1906" spans="1:10" x14ac:dyDescent="0.25">
      <c r="A1906" t="s">
        <v>20</v>
      </c>
      <c r="B1906" t="s">
        <v>6</v>
      </c>
      <c r="C1906" t="s">
        <v>10</v>
      </c>
      <c r="D1906">
        <v>2023</v>
      </c>
      <c r="E1906">
        <v>2038</v>
      </c>
      <c r="F1906">
        <v>1</v>
      </c>
      <c r="G1906">
        <v>5542.1876949999996</v>
      </c>
      <c r="H1906">
        <v>0</v>
      </c>
      <c r="I1906">
        <v>1</v>
      </c>
      <c r="J1906" s="2" t="str">
        <f t="shared" si="29"/>
        <v>EG_SOLARRFER2023</v>
      </c>
    </row>
    <row r="1907" spans="1:10" x14ac:dyDescent="0.25">
      <c r="A1907" t="s">
        <v>20</v>
      </c>
      <c r="B1907" t="s">
        <v>6</v>
      </c>
      <c r="C1907" t="s">
        <v>10</v>
      </c>
      <c r="D1907">
        <v>2023</v>
      </c>
      <c r="E1907">
        <v>2039</v>
      </c>
      <c r="F1907">
        <v>1</v>
      </c>
      <c r="G1907">
        <v>5542.1876949999996</v>
      </c>
      <c r="H1907">
        <v>0</v>
      </c>
      <c r="I1907">
        <v>1</v>
      </c>
      <c r="J1907" s="2" t="str">
        <f t="shared" si="29"/>
        <v>EG_SOLARRFER2023</v>
      </c>
    </row>
    <row r="1908" spans="1:10" x14ac:dyDescent="0.25">
      <c r="A1908" t="s">
        <v>20</v>
      </c>
      <c r="B1908" t="s">
        <v>6</v>
      </c>
      <c r="C1908" t="s">
        <v>10</v>
      </c>
      <c r="D1908">
        <v>2023</v>
      </c>
      <c r="E1908">
        <v>2040</v>
      </c>
      <c r="F1908">
        <v>1</v>
      </c>
      <c r="G1908">
        <v>5542.1876949999996</v>
      </c>
      <c r="H1908">
        <v>0</v>
      </c>
      <c r="I1908">
        <v>1</v>
      </c>
      <c r="J1908" s="2" t="str">
        <f t="shared" si="29"/>
        <v>EG_SOLARRFER2023</v>
      </c>
    </row>
    <row r="1909" spans="1:10" x14ac:dyDescent="0.25">
      <c r="A1909" t="s">
        <v>20</v>
      </c>
      <c r="B1909" t="s">
        <v>6</v>
      </c>
      <c r="C1909" t="s">
        <v>10</v>
      </c>
      <c r="D1909">
        <v>2023</v>
      </c>
      <c r="E1909">
        <v>2041</v>
      </c>
      <c r="F1909">
        <v>1</v>
      </c>
      <c r="G1909">
        <v>5542.1876949999996</v>
      </c>
      <c r="H1909">
        <v>0</v>
      </c>
      <c r="I1909">
        <v>1</v>
      </c>
      <c r="J1909" s="2" t="str">
        <f t="shared" si="29"/>
        <v>EG_SOLARRFER2023</v>
      </c>
    </row>
    <row r="1910" spans="1:10" x14ac:dyDescent="0.25">
      <c r="A1910" t="s">
        <v>20</v>
      </c>
      <c r="B1910" t="s">
        <v>6</v>
      </c>
      <c r="C1910" t="s">
        <v>11</v>
      </c>
      <c r="D1910">
        <v>2023</v>
      </c>
      <c r="E1910">
        <v>2024</v>
      </c>
      <c r="F1910">
        <v>1</v>
      </c>
      <c r="G1910">
        <v>5542.1876949999996</v>
      </c>
      <c r="H1910">
        <v>0</v>
      </c>
      <c r="I1910">
        <v>1</v>
      </c>
      <c r="J1910" s="2" t="str">
        <f t="shared" si="29"/>
        <v>EG_SOLARRFWR2023</v>
      </c>
    </row>
    <row r="1911" spans="1:10" x14ac:dyDescent="0.25">
      <c r="A1911" t="s">
        <v>20</v>
      </c>
      <c r="B1911" t="s">
        <v>6</v>
      </c>
      <c r="C1911" t="s">
        <v>11</v>
      </c>
      <c r="D1911">
        <v>2023</v>
      </c>
      <c r="E1911">
        <v>2025</v>
      </c>
      <c r="F1911">
        <v>1</v>
      </c>
      <c r="G1911">
        <v>5542.1876949999996</v>
      </c>
      <c r="H1911">
        <v>0</v>
      </c>
      <c r="I1911">
        <v>1</v>
      </c>
      <c r="J1911" s="2" t="str">
        <f t="shared" si="29"/>
        <v>EG_SOLARRFWR2023</v>
      </c>
    </row>
    <row r="1912" spans="1:10" x14ac:dyDescent="0.25">
      <c r="A1912" t="s">
        <v>20</v>
      </c>
      <c r="B1912" t="s">
        <v>6</v>
      </c>
      <c r="C1912" t="s">
        <v>11</v>
      </c>
      <c r="D1912">
        <v>2023</v>
      </c>
      <c r="E1912">
        <v>2026</v>
      </c>
      <c r="F1912">
        <v>1</v>
      </c>
      <c r="G1912">
        <v>5542.1876949999996</v>
      </c>
      <c r="H1912">
        <v>0</v>
      </c>
      <c r="I1912">
        <v>1</v>
      </c>
      <c r="J1912" s="2" t="str">
        <f t="shared" si="29"/>
        <v>EG_SOLARRFWR2023</v>
      </c>
    </row>
    <row r="1913" spans="1:10" x14ac:dyDescent="0.25">
      <c r="A1913" t="s">
        <v>20</v>
      </c>
      <c r="B1913" t="s">
        <v>6</v>
      </c>
      <c r="C1913" t="s">
        <v>11</v>
      </c>
      <c r="D1913">
        <v>2023</v>
      </c>
      <c r="E1913">
        <v>2027</v>
      </c>
      <c r="F1913">
        <v>1</v>
      </c>
      <c r="G1913">
        <v>5542.1876949999996</v>
      </c>
      <c r="H1913">
        <v>0</v>
      </c>
      <c r="I1913">
        <v>1</v>
      </c>
      <c r="J1913" s="2" t="str">
        <f t="shared" si="29"/>
        <v>EG_SOLARRFWR2023</v>
      </c>
    </row>
    <row r="1914" spans="1:10" x14ac:dyDescent="0.25">
      <c r="A1914" t="s">
        <v>20</v>
      </c>
      <c r="B1914" t="s">
        <v>6</v>
      </c>
      <c r="C1914" t="s">
        <v>11</v>
      </c>
      <c r="D1914">
        <v>2023</v>
      </c>
      <c r="E1914">
        <v>2028</v>
      </c>
      <c r="F1914">
        <v>1</v>
      </c>
      <c r="G1914">
        <v>5542.1876949999996</v>
      </c>
      <c r="H1914">
        <v>0</v>
      </c>
      <c r="I1914">
        <v>1</v>
      </c>
      <c r="J1914" s="2" t="str">
        <f t="shared" si="29"/>
        <v>EG_SOLARRFWR2023</v>
      </c>
    </row>
    <row r="1915" spans="1:10" x14ac:dyDescent="0.25">
      <c r="A1915" t="s">
        <v>20</v>
      </c>
      <c r="B1915" t="s">
        <v>6</v>
      </c>
      <c r="C1915" t="s">
        <v>11</v>
      </c>
      <c r="D1915">
        <v>2023</v>
      </c>
      <c r="E1915">
        <v>2029</v>
      </c>
      <c r="F1915">
        <v>1</v>
      </c>
      <c r="G1915">
        <v>5542.1876949999996</v>
      </c>
      <c r="H1915">
        <v>0</v>
      </c>
      <c r="I1915">
        <v>1</v>
      </c>
      <c r="J1915" s="2" t="str">
        <f t="shared" si="29"/>
        <v>EG_SOLARRFWR2023</v>
      </c>
    </row>
    <row r="1916" spans="1:10" x14ac:dyDescent="0.25">
      <c r="A1916" t="s">
        <v>20</v>
      </c>
      <c r="B1916" t="s">
        <v>6</v>
      </c>
      <c r="C1916" t="s">
        <v>11</v>
      </c>
      <c r="D1916">
        <v>2023</v>
      </c>
      <c r="E1916">
        <v>2030</v>
      </c>
      <c r="F1916">
        <v>1</v>
      </c>
      <c r="G1916">
        <v>5542.1876949999996</v>
      </c>
      <c r="H1916">
        <v>0</v>
      </c>
      <c r="I1916">
        <v>1</v>
      </c>
      <c r="J1916" s="2" t="str">
        <f t="shared" si="29"/>
        <v>EG_SOLARRFWR2023</v>
      </c>
    </row>
    <row r="1917" spans="1:10" x14ac:dyDescent="0.25">
      <c r="A1917" t="s">
        <v>20</v>
      </c>
      <c r="B1917" t="s">
        <v>6</v>
      </c>
      <c r="C1917" t="s">
        <v>11</v>
      </c>
      <c r="D1917">
        <v>2023</v>
      </c>
      <c r="E1917">
        <v>2031</v>
      </c>
      <c r="F1917">
        <v>1</v>
      </c>
      <c r="G1917">
        <v>5542.1876949999996</v>
      </c>
      <c r="H1917">
        <v>0</v>
      </c>
      <c r="I1917">
        <v>1</v>
      </c>
      <c r="J1917" s="2" t="str">
        <f t="shared" si="29"/>
        <v>EG_SOLARRFWR2023</v>
      </c>
    </row>
    <row r="1918" spans="1:10" x14ac:dyDescent="0.25">
      <c r="A1918" t="s">
        <v>20</v>
      </c>
      <c r="B1918" t="s">
        <v>6</v>
      </c>
      <c r="C1918" t="s">
        <v>11</v>
      </c>
      <c r="D1918">
        <v>2023</v>
      </c>
      <c r="E1918">
        <v>2032</v>
      </c>
      <c r="F1918">
        <v>1</v>
      </c>
      <c r="G1918">
        <v>5542.1876949999996</v>
      </c>
      <c r="H1918">
        <v>0</v>
      </c>
      <c r="I1918">
        <v>1</v>
      </c>
      <c r="J1918" s="2" t="str">
        <f t="shared" si="29"/>
        <v>EG_SOLARRFWR2023</v>
      </c>
    </row>
    <row r="1919" spans="1:10" x14ac:dyDescent="0.25">
      <c r="A1919" t="s">
        <v>20</v>
      </c>
      <c r="B1919" t="s">
        <v>6</v>
      </c>
      <c r="C1919" t="s">
        <v>11</v>
      </c>
      <c r="D1919">
        <v>2023</v>
      </c>
      <c r="E1919">
        <v>2033</v>
      </c>
      <c r="F1919">
        <v>1</v>
      </c>
      <c r="G1919">
        <v>5542.1876949999996</v>
      </c>
      <c r="H1919">
        <v>0</v>
      </c>
      <c r="I1919">
        <v>1</v>
      </c>
      <c r="J1919" s="2" t="str">
        <f t="shared" si="29"/>
        <v>EG_SOLARRFWR2023</v>
      </c>
    </row>
    <row r="1920" spans="1:10" x14ac:dyDescent="0.25">
      <c r="A1920" t="s">
        <v>20</v>
      </c>
      <c r="B1920" t="s">
        <v>6</v>
      </c>
      <c r="C1920" t="s">
        <v>11</v>
      </c>
      <c r="D1920">
        <v>2023</v>
      </c>
      <c r="E1920">
        <v>2034</v>
      </c>
      <c r="F1920">
        <v>1</v>
      </c>
      <c r="G1920">
        <v>5542.1876949999996</v>
      </c>
      <c r="H1920">
        <v>0</v>
      </c>
      <c r="I1920">
        <v>1</v>
      </c>
      <c r="J1920" s="2" t="str">
        <f t="shared" si="29"/>
        <v>EG_SOLARRFWR2023</v>
      </c>
    </row>
    <row r="1921" spans="1:10" x14ac:dyDescent="0.25">
      <c r="A1921" t="s">
        <v>20</v>
      </c>
      <c r="B1921" t="s">
        <v>6</v>
      </c>
      <c r="C1921" t="s">
        <v>11</v>
      </c>
      <c r="D1921">
        <v>2023</v>
      </c>
      <c r="E1921">
        <v>2035</v>
      </c>
      <c r="F1921">
        <v>1</v>
      </c>
      <c r="G1921">
        <v>5542.1876949999996</v>
      </c>
      <c r="H1921">
        <v>0</v>
      </c>
      <c r="I1921">
        <v>1</v>
      </c>
      <c r="J1921" s="2" t="str">
        <f t="shared" si="29"/>
        <v>EG_SOLARRFWR2023</v>
      </c>
    </row>
    <row r="1922" spans="1:10" x14ac:dyDescent="0.25">
      <c r="A1922" t="s">
        <v>20</v>
      </c>
      <c r="B1922" t="s">
        <v>6</v>
      </c>
      <c r="C1922" t="s">
        <v>11</v>
      </c>
      <c r="D1922">
        <v>2023</v>
      </c>
      <c r="E1922">
        <v>2036</v>
      </c>
      <c r="F1922">
        <v>1</v>
      </c>
      <c r="G1922">
        <v>5542.1876949999996</v>
      </c>
      <c r="H1922">
        <v>0</v>
      </c>
      <c r="I1922">
        <v>1</v>
      </c>
      <c r="J1922" s="2" t="str">
        <f t="shared" si="29"/>
        <v>EG_SOLARRFWR2023</v>
      </c>
    </row>
    <row r="1923" spans="1:10" x14ac:dyDescent="0.25">
      <c r="A1923" t="s">
        <v>20</v>
      </c>
      <c r="B1923" t="s">
        <v>6</v>
      </c>
      <c r="C1923" t="s">
        <v>11</v>
      </c>
      <c r="D1923">
        <v>2023</v>
      </c>
      <c r="E1923">
        <v>2037</v>
      </c>
      <c r="F1923">
        <v>1</v>
      </c>
      <c r="G1923">
        <v>5542.1876949999996</v>
      </c>
      <c r="H1923">
        <v>0</v>
      </c>
      <c r="I1923">
        <v>1</v>
      </c>
      <c r="J1923" s="2" t="str">
        <f t="shared" ref="J1923:J1986" si="30">_xlfn.CONCAT(A1923,C1923,D1923)</f>
        <v>EG_SOLARRFWR2023</v>
      </c>
    </row>
    <row r="1924" spans="1:10" x14ac:dyDescent="0.25">
      <c r="A1924" t="s">
        <v>20</v>
      </c>
      <c r="B1924" t="s">
        <v>6</v>
      </c>
      <c r="C1924" t="s">
        <v>11</v>
      </c>
      <c r="D1924">
        <v>2023</v>
      </c>
      <c r="E1924">
        <v>2038</v>
      </c>
      <c r="F1924">
        <v>1</v>
      </c>
      <c r="G1924">
        <v>5542.1876949999996</v>
      </c>
      <c r="H1924">
        <v>0</v>
      </c>
      <c r="I1924">
        <v>1</v>
      </c>
      <c r="J1924" s="2" t="str">
        <f t="shared" si="30"/>
        <v>EG_SOLARRFWR2023</v>
      </c>
    </row>
    <row r="1925" spans="1:10" x14ac:dyDescent="0.25">
      <c r="A1925" t="s">
        <v>20</v>
      </c>
      <c r="B1925" t="s">
        <v>6</v>
      </c>
      <c r="C1925" t="s">
        <v>11</v>
      </c>
      <c r="D1925">
        <v>2023</v>
      </c>
      <c r="E1925">
        <v>2039</v>
      </c>
      <c r="F1925">
        <v>1</v>
      </c>
      <c r="G1925">
        <v>5542.1876949999996</v>
      </c>
      <c r="H1925">
        <v>0</v>
      </c>
      <c r="I1925">
        <v>1</v>
      </c>
      <c r="J1925" s="2" t="str">
        <f t="shared" si="30"/>
        <v>EG_SOLARRFWR2023</v>
      </c>
    </row>
    <row r="1926" spans="1:10" x14ac:dyDescent="0.25">
      <c r="A1926" t="s">
        <v>20</v>
      </c>
      <c r="B1926" t="s">
        <v>6</v>
      </c>
      <c r="C1926" t="s">
        <v>11</v>
      </c>
      <c r="D1926">
        <v>2023</v>
      </c>
      <c r="E1926">
        <v>2040</v>
      </c>
      <c r="F1926">
        <v>1</v>
      </c>
      <c r="G1926">
        <v>5542.1876949999996</v>
      </c>
      <c r="H1926">
        <v>0</v>
      </c>
      <c r="I1926">
        <v>1</v>
      </c>
      <c r="J1926" s="2" t="str">
        <f t="shared" si="30"/>
        <v>EG_SOLARRFWR2023</v>
      </c>
    </row>
    <row r="1927" spans="1:10" x14ac:dyDescent="0.25">
      <c r="A1927" t="s">
        <v>20</v>
      </c>
      <c r="B1927" t="s">
        <v>6</v>
      </c>
      <c r="C1927" t="s">
        <v>11</v>
      </c>
      <c r="D1927">
        <v>2023</v>
      </c>
      <c r="E1927">
        <v>2041</v>
      </c>
      <c r="F1927">
        <v>1</v>
      </c>
      <c r="G1927">
        <v>5542.1876949999996</v>
      </c>
      <c r="H1927">
        <v>0</v>
      </c>
      <c r="I1927">
        <v>1</v>
      </c>
      <c r="J1927" s="2" t="str">
        <f t="shared" si="30"/>
        <v>EG_SOLARRFWR2023</v>
      </c>
    </row>
    <row r="1928" spans="1:10" x14ac:dyDescent="0.25">
      <c r="A1928" t="s">
        <v>20</v>
      </c>
      <c r="B1928" t="s">
        <v>6</v>
      </c>
      <c r="C1928" t="s">
        <v>12</v>
      </c>
      <c r="D1928">
        <v>2023</v>
      </c>
      <c r="E1928">
        <v>2024</v>
      </c>
      <c r="F1928">
        <v>1</v>
      </c>
      <c r="G1928">
        <v>5542.1876949999996</v>
      </c>
      <c r="H1928">
        <v>0</v>
      </c>
      <c r="I1928">
        <v>1</v>
      </c>
      <c r="J1928" s="2" t="str">
        <f t="shared" si="30"/>
        <v>EG_SOLARRFNR2023</v>
      </c>
    </row>
    <row r="1929" spans="1:10" x14ac:dyDescent="0.25">
      <c r="A1929" t="s">
        <v>20</v>
      </c>
      <c r="B1929" t="s">
        <v>6</v>
      </c>
      <c r="C1929" t="s">
        <v>12</v>
      </c>
      <c r="D1929">
        <v>2023</v>
      </c>
      <c r="E1929">
        <v>2025</v>
      </c>
      <c r="F1929">
        <v>1</v>
      </c>
      <c r="G1929">
        <v>5542.1876949999996</v>
      </c>
      <c r="H1929">
        <v>0</v>
      </c>
      <c r="I1929">
        <v>1</v>
      </c>
      <c r="J1929" s="2" t="str">
        <f t="shared" si="30"/>
        <v>EG_SOLARRFNR2023</v>
      </c>
    </row>
    <row r="1930" spans="1:10" x14ac:dyDescent="0.25">
      <c r="A1930" t="s">
        <v>20</v>
      </c>
      <c r="B1930" t="s">
        <v>6</v>
      </c>
      <c r="C1930" t="s">
        <v>12</v>
      </c>
      <c r="D1930">
        <v>2023</v>
      </c>
      <c r="E1930">
        <v>2026</v>
      </c>
      <c r="F1930">
        <v>1</v>
      </c>
      <c r="G1930">
        <v>5542.1876949999996</v>
      </c>
      <c r="H1930">
        <v>0</v>
      </c>
      <c r="I1930">
        <v>1</v>
      </c>
      <c r="J1930" s="2" t="str">
        <f t="shared" si="30"/>
        <v>EG_SOLARRFNR2023</v>
      </c>
    </row>
    <row r="1931" spans="1:10" x14ac:dyDescent="0.25">
      <c r="A1931" t="s">
        <v>20</v>
      </c>
      <c r="B1931" t="s">
        <v>6</v>
      </c>
      <c r="C1931" t="s">
        <v>12</v>
      </c>
      <c r="D1931">
        <v>2023</v>
      </c>
      <c r="E1931">
        <v>2027</v>
      </c>
      <c r="F1931">
        <v>1</v>
      </c>
      <c r="G1931">
        <v>5542.1876949999996</v>
      </c>
      <c r="H1931">
        <v>0</v>
      </c>
      <c r="I1931">
        <v>1</v>
      </c>
      <c r="J1931" s="2" t="str">
        <f t="shared" si="30"/>
        <v>EG_SOLARRFNR2023</v>
      </c>
    </row>
    <row r="1932" spans="1:10" x14ac:dyDescent="0.25">
      <c r="A1932" t="s">
        <v>20</v>
      </c>
      <c r="B1932" t="s">
        <v>6</v>
      </c>
      <c r="C1932" t="s">
        <v>12</v>
      </c>
      <c r="D1932">
        <v>2023</v>
      </c>
      <c r="E1932">
        <v>2028</v>
      </c>
      <c r="F1932">
        <v>1</v>
      </c>
      <c r="G1932">
        <v>5542.1876949999996</v>
      </c>
      <c r="H1932">
        <v>0</v>
      </c>
      <c r="I1932">
        <v>1</v>
      </c>
      <c r="J1932" s="2" t="str">
        <f t="shared" si="30"/>
        <v>EG_SOLARRFNR2023</v>
      </c>
    </row>
    <row r="1933" spans="1:10" x14ac:dyDescent="0.25">
      <c r="A1933" t="s">
        <v>20</v>
      </c>
      <c r="B1933" t="s">
        <v>6</v>
      </c>
      <c r="C1933" t="s">
        <v>12</v>
      </c>
      <c r="D1933">
        <v>2023</v>
      </c>
      <c r="E1933">
        <v>2029</v>
      </c>
      <c r="F1933">
        <v>1</v>
      </c>
      <c r="G1933">
        <v>5542.1876949999996</v>
      </c>
      <c r="H1933">
        <v>0</v>
      </c>
      <c r="I1933">
        <v>1</v>
      </c>
      <c r="J1933" s="2" t="str">
        <f t="shared" si="30"/>
        <v>EG_SOLARRFNR2023</v>
      </c>
    </row>
    <row r="1934" spans="1:10" x14ac:dyDescent="0.25">
      <c r="A1934" t="s">
        <v>20</v>
      </c>
      <c r="B1934" t="s">
        <v>6</v>
      </c>
      <c r="C1934" t="s">
        <v>12</v>
      </c>
      <c r="D1934">
        <v>2023</v>
      </c>
      <c r="E1934">
        <v>2030</v>
      </c>
      <c r="F1934">
        <v>1</v>
      </c>
      <c r="G1934">
        <v>5542.1876949999996</v>
      </c>
      <c r="H1934">
        <v>0</v>
      </c>
      <c r="I1934">
        <v>1</v>
      </c>
      <c r="J1934" s="2" t="str">
        <f t="shared" si="30"/>
        <v>EG_SOLARRFNR2023</v>
      </c>
    </row>
    <row r="1935" spans="1:10" x14ac:dyDescent="0.25">
      <c r="A1935" t="s">
        <v>20</v>
      </c>
      <c r="B1935" t="s">
        <v>6</v>
      </c>
      <c r="C1935" t="s">
        <v>12</v>
      </c>
      <c r="D1935">
        <v>2023</v>
      </c>
      <c r="E1935">
        <v>2031</v>
      </c>
      <c r="F1935">
        <v>1</v>
      </c>
      <c r="G1935">
        <v>5542.1876949999996</v>
      </c>
      <c r="H1935">
        <v>0</v>
      </c>
      <c r="I1935">
        <v>1</v>
      </c>
      <c r="J1935" s="2" t="str">
        <f t="shared" si="30"/>
        <v>EG_SOLARRFNR2023</v>
      </c>
    </row>
    <row r="1936" spans="1:10" x14ac:dyDescent="0.25">
      <c r="A1936" t="s">
        <v>20</v>
      </c>
      <c r="B1936" t="s">
        <v>6</v>
      </c>
      <c r="C1936" t="s">
        <v>12</v>
      </c>
      <c r="D1936">
        <v>2023</v>
      </c>
      <c r="E1936">
        <v>2032</v>
      </c>
      <c r="F1936">
        <v>1</v>
      </c>
      <c r="G1936">
        <v>5542.1876949999996</v>
      </c>
      <c r="H1936">
        <v>0</v>
      </c>
      <c r="I1936">
        <v>1</v>
      </c>
      <c r="J1936" s="2" t="str">
        <f t="shared" si="30"/>
        <v>EG_SOLARRFNR2023</v>
      </c>
    </row>
    <row r="1937" spans="1:10" x14ac:dyDescent="0.25">
      <c r="A1937" t="s">
        <v>20</v>
      </c>
      <c r="B1937" t="s">
        <v>6</v>
      </c>
      <c r="C1937" t="s">
        <v>12</v>
      </c>
      <c r="D1937">
        <v>2023</v>
      </c>
      <c r="E1937">
        <v>2033</v>
      </c>
      <c r="F1937">
        <v>1</v>
      </c>
      <c r="G1937">
        <v>5542.1876949999996</v>
      </c>
      <c r="H1937">
        <v>0</v>
      </c>
      <c r="I1937">
        <v>1</v>
      </c>
      <c r="J1937" s="2" t="str">
        <f t="shared" si="30"/>
        <v>EG_SOLARRFNR2023</v>
      </c>
    </row>
    <row r="1938" spans="1:10" x14ac:dyDescent="0.25">
      <c r="A1938" t="s">
        <v>20</v>
      </c>
      <c r="B1938" t="s">
        <v>6</v>
      </c>
      <c r="C1938" t="s">
        <v>12</v>
      </c>
      <c r="D1938">
        <v>2023</v>
      </c>
      <c r="E1938">
        <v>2034</v>
      </c>
      <c r="F1938">
        <v>1</v>
      </c>
      <c r="G1938">
        <v>5542.1876949999996</v>
      </c>
      <c r="H1938">
        <v>0</v>
      </c>
      <c r="I1938">
        <v>1</v>
      </c>
      <c r="J1938" s="2" t="str">
        <f t="shared" si="30"/>
        <v>EG_SOLARRFNR2023</v>
      </c>
    </row>
    <row r="1939" spans="1:10" x14ac:dyDescent="0.25">
      <c r="A1939" t="s">
        <v>20</v>
      </c>
      <c r="B1939" t="s">
        <v>6</v>
      </c>
      <c r="C1939" t="s">
        <v>12</v>
      </c>
      <c r="D1939">
        <v>2023</v>
      </c>
      <c r="E1939">
        <v>2035</v>
      </c>
      <c r="F1939">
        <v>1</v>
      </c>
      <c r="G1939">
        <v>5542.1876949999996</v>
      </c>
      <c r="H1939">
        <v>0</v>
      </c>
      <c r="I1939">
        <v>1</v>
      </c>
      <c r="J1939" s="2" t="str">
        <f t="shared" si="30"/>
        <v>EG_SOLARRFNR2023</v>
      </c>
    </row>
    <row r="1940" spans="1:10" x14ac:dyDescent="0.25">
      <c r="A1940" t="s">
        <v>20</v>
      </c>
      <c r="B1940" t="s">
        <v>6</v>
      </c>
      <c r="C1940" t="s">
        <v>12</v>
      </c>
      <c r="D1940">
        <v>2023</v>
      </c>
      <c r="E1940">
        <v>2036</v>
      </c>
      <c r="F1940">
        <v>1</v>
      </c>
      <c r="G1940">
        <v>5542.1876949999996</v>
      </c>
      <c r="H1940">
        <v>0</v>
      </c>
      <c r="I1940">
        <v>1</v>
      </c>
      <c r="J1940" s="2" t="str">
        <f t="shared" si="30"/>
        <v>EG_SOLARRFNR2023</v>
      </c>
    </row>
    <row r="1941" spans="1:10" x14ac:dyDescent="0.25">
      <c r="A1941" t="s">
        <v>20</v>
      </c>
      <c r="B1941" t="s">
        <v>6</v>
      </c>
      <c r="C1941" t="s">
        <v>12</v>
      </c>
      <c r="D1941">
        <v>2023</v>
      </c>
      <c r="E1941">
        <v>2037</v>
      </c>
      <c r="F1941">
        <v>1</v>
      </c>
      <c r="G1941">
        <v>5542.1876949999996</v>
      </c>
      <c r="H1941">
        <v>0</v>
      </c>
      <c r="I1941">
        <v>1</v>
      </c>
      <c r="J1941" s="2" t="str">
        <f t="shared" si="30"/>
        <v>EG_SOLARRFNR2023</v>
      </c>
    </row>
    <row r="1942" spans="1:10" x14ac:dyDescent="0.25">
      <c r="A1942" t="s">
        <v>20</v>
      </c>
      <c r="B1942" t="s">
        <v>6</v>
      </c>
      <c r="C1942" t="s">
        <v>12</v>
      </c>
      <c r="D1942">
        <v>2023</v>
      </c>
      <c r="E1942">
        <v>2038</v>
      </c>
      <c r="F1942">
        <v>1</v>
      </c>
      <c r="G1942">
        <v>5542.1876949999996</v>
      </c>
      <c r="H1942">
        <v>0</v>
      </c>
      <c r="I1942">
        <v>1</v>
      </c>
      <c r="J1942" s="2" t="str">
        <f t="shared" si="30"/>
        <v>EG_SOLARRFNR2023</v>
      </c>
    </row>
    <row r="1943" spans="1:10" x14ac:dyDescent="0.25">
      <c r="A1943" t="s">
        <v>20</v>
      </c>
      <c r="B1943" t="s">
        <v>6</v>
      </c>
      <c r="C1943" t="s">
        <v>12</v>
      </c>
      <c r="D1943">
        <v>2023</v>
      </c>
      <c r="E1943">
        <v>2039</v>
      </c>
      <c r="F1943">
        <v>1</v>
      </c>
      <c r="G1943">
        <v>5542.1876949999996</v>
      </c>
      <c r="H1943">
        <v>0</v>
      </c>
      <c r="I1943">
        <v>1</v>
      </c>
      <c r="J1943" s="2" t="str">
        <f t="shared" si="30"/>
        <v>EG_SOLARRFNR2023</v>
      </c>
    </row>
    <row r="1944" spans="1:10" x14ac:dyDescent="0.25">
      <c r="A1944" t="s">
        <v>20</v>
      </c>
      <c r="B1944" t="s">
        <v>6</v>
      </c>
      <c r="C1944" t="s">
        <v>12</v>
      </c>
      <c r="D1944">
        <v>2023</v>
      </c>
      <c r="E1944">
        <v>2040</v>
      </c>
      <c r="F1944">
        <v>1</v>
      </c>
      <c r="G1944">
        <v>5542.1876949999996</v>
      </c>
      <c r="H1944">
        <v>0</v>
      </c>
      <c r="I1944">
        <v>1</v>
      </c>
      <c r="J1944" s="2" t="str">
        <f t="shared" si="30"/>
        <v>EG_SOLARRFNR2023</v>
      </c>
    </row>
    <row r="1945" spans="1:10" x14ac:dyDescent="0.25">
      <c r="A1945" t="s">
        <v>20</v>
      </c>
      <c r="B1945" t="s">
        <v>6</v>
      </c>
      <c r="C1945" t="s">
        <v>12</v>
      </c>
      <c r="D1945">
        <v>2023</v>
      </c>
      <c r="E1945">
        <v>2041</v>
      </c>
      <c r="F1945">
        <v>1</v>
      </c>
      <c r="G1945">
        <v>5542.1876949999996</v>
      </c>
      <c r="H1945">
        <v>0</v>
      </c>
      <c r="I1945">
        <v>1</v>
      </c>
      <c r="J1945" s="2" t="str">
        <f t="shared" si="30"/>
        <v>EG_SOLARRFNR2023</v>
      </c>
    </row>
    <row r="1946" spans="1:10" x14ac:dyDescent="0.25">
      <c r="A1946" t="s">
        <v>21</v>
      </c>
      <c r="B1946" t="s">
        <v>6</v>
      </c>
      <c r="C1946" t="s">
        <v>8</v>
      </c>
      <c r="D1946">
        <v>2023</v>
      </c>
      <c r="E1946">
        <v>2024</v>
      </c>
      <c r="F1946">
        <v>1</v>
      </c>
      <c r="G1946">
        <v>10659.430270000001</v>
      </c>
      <c r="H1946">
        <v>0</v>
      </c>
      <c r="I1946">
        <v>1</v>
      </c>
      <c r="J1946" s="2" t="str">
        <f t="shared" si="30"/>
        <v>EG_WINDONSR2023</v>
      </c>
    </row>
    <row r="1947" spans="1:10" x14ac:dyDescent="0.25">
      <c r="A1947" t="s">
        <v>21</v>
      </c>
      <c r="B1947" t="s">
        <v>6</v>
      </c>
      <c r="C1947" t="s">
        <v>8</v>
      </c>
      <c r="D1947">
        <v>2023</v>
      </c>
      <c r="E1947">
        <v>2025</v>
      </c>
      <c r="F1947">
        <v>1</v>
      </c>
      <c r="G1947">
        <v>10659.430270000001</v>
      </c>
      <c r="H1947">
        <v>0</v>
      </c>
      <c r="I1947">
        <v>1</v>
      </c>
      <c r="J1947" s="2" t="str">
        <f t="shared" si="30"/>
        <v>EG_WINDONSR2023</v>
      </c>
    </row>
    <row r="1948" spans="1:10" x14ac:dyDescent="0.25">
      <c r="A1948" t="s">
        <v>21</v>
      </c>
      <c r="B1948" t="s">
        <v>6</v>
      </c>
      <c r="C1948" t="s">
        <v>8</v>
      </c>
      <c r="D1948">
        <v>2023</v>
      </c>
      <c r="E1948">
        <v>2026</v>
      </c>
      <c r="F1948">
        <v>1</v>
      </c>
      <c r="G1948">
        <v>10659.430270000001</v>
      </c>
      <c r="H1948">
        <v>0</v>
      </c>
      <c r="I1948">
        <v>1</v>
      </c>
      <c r="J1948" s="2" t="str">
        <f t="shared" si="30"/>
        <v>EG_WINDONSR2023</v>
      </c>
    </row>
    <row r="1949" spans="1:10" x14ac:dyDescent="0.25">
      <c r="A1949" t="s">
        <v>21</v>
      </c>
      <c r="B1949" t="s">
        <v>6</v>
      </c>
      <c r="C1949" t="s">
        <v>8</v>
      </c>
      <c r="D1949">
        <v>2023</v>
      </c>
      <c r="E1949">
        <v>2027</v>
      </c>
      <c r="F1949">
        <v>1</v>
      </c>
      <c r="G1949">
        <v>10659.430270000001</v>
      </c>
      <c r="H1949">
        <v>0</v>
      </c>
      <c r="I1949">
        <v>1</v>
      </c>
      <c r="J1949" s="2" t="str">
        <f t="shared" si="30"/>
        <v>EG_WINDONSR2023</v>
      </c>
    </row>
    <row r="1950" spans="1:10" x14ac:dyDescent="0.25">
      <c r="A1950" t="s">
        <v>21</v>
      </c>
      <c r="B1950" t="s">
        <v>6</v>
      </c>
      <c r="C1950" t="s">
        <v>8</v>
      </c>
      <c r="D1950">
        <v>2023</v>
      </c>
      <c r="E1950">
        <v>2028</v>
      </c>
      <c r="F1950">
        <v>1</v>
      </c>
      <c r="G1950">
        <v>10659.430270000001</v>
      </c>
      <c r="H1950">
        <v>0</v>
      </c>
      <c r="I1950">
        <v>1</v>
      </c>
      <c r="J1950" s="2" t="str">
        <f t="shared" si="30"/>
        <v>EG_WINDONSR2023</v>
      </c>
    </row>
    <row r="1951" spans="1:10" x14ac:dyDescent="0.25">
      <c r="A1951" t="s">
        <v>21</v>
      </c>
      <c r="B1951" t="s">
        <v>6</v>
      </c>
      <c r="C1951" t="s">
        <v>8</v>
      </c>
      <c r="D1951">
        <v>2023</v>
      </c>
      <c r="E1951">
        <v>2029</v>
      </c>
      <c r="F1951">
        <v>1</v>
      </c>
      <c r="G1951">
        <v>10659.430270000001</v>
      </c>
      <c r="H1951">
        <v>0</v>
      </c>
      <c r="I1951">
        <v>1</v>
      </c>
      <c r="J1951" s="2" t="str">
        <f t="shared" si="30"/>
        <v>EG_WINDONSR2023</v>
      </c>
    </row>
    <row r="1952" spans="1:10" x14ac:dyDescent="0.25">
      <c r="A1952" t="s">
        <v>21</v>
      </c>
      <c r="B1952" t="s">
        <v>6</v>
      </c>
      <c r="C1952" t="s">
        <v>8</v>
      </c>
      <c r="D1952">
        <v>2023</v>
      </c>
      <c r="E1952">
        <v>2030</v>
      </c>
      <c r="F1952">
        <v>1</v>
      </c>
      <c r="G1952">
        <v>10659.430270000001</v>
      </c>
      <c r="H1952">
        <v>0</v>
      </c>
      <c r="I1952">
        <v>1</v>
      </c>
      <c r="J1952" s="2" t="str">
        <f t="shared" si="30"/>
        <v>EG_WINDONSR2023</v>
      </c>
    </row>
    <row r="1953" spans="1:10" x14ac:dyDescent="0.25">
      <c r="A1953" t="s">
        <v>21</v>
      </c>
      <c r="B1953" t="s">
        <v>6</v>
      </c>
      <c r="C1953" t="s">
        <v>8</v>
      </c>
      <c r="D1953">
        <v>2023</v>
      </c>
      <c r="E1953">
        <v>2031</v>
      </c>
      <c r="F1953">
        <v>1</v>
      </c>
      <c r="G1953">
        <v>10659.430270000001</v>
      </c>
      <c r="H1953">
        <v>0</v>
      </c>
      <c r="I1953">
        <v>1</v>
      </c>
      <c r="J1953" s="2" t="str">
        <f t="shared" si="30"/>
        <v>EG_WINDONSR2023</v>
      </c>
    </row>
    <row r="1954" spans="1:10" x14ac:dyDescent="0.25">
      <c r="A1954" t="s">
        <v>21</v>
      </c>
      <c r="B1954" t="s">
        <v>6</v>
      </c>
      <c r="C1954" t="s">
        <v>8</v>
      </c>
      <c r="D1954">
        <v>2023</v>
      </c>
      <c r="E1954">
        <v>2032</v>
      </c>
      <c r="F1954">
        <v>1</v>
      </c>
      <c r="G1954">
        <v>10659.430270000001</v>
      </c>
      <c r="H1954">
        <v>0</v>
      </c>
      <c r="I1954">
        <v>1</v>
      </c>
      <c r="J1954" s="2" t="str">
        <f t="shared" si="30"/>
        <v>EG_WINDONSR2023</v>
      </c>
    </row>
    <row r="1955" spans="1:10" x14ac:dyDescent="0.25">
      <c r="A1955" t="s">
        <v>21</v>
      </c>
      <c r="B1955" t="s">
        <v>6</v>
      </c>
      <c r="C1955" t="s">
        <v>8</v>
      </c>
      <c r="D1955">
        <v>2023</v>
      </c>
      <c r="E1955">
        <v>2033</v>
      </c>
      <c r="F1955">
        <v>1</v>
      </c>
      <c r="G1955">
        <v>10659.430270000001</v>
      </c>
      <c r="H1955">
        <v>0</v>
      </c>
      <c r="I1955">
        <v>1</v>
      </c>
      <c r="J1955" s="2" t="str">
        <f t="shared" si="30"/>
        <v>EG_WINDONSR2023</v>
      </c>
    </row>
    <row r="1956" spans="1:10" x14ac:dyDescent="0.25">
      <c r="A1956" t="s">
        <v>21</v>
      </c>
      <c r="B1956" t="s">
        <v>6</v>
      </c>
      <c r="C1956" t="s">
        <v>8</v>
      </c>
      <c r="D1956">
        <v>2023</v>
      </c>
      <c r="E1956">
        <v>2034</v>
      </c>
      <c r="F1956">
        <v>1</v>
      </c>
      <c r="G1956">
        <v>10659.430270000001</v>
      </c>
      <c r="H1956">
        <v>0</v>
      </c>
      <c r="I1956">
        <v>1</v>
      </c>
      <c r="J1956" s="2" t="str">
        <f t="shared" si="30"/>
        <v>EG_WINDONSR2023</v>
      </c>
    </row>
    <row r="1957" spans="1:10" x14ac:dyDescent="0.25">
      <c r="A1957" t="s">
        <v>21</v>
      </c>
      <c r="B1957" t="s">
        <v>6</v>
      </c>
      <c r="C1957" t="s">
        <v>8</v>
      </c>
      <c r="D1957">
        <v>2023</v>
      </c>
      <c r="E1957">
        <v>2035</v>
      </c>
      <c r="F1957">
        <v>1</v>
      </c>
      <c r="G1957">
        <v>10659.430270000001</v>
      </c>
      <c r="H1957">
        <v>0</v>
      </c>
      <c r="I1957">
        <v>1</v>
      </c>
      <c r="J1957" s="2" t="str">
        <f t="shared" si="30"/>
        <v>EG_WINDONSR2023</v>
      </c>
    </row>
    <row r="1958" spans="1:10" x14ac:dyDescent="0.25">
      <c r="A1958" t="s">
        <v>21</v>
      </c>
      <c r="B1958" t="s">
        <v>6</v>
      </c>
      <c r="C1958" t="s">
        <v>8</v>
      </c>
      <c r="D1958">
        <v>2023</v>
      </c>
      <c r="E1958">
        <v>2036</v>
      </c>
      <c r="F1958">
        <v>1</v>
      </c>
      <c r="G1958">
        <v>10659.430270000001</v>
      </c>
      <c r="H1958">
        <v>0</v>
      </c>
      <c r="I1958">
        <v>1</v>
      </c>
      <c r="J1958" s="2" t="str">
        <f t="shared" si="30"/>
        <v>EG_WINDONSR2023</v>
      </c>
    </row>
    <row r="1959" spans="1:10" x14ac:dyDescent="0.25">
      <c r="A1959" t="s">
        <v>21</v>
      </c>
      <c r="B1959" t="s">
        <v>6</v>
      </c>
      <c r="C1959" t="s">
        <v>8</v>
      </c>
      <c r="D1959">
        <v>2023</v>
      </c>
      <c r="E1959">
        <v>2037</v>
      </c>
      <c r="F1959">
        <v>1</v>
      </c>
      <c r="G1959">
        <v>10659.430270000001</v>
      </c>
      <c r="H1959">
        <v>0</v>
      </c>
      <c r="I1959">
        <v>1</v>
      </c>
      <c r="J1959" s="2" t="str">
        <f t="shared" si="30"/>
        <v>EG_WINDONSR2023</v>
      </c>
    </row>
    <row r="1960" spans="1:10" x14ac:dyDescent="0.25">
      <c r="A1960" t="s">
        <v>21</v>
      </c>
      <c r="B1960" t="s">
        <v>6</v>
      </c>
      <c r="C1960" t="s">
        <v>8</v>
      </c>
      <c r="D1960">
        <v>2023</v>
      </c>
      <c r="E1960">
        <v>2038</v>
      </c>
      <c r="F1960">
        <v>1</v>
      </c>
      <c r="G1960">
        <v>10659.430270000001</v>
      </c>
      <c r="H1960">
        <v>0</v>
      </c>
      <c r="I1960">
        <v>1</v>
      </c>
      <c r="J1960" s="2" t="str">
        <f t="shared" si="30"/>
        <v>EG_WINDONSR2023</v>
      </c>
    </row>
    <row r="1961" spans="1:10" x14ac:dyDescent="0.25">
      <c r="A1961" t="s">
        <v>21</v>
      </c>
      <c r="B1961" t="s">
        <v>6</v>
      </c>
      <c r="C1961" t="s">
        <v>8</v>
      </c>
      <c r="D1961">
        <v>2023</v>
      </c>
      <c r="E1961">
        <v>2039</v>
      </c>
      <c r="F1961">
        <v>1</v>
      </c>
      <c r="G1961">
        <v>10659.430270000001</v>
      </c>
      <c r="H1961">
        <v>0</v>
      </c>
      <c r="I1961">
        <v>1</v>
      </c>
      <c r="J1961" s="2" t="str">
        <f t="shared" si="30"/>
        <v>EG_WINDONSR2023</v>
      </c>
    </row>
    <row r="1962" spans="1:10" x14ac:dyDescent="0.25">
      <c r="A1962" t="s">
        <v>21</v>
      </c>
      <c r="B1962" t="s">
        <v>6</v>
      </c>
      <c r="C1962" t="s">
        <v>8</v>
      </c>
      <c r="D1962">
        <v>2023</v>
      </c>
      <c r="E1962">
        <v>2040</v>
      </c>
      <c r="F1962">
        <v>1</v>
      </c>
      <c r="G1962">
        <v>10659.430270000001</v>
      </c>
      <c r="H1962">
        <v>0</v>
      </c>
      <c r="I1962">
        <v>1</v>
      </c>
      <c r="J1962" s="2" t="str">
        <f t="shared" si="30"/>
        <v>EG_WINDONSR2023</v>
      </c>
    </row>
    <row r="1963" spans="1:10" x14ac:dyDescent="0.25">
      <c r="A1963" t="s">
        <v>21</v>
      </c>
      <c r="B1963" t="s">
        <v>6</v>
      </c>
      <c r="C1963" t="s">
        <v>8</v>
      </c>
      <c r="D1963">
        <v>2023</v>
      </c>
      <c r="E1963">
        <v>2041</v>
      </c>
      <c r="F1963">
        <v>1</v>
      </c>
      <c r="G1963">
        <v>10659.430270000001</v>
      </c>
      <c r="H1963">
        <v>0</v>
      </c>
      <c r="I1963">
        <v>1</v>
      </c>
      <c r="J1963" s="2" t="str">
        <f t="shared" si="30"/>
        <v>EG_WINDONSR2023</v>
      </c>
    </row>
    <row r="1964" spans="1:10" x14ac:dyDescent="0.25">
      <c r="A1964" t="s">
        <v>21</v>
      </c>
      <c r="B1964" t="s">
        <v>6</v>
      </c>
      <c r="C1964" t="s">
        <v>9</v>
      </c>
      <c r="D1964">
        <v>2023</v>
      </c>
      <c r="E1964">
        <v>2024</v>
      </c>
      <c r="F1964">
        <v>1</v>
      </c>
      <c r="G1964">
        <v>10659.430270000001</v>
      </c>
      <c r="H1964">
        <v>0</v>
      </c>
      <c r="I1964">
        <v>1</v>
      </c>
      <c r="J1964" s="2" t="str">
        <f t="shared" si="30"/>
        <v>EG_WINDONNER2023</v>
      </c>
    </row>
    <row r="1965" spans="1:10" x14ac:dyDescent="0.25">
      <c r="A1965" t="s">
        <v>21</v>
      </c>
      <c r="B1965" t="s">
        <v>6</v>
      </c>
      <c r="C1965" t="s">
        <v>9</v>
      </c>
      <c r="D1965">
        <v>2023</v>
      </c>
      <c r="E1965">
        <v>2025</v>
      </c>
      <c r="F1965">
        <v>1</v>
      </c>
      <c r="G1965">
        <v>10659.430270000001</v>
      </c>
      <c r="H1965">
        <v>0</v>
      </c>
      <c r="I1965">
        <v>1</v>
      </c>
      <c r="J1965" s="2" t="str">
        <f t="shared" si="30"/>
        <v>EG_WINDONNER2023</v>
      </c>
    </row>
    <row r="1966" spans="1:10" x14ac:dyDescent="0.25">
      <c r="A1966" t="s">
        <v>21</v>
      </c>
      <c r="B1966" t="s">
        <v>6</v>
      </c>
      <c r="C1966" t="s">
        <v>9</v>
      </c>
      <c r="D1966">
        <v>2023</v>
      </c>
      <c r="E1966">
        <v>2026</v>
      </c>
      <c r="F1966">
        <v>1</v>
      </c>
      <c r="G1966">
        <v>10659.430270000001</v>
      </c>
      <c r="H1966">
        <v>0</v>
      </c>
      <c r="I1966">
        <v>1</v>
      </c>
      <c r="J1966" s="2" t="str">
        <f t="shared" si="30"/>
        <v>EG_WINDONNER2023</v>
      </c>
    </row>
    <row r="1967" spans="1:10" x14ac:dyDescent="0.25">
      <c r="A1967" t="s">
        <v>21</v>
      </c>
      <c r="B1967" t="s">
        <v>6</v>
      </c>
      <c r="C1967" t="s">
        <v>9</v>
      </c>
      <c r="D1967">
        <v>2023</v>
      </c>
      <c r="E1967">
        <v>2027</v>
      </c>
      <c r="F1967">
        <v>1</v>
      </c>
      <c r="G1967">
        <v>10659.430270000001</v>
      </c>
      <c r="H1967">
        <v>0</v>
      </c>
      <c r="I1967">
        <v>1</v>
      </c>
      <c r="J1967" s="2" t="str">
        <f t="shared" si="30"/>
        <v>EG_WINDONNER2023</v>
      </c>
    </row>
    <row r="1968" spans="1:10" x14ac:dyDescent="0.25">
      <c r="A1968" t="s">
        <v>21</v>
      </c>
      <c r="B1968" t="s">
        <v>6</v>
      </c>
      <c r="C1968" t="s">
        <v>9</v>
      </c>
      <c r="D1968">
        <v>2023</v>
      </c>
      <c r="E1968">
        <v>2028</v>
      </c>
      <c r="F1968">
        <v>1</v>
      </c>
      <c r="G1968">
        <v>10659.430270000001</v>
      </c>
      <c r="H1968">
        <v>0</v>
      </c>
      <c r="I1968">
        <v>1</v>
      </c>
      <c r="J1968" s="2" t="str">
        <f t="shared" si="30"/>
        <v>EG_WINDONNER2023</v>
      </c>
    </row>
    <row r="1969" spans="1:10" x14ac:dyDescent="0.25">
      <c r="A1969" t="s">
        <v>21</v>
      </c>
      <c r="B1969" t="s">
        <v>6</v>
      </c>
      <c r="C1969" t="s">
        <v>9</v>
      </c>
      <c r="D1969">
        <v>2023</v>
      </c>
      <c r="E1969">
        <v>2029</v>
      </c>
      <c r="F1969">
        <v>1</v>
      </c>
      <c r="G1969">
        <v>10659.430270000001</v>
      </c>
      <c r="H1969">
        <v>0</v>
      </c>
      <c r="I1969">
        <v>1</v>
      </c>
      <c r="J1969" s="2" t="str">
        <f t="shared" si="30"/>
        <v>EG_WINDONNER2023</v>
      </c>
    </row>
    <row r="1970" spans="1:10" x14ac:dyDescent="0.25">
      <c r="A1970" t="s">
        <v>21</v>
      </c>
      <c r="B1970" t="s">
        <v>6</v>
      </c>
      <c r="C1970" t="s">
        <v>9</v>
      </c>
      <c r="D1970">
        <v>2023</v>
      </c>
      <c r="E1970">
        <v>2030</v>
      </c>
      <c r="F1970">
        <v>1</v>
      </c>
      <c r="G1970">
        <v>10659.430270000001</v>
      </c>
      <c r="H1970">
        <v>0</v>
      </c>
      <c r="I1970">
        <v>1</v>
      </c>
      <c r="J1970" s="2" t="str">
        <f t="shared" si="30"/>
        <v>EG_WINDONNER2023</v>
      </c>
    </row>
    <row r="1971" spans="1:10" x14ac:dyDescent="0.25">
      <c r="A1971" t="s">
        <v>21</v>
      </c>
      <c r="B1971" t="s">
        <v>6</v>
      </c>
      <c r="C1971" t="s">
        <v>9</v>
      </c>
      <c r="D1971">
        <v>2023</v>
      </c>
      <c r="E1971">
        <v>2031</v>
      </c>
      <c r="F1971">
        <v>1</v>
      </c>
      <c r="G1971">
        <v>10659.430270000001</v>
      </c>
      <c r="H1971">
        <v>0</v>
      </c>
      <c r="I1971">
        <v>1</v>
      </c>
      <c r="J1971" s="2" t="str">
        <f t="shared" si="30"/>
        <v>EG_WINDONNER2023</v>
      </c>
    </row>
    <row r="1972" spans="1:10" x14ac:dyDescent="0.25">
      <c r="A1972" t="s">
        <v>21</v>
      </c>
      <c r="B1972" t="s">
        <v>6</v>
      </c>
      <c r="C1972" t="s">
        <v>9</v>
      </c>
      <c r="D1972">
        <v>2023</v>
      </c>
      <c r="E1972">
        <v>2032</v>
      </c>
      <c r="F1972">
        <v>1</v>
      </c>
      <c r="G1972">
        <v>10659.430270000001</v>
      </c>
      <c r="H1972">
        <v>0</v>
      </c>
      <c r="I1972">
        <v>1</v>
      </c>
      <c r="J1972" s="2" t="str">
        <f t="shared" si="30"/>
        <v>EG_WINDONNER2023</v>
      </c>
    </row>
    <row r="1973" spans="1:10" x14ac:dyDescent="0.25">
      <c r="A1973" t="s">
        <v>21</v>
      </c>
      <c r="B1973" t="s">
        <v>6</v>
      </c>
      <c r="C1973" t="s">
        <v>9</v>
      </c>
      <c r="D1973">
        <v>2023</v>
      </c>
      <c r="E1973">
        <v>2033</v>
      </c>
      <c r="F1973">
        <v>1</v>
      </c>
      <c r="G1973">
        <v>10659.430270000001</v>
      </c>
      <c r="H1973">
        <v>0</v>
      </c>
      <c r="I1973">
        <v>1</v>
      </c>
      <c r="J1973" s="2" t="str">
        <f t="shared" si="30"/>
        <v>EG_WINDONNER2023</v>
      </c>
    </row>
    <row r="1974" spans="1:10" x14ac:dyDescent="0.25">
      <c r="A1974" t="s">
        <v>21</v>
      </c>
      <c r="B1974" t="s">
        <v>6</v>
      </c>
      <c r="C1974" t="s">
        <v>9</v>
      </c>
      <c r="D1974">
        <v>2023</v>
      </c>
      <c r="E1974">
        <v>2034</v>
      </c>
      <c r="F1974">
        <v>1</v>
      </c>
      <c r="G1974">
        <v>10659.430270000001</v>
      </c>
      <c r="H1974">
        <v>0</v>
      </c>
      <c r="I1974">
        <v>1</v>
      </c>
      <c r="J1974" s="2" t="str">
        <f t="shared" si="30"/>
        <v>EG_WINDONNER2023</v>
      </c>
    </row>
    <row r="1975" spans="1:10" x14ac:dyDescent="0.25">
      <c r="A1975" t="s">
        <v>21</v>
      </c>
      <c r="B1975" t="s">
        <v>6</v>
      </c>
      <c r="C1975" t="s">
        <v>9</v>
      </c>
      <c r="D1975">
        <v>2023</v>
      </c>
      <c r="E1975">
        <v>2035</v>
      </c>
      <c r="F1975">
        <v>1</v>
      </c>
      <c r="G1975">
        <v>10659.430270000001</v>
      </c>
      <c r="H1975">
        <v>0</v>
      </c>
      <c r="I1975">
        <v>1</v>
      </c>
      <c r="J1975" s="2" t="str">
        <f t="shared" si="30"/>
        <v>EG_WINDONNER2023</v>
      </c>
    </row>
    <row r="1976" spans="1:10" x14ac:dyDescent="0.25">
      <c r="A1976" t="s">
        <v>21</v>
      </c>
      <c r="B1976" t="s">
        <v>6</v>
      </c>
      <c r="C1976" t="s">
        <v>9</v>
      </c>
      <c r="D1976">
        <v>2023</v>
      </c>
      <c r="E1976">
        <v>2036</v>
      </c>
      <c r="F1976">
        <v>1</v>
      </c>
      <c r="G1976">
        <v>10659.430270000001</v>
      </c>
      <c r="H1976">
        <v>0</v>
      </c>
      <c r="I1976">
        <v>1</v>
      </c>
      <c r="J1976" s="2" t="str">
        <f t="shared" si="30"/>
        <v>EG_WINDONNER2023</v>
      </c>
    </row>
    <row r="1977" spans="1:10" x14ac:dyDescent="0.25">
      <c r="A1977" t="s">
        <v>21</v>
      </c>
      <c r="B1977" t="s">
        <v>6</v>
      </c>
      <c r="C1977" t="s">
        <v>9</v>
      </c>
      <c r="D1977">
        <v>2023</v>
      </c>
      <c r="E1977">
        <v>2037</v>
      </c>
      <c r="F1977">
        <v>1</v>
      </c>
      <c r="G1977">
        <v>10659.430270000001</v>
      </c>
      <c r="H1977">
        <v>0</v>
      </c>
      <c r="I1977">
        <v>1</v>
      </c>
      <c r="J1977" s="2" t="str">
        <f t="shared" si="30"/>
        <v>EG_WINDONNER2023</v>
      </c>
    </row>
    <row r="1978" spans="1:10" x14ac:dyDescent="0.25">
      <c r="A1978" t="s">
        <v>21</v>
      </c>
      <c r="B1978" t="s">
        <v>6</v>
      </c>
      <c r="C1978" t="s">
        <v>9</v>
      </c>
      <c r="D1978">
        <v>2023</v>
      </c>
      <c r="E1978">
        <v>2038</v>
      </c>
      <c r="F1978">
        <v>1</v>
      </c>
      <c r="G1978">
        <v>10659.430270000001</v>
      </c>
      <c r="H1978">
        <v>0</v>
      </c>
      <c r="I1978">
        <v>1</v>
      </c>
      <c r="J1978" s="2" t="str">
        <f t="shared" si="30"/>
        <v>EG_WINDONNER2023</v>
      </c>
    </row>
    <row r="1979" spans="1:10" x14ac:dyDescent="0.25">
      <c r="A1979" t="s">
        <v>21</v>
      </c>
      <c r="B1979" t="s">
        <v>6</v>
      </c>
      <c r="C1979" t="s">
        <v>9</v>
      </c>
      <c r="D1979">
        <v>2023</v>
      </c>
      <c r="E1979">
        <v>2039</v>
      </c>
      <c r="F1979">
        <v>1</v>
      </c>
      <c r="G1979">
        <v>10659.430270000001</v>
      </c>
      <c r="H1979">
        <v>0</v>
      </c>
      <c r="I1979">
        <v>1</v>
      </c>
      <c r="J1979" s="2" t="str">
        <f t="shared" si="30"/>
        <v>EG_WINDONNER2023</v>
      </c>
    </row>
    <row r="1980" spans="1:10" x14ac:dyDescent="0.25">
      <c r="A1980" t="s">
        <v>21</v>
      </c>
      <c r="B1980" t="s">
        <v>6</v>
      </c>
      <c r="C1980" t="s">
        <v>9</v>
      </c>
      <c r="D1980">
        <v>2023</v>
      </c>
      <c r="E1980">
        <v>2040</v>
      </c>
      <c r="F1980">
        <v>1</v>
      </c>
      <c r="G1980">
        <v>10659.430270000001</v>
      </c>
      <c r="H1980">
        <v>0</v>
      </c>
      <c r="I1980">
        <v>1</v>
      </c>
      <c r="J1980" s="2" t="str">
        <f t="shared" si="30"/>
        <v>EG_WINDONNER2023</v>
      </c>
    </row>
    <row r="1981" spans="1:10" x14ac:dyDescent="0.25">
      <c r="A1981" t="s">
        <v>21</v>
      </c>
      <c r="B1981" t="s">
        <v>6</v>
      </c>
      <c r="C1981" t="s">
        <v>9</v>
      </c>
      <c r="D1981">
        <v>2023</v>
      </c>
      <c r="E1981">
        <v>2041</v>
      </c>
      <c r="F1981">
        <v>1</v>
      </c>
      <c r="G1981">
        <v>10659.430270000001</v>
      </c>
      <c r="H1981">
        <v>0</v>
      </c>
      <c r="I1981">
        <v>1</v>
      </c>
      <c r="J1981" s="2" t="str">
        <f t="shared" si="30"/>
        <v>EG_WINDONNER2023</v>
      </c>
    </row>
    <row r="1982" spans="1:10" x14ac:dyDescent="0.25">
      <c r="A1982" t="s">
        <v>21</v>
      </c>
      <c r="B1982" t="s">
        <v>6</v>
      </c>
      <c r="C1982" t="s">
        <v>10</v>
      </c>
      <c r="D1982">
        <v>2023</v>
      </c>
      <c r="E1982">
        <v>2024</v>
      </c>
      <c r="F1982">
        <v>1</v>
      </c>
      <c r="G1982">
        <v>10659.430270000001</v>
      </c>
      <c r="H1982">
        <v>0</v>
      </c>
      <c r="I1982">
        <v>1</v>
      </c>
      <c r="J1982" s="2" t="str">
        <f t="shared" si="30"/>
        <v>EG_WINDONER2023</v>
      </c>
    </row>
    <row r="1983" spans="1:10" x14ac:dyDescent="0.25">
      <c r="A1983" t="s">
        <v>21</v>
      </c>
      <c r="B1983" t="s">
        <v>6</v>
      </c>
      <c r="C1983" t="s">
        <v>10</v>
      </c>
      <c r="D1983">
        <v>2023</v>
      </c>
      <c r="E1983">
        <v>2025</v>
      </c>
      <c r="F1983">
        <v>1</v>
      </c>
      <c r="G1983">
        <v>10659.430270000001</v>
      </c>
      <c r="H1983">
        <v>0</v>
      </c>
      <c r="I1983">
        <v>1</v>
      </c>
      <c r="J1983" s="2" t="str">
        <f t="shared" si="30"/>
        <v>EG_WINDONER2023</v>
      </c>
    </row>
    <row r="1984" spans="1:10" x14ac:dyDescent="0.25">
      <c r="A1984" t="s">
        <v>21</v>
      </c>
      <c r="B1984" t="s">
        <v>6</v>
      </c>
      <c r="C1984" t="s">
        <v>10</v>
      </c>
      <c r="D1984">
        <v>2023</v>
      </c>
      <c r="E1984">
        <v>2026</v>
      </c>
      <c r="F1984">
        <v>1</v>
      </c>
      <c r="G1984">
        <v>10659.430270000001</v>
      </c>
      <c r="H1984">
        <v>0</v>
      </c>
      <c r="I1984">
        <v>1</v>
      </c>
      <c r="J1984" s="2" t="str">
        <f t="shared" si="30"/>
        <v>EG_WINDONER2023</v>
      </c>
    </row>
    <row r="1985" spans="1:10" x14ac:dyDescent="0.25">
      <c r="A1985" t="s">
        <v>21</v>
      </c>
      <c r="B1985" t="s">
        <v>6</v>
      </c>
      <c r="C1985" t="s">
        <v>10</v>
      </c>
      <c r="D1985">
        <v>2023</v>
      </c>
      <c r="E1985">
        <v>2027</v>
      </c>
      <c r="F1985">
        <v>1</v>
      </c>
      <c r="G1985">
        <v>10659.430270000001</v>
      </c>
      <c r="H1985">
        <v>0</v>
      </c>
      <c r="I1985">
        <v>1</v>
      </c>
      <c r="J1985" s="2" t="str">
        <f t="shared" si="30"/>
        <v>EG_WINDONER2023</v>
      </c>
    </row>
    <row r="1986" spans="1:10" x14ac:dyDescent="0.25">
      <c r="A1986" t="s">
        <v>21</v>
      </c>
      <c r="B1986" t="s">
        <v>6</v>
      </c>
      <c r="C1986" t="s">
        <v>10</v>
      </c>
      <c r="D1986">
        <v>2023</v>
      </c>
      <c r="E1986">
        <v>2028</v>
      </c>
      <c r="F1986">
        <v>1</v>
      </c>
      <c r="G1986">
        <v>10659.430270000001</v>
      </c>
      <c r="H1986">
        <v>0</v>
      </c>
      <c r="I1986">
        <v>1</v>
      </c>
      <c r="J1986" s="2" t="str">
        <f t="shared" si="30"/>
        <v>EG_WINDONER2023</v>
      </c>
    </row>
    <row r="1987" spans="1:10" x14ac:dyDescent="0.25">
      <c r="A1987" t="s">
        <v>21</v>
      </c>
      <c r="B1987" t="s">
        <v>6</v>
      </c>
      <c r="C1987" t="s">
        <v>10</v>
      </c>
      <c r="D1987">
        <v>2023</v>
      </c>
      <c r="E1987">
        <v>2029</v>
      </c>
      <c r="F1987">
        <v>1</v>
      </c>
      <c r="G1987">
        <v>10659.430270000001</v>
      </c>
      <c r="H1987">
        <v>0</v>
      </c>
      <c r="I1987">
        <v>1</v>
      </c>
      <c r="J1987" s="2" t="str">
        <f t="shared" ref="J1987:J2050" si="31">_xlfn.CONCAT(A1987,C1987,D1987)</f>
        <v>EG_WINDONER2023</v>
      </c>
    </row>
    <row r="1988" spans="1:10" x14ac:dyDescent="0.25">
      <c r="A1988" t="s">
        <v>21</v>
      </c>
      <c r="B1988" t="s">
        <v>6</v>
      </c>
      <c r="C1988" t="s">
        <v>10</v>
      </c>
      <c r="D1988">
        <v>2023</v>
      </c>
      <c r="E1988">
        <v>2030</v>
      </c>
      <c r="F1988">
        <v>1</v>
      </c>
      <c r="G1988">
        <v>10659.430270000001</v>
      </c>
      <c r="H1988">
        <v>0</v>
      </c>
      <c r="I1988">
        <v>1</v>
      </c>
      <c r="J1988" s="2" t="str">
        <f t="shared" si="31"/>
        <v>EG_WINDONER2023</v>
      </c>
    </row>
    <row r="1989" spans="1:10" x14ac:dyDescent="0.25">
      <c r="A1989" t="s">
        <v>21</v>
      </c>
      <c r="B1989" t="s">
        <v>6</v>
      </c>
      <c r="C1989" t="s">
        <v>10</v>
      </c>
      <c r="D1989">
        <v>2023</v>
      </c>
      <c r="E1989">
        <v>2031</v>
      </c>
      <c r="F1989">
        <v>1</v>
      </c>
      <c r="G1989">
        <v>10659.430270000001</v>
      </c>
      <c r="H1989">
        <v>0</v>
      </c>
      <c r="I1989">
        <v>1</v>
      </c>
      <c r="J1989" s="2" t="str">
        <f t="shared" si="31"/>
        <v>EG_WINDONER2023</v>
      </c>
    </row>
    <row r="1990" spans="1:10" x14ac:dyDescent="0.25">
      <c r="A1990" t="s">
        <v>21</v>
      </c>
      <c r="B1990" t="s">
        <v>6</v>
      </c>
      <c r="C1990" t="s">
        <v>10</v>
      </c>
      <c r="D1990">
        <v>2023</v>
      </c>
      <c r="E1990">
        <v>2032</v>
      </c>
      <c r="F1990">
        <v>1</v>
      </c>
      <c r="G1990">
        <v>10659.430270000001</v>
      </c>
      <c r="H1990">
        <v>0</v>
      </c>
      <c r="I1990">
        <v>1</v>
      </c>
      <c r="J1990" s="2" t="str">
        <f t="shared" si="31"/>
        <v>EG_WINDONER2023</v>
      </c>
    </row>
    <row r="1991" spans="1:10" x14ac:dyDescent="0.25">
      <c r="A1991" t="s">
        <v>21</v>
      </c>
      <c r="B1991" t="s">
        <v>6</v>
      </c>
      <c r="C1991" t="s">
        <v>10</v>
      </c>
      <c r="D1991">
        <v>2023</v>
      </c>
      <c r="E1991">
        <v>2033</v>
      </c>
      <c r="F1991">
        <v>1</v>
      </c>
      <c r="G1991">
        <v>10659.430270000001</v>
      </c>
      <c r="H1991">
        <v>0</v>
      </c>
      <c r="I1991">
        <v>1</v>
      </c>
      <c r="J1991" s="2" t="str">
        <f t="shared" si="31"/>
        <v>EG_WINDONER2023</v>
      </c>
    </row>
    <row r="1992" spans="1:10" x14ac:dyDescent="0.25">
      <c r="A1992" t="s">
        <v>21</v>
      </c>
      <c r="B1992" t="s">
        <v>6</v>
      </c>
      <c r="C1992" t="s">
        <v>10</v>
      </c>
      <c r="D1992">
        <v>2023</v>
      </c>
      <c r="E1992">
        <v>2034</v>
      </c>
      <c r="F1992">
        <v>1</v>
      </c>
      <c r="G1992">
        <v>10659.430270000001</v>
      </c>
      <c r="H1992">
        <v>0</v>
      </c>
      <c r="I1992">
        <v>1</v>
      </c>
      <c r="J1992" s="2" t="str">
        <f t="shared" si="31"/>
        <v>EG_WINDONER2023</v>
      </c>
    </row>
    <row r="1993" spans="1:10" x14ac:dyDescent="0.25">
      <c r="A1993" t="s">
        <v>21</v>
      </c>
      <c r="B1993" t="s">
        <v>6</v>
      </c>
      <c r="C1993" t="s">
        <v>10</v>
      </c>
      <c r="D1993">
        <v>2023</v>
      </c>
      <c r="E1993">
        <v>2035</v>
      </c>
      <c r="F1993">
        <v>1</v>
      </c>
      <c r="G1993">
        <v>10659.430270000001</v>
      </c>
      <c r="H1993">
        <v>0</v>
      </c>
      <c r="I1993">
        <v>1</v>
      </c>
      <c r="J1993" s="2" t="str">
        <f t="shared" si="31"/>
        <v>EG_WINDONER2023</v>
      </c>
    </row>
    <row r="1994" spans="1:10" x14ac:dyDescent="0.25">
      <c r="A1994" t="s">
        <v>21</v>
      </c>
      <c r="B1994" t="s">
        <v>6</v>
      </c>
      <c r="C1994" t="s">
        <v>10</v>
      </c>
      <c r="D1994">
        <v>2023</v>
      </c>
      <c r="E1994">
        <v>2036</v>
      </c>
      <c r="F1994">
        <v>1</v>
      </c>
      <c r="G1994">
        <v>10659.430270000001</v>
      </c>
      <c r="H1994">
        <v>0</v>
      </c>
      <c r="I1994">
        <v>1</v>
      </c>
      <c r="J1994" s="2" t="str">
        <f t="shared" si="31"/>
        <v>EG_WINDONER2023</v>
      </c>
    </row>
    <row r="1995" spans="1:10" x14ac:dyDescent="0.25">
      <c r="A1995" t="s">
        <v>21</v>
      </c>
      <c r="B1995" t="s">
        <v>6</v>
      </c>
      <c r="C1995" t="s">
        <v>10</v>
      </c>
      <c r="D1995">
        <v>2023</v>
      </c>
      <c r="E1995">
        <v>2037</v>
      </c>
      <c r="F1995">
        <v>1</v>
      </c>
      <c r="G1995">
        <v>10659.430270000001</v>
      </c>
      <c r="H1995">
        <v>0</v>
      </c>
      <c r="I1995">
        <v>1</v>
      </c>
      <c r="J1995" s="2" t="str">
        <f t="shared" si="31"/>
        <v>EG_WINDONER2023</v>
      </c>
    </row>
    <row r="1996" spans="1:10" x14ac:dyDescent="0.25">
      <c r="A1996" t="s">
        <v>21</v>
      </c>
      <c r="B1996" t="s">
        <v>6</v>
      </c>
      <c r="C1996" t="s">
        <v>10</v>
      </c>
      <c r="D1996">
        <v>2023</v>
      </c>
      <c r="E1996">
        <v>2038</v>
      </c>
      <c r="F1996">
        <v>1</v>
      </c>
      <c r="G1996">
        <v>10659.430270000001</v>
      </c>
      <c r="H1996">
        <v>0</v>
      </c>
      <c r="I1996">
        <v>1</v>
      </c>
      <c r="J1996" s="2" t="str">
        <f t="shared" si="31"/>
        <v>EG_WINDONER2023</v>
      </c>
    </row>
    <row r="1997" spans="1:10" x14ac:dyDescent="0.25">
      <c r="A1997" t="s">
        <v>21</v>
      </c>
      <c r="B1997" t="s">
        <v>6</v>
      </c>
      <c r="C1997" t="s">
        <v>10</v>
      </c>
      <c r="D1997">
        <v>2023</v>
      </c>
      <c r="E1997">
        <v>2039</v>
      </c>
      <c r="F1997">
        <v>1</v>
      </c>
      <c r="G1997">
        <v>10659.430270000001</v>
      </c>
      <c r="H1997">
        <v>0</v>
      </c>
      <c r="I1997">
        <v>1</v>
      </c>
      <c r="J1997" s="2" t="str">
        <f t="shared" si="31"/>
        <v>EG_WINDONER2023</v>
      </c>
    </row>
    <row r="1998" spans="1:10" x14ac:dyDescent="0.25">
      <c r="A1998" t="s">
        <v>21</v>
      </c>
      <c r="B1998" t="s">
        <v>6</v>
      </c>
      <c r="C1998" t="s">
        <v>10</v>
      </c>
      <c r="D1998">
        <v>2023</v>
      </c>
      <c r="E1998">
        <v>2040</v>
      </c>
      <c r="F1998">
        <v>1</v>
      </c>
      <c r="G1998">
        <v>10659.430270000001</v>
      </c>
      <c r="H1998">
        <v>0</v>
      </c>
      <c r="I1998">
        <v>1</v>
      </c>
      <c r="J1998" s="2" t="str">
        <f t="shared" si="31"/>
        <v>EG_WINDONER2023</v>
      </c>
    </row>
    <row r="1999" spans="1:10" x14ac:dyDescent="0.25">
      <c r="A1999" t="s">
        <v>21</v>
      </c>
      <c r="B1999" t="s">
        <v>6</v>
      </c>
      <c r="C1999" t="s">
        <v>10</v>
      </c>
      <c r="D1999">
        <v>2023</v>
      </c>
      <c r="E1999">
        <v>2041</v>
      </c>
      <c r="F1999">
        <v>1</v>
      </c>
      <c r="G1999">
        <v>10659.430270000001</v>
      </c>
      <c r="H1999">
        <v>0</v>
      </c>
      <c r="I1999">
        <v>1</v>
      </c>
      <c r="J1999" s="2" t="str">
        <f t="shared" si="31"/>
        <v>EG_WINDONER2023</v>
      </c>
    </row>
    <row r="2000" spans="1:10" x14ac:dyDescent="0.25">
      <c r="A2000" t="s">
        <v>21</v>
      </c>
      <c r="B2000" t="s">
        <v>6</v>
      </c>
      <c r="C2000" t="s">
        <v>11</v>
      </c>
      <c r="D2000">
        <v>2023</v>
      </c>
      <c r="E2000">
        <v>2024</v>
      </c>
      <c r="F2000">
        <v>1</v>
      </c>
      <c r="G2000">
        <v>10659.430270000001</v>
      </c>
      <c r="H2000">
        <v>0</v>
      </c>
      <c r="I2000">
        <v>1</v>
      </c>
      <c r="J2000" s="2" t="str">
        <f t="shared" si="31"/>
        <v>EG_WINDONWR2023</v>
      </c>
    </row>
    <row r="2001" spans="1:10" x14ac:dyDescent="0.25">
      <c r="A2001" t="s">
        <v>21</v>
      </c>
      <c r="B2001" t="s">
        <v>6</v>
      </c>
      <c r="C2001" t="s">
        <v>11</v>
      </c>
      <c r="D2001">
        <v>2023</v>
      </c>
      <c r="E2001">
        <v>2025</v>
      </c>
      <c r="F2001">
        <v>1</v>
      </c>
      <c r="G2001">
        <v>10659.430270000001</v>
      </c>
      <c r="H2001">
        <v>0</v>
      </c>
      <c r="I2001">
        <v>1</v>
      </c>
      <c r="J2001" s="2" t="str">
        <f t="shared" si="31"/>
        <v>EG_WINDONWR2023</v>
      </c>
    </row>
    <row r="2002" spans="1:10" x14ac:dyDescent="0.25">
      <c r="A2002" t="s">
        <v>21</v>
      </c>
      <c r="B2002" t="s">
        <v>6</v>
      </c>
      <c r="C2002" t="s">
        <v>11</v>
      </c>
      <c r="D2002">
        <v>2023</v>
      </c>
      <c r="E2002">
        <v>2026</v>
      </c>
      <c r="F2002">
        <v>1</v>
      </c>
      <c r="G2002">
        <v>10659.430270000001</v>
      </c>
      <c r="H2002">
        <v>0</v>
      </c>
      <c r="I2002">
        <v>1</v>
      </c>
      <c r="J2002" s="2" t="str">
        <f t="shared" si="31"/>
        <v>EG_WINDONWR2023</v>
      </c>
    </row>
    <row r="2003" spans="1:10" x14ac:dyDescent="0.25">
      <c r="A2003" t="s">
        <v>21</v>
      </c>
      <c r="B2003" t="s">
        <v>6</v>
      </c>
      <c r="C2003" t="s">
        <v>11</v>
      </c>
      <c r="D2003">
        <v>2023</v>
      </c>
      <c r="E2003">
        <v>2027</v>
      </c>
      <c r="F2003">
        <v>1</v>
      </c>
      <c r="G2003">
        <v>10659.430270000001</v>
      </c>
      <c r="H2003">
        <v>0</v>
      </c>
      <c r="I2003">
        <v>1</v>
      </c>
      <c r="J2003" s="2" t="str">
        <f t="shared" si="31"/>
        <v>EG_WINDONWR2023</v>
      </c>
    </row>
    <row r="2004" spans="1:10" x14ac:dyDescent="0.25">
      <c r="A2004" t="s">
        <v>21</v>
      </c>
      <c r="B2004" t="s">
        <v>6</v>
      </c>
      <c r="C2004" t="s">
        <v>11</v>
      </c>
      <c r="D2004">
        <v>2023</v>
      </c>
      <c r="E2004">
        <v>2028</v>
      </c>
      <c r="F2004">
        <v>1</v>
      </c>
      <c r="G2004">
        <v>10659.430270000001</v>
      </c>
      <c r="H2004">
        <v>0</v>
      </c>
      <c r="I2004">
        <v>1</v>
      </c>
      <c r="J2004" s="2" t="str">
        <f t="shared" si="31"/>
        <v>EG_WINDONWR2023</v>
      </c>
    </row>
    <row r="2005" spans="1:10" x14ac:dyDescent="0.25">
      <c r="A2005" t="s">
        <v>21</v>
      </c>
      <c r="B2005" t="s">
        <v>6</v>
      </c>
      <c r="C2005" t="s">
        <v>11</v>
      </c>
      <c r="D2005">
        <v>2023</v>
      </c>
      <c r="E2005">
        <v>2029</v>
      </c>
      <c r="F2005">
        <v>1</v>
      </c>
      <c r="G2005">
        <v>10659.430270000001</v>
      </c>
      <c r="H2005">
        <v>0</v>
      </c>
      <c r="I2005">
        <v>1</v>
      </c>
      <c r="J2005" s="2" t="str">
        <f t="shared" si="31"/>
        <v>EG_WINDONWR2023</v>
      </c>
    </row>
    <row r="2006" spans="1:10" x14ac:dyDescent="0.25">
      <c r="A2006" t="s">
        <v>21</v>
      </c>
      <c r="B2006" t="s">
        <v>6</v>
      </c>
      <c r="C2006" t="s">
        <v>11</v>
      </c>
      <c r="D2006">
        <v>2023</v>
      </c>
      <c r="E2006">
        <v>2030</v>
      </c>
      <c r="F2006">
        <v>1</v>
      </c>
      <c r="G2006">
        <v>10659.430270000001</v>
      </c>
      <c r="H2006">
        <v>0</v>
      </c>
      <c r="I2006">
        <v>1</v>
      </c>
      <c r="J2006" s="2" t="str">
        <f t="shared" si="31"/>
        <v>EG_WINDONWR2023</v>
      </c>
    </row>
    <row r="2007" spans="1:10" x14ac:dyDescent="0.25">
      <c r="A2007" t="s">
        <v>21</v>
      </c>
      <c r="B2007" t="s">
        <v>6</v>
      </c>
      <c r="C2007" t="s">
        <v>11</v>
      </c>
      <c r="D2007">
        <v>2023</v>
      </c>
      <c r="E2007">
        <v>2031</v>
      </c>
      <c r="F2007">
        <v>1</v>
      </c>
      <c r="G2007">
        <v>10659.430270000001</v>
      </c>
      <c r="H2007">
        <v>0</v>
      </c>
      <c r="I2007">
        <v>1</v>
      </c>
      <c r="J2007" s="2" t="str">
        <f t="shared" si="31"/>
        <v>EG_WINDONWR2023</v>
      </c>
    </row>
    <row r="2008" spans="1:10" x14ac:dyDescent="0.25">
      <c r="A2008" t="s">
        <v>21</v>
      </c>
      <c r="B2008" t="s">
        <v>6</v>
      </c>
      <c r="C2008" t="s">
        <v>11</v>
      </c>
      <c r="D2008">
        <v>2023</v>
      </c>
      <c r="E2008">
        <v>2032</v>
      </c>
      <c r="F2008">
        <v>1</v>
      </c>
      <c r="G2008">
        <v>10659.430270000001</v>
      </c>
      <c r="H2008">
        <v>0</v>
      </c>
      <c r="I2008">
        <v>1</v>
      </c>
      <c r="J2008" s="2" t="str">
        <f t="shared" si="31"/>
        <v>EG_WINDONWR2023</v>
      </c>
    </row>
    <row r="2009" spans="1:10" x14ac:dyDescent="0.25">
      <c r="A2009" t="s">
        <v>21</v>
      </c>
      <c r="B2009" t="s">
        <v>6</v>
      </c>
      <c r="C2009" t="s">
        <v>11</v>
      </c>
      <c r="D2009">
        <v>2023</v>
      </c>
      <c r="E2009">
        <v>2033</v>
      </c>
      <c r="F2009">
        <v>1</v>
      </c>
      <c r="G2009">
        <v>10659.430270000001</v>
      </c>
      <c r="H2009">
        <v>0</v>
      </c>
      <c r="I2009">
        <v>1</v>
      </c>
      <c r="J2009" s="2" t="str">
        <f t="shared" si="31"/>
        <v>EG_WINDONWR2023</v>
      </c>
    </row>
    <row r="2010" spans="1:10" x14ac:dyDescent="0.25">
      <c r="A2010" t="s">
        <v>21</v>
      </c>
      <c r="B2010" t="s">
        <v>6</v>
      </c>
      <c r="C2010" t="s">
        <v>11</v>
      </c>
      <c r="D2010">
        <v>2023</v>
      </c>
      <c r="E2010">
        <v>2034</v>
      </c>
      <c r="F2010">
        <v>1</v>
      </c>
      <c r="G2010">
        <v>10659.430270000001</v>
      </c>
      <c r="H2010">
        <v>0</v>
      </c>
      <c r="I2010">
        <v>1</v>
      </c>
      <c r="J2010" s="2" t="str">
        <f t="shared" si="31"/>
        <v>EG_WINDONWR2023</v>
      </c>
    </row>
    <row r="2011" spans="1:10" x14ac:dyDescent="0.25">
      <c r="A2011" t="s">
        <v>21</v>
      </c>
      <c r="B2011" t="s">
        <v>6</v>
      </c>
      <c r="C2011" t="s">
        <v>11</v>
      </c>
      <c r="D2011">
        <v>2023</v>
      </c>
      <c r="E2011">
        <v>2035</v>
      </c>
      <c r="F2011">
        <v>1</v>
      </c>
      <c r="G2011">
        <v>10659.430270000001</v>
      </c>
      <c r="H2011">
        <v>0</v>
      </c>
      <c r="I2011">
        <v>1</v>
      </c>
      <c r="J2011" s="2" t="str">
        <f t="shared" si="31"/>
        <v>EG_WINDONWR2023</v>
      </c>
    </row>
    <row r="2012" spans="1:10" x14ac:dyDescent="0.25">
      <c r="A2012" t="s">
        <v>21</v>
      </c>
      <c r="B2012" t="s">
        <v>6</v>
      </c>
      <c r="C2012" t="s">
        <v>11</v>
      </c>
      <c r="D2012">
        <v>2023</v>
      </c>
      <c r="E2012">
        <v>2036</v>
      </c>
      <c r="F2012">
        <v>1</v>
      </c>
      <c r="G2012">
        <v>10659.430270000001</v>
      </c>
      <c r="H2012">
        <v>0</v>
      </c>
      <c r="I2012">
        <v>1</v>
      </c>
      <c r="J2012" s="2" t="str">
        <f t="shared" si="31"/>
        <v>EG_WINDONWR2023</v>
      </c>
    </row>
    <row r="2013" spans="1:10" x14ac:dyDescent="0.25">
      <c r="A2013" t="s">
        <v>21</v>
      </c>
      <c r="B2013" t="s">
        <v>6</v>
      </c>
      <c r="C2013" t="s">
        <v>11</v>
      </c>
      <c r="D2013">
        <v>2023</v>
      </c>
      <c r="E2013">
        <v>2037</v>
      </c>
      <c r="F2013">
        <v>1</v>
      </c>
      <c r="G2013">
        <v>10659.430270000001</v>
      </c>
      <c r="H2013">
        <v>0</v>
      </c>
      <c r="I2013">
        <v>1</v>
      </c>
      <c r="J2013" s="2" t="str">
        <f t="shared" si="31"/>
        <v>EG_WINDONWR2023</v>
      </c>
    </row>
    <row r="2014" spans="1:10" x14ac:dyDescent="0.25">
      <c r="A2014" t="s">
        <v>21</v>
      </c>
      <c r="B2014" t="s">
        <v>6</v>
      </c>
      <c r="C2014" t="s">
        <v>11</v>
      </c>
      <c r="D2014">
        <v>2023</v>
      </c>
      <c r="E2014">
        <v>2038</v>
      </c>
      <c r="F2014">
        <v>1</v>
      </c>
      <c r="G2014">
        <v>10659.430270000001</v>
      </c>
      <c r="H2014">
        <v>0</v>
      </c>
      <c r="I2014">
        <v>1</v>
      </c>
      <c r="J2014" s="2" t="str">
        <f t="shared" si="31"/>
        <v>EG_WINDONWR2023</v>
      </c>
    </row>
    <row r="2015" spans="1:10" x14ac:dyDescent="0.25">
      <c r="A2015" t="s">
        <v>21</v>
      </c>
      <c r="B2015" t="s">
        <v>6</v>
      </c>
      <c r="C2015" t="s">
        <v>11</v>
      </c>
      <c r="D2015">
        <v>2023</v>
      </c>
      <c r="E2015">
        <v>2039</v>
      </c>
      <c r="F2015">
        <v>1</v>
      </c>
      <c r="G2015">
        <v>10659.430270000001</v>
      </c>
      <c r="H2015">
        <v>0</v>
      </c>
      <c r="I2015">
        <v>1</v>
      </c>
      <c r="J2015" s="2" t="str">
        <f t="shared" si="31"/>
        <v>EG_WINDONWR2023</v>
      </c>
    </row>
    <row r="2016" spans="1:10" x14ac:dyDescent="0.25">
      <c r="A2016" t="s">
        <v>21</v>
      </c>
      <c r="B2016" t="s">
        <v>6</v>
      </c>
      <c r="C2016" t="s">
        <v>11</v>
      </c>
      <c r="D2016">
        <v>2023</v>
      </c>
      <c r="E2016">
        <v>2040</v>
      </c>
      <c r="F2016">
        <v>1</v>
      </c>
      <c r="G2016">
        <v>10659.430270000001</v>
      </c>
      <c r="H2016">
        <v>0</v>
      </c>
      <c r="I2016">
        <v>1</v>
      </c>
      <c r="J2016" s="2" t="str">
        <f t="shared" si="31"/>
        <v>EG_WINDONWR2023</v>
      </c>
    </row>
    <row r="2017" spans="1:10" x14ac:dyDescent="0.25">
      <c r="A2017" t="s">
        <v>21</v>
      </c>
      <c r="B2017" t="s">
        <v>6</v>
      </c>
      <c r="C2017" t="s">
        <v>11</v>
      </c>
      <c r="D2017">
        <v>2023</v>
      </c>
      <c r="E2017">
        <v>2041</v>
      </c>
      <c r="F2017">
        <v>1</v>
      </c>
      <c r="G2017">
        <v>10659.430270000001</v>
      </c>
      <c r="H2017">
        <v>0</v>
      </c>
      <c r="I2017">
        <v>1</v>
      </c>
      <c r="J2017" s="2" t="str">
        <f t="shared" si="31"/>
        <v>EG_WINDONWR2023</v>
      </c>
    </row>
    <row r="2018" spans="1:10" x14ac:dyDescent="0.25">
      <c r="A2018" t="s">
        <v>21</v>
      </c>
      <c r="B2018" t="s">
        <v>6</v>
      </c>
      <c r="C2018" t="s">
        <v>12</v>
      </c>
      <c r="D2018">
        <v>2023</v>
      </c>
      <c r="E2018">
        <v>2024</v>
      </c>
      <c r="F2018">
        <v>1</v>
      </c>
      <c r="G2018">
        <v>10659.430270000001</v>
      </c>
      <c r="H2018">
        <v>0</v>
      </c>
      <c r="I2018">
        <v>1</v>
      </c>
      <c r="J2018" s="2" t="str">
        <f t="shared" si="31"/>
        <v>EG_WINDONNR2023</v>
      </c>
    </row>
    <row r="2019" spans="1:10" x14ac:dyDescent="0.25">
      <c r="A2019" t="s">
        <v>21</v>
      </c>
      <c r="B2019" t="s">
        <v>6</v>
      </c>
      <c r="C2019" t="s">
        <v>12</v>
      </c>
      <c r="D2019">
        <v>2023</v>
      </c>
      <c r="E2019">
        <v>2025</v>
      </c>
      <c r="F2019">
        <v>1</v>
      </c>
      <c r="G2019">
        <v>10659.430270000001</v>
      </c>
      <c r="H2019">
        <v>0</v>
      </c>
      <c r="I2019">
        <v>1</v>
      </c>
      <c r="J2019" s="2" t="str">
        <f t="shared" si="31"/>
        <v>EG_WINDONNR2023</v>
      </c>
    </row>
    <row r="2020" spans="1:10" x14ac:dyDescent="0.25">
      <c r="A2020" t="s">
        <v>21</v>
      </c>
      <c r="B2020" t="s">
        <v>6</v>
      </c>
      <c r="C2020" t="s">
        <v>12</v>
      </c>
      <c r="D2020">
        <v>2023</v>
      </c>
      <c r="E2020">
        <v>2026</v>
      </c>
      <c r="F2020">
        <v>1</v>
      </c>
      <c r="G2020">
        <v>10659.430270000001</v>
      </c>
      <c r="H2020">
        <v>0</v>
      </c>
      <c r="I2020">
        <v>1</v>
      </c>
      <c r="J2020" s="2" t="str">
        <f t="shared" si="31"/>
        <v>EG_WINDONNR2023</v>
      </c>
    </row>
    <row r="2021" spans="1:10" x14ac:dyDescent="0.25">
      <c r="A2021" t="s">
        <v>21</v>
      </c>
      <c r="B2021" t="s">
        <v>6</v>
      </c>
      <c r="C2021" t="s">
        <v>12</v>
      </c>
      <c r="D2021">
        <v>2023</v>
      </c>
      <c r="E2021">
        <v>2027</v>
      </c>
      <c r="F2021">
        <v>1</v>
      </c>
      <c r="G2021">
        <v>10659.430270000001</v>
      </c>
      <c r="H2021">
        <v>0</v>
      </c>
      <c r="I2021">
        <v>1</v>
      </c>
      <c r="J2021" s="2" t="str">
        <f t="shared" si="31"/>
        <v>EG_WINDONNR2023</v>
      </c>
    </row>
    <row r="2022" spans="1:10" x14ac:dyDescent="0.25">
      <c r="A2022" t="s">
        <v>21</v>
      </c>
      <c r="B2022" t="s">
        <v>6</v>
      </c>
      <c r="C2022" t="s">
        <v>12</v>
      </c>
      <c r="D2022">
        <v>2023</v>
      </c>
      <c r="E2022">
        <v>2028</v>
      </c>
      <c r="F2022">
        <v>1</v>
      </c>
      <c r="G2022">
        <v>10659.430270000001</v>
      </c>
      <c r="H2022">
        <v>0</v>
      </c>
      <c r="I2022">
        <v>1</v>
      </c>
      <c r="J2022" s="2" t="str">
        <f t="shared" si="31"/>
        <v>EG_WINDONNR2023</v>
      </c>
    </row>
    <row r="2023" spans="1:10" x14ac:dyDescent="0.25">
      <c r="A2023" t="s">
        <v>21</v>
      </c>
      <c r="B2023" t="s">
        <v>6</v>
      </c>
      <c r="C2023" t="s">
        <v>12</v>
      </c>
      <c r="D2023">
        <v>2023</v>
      </c>
      <c r="E2023">
        <v>2029</v>
      </c>
      <c r="F2023">
        <v>1</v>
      </c>
      <c r="G2023">
        <v>10659.430270000001</v>
      </c>
      <c r="H2023">
        <v>0</v>
      </c>
      <c r="I2023">
        <v>1</v>
      </c>
      <c r="J2023" s="2" t="str">
        <f t="shared" si="31"/>
        <v>EG_WINDONNR2023</v>
      </c>
    </row>
    <row r="2024" spans="1:10" x14ac:dyDescent="0.25">
      <c r="A2024" t="s">
        <v>21</v>
      </c>
      <c r="B2024" t="s">
        <v>6</v>
      </c>
      <c r="C2024" t="s">
        <v>12</v>
      </c>
      <c r="D2024">
        <v>2023</v>
      </c>
      <c r="E2024">
        <v>2030</v>
      </c>
      <c r="F2024">
        <v>1</v>
      </c>
      <c r="G2024">
        <v>10659.430270000001</v>
      </c>
      <c r="H2024">
        <v>0</v>
      </c>
      <c r="I2024">
        <v>1</v>
      </c>
      <c r="J2024" s="2" t="str">
        <f t="shared" si="31"/>
        <v>EG_WINDONNR2023</v>
      </c>
    </row>
    <row r="2025" spans="1:10" x14ac:dyDescent="0.25">
      <c r="A2025" t="s">
        <v>21</v>
      </c>
      <c r="B2025" t="s">
        <v>6</v>
      </c>
      <c r="C2025" t="s">
        <v>12</v>
      </c>
      <c r="D2025">
        <v>2023</v>
      </c>
      <c r="E2025">
        <v>2031</v>
      </c>
      <c r="F2025">
        <v>1</v>
      </c>
      <c r="G2025">
        <v>10659.430270000001</v>
      </c>
      <c r="H2025">
        <v>0</v>
      </c>
      <c r="I2025">
        <v>1</v>
      </c>
      <c r="J2025" s="2" t="str">
        <f t="shared" si="31"/>
        <v>EG_WINDONNR2023</v>
      </c>
    </row>
    <row r="2026" spans="1:10" x14ac:dyDescent="0.25">
      <c r="A2026" t="s">
        <v>21</v>
      </c>
      <c r="B2026" t="s">
        <v>6</v>
      </c>
      <c r="C2026" t="s">
        <v>12</v>
      </c>
      <c r="D2026">
        <v>2023</v>
      </c>
      <c r="E2026">
        <v>2032</v>
      </c>
      <c r="F2026">
        <v>1</v>
      </c>
      <c r="G2026">
        <v>10659.430270000001</v>
      </c>
      <c r="H2026">
        <v>0</v>
      </c>
      <c r="I2026">
        <v>1</v>
      </c>
      <c r="J2026" s="2" t="str">
        <f t="shared" si="31"/>
        <v>EG_WINDONNR2023</v>
      </c>
    </row>
    <row r="2027" spans="1:10" x14ac:dyDescent="0.25">
      <c r="A2027" t="s">
        <v>21</v>
      </c>
      <c r="B2027" t="s">
        <v>6</v>
      </c>
      <c r="C2027" t="s">
        <v>12</v>
      </c>
      <c r="D2027">
        <v>2023</v>
      </c>
      <c r="E2027">
        <v>2033</v>
      </c>
      <c r="F2027">
        <v>1</v>
      </c>
      <c r="G2027">
        <v>10659.430270000001</v>
      </c>
      <c r="H2027">
        <v>0</v>
      </c>
      <c r="I2027">
        <v>1</v>
      </c>
      <c r="J2027" s="2" t="str">
        <f t="shared" si="31"/>
        <v>EG_WINDONNR2023</v>
      </c>
    </row>
    <row r="2028" spans="1:10" x14ac:dyDescent="0.25">
      <c r="A2028" t="s">
        <v>21</v>
      </c>
      <c r="B2028" t="s">
        <v>6</v>
      </c>
      <c r="C2028" t="s">
        <v>12</v>
      </c>
      <c r="D2028">
        <v>2023</v>
      </c>
      <c r="E2028">
        <v>2034</v>
      </c>
      <c r="F2028">
        <v>1</v>
      </c>
      <c r="G2028">
        <v>10659.430270000001</v>
      </c>
      <c r="H2028">
        <v>0</v>
      </c>
      <c r="I2028">
        <v>1</v>
      </c>
      <c r="J2028" s="2" t="str">
        <f t="shared" si="31"/>
        <v>EG_WINDONNR2023</v>
      </c>
    </row>
    <row r="2029" spans="1:10" x14ac:dyDescent="0.25">
      <c r="A2029" t="s">
        <v>21</v>
      </c>
      <c r="B2029" t="s">
        <v>6</v>
      </c>
      <c r="C2029" t="s">
        <v>12</v>
      </c>
      <c r="D2029">
        <v>2023</v>
      </c>
      <c r="E2029">
        <v>2035</v>
      </c>
      <c r="F2029">
        <v>1</v>
      </c>
      <c r="G2029">
        <v>10659.430270000001</v>
      </c>
      <c r="H2029">
        <v>0</v>
      </c>
      <c r="I2029">
        <v>1</v>
      </c>
      <c r="J2029" s="2" t="str">
        <f t="shared" si="31"/>
        <v>EG_WINDONNR2023</v>
      </c>
    </row>
    <row r="2030" spans="1:10" x14ac:dyDescent="0.25">
      <c r="A2030" t="s">
        <v>21</v>
      </c>
      <c r="B2030" t="s">
        <v>6</v>
      </c>
      <c r="C2030" t="s">
        <v>12</v>
      </c>
      <c r="D2030">
        <v>2023</v>
      </c>
      <c r="E2030">
        <v>2036</v>
      </c>
      <c r="F2030">
        <v>1</v>
      </c>
      <c r="G2030">
        <v>10659.430270000001</v>
      </c>
      <c r="H2030">
        <v>0</v>
      </c>
      <c r="I2030">
        <v>1</v>
      </c>
      <c r="J2030" s="2" t="str">
        <f t="shared" si="31"/>
        <v>EG_WINDONNR2023</v>
      </c>
    </row>
    <row r="2031" spans="1:10" x14ac:dyDescent="0.25">
      <c r="A2031" t="s">
        <v>21</v>
      </c>
      <c r="B2031" t="s">
        <v>6</v>
      </c>
      <c r="C2031" t="s">
        <v>12</v>
      </c>
      <c r="D2031">
        <v>2023</v>
      </c>
      <c r="E2031">
        <v>2037</v>
      </c>
      <c r="F2031">
        <v>1</v>
      </c>
      <c r="G2031">
        <v>10659.430270000001</v>
      </c>
      <c r="H2031">
        <v>0</v>
      </c>
      <c r="I2031">
        <v>1</v>
      </c>
      <c r="J2031" s="2" t="str">
        <f t="shared" si="31"/>
        <v>EG_WINDONNR2023</v>
      </c>
    </row>
    <row r="2032" spans="1:10" x14ac:dyDescent="0.25">
      <c r="A2032" t="s">
        <v>21</v>
      </c>
      <c r="B2032" t="s">
        <v>6</v>
      </c>
      <c r="C2032" t="s">
        <v>12</v>
      </c>
      <c r="D2032">
        <v>2023</v>
      </c>
      <c r="E2032">
        <v>2038</v>
      </c>
      <c r="F2032">
        <v>1</v>
      </c>
      <c r="G2032">
        <v>10659.430270000001</v>
      </c>
      <c r="H2032">
        <v>0</v>
      </c>
      <c r="I2032">
        <v>1</v>
      </c>
      <c r="J2032" s="2" t="str">
        <f t="shared" si="31"/>
        <v>EG_WINDONNR2023</v>
      </c>
    </row>
    <row r="2033" spans="1:10" x14ac:dyDescent="0.25">
      <c r="A2033" t="s">
        <v>21</v>
      </c>
      <c r="B2033" t="s">
        <v>6</v>
      </c>
      <c r="C2033" t="s">
        <v>12</v>
      </c>
      <c r="D2033">
        <v>2023</v>
      </c>
      <c r="E2033">
        <v>2039</v>
      </c>
      <c r="F2033">
        <v>1</v>
      </c>
      <c r="G2033">
        <v>10659.430270000001</v>
      </c>
      <c r="H2033">
        <v>0</v>
      </c>
      <c r="I2033">
        <v>1</v>
      </c>
      <c r="J2033" s="2" t="str">
        <f t="shared" si="31"/>
        <v>EG_WINDONNR2023</v>
      </c>
    </row>
    <row r="2034" spans="1:10" x14ac:dyDescent="0.25">
      <c r="A2034" t="s">
        <v>21</v>
      </c>
      <c r="B2034" t="s">
        <v>6</v>
      </c>
      <c r="C2034" t="s">
        <v>12</v>
      </c>
      <c r="D2034">
        <v>2023</v>
      </c>
      <c r="E2034">
        <v>2040</v>
      </c>
      <c r="F2034">
        <v>1</v>
      </c>
      <c r="G2034">
        <v>10659.430270000001</v>
      </c>
      <c r="H2034">
        <v>0</v>
      </c>
      <c r="I2034">
        <v>1</v>
      </c>
      <c r="J2034" s="2" t="str">
        <f t="shared" si="31"/>
        <v>EG_WINDONNR2023</v>
      </c>
    </row>
    <row r="2035" spans="1:10" x14ac:dyDescent="0.25">
      <c r="A2035" t="s">
        <v>21</v>
      </c>
      <c r="B2035" t="s">
        <v>6</v>
      </c>
      <c r="C2035" t="s">
        <v>12</v>
      </c>
      <c r="D2035">
        <v>2023</v>
      </c>
      <c r="E2035">
        <v>2041</v>
      </c>
      <c r="F2035">
        <v>1</v>
      </c>
      <c r="G2035">
        <v>10659.430270000001</v>
      </c>
      <c r="H2035">
        <v>0</v>
      </c>
      <c r="I2035">
        <v>1</v>
      </c>
      <c r="J2035" s="2" t="str">
        <f t="shared" si="31"/>
        <v>EG_WINDONNR2023</v>
      </c>
    </row>
    <row r="2036" spans="1:10" x14ac:dyDescent="0.25">
      <c r="A2036" t="s">
        <v>13</v>
      </c>
      <c r="B2036" t="s">
        <v>6</v>
      </c>
      <c r="C2036" t="s">
        <v>10</v>
      </c>
      <c r="D2036">
        <v>2024</v>
      </c>
      <c r="E2036">
        <v>2024</v>
      </c>
      <c r="F2036">
        <v>0.38096819999999998</v>
      </c>
      <c r="G2036">
        <v>13721.031290000001</v>
      </c>
      <c r="H2036">
        <v>133.5230182</v>
      </c>
      <c r="I2036">
        <v>0.85</v>
      </c>
      <c r="J2036" s="2" t="str">
        <f t="shared" si="31"/>
        <v>EG_COALER2024</v>
      </c>
    </row>
    <row r="2037" spans="1:10" x14ac:dyDescent="0.25">
      <c r="A2037" t="s">
        <v>13</v>
      </c>
      <c r="B2037" t="s">
        <v>6</v>
      </c>
      <c r="C2037" t="s">
        <v>11</v>
      </c>
      <c r="D2037">
        <v>2024</v>
      </c>
      <c r="E2037">
        <v>2024</v>
      </c>
      <c r="F2037">
        <v>0.38096819999999998</v>
      </c>
      <c r="G2037">
        <v>13721.031290000001</v>
      </c>
      <c r="H2037">
        <v>133.5230182</v>
      </c>
      <c r="I2037">
        <v>0.85</v>
      </c>
      <c r="J2037" s="2" t="str">
        <f t="shared" si="31"/>
        <v>EG_COALWR2024</v>
      </c>
    </row>
    <row r="2038" spans="1:10" x14ac:dyDescent="0.25">
      <c r="A2038" t="s">
        <v>13</v>
      </c>
      <c r="B2038" t="s">
        <v>6</v>
      </c>
      <c r="C2038" t="s">
        <v>9</v>
      </c>
      <c r="D2038">
        <v>2024</v>
      </c>
      <c r="E2038">
        <v>2024</v>
      </c>
      <c r="F2038">
        <v>0.38096819999999998</v>
      </c>
      <c r="G2038">
        <v>13721.031290000001</v>
      </c>
      <c r="H2038">
        <v>133.5230182</v>
      </c>
      <c r="I2038">
        <v>0.85</v>
      </c>
      <c r="J2038" s="2" t="str">
        <f t="shared" si="31"/>
        <v>EG_COALNER2024</v>
      </c>
    </row>
    <row r="2039" spans="1:10" x14ac:dyDescent="0.25">
      <c r="A2039" t="s">
        <v>13</v>
      </c>
      <c r="B2039" t="s">
        <v>6</v>
      </c>
      <c r="C2039" t="s">
        <v>8</v>
      </c>
      <c r="D2039">
        <v>2024</v>
      </c>
      <c r="E2039">
        <v>2024</v>
      </c>
      <c r="F2039">
        <v>0.38096819999999998</v>
      </c>
      <c r="G2039">
        <v>13721.031290000001</v>
      </c>
      <c r="H2039">
        <v>133.5230182</v>
      </c>
      <c r="I2039">
        <v>0.85</v>
      </c>
      <c r="J2039" s="2" t="str">
        <f t="shared" si="31"/>
        <v>EG_COALSR2024</v>
      </c>
    </row>
    <row r="2040" spans="1:10" x14ac:dyDescent="0.25">
      <c r="A2040" t="s">
        <v>13</v>
      </c>
      <c r="B2040" t="s">
        <v>6</v>
      </c>
      <c r="C2040" t="s">
        <v>12</v>
      </c>
      <c r="D2040">
        <v>2024</v>
      </c>
      <c r="E2040">
        <v>2024</v>
      </c>
      <c r="F2040">
        <v>0.38096819999999998</v>
      </c>
      <c r="G2040">
        <v>13721.031290000001</v>
      </c>
      <c r="H2040">
        <v>133.5230182</v>
      </c>
      <c r="I2040">
        <v>0.85</v>
      </c>
      <c r="J2040" s="2" t="str">
        <f t="shared" si="31"/>
        <v>EG_COALNR2024</v>
      </c>
    </row>
    <row r="2041" spans="1:10" x14ac:dyDescent="0.25">
      <c r="A2041" t="s">
        <v>13</v>
      </c>
      <c r="B2041" t="s">
        <v>6</v>
      </c>
      <c r="C2041" t="s">
        <v>10</v>
      </c>
      <c r="D2041">
        <v>2024</v>
      </c>
      <c r="E2041">
        <v>2025</v>
      </c>
      <c r="F2041">
        <v>0.38096819999999998</v>
      </c>
      <c r="G2041">
        <v>13721.031290000001</v>
      </c>
      <c r="H2041">
        <v>133.5230182</v>
      </c>
      <c r="I2041">
        <v>0.85</v>
      </c>
      <c r="J2041" s="2" t="str">
        <f t="shared" si="31"/>
        <v>EG_COALER2024</v>
      </c>
    </row>
    <row r="2042" spans="1:10" x14ac:dyDescent="0.25">
      <c r="A2042" t="s">
        <v>13</v>
      </c>
      <c r="B2042" t="s">
        <v>6</v>
      </c>
      <c r="C2042" t="s">
        <v>11</v>
      </c>
      <c r="D2042">
        <v>2024</v>
      </c>
      <c r="E2042">
        <v>2025</v>
      </c>
      <c r="F2042">
        <v>0.38096819999999998</v>
      </c>
      <c r="G2042">
        <v>13721.031290000001</v>
      </c>
      <c r="H2042">
        <v>133.5230182</v>
      </c>
      <c r="I2042">
        <v>0.85</v>
      </c>
      <c r="J2042" s="2" t="str">
        <f t="shared" si="31"/>
        <v>EG_COALWR2024</v>
      </c>
    </row>
    <row r="2043" spans="1:10" x14ac:dyDescent="0.25">
      <c r="A2043" t="s">
        <v>13</v>
      </c>
      <c r="B2043" t="s">
        <v>6</v>
      </c>
      <c r="C2043" t="s">
        <v>9</v>
      </c>
      <c r="D2043">
        <v>2024</v>
      </c>
      <c r="E2043">
        <v>2025</v>
      </c>
      <c r="F2043">
        <v>0.38096819999999998</v>
      </c>
      <c r="G2043">
        <v>13721.031290000001</v>
      </c>
      <c r="H2043">
        <v>133.5230182</v>
      </c>
      <c r="I2043">
        <v>0.85</v>
      </c>
      <c r="J2043" s="2" t="str">
        <f t="shared" si="31"/>
        <v>EG_COALNER2024</v>
      </c>
    </row>
    <row r="2044" spans="1:10" x14ac:dyDescent="0.25">
      <c r="A2044" t="s">
        <v>13</v>
      </c>
      <c r="B2044" t="s">
        <v>6</v>
      </c>
      <c r="C2044" t="s">
        <v>8</v>
      </c>
      <c r="D2044">
        <v>2024</v>
      </c>
      <c r="E2044">
        <v>2025</v>
      </c>
      <c r="F2044">
        <v>0.38096819999999998</v>
      </c>
      <c r="G2044">
        <v>13721.031290000001</v>
      </c>
      <c r="H2044">
        <v>133.5230182</v>
      </c>
      <c r="I2044">
        <v>0.85</v>
      </c>
      <c r="J2044" s="2" t="str">
        <f t="shared" si="31"/>
        <v>EG_COALSR2024</v>
      </c>
    </row>
    <row r="2045" spans="1:10" x14ac:dyDescent="0.25">
      <c r="A2045" t="s">
        <v>13</v>
      </c>
      <c r="B2045" t="s">
        <v>6</v>
      </c>
      <c r="C2045" t="s">
        <v>12</v>
      </c>
      <c r="D2045">
        <v>2024</v>
      </c>
      <c r="E2045">
        <v>2025</v>
      </c>
      <c r="F2045">
        <v>0.38096819999999998</v>
      </c>
      <c r="G2045">
        <v>13721.031290000001</v>
      </c>
      <c r="H2045">
        <v>133.5230182</v>
      </c>
      <c r="I2045">
        <v>0.85</v>
      </c>
      <c r="J2045" s="2" t="str">
        <f t="shared" si="31"/>
        <v>EG_COALNR2024</v>
      </c>
    </row>
    <row r="2046" spans="1:10" x14ac:dyDescent="0.25">
      <c r="A2046" t="s">
        <v>13</v>
      </c>
      <c r="B2046" t="s">
        <v>6</v>
      </c>
      <c r="C2046" t="s">
        <v>10</v>
      </c>
      <c r="D2046">
        <v>2024</v>
      </c>
      <c r="E2046">
        <v>2026</v>
      </c>
      <c r="F2046">
        <v>0.38096819999999998</v>
      </c>
      <c r="G2046">
        <v>13721.031290000001</v>
      </c>
      <c r="H2046">
        <v>133.5230182</v>
      </c>
      <c r="I2046">
        <v>0.85</v>
      </c>
      <c r="J2046" s="2" t="str">
        <f t="shared" si="31"/>
        <v>EG_COALER2024</v>
      </c>
    </row>
    <row r="2047" spans="1:10" x14ac:dyDescent="0.25">
      <c r="A2047" t="s">
        <v>13</v>
      </c>
      <c r="B2047" t="s">
        <v>6</v>
      </c>
      <c r="C2047" t="s">
        <v>11</v>
      </c>
      <c r="D2047">
        <v>2024</v>
      </c>
      <c r="E2047">
        <v>2026</v>
      </c>
      <c r="F2047">
        <v>0.38096819999999998</v>
      </c>
      <c r="G2047">
        <v>13721.031290000001</v>
      </c>
      <c r="H2047">
        <v>133.5230182</v>
      </c>
      <c r="I2047">
        <v>0.85</v>
      </c>
      <c r="J2047" s="2" t="str">
        <f t="shared" si="31"/>
        <v>EG_COALWR2024</v>
      </c>
    </row>
    <row r="2048" spans="1:10" x14ac:dyDescent="0.25">
      <c r="A2048" t="s">
        <v>13</v>
      </c>
      <c r="B2048" t="s">
        <v>6</v>
      </c>
      <c r="C2048" t="s">
        <v>9</v>
      </c>
      <c r="D2048">
        <v>2024</v>
      </c>
      <c r="E2048">
        <v>2026</v>
      </c>
      <c r="F2048">
        <v>0.38096819999999998</v>
      </c>
      <c r="G2048">
        <v>13721.031290000001</v>
      </c>
      <c r="H2048">
        <v>133.5230182</v>
      </c>
      <c r="I2048">
        <v>0.85</v>
      </c>
      <c r="J2048" s="2" t="str">
        <f t="shared" si="31"/>
        <v>EG_COALNER2024</v>
      </c>
    </row>
    <row r="2049" spans="1:10" x14ac:dyDescent="0.25">
      <c r="A2049" t="s">
        <v>13</v>
      </c>
      <c r="B2049" t="s">
        <v>6</v>
      </c>
      <c r="C2049" t="s">
        <v>8</v>
      </c>
      <c r="D2049">
        <v>2024</v>
      </c>
      <c r="E2049">
        <v>2026</v>
      </c>
      <c r="F2049">
        <v>0.38096819999999998</v>
      </c>
      <c r="G2049">
        <v>13721.031290000001</v>
      </c>
      <c r="H2049">
        <v>133.5230182</v>
      </c>
      <c r="I2049">
        <v>0.85</v>
      </c>
      <c r="J2049" s="2" t="str">
        <f t="shared" si="31"/>
        <v>EG_COALSR2024</v>
      </c>
    </row>
    <row r="2050" spans="1:10" x14ac:dyDescent="0.25">
      <c r="A2050" t="s">
        <v>13</v>
      </c>
      <c r="B2050" t="s">
        <v>6</v>
      </c>
      <c r="C2050" t="s">
        <v>12</v>
      </c>
      <c r="D2050">
        <v>2024</v>
      </c>
      <c r="E2050">
        <v>2026</v>
      </c>
      <c r="F2050">
        <v>0.38096819999999998</v>
      </c>
      <c r="G2050">
        <v>13721.031290000001</v>
      </c>
      <c r="H2050">
        <v>133.5230182</v>
      </c>
      <c r="I2050">
        <v>0.85</v>
      </c>
      <c r="J2050" s="2" t="str">
        <f t="shared" si="31"/>
        <v>EG_COALNR2024</v>
      </c>
    </row>
    <row r="2051" spans="1:10" x14ac:dyDescent="0.25">
      <c r="A2051" t="s">
        <v>13</v>
      </c>
      <c r="B2051" t="s">
        <v>6</v>
      </c>
      <c r="C2051" t="s">
        <v>10</v>
      </c>
      <c r="D2051">
        <v>2024</v>
      </c>
      <c r="E2051">
        <v>2027</v>
      </c>
      <c r="F2051">
        <v>0.38096819999999998</v>
      </c>
      <c r="G2051">
        <v>13721.031290000001</v>
      </c>
      <c r="H2051">
        <v>133.5230182</v>
      </c>
      <c r="I2051">
        <v>0.85</v>
      </c>
      <c r="J2051" s="2" t="str">
        <f t="shared" ref="J2051:J2114" si="32">_xlfn.CONCAT(A2051,C2051,D2051)</f>
        <v>EG_COALER2024</v>
      </c>
    </row>
    <row r="2052" spans="1:10" x14ac:dyDescent="0.25">
      <c r="A2052" t="s">
        <v>13</v>
      </c>
      <c r="B2052" t="s">
        <v>6</v>
      </c>
      <c r="C2052" t="s">
        <v>11</v>
      </c>
      <c r="D2052">
        <v>2024</v>
      </c>
      <c r="E2052">
        <v>2027</v>
      </c>
      <c r="F2052">
        <v>0.38096819999999998</v>
      </c>
      <c r="G2052">
        <v>13721.031290000001</v>
      </c>
      <c r="H2052">
        <v>133.5230182</v>
      </c>
      <c r="I2052">
        <v>0.85</v>
      </c>
      <c r="J2052" s="2" t="str">
        <f t="shared" si="32"/>
        <v>EG_COALWR2024</v>
      </c>
    </row>
    <row r="2053" spans="1:10" x14ac:dyDescent="0.25">
      <c r="A2053" t="s">
        <v>13</v>
      </c>
      <c r="B2053" t="s">
        <v>6</v>
      </c>
      <c r="C2053" t="s">
        <v>9</v>
      </c>
      <c r="D2053">
        <v>2024</v>
      </c>
      <c r="E2053">
        <v>2027</v>
      </c>
      <c r="F2053">
        <v>0.38096819999999998</v>
      </c>
      <c r="G2053">
        <v>13721.031290000001</v>
      </c>
      <c r="H2053">
        <v>133.5230182</v>
      </c>
      <c r="I2053">
        <v>0.85</v>
      </c>
      <c r="J2053" s="2" t="str">
        <f t="shared" si="32"/>
        <v>EG_COALNER2024</v>
      </c>
    </row>
    <row r="2054" spans="1:10" x14ac:dyDescent="0.25">
      <c r="A2054" t="s">
        <v>13</v>
      </c>
      <c r="B2054" t="s">
        <v>6</v>
      </c>
      <c r="C2054" t="s">
        <v>8</v>
      </c>
      <c r="D2054">
        <v>2024</v>
      </c>
      <c r="E2054">
        <v>2027</v>
      </c>
      <c r="F2054">
        <v>0.38096819999999998</v>
      </c>
      <c r="G2054">
        <v>13721.031290000001</v>
      </c>
      <c r="H2054">
        <v>133.5230182</v>
      </c>
      <c r="I2054">
        <v>0.85</v>
      </c>
      <c r="J2054" s="2" t="str">
        <f t="shared" si="32"/>
        <v>EG_COALSR2024</v>
      </c>
    </row>
    <row r="2055" spans="1:10" x14ac:dyDescent="0.25">
      <c r="A2055" t="s">
        <v>13</v>
      </c>
      <c r="B2055" t="s">
        <v>6</v>
      </c>
      <c r="C2055" t="s">
        <v>12</v>
      </c>
      <c r="D2055">
        <v>2024</v>
      </c>
      <c r="E2055">
        <v>2027</v>
      </c>
      <c r="F2055">
        <v>0.38096819999999998</v>
      </c>
      <c r="G2055">
        <v>13721.031290000001</v>
      </c>
      <c r="H2055">
        <v>133.5230182</v>
      </c>
      <c r="I2055">
        <v>0.85</v>
      </c>
      <c r="J2055" s="2" t="str">
        <f t="shared" si="32"/>
        <v>EG_COALNR2024</v>
      </c>
    </row>
    <row r="2056" spans="1:10" x14ac:dyDescent="0.25">
      <c r="A2056" t="s">
        <v>13</v>
      </c>
      <c r="B2056" t="s">
        <v>6</v>
      </c>
      <c r="C2056" t="s">
        <v>10</v>
      </c>
      <c r="D2056">
        <v>2024</v>
      </c>
      <c r="E2056">
        <v>2028</v>
      </c>
      <c r="F2056">
        <v>0.38096819999999998</v>
      </c>
      <c r="G2056">
        <v>13721.031290000001</v>
      </c>
      <c r="H2056">
        <v>133.5230182</v>
      </c>
      <c r="I2056">
        <v>0.85</v>
      </c>
      <c r="J2056" s="2" t="str">
        <f t="shared" si="32"/>
        <v>EG_COALER2024</v>
      </c>
    </row>
    <row r="2057" spans="1:10" x14ac:dyDescent="0.25">
      <c r="A2057" t="s">
        <v>13</v>
      </c>
      <c r="B2057" t="s">
        <v>6</v>
      </c>
      <c r="C2057" t="s">
        <v>11</v>
      </c>
      <c r="D2057">
        <v>2024</v>
      </c>
      <c r="E2057">
        <v>2028</v>
      </c>
      <c r="F2057">
        <v>0.38096819999999998</v>
      </c>
      <c r="G2057">
        <v>13721.031290000001</v>
      </c>
      <c r="H2057">
        <v>133.5230182</v>
      </c>
      <c r="I2057">
        <v>0.85</v>
      </c>
      <c r="J2057" s="2" t="str">
        <f t="shared" si="32"/>
        <v>EG_COALWR2024</v>
      </c>
    </row>
    <row r="2058" spans="1:10" x14ac:dyDescent="0.25">
      <c r="A2058" t="s">
        <v>13</v>
      </c>
      <c r="B2058" t="s">
        <v>6</v>
      </c>
      <c r="C2058" t="s">
        <v>9</v>
      </c>
      <c r="D2058">
        <v>2024</v>
      </c>
      <c r="E2058">
        <v>2028</v>
      </c>
      <c r="F2058">
        <v>0.38096819999999998</v>
      </c>
      <c r="G2058">
        <v>13721.031290000001</v>
      </c>
      <c r="H2058">
        <v>133.5230182</v>
      </c>
      <c r="I2058">
        <v>0.85</v>
      </c>
      <c r="J2058" s="2" t="str">
        <f t="shared" si="32"/>
        <v>EG_COALNER2024</v>
      </c>
    </row>
    <row r="2059" spans="1:10" x14ac:dyDescent="0.25">
      <c r="A2059" t="s">
        <v>13</v>
      </c>
      <c r="B2059" t="s">
        <v>6</v>
      </c>
      <c r="C2059" t="s">
        <v>8</v>
      </c>
      <c r="D2059">
        <v>2024</v>
      </c>
      <c r="E2059">
        <v>2028</v>
      </c>
      <c r="F2059">
        <v>0.38096819999999998</v>
      </c>
      <c r="G2059">
        <v>13721.031290000001</v>
      </c>
      <c r="H2059">
        <v>133.5230182</v>
      </c>
      <c r="I2059">
        <v>0.85</v>
      </c>
      <c r="J2059" s="2" t="str">
        <f t="shared" si="32"/>
        <v>EG_COALSR2024</v>
      </c>
    </row>
    <row r="2060" spans="1:10" x14ac:dyDescent="0.25">
      <c r="A2060" t="s">
        <v>13</v>
      </c>
      <c r="B2060" t="s">
        <v>6</v>
      </c>
      <c r="C2060" t="s">
        <v>12</v>
      </c>
      <c r="D2060">
        <v>2024</v>
      </c>
      <c r="E2060">
        <v>2028</v>
      </c>
      <c r="F2060">
        <v>0.38096819999999998</v>
      </c>
      <c r="G2060">
        <v>13721.031290000001</v>
      </c>
      <c r="H2060">
        <v>133.5230182</v>
      </c>
      <c r="I2060">
        <v>0.85</v>
      </c>
      <c r="J2060" s="2" t="str">
        <f t="shared" si="32"/>
        <v>EG_COALNR2024</v>
      </c>
    </row>
    <row r="2061" spans="1:10" x14ac:dyDescent="0.25">
      <c r="A2061" t="s">
        <v>13</v>
      </c>
      <c r="B2061" t="s">
        <v>6</v>
      </c>
      <c r="C2061" t="s">
        <v>10</v>
      </c>
      <c r="D2061">
        <v>2024</v>
      </c>
      <c r="E2061">
        <v>2029</v>
      </c>
      <c r="F2061">
        <v>0.38096819999999998</v>
      </c>
      <c r="G2061">
        <v>13721.031290000001</v>
      </c>
      <c r="H2061">
        <v>133.5230182</v>
      </c>
      <c r="I2061">
        <v>0.85</v>
      </c>
      <c r="J2061" s="2" t="str">
        <f t="shared" si="32"/>
        <v>EG_COALER2024</v>
      </c>
    </row>
    <row r="2062" spans="1:10" x14ac:dyDescent="0.25">
      <c r="A2062" t="s">
        <v>13</v>
      </c>
      <c r="B2062" t="s">
        <v>6</v>
      </c>
      <c r="C2062" t="s">
        <v>11</v>
      </c>
      <c r="D2062">
        <v>2024</v>
      </c>
      <c r="E2062">
        <v>2029</v>
      </c>
      <c r="F2062">
        <v>0.38096819999999998</v>
      </c>
      <c r="G2062">
        <v>13721.031290000001</v>
      </c>
      <c r="H2062">
        <v>133.5230182</v>
      </c>
      <c r="I2062">
        <v>0.85</v>
      </c>
      <c r="J2062" s="2" t="str">
        <f t="shared" si="32"/>
        <v>EG_COALWR2024</v>
      </c>
    </row>
    <row r="2063" spans="1:10" x14ac:dyDescent="0.25">
      <c r="A2063" t="s">
        <v>13</v>
      </c>
      <c r="B2063" t="s">
        <v>6</v>
      </c>
      <c r="C2063" t="s">
        <v>9</v>
      </c>
      <c r="D2063">
        <v>2024</v>
      </c>
      <c r="E2063">
        <v>2029</v>
      </c>
      <c r="F2063">
        <v>0.38096819999999998</v>
      </c>
      <c r="G2063">
        <v>13721.031290000001</v>
      </c>
      <c r="H2063">
        <v>133.5230182</v>
      </c>
      <c r="I2063">
        <v>0.85</v>
      </c>
      <c r="J2063" s="2" t="str">
        <f t="shared" si="32"/>
        <v>EG_COALNER2024</v>
      </c>
    </row>
    <row r="2064" spans="1:10" x14ac:dyDescent="0.25">
      <c r="A2064" t="s">
        <v>13</v>
      </c>
      <c r="B2064" t="s">
        <v>6</v>
      </c>
      <c r="C2064" t="s">
        <v>8</v>
      </c>
      <c r="D2064">
        <v>2024</v>
      </c>
      <c r="E2064">
        <v>2029</v>
      </c>
      <c r="F2064">
        <v>0.38096819999999998</v>
      </c>
      <c r="G2064">
        <v>13721.031290000001</v>
      </c>
      <c r="H2064">
        <v>133.5230182</v>
      </c>
      <c r="I2064">
        <v>0.85</v>
      </c>
      <c r="J2064" s="2" t="str">
        <f t="shared" si="32"/>
        <v>EG_COALSR2024</v>
      </c>
    </row>
    <row r="2065" spans="1:10" x14ac:dyDescent="0.25">
      <c r="A2065" t="s">
        <v>13</v>
      </c>
      <c r="B2065" t="s">
        <v>6</v>
      </c>
      <c r="C2065" t="s">
        <v>12</v>
      </c>
      <c r="D2065">
        <v>2024</v>
      </c>
      <c r="E2065">
        <v>2029</v>
      </c>
      <c r="F2065">
        <v>0.38096819999999998</v>
      </c>
      <c r="G2065">
        <v>13721.031290000001</v>
      </c>
      <c r="H2065">
        <v>133.5230182</v>
      </c>
      <c r="I2065">
        <v>0.85</v>
      </c>
      <c r="J2065" s="2" t="str">
        <f t="shared" si="32"/>
        <v>EG_COALNR2024</v>
      </c>
    </row>
    <row r="2066" spans="1:10" x14ac:dyDescent="0.25">
      <c r="A2066" t="s">
        <v>13</v>
      </c>
      <c r="B2066" t="s">
        <v>6</v>
      </c>
      <c r="C2066" t="s">
        <v>10</v>
      </c>
      <c r="D2066">
        <v>2024</v>
      </c>
      <c r="E2066">
        <v>2030</v>
      </c>
      <c r="F2066">
        <v>0.38096819999999998</v>
      </c>
      <c r="G2066">
        <v>13721.031290000001</v>
      </c>
      <c r="H2066">
        <v>133.5230182</v>
      </c>
      <c r="I2066">
        <v>0.85</v>
      </c>
      <c r="J2066" s="2" t="str">
        <f t="shared" si="32"/>
        <v>EG_COALER2024</v>
      </c>
    </row>
    <row r="2067" spans="1:10" x14ac:dyDescent="0.25">
      <c r="A2067" t="s">
        <v>13</v>
      </c>
      <c r="B2067" t="s">
        <v>6</v>
      </c>
      <c r="C2067" t="s">
        <v>11</v>
      </c>
      <c r="D2067">
        <v>2024</v>
      </c>
      <c r="E2067">
        <v>2030</v>
      </c>
      <c r="F2067">
        <v>0.38096819999999998</v>
      </c>
      <c r="G2067">
        <v>13721.031290000001</v>
      </c>
      <c r="H2067">
        <v>133.5230182</v>
      </c>
      <c r="I2067">
        <v>0.85</v>
      </c>
      <c r="J2067" s="2" t="str">
        <f t="shared" si="32"/>
        <v>EG_COALWR2024</v>
      </c>
    </row>
    <row r="2068" spans="1:10" x14ac:dyDescent="0.25">
      <c r="A2068" t="s">
        <v>13</v>
      </c>
      <c r="B2068" t="s">
        <v>6</v>
      </c>
      <c r="C2068" t="s">
        <v>9</v>
      </c>
      <c r="D2068">
        <v>2024</v>
      </c>
      <c r="E2068">
        <v>2030</v>
      </c>
      <c r="F2068">
        <v>0.38096819999999998</v>
      </c>
      <c r="G2068">
        <v>13721.031290000001</v>
      </c>
      <c r="H2068">
        <v>133.5230182</v>
      </c>
      <c r="I2068">
        <v>0.85</v>
      </c>
      <c r="J2068" s="2" t="str">
        <f t="shared" si="32"/>
        <v>EG_COALNER2024</v>
      </c>
    </row>
    <row r="2069" spans="1:10" x14ac:dyDescent="0.25">
      <c r="A2069" t="s">
        <v>13</v>
      </c>
      <c r="B2069" t="s">
        <v>6</v>
      </c>
      <c r="C2069" t="s">
        <v>8</v>
      </c>
      <c r="D2069">
        <v>2024</v>
      </c>
      <c r="E2069">
        <v>2030</v>
      </c>
      <c r="F2069">
        <v>0.38096819999999998</v>
      </c>
      <c r="G2069">
        <v>13721.031290000001</v>
      </c>
      <c r="H2069">
        <v>133.5230182</v>
      </c>
      <c r="I2069">
        <v>0.85</v>
      </c>
      <c r="J2069" s="2" t="str">
        <f t="shared" si="32"/>
        <v>EG_COALSR2024</v>
      </c>
    </row>
    <row r="2070" spans="1:10" x14ac:dyDescent="0.25">
      <c r="A2070" t="s">
        <v>13</v>
      </c>
      <c r="B2070" t="s">
        <v>6</v>
      </c>
      <c r="C2070" t="s">
        <v>12</v>
      </c>
      <c r="D2070">
        <v>2024</v>
      </c>
      <c r="E2070">
        <v>2030</v>
      </c>
      <c r="F2070">
        <v>0.38096819999999998</v>
      </c>
      <c r="G2070">
        <v>13721.031290000001</v>
      </c>
      <c r="H2070">
        <v>133.5230182</v>
      </c>
      <c r="I2070">
        <v>0.85</v>
      </c>
      <c r="J2070" s="2" t="str">
        <f t="shared" si="32"/>
        <v>EG_COALNR2024</v>
      </c>
    </row>
    <row r="2071" spans="1:10" x14ac:dyDescent="0.25">
      <c r="A2071" t="s">
        <v>13</v>
      </c>
      <c r="B2071" t="s">
        <v>6</v>
      </c>
      <c r="C2071" t="s">
        <v>10</v>
      </c>
      <c r="D2071">
        <v>2024</v>
      </c>
      <c r="E2071">
        <v>2031</v>
      </c>
      <c r="F2071">
        <v>0.38096819999999998</v>
      </c>
      <c r="G2071">
        <v>13721.031290000001</v>
      </c>
      <c r="H2071">
        <v>133.5230182</v>
      </c>
      <c r="I2071">
        <v>0.85</v>
      </c>
      <c r="J2071" s="2" t="str">
        <f t="shared" si="32"/>
        <v>EG_COALER2024</v>
      </c>
    </row>
    <row r="2072" spans="1:10" x14ac:dyDescent="0.25">
      <c r="A2072" t="s">
        <v>13</v>
      </c>
      <c r="B2072" t="s">
        <v>6</v>
      </c>
      <c r="C2072" t="s">
        <v>11</v>
      </c>
      <c r="D2072">
        <v>2024</v>
      </c>
      <c r="E2072">
        <v>2031</v>
      </c>
      <c r="F2072">
        <v>0.38096819999999998</v>
      </c>
      <c r="G2072">
        <v>13721.031290000001</v>
      </c>
      <c r="H2072">
        <v>133.5230182</v>
      </c>
      <c r="I2072">
        <v>0.85</v>
      </c>
      <c r="J2072" s="2" t="str">
        <f t="shared" si="32"/>
        <v>EG_COALWR2024</v>
      </c>
    </row>
    <row r="2073" spans="1:10" x14ac:dyDescent="0.25">
      <c r="A2073" t="s">
        <v>13</v>
      </c>
      <c r="B2073" t="s">
        <v>6</v>
      </c>
      <c r="C2073" t="s">
        <v>9</v>
      </c>
      <c r="D2073">
        <v>2024</v>
      </c>
      <c r="E2073">
        <v>2031</v>
      </c>
      <c r="F2073">
        <v>0.38096819999999998</v>
      </c>
      <c r="G2073">
        <v>13721.031290000001</v>
      </c>
      <c r="H2073">
        <v>133.5230182</v>
      </c>
      <c r="I2073">
        <v>0.85</v>
      </c>
      <c r="J2073" s="2" t="str">
        <f t="shared" si="32"/>
        <v>EG_COALNER2024</v>
      </c>
    </row>
    <row r="2074" spans="1:10" x14ac:dyDescent="0.25">
      <c r="A2074" t="s">
        <v>13</v>
      </c>
      <c r="B2074" t="s">
        <v>6</v>
      </c>
      <c r="C2074" t="s">
        <v>8</v>
      </c>
      <c r="D2074">
        <v>2024</v>
      </c>
      <c r="E2074">
        <v>2031</v>
      </c>
      <c r="F2074">
        <v>0.38096819999999998</v>
      </c>
      <c r="G2074">
        <v>13721.031290000001</v>
      </c>
      <c r="H2074">
        <v>133.5230182</v>
      </c>
      <c r="I2074">
        <v>0.85</v>
      </c>
      <c r="J2074" s="2" t="str">
        <f t="shared" si="32"/>
        <v>EG_COALSR2024</v>
      </c>
    </row>
    <row r="2075" spans="1:10" x14ac:dyDescent="0.25">
      <c r="A2075" t="s">
        <v>13</v>
      </c>
      <c r="B2075" t="s">
        <v>6</v>
      </c>
      <c r="C2075" t="s">
        <v>12</v>
      </c>
      <c r="D2075">
        <v>2024</v>
      </c>
      <c r="E2075">
        <v>2031</v>
      </c>
      <c r="F2075">
        <v>0.38096819999999998</v>
      </c>
      <c r="G2075">
        <v>13721.031290000001</v>
      </c>
      <c r="H2075">
        <v>133.5230182</v>
      </c>
      <c r="I2075">
        <v>0.85</v>
      </c>
      <c r="J2075" s="2" t="str">
        <f t="shared" si="32"/>
        <v>EG_COALNR2024</v>
      </c>
    </row>
    <row r="2076" spans="1:10" x14ac:dyDescent="0.25">
      <c r="A2076" t="s">
        <v>13</v>
      </c>
      <c r="B2076" t="s">
        <v>6</v>
      </c>
      <c r="C2076" t="s">
        <v>10</v>
      </c>
      <c r="D2076">
        <v>2024</v>
      </c>
      <c r="E2076">
        <v>2032</v>
      </c>
      <c r="F2076">
        <v>0.38096819999999998</v>
      </c>
      <c r="G2076">
        <v>13721.031290000001</v>
      </c>
      <c r="H2076">
        <v>133.5230182</v>
      </c>
      <c r="I2076">
        <v>0.85</v>
      </c>
      <c r="J2076" s="2" t="str">
        <f t="shared" si="32"/>
        <v>EG_COALER2024</v>
      </c>
    </row>
    <row r="2077" spans="1:10" x14ac:dyDescent="0.25">
      <c r="A2077" t="s">
        <v>13</v>
      </c>
      <c r="B2077" t="s">
        <v>6</v>
      </c>
      <c r="C2077" t="s">
        <v>11</v>
      </c>
      <c r="D2077">
        <v>2024</v>
      </c>
      <c r="E2077">
        <v>2032</v>
      </c>
      <c r="F2077">
        <v>0.38096819999999998</v>
      </c>
      <c r="G2077">
        <v>13721.031290000001</v>
      </c>
      <c r="H2077">
        <v>133.5230182</v>
      </c>
      <c r="I2077">
        <v>0.85</v>
      </c>
      <c r="J2077" s="2" t="str">
        <f t="shared" si="32"/>
        <v>EG_COALWR2024</v>
      </c>
    </row>
    <row r="2078" spans="1:10" x14ac:dyDescent="0.25">
      <c r="A2078" t="s">
        <v>13</v>
      </c>
      <c r="B2078" t="s">
        <v>6</v>
      </c>
      <c r="C2078" t="s">
        <v>9</v>
      </c>
      <c r="D2078">
        <v>2024</v>
      </c>
      <c r="E2078">
        <v>2032</v>
      </c>
      <c r="F2078">
        <v>0.38096819999999998</v>
      </c>
      <c r="G2078">
        <v>13721.031290000001</v>
      </c>
      <c r="H2078">
        <v>133.5230182</v>
      </c>
      <c r="I2078">
        <v>0.85</v>
      </c>
      <c r="J2078" s="2" t="str">
        <f t="shared" si="32"/>
        <v>EG_COALNER2024</v>
      </c>
    </row>
    <row r="2079" spans="1:10" x14ac:dyDescent="0.25">
      <c r="A2079" t="s">
        <v>13</v>
      </c>
      <c r="B2079" t="s">
        <v>6</v>
      </c>
      <c r="C2079" t="s">
        <v>8</v>
      </c>
      <c r="D2079">
        <v>2024</v>
      </c>
      <c r="E2079">
        <v>2032</v>
      </c>
      <c r="F2079">
        <v>0.38096819999999998</v>
      </c>
      <c r="G2079">
        <v>13721.031290000001</v>
      </c>
      <c r="H2079">
        <v>133.5230182</v>
      </c>
      <c r="I2079">
        <v>0.85</v>
      </c>
      <c r="J2079" s="2" t="str">
        <f t="shared" si="32"/>
        <v>EG_COALSR2024</v>
      </c>
    </row>
    <row r="2080" spans="1:10" x14ac:dyDescent="0.25">
      <c r="A2080" t="s">
        <v>13</v>
      </c>
      <c r="B2080" t="s">
        <v>6</v>
      </c>
      <c r="C2080" t="s">
        <v>12</v>
      </c>
      <c r="D2080">
        <v>2024</v>
      </c>
      <c r="E2080">
        <v>2032</v>
      </c>
      <c r="F2080">
        <v>0.38096819999999998</v>
      </c>
      <c r="G2080">
        <v>13721.031290000001</v>
      </c>
      <c r="H2080">
        <v>133.5230182</v>
      </c>
      <c r="I2080">
        <v>0.85</v>
      </c>
      <c r="J2080" s="2" t="str">
        <f t="shared" si="32"/>
        <v>EG_COALNR2024</v>
      </c>
    </row>
    <row r="2081" spans="1:10" x14ac:dyDescent="0.25">
      <c r="A2081" t="s">
        <v>13</v>
      </c>
      <c r="B2081" t="s">
        <v>6</v>
      </c>
      <c r="C2081" t="s">
        <v>10</v>
      </c>
      <c r="D2081">
        <v>2024</v>
      </c>
      <c r="E2081">
        <v>2033</v>
      </c>
      <c r="F2081">
        <v>0.38096819999999998</v>
      </c>
      <c r="G2081">
        <v>13721.031290000001</v>
      </c>
      <c r="H2081">
        <v>133.5230182</v>
      </c>
      <c r="I2081">
        <v>0.85</v>
      </c>
      <c r="J2081" s="2" t="str">
        <f t="shared" si="32"/>
        <v>EG_COALER2024</v>
      </c>
    </row>
    <row r="2082" spans="1:10" x14ac:dyDescent="0.25">
      <c r="A2082" t="s">
        <v>13</v>
      </c>
      <c r="B2082" t="s">
        <v>6</v>
      </c>
      <c r="C2082" t="s">
        <v>11</v>
      </c>
      <c r="D2082">
        <v>2024</v>
      </c>
      <c r="E2082">
        <v>2033</v>
      </c>
      <c r="F2082">
        <v>0.38096819999999998</v>
      </c>
      <c r="G2082">
        <v>13721.031290000001</v>
      </c>
      <c r="H2082">
        <v>133.5230182</v>
      </c>
      <c r="I2082">
        <v>0.85</v>
      </c>
      <c r="J2082" s="2" t="str">
        <f t="shared" si="32"/>
        <v>EG_COALWR2024</v>
      </c>
    </row>
    <row r="2083" spans="1:10" x14ac:dyDescent="0.25">
      <c r="A2083" t="s">
        <v>13</v>
      </c>
      <c r="B2083" t="s">
        <v>6</v>
      </c>
      <c r="C2083" t="s">
        <v>9</v>
      </c>
      <c r="D2083">
        <v>2024</v>
      </c>
      <c r="E2083">
        <v>2033</v>
      </c>
      <c r="F2083">
        <v>0.38096819999999998</v>
      </c>
      <c r="G2083">
        <v>13721.031290000001</v>
      </c>
      <c r="H2083">
        <v>133.5230182</v>
      </c>
      <c r="I2083">
        <v>0.85</v>
      </c>
      <c r="J2083" s="2" t="str">
        <f t="shared" si="32"/>
        <v>EG_COALNER2024</v>
      </c>
    </row>
    <row r="2084" spans="1:10" x14ac:dyDescent="0.25">
      <c r="A2084" t="s">
        <v>13</v>
      </c>
      <c r="B2084" t="s">
        <v>6</v>
      </c>
      <c r="C2084" t="s">
        <v>8</v>
      </c>
      <c r="D2084">
        <v>2024</v>
      </c>
      <c r="E2084">
        <v>2033</v>
      </c>
      <c r="F2084">
        <v>0.38096819999999998</v>
      </c>
      <c r="G2084">
        <v>13721.031290000001</v>
      </c>
      <c r="H2084">
        <v>133.5230182</v>
      </c>
      <c r="I2084">
        <v>0.85</v>
      </c>
      <c r="J2084" s="2" t="str">
        <f t="shared" si="32"/>
        <v>EG_COALSR2024</v>
      </c>
    </row>
    <row r="2085" spans="1:10" x14ac:dyDescent="0.25">
      <c r="A2085" t="s">
        <v>13</v>
      </c>
      <c r="B2085" t="s">
        <v>6</v>
      </c>
      <c r="C2085" t="s">
        <v>12</v>
      </c>
      <c r="D2085">
        <v>2024</v>
      </c>
      <c r="E2085">
        <v>2033</v>
      </c>
      <c r="F2085">
        <v>0.38096819999999998</v>
      </c>
      <c r="G2085">
        <v>13721.031290000001</v>
      </c>
      <c r="H2085">
        <v>133.5230182</v>
      </c>
      <c r="I2085">
        <v>0.85</v>
      </c>
      <c r="J2085" s="2" t="str">
        <f t="shared" si="32"/>
        <v>EG_COALNR2024</v>
      </c>
    </row>
    <row r="2086" spans="1:10" x14ac:dyDescent="0.25">
      <c r="A2086" t="s">
        <v>13</v>
      </c>
      <c r="B2086" t="s">
        <v>6</v>
      </c>
      <c r="C2086" t="s">
        <v>10</v>
      </c>
      <c r="D2086">
        <v>2024</v>
      </c>
      <c r="E2086">
        <v>2034</v>
      </c>
      <c r="F2086">
        <v>0.38096819999999998</v>
      </c>
      <c r="G2086">
        <v>13721.031290000001</v>
      </c>
      <c r="H2086">
        <v>133.5230182</v>
      </c>
      <c r="I2086">
        <v>0.85</v>
      </c>
      <c r="J2086" s="2" t="str">
        <f t="shared" si="32"/>
        <v>EG_COALER2024</v>
      </c>
    </row>
    <row r="2087" spans="1:10" x14ac:dyDescent="0.25">
      <c r="A2087" t="s">
        <v>13</v>
      </c>
      <c r="B2087" t="s">
        <v>6</v>
      </c>
      <c r="C2087" t="s">
        <v>11</v>
      </c>
      <c r="D2087">
        <v>2024</v>
      </c>
      <c r="E2087">
        <v>2034</v>
      </c>
      <c r="F2087">
        <v>0.38096819999999998</v>
      </c>
      <c r="G2087">
        <v>13721.031290000001</v>
      </c>
      <c r="H2087">
        <v>133.5230182</v>
      </c>
      <c r="I2087">
        <v>0.85</v>
      </c>
      <c r="J2087" s="2" t="str">
        <f t="shared" si="32"/>
        <v>EG_COALWR2024</v>
      </c>
    </row>
    <row r="2088" spans="1:10" x14ac:dyDescent="0.25">
      <c r="A2088" t="s">
        <v>13</v>
      </c>
      <c r="B2088" t="s">
        <v>6</v>
      </c>
      <c r="C2088" t="s">
        <v>9</v>
      </c>
      <c r="D2088">
        <v>2024</v>
      </c>
      <c r="E2088">
        <v>2034</v>
      </c>
      <c r="F2088">
        <v>0.38096819999999998</v>
      </c>
      <c r="G2088">
        <v>13721.031290000001</v>
      </c>
      <c r="H2088">
        <v>133.5230182</v>
      </c>
      <c r="I2088">
        <v>0.85</v>
      </c>
      <c r="J2088" s="2" t="str">
        <f t="shared" si="32"/>
        <v>EG_COALNER2024</v>
      </c>
    </row>
    <row r="2089" spans="1:10" x14ac:dyDescent="0.25">
      <c r="A2089" t="s">
        <v>13</v>
      </c>
      <c r="B2089" t="s">
        <v>6</v>
      </c>
      <c r="C2089" t="s">
        <v>8</v>
      </c>
      <c r="D2089">
        <v>2024</v>
      </c>
      <c r="E2089">
        <v>2034</v>
      </c>
      <c r="F2089">
        <v>0.38096819999999998</v>
      </c>
      <c r="G2089">
        <v>13721.031290000001</v>
      </c>
      <c r="H2089">
        <v>133.5230182</v>
      </c>
      <c r="I2089">
        <v>0.85</v>
      </c>
      <c r="J2089" s="2" t="str">
        <f t="shared" si="32"/>
        <v>EG_COALSR2024</v>
      </c>
    </row>
    <row r="2090" spans="1:10" x14ac:dyDescent="0.25">
      <c r="A2090" t="s">
        <v>13</v>
      </c>
      <c r="B2090" t="s">
        <v>6</v>
      </c>
      <c r="C2090" t="s">
        <v>12</v>
      </c>
      <c r="D2090">
        <v>2024</v>
      </c>
      <c r="E2090">
        <v>2034</v>
      </c>
      <c r="F2090">
        <v>0.38096819999999998</v>
      </c>
      <c r="G2090">
        <v>13721.031290000001</v>
      </c>
      <c r="H2090">
        <v>133.5230182</v>
      </c>
      <c r="I2090">
        <v>0.85</v>
      </c>
      <c r="J2090" s="2" t="str">
        <f t="shared" si="32"/>
        <v>EG_COALNR2024</v>
      </c>
    </row>
    <row r="2091" spans="1:10" x14ac:dyDescent="0.25">
      <c r="A2091" t="s">
        <v>13</v>
      </c>
      <c r="B2091" t="s">
        <v>6</v>
      </c>
      <c r="C2091" t="s">
        <v>10</v>
      </c>
      <c r="D2091">
        <v>2024</v>
      </c>
      <c r="E2091">
        <v>2035</v>
      </c>
      <c r="F2091">
        <v>0.38096819999999998</v>
      </c>
      <c r="G2091">
        <v>13721.031290000001</v>
      </c>
      <c r="H2091">
        <v>133.5230182</v>
      </c>
      <c r="I2091">
        <v>0.85</v>
      </c>
      <c r="J2091" s="2" t="str">
        <f t="shared" si="32"/>
        <v>EG_COALER2024</v>
      </c>
    </row>
    <row r="2092" spans="1:10" x14ac:dyDescent="0.25">
      <c r="A2092" t="s">
        <v>13</v>
      </c>
      <c r="B2092" t="s">
        <v>6</v>
      </c>
      <c r="C2092" t="s">
        <v>11</v>
      </c>
      <c r="D2092">
        <v>2024</v>
      </c>
      <c r="E2092">
        <v>2035</v>
      </c>
      <c r="F2092">
        <v>0.38096819999999998</v>
      </c>
      <c r="G2092">
        <v>13721.031290000001</v>
      </c>
      <c r="H2092">
        <v>133.5230182</v>
      </c>
      <c r="I2092">
        <v>0.85</v>
      </c>
      <c r="J2092" s="2" t="str">
        <f t="shared" si="32"/>
        <v>EG_COALWR2024</v>
      </c>
    </row>
    <row r="2093" spans="1:10" x14ac:dyDescent="0.25">
      <c r="A2093" t="s">
        <v>13</v>
      </c>
      <c r="B2093" t="s">
        <v>6</v>
      </c>
      <c r="C2093" t="s">
        <v>9</v>
      </c>
      <c r="D2093">
        <v>2024</v>
      </c>
      <c r="E2093">
        <v>2035</v>
      </c>
      <c r="F2093">
        <v>0.38096819999999998</v>
      </c>
      <c r="G2093">
        <v>13721.031290000001</v>
      </c>
      <c r="H2093">
        <v>133.5230182</v>
      </c>
      <c r="I2093">
        <v>0.85</v>
      </c>
      <c r="J2093" s="2" t="str">
        <f t="shared" si="32"/>
        <v>EG_COALNER2024</v>
      </c>
    </row>
    <row r="2094" spans="1:10" x14ac:dyDescent="0.25">
      <c r="A2094" t="s">
        <v>13</v>
      </c>
      <c r="B2094" t="s">
        <v>6</v>
      </c>
      <c r="C2094" t="s">
        <v>8</v>
      </c>
      <c r="D2094">
        <v>2024</v>
      </c>
      <c r="E2094">
        <v>2035</v>
      </c>
      <c r="F2094">
        <v>0.38096819999999998</v>
      </c>
      <c r="G2094">
        <v>13721.031290000001</v>
      </c>
      <c r="H2094">
        <v>133.5230182</v>
      </c>
      <c r="I2094">
        <v>0.85</v>
      </c>
      <c r="J2094" s="2" t="str">
        <f t="shared" si="32"/>
        <v>EG_COALSR2024</v>
      </c>
    </row>
    <row r="2095" spans="1:10" x14ac:dyDescent="0.25">
      <c r="A2095" t="s">
        <v>13</v>
      </c>
      <c r="B2095" t="s">
        <v>6</v>
      </c>
      <c r="C2095" t="s">
        <v>12</v>
      </c>
      <c r="D2095">
        <v>2024</v>
      </c>
      <c r="E2095">
        <v>2035</v>
      </c>
      <c r="F2095">
        <v>0.38096819999999998</v>
      </c>
      <c r="G2095">
        <v>13721.031290000001</v>
      </c>
      <c r="H2095">
        <v>133.5230182</v>
      </c>
      <c r="I2095">
        <v>0.85</v>
      </c>
      <c r="J2095" s="2" t="str">
        <f t="shared" si="32"/>
        <v>EG_COALNR2024</v>
      </c>
    </row>
    <row r="2096" spans="1:10" x14ac:dyDescent="0.25">
      <c r="A2096" t="s">
        <v>13</v>
      </c>
      <c r="B2096" t="s">
        <v>6</v>
      </c>
      <c r="C2096" t="s">
        <v>10</v>
      </c>
      <c r="D2096">
        <v>2024</v>
      </c>
      <c r="E2096">
        <v>2036</v>
      </c>
      <c r="F2096">
        <v>0.38096819999999998</v>
      </c>
      <c r="G2096">
        <v>13721.031290000001</v>
      </c>
      <c r="H2096">
        <v>133.5230182</v>
      </c>
      <c r="I2096">
        <v>0.85</v>
      </c>
      <c r="J2096" s="2" t="str">
        <f t="shared" si="32"/>
        <v>EG_COALER2024</v>
      </c>
    </row>
    <row r="2097" spans="1:10" x14ac:dyDescent="0.25">
      <c r="A2097" t="s">
        <v>13</v>
      </c>
      <c r="B2097" t="s">
        <v>6</v>
      </c>
      <c r="C2097" t="s">
        <v>11</v>
      </c>
      <c r="D2097">
        <v>2024</v>
      </c>
      <c r="E2097">
        <v>2036</v>
      </c>
      <c r="F2097">
        <v>0.38096819999999998</v>
      </c>
      <c r="G2097">
        <v>13721.031290000001</v>
      </c>
      <c r="H2097">
        <v>133.5230182</v>
      </c>
      <c r="I2097">
        <v>0.85</v>
      </c>
      <c r="J2097" s="2" t="str">
        <f t="shared" si="32"/>
        <v>EG_COALWR2024</v>
      </c>
    </row>
    <row r="2098" spans="1:10" x14ac:dyDescent="0.25">
      <c r="A2098" t="s">
        <v>13</v>
      </c>
      <c r="B2098" t="s">
        <v>6</v>
      </c>
      <c r="C2098" t="s">
        <v>9</v>
      </c>
      <c r="D2098">
        <v>2024</v>
      </c>
      <c r="E2098">
        <v>2036</v>
      </c>
      <c r="F2098">
        <v>0.38096819999999998</v>
      </c>
      <c r="G2098">
        <v>13721.031290000001</v>
      </c>
      <c r="H2098">
        <v>133.5230182</v>
      </c>
      <c r="I2098">
        <v>0.85</v>
      </c>
      <c r="J2098" s="2" t="str">
        <f t="shared" si="32"/>
        <v>EG_COALNER2024</v>
      </c>
    </row>
    <row r="2099" spans="1:10" x14ac:dyDescent="0.25">
      <c r="A2099" t="s">
        <v>13</v>
      </c>
      <c r="B2099" t="s">
        <v>6</v>
      </c>
      <c r="C2099" t="s">
        <v>8</v>
      </c>
      <c r="D2099">
        <v>2024</v>
      </c>
      <c r="E2099">
        <v>2036</v>
      </c>
      <c r="F2099">
        <v>0.38096819999999998</v>
      </c>
      <c r="G2099">
        <v>13721.031290000001</v>
      </c>
      <c r="H2099">
        <v>133.5230182</v>
      </c>
      <c r="I2099">
        <v>0.85</v>
      </c>
      <c r="J2099" s="2" t="str">
        <f t="shared" si="32"/>
        <v>EG_COALSR2024</v>
      </c>
    </row>
    <row r="2100" spans="1:10" x14ac:dyDescent="0.25">
      <c r="A2100" t="s">
        <v>13</v>
      </c>
      <c r="B2100" t="s">
        <v>6</v>
      </c>
      <c r="C2100" t="s">
        <v>12</v>
      </c>
      <c r="D2100">
        <v>2024</v>
      </c>
      <c r="E2100">
        <v>2036</v>
      </c>
      <c r="F2100">
        <v>0.38096819999999998</v>
      </c>
      <c r="G2100">
        <v>13721.031290000001</v>
      </c>
      <c r="H2100">
        <v>133.5230182</v>
      </c>
      <c r="I2100">
        <v>0.85</v>
      </c>
      <c r="J2100" s="2" t="str">
        <f t="shared" si="32"/>
        <v>EG_COALNR2024</v>
      </c>
    </row>
    <row r="2101" spans="1:10" x14ac:dyDescent="0.25">
      <c r="A2101" t="s">
        <v>13</v>
      </c>
      <c r="B2101" t="s">
        <v>6</v>
      </c>
      <c r="C2101" t="s">
        <v>10</v>
      </c>
      <c r="D2101">
        <v>2024</v>
      </c>
      <c r="E2101">
        <v>2037</v>
      </c>
      <c r="F2101">
        <v>0.38096819999999998</v>
      </c>
      <c r="G2101">
        <v>13721.031290000001</v>
      </c>
      <c r="H2101">
        <v>133.5230182</v>
      </c>
      <c r="I2101">
        <v>0.85</v>
      </c>
      <c r="J2101" s="2" t="str">
        <f t="shared" si="32"/>
        <v>EG_COALER2024</v>
      </c>
    </row>
    <row r="2102" spans="1:10" x14ac:dyDescent="0.25">
      <c r="A2102" t="s">
        <v>13</v>
      </c>
      <c r="B2102" t="s">
        <v>6</v>
      </c>
      <c r="C2102" t="s">
        <v>11</v>
      </c>
      <c r="D2102">
        <v>2024</v>
      </c>
      <c r="E2102">
        <v>2037</v>
      </c>
      <c r="F2102">
        <v>0.38096819999999998</v>
      </c>
      <c r="G2102">
        <v>13721.031290000001</v>
      </c>
      <c r="H2102">
        <v>133.5230182</v>
      </c>
      <c r="I2102">
        <v>0.85</v>
      </c>
      <c r="J2102" s="2" t="str">
        <f t="shared" si="32"/>
        <v>EG_COALWR2024</v>
      </c>
    </row>
    <row r="2103" spans="1:10" x14ac:dyDescent="0.25">
      <c r="A2103" t="s">
        <v>13</v>
      </c>
      <c r="B2103" t="s">
        <v>6</v>
      </c>
      <c r="C2103" t="s">
        <v>9</v>
      </c>
      <c r="D2103">
        <v>2024</v>
      </c>
      <c r="E2103">
        <v>2037</v>
      </c>
      <c r="F2103">
        <v>0.38096819999999998</v>
      </c>
      <c r="G2103">
        <v>13721.031290000001</v>
      </c>
      <c r="H2103">
        <v>133.5230182</v>
      </c>
      <c r="I2103">
        <v>0.85</v>
      </c>
      <c r="J2103" s="2" t="str">
        <f t="shared" si="32"/>
        <v>EG_COALNER2024</v>
      </c>
    </row>
    <row r="2104" spans="1:10" x14ac:dyDescent="0.25">
      <c r="A2104" t="s">
        <v>13</v>
      </c>
      <c r="B2104" t="s">
        <v>6</v>
      </c>
      <c r="C2104" t="s">
        <v>8</v>
      </c>
      <c r="D2104">
        <v>2024</v>
      </c>
      <c r="E2104">
        <v>2037</v>
      </c>
      <c r="F2104">
        <v>0.38096819999999998</v>
      </c>
      <c r="G2104">
        <v>13721.031290000001</v>
      </c>
      <c r="H2104">
        <v>133.5230182</v>
      </c>
      <c r="I2104">
        <v>0.85</v>
      </c>
      <c r="J2104" s="2" t="str">
        <f t="shared" si="32"/>
        <v>EG_COALSR2024</v>
      </c>
    </row>
    <row r="2105" spans="1:10" x14ac:dyDescent="0.25">
      <c r="A2105" t="s">
        <v>13</v>
      </c>
      <c r="B2105" t="s">
        <v>6</v>
      </c>
      <c r="C2105" t="s">
        <v>12</v>
      </c>
      <c r="D2105">
        <v>2024</v>
      </c>
      <c r="E2105">
        <v>2037</v>
      </c>
      <c r="F2105">
        <v>0.38096819999999998</v>
      </c>
      <c r="G2105">
        <v>13721.031290000001</v>
      </c>
      <c r="H2105">
        <v>133.5230182</v>
      </c>
      <c r="I2105">
        <v>0.85</v>
      </c>
      <c r="J2105" s="2" t="str">
        <f t="shared" si="32"/>
        <v>EG_COALNR2024</v>
      </c>
    </row>
    <row r="2106" spans="1:10" x14ac:dyDescent="0.25">
      <c r="A2106" t="s">
        <v>13</v>
      </c>
      <c r="B2106" t="s">
        <v>6</v>
      </c>
      <c r="C2106" t="s">
        <v>10</v>
      </c>
      <c r="D2106">
        <v>2024</v>
      </c>
      <c r="E2106">
        <v>2038</v>
      </c>
      <c r="F2106">
        <v>0.38096819999999998</v>
      </c>
      <c r="G2106">
        <v>13721.031290000001</v>
      </c>
      <c r="H2106">
        <v>133.5230182</v>
      </c>
      <c r="I2106">
        <v>0.85</v>
      </c>
      <c r="J2106" s="2" t="str">
        <f t="shared" si="32"/>
        <v>EG_COALER2024</v>
      </c>
    </row>
    <row r="2107" spans="1:10" x14ac:dyDescent="0.25">
      <c r="A2107" t="s">
        <v>13</v>
      </c>
      <c r="B2107" t="s">
        <v>6</v>
      </c>
      <c r="C2107" t="s">
        <v>11</v>
      </c>
      <c r="D2107">
        <v>2024</v>
      </c>
      <c r="E2107">
        <v>2038</v>
      </c>
      <c r="F2107">
        <v>0.38096819999999998</v>
      </c>
      <c r="G2107">
        <v>13721.031290000001</v>
      </c>
      <c r="H2107">
        <v>133.5230182</v>
      </c>
      <c r="I2107">
        <v>0.85</v>
      </c>
      <c r="J2107" s="2" t="str">
        <f t="shared" si="32"/>
        <v>EG_COALWR2024</v>
      </c>
    </row>
    <row r="2108" spans="1:10" x14ac:dyDescent="0.25">
      <c r="A2108" t="s">
        <v>13</v>
      </c>
      <c r="B2108" t="s">
        <v>6</v>
      </c>
      <c r="C2108" t="s">
        <v>9</v>
      </c>
      <c r="D2108">
        <v>2024</v>
      </c>
      <c r="E2108">
        <v>2038</v>
      </c>
      <c r="F2108">
        <v>0.38096819999999998</v>
      </c>
      <c r="G2108">
        <v>13721.031290000001</v>
      </c>
      <c r="H2108">
        <v>133.5230182</v>
      </c>
      <c r="I2108">
        <v>0.85</v>
      </c>
      <c r="J2108" s="2" t="str">
        <f t="shared" si="32"/>
        <v>EG_COALNER2024</v>
      </c>
    </row>
    <row r="2109" spans="1:10" x14ac:dyDescent="0.25">
      <c r="A2109" t="s">
        <v>13</v>
      </c>
      <c r="B2109" t="s">
        <v>6</v>
      </c>
      <c r="C2109" t="s">
        <v>8</v>
      </c>
      <c r="D2109">
        <v>2024</v>
      </c>
      <c r="E2109">
        <v>2038</v>
      </c>
      <c r="F2109">
        <v>0.38096819999999998</v>
      </c>
      <c r="G2109">
        <v>13721.031290000001</v>
      </c>
      <c r="H2109">
        <v>133.5230182</v>
      </c>
      <c r="I2109">
        <v>0.85</v>
      </c>
      <c r="J2109" s="2" t="str">
        <f t="shared" si="32"/>
        <v>EG_COALSR2024</v>
      </c>
    </row>
    <row r="2110" spans="1:10" x14ac:dyDescent="0.25">
      <c r="A2110" t="s">
        <v>13</v>
      </c>
      <c r="B2110" t="s">
        <v>6</v>
      </c>
      <c r="C2110" t="s">
        <v>12</v>
      </c>
      <c r="D2110">
        <v>2024</v>
      </c>
      <c r="E2110">
        <v>2038</v>
      </c>
      <c r="F2110">
        <v>0.38096819999999998</v>
      </c>
      <c r="G2110">
        <v>13721.031290000001</v>
      </c>
      <c r="H2110">
        <v>133.5230182</v>
      </c>
      <c r="I2110">
        <v>0.85</v>
      </c>
      <c r="J2110" s="2" t="str">
        <f t="shared" si="32"/>
        <v>EG_COALNR2024</v>
      </c>
    </row>
    <row r="2111" spans="1:10" x14ac:dyDescent="0.25">
      <c r="A2111" t="s">
        <v>13</v>
      </c>
      <c r="B2111" t="s">
        <v>6</v>
      </c>
      <c r="C2111" t="s">
        <v>10</v>
      </c>
      <c r="D2111">
        <v>2024</v>
      </c>
      <c r="E2111">
        <v>2039</v>
      </c>
      <c r="F2111">
        <v>0.38096819999999998</v>
      </c>
      <c r="G2111">
        <v>13721.031290000001</v>
      </c>
      <c r="H2111">
        <v>133.5230182</v>
      </c>
      <c r="I2111">
        <v>0.85</v>
      </c>
      <c r="J2111" s="2" t="str">
        <f t="shared" si="32"/>
        <v>EG_COALER2024</v>
      </c>
    </row>
    <row r="2112" spans="1:10" x14ac:dyDescent="0.25">
      <c r="A2112" t="s">
        <v>13</v>
      </c>
      <c r="B2112" t="s">
        <v>6</v>
      </c>
      <c r="C2112" t="s">
        <v>11</v>
      </c>
      <c r="D2112">
        <v>2024</v>
      </c>
      <c r="E2112">
        <v>2039</v>
      </c>
      <c r="F2112">
        <v>0.38096819999999998</v>
      </c>
      <c r="G2112">
        <v>13721.031290000001</v>
      </c>
      <c r="H2112">
        <v>133.5230182</v>
      </c>
      <c r="I2112">
        <v>0.85</v>
      </c>
      <c r="J2112" s="2" t="str">
        <f t="shared" si="32"/>
        <v>EG_COALWR2024</v>
      </c>
    </row>
    <row r="2113" spans="1:10" x14ac:dyDescent="0.25">
      <c r="A2113" t="s">
        <v>13</v>
      </c>
      <c r="B2113" t="s">
        <v>6</v>
      </c>
      <c r="C2113" t="s">
        <v>9</v>
      </c>
      <c r="D2113">
        <v>2024</v>
      </c>
      <c r="E2113">
        <v>2039</v>
      </c>
      <c r="F2113">
        <v>0.38096819999999998</v>
      </c>
      <c r="G2113">
        <v>13721.031290000001</v>
      </c>
      <c r="H2113">
        <v>133.5230182</v>
      </c>
      <c r="I2113">
        <v>0.85</v>
      </c>
      <c r="J2113" s="2" t="str">
        <f t="shared" si="32"/>
        <v>EG_COALNER2024</v>
      </c>
    </row>
    <row r="2114" spans="1:10" x14ac:dyDescent="0.25">
      <c r="A2114" t="s">
        <v>13</v>
      </c>
      <c r="B2114" t="s">
        <v>6</v>
      </c>
      <c r="C2114" t="s">
        <v>8</v>
      </c>
      <c r="D2114">
        <v>2024</v>
      </c>
      <c r="E2114">
        <v>2039</v>
      </c>
      <c r="F2114">
        <v>0.38096819999999998</v>
      </c>
      <c r="G2114">
        <v>13721.031290000001</v>
      </c>
      <c r="H2114">
        <v>133.5230182</v>
      </c>
      <c r="I2114">
        <v>0.85</v>
      </c>
      <c r="J2114" s="2" t="str">
        <f t="shared" si="32"/>
        <v>EG_COALSR2024</v>
      </c>
    </row>
    <row r="2115" spans="1:10" x14ac:dyDescent="0.25">
      <c r="A2115" t="s">
        <v>13</v>
      </c>
      <c r="B2115" t="s">
        <v>6</v>
      </c>
      <c r="C2115" t="s">
        <v>12</v>
      </c>
      <c r="D2115">
        <v>2024</v>
      </c>
      <c r="E2115">
        <v>2039</v>
      </c>
      <c r="F2115">
        <v>0.38096819999999998</v>
      </c>
      <c r="G2115">
        <v>13721.031290000001</v>
      </c>
      <c r="H2115">
        <v>133.5230182</v>
      </c>
      <c r="I2115">
        <v>0.85</v>
      </c>
      <c r="J2115" s="2" t="str">
        <f t="shared" ref="J2115:J2178" si="33">_xlfn.CONCAT(A2115,C2115,D2115)</f>
        <v>EG_COALNR2024</v>
      </c>
    </row>
    <row r="2116" spans="1:10" x14ac:dyDescent="0.25">
      <c r="A2116" t="s">
        <v>13</v>
      </c>
      <c r="B2116" t="s">
        <v>6</v>
      </c>
      <c r="C2116" t="s">
        <v>10</v>
      </c>
      <c r="D2116">
        <v>2024</v>
      </c>
      <c r="E2116">
        <v>2040</v>
      </c>
      <c r="F2116">
        <v>0.38096819999999998</v>
      </c>
      <c r="G2116">
        <v>13721.031290000001</v>
      </c>
      <c r="H2116">
        <v>133.5230182</v>
      </c>
      <c r="I2116">
        <v>0.85</v>
      </c>
      <c r="J2116" s="2" t="str">
        <f t="shared" si="33"/>
        <v>EG_COALER2024</v>
      </c>
    </row>
    <row r="2117" spans="1:10" x14ac:dyDescent="0.25">
      <c r="A2117" t="s">
        <v>13</v>
      </c>
      <c r="B2117" t="s">
        <v>6</v>
      </c>
      <c r="C2117" t="s">
        <v>11</v>
      </c>
      <c r="D2117">
        <v>2024</v>
      </c>
      <c r="E2117">
        <v>2040</v>
      </c>
      <c r="F2117">
        <v>0.38096819999999998</v>
      </c>
      <c r="G2117">
        <v>13721.031290000001</v>
      </c>
      <c r="H2117">
        <v>133.5230182</v>
      </c>
      <c r="I2117">
        <v>0.85</v>
      </c>
      <c r="J2117" s="2" t="str">
        <f t="shared" si="33"/>
        <v>EG_COALWR2024</v>
      </c>
    </row>
    <row r="2118" spans="1:10" x14ac:dyDescent="0.25">
      <c r="A2118" t="s">
        <v>13</v>
      </c>
      <c r="B2118" t="s">
        <v>6</v>
      </c>
      <c r="C2118" t="s">
        <v>9</v>
      </c>
      <c r="D2118">
        <v>2024</v>
      </c>
      <c r="E2118">
        <v>2040</v>
      </c>
      <c r="F2118">
        <v>0.38096819999999998</v>
      </c>
      <c r="G2118">
        <v>13721.031290000001</v>
      </c>
      <c r="H2118">
        <v>133.5230182</v>
      </c>
      <c r="I2118">
        <v>0.85</v>
      </c>
      <c r="J2118" s="2" t="str">
        <f t="shared" si="33"/>
        <v>EG_COALNER2024</v>
      </c>
    </row>
    <row r="2119" spans="1:10" x14ac:dyDescent="0.25">
      <c r="A2119" t="s">
        <v>13</v>
      </c>
      <c r="B2119" t="s">
        <v>6</v>
      </c>
      <c r="C2119" t="s">
        <v>8</v>
      </c>
      <c r="D2119">
        <v>2024</v>
      </c>
      <c r="E2119">
        <v>2040</v>
      </c>
      <c r="F2119">
        <v>0.38096819999999998</v>
      </c>
      <c r="G2119">
        <v>13721.031290000001</v>
      </c>
      <c r="H2119">
        <v>133.5230182</v>
      </c>
      <c r="I2119">
        <v>0.85</v>
      </c>
      <c r="J2119" s="2" t="str">
        <f t="shared" si="33"/>
        <v>EG_COALSR2024</v>
      </c>
    </row>
    <row r="2120" spans="1:10" x14ac:dyDescent="0.25">
      <c r="A2120" t="s">
        <v>13</v>
      </c>
      <c r="B2120" t="s">
        <v>6</v>
      </c>
      <c r="C2120" t="s">
        <v>12</v>
      </c>
      <c r="D2120">
        <v>2024</v>
      </c>
      <c r="E2120">
        <v>2040</v>
      </c>
      <c r="F2120">
        <v>0.38096819999999998</v>
      </c>
      <c r="G2120">
        <v>13721.031290000001</v>
      </c>
      <c r="H2120">
        <v>133.5230182</v>
      </c>
      <c r="I2120">
        <v>0.85</v>
      </c>
      <c r="J2120" s="2" t="str">
        <f t="shared" si="33"/>
        <v>EG_COALNR2024</v>
      </c>
    </row>
    <row r="2121" spans="1:10" x14ac:dyDescent="0.25">
      <c r="A2121" t="s">
        <v>13</v>
      </c>
      <c r="B2121" t="s">
        <v>6</v>
      </c>
      <c r="C2121" t="s">
        <v>10</v>
      </c>
      <c r="D2121">
        <v>2024</v>
      </c>
      <c r="E2121">
        <v>2041</v>
      </c>
      <c r="F2121">
        <v>0.38096819999999998</v>
      </c>
      <c r="G2121">
        <v>13721.031290000001</v>
      </c>
      <c r="H2121">
        <v>133.5230182</v>
      </c>
      <c r="I2121">
        <v>0.85</v>
      </c>
      <c r="J2121" s="2" t="str">
        <f t="shared" si="33"/>
        <v>EG_COALER2024</v>
      </c>
    </row>
    <row r="2122" spans="1:10" x14ac:dyDescent="0.25">
      <c r="A2122" t="s">
        <v>13</v>
      </c>
      <c r="B2122" t="s">
        <v>6</v>
      </c>
      <c r="C2122" t="s">
        <v>11</v>
      </c>
      <c r="D2122">
        <v>2024</v>
      </c>
      <c r="E2122">
        <v>2041</v>
      </c>
      <c r="F2122">
        <v>0.38096819999999998</v>
      </c>
      <c r="G2122">
        <v>13721.031290000001</v>
      </c>
      <c r="H2122">
        <v>133.5230182</v>
      </c>
      <c r="I2122">
        <v>0.85</v>
      </c>
      <c r="J2122" s="2" t="str">
        <f t="shared" si="33"/>
        <v>EG_COALWR2024</v>
      </c>
    </row>
    <row r="2123" spans="1:10" x14ac:dyDescent="0.25">
      <c r="A2123" t="s">
        <v>13</v>
      </c>
      <c r="B2123" t="s">
        <v>6</v>
      </c>
      <c r="C2123" t="s">
        <v>9</v>
      </c>
      <c r="D2123">
        <v>2024</v>
      </c>
      <c r="E2123">
        <v>2041</v>
      </c>
      <c r="F2123">
        <v>0.38096819999999998</v>
      </c>
      <c r="G2123">
        <v>13721.031290000001</v>
      </c>
      <c r="H2123">
        <v>133.5230182</v>
      </c>
      <c r="I2123">
        <v>0.85</v>
      </c>
      <c r="J2123" s="2" t="str">
        <f t="shared" si="33"/>
        <v>EG_COALNER2024</v>
      </c>
    </row>
    <row r="2124" spans="1:10" x14ac:dyDescent="0.25">
      <c r="A2124" t="s">
        <v>13</v>
      </c>
      <c r="B2124" t="s">
        <v>6</v>
      </c>
      <c r="C2124" t="s">
        <v>8</v>
      </c>
      <c r="D2124">
        <v>2024</v>
      </c>
      <c r="E2124">
        <v>2041</v>
      </c>
      <c r="F2124">
        <v>0.38096819999999998</v>
      </c>
      <c r="G2124">
        <v>13721.031290000001</v>
      </c>
      <c r="H2124">
        <v>133.5230182</v>
      </c>
      <c r="I2124">
        <v>0.85</v>
      </c>
      <c r="J2124" s="2" t="str">
        <f t="shared" si="33"/>
        <v>EG_COALSR2024</v>
      </c>
    </row>
    <row r="2125" spans="1:10" x14ac:dyDescent="0.25">
      <c r="A2125" t="s">
        <v>13</v>
      </c>
      <c r="B2125" t="s">
        <v>6</v>
      </c>
      <c r="C2125" t="s">
        <v>12</v>
      </c>
      <c r="D2125">
        <v>2024</v>
      </c>
      <c r="E2125">
        <v>2041</v>
      </c>
      <c r="F2125">
        <v>0.38096819999999998</v>
      </c>
      <c r="G2125">
        <v>13721.031290000001</v>
      </c>
      <c r="H2125">
        <v>133.5230182</v>
      </c>
      <c r="I2125">
        <v>0.85</v>
      </c>
      <c r="J2125" s="2" t="str">
        <f t="shared" si="33"/>
        <v>EG_COALNR2024</v>
      </c>
    </row>
    <row r="2126" spans="1:10" x14ac:dyDescent="0.25">
      <c r="A2126" t="s">
        <v>14</v>
      </c>
      <c r="B2126" t="s">
        <v>6</v>
      </c>
      <c r="C2126" t="s">
        <v>10</v>
      </c>
      <c r="D2126">
        <v>2024</v>
      </c>
      <c r="E2126">
        <v>2024</v>
      </c>
      <c r="F2126">
        <v>0.40444272199999998</v>
      </c>
      <c r="G2126">
        <v>8512.2278029999998</v>
      </c>
      <c r="H2126">
        <v>0</v>
      </c>
      <c r="I2126">
        <v>0.85</v>
      </c>
      <c r="J2126" s="2" t="str">
        <f t="shared" si="33"/>
        <v>EG_CCGTER2024</v>
      </c>
    </row>
    <row r="2127" spans="1:10" x14ac:dyDescent="0.25">
      <c r="A2127" t="s">
        <v>14</v>
      </c>
      <c r="B2127" t="s">
        <v>6</v>
      </c>
      <c r="C2127" t="s">
        <v>11</v>
      </c>
      <c r="D2127">
        <v>2024</v>
      </c>
      <c r="E2127">
        <v>2024</v>
      </c>
      <c r="F2127">
        <v>0.40444272199999998</v>
      </c>
      <c r="G2127">
        <v>8512.2278029999998</v>
      </c>
      <c r="H2127">
        <v>0</v>
      </c>
      <c r="I2127">
        <v>0.85</v>
      </c>
      <c r="J2127" s="2" t="str">
        <f t="shared" si="33"/>
        <v>EG_CCGTWR2024</v>
      </c>
    </row>
    <row r="2128" spans="1:10" x14ac:dyDescent="0.25">
      <c r="A2128" t="s">
        <v>14</v>
      </c>
      <c r="B2128" t="s">
        <v>6</v>
      </c>
      <c r="C2128" t="s">
        <v>9</v>
      </c>
      <c r="D2128">
        <v>2024</v>
      </c>
      <c r="E2128">
        <v>2024</v>
      </c>
      <c r="F2128">
        <v>0.40444272199999998</v>
      </c>
      <c r="G2128">
        <v>8512.2278029999998</v>
      </c>
      <c r="H2128">
        <v>0</v>
      </c>
      <c r="I2128">
        <v>0.85</v>
      </c>
      <c r="J2128" s="2" t="str">
        <f t="shared" si="33"/>
        <v>EG_CCGTNER2024</v>
      </c>
    </row>
    <row r="2129" spans="1:10" x14ac:dyDescent="0.25">
      <c r="A2129" t="s">
        <v>14</v>
      </c>
      <c r="B2129" t="s">
        <v>6</v>
      </c>
      <c r="C2129" t="s">
        <v>8</v>
      </c>
      <c r="D2129">
        <v>2024</v>
      </c>
      <c r="E2129">
        <v>2024</v>
      </c>
      <c r="F2129">
        <v>0.40444272199999998</v>
      </c>
      <c r="G2129">
        <v>8512.2278029999998</v>
      </c>
      <c r="H2129">
        <v>0</v>
      </c>
      <c r="I2129">
        <v>0.85</v>
      </c>
      <c r="J2129" s="2" t="str">
        <f t="shared" si="33"/>
        <v>EG_CCGTSR2024</v>
      </c>
    </row>
    <row r="2130" spans="1:10" x14ac:dyDescent="0.25">
      <c r="A2130" t="s">
        <v>14</v>
      </c>
      <c r="B2130" t="s">
        <v>6</v>
      </c>
      <c r="C2130" t="s">
        <v>12</v>
      </c>
      <c r="D2130">
        <v>2024</v>
      </c>
      <c r="E2130">
        <v>2024</v>
      </c>
      <c r="F2130">
        <v>0.40444272199999998</v>
      </c>
      <c r="G2130">
        <v>8512.2278029999998</v>
      </c>
      <c r="H2130">
        <v>0</v>
      </c>
      <c r="I2130">
        <v>0.85</v>
      </c>
      <c r="J2130" s="2" t="str">
        <f t="shared" si="33"/>
        <v>EG_CCGTNR2024</v>
      </c>
    </row>
    <row r="2131" spans="1:10" x14ac:dyDescent="0.25">
      <c r="A2131" t="s">
        <v>14</v>
      </c>
      <c r="B2131" t="s">
        <v>6</v>
      </c>
      <c r="C2131" t="s">
        <v>10</v>
      </c>
      <c r="D2131">
        <v>2024</v>
      </c>
      <c r="E2131">
        <v>2025</v>
      </c>
      <c r="F2131">
        <v>0.40444272199999998</v>
      </c>
      <c r="G2131">
        <v>8512.2278029999998</v>
      </c>
      <c r="H2131">
        <v>0</v>
      </c>
      <c r="I2131">
        <v>0.85</v>
      </c>
      <c r="J2131" s="2" t="str">
        <f t="shared" si="33"/>
        <v>EG_CCGTER2024</v>
      </c>
    </row>
    <row r="2132" spans="1:10" x14ac:dyDescent="0.25">
      <c r="A2132" t="s">
        <v>14</v>
      </c>
      <c r="B2132" t="s">
        <v>6</v>
      </c>
      <c r="C2132" t="s">
        <v>11</v>
      </c>
      <c r="D2132">
        <v>2024</v>
      </c>
      <c r="E2132">
        <v>2025</v>
      </c>
      <c r="F2132">
        <v>0.40444272199999998</v>
      </c>
      <c r="G2132">
        <v>8512.2278029999998</v>
      </c>
      <c r="H2132">
        <v>0</v>
      </c>
      <c r="I2132">
        <v>0.85</v>
      </c>
      <c r="J2132" s="2" t="str">
        <f t="shared" si="33"/>
        <v>EG_CCGTWR2024</v>
      </c>
    </row>
    <row r="2133" spans="1:10" x14ac:dyDescent="0.25">
      <c r="A2133" t="s">
        <v>14</v>
      </c>
      <c r="B2133" t="s">
        <v>6</v>
      </c>
      <c r="C2133" t="s">
        <v>9</v>
      </c>
      <c r="D2133">
        <v>2024</v>
      </c>
      <c r="E2133">
        <v>2025</v>
      </c>
      <c r="F2133">
        <v>0.40444272199999998</v>
      </c>
      <c r="G2133">
        <v>8512.2278029999998</v>
      </c>
      <c r="H2133">
        <v>0</v>
      </c>
      <c r="I2133">
        <v>0.85</v>
      </c>
      <c r="J2133" s="2" t="str">
        <f t="shared" si="33"/>
        <v>EG_CCGTNER2024</v>
      </c>
    </row>
    <row r="2134" spans="1:10" x14ac:dyDescent="0.25">
      <c r="A2134" t="s">
        <v>14</v>
      </c>
      <c r="B2134" t="s">
        <v>6</v>
      </c>
      <c r="C2134" t="s">
        <v>8</v>
      </c>
      <c r="D2134">
        <v>2024</v>
      </c>
      <c r="E2134">
        <v>2025</v>
      </c>
      <c r="F2134">
        <v>0.40444272199999998</v>
      </c>
      <c r="G2134">
        <v>8512.2278029999998</v>
      </c>
      <c r="H2134">
        <v>0</v>
      </c>
      <c r="I2134">
        <v>0.85</v>
      </c>
      <c r="J2134" s="2" t="str">
        <f t="shared" si="33"/>
        <v>EG_CCGTSR2024</v>
      </c>
    </row>
    <row r="2135" spans="1:10" x14ac:dyDescent="0.25">
      <c r="A2135" t="s">
        <v>14</v>
      </c>
      <c r="B2135" t="s">
        <v>6</v>
      </c>
      <c r="C2135" t="s">
        <v>12</v>
      </c>
      <c r="D2135">
        <v>2024</v>
      </c>
      <c r="E2135">
        <v>2025</v>
      </c>
      <c r="F2135">
        <v>0.40444272199999998</v>
      </c>
      <c r="G2135">
        <v>8512.2278029999998</v>
      </c>
      <c r="H2135">
        <v>0</v>
      </c>
      <c r="I2135">
        <v>0.85</v>
      </c>
      <c r="J2135" s="2" t="str">
        <f t="shared" si="33"/>
        <v>EG_CCGTNR2024</v>
      </c>
    </row>
    <row r="2136" spans="1:10" x14ac:dyDescent="0.25">
      <c r="A2136" t="s">
        <v>14</v>
      </c>
      <c r="B2136" t="s">
        <v>6</v>
      </c>
      <c r="C2136" t="s">
        <v>10</v>
      </c>
      <c r="D2136">
        <v>2024</v>
      </c>
      <c r="E2136">
        <v>2026</v>
      </c>
      <c r="F2136">
        <v>0.40444272199999998</v>
      </c>
      <c r="G2136">
        <v>8512.2278029999998</v>
      </c>
      <c r="H2136">
        <v>0</v>
      </c>
      <c r="I2136">
        <v>0.85</v>
      </c>
      <c r="J2136" s="2" t="str">
        <f t="shared" si="33"/>
        <v>EG_CCGTER2024</v>
      </c>
    </row>
    <row r="2137" spans="1:10" x14ac:dyDescent="0.25">
      <c r="A2137" t="s">
        <v>14</v>
      </c>
      <c r="B2137" t="s">
        <v>6</v>
      </c>
      <c r="C2137" t="s">
        <v>11</v>
      </c>
      <c r="D2137">
        <v>2024</v>
      </c>
      <c r="E2137">
        <v>2026</v>
      </c>
      <c r="F2137">
        <v>0.40444272199999998</v>
      </c>
      <c r="G2137">
        <v>8512.2278029999998</v>
      </c>
      <c r="H2137">
        <v>0</v>
      </c>
      <c r="I2137">
        <v>0.85</v>
      </c>
      <c r="J2137" s="2" t="str">
        <f t="shared" si="33"/>
        <v>EG_CCGTWR2024</v>
      </c>
    </row>
    <row r="2138" spans="1:10" x14ac:dyDescent="0.25">
      <c r="A2138" t="s">
        <v>14</v>
      </c>
      <c r="B2138" t="s">
        <v>6</v>
      </c>
      <c r="C2138" t="s">
        <v>9</v>
      </c>
      <c r="D2138">
        <v>2024</v>
      </c>
      <c r="E2138">
        <v>2026</v>
      </c>
      <c r="F2138">
        <v>0.40444272199999998</v>
      </c>
      <c r="G2138">
        <v>8512.2278029999998</v>
      </c>
      <c r="H2138">
        <v>0</v>
      </c>
      <c r="I2138">
        <v>0.85</v>
      </c>
      <c r="J2138" s="2" t="str">
        <f t="shared" si="33"/>
        <v>EG_CCGTNER2024</v>
      </c>
    </row>
    <row r="2139" spans="1:10" x14ac:dyDescent="0.25">
      <c r="A2139" t="s">
        <v>14</v>
      </c>
      <c r="B2139" t="s">
        <v>6</v>
      </c>
      <c r="C2139" t="s">
        <v>8</v>
      </c>
      <c r="D2139">
        <v>2024</v>
      </c>
      <c r="E2139">
        <v>2026</v>
      </c>
      <c r="F2139">
        <v>0.40444272199999998</v>
      </c>
      <c r="G2139">
        <v>8512.2278029999998</v>
      </c>
      <c r="H2139">
        <v>0</v>
      </c>
      <c r="I2139">
        <v>0.85</v>
      </c>
      <c r="J2139" s="2" t="str">
        <f t="shared" si="33"/>
        <v>EG_CCGTSR2024</v>
      </c>
    </row>
    <row r="2140" spans="1:10" x14ac:dyDescent="0.25">
      <c r="A2140" t="s">
        <v>14</v>
      </c>
      <c r="B2140" t="s">
        <v>6</v>
      </c>
      <c r="C2140" t="s">
        <v>12</v>
      </c>
      <c r="D2140">
        <v>2024</v>
      </c>
      <c r="E2140">
        <v>2026</v>
      </c>
      <c r="F2140">
        <v>0.40444272199999998</v>
      </c>
      <c r="G2140">
        <v>8512.2278029999998</v>
      </c>
      <c r="H2140">
        <v>0</v>
      </c>
      <c r="I2140">
        <v>0.85</v>
      </c>
      <c r="J2140" s="2" t="str">
        <f t="shared" si="33"/>
        <v>EG_CCGTNR2024</v>
      </c>
    </row>
    <row r="2141" spans="1:10" x14ac:dyDescent="0.25">
      <c r="A2141" t="s">
        <v>14</v>
      </c>
      <c r="B2141" t="s">
        <v>6</v>
      </c>
      <c r="C2141" t="s">
        <v>10</v>
      </c>
      <c r="D2141">
        <v>2024</v>
      </c>
      <c r="E2141">
        <v>2027</v>
      </c>
      <c r="F2141">
        <v>0.40444272199999998</v>
      </c>
      <c r="G2141">
        <v>8512.2278029999998</v>
      </c>
      <c r="H2141">
        <v>0</v>
      </c>
      <c r="I2141">
        <v>0.85</v>
      </c>
      <c r="J2141" s="2" t="str">
        <f t="shared" si="33"/>
        <v>EG_CCGTER2024</v>
      </c>
    </row>
    <row r="2142" spans="1:10" x14ac:dyDescent="0.25">
      <c r="A2142" t="s">
        <v>14</v>
      </c>
      <c r="B2142" t="s">
        <v>6</v>
      </c>
      <c r="C2142" t="s">
        <v>11</v>
      </c>
      <c r="D2142">
        <v>2024</v>
      </c>
      <c r="E2142">
        <v>2027</v>
      </c>
      <c r="F2142">
        <v>0.40444272199999998</v>
      </c>
      <c r="G2142">
        <v>8512.2278029999998</v>
      </c>
      <c r="H2142">
        <v>0</v>
      </c>
      <c r="I2142">
        <v>0.85</v>
      </c>
      <c r="J2142" s="2" t="str">
        <f t="shared" si="33"/>
        <v>EG_CCGTWR2024</v>
      </c>
    </row>
    <row r="2143" spans="1:10" x14ac:dyDescent="0.25">
      <c r="A2143" t="s">
        <v>14</v>
      </c>
      <c r="B2143" t="s">
        <v>6</v>
      </c>
      <c r="C2143" t="s">
        <v>9</v>
      </c>
      <c r="D2143">
        <v>2024</v>
      </c>
      <c r="E2143">
        <v>2027</v>
      </c>
      <c r="F2143">
        <v>0.40444272199999998</v>
      </c>
      <c r="G2143">
        <v>8512.2278029999998</v>
      </c>
      <c r="H2143">
        <v>0</v>
      </c>
      <c r="I2143">
        <v>0.85</v>
      </c>
      <c r="J2143" s="2" t="str">
        <f t="shared" si="33"/>
        <v>EG_CCGTNER2024</v>
      </c>
    </row>
    <row r="2144" spans="1:10" x14ac:dyDescent="0.25">
      <c r="A2144" t="s">
        <v>14</v>
      </c>
      <c r="B2144" t="s">
        <v>6</v>
      </c>
      <c r="C2144" t="s">
        <v>8</v>
      </c>
      <c r="D2144">
        <v>2024</v>
      </c>
      <c r="E2144">
        <v>2027</v>
      </c>
      <c r="F2144">
        <v>0.40444272199999998</v>
      </c>
      <c r="G2144">
        <v>8512.2278029999998</v>
      </c>
      <c r="H2144">
        <v>0</v>
      </c>
      <c r="I2144">
        <v>0.85</v>
      </c>
      <c r="J2144" s="2" t="str">
        <f t="shared" si="33"/>
        <v>EG_CCGTSR2024</v>
      </c>
    </row>
    <row r="2145" spans="1:10" x14ac:dyDescent="0.25">
      <c r="A2145" t="s">
        <v>14</v>
      </c>
      <c r="B2145" t="s">
        <v>6</v>
      </c>
      <c r="C2145" t="s">
        <v>12</v>
      </c>
      <c r="D2145">
        <v>2024</v>
      </c>
      <c r="E2145">
        <v>2027</v>
      </c>
      <c r="F2145">
        <v>0.40444272199999998</v>
      </c>
      <c r="G2145">
        <v>8512.2278029999998</v>
      </c>
      <c r="H2145">
        <v>0</v>
      </c>
      <c r="I2145">
        <v>0.85</v>
      </c>
      <c r="J2145" s="2" t="str">
        <f t="shared" si="33"/>
        <v>EG_CCGTNR2024</v>
      </c>
    </row>
    <row r="2146" spans="1:10" x14ac:dyDescent="0.25">
      <c r="A2146" t="s">
        <v>14</v>
      </c>
      <c r="B2146" t="s">
        <v>6</v>
      </c>
      <c r="C2146" t="s">
        <v>10</v>
      </c>
      <c r="D2146">
        <v>2024</v>
      </c>
      <c r="E2146">
        <v>2028</v>
      </c>
      <c r="F2146">
        <v>0.40444272199999998</v>
      </c>
      <c r="G2146">
        <v>8512.2278029999998</v>
      </c>
      <c r="H2146">
        <v>0</v>
      </c>
      <c r="I2146">
        <v>0.85</v>
      </c>
      <c r="J2146" s="2" t="str">
        <f t="shared" si="33"/>
        <v>EG_CCGTER2024</v>
      </c>
    </row>
    <row r="2147" spans="1:10" x14ac:dyDescent="0.25">
      <c r="A2147" t="s">
        <v>14</v>
      </c>
      <c r="B2147" t="s">
        <v>6</v>
      </c>
      <c r="C2147" t="s">
        <v>11</v>
      </c>
      <c r="D2147">
        <v>2024</v>
      </c>
      <c r="E2147">
        <v>2028</v>
      </c>
      <c r="F2147">
        <v>0.40444272199999998</v>
      </c>
      <c r="G2147">
        <v>8512.2278029999998</v>
      </c>
      <c r="H2147">
        <v>0</v>
      </c>
      <c r="I2147">
        <v>0.85</v>
      </c>
      <c r="J2147" s="2" t="str">
        <f t="shared" si="33"/>
        <v>EG_CCGTWR2024</v>
      </c>
    </row>
    <row r="2148" spans="1:10" x14ac:dyDescent="0.25">
      <c r="A2148" t="s">
        <v>14</v>
      </c>
      <c r="B2148" t="s">
        <v>6</v>
      </c>
      <c r="C2148" t="s">
        <v>9</v>
      </c>
      <c r="D2148">
        <v>2024</v>
      </c>
      <c r="E2148">
        <v>2028</v>
      </c>
      <c r="F2148">
        <v>0.40444272199999998</v>
      </c>
      <c r="G2148">
        <v>8512.2278029999998</v>
      </c>
      <c r="H2148">
        <v>0</v>
      </c>
      <c r="I2148">
        <v>0.85</v>
      </c>
      <c r="J2148" s="2" t="str">
        <f t="shared" si="33"/>
        <v>EG_CCGTNER2024</v>
      </c>
    </row>
    <row r="2149" spans="1:10" x14ac:dyDescent="0.25">
      <c r="A2149" t="s">
        <v>14</v>
      </c>
      <c r="B2149" t="s">
        <v>6</v>
      </c>
      <c r="C2149" t="s">
        <v>8</v>
      </c>
      <c r="D2149">
        <v>2024</v>
      </c>
      <c r="E2149">
        <v>2028</v>
      </c>
      <c r="F2149">
        <v>0.40444272199999998</v>
      </c>
      <c r="G2149">
        <v>8512.2278029999998</v>
      </c>
      <c r="H2149">
        <v>0</v>
      </c>
      <c r="I2149">
        <v>0.85</v>
      </c>
      <c r="J2149" s="2" t="str">
        <f t="shared" si="33"/>
        <v>EG_CCGTSR2024</v>
      </c>
    </row>
    <row r="2150" spans="1:10" x14ac:dyDescent="0.25">
      <c r="A2150" t="s">
        <v>14</v>
      </c>
      <c r="B2150" t="s">
        <v>6</v>
      </c>
      <c r="C2150" t="s">
        <v>12</v>
      </c>
      <c r="D2150">
        <v>2024</v>
      </c>
      <c r="E2150">
        <v>2028</v>
      </c>
      <c r="F2150">
        <v>0.40444272199999998</v>
      </c>
      <c r="G2150">
        <v>8512.2278029999998</v>
      </c>
      <c r="H2150">
        <v>0</v>
      </c>
      <c r="I2150">
        <v>0.85</v>
      </c>
      <c r="J2150" s="2" t="str">
        <f t="shared" si="33"/>
        <v>EG_CCGTNR2024</v>
      </c>
    </row>
    <row r="2151" spans="1:10" x14ac:dyDescent="0.25">
      <c r="A2151" t="s">
        <v>14</v>
      </c>
      <c r="B2151" t="s">
        <v>6</v>
      </c>
      <c r="C2151" t="s">
        <v>10</v>
      </c>
      <c r="D2151">
        <v>2024</v>
      </c>
      <c r="E2151">
        <v>2029</v>
      </c>
      <c r="F2151">
        <v>0.40444272199999998</v>
      </c>
      <c r="G2151">
        <v>8512.2278029999998</v>
      </c>
      <c r="H2151">
        <v>0</v>
      </c>
      <c r="I2151">
        <v>0.85</v>
      </c>
      <c r="J2151" s="2" t="str">
        <f t="shared" si="33"/>
        <v>EG_CCGTER2024</v>
      </c>
    </row>
    <row r="2152" spans="1:10" x14ac:dyDescent="0.25">
      <c r="A2152" t="s">
        <v>14</v>
      </c>
      <c r="B2152" t="s">
        <v>6</v>
      </c>
      <c r="C2152" t="s">
        <v>11</v>
      </c>
      <c r="D2152">
        <v>2024</v>
      </c>
      <c r="E2152">
        <v>2029</v>
      </c>
      <c r="F2152">
        <v>0.40444272199999998</v>
      </c>
      <c r="G2152">
        <v>8512.2278029999998</v>
      </c>
      <c r="H2152">
        <v>0</v>
      </c>
      <c r="I2152">
        <v>0.85</v>
      </c>
      <c r="J2152" s="2" t="str">
        <f t="shared" si="33"/>
        <v>EG_CCGTWR2024</v>
      </c>
    </row>
    <row r="2153" spans="1:10" x14ac:dyDescent="0.25">
      <c r="A2153" t="s">
        <v>14</v>
      </c>
      <c r="B2153" t="s">
        <v>6</v>
      </c>
      <c r="C2153" t="s">
        <v>9</v>
      </c>
      <c r="D2153">
        <v>2024</v>
      </c>
      <c r="E2153">
        <v>2029</v>
      </c>
      <c r="F2153">
        <v>0.40444272199999998</v>
      </c>
      <c r="G2153">
        <v>8512.2278029999998</v>
      </c>
      <c r="H2153">
        <v>0</v>
      </c>
      <c r="I2153">
        <v>0.85</v>
      </c>
      <c r="J2153" s="2" t="str">
        <f t="shared" si="33"/>
        <v>EG_CCGTNER2024</v>
      </c>
    </row>
    <row r="2154" spans="1:10" x14ac:dyDescent="0.25">
      <c r="A2154" t="s">
        <v>14</v>
      </c>
      <c r="B2154" t="s">
        <v>6</v>
      </c>
      <c r="C2154" t="s">
        <v>8</v>
      </c>
      <c r="D2154">
        <v>2024</v>
      </c>
      <c r="E2154">
        <v>2029</v>
      </c>
      <c r="F2154">
        <v>0.40444272199999998</v>
      </c>
      <c r="G2154">
        <v>8512.2278029999998</v>
      </c>
      <c r="H2154">
        <v>0</v>
      </c>
      <c r="I2154">
        <v>0.85</v>
      </c>
      <c r="J2154" s="2" t="str">
        <f t="shared" si="33"/>
        <v>EG_CCGTSR2024</v>
      </c>
    </row>
    <row r="2155" spans="1:10" x14ac:dyDescent="0.25">
      <c r="A2155" t="s">
        <v>14</v>
      </c>
      <c r="B2155" t="s">
        <v>6</v>
      </c>
      <c r="C2155" t="s">
        <v>12</v>
      </c>
      <c r="D2155">
        <v>2024</v>
      </c>
      <c r="E2155">
        <v>2029</v>
      </c>
      <c r="F2155">
        <v>0.40444272199999998</v>
      </c>
      <c r="G2155">
        <v>8512.2278029999998</v>
      </c>
      <c r="H2155">
        <v>0</v>
      </c>
      <c r="I2155">
        <v>0.85</v>
      </c>
      <c r="J2155" s="2" t="str">
        <f t="shared" si="33"/>
        <v>EG_CCGTNR2024</v>
      </c>
    </row>
    <row r="2156" spans="1:10" x14ac:dyDescent="0.25">
      <c r="A2156" t="s">
        <v>14</v>
      </c>
      <c r="B2156" t="s">
        <v>6</v>
      </c>
      <c r="C2156" t="s">
        <v>10</v>
      </c>
      <c r="D2156">
        <v>2024</v>
      </c>
      <c r="E2156">
        <v>2030</v>
      </c>
      <c r="F2156">
        <v>0.40444272199999998</v>
      </c>
      <c r="G2156">
        <v>8512.2278029999998</v>
      </c>
      <c r="H2156">
        <v>0</v>
      </c>
      <c r="I2156">
        <v>0.85</v>
      </c>
      <c r="J2156" s="2" t="str">
        <f t="shared" si="33"/>
        <v>EG_CCGTER2024</v>
      </c>
    </row>
    <row r="2157" spans="1:10" x14ac:dyDescent="0.25">
      <c r="A2157" t="s">
        <v>14</v>
      </c>
      <c r="B2157" t="s">
        <v>6</v>
      </c>
      <c r="C2157" t="s">
        <v>11</v>
      </c>
      <c r="D2157">
        <v>2024</v>
      </c>
      <c r="E2157">
        <v>2030</v>
      </c>
      <c r="F2157">
        <v>0.40444272199999998</v>
      </c>
      <c r="G2157">
        <v>8512.2278029999998</v>
      </c>
      <c r="H2157">
        <v>0</v>
      </c>
      <c r="I2157">
        <v>0.85</v>
      </c>
      <c r="J2157" s="2" t="str">
        <f t="shared" si="33"/>
        <v>EG_CCGTWR2024</v>
      </c>
    </row>
    <row r="2158" spans="1:10" x14ac:dyDescent="0.25">
      <c r="A2158" t="s">
        <v>14</v>
      </c>
      <c r="B2158" t="s">
        <v>6</v>
      </c>
      <c r="C2158" t="s">
        <v>9</v>
      </c>
      <c r="D2158">
        <v>2024</v>
      </c>
      <c r="E2158">
        <v>2030</v>
      </c>
      <c r="F2158">
        <v>0.40444272199999998</v>
      </c>
      <c r="G2158">
        <v>8512.2278029999998</v>
      </c>
      <c r="H2158">
        <v>0</v>
      </c>
      <c r="I2158">
        <v>0.85</v>
      </c>
      <c r="J2158" s="2" t="str">
        <f t="shared" si="33"/>
        <v>EG_CCGTNER2024</v>
      </c>
    </row>
    <row r="2159" spans="1:10" x14ac:dyDescent="0.25">
      <c r="A2159" t="s">
        <v>14</v>
      </c>
      <c r="B2159" t="s">
        <v>6</v>
      </c>
      <c r="C2159" t="s">
        <v>8</v>
      </c>
      <c r="D2159">
        <v>2024</v>
      </c>
      <c r="E2159">
        <v>2030</v>
      </c>
      <c r="F2159">
        <v>0.40444272199999998</v>
      </c>
      <c r="G2159">
        <v>8512.2278029999998</v>
      </c>
      <c r="H2159">
        <v>0</v>
      </c>
      <c r="I2159">
        <v>0.85</v>
      </c>
      <c r="J2159" s="2" t="str">
        <f t="shared" si="33"/>
        <v>EG_CCGTSR2024</v>
      </c>
    </row>
    <row r="2160" spans="1:10" x14ac:dyDescent="0.25">
      <c r="A2160" t="s">
        <v>14</v>
      </c>
      <c r="B2160" t="s">
        <v>6</v>
      </c>
      <c r="C2160" t="s">
        <v>12</v>
      </c>
      <c r="D2160">
        <v>2024</v>
      </c>
      <c r="E2160">
        <v>2030</v>
      </c>
      <c r="F2160">
        <v>0.40444272199999998</v>
      </c>
      <c r="G2160">
        <v>8512.2278029999998</v>
      </c>
      <c r="H2160">
        <v>0</v>
      </c>
      <c r="I2160">
        <v>0.85</v>
      </c>
      <c r="J2160" s="2" t="str">
        <f t="shared" si="33"/>
        <v>EG_CCGTNR2024</v>
      </c>
    </row>
    <row r="2161" spans="1:10" x14ac:dyDescent="0.25">
      <c r="A2161" t="s">
        <v>14</v>
      </c>
      <c r="B2161" t="s">
        <v>6</v>
      </c>
      <c r="C2161" t="s">
        <v>10</v>
      </c>
      <c r="D2161">
        <v>2024</v>
      </c>
      <c r="E2161">
        <v>2031</v>
      </c>
      <c r="F2161">
        <v>0.40444272199999998</v>
      </c>
      <c r="G2161">
        <v>8512.2278029999998</v>
      </c>
      <c r="H2161">
        <v>0</v>
      </c>
      <c r="I2161">
        <v>0.85</v>
      </c>
      <c r="J2161" s="2" t="str">
        <f t="shared" si="33"/>
        <v>EG_CCGTER2024</v>
      </c>
    </row>
    <row r="2162" spans="1:10" x14ac:dyDescent="0.25">
      <c r="A2162" t="s">
        <v>14</v>
      </c>
      <c r="B2162" t="s">
        <v>6</v>
      </c>
      <c r="C2162" t="s">
        <v>11</v>
      </c>
      <c r="D2162">
        <v>2024</v>
      </c>
      <c r="E2162">
        <v>2031</v>
      </c>
      <c r="F2162">
        <v>0.40444272199999998</v>
      </c>
      <c r="G2162">
        <v>8512.2278029999998</v>
      </c>
      <c r="H2162">
        <v>0</v>
      </c>
      <c r="I2162">
        <v>0.85</v>
      </c>
      <c r="J2162" s="2" t="str">
        <f t="shared" si="33"/>
        <v>EG_CCGTWR2024</v>
      </c>
    </row>
    <row r="2163" spans="1:10" x14ac:dyDescent="0.25">
      <c r="A2163" t="s">
        <v>14</v>
      </c>
      <c r="B2163" t="s">
        <v>6</v>
      </c>
      <c r="C2163" t="s">
        <v>9</v>
      </c>
      <c r="D2163">
        <v>2024</v>
      </c>
      <c r="E2163">
        <v>2031</v>
      </c>
      <c r="F2163">
        <v>0.40444272199999998</v>
      </c>
      <c r="G2163">
        <v>8512.2278029999998</v>
      </c>
      <c r="H2163">
        <v>0</v>
      </c>
      <c r="I2163">
        <v>0.85</v>
      </c>
      <c r="J2163" s="2" t="str">
        <f t="shared" si="33"/>
        <v>EG_CCGTNER2024</v>
      </c>
    </row>
    <row r="2164" spans="1:10" x14ac:dyDescent="0.25">
      <c r="A2164" t="s">
        <v>14</v>
      </c>
      <c r="B2164" t="s">
        <v>6</v>
      </c>
      <c r="C2164" t="s">
        <v>8</v>
      </c>
      <c r="D2164">
        <v>2024</v>
      </c>
      <c r="E2164">
        <v>2031</v>
      </c>
      <c r="F2164">
        <v>0.40444272199999998</v>
      </c>
      <c r="G2164">
        <v>8512.2278029999998</v>
      </c>
      <c r="H2164">
        <v>0</v>
      </c>
      <c r="I2164">
        <v>0.85</v>
      </c>
      <c r="J2164" s="2" t="str">
        <f t="shared" si="33"/>
        <v>EG_CCGTSR2024</v>
      </c>
    </row>
    <row r="2165" spans="1:10" x14ac:dyDescent="0.25">
      <c r="A2165" t="s">
        <v>14</v>
      </c>
      <c r="B2165" t="s">
        <v>6</v>
      </c>
      <c r="C2165" t="s">
        <v>12</v>
      </c>
      <c r="D2165">
        <v>2024</v>
      </c>
      <c r="E2165">
        <v>2031</v>
      </c>
      <c r="F2165">
        <v>0.40444272199999998</v>
      </c>
      <c r="G2165">
        <v>8512.2278029999998</v>
      </c>
      <c r="H2165">
        <v>0</v>
      </c>
      <c r="I2165">
        <v>0.85</v>
      </c>
      <c r="J2165" s="2" t="str">
        <f t="shared" si="33"/>
        <v>EG_CCGTNR2024</v>
      </c>
    </row>
    <row r="2166" spans="1:10" x14ac:dyDescent="0.25">
      <c r="A2166" t="s">
        <v>14</v>
      </c>
      <c r="B2166" t="s">
        <v>6</v>
      </c>
      <c r="C2166" t="s">
        <v>10</v>
      </c>
      <c r="D2166">
        <v>2024</v>
      </c>
      <c r="E2166">
        <v>2032</v>
      </c>
      <c r="F2166">
        <v>0.40444272199999998</v>
      </c>
      <c r="G2166">
        <v>8512.2278029999998</v>
      </c>
      <c r="H2166">
        <v>0</v>
      </c>
      <c r="I2166">
        <v>0.85</v>
      </c>
      <c r="J2166" s="2" t="str">
        <f t="shared" si="33"/>
        <v>EG_CCGTER2024</v>
      </c>
    </row>
    <row r="2167" spans="1:10" x14ac:dyDescent="0.25">
      <c r="A2167" t="s">
        <v>14</v>
      </c>
      <c r="B2167" t="s">
        <v>6</v>
      </c>
      <c r="C2167" t="s">
        <v>11</v>
      </c>
      <c r="D2167">
        <v>2024</v>
      </c>
      <c r="E2167">
        <v>2032</v>
      </c>
      <c r="F2167">
        <v>0.40444272199999998</v>
      </c>
      <c r="G2167">
        <v>8512.2278029999998</v>
      </c>
      <c r="H2167">
        <v>0</v>
      </c>
      <c r="I2167">
        <v>0.85</v>
      </c>
      <c r="J2167" s="2" t="str">
        <f t="shared" si="33"/>
        <v>EG_CCGTWR2024</v>
      </c>
    </row>
    <row r="2168" spans="1:10" x14ac:dyDescent="0.25">
      <c r="A2168" t="s">
        <v>14</v>
      </c>
      <c r="B2168" t="s">
        <v>6</v>
      </c>
      <c r="C2168" t="s">
        <v>9</v>
      </c>
      <c r="D2168">
        <v>2024</v>
      </c>
      <c r="E2168">
        <v>2032</v>
      </c>
      <c r="F2168">
        <v>0.40444272199999998</v>
      </c>
      <c r="G2168">
        <v>8512.2278029999998</v>
      </c>
      <c r="H2168">
        <v>0</v>
      </c>
      <c r="I2168">
        <v>0.85</v>
      </c>
      <c r="J2168" s="2" t="str">
        <f t="shared" si="33"/>
        <v>EG_CCGTNER2024</v>
      </c>
    </row>
    <row r="2169" spans="1:10" x14ac:dyDescent="0.25">
      <c r="A2169" t="s">
        <v>14</v>
      </c>
      <c r="B2169" t="s">
        <v>6</v>
      </c>
      <c r="C2169" t="s">
        <v>8</v>
      </c>
      <c r="D2169">
        <v>2024</v>
      </c>
      <c r="E2169">
        <v>2032</v>
      </c>
      <c r="F2169">
        <v>0.40444272199999998</v>
      </c>
      <c r="G2169">
        <v>8512.2278029999998</v>
      </c>
      <c r="H2169">
        <v>0</v>
      </c>
      <c r="I2169">
        <v>0.85</v>
      </c>
      <c r="J2169" s="2" t="str">
        <f t="shared" si="33"/>
        <v>EG_CCGTSR2024</v>
      </c>
    </row>
    <row r="2170" spans="1:10" x14ac:dyDescent="0.25">
      <c r="A2170" t="s">
        <v>14</v>
      </c>
      <c r="B2170" t="s">
        <v>6</v>
      </c>
      <c r="C2170" t="s">
        <v>12</v>
      </c>
      <c r="D2170">
        <v>2024</v>
      </c>
      <c r="E2170">
        <v>2032</v>
      </c>
      <c r="F2170">
        <v>0.40444272199999998</v>
      </c>
      <c r="G2170">
        <v>8512.2278029999998</v>
      </c>
      <c r="H2170">
        <v>0</v>
      </c>
      <c r="I2170">
        <v>0.85</v>
      </c>
      <c r="J2170" s="2" t="str">
        <f t="shared" si="33"/>
        <v>EG_CCGTNR2024</v>
      </c>
    </row>
    <row r="2171" spans="1:10" x14ac:dyDescent="0.25">
      <c r="A2171" t="s">
        <v>14</v>
      </c>
      <c r="B2171" t="s">
        <v>6</v>
      </c>
      <c r="C2171" t="s">
        <v>10</v>
      </c>
      <c r="D2171">
        <v>2024</v>
      </c>
      <c r="E2171">
        <v>2033</v>
      </c>
      <c r="F2171">
        <v>0.40444272199999998</v>
      </c>
      <c r="G2171">
        <v>8512.2278029999998</v>
      </c>
      <c r="H2171">
        <v>0</v>
      </c>
      <c r="I2171">
        <v>0.85</v>
      </c>
      <c r="J2171" s="2" t="str">
        <f t="shared" si="33"/>
        <v>EG_CCGTER2024</v>
      </c>
    </row>
    <row r="2172" spans="1:10" x14ac:dyDescent="0.25">
      <c r="A2172" t="s">
        <v>14</v>
      </c>
      <c r="B2172" t="s">
        <v>6</v>
      </c>
      <c r="C2172" t="s">
        <v>11</v>
      </c>
      <c r="D2172">
        <v>2024</v>
      </c>
      <c r="E2172">
        <v>2033</v>
      </c>
      <c r="F2172">
        <v>0.40444272199999998</v>
      </c>
      <c r="G2172">
        <v>8512.2278029999998</v>
      </c>
      <c r="H2172">
        <v>0</v>
      </c>
      <c r="I2172">
        <v>0.85</v>
      </c>
      <c r="J2172" s="2" t="str">
        <f t="shared" si="33"/>
        <v>EG_CCGTWR2024</v>
      </c>
    </row>
    <row r="2173" spans="1:10" x14ac:dyDescent="0.25">
      <c r="A2173" t="s">
        <v>14</v>
      </c>
      <c r="B2173" t="s">
        <v>6</v>
      </c>
      <c r="C2173" t="s">
        <v>9</v>
      </c>
      <c r="D2173">
        <v>2024</v>
      </c>
      <c r="E2173">
        <v>2033</v>
      </c>
      <c r="F2173">
        <v>0.40444272199999998</v>
      </c>
      <c r="G2173">
        <v>8512.2278029999998</v>
      </c>
      <c r="H2173">
        <v>0</v>
      </c>
      <c r="I2173">
        <v>0.85</v>
      </c>
      <c r="J2173" s="2" t="str">
        <f t="shared" si="33"/>
        <v>EG_CCGTNER2024</v>
      </c>
    </row>
    <row r="2174" spans="1:10" x14ac:dyDescent="0.25">
      <c r="A2174" t="s">
        <v>14</v>
      </c>
      <c r="B2174" t="s">
        <v>6</v>
      </c>
      <c r="C2174" t="s">
        <v>8</v>
      </c>
      <c r="D2174">
        <v>2024</v>
      </c>
      <c r="E2174">
        <v>2033</v>
      </c>
      <c r="F2174">
        <v>0.40444272199999998</v>
      </c>
      <c r="G2174">
        <v>8512.2278029999998</v>
      </c>
      <c r="H2174">
        <v>0</v>
      </c>
      <c r="I2174">
        <v>0.85</v>
      </c>
      <c r="J2174" s="2" t="str">
        <f t="shared" si="33"/>
        <v>EG_CCGTSR2024</v>
      </c>
    </row>
    <row r="2175" spans="1:10" x14ac:dyDescent="0.25">
      <c r="A2175" t="s">
        <v>14</v>
      </c>
      <c r="B2175" t="s">
        <v>6</v>
      </c>
      <c r="C2175" t="s">
        <v>12</v>
      </c>
      <c r="D2175">
        <v>2024</v>
      </c>
      <c r="E2175">
        <v>2033</v>
      </c>
      <c r="F2175">
        <v>0.40444272199999998</v>
      </c>
      <c r="G2175">
        <v>8512.2278029999998</v>
      </c>
      <c r="H2175">
        <v>0</v>
      </c>
      <c r="I2175">
        <v>0.85</v>
      </c>
      <c r="J2175" s="2" t="str">
        <f t="shared" si="33"/>
        <v>EG_CCGTNR2024</v>
      </c>
    </row>
    <row r="2176" spans="1:10" x14ac:dyDescent="0.25">
      <c r="A2176" t="s">
        <v>14</v>
      </c>
      <c r="B2176" t="s">
        <v>6</v>
      </c>
      <c r="C2176" t="s">
        <v>10</v>
      </c>
      <c r="D2176">
        <v>2024</v>
      </c>
      <c r="E2176">
        <v>2034</v>
      </c>
      <c r="F2176">
        <v>0.40444272199999998</v>
      </c>
      <c r="G2176">
        <v>8512.2278029999998</v>
      </c>
      <c r="H2176">
        <v>0</v>
      </c>
      <c r="I2176">
        <v>0.85</v>
      </c>
      <c r="J2176" s="2" t="str">
        <f t="shared" si="33"/>
        <v>EG_CCGTER2024</v>
      </c>
    </row>
    <row r="2177" spans="1:10" x14ac:dyDescent="0.25">
      <c r="A2177" t="s">
        <v>14</v>
      </c>
      <c r="B2177" t="s">
        <v>6</v>
      </c>
      <c r="C2177" t="s">
        <v>11</v>
      </c>
      <c r="D2177">
        <v>2024</v>
      </c>
      <c r="E2177">
        <v>2034</v>
      </c>
      <c r="F2177">
        <v>0.40444272199999998</v>
      </c>
      <c r="G2177">
        <v>8512.2278029999998</v>
      </c>
      <c r="H2177">
        <v>0</v>
      </c>
      <c r="I2177">
        <v>0.85</v>
      </c>
      <c r="J2177" s="2" t="str">
        <f t="shared" si="33"/>
        <v>EG_CCGTWR2024</v>
      </c>
    </row>
    <row r="2178" spans="1:10" x14ac:dyDescent="0.25">
      <c r="A2178" t="s">
        <v>14</v>
      </c>
      <c r="B2178" t="s">
        <v>6</v>
      </c>
      <c r="C2178" t="s">
        <v>9</v>
      </c>
      <c r="D2178">
        <v>2024</v>
      </c>
      <c r="E2178">
        <v>2034</v>
      </c>
      <c r="F2178">
        <v>0.40444272199999998</v>
      </c>
      <c r="G2178">
        <v>8512.2278029999998</v>
      </c>
      <c r="H2178">
        <v>0</v>
      </c>
      <c r="I2178">
        <v>0.85</v>
      </c>
      <c r="J2178" s="2" t="str">
        <f t="shared" si="33"/>
        <v>EG_CCGTNER2024</v>
      </c>
    </row>
    <row r="2179" spans="1:10" x14ac:dyDescent="0.25">
      <c r="A2179" t="s">
        <v>14</v>
      </c>
      <c r="B2179" t="s">
        <v>6</v>
      </c>
      <c r="C2179" t="s">
        <v>8</v>
      </c>
      <c r="D2179">
        <v>2024</v>
      </c>
      <c r="E2179">
        <v>2034</v>
      </c>
      <c r="F2179">
        <v>0.40444272199999998</v>
      </c>
      <c r="G2179">
        <v>8512.2278029999998</v>
      </c>
      <c r="H2179">
        <v>0</v>
      </c>
      <c r="I2179">
        <v>0.85</v>
      </c>
      <c r="J2179" s="2" t="str">
        <f t="shared" ref="J2179:J2242" si="34">_xlfn.CONCAT(A2179,C2179,D2179)</f>
        <v>EG_CCGTSR2024</v>
      </c>
    </row>
    <row r="2180" spans="1:10" x14ac:dyDescent="0.25">
      <c r="A2180" t="s">
        <v>14</v>
      </c>
      <c r="B2180" t="s">
        <v>6</v>
      </c>
      <c r="C2180" t="s">
        <v>12</v>
      </c>
      <c r="D2180">
        <v>2024</v>
      </c>
      <c r="E2180">
        <v>2034</v>
      </c>
      <c r="F2180">
        <v>0.40444272199999998</v>
      </c>
      <c r="G2180">
        <v>8512.2278029999998</v>
      </c>
      <c r="H2180">
        <v>0</v>
      </c>
      <c r="I2180">
        <v>0.85</v>
      </c>
      <c r="J2180" s="2" t="str">
        <f t="shared" si="34"/>
        <v>EG_CCGTNR2024</v>
      </c>
    </row>
    <row r="2181" spans="1:10" x14ac:dyDescent="0.25">
      <c r="A2181" t="s">
        <v>14</v>
      </c>
      <c r="B2181" t="s">
        <v>6</v>
      </c>
      <c r="C2181" t="s">
        <v>10</v>
      </c>
      <c r="D2181">
        <v>2024</v>
      </c>
      <c r="E2181">
        <v>2035</v>
      </c>
      <c r="F2181">
        <v>0.40444272199999998</v>
      </c>
      <c r="G2181">
        <v>8512.2278029999998</v>
      </c>
      <c r="H2181">
        <v>0</v>
      </c>
      <c r="I2181">
        <v>0.85</v>
      </c>
      <c r="J2181" s="2" t="str">
        <f t="shared" si="34"/>
        <v>EG_CCGTER2024</v>
      </c>
    </row>
    <row r="2182" spans="1:10" x14ac:dyDescent="0.25">
      <c r="A2182" t="s">
        <v>14</v>
      </c>
      <c r="B2182" t="s">
        <v>6</v>
      </c>
      <c r="C2182" t="s">
        <v>11</v>
      </c>
      <c r="D2182">
        <v>2024</v>
      </c>
      <c r="E2182">
        <v>2035</v>
      </c>
      <c r="F2182">
        <v>0.40444272199999998</v>
      </c>
      <c r="G2182">
        <v>8512.2278029999998</v>
      </c>
      <c r="H2182">
        <v>0</v>
      </c>
      <c r="I2182">
        <v>0.85</v>
      </c>
      <c r="J2182" s="2" t="str">
        <f t="shared" si="34"/>
        <v>EG_CCGTWR2024</v>
      </c>
    </row>
    <row r="2183" spans="1:10" x14ac:dyDescent="0.25">
      <c r="A2183" t="s">
        <v>14</v>
      </c>
      <c r="B2183" t="s">
        <v>6</v>
      </c>
      <c r="C2183" t="s">
        <v>9</v>
      </c>
      <c r="D2183">
        <v>2024</v>
      </c>
      <c r="E2183">
        <v>2035</v>
      </c>
      <c r="F2183">
        <v>0.40444272199999998</v>
      </c>
      <c r="G2183">
        <v>8512.2278029999998</v>
      </c>
      <c r="H2183">
        <v>0</v>
      </c>
      <c r="I2183">
        <v>0.85</v>
      </c>
      <c r="J2183" s="2" t="str">
        <f t="shared" si="34"/>
        <v>EG_CCGTNER2024</v>
      </c>
    </row>
    <row r="2184" spans="1:10" x14ac:dyDescent="0.25">
      <c r="A2184" t="s">
        <v>14</v>
      </c>
      <c r="B2184" t="s">
        <v>6</v>
      </c>
      <c r="C2184" t="s">
        <v>8</v>
      </c>
      <c r="D2184">
        <v>2024</v>
      </c>
      <c r="E2184">
        <v>2035</v>
      </c>
      <c r="F2184">
        <v>0.40444272199999998</v>
      </c>
      <c r="G2184">
        <v>8512.2278029999998</v>
      </c>
      <c r="H2184">
        <v>0</v>
      </c>
      <c r="I2184">
        <v>0.85</v>
      </c>
      <c r="J2184" s="2" t="str">
        <f t="shared" si="34"/>
        <v>EG_CCGTSR2024</v>
      </c>
    </row>
    <row r="2185" spans="1:10" x14ac:dyDescent="0.25">
      <c r="A2185" t="s">
        <v>14</v>
      </c>
      <c r="B2185" t="s">
        <v>6</v>
      </c>
      <c r="C2185" t="s">
        <v>12</v>
      </c>
      <c r="D2185">
        <v>2024</v>
      </c>
      <c r="E2185">
        <v>2035</v>
      </c>
      <c r="F2185">
        <v>0.40444272199999998</v>
      </c>
      <c r="G2185">
        <v>8512.2278029999998</v>
      </c>
      <c r="H2185">
        <v>0</v>
      </c>
      <c r="I2185">
        <v>0.85</v>
      </c>
      <c r="J2185" s="2" t="str">
        <f t="shared" si="34"/>
        <v>EG_CCGTNR2024</v>
      </c>
    </row>
    <row r="2186" spans="1:10" x14ac:dyDescent="0.25">
      <c r="A2186" t="s">
        <v>14</v>
      </c>
      <c r="B2186" t="s">
        <v>6</v>
      </c>
      <c r="C2186" t="s">
        <v>10</v>
      </c>
      <c r="D2186">
        <v>2024</v>
      </c>
      <c r="E2186">
        <v>2036</v>
      </c>
      <c r="F2186">
        <v>0.40444272199999998</v>
      </c>
      <c r="G2186">
        <v>8512.2278029999998</v>
      </c>
      <c r="H2186">
        <v>0</v>
      </c>
      <c r="I2186">
        <v>0.85</v>
      </c>
      <c r="J2186" s="2" t="str">
        <f t="shared" si="34"/>
        <v>EG_CCGTER2024</v>
      </c>
    </row>
    <row r="2187" spans="1:10" x14ac:dyDescent="0.25">
      <c r="A2187" t="s">
        <v>14</v>
      </c>
      <c r="B2187" t="s">
        <v>6</v>
      </c>
      <c r="C2187" t="s">
        <v>11</v>
      </c>
      <c r="D2187">
        <v>2024</v>
      </c>
      <c r="E2187">
        <v>2036</v>
      </c>
      <c r="F2187">
        <v>0.40444272199999998</v>
      </c>
      <c r="G2187">
        <v>8512.2278029999998</v>
      </c>
      <c r="H2187">
        <v>0</v>
      </c>
      <c r="I2187">
        <v>0.85</v>
      </c>
      <c r="J2187" s="2" t="str">
        <f t="shared" si="34"/>
        <v>EG_CCGTWR2024</v>
      </c>
    </row>
    <row r="2188" spans="1:10" x14ac:dyDescent="0.25">
      <c r="A2188" t="s">
        <v>14</v>
      </c>
      <c r="B2188" t="s">
        <v>6</v>
      </c>
      <c r="C2188" t="s">
        <v>9</v>
      </c>
      <c r="D2188">
        <v>2024</v>
      </c>
      <c r="E2188">
        <v>2036</v>
      </c>
      <c r="F2188">
        <v>0.40444272199999998</v>
      </c>
      <c r="G2188">
        <v>8512.2278029999998</v>
      </c>
      <c r="H2188">
        <v>0</v>
      </c>
      <c r="I2188">
        <v>0.85</v>
      </c>
      <c r="J2188" s="2" t="str">
        <f t="shared" si="34"/>
        <v>EG_CCGTNER2024</v>
      </c>
    </row>
    <row r="2189" spans="1:10" x14ac:dyDescent="0.25">
      <c r="A2189" t="s">
        <v>14</v>
      </c>
      <c r="B2189" t="s">
        <v>6</v>
      </c>
      <c r="C2189" t="s">
        <v>8</v>
      </c>
      <c r="D2189">
        <v>2024</v>
      </c>
      <c r="E2189">
        <v>2036</v>
      </c>
      <c r="F2189">
        <v>0.40444272199999998</v>
      </c>
      <c r="G2189">
        <v>8512.2278029999998</v>
      </c>
      <c r="H2189">
        <v>0</v>
      </c>
      <c r="I2189">
        <v>0.85</v>
      </c>
      <c r="J2189" s="2" t="str">
        <f t="shared" si="34"/>
        <v>EG_CCGTSR2024</v>
      </c>
    </row>
    <row r="2190" spans="1:10" x14ac:dyDescent="0.25">
      <c r="A2190" t="s">
        <v>14</v>
      </c>
      <c r="B2190" t="s">
        <v>6</v>
      </c>
      <c r="C2190" t="s">
        <v>12</v>
      </c>
      <c r="D2190">
        <v>2024</v>
      </c>
      <c r="E2190">
        <v>2036</v>
      </c>
      <c r="F2190">
        <v>0.40444272199999998</v>
      </c>
      <c r="G2190">
        <v>8512.2278029999998</v>
      </c>
      <c r="H2190">
        <v>0</v>
      </c>
      <c r="I2190">
        <v>0.85</v>
      </c>
      <c r="J2190" s="2" t="str">
        <f t="shared" si="34"/>
        <v>EG_CCGTNR2024</v>
      </c>
    </row>
    <row r="2191" spans="1:10" x14ac:dyDescent="0.25">
      <c r="A2191" t="s">
        <v>14</v>
      </c>
      <c r="B2191" t="s">
        <v>6</v>
      </c>
      <c r="C2191" t="s">
        <v>10</v>
      </c>
      <c r="D2191">
        <v>2024</v>
      </c>
      <c r="E2191">
        <v>2037</v>
      </c>
      <c r="F2191">
        <v>0.40444272199999998</v>
      </c>
      <c r="G2191">
        <v>8512.2278029999998</v>
      </c>
      <c r="H2191">
        <v>0</v>
      </c>
      <c r="I2191">
        <v>0.85</v>
      </c>
      <c r="J2191" s="2" t="str">
        <f t="shared" si="34"/>
        <v>EG_CCGTER2024</v>
      </c>
    </row>
    <row r="2192" spans="1:10" x14ac:dyDescent="0.25">
      <c r="A2192" t="s">
        <v>14</v>
      </c>
      <c r="B2192" t="s">
        <v>6</v>
      </c>
      <c r="C2192" t="s">
        <v>11</v>
      </c>
      <c r="D2192">
        <v>2024</v>
      </c>
      <c r="E2192">
        <v>2037</v>
      </c>
      <c r="F2192">
        <v>0.40444272199999998</v>
      </c>
      <c r="G2192">
        <v>8512.2278029999998</v>
      </c>
      <c r="H2192">
        <v>0</v>
      </c>
      <c r="I2192">
        <v>0.85</v>
      </c>
      <c r="J2192" s="2" t="str">
        <f t="shared" si="34"/>
        <v>EG_CCGTWR2024</v>
      </c>
    </row>
    <row r="2193" spans="1:10" x14ac:dyDescent="0.25">
      <c r="A2193" t="s">
        <v>14</v>
      </c>
      <c r="B2193" t="s">
        <v>6</v>
      </c>
      <c r="C2193" t="s">
        <v>9</v>
      </c>
      <c r="D2193">
        <v>2024</v>
      </c>
      <c r="E2193">
        <v>2037</v>
      </c>
      <c r="F2193">
        <v>0.40444272199999998</v>
      </c>
      <c r="G2193">
        <v>8512.2278029999998</v>
      </c>
      <c r="H2193">
        <v>0</v>
      </c>
      <c r="I2193">
        <v>0.85</v>
      </c>
      <c r="J2193" s="2" t="str">
        <f t="shared" si="34"/>
        <v>EG_CCGTNER2024</v>
      </c>
    </row>
    <row r="2194" spans="1:10" x14ac:dyDescent="0.25">
      <c r="A2194" t="s">
        <v>14</v>
      </c>
      <c r="B2194" t="s">
        <v>6</v>
      </c>
      <c r="C2194" t="s">
        <v>8</v>
      </c>
      <c r="D2194">
        <v>2024</v>
      </c>
      <c r="E2194">
        <v>2037</v>
      </c>
      <c r="F2194">
        <v>0.40444272199999998</v>
      </c>
      <c r="G2194">
        <v>8512.2278029999998</v>
      </c>
      <c r="H2194">
        <v>0</v>
      </c>
      <c r="I2194">
        <v>0.85</v>
      </c>
      <c r="J2194" s="2" t="str">
        <f t="shared" si="34"/>
        <v>EG_CCGTSR2024</v>
      </c>
    </row>
    <row r="2195" spans="1:10" x14ac:dyDescent="0.25">
      <c r="A2195" t="s">
        <v>14</v>
      </c>
      <c r="B2195" t="s">
        <v>6</v>
      </c>
      <c r="C2195" t="s">
        <v>12</v>
      </c>
      <c r="D2195">
        <v>2024</v>
      </c>
      <c r="E2195">
        <v>2037</v>
      </c>
      <c r="F2195">
        <v>0.40444272199999998</v>
      </c>
      <c r="G2195">
        <v>8512.2278029999998</v>
      </c>
      <c r="H2195">
        <v>0</v>
      </c>
      <c r="I2195">
        <v>0.85</v>
      </c>
      <c r="J2195" s="2" t="str">
        <f t="shared" si="34"/>
        <v>EG_CCGTNR2024</v>
      </c>
    </row>
    <row r="2196" spans="1:10" x14ac:dyDescent="0.25">
      <c r="A2196" t="s">
        <v>14</v>
      </c>
      <c r="B2196" t="s">
        <v>6</v>
      </c>
      <c r="C2196" t="s">
        <v>10</v>
      </c>
      <c r="D2196">
        <v>2024</v>
      </c>
      <c r="E2196">
        <v>2038</v>
      </c>
      <c r="F2196">
        <v>0.40444272199999998</v>
      </c>
      <c r="G2196">
        <v>8512.2278029999998</v>
      </c>
      <c r="H2196">
        <v>0</v>
      </c>
      <c r="I2196">
        <v>0.85</v>
      </c>
      <c r="J2196" s="2" t="str">
        <f t="shared" si="34"/>
        <v>EG_CCGTER2024</v>
      </c>
    </row>
    <row r="2197" spans="1:10" x14ac:dyDescent="0.25">
      <c r="A2197" t="s">
        <v>14</v>
      </c>
      <c r="B2197" t="s">
        <v>6</v>
      </c>
      <c r="C2197" t="s">
        <v>11</v>
      </c>
      <c r="D2197">
        <v>2024</v>
      </c>
      <c r="E2197">
        <v>2038</v>
      </c>
      <c r="F2197">
        <v>0.40444272199999998</v>
      </c>
      <c r="G2197">
        <v>8512.2278029999998</v>
      </c>
      <c r="H2197">
        <v>0</v>
      </c>
      <c r="I2197">
        <v>0.85</v>
      </c>
      <c r="J2197" s="2" t="str">
        <f t="shared" si="34"/>
        <v>EG_CCGTWR2024</v>
      </c>
    </row>
    <row r="2198" spans="1:10" x14ac:dyDescent="0.25">
      <c r="A2198" t="s">
        <v>14</v>
      </c>
      <c r="B2198" t="s">
        <v>6</v>
      </c>
      <c r="C2198" t="s">
        <v>9</v>
      </c>
      <c r="D2198">
        <v>2024</v>
      </c>
      <c r="E2198">
        <v>2038</v>
      </c>
      <c r="F2198">
        <v>0.40444272199999998</v>
      </c>
      <c r="G2198">
        <v>8512.2278029999998</v>
      </c>
      <c r="H2198">
        <v>0</v>
      </c>
      <c r="I2198">
        <v>0.85</v>
      </c>
      <c r="J2198" s="2" t="str">
        <f t="shared" si="34"/>
        <v>EG_CCGTNER2024</v>
      </c>
    </row>
    <row r="2199" spans="1:10" x14ac:dyDescent="0.25">
      <c r="A2199" t="s">
        <v>14</v>
      </c>
      <c r="B2199" t="s">
        <v>6</v>
      </c>
      <c r="C2199" t="s">
        <v>8</v>
      </c>
      <c r="D2199">
        <v>2024</v>
      </c>
      <c r="E2199">
        <v>2038</v>
      </c>
      <c r="F2199">
        <v>0.40444272199999998</v>
      </c>
      <c r="G2199">
        <v>8512.2278029999998</v>
      </c>
      <c r="H2199">
        <v>0</v>
      </c>
      <c r="I2199">
        <v>0.85</v>
      </c>
      <c r="J2199" s="2" t="str">
        <f t="shared" si="34"/>
        <v>EG_CCGTSR2024</v>
      </c>
    </row>
    <row r="2200" spans="1:10" x14ac:dyDescent="0.25">
      <c r="A2200" t="s">
        <v>14</v>
      </c>
      <c r="B2200" t="s">
        <v>6</v>
      </c>
      <c r="C2200" t="s">
        <v>12</v>
      </c>
      <c r="D2200">
        <v>2024</v>
      </c>
      <c r="E2200">
        <v>2038</v>
      </c>
      <c r="F2200">
        <v>0.40444272199999998</v>
      </c>
      <c r="G2200">
        <v>8512.2278029999998</v>
      </c>
      <c r="H2200">
        <v>0</v>
      </c>
      <c r="I2200">
        <v>0.85</v>
      </c>
      <c r="J2200" s="2" t="str">
        <f t="shared" si="34"/>
        <v>EG_CCGTNR2024</v>
      </c>
    </row>
    <row r="2201" spans="1:10" x14ac:dyDescent="0.25">
      <c r="A2201" t="s">
        <v>14</v>
      </c>
      <c r="B2201" t="s">
        <v>6</v>
      </c>
      <c r="C2201" t="s">
        <v>10</v>
      </c>
      <c r="D2201">
        <v>2024</v>
      </c>
      <c r="E2201">
        <v>2039</v>
      </c>
      <c r="F2201">
        <v>0.40444272199999998</v>
      </c>
      <c r="G2201">
        <v>8512.2278029999998</v>
      </c>
      <c r="H2201">
        <v>0</v>
      </c>
      <c r="I2201">
        <v>0.85</v>
      </c>
      <c r="J2201" s="2" t="str">
        <f t="shared" si="34"/>
        <v>EG_CCGTER2024</v>
      </c>
    </row>
    <row r="2202" spans="1:10" x14ac:dyDescent="0.25">
      <c r="A2202" t="s">
        <v>14</v>
      </c>
      <c r="B2202" t="s">
        <v>6</v>
      </c>
      <c r="C2202" t="s">
        <v>11</v>
      </c>
      <c r="D2202">
        <v>2024</v>
      </c>
      <c r="E2202">
        <v>2039</v>
      </c>
      <c r="F2202">
        <v>0.40444272199999998</v>
      </c>
      <c r="G2202">
        <v>8512.2278029999998</v>
      </c>
      <c r="H2202">
        <v>0</v>
      </c>
      <c r="I2202">
        <v>0.85</v>
      </c>
      <c r="J2202" s="2" t="str">
        <f t="shared" si="34"/>
        <v>EG_CCGTWR2024</v>
      </c>
    </row>
    <row r="2203" spans="1:10" x14ac:dyDescent="0.25">
      <c r="A2203" t="s">
        <v>14</v>
      </c>
      <c r="B2203" t="s">
        <v>6</v>
      </c>
      <c r="C2203" t="s">
        <v>9</v>
      </c>
      <c r="D2203">
        <v>2024</v>
      </c>
      <c r="E2203">
        <v>2039</v>
      </c>
      <c r="F2203">
        <v>0.40444272199999998</v>
      </c>
      <c r="G2203">
        <v>8512.2278029999998</v>
      </c>
      <c r="H2203">
        <v>0</v>
      </c>
      <c r="I2203">
        <v>0.85</v>
      </c>
      <c r="J2203" s="2" t="str">
        <f t="shared" si="34"/>
        <v>EG_CCGTNER2024</v>
      </c>
    </row>
    <row r="2204" spans="1:10" x14ac:dyDescent="0.25">
      <c r="A2204" t="s">
        <v>14</v>
      </c>
      <c r="B2204" t="s">
        <v>6</v>
      </c>
      <c r="C2204" t="s">
        <v>8</v>
      </c>
      <c r="D2204">
        <v>2024</v>
      </c>
      <c r="E2204">
        <v>2039</v>
      </c>
      <c r="F2204">
        <v>0.40444272199999998</v>
      </c>
      <c r="G2204">
        <v>8512.2278029999998</v>
      </c>
      <c r="H2204">
        <v>0</v>
      </c>
      <c r="I2204">
        <v>0.85</v>
      </c>
      <c r="J2204" s="2" t="str">
        <f t="shared" si="34"/>
        <v>EG_CCGTSR2024</v>
      </c>
    </row>
    <row r="2205" spans="1:10" x14ac:dyDescent="0.25">
      <c r="A2205" t="s">
        <v>14</v>
      </c>
      <c r="B2205" t="s">
        <v>6</v>
      </c>
      <c r="C2205" t="s">
        <v>12</v>
      </c>
      <c r="D2205">
        <v>2024</v>
      </c>
      <c r="E2205">
        <v>2039</v>
      </c>
      <c r="F2205">
        <v>0.40444272199999998</v>
      </c>
      <c r="G2205">
        <v>8512.2278029999998</v>
      </c>
      <c r="H2205">
        <v>0</v>
      </c>
      <c r="I2205">
        <v>0.85</v>
      </c>
      <c r="J2205" s="2" t="str">
        <f t="shared" si="34"/>
        <v>EG_CCGTNR2024</v>
      </c>
    </row>
    <row r="2206" spans="1:10" x14ac:dyDescent="0.25">
      <c r="A2206" t="s">
        <v>14</v>
      </c>
      <c r="B2206" t="s">
        <v>6</v>
      </c>
      <c r="C2206" t="s">
        <v>10</v>
      </c>
      <c r="D2206">
        <v>2024</v>
      </c>
      <c r="E2206">
        <v>2040</v>
      </c>
      <c r="F2206">
        <v>0.40444272199999998</v>
      </c>
      <c r="G2206">
        <v>8512.2278029999998</v>
      </c>
      <c r="H2206">
        <v>0</v>
      </c>
      <c r="I2206">
        <v>0.85</v>
      </c>
      <c r="J2206" s="2" t="str">
        <f t="shared" si="34"/>
        <v>EG_CCGTER2024</v>
      </c>
    </row>
    <row r="2207" spans="1:10" x14ac:dyDescent="0.25">
      <c r="A2207" t="s">
        <v>14</v>
      </c>
      <c r="B2207" t="s">
        <v>6</v>
      </c>
      <c r="C2207" t="s">
        <v>11</v>
      </c>
      <c r="D2207">
        <v>2024</v>
      </c>
      <c r="E2207">
        <v>2040</v>
      </c>
      <c r="F2207">
        <v>0.40444272199999998</v>
      </c>
      <c r="G2207">
        <v>8512.2278029999998</v>
      </c>
      <c r="H2207">
        <v>0</v>
      </c>
      <c r="I2207">
        <v>0.85</v>
      </c>
      <c r="J2207" s="2" t="str">
        <f t="shared" si="34"/>
        <v>EG_CCGTWR2024</v>
      </c>
    </row>
    <row r="2208" spans="1:10" x14ac:dyDescent="0.25">
      <c r="A2208" t="s">
        <v>14</v>
      </c>
      <c r="B2208" t="s">
        <v>6</v>
      </c>
      <c r="C2208" t="s">
        <v>9</v>
      </c>
      <c r="D2208">
        <v>2024</v>
      </c>
      <c r="E2208">
        <v>2040</v>
      </c>
      <c r="F2208">
        <v>0.40444272199999998</v>
      </c>
      <c r="G2208">
        <v>8512.2278029999998</v>
      </c>
      <c r="H2208">
        <v>0</v>
      </c>
      <c r="I2208">
        <v>0.85</v>
      </c>
      <c r="J2208" s="2" t="str">
        <f t="shared" si="34"/>
        <v>EG_CCGTNER2024</v>
      </c>
    </row>
    <row r="2209" spans="1:10" x14ac:dyDescent="0.25">
      <c r="A2209" t="s">
        <v>14</v>
      </c>
      <c r="B2209" t="s">
        <v>6</v>
      </c>
      <c r="C2209" t="s">
        <v>8</v>
      </c>
      <c r="D2209">
        <v>2024</v>
      </c>
      <c r="E2209">
        <v>2040</v>
      </c>
      <c r="F2209">
        <v>0.40444272199999998</v>
      </c>
      <c r="G2209">
        <v>8512.2278029999998</v>
      </c>
      <c r="H2209">
        <v>0</v>
      </c>
      <c r="I2209">
        <v>0.85</v>
      </c>
      <c r="J2209" s="2" t="str">
        <f t="shared" si="34"/>
        <v>EG_CCGTSR2024</v>
      </c>
    </row>
    <row r="2210" spans="1:10" x14ac:dyDescent="0.25">
      <c r="A2210" t="s">
        <v>14</v>
      </c>
      <c r="B2210" t="s">
        <v>6</v>
      </c>
      <c r="C2210" t="s">
        <v>12</v>
      </c>
      <c r="D2210">
        <v>2024</v>
      </c>
      <c r="E2210">
        <v>2040</v>
      </c>
      <c r="F2210">
        <v>0.40444272199999998</v>
      </c>
      <c r="G2210">
        <v>8512.2278029999998</v>
      </c>
      <c r="H2210">
        <v>0</v>
      </c>
      <c r="I2210">
        <v>0.85</v>
      </c>
      <c r="J2210" s="2" t="str">
        <f t="shared" si="34"/>
        <v>EG_CCGTNR2024</v>
      </c>
    </row>
    <row r="2211" spans="1:10" x14ac:dyDescent="0.25">
      <c r="A2211" t="s">
        <v>14</v>
      </c>
      <c r="B2211" t="s">
        <v>6</v>
      </c>
      <c r="C2211" t="s">
        <v>10</v>
      </c>
      <c r="D2211">
        <v>2024</v>
      </c>
      <c r="E2211">
        <v>2041</v>
      </c>
      <c r="F2211">
        <v>0.40444272199999998</v>
      </c>
      <c r="G2211">
        <v>8512.2278029999998</v>
      </c>
      <c r="H2211">
        <v>0</v>
      </c>
      <c r="I2211">
        <v>0.85</v>
      </c>
      <c r="J2211" s="2" t="str">
        <f t="shared" si="34"/>
        <v>EG_CCGTER2024</v>
      </c>
    </row>
    <row r="2212" spans="1:10" x14ac:dyDescent="0.25">
      <c r="A2212" t="s">
        <v>14</v>
      </c>
      <c r="B2212" t="s">
        <v>6</v>
      </c>
      <c r="C2212" t="s">
        <v>11</v>
      </c>
      <c r="D2212">
        <v>2024</v>
      </c>
      <c r="E2212">
        <v>2041</v>
      </c>
      <c r="F2212">
        <v>0.40444272199999998</v>
      </c>
      <c r="G2212">
        <v>8512.2278029999998</v>
      </c>
      <c r="H2212">
        <v>0</v>
      </c>
      <c r="I2212">
        <v>0.85</v>
      </c>
      <c r="J2212" s="2" t="str">
        <f t="shared" si="34"/>
        <v>EG_CCGTWR2024</v>
      </c>
    </row>
    <row r="2213" spans="1:10" x14ac:dyDescent="0.25">
      <c r="A2213" t="s">
        <v>14</v>
      </c>
      <c r="B2213" t="s">
        <v>6</v>
      </c>
      <c r="C2213" t="s">
        <v>9</v>
      </c>
      <c r="D2213">
        <v>2024</v>
      </c>
      <c r="E2213">
        <v>2041</v>
      </c>
      <c r="F2213">
        <v>0.40444272199999998</v>
      </c>
      <c r="G2213">
        <v>8512.2278029999998</v>
      </c>
      <c r="H2213">
        <v>0</v>
      </c>
      <c r="I2213">
        <v>0.85</v>
      </c>
      <c r="J2213" s="2" t="str">
        <f t="shared" si="34"/>
        <v>EG_CCGTNER2024</v>
      </c>
    </row>
    <row r="2214" spans="1:10" x14ac:dyDescent="0.25">
      <c r="A2214" t="s">
        <v>14</v>
      </c>
      <c r="B2214" t="s">
        <v>6</v>
      </c>
      <c r="C2214" t="s">
        <v>8</v>
      </c>
      <c r="D2214">
        <v>2024</v>
      </c>
      <c r="E2214">
        <v>2041</v>
      </c>
      <c r="F2214">
        <v>0.40444272199999998</v>
      </c>
      <c r="G2214">
        <v>8512.2278029999998</v>
      </c>
      <c r="H2214">
        <v>0</v>
      </c>
      <c r="I2214">
        <v>0.85</v>
      </c>
      <c r="J2214" s="2" t="str">
        <f t="shared" si="34"/>
        <v>EG_CCGTSR2024</v>
      </c>
    </row>
    <row r="2215" spans="1:10" x14ac:dyDescent="0.25">
      <c r="A2215" t="s">
        <v>14</v>
      </c>
      <c r="B2215" t="s">
        <v>6</v>
      </c>
      <c r="C2215" t="s">
        <v>12</v>
      </c>
      <c r="D2215">
        <v>2024</v>
      </c>
      <c r="E2215">
        <v>2041</v>
      </c>
      <c r="F2215">
        <v>0.40444272199999998</v>
      </c>
      <c r="G2215">
        <v>8512.2278029999998</v>
      </c>
      <c r="H2215">
        <v>0</v>
      </c>
      <c r="I2215">
        <v>0.85</v>
      </c>
      <c r="J2215" s="2" t="str">
        <f t="shared" si="34"/>
        <v>EG_CCGTNR2024</v>
      </c>
    </row>
    <row r="2216" spans="1:10" x14ac:dyDescent="0.25">
      <c r="A2216" t="s">
        <v>16</v>
      </c>
      <c r="B2216" t="s">
        <v>6</v>
      </c>
      <c r="C2216" t="s">
        <v>10</v>
      </c>
      <c r="D2216">
        <v>2024</v>
      </c>
      <c r="E2216">
        <v>2024</v>
      </c>
      <c r="F2216">
        <v>0.28070162799999998</v>
      </c>
      <c r="G2216">
        <v>6679.7506489999996</v>
      </c>
      <c r="H2216">
        <v>0</v>
      </c>
      <c r="I2216">
        <v>0.85</v>
      </c>
      <c r="J2216" s="2" t="str">
        <f t="shared" si="34"/>
        <v>EG_OCGTER2024</v>
      </c>
    </row>
    <row r="2217" spans="1:10" x14ac:dyDescent="0.25">
      <c r="A2217" t="s">
        <v>16</v>
      </c>
      <c r="B2217" t="s">
        <v>6</v>
      </c>
      <c r="C2217" t="s">
        <v>11</v>
      </c>
      <c r="D2217">
        <v>2024</v>
      </c>
      <c r="E2217">
        <v>2024</v>
      </c>
      <c r="F2217">
        <v>0.28070162799999998</v>
      </c>
      <c r="G2217">
        <v>6679.7506489999996</v>
      </c>
      <c r="H2217">
        <v>0</v>
      </c>
      <c r="I2217">
        <v>0.85</v>
      </c>
      <c r="J2217" s="2" t="str">
        <f t="shared" si="34"/>
        <v>EG_OCGTWR2024</v>
      </c>
    </row>
    <row r="2218" spans="1:10" x14ac:dyDescent="0.25">
      <c r="A2218" t="s">
        <v>16</v>
      </c>
      <c r="B2218" t="s">
        <v>6</v>
      </c>
      <c r="C2218" t="s">
        <v>9</v>
      </c>
      <c r="D2218">
        <v>2024</v>
      </c>
      <c r="E2218">
        <v>2024</v>
      </c>
      <c r="F2218">
        <v>0.28070162799999998</v>
      </c>
      <c r="G2218">
        <v>6679.7506489999996</v>
      </c>
      <c r="H2218">
        <v>0</v>
      </c>
      <c r="I2218">
        <v>0.85</v>
      </c>
      <c r="J2218" s="2" t="str">
        <f t="shared" si="34"/>
        <v>EG_OCGTNER2024</v>
      </c>
    </row>
    <row r="2219" spans="1:10" x14ac:dyDescent="0.25">
      <c r="A2219" t="s">
        <v>16</v>
      </c>
      <c r="B2219" t="s">
        <v>6</v>
      </c>
      <c r="C2219" t="s">
        <v>8</v>
      </c>
      <c r="D2219">
        <v>2024</v>
      </c>
      <c r="E2219">
        <v>2024</v>
      </c>
      <c r="F2219">
        <v>0.28070162799999998</v>
      </c>
      <c r="G2219">
        <v>6679.7506489999996</v>
      </c>
      <c r="H2219">
        <v>0</v>
      </c>
      <c r="I2219">
        <v>0.85</v>
      </c>
      <c r="J2219" s="2" t="str">
        <f t="shared" si="34"/>
        <v>EG_OCGTSR2024</v>
      </c>
    </row>
    <row r="2220" spans="1:10" x14ac:dyDescent="0.25">
      <c r="A2220" t="s">
        <v>16</v>
      </c>
      <c r="B2220" t="s">
        <v>6</v>
      </c>
      <c r="C2220" t="s">
        <v>12</v>
      </c>
      <c r="D2220">
        <v>2024</v>
      </c>
      <c r="E2220">
        <v>2024</v>
      </c>
      <c r="F2220">
        <v>0.28070162799999998</v>
      </c>
      <c r="G2220">
        <v>6679.7506489999996</v>
      </c>
      <c r="H2220">
        <v>0</v>
      </c>
      <c r="I2220">
        <v>0.85</v>
      </c>
      <c r="J2220" s="2" t="str">
        <f t="shared" si="34"/>
        <v>EG_OCGTNR2024</v>
      </c>
    </row>
    <row r="2221" spans="1:10" x14ac:dyDescent="0.25">
      <c r="A2221" t="s">
        <v>16</v>
      </c>
      <c r="B2221" t="s">
        <v>6</v>
      </c>
      <c r="C2221" t="s">
        <v>10</v>
      </c>
      <c r="D2221">
        <v>2024</v>
      </c>
      <c r="E2221">
        <v>2025</v>
      </c>
      <c r="F2221">
        <v>0.28070162799999998</v>
      </c>
      <c r="G2221">
        <v>6679.7506489999996</v>
      </c>
      <c r="H2221">
        <v>0</v>
      </c>
      <c r="I2221">
        <v>0.85</v>
      </c>
      <c r="J2221" s="2" t="str">
        <f t="shared" si="34"/>
        <v>EG_OCGTER2024</v>
      </c>
    </row>
    <row r="2222" spans="1:10" x14ac:dyDescent="0.25">
      <c r="A2222" t="s">
        <v>16</v>
      </c>
      <c r="B2222" t="s">
        <v>6</v>
      </c>
      <c r="C2222" t="s">
        <v>11</v>
      </c>
      <c r="D2222">
        <v>2024</v>
      </c>
      <c r="E2222">
        <v>2025</v>
      </c>
      <c r="F2222">
        <v>0.28070162799999998</v>
      </c>
      <c r="G2222">
        <v>6679.7506489999996</v>
      </c>
      <c r="H2222">
        <v>0</v>
      </c>
      <c r="I2222">
        <v>0.85</v>
      </c>
      <c r="J2222" s="2" t="str">
        <f t="shared" si="34"/>
        <v>EG_OCGTWR2024</v>
      </c>
    </row>
    <row r="2223" spans="1:10" x14ac:dyDescent="0.25">
      <c r="A2223" t="s">
        <v>16</v>
      </c>
      <c r="B2223" t="s">
        <v>6</v>
      </c>
      <c r="C2223" t="s">
        <v>9</v>
      </c>
      <c r="D2223">
        <v>2024</v>
      </c>
      <c r="E2223">
        <v>2025</v>
      </c>
      <c r="F2223">
        <v>0.28070162799999998</v>
      </c>
      <c r="G2223">
        <v>6679.7506489999996</v>
      </c>
      <c r="H2223">
        <v>0</v>
      </c>
      <c r="I2223">
        <v>0.85</v>
      </c>
      <c r="J2223" s="2" t="str">
        <f t="shared" si="34"/>
        <v>EG_OCGTNER2024</v>
      </c>
    </row>
    <row r="2224" spans="1:10" x14ac:dyDescent="0.25">
      <c r="A2224" t="s">
        <v>16</v>
      </c>
      <c r="B2224" t="s">
        <v>6</v>
      </c>
      <c r="C2224" t="s">
        <v>8</v>
      </c>
      <c r="D2224">
        <v>2024</v>
      </c>
      <c r="E2224">
        <v>2025</v>
      </c>
      <c r="F2224">
        <v>0.28070162799999998</v>
      </c>
      <c r="G2224">
        <v>6679.7506489999996</v>
      </c>
      <c r="H2224">
        <v>0</v>
      </c>
      <c r="I2224">
        <v>0.85</v>
      </c>
      <c r="J2224" s="2" t="str">
        <f t="shared" si="34"/>
        <v>EG_OCGTSR2024</v>
      </c>
    </row>
    <row r="2225" spans="1:10" x14ac:dyDescent="0.25">
      <c r="A2225" t="s">
        <v>16</v>
      </c>
      <c r="B2225" t="s">
        <v>6</v>
      </c>
      <c r="C2225" t="s">
        <v>12</v>
      </c>
      <c r="D2225">
        <v>2024</v>
      </c>
      <c r="E2225">
        <v>2025</v>
      </c>
      <c r="F2225">
        <v>0.28070162799999998</v>
      </c>
      <c r="G2225">
        <v>6679.7506489999996</v>
      </c>
      <c r="H2225">
        <v>0</v>
      </c>
      <c r="I2225">
        <v>0.85</v>
      </c>
      <c r="J2225" s="2" t="str">
        <f t="shared" si="34"/>
        <v>EG_OCGTNR2024</v>
      </c>
    </row>
    <row r="2226" spans="1:10" x14ac:dyDescent="0.25">
      <c r="A2226" t="s">
        <v>16</v>
      </c>
      <c r="B2226" t="s">
        <v>6</v>
      </c>
      <c r="C2226" t="s">
        <v>10</v>
      </c>
      <c r="D2226">
        <v>2024</v>
      </c>
      <c r="E2226">
        <v>2026</v>
      </c>
      <c r="F2226">
        <v>0.28070162799999998</v>
      </c>
      <c r="G2226">
        <v>6679.7506489999996</v>
      </c>
      <c r="H2226">
        <v>0</v>
      </c>
      <c r="I2226">
        <v>0.85</v>
      </c>
      <c r="J2226" s="2" t="str">
        <f t="shared" si="34"/>
        <v>EG_OCGTER2024</v>
      </c>
    </row>
    <row r="2227" spans="1:10" x14ac:dyDescent="0.25">
      <c r="A2227" t="s">
        <v>16</v>
      </c>
      <c r="B2227" t="s">
        <v>6</v>
      </c>
      <c r="C2227" t="s">
        <v>11</v>
      </c>
      <c r="D2227">
        <v>2024</v>
      </c>
      <c r="E2227">
        <v>2026</v>
      </c>
      <c r="F2227">
        <v>0.28070162799999998</v>
      </c>
      <c r="G2227">
        <v>6679.7506489999996</v>
      </c>
      <c r="H2227">
        <v>0</v>
      </c>
      <c r="I2227">
        <v>0.85</v>
      </c>
      <c r="J2227" s="2" t="str">
        <f t="shared" si="34"/>
        <v>EG_OCGTWR2024</v>
      </c>
    </row>
    <row r="2228" spans="1:10" x14ac:dyDescent="0.25">
      <c r="A2228" t="s">
        <v>16</v>
      </c>
      <c r="B2228" t="s">
        <v>6</v>
      </c>
      <c r="C2228" t="s">
        <v>9</v>
      </c>
      <c r="D2228">
        <v>2024</v>
      </c>
      <c r="E2228">
        <v>2026</v>
      </c>
      <c r="F2228">
        <v>0.28070162799999998</v>
      </c>
      <c r="G2228">
        <v>6679.7506489999996</v>
      </c>
      <c r="H2228">
        <v>0</v>
      </c>
      <c r="I2228">
        <v>0.85</v>
      </c>
      <c r="J2228" s="2" t="str">
        <f t="shared" si="34"/>
        <v>EG_OCGTNER2024</v>
      </c>
    </row>
    <row r="2229" spans="1:10" x14ac:dyDescent="0.25">
      <c r="A2229" t="s">
        <v>16</v>
      </c>
      <c r="B2229" t="s">
        <v>6</v>
      </c>
      <c r="C2229" t="s">
        <v>8</v>
      </c>
      <c r="D2229">
        <v>2024</v>
      </c>
      <c r="E2229">
        <v>2026</v>
      </c>
      <c r="F2229">
        <v>0.28070162799999998</v>
      </c>
      <c r="G2229">
        <v>6679.7506489999996</v>
      </c>
      <c r="H2229">
        <v>0</v>
      </c>
      <c r="I2229">
        <v>0.85</v>
      </c>
      <c r="J2229" s="2" t="str">
        <f t="shared" si="34"/>
        <v>EG_OCGTSR2024</v>
      </c>
    </row>
    <row r="2230" spans="1:10" x14ac:dyDescent="0.25">
      <c r="A2230" t="s">
        <v>16</v>
      </c>
      <c r="B2230" t="s">
        <v>6</v>
      </c>
      <c r="C2230" t="s">
        <v>12</v>
      </c>
      <c r="D2230">
        <v>2024</v>
      </c>
      <c r="E2230">
        <v>2026</v>
      </c>
      <c r="F2230">
        <v>0.28070162799999998</v>
      </c>
      <c r="G2230">
        <v>6679.7506489999996</v>
      </c>
      <c r="H2230">
        <v>0</v>
      </c>
      <c r="I2230">
        <v>0.85</v>
      </c>
      <c r="J2230" s="2" t="str">
        <f t="shared" si="34"/>
        <v>EG_OCGTNR2024</v>
      </c>
    </row>
    <row r="2231" spans="1:10" x14ac:dyDescent="0.25">
      <c r="A2231" t="s">
        <v>16</v>
      </c>
      <c r="B2231" t="s">
        <v>6</v>
      </c>
      <c r="C2231" t="s">
        <v>10</v>
      </c>
      <c r="D2231">
        <v>2024</v>
      </c>
      <c r="E2231">
        <v>2027</v>
      </c>
      <c r="F2231">
        <v>0.28070162799999998</v>
      </c>
      <c r="G2231">
        <v>6679.7506489999996</v>
      </c>
      <c r="H2231">
        <v>0</v>
      </c>
      <c r="I2231">
        <v>0.85</v>
      </c>
      <c r="J2231" s="2" t="str">
        <f t="shared" si="34"/>
        <v>EG_OCGTER2024</v>
      </c>
    </row>
    <row r="2232" spans="1:10" x14ac:dyDescent="0.25">
      <c r="A2232" t="s">
        <v>16</v>
      </c>
      <c r="B2232" t="s">
        <v>6</v>
      </c>
      <c r="C2232" t="s">
        <v>11</v>
      </c>
      <c r="D2232">
        <v>2024</v>
      </c>
      <c r="E2232">
        <v>2027</v>
      </c>
      <c r="F2232">
        <v>0.28070162799999998</v>
      </c>
      <c r="G2232">
        <v>6679.7506489999996</v>
      </c>
      <c r="H2232">
        <v>0</v>
      </c>
      <c r="I2232">
        <v>0.85</v>
      </c>
      <c r="J2232" s="2" t="str">
        <f t="shared" si="34"/>
        <v>EG_OCGTWR2024</v>
      </c>
    </row>
    <row r="2233" spans="1:10" x14ac:dyDescent="0.25">
      <c r="A2233" t="s">
        <v>16</v>
      </c>
      <c r="B2233" t="s">
        <v>6</v>
      </c>
      <c r="C2233" t="s">
        <v>9</v>
      </c>
      <c r="D2233">
        <v>2024</v>
      </c>
      <c r="E2233">
        <v>2027</v>
      </c>
      <c r="F2233">
        <v>0.28070162799999998</v>
      </c>
      <c r="G2233">
        <v>6679.7506489999996</v>
      </c>
      <c r="H2233">
        <v>0</v>
      </c>
      <c r="I2233">
        <v>0.85</v>
      </c>
      <c r="J2233" s="2" t="str">
        <f t="shared" si="34"/>
        <v>EG_OCGTNER2024</v>
      </c>
    </row>
    <row r="2234" spans="1:10" x14ac:dyDescent="0.25">
      <c r="A2234" t="s">
        <v>16</v>
      </c>
      <c r="B2234" t="s">
        <v>6</v>
      </c>
      <c r="C2234" t="s">
        <v>8</v>
      </c>
      <c r="D2234">
        <v>2024</v>
      </c>
      <c r="E2234">
        <v>2027</v>
      </c>
      <c r="F2234">
        <v>0.28070162799999998</v>
      </c>
      <c r="G2234">
        <v>6679.7506489999996</v>
      </c>
      <c r="H2234">
        <v>0</v>
      </c>
      <c r="I2234">
        <v>0.85</v>
      </c>
      <c r="J2234" s="2" t="str">
        <f t="shared" si="34"/>
        <v>EG_OCGTSR2024</v>
      </c>
    </row>
    <row r="2235" spans="1:10" x14ac:dyDescent="0.25">
      <c r="A2235" t="s">
        <v>16</v>
      </c>
      <c r="B2235" t="s">
        <v>6</v>
      </c>
      <c r="C2235" t="s">
        <v>12</v>
      </c>
      <c r="D2235">
        <v>2024</v>
      </c>
      <c r="E2235">
        <v>2027</v>
      </c>
      <c r="F2235">
        <v>0.28070162799999998</v>
      </c>
      <c r="G2235">
        <v>6679.7506489999996</v>
      </c>
      <c r="H2235">
        <v>0</v>
      </c>
      <c r="I2235">
        <v>0.85</v>
      </c>
      <c r="J2235" s="2" t="str">
        <f t="shared" si="34"/>
        <v>EG_OCGTNR2024</v>
      </c>
    </row>
    <row r="2236" spans="1:10" x14ac:dyDescent="0.25">
      <c r="A2236" t="s">
        <v>16</v>
      </c>
      <c r="B2236" t="s">
        <v>6</v>
      </c>
      <c r="C2236" t="s">
        <v>10</v>
      </c>
      <c r="D2236">
        <v>2024</v>
      </c>
      <c r="E2236">
        <v>2028</v>
      </c>
      <c r="F2236">
        <v>0.28070162799999998</v>
      </c>
      <c r="G2236">
        <v>6679.7506489999996</v>
      </c>
      <c r="H2236">
        <v>0</v>
      </c>
      <c r="I2236">
        <v>0.85</v>
      </c>
      <c r="J2236" s="2" t="str">
        <f t="shared" si="34"/>
        <v>EG_OCGTER2024</v>
      </c>
    </row>
    <row r="2237" spans="1:10" x14ac:dyDescent="0.25">
      <c r="A2237" t="s">
        <v>16</v>
      </c>
      <c r="B2237" t="s">
        <v>6</v>
      </c>
      <c r="C2237" t="s">
        <v>11</v>
      </c>
      <c r="D2237">
        <v>2024</v>
      </c>
      <c r="E2237">
        <v>2028</v>
      </c>
      <c r="F2237">
        <v>0.28070162799999998</v>
      </c>
      <c r="G2237">
        <v>6679.7506489999996</v>
      </c>
      <c r="H2237">
        <v>0</v>
      </c>
      <c r="I2237">
        <v>0.85</v>
      </c>
      <c r="J2237" s="2" t="str">
        <f t="shared" si="34"/>
        <v>EG_OCGTWR2024</v>
      </c>
    </row>
    <row r="2238" spans="1:10" x14ac:dyDescent="0.25">
      <c r="A2238" t="s">
        <v>16</v>
      </c>
      <c r="B2238" t="s">
        <v>6</v>
      </c>
      <c r="C2238" t="s">
        <v>9</v>
      </c>
      <c r="D2238">
        <v>2024</v>
      </c>
      <c r="E2238">
        <v>2028</v>
      </c>
      <c r="F2238">
        <v>0.28070162799999998</v>
      </c>
      <c r="G2238">
        <v>6679.7506489999996</v>
      </c>
      <c r="H2238">
        <v>0</v>
      </c>
      <c r="I2238">
        <v>0.85</v>
      </c>
      <c r="J2238" s="2" t="str">
        <f t="shared" si="34"/>
        <v>EG_OCGTNER2024</v>
      </c>
    </row>
    <row r="2239" spans="1:10" x14ac:dyDescent="0.25">
      <c r="A2239" t="s">
        <v>16</v>
      </c>
      <c r="B2239" t="s">
        <v>6</v>
      </c>
      <c r="C2239" t="s">
        <v>8</v>
      </c>
      <c r="D2239">
        <v>2024</v>
      </c>
      <c r="E2239">
        <v>2028</v>
      </c>
      <c r="F2239">
        <v>0.28070162799999998</v>
      </c>
      <c r="G2239">
        <v>6679.7506489999996</v>
      </c>
      <c r="H2239">
        <v>0</v>
      </c>
      <c r="I2239">
        <v>0.85</v>
      </c>
      <c r="J2239" s="2" t="str">
        <f t="shared" si="34"/>
        <v>EG_OCGTSR2024</v>
      </c>
    </row>
    <row r="2240" spans="1:10" x14ac:dyDescent="0.25">
      <c r="A2240" t="s">
        <v>16</v>
      </c>
      <c r="B2240" t="s">
        <v>6</v>
      </c>
      <c r="C2240" t="s">
        <v>12</v>
      </c>
      <c r="D2240">
        <v>2024</v>
      </c>
      <c r="E2240">
        <v>2028</v>
      </c>
      <c r="F2240">
        <v>0.28070162799999998</v>
      </c>
      <c r="G2240">
        <v>6679.7506489999996</v>
      </c>
      <c r="H2240">
        <v>0</v>
      </c>
      <c r="I2240">
        <v>0.85</v>
      </c>
      <c r="J2240" s="2" t="str">
        <f t="shared" si="34"/>
        <v>EG_OCGTNR2024</v>
      </c>
    </row>
    <row r="2241" spans="1:10" x14ac:dyDescent="0.25">
      <c r="A2241" t="s">
        <v>16</v>
      </c>
      <c r="B2241" t="s">
        <v>6</v>
      </c>
      <c r="C2241" t="s">
        <v>10</v>
      </c>
      <c r="D2241">
        <v>2024</v>
      </c>
      <c r="E2241">
        <v>2029</v>
      </c>
      <c r="F2241">
        <v>0.28070162799999998</v>
      </c>
      <c r="G2241">
        <v>6679.7506489999996</v>
      </c>
      <c r="H2241">
        <v>0</v>
      </c>
      <c r="I2241">
        <v>0.85</v>
      </c>
      <c r="J2241" s="2" t="str">
        <f t="shared" si="34"/>
        <v>EG_OCGTER2024</v>
      </c>
    </row>
    <row r="2242" spans="1:10" x14ac:dyDescent="0.25">
      <c r="A2242" t="s">
        <v>16</v>
      </c>
      <c r="B2242" t="s">
        <v>6</v>
      </c>
      <c r="C2242" t="s">
        <v>11</v>
      </c>
      <c r="D2242">
        <v>2024</v>
      </c>
      <c r="E2242">
        <v>2029</v>
      </c>
      <c r="F2242">
        <v>0.28070162799999998</v>
      </c>
      <c r="G2242">
        <v>6679.7506489999996</v>
      </c>
      <c r="H2242">
        <v>0</v>
      </c>
      <c r="I2242">
        <v>0.85</v>
      </c>
      <c r="J2242" s="2" t="str">
        <f t="shared" si="34"/>
        <v>EG_OCGTWR2024</v>
      </c>
    </row>
    <row r="2243" spans="1:10" x14ac:dyDescent="0.25">
      <c r="A2243" t="s">
        <v>16</v>
      </c>
      <c r="B2243" t="s">
        <v>6</v>
      </c>
      <c r="C2243" t="s">
        <v>9</v>
      </c>
      <c r="D2243">
        <v>2024</v>
      </c>
      <c r="E2243">
        <v>2029</v>
      </c>
      <c r="F2243">
        <v>0.28070162799999998</v>
      </c>
      <c r="G2243">
        <v>6679.7506489999996</v>
      </c>
      <c r="H2243">
        <v>0</v>
      </c>
      <c r="I2243">
        <v>0.85</v>
      </c>
      <c r="J2243" s="2" t="str">
        <f t="shared" ref="J2243:J2306" si="35">_xlfn.CONCAT(A2243,C2243,D2243)</f>
        <v>EG_OCGTNER2024</v>
      </c>
    </row>
    <row r="2244" spans="1:10" x14ac:dyDescent="0.25">
      <c r="A2244" t="s">
        <v>16</v>
      </c>
      <c r="B2244" t="s">
        <v>6</v>
      </c>
      <c r="C2244" t="s">
        <v>8</v>
      </c>
      <c r="D2244">
        <v>2024</v>
      </c>
      <c r="E2244">
        <v>2029</v>
      </c>
      <c r="F2244">
        <v>0.28070162799999998</v>
      </c>
      <c r="G2244">
        <v>6679.7506489999996</v>
      </c>
      <c r="H2244">
        <v>0</v>
      </c>
      <c r="I2244">
        <v>0.85</v>
      </c>
      <c r="J2244" s="2" t="str">
        <f t="shared" si="35"/>
        <v>EG_OCGTSR2024</v>
      </c>
    </row>
    <row r="2245" spans="1:10" x14ac:dyDescent="0.25">
      <c r="A2245" t="s">
        <v>16</v>
      </c>
      <c r="B2245" t="s">
        <v>6</v>
      </c>
      <c r="C2245" t="s">
        <v>12</v>
      </c>
      <c r="D2245">
        <v>2024</v>
      </c>
      <c r="E2245">
        <v>2029</v>
      </c>
      <c r="F2245">
        <v>0.28070162799999998</v>
      </c>
      <c r="G2245">
        <v>6679.7506489999996</v>
      </c>
      <c r="H2245">
        <v>0</v>
      </c>
      <c r="I2245">
        <v>0.85</v>
      </c>
      <c r="J2245" s="2" t="str">
        <f t="shared" si="35"/>
        <v>EG_OCGTNR2024</v>
      </c>
    </row>
    <row r="2246" spans="1:10" x14ac:dyDescent="0.25">
      <c r="A2246" t="s">
        <v>16</v>
      </c>
      <c r="B2246" t="s">
        <v>6</v>
      </c>
      <c r="C2246" t="s">
        <v>10</v>
      </c>
      <c r="D2246">
        <v>2024</v>
      </c>
      <c r="E2246">
        <v>2030</v>
      </c>
      <c r="F2246">
        <v>0.28070162799999998</v>
      </c>
      <c r="G2246">
        <v>6679.7506489999996</v>
      </c>
      <c r="H2246">
        <v>0</v>
      </c>
      <c r="I2246">
        <v>0.85</v>
      </c>
      <c r="J2246" s="2" t="str">
        <f t="shared" si="35"/>
        <v>EG_OCGTER2024</v>
      </c>
    </row>
    <row r="2247" spans="1:10" x14ac:dyDescent="0.25">
      <c r="A2247" t="s">
        <v>16</v>
      </c>
      <c r="B2247" t="s">
        <v>6</v>
      </c>
      <c r="C2247" t="s">
        <v>11</v>
      </c>
      <c r="D2247">
        <v>2024</v>
      </c>
      <c r="E2247">
        <v>2030</v>
      </c>
      <c r="F2247">
        <v>0.28070162799999998</v>
      </c>
      <c r="G2247">
        <v>6679.7506489999996</v>
      </c>
      <c r="H2247">
        <v>0</v>
      </c>
      <c r="I2247">
        <v>0.85</v>
      </c>
      <c r="J2247" s="2" t="str">
        <f t="shared" si="35"/>
        <v>EG_OCGTWR2024</v>
      </c>
    </row>
    <row r="2248" spans="1:10" x14ac:dyDescent="0.25">
      <c r="A2248" t="s">
        <v>16</v>
      </c>
      <c r="B2248" t="s">
        <v>6</v>
      </c>
      <c r="C2248" t="s">
        <v>9</v>
      </c>
      <c r="D2248">
        <v>2024</v>
      </c>
      <c r="E2248">
        <v>2030</v>
      </c>
      <c r="F2248">
        <v>0.28070162799999998</v>
      </c>
      <c r="G2248">
        <v>6679.7506489999996</v>
      </c>
      <c r="H2248">
        <v>0</v>
      </c>
      <c r="I2248">
        <v>0.85</v>
      </c>
      <c r="J2248" s="2" t="str">
        <f t="shared" si="35"/>
        <v>EG_OCGTNER2024</v>
      </c>
    </row>
    <row r="2249" spans="1:10" x14ac:dyDescent="0.25">
      <c r="A2249" t="s">
        <v>16</v>
      </c>
      <c r="B2249" t="s">
        <v>6</v>
      </c>
      <c r="C2249" t="s">
        <v>8</v>
      </c>
      <c r="D2249">
        <v>2024</v>
      </c>
      <c r="E2249">
        <v>2030</v>
      </c>
      <c r="F2249">
        <v>0.28070162799999998</v>
      </c>
      <c r="G2249">
        <v>6679.7506489999996</v>
      </c>
      <c r="H2249">
        <v>0</v>
      </c>
      <c r="I2249">
        <v>0.85</v>
      </c>
      <c r="J2249" s="2" t="str">
        <f t="shared" si="35"/>
        <v>EG_OCGTSR2024</v>
      </c>
    </row>
    <row r="2250" spans="1:10" x14ac:dyDescent="0.25">
      <c r="A2250" t="s">
        <v>16</v>
      </c>
      <c r="B2250" t="s">
        <v>6</v>
      </c>
      <c r="C2250" t="s">
        <v>12</v>
      </c>
      <c r="D2250">
        <v>2024</v>
      </c>
      <c r="E2250">
        <v>2030</v>
      </c>
      <c r="F2250">
        <v>0.28070162799999998</v>
      </c>
      <c r="G2250">
        <v>6679.7506489999996</v>
      </c>
      <c r="H2250">
        <v>0</v>
      </c>
      <c r="I2250">
        <v>0.85</v>
      </c>
      <c r="J2250" s="2" t="str">
        <f t="shared" si="35"/>
        <v>EG_OCGTNR2024</v>
      </c>
    </row>
    <row r="2251" spans="1:10" x14ac:dyDescent="0.25">
      <c r="A2251" t="s">
        <v>16</v>
      </c>
      <c r="B2251" t="s">
        <v>6</v>
      </c>
      <c r="C2251" t="s">
        <v>10</v>
      </c>
      <c r="D2251">
        <v>2024</v>
      </c>
      <c r="E2251">
        <v>2031</v>
      </c>
      <c r="F2251">
        <v>0.28070162799999998</v>
      </c>
      <c r="G2251">
        <v>6679.7506489999996</v>
      </c>
      <c r="H2251">
        <v>0</v>
      </c>
      <c r="I2251">
        <v>0.85</v>
      </c>
      <c r="J2251" s="2" t="str">
        <f t="shared" si="35"/>
        <v>EG_OCGTER2024</v>
      </c>
    </row>
    <row r="2252" spans="1:10" x14ac:dyDescent="0.25">
      <c r="A2252" t="s">
        <v>16</v>
      </c>
      <c r="B2252" t="s">
        <v>6</v>
      </c>
      <c r="C2252" t="s">
        <v>11</v>
      </c>
      <c r="D2252">
        <v>2024</v>
      </c>
      <c r="E2252">
        <v>2031</v>
      </c>
      <c r="F2252">
        <v>0.28070162799999998</v>
      </c>
      <c r="G2252">
        <v>6679.7506489999996</v>
      </c>
      <c r="H2252">
        <v>0</v>
      </c>
      <c r="I2252">
        <v>0.85</v>
      </c>
      <c r="J2252" s="2" t="str">
        <f t="shared" si="35"/>
        <v>EG_OCGTWR2024</v>
      </c>
    </row>
    <row r="2253" spans="1:10" x14ac:dyDescent="0.25">
      <c r="A2253" t="s">
        <v>16</v>
      </c>
      <c r="B2253" t="s">
        <v>6</v>
      </c>
      <c r="C2253" t="s">
        <v>9</v>
      </c>
      <c r="D2253">
        <v>2024</v>
      </c>
      <c r="E2253">
        <v>2031</v>
      </c>
      <c r="F2253">
        <v>0.28070162799999998</v>
      </c>
      <c r="G2253">
        <v>6679.7506489999996</v>
      </c>
      <c r="H2253">
        <v>0</v>
      </c>
      <c r="I2253">
        <v>0.85</v>
      </c>
      <c r="J2253" s="2" t="str">
        <f t="shared" si="35"/>
        <v>EG_OCGTNER2024</v>
      </c>
    </row>
    <row r="2254" spans="1:10" x14ac:dyDescent="0.25">
      <c r="A2254" t="s">
        <v>16</v>
      </c>
      <c r="B2254" t="s">
        <v>6</v>
      </c>
      <c r="C2254" t="s">
        <v>8</v>
      </c>
      <c r="D2254">
        <v>2024</v>
      </c>
      <c r="E2254">
        <v>2031</v>
      </c>
      <c r="F2254">
        <v>0.28070162799999998</v>
      </c>
      <c r="G2254">
        <v>6679.7506489999996</v>
      </c>
      <c r="H2254">
        <v>0</v>
      </c>
      <c r="I2254">
        <v>0.85</v>
      </c>
      <c r="J2254" s="2" t="str">
        <f t="shared" si="35"/>
        <v>EG_OCGTSR2024</v>
      </c>
    </row>
    <row r="2255" spans="1:10" x14ac:dyDescent="0.25">
      <c r="A2255" t="s">
        <v>16</v>
      </c>
      <c r="B2255" t="s">
        <v>6</v>
      </c>
      <c r="C2255" t="s">
        <v>12</v>
      </c>
      <c r="D2255">
        <v>2024</v>
      </c>
      <c r="E2255">
        <v>2031</v>
      </c>
      <c r="F2255">
        <v>0.28070162799999998</v>
      </c>
      <c r="G2255">
        <v>6679.7506489999996</v>
      </c>
      <c r="H2255">
        <v>0</v>
      </c>
      <c r="I2255">
        <v>0.85</v>
      </c>
      <c r="J2255" s="2" t="str">
        <f t="shared" si="35"/>
        <v>EG_OCGTNR2024</v>
      </c>
    </row>
    <row r="2256" spans="1:10" x14ac:dyDescent="0.25">
      <c r="A2256" t="s">
        <v>16</v>
      </c>
      <c r="B2256" t="s">
        <v>6</v>
      </c>
      <c r="C2256" t="s">
        <v>10</v>
      </c>
      <c r="D2256">
        <v>2024</v>
      </c>
      <c r="E2256">
        <v>2032</v>
      </c>
      <c r="F2256">
        <v>0.28070162799999998</v>
      </c>
      <c r="G2256">
        <v>6679.7506489999996</v>
      </c>
      <c r="H2256">
        <v>0</v>
      </c>
      <c r="I2256">
        <v>0.85</v>
      </c>
      <c r="J2256" s="2" t="str">
        <f t="shared" si="35"/>
        <v>EG_OCGTER2024</v>
      </c>
    </row>
    <row r="2257" spans="1:10" x14ac:dyDescent="0.25">
      <c r="A2257" t="s">
        <v>16</v>
      </c>
      <c r="B2257" t="s">
        <v>6</v>
      </c>
      <c r="C2257" t="s">
        <v>11</v>
      </c>
      <c r="D2257">
        <v>2024</v>
      </c>
      <c r="E2257">
        <v>2032</v>
      </c>
      <c r="F2257">
        <v>0.28070162799999998</v>
      </c>
      <c r="G2257">
        <v>6679.7506489999996</v>
      </c>
      <c r="H2257">
        <v>0</v>
      </c>
      <c r="I2257">
        <v>0.85</v>
      </c>
      <c r="J2257" s="2" t="str">
        <f t="shared" si="35"/>
        <v>EG_OCGTWR2024</v>
      </c>
    </row>
    <row r="2258" spans="1:10" x14ac:dyDescent="0.25">
      <c r="A2258" t="s">
        <v>16</v>
      </c>
      <c r="B2258" t="s">
        <v>6</v>
      </c>
      <c r="C2258" t="s">
        <v>9</v>
      </c>
      <c r="D2258">
        <v>2024</v>
      </c>
      <c r="E2258">
        <v>2032</v>
      </c>
      <c r="F2258">
        <v>0.28070162799999998</v>
      </c>
      <c r="G2258">
        <v>6679.7506489999996</v>
      </c>
      <c r="H2258">
        <v>0</v>
      </c>
      <c r="I2258">
        <v>0.85</v>
      </c>
      <c r="J2258" s="2" t="str">
        <f t="shared" si="35"/>
        <v>EG_OCGTNER2024</v>
      </c>
    </row>
    <row r="2259" spans="1:10" x14ac:dyDescent="0.25">
      <c r="A2259" t="s">
        <v>16</v>
      </c>
      <c r="B2259" t="s">
        <v>6</v>
      </c>
      <c r="C2259" t="s">
        <v>8</v>
      </c>
      <c r="D2259">
        <v>2024</v>
      </c>
      <c r="E2259">
        <v>2032</v>
      </c>
      <c r="F2259">
        <v>0.28070162799999998</v>
      </c>
      <c r="G2259">
        <v>6679.7506489999996</v>
      </c>
      <c r="H2259">
        <v>0</v>
      </c>
      <c r="I2259">
        <v>0.85</v>
      </c>
      <c r="J2259" s="2" t="str">
        <f t="shared" si="35"/>
        <v>EG_OCGTSR2024</v>
      </c>
    </row>
    <row r="2260" spans="1:10" x14ac:dyDescent="0.25">
      <c r="A2260" t="s">
        <v>16</v>
      </c>
      <c r="B2260" t="s">
        <v>6</v>
      </c>
      <c r="C2260" t="s">
        <v>12</v>
      </c>
      <c r="D2260">
        <v>2024</v>
      </c>
      <c r="E2260">
        <v>2032</v>
      </c>
      <c r="F2260">
        <v>0.28070162799999998</v>
      </c>
      <c r="G2260">
        <v>6679.7506489999996</v>
      </c>
      <c r="H2260">
        <v>0</v>
      </c>
      <c r="I2260">
        <v>0.85</v>
      </c>
      <c r="J2260" s="2" t="str">
        <f t="shared" si="35"/>
        <v>EG_OCGTNR2024</v>
      </c>
    </row>
    <row r="2261" spans="1:10" x14ac:dyDescent="0.25">
      <c r="A2261" t="s">
        <v>16</v>
      </c>
      <c r="B2261" t="s">
        <v>6</v>
      </c>
      <c r="C2261" t="s">
        <v>10</v>
      </c>
      <c r="D2261">
        <v>2024</v>
      </c>
      <c r="E2261">
        <v>2033</v>
      </c>
      <c r="F2261">
        <v>0.28070162799999998</v>
      </c>
      <c r="G2261">
        <v>6679.7506489999996</v>
      </c>
      <c r="H2261">
        <v>0</v>
      </c>
      <c r="I2261">
        <v>0.85</v>
      </c>
      <c r="J2261" s="2" t="str">
        <f t="shared" si="35"/>
        <v>EG_OCGTER2024</v>
      </c>
    </row>
    <row r="2262" spans="1:10" x14ac:dyDescent="0.25">
      <c r="A2262" t="s">
        <v>16</v>
      </c>
      <c r="B2262" t="s">
        <v>6</v>
      </c>
      <c r="C2262" t="s">
        <v>11</v>
      </c>
      <c r="D2262">
        <v>2024</v>
      </c>
      <c r="E2262">
        <v>2033</v>
      </c>
      <c r="F2262">
        <v>0.28070162799999998</v>
      </c>
      <c r="G2262">
        <v>6679.7506489999996</v>
      </c>
      <c r="H2262">
        <v>0</v>
      </c>
      <c r="I2262">
        <v>0.85</v>
      </c>
      <c r="J2262" s="2" t="str">
        <f t="shared" si="35"/>
        <v>EG_OCGTWR2024</v>
      </c>
    </row>
    <row r="2263" spans="1:10" x14ac:dyDescent="0.25">
      <c r="A2263" t="s">
        <v>16</v>
      </c>
      <c r="B2263" t="s">
        <v>6</v>
      </c>
      <c r="C2263" t="s">
        <v>9</v>
      </c>
      <c r="D2263">
        <v>2024</v>
      </c>
      <c r="E2263">
        <v>2033</v>
      </c>
      <c r="F2263">
        <v>0.28070162799999998</v>
      </c>
      <c r="G2263">
        <v>6679.7506489999996</v>
      </c>
      <c r="H2263">
        <v>0</v>
      </c>
      <c r="I2263">
        <v>0.85</v>
      </c>
      <c r="J2263" s="2" t="str">
        <f t="shared" si="35"/>
        <v>EG_OCGTNER2024</v>
      </c>
    </row>
    <row r="2264" spans="1:10" x14ac:dyDescent="0.25">
      <c r="A2264" t="s">
        <v>16</v>
      </c>
      <c r="B2264" t="s">
        <v>6</v>
      </c>
      <c r="C2264" t="s">
        <v>8</v>
      </c>
      <c r="D2264">
        <v>2024</v>
      </c>
      <c r="E2264">
        <v>2033</v>
      </c>
      <c r="F2264">
        <v>0.28070162799999998</v>
      </c>
      <c r="G2264">
        <v>6679.7506489999996</v>
      </c>
      <c r="H2264">
        <v>0</v>
      </c>
      <c r="I2264">
        <v>0.85</v>
      </c>
      <c r="J2264" s="2" t="str">
        <f t="shared" si="35"/>
        <v>EG_OCGTSR2024</v>
      </c>
    </row>
    <row r="2265" spans="1:10" x14ac:dyDescent="0.25">
      <c r="A2265" t="s">
        <v>16</v>
      </c>
      <c r="B2265" t="s">
        <v>6</v>
      </c>
      <c r="C2265" t="s">
        <v>12</v>
      </c>
      <c r="D2265">
        <v>2024</v>
      </c>
      <c r="E2265">
        <v>2033</v>
      </c>
      <c r="F2265">
        <v>0.28070162799999998</v>
      </c>
      <c r="G2265">
        <v>6679.7506489999996</v>
      </c>
      <c r="H2265">
        <v>0</v>
      </c>
      <c r="I2265">
        <v>0.85</v>
      </c>
      <c r="J2265" s="2" t="str">
        <f t="shared" si="35"/>
        <v>EG_OCGTNR2024</v>
      </c>
    </row>
    <row r="2266" spans="1:10" x14ac:dyDescent="0.25">
      <c r="A2266" t="s">
        <v>16</v>
      </c>
      <c r="B2266" t="s">
        <v>6</v>
      </c>
      <c r="C2266" t="s">
        <v>10</v>
      </c>
      <c r="D2266">
        <v>2024</v>
      </c>
      <c r="E2266">
        <v>2034</v>
      </c>
      <c r="F2266">
        <v>0.28070162799999998</v>
      </c>
      <c r="G2266">
        <v>6679.7506489999996</v>
      </c>
      <c r="H2266">
        <v>0</v>
      </c>
      <c r="I2266">
        <v>0.85</v>
      </c>
      <c r="J2266" s="2" t="str">
        <f t="shared" si="35"/>
        <v>EG_OCGTER2024</v>
      </c>
    </row>
    <row r="2267" spans="1:10" x14ac:dyDescent="0.25">
      <c r="A2267" t="s">
        <v>16</v>
      </c>
      <c r="B2267" t="s">
        <v>6</v>
      </c>
      <c r="C2267" t="s">
        <v>11</v>
      </c>
      <c r="D2267">
        <v>2024</v>
      </c>
      <c r="E2267">
        <v>2034</v>
      </c>
      <c r="F2267">
        <v>0.28070162799999998</v>
      </c>
      <c r="G2267">
        <v>6679.7506489999996</v>
      </c>
      <c r="H2267">
        <v>0</v>
      </c>
      <c r="I2267">
        <v>0.85</v>
      </c>
      <c r="J2267" s="2" t="str">
        <f t="shared" si="35"/>
        <v>EG_OCGTWR2024</v>
      </c>
    </row>
    <row r="2268" spans="1:10" x14ac:dyDescent="0.25">
      <c r="A2268" t="s">
        <v>16</v>
      </c>
      <c r="B2268" t="s">
        <v>6</v>
      </c>
      <c r="C2268" t="s">
        <v>9</v>
      </c>
      <c r="D2268">
        <v>2024</v>
      </c>
      <c r="E2268">
        <v>2034</v>
      </c>
      <c r="F2268">
        <v>0.28070162799999998</v>
      </c>
      <c r="G2268">
        <v>6679.7506489999996</v>
      </c>
      <c r="H2268">
        <v>0</v>
      </c>
      <c r="I2268">
        <v>0.85</v>
      </c>
      <c r="J2268" s="2" t="str">
        <f t="shared" si="35"/>
        <v>EG_OCGTNER2024</v>
      </c>
    </row>
    <row r="2269" spans="1:10" x14ac:dyDescent="0.25">
      <c r="A2269" t="s">
        <v>16</v>
      </c>
      <c r="B2269" t="s">
        <v>6</v>
      </c>
      <c r="C2269" t="s">
        <v>8</v>
      </c>
      <c r="D2269">
        <v>2024</v>
      </c>
      <c r="E2269">
        <v>2034</v>
      </c>
      <c r="F2269">
        <v>0.28070162799999998</v>
      </c>
      <c r="G2269">
        <v>6679.7506489999996</v>
      </c>
      <c r="H2269">
        <v>0</v>
      </c>
      <c r="I2269">
        <v>0.85</v>
      </c>
      <c r="J2269" s="2" t="str">
        <f t="shared" si="35"/>
        <v>EG_OCGTSR2024</v>
      </c>
    </row>
    <row r="2270" spans="1:10" x14ac:dyDescent="0.25">
      <c r="A2270" t="s">
        <v>16</v>
      </c>
      <c r="B2270" t="s">
        <v>6</v>
      </c>
      <c r="C2270" t="s">
        <v>12</v>
      </c>
      <c r="D2270">
        <v>2024</v>
      </c>
      <c r="E2270">
        <v>2034</v>
      </c>
      <c r="F2270">
        <v>0.28070162799999998</v>
      </c>
      <c r="G2270">
        <v>6679.7506489999996</v>
      </c>
      <c r="H2270">
        <v>0</v>
      </c>
      <c r="I2270">
        <v>0.85</v>
      </c>
      <c r="J2270" s="2" t="str">
        <f t="shared" si="35"/>
        <v>EG_OCGTNR2024</v>
      </c>
    </row>
    <row r="2271" spans="1:10" x14ac:dyDescent="0.25">
      <c r="A2271" t="s">
        <v>16</v>
      </c>
      <c r="B2271" t="s">
        <v>6</v>
      </c>
      <c r="C2271" t="s">
        <v>10</v>
      </c>
      <c r="D2271">
        <v>2024</v>
      </c>
      <c r="E2271">
        <v>2035</v>
      </c>
      <c r="F2271">
        <v>0.28070162799999998</v>
      </c>
      <c r="G2271">
        <v>6679.7506489999996</v>
      </c>
      <c r="H2271">
        <v>0</v>
      </c>
      <c r="I2271">
        <v>0.85</v>
      </c>
      <c r="J2271" s="2" t="str">
        <f t="shared" si="35"/>
        <v>EG_OCGTER2024</v>
      </c>
    </row>
    <row r="2272" spans="1:10" x14ac:dyDescent="0.25">
      <c r="A2272" t="s">
        <v>16</v>
      </c>
      <c r="B2272" t="s">
        <v>6</v>
      </c>
      <c r="C2272" t="s">
        <v>11</v>
      </c>
      <c r="D2272">
        <v>2024</v>
      </c>
      <c r="E2272">
        <v>2035</v>
      </c>
      <c r="F2272">
        <v>0.28070162799999998</v>
      </c>
      <c r="G2272">
        <v>6679.7506489999996</v>
      </c>
      <c r="H2272">
        <v>0</v>
      </c>
      <c r="I2272">
        <v>0.85</v>
      </c>
      <c r="J2272" s="2" t="str">
        <f t="shared" si="35"/>
        <v>EG_OCGTWR2024</v>
      </c>
    </row>
    <row r="2273" spans="1:10" x14ac:dyDescent="0.25">
      <c r="A2273" t="s">
        <v>16</v>
      </c>
      <c r="B2273" t="s">
        <v>6</v>
      </c>
      <c r="C2273" t="s">
        <v>9</v>
      </c>
      <c r="D2273">
        <v>2024</v>
      </c>
      <c r="E2273">
        <v>2035</v>
      </c>
      <c r="F2273">
        <v>0.28070162799999998</v>
      </c>
      <c r="G2273">
        <v>6679.7506489999996</v>
      </c>
      <c r="H2273">
        <v>0</v>
      </c>
      <c r="I2273">
        <v>0.85</v>
      </c>
      <c r="J2273" s="2" t="str">
        <f t="shared" si="35"/>
        <v>EG_OCGTNER2024</v>
      </c>
    </row>
    <row r="2274" spans="1:10" x14ac:dyDescent="0.25">
      <c r="A2274" t="s">
        <v>16</v>
      </c>
      <c r="B2274" t="s">
        <v>6</v>
      </c>
      <c r="C2274" t="s">
        <v>8</v>
      </c>
      <c r="D2274">
        <v>2024</v>
      </c>
      <c r="E2274">
        <v>2035</v>
      </c>
      <c r="F2274">
        <v>0.28070162799999998</v>
      </c>
      <c r="G2274">
        <v>6679.7506489999996</v>
      </c>
      <c r="H2274">
        <v>0</v>
      </c>
      <c r="I2274">
        <v>0.85</v>
      </c>
      <c r="J2274" s="2" t="str">
        <f t="shared" si="35"/>
        <v>EG_OCGTSR2024</v>
      </c>
    </row>
    <row r="2275" spans="1:10" x14ac:dyDescent="0.25">
      <c r="A2275" t="s">
        <v>16</v>
      </c>
      <c r="B2275" t="s">
        <v>6</v>
      </c>
      <c r="C2275" t="s">
        <v>12</v>
      </c>
      <c r="D2275">
        <v>2024</v>
      </c>
      <c r="E2275">
        <v>2035</v>
      </c>
      <c r="F2275">
        <v>0.28070162799999998</v>
      </c>
      <c r="G2275">
        <v>6679.7506489999996</v>
      </c>
      <c r="H2275">
        <v>0</v>
      </c>
      <c r="I2275">
        <v>0.85</v>
      </c>
      <c r="J2275" s="2" t="str">
        <f t="shared" si="35"/>
        <v>EG_OCGTNR2024</v>
      </c>
    </row>
    <row r="2276" spans="1:10" x14ac:dyDescent="0.25">
      <c r="A2276" t="s">
        <v>16</v>
      </c>
      <c r="B2276" t="s">
        <v>6</v>
      </c>
      <c r="C2276" t="s">
        <v>10</v>
      </c>
      <c r="D2276">
        <v>2024</v>
      </c>
      <c r="E2276">
        <v>2036</v>
      </c>
      <c r="F2276">
        <v>0.28070162799999998</v>
      </c>
      <c r="G2276">
        <v>6679.7506489999996</v>
      </c>
      <c r="H2276">
        <v>0</v>
      </c>
      <c r="I2276">
        <v>0.85</v>
      </c>
      <c r="J2276" s="2" t="str">
        <f t="shared" si="35"/>
        <v>EG_OCGTER2024</v>
      </c>
    </row>
    <row r="2277" spans="1:10" x14ac:dyDescent="0.25">
      <c r="A2277" t="s">
        <v>16</v>
      </c>
      <c r="B2277" t="s">
        <v>6</v>
      </c>
      <c r="C2277" t="s">
        <v>11</v>
      </c>
      <c r="D2277">
        <v>2024</v>
      </c>
      <c r="E2277">
        <v>2036</v>
      </c>
      <c r="F2277">
        <v>0.28070162799999998</v>
      </c>
      <c r="G2277">
        <v>6679.7506489999996</v>
      </c>
      <c r="H2277">
        <v>0</v>
      </c>
      <c r="I2277">
        <v>0.85</v>
      </c>
      <c r="J2277" s="2" t="str">
        <f t="shared" si="35"/>
        <v>EG_OCGTWR2024</v>
      </c>
    </row>
    <row r="2278" spans="1:10" x14ac:dyDescent="0.25">
      <c r="A2278" t="s">
        <v>16</v>
      </c>
      <c r="B2278" t="s">
        <v>6</v>
      </c>
      <c r="C2278" t="s">
        <v>9</v>
      </c>
      <c r="D2278">
        <v>2024</v>
      </c>
      <c r="E2278">
        <v>2036</v>
      </c>
      <c r="F2278">
        <v>0.28070162799999998</v>
      </c>
      <c r="G2278">
        <v>6679.7506489999996</v>
      </c>
      <c r="H2278">
        <v>0</v>
      </c>
      <c r="I2278">
        <v>0.85</v>
      </c>
      <c r="J2278" s="2" t="str">
        <f t="shared" si="35"/>
        <v>EG_OCGTNER2024</v>
      </c>
    </row>
    <row r="2279" spans="1:10" x14ac:dyDescent="0.25">
      <c r="A2279" t="s">
        <v>16</v>
      </c>
      <c r="B2279" t="s">
        <v>6</v>
      </c>
      <c r="C2279" t="s">
        <v>8</v>
      </c>
      <c r="D2279">
        <v>2024</v>
      </c>
      <c r="E2279">
        <v>2036</v>
      </c>
      <c r="F2279">
        <v>0.28070162799999998</v>
      </c>
      <c r="G2279">
        <v>6679.7506489999996</v>
      </c>
      <c r="H2279">
        <v>0</v>
      </c>
      <c r="I2279">
        <v>0.85</v>
      </c>
      <c r="J2279" s="2" t="str">
        <f t="shared" si="35"/>
        <v>EG_OCGTSR2024</v>
      </c>
    </row>
    <row r="2280" spans="1:10" x14ac:dyDescent="0.25">
      <c r="A2280" t="s">
        <v>16</v>
      </c>
      <c r="B2280" t="s">
        <v>6</v>
      </c>
      <c r="C2280" t="s">
        <v>12</v>
      </c>
      <c r="D2280">
        <v>2024</v>
      </c>
      <c r="E2280">
        <v>2036</v>
      </c>
      <c r="F2280">
        <v>0.28070162799999998</v>
      </c>
      <c r="G2280">
        <v>6679.7506489999996</v>
      </c>
      <c r="H2280">
        <v>0</v>
      </c>
      <c r="I2280">
        <v>0.85</v>
      </c>
      <c r="J2280" s="2" t="str">
        <f t="shared" si="35"/>
        <v>EG_OCGTNR2024</v>
      </c>
    </row>
    <row r="2281" spans="1:10" x14ac:dyDescent="0.25">
      <c r="A2281" t="s">
        <v>16</v>
      </c>
      <c r="B2281" t="s">
        <v>6</v>
      </c>
      <c r="C2281" t="s">
        <v>10</v>
      </c>
      <c r="D2281">
        <v>2024</v>
      </c>
      <c r="E2281">
        <v>2037</v>
      </c>
      <c r="F2281">
        <v>0.28070162799999998</v>
      </c>
      <c r="G2281">
        <v>6679.7506489999996</v>
      </c>
      <c r="H2281">
        <v>0</v>
      </c>
      <c r="I2281">
        <v>0.85</v>
      </c>
      <c r="J2281" s="2" t="str">
        <f t="shared" si="35"/>
        <v>EG_OCGTER2024</v>
      </c>
    </row>
    <row r="2282" spans="1:10" x14ac:dyDescent="0.25">
      <c r="A2282" t="s">
        <v>16</v>
      </c>
      <c r="B2282" t="s">
        <v>6</v>
      </c>
      <c r="C2282" t="s">
        <v>11</v>
      </c>
      <c r="D2282">
        <v>2024</v>
      </c>
      <c r="E2282">
        <v>2037</v>
      </c>
      <c r="F2282">
        <v>0.28070162799999998</v>
      </c>
      <c r="G2282">
        <v>6679.7506489999996</v>
      </c>
      <c r="H2282">
        <v>0</v>
      </c>
      <c r="I2282">
        <v>0.85</v>
      </c>
      <c r="J2282" s="2" t="str">
        <f t="shared" si="35"/>
        <v>EG_OCGTWR2024</v>
      </c>
    </row>
    <row r="2283" spans="1:10" x14ac:dyDescent="0.25">
      <c r="A2283" t="s">
        <v>16</v>
      </c>
      <c r="B2283" t="s">
        <v>6</v>
      </c>
      <c r="C2283" t="s">
        <v>9</v>
      </c>
      <c r="D2283">
        <v>2024</v>
      </c>
      <c r="E2283">
        <v>2037</v>
      </c>
      <c r="F2283">
        <v>0.28070162799999998</v>
      </c>
      <c r="G2283">
        <v>6679.7506489999996</v>
      </c>
      <c r="H2283">
        <v>0</v>
      </c>
      <c r="I2283">
        <v>0.85</v>
      </c>
      <c r="J2283" s="2" t="str">
        <f t="shared" si="35"/>
        <v>EG_OCGTNER2024</v>
      </c>
    </row>
    <row r="2284" spans="1:10" x14ac:dyDescent="0.25">
      <c r="A2284" t="s">
        <v>16</v>
      </c>
      <c r="B2284" t="s">
        <v>6</v>
      </c>
      <c r="C2284" t="s">
        <v>8</v>
      </c>
      <c r="D2284">
        <v>2024</v>
      </c>
      <c r="E2284">
        <v>2037</v>
      </c>
      <c r="F2284">
        <v>0.28070162799999998</v>
      </c>
      <c r="G2284">
        <v>6679.7506489999996</v>
      </c>
      <c r="H2284">
        <v>0</v>
      </c>
      <c r="I2284">
        <v>0.85</v>
      </c>
      <c r="J2284" s="2" t="str">
        <f t="shared" si="35"/>
        <v>EG_OCGTSR2024</v>
      </c>
    </row>
    <row r="2285" spans="1:10" x14ac:dyDescent="0.25">
      <c r="A2285" t="s">
        <v>16</v>
      </c>
      <c r="B2285" t="s">
        <v>6</v>
      </c>
      <c r="C2285" t="s">
        <v>12</v>
      </c>
      <c r="D2285">
        <v>2024</v>
      </c>
      <c r="E2285">
        <v>2037</v>
      </c>
      <c r="F2285">
        <v>0.28070162799999998</v>
      </c>
      <c r="G2285">
        <v>6679.7506489999996</v>
      </c>
      <c r="H2285">
        <v>0</v>
      </c>
      <c r="I2285">
        <v>0.85</v>
      </c>
      <c r="J2285" s="2" t="str">
        <f t="shared" si="35"/>
        <v>EG_OCGTNR2024</v>
      </c>
    </row>
    <row r="2286" spans="1:10" x14ac:dyDescent="0.25">
      <c r="A2286" t="s">
        <v>16</v>
      </c>
      <c r="B2286" t="s">
        <v>6</v>
      </c>
      <c r="C2286" t="s">
        <v>10</v>
      </c>
      <c r="D2286">
        <v>2024</v>
      </c>
      <c r="E2286">
        <v>2038</v>
      </c>
      <c r="F2286">
        <v>0.28070162799999998</v>
      </c>
      <c r="G2286">
        <v>6679.7506489999996</v>
      </c>
      <c r="H2286">
        <v>0</v>
      </c>
      <c r="I2286">
        <v>0.85</v>
      </c>
      <c r="J2286" s="2" t="str">
        <f t="shared" si="35"/>
        <v>EG_OCGTER2024</v>
      </c>
    </row>
    <row r="2287" spans="1:10" x14ac:dyDescent="0.25">
      <c r="A2287" t="s">
        <v>16</v>
      </c>
      <c r="B2287" t="s">
        <v>6</v>
      </c>
      <c r="C2287" t="s">
        <v>11</v>
      </c>
      <c r="D2287">
        <v>2024</v>
      </c>
      <c r="E2287">
        <v>2038</v>
      </c>
      <c r="F2287">
        <v>0.28070162799999998</v>
      </c>
      <c r="G2287">
        <v>6679.7506489999996</v>
      </c>
      <c r="H2287">
        <v>0</v>
      </c>
      <c r="I2287">
        <v>0.85</v>
      </c>
      <c r="J2287" s="2" t="str">
        <f t="shared" si="35"/>
        <v>EG_OCGTWR2024</v>
      </c>
    </row>
    <row r="2288" spans="1:10" x14ac:dyDescent="0.25">
      <c r="A2288" t="s">
        <v>16</v>
      </c>
      <c r="B2288" t="s">
        <v>6</v>
      </c>
      <c r="C2288" t="s">
        <v>9</v>
      </c>
      <c r="D2288">
        <v>2024</v>
      </c>
      <c r="E2288">
        <v>2038</v>
      </c>
      <c r="F2288">
        <v>0.28070162799999998</v>
      </c>
      <c r="G2288">
        <v>6679.7506489999996</v>
      </c>
      <c r="H2288">
        <v>0</v>
      </c>
      <c r="I2288">
        <v>0.85</v>
      </c>
      <c r="J2288" s="2" t="str">
        <f t="shared" si="35"/>
        <v>EG_OCGTNER2024</v>
      </c>
    </row>
    <row r="2289" spans="1:10" x14ac:dyDescent="0.25">
      <c r="A2289" t="s">
        <v>16</v>
      </c>
      <c r="B2289" t="s">
        <v>6</v>
      </c>
      <c r="C2289" t="s">
        <v>8</v>
      </c>
      <c r="D2289">
        <v>2024</v>
      </c>
      <c r="E2289">
        <v>2038</v>
      </c>
      <c r="F2289">
        <v>0.28070162799999998</v>
      </c>
      <c r="G2289">
        <v>6679.7506489999996</v>
      </c>
      <c r="H2289">
        <v>0</v>
      </c>
      <c r="I2289">
        <v>0.85</v>
      </c>
      <c r="J2289" s="2" t="str">
        <f t="shared" si="35"/>
        <v>EG_OCGTSR2024</v>
      </c>
    </row>
    <row r="2290" spans="1:10" x14ac:dyDescent="0.25">
      <c r="A2290" t="s">
        <v>16</v>
      </c>
      <c r="B2290" t="s">
        <v>6</v>
      </c>
      <c r="C2290" t="s">
        <v>12</v>
      </c>
      <c r="D2290">
        <v>2024</v>
      </c>
      <c r="E2290">
        <v>2038</v>
      </c>
      <c r="F2290">
        <v>0.28070162799999998</v>
      </c>
      <c r="G2290">
        <v>6679.7506489999996</v>
      </c>
      <c r="H2290">
        <v>0</v>
      </c>
      <c r="I2290">
        <v>0.85</v>
      </c>
      <c r="J2290" s="2" t="str">
        <f t="shared" si="35"/>
        <v>EG_OCGTNR2024</v>
      </c>
    </row>
    <row r="2291" spans="1:10" x14ac:dyDescent="0.25">
      <c r="A2291" t="s">
        <v>16</v>
      </c>
      <c r="B2291" t="s">
        <v>6</v>
      </c>
      <c r="C2291" t="s">
        <v>10</v>
      </c>
      <c r="D2291">
        <v>2024</v>
      </c>
      <c r="E2291">
        <v>2039</v>
      </c>
      <c r="F2291">
        <v>0.28070162799999998</v>
      </c>
      <c r="G2291">
        <v>6679.7506489999996</v>
      </c>
      <c r="H2291">
        <v>0</v>
      </c>
      <c r="I2291">
        <v>0.85</v>
      </c>
      <c r="J2291" s="2" t="str">
        <f t="shared" si="35"/>
        <v>EG_OCGTER2024</v>
      </c>
    </row>
    <row r="2292" spans="1:10" x14ac:dyDescent="0.25">
      <c r="A2292" t="s">
        <v>16</v>
      </c>
      <c r="B2292" t="s">
        <v>6</v>
      </c>
      <c r="C2292" t="s">
        <v>11</v>
      </c>
      <c r="D2292">
        <v>2024</v>
      </c>
      <c r="E2292">
        <v>2039</v>
      </c>
      <c r="F2292">
        <v>0.28070162799999998</v>
      </c>
      <c r="G2292">
        <v>6679.7506489999996</v>
      </c>
      <c r="H2292">
        <v>0</v>
      </c>
      <c r="I2292">
        <v>0.85</v>
      </c>
      <c r="J2292" s="2" t="str">
        <f t="shared" si="35"/>
        <v>EG_OCGTWR2024</v>
      </c>
    </row>
    <row r="2293" spans="1:10" x14ac:dyDescent="0.25">
      <c r="A2293" t="s">
        <v>16</v>
      </c>
      <c r="B2293" t="s">
        <v>6</v>
      </c>
      <c r="C2293" t="s">
        <v>9</v>
      </c>
      <c r="D2293">
        <v>2024</v>
      </c>
      <c r="E2293">
        <v>2039</v>
      </c>
      <c r="F2293">
        <v>0.28070162799999998</v>
      </c>
      <c r="G2293">
        <v>6679.7506489999996</v>
      </c>
      <c r="H2293">
        <v>0</v>
      </c>
      <c r="I2293">
        <v>0.85</v>
      </c>
      <c r="J2293" s="2" t="str">
        <f t="shared" si="35"/>
        <v>EG_OCGTNER2024</v>
      </c>
    </row>
    <row r="2294" spans="1:10" x14ac:dyDescent="0.25">
      <c r="A2294" t="s">
        <v>16</v>
      </c>
      <c r="B2294" t="s">
        <v>6</v>
      </c>
      <c r="C2294" t="s">
        <v>8</v>
      </c>
      <c r="D2294">
        <v>2024</v>
      </c>
      <c r="E2294">
        <v>2039</v>
      </c>
      <c r="F2294">
        <v>0.28070162799999998</v>
      </c>
      <c r="G2294">
        <v>6679.7506489999996</v>
      </c>
      <c r="H2294">
        <v>0</v>
      </c>
      <c r="I2294">
        <v>0.85</v>
      </c>
      <c r="J2294" s="2" t="str">
        <f t="shared" si="35"/>
        <v>EG_OCGTSR2024</v>
      </c>
    </row>
    <row r="2295" spans="1:10" x14ac:dyDescent="0.25">
      <c r="A2295" t="s">
        <v>16</v>
      </c>
      <c r="B2295" t="s">
        <v>6</v>
      </c>
      <c r="C2295" t="s">
        <v>12</v>
      </c>
      <c r="D2295">
        <v>2024</v>
      </c>
      <c r="E2295">
        <v>2039</v>
      </c>
      <c r="F2295">
        <v>0.28070162799999998</v>
      </c>
      <c r="G2295">
        <v>6679.7506489999996</v>
      </c>
      <c r="H2295">
        <v>0</v>
      </c>
      <c r="I2295">
        <v>0.85</v>
      </c>
      <c r="J2295" s="2" t="str">
        <f t="shared" si="35"/>
        <v>EG_OCGTNR2024</v>
      </c>
    </row>
    <row r="2296" spans="1:10" x14ac:dyDescent="0.25">
      <c r="A2296" t="s">
        <v>16</v>
      </c>
      <c r="B2296" t="s">
        <v>6</v>
      </c>
      <c r="C2296" t="s">
        <v>10</v>
      </c>
      <c r="D2296">
        <v>2024</v>
      </c>
      <c r="E2296">
        <v>2040</v>
      </c>
      <c r="F2296">
        <v>0.28070162799999998</v>
      </c>
      <c r="G2296">
        <v>6679.7506489999996</v>
      </c>
      <c r="H2296">
        <v>0</v>
      </c>
      <c r="I2296">
        <v>0.85</v>
      </c>
      <c r="J2296" s="2" t="str">
        <f t="shared" si="35"/>
        <v>EG_OCGTER2024</v>
      </c>
    </row>
    <row r="2297" spans="1:10" x14ac:dyDescent="0.25">
      <c r="A2297" t="s">
        <v>16</v>
      </c>
      <c r="B2297" t="s">
        <v>6</v>
      </c>
      <c r="C2297" t="s">
        <v>11</v>
      </c>
      <c r="D2297">
        <v>2024</v>
      </c>
      <c r="E2297">
        <v>2040</v>
      </c>
      <c r="F2297">
        <v>0.28070162799999998</v>
      </c>
      <c r="G2297">
        <v>6679.7506489999996</v>
      </c>
      <c r="H2297">
        <v>0</v>
      </c>
      <c r="I2297">
        <v>0.85</v>
      </c>
      <c r="J2297" s="2" t="str">
        <f t="shared" si="35"/>
        <v>EG_OCGTWR2024</v>
      </c>
    </row>
    <row r="2298" spans="1:10" x14ac:dyDescent="0.25">
      <c r="A2298" t="s">
        <v>16</v>
      </c>
      <c r="B2298" t="s">
        <v>6</v>
      </c>
      <c r="C2298" t="s">
        <v>9</v>
      </c>
      <c r="D2298">
        <v>2024</v>
      </c>
      <c r="E2298">
        <v>2040</v>
      </c>
      <c r="F2298">
        <v>0.28070162799999998</v>
      </c>
      <c r="G2298">
        <v>6679.7506489999996</v>
      </c>
      <c r="H2298">
        <v>0</v>
      </c>
      <c r="I2298">
        <v>0.85</v>
      </c>
      <c r="J2298" s="2" t="str">
        <f t="shared" si="35"/>
        <v>EG_OCGTNER2024</v>
      </c>
    </row>
    <row r="2299" spans="1:10" x14ac:dyDescent="0.25">
      <c r="A2299" t="s">
        <v>16</v>
      </c>
      <c r="B2299" t="s">
        <v>6</v>
      </c>
      <c r="C2299" t="s">
        <v>8</v>
      </c>
      <c r="D2299">
        <v>2024</v>
      </c>
      <c r="E2299">
        <v>2040</v>
      </c>
      <c r="F2299">
        <v>0.28070162799999998</v>
      </c>
      <c r="G2299">
        <v>6679.7506489999996</v>
      </c>
      <c r="H2299">
        <v>0</v>
      </c>
      <c r="I2299">
        <v>0.85</v>
      </c>
      <c r="J2299" s="2" t="str">
        <f t="shared" si="35"/>
        <v>EG_OCGTSR2024</v>
      </c>
    </row>
    <row r="2300" spans="1:10" x14ac:dyDescent="0.25">
      <c r="A2300" t="s">
        <v>16</v>
      </c>
      <c r="B2300" t="s">
        <v>6</v>
      </c>
      <c r="C2300" t="s">
        <v>12</v>
      </c>
      <c r="D2300">
        <v>2024</v>
      </c>
      <c r="E2300">
        <v>2040</v>
      </c>
      <c r="F2300">
        <v>0.28070162799999998</v>
      </c>
      <c r="G2300">
        <v>6679.7506489999996</v>
      </c>
      <c r="H2300">
        <v>0</v>
      </c>
      <c r="I2300">
        <v>0.85</v>
      </c>
      <c r="J2300" s="2" t="str">
        <f t="shared" si="35"/>
        <v>EG_OCGTNR2024</v>
      </c>
    </row>
    <row r="2301" spans="1:10" x14ac:dyDescent="0.25">
      <c r="A2301" t="s">
        <v>16</v>
      </c>
      <c r="B2301" t="s">
        <v>6</v>
      </c>
      <c r="C2301" t="s">
        <v>10</v>
      </c>
      <c r="D2301">
        <v>2024</v>
      </c>
      <c r="E2301">
        <v>2041</v>
      </c>
      <c r="F2301">
        <v>0.28070162799999998</v>
      </c>
      <c r="G2301">
        <v>6679.7506489999996</v>
      </c>
      <c r="H2301">
        <v>0</v>
      </c>
      <c r="I2301">
        <v>0.85</v>
      </c>
      <c r="J2301" s="2" t="str">
        <f t="shared" si="35"/>
        <v>EG_OCGTER2024</v>
      </c>
    </row>
    <row r="2302" spans="1:10" x14ac:dyDescent="0.25">
      <c r="A2302" t="s">
        <v>16</v>
      </c>
      <c r="B2302" t="s">
        <v>6</v>
      </c>
      <c r="C2302" t="s">
        <v>11</v>
      </c>
      <c r="D2302">
        <v>2024</v>
      </c>
      <c r="E2302">
        <v>2041</v>
      </c>
      <c r="F2302">
        <v>0.28070162799999998</v>
      </c>
      <c r="G2302">
        <v>6679.7506489999996</v>
      </c>
      <c r="H2302">
        <v>0</v>
      </c>
      <c r="I2302">
        <v>0.85</v>
      </c>
      <c r="J2302" s="2" t="str">
        <f t="shared" si="35"/>
        <v>EG_OCGTWR2024</v>
      </c>
    </row>
    <row r="2303" spans="1:10" x14ac:dyDescent="0.25">
      <c r="A2303" t="s">
        <v>16</v>
      </c>
      <c r="B2303" t="s">
        <v>6</v>
      </c>
      <c r="C2303" t="s">
        <v>9</v>
      </c>
      <c r="D2303">
        <v>2024</v>
      </c>
      <c r="E2303">
        <v>2041</v>
      </c>
      <c r="F2303">
        <v>0.28070162799999998</v>
      </c>
      <c r="G2303">
        <v>6679.7506489999996</v>
      </c>
      <c r="H2303">
        <v>0</v>
      </c>
      <c r="I2303">
        <v>0.85</v>
      </c>
      <c r="J2303" s="2" t="str">
        <f t="shared" si="35"/>
        <v>EG_OCGTNER2024</v>
      </c>
    </row>
    <row r="2304" spans="1:10" x14ac:dyDescent="0.25">
      <c r="A2304" t="s">
        <v>16</v>
      </c>
      <c r="B2304" t="s">
        <v>6</v>
      </c>
      <c r="C2304" t="s">
        <v>8</v>
      </c>
      <c r="D2304">
        <v>2024</v>
      </c>
      <c r="E2304">
        <v>2041</v>
      </c>
      <c r="F2304">
        <v>0.28070162799999998</v>
      </c>
      <c r="G2304">
        <v>6679.7506489999996</v>
      </c>
      <c r="H2304">
        <v>0</v>
      </c>
      <c r="I2304">
        <v>0.85</v>
      </c>
      <c r="J2304" s="2" t="str">
        <f t="shared" si="35"/>
        <v>EG_OCGTSR2024</v>
      </c>
    </row>
    <row r="2305" spans="1:10" x14ac:dyDescent="0.25">
      <c r="A2305" t="s">
        <v>16</v>
      </c>
      <c r="B2305" t="s">
        <v>6</v>
      </c>
      <c r="C2305" t="s">
        <v>12</v>
      </c>
      <c r="D2305">
        <v>2024</v>
      </c>
      <c r="E2305">
        <v>2041</v>
      </c>
      <c r="F2305">
        <v>0.28070162799999998</v>
      </c>
      <c r="G2305">
        <v>6679.7506489999996</v>
      </c>
      <c r="H2305">
        <v>0</v>
      </c>
      <c r="I2305">
        <v>0.85</v>
      </c>
      <c r="J2305" s="2" t="str">
        <f t="shared" si="35"/>
        <v>EG_OCGTNR2024</v>
      </c>
    </row>
    <row r="2306" spans="1:10" x14ac:dyDescent="0.25">
      <c r="A2306" t="s">
        <v>15</v>
      </c>
      <c r="B2306" t="s">
        <v>6</v>
      </c>
      <c r="C2306" t="s">
        <v>10</v>
      </c>
      <c r="D2306">
        <v>2024</v>
      </c>
      <c r="E2306">
        <v>2024</v>
      </c>
      <c r="F2306">
        <v>1</v>
      </c>
      <c r="G2306">
        <v>19631.81452</v>
      </c>
      <c r="H2306">
        <v>0</v>
      </c>
      <c r="I2306">
        <v>1</v>
      </c>
      <c r="J2306" s="2" t="str">
        <f t="shared" si="35"/>
        <v>EG_LHER2024</v>
      </c>
    </row>
    <row r="2307" spans="1:10" x14ac:dyDescent="0.25">
      <c r="A2307" t="s">
        <v>15</v>
      </c>
      <c r="B2307" t="s">
        <v>6</v>
      </c>
      <c r="C2307" t="s">
        <v>11</v>
      </c>
      <c r="D2307">
        <v>2024</v>
      </c>
      <c r="E2307">
        <v>2024</v>
      </c>
      <c r="F2307">
        <v>1</v>
      </c>
      <c r="G2307">
        <v>19631.81452</v>
      </c>
      <c r="H2307">
        <v>0</v>
      </c>
      <c r="I2307">
        <v>1</v>
      </c>
      <c r="J2307" s="2" t="str">
        <f t="shared" ref="J2307:J2370" si="36">_xlfn.CONCAT(A2307,C2307,D2307)</f>
        <v>EG_LHWR2024</v>
      </c>
    </row>
    <row r="2308" spans="1:10" x14ac:dyDescent="0.25">
      <c r="A2308" t="s">
        <v>15</v>
      </c>
      <c r="B2308" t="s">
        <v>6</v>
      </c>
      <c r="C2308" t="s">
        <v>9</v>
      </c>
      <c r="D2308">
        <v>2024</v>
      </c>
      <c r="E2308">
        <v>2024</v>
      </c>
      <c r="F2308">
        <v>1</v>
      </c>
      <c r="G2308">
        <v>19631.81452</v>
      </c>
      <c r="H2308">
        <v>0</v>
      </c>
      <c r="I2308">
        <v>1</v>
      </c>
      <c r="J2308" s="2" t="str">
        <f t="shared" si="36"/>
        <v>EG_LHNER2024</v>
      </c>
    </row>
    <row r="2309" spans="1:10" x14ac:dyDescent="0.25">
      <c r="A2309" t="s">
        <v>15</v>
      </c>
      <c r="B2309" t="s">
        <v>6</v>
      </c>
      <c r="C2309" t="s">
        <v>8</v>
      </c>
      <c r="D2309">
        <v>2024</v>
      </c>
      <c r="E2309">
        <v>2024</v>
      </c>
      <c r="F2309">
        <v>1</v>
      </c>
      <c r="G2309">
        <v>19631.81452</v>
      </c>
      <c r="H2309">
        <v>0</v>
      </c>
      <c r="I2309">
        <v>1</v>
      </c>
      <c r="J2309" s="2" t="str">
        <f t="shared" si="36"/>
        <v>EG_LHSR2024</v>
      </c>
    </row>
    <row r="2310" spans="1:10" x14ac:dyDescent="0.25">
      <c r="A2310" t="s">
        <v>15</v>
      </c>
      <c r="B2310" t="s">
        <v>6</v>
      </c>
      <c r="C2310" t="s">
        <v>12</v>
      </c>
      <c r="D2310">
        <v>2024</v>
      </c>
      <c r="E2310">
        <v>2024</v>
      </c>
      <c r="F2310">
        <v>1</v>
      </c>
      <c r="G2310">
        <v>19631.81452</v>
      </c>
      <c r="H2310">
        <v>0</v>
      </c>
      <c r="I2310">
        <v>1</v>
      </c>
      <c r="J2310" s="2" t="str">
        <f t="shared" si="36"/>
        <v>EG_LHNR2024</v>
      </c>
    </row>
    <row r="2311" spans="1:10" x14ac:dyDescent="0.25">
      <c r="A2311" t="s">
        <v>15</v>
      </c>
      <c r="B2311" t="s">
        <v>6</v>
      </c>
      <c r="C2311" t="s">
        <v>10</v>
      </c>
      <c r="D2311">
        <v>2024</v>
      </c>
      <c r="E2311">
        <v>2025</v>
      </c>
      <c r="F2311">
        <v>1</v>
      </c>
      <c r="G2311">
        <v>19631.81452</v>
      </c>
      <c r="H2311">
        <v>0</v>
      </c>
      <c r="I2311">
        <v>1</v>
      </c>
      <c r="J2311" s="2" t="str">
        <f t="shared" si="36"/>
        <v>EG_LHER2024</v>
      </c>
    </row>
    <row r="2312" spans="1:10" x14ac:dyDescent="0.25">
      <c r="A2312" t="s">
        <v>15</v>
      </c>
      <c r="B2312" t="s">
        <v>6</v>
      </c>
      <c r="C2312" t="s">
        <v>11</v>
      </c>
      <c r="D2312">
        <v>2024</v>
      </c>
      <c r="E2312">
        <v>2025</v>
      </c>
      <c r="F2312">
        <v>1</v>
      </c>
      <c r="G2312">
        <v>19631.81452</v>
      </c>
      <c r="H2312">
        <v>0</v>
      </c>
      <c r="I2312">
        <v>1</v>
      </c>
      <c r="J2312" s="2" t="str">
        <f t="shared" si="36"/>
        <v>EG_LHWR2024</v>
      </c>
    </row>
    <row r="2313" spans="1:10" x14ac:dyDescent="0.25">
      <c r="A2313" t="s">
        <v>15</v>
      </c>
      <c r="B2313" t="s">
        <v>6</v>
      </c>
      <c r="C2313" t="s">
        <v>9</v>
      </c>
      <c r="D2313">
        <v>2024</v>
      </c>
      <c r="E2313">
        <v>2025</v>
      </c>
      <c r="F2313">
        <v>1</v>
      </c>
      <c r="G2313">
        <v>19631.81452</v>
      </c>
      <c r="H2313">
        <v>0</v>
      </c>
      <c r="I2313">
        <v>1</v>
      </c>
      <c r="J2313" s="2" t="str">
        <f t="shared" si="36"/>
        <v>EG_LHNER2024</v>
      </c>
    </row>
    <row r="2314" spans="1:10" x14ac:dyDescent="0.25">
      <c r="A2314" t="s">
        <v>15</v>
      </c>
      <c r="B2314" t="s">
        <v>6</v>
      </c>
      <c r="C2314" t="s">
        <v>8</v>
      </c>
      <c r="D2314">
        <v>2024</v>
      </c>
      <c r="E2314">
        <v>2025</v>
      </c>
      <c r="F2314">
        <v>1</v>
      </c>
      <c r="G2314">
        <v>19631.81452</v>
      </c>
      <c r="H2314">
        <v>0</v>
      </c>
      <c r="I2314">
        <v>1</v>
      </c>
      <c r="J2314" s="2" t="str">
        <f t="shared" si="36"/>
        <v>EG_LHSR2024</v>
      </c>
    </row>
    <row r="2315" spans="1:10" x14ac:dyDescent="0.25">
      <c r="A2315" t="s">
        <v>15</v>
      </c>
      <c r="B2315" t="s">
        <v>6</v>
      </c>
      <c r="C2315" t="s">
        <v>12</v>
      </c>
      <c r="D2315">
        <v>2024</v>
      </c>
      <c r="E2315">
        <v>2025</v>
      </c>
      <c r="F2315">
        <v>1</v>
      </c>
      <c r="G2315">
        <v>19631.81452</v>
      </c>
      <c r="H2315">
        <v>0</v>
      </c>
      <c r="I2315">
        <v>1</v>
      </c>
      <c r="J2315" s="2" t="str">
        <f t="shared" si="36"/>
        <v>EG_LHNR2024</v>
      </c>
    </row>
    <row r="2316" spans="1:10" x14ac:dyDescent="0.25">
      <c r="A2316" t="s">
        <v>15</v>
      </c>
      <c r="B2316" t="s">
        <v>6</v>
      </c>
      <c r="C2316" t="s">
        <v>10</v>
      </c>
      <c r="D2316">
        <v>2024</v>
      </c>
      <c r="E2316">
        <v>2026</v>
      </c>
      <c r="F2316">
        <v>1</v>
      </c>
      <c r="G2316">
        <v>19631.81452</v>
      </c>
      <c r="H2316">
        <v>0</v>
      </c>
      <c r="I2316">
        <v>1</v>
      </c>
      <c r="J2316" s="2" t="str">
        <f t="shared" si="36"/>
        <v>EG_LHER2024</v>
      </c>
    </row>
    <row r="2317" spans="1:10" x14ac:dyDescent="0.25">
      <c r="A2317" t="s">
        <v>15</v>
      </c>
      <c r="B2317" t="s">
        <v>6</v>
      </c>
      <c r="C2317" t="s">
        <v>11</v>
      </c>
      <c r="D2317">
        <v>2024</v>
      </c>
      <c r="E2317">
        <v>2026</v>
      </c>
      <c r="F2317">
        <v>1</v>
      </c>
      <c r="G2317">
        <v>19631.81452</v>
      </c>
      <c r="H2317">
        <v>0</v>
      </c>
      <c r="I2317">
        <v>1</v>
      </c>
      <c r="J2317" s="2" t="str">
        <f t="shared" si="36"/>
        <v>EG_LHWR2024</v>
      </c>
    </row>
    <row r="2318" spans="1:10" x14ac:dyDescent="0.25">
      <c r="A2318" t="s">
        <v>15</v>
      </c>
      <c r="B2318" t="s">
        <v>6</v>
      </c>
      <c r="C2318" t="s">
        <v>9</v>
      </c>
      <c r="D2318">
        <v>2024</v>
      </c>
      <c r="E2318">
        <v>2026</v>
      </c>
      <c r="F2318">
        <v>1</v>
      </c>
      <c r="G2318">
        <v>19631.81452</v>
      </c>
      <c r="H2318">
        <v>0</v>
      </c>
      <c r="I2318">
        <v>1</v>
      </c>
      <c r="J2318" s="2" t="str">
        <f t="shared" si="36"/>
        <v>EG_LHNER2024</v>
      </c>
    </row>
    <row r="2319" spans="1:10" x14ac:dyDescent="0.25">
      <c r="A2319" t="s">
        <v>15</v>
      </c>
      <c r="B2319" t="s">
        <v>6</v>
      </c>
      <c r="C2319" t="s">
        <v>8</v>
      </c>
      <c r="D2319">
        <v>2024</v>
      </c>
      <c r="E2319">
        <v>2026</v>
      </c>
      <c r="F2319">
        <v>1</v>
      </c>
      <c r="G2319">
        <v>19631.81452</v>
      </c>
      <c r="H2319">
        <v>0</v>
      </c>
      <c r="I2319">
        <v>1</v>
      </c>
      <c r="J2319" s="2" t="str">
        <f t="shared" si="36"/>
        <v>EG_LHSR2024</v>
      </c>
    </row>
    <row r="2320" spans="1:10" x14ac:dyDescent="0.25">
      <c r="A2320" t="s">
        <v>15</v>
      </c>
      <c r="B2320" t="s">
        <v>6</v>
      </c>
      <c r="C2320" t="s">
        <v>12</v>
      </c>
      <c r="D2320">
        <v>2024</v>
      </c>
      <c r="E2320">
        <v>2026</v>
      </c>
      <c r="F2320">
        <v>1</v>
      </c>
      <c r="G2320">
        <v>19631.81452</v>
      </c>
      <c r="H2320">
        <v>0</v>
      </c>
      <c r="I2320">
        <v>1</v>
      </c>
      <c r="J2320" s="2" t="str">
        <f t="shared" si="36"/>
        <v>EG_LHNR2024</v>
      </c>
    </row>
    <row r="2321" spans="1:10" x14ac:dyDescent="0.25">
      <c r="A2321" t="s">
        <v>15</v>
      </c>
      <c r="B2321" t="s">
        <v>6</v>
      </c>
      <c r="C2321" t="s">
        <v>10</v>
      </c>
      <c r="D2321">
        <v>2024</v>
      </c>
      <c r="E2321">
        <v>2027</v>
      </c>
      <c r="F2321">
        <v>1</v>
      </c>
      <c r="G2321">
        <v>19631.81452</v>
      </c>
      <c r="H2321">
        <v>0</v>
      </c>
      <c r="I2321">
        <v>1</v>
      </c>
      <c r="J2321" s="2" t="str">
        <f t="shared" si="36"/>
        <v>EG_LHER2024</v>
      </c>
    </row>
    <row r="2322" spans="1:10" x14ac:dyDescent="0.25">
      <c r="A2322" t="s">
        <v>15</v>
      </c>
      <c r="B2322" t="s">
        <v>6</v>
      </c>
      <c r="C2322" t="s">
        <v>11</v>
      </c>
      <c r="D2322">
        <v>2024</v>
      </c>
      <c r="E2322">
        <v>2027</v>
      </c>
      <c r="F2322">
        <v>1</v>
      </c>
      <c r="G2322">
        <v>19631.81452</v>
      </c>
      <c r="H2322">
        <v>0</v>
      </c>
      <c r="I2322">
        <v>1</v>
      </c>
      <c r="J2322" s="2" t="str">
        <f t="shared" si="36"/>
        <v>EG_LHWR2024</v>
      </c>
    </row>
    <row r="2323" spans="1:10" x14ac:dyDescent="0.25">
      <c r="A2323" t="s">
        <v>15</v>
      </c>
      <c r="B2323" t="s">
        <v>6</v>
      </c>
      <c r="C2323" t="s">
        <v>9</v>
      </c>
      <c r="D2323">
        <v>2024</v>
      </c>
      <c r="E2323">
        <v>2027</v>
      </c>
      <c r="F2323">
        <v>1</v>
      </c>
      <c r="G2323">
        <v>19631.81452</v>
      </c>
      <c r="H2323">
        <v>0</v>
      </c>
      <c r="I2323">
        <v>1</v>
      </c>
      <c r="J2323" s="2" t="str">
        <f t="shared" si="36"/>
        <v>EG_LHNER2024</v>
      </c>
    </row>
    <row r="2324" spans="1:10" x14ac:dyDescent="0.25">
      <c r="A2324" t="s">
        <v>15</v>
      </c>
      <c r="B2324" t="s">
        <v>6</v>
      </c>
      <c r="C2324" t="s">
        <v>8</v>
      </c>
      <c r="D2324">
        <v>2024</v>
      </c>
      <c r="E2324">
        <v>2027</v>
      </c>
      <c r="F2324">
        <v>1</v>
      </c>
      <c r="G2324">
        <v>19631.81452</v>
      </c>
      <c r="H2324">
        <v>0</v>
      </c>
      <c r="I2324">
        <v>1</v>
      </c>
      <c r="J2324" s="2" t="str">
        <f t="shared" si="36"/>
        <v>EG_LHSR2024</v>
      </c>
    </row>
    <row r="2325" spans="1:10" x14ac:dyDescent="0.25">
      <c r="A2325" t="s">
        <v>15</v>
      </c>
      <c r="B2325" t="s">
        <v>6</v>
      </c>
      <c r="C2325" t="s">
        <v>12</v>
      </c>
      <c r="D2325">
        <v>2024</v>
      </c>
      <c r="E2325">
        <v>2027</v>
      </c>
      <c r="F2325">
        <v>1</v>
      </c>
      <c r="G2325">
        <v>19631.81452</v>
      </c>
      <c r="H2325">
        <v>0</v>
      </c>
      <c r="I2325">
        <v>1</v>
      </c>
      <c r="J2325" s="2" t="str">
        <f t="shared" si="36"/>
        <v>EG_LHNR2024</v>
      </c>
    </row>
    <row r="2326" spans="1:10" x14ac:dyDescent="0.25">
      <c r="A2326" t="s">
        <v>15</v>
      </c>
      <c r="B2326" t="s">
        <v>6</v>
      </c>
      <c r="C2326" t="s">
        <v>10</v>
      </c>
      <c r="D2326">
        <v>2024</v>
      </c>
      <c r="E2326">
        <v>2028</v>
      </c>
      <c r="F2326">
        <v>1</v>
      </c>
      <c r="G2326">
        <v>19631.81452</v>
      </c>
      <c r="H2326">
        <v>0</v>
      </c>
      <c r="I2326">
        <v>1</v>
      </c>
      <c r="J2326" s="2" t="str">
        <f t="shared" si="36"/>
        <v>EG_LHER2024</v>
      </c>
    </row>
    <row r="2327" spans="1:10" x14ac:dyDescent="0.25">
      <c r="A2327" t="s">
        <v>15</v>
      </c>
      <c r="B2327" t="s">
        <v>6</v>
      </c>
      <c r="C2327" t="s">
        <v>11</v>
      </c>
      <c r="D2327">
        <v>2024</v>
      </c>
      <c r="E2327">
        <v>2028</v>
      </c>
      <c r="F2327">
        <v>1</v>
      </c>
      <c r="G2327">
        <v>19631.81452</v>
      </c>
      <c r="H2327">
        <v>0</v>
      </c>
      <c r="I2327">
        <v>1</v>
      </c>
      <c r="J2327" s="2" t="str">
        <f t="shared" si="36"/>
        <v>EG_LHWR2024</v>
      </c>
    </row>
    <row r="2328" spans="1:10" x14ac:dyDescent="0.25">
      <c r="A2328" t="s">
        <v>15</v>
      </c>
      <c r="B2328" t="s">
        <v>6</v>
      </c>
      <c r="C2328" t="s">
        <v>9</v>
      </c>
      <c r="D2328">
        <v>2024</v>
      </c>
      <c r="E2328">
        <v>2028</v>
      </c>
      <c r="F2328">
        <v>1</v>
      </c>
      <c r="G2328">
        <v>19631.81452</v>
      </c>
      <c r="H2328">
        <v>0</v>
      </c>
      <c r="I2328">
        <v>1</v>
      </c>
      <c r="J2328" s="2" t="str">
        <f t="shared" si="36"/>
        <v>EG_LHNER2024</v>
      </c>
    </row>
    <row r="2329" spans="1:10" x14ac:dyDescent="0.25">
      <c r="A2329" t="s">
        <v>15</v>
      </c>
      <c r="B2329" t="s">
        <v>6</v>
      </c>
      <c r="C2329" t="s">
        <v>8</v>
      </c>
      <c r="D2329">
        <v>2024</v>
      </c>
      <c r="E2329">
        <v>2028</v>
      </c>
      <c r="F2329">
        <v>1</v>
      </c>
      <c r="G2329">
        <v>19631.81452</v>
      </c>
      <c r="H2329">
        <v>0</v>
      </c>
      <c r="I2329">
        <v>1</v>
      </c>
      <c r="J2329" s="2" t="str">
        <f t="shared" si="36"/>
        <v>EG_LHSR2024</v>
      </c>
    </row>
    <row r="2330" spans="1:10" x14ac:dyDescent="0.25">
      <c r="A2330" t="s">
        <v>15</v>
      </c>
      <c r="B2330" t="s">
        <v>6</v>
      </c>
      <c r="C2330" t="s">
        <v>12</v>
      </c>
      <c r="D2330">
        <v>2024</v>
      </c>
      <c r="E2330">
        <v>2028</v>
      </c>
      <c r="F2330">
        <v>1</v>
      </c>
      <c r="G2330">
        <v>19631.81452</v>
      </c>
      <c r="H2330">
        <v>0</v>
      </c>
      <c r="I2330">
        <v>1</v>
      </c>
      <c r="J2330" s="2" t="str">
        <f t="shared" si="36"/>
        <v>EG_LHNR2024</v>
      </c>
    </row>
    <row r="2331" spans="1:10" x14ac:dyDescent="0.25">
      <c r="A2331" t="s">
        <v>15</v>
      </c>
      <c r="B2331" t="s">
        <v>6</v>
      </c>
      <c r="C2331" t="s">
        <v>10</v>
      </c>
      <c r="D2331">
        <v>2024</v>
      </c>
      <c r="E2331">
        <v>2029</v>
      </c>
      <c r="F2331">
        <v>1</v>
      </c>
      <c r="G2331">
        <v>19631.81452</v>
      </c>
      <c r="H2331">
        <v>0</v>
      </c>
      <c r="I2331">
        <v>1</v>
      </c>
      <c r="J2331" s="2" t="str">
        <f t="shared" si="36"/>
        <v>EG_LHER2024</v>
      </c>
    </row>
    <row r="2332" spans="1:10" x14ac:dyDescent="0.25">
      <c r="A2332" t="s">
        <v>15</v>
      </c>
      <c r="B2332" t="s">
        <v>6</v>
      </c>
      <c r="C2332" t="s">
        <v>11</v>
      </c>
      <c r="D2332">
        <v>2024</v>
      </c>
      <c r="E2332">
        <v>2029</v>
      </c>
      <c r="F2332">
        <v>1</v>
      </c>
      <c r="G2332">
        <v>19631.81452</v>
      </c>
      <c r="H2332">
        <v>0</v>
      </c>
      <c r="I2332">
        <v>1</v>
      </c>
      <c r="J2332" s="2" t="str">
        <f t="shared" si="36"/>
        <v>EG_LHWR2024</v>
      </c>
    </row>
    <row r="2333" spans="1:10" x14ac:dyDescent="0.25">
      <c r="A2333" t="s">
        <v>15</v>
      </c>
      <c r="B2333" t="s">
        <v>6</v>
      </c>
      <c r="C2333" t="s">
        <v>9</v>
      </c>
      <c r="D2333">
        <v>2024</v>
      </c>
      <c r="E2333">
        <v>2029</v>
      </c>
      <c r="F2333">
        <v>1</v>
      </c>
      <c r="G2333">
        <v>19631.81452</v>
      </c>
      <c r="H2333">
        <v>0</v>
      </c>
      <c r="I2333">
        <v>1</v>
      </c>
      <c r="J2333" s="2" t="str">
        <f t="shared" si="36"/>
        <v>EG_LHNER2024</v>
      </c>
    </row>
    <row r="2334" spans="1:10" x14ac:dyDescent="0.25">
      <c r="A2334" t="s">
        <v>15</v>
      </c>
      <c r="B2334" t="s">
        <v>6</v>
      </c>
      <c r="C2334" t="s">
        <v>8</v>
      </c>
      <c r="D2334">
        <v>2024</v>
      </c>
      <c r="E2334">
        <v>2029</v>
      </c>
      <c r="F2334">
        <v>1</v>
      </c>
      <c r="G2334">
        <v>19631.81452</v>
      </c>
      <c r="H2334">
        <v>0</v>
      </c>
      <c r="I2334">
        <v>1</v>
      </c>
      <c r="J2334" s="2" t="str">
        <f t="shared" si="36"/>
        <v>EG_LHSR2024</v>
      </c>
    </row>
    <row r="2335" spans="1:10" x14ac:dyDescent="0.25">
      <c r="A2335" t="s">
        <v>15</v>
      </c>
      <c r="B2335" t="s">
        <v>6</v>
      </c>
      <c r="C2335" t="s">
        <v>12</v>
      </c>
      <c r="D2335">
        <v>2024</v>
      </c>
      <c r="E2335">
        <v>2029</v>
      </c>
      <c r="F2335">
        <v>1</v>
      </c>
      <c r="G2335">
        <v>19631.81452</v>
      </c>
      <c r="H2335">
        <v>0</v>
      </c>
      <c r="I2335">
        <v>1</v>
      </c>
      <c r="J2335" s="2" t="str">
        <f t="shared" si="36"/>
        <v>EG_LHNR2024</v>
      </c>
    </row>
    <row r="2336" spans="1:10" x14ac:dyDescent="0.25">
      <c r="A2336" t="s">
        <v>15</v>
      </c>
      <c r="B2336" t="s">
        <v>6</v>
      </c>
      <c r="C2336" t="s">
        <v>10</v>
      </c>
      <c r="D2336">
        <v>2024</v>
      </c>
      <c r="E2336">
        <v>2030</v>
      </c>
      <c r="F2336">
        <v>1</v>
      </c>
      <c r="G2336">
        <v>19631.81452</v>
      </c>
      <c r="H2336">
        <v>0</v>
      </c>
      <c r="I2336">
        <v>1</v>
      </c>
      <c r="J2336" s="2" t="str">
        <f t="shared" si="36"/>
        <v>EG_LHER2024</v>
      </c>
    </row>
    <row r="2337" spans="1:10" x14ac:dyDescent="0.25">
      <c r="A2337" t="s">
        <v>15</v>
      </c>
      <c r="B2337" t="s">
        <v>6</v>
      </c>
      <c r="C2337" t="s">
        <v>11</v>
      </c>
      <c r="D2337">
        <v>2024</v>
      </c>
      <c r="E2337">
        <v>2030</v>
      </c>
      <c r="F2337">
        <v>1</v>
      </c>
      <c r="G2337">
        <v>19631.81452</v>
      </c>
      <c r="H2337">
        <v>0</v>
      </c>
      <c r="I2337">
        <v>1</v>
      </c>
      <c r="J2337" s="2" t="str">
        <f t="shared" si="36"/>
        <v>EG_LHWR2024</v>
      </c>
    </row>
    <row r="2338" spans="1:10" x14ac:dyDescent="0.25">
      <c r="A2338" t="s">
        <v>15</v>
      </c>
      <c r="B2338" t="s">
        <v>6</v>
      </c>
      <c r="C2338" t="s">
        <v>9</v>
      </c>
      <c r="D2338">
        <v>2024</v>
      </c>
      <c r="E2338">
        <v>2030</v>
      </c>
      <c r="F2338">
        <v>1</v>
      </c>
      <c r="G2338">
        <v>19631.81452</v>
      </c>
      <c r="H2338">
        <v>0</v>
      </c>
      <c r="I2338">
        <v>1</v>
      </c>
      <c r="J2338" s="2" t="str">
        <f t="shared" si="36"/>
        <v>EG_LHNER2024</v>
      </c>
    </row>
    <row r="2339" spans="1:10" x14ac:dyDescent="0.25">
      <c r="A2339" t="s">
        <v>15</v>
      </c>
      <c r="B2339" t="s">
        <v>6</v>
      </c>
      <c r="C2339" t="s">
        <v>8</v>
      </c>
      <c r="D2339">
        <v>2024</v>
      </c>
      <c r="E2339">
        <v>2030</v>
      </c>
      <c r="F2339">
        <v>1</v>
      </c>
      <c r="G2339">
        <v>19631.81452</v>
      </c>
      <c r="H2339">
        <v>0</v>
      </c>
      <c r="I2339">
        <v>1</v>
      </c>
      <c r="J2339" s="2" t="str">
        <f t="shared" si="36"/>
        <v>EG_LHSR2024</v>
      </c>
    </row>
    <row r="2340" spans="1:10" x14ac:dyDescent="0.25">
      <c r="A2340" t="s">
        <v>15</v>
      </c>
      <c r="B2340" t="s">
        <v>6</v>
      </c>
      <c r="C2340" t="s">
        <v>12</v>
      </c>
      <c r="D2340">
        <v>2024</v>
      </c>
      <c r="E2340">
        <v>2030</v>
      </c>
      <c r="F2340">
        <v>1</v>
      </c>
      <c r="G2340">
        <v>19631.81452</v>
      </c>
      <c r="H2340">
        <v>0</v>
      </c>
      <c r="I2340">
        <v>1</v>
      </c>
      <c r="J2340" s="2" t="str">
        <f t="shared" si="36"/>
        <v>EG_LHNR2024</v>
      </c>
    </row>
    <row r="2341" spans="1:10" x14ac:dyDescent="0.25">
      <c r="A2341" t="s">
        <v>15</v>
      </c>
      <c r="B2341" t="s">
        <v>6</v>
      </c>
      <c r="C2341" t="s">
        <v>10</v>
      </c>
      <c r="D2341">
        <v>2024</v>
      </c>
      <c r="E2341">
        <v>2031</v>
      </c>
      <c r="F2341">
        <v>1</v>
      </c>
      <c r="G2341">
        <v>19631.81452</v>
      </c>
      <c r="H2341">
        <v>0</v>
      </c>
      <c r="I2341">
        <v>1</v>
      </c>
      <c r="J2341" s="2" t="str">
        <f t="shared" si="36"/>
        <v>EG_LHER2024</v>
      </c>
    </row>
    <row r="2342" spans="1:10" x14ac:dyDescent="0.25">
      <c r="A2342" t="s">
        <v>15</v>
      </c>
      <c r="B2342" t="s">
        <v>6</v>
      </c>
      <c r="C2342" t="s">
        <v>11</v>
      </c>
      <c r="D2342">
        <v>2024</v>
      </c>
      <c r="E2342">
        <v>2031</v>
      </c>
      <c r="F2342">
        <v>1</v>
      </c>
      <c r="G2342">
        <v>19631.81452</v>
      </c>
      <c r="H2342">
        <v>0</v>
      </c>
      <c r="I2342">
        <v>1</v>
      </c>
      <c r="J2342" s="2" t="str">
        <f t="shared" si="36"/>
        <v>EG_LHWR2024</v>
      </c>
    </row>
    <row r="2343" spans="1:10" x14ac:dyDescent="0.25">
      <c r="A2343" t="s">
        <v>15</v>
      </c>
      <c r="B2343" t="s">
        <v>6</v>
      </c>
      <c r="C2343" t="s">
        <v>9</v>
      </c>
      <c r="D2343">
        <v>2024</v>
      </c>
      <c r="E2343">
        <v>2031</v>
      </c>
      <c r="F2343">
        <v>1</v>
      </c>
      <c r="G2343">
        <v>19631.81452</v>
      </c>
      <c r="H2343">
        <v>0</v>
      </c>
      <c r="I2343">
        <v>1</v>
      </c>
      <c r="J2343" s="2" t="str">
        <f t="shared" si="36"/>
        <v>EG_LHNER2024</v>
      </c>
    </row>
    <row r="2344" spans="1:10" x14ac:dyDescent="0.25">
      <c r="A2344" t="s">
        <v>15</v>
      </c>
      <c r="B2344" t="s">
        <v>6</v>
      </c>
      <c r="C2344" t="s">
        <v>8</v>
      </c>
      <c r="D2344">
        <v>2024</v>
      </c>
      <c r="E2344">
        <v>2031</v>
      </c>
      <c r="F2344">
        <v>1</v>
      </c>
      <c r="G2344">
        <v>19631.81452</v>
      </c>
      <c r="H2344">
        <v>0</v>
      </c>
      <c r="I2344">
        <v>1</v>
      </c>
      <c r="J2344" s="2" t="str">
        <f t="shared" si="36"/>
        <v>EG_LHSR2024</v>
      </c>
    </row>
    <row r="2345" spans="1:10" x14ac:dyDescent="0.25">
      <c r="A2345" t="s">
        <v>15</v>
      </c>
      <c r="B2345" t="s">
        <v>6</v>
      </c>
      <c r="C2345" t="s">
        <v>12</v>
      </c>
      <c r="D2345">
        <v>2024</v>
      </c>
      <c r="E2345">
        <v>2031</v>
      </c>
      <c r="F2345">
        <v>1</v>
      </c>
      <c r="G2345">
        <v>19631.81452</v>
      </c>
      <c r="H2345">
        <v>0</v>
      </c>
      <c r="I2345">
        <v>1</v>
      </c>
      <c r="J2345" s="2" t="str">
        <f t="shared" si="36"/>
        <v>EG_LHNR2024</v>
      </c>
    </row>
    <row r="2346" spans="1:10" x14ac:dyDescent="0.25">
      <c r="A2346" t="s">
        <v>15</v>
      </c>
      <c r="B2346" t="s">
        <v>6</v>
      </c>
      <c r="C2346" t="s">
        <v>10</v>
      </c>
      <c r="D2346">
        <v>2024</v>
      </c>
      <c r="E2346">
        <v>2032</v>
      </c>
      <c r="F2346">
        <v>1</v>
      </c>
      <c r="G2346">
        <v>19631.81452</v>
      </c>
      <c r="H2346">
        <v>0</v>
      </c>
      <c r="I2346">
        <v>1</v>
      </c>
      <c r="J2346" s="2" t="str">
        <f t="shared" si="36"/>
        <v>EG_LHER2024</v>
      </c>
    </row>
    <row r="2347" spans="1:10" x14ac:dyDescent="0.25">
      <c r="A2347" t="s">
        <v>15</v>
      </c>
      <c r="B2347" t="s">
        <v>6</v>
      </c>
      <c r="C2347" t="s">
        <v>11</v>
      </c>
      <c r="D2347">
        <v>2024</v>
      </c>
      <c r="E2347">
        <v>2032</v>
      </c>
      <c r="F2347">
        <v>1</v>
      </c>
      <c r="G2347">
        <v>19631.81452</v>
      </c>
      <c r="H2347">
        <v>0</v>
      </c>
      <c r="I2347">
        <v>1</v>
      </c>
      <c r="J2347" s="2" t="str">
        <f t="shared" si="36"/>
        <v>EG_LHWR2024</v>
      </c>
    </row>
    <row r="2348" spans="1:10" x14ac:dyDescent="0.25">
      <c r="A2348" t="s">
        <v>15</v>
      </c>
      <c r="B2348" t="s">
        <v>6</v>
      </c>
      <c r="C2348" t="s">
        <v>9</v>
      </c>
      <c r="D2348">
        <v>2024</v>
      </c>
      <c r="E2348">
        <v>2032</v>
      </c>
      <c r="F2348">
        <v>1</v>
      </c>
      <c r="G2348">
        <v>19631.81452</v>
      </c>
      <c r="H2348">
        <v>0</v>
      </c>
      <c r="I2348">
        <v>1</v>
      </c>
      <c r="J2348" s="2" t="str">
        <f t="shared" si="36"/>
        <v>EG_LHNER2024</v>
      </c>
    </row>
    <row r="2349" spans="1:10" x14ac:dyDescent="0.25">
      <c r="A2349" t="s">
        <v>15</v>
      </c>
      <c r="B2349" t="s">
        <v>6</v>
      </c>
      <c r="C2349" t="s">
        <v>8</v>
      </c>
      <c r="D2349">
        <v>2024</v>
      </c>
      <c r="E2349">
        <v>2032</v>
      </c>
      <c r="F2349">
        <v>1</v>
      </c>
      <c r="G2349">
        <v>19631.81452</v>
      </c>
      <c r="H2349">
        <v>0</v>
      </c>
      <c r="I2349">
        <v>1</v>
      </c>
      <c r="J2349" s="2" t="str">
        <f t="shared" si="36"/>
        <v>EG_LHSR2024</v>
      </c>
    </row>
    <row r="2350" spans="1:10" x14ac:dyDescent="0.25">
      <c r="A2350" t="s">
        <v>15</v>
      </c>
      <c r="B2350" t="s">
        <v>6</v>
      </c>
      <c r="C2350" t="s">
        <v>12</v>
      </c>
      <c r="D2350">
        <v>2024</v>
      </c>
      <c r="E2350">
        <v>2032</v>
      </c>
      <c r="F2350">
        <v>1</v>
      </c>
      <c r="G2350">
        <v>19631.81452</v>
      </c>
      <c r="H2350">
        <v>0</v>
      </c>
      <c r="I2350">
        <v>1</v>
      </c>
      <c r="J2350" s="2" t="str">
        <f t="shared" si="36"/>
        <v>EG_LHNR2024</v>
      </c>
    </row>
    <row r="2351" spans="1:10" x14ac:dyDescent="0.25">
      <c r="A2351" t="s">
        <v>15</v>
      </c>
      <c r="B2351" t="s">
        <v>6</v>
      </c>
      <c r="C2351" t="s">
        <v>10</v>
      </c>
      <c r="D2351">
        <v>2024</v>
      </c>
      <c r="E2351">
        <v>2033</v>
      </c>
      <c r="F2351">
        <v>1</v>
      </c>
      <c r="G2351">
        <v>19631.81452</v>
      </c>
      <c r="H2351">
        <v>0</v>
      </c>
      <c r="I2351">
        <v>1</v>
      </c>
      <c r="J2351" s="2" t="str">
        <f t="shared" si="36"/>
        <v>EG_LHER2024</v>
      </c>
    </row>
    <row r="2352" spans="1:10" x14ac:dyDescent="0.25">
      <c r="A2352" t="s">
        <v>15</v>
      </c>
      <c r="B2352" t="s">
        <v>6</v>
      </c>
      <c r="C2352" t="s">
        <v>11</v>
      </c>
      <c r="D2352">
        <v>2024</v>
      </c>
      <c r="E2352">
        <v>2033</v>
      </c>
      <c r="F2352">
        <v>1</v>
      </c>
      <c r="G2352">
        <v>19631.81452</v>
      </c>
      <c r="H2352">
        <v>0</v>
      </c>
      <c r="I2352">
        <v>1</v>
      </c>
      <c r="J2352" s="2" t="str">
        <f t="shared" si="36"/>
        <v>EG_LHWR2024</v>
      </c>
    </row>
    <row r="2353" spans="1:10" x14ac:dyDescent="0.25">
      <c r="A2353" t="s">
        <v>15</v>
      </c>
      <c r="B2353" t="s">
        <v>6</v>
      </c>
      <c r="C2353" t="s">
        <v>9</v>
      </c>
      <c r="D2353">
        <v>2024</v>
      </c>
      <c r="E2353">
        <v>2033</v>
      </c>
      <c r="F2353">
        <v>1</v>
      </c>
      <c r="G2353">
        <v>19631.81452</v>
      </c>
      <c r="H2353">
        <v>0</v>
      </c>
      <c r="I2353">
        <v>1</v>
      </c>
      <c r="J2353" s="2" t="str">
        <f t="shared" si="36"/>
        <v>EG_LHNER2024</v>
      </c>
    </row>
    <row r="2354" spans="1:10" x14ac:dyDescent="0.25">
      <c r="A2354" t="s">
        <v>15</v>
      </c>
      <c r="B2354" t="s">
        <v>6</v>
      </c>
      <c r="C2354" t="s">
        <v>8</v>
      </c>
      <c r="D2354">
        <v>2024</v>
      </c>
      <c r="E2354">
        <v>2033</v>
      </c>
      <c r="F2354">
        <v>1</v>
      </c>
      <c r="G2354">
        <v>19631.81452</v>
      </c>
      <c r="H2354">
        <v>0</v>
      </c>
      <c r="I2354">
        <v>1</v>
      </c>
      <c r="J2354" s="2" t="str">
        <f t="shared" si="36"/>
        <v>EG_LHSR2024</v>
      </c>
    </row>
    <row r="2355" spans="1:10" x14ac:dyDescent="0.25">
      <c r="A2355" t="s">
        <v>15</v>
      </c>
      <c r="B2355" t="s">
        <v>6</v>
      </c>
      <c r="C2355" t="s">
        <v>12</v>
      </c>
      <c r="D2355">
        <v>2024</v>
      </c>
      <c r="E2355">
        <v>2033</v>
      </c>
      <c r="F2355">
        <v>1</v>
      </c>
      <c r="G2355">
        <v>19631.81452</v>
      </c>
      <c r="H2355">
        <v>0</v>
      </c>
      <c r="I2355">
        <v>1</v>
      </c>
      <c r="J2355" s="2" t="str">
        <f t="shared" si="36"/>
        <v>EG_LHNR2024</v>
      </c>
    </row>
    <row r="2356" spans="1:10" x14ac:dyDescent="0.25">
      <c r="A2356" t="s">
        <v>15</v>
      </c>
      <c r="B2356" t="s">
        <v>6</v>
      </c>
      <c r="C2356" t="s">
        <v>10</v>
      </c>
      <c r="D2356">
        <v>2024</v>
      </c>
      <c r="E2356">
        <v>2034</v>
      </c>
      <c r="F2356">
        <v>1</v>
      </c>
      <c r="G2356">
        <v>19631.81452</v>
      </c>
      <c r="H2356">
        <v>0</v>
      </c>
      <c r="I2356">
        <v>1</v>
      </c>
      <c r="J2356" s="2" t="str">
        <f t="shared" si="36"/>
        <v>EG_LHER2024</v>
      </c>
    </row>
    <row r="2357" spans="1:10" x14ac:dyDescent="0.25">
      <c r="A2357" t="s">
        <v>15</v>
      </c>
      <c r="B2357" t="s">
        <v>6</v>
      </c>
      <c r="C2357" t="s">
        <v>11</v>
      </c>
      <c r="D2357">
        <v>2024</v>
      </c>
      <c r="E2357">
        <v>2034</v>
      </c>
      <c r="F2357">
        <v>1</v>
      </c>
      <c r="G2357">
        <v>19631.81452</v>
      </c>
      <c r="H2357">
        <v>0</v>
      </c>
      <c r="I2357">
        <v>1</v>
      </c>
      <c r="J2357" s="2" t="str">
        <f t="shared" si="36"/>
        <v>EG_LHWR2024</v>
      </c>
    </row>
    <row r="2358" spans="1:10" x14ac:dyDescent="0.25">
      <c r="A2358" t="s">
        <v>15</v>
      </c>
      <c r="B2358" t="s">
        <v>6</v>
      </c>
      <c r="C2358" t="s">
        <v>9</v>
      </c>
      <c r="D2358">
        <v>2024</v>
      </c>
      <c r="E2358">
        <v>2034</v>
      </c>
      <c r="F2358">
        <v>1</v>
      </c>
      <c r="G2358">
        <v>19631.81452</v>
      </c>
      <c r="H2358">
        <v>0</v>
      </c>
      <c r="I2358">
        <v>1</v>
      </c>
      <c r="J2358" s="2" t="str">
        <f t="shared" si="36"/>
        <v>EG_LHNER2024</v>
      </c>
    </row>
    <row r="2359" spans="1:10" x14ac:dyDescent="0.25">
      <c r="A2359" t="s">
        <v>15</v>
      </c>
      <c r="B2359" t="s">
        <v>6</v>
      </c>
      <c r="C2359" t="s">
        <v>8</v>
      </c>
      <c r="D2359">
        <v>2024</v>
      </c>
      <c r="E2359">
        <v>2034</v>
      </c>
      <c r="F2359">
        <v>1</v>
      </c>
      <c r="G2359">
        <v>19631.81452</v>
      </c>
      <c r="H2359">
        <v>0</v>
      </c>
      <c r="I2359">
        <v>1</v>
      </c>
      <c r="J2359" s="2" t="str">
        <f t="shared" si="36"/>
        <v>EG_LHSR2024</v>
      </c>
    </row>
    <row r="2360" spans="1:10" x14ac:dyDescent="0.25">
      <c r="A2360" t="s">
        <v>15</v>
      </c>
      <c r="B2360" t="s">
        <v>6</v>
      </c>
      <c r="C2360" t="s">
        <v>12</v>
      </c>
      <c r="D2360">
        <v>2024</v>
      </c>
      <c r="E2360">
        <v>2034</v>
      </c>
      <c r="F2360">
        <v>1</v>
      </c>
      <c r="G2360">
        <v>19631.81452</v>
      </c>
      <c r="H2360">
        <v>0</v>
      </c>
      <c r="I2360">
        <v>1</v>
      </c>
      <c r="J2360" s="2" t="str">
        <f t="shared" si="36"/>
        <v>EG_LHNR2024</v>
      </c>
    </row>
    <row r="2361" spans="1:10" x14ac:dyDescent="0.25">
      <c r="A2361" t="s">
        <v>15</v>
      </c>
      <c r="B2361" t="s">
        <v>6</v>
      </c>
      <c r="C2361" t="s">
        <v>10</v>
      </c>
      <c r="D2361">
        <v>2024</v>
      </c>
      <c r="E2361">
        <v>2035</v>
      </c>
      <c r="F2361">
        <v>1</v>
      </c>
      <c r="G2361">
        <v>19631.81452</v>
      </c>
      <c r="H2361">
        <v>0</v>
      </c>
      <c r="I2361">
        <v>1</v>
      </c>
      <c r="J2361" s="2" t="str">
        <f t="shared" si="36"/>
        <v>EG_LHER2024</v>
      </c>
    </row>
    <row r="2362" spans="1:10" x14ac:dyDescent="0.25">
      <c r="A2362" t="s">
        <v>15</v>
      </c>
      <c r="B2362" t="s">
        <v>6</v>
      </c>
      <c r="C2362" t="s">
        <v>11</v>
      </c>
      <c r="D2362">
        <v>2024</v>
      </c>
      <c r="E2362">
        <v>2035</v>
      </c>
      <c r="F2362">
        <v>1</v>
      </c>
      <c r="G2362">
        <v>19631.81452</v>
      </c>
      <c r="H2362">
        <v>0</v>
      </c>
      <c r="I2362">
        <v>1</v>
      </c>
      <c r="J2362" s="2" t="str">
        <f t="shared" si="36"/>
        <v>EG_LHWR2024</v>
      </c>
    </row>
    <row r="2363" spans="1:10" x14ac:dyDescent="0.25">
      <c r="A2363" t="s">
        <v>15</v>
      </c>
      <c r="B2363" t="s">
        <v>6</v>
      </c>
      <c r="C2363" t="s">
        <v>9</v>
      </c>
      <c r="D2363">
        <v>2024</v>
      </c>
      <c r="E2363">
        <v>2035</v>
      </c>
      <c r="F2363">
        <v>1</v>
      </c>
      <c r="G2363">
        <v>19631.81452</v>
      </c>
      <c r="H2363">
        <v>0</v>
      </c>
      <c r="I2363">
        <v>1</v>
      </c>
      <c r="J2363" s="2" t="str">
        <f t="shared" si="36"/>
        <v>EG_LHNER2024</v>
      </c>
    </row>
    <row r="2364" spans="1:10" x14ac:dyDescent="0.25">
      <c r="A2364" t="s">
        <v>15</v>
      </c>
      <c r="B2364" t="s">
        <v>6</v>
      </c>
      <c r="C2364" t="s">
        <v>8</v>
      </c>
      <c r="D2364">
        <v>2024</v>
      </c>
      <c r="E2364">
        <v>2035</v>
      </c>
      <c r="F2364">
        <v>1</v>
      </c>
      <c r="G2364">
        <v>19631.81452</v>
      </c>
      <c r="H2364">
        <v>0</v>
      </c>
      <c r="I2364">
        <v>1</v>
      </c>
      <c r="J2364" s="2" t="str">
        <f t="shared" si="36"/>
        <v>EG_LHSR2024</v>
      </c>
    </row>
    <row r="2365" spans="1:10" x14ac:dyDescent="0.25">
      <c r="A2365" t="s">
        <v>15</v>
      </c>
      <c r="B2365" t="s">
        <v>6</v>
      </c>
      <c r="C2365" t="s">
        <v>12</v>
      </c>
      <c r="D2365">
        <v>2024</v>
      </c>
      <c r="E2365">
        <v>2035</v>
      </c>
      <c r="F2365">
        <v>1</v>
      </c>
      <c r="G2365">
        <v>19631.81452</v>
      </c>
      <c r="H2365">
        <v>0</v>
      </c>
      <c r="I2365">
        <v>1</v>
      </c>
      <c r="J2365" s="2" t="str">
        <f t="shared" si="36"/>
        <v>EG_LHNR2024</v>
      </c>
    </row>
    <row r="2366" spans="1:10" x14ac:dyDescent="0.25">
      <c r="A2366" t="s">
        <v>15</v>
      </c>
      <c r="B2366" t="s">
        <v>6</v>
      </c>
      <c r="C2366" t="s">
        <v>10</v>
      </c>
      <c r="D2366">
        <v>2024</v>
      </c>
      <c r="E2366">
        <v>2036</v>
      </c>
      <c r="F2366">
        <v>1</v>
      </c>
      <c r="G2366">
        <v>19631.81452</v>
      </c>
      <c r="H2366">
        <v>0</v>
      </c>
      <c r="I2366">
        <v>1</v>
      </c>
      <c r="J2366" s="2" t="str">
        <f t="shared" si="36"/>
        <v>EG_LHER2024</v>
      </c>
    </row>
    <row r="2367" spans="1:10" x14ac:dyDescent="0.25">
      <c r="A2367" t="s">
        <v>15</v>
      </c>
      <c r="B2367" t="s">
        <v>6</v>
      </c>
      <c r="C2367" t="s">
        <v>11</v>
      </c>
      <c r="D2367">
        <v>2024</v>
      </c>
      <c r="E2367">
        <v>2036</v>
      </c>
      <c r="F2367">
        <v>1</v>
      </c>
      <c r="G2367">
        <v>19631.81452</v>
      </c>
      <c r="H2367">
        <v>0</v>
      </c>
      <c r="I2367">
        <v>1</v>
      </c>
      <c r="J2367" s="2" t="str">
        <f t="shared" si="36"/>
        <v>EG_LHWR2024</v>
      </c>
    </row>
    <row r="2368" spans="1:10" x14ac:dyDescent="0.25">
      <c r="A2368" t="s">
        <v>15</v>
      </c>
      <c r="B2368" t="s">
        <v>6</v>
      </c>
      <c r="C2368" t="s">
        <v>9</v>
      </c>
      <c r="D2368">
        <v>2024</v>
      </c>
      <c r="E2368">
        <v>2036</v>
      </c>
      <c r="F2368">
        <v>1</v>
      </c>
      <c r="G2368">
        <v>19631.81452</v>
      </c>
      <c r="H2368">
        <v>0</v>
      </c>
      <c r="I2368">
        <v>1</v>
      </c>
      <c r="J2368" s="2" t="str">
        <f t="shared" si="36"/>
        <v>EG_LHNER2024</v>
      </c>
    </row>
    <row r="2369" spans="1:10" x14ac:dyDescent="0.25">
      <c r="A2369" t="s">
        <v>15</v>
      </c>
      <c r="B2369" t="s">
        <v>6</v>
      </c>
      <c r="C2369" t="s">
        <v>8</v>
      </c>
      <c r="D2369">
        <v>2024</v>
      </c>
      <c r="E2369">
        <v>2036</v>
      </c>
      <c r="F2369">
        <v>1</v>
      </c>
      <c r="G2369">
        <v>19631.81452</v>
      </c>
      <c r="H2369">
        <v>0</v>
      </c>
      <c r="I2369">
        <v>1</v>
      </c>
      <c r="J2369" s="2" t="str">
        <f t="shared" si="36"/>
        <v>EG_LHSR2024</v>
      </c>
    </row>
    <row r="2370" spans="1:10" x14ac:dyDescent="0.25">
      <c r="A2370" t="s">
        <v>15</v>
      </c>
      <c r="B2370" t="s">
        <v>6</v>
      </c>
      <c r="C2370" t="s">
        <v>12</v>
      </c>
      <c r="D2370">
        <v>2024</v>
      </c>
      <c r="E2370">
        <v>2036</v>
      </c>
      <c r="F2370">
        <v>1</v>
      </c>
      <c r="G2370">
        <v>19631.81452</v>
      </c>
      <c r="H2370">
        <v>0</v>
      </c>
      <c r="I2370">
        <v>1</v>
      </c>
      <c r="J2370" s="2" t="str">
        <f t="shared" si="36"/>
        <v>EG_LHNR2024</v>
      </c>
    </row>
    <row r="2371" spans="1:10" x14ac:dyDescent="0.25">
      <c r="A2371" t="s">
        <v>15</v>
      </c>
      <c r="B2371" t="s">
        <v>6</v>
      </c>
      <c r="C2371" t="s">
        <v>10</v>
      </c>
      <c r="D2371">
        <v>2024</v>
      </c>
      <c r="E2371">
        <v>2037</v>
      </c>
      <c r="F2371">
        <v>1</v>
      </c>
      <c r="G2371">
        <v>19631.81452</v>
      </c>
      <c r="H2371">
        <v>0</v>
      </c>
      <c r="I2371">
        <v>1</v>
      </c>
      <c r="J2371" s="2" t="str">
        <f t="shared" ref="J2371:J2434" si="37">_xlfn.CONCAT(A2371,C2371,D2371)</f>
        <v>EG_LHER2024</v>
      </c>
    </row>
    <row r="2372" spans="1:10" x14ac:dyDescent="0.25">
      <c r="A2372" t="s">
        <v>15</v>
      </c>
      <c r="B2372" t="s">
        <v>6</v>
      </c>
      <c r="C2372" t="s">
        <v>11</v>
      </c>
      <c r="D2372">
        <v>2024</v>
      </c>
      <c r="E2372">
        <v>2037</v>
      </c>
      <c r="F2372">
        <v>1</v>
      </c>
      <c r="G2372">
        <v>19631.81452</v>
      </c>
      <c r="H2372">
        <v>0</v>
      </c>
      <c r="I2372">
        <v>1</v>
      </c>
      <c r="J2372" s="2" t="str">
        <f t="shared" si="37"/>
        <v>EG_LHWR2024</v>
      </c>
    </row>
    <row r="2373" spans="1:10" x14ac:dyDescent="0.25">
      <c r="A2373" t="s">
        <v>15</v>
      </c>
      <c r="B2373" t="s">
        <v>6</v>
      </c>
      <c r="C2373" t="s">
        <v>9</v>
      </c>
      <c r="D2373">
        <v>2024</v>
      </c>
      <c r="E2373">
        <v>2037</v>
      </c>
      <c r="F2373">
        <v>1</v>
      </c>
      <c r="G2373">
        <v>19631.81452</v>
      </c>
      <c r="H2373">
        <v>0</v>
      </c>
      <c r="I2373">
        <v>1</v>
      </c>
      <c r="J2373" s="2" t="str">
        <f t="shared" si="37"/>
        <v>EG_LHNER2024</v>
      </c>
    </row>
    <row r="2374" spans="1:10" x14ac:dyDescent="0.25">
      <c r="A2374" t="s">
        <v>15</v>
      </c>
      <c r="B2374" t="s">
        <v>6</v>
      </c>
      <c r="C2374" t="s">
        <v>8</v>
      </c>
      <c r="D2374">
        <v>2024</v>
      </c>
      <c r="E2374">
        <v>2037</v>
      </c>
      <c r="F2374">
        <v>1</v>
      </c>
      <c r="G2374">
        <v>19631.81452</v>
      </c>
      <c r="H2374">
        <v>0</v>
      </c>
      <c r="I2374">
        <v>1</v>
      </c>
      <c r="J2374" s="2" t="str">
        <f t="shared" si="37"/>
        <v>EG_LHSR2024</v>
      </c>
    </row>
    <row r="2375" spans="1:10" x14ac:dyDescent="0.25">
      <c r="A2375" t="s">
        <v>15</v>
      </c>
      <c r="B2375" t="s">
        <v>6</v>
      </c>
      <c r="C2375" t="s">
        <v>12</v>
      </c>
      <c r="D2375">
        <v>2024</v>
      </c>
      <c r="E2375">
        <v>2037</v>
      </c>
      <c r="F2375">
        <v>1</v>
      </c>
      <c r="G2375">
        <v>19631.81452</v>
      </c>
      <c r="H2375">
        <v>0</v>
      </c>
      <c r="I2375">
        <v>1</v>
      </c>
      <c r="J2375" s="2" t="str">
        <f t="shared" si="37"/>
        <v>EG_LHNR2024</v>
      </c>
    </row>
    <row r="2376" spans="1:10" x14ac:dyDescent="0.25">
      <c r="A2376" t="s">
        <v>15</v>
      </c>
      <c r="B2376" t="s">
        <v>6</v>
      </c>
      <c r="C2376" t="s">
        <v>10</v>
      </c>
      <c r="D2376">
        <v>2024</v>
      </c>
      <c r="E2376">
        <v>2038</v>
      </c>
      <c r="F2376">
        <v>1</v>
      </c>
      <c r="G2376">
        <v>19631.81452</v>
      </c>
      <c r="H2376">
        <v>0</v>
      </c>
      <c r="I2376">
        <v>1</v>
      </c>
      <c r="J2376" s="2" t="str">
        <f t="shared" si="37"/>
        <v>EG_LHER2024</v>
      </c>
    </row>
    <row r="2377" spans="1:10" x14ac:dyDescent="0.25">
      <c r="A2377" t="s">
        <v>15</v>
      </c>
      <c r="B2377" t="s">
        <v>6</v>
      </c>
      <c r="C2377" t="s">
        <v>11</v>
      </c>
      <c r="D2377">
        <v>2024</v>
      </c>
      <c r="E2377">
        <v>2038</v>
      </c>
      <c r="F2377">
        <v>1</v>
      </c>
      <c r="G2377">
        <v>19631.81452</v>
      </c>
      <c r="H2377">
        <v>0</v>
      </c>
      <c r="I2377">
        <v>1</v>
      </c>
      <c r="J2377" s="2" t="str">
        <f t="shared" si="37"/>
        <v>EG_LHWR2024</v>
      </c>
    </row>
    <row r="2378" spans="1:10" x14ac:dyDescent="0.25">
      <c r="A2378" t="s">
        <v>15</v>
      </c>
      <c r="B2378" t="s">
        <v>6</v>
      </c>
      <c r="C2378" t="s">
        <v>9</v>
      </c>
      <c r="D2378">
        <v>2024</v>
      </c>
      <c r="E2378">
        <v>2038</v>
      </c>
      <c r="F2378">
        <v>1</v>
      </c>
      <c r="G2378">
        <v>19631.81452</v>
      </c>
      <c r="H2378">
        <v>0</v>
      </c>
      <c r="I2378">
        <v>1</v>
      </c>
      <c r="J2378" s="2" t="str">
        <f t="shared" si="37"/>
        <v>EG_LHNER2024</v>
      </c>
    </row>
    <row r="2379" spans="1:10" x14ac:dyDescent="0.25">
      <c r="A2379" t="s">
        <v>15</v>
      </c>
      <c r="B2379" t="s">
        <v>6</v>
      </c>
      <c r="C2379" t="s">
        <v>8</v>
      </c>
      <c r="D2379">
        <v>2024</v>
      </c>
      <c r="E2379">
        <v>2038</v>
      </c>
      <c r="F2379">
        <v>1</v>
      </c>
      <c r="G2379">
        <v>19631.81452</v>
      </c>
      <c r="H2379">
        <v>0</v>
      </c>
      <c r="I2379">
        <v>1</v>
      </c>
      <c r="J2379" s="2" t="str">
        <f t="shared" si="37"/>
        <v>EG_LHSR2024</v>
      </c>
    </row>
    <row r="2380" spans="1:10" x14ac:dyDescent="0.25">
      <c r="A2380" t="s">
        <v>15</v>
      </c>
      <c r="B2380" t="s">
        <v>6</v>
      </c>
      <c r="C2380" t="s">
        <v>12</v>
      </c>
      <c r="D2380">
        <v>2024</v>
      </c>
      <c r="E2380">
        <v>2038</v>
      </c>
      <c r="F2380">
        <v>1</v>
      </c>
      <c r="G2380">
        <v>19631.81452</v>
      </c>
      <c r="H2380">
        <v>0</v>
      </c>
      <c r="I2380">
        <v>1</v>
      </c>
      <c r="J2380" s="2" t="str">
        <f t="shared" si="37"/>
        <v>EG_LHNR2024</v>
      </c>
    </row>
    <row r="2381" spans="1:10" x14ac:dyDescent="0.25">
      <c r="A2381" t="s">
        <v>15</v>
      </c>
      <c r="B2381" t="s">
        <v>6</v>
      </c>
      <c r="C2381" t="s">
        <v>10</v>
      </c>
      <c r="D2381">
        <v>2024</v>
      </c>
      <c r="E2381">
        <v>2039</v>
      </c>
      <c r="F2381">
        <v>1</v>
      </c>
      <c r="G2381">
        <v>19631.81452</v>
      </c>
      <c r="H2381">
        <v>0</v>
      </c>
      <c r="I2381">
        <v>1</v>
      </c>
      <c r="J2381" s="2" t="str">
        <f t="shared" si="37"/>
        <v>EG_LHER2024</v>
      </c>
    </row>
    <row r="2382" spans="1:10" x14ac:dyDescent="0.25">
      <c r="A2382" t="s">
        <v>15</v>
      </c>
      <c r="B2382" t="s">
        <v>6</v>
      </c>
      <c r="C2382" t="s">
        <v>11</v>
      </c>
      <c r="D2382">
        <v>2024</v>
      </c>
      <c r="E2382">
        <v>2039</v>
      </c>
      <c r="F2382">
        <v>1</v>
      </c>
      <c r="G2382">
        <v>19631.81452</v>
      </c>
      <c r="H2382">
        <v>0</v>
      </c>
      <c r="I2382">
        <v>1</v>
      </c>
      <c r="J2382" s="2" t="str">
        <f t="shared" si="37"/>
        <v>EG_LHWR2024</v>
      </c>
    </row>
    <row r="2383" spans="1:10" x14ac:dyDescent="0.25">
      <c r="A2383" t="s">
        <v>15</v>
      </c>
      <c r="B2383" t="s">
        <v>6</v>
      </c>
      <c r="C2383" t="s">
        <v>9</v>
      </c>
      <c r="D2383">
        <v>2024</v>
      </c>
      <c r="E2383">
        <v>2039</v>
      </c>
      <c r="F2383">
        <v>1</v>
      </c>
      <c r="G2383">
        <v>19631.81452</v>
      </c>
      <c r="H2383">
        <v>0</v>
      </c>
      <c r="I2383">
        <v>1</v>
      </c>
      <c r="J2383" s="2" t="str">
        <f t="shared" si="37"/>
        <v>EG_LHNER2024</v>
      </c>
    </row>
    <row r="2384" spans="1:10" x14ac:dyDescent="0.25">
      <c r="A2384" t="s">
        <v>15</v>
      </c>
      <c r="B2384" t="s">
        <v>6</v>
      </c>
      <c r="C2384" t="s">
        <v>8</v>
      </c>
      <c r="D2384">
        <v>2024</v>
      </c>
      <c r="E2384">
        <v>2039</v>
      </c>
      <c r="F2384">
        <v>1</v>
      </c>
      <c r="G2384">
        <v>19631.81452</v>
      </c>
      <c r="H2384">
        <v>0</v>
      </c>
      <c r="I2384">
        <v>1</v>
      </c>
      <c r="J2384" s="2" t="str">
        <f t="shared" si="37"/>
        <v>EG_LHSR2024</v>
      </c>
    </row>
    <row r="2385" spans="1:10" x14ac:dyDescent="0.25">
      <c r="A2385" t="s">
        <v>15</v>
      </c>
      <c r="B2385" t="s">
        <v>6</v>
      </c>
      <c r="C2385" t="s">
        <v>12</v>
      </c>
      <c r="D2385">
        <v>2024</v>
      </c>
      <c r="E2385">
        <v>2039</v>
      </c>
      <c r="F2385">
        <v>1</v>
      </c>
      <c r="G2385">
        <v>19631.81452</v>
      </c>
      <c r="H2385">
        <v>0</v>
      </c>
      <c r="I2385">
        <v>1</v>
      </c>
      <c r="J2385" s="2" t="str">
        <f t="shared" si="37"/>
        <v>EG_LHNR2024</v>
      </c>
    </row>
    <row r="2386" spans="1:10" x14ac:dyDescent="0.25">
      <c r="A2386" t="s">
        <v>15</v>
      </c>
      <c r="B2386" t="s">
        <v>6</v>
      </c>
      <c r="C2386" t="s">
        <v>10</v>
      </c>
      <c r="D2386">
        <v>2024</v>
      </c>
      <c r="E2386">
        <v>2040</v>
      </c>
      <c r="F2386">
        <v>1</v>
      </c>
      <c r="G2386">
        <v>19631.81452</v>
      </c>
      <c r="H2386">
        <v>0</v>
      </c>
      <c r="I2386">
        <v>1</v>
      </c>
      <c r="J2386" s="2" t="str">
        <f t="shared" si="37"/>
        <v>EG_LHER2024</v>
      </c>
    </row>
    <row r="2387" spans="1:10" x14ac:dyDescent="0.25">
      <c r="A2387" t="s">
        <v>15</v>
      </c>
      <c r="B2387" t="s">
        <v>6</v>
      </c>
      <c r="C2387" t="s">
        <v>11</v>
      </c>
      <c r="D2387">
        <v>2024</v>
      </c>
      <c r="E2387">
        <v>2040</v>
      </c>
      <c r="F2387">
        <v>1</v>
      </c>
      <c r="G2387">
        <v>19631.81452</v>
      </c>
      <c r="H2387">
        <v>0</v>
      </c>
      <c r="I2387">
        <v>1</v>
      </c>
      <c r="J2387" s="2" t="str">
        <f t="shared" si="37"/>
        <v>EG_LHWR2024</v>
      </c>
    </row>
    <row r="2388" spans="1:10" x14ac:dyDescent="0.25">
      <c r="A2388" t="s">
        <v>15</v>
      </c>
      <c r="B2388" t="s">
        <v>6</v>
      </c>
      <c r="C2388" t="s">
        <v>9</v>
      </c>
      <c r="D2388">
        <v>2024</v>
      </c>
      <c r="E2388">
        <v>2040</v>
      </c>
      <c r="F2388">
        <v>1</v>
      </c>
      <c r="G2388">
        <v>19631.81452</v>
      </c>
      <c r="H2388">
        <v>0</v>
      </c>
      <c r="I2388">
        <v>1</v>
      </c>
      <c r="J2388" s="2" t="str">
        <f t="shared" si="37"/>
        <v>EG_LHNER2024</v>
      </c>
    </row>
    <row r="2389" spans="1:10" x14ac:dyDescent="0.25">
      <c r="A2389" t="s">
        <v>15</v>
      </c>
      <c r="B2389" t="s">
        <v>6</v>
      </c>
      <c r="C2389" t="s">
        <v>8</v>
      </c>
      <c r="D2389">
        <v>2024</v>
      </c>
      <c r="E2389">
        <v>2040</v>
      </c>
      <c r="F2389">
        <v>1</v>
      </c>
      <c r="G2389">
        <v>19631.81452</v>
      </c>
      <c r="H2389">
        <v>0</v>
      </c>
      <c r="I2389">
        <v>1</v>
      </c>
      <c r="J2389" s="2" t="str">
        <f t="shared" si="37"/>
        <v>EG_LHSR2024</v>
      </c>
    </row>
    <row r="2390" spans="1:10" x14ac:dyDescent="0.25">
      <c r="A2390" t="s">
        <v>15</v>
      </c>
      <c r="B2390" t="s">
        <v>6</v>
      </c>
      <c r="C2390" t="s">
        <v>12</v>
      </c>
      <c r="D2390">
        <v>2024</v>
      </c>
      <c r="E2390">
        <v>2040</v>
      </c>
      <c r="F2390">
        <v>1</v>
      </c>
      <c r="G2390">
        <v>19631.81452</v>
      </c>
      <c r="H2390">
        <v>0</v>
      </c>
      <c r="I2390">
        <v>1</v>
      </c>
      <c r="J2390" s="2" t="str">
        <f t="shared" si="37"/>
        <v>EG_LHNR2024</v>
      </c>
    </row>
    <row r="2391" spans="1:10" x14ac:dyDescent="0.25">
      <c r="A2391" t="s">
        <v>15</v>
      </c>
      <c r="B2391" t="s">
        <v>6</v>
      </c>
      <c r="C2391" t="s">
        <v>10</v>
      </c>
      <c r="D2391">
        <v>2024</v>
      </c>
      <c r="E2391">
        <v>2041</v>
      </c>
      <c r="F2391">
        <v>1</v>
      </c>
      <c r="G2391">
        <v>19631.81452</v>
      </c>
      <c r="H2391">
        <v>0</v>
      </c>
      <c r="I2391">
        <v>1</v>
      </c>
      <c r="J2391" s="2" t="str">
        <f t="shared" si="37"/>
        <v>EG_LHER2024</v>
      </c>
    </row>
    <row r="2392" spans="1:10" x14ac:dyDescent="0.25">
      <c r="A2392" t="s">
        <v>15</v>
      </c>
      <c r="B2392" t="s">
        <v>6</v>
      </c>
      <c r="C2392" t="s">
        <v>11</v>
      </c>
      <c r="D2392">
        <v>2024</v>
      </c>
      <c r="E2392">
        <v>2041</v>
      </c>
      <c r="F2392">
        <v>1</v>
      </c>
      <c r="G2392">
        <v>19631.81452</v>
      </c>
      <c r="H2392">
        <v>0</v>
      </c>
      <c r="I2392">
        <v>1</v>
      </c>
      <c r="J2392" s="2" t="str">
        <f t="shared" si="37"/>
        <v>EG_LHWR2024</v>
      </c>
    </row>
    <row r="2393" spans="1:10" x14ac:dyDescent="0.25">
      <c r="A2393" t="s">
        <v>15</v>
      </c>
      <c r="B2393" t="s">
        <v>6</v>
      </c>
      <c r="C2393" t="s">
        <v>9</v>
      </c>
      <c r="D2393">
        <v>2024</v>
      </c>
      <c r="E2393">
        <v>2041</v>
      </c>
      <c r="F2393">
        <v>1</v>
      </c>
      <c r="G2393">
        <v>19631.81452</v>
      </c>
      <c r="H2393">
        <v>0</v>
      </c>
      <c r="I2393">
        <v>1</v>
      </c>
      <c r="J2393" s="2" t="str">
        <f t="shared" si="37"/>
        <v>EG_LHNER2024</v>
      </c>
    </row>
    <row r="2394" spans="1:10" x14ac:dyDescent="0.25">
      <c r="A2394" t="s">
        <v>15</v>
      </c>
      <c r="B2394" t="s">
        <v>6</v>
      </c>
      <c r="C2394" t="s">
        <v>8</v>
      </c>
      <c r="D2394">
        <v>2024</v>
      </c>
      <c r="E2394">
        <v>2041</v>
      </c>
      <c r="F2394">
        <v>1</v>
      </c>
      <c r="G2394">
        <v>19631.81452</v>
      </c>
      <c r="H2394">
        <v>0</v>
      </c>
      <c r="I2394">
        <v>1</v>
      </c>
      <c r="J2394" s="2" t="str">
        <f t="shared" si="37"/>
        <v>EG_LHSR2024</v>
      </c>
    </row>
    <row r="2395" spans="1:10" x14ac:dyDescent="0.25">
      <c r="A2395" t="s">
        <v>15</v>
      </c>
      <c r="B2395" t="s">
        <v>6</v>
      </c>
      <c r="C2395" t="s">
        <v>12</v>
      </c>
      <c r="D2395">
        <v>2024</v>
      </c>
      <c r="E2395">
        <v>2041</v>
      </c>
      <c r="F2395">
        <v>1</v>
      </c>
      <c r="G2395">
        <v>19631.81452</v>
      </c>
      <c r="H2395">
        <v>0</v>
      </c>
      <c r="I2395">
        <v>1</v>
      </c>
      <c r="J2395" s="2" t="str">
        <f t="shared" si="37"/>
        <v>EG_LHNR2024</v>
      </c>
    </row>
    <row r="2396" spans="1:10" x14ac:dyDescent="0.25">
      <c r="A2396" t="s">
        <v>18</v>
      </c>
      <c r="B2396" t="s">
        <v>6</v>
      </c>
      <c r="C2396" t="s">
        <v>10</v>
      </c>
      <c r="D2396">
        <v>2024</v>
      </c>
      <c r="E2396">
        <v>2024</v>
      </c>
      <c r="F2396">
        <v>1</v>
      </c>
      <c r="G2396">
        <v>11825.348760000001</v>
      </c>
      <c r="H2396">
        <v>0</v>
      </c>
      <c r="I2396">
        <v>1</v>
      </c>
      <c r="J2396" s="2" t="str">
        <f t="shared" si="37"/>
        <v>EG_SHER2024</v>
      </c>
    </row>
    <row r="2397" spans="1:10" x14ac:dyDescent="0.25">
      <c r="A2397" t="s">
        <v>18</v>
      </c>
      <c r="B2397" t="s">
        <v>6</v>
      </c>
      <c r="C2397" t="s">
        <v>11</v>
      </c>
      <c r="D2397">
        <v>2024</v>
      </c>
      <c r="E2397">
        <v>2024</v>
      </c>
      <c r="F2397">
        <v>1</v>
      </c>
      <c r="G2397">
        <v>11825.348760000001</v>
      </c>
      <c r="H2397">
        <v>0</v>
      </c>
      <c r="I2397">
        <v>1</v>
      </c>
      <c r="J2397" s="2" t="str">
        <f t="shared" si="37"/>
        <v>EG_SHWR2024</v>
      </c>
    </row>
    <row r="2398" spans="1:10" x14ac:dyDescent="0.25">
      <c r="A2398" t="s">
        <v>18</v>
      </c>
      <c r="B2398" t="s">
        <v>6</v>
      </c>
      <c r="C2398" t="s">
        <v>9</v>
      </c>
      <c r="D2398">
        <v>2024</v>
      </c>
      <c r="E2398">
        <v>2024</v>
      </c>
      <c r="F2398">
        <v>1</v>
      </c>
      <c r="G2398">
        <v>11825.348760000001</v>
      </c>
      <c r="H2398">
        <v>0</v>
      </c>
      <c r="I2398">
        <v>1</v>
      </c>
      <c r="J2398" s="2" t="str">
        <f t="shared" si="37"/>
        <v>EG_SHNER2024</v>
      </c>
    </row>
    <row r="2399" spans="1:10" x14ac:dyDescent="0.25">
      <c r="A2399" t="s">
        <v>18</v>
      </c>
      <c r="B2399" t="s">
        <v>6</v>
      </c>
      <c r="C2399" t="s">
        <v>8</v>
      </c>
      <c r="D2399">
        <v>2024</v>
      </c>
      <c r="E2399">
        <v>2024</v>
      </c>
      <c r="F2399">
        <v>1</v>
      </c>
      <c r="G2399">
        <v>11825.348760000001</v>
      </c>
      <c r="H2399">
        <v>0</v>
      </c>
      <c r="I2399">
        <v>1</v>
      </c>
      <c r="J2399" s="2" t="str">
        <f t="shared" si="37"/>
        <v>EG_SHSR2024</v>
      </c>
    </row>
    <row r="2400" spans="1:10" x14ac:dyDescent="0.25">
      <c r="A2400" t="s">
        <v>18</v>
      </c>
      <c r="B2400" t="s">
        <v>6</v>
      </c>
      <c r="C2400" t="s">
        <v>12</v>
      </c>
      <c r="D2400">
        <v>2024</v>
      </c>
      <c r="E2400">
        <v>2024</v>
      </c>
      <c r="F2400">
        <v>1</v>
      </c>
      <c r="G2400">
        <v>11825.348760000001</v>
      </c>
      <c r="H2400">
        <v>0</v>
      </c>
      <c r="I2400">
        <v>1</v>
      </c>
      <c r="J2400" s="2" t="str">
        <f t="shared" si="37"/>
        <v>EG_SHNR2024</v>
      </c>
    </row>
    <row r="2401" spans="1:10" x14ac:dyDescent="0.25">
      <c r="A2401" t="s">
        <v>18</v>
      </c>
      <c r="B2401" t="s">
        <v>6</v>
      </c>
      <c r="C2401" t="s">
        <v>10</v>
      </c>
      <c r="D2401">
        <v>2024</v>
      </c>
      <c r="E2401">
        <v>2025</v>
      </c>
      <c r="F2401">
        <v>1</v>
      </c>
      <c r="G2401">
        <v>11825.348760000001</v>
      </c>
      <c r="H2401">
        <v>0</v>
      </c>
      <c r="I2401">
        <v>1</v>
      </c>
      <c r="J2401" s="2" t="str">
        <f t="shared" si="37"/>
        <v>EG_SHER2024</v>
      </c>
    </row>
    <row r="2402" spans="1:10" x14ac:dyDescent="0.25">
      <c r="A2402" t="s">
        <v>18</v>
      </c>
      <c r="B2402" t="s">
        <v>6</v>
      </c>
      <c r="C2402" t="s">
        <v>11</v>
      </c>
      <c r="D2402">
        <v>2024</v>
      </c>
      <c r="E2402">
        <v>2025</v>
      </c>
      <c r="F2402">
        <v>1</v>
      </c>
      <c r="G2402">
        <v>11825.348760000001</v>
      </c>
      <c r="H2402">
        <v>0</v>
      </c>
      <c r="I2402">
        <v>1</v>
      </c>
      <c r="J2402" s="2" t="str">
        <f t="shared" si="37"/>
        <v>EG_SHWR2024</v>
      </c>
    </row>
    <row r="2403" spans="1:10" x14ac:dyDescent="0.25">
      <c r="A2403" t="s">
        <v>18</v>
      </c>
      <c r="B2403" t="s">
        <v>6</v>
      </c>
      <c r="C2403" t="s">
        <v>9</v>
      </c>
      <c r="D2403">
        <v>2024</v>
      </c>
      <c r="E2403">
        <v>2025</v>
      </c>
      <c r="F2403">
        <v>1</v>
      </c>
      <c r="G2403">
        <v>11825.348760000001</v>
      </c>
      <c r="H2403">
        <v>0</v>
      </c>
      <c r="I2403">
        <v>1</v>
      </c>
      <c r="J2403" s="2" t="str">
        <f t="shared" si="37"/>
        <v>EG_SHNER2024</v>
      </c>
    </row>
    <row r="2404" spans="1:10" x14ac:dyDescent="0.25">
      <c r="A2404" t="s">
        <v>18</v>
      </c>
      <c r="B2404" t="s">
        <v>6</v>
      </c>
      <c r="C2404" t="s">
        <v>8</v>
      </c>
      <c r="D2404">
        <v>2024</v>
      </c>
      <c r="E2404">
        <v>2025</v>
      </c>
      <c r="F2404">
        <v>1</v>
      </c>
      <c r="G2404">
        <v>11825.348760000001</v>
      </c>
      <c r="H2404">
        <v>0</v>
      </c>
      <c r="I2404">
        <v>1</v>
      </c>
      <c r="J2404" s="2" t="str">
        <f t="shared" si="37"/>
        <v>EG_SHSR2024</v>
      </c>
    </row>
    <row r="2405" spans="1:10" x14ac:dyDescent="0.25">
      <c r="A2405" t="s">
        <v>18</v>
      </c>
      <c r="B2405" t="s">
        <v>6</v>
      </c>
      <c r="C2405" t="s">
        <v>12</v>
      </c>
      <c r="D2405">
        <v>2024</v>
      </c>
      <c r="E2405">
        <v>2025</v>
      </c>
      <c r="F2405">
        <v>1</v>
      </c>
      <c r="G2405">
        <v>11825.348760000001</v>
      </c>
      <c r="H2405">
        <v>0</v>
      </c>
      <c r="I2405">
        <v>1</v>
      </c>
      <c r="J2405" s="2" t="str">
        <f t="shared" si="37"/>
        <v>EG_SHNR2024</v>
      </c>
    </row>
    <row r="2406" spans="1:10" x14ac:dyDescent="0.25">
      <c r="A2406" t="s">
        <v>18</v>
      </c>
      <c r="B2406" t="s">
        <v>6</v>
      </c>
      <c r="C2406" t="s">
        <v>10</v>
      </c>
      <c r="D2406">
        <v>2024</v>
      </c>
      <c r="E2406">
        <v>2026</v>
      </c>
      <c r="F2406">
        <v>1</v>
      </c>
      <c r="G2406">
        <v>11825.348760000001</v>
      </c>
      <c r="H2406">
        <v>0</v>
      </c>
      <c r="I2406">
        <v>1</v>
      </c>
      <c r="J2406" s="2" t="str">
        <f t="shared" si="37"/>
        <v>EG_SHER2024</v>
      </c>
    </row>
    <row r="2407" spans="1:10" x14ac:dyDescent="0.25">
      <c r="A2407" t="s">
        <v>18</v>
      </c>
      <c r="B2407" t="s">
        <v>6</v>
      </c>
      <c r="C2407" t="s">
        <v>11</v>
      </c>
      <c r="D2407">
        <v>2024</v>
      </c>
      <c r="E2407">
        <v>2026</v>
      </c>
      <c r="F2407">
        <v>1</v>
      </c>
      <c r="G2407">
        <v>11825.348760000001</v>
      </c>
      <c r="H2407">
        <v>0</v>
      </c>
      <c r="I2407">
        <v>1</v>
      </c>
      <c r="J2407" s="2" t="str">
        <f t="shared" si="37"/>
        <v>EG_SHWR2024</v>
      </c>
    </row>
    <row r="2408" spans="1:10" x14ac:dyDescent="0.25">
      <c r="A2408" t="s">
        <v>18</v>
      </c>
      <c r="B2408" t="s">
        <v>6</v>
      </c>
      <c r="C2408" t="s">
        <v>9</v>
      </c>
      <c r="D2408">
        <v>2024</v>
      </c>
      <c r="E2408">
        <v>2026</v>
      </c>
      <c r="F2408">
        <v>1</v>
      </c>
      <c r="G2408">
        <v>11825.348760000001</v>
      </c>
      <c r="H2408">
        <v>0</v>
      </c>
      <c r="I2408">
        <v>1</v>
      </c>
      <c r="J2408" s="2" t="str">
        <f t="shared" si="37"/>
        <v>EG_SHNER2024</v>
      </c>
    </row>
    <row r="2409" spans="1:10" x14ac:dyDescent="0.25">
      <c r="A2409" t="s">
        <v>18</v>
      </c>
      <c r="B2409" t="s">
        <v>6</v>
      </c>
      <c r="C2409" t="s">
        <v>8</v>
      </c>
      <c r="D2409">
        <v>2024</v>
      </c>
      <c r="E2409">
        <v>2026</v>
      </c>
      <c r="F2409">
        <v>1</v>
      </c>
      <c r="G2409">
        <v>11825.348760000001</v>
      </c>
      <c r="H2409">
        <v>0</v>
      </c>
      <c r="I2409">
        <v>1</v>
      </c>
      <c r="J2409" s="2" t="str">
        <f t="shared" si="37"/>
        <v>EG_SHSR2024</v>
      </c>
    </row>
    <row r="2410" spans="1:10" x14ac:dyDescent="0.25">
      <c r="A2410" t="s">
        <v>18</v>
      </c>
      <c r="B2410" t="s">
        <v>6</v>
      </c>
      <c r="C2410" t="s">
        <v>12</v>
      </c>
      <c r="D2410">
        <v>2024</v>
      </c>
      <c r="E2410">
        <v>2026</v>
      </c>
      <c r="F2410">
        <v>1</v>
      </c>
      <c r="G2410">
        <v>11825.348760000001</v>
      </c>
      <c r="H2410">
        <v>0</v>
      </c>
      <c r="I2410">
        <v>1</v>
      </c>
      <c r="J2410" s="2" t="str">
        <f t="shared" si="37"/>
        <v>EG_SHNR2024</v>
      </c>
    </row>
    <row r="2411" spans="1:10" x14ac:dyDescent="0.25">
      <c r="A2411" t="s">
        <v>18</v>
      </c>
      <c r="B2411" t="s">
        <v>6</v>
      </c>
      <c r="C2411" t="s">
        <v>10</v>
      </c>
      <c r="D2411">
        <v>2024</v>
      </c>
      <c r="E2411">
        <v>2027</v>
      </c>
      <c r="F2411">
        <v>1</v>
      </c>
      <c r="G2411">
        <v>11825.348760000001</v>
      </c>
      <c r="H2411">
        <v>0</v>
      </c>
      <c r="I2411">
        <v>1</v>
      </c>
      <c r="J2411" s="2" t="str">
        <f t="shared" si="37"/>
        <v>EG_SHER2024</v>
      </c>
    </row>
    <row r="2412" spans="1:10" x14ac:dyDescent="0.25">
      <c r="A2412" t="s">
        <v>18</v>
      </c>
      <c r="B2412" t="s">
        <v>6</v>
      </c>
      <c r="C2412" t="s">
        <v>11</v>
      </c>
      <c r="D2412">
        <v>2024</v>
      </c>
      <c r="E2412">
        <v>2027</v>
      </c>
      <c r="F2412">
        <v>1</v>
      </c>
      <c r="G2412">
        <v>11825.348760000001</v>
      </c>
      <c r="H2412">
        <v>0</v>
      </c>
      <c r="I2412">
        <v>1</v>
      </c>
      <c r="J2412" s="2" t="str">
        <f t="shared" si="37"/>
        <v>EG_SHWR2024</v>
      </c>
    </row>
    <row r="2413" spans="1:10" x14ac:dyDescent="0.25">
      <c r="A2413" t="s">
        <v>18</v>
      </c>
      <c r="B2413" t="s">
        <v>6</v>
      </c>
      <c r="C2413" t="s">
        <v>9</v>
      </c>
      <c r="D2413">
        <v>2024</v>
      </c>
      <c r="E2413">
        <v>2027</v>
      </c>
      <c r="F2413">
        <v>1</v>
      </c>
      <c r="G2413">
        <v>11825.348760000001</v>
      </c>
      <c r="H2413">
        <v>0</v>
      </c>
      <c r="I2413">
        <v>1</v>
      </c>
      <c r="J2413" s="2" t="str">
        <f t="shared" si="37"/>
        <v>EG_SHNER2024</v>
      </c>
    </row>
    <row r="2414" spans="1:10" x14ac:dyDescent="0.25">
      <c r="A2414" t="s">
        <v>18</v>
      </c>
      <c r="B2414" t="s">
        <v>6</v>
      </c>
      <c r="C2414" t="s">
        <v>8</v>
      </c>
      <c r="D2414">
        <v>2024</v>
      </c>
      <c r="E2414">
        <v>2027</v>
      </c>
      <c r="F2414">
        <v>1</v>
      </c>
      <c r="G2414">
        <v>11825.348760000001</v>
      </c>
      <c r="H2414">
        <v>0</v>
      </c>
      <c r="I2414">
        <v>1</v>
      </c>
      <c r="J2414" s="2" t="str">
        <f t="shared" si="37"/>
        <v>EG_SHSR2024</v>
      </c>
    </row>
    <row r="2415" spans="1:10" x14ac:dyDescent="0.25">
      <c r="A2415" t="s">
        <v>18</v>
      </c>
      <c r="B2415" t="s">
        <v>6</v>
      </c>
      <c r="C2415" t="s">
        <v>12</v>
      </c>
      <c r="D2415">
        <v>2024</v>
      </c>
      <c r="E2415">
        <v>2027</v>
      </c>
      <c r="F2415">
        <v>1</v>
      </c>
      <c r="G2415">
        <v>11825.348760000001</v>
      </c>
      <c r="H2415">
        <v>0</v>
      </c>
      <c r="I2415">
        <v>1</v>
      </c>
      <c r="J2415" s="2" t="str">
        <f t="shared" si="37"/>
        <v>EG_SHNR2024</v>
      </c>
    </row>
    <row r="2416" spans="1:10" x14ac:dyDescent="0.25">
      <c r="A2416" t="s">
        <v>18</v>
      </c>
      <c r="B2416" t="s">
        <v>6</v>
      </c>
      <c r="C2416" t="s">
        <v>10</v>
      </c>
      <c r="D2416">
        <v>2024</v>
      </c>
      <c r="E2416">
        <v>2028</v>
      </c>
      <c r="F2416">
        <v>1</v>
      </c>
      <c r="G2416">
        <v>11825.348760000001</v>
      </c>
      <c r="H2416">
        <v>0</v>
      </c>
      <c r="I2416">
        <v>1</v>
      </c>
      <c r="J2416" s="2" t="str">
        <f t="shared" si="37"/>
        <v>EG_SHER2024</v>
      </c>
    </row>
    <row r="2417" spans="1:10" x14ac:dyDescent="0.25">
      <c r="A2417" t="s">
        <v>18</v>
      </c>
      <c r="B2417" t="s">
        <v>6</v>
      </c>
      <c r="C2417" t="s">
        <v>11</v>
      </c>
      <c r="D2417">
        <v>2024</v>
      </c>
      <c r="E2417">
        <v>2028</v>
      </c>
      <c r="F2417">
        <v>1</v>
      </c>
      <c r="G2417">
        <v>11825.348760000001</v>
      </c>
      <c r="H2417">
        <v>0</v>
      </c>
      <c r="I2417">
        <v>1</v>
      </c>
      <c r="J2417" s="2" t="str">
        <f t="shared" si="37"/>
        <v>EG_SHWR2024</v>
      </c>
    </row>
    <row r="2418" spans="1:10" x14ac:dyDescent="0.25">
      <c r="A2418" t="s">
        <v>18</v>
      </c>
      <c r="B2418" t="s">
        <v>6</v>
      </c>
      <c r="C2418" t="s">
        <v>9</v>
      </c>
      <c r="D2418">
        <v>2024</v>
      </c>
      <c r="E2418">
        <v>2028</v>
      </c>
      <c r="F2418">
        <v>1</v>
      </c>
      <c r="G2418">
        <v>11825.348760000001</v>
      </c>
      <c r="H2418">
        <v>0</v>
      </c>
      <c r="I2418">
        <v>1</v>
      </c>
      <c r="J2418" s="2" t="str">
        <f t="shared" si="37"/>
        <v>EG_SHNER2024</v>
      </c>
    </row>
    <row r="2419" spans="1:10" x14ac:dyDescent="0.25">
      <c r="A2419" t="s">
        <v>18</v>
      </c>
      <c r="B2419" t="s">
        <v>6</v>
      </c>
      <c r="C2419" t="s">
        <v>8</v>
      </c>
      <c r="D2419">
        <v>2024</v>
      </c>
      <c r="E2419">
        <v>2028</v>
      </c>
      <c r="F2419">
        <v>1</v>
      </c>
      <c r="G2419">
        <v>11825.348760000001</v>
      </c>
      <c r="H2419">
        <v>0</v>
      </c>
      <c r="I2419">
        <v>1</v>
      </c>
      <c r="J2419" s="2" t="str">
        <f t="shared" si="37"/>
        <v>EG_SHSR2024</v>
      </c>
    </row>
    <row r="2420" spans="1:10" x14ac:dyDescent="0.25">
      <c r="A2420" t="s">
        <v>18</v>
      </c>
      <c r="B2420" t="s">
        <v>6</v>
      </c>
      <c r="C2420" t="s">
        <v>12</v>
      </c>
      <c r="D2420">
        <v>2024</v>
      </c>
      <c r="E2420">
        <v>2028</v>
      </c>
      <c r="F2420">
        <v>1</v>
      </c>
      <c r="G2420">
        <v>11825.348760000001</v>
      </c>
      <c r="H2420">
        <v>0</v>
      </c>
      <c r="I2420">
        <v>1</v>
      </c>
      <c r="J2420" s="2" t="str">
        <f t="shared" si="37"/>
        <v>EG_SHNR2024</v>
      </c>
    </row>
    <row r="2421" spans="1:10" x14ac:dyDescent="0.25">
      <c r="A2421" t="s">
        <v>18</v>
      </c>
      <c r="B2421" t="s">
        <v>6</v>
      </c>
      <c r="C2421" t="s">
        <v>10</v>
      </c>
      <c r="D2421">
        <v>2024</v>
      </c>
      <c r="E2421">
        <v>2029</v>
      </c>
      <c r="F2421">
        <v>1</v>
      </c>
      <c r="G2421">
        <v>11825.348760000001</v>
      </c>
      <c r="H2421">
        <v>0</v>
      </c>
      <c r="I2421">
        <v>1</v>
      </c>
      <c r="J2421" s="2" t="str">
        <f t="shared" si="37"/>
        <v>EG_SHER2024</v>
      </c>
    </row>
    <row r="2422" spans="1:10" x14ac:dyDescent="0.25">
      <c r="A2422" t="s">
        <v>18</v>
      </c>
      <c r="B2422" t="s">
        <v>6</v>
      </c>
      <c r="C2422" t="s">
        <v>11</v>
      </c>
      <c r="D2422">
        <v>2024</v>
      </c>
      <c r="E2422">
        <v>2029</v>
      </c>
      <c r="F2422">
        <v>1</v>
      </c>
      <c r="G2422">
        <v>11825.348760000001</v>
      </c>
      <c r="H2422">
        <v>0</v>
      </c>
      <c r="I2422">
        <v>1</v>
      </c>
      <c r="J2422" s="2" t="str">
        <f t="shared" si="37"/>
        <v>EG_SHWR2024</v>
      </c>
    </row>
    <row r="2423" spans="1:10" x14ac:dyDescent="0.25">
      <c r="A2423" t="s">
        <v>18</v>
      </c>
      <c r="B2423" t="s">
        <v>6</v>
      </c>
      <c r="C2423" t="s">
        <v>9</v>
      </c>
      <c r="D2423">
        <v>2024</v>
      </c>
      <c r="E2423">
        <v>2029</v>
      </c>
      <c r="F2423">
        <v>1</v>
      </c>
      <c r="G2423">
        <v>11825.348760000001</v>
      </c>
      <c r="H2423">
        <v>0</v>
      </c>
      <c r="I2423">
        <v>1</v>
      </c>
      <c r="J2423" s="2" t="str">
        <f t="shared" si="37"/>
        <v>EG_SHNER2024</v>
      </c>
    </row>
    <row r="2424" spans="1:10" x14ac:dyDescent="0.25">
      <c r="A2424" t="s">
        <v>18</v>
      </c>
      <c r="B2424" t="s">
        <v>6</v>
      </c>
      <c r="C2424" t="s">
        <v>8</v>
      </c>
      <c r="D2424">
        <v>2024</v>
      </c>
      <c r="E2424">
        <v>2029</v>
      </c>
      <c r="F2424">
        <v>1</v>
      </c>
      <c r="G2424">
        <v>11825.348760000001</v>
      </c>
      <c r="H2424">
        <v>0</v>
      </c>
      <c r="I2424">
        <v>1</v>
      </c>
      <c r="J2424" s="2" t="str">
        <f t="shared" si="37"/>
        <v>EG_SHSR2024</v>
      </c>
    </row>
    <row r="2425" spans="1:10" x14ac:dyDescent="0.25">
      <c r="A2425" t="s">
        <v>18</v>
      </c>
      <c r="B2425" t="s">
        <v>6</v>
      </c>
      <c r="C2425" t="s">
        <v>12</v>
      </c>
      <c r="D2425">
        <v>2024</v>
      </c>
      <c r="E2425">
        <v>2029</v>
      </c>
      <c r="F2425">
        <v>1</v>
      </c>
      <c r="G2425">
        <v>11825.348760000001</v>
      </c>
      <c r="H2425">
        <v>0</v>
      </c>
      <c r="I2425">
        <v>1</v>
      </c>
      <c r="J2425" s="2" t="str">
        <f t="shared" si="37"/>
        <v>EG_SHNR2024</v>
      </c>
    </row>
    <row r="2426" spans="1:10" x14ac:dyDescent="0.25">
      <c r="A2426" t="s">
        <v>18</v>
      </c>
      <c r="B2426" t="s">
        <v>6</v>
      </c>
      <c r="C2426" t="s">
        <v>10</v>
      </c>
      <c r="D2426">
        <v>2024</v>
      </c>
      <c r="E2426">
        <v>2030</v>
      </c>
      <c r="F2426">
        <v>1</v>
      </c>
      <c r="G2426">
        <v>11825.348760000001</v>
      </c>
      <c r="H2426">
        <v>0</v>
      </c>
      <c r="I2426">
        <v>1</v>
      </c>
      <c r="J2426" s="2" t="str">
        <f t="shared" si="37"/>
        <v>EG_SHER2024</v>
      </c>
    </row>
    <row r="2427" spans="1:10" x14ac:dyDescent="0.25">
      <c r="A2427" t="s">
        <v>18</v>
      </c>
      <c r="B2427" t="s">
        <v>6</v>
      </c>
      <c r="C2427" t="s">
        <v>11</v>
      </c>
      <c r="D2427">
        <v>2024</v>
      </c>
      <c r="E2427">
        <v>2030</v>
      </c>
      <c r="F2427">
        <v>1</v>
      </c>
      <c r="G2427">
        <v>11825.348760000001</v>
      </c>
      <c r="H2427">
        <v>0</v>
      </c>
      <c r="I2427">
        <v>1</v>
      </c>
      <c r="J2427" s="2" t="str">
        <f t="shared" si="37"/>
        <v>EG_SHWR2024</v>
      </c>
    </row>
    <row r="2428" spans="1:10" x14ac:dyDescent="0.25">
      <c r="A2428" t="s">
        <v>18</v>
      </c>
      <c r="B2428" t="s">
        <v>6</v>
      </c>
      <c r="C2428" t="s">
        <v>9</v>
      </c>
      <c r="D2428">
        <v>2024</v>
      </c>
      <c r="E2428">
        <v>2030</v>
      </c>
      <c r="F2428">
        <v>1</v>
      </c>
      <c r="G2428">
        <v>11825.348760000001</v>
      </c>
      <c r="H2428">
        <v>0</v>
      </c>
      <c r="I2428">
        <v>1</v>
      </c>
      <c r="J2428" s="2" t="str">
        <f t="shared" si="37"/>
        <v>EG_SHNER2024</v>
      </c>
    </row>
    <row r="2429" spans="1:10" x14ac:dyDescent="0.25">
      <c r="A2429" t="s">
        <v>18</v>
      </c>
      <c r="B2429" t="s">
        <v>6</v>
      </c>
      <c r="C2429" t="s">
        <v>8</v>
      </c>
      <c r="D2429">
        <v>2024</v>
      </c>
      <c r="E2429">
        <v>2030</v>
      </c>
      <c r="F2429">
        <v>1</v>
      </c>
      <c r="G2429">
        <v>11825.348760000001</v>
      </c>
      <c r="H2429">
        <v>0</v>
      </c>
      <c r="I2429">
        <v>1</v>
      </c>
      <c r="J2429" s="2" t="str">
        <f t="shared" si="37"/>
        <v>EG_SHSR2024</v>
      </c>
    </row>
    <row r="2430" spans="1:10" x14ac:dyDescent="0.25">
      <c r="A2430" t="s">
        <v>18</v>
      </c>
      <c r="B2430" t="s">
        <v>6</v>
      </c>
      <c r="C2430" t="s">
        <v>12</v>
      </c>
      <c r="D2430">
        <v>2024</v>
      </c>
      <c r="E2430">
        <v>2030</v>
      </c>
      <c r="F2430">
        <v>1</v>
      </c>
      <c r="G2430">
        <v>11825.348760000001</v>
      </c>
      <c r="H2430">
        <v>0</v>
      </c>
      <c r="I2430">
        <v>1</v>
      </c>
      <c r="J2430" s="2" t="str">
        <f t="shared" si="37"/>
        <v>EG_SHNR2024</v>
      </c>
    </row>
    <row r="2431" spans="1:10" x14ac:dyDescent="0.25">
      <c r="A2431" t="s">
        <v>18</v>
      </c>
      <c r="B2431" t="s">
        <v>6</v>
      </c>
      <c r="C2431" t="s">
        <v>10</v>
      </c>
      <c r="D2431">
        <v>2024</v>
      </c>
      <c r="E2431">
        <v>2031</v>
      </c>
      <c r="F2431">
        <v>1</v>
      </c>
      <c r="G2431">
        <v>11825.348760000001</v>
      </c>
      <c r="H2431">
        <v>0</v>
      </c>
      <c r="I2431">
        <v>1</v>
      </c>
      <c r="J2431" s="2" t="str">
        <f t="shared" si="37"/>
        <v>EG_SHER2024</v>
      </c>
    </row>
    <row r="2432" spans="1:10" x14ac:dyDescent="0.25">
      <c r="A2432" t="s">
        <v>18</v>
      </c>
      <c r="B2432" t="s">
        <v>6</v>
      </c>
      <c r="C2432" t="s">
        <v>11</v>
      </c>
      <c r="D2432">
        <v>2024</v>
      </c>
      <c r="E2432">
        <v>2031</v>
      </c>
      <c r="F2432">
        <v>1</v>
      </c>
      <c r="G2432">
        <v>11825.348760000001</v>
      </c>
      <c r="H2432">
        <v>0</v>
      </c>
      <c r="I2432">
        <v>1</v>
      </c>
      <c r="J2432" s="2" t="str">
        <f t="shared" si="37"/>
        <v>EG_SHWR2024</v>
      </c>
    </row>
    <row r="2433" spans="1:10" x14ac:dyDescent="0.25">
      <c r="A2433" t="s">
        <v>18</v>
      </c>
      <c r="B2433" t="s">
        <v>6</v>
      </c>
      <c r="C2433" t="s">
        <v>9</v>
      </c>
      <c r="D2433">
        <v>2024</v>
      </c>
      <c r="E2433">
        <v>2031</v>
      </c>
      <c r="F2433">
        <v>1</v>
      </c>
      <c r="G2433">
        <v>11825.348760000001</v>
      </c>
      <c r="H2433">
        <v>0</v>
      </c>
      <c r="I2433">
        <v>1</v>
      </c>
      <c r="J2433" s="2" t="str">
        <f t="shared" si="37"/>
        <v>EG_SHNER2024</v>
      </c>
    </row>
    <row r="2434" spans="1:10" x14ac:dyDescent="0.25">
      <c r="A2434" t="s">
        <v>18</v>
      </c>
      <c r="B2434" t="s">
        <v>6</v>
      </c>
      <c r="C2434" t="s">
        <v>8</v>
      </c>
      <c r="D2434">
        <v>2024</v>
      </c>
      <c r="E2434">
        <v>2031</v>
      </c>
      <c r="F2434">
        <v>1</v>
      </c>
      <c r="G2434">
        <v>11825.348760000001</v>
      </c>
      <c r="H2434">
        <v>0</v>
      </c>
      <c r="I2434">
        <v>1</v>
      </c>
      <c r="J2434" s="2" t="str">
        <f t="shared" si="37"/>
        <v>EG_SHSR2024</v>
      </c>
    </row>
    <row r="2435" spans="1:10" x14ac:dyDescent="0.25">
      <c r="A2435" t="s">
        <v>18</v>
      </c>
      <c r="B2435" t="s">
        <v>6</v>
      </c>
      <c r="C2435" t="s">
        <v>12</v>
      </c>
      <c r="D2435">
        <v>2024</v>
      </c>
      <c r="E2435">
        <v>2031</v>
      </c>
      <c r="F2435">
        <v>1</v>
      </c>
      <c r="G2435">
        <v>11825.348760000001</v>
      </c>
      <c r="H2435">
        <v>0</v>
      </c>
      <c r="I2435">
        <v>1</v>
      </c>
      <c r="J2435" s="2" t="str">
        <f t="shared" ref="J2435:J2498" si="38">_xlfn.CONCAT(A2435,C2435,D2435)</f>
        <v>EG_SHNR2024</v>
      </c>
    </row>
    <row r="2436" spans="1:10" x14ac:dyDescent="0.25">
      <c r="A2436" t="s">
        <v>18</v>
      </c>
      <c r="B2436" t="s">
        <v>6</v>
      </c>
      <c r="C2436" t="s">
        <v>10</v>
      </c>
      <c r="D2436">
        <v>2024</v>
      </c>
      <c r="E2436">
        <v>2032</v>
      </c>
      <c r="F2436">
        <v>1</v>
      </c>
      <c r="G2436">
        <v>11825.348760000001</v>
      </c>
      <c r="H2436">
        <v>0</v>
      </c>
      <c r="I2436">
        <v>1</v>
      </c>
      <c r="J2436" s="2" t="str">
        <f t="shared" si="38"/>
        <v>EG_SHER2024</v>
      </c>
    </row>
    <row r="2437" spans="1:10" x14ac:dyDescent="0.25">
      <c r="A2437" t="s">
        <v>18</v>
      </c>
      <c r="B2437" t="s">
        <v>6</v>
      </c>
      <c r="C2437" t="s">
        <v>11</v>
      </c>
      <c r="D2437">
        <v>2024</v>
      </c>
      <c r="E2437">
        <v>2032</v>
      </c>
      <c r="F2437">
        <v>1</v>
      </c>
      <c r="G2437">
        <v>11825.348760000001</v>
      </c>
      <c r="H2437">
        <v>0</v>
      </c>
      <c r="I2437">
        <v>1</v>
      </c>
      <c r="J2437" s="2" t="str">
        <f t="shared" si="38"/>
        <v>EG_SHWR2024</v>
      </c>
    </row>
    <row r="2438" spans="1:10" x14ac:dyDescent="0.25">
      <c r="A2438" t="s">
        <v>18</v>
      </c>
      <c r="B2438" t="s">
        <v>6</v>
      </c>
      <c r="C2438" t="s">
        <v>9</v>
      </c>
      <c r="D2438">
        <v>2024</v>
      </c>
      <c r="E2438">
        <v>2032</v>
      </c>
      <c r="F2438">
        <v>1</v>
      </c>
      <c r="G2438">
        <v>11825.348760000001</v>
      </c>
      <c r="H2438">
        <v>0</v>
      </c>
      <c r="I2438">
        <v>1</v>
      </c>
      <c r="J2438" s="2" t="str">
        <f t="shared" si="38"/>
        <v>EG_SHNER2024</v>
      </c>
    </row>
    <row r="2439" spans="1:10" x14ac:dyDescent="0.25">
      <c r="A2439" t="s">
        <v>18</v>
      </c>
      <c r="B2439" t="s">
        <v>6</v>
      </c>
      <c r="C2439" t="s">
        <v>8</v>
      </c>
      <c r="D2439">
        <v>2024</v>
      </c>
      <c r="E2439">
        <v>2032</v>
      </c>
      <c r="F2439">
        <v>1</v>
      </c>
      <c r="G2439">
        <v>11825.348760000001</v>
      </c>
      <c r="H2439">
        <v>0</v>
      </c>
      <c r="I2439">
        <v>1</v>
      </c>
      <c r="J2439" s="2" t="str">
        <f t="shared" si="38"/>
        <v>EG_SHSR2024</v>
      </c>
    </row>
    <row r="2440" spans="1:10" x14ac:dyDescent="0.25">
      <c r="A2440" t="s">
        <v>18</v>
      </c>
      <c r="B2440" t="s">
        <v>6</v>
      </c>
      <c r="C2440" t="s">
        <v>12</v>
      </c>
      <c r="D2440">
        <v>2024</v>
      </c>
      <c r="E2440">
        <v>2032</v>
      </c>
      <c r="F2440">
        <v>1</v>
      </c>
      <c r="G2440">
        <v>11825.348760000001</v>
      </c>
      <c r="H2440">
        <v>0</v>
      </c>
      <c r="I2440">
        <v>1</v>
      </c>
      <c r="J2440" s="2" t="str">
        <f t="shared" si="38"/>
        <v>EG_SHNR2024</v>
      </c>
    </row>
    <row r="2441" spans="1:10" x14ac:dyDescent="0.25">
      <c r="A2441" t="s">
        <v>18</v>
      </c>
      <c r="B2441" t="s">
        <v>6</v>
      </c>
      <c r="C2441" t="s">
        <v>10</v>
      </c>
      <c r="D2441">
        <v>2024</v>
      </c>
      <c r="E2441">
        <v>2033</v>
      </c>
      <c r="F2441">
        <v>1</v>
      </c>
      <c r="G2441">
        <v>11825.348760000001</v>
      </c>
      <c r="H2441">
        <v>0</v>
      </c>
      <c r="I2441">
        <v>1</v>
      </c>
      <c r="J2441" s="2" t="str">
        <f t="shared" si="38"/>
        <v>EG_SHER2024</v>
      </c>
    </row>
    <row r="2442" spans="1:10" x14ac:dyDescent="0.25">
      <c r="A2442" t="s">
        <v>18</v>
      </c>
      <c r="B2442" t="s">
        <v>6</v>
      </c>
      <c r="C2442" t="s">
        <v>11</v>
      </c>
      <c r="D2442">
        <v>2024</v>
      </c>
      <c r="E2442">
        <v>2033</v>
      </c>
      <c r="F2442">
        <v>1</v>
      </c>
      <c r="G2442">
        <v>11825.348760000001</v>
      </c>
      <c r="H2442">
        <v>0</v>
      </c>
      <c r="I2442">
        <v>1</v>
      </c>
      <c r="J2442" s="2" t="str">
        <f t="shared" si="38"/>
        <v>EG_SHWR2024</v>
      </c>
    </row>
    <row r="2443" spans="1:10" x14ac:dyDescent="0.25">
      <c r="A2443" t="s">
        <v>18</v>
      </c>
      <c r="B2443" t="s">
        <v>6</v>
      </c>
      <c r="C2443" t="s">
        <v>9</v>
      </c>
      <c r="D2443">
        <v>2024</v>
      </c>
      <c r="E2443">
        <v>2033</v>
      </c>
      <c r="F2443">
        <v>1</v>
      </c>
      <c r="G2443">
        <v>11825.348760000001</v>
      </c>
      <c r="H2443">
        <v>0</v>
      </c>
      <c r="I2443">
        <v>1</v>
      </c>
      <c r="J2443" s="2" t="str">
        <f t="shared" si="38"/>
        <v>EG_SHNER2024</v>
      </c>
    </row>
    <row r="2444" spans="1:10" x14ac:dyDescent="0.25">
      <c r="A2444" t="s">
        <v>18</v>
      </c>
      <c r="B2444" t="s">
        <v>6</v>
      </c>
      <c r="C2444" t="s">
        <v>8</v>
      </c>
      <c r="D2444">
        <v>2024</v>
      </c>
      <c r="E2444">
        <v>2033</v>
      </c>
      <c r="F2444">
        <v>1</v>
      </c>
      <c r="G2444">
        <v>11825.348760000001</v>
      </c>
      <c r="H2444">
        <v>0</v>
      </c>
      <c r="I2444">
        <v>1</v>
      </c>
      <c r="J2444" s="2" t="str">
        <f t="shared" si="38"/>
        <v>EG_SHSR2024</v>
      </c>
    </row>
    <row r="2445" spans="1:10" x14ac:dyDescent="0.25">
      <c r="A2445" t="s">
        <v>18</v>
      </c>
      <c r="B2445" t="s">
        <v>6</v>
      </c>
      <c r="C2445" t="s">
        <v>12</v>
      </c>
      <c r="D2445">
        <v>2024</v>
      </c>
      <c r="E2445">
        <v>2033</v>
      </c>
      <c r="F2445">
        <v>1</v>
      </c>
      <c r="G2445">
        <v>11825.348760000001</v>
      </c>
      <c r="H2445">
        <v>0</v>
      </c>
      <c r="I2445">
        <v>1</v>
      </c>
      <c r="J2445" s="2" t="str">
        <f t="shared" si="38"/>
        <v>EG_SHNR2024</v>
      </c>
    </row>
    <row r="2446" spans="1:10" x14ac:dyDescent="0.25">
      <c r="A2446" t="s">
        <v>18</v>
      </c>
      <c r="B2446" t="s">
        <v>6</v>
      </c>
      <c r="C2446" t="s">
        <v>10</v>
      </c>
      <c r="D2446">
        <v>2024</v>
      </c>
      <c r="E2446">
        <v>2034</v>
      </c>
      <c r="F2446">
        <v>1</v>
      </c>
      <c r="G2446">
        <v>11825.348760000001</v>
      </c>
      <c r="H2446">
        <v>0</v>
      </c>
      <c r="I2446">
        <v>1</v>
      </c>
      <c r="J2446" s="2" t="str">
        <f t="shared" si="38"/>
        <v>EG_SHER2024</v>
      </c>
    </row>
    <row r="2447" spans="1:10" x14ac:dyDescent="0.25">
      <c r="A2447" t="s">
        <v>18</v>
      </c>
      <c r="B2447" t="s">
        <v>6</v>
      </c>
      <c r="C2447" t="s">
        <v>11</v>
      </c>
      <c r="D2447">
        <v>2024</v>
      </c>
      <c r="E2447">
        <v>2034</v>
      </c>
      <c r="F2447">
        <v>1</v>
      </c>
      <c r="G2447">
        <v>11825.348760000001</v>
      </c>
      <c r="H2447">
        <v>0</v>
      </c>
      <c r="I2447">
        <v>1</v>
      </c>
      <c r="J2447" s="2" t="str">
        <f t="shared" si="38"/>
        <v>EG_SHWR2024</v>
      </c>
    </row>
    <row r="2448" spans="1:10" x14ac:dyDescent="0.25">
      <c r="A2448" t="s">
        <v>18</v>
      </c>
      <c r="B2448" t="s">
        <v>6</v>
      </c>
      <c r="C2448" t="s">
        <v>9</v>
      </c>
      <c r="D2448">
        <v>2024</v>
      </c>
      <c r="E2448">
        <v>2034</v>
      </c>
      <c r="F2448">
        <v>1</v>
      </c>
      <c r="G2448">
        <v>11825.348760000001</v>
      </c>
      <c r="H2448">
        <v>0</v>
      </c>
      <c r="I2448">
        <v>1</v>
      </c>
      <c r="J2448" s="2" t="str">
        <f t="shared" si="38"/>
        <v>EG_SHNER2024</v>
      </c>
    </row>
    <row r="2449" spans="1:10" x14ac:dyDescent="0.25">
      <c r="A2449" t="s">
        <v>18</v>
      </c>
      <c r="B2449" t="s">
        <v>6</v>
      </c>
      <c r="C2449" t="s">
        <v>8</v>
      </c>
      <c r="D2449">
        <v>2024</v>
      </c>
      <c r="E2449">
        <v>2034</v>
      </c>
      <c r="F2449">
        <v>1</v>
      </c>
      <c r="G2449">
        <v>11825.348760000001</v>
      </c>
      <c r="H2449">
        <v>0</v>
      </c>
      <c r="I2449">
        <v>1</v>
      </c>
      <c r="J2449" s="2" t="str">
        <f t="shared" si="38"/>
        <v>EG_SHSR2024</v>
      </c>
    </row>
    <row r="2450" spans="1:10" x14ac:dyDescent="0.25">
      <c r="A2450" t="s">
        <v>18</v>
      </c>
      <c r="B2450" t="s">
        <v>6</v>
      </c>
      <c r="C2450" t="s">
        <v>12</v>
      </c>
      <c r="D2450">
        <v>2024</v>
      </c>
      <c r="E2450">
        <v>2034</v>
      </c>
      <c r="F2450">
        <v>1</v>
      </c>
      <c r="G2450">
        <v>11825.348760000001</v>
      </c>
      <c r="H2450">
        <v>0</v>
      </c>
      <c r="I2450">
        <v>1</v>
      </c>
      <c r="J2450" s="2" t="str">
        <f t="shared" si="38"/>
        <v>EG_SHNR2024</v>
      </c>
    </row>
    <row r="2451" spans="1:10" x14ac:dyDescent="0.25">
      <c r="A2451" t="s">
        <v>18</v>
      </c>
      <c r="B2451" t="s">
        <v>6</v>
      </c>
      <c r="C2451" t="s">
        <v>10</v>
      </c>
      <c r="D2451">
        <v>2024</v>
      </c>
      <c r="E2451">
        <v>2035</v>
      </c>
      <c r="F2451">
        <v>1</v>
      </c>
      <c r="G2451">
        <v>11825.348760000001</v>
      </c>
      <c r="H2451">
        <v>0</v>
      </c>
      <c r="I2451">
        <v>1</v>
      </c>
      <c r="J2451" s="2" t="str">
        <f t="shared" si="38"/>
        <v>EG_SHER2024</v>
      </c>
    </row>
    <row r="2452" spans="1:10" x14ac:dyDescent="0.25">
      <c r="A2452" t="s">
        <v>18</v>
      </c>
      <c r="B2452" t="s">
        <v>6</v>
      </c>
      <c r="C2452" t="s">
        <v>11</v>
      </c>
      <c r="D2452">
        <v>2024</v>
      </c>
      <c r="E2452">
        <v>2035</v>
      </c>
      <c r="F2452">
        <v>1</v>
      </c>
      <c r="G2452">
        <v>11825.348760000001</v>
      </c>
      <c r="H2452">
        <v>0</v>
      </c>
      <c r="I2452">
        <v>1</v>
      </c>
      <c r="J2452" s="2" t="str">
        <f t="shared" si="38"/>
        <v>EG_SHWR2024</v>
      </c>
    </row>
    <row r="2453" spans="1:10" x14ac:dyDescent="0.25">
      <c r="A2453" t="s">
        <v>18</v>
      </c>
      <c r="B2453" t="s">
        <v>6</v>
      </c>
      <c r="C2453" t="s">
        <v>9</v>
      </c>
      <c r="D2453">
        <v>2024</v>
      </c>
      <c r="E2453">
        <v>2035</v>
      </c>
      <c r="F2453">
        <v>1</v>
      </c>
      <c r="G2453">
        <v>11825.348760000001</v>
      </c>
      <c r="H2453">
        <v>0</v>
      </c>
      <c r="I2453">
        <v>1</v>
      </c>
      <c r="J2453" s="2" t="str">
        <f t="shared" si="38"/>
        <v>EG_SHNER2024</v>
      </c>
    </row>
    <row r="2454" spans="1:10" x14ac:dyDescent="0.25">
      <c r="A2454" t="s">
        <v>18</v>
      </c>
      <c r="B2454" t="s">
        <v>6</v>
      </c>
      <c r="C2454" t="s">
        <v>8</v>
      </c>
      <c r="D2454">
        <v>2024</v>
      </c>
      <c r="E2454">
        <v>2035</v>
      </c>
      <c r="F2454">
        <v>1</v>
      </c>
      <c r="G2454">
        <v>11825.348760000001</v>
      </c>
      <c r="H2454">
        <v>0</v>
      </c>
      <c r="I2454">
        <v>1</v>
      </c>
      <c r="J2454" s="2" t="str">
        <f t="shared" si="38"/>
        <v>EG_SHSR2024</v>
      </c>
    </row>
    <row r="2455" spans="1:10" x14ac:dyDescent="0.25">
      <c r="A2455" t="s">
        <v>18</v>
      </c>
      <c r="B2455" t="s">
        <v>6</v>
      </c>
      <c r="C2455" t="s">
        <v>12</v>
      </c>
      <c r="D2455">
        <v>2024</v>
      </c>
      <c r="E2455">
        <v>2035</v>
      </c>
      <c r="F2455">
        <v>1</v>
      </c>
      <c r="G2455">
        <v>11825.348760000001</v>
      </c>
      <c r="H2455">
        <v>0</v>
      </c>
      <c r="I2455">
        <v>1</v>
      </c>
      <c r="J2455" s="2" t="str">
        <f t="shared" si="38"/>
        <v>EG_SHNR2024</v>
      </c>
    </row>
    <row r="2456" spans="1:10" x14ac:dyDescent="0.25">
      <c r="A2456" t="s">
        <v>18</v>
      </c>
      <c r="B2456" t="s">
        <v>6</v>
      </c>
      <c r="C2456" t="s">
        <v>10</v>
      </c>
      <c r="D2456">
        <v>2024</v>
      </c>
      <c r="E2456">
        <v>2036</v>
      </c>
      <c r="F2456">
        <v>1</v>
      </c>
      <c r="G2456">
        <v>11825.348760000001</v>
      </c>
      <c r="H2456">
        <v>0</v>
      </c>
      <c r="I2456">
        <v>1</v>
      </c>
      <c r="J2456" s="2" t="str">
        <f t="shared" si="38"/>
        <v>EG_SHER2024</v>
      </c>
    </row>
    <row r="2457" spans="1:10" x14ac:dyDescent="0.25">
      <c r="A2457" t="s">
        <v>18</v>
      </c>
      <c r="B2457" t="s">
        <v>6</v>
      </c>
      <c r="C2457" t="s">
        <v>11</v>
      </c>
      <c r="D2457">
        <v>2024</v>
      </c>
      <c r="E2457">
        <v>2036</v>
      </c>
      <c r="F2457">
        <v>1</v>
      </c>
      <c r="G2457">
        <v>11825.348760000001</v>
      </c>
      <c r="H2457">
        <v>0</v>
      </c>
      <c r="I2457">
        <v>1</v>
      </c>
      <c r="J2457" s="2" t="str">
        <f t="shared" si="38"/>
        <v>EG_SHWR2024</v>
      </c>
    </row>
    <row r="2458" spans="1:10" x14ac:dyDescent="0.25">
      <c r="A2458" t="s">
        <v>18</v>
      </c>
      <c r="B2458" t="s">
        <v>6</v>
      </c>
      <c r="C2458" t="s">
        <v>9</v>
      </c>
      <c r="D2458">
        <v>2024</v>
      </c>
      <c r="E2458">
        <v>2036</v>
      </c>
      <c r="F2458">
        <v>1</v>
      </c>
      <c r="G2458">
        <v>11825.348760000001</v>
      </c>
      <c r="H2458">
        <v>0</v>
      </c>
      <c r="I2458">
        <v>1</v>
      </c>
      <c r="J2458" s="2" t="str">
        <f t="shared" si="38"/>
        <v>EG_SHNER2024</v>
      </c>
    </row>
    <row r="2459" spans="1:10" x14ac:dyDescent="0.25">
      <c r="A2459" t="s">
        <v>18</v>
      </c>
      <c r="B2459" t="s">
        <v>6</v>
      </c>
      <c r="C2459" t="s">
        <v>8</v>
      </c>
      <c r="D2459">
        <v>2024</v>
      </c>
      <c r="E2459">
        <v>2036</v>
      </c>
      <c r="F2459">
        <v>1</v>
      </c>
      <c r="G2459">
        <v>11825.348760000001</v>
      </c>
      <c r="H2459">
        <v>0</v>
      </c>
      <c r="I2459">
        <v>1</v>
      </c>
      <c r="J2459" s="2" t="str">
        <f t="shared" si="38"/>
        <v>EG_SHSR2024</v>
      </c>
    </row>
    <row r="2460" spans="1:10" x14ac:dyDescent="0.25">
      <c r="A2460" t="s">
        <v>18</v>
      </c>
      <c r="B2460" t="s">
        <v>6</v>
      </c>
      <c r="C2460" t="s">
        <v>12</v>
      </c>
      <c r="D2460">
        <v>2024</v>
      </c>
      <c r="E2460">
        <v>2036</v>
      </c>
      <c r="F2460">
        <v>1</v>
      </c>
      <c r="G2460">
        <v>11825.348760000001</v>
      </c>
      <c r="H2460">
        <v>0</v>
      </c>
      <c r="I2460">
        <v>1</v>
      </c>
      <c r="J2460" s="2" t="str">
        <f t="shared" si="38"/>
        <v>EG_SHNR2024</v>
      </c>
    </row>
    <row r="2461" spans="1:10" x14ac:dyDescent="0.25">
      <c r="A2461" t="s">
        <v>18</v>
      </c>
      <c r="B2461" t="s">
        <v>6</v>
      </c>
      <c r="C2461" t="s">
        <v>10</v>
      </c>
      <c r="D2461">
        <v>2024</v>
      </c>
      <c r="E2461">
        <v>2037</v>
      </c>
      <c r="F2461">
        <v>1</v>
      </c>
      <c r="G2461">
        <v>11825.348760000001</v>
      </c>
      <c r="H2461">
        <v>0</v>
      </c>
      <c r="I2461">
        <v>1</v>
      </c>
      <c r="J2461" s="2" t="str">
        <f t="shared" si="38"/>
        <v>EG_SHER2024</v>
      </c>
    </row>
    <row r="2462" spans="1:10" x14ac:dyDescent="0.25">
      <c r="A2462" t="s">
        <v>18</v>
      </c>
      <c r="B2462" t="s">
        <v>6</v>
      </c>
      <c r="C2462" t="s">
        <v>11</v>
      </c>
      <c r="D2462">
        <v>2024</v>
      </c>
      <c r="E2462">
        <v>2037</v>
      </c>
      <c r="F2462">
        <v>1</v>
      </c>
      <c r="G2462">
        <v>11825.348760000001</v>
      </c>
      <c r="H2462">
        <v>0</v>
      </c>
      <c r="I2462">
        <v>1</v>
      </c>
      <c r="J2462" s="2" t="str">
        <f t="shared" si="38"/>
        <v>EG_SHWR2024</v>
      </c>
    </row>
    <row r="2463" spans="1:10" x14ac:dyDescent="0.25">
      <c r="A2463" t="s">
        <v>18</v>
      </c>
      <c r="B2463" t="s">
        <v>6</v>
      </c>
      <c r="C2463" t="s">
        <v>9</v>
      </c>
      <c r="D2463">
        <v>2024</v>
      </c>
      <c r="E2463">
        <v>2037</v>
      </c>
      <c r="F2463">
        <v>1</v>
      </c>
      <c r="G2463">
        <v>11825.348760000001</v>
      </c>
      <c r="H2463">
        <v>0</v>
      </c>
      <c r="I2463">
        <v>1</v>
      </c>
      <c r="J2463" s="2" t="str">
        <f t="shared" si="38"/>
        <v>EG_SHNER2024</v>
      </c>
    </row>
    <row r="2464" spans="1:10" x14ac:dyDescent="0.25">
      <c r="A2464" t="s">
        <v>18</v>
      </c>
      <c r="B2464" t="s">
        <v>6</v>
      </c>
      <c r="C2464" t="s">
        <v>8</v>
      </c>
      <c r="D2464">
        <v>2024</v>
      </c>
      <c r="E2464">
        <v>2037</v>
      </c>
      <c r="F2464">
        <v>1</v>
      </c>
      <c r="G2464">
        <v>11825.348760000001</v>
      </c>
      <c r="H2464">
        <v>0</v>
      </c>
      <c r="I2464">
        <v>1</v>
      </c>
      <c r="J2464" s="2" t="str">
        <f t="shared" si="38"/>
        <v>EG_SHSR2024</v>
      </c>
    </row>
    <row r="2465" spans="1:10" x14ac:dyDescent="0.25">
      <c r="A2465" t="s">
        <v>18</v>
      </c>
      <c r="B2465" t="s">
        <v>6</v>
      </c>
      <c r="C2465" t="s">
        <v>12</v>
      </c>
      <c r="D2465">
        <v>2024</v>
      </c>
      <c r="E2465">
        <v>2037</v>
      </c>
      <c r="F2465">
        <v>1</v>
      </c>
      <c r="G2465">
        <v>11825.348760000001</v>
      </c>
      <c r="H2465">
        <v>0</v>
      </c>
      <c r="I2465">
        <v>1</v>
      </c>
      <c r="J2465" s="2" t="str">
        <f t="shared" si="38"/>
        <v>EG_SHNR2024</v>
      </c>
    </row>
    <row r="2466" spans="1:10" x14ac:dyDescent="0.25">
      <c r="A2466" t="s">
        <v>18</v>
      </c>
      <c r="B2466" t="s">
        <v>6</v>
      </c>
      <c r="C2466" t="s">
        <v>10</v>
      </c>
      <c r="D2466">
        <v>2024</v>
      </c>
      <c r="E2466">
        <v>2038</v>
      </c>
      <c r="F2466">
        <v>1</v>
      </c>
      <c r="G2466">
        <v>11825.348760000001</v>
      </c>
      <c r="H2466">
        <v>0</v>
      </c>
      <c r="I2466">
        <v>1</v>
      </c>
      <c r="J2466" s="2" t="str">
        <f t="shared" si="38"/>
        <v>EG_SHER2024</v>
      </c>
    </row>
    <row r="2467" spans="1:10" x14ac:dyDescent="0.25">
      <c r="A2467" t="s">
        <v>18</v>
      </c>
      <c r="B2467" t="s">
        <v>6</v>
      </c>
      <c r="C2467" t="s">
        <v>11</v>
      </c>
      <c r="D2467">
        <v>2024</v>
      </c>
      <c r="E2467">
        <v>2038</v>
      </c>
      <c r="F2467">
        <v>1</v>
      </c>
      <c r="G2467">
        <v>11825.348760000001</v>
      </c>
      <c r="H2467">
        <v>0</v>
      </c>
      <c r="I2467">
        <v>1</v>
      </c>
      <c r="J2467" s="2" t="str">
        <f t="shared" si="38"/>
        <v>EG_SHWR2024</v>
      </c>
    </row>
    <row r="2468" spans="1:10" x14ac:dyDescent="0.25">
      <c r="A2468" t="s">
        <v>18</v>
      </c>
      <c r="B2468" t="s">
        <v>6</v>
      </c>
      <c r="C2468" t="s">
        <v>9</v>
      </c>
      <c r="D2468">
        <v>2024</v>
      </c>
      <c r="E2468">
        <v>2038</v>
      </c>
      <c r="F2468">
        <v>1</v>
      </c>
      <c r="G2468">
        <v>11825.348760000001</v>
      </c>
      <c r="H2468">
        <v>0</v>
      </c>
      <c r="I2468">
        <v>1</v>
      </c>
      <c r="J2468" s="2" t="str">
        <f t="shared" si="38"/>
        <v>EG_SHNER2024</v>
      </c>
    </row>
    <row r="2469" spans="1:10" x14ac:dyDescent="0.25">
      <c r="A2469" t="s">
        <v>18</v>
      </c>
      <c r="B2469" t="s">
        <v>6</v>
      </c>
      <c r="C2469" t="s">
        <v>8</v>
      </c>
      <c r="D2469">
        <v>2024</v>
      </c>
      <c r="E2469">
        <v>2038</v>
      </c>
      <c r="F2469">
        <v>1</v>
      </c>
      <c r="G2469">
        <v>11825.348760000001</v>
      </c>
      <c r="H2469">
        <v>0</v>
      </c>
      <c r="I2469">
        <v>1</v>
      </c>
      <c r="J2469" s="2" t="str">
        <f t="shared" si="38"/>
        <v>EG_SHSR2024</v>
      </c>
    </row>
    <row r="2470" spans="1:10" x14ac:dyDescent="0.25">
      <c r="A2470" t="s">
        <v>18</v>
      </c>
      <c r="B2470" t="s">
        <v>6</v>
      </c>
      <c r="C2470" t="s">
        <v>12</v>
      </c>
      <c r="D2470">
        <v>2024</v>
      </c>
      <c r="E2470">
        <v>2038</v>
      </c>
      <c r="F2470">
        <v>1</v>
      </c>
      <c r="G2470">
        <v>11825.348760000001</v>
      </c>
      <c r="H2470">
        <v>0</v>
      </c>
      <c r="I2470">
        <v>1</v>
      </c>
      <c r="J2470" s="2" t="str">
        <f t="shared" si="38"/>
        <v>EG_SHNR2024</v>
      </c>
    </row>
    <row r="2471" spans="1:10" x14ac:dyDescent="0.25">
      <c r="A2471" t="s">
        <v>18</v>
      </c>
      <c r="B2471" t="s">
        <v>6</v>
      </c>
      <c r="C2471" t="s">
        <v>10</v>
      </c>
      <c r="D2471">
        <v>2024</v>
      </c>
      <c r="E2471">
        <v>2039</v>
      </c>
      <c r="F2471">
        <v>1</v>
      </c>
      <c r="G2471">
        <v>11825.348760000001</v>
      </c>
      <c r="H2471">
        <v>0</v>
      </c>
      <c r="I2471">
        <v>1</v>
      </c>
      <c r="J2471" s="2" t="str">
        <f t="shared" si="38"/>
        <v>EG_SHER2024</v>
      </c>
    </row>
    <row r="2472" spans="1:10" x14ac:dyDescent="0.25">
      <c r="A2472" t="s">
        <v>18</v>
      </c>
      <c r="B2472" t="s">
        <v>6</v>
      </c>
      <c r="C2472" t="s">
        <v>11</v>
      </c>
      <c r="D2472">
        <v>2024</v>
      </c>
      <c r="E2472">
        <v>2039</v>
      </c>
      <c r="F2472">
        <v>1</v>
      </c>
      <c r="G2472">
        <v>11825.348760000001</v>
      </c>
      <c r="H2472">
        <v>0</v>
      </c>
      <c r="I2472">
        <v>1</v>
      </c>
      <c r="J2472" s="2" t="str">
        <f t="shared" si="38"/>
        <v>EG_SHWR2024</v>
      </c>
    </row>
    <row r="2473" spans="1:10" x14ac:dyDescent="0.25">
      <c r="A2473" t="s">
        <v>18</v>
      </c>
      <c r="B2473" t="s">
        <v>6</v>
      </c>
      <c r="C2473" t="s">
        <v>9</v>
      </c>
      <c r="D2473">
        <v>2024</v>
      </c>
      <c r="E2473">
        <v>2039</v>
      </c>
      <c r="F2473">
        <v>1</v>
      </c>
      <c r="G2473">
        <v>11825.348760000001</v>
      </c>
      <c r="H2473">
        <v>0</v>
      </c>
      <c r="I2473">
        <v>1</v>
      </c>
      <c r="J2473" s="2" t="str">
        <f t="shared" si="38"/>
        <v>EG_SHNER2024</v>
      </c>
    </row>
    <row r="2474" spans="1:10" x14ac:dyDescent="0.25">
      <c r="A2474" t="s">
        <v>18</v>
      </c>
      <c r="B2474" t="s">
        <v>6</v>
      </c>
      <c r="C2474" t="s">
        <v>8</v>
      </c>
      <c r="D2474">
        <v>2024</v>
      </c>
      <c r="E2474">
        <v>2039</v>
      </c>
      <c r="F2474">
        <v>1</v>
      </c>
      <c r="G2474">
        <v>11825.348760000001</v>
      </c>
      <c r="H2474">
        <v>0</v>
      </c>
      <c r="I2474">
        <v>1</v>
      </c>
      <c r="J2474" s="2" t="str">
        <f t="shared" si="38"/>
        <v>EG_SHSR2024</v>
      </c>
    </row>
    <row r="2475" spans="1:10" x14ac:dyDescent="0.25">
      <c r="A2475" t="s">
        <v>18</v>
      </c>
      <c r="B2475" t="s">
        <v>6</v>
      </c>
      <c r="C2475" t="s">
        <v>12</v>
      </c>
      <c r="D2475">
        <v>2024</v>
      </c>
      <c r="E2475">
        <v>2039</v>
      </c>
      <c r="F2475">
        <v>1</v>
      </c>
      <c r="G2475">
        <v>11825.348760000001</v>
      </c>
      <c r="H2475">
        <v>0</v>
      </c>
      <c r="I2475">
        <v>1</v>
      </c>
      <c r="J2475" s="2" t="str">
        <f t="shared" si="38"/>
        <v>EG_SHNR2024</v>
      </c>
    </row>
    <row r="2476" spans="1:10" x14ac:dyDescent="0.25">
      <c r="A2476" t="s">
        <v>18</v>
      </c>
      <c r="B2476" t="s">
        <v>6</v>
      </c>
      <c r="C2476" t="s">
        <v>10</v>
      </c>
      <c r="D2476">
        <v>2024</v>
      </c>
      <c r="E2476">
        <v>2040</v>
      </c>
      <c r="F2476">
        <v>1</v>
      </c>
      <c r="G2476">
        <v>11825.348760000001</v>
      </c>
      <c r="H2476">
        <v>0</v>
      </c>
      <c r="I2476">
        <v>1</v>
      </c>
      <c r="J2476" s="2" t="str">
        <f t="shared" si="38"/>
        <v>EG_SHER2024</v>
      </c>
    </row>
    <row r="2477" spans="1:10" x14ac:dyDescent="0.25">
      <c r="A2477" t="s">
        <v>18</v>
      </c>
      <c r="B2477" t="s">
        <v>6</v>
      </c>
      <c r="C2477" t="s">
        <v>11</v>
      </c>
      <c r="D2477">
        <v>2024</v>
      </c>
      <c r="E2477">
        <v>2040</v>
      </c>
      <c r="F2477">
        <v>1</v>
      </c>
      <c r="G2477">
        <v>11825.348760000001</v>
      </c>
      <c r="H2477">
        <v>0</v>
      </c>
      <c r="I2477">
        <v>1</v>
      </c>
      <c r="J2477" s="2" t="str">
        <f t="shared" si="38"/>
        <v>EG_SHWR2024</v>
      </c>
    </row>
    <row r="2478" spans="1:10" x14ac:dyDescent="0.25">
      <c r="A2478" t="s">
        <v>18</v>
      </c>
      <c r="B2478" t="s">
        <v>6</v>
      </c>
      <c r="C2478" t="s">
        <v>9</v>
      </c>
      <c r="D2478">
        <v>2024</v>
      </c>
      <c r="E2478">
        <v>2040</v>
      </c>
      <c r="F2478">
        <v>1</v>
      </c>
      <c r="G2478">
        <v>11825.348760000001</v>
      </c>
      <c r="H2478">
        <v>0</v>
      </c>
      <c r="I2478">
        <v>1</v>
      </c>
      <c r="J2478" s="2" t="str">
        <f t="shared" si="38"/>
        <v>EG_SHNER2024</v>
      </c>
    </row>
    <row r="2479" spans="1:10" x14ac:dyDescent="0.25">
      <c r="A2479" t="s">
        <v>18</v>
      </c>
      <c r="B2479" t="s">
        <v>6</v>
      </c>
      <c r="C2479" t="s">
        <v>8</v>
      </c>
      <c r="D2479">
        <v>2024</v>
      </c>
      <c r="E2479">
        <v>2040</v>
      </c>
      <c r="F2479">
        <v>1</v>
      </c>
      <c r="G2479">
        <v>11825.348760000001</v>
      </c>
      <c r="H2479">
        <v>0</v>
      </c>
      <c r="I2479">
        <v>1</v>
      </c>
      <c r="J2479" s="2" t="str">
        <f t="shared" si="38"/>
        <v>EG_SHSR2024</v>
      </c>
    </row>
    <row r="2480" spans="1:10" x14ac:dyDescent="0.25">
      <c r="A2480" t="s">
        <v>18</v>
      </c>
      <c r="B2480" t="s">
        <v>6</v>
      </c>
      <c r="C2480" t="s">
        <v>12</v>
      </c>
      <c r="D2480">
        <v>2024</v>
      </c>
      <c r="E2480">
        <v>2040</v>
      </c>
      <c r="F2480">
        <v>1</v>
      </c>
      <c r="G2480">
        <v>11825.348760000001</v>
      </c>
      <c r="H2480">
        <v>0</v>
      </c>
      <c r="I2480">
        <v>1</v>
      </c>
      <c r="J2480" s="2" t="str">
        <f t="shared" si="38"/>
        <v>EG_SHNR2024</v>
      </c>
    </row>
    <row r="2481" spans="1:10" x14ac:dyDescent="0.25">
      <c r="A2481" t="s">
        <v>18</v>
      </c>
      <c r="B2481" t="s">
        <v>6</v>
      </c>
      <c r="C2481" t="s">
        <v>10</v>
      </c>
      <c r="D2481">
        <v>2024</v>
      </c>
      <c r="E2481">
        <v>2041</v>
      </c>
      <c r="F2481">
        <v>1</v>
      </c>
      <c r="G2481">
        <v>11825.348760000001</v>
      </c>
      <c r="H2481">
        <v>0</v>
      </c>
      <c r="I2481">
        <v>1</v>
      </c>
      <c r="J2481" s="2" t="str">
        <f t="shared" si="38"/>
        <v>EG_SHER2024</v>
      </c>
    </row>
    <row r="2482" spans="1:10" x14ac:dyDescent="0.25">
      <c r="A2482" t="s">
        <v>18</v>
      </c>
      <c r="B2482" t="s">
        <v>6</v>
      </c>
      <c r="C2482" t="s">
        <v>11</v>
      </c>
      <c r="D2482">
        <v>2024</v>
      </c>
      <c r="E2482">
        <v>2041</v>
      </c>
      <c r="F2482">
        <v>1</v>
      </c>
      <c r="G2482">
        <v>11825.348760000001</v>
      </c>
      <c r="H2482">
        <v>0</v>
      </c>
      <c r="I2482">
        <v>1</v>
      </c>
      <c r="J2482" s="2" t="str">
        <f t="shared" si="38"/>
        <v>EG_SHWR2024</v>
      </c>
    </row>
    <row r="2483" spans="1:10" x14ac:dyDescent="0.25">
      <c r="A2483" t="s">
        <v>18</v>
      </c>
      <c r="B2483" t="s">
        <v>6</v>
      </c>
      <c r="C2483" t="s">
        <v>9</v>
      </c>
      <c r="D2483">
        <v>2024</v>
      </c>
      <c r="E2483">
        <v>2041</v>
      </c>
      <c r="F2483">
        <v>1</v>
      </c>
      <c r="G2483">
        <v>11825.348760000001</v>
      </c>
      <c r="H2483">
        <v>0</v>
      </c>
      <c r="I2483">
        <v>1</v>
      </c>
      <c r="J2483" s="2" t="str">
        <f t="shared" si="38"/>
        <v>EG_SHNER2024</v>
      </c>
    </row>
    <row r="2484" spans="1:10" x14ac:dyDescent="0.25">
      <c r="A2484" t="s">
        <v>18</v>
      </c>
      <c r="B2484" t="s">
        <v>6</v>
      </c>
      <c r="C2484" t="s">
        <v>8</v>
      </c>
      <c r="D2484">
        <v>2024</v>
      </c>
      <c r="E2484">
        <v>2041</v>
      </c>
      <c r="F2484">
        <v>1</v>
      </c>
      <c r="G2484">
        <v>11825.348760000001</v>
      </c>
      <c r="H2484">
        <v>0</v>
      </c>
      <c r="I2484">
        <v>1</v>
      </c>
      <c r="J2484" s="2" t="str">
        <f t="shared" si="38"/>
        <v>EG_SHSR2024</v>
      </c>
    </row>
    <row r="2485" spans="1:10" x14ac:dyDescent="0.25">
      <c r="A2485" t="s">
        <v>18</v>
      </c>
      <c r="B2485" t="s">
        <v>6</v>
      </c>
      <c r="C2485" t="s">
        <v>12</v>
      </c>
      <c r="D2485">
        <v>2024</v>
      </c>
      <c r="E2485">
        <v>2041</v>
      </c>
      <c r="F2485">
        <v>1</v>
      </c>
      <c r="G2485">
        <v>11825.348760000001</v>
      </c>
      <c r="H2485">
        <v>0</v>
      </c>
      <c r="I2485">
        <v>1</v>
      </c>
      <c r="J2485" s="2" t="str">
        <f t="shared" si="38"/>
        <v>EG_SHNR2024</v>
      </c>
    </row>
    <row r="2486" spans="1:10" x14ac:dyDescent="0.25">
      <c r="A2486" t="s">
        <v>17</v>
      </c>
      <c r="B2486" t="s">
        <v>6</v>
      </c>
      <c r="C2486" t="s">
        <v>10</v>
      </c>
      <c r="D2486">
        <v>2024</v>
      </c>
      <c r="E2486">
        <v>2024</v>
      </c>
      <c r="F2486">
        <v>1</v>
      </c>
      <c r="G2486">
        <v>20833.210350000001</v>
      </c>
      <c r="H2486">
        <v>0</v>
      </c>
      <c r="I2486">
        <v>0.70916666699999997</v>
      </c>
      <c r="J2486" s="2" t="str">
        <f t="shared" si="38"/>
        <v>EG_PHWRER2024</v>
      </c>
    </row>
    <row r="2487" spans="1:10" x14ac:dyDescent="0.25">
      <c r="A2487" t="s">
        <v>17</v>
      </c>
      <c r="B2487" t="s">
        <v>6</v>
      </c>
      <c r="C2487" t="s">
        <v>11</v>
      </c>
      <c r="D2487">
        <v>2024</v>
      </c>
      <c r="E2487">
        <v>2024</v>
      </c>
      <c r="F2487">
        <v>1</v>
      </c>
      <c r="G2487">
        <v>20833.210350000001</v>
      </c>
      <c r="H2487">
        <v>0</v>
      </c>
      <c r="I2487">
        <v>0.70916666699999997</v>
      </c>
      <c r="J2487" s="2" t="str">
        <f t="shared" si="38"/>
        <v>EG_PHWRWR2024</v>
      </c>
    </row>
    <row r="2488" spans="1:10" x14ac:dyDescent="0.25">
      <c r="A2488" t="s">
        <v>17</v>
      </c>
      <c r="B2488" t="s">
        <v>6</v>
      </c>
      <c r="C2488" t="s">
        <v>9</v>
      </c>
      <c r="D2488">
        <v>2024</v>
      </c>
      <c r="E2488">
        <v>2024</v>
      </c>
      <c r="F2488">
        <v>1</v>
      </c>
      <c r="G2488">
        <v>20833.210350000001</v>
      </c>
      <c r="H2488">
        <v>0</v>
      </c>
      <c r="I2488">
        <v>0.70916666699999997</v>
      </c>
      <c r="J2488" s="2" t="str">
        <f t="shared" si="38"/>
        <v>EG_PHWRNER2024</v>
      </c>
    </row>
    <row r="2489" spans="1:10" x14ac:dyDescent="0.25">
      <c r="A2489" t="s">
        <v>17</v>
      </c>
      <c r="B2489" t="s">
        <v>6</v>
      </c>
      <c r="C2489" t="s">
        <v>8</v>
      </c>
      <c r="D2489">
        <v>2024</v>
      </c>
      <c r="E2489">
        <v>2024</v>
      </c>
      <c r="F2489">
        <v>1</v>
      </c>
      <c r="G2489">
        <v>20833.210350000001</v>
      </c>
      <c r="H2489">
        <v>0</v>
      </c>
      <c r="I2489">
        <v>0.70916666699999997</v>
      </c>
      <c r="J2489" s="2" t="str">
        <f t="shared" si="38"/>
        <v>EG_PHWRSR2024</v>
      </c>
    </row>
    <row r="2490" spans="1:10" x14ac:dyDescent="0.25">
      <c r="A2490" t="s">
        <v>17</v>
      </c>
      <c r="B2490" t="s">
        <v>6</v>
      </c>
      <c r="C2490" t="s">
        <v>12</v>
      </c>
      <c r="D2490">
        <v>2024</v>
      </c>
      <c r="E2490">
        <v>2024</v>
      </c>
      <c r="F2490">
        <v>1</v>
      </c>
      <c r="G2490">
        <v>20833.210350000001</v>
      </c>
      <c r="H2490">
        <v>0</v>
      </c>
      <c r="I2490">
        <v>0.70916666699999997</v>
      </c>
      <c r="J2490" s="2" t="str">
        <f t="shared" si="38"/>
        <v>EG_PHWRNR2024</v>
      </c>
    </row>
    <row r="2491" spans="1:10" x14ac:dyDescent="0.25">
      <c r="A2491" t="s">
        <v>17</v>
      </c>
      <c r="B2491" t="s">
        <v>6</v>
      </c>
      <c r="C2491" t="s">
        <v>10</v>
      </c>
      <c r="D2491">
        <v>2024</v>
      </c>
      <c r="E2491">
        <v>2025</v>
      </c>
      <c r="F2491">
        <v>1</v>
      </c>
      <c r="G2491">
        <v>20833.210350000001</v>
      </c>
      <c r="H2491">
        <v>0</v>
      </c>
      <c r="I2491">
        <v>0.70916666699999997</v>
      </c>
      <c r="J2491" s="2" t="str">
        <f t="shared" si="38"/>
        <v>EG_PHWRER2024</v>
      </c>
    </row>
    <row r="2492" spans="1:10" x14ac:dyDescent="0.25">
      <c r="A2492" t="s">
        <v>17</v>
      </c>
      <c r="B2492" t="s">
        <v>6</v>
      </c>
      <c r="C2492" t="s">
        <v>11</v>
      </c>
      <c r="D2492">
        <v>2024</v>
      </c>
      <c r="E2492">
        <v>2025</v>
      </c>
      <c r="F2492">
        <v>1</v>
      </c>
      <c r="G2492">
        <v>20833.210350000001</v>
      </c>
      <c r="H2492">
        <v>0</v>
      </c>
      <c r="I2492">
        <v>0.70916666699999997</v>
      </c>
      <c r="J2492" s="2" t="str">
        <f t="shared" si="38"/>
        <v>EG_PHWRWR2024</v>
      </c>
    </row>
    <row r="2493" spans="1:10" x14ac:dyDescent="0.25">
      <c r="A2493" t="s">
        <v>17</v>
      </c>
      <c r="B2493" t="s">
        <v>6</v>
      </c>
      <c r="C2493" t="s">
        <v>9</v>
      </c>
      <c r="D2493">
        <v>2024</v>
      </c>
      <c r="E2493">
        <v>2025</v>
      </c>
      <c r="F2493">
        <v>1</v>
      </c>
      <c r="G2493">
        <v>20833.210350000001</v>
      </c>
      <c r="H2493">
        <v>0</v>
      </c>
      <c r="I2493">
        <v>0.70916666699999997</v>
      </c>
      <c r="J2493" s="2" t="str">
        <f t="shared" si="38"/>
        <v>EG_PHWRNER2024</v>
      </c>
    </row>
    <row r="2494" spans="1:10" x14ac:dyDescent="0.25">
      <c r="A2494" t="s">
        <v>17</v>
      </c>
      <c r="B2494" t="s">
        <v>6</v>
      </c>
      <c r="C2494" t="s">
        <v>8</v>
      </c>
      <c r="D2494">
        <v>2024</v>
      </c>
      <c r="E2494">
        <v>2025</v>
      </c>
      <c r="F2494">
        <v>1</v>
      </c>
      <c r="G2494">
        <v>20833.210350000001</v>
      </c>
      <c r="H2494">
        <v>0</v>
      </c>
      <c r="I2494">
        <v>0.70916666699999997</v>
      </c>
      <c r="J2494" s="2" t="str">
        <f t="shared" si="38"/>
        <v>EG_PHWRSR2024</v>
      </c>
    </row>
    <row r="2495" spans="1:10" x14ac:dyDescent="0.25">
      <c r="A2495" t="s">
        <v>17</v>
      </c>
      <c r="B2495" t="s">
        <v>6</v>
      </c>
      <c r="C2495" t="s">
        <v>12</v>
      </c>
      <c r="D2495">
        <v>2024</v>
      </c>
      <c r="E2495">
        <v>2025</v>
      </c>
      <c r="F2495">
        <v>1</v>
      </c>
      <c r="G2495">
        <v>20833.210350000001</v>
      </c>
      <c r="H2495">
        <v>0</v>
      </c>
      <c r="I2495">
        <v>0.70916666699999997</v>
      </c>
      <c r="J2495" s="2" t="str">
        <f t="shared" si="38"/>
        <v>EG_PHWRNR2024</v>
      </c>
    </row>
    <row r="2496" spans="1:10" x14ac:dyDescent="0.25">
      <c r="A2496" t="s">
        <v>17</v>
      </c>
      <c r="B2496" t="s">
        <v>6</v>
      </c>
      <c r="C2496" t="s">
        <v>10</v>
      </c>
      <c r="D2496">
        <v>2024</v>
      </c>
      <c r="E2496">
        <v>2026</v>
      </c>
      <c r="F2496">
        <v>1</v>
      </c>
      <c r="G2496">
        <v>20833.210350000001</v>
      </c>
      <c r="H2496">
        <v>0</v>
      </c>
      <c r="I2496">
        <v>0.70916666699999997</v>
      </c>
      <c r="J2496" s="2" t="str">
        <f t="shared" si="38"/>
        <v>EG_PHWRER2024</v>
      </c>
    </row>
    <row r="2497" spans="1:10" x14ac:dyDescent="0.25">
      <c r="A2497" t="s">
        <v>17</v>
      </c>
      <c r="B2497" t="s">
        <v>6</v>
      </c>
      <c r="C2497" t="s">
        <v>11</v>
      </c>
      <c r="D2497">
        <v>2024</v>
      </c>
      <c r="E2497">
        <v>2026</v>
      </c>
      <c r="F2497">
        <v>1</v>
      </c>
      <c r="G2497">
        <v>20833.210350000001</v>
      </c>
      <c r="H2497">
        <v>0</v>
      </c>
      <c r="I2497">
        <v>0.70916666699999997</v>
      </c>
      <c r="J2497" s="2" t="str">
        <f t="shared" si="38"/>
        <v>EG_PHWRWR2024</v>
      </c>
    </row>
    <row r="2498" spans="1:10" x14ac:dyDescent="0.25">
      <c r="A2498" t="s">
        <v>17</v>
      </c>
      <c r="B2498" t="s">
        <v>6</v>
      </c>
      <c r="C2498" t="s">
        <v>9</v>
      </c>
      <c r="D2498">
        <v>2024</v>
      </c>
      <c r="E2498">
        <v>2026</v>
      </c>
      <c r="F2498">
        <v>1</v>
      </c>
      <c r="G2498">
        <v>20833.210350000001</v>
      </c>
      <c r="H2498">
        <v>0</v>
      </c>
      <c r="I2498">
        <v>0.70916666699999997</v>
      </c>
      <c r="J2498" s="2" t="str">
        <f t="shared" si="38"/>
        <v>EG_PHWRNER2024</v>
      </c>
    </row>
    <row r="2499" spans="1:10" x14ac:dyDescent="0.25">
      <c r="A2499" t="s">
        <v>17</v>
      </c>
      <c r="B2499" t="s">
        <v>6</v>
      </c>
      <c r="C2499" t="s">
        <v>8</v>
      </c>
      <c r="D2499">
        <v>2024</v>
      </c>
      <c r="E2499">
        <v>2026</v>
      </c>
      <c r="F2499">
        <v>1</v>
      </c>
      <c r="G2499">
        <v>20833.210350000001</v>
      </c>
      <c r="H2499">
        <v>0</v>
      </c>
      <c r="I2499">
        <v>0.70916666699999997</v>
      </c>
      <c r="J2499" s="2" t="str">
        <f t="shared" ref="J2499:J2562" si="39">_xlfn.CONCAT(A2499,C2499,D2499)</f>
        <v>EG_PHWRSR2024</v>
      </c>
    </row>
    <row r="2500" spans="1:10" x14ac:dyDescent="0.25">
      <c r="A2500" t="s">
        <v>17</v>
      </c>
      <c r="B2500" t="s">
        <v>6</v>
      </c>
      <c r="C2500" t="s">
        <v>12</v>
      </c>
      <c r="D2500">
        <v>2024</v>
      </c>
      <c r="E2500">
        <v>2026</v>
      </c>
      <c r="F2500">
        <v>1</v>
      </c>
      <c r="G2500">
        <v>20833.210350000001</v>
      </c>
      <c r="H2500">
        <v>0</v>
      </c>
      <c r="I2500">
        <v>0.70916666699999997</v>
      </c>
      <c r="J2500" s="2" t="str">
        <f t="shared" si="39"/>
        <v>EG_PHWRNR2024</v>
      </c>
    </row>
    <row r="2501" spans="1:10" x14ac:dyDescent="0.25">
      <c r="A2501" t="s">
        <v>17</v>
      </c>
      <c r="B2501" t="s">
        <v>6</v>
      </c>
      <c r="C2501" t="s">
        <v>10</v>
      </c>
      <c r="D2501">
        <v>2024</v>
      </c>
      <c r="E2501">
        <v>2027</v>
      </c>
      <c r="F2501">
        <v>1</v>
      </c>
      <c r="G2501">
        <v>20833.210350000001</v>
      </c>
      <c r="H2501">
        <v>0</v>
      </c>
      <c r="I2501">
        <v>0.70916666699999997</v>
      </c>
      <c r="J2501" s="2" t="str">
        <f t="shared" si="39"/>
        <v>EG_PHWRER2024</v>
      </c>
    </row>
    <row r="2502" spans="1:10" x14ac:dyDescent="0.25">
      <c r="A2502" t="s">
        <v>17</v>
      </c>
      <c r="B2502" t="s">
        <v>6</v>
      </c>
      <c r="C2502" t="s">
        <v>11</v>
      </c>
      <c r="D2502">
        <v>2024</v>
      </c>
      <c r="E2502">
        <v>2027</v>
      </c>
      <c r="F2502">
        <v>1</v>
      </c>
      <c r="G2502">
        <v>20833.210350000001</v>
      </c>
      <c r="H2502">
        <v>0</v>
      </c>
      <c r="I2502">
        <v>0.70916666699999997</v>
      </c>
      <c r="J2502" s="2" t="str">
        <f t="shared" si="39"/>
        <v>EG_PHWRWR2024</v>
      </c>
    </row>
    <row r="2503" spans="1:10" x14ac:dyDescent="0.25">
      <c r="A2503" t="s">
        <v>17</v>
      </c>
      <c r="B2503" t="s">
        <v>6</v>
      </c>
      <c r="C2503" t="s">
        <v>9</v>
      </c>
      <c r="D2503">
        <v>2024</v>
      </c>
      <c r="E2503">
        <v>2027</v>
      </c>
      <c r="F2503">
        <v>1</v>
      </c>
      <c r="G2503">
        <v>20833.210350000001</v>
      </c>
      <c r="H2503">
        <v>0</v>
      </c>
      <c r="I2503">
        <v>0.70916666699999997</v>
      </c>
      <c r="J2503" s="2" t="str">
        <f t="shared" si="39"/>
        <v>EG_PHWRNER2024</v>
      </c>
    </row>
    <row r="2504" spans="1:10" x14ac:dyDescent="0.25">
      <c r="A2504" t="s">
        <v>17</v>
      </c>
      <c r="B2504" t="s">
        <v>6</v>
      </c>
      <c r="C2504" t="s">
        <v>8</v>
      </c>
      <c r="D2504">
        <v>2024</v>
      </c>
      <c r="E2504">
        <v>2027</v>
      </c>
      <c r="F2504">
        <v>1</v>
      </c>
      <c r="G2504">
        <v>20833.210350000001</v>
      </c>
      <c r="H2504">
        <v>0</v>
      </c>
      <c r="I2504">
        <v>0.70916666699999997</v>
      </c>
      <c r="J2504" s="2" t="str">
        <f t="shared" si="39"/>
        <v>EG_PHWRSR2024</v>
      </c>
    </row>
    <row r="2505" spans="1:10" x14ac:dyDescent="0.25">
      <c r="A2505" t="s">
        <v>17</v>
      </c>
      <c r="B2505" t="s">
        <v>6</v>
      </c>
      <c r="C2505" t="s">
        <v>12</v>
      </c>
      <c r="D2505">
        <v>2024</v>
      </c>
      <c r="E2505">
        <v>2027</v>
      </c>
      <c r="F2505">
        <v>1</v>
      </c>
      <c r="G2505">
        <v>20833.210350000001</v>
      </c>
      <c r="H2505">
        <v>0</v>
      </c>
      <c r="I2505">
        <v>0.70916666699999997</v>
      </c>
      <c r="J2505" s="2" t="str">
        <f t="shared" si="39"/>
        <v>EG_PHWRNR2024</v>
      </c>
    </row>
    <row r="2506" spans="1:10" x14ac:dyDescent="0.25">
      <c r="A2506" t="s">
        <v>17</v>
      </c>
      <c r="B2506" t="s">
        <v>6</v>
      </c>
      <c r="C2506" t="s">
        <v>10</v>
      </c>
      <c r="D2506">
        <v>2024</v>
      </c>
      <c r="E2506">
        <v>2028</v>
      </c>
      <c r="F2506">
        <v>1</v>
      </c>
      <c r="G2506">
        <v>20833.210350000001</v>
      </c>
      <c r="H2506">
        <v>0</v>
      </c>
      <c r="I2506">
        <v>0.70916666699999997</v>
      </c>
      <c r="J2506" s="2" t="str">
        <f t="shared" si="39"/>
        <v>EG_PHWRER2024</v>
      </c>
    </row>
    <row r="2507" spans="1:10" x14ac:dyDescent="0.25">
      <c r="A2507" t="s">
        <v>17</v>
      </c>
      <c r="B2507" t="s">
        <v>6</v>
      </c>
      <c r="C2507" t="s">
        <v>11</v>
      </c>
      <c r="D2507">
        <v>2024</v>
      </c>
      <c r="E2507">
        <v>2028</v>
      </c>
      <c r="F2507">
        <v>1</v>
      </c>
      <c r="G2507">
        <v>20833.210350000001</v>
      </c>
      <c r="H2507">
        <v>0</v>
      </c>
      <c r="I2507">
        <v>0.70916666699999997</v>
      </c>
      <c r="J2507" s="2" t="str">
        <f t="shared" si="39"/>
        <v>EG_PHWRWR2024</v>
      </c>
    </row>
    <row r="2508" spans="1:10" x14ac:dyDescent="0.25">
      <c r="A2508" t="s">
        <v>17</v>
      </c>
      <c r="B2508" t="s">
        <v>6</v>
      </c>
      <c r="C2508" t="s">
        <v>9</v>
      </c>
      <c r="D2508">
        <v>2024</v>
      </c>
      <c r="E2508">
        <v>2028</v>
      </c>
      <c r="F2508">
        <v>1</v>
      </c>
      <c r="G2508">
        <v>20833.210350000001</v>
      </c>
      <c r="H2508">
        <v>0</v>
      </c>
      <c r="I2508">
        <v>0.70916666699999997</v>
      </c>
      <c r="J2508" s="2" t="str">
        <f t="shared" si="39"/>
        <v>EG_PHWRNER2024</v>
      </c>
    </row>
    <row r="2509" spans="1:10" x14ac:dyDescent="0.25">
      <c r="A2509" t="s">
        <v>17</v>
      </c>
      <c r="B2509" t="s">
        <v>6</v>
      </c>
      <c r="C2509" t="s">
        <v>8</v>
      </c>
      <c r="D2509">
        <v>2024</v>
      </c>
      <c r="E2509">
        <v>2028</v>
      </c>
      <c r="F2509">
        <v>1</v>
      </c>
      <c r="G2509">
        <v>20833.210350000001</v>
      </c>
      <c r="H2509">
        <v>0</v>
      </c>
      <c r="I2509">
        <v>0.70916666699999997</v>
      </c>
      <c r="J2509" s="2" t="str">
        <f t="shared" si="39"/>
        <v>EG_PHWRSR2024</v>
      </c>
    </row>
    <row r="2510" spans="1:10" x14ac:dyDescent="0.25">
      <c r="A2510" t="s">
        <v>17</v>
      </c>
      <c r="B2510" t="s">
        <v>6</v>
      </c>
      <c r="C2510" t="s">
        <v>12</v>
      </c>
      <c r="D2510">
        <v>2024</v>
      </c>
      <c r="E2510">
        <v>2028</v>
      </c>
      <c r="F2510">
        <v>1</v>
      </c>
      <c r="G2510">
        <v>20833.210350000001</v>
      </c>
      <c r="H2510">
        <v>0</v>
      </c>
      <c r="I2510">
        <v>0.70916666699999997</v>
      </c>
      <c r="J2510" s="2" t="str">
        <f t="shared" si="39"/>
        <v>EG_PHWRNR2024</v>
      </c>
    </row>
    <row r="2511" spans="1:10" x14ac:dyDescent="0.25">
      <c r="A2511" t="s">
        <v>17</v>
      </c>
      <c r="B2511" t="s">
        <v>6</v>
      </c>
      <c r="C2511" t="s">
        <v>10</v>
      </c>
      <c r="D2511">
        <v>2024</v>
      </c>
      <c r="E2511">
        <v>2029</v>
      </c>
      <c r="F2511">
        <v>1</v>
      </c>
      <c r="G2511">
        <v>20833.210350000001</v>
      </c>
      <c r="H2511">
        <v>0</v>
      </c>
      <c r="I2511">
        <v>0.70916666699999997</v>
      </c>
      <c r="J2511" s="2" t="str">
        <f t="shared" si="39"/>
        <v>EG_PHWRER2024</v>
      </c>
    </row>
    <row r="2512" spans="1:10" x14ac:dyDescent="0.25">
      <c r="A2512" t="s">
        <v>17</v>
      </c>
      <c r="B2512" t="s">
        <v>6</v>
      </c>
      <c r="C2512" t="s">
        <v>11</v>
      </c>
      <c r="D2512">
        <v>2024</v>
      </c>
      <c r="E2512">
        <v>2029</v>
      </c>
      <c r="F2512">
        <v>1</v>
      </c>
      <c r="G2512">
        <v>20833.210350000001</v>
      </c>
      <c r="H2512">
        <v>0</v>
      </c>
      <c r="I2512">
        <v>0.70916666699999997</v>
      </c>
      <c r="J2512" s="2" t="str">
        <f t="shared" si="39"/>
        <v>EG_PHWRWR2024</v>
      </c>
    </row>
    <row r="2513" spans="1:10" x14ac:dyDescent="0.25">
      <c r="A2513" t="s">
        <v>17</v>
      </c>
      <c r="B2513" t="s">
        <v>6</v>
      </c>
      <c r="C2513" t="s">
        <v>9</v>
      </c>
      <c r="D2513">
        <v>2024</v>
      </c>
      <c r="E2513">
        <v>2029</v>
      </c>
      <c r="F2513">
        <v>1</v>
      </c>
      <c r="G2513">
        <v>20833.210350000001</v>
      </c>
      <c r="H2513">
        <v>0</v>
      </c>
      <c r="I2513">
        <v>0.70916666699999997</v>
      </c>
      <c r="J2513" s="2" t="str">
        <f t="shared" si="39"/>
        <v>EG_PHWRNER2024</v>
      </c>
    </row>
    <row r="2514" spans="1:10" x14ac:dyDescent="0.25">
      <c r="A2514" t="s">
        <v>17</v>
      </c>
      <c r="B2514" t="s">
        <v>6</v>
      </c>
      <c r="C2514" t="s">
        <v>8</v>
      </c>
      <c r="D2514">
        <v>2024</v>
      </c>
      <c r="E2514">
        <v>2029</v>
      </c>
      <c r="F2514">
        <v>1</v>
      </c>
      <c r="G2514">
        <v>20833.210350000001</v>
      </c>
      <c r="H2514">
        <v>0</v>
      </c>
      <c r="I2514">
        <v>0.70916666699999997</v>
      </c>
      <c r="J2514" s="2" t="str">
        <f t="shared" si="39"/>
        <v>EG_PHWRSR2024</v>
      </c>
    </row>
    <row r="2515" spans="1:10" x14ac:dyDescent="0.25">
      <c r="A2515" t="s">
        <v>17</v>
      </c>
      <c r="B2515" t="s">
        <v>6</v>
      </c>
      <c r="C2515" t="s">
        <v>12</v>
      </c>
      <c r="D2515">
        <v>2024</v>
      </c>
      <c r="E2515">
        <v>2029</v>
      </c>
      <c r="F2515">
        <v>1</v>
      </c>
      <c r="G2515">
        <v>20833.210350000001</v>
      </c>
      <c r="H2515">
        <v>0</v>
      </c>
      <c r="I2515">
        <v>0.70916666699999997</v>
      </c>
      <c r="J2515" s="2" t="str">
        <f t="shared" si="39"/>
        <v>EG_PHWRNR2024</v>
      </c>
    </row>
    <row r="2516" spans="1:10" x14ac:dyDescent="0.25">
      <c r="A2516" t="s">
        <v>17</v>
      </c>
      <c r="B2516" t="s">
        <v>6</v>
      </c>
      <c r="C2516" t="s">
        <v>10</v>
      </c>
      <c r="D2516">
        <v>2024</v>
      </c>
      <c r="E2516">
        <v>2030</v>
      </c>
      <c r="F2516">
        <v>1</v>
      </c>
      <c r="G2516">
        <v>20833.210350000001</v>
      </c>
      <c r="H2516">
        <v>0</v>
      </c>
      <c r="I2516">
        <v>0.70916666699999997</v>
      </c>
      <c r="J2516" s="2" t="str">
        <f t="shared" si="39"/>
        <v>EG_PHWRER2024</v>
      </c>
    </row>
    <row r="2517" spans="1:10" x14ac:dyDescent="0.25">
      <c r="A2517" t="s">
        <v>17</v>
      </c>
      <c r="B2517" t="s">
        <v>6</v>
      </c>
      <c r="C2517" t="s">
        <v>11</v>
      </c>
      <c r="D2517">
        <v>2024</v>
      </c>
      <c r="E2517">
        <v>2030</v>
      </c>
      <c r="F2517">
        <v>1</v>
      </c>
      <c r="G2517">
        <v>20833.210350000001</v>
      </c>
      <c r="H2517">
        <v>0</v>
      </c>
      <c r="I2517">
        <v>0.70916666699999997</v>
      </c>
      <c r="J2517" s="2" t="str">
        <f t="shared" si="39"/>
        <v>EG_PHWRWR2024</v>
      </c>
    </row>
    <row r="2518" spans="1:10" x14ac:dyDescent="0.25">
      <c r="A2518" t="s">
        <v>17</v>
      </c>
      <c r="B2518" t="s">
        <v>6</v>
      </c>
      <c r="C2518" t="s">
        <v>9</v>
      </c>
      <c r="D2518">
        <v>2024</v>
      </c>
      <c r="E2518">
        <v>2030</v>
      </c>
      <c r="F2518">
        <v>1</v>
      </c>
      <c r="G2518">
        <v>20833.210350000001</v>
      </c>
      <c r="H2518">
        <v>0</v>
      </c>
      <c r="I2518">
        <v>0.70916666699999997</v>
      </c>
      <c r="J2518" s="2" t="str">
        <f t="shared" si="39"/>
        <v>EG_PHWRNER2024</v>
      </c>
    </row>
    <row r="2519" spans="1:10" x14ac:dyDescent="0.25">
      <c r="A2519" t="s">
        <v>17</v>
      </c>
      <c r="B2519" t="s">
        <v>6</v>
      </c>
      <c r="C2519" t="s">
        <v>8</v>
      </c>
      <c r="D2519">
        <v>2024</v>
      </c>
      <c r="E2519">
        <v>2030</v>
      </c>
      <c r="F2519">
        <v>1</v>
      </c>
      <c r="G2519">
        <v>20833.210350000001</v>
      </c>
      <c r="H2519">
        <v>0</v>
      </c>
      <c r="I2519">
        <v>0.70916666699999997</v>
      </c>
      <c r="J2519" s="2" t="str">
        <f t="shared" si="39"/>
        <v>EG_PHWRSR2024</v>
      </c>
    </row>
    <row r="2520" spans="1:10" x14ac:dyDescent="0.25">
      <c r="A2520" t="s">
        <v>17</v>
      </c>
      <c r="B2520" t="s">
        <v>6</v>
      </c>
      <c r="C2520" t="s">
        <v>12</v>
      </c>
      <c r="D2520">
        <v>2024</v>
      </c>
      <c r="E2520">
        <v>2030</v>
      </c>
      <c r="F2520">
        <v>1</v>
      </c>
      <c r="G2520">
        <v>20833.210350000001</v>
      </c>
      <c r="H2520">
        <v>0</v>
      </c>
      <c r="I2520">
        <v>0.70916666699999997</v>
      </c>
      <c r="J2520" s="2" t="str">
        <f t="shared" si="39"/>
        <v>EG_PHWRNR2024</v>
      </c>
    </row>
    <row r="2521" spans="1:10" x14ac:dyDescent="0.25">
      <c r="A2521" t="s">
        <v>17</v>
      </c>
      <c r="B2521" t="s">
        <v>6</v>
      </c>
      <c r="C2521" t="s">
        <v>10</v>
      </c>
      <c r="D2521">
        <v>2024</v>
      </c>
      <c r="E2521">
        <v>2031</v>
      </c>
      <c r="F2521">
        <v>1</v>
      </c>
      <c r="G2521">
        <v>20833.210350000001</v>
      </c>
      <c r="H2521">
        <v>0</v>
      </c>
      <c r="I2521">
        <v>0.70916666699999997</v>
      </c>
      <c r="J2521" s="2" t="str">
        <f t="shared" si="39"/>
        <v>EG_PHWRER2024</v>
      </c>
    </row>
    <row r="2522" spans="1:10" x14ac:dyDescent="0.25">
      <c r="A2522" t="s">
        <v>17</v>
      </c>
      <c r="B2522" t="s">
        <v>6</v>
      </c>
      <c r="C2522" t="s">
        <v>11</v>
      </c>
      <c r="D2522">
        <v>2024</v>
      </c>
      <c r="E2522">
        <v>2031</v>
      </c>
      <c r="F2522">
        <v>1</v>
      </c>
      <c r="G2522">
        <v>20833.210350000001</v>
      </c>
      <c r="H2522">
        <v>0</v>
      </c>
      <c r="I2522">
        <v>0.70916666699999997</v>
      </c>
      <c r="J2522" s="2" t="str">
        <f t="shared" si="39"/>
        <v>EG_PHWRWR2024</v>
      </c>
    </row>
    <row r="2523" spans="1:10" x14ac:dyDescent="0.25">
      <c r="A2523" t="s">
        <v>17</v>
      </c>
      <c r="B2523" t="s">
        <v>6</v>
      </c>
      <c r="C2523" t="s">
        <v>9</v>
      </c>
      <c r="D2523">
        <v>2024</v>
      </c>
      <c r="E2523">
        <v>2031</v>
      </c>
      <c r="F2523">
        <v>1</v>
      </c>
      <c r="G2523">
        <v>20833.210350000001</v>
      </c>
      <c r="H2523">
        <v>0</v>
      </c>
      <c r="I2523">
        <v>0.70916666699999997</v>
      </c>
      <c r="J2523" s="2" t="str">
        <f t="shared" si="39"/>
        <v>EG_PHWRNER2024</v>
      </c>
    </row>
    <row r="2524" spans="1:10" x14ac:dyDescent="0.25">
      <c r="A2524" t="s">
        <v>17</v>
      </c>
      <c r="B2524" t="s">
        <v>6</v>
      </c>
      <c r="C2524" t="s">
        <v>8</v>
      </c>
      <c r="D2524">
        <v>2024</v>
      </c>
      <c r="E2524">
        <v>2031</v>
      </c>
      <c r="F2524">
        <v>1</v>
      </c>
      <c r="G2524">
        <v>20833.210350000001</v>
      </c>
      <c r="H2524">
        <v>0</v>
      </c>
      <c r="I2524">
        <v>0.70916666699999997</v>
      </c>
      <c r="J2524" s="2" t="str">
        <f t="shared" si="39"/>
        <v>EG_PHWRSR2024</v>
      </c>
    </row>
    <row r="2525" spans="1:10" x14ac:dyDescent="0.25">
      <c r="A2525" t="s">
        <v>17</v>
      </c>
      <c r="B2525" t="s">
        <v>6</v>
      </c>
      <c r="C2525" t="s">
        <v>12</v>
      </c>
      <c r="D2525">
        <v>2024</v>
      </c>
      <c r="E2525">
        <v>2031</v>
      </c>
      <c r="F2525">
        <v>1</v>
      </c>
      <c r="G2525">
        <v>20833.210350000001</v>
      </c>
      <c r="H2525">
        <v>0</v>
      </c>
      <c r="I2525">
        <v>0.70916666699999997</v>
      </c>
      <c r="J2525" s="2" t="str">
        <f t="shared" si="39"/>
        <v>EG_PHWRNR2024</v>
      </c>
    </row>
    <row r="2526" spans="1:10" x14ac:dyDescent="0.25">
      <c r="A2526" t="s">
        <v>17</v>
      </c>
      <c r="B2526" t="s">
        <v>6</v>
      </c>
      <c r="C2526" t="s">
        <v>10</v>
      </c>
      <c r="D2526">
        <v>2024</v>
      </c>
      <c r="E2526">
        <v>2032</v>
      </c>
      <c r="F2526">
        <v>1</v>
      </c>
      <c r="G2526">
        <v>20833.210350000001</v>
      </c>
      <c r="H2526">
        <v>0</v>
      </c>
      <c r="I2526">
        <v>0.70916666699999997</v>
      </c>
      <c r="J2526" s="2" t="str">
        <f t="shared" si="39"/>
        <v>EG_PHWRER2024</v>
      </c>
    </row>
    <row r="2527" spans="1:10" x14ac:dyDescent="0.25">
      <c r="A2527" t="s">
        <v>17</v>
      </c>
      <c r="B2527" t="s">
        <v>6</v>
      </c>
      <c r="C2527" t="s">
        <v>11</v>
      </c>
      <c r="D2527">
        <v>2024</v>
      </c>
      <c r="E2527">
        <v>2032</v>
      </c>
      <c r="F2527">
        <v>1</v>
      </c>
      <c r="G2527">
        <v>20833.210350000001</v>
      </c>
      <c r="H2527">
        <v>0</v>
      </c>
      <c r="I2527">
        <v>0.70916666699999997</v>
      </c>
      <c r="J2527" s="2" t="str">
        <f t="shared" si="39"/>
        <v>EG_PHWRWR2024</v>
      </c>
    </row>
    <row r="2528" spans="1:10" x14ac:dyDescent="0.25">
      <c r="A2528" t="s">
        <v>17</v>
      </c>
      <c r="B2528" t="s">
        <v>6</v>
      </c>
      <c r="C2528" t="s">
        <v>9</v>
      </c>
      <c r="D2528">
        <v>2024</v>
      </c>
      <c r="E2528">
        <v>2032</v>
      </c>
      <c r="F2528">
        <v>1</v>
      </c>
      <c r="G2528">
        <v>20833.210350000001</v>
      </c>
      <c r="H2528">
        <v>0</v>
      </c>
      <c r="I2528">
        <v>0.70916666699999997</v>
      </c>
      <c r="J2528" s="2" t="str">
        <f t="shared" si="39"/>
        <v>EG_PHWRNER2024</v>
      </c>
    </row>
    <row r="2529" spans="1:10" x14ac:dyDescent="0.25">
      <c r="A2529" t="s">
        <v>17</v>
      </c>
      <c r="B2529" t="s">
        <v>6</v>
      </c>
      <c r="C2529" t="s">
        <v>8</v>
      </c>
      <c r="D2529">
        <v>2024</v>
      </c>
      <c r="E2529">
        <v>2032</v>
      </c>
      <c r="F2529">
        <v>1</v>
      </c>
      <c r="G2529">
        <v>20833.210350000001</v>
      </c>
      <c r="H2529">
        <v>0</v>
      </c>
      <c r="I2529">
        <v>0.70916666699999997</v>
      </c>
      <c r="J2529" s="2" t="str">
        <f t="shared" si="39"/>
        <v>EG_PHWRSR2024</v>
      </c>
    </row>
    <row r="2530" spans="1:10" x14ac:dyDescent="0.25">
      <c r="A2530" t="s">
        <v>17</v>
      </c>
      <c r="B2530" t="s">
        <v>6</v>
      </c>
      <c r="C2530" t="s">
        <v>12</v>
      </c>
      <c r="D2530">
        <v>2024</v>
      </c>
      <c r="E2530">
        <v>2032</v>
      </c>
      <c r="F2530">
        <v>1</v>
      </c>
      <c r="G2530">
        <v>20833.210350000001</v>
      </c>
      <c r="H2530">
        <v>0</v>
      </c>
      <c r="I2530">
        <v>0.70916666699999997</v>
      </c>
      <c r="J2530" s="2" t="str">
        <f t="shared" si="39"/>
        <v>EG_PHWRNR2024</v>
      </c>
    </row>
    <row r="2531" spans="1:10" x14ac:dyDescent="0.25">
      <c r="A2531" t="s">
        <v>17</v>
      </c>
      <c r="B2531" t="s">
        <v>6</v>
      </c>
      <c r="C2531" t="s">
        <v>10</v>
      </c>
      <c r="D2531">
        <v>2024</v>
      </c>
      <c r="E2531">
        <v>2033</v>
      </c>
      <c r="F2531">
        <v>1</v>
      </c>
      <c r="G2531">
        <v>20833.210350000001</v>
      </c>
      <c r="H2531">
        <v>0</v>
      </c>
      <c r="I2531">
        <v>0.70916666699999997</v>
      </c>
      <c r="J2531" s="2" t="str">
        <f t="shared" si="39"/>
        <v>EG_PHWRER2024</v>
      </c>
    </row>
    <row r="2532" spans="1:10" x14ac:dyDescent="0.25">
      <c r="A2532" t="s">
        <v>17</v>
      </c>
      <c r="B2532" t="s">
        <v>6</v>
      </c>
      <c r="C2532" t="s">
        <v>11</v>
      </c>
      <c r="D2532">
        <v>2024</v>
      </c>
      <c r="E2532">
        <v>2033</v>
      </c>
      <c r="F2532">
        <v>1</v>
      </c>
      <c r="G2532">
        <v>20833.210350000001</v>
      </c>
      <c r="H2532">
        <v>0</v>
      </c>
      <c r="I2532">
        <v>0.70916666699999997</v>
      </c>
      <c r="J2532" s="2" t="str">
        <f t="shared" si="39"/>
        <v>EG_PHWRWR2024</v>
      </c>
    </row>
    <row r="2533" spans="1:10" x14ac:dyDescent="0.25">
      <c r="A2533" t="s">
        <v>17</v>
      </c>
      <c r="B2533" t="s">
        <v>6</v>
      </c>
      <c r="C2533" t="s">
        <v>9</v>
      </c>
      <c r="D2533">
        <v>2024</v>
      </c>
      <c r="E2533">
        <v>2033</v>
      </c>
      <c r="F2533">
        <v>1</v>
      </c>
      <c r="G2533">
        <v>20833.210350000001</v>
      </c>
      <c r="H2533">
        <v>0</v>
      </c>
      <c r="I2533">
        <v>0.70916666699999997</v>
      </c>
      <c r="J2533" s="2" t="str">
        <f t="shared" si="39"/>
        <v>EG_PHWRNER2024</v>
      </c>
    </row>
    <row r="2534" spans="1:10" x14ac:dyDescent="0.25">
      <c r="A2534" t="s">
        <v>17</v>
      </c>
      <c r="B2534" t="s">
        <v>6</v>
      </c>
      <c r="C2534" t="s">
        <v>8</v>
      </c>
      <c r="D2534">
        <v>2024</v>
      </c>
      <c r="E2534">
        <v>2033</v>
      </c>
      <c r="F2534">
        <v>1</v>
      </c>
      <c r="G2534">
        <v>20833.210350000001</v>
      </c>
      <c r="H2534">
        <v>0</v>
      </c>
      <c r="I2534">
        <v>0.70916666699999997</v>
      </c>
      <c r="J2534" s="2" t="str">
        <f t="shared" si="39"/>
        <v>EG_PHWRSR2024</v>
      </c>
    </row>
    <row r="2535" spans="1:10" x14ac:dyDescent="0.25">
      <c r="A2535" t="s">
        <v>17</v>
      </c>
      <c r="B2535" t="s">
        <v>6</v>
      </c>
      <c r="C2535" t="s">
        <v>12</v>
      </c>
      <c r="D2535">
        <v>2024</v>
      </c>
      <c r="E2535">
        <v>2033</v>
      </c>
      <c r="F2535">
        <v>1</v>
      </c>
      <c r="G2535">
        <v>20833.210350000001</v>
      </c>
      <c r="H2535">
        <v>0</v>
      </c>
      <c r="I2535">
        <v>0.70916666699999997</v>
      </c>
      <c r="J2535" s="2" t="str">
        <f t="shared" si="39"/>
        <v>EG_PHWRNR2024</v>
      </c>
    </row>
    <row r="2536" spans="1:10" x14ac:dyDescent="0.25">
      <c r="A2536" t="s">
        <v>17</v>
      </c>
      <c r="B2536" t="s">
        <v>6</v>
      </c>
      <c r="C2536" t="s">
        <v>10</v>
      </c>
      <c r="D2536">
        <v>2024</v>
      </c>
      <c r="E2536">
        <v>2034</v>
      </c>
      <c r="F2536">
        <v>1</v>
      </c>
      <c r="G2536">
        <v>20833.210350000001</v>
      </c>
      <c r="H2536">
        <v>0</v>
      </c>
      <c r="I2536">
        <v>0.70916666699999997</v>
      </c>
      <c r="J2536" s="2" t="str">
        <f t="shared" si="39"/>
        <v>EG_PHWRER2024</v>
      </c>
    </row>
    <row r="2537" spans="1:10" x14ac:dyDescent="0.25">
      <c r="A2537" t="s">
        <v>17</v>
      </c>
      <c r="B2537" t="s">
        <v>6</v>
      </c>
      <c r="C2537" t="s">
        <v>11</v>
      </c>
      <c r="D2537">
        <v>2024</v>
      </c>
      <c r="E2537">
        <v>2034</v>
      </c>
      <c r="F2537">
        <v>1</v>
      </c>
      <c r="G2537">
        <v>20833.210350000001</v>
      </c>
      <c r="H2537">
        <v>0</v>
      </c>
      <c r="I2537">
        <v>0.70916666699999997</v>
      </c>
      <c r="J2537" s="2" t="str">
        <f t="shared" si="39"/>
        <v>EG_PHWRWR2024</v>
      </c>
    </row>
    <row r="2538" spans="1:10" x14ac:dyDescent="0.25">
      <c r="A2538" t="s">
        <v>17</v>
      </c>
      <c r="B2538" t="s">
        <v>6</v>
      </c>
      <c r="C2538" t="s">
        <v>9</v>
      </c>
      <c r="D2538">
        <v>2024</v>
      </c>
      <c r="E2538">
        <v>2034</v>
      </c>
      <c r="F2538">
        <v>1</v>
      </c>
      <c r="G2538">
        <v>20833.210350000001</v>
      </c>
      <c r="H2538">
        <v>0</v>
      </c>
      <c r="I2538">
        <v>0.70916666699999997</v>
      </c>
      <c r="J2538" s="2" t="str">
        <f t="shared" si="39"/>
        <v>EG_PHWRNER2024</v>
      </c>
    </row>
    <row r="2539" spans="1:10" x14ac:dyDescent="0.25">
      <c r="A2539" t="s">
        <v>17</v>
      </c>
      <c r="B2539" t="s">
        <v>6</v>
      </c>
      <c r="C2539" t="s">
        <v>8</v>
      </c>
      <c r="D2539">
        <v>2024</v>
      </c>
      <c r="E2539">
        <v>2034</v>
      </c>
      <c r="F2539">
        <v>1</v>
      </c>
      <c r="G2539">
        <v>20833.210350000001</v>
      </c>
      <c r="H2539">
        <v>0</v>
      </c>
      <c r="I2539">
        <v>0.70916666699999997</v>
      </c>
      <c r="J2539" s="2" t="str">
        <f t="shared" si="39"/>
        <v>EG_PHWRSR2024</v>
      </c>
    </row>
    <row r="2540" spans="1:10" x14ac:dyDescent="0.25">
      <c r="A2540" t="s">
        <v>17</v>
      </c>
      <c r="B2540" t="s">
        <v>6</v>
      </c>
      <c r="C2540" t="s">
        <v>12</v>
      </c>
      <c r="D2540">
        <v>2024</v>
      </c>
      <c r="E2540">
        <v>2034</v>
      </c>
      <c r="F2540">
        <v>1</v>
      </c>
      <c r="G2540">
        <v>20833.210350000001</v>
      </c>
      <c r="H2540">
        <v>0</v>
      </c>
      <c r="I2540">
        <v>0.70916666699999997</v>
      </c>
      <c r="J2540" s="2" t="str">
        <f t="shared" si="39"/>
        <v>EG_PHWRNR2024</v>
      </c>
    </row>
    <row r="2541" spans="1:10" x14ac:dyDescent="0.25">
      <c r="A2541" t="s">
        <v>17</v>
      </c>
      <c r="B2541" t="s">
        <v>6</v>
      </c>
      <c r="C2541" t="s">
        <v>10</v>
      </c>
      <c r="D2541">
        <v>2024</v>
      </c>
      <c r="E2541">
        <v>2035</v>
      </c>
      <c r="F2541">
        <v>1</v>
      </c>
      <c r="G2541">
        <v>20833.210350000001</v>
      </c>
      <c r="H2541">
        <v>0</v>
      </c>
      <c r="I2541">
        <v>0.70916666699999997</v>
      </c>
      <c r="J2541" s="2" t="str">
        <f t="shared" si="39"/>
        <v>EG_PHWRER2024</v>
      </c>
    </row>
    <row r="2542" spans="1:10" x14ac:dyDescent="0.25">
      <c r="A2542" t="s">
        <v>17</v>
      </c>
      <c r="B2542" t="s">
        <v>6</v>
      </c>
      <c r="C2542" t="s">
        <v>11</v>
      </c>
      <c r="D2542">
        <v>2024</v>
      </c>
      <c r="E2542">
        <v>2035</v>
      </c>
      <c r="F2542">
        <v>1</v>
      </c>
      <c r="G2542">
        <v>20833.210350000001</v>
      </c>
      <c r="H2542">
        <v>0</v>
      </c>
      <c r="I2542">
        <v>0.70916666699999997</v>
      </c>
      <c r="J2542" s="2" t="str">
        <f t="shared" si="39"/>
        <v>EG_PHWRWR2024</v>
      </c>
    </row>
    <row r="2543" spans="1:10" x14ac:dyDescent="0.25">
      <c r="A2543" t="s">
        <v>17</v>
      </c>
      <c r="B2543" t="s">
        <v>6</v>
      </c>
      <c r="C2543" t="s">
        <v>9</v>
      </c>
      <c r="D2543">
        <v>2024</v>
      </c>
      <c r="E2543">
        <v>2035</v>
      </c>
      <c r="F2543">
        <v>1</v>
      </c>
      <c r="G2543">
        <v>20833.210350000001</v>
      </c>
      <c r="H2543">
        <v>0</v>
      </c>
      <c r="I2543">
        <v>0.70916666699999997</v>
      </c>
      <c r="J2543" s="2" t="str">
        <f t="shared" si="39"/>
        <v>EG_PHWRNER2024</v>
      </c>
    </row>
    <row r="2544" spans="1:10" x14ac:dyDescent="0.25">
      <c r="A2544" t="s">
        <v>17</v>
      </c>
      <c r="B2544" t="s">
        <v>6</v>
      </c>
      <c r="C2544" t="s">
        <v>8</v>
      </c>
      <c r="D2544">
        <v>2024</v>
      </c>
      <c r="E2544">
        <v>2035</v>
      </c>
      <c r="F2544">
        <v>1</v>
      </c>
      <c r="G2544">
        <v>20833.210350000001</v>
      </c>
      <c r="H2544">
        <v>0</v>
      </c>
      <c r="I2544">
        <v>0.70916666699999997</v>
      </c>
      <c r="J2544" s="2" t="str">
        <f t="shared" si="39"/>
        <v>EG_PHWRSR2024</v>
      </c>
    </row>
    <row r="2545" spans="1:10" x14ac:dyDescent="0.25">
      <c r="A2545" t="s">
        <v>17</v>
      </c>
      <c r="B2545" t="s">
        <v>6</v>
      </c>
      <c r="C2545" t="s">
        <v>12</v>
      </c>
      <c r="D2545">
        <v>2024</v>
      </c>
      <c r="E2545">
        <v>2035</v>
      </c>
      <c r="F2545">
        <v>1</v>
      </c>
      <c r="G2545">
        <v>20833.210350000001</v>
      </c>
      <c r="H2545">
        <v>0</v>
      </c>
      <c r="I2545">
        <v>0.70916666699999997</v>
      </c>
      <c r="J2545" s="2" t="str">
        <f t="shared" si="39"/>
        <v>EG_PHWRNR2024</v>
      </c>
    </row>
    <row r="2546" spans="1:10" x14ac:dyDescent="0.25">
      <c r="A2546" t="s">
        <v>17</v>
      </c>
      <c r="B2546" t="s">
        <v>6</v>
      </c>
      <c r="C2546" t="s">
        <v>10</v>
      </c>
      <c r="D2546">
        <v>2024</v>
      </c>
      <c r="E2546">
        <v>2036</v>
      </c>
      <c r="F2546">
        <v>1</v>
      </c>
      <c r="G2546">
        <v>20833.210350000001</v>
      </c>
      <c r="H2546">
        <v>0</v>
      </c>
      <c r="I2546">
        <v>0.70916666699999997</v>
      </c>
      <c r="J2546" s="2" t="str">
        <f t="shared" si="39"/>
        <v>EG_PHWRER2024</v>
      </c>
    </row>
    <row r="2547" spans="1:10" x14ac:dyDescent="0.25">
      <c r="A2547" t="s">
        <v>17</v>
      </c>
      <c r="B2547" t="s">
        <v>6</v>
      </c>
      <c r="C2547" t="s">
        <v>11</v>
      </c>
      <c r="D2547">
        <v>2024</v>
      </c>
      <c r="E2547">
        <v>2036</v>
      </c>
      <c r="F2547">
        <v>1</v>
      </c>
      <c r="G2547">
        <v>20833.210350000001</v>
      </c>
      <c r="H2547">
        <v>0</v>
      </c>
      <c r="I2547">
        <v>0.70916666699999997</v>
      </c>
      <c r="J2547" s="2" t="str">
        <f t="shared" si="39"/>
        <v>EG_PHWRWR2024</v>
      </c>
    </row>
    <row r="2548" spans="1:10" x14ac:dyDescent="0.25">
      <c r="A2548" t="s">
        <v>17</v>
      </c>
      <c r="B2548" t="s">
        <v>6</v>
      </c>
      <c r="C2548" t="s">
        <v>9</v>
      </c>
      <c r="D2548">
        <v>2024</v>
      </c>
      <c r="E2548">
        <v>2036</v>
      </c>
      <c r="F2548">
        <v>1</v>
      </c>
      <c r="G2548">
        <v>20833.210350000001</v>
      </c>
      <c r="H2548">
        <v>0</v>
      </c>
      <c r="I2548">
        <v>0.70916666699999997</v>
      </c>
      <c r="J2548" s="2" t="str">
        <f t="shared" si="39"/>
        <v>EG_PHWRNER2024</v>
      </c>
    </row>
    <row r="2549" spans="1:10" x14ac:dyDescent="0.25">
      <c r="A2549" t="s">
        <v>17</v>
      </c>
      <c r="B2549" t="s">
        <v>6</v>
      </c>
      <c r="C2549" t="s">
        <v>8</v>
      </c>
      <c r="D2549">
        <v>2024</v>
      </c>
      <c r="E2549">
        <v>2036</v>
      </c>
      <c r="F2549">
        <v>1</v>
      </c>
      <c r="G2549">
        <v>20833.210350000001</v>
      </c>
      <c r="H2549">
        <v>0</v>
      </c>
      <c r="I2549">
        <v>0.70916666699999997</v>
      </c>
      <c r="J2549" s="2" t="str">
        <f t="shared" si="39"/>
        <v>EG_PHWRSR2024</v>
      </c>
    </row>
    <row r="2550" spans="1:10" x14ac:dyDescent="0.25">
      <c r="A2550" t="s">
        <v>17</v>
      </c>
      <c r="B2550" t="s">
        <v>6</v>
      </c>
      <c r="C2550" t="s">
        <v>12</v>
      </c>
      <c r="D2550">
        <v>2024</v>
      </c>
      <c r="E2550">
        <v>2036</v>
      </c>
      <c r="F2550">
        <v>1</v>
      </c>
      <c r="G2550">
        <v>20833.210350000001</v>
      </c>
      <c r="H2550">
        <v>0</v>
      </c>
      <c r="I2550">
        <v>0.70916666699999997</v>
      </c>
      <c r="J2550" s="2" t="str">
        <f t="shared" si="39"/>
        <v>EG_PHWRNR2024</v>
      </c>
    </row>
    <row r="2551" spans="1:10" x14ac:dyDescent="0.25">
      <c r="A2551" t="s">
        <v>17</v>
      </c>
      <c r="B2551" t="s">
        <v>6</v>
      </c>
      <c r="C2551" t="s">
        <v>10</v>
      </c>
      <c r="D2551">
        <v>2024</v>
      </c>
      <c r="E2551">
        <v>2037</v>
      </c>
      <c r="F2551">
        <v>1</v>
      </c>
      <c r="G2551">
        <v>20833.210350000001</v>
      </c>
      <c r="H2551">
        <v>0</v>
      </c>
      <c r="I2551">
        <v>0.70916666699999997</v>
      </c>
      <c r="J2551" s="2" t="str">
        <f t="shared" si="39"/>
        <v>EG_PHWRER2024</v>
      </c>
    </row>
    <row r="2552" spans="1:10" x14ac:dyDescent="0.25">
      <c r="A2552" t="s">
        <v>17</v>
      </c>
      <c r="B2552" t="s">
        <v>6</v>
      </c>
      <c r="C2552" t="s">
        <v>11</v>
      </c>
      <c r="D2552">
        <v>2024</v>
      </c>
      <c r="E2552">
        <v>2037</v>
      </c>
      <c r="F2552">
        <v>1</v>
      </c>
      <c r="G2552">
        <v>20833.210350000001</v>
      </c>
      <c r="H2552">
        <v>0</v>
      </c>
      <c r="I2552">
        <v>0.70916666699999997</v>
      </c>
      <c r="J2552" s="2" t="str">
        <f t="shared" si="39"/>
        <v>EG_PHWRWR2024</v>
      </c>
    </row>
    <row r="2553" spans="1:10" x14ac:dyDescent="0.25">
      <c r="A2553" t="s">
        <v>17</v>
      </c>
      <c r="B2553" t="s">
        <v>6</v>
      </c>
      <c r="C2553" t="s">
        <v>9</v>
      </c>
      <c r="D2553">
        <v>2024</v>
      </c>
      <c r="E2553">
        <v>2037</v>
      </c>
      <c r="F2553">
        <v>1</v>
      </c>
      <c r="G2553">
        <v>20833.210350000001</v>
      </c>
      <c r="H2553">
        <v>0</v>
      </c>
      <c r="I2553">
        <v>0.70916666699999997</v>
      </c>
      <c r="J2553" s="2" t="str">
        <f t="shared" si="39"/>
        <v>EG_PHWRNER2024</v>
      </c>
    </row>
    <row r="2554" spans="1:10" x14ac:dyDescent="0.25">
      <c r="A2554" t="s">
        <v>17</v>
      </c>
      <c r="B2554" t="s">
        <v>6</v>
      </c>
      <c r="C2554" t="s">
        <v>8</v>
      </c>
      <c r="D2554">
        <v>2024</v>
      </c>
      <c r="E2554">
        <v>2037</v>
      </c>
      <c r="F2554">
        <v>1</v>
      </c>
      <c r="G2554">
        <v>20833.210350000001</v>
      </c>
      <c r="H2554">
        <v>0</v>
      </c>
      <c r="I2554">
        <v>0.70916666699999997</v>
      </c>
      <c r="J2554" s="2" t="str">
        <f t="shared" si="39"/>
        <v>EG_PHWRSR2024</v>
      </c>
    </row>
    <row r="2555" spans="1:10" x14ac:dyDescent="0.25">
      <c r="A2555" t="s">
        <v>17</v>
      </c>
      <c r="B2555" t="s">
        <v>6</v>
      </c>
      <c r="C2555" t="s">
        <v>12</v>
      </c>
      <c r="D2555">
        <v>2024</v>
      </c>
      <c r="E2555">
        <v>2037</v>
      </c>
      <c r="F2555">
        <v>1</v>
      </c>
      <c r="G2555">
        <v>20833.210350000001</v>
      </c>
      <c r="H2555">
        <v>0</v>
      </c>
      <c r="I2555">
        <v>0.70916666699999997</v>
      </c>
      <c r="J2555" s="2" t="str">
        <f t="shared" si="39"/>
        <v>EG_PHWRNR2024</v>
      </c>
    </row>
    <row r="2556" spans="1:10" x14ac:dyDescent="0.25">
      <c r="A2556" t="s">
        <v>17</v>
      </c>
      <c r="B2556" t="s">
        <v>6</v>
      </c>
      <c r="C2556" t="s">
        <v>10</v>
      </c>
      <c r="D2556">
        <v>2024</v>
      </c>
      <c r="E2556">
        <v>2038</v>
      </c>
      <c r="F2556">
        <v>1</v>
      </c>
      <c r="G2556">
        <v>20833.210350000001</v>
      </c>
      <c r="H2556">
        <v>0</v>
      </c>
      <c r="I2556">
        <v>0.70916666699999997</v>
      </c>
      <c r="J2556" s="2" t="str">
        <f t="shared" si="39"/>
        <v>EG_PHWRER2024</v>
      </c>
    </row>
    <row r="2557" spans="1:10" x14ac:dyDescent="0.25">
      <c r="A2557" t="s">
        <v>17</v>
      </c>
      <c r="B2557" t="s">
        <v>6</v>
      </c>
      <c r="C2557" t="s">
        <v>11</v>
      </c>
      <c r="D2557">
        <v>2024</v>
      </c>
      <c r="E2557">
        <v>2038</v>
      </c>
      <c r="F2557">
        <v>1</v>
      </c>
      <c r="G2557">
        <v>20833.210350000001</v>
      </c>
      <c r="H2557">
        <v>0</v>
      </c>
      <c r="I2557">
        <v>0.70916666699999997</v>
      </c>
      <c r="J2557" s="2" t="str">
        <f t="shared" si="39"/>
        <v>EG_PHWRWR2024</v>
      </c>
    </row>
    <row r="2558" spans="1:10" x14ac:dyDescent="0.25">
      <c r="A2558" t="s">
        <v>17</v>
      </c>
      <c r="B2558" t="s">
        <v>6</v>
      </c>
      <c r="C2558" t="s">
        <v>9</v>
      </c>
      <c r="D2558">
        <v>2024</v>
      </c>
      <c r="E2558">
        <v>2038</v>
      </c>
      <c r="F2558">
        <v>1</v>
      </c>
      <c r="G2558">
        <v>20833.210350000001</v>
      </c>
      <c r="H2558">
        <v>0</v>
      </c>
      <c r="I2558">
        <v>0.70916666699999997</v>
      </c>
      <c r="J2558" s="2" t="str">
        <f t="shared" si="39"/>
        <v>EG_PHWRNER2024</v>
      </c>
    </row>
    <row r="2559" spans="1:10" x14ac:dyDescent="0.25">
      <c r="A2559" t="s">
        <v>17</v>
      </c>
      <c r="B2559" t="s">
        <v>6</v>
      </c>
      <c r="C2559" t="s">
        <v>8</v>
      </c>
      <c r="D2559">
        <v>2024</v>
      </c>
      <c r="E2559">
        <v>2038</v>
      </c>
      <c r="F2559">
        <v>1</v>
      </c>
      <c r="G2559">
        <v>20833.210350000001</v>
      </c>
      <c r="H2559">
        <v>0</v>
      </c>
      <c r="I2559">
        <v>0.70916666699999997</v>
      </c>
      <c r="J2559" s="2" t="str">
        <f t="shared" si="39"/>
        <v>EG_PHWRSR2024</v>
      </c>
    </row>
    <row r="2560" spans="1:10" x14ac:dyDescent="0.25">
      <c r="A2560" t="s">
        <v>17</v>
      </c>
      <c r="B2560" t="s">
        <v>6</v>
      </c>
      <c r="C2560" t="s">
        <v>12</v>
      </c>
      <c r="D2560">
        <v>2024</v>
      </c>
      <c r="E2560">
        <v>2038</v>
      </c>
      <c r="F2560">
        <v>1</v>
      </c>
      <c r="G2560">
        <v>20833.210350000001</v>
      </c>
      <c r="H2560">
        <v>0</v>
      </c>
      <c r="I2560">
        <v>0.70916666699999997</v>
      </c>
      <c r="J2560" s="2" t="str">
        <f t="shared" si="39"/>
        <v>EG_PHWRNR2024</v>
      </c>
    </row>
    <row r="2561" spans="1:10" x14ac:dyDescent="0.25">
      <c r="A2561" t="s">
        <v>17</v>
      </c>
      <c r="B2561" t="s">
        <v>6</v>
      </c>
      <c r="C2561" t="s">
        <v>10</v>
      </c>
      <c r="D2561">
        <v>2024</v>
      </c>
      <c r="E2561">
        <v>2039</v>
      </c>
      <c r="F2561">
        <v>1</v>
      </c>
      <c r="G2561">
        <v>20833.210350000001</v>
      </c>
      <c r="H2561">
        <v>0</v>
      </c>
      <c r="I2561">
        <v>0.70916666699999997</v>
      </c>
      <c r="J2561" s="2" t="str">
        <f t="shared" si="39"/>
        <v>EG_PHWRER2024</v>
      </c>
    </row>
    <row r="2562" spans="1:10" x14ac:dyDescent="0.25">
      <c r="A2562" t="s">
        <v>17</v>
      </c>
      <c r="B2562" t="s">
        <v>6</v>
      </c>
      <c r="C2562" t="s">
        <v>11</v>
      </c>
      <c r="D2562">
        <v>2024</v>
      </c>
      <c r="E2562">
        <v>2039</v>
      </c>
      <c r="F2562">
        <v>1</v>
      </c>
      <c r="G2562">
        <v>20833.210350000001</v>
      </c>
      <c r="H2562">
        <v>0</v>
      </c>
      <c r="I2562">
        <v>0.70916666699999997</v>
      </c>
      <c r="J2562" s="2" t="str">
        <f t="shared" si="39"/>
        <v>EG_PHWRWR2024</v>
      </c>
    </row>
    <row r="2563" spans="1:10" x14ac:dyDescent="0.25">
      <c r="A2563" t="s">
        <v>17</v>
      </c>
      <c r="B2563" t="s">
        <v>6</v>
      </c>
      <c r="C2563" t="s">
        <v>9</v>
      </c>
      <c r="D2563">
        <v>2024</v>
      </c>
      <c r="E2563">
        <v>2039</v>
      </c>
      <c r="F2563">
        <v>1</v>
      </c>
      <c r="G2563">
        <v>20833.210350000001</v>
      </c>
      <c r="H2563">
        <v>0</v>
      </c>
      <c r="I2563">
        <v>0.70916666699999997</v>
      </c>
      <c r="J2563" s="2" t="str">
        <f t="shared" ref="J2563:J2626" si="40">_xlfn.CONCAT(A2563,C2563,D2563)</f>
        <v>EG_PHWRNER2024</v>
      </c>
    </row>
    <row r="2564" spans="1:10" x14ac:dyDescent="0.25">
      <c r="A2564" t="s">
        <v>17</v>
      </c>
      <c r="B2564" t="s">
        <v>6</v>
      </c>
      <c r="C2564" t="s">
        <v>8</v>
      </c>
      <c r="D2564">
        <v>2024</v>
      </c>
      <c r="E2564">
        <v>2039</v>
      </c>
      <c r="F2564">
        <v>1</v>
      </c>
      <c r="G2564">
        <v>20833.210350000001</v>
      </c>
      <c r="H2564">
        <v>0</v>
      </c>
      <c r="I2564">
        <v>0.70916666699999997</v>
      </c>
      <c r="J2564" s="2" t="str">
        <f t="shared" si="40"/>
        <v>EG_PHWRSR2024</v>
      </c>
    </row>
    <row r="2565" spans="1:10" x14ac:dyDescent="0.25">
      <c r="A2565" t="s">
        <v>17</v>
      </c>
      <c r="B2565" t="s">
        <v>6</v>
      </c>
      <c r="C2565" t="s">
        <v>12</v>
      </c>
      <c r="D2565">
        <v>2024</v>
      </c>
      <c r="E2565">
        <v>2039</v>
      </c>
      <c r="F2565">
        <v>1</v>
      </c>
      <c r="G2565">
        <v>20833.210350000001</v>
      </c>
      <c r="H2565">
        <v>0</v>
      </c>
      <c r="I2565">
        <v>0.70916666699999997</v>
      </c>
      <c r="J2565" s="2" t="str">
        <f t="shared" si="40"/>
        <v>EG_PHWRNR2024</v>
      </c>
    </row>
    <row r="2566" spans="1:10" x14ac:dyDescent="0.25">
      <c r="A2566" t="s">
        <v>17</v>
      </c>
      <c r="B2566" t="s">
        <v>6</v>
      </c>
      <c r="C2566" t="s">
        <v>10</v>
      </c>
      <c r="D2566">
        <v>2024</v>
      </c>
      <c r="E2566">
        <v>2040</v>
      </c>
      <c r="F2566">
        <v>1</v>
      </c>
      <c r="G2566">
        <v>20833.210350000001</v>
      </c>
      <c r="H2566">
        <v>0</v>
      </c>
      <c r="I2566">
        <v>0.70916666699999997</v>
      </c>
      <c r="J2566" s="2" t="str">
        <f t="shared" si="40"/>
        <v>EG_PHWRER2024</v>
      </c>
    </row>
    <row r="2567" spans="1:10" x14ac:dyDescent="0.25">
      <c r="A2567" t="s">
        <v>17</v>
      </c>
      <c r="B2567" t="s">
        <v>6</v>
      </c>
      <c r="C2567" t="s">
        <v>11</v>
      </c>
      <c r="D2567">
        <v>2024</v>
      </c>
      <c r="E2567">
        <v>2040</v>
      </c>
      <c r="F2567">
        <v>1</v>
      </c>
      <c r="G2567">
        <v>20833.210350000001</v>
      </c>
      <c r="H2567">
        <v>0</v>
      </c>
      <c r="I2567">
        <v>0.70916666699999997</v>
      </c>
      <c r="J2567" s="2" t="str">
        <f t="shared" si="40"/>
        <v>EG_PHWRWR2024</v>
      </c>
    </row>
    <row r="2568" spans="1:10" x14ac:dyDescent="0.25">
      <c r="A2568" t="s">
        <v>17</v>
      </c>
      <c r="B2568" t="s">
        <v>6</v>
      </c>
      <c r="C2568" t="s">
        <v>9</v>
      </c>
      <c r="D2568">
        <v>2024</v>
      </c>
      <c r="E2568">
        <v>2040</v>
      </c>
      <c r="F2568">
        <v>1</v>
      </c>
      <c r="G2568">
        <v>20833.210350000001</v>
      </c>
      <c r="H2568">
        <v>0</v>
      </c>
      <c r="I2568">
        <v>0.70916666699999997</v>
      </c>
      <c r="J2568" s="2" t="str">
        <f t="shared" si="40"/>
        <v>EG_PHWRNER2024</v>
      </c>
    </row>
    <row r="2569" spans="1:10" x14ac:dyDescent="0.25">
      <c r="A2569" t="s">
        <v>17</v>
      </c>
      <c r="B2569" t="s">
        <v>6</v>
      </c>
      <c r="C2569" t="s">
        <v>8</v>
      </c>
      <c r="D2569">
        <v>2024</v>
      </c>
      <c r="E2569">
        <v>2040</v>
      </c>
      <c r="F2569">
        <v>1</v>
      </c>
      <c r="G2569">
        <v>20833.210350000001</v>
      </c>
      <c r="H2569">
        <v>0</v>
      </c>
      <c r="I2569">
        <v>0.70916666699999997</v>
      </c>
      <c r="J2569" s="2" t="str">
        <f t="shared" si="40"/>
        <v>EG_PHWRSR2024</v>
      </c>
    </row>
    <row r="2570" spans="1:10" x14ac:dyDescent="0.25">
      <c r="A2570" t="s">
        <v>17</v>
      </c>
      <c r="B2570" t="s">
        <v>6</v>
      </c>
      <c r="C2570" t="s">
        <v>12</v>
      </c>
      <c r="D2570">
        <v>2024</v>
      </c>
      <c r="E2570">
        <v>2040</v>
      </c>
      <c r="F2570">
        <v>1</v>
      </c>
      <c r="G2570">
        <v>20833.210350000001</v>
      </c>
      <c r="H2570">
        <v>0</v>
      </c>
      <c r="I2570">
        <v>0.70916666699999997</v>
      </c>
      <c r="J2570" s="2" t="str">
        <f t="shared" si="40"/>
        <v>EG_PHWRNR2024</v>
      </c>
    </row>
    <row r="2571" spans="1:10" x14ac:dyDescent="0.25">
      <c r="A2571" t="s">
        <v>17</v>
      </c>
      <c r="B2571" t="s">
        <v>6</v>
      </c>
      <c r="C2571" t="s">
        <v>10</v>
      </c>
      <c r="D2571">
        <v>2024</v>
      </c>
      <c r="E2571">
        <v>2041</v>
      </c>
      <c r="F2571">
        <v>1</v>
      </c>
      <c r="G2571">
        <v>20833.210350000001</v>
      </c>
      <c r="H2571">
        <v>0</v>
      </c>
      <c r="I2571">
        <v>0.70916666699999997</v>
      </c>
      <c r="J2571" s="2" t="str">
        <f t="shared" si="40"/>
        <v>EG_PHWRER2024</v>
      </c>
    </row>
    <row r="2572" spans="1:10" x14ac:dyDescent="0.25">
      <c r="A2572" t="s">
        <v>17</v>
      </c>
      <c r="B2572" t="s">
        <v>6</v>
      </c>
      <c r="C2572" t="s">
        <v>11</v>
      </c>
      <c r="D2572">
        <v>2024</v>
      </c>
      <c r="E2572">
        <v>2041</v>
      </c>
      <c r="F2572">
        <v>1</v>
      </c>
      <c r="G2572">
        <v>20833.210350000001</v>
      </c>
      <c r="H2572">
        <v>0</v>
      </c>
      <c r="I2572">
        <v>0.70916666699999997</v>
      </c>
      <c r="J2572" s="2" t="str">
        <f t="shared" si="40"/>
        <v>EG_PHWRWR2024</v>
      </c>
    </row>
    <row r="2573" spans="1:10" x14ac:dyDescent="0.25">
      <c r="A2573" t="s">
        <v>17</v>
      </c>
      <c r="B2573" t="s">
        <v>6</v>
      </c>
      <c r="C2573" t="s">
        <v>9</v>
      </c>
      <c r="D2573">
        <v>2024</v>
      </c>
      <c r="E2573">
        <v>2041</v>
      </c>
      <c r="F2573">
        <v>1</v>
      </c>
      <c r="G2573">
        <v>20833.210350000001</v>
      </c>
      <c r="H2573">
        <v>0</v>
      </c>
      <c r="I2573">
        <v>0.70916666699999997</v>
      </c>
      <c r="J2573" s="2" t="str">
        <f t="shared" si="40"/>
        <v>EG_PHWRNER2024</v>
      </c>
    </row>
    <row r="2574" spans="1:10" x14ac:dyDescent="0.25">
      <c r="A2574" t="s">
        <v>17</v>
      </c>
      <c r="B2574" t="s">
        <v>6</v>
      </c>
      <c r="C2574" t="s">
        <v>8</v>
      </c>
      <c r="D2574">
        <v>2024</v>
      </c>
      <c r="E2574">
        <v>2041</v>
      </c>
      <c r="F2574">
        <v>1</v>
      </c>
      <c r="G2574">
        <v>20833.210350000001</v>
      </c>
      <c r="H2574">
        <v>0</v>
      </c>
      <c r="I2574">
        <v>0.70916666699999997</v>
      </c>
      <c r="J2574" s="2" t="str">
        <f t="shared" si="40"/>
        <v>EG_PHWRSR2024</v>
      </c>
    </row>
    <row r="2575" spans="1:10" x14ac:dyDescent="0.25">
      <c r="A2575" t="s">
        <v>17</v>
      </c>
      <c r="B2575" t="s">
        <v>6</v>
      </c>
      <c r="C2575" t="s">
        <v>12</v>
      </c>
      <c r="D2575">
        <v>2024</v>
      </c>
      <c r="E2575">
        <v>2041</v>
      </c>
      <c r="F2575">
        <v>1</v>
      </c>
      <c r="G2575">
        <v>20833.210350000001</v>
      </c>
      <c r="H2575">
        <v>0</v>
      </c>
      <c r="I2575">
        <v>0.70916666699999997</v>
      </c>
      <c r="J2575" s="2" t="str">
        <f t="shared" si="40"/>
        <v>EG_PHWRNR2024</v>
      </c>
    </row>
    <row r="2576" spans="1:10" x14ac:dyDescent="0.25">
      <c r="A2576" t="s">
        <v>22</v>
      </c>
      <c r="B2576" t="s">
        <v>6</v>
      </c>
      <c r="C2576" t="s">
        <v>10</v>
      </c>
      <c r="D2576">
        <v>2024</v>
      </c>
      <c r="E2576">
        <v>2024</v>
      </c>
      <c r="F2576">
        <v>1</v>
      </c>
      <c r="G2576">
        <v>35289.429389999998</v>
      </c>
      <c r="H2576">
        <v>0</v>
      </c>
      <c r="I2576">
        <v>0.70916666699999997</v>
      </c>
      <c r="J2576" s="2" t="str">
        <f t="shared" si="40"/>
        <v>EG_SMRER2024</v>
      </c>
    </row>
    <row r="2577" spans="1:10" x14ac:dyDescent="0.25">
      <c r="A2577" t="s">
        <v>22</v>
      </c>
      <c r="B2577" t="s">
        <v>6</v>
      </c>
      <c r="C2577" t="s">
        <v>11</v>
      </c>
      <c r="D2577">
        <v>2024</v>
      </c>
      <c r="E2577">
        <v>2024</v>
      </c>
      <c r="F2577">
        <v>1</v>
      </c>
      <c r="G2577">
        <v>35289.429389999998</v>
      </c>
      <c r="H2577">
        <v>0</v>
      </c>
      <c r="I2577">
        <v>0.70916666699999997</v>
      </c>
      <c r="J2577" s="2" t="str">
        <f t="shared" si="40"/>
        <v>EG_SMRWR2024</v>
      </c>
    </row>
    <row r="2578" spans="1:10" x14ac:dyDescent="0.25">
      <c r="A2578" t="s">
        <v>22</v>
      </c>
      <c r="B2578" t="s">
        <v>6</v>
      </c>
      <c r="C2578" t="s">
        <v>9</v>
      </c>
      <c r="D2578">
        <v>2024</v>
      </c>
      <c r="E2578">
        <v>2024</v>
      </c>
      <c r="F2578">
        <v>1</v>
      </c>
      <c r="G2578">
        <v>35289.429389999998</v>
      </c>
      <c r="H2578">
        <v>0</v>
      </c>
      <c r="I2578">
        <v>0.70916666699999997</v>
      </c>
      <c r="J2578" s="2" t="str">
        <f t="shared" si="40"/>
        <v>EG_SMRNER2024</v>
      </c>
    </row>
    <row r="2579" spans="1:10" x14ac:dyDescent="0.25">
      <c r="A2579" t="s">
        <v>22</v>
      </c>
      <c r="B2579" t="s">
        <v>6</v>
      </c>
      <c r="C2579" t="s">
        <v>8</v>
      </c>
      <c r="D2579">
        <v>2024</v>
      </c>
      <c r="E2579">
        <v>2024</v>
      </c>
      <c r="F2579">
        <v>1</v>
      </c>
      <c r="G2579">
        <v>35289.429389999998</v>
      </c>
      <c r="H2579">
        <v>0</v>
      </c>
      <c r="I2579">
        <v>0.70916666699999997</v>
      </c>
      <c r="J2579" s="2" t="str">
        <f t="shared" si="40"/>
        <v>EG_SMRSR2024</v>
      </c>
    </row>
    <row r="2580" spans="1:10" x14ac:dyDescent="0.25">
      <c r="A2580" t="s">
        <v>22</v>
      </c>
      <c r="B2580" t="s">
        <v>6</v>
      </c>
      <c r="C2580" t="s">
        <v>12</v>
      </c>
      <c r="D2580">
        <v>2024</v>
      </c>
      <c r="E2580">
        <v>2024</v>
      </c>
      <c r="F2580">
        <v>1</v>
      </c>
      <c r="G2580">
        <v>35289.429389999998</v>
      </c>
      <c r="H2580">
        <v>0</v>
      </c>
      <c r="I2580">
        <v>0.70916666699999997</v>
      </c>
      <c r="J2580" s="2" t="str">
        <f t="shared" si="40"/>
        <v>EG_SMRNR2024</v>
      </c>
    </row>
    <row r="2581" spans="1:10" x14ac:dyDescent="0.25">
      <c r="A2581" t="s">
        <v>22</v>
      </c>
      <c r="B2581" t="s">
        <v>6</v>
      </c>
      <c r="C2581" t="s">
        <v>10</v>
      </c>
      <c r="D2581">
        <v>2024</v>
      </c>
      <c r="E2581">
        <v>2025</v>
      </c>
      <c r="F2581">
        <v>1</v>
      </c>
      <c r="G2581">
        <v>35289.429389999998</v>
      </c>
      <c r="H2581">
        <v>0</v>
      </c>
      <c r="I2581">
        <v>0.70916666699999997</v>
      </c>
      <c r="J2581" s="2" t="str">
        <f t="shared" si="40"/>
        <v>EG_SMRER2024</v>
      </c>
    </row>
    <row r="2582" spans="1:10" x14ac:dyDescent="0.25">
      <c r="A2582" t="s">
        <v>22</v>
      </c>
      <c r="B2582" t="s">
        <v>6</v>
      </c>
      <c r="C2582" t="s">
        <v>11</v>
      </c>
      <c r="D2582">
        <v>2024</v>
      </c>
      <c r="E2582">
        <v>2025</v>
      </c>
      <c r="F2582">
        <v>1</v>
      </c>
      <c r="G2582">
        <v>35289.429389999998</v>
      </c>
      <c r="H2582">
        <v>0</v>
      </c>
      <c r="I2582">
        <v>0.70916666699999997</v>
      </c>
      <c r="J2582" s="2" t="str">
        <f t="shared" si="40"/>
        <v>EG_SMRWR2024</v>
      </c>
    </row>
    <row r="2583" spans="1:10" x14ac:dyDescent="0.25">
      <c r="A2583" t="s">
        <v>22</v>
      </c>
      <c r="B2583" t="s">
        <v>6</v>
      </c>
      <c r="C2583" t="s">
        <v>9</v>
      </c>
      <c r="D2583">
        <v>2024</v>
      </c>
      <c r="E2583">
        <v>2025</v>
      </c>
      <c r="F2583">
        <v>1</v>
      </c>
      <c r="G2583">
        <v>35289.429389999998</v>
      </c>
      <c r="H2583">
        <v>0</v>
      </c>
      <c r="I2583">
        <v>0.70916666699999997</v>
      </c>
      <c r="J2583" s="2" t="str">
        <f t="shared" si="40"/>
        <v>EG_SMRNER2024</v>
      </c>
    </row>
    <row r="2584" spans="1:10" x14ac:dyDescent="0.25">
      <c r="A2584" t="s">
        <v>22</v>
      </c>
      <c r="B2584" t="s">
        <v>6</v>
      </c>
      <c r="C2584" t="s">
        <v>8</v>
      </c>
      <c r="D2584">
        <v>2024</v>
      </c>
      <c r="E2584">
        <v>2025</v>
      </c>
      <c r="F2584">
        <v>1</v>
      </c>
      <c r="G2584">
        <v>35289.429389999998</v>
      </c>
      <c r="H2584">
        <v>0</v>
      </c>
      <c r="I2584">
        <v>0.70916666699999997</v>
      </c>
      <c r="J2584" s="2" t="str">
        <f t="shared" si="40"/>
        <v>EG_SMRSR2024</v>
      </c>
    </row>
    <row r="2585" spans="1:10" x14ac:dyDescent="0.25">
      <c r="A2585" t="s">
        <v>22</v>
      </c>
      <c r="B2585" t="s">
        <v>6</v>
      </c>
      <c r="C2585" t="s">
        <v>12</v>
      </c>
      <c r="D2585">
        <v>2024</v>
      </c>
      <c r="E2585">
        <v>2025</v>
      </c>
      <c r="F2585">
        <v>1</v>
      </c>
      <c r="G2585">
        <v>35289.429389999998</v>
      </c>
      <c r="H2585">
        <v>0</v>
      </c>
      <c r="I2585">
        <v>0.70916666699999997</v>
      </c>
      <c r="J2585" s="2" t="str">
        <f t="shared" si="40"/>
        <v>EG_SMRNR2024</v>
      </c>
    </row>
    <row r="2586" spans="1:10" x14ac:dyDescent="0.25">
      <c r="A2586" t="s">
        <v>22</v>
      </c>
      <c r="B2586" t="s">
        <v>6</v>
      </c>
      <c r="C2586" t="s">
        <v>10</v>
      </c>
      <c r="D2586">
        <v>2024</v>
      </c>
      <c r="E2586">
        <v>2026</v>
      </c>
      <c r="F2586">
        <v>1</v>
      </c>
      <c r="G2586">
        <v>35289.429389999998</v>
      </c>
      <c r="H2586">
        <v>0</v>
      </c>
      <c r="I2586">
        <v>0.70916666699999997</v>
      </c>
      <c r="J2586" s="2" t="str">
        <f t="shared" si="40"/>
        <v>EG_SMRER2024</v>
      </c>
    </row>
    <row r="2587" spans="1:10" x14ac:dyDescent="0.25">
      <c r="A2587" t="s">
        <v>22</v>
      </c>
      <c r="B2587" t="s">
        <v>6</v>
      </c>
      <c r="C2587" t="s">
        <v>11</v>
      </c>
      <c r="D2587">
        <v>2024</v>
      </c>
      <c r="E2587">
        <v>2026</v>
      </c>
      <c r="F2587">
        <v>1</v>
      </c>
      <c r="G2587">
        <v>35289.429389999998</v>
      </c>
      <c r="H2587">
        <v>0</v>
      </c>
      <c r="I2587">
        <v>0.70916666699999997</v>
      </c>
      <c r="J2587" s="2" t="str">
        <f t="shared" si="40"/>
        <v>EG_SMRWR2024</v>
      </c>
    </row>
    <row r="2588" spans="1:10" x14ac:dyDescent="0.25">
      <c r="A2588" t="s">
        <v>22</v>
      </c>
      <c r="B2588" t="s">
        <v>6</v>
      </c>
      <c r="C2588" t="s">
        <v>9</v>
      </c>
      <c r="D2588">
        <v>2024</v>
      </c>
      <c r="E2588">
        <v>2026</v>
      </c>
      <c r="F2588">
        <v>1</v>
      </c>
      <c r="G2588">
        <v>35289.429389999998</v>
      </c>
      <c r="H2588">
        <v>0</v>
      </c>
      <c r="I2588">
        <v>0.70916666699999997</v>
      </c>
      <c r="J2588" s="2" t="str">
        <f t="shared" si="40"/>
        <v>EG_SMRNER2024</v>
      </c>
    </row>
    <row r="2589" spans="1:10" x14ac:dyDescent="0.25">
      <c r="A2589" t="s">
        <v>22</v>
      </c>
      <c r="B2589" t="s">
        <v>6</v>
      </c>
      <c r="C2589" t="s">
        <v>8</v>
      </c>
      <c r="D2589">
        <v>2024</v>
      </c>
      <c r="E2589">
        <v>2026</v>
      </c>
      <c r="F2589">
        <v>1</v>
      </c>
      <c r="G2589">
        <v>35289.429389999998</v>
      </c>
      <c r="H2589">
        <v>0</v>
      </c>
      <c r="I2589">
        <v>0.70916666699999997</v>
      </c>
      <c r="J2589" s="2" t="str">
        <f t="shared" si="40"/>
        <v>EG_SMRSR2024</v>
      </c>
    </row>
    <row r="2590" spans="1:10" x14ac:dyDescent="0.25">
      <c r="A2590" t="s">
        <v>22</v>
      </c>
      <c r="B2590" t="s">
        <v>6</v>
      </c>
      <c r="C2590" t="s">
        <v>12</v>
      </c>
      <c r="D2590">
        <v>2024</v>
      </c>
      <c r="E2590">
        <v>2026</v>
      </c>
      <c r="F2590">
        <v>1</v>
      </c>
      <c r="G2590">
        <v>35289.429389999998</v>
      </c>
      <c r="H2590">
        <v>0</v>
      </c>
      <c r="I2590">
        <v>0.70916666699999997</v>
      </c>
      <c r="J2590" s="2" t="str">
        <f t="shared" si="40"/>
        <v>EG_SMRNR2024</v>
      </c>
    </row>
    <row r="2591" spans="1:10" x14ac:dyDescent="0.25">
      <c r="A2591" t="s">
        <v>22</v>
      </c>
      <c r="B2591" t="s">
        <v>6</v>
      </c>
      <c r="C2591" t="s">
        <v>10</v>
      </c>
      <c r="D2591">
        <v>2024</v>
      </c>
      <c r="E2591">
        <v>2027</v>
      </c>
      <c r="F2591">
        <v>1</v>
      </c>
      <c r="G2591">
        <v>35289.429389999998</v>
      </c>
      <c r="H2591">
        <v>0</v>
      </c>
      <c r="I2591">
        <v>0.70916666699999997</v>
      </c>
      <c r="J2591" s="2" t="str">
        <f t="shared" si="40"/>
        <v>EG_SMRER2024</v>
      </c>
    </row>
    <row r="2592" spans="1:10" x14ac:dyDescent="0.25">
      <c r="A2592" t="s">
        <v>22</v>
      </c>
      <c r="B2592" t="s">
        <v>6</v>
      </c>
      <c r="C2592" t="s">
        <v>11</v>
      </c>
      <c r="D2592">
        <v>2024</v>
      </c>
      <c r="E2592">
        <v>2027</v>
      </c>
      <c r="F2592">
        <v>1</v>
      </c>
      <c r="G2592">
        <v>35289.429389999998</v>
      </c>
      <c r="H2592">
        <v>0</v>
      </c>
      <c r="I2592">
        <v>0.70916666699999997</v>
      </c>
      <c r="J2592" s="2" t="str">
        <f t="shared" si="40"/>
        <v>EG_SMRWR2024</v>
      </c>
    </row>
    <row r="2593" spans="1:10" x14ac:dyDescent="0.25">
      <c r="A2593" t="s">
        <v>22</v>
      </c>
      <c r="B2593" t="s">
        <v>6</v>
      </c>
      <c r="C2593" t="s">
        <v>9</v>
      </c>
      <c r="D2593">
        <v>2024</v>
      </c>
      <c r="E2593">
        <v>2027</v>
      </c>
      <c r="F2593">
        <v>1</v>
      </c>
      <c r="G2593">
        <v>35289.429389999998</v>
      </c>
      <c r="H2593">
        <v>0</v>
      </c>
      <c r="I2593">
        <v>0.70916666699999997</v>
      </c>
      <c r="J2593" s="2" t="str">
        <f t="shared" si="40"/>
        <v>EG_SMRNER2024</v>
      </c>
    </row>
    <row r="2594" spans="1:10" x14ac:dyDescent="0.25">
      <c r="A2594" t="s">
        <v>22</v>
      </c>
      <c r="B2594" t="s">
        <v>6</v>
      </c>
      <c r="C2594" t="s">
        <v>8</v>
      </c>
      <c r="D2594">
        <v>2024</v>
      </c>
      <c r="E2594">
        <v>2027</v>
      </c>
      <c r="F2594">
        <v>1</v>
      </c>
      <c r="G2594">
        <v>35289.429389999998</v>
      </c>
      <c r="H2594">
        <v>0</v>
      </c>
      <c r="I2594">
        <v>0.70916666699999997</v>
      </c>
      <c r="J2594" s="2" t="str">
        <f t="shared" si="40"/>
        <v>EG_SMRSR2024</v>
      </c>
    </row>
    <row r="2595" spans="1:10" x14ac:dyDescent="0.25">
      <c r="A2595" t="s">
        <v>22</v>
      </c>
      <c r="B2595" t="s">
        <v>6</v>
      </c>
      <c r="C2595" t="s">
        <v>12</v>
      </c>
      <c r="D2595">
        <v>2024</v>
      </c>
      <c r="E2595">
        <v>2027</v>
      </c>
      <c r="F2595">
        <v>1</v>
      </c>
      <c r="G2595">
        <v>35289.429389999998</v>
      </c>
      <c r="H2595">
        <v>0</v>
      </c>
      <c r="I2595">
        <v>0.70916666699999997</v>
      </c>
      <c r="J2595" s="2" t="str">
        <f t="shared" si="40"/>
        <v>EG_SMRNR2024</v>
      </c>
    </row>
    <row r="2596" spans="1:10" x14ac:dyDescent="0.25">
      <c r="A2596" t="s">
        <v>22</v>
      </c>
      <c r="B2596" t="s">
        <v>6</v>
      </c>
      <c r="C2596" t="s">
        <v>10</v>
      </c>
      <c r="D2596">
        <v>2024</v>
      </c>
      <c r="E2596">
        <v>2028</v>
      </c>
      <c r="F2596">
        <v>1</v>
      </c>
      <c r="G2596">
        <v>35289.429389999998</v>
      </c>
      <c r="H2596">
        <v>0</v>
      </c>
      <c r="I2596">
        <v>0.70916666699999997</v>
      </c>
      <c r="J2596" s="2" t="str">
        <f t="shared" si="40"/>
        <v>EG_SMRER2024</v>
      </c>
    </row>
    <row r="2597" spans="1:10" x14ac:dyDescent="0.25">
      <c r="A2597" t="s">
        <v>22</v>
      </c>
      <c r="B2597" t="s">
        <v>6</v>
      </c>
      <c r="C2597" t="s">
        <v>11</v>
      </c>
      <c r="D2597">
        <v>2024</v>
      </c>
      <c r="E2597">
        <v>2028</v>
      </c>
      <c r="F2597">
        <v>1</v>
      </c>
      <c r="G2597">
        <v>35289.429389999998</v>
      </c>
      <c r="H2597">
        <v>0</v>
      </c>
      <c r="I2597">
        <v>0.70916666699999997</v>
      </c>
      <c r="J2597" s="2" t="str">
        <f t="shared" si="40"/>
        <v>EG_SMRWR2024</v>
      </c>
    </row>
    <row r="2598" spans="1:10" x14ac:dyDescent="0.25">
      <c r="A2598" t="s">
        <v>22</v>
      </c>
      <c r="B2598" t="s">
        <v>6</v>
      </c>
      <c r="C2598" t="s">
        <v>9</v>
      </c>
      <c r="D2598">
        <v>2024</v>
      </c>
      <c r="E2598">
        <v>2028</v>
      </c>
      <c r="F2598">
        <v>1</v>
      </c>
      <c r="G2598">
        <v>35289.429389999998</v>
      </c>
      <c r="H2598">
        <v>0</v>
      </c>
      <c r="I2598">
        <v>0.70916666699999997</v>
      </c>
      <c r="J2598" s="2" t="str">
        <f t="shared" si="40"/>
        <v>EG_SMRNER2024</v>
      </c>
    </row>
    <row r="2599" spans="1:10" x14ac:dyDescent="0.25">
      <c r="A2599" t="s">
        <v>22</v>
      </c>
      <c r="B2599" t="s">
        <v>6</v>
      </c>
      <c r="C2599" t="s">
        <v>8</v>
      </c>
      <c r="D2599">
        <v>2024</v>
      </c>
      <c r="E2599">
        <v>2028</v>
      </c>
      <c r="F2599">
        <v>1</v>
      </c>
      <c r="G2599">
        <v>35289.429389999998</v>
      </c>
      <c r="H2599">
        <v>0</v>
      </c>
      <c r="I2599">
        <v>0.70916666699999997</v>
      </c>
      <c r="J2599" s="2" t="str">
        <f t="shared" si="40"/>
        <v>EG_SMRSR2024</v>
      </c>
    </row>
    <row r="2600" spans="1:10" x14ac:dyDescent="0.25">
      <c r="A2600" t="s">
        <v>22</v>
      </c>
      <c r="B2600" t="s">
        <v>6</v>
      </c>
      <c r="C2600" t="s">
        <v>12</v>
      </c>
      <c r="D2600">
        <v>2024</v>
      </c>
      <c r="E2600">
        <v>2028</v>
      </c>
      <c r="F2600">
        <v>1</v>
      </c>
      <c r="G2600">
        <v>35289.429389999998</v>
      </c>
      <c r="H2600">
        <v>0</v>
      </c>
      <c r="I2600">
        <v>0.70916666699999997</v>
      </c>
      <c r="J2600" s="2" t="str">
        <f t="shared" si="40"/>
        <v>EG_SMRNR2024</v>
      </c>
    </row>
    <row r="2601" spans="1:10" x14ac:dyDescent="0.25">
      <c r="A2601" t="s">
        <v>22</v>
      </c>
      <c r="B2601" t="s">
        <v>6</v>
      </c>
      <c r="C2601" t="s">
        <v>10</v>
      </c>
      <c r="D2601">
        <v>2024</v>
      </c>
      <c r="E2601">
        <v>2029</v>
      </c>
      <c r="F2601">
        <v>1</v>
      </c>
      <c r="G2601">
        <v>35289.429389999998</v>
      </c>
      <c r="H2601">
        <v>0</v>
      </c>
      <c r="I2601">
        <v>0.70916666699999997</v>
      </c>
      <c r="J2601" s="2" t="str">
        <f t="shared" si="40"/>
        <v>EG_SMRER2024</v>
      </c>
    </row>
    <row r="2602" spans="1:10" x14ac:dyDescent="0.25">
      <c r="A2602" t="s">
        <v>22</v>
      </c>
      <c r="B2602" t="s">
        <v>6</v>
      </c>
      <c r="C2602" t="s">
        <v>11</v>
      </c>
      <c r="D2602">
        <v>2024</v>
      </c>
      <c r="E2602">
        <v>2029</v>
      </c>
      <c r="F2602">
        <v>1</v>
      </c>
      <c r="G2602">
        <v>35289.429389999998</v>
      </c>
      <c r="H2602">
        <v>0</v>
      </c>
      <c r="I2602">
        <v>0.70916666699999997</v>
      </c>
      <c r="J2602" s="2" t="str">
        <f t="shared" si="40"/>
        <v>EG_SMRWR2024</v>
      </c>
    </row>
    <row r="2603" spans="1:10" x14ac:dyDescent="0.25">
      <c r="A2603" t="s">
        <v>22</v>
      </c>
      <c r="B2603" t="s">
        <v>6</v>
      </c>
      <c r="C2603" t="s">
        <v>9</v>
      </c>
      <c r="D2603">
        <v>2024</v>
      </c>
      <c r="E2603">
        <v>2029</v>
      </c>
      <c r="F2603">
        <v>1</v>
      </c>
      <c r="G2603">
        <v>35289.429389999998</v>
      </c>
      <c r="H2603">
        <v>0</v>
      </c>
      <c r="I2603">
        <v>0.70916666699999997</v>
      </c>
      <c r="J2603" s="2" t="str">
        <f t="shared" si="40"/>
        <v>EG_SMRNER2024</v>
      </c>
    </row>
    <row r="2604" spans="1:10" x14ac:dyDescent="0.25">
      <c r="A2604" t="s">
        <v>22</v>
      </c>
      <c r="B2604" t="s">
        <v>6</v>
      </c>
      <c r="C2604" t="s">
        <v>8</v>
      </c>
      <c r="D2604">
        <v>2024</v>
      </c>
      <c r="E2604">
        <v>2029</v>
      </c>
      <c r="F2604">
        <v>1</v>
      </c>
      <c r="G2604">
        <v>35289.429389999998</v>
      </c>
      <c r="H2604">
        <v>0</v>
      </c>
      <c r="I2604">
        <v>0.70916666699999997</v>
      </c>
      <c r="J2604" s="2" t="str">
        <f t="shared" si="40"/>
        <v>EG_SMRSR2024</v>
      </c>
    </row>
    <row r="2605" spans="1:10" x14ac:dyDescent="0.25">
      <c r="A2605" t="s">
        <v>22</v>
      </c>
      <c r="B2605" t="s">
        <v>6</v>
      </c>
      <c r="C2605" t="s">
        <v>12</v>
      </c>
      <c r="D2605">
        <v>2024</v>
      </c>
      <c r="E2605">
        <v>2029</v>
      </c>
      <c r="F2605">
        <v>1</v>
      </c>
      <c r="G2605">
        <v>35289.429389999998</v>
      </c>
      <c r="H2605">
        <v>0</v>
      </c>
      <c r="I2605">
        <v>0.70916666699999997</v>
      </c>
      <c r="J2605" s="2" t="str">
        <f t="shared" si="40"/>
        <v>EG_SMRNR2024</v>
      </c>
    </row>
    <row r="2606" spans="1:10" x14ac:dyDescent="0.25">
      <c r="A2606" t="s">
        <v>22</v>
      </c>
      <c r="B2606" t="s">
        <v>6</v>
      </c>
      <c r="C2606" t="s">
        <v>10</v>
      </c>
      <c r="D2606">
        <v>2024</v>
      </c>
      <c r="E2606">
        <v>2030</v>
      </c>
      <c r="F2606">
        <v>1</v>
      </c>
      <c r="G2606">
        <v>35289.429389999998</v>
      </c>
      <c r="H2606">
        <v>0</v>
      </c>
      <c r="I2606">
        <v>0.70916666699999997</v>
      </c>
      <c r="J2606" s="2" t="str">
        <f t="shared" si="40"/>
        <v>EG_SMRER2024</v>
      </c>
    </row>
    <row r="2607" spans="1:10" x14ac:dyDescent="0.25">
      <c r="A2607" t="s">
        <v>22</v>
      </c>
      <c r="B2607" t="s">
        <v>6</v>
      </c>
      <c r="C2607" t="s">
        <v>11</v>
      </c>
      <c r="D2607">
        <v>2024</v>
      </c>
      <c r="E2607">
        <v>2030</v>
      </c>
      <c r="F2607">
        <v>1</v>
      </c>
      <c r="G2607">
        <v>35289.429389999998</v>
      </c>
      <c r="H2607">
        <v>0</v>
      </c>
      <c r="I2607">
        <v>0.70916666699999997</v>
      </c>
      <c r="J2607" s="2" t="str">
        <f t="shared" si="40"/>
        <v>EG_SMRWR2024</v>
      </c>
    </row>
    <row r="2608" spans="1:10" x14ac:dyDescent="0.25">
      <c r="A2608" t="s">
        <v>22</v>
      </c>
      <c r="B2608" t="s">
        <v>6</v>
      </c>
      <c r="C2608" t="s">
        <v>9</v>
      </c>
      <c r="D2608">
        <v>2024</v>
      </c>
      <c r="E2608">
        <v>2030</v>
      </c>
      <c r="F2608">
        <v>1</v>
      </c>
      <c r="G2608">
        <v>35289.429389999998</v>
      </c>
      <c r="H2608">
        <v>0</v>
      </c>
      <c r="I2608">
        <v>0.70916666699999997</v>
      </c>
      <c r="J2608" s="2" t="str">
        <f t="shared" si="40"/>
        <v>EG_SMRNER2024</v>
      </c>
    </row>
    <row r="2609" spans="1:10" x14ac:dyDescent="0.25">
      <c r="A2609" t="s">
        <v>22</v>
      </c>
      <c r="B2609" t="s">
        <v>6</v>
      </c>
      <c r="C2609" t="s">
        <v>8</v>
      </c>
      <c r="D2609">
        <v>2024</v>
      </c>
      <c r="E2609">
        <v>2030</v>
      </c>
      <c r="F2609">
        <v>1</v>
      </c>
      <c r="G2609">
        <v>35289.429389999998</v>
      </c>
      <c r="H2609">
        <v>0</v>
      </c>
      <c r="I2609">
        <v>0.70916666699999997</v>
      </c>
      <c r="J2609" s="2" t="str">
        <f t="shared" si="40"/>
        <v>EG_SMRSR2024</v>
      </c>
    </row>
    <row r="2610" spans="1:10" x14ac:dyDescent="0.25">
      <c r="A2610" t="s">
        <v>22</v>
      </c>
      <c r="B2610" t="s">
        <v>6</v>
      </c>
      <c r="C2610" t="s">
        <v>12</v>
      </c>
      <c r="D2610">
        <v>2024</v>
      </c>
      <c r="E2610">
        <v>2030</v>
      </c>
      <c r="F2610">
        <v>1</v>
      </c>
      <c r="G2610">
        <v>35289.429389999998</v>
      </c>
      <c r="H2610">
        <v>0</v>
      </c>
      <c r="I2610">
        <v>0.70916666699999997</v>
      </c>
      <c r="J2610" s="2" t="str">
        <f t="shared" si="40"/>
        <v>EG_SMRNR2024</v>
      </c>
    </row>
    <row r="2611" spans="1:10" x14ac:dyDescent="0.25">
      <c r="A2611" t="s">
        <v>22</v>
      </c>
      <c r="B2611" t="s">
        <v>6</v>
      </c>
      <c r="C2611" t="s">
        <v>10</v>
      </c>
      <c r="D2611">
        <v>2024</v>
      </c>
      <c r="E2611">
        <v>2031</v>
      </c>
      <c r="F2611">
        <v>1</v>
      </c>
      <c r="G2611">
        <v>35289.429389999998</v>
      </c>
      <c r="H2611">
        <v>0</v>
      </c>
      <c r="I2611">
        <v>0.70916666699999997</v>
      </c>
      <c r="J2611" s="2" t="str">
        <f t="shared" si="40"/>
        <v>EG_SMRER2024</v>
      </c>
    </row>
    <row r="2612" spans="1:10" x14ac:dyDescent="0.25">
      <c r="A2612" t="s">
        <v>22</v>
      </c>
      <c r="B2612" t="s">
        <v>6</v>
      </c>
      <c r="C2612" t="s">
        <v>11</v>
      </c>
      <c r="D2612">
        <v>2024</v>
      </c>
      <c r="E2612">
        <v>2031</v>
      </c>
      <c r="F2612">
        <v>1</v>
      </c>
      <c r="G2612">
        <v>35289.429389999998</v>
      </c>
      <c r="H2612">
        <v>0</v>
      </c>
      <c r="I2612">
        <v>0.70916666699999997</v>
      </c>
      <c r="J2612" s="2" t="str">
        <f t="shared" si="40"/>
        <v>EG_SMRWR2024</v>
      </c>
    </row>
    <row r="2613" spans="1:10" x14ac:dyDescent="0.25">
      <c r="A2613" t="s">
        <v>22</v>
      </c>
      <c r="B2613" t="s">
        <v>6</v>
      </c>
      <c r="C2613" t="s">
        <v>9</v>
      </c>
      <c r="D2613">
        <v>2024</v>
      </c>
      <c r="E2613">
        <v>2031</v>
      </c>
      <c r="F2613">
        <v>1</v>
      </c>
      <c r="G2613">
        <v>35289.429389999998</v>
      </c>
      <c r="H2613">
        <v>0</v>
      </c>
      <c r="I2613">
        <v>0.70916666699999997</v>
      </c>
      <c r="J2613" s="2" t="str">
        <f t="shared" si="40"/>
        <v>EG_SMRNER2024</v>
      </c>
    </row>
    <row r="2614" spans="1:10" x14ac:dyDescent="0.25">
      <c r="A2614" t="s">
        <v>22</v>
      </c>
      <c r="B2614" t="s">
        <v>6</v>
      </c>
      <c r="C2614" t="s">
        <v>8</v>
      </c>
      <c r="D2614">
        <v>2024</v>
      </c>
      <c r="E2614">
        <v>2031</v>
      </c>
      <c r="F2614">
        <v>1</v>
      </c>
      <c r="G2614">
        <v>35289.429389999998</v>
      </c>
      <c r="H2614">
        <v>0</v>
      </c>
      <c r="I2614">
        <v>0.70916666699999997</v>
      </c>
      <c r="J2614" s="2" t="str">
        <f t="shared" si="40"/>
        <v>EG_SMRSR2024</v>
      </c>
    </row>
    <row r="2615" spans="1:10" x14ac:dyDescent="0.25">
      <c r="A2615" t="s">
        <v>22</v>
      </c>
      <c r="B2615" t="s">
        <v>6</v>
      </c>
      <c r="C2615" t="s">
        <v>12</v>
      </c>
      <c r="D2615">
        <v>2024</v>
      </c>
      <c r="E2615">
        <v>2031</v>
      </c>
      <c r="F2615">
        <v>1</v>
      </c>
      <c r="G2615">
        <v>35289.429389999998</v>
      </c>
      <c r="H2615">
        <v>0</v>
      </c>
      <c r="I2615">
        <v>0.70916666699999997</v>
      </c>
      <c r="J2615" s="2" t="str">
        <f t="shared" si="40"/>
        <v>EG_SMRNR2024</v>
      </c>
    </row>
    <row r="2616" spans="1:10" x14ac:dyDescent="0.25">
      <c r="A2616" t="s">
        <v>22</v>
      </c>
      <c r="B2616" t="s">
        <v>6</v>
      </c>
      <c r="C2616" t="s">
        <v>10</v>
      </c>
      <c r="D2616">
        <v>2024</v>
      </c>
      <c r="E2616">
        <v>2032</v>
      </c>
      <c r="F2616">
        <v>1</v>
      </c>
      <c r="G2616">
        <v>35289.429389999998</v>
      </c>
      <c r="H2616">
        <v>0</v>
      </c>
      <c r="I2616">
        <v>0.70916666699999997</v>
      </c>
      <c r="J2616" s="2" t="str">
        <f t="shared" si="40"/>
        <v>EG_SMRER2024</v>
      </c>
    </row>
    <row r="2617" spans="1:10" x14ac:dyDescent="0.25">
      <c r="A2617" t="s">
        <v>22</v>
      </c>
      <c r="B2617" t="s">
        <v>6</v>
      </c>
      <c r="C2617" t="s">
        <v>11</v>
      </c>
      <c r="D2617">
        <v>2024</v>
      </c>
      <c r="E2617">
        <v>2032</v>
      </c>
      <c r="F2617">
        <v>1</v>
      </c>
      <c r="G2617">
        <v>35289.429389999998</v>
      </c>
      <c r="H2617">
        <v>0</v>
      </c>
      <c r="I2617">
        <v>0.70916666699999997</v>
      </c>
      <c r="J2617" s="2" t="str">
        <f t="shared" si="40"/>
        <v>EG_SMRWR2024</v>
      </c>
    </row>
    <row r="2618" spans="1:10" x14ac:dyDescent="0.25">
      <c r="A2618" t="s">
        <v>22</v>
      </c>
      <c r="B2618" t="s">
        <v>6</v>
      </c>
      <c r="C2618" t="s">
        <v>9</v>
      </c>
      <c r="D2618">
        <v>2024</v>
      </c>
      <c r="E2618">
        <v>2032</v>
      </c>
      <c r="F2618">
        <v>1</v>
      </c>
      <c r="G2618">
        <v>35289.429389999998</v>
      </c>
      <c r="H2618">
        <v>0</v>
      </c>
      <c r="I2618">
        <v>0.70916666699999997</v>
      </c>
      <c r="J2618" s="2" t="str">
        <f t="shared" si="40"/>
        <v>EG_SMRNER2024</v>
      </c>
    </row>
    <row r="2619" spans="1:10" x14ac:dyDescent="0.25">
      <c r="A2619" t="s">
        <v>22</v>
      </c>
      <c r="B2619" t="s">
        <v>6</v>
      </c>
      <c r="C2619" t="s">
        <v>8</v>
      </c>
      <c r="D2619">
        <v>2024</v>
      </c>
      <c r="E2619">
        <v>2032</v>
      </c>
      <c r="F2619">
        <v>1</v>
      </c>
      <c r="G2619">
        <v>35289.429389999998</v>
      </c>
      <c r="H2619">
        <v>0</v>
      </c>
      <c r="I2619">
        <v>0.70916666699999997</v>
      </c>
      <c r="J2619" s="2" t="str">
        <f t="shared" si="40"/>
        <v>EG_SMRSR2024</v>
      </c>
    </row>
    <row r="2620" spans="1:10" x14ac:dyDescent="0.25">
      <c r="A2620" t="s">
        <v>22</v>
      </c>
      <c r="B2620" t="s">
        <v>6</v>
      </c>
      <c r="C2620" t="s">
        <v>12</v>
      </c>
      <c r="D2620">
        <v>2024</v>
      </c>
      <c r="E2620">
        <v>2032</v>
      </c>
      <c r="F2620">
        <v>1</v>
      </c>
      <c r="G2620">
        <v>35289.429389999998</v>
      </c>
      <c r="H2620">
        <v>0</v>
      </c>
      <c r="I2620">
        <v>0.70916666699999997</v>
      </c>
      <c r="J2620" s="2" t="str">
        <f t="shared" si="40"/>
        <v>EG_SMRNR2024</v>
      </c>
    </row>
    <row r="2621" spans="1:10" x14ac:dyDescent="0.25">
      <c r="A2621" t="s">
        <v>22</v>
      </c>
      <c r="B2621" t="s">
        <v>6</v>
      </c>
      <c r="C2621" t="s">
        <v>10</v>
      </c>
      <c r="D2621">
        <v>2024</v>
      </c>
      <c r="E2621">
        <v>2033</v>
      </c>
      <c r="F2621">
        <v>1</v>
      </c>
      <c r="G2621">
        <v>35289.429389999998</v>
      </c>
      <c r="H2621">
        <v>0</v>
      </c>
      <c r="I2621">
        <v>0.70916666699999997</v>
      </c>
      <c r="J2621" s="2" t="str">
        <f t="shared" si="40"/>
        <v>EG_SMRER2024</v>
      </c>
    </row>
    <row r="2622" spans="1:10" x14ac:dyDescent="0.25">
      <c r="A2622" t="s">
        <v>22</v>
      </c>
      <c r="B2622" t="s">
        <v>6</v>
      </c>
      <c r="C2622" t="s">
        <v>11</v>
      </c>
      <c r="D2622">
        <v>2024</v>
      </c>
      <c r="E2622">
        <v>2033</v>
      </c>
      <c r="F2622">
        <v>1</v>
      </c>
      <c r="G2622">
        <v>35289.429389999998</v>
      </c>
      <c r="H2622">
        <v>0</v>
      </c>
      <c r="I2622">
        <v>0.70916666699999997</v>
      </c>
      <c r="J2622" s="2" t="str">
        <f t="shared" si="40"/>
        <v>EG_SMRWR2024</v>
      </c>
    </row>
    <row r="2623" spans="1:10" x14ac:dyDescent="0.25">
      <c r="A2623" t="s">
        <v>22</v>
      </c>
      <c r="B2623" t="s">
        <v>6</v>
      </c>
      <c r="C2623" t="s">
        <v>9</v>
      </c>
      <c r="D2623">
        <v>2024</v>
      </c>
      <c r="E2623">
        <v>2033</v>
      </c>
      <c r="F2623">
        <v>1</v>
      </c>
      <c r="G2623">
        <v>35289.429389999998</v>
      </c>
      <c r="H2623">
        <v>0</v>
      </c>
      <c r="I2623">
        <v>0.70916666699999997</v>
      </c>
      <c r="J2623" s="2" t="str">
        <f t="shared" si="40"/>
        <v>EG_SMRNER2024</v>
      </c>
    </row>
    <row r="2624" spans="1:10" x14ac:dyDescent="0.25">
      <c r="A2624" t="s">
        <v>22</v>
      </c>
      <c r="B2624" t="s">
        <v>6</v>
      </c>
      <c r="C2624" t="s">
        <v>8</v>
      </c>
      <c r="D2624">
        <v>2024</v>
      </c>
      <c r="E2624">
        <v>2033</v>
      </c>
      <c r="F2624">
        <v>1</v>
      </c>
      <c r="G2624">
        <v>35289.429389999998</v>
      </c>
      <c r="H2624">
        <v>0</v>
      </c>
      <c r="I2624">
        <v>0.70916666699999997</v>
      </c>
      <c r="J2624" s="2" t="str">
        <f t="shared" si="40"/>
        <v>EG_SMRSR2024</v>
      </c>
    </row>
    <row r="2625" spans="1:10" x14ac:dyDescent="0.25">
      <c r="A2625" t="s">
        <v>22</v>
      </c>
      <c r="B2625" t="s">
        <v>6</v>
      </c>
      <c r="C2625" t="s">
        <v>12</v>
      </c>
      <c r="D2625">
        <v>2024</v>
      </c>
      <c r="E2625">
        <v>2033</v>
      </c>
      <c r="F2625">
        <v>1</v>
      </c>
      <c r="G2625">
        <v>35289.429389999998</v>
      </c>
      <c r="H2625">
        <v>0</v>
      </c>
      <c r="I2625">
        <v>0.70916666699999997</v>
      </c>
      <c r="J2625" s="2" t="str">
        <f t="shared" si="40"/>
        <v>EG_SMRNR2024</v>
      </c>
    </row>
    <row r="2626" spans="1:10" x14ac:dyDescent="0.25">
      <c r="A2626" t="s">
        <v>22</v>
      </c>
      <c r="B2626" t="s">
        <v>6</v>
      </c>
      <c r="C2626" t="s">
        <v>10</v>
      </c>
      <c r="D2626">
        <v>2024</v>
      </c>
      <c r="E2626">
        <v>2034</v>
      </c>
      <c r="F2626">
        <v>1</v>
      </c>
      <c r="G2626">
        <v>35289.429389999998</v>
      </c>
      <c r="H2626">
        <v>0</v>
      </c>
      <c r="I2626">
        <v>0.70916666699999997</v>
      </c>
      <c r="J2626" s="2" t="str">
        <f t="shared" si="40"/>
        <v>EG_SMRER2024</v>
      </c>
    </row>
    <row r="2627" spans="1:10" x14ac:dyDescent="0.25">
      <c r="A2627" t="s">
        <v>22</v>
      </c>
      <c r="B2627" t="s">
        <v>6</v>
      </c>
      <c r="C2627" t="s">
        <v>11</v>
      </c>
      <c r="D2627">
        <v>2024</v>
      </c>
      <c r="E2627">
        <v>2034</v>
      </c>
      <c r="F2627">
        <v>1</v>
      </c>
      <c r="G2627">
        <v>35289.429389999998</v>
      </c>
      <c r="H2627">
        <v>0</v>
      </c>
      <c r="I2627">
        <v>0.70916666699999997</v>
      </c>
      <c r="J2627" s="2" t="str">
        <f t="shared" ref="J2627:J2690" si="41">_xlfn.CONCAT(A2627,C2627,D2627)</f>
        <v>EG_SMRWR2024</v>
      </c>
    </row>
    <row r="2628" spans="1:10" x14ac:dyDescent="0.25">
      <c r="A2628" t="s">
        <v>22</v>
      </c>
      <c r="B2628" t="s">
        <v>6</v>
      </c>
      <c r="C2628" t="s">
        <v>9</v>
      </c>
      <c r="D2628">
        <v>2024</v>
      </c>
      <c r="E2628">
        <v>2034</v>
      </c>
      <c r="F2628">
        <v>1</v>
      </c>
      <c r="G2628">
        <v>35289.429389999998</v>
      </c>
      <c r="H2628">
        <v>0</v>
      </c>
      <c r="I2628">
        <v>0.70916666699999997</v>
      </c>
      <c r="J2628" s="2" t="str">
        <f t="shared" si="41"/>
        <v>EG_SMRNER2024</v>
      </c>
    </row>
    <row r="2629" spans="1:10" x14ac:dyDescent="0.25">
      <c r="A2629" t="s">
        <v>22</v>
      </c>
      <c r="B2629" t="s">
        <v>6</v>
      </c>
      <c r="C2629" t="s">
        <v>8</v>
      </c>
      <c r="D2629">
        <v>2024</v>
      </c>
      <c r="E2629">
        <v>2034</v>
      </c>
      <c r="F2629">
        <v>1</v>
      </c>
      <c r="G2629">
        <v>35289.429389999998</v>
      </c>
      <c r="H2629">
        <v>0</v>
      </c>
      <c r="I2629">
        <v>0.70916666699999997</v>
      </c>
      <c r="J2629" s="2" t="str">
        <f t="shared" si="41"/>
        <v>EG_SMRSR2024</v>
      </c>
    </row>
    <row r="2630" spans="1:10" x14ac:dyDescent="0.25">
      <c r="A2630" t="s">
        <v>22</v>
      </c>
      <c r="B2630" t="s">
        <v>6</v>
      </c>
      <c r="C2630" t="s">
        <v>12</v>
      </c>
      <c r="D2630">
        <v>2024</v>
      </c>
      <c r="E2630">
        <v>2034</v>
      </c>
      <c r="F2630">
        <v>1</v>
      </c>
      <c r="G2630">
        <v>35289.429389999998</v>
      </c>
      <c r="H2630">
        <v>0</v>
      </c>
      <c r="I2630">
        <v>0.70916666699999997</v>
      </c>
      <c r="J2630" s="2" t="str">
        <f t="shared" si="41"/>
        <v>EG_SMRNR2024</v>
      </c>
    </row>
    <row r="2631" spans="1:10" x14ac:dyDescent="0.25">
      <c r="A2631" t="s">
        <v>22</v>
      </c>
      <c r="B2631" t="s">
        <v>6</v>
      </c>
      <c r="C2631" t="s">
        <v>10</v>
      </c>
      <c r="D2631">
        <v>2024</v>
      </c>
      <c r="E2631">
        <v>2035</v>
      </c>
      <c r="F2631">
        <v>1</v>
      </c>
      <c r="G2631">
        <v>35289.429389999998</v>
      </c>
      <c r="H2631">
        <v>0</v>
      </c>
      <c r="I2631">
        <v>0.70916666699999997</v>
      </c>
      <c r="J2631" s="2" t="str">
        <f t="shared" si="41"/>
        <v>EG_SMRER2024</v>
      </c>
    </row>
    <row r="2632" spans="1:10" x14ac:dyDescent="0.25">
      <c r="A2632" t="s">
        <v>22</v>
      </c>
      <c r="B2632" t="s">
        <v>6</v>
      </c>
      <c r="C2632" t="s">
        <v>11</v>
      </c>
      <c r="D2632">
        <v>2024</v>
      </c>
      <c r="E2632">
        <v>2035</v>
      </c>
      <c r="F2632">
        <v>1</v>
      </c>
      <c r="G2632">
        <v>35289.429389999998</v>
      </c>
      <c r="H2632">
        <v>0</v>
      </c>
      <c r="I2632">
        <v>0.70916666699999997</v>
      </c>
      <c r="J2632" s="2" t="str">
        <f t="shared" si="41"/>
        <v>EG_SMRWR2024</v>
      </c>
    </row>
    <row r="2633" spans="1:10" x14ac:dyDescent="0.25">
      <c r="A2633" t="s">
        <v>22</v>
      </c>
      <c r="B2633" t="s">
        <v>6</v>
      </c>
      <c r="C2633" t="s">
        <v>9</v>
      </c>
      <c r="D2633">
        <v>2024</v>
      </c>
      <c r="E2633">
        <v>2035</v>
      </c>
      <c r="F2633">
        <v>1</v>
      </c>
      <c r="G2633">
        <v>35289.429389999998</v>
      </c>
      <c r="H2633">
        <v>0</v>
      </c>
      <c r="I2633">
        <v>0.70916666699999997</v>
      </c>
      <c r="J2633" s="2" t="str">
        <f t="shared" si="41"/>
        <v>EG_SMRNER2024</v>
      </c>
    </row>
    <row r="2634" spans="1:10" x14ac:dyDescent="0.25">
      <c r="A2634" t="s">
        <v>22</v>
      </c>
      <c r="B2634" t="s">
        <v>6</v>
      </c>
      <c r="C2634" t="s">
        <v>8</v>
      </c>
      <c r="D2634">
        <v>2024</v>
      </c>
      <c r="E2634">
        <v>2035</v>
      </c>
      <c r="F2634">
        <v>1</v>
      </c>
      <c r="G2634">
        <v>35289.429389999998</v>
      </c>
      <c r="H2634">
        <v>0</v>
      </c>
      <c r="I2634">
        <v>0.70916666699999997</v>
      </c>
      <c r="J2634" s="2" t="str">
        <f t="shared" si="41"/>
        <v>EG_SMRSR2024</v>
      </c>
    </row>
    <row r="2635" spans="1:10" x14ac:dyDescent="0.25">
      <c r="A2635" t="s">
        <v>22</v>
      </c>
      <c r="B2635" t="s">
        <v>6</v>
      </c>
      <c r="C2635" t="s">
        <v>12</v>
      </c>
      <c r="D2635">
        <v>2024</v>
      </c>
      <c r="E2635">
        <v>2035</v>
      </c>
      <c r="F2635">
        <v>1</v>
      </c>
      <c r="G2635">
        <v>35289.429389999998</v>
      </c>
      <c r="H2635">
        <v>0</v>
      </c>
      <c r="I2635">
        <v>0.70916666699999997</v>
      </c>
      <c r="J2635" s="2" t="str">
        <f t="shared" si="41"/>
        <v>EG_SMRNR2024</v>
      </c>
    </row>
    <row r="2636" spans="1:10" x14ac:dyDescent="0.25">
      <c r="A2636" t="s">
        <v>22</v>
      </c>
      <c r="B2636" t="s">
        <v>6</v>
      </c>
      <c r="C2636" t="s">
        <v>10</v>
      </c>
      <c r="D2636">
        <v>2024</v>
      </c>
      <c r="E2636">
        <v>2036</v>
      </c>
      <c r="F2636">
        <v>1</v>
      </c>
      <c r="G2636">
        <v>35289.429389999998</v>
      </c>
      <c r="H2636">
        <v>0</v>
      </c>
      <c r="I2636">
        <v>0.70916666699999997</v>
      </c>
      <c r="J2636" s="2" t="str">
        <f t="shared" si="41"/>
        <v>EG_SMRER2024</v>
      </c>
    </row>
    <row r="2637" spans="1:10" x14ac:dyDescent="0.25">
      <c r="A2637" t="s">
        <v>22</v>
      </c>
      <c r="B2637" t="s">
        <v>6</v>
      </c>
      <c r="C2637" t="s">
        <v>11</v>
      </c>
      <c r="D2637">
        <v>2024</v>
      </c>
      <c r="E2637">
        <v>2036</v>
      </c>
      <c r="F2637">
        <v>1</v>
      </c>
      <c r="G2637">
        <v>35289.429389999998</v>
      </c>
      <c r="H2637">
        <v>0</v>
      </c>
      <c r="I2637">
        <v>0.70916666699999997</v>
      </c>
      <c r="J2637" s="2" t="str">
        <f t="shared" si="41"/>
        <v>EG_SMRWR2024</v>
      </c>
    </row>
    <row r="2638" spans="1:10" x14ac:dyDescent="0.25">
      <c r="A2638" t="s">
        <v>22</v>
      </c>
      <c r="B2638" t="s">
        <v>6</v>
      </c>
      <c r="C2638" t="s">
        <v>9</v>
      </c>
      <c r="D2638">
        <v>2024</v>
      </c>
      <c r="E2638">
        <v>2036</v>
      </c>
      <c r="F2638">
        <v>1</v>
      </c>
      <c r="G2638">
        <v>35289.429389999998</v>
      </c>
      <c r="H2638">
        <v>0</v>
      </c>
      <c r="I2638">
        <v>0.70916666699999997</v>
      </c>
      <c r="J2638" s="2" t="str">
        <f t="shared" si="41"/>
        <v>EG_SMRNER2024</v>
      </c>
    </row>
    <row r="2639" spans="1:10" x14ac:dyDescent="0.25">
      <c r="A2639" t="s">
        <v>22</v>
      </c>
      <c r="B2639" t="s">
        <v>6</v>
      </c>
      <c r="C2639" t="s">
        <v>8</v>
      </c>
      <c r="D2639">
        <v>2024</v>
      </c>
      <c r="E2639">
        <v>2036</v>
      </c>
      <c r="F2639">
        <v>1</v>
      </c>
      <c r="G2639">
        <v>35289.429389999998</v>
      </c>
      <c r="H2639">
        <v>0</v>
      </c>
      <c r="I2639">
        <v>0.70916666699999997</v>
      </c>
      <c r="J2639" s="2" t="str">
        <f t="shared" si="41"/>
        <v>EG_SMRSR2024</v>
      </c>
    </row>
    <row r="2640" spans="1:10" x14ac:dyDescent="0.25">
      <c r="A2640" t="s">
        <v>22</v>
      </c>
      <c r="B2640" t="s">
        <v>6</v>
      </c>
      <c r="C2640" t="s">
        <v>12</v>
      </c>
      <c r="D2640">
        <v>2024</v>
      </c>
      <c r="E2640">
        <v>2036</v>
      </c>
      <c r="F2640">
        <v>1</v>
      </c>
      <c r="G2640">
        <v>35289.429389999998</v>
      </c>
      <c r="H2640">
        <v>0</v>
      </c>
      <c r="I2640">
        <v>0.70916666699999997</v>
      </c>
      <c r="J2640" s="2" t="str">
        <f t="shared" si="41"/>
        <v>EG_SMRNR2024</v>
      </c>
    </row>
    <row r="2641" spans="1:10" x14ac:dyDescent="0.25">
      <c r="A2641" t="s">
        <v>22</v>
      </c>
      <c r="B2641" t="s">
        <v>6</v>
      </c>
      <c r="C2641" t="s">
        <v>10</v>
      </c>
      <c r="D2641">
        <v>2024</v>
      </c>
      <c r="E2641">
        <v>2037</v>
      </c>
      <c r="F2641">
        <v>1</v>
      </c>
      <c r="G2641">
        <v>35289.429389999998</v>
      </c>
      <c r="H2641">
        <v>0</v>
      </c>
      <c r="I2641">
        <v>0.70916666699999997</v>
      </c>
      <c r="J2641" s="2" t="str">
        <f t="shared" si="41"/>
        <v>EG_SMRER2024</v>
      </c>
    </row>
    <row r="2642" spans="1:10" x14ac:dyDescent="0.25">
      <c r="A2642" t="s">
        <v>22</v>
      </c>
      <c r="B2642" t="s">
        <v>6</v>
      </c>
      <c r="C2642" t="s">
        <v>11</v>
      </c>
      <c r="D2642">
        <v>2024</v>
      </c>
      <c r="E2642">
        <v>2037</v>
      </c>
      <c r="F2642">
        <v>1</v>
      </c>
      <c r="G2642">
        <v>35289.429389999998</v>
      </c>
      <c r="H2642">
        <v>0</v>
      </c>
      <c r="I2642">
        <v>0.70916666699999997</v>
      </c>
      <c r="J2642" s="2" t="str">
        <f t="shared" si="41"/>
        <v>EG_SMRWR2024</v>
      </c>
    </row>
    <row r="2643" spans="1:10" x14ac:dyDescent="0.25">
      <c r="A2643" t="s">
        <v>22</v>
      </c>
      <c r="B2643" t="s">
        <v>6</v>
      </c>
      <c r="C2643" t="s">
        <v>9</v>
      </c>
      <c r="D2643">
        <v>2024</v>
      </c>
      <c r="E2643">
        <v>2037</v>
      </c>
      <c r="F2643">
        <v>1</v>
      </c>
      <c r="G2643">
        <v>35289.429389999998</v>
      </c>
      <c r="H2643">
        <v>0</v>
      </c>
      <c r="I2643">
        <v>0.70916666699999997</v>
      </c>
      <c r="J2643" s="2" t="str">
        <f t="shared" si="41"/>
        <v>EG_SMRNER2024</v>
      </c>
    </row>
    <row r="2644" spans="1:10" x14ac:dyDescent="0.25">
      <c r="A2644" t="s">
        <v>22</v>
      </c>
      <c r="B2644" t="s">
        <v>6</v>
      </c>
      <c r="C2644" t="s">
        <v>8</v>
      </c>
      <c r="D2644">
        <v>2024</v>
      </c>
      <c r="E2644">
        <v>2037</v>
      </c>
      <c r="F2644">
        <v>1</v>
      </c>
      <c r="G2644">
        <v>35289.429389999998</v>
      </c>
      <c r="H2644">
        <v>0</v>
      </c>
      <c r="I2644">
        <v>0.70916666699999997</v>
      </c>
      <c r="J2644" s="2" t="str">
        <f t="shared" si="41"/>
        <v>EG_SMRSR2024</v>
      </c>
    </row>
    <row r="2645" spans="1:10" x14ac:dyDescent="0.25">
      <c r="A2645" t="s">
        <v>22</v>
      </c>
      <c r="B2645" t="s">
        <v>6</v>
      </c>
      <c r="C2645" t="s">
        <v>12</v>
      </c>
      <c r="D2645">
        <v>2024</v>
      </c>
      <c r="E2645">
        <v>2037</v>
      </c>
      <c r="F2645">
        <v>1</v>
      </c>
      <c r="G2645">
        <v>35289.429389999998</v>
      </c>
      <c r="H2645">
        <v>0</v>
      </c>
      <c r="I2645">
        <v>0.70916666699999997</v>
      </c>
      <c r="J2645" s="2" t="str">
        <f t="shared" si="41"/>
        <v>EG_SMRNR2024</v>
      </c>
    </row>
    <row r="2646" spans="1:10" x14ac:dyDescent="0.25">
      <c r="A2646" t="s">
        <v>22</v>
      </c>
      <c r="B2646" t="s">
        <v>6</v>
      </c>
      <c r="C2646" t="s">
        <v>10</v>
      </c>
      <c r="D2646">
        <v>2024</v>
      </c>
      <c r="E2646">
        <v>2038</v>
      </c>
      <c r="F2646">
        <v>1</v>
      </c>
      <c r="G2646">
        <v>35289.429389999998</v>
      </c>
      <c r="H2646">
        <v>0</v>
      </c>
      <c r="I2646">
        <v>0.70916666699999997</v>
      </c>
      <c r="J2646" s="2" t="str">
        <f t="shared" si="41"/>
        <v>EG_SMRER2024</v>
      </c>
    </row>
    <row r="2647" spans="1:10" x14ac:dyDescent="0.25">
      <c r="A2647" t="s">
        <v>22</v>
      </c>
      <c r="B2647" t="s">
        <v>6</v>
      </c>
      <c r="C2647" t="s">
        <v>11</v>
      </c>
      <c r="D2647">
        <v>2024</v>
      </c>
      <c r="E2647">
        <v>2038</v>
      </c>
      <c r="F2647">
        <v>1</v>
      </c>
      <c r="G2647">
        <v>35289.429389999998</v>
      </c>
      <c r="H2647">
        <v>0</v>
      </c>
      <c r="I2647">
        <v>0.70916666699999997</v>
      </c>
      <c r="J2647" s="2" t="str">
        <f t="shared" si="41"/>
        <v>EG_SMRWR2024</v>
      </c>
    </row>
    <row r="2648" spans="1:10" x14ac:dyDescent="0.25">
      <c r="A2648" t="s">
        <v>22</v>
      </c>
      <c r="B2648" t="s">
        <v>6</v>
      </c>
      <c r="C2648" t="s">
        <v>9</v>
      </c>
      <c r="D2648">
        <v>2024</v>
      </c>
      <c r="E2648">
        <v>2038</v>
      </c>
      <c r="F2648">
        <v>1</v>
      </c>
      <c r="G2648">
        <v>35289.429389999998</v>
      </c>
      <c r="H2648">
        <v>0</v>
      </c>
      <c r="I2648">
        <v>0.70916666699999997</v>
      </c>
      <c r="J2648" s="2" t="str">
        <f t="shared" si="41"/>
        <v>EG_SMRNER2024</v>
      </c>
    </row>
    <row r="2649" spans="1:10" x14ac:dyDescent="0.25">
      <c r="A2649" t="s">
        <v>22</v>
      </c>
      <c r="B2649" t="s">
        <v>6</v>
      </c>
      <c r="C2649" t="s">
        <v>8</v>
      </c>
      <c r="D2649">
        <v>2024</v>
      </c>
      <c r="E2649">
        <v>2038</v>
      </c>
      <c r="F2649">
        <v>1</v>
      </c>
      <c r="G2649">
        <v>35289.429389999998</v>
      </c>
      <c r="H2649">
        <v>0</v>
      </c>
      <c r="I2649">
        <v>0.70916666699999997</v>
      </c>
      <c r="J2649" s="2" t="str">
        <f t="shared" si="41"/>
        <v>EG_SMRSR2024</v>
      </c>
    </row>
    <row r="2650" spans="1:10" x14ac:dyDescent="0.25">
      <c r="A2650" t="s">
        <v>22</v>
      </c>
      <c r="B2650" t="s">
        <v>6</v>
      </c>
      <c r="C2650" t="s">
        <v>12</v>
      </c>
      <c r="D2650">
        <v>2024</v>
      </c>
      <c r="E2650">
        <v>2038</v>
      </c>
      <c r="F2650">
        <v>1</v>
      </c>
      <c r="G2650">
        <v>35289.429389999998</v>
      </c>
      <c r="H2650">
        <v>0</v>
      </c>
      <c r="I2650">
        <v>0.70916666699999997</v>
      </c>
      <c r="J2650" s="2" t="str">
        <f t="shared" si="41"/>
        <v>EG_SMRNR2024</v>
      </c>
    </row>
    <row r="2651" spans="1:10" x14ac:dyDescent="0.25">
      <c r="A2651" t="s">
        <v>22</v>
      </c>
      <c r="B2651" t="s">
        <v>6</v>
      </c>
      <c r="C2651" t="s">
        <v>10</v>
      </c>
      <c r="D2651">
        <v>2024</v>
      </c>
      <c r="E2651">
        <v>2039</v>
      </c>
      <c r="F2651">
        <v>1</v>
      </c>
      <c r="G2651">
        <v>35289.429389999998</v>
      </c>
      <c r="H2651">
        <v>0</v>
      </c>
      <c r="I2651">
        <v>0.70916666699999997</v>
      </c>
      <c r="J2651" s="2" t="str">
        <f t="shared" si="41"/>
        <v>EG_SMRER2024</v>
      </c>
    </row>
    <row r="2652" spans="1:10" x14ac:dyDescent="0.25">
      <c r="A2652" t="s">
        <v>22</v>
      </c>
      <c r="B2652" t="s">
        <v>6</v>
      </c>
      <c r="C2652" t="s">
        <v>11</v>
      </c>
      <c r="D2652">
        <v>2024</v>
      </c>
      <c r="E2652">
        <v>2039</v>
      </c>
      <c r="F2652">
        <v>1</v>
      </c>
      <c r="G2652">
        <v>35289.429389999998</v>
      </c>
      <c r="H2652">
        <v>0</v>
      </c>
      <c r="I2652">
        <v>0.70916666699999997</v>
      </c>
      <c r="J2652" s="2" t="str">
        <f t="shared" si="41"/>
        <v>EG_SMRWR2024</v>
      </c>
    </row>
    <row r="2653" spans="1:10" x14ac:dyDescent="0.25">
      <c r="A2653" t="s">
        <v>22</v>
      </c>
      <c r="B2653" t="s">
        <v>6</v>
      </c>
      <c r="C2653" t="s">
        <v>9</v>
      </c>
      <c r="D2653">
        <v>2024</v>
      </c>
      <c r="E2653">
        <v>2039</v>
      </c>
      <c r="F2653">
        <v>1</v>
      </c>
      <c r="G2653">
        <v>35289.429389999998</v>
      </c>
      <c r="H2653">
        <v>0</v>
      </c>
      <c r="I2653">
        <v>0.70916666699999997</v>
      </c>
      <c r="J2653" s="2" t="str">
        <f t="shared" si="41"/>
        <v>EG_SMRNER2024</v>
      </c>
    </row>
    <row r="2654" spans="1:10" x14ac:dyDescent="0.25">
      <c r="A2654" t="s">
        <v>22</v>
      </c>
      <c r="B2654" t="s">
        <v>6</v>
      </c>
      <c r="C2654" t="s">
        <v>8</v>
      </c>
      <c r="D2654">
        <v>2024</v>
      </c>
      <c r="E2654">
        <v>2039</v>
      </c>
      <c r="F2654">
        <v>1</v>
      </c>
      <c r="G2654">
        <v>35289.429389999998</v>
      </c>
      <c r="H2654">
        <v>0</v>
      </c>
      <c r="I2654">
        <v>0.70916666699999997</v>
      </c>
      <c r="J2654" s="2" t="str">
        <f t="shared" si="41"/>
        <v>EG_SMRSR2024</v>
      </c>
    </row>
    <row r="2655" spans="1:10" x14ac:dyDescent="0.25">
      <c r="A2655" t="s">
        <v>22</v>
      </c>
      <c r="B2655" t="s">
        <v>6</v>
      </c>
      <c r="C2655" t="s">
        <v>12</v>
      </c>
      <c r="D2655">
        <v>2024</v>
      </c>
      <c r="E2655">
        <v>2039</v>
      </c>
      <c r="F2655">
        <v>1</v>
      </c>
      <c r="G2655">
        <v>35289.429389999998</v>
      </c>
      <c r="H2655">
        <v>0</v>
      </c>
      <c r="I2655">
        <v>0.70916666699999997</v>
      </c>
      <c r="J2655" s="2" t="str">
        <f t="shared" si="41"/>
        <v>EG_SMRNR2024</v>
      </c>
    </row>
    <row r="2656" spans="1:10" x14ac:dyDescent="0.25">
      <c r="A2656" t="s">
        <v>22</v>
      </c>
      <c r="B2656" t="s">
        <v>6</v>
      </c>
      <c r="C2656" t="s">
        <v>10</v>
      </c>
      <c r="D2656">
        <v>2024</v>
      </c>
      <c r="E2656">
        <v>2040</v>
      </c>
      <c r="F2656">
        <v>1</v>
      </c>
      <c r="G2656">
        <v>35289.429389999998</v>
      </c>
      <c r="H2656">
        <v>0</v>
      </c>
      <c r="I2656">
        <v>0.70916666699999997</v>
      </c>
      <c r="J2656" s="2" t="str">
        <f t="shared" si="41"/>
        <v>EG_SMRER2024</v>
      </c>
    </row>
    <row r="2657" spans="1:10" x14ac:dyDescent="0.25">
      <c r="A2657" t="s">
        <v>22</v>
      </c>
      <c r="B2657" t="s">
        <v>6</v>
      </c>
      <c r="C2657" t="s">
        <v>11</v>
      </c>
      <c r="D2657">
        <v>2024</v>
      </c>
      <c r="E2657">
        <v>2040</v>
      </c>
      <c r="F2657">
        <v>1</v>
      </c>
      <c r="G2657">
        <v>35289.429389999998</v>
      </c>
      <c r="H2657">
        <v>0</v>
      </c>
      <c r="I2657">
        <v>0.70916666699999997</v>
      </c>
      <c r="J2657" s="2" t="str">
        <f t="shared" si="41"/>
        <v>EG_SMRWR2024</v>
      </c>
    </row>
    <row r="2658" spans="1:10" x14ac:dyDescent="0.25">
      <c r="A2658" t="s">
        <v>22</v>
      </c>
      <c r="B2658" t="s">
        <v>6</v>
      </c>
      <c r="C2658" t="s">
        <v>9</v>
      </c>
      <c r="D2658">
        <v>2024</v>
      </c>
      <c r="E2658">
        <v>2040</v>
      </c>
      <c r="F2658">
        <v>1</v>
      </c>
      <c r="G2658">
        <v>35289.429389999998</v>
      </c>
      <c r="H2658">
        <v>0</v>
      </c>
      <c r="I2658">
        <v>0.70916666699999997</v>
      </c>
      <c r="J2658" s="2" t="str">
        <f t="shared" si="41"/>
        <v>EG_SMRNER2024</v>
      </c>
    </row>
    <row r="2659" spans="1:10" x14ac:dyDescent="0.25">
      <c r="A2659" t="s">
        <v>22</v>
      </c>
      <c r="B2659" t="s">
        <v>6</v>
      </c>
      <c r="C2659" t="s">
        <v>8</v>
      </c>
      <c r="D2659">
        <v>2024</v>
      </c>
      <c r="E2659">
        <v>2040</v>
      </c>
      <c r="F2659">
        <v>1</v>
      </c>
      <c r="G2659">
        <v>35289.429389999998</v>
      </c>
      <c r="H2659">
        <v>0</v>
      </c>
      <c r="I2659">
        <v>0.70916666699999997</v>
      </c>
      <c r="J2659" s="2" t="str">
        <f t="shared" si="41"/>
        <v>EG_SMRSR2024</v>
      </c>
    </row>
    <row r="2660" spans="1:10" x14ac:dyDescent="0.25">
      <c r="A2660" t="s">
        <v>22</v>
      </c>
      <c r="B2660" t="s">
        <v>6</v>
      </c>
      <c r="C2660" t="s">
        <v>12</v>
      </c>
      <c r="D2660">
        <v>2024</v>
      </c>
      <c r="E2660">
        <v>2040</v>
      </c>
      <c r="F2660">
        <v>1</v>
      </c>
      <c r="G2660">
        <v>35289.429389999998</v>
      </c>
      <c r="H2660">
        <v>0</v>
      </c>
      <c r="I2660">
        <v>0.70916666699999997</v>
      </c>
      <c r="J2660" s="2" t="str">
        <f t="shared" si="41"/>
        <v>EG_SMRNR2024</v>
      </c>
    </row>
    <row r="2661" spans="1:10" x14ac:dyDescent="0.25">
      <c r="A2661" t="s">
        <v>22</v>
      </c>
      <c r="B2661" t="s">
        <v>6</v>
      </c>
      <c r="C2661" t="s">
        <v>10</v>
      </c>
      <c r="D2661">
        <v>2024</v>
      </c>
      <c r="E2661">
        <v>2041</v>
      </c>
      <c r="F2661">
        <v>1</v>
      </c>
      <c r="G2661">
        <v>35289.429389999998</v>
      </c>
      <c r="H2661">
        <v>0</v>
      </c>
      <c r="I2661">
        <v>0.70916666699999997</v>
      </c>
      <c r="J2661" s="2" t="str">
        <f t="shared" si="41"/>
        <v>EG_SMRER2024</v>
      </c>
    </row>
    <row r="2662" spans="1:10" x14ac:dyDescent="0.25">
      <c r="A2662" t="s">
        <v>22</v>
      </c>
      <c r="B2662" t="s">
        <v>6</v>
      </c>
      <c r="C2662" t="s">
        <v>11</v>
      </c>
      <c r="D2662">
        <v>2024</v>
      </c>
      <c r="E2662">
        <v>2041</v>
      </c>
      <c r="F2662">
        <v>1</v>
      </c>
      <c r="G2662">
        <v>35289.429389999998</v>
      </c>
      <c r="H2662">
        <v>0</v>
      </c>
      <c r="I2662">
        <v>0.70916666699999997</v>
      </c>
      <c r="J2662" s="2" t="str">
        <f t="shared" si="41"/>
        <v>EG_SMRWR2024</v>
      </c>
    </row>
    <row r="2663" spans="1:10" x14ac:dyDescent="0.25">
      <c r="A2663" t="s">
        <v>22</v>
      </c>
      <c r="B2663" t="s">
        <v>6</v>
      </c>
      <c r="C2663" t="s">
        <v>9</v>
      </c>
      <c r="D2663">
        <v>2024</v>
      </c>
      <c r="E2663">
        <v>2041</v>
      </c>
      <c r="F2663">
        <v>1</v>
      </c>
      <c r="G2663">
        <v>35289.429389999998</v>
      </c>
      <c r="H2663">
        <v>0</v>
      </c>
      <c r="I2663">
        <v>0.70916666699999997</v>
      </c>
      <c r="J2663" s="2" t="str">
        <f t="shared" si="41"/>
        <v>EG_SMRNER2024</v>
      </c>
    </row>
    <row r="2664" spans="1:10" x14ac:dyDescent="0.25">
      <c r="A2664" t="s">
        <v>22</v>
      </c>
      <c r="B2664" t="s">
        <v>6</v>
      </c>
      <c r="C2664" t="s">
        <v>8</v>
      </c>
      <c r="D2664">
        <v>2024</v>
      </c>
      <c r="E2664">
        <v>2041</v>
      </c>
      <c r="F2664">
        <v>1</v>
      </c>
      <c r="G2664">
        <v>35289.429389999998</v>
      </c>
      <c r="H2664">
        <v>0</v>
      </c>
      <c r="I2664">
        <v>0.70916666699999997</v>
      </c>
      <c r="J2664" s="2" t="str">
        <f t="shared" si="41"/>
        <v>EG_SMRSR2024</v>
      </c>
    </row>
    <row r="2665" spans="1:10" x14ac:dyDescent="0.25">
      <c r="A2665" t="s">
        <v>22</v>
      </c>
      <c r="B2665" t="s">
        <v>6</v>
      </c>
      <c r="C2665" t="s">
        <v>12</v>
      </c>
      <c r="D2665">
        <v>2024</v>
      </c>
      <c r="E2665">
        <v>2041</v>
      </c>
      <c r="F2665">
        <v>1</v>
      </c>
      <c r="G2665">
        <v>35289.429389999998</v>
      </c>
      <c r="H2665">
        <v>0</v>
      </c>
      <c r="I2665">
        <v>0.70916666699999997</v>
      </c>
      <c r="J2665" s="2" t="str">
        <f t="shared" si="41"/>
        <v>EG_SMRNR2024</v>
      </c>
    </row>
    <row r="2666" spans="1:10" x14ac:dyDescent="0.25">
      <c r="A2666" t="s">
        <v>7</v>
      </c>
      <c r="B2666" t="s">
        <v>6</v>
      </c>
      <c r="C2666" t="s">
        <v>10</v>
      </c>
      <c r="D2666">
        <v>2024</v>
      </c>
      <c r="E2666">
        <v>2024</v>
      </c>
      <c r="F2666">
        <v>0.238845897</v>
      </c>
      <c r="G2666">
        <v>7713.4572399999997</v>
      </c>
      <c r="H2666">
        <v>0</v>
      </c>
      <c r="I2666">
        <v>1</v>
      </c>
      <c r="J2666" s="2" t="str">
        <f t="shared" si="41"/>
        <v>EG_BIOMASSER2024</v>
      </c>
    </row>
    <row r="2667" spans="1:10" x14ac:dyDescent="0.25">
      <c r="A2667" t="s">
        <v>7</v>
      </c>
      <c r="B2667" t="s">
        <v>6</v>
      </c>
      <c r="C2667" t="s">
        <v>11</v>
      </c>
      <c r="D2667">
        <v>2024</v>
      </c>
      <c r="E2667">
        <v>2024</v>
      </c>
      <c r="F2667">
        <v>0.238845897</v>
      </c>
      <c r="G2667">
        <v>7713.4572399999997</v>
      </c>
      <c r="H2667">
        <v>0</v>
      </c>
      <c r="I2667">
        <v>1</v>
      </c>
      <c r="J2667" s="2" t="str">
        <f t="shared" si="41"/>
        <v>EG_BIOMASSWR2024</v>
      </c>
    </row>
    <row r="2668" spans="1:10" x14ac:dyDescent="0.25">
      <c r="A2668" t="s">
        <v>7</v>
      </c>
      <c r="B2668" t="s">
        <v>6</v>
      </c>
      <c r="C2668" t="s">
        <v>9</v>
      </c>
      <c r="D2668">
        <v>2024</v>
      </c>
      <c r="E2668">
        <v>2024</v>
      </c>
      <c r="F2668">
        <v>0.238845897</v>
      </c>
      <c r="G2668">
        <v>7713.4572399999997</v>
      </c>
      <c r="H2668">
        <v>0</v>
      </c>
      <c r="I2668">
        <v>1</v>
      </c>
      <c r="J2668" s="2" t="str">
        <f t="shared" si="41"/>
        <v>EG_BIOMASSNER2024</v>
      </c>
    </row>
    <row r="2669" spans="1:10" x14ac:dyDescent="0.25">
      <c r="A2669" t="s">
        <v>7</v>
      </c>
      <c r="B2669" t="s">
        <v>6</v>
      </c>
      <c r="C2669" t="s">
        <v>8</v>
      </c>
      <c r="D2669">
        <v>2024</v>
      </c>
      <c r="E2669">
        <v>2024</v>
      </c>
      <c r="F2669">
        <v>0.238845897</v>
      </c>
      <c r="G2669">
        <v>7713.4572399999997</v>
      </c>
      <c r="H2669">
        <v>0</v>
      </c>
      <c r="I2669">
        <v>1</v>
      </c>
      <c r="J2669" s="2" t="str">
        <f t="shared" si="41"/>
        <v>EG_BIOMASSSR2024</v>
      </c>
    </row>
    <row r="2670" spans="1:10" x14ac:dyDescent="0.25">
      <c r="A2670" t="s">
        <v>7</v>
      </c>
      <c r="B2670" t="s">
        <v>6</v>
      </c>
      <c r="C2670" t="s">
        <v>12</v>
      </c>
      <c r="D2670">
        <v>2024</v>
      </c>
      <c r="E2670">
        <v>2024</v>
      </c>
      <c r="F2670">
        <v>0.238845897</v>
      </c>
      <c r="G2670">
        <v>7713.4572399999997</v>
      </c>
      <c r="H2670">
        <v>0</v>
      </c>
      <c r="I2670">
        <v>1</v>
      </c>
      <c r="J2670" s="2" t="str">
        <f t="shared" si="41"/>
        <v>EG_BIOMASSNR2024</v>
      </c>
    </row>
    <row r="2671" spans="1:10" x14ac:dyDescent="0.25">
      <c r="A2671" t="s">
        <v>7</v>
      </c>
      <c r="B2671" t="s">
        <v>6</v>
      </c>
      <c r="C2671" t="s">
        <v>10</v>
      </c>
      <c r="D2671">
        <v>2024</v>
      </c>
      <c r="E2671">
        <v>2025</v>
      </c>
      <c r="F2671">
        <v>0.238845897</v>
      </c>
      <c r="G2671">
        <v>7713.4572399999997</v>
      </c>
      <c r="H2671">
        <v>0</v>
      </c>
      <c r="I2671">
        <v>1</v>
      </c>
      <c r="J2671" s="2" t="str">
        <f t="shared" si="41"/>
        <v>EG_BIOMASSER2024</v>
      </c>
    </row>
    <row r="2672" spans="1:10" x14ac:dyDescent="0.25">
      <c r="A2672" t="s">
        <v>7</v>
      </c>
      <c r="B2672" t="s">
        <v>6</v>
      </c>
      <c r="C2672" t="s">
        <v>11</v>
      </c>
      <c r="D2672">
        <v>2024</v>
      </c>
      <c r="E2672">
        <v>2025</v>
      </c>
      <c r="F2672">
        <v>0.238845897</v>
      </c>
      <c r="G2672">
        <v>7713.4572399999997</v>
      </c>
      <c r="H2672">
        <v>0</v>
      </c>
      <c r="I2672">
        <v>1</v>
      </c>
      <c r="J2672" s="2" t="str">
        <f t="shared" si="41"/>
        <v>EG_BIOMASSWR2024</v>
      </c>
    </row>
    <row r="2673" spans="1:10" x14ac:dyDescent="0.25">
      <c r="A2673" t="s">
        <v>7</v>
      </c>
      <c r="B2673" t="s">
        <v>6</v>
      </c>
      <c r="C2673" t="s">
        <v>9</v>
      </c>
      <c r="D2673">
        <v>2024</v>
      </c>
      <c r="E2673">
        <v>2025</v>
      </c>
      <c r="F2673">
        <v>0.238845897</v>
      </c>
      <c r="G2673">
        <v>7713.4572399999997</v>
      </c>
      <c r="H2673">
        <v>0</v>
      </c>
      <c r="I2673">
        <v>1</v>
      </c>
      <c r="J2673" s="2" t="str">
        <f t="shared" si="41"/>
        <v>EG_BIOMASSNER2024</v>
      </c>
    </row>
    <row r="2674" spans="1:10" x14ac:dyDescent="0.25">
      <c r="A2674" t="s">
        <v>7</v>
      </c>
      <c r="B2674" t="s">
        <v>6</v>
      </c>
      <c r="C2674" t="s">
        <v>8</v>
      </c>
      <c r="D2674">
        <v>2024</v>
      </c>
      <c r="E2674">
        <v>2025</v>
      </c>
      <c r="F2674">
        <v>0.238845897</v>
      </c>
      <c r="G2674">
        <v>7713.4572399999997</v>
      </c>
      <c r="H2674">
        <v>0</v>
      </c>
      <c r="I2674">
        <v>1</v>
      </c>
      <c r="J2674" s="2" t="str">
        <f t="shared" si="41"/>
        <v>EG_BIOMASSSR2024</v>
      </c>
    </row>
    <row r="2675" spans="1:10" x14ac:dyDescent="0.25">
      <c r="A2675" t="s">
        <v>7</v>
      </c>
      <c r="B2675" t="s">
        <v>6</v>
      </c>
      <c r="C2675" t="s">
        <v>12</v>
      </c>
      <c r="D2675">
        <v>2024</v>
      </c>
      <c r="E2675">
        <v>2025</v>
      </c>
      <c r="F2675">
        <v>0.238845897</v>
      </c>
      <c r="G2675">
        <v>7713.4572399999997</v>
      </c>
      <c r="H2675">
        <v>0</v>
      </c>
      <c r="I2675">
        <v>1</v>
      </c>
      <c r="J2675" s="2" t="str">
        <f t="shared" si="41"/>
        <v>EG_BIOMASSNR2024</v>
      </c>
    </row>
    <row r="2676" spans="1:10" x14ac:dyDescent="0.25">
      <c r="A2676" t="s">
        <v>7</v>
      </c>
      <c r="B2676" t="s">
        <v>6</v>
      </c>
      <c r="C2676" t="s">
        <v>10</v>
      </c>
      <c r="D2676">
        <v>2024</v>
      </c>
      <c r="E2676">
        <v>2026</v>
      </c>
      <c r="F2676">
        <v>0.238845897</v>
      </c>
      <c r="G2676">
        <v>7713.4572399999997</v>
      </c>
      <c r="H2676">
        <v>0</v>
      </c>
      <c r="I2676">
        <v>1</v>
      </c>
      <c r="J2676" s="2" t="str">
        <f t="shared" si="41"/>
        <v>EG_BIOMASSER2024</v>
      </c>
    </row>
    <row r="2677" spans="1:10" x14ac:dyDescent="0.25">
      <c r="A2677" t="s">
        <v>7</v>
      </c>
      <c r="B2677" t="s">
        <v>6</v>
      </c>
      <c r="C2677" t="s">
        <v>11</v>
      </c>
      <c r="D2677">
        <v>2024</v>
      </c>
      <c r="E2677">
        <v>2026</v>
      </c>
      <c r="F2677">
        <v>0.238845897</v>
      </c>
      <c r="G2677">
        <v>7713.4572399999997</v>
      </c>
      <c r="H2677">
        <v>0</v>
      </c>
      <c r="I2677">
        <v>1</v>
      </c>
      <c r="J2677" s="2" t="str">
        <f t="shared" si="41"/>
        <v>EG_BIOMASSWR2024</v>
      </c>
    </row>
    <row r="2678" spans="1:10" x14ac:dyDescent="0.25">
      <c r="A2678" t="s">
        <v>7</v>
      </c>
      <c r="B2678" t="s">
        <v>6</v>
      </c>
      <c r="C2678" t="s">
        <v>9</v>
      </c>
      <c r="D2678">
        <v>2024</v>
      </c>
      <c r="E2678">
        <v>2026</v>
      </c>
      <c r="F2678">
        <v>0.238845897</v>
      </c>
      <c r="G2678">
        <v>7713.4572399999997</v>
      </c>
      <c r="H2678">
        <v>0</v>
      </c>
      <c r="I2678">
        <v>1</v>
      </c>
      <c r="J2678" s="2" t="str">
        <f t="shared" si="41"/>
        <v>EG_BIOMASSNER2024</v>
      </c>
    </row>
    <row r="2679" spans="1:10" x14ac:dyDescent="0.25">
      <c r="A2679" t="s">
        <v>7</v>
      </c>
      <c r="B2679" t="s">
        <v>6</v>
      </c>
      <c r="C2679" t="s">
        <v>8</v>
      </c>
      <c r="D2679">
        <v>2024</v>
      </c>
      <c r="E2679">
        <v>2026</v>
      </c>
      <c r="F2679">
        <v>0.238845897</v>
      </c>
      <c r="G2679">
        <v>7713.4572399999997</v>
      </c>
      <c r="H2679">
        <v>0</v>
      </c>
      <c r="I2679">
        <v>1</v>
      </c>
      <c r="J2679" s="2" t="str">
        <f t="shared" si="41"/>
        <v>EG_BIOMASSSR2024</v>
      </c>
    </row>
    <row r="2680" spans="1:10" x14ac:dyDescent="0.25">
      <c r="A2680" t="s">
        <v>7</v>
      </c>
      <c r="B2680" t="s">
        <v>6</v>
      </c>
      <c r="C2680" t="s">
        <v>12</v>
      </c>
      <c r="D2680">
        <v>2024</v>
      </c>
      <c r="E2680">
        <v>2026</v>
      </c>
      <c r="F2680">
        <v>0.238845897</v>
      </c>
      <c r="G2680">
        <v>7713.4572399999997</v>
      </c>
      <c r="H2680">
        <v>0</v>
      </c>
      <c r="I2680">
        <v>1</v>
      </c>
      <c r="J2680" s="2" t="str">
        <f t="shared" si="41"/>
        <v>EG_BIOMASSNR2024</v>
      </c>
    </row>
    <row r="2681" spans="1:10" x14ac:dyDescent="0.25">
      <c r="A2681" t="s">
        <v>7</v>
      </c>
      <c r="B2681" t="s">
        <v>6</v>
      </c>
      <c r="C2681" t="s">
        <v>10</v>
      </c>
      <c r="D2681">
        <v>2024</v>
      </c>
      <c r="E2681">
        <v>2027</v>
      </c>
      <c r="F2681">
        <v>0.238845897</v>
      </c>
      <c r="G2681">
        <v>7713.4572399999997</v>
      </c>
      <c r="H2681">
        <v>0</v>
      </c>
      <c r="I2681">
        <v>1</v>
      </c>
      <c r="J2681" s="2" t="str">
        <f t="shared" si="41"/>
        <v>EG_BIOMASSER2024</v>
      </c>
    </row>
    <row r="2682" spans="1:10" x14ac:dyDescent="0.25">
      <c r="A2682" t="s">
        <v>7</v>
      </c>
      <c r="B2682" t="s">
        <v>6</v>
      </c>
      <c r="C2682" t="s">
        <v>11</v>
      </c>
      <c r="D2682">
        <v>2024</v>
      </c>
      <c r="E2682">
        <v>2027</v>
      </c>
      <c r="F2682">
        <v>0.238845897</v>
      </c>
      <c r="G2682">
        <v>7713.4572399999997</v>
      </c>
      <c r="H2682">
        <v>0</v>
      </c>
      <c r="I2682">
        <v>1</v>
      </c>
      <c r="J2682" s="2" t="str">
        <f t="shared" si="41"/>
        <v>EG_BIOMASSWR2024</v>
      </c>
    </row>
    <row r="2683" spans="1:10" x14ac:dyDescent="0.25">
      <c r="A2683" t="s">
        <v>7</v>
      </c>
      <c r="B2683" t="s">
        <v>6</v>
      </c>
      <c r="C2683" t="s">
        <v>9</v>
      </c>
      <c r="D2683">
        <v>2024</v>
      </c>
      <c r="E2683">
        <v>2027</v>
      </c>
      <c r="F2683">
        <v>0.238845897</v>
      </c>
      <c r="G2683">
        <v>7713.4572399999997</v>
      </c>
      <c r="H2683">
        <v>0</v>
      </c>
      <c r="I2683">
        <v>1</v>
      </c>
      <c r="J2683" s="2" t="str">
        <f t="shared" si="41"/>
        <v>EG_BIOMASSNER2024</v>
      </c>
    </row>
    <row r="2684" spans="1:10" x14ac:dyDescent="0.25">
      <c r="A2684" t="s">
        <v>7</v>
      </c>
      <c r="B2684" t="s">
        <v>6</v>
      </c>
      <c r="C2684" t="s">
        <v>8</v>
      </c>
      <c r="D2684">
        <v>2024</v>
      </c>
      <c r="E2684">
        <v>2027</v>
      </c>
      <c r="F2684">
        <v>0.238845897</v>
      </c>
      <c r="G2684">
        <v>7713.4572399999997</v>
      </c>
      <c r="H2684">
        <v>0</v>
      </c>
      <c r="I2684">
        <v>1</v>
      </c>
      <c r="J2684" s="2" t="str">
        <f t="shared" si="41"/>
        <v>EG_BIOMASSSR2024</v>
      </c>
    </row>
    <row r="2685" spans="1:10" x14ac:dyDescent="0.25">
      <c r="A2685" t="s">
        <v>7</v>
      </c>
      <c r="B2685" t="s">
        <v>6</v>
      </c>
      <c r="C2685" t="s">
        <v>12</v>
      </c>
      <c r="D2685">
        <v>2024</v>
      </c>
      <c r="E2685">
        <v>2027</v>
      </c>
      <c r="F2685">
        <v>0.238845897</v>
      </c>
      <c r="G2685">
        <v>7713.4572399999997</v>
      </c>
      <c r="H2685">
        <v>0</v>
      </c>
      <c r="I2685">
        <v>1</v>
      </c>
      <c r="J2685" s="2" t="str">
        <f t="shared" si="41"/>
        <v>EG_BIOMASSNR2024</v>
      </c>
    </row>
    <row r="2686" spans="1:10" x14ac:dyDescent="0.25">
      <c r="A2686" t="s">
        <v>7</v>
      </c>
      <c r="B2686" t="s">
        <v>6</v>
      </c>
      <c r="C2686" t="s">
        <v>10</v>
      </c>
      <c r="D2686">
        <v>2024</v>
      </c>
      <c r="E2686">
        <v>2028</v>
      </c>
      <c r="F2686">
        <v>0.238845897</v>
      </c>
      <c r="G2686">
        <v>7713.4572399999997</v>
      </c>
      <c r="H2686">
        <v>0</v>
      </c>
      <c r="I2686">
        <v>1</v>
      </c>
      <c r="J2686" s="2" t="str">
        <f t="shared" si="41"/>
        <v>EG_BIOMASSER2024</v>
      </c>
    </row>
    <row r="2687" spans="1:10" x14ac:dyDescent="0.25">
      <c r="A2687" t="s">
        <v>7</v>
      </c>
      <c r="B2687" t="s">
        <v>6</v>
      </c>
      <c r="C2687" t="s">
        <v>11</v>
      </c>
      <c r="D2687">
        <v>2024</v>
      </c>
      <c r="E2687">
        <v>2028</v>
      </c>
      <c r="F2687">
        <v>0.238845897</v>
      </c>
      <c r="G2687">
        <v>7713.4572399999997</v>
      </c>
      <c r="H2687">
        <v>0</v>
      </c>
      <c r="I2687">
        <v>1</v>
      </c>
      <c r="J2687" s="2" t="str">
        <f t="shared" si="41"/>
        <v>EG_BIOMASSWR2024</v>
      </c>
    </row>
    <row r="2688" spans="1:10" x14ac:dyDescent="0.25">
      <c r="A2688" t="s">
        <v>7</v>
      </c>
      <c r="B2688" t="s">
        <v>6</v>
      </c>
      <c r="C2688" t="s">
        <v>9</v>
      </c>
      <c r="D2688">
        <v>2024</v>
      </c>
      <c r="E2688">
        <v>2028</v>
      </c>
      <c r="F2688">
        <v>0.238845897</v>
      </c>
      <c r="G2688">
        <v>7713.4572399999997</v>
      </c>
      <c r="H2688">
        <v>0</v>
      </c>
      <c r="I2688">
        <v>1</v>
      </c>
      <c r="J2688" s="2" t="str">
        <f t="shared" si="41"/>
        <v>EG_BIOMASSNER2024</v>
      </c>
    </row>
    <row r="2689" spans="1:10" x14ac:dyDescent="0.25">
      <c r="A2689" t="s">
        <v>7</v>
      </c>
      <c r="B2689" t="s">
        <v>6</v>
      </c>
      <c r="C2689" t="s">
        <v>8</v>
      </c>
      <c r="D2689">
        <v>2024</v>
      </c>
      <c r="E2689">
        <v>2028</v>
      </c>
      <c r="F2689">
        <v>0.238845897</v>
      </c>
      <c r="G2689">
        <v>7713.4572399999997</v>
      </c>
      <c r="H2689">
        <v>0</v>
      </c>
      <c r="I2689">
        <v>1</v>
      </c>
      <c r="J2689" s="2" t="str">
        <f t="shared" si="41"/>
        <v>EG_BIOMASSSR2024</v>
      </c>
    </row>
    <row r="2690" spans="1:10" x14ac:dyDescent="0.25">
      <c r="A2690" t="s">
        <v>7</v>
      </c>
      <c r="B2690" t="s">
        <v>6</v>
      </c>
      <c r="C2690" t="s">
        <v>12</v>
      </c>
      <c r="D2690">
        <v>2024</v>
      </c>
      <c r="E2690">
        <v>2028</v>
      </c>
      <c r="F2690">
        <v>0.238845897</v>
      </c>
      <c r="G2690">
        <v>7713.4572399999997</v>
      </c>
      <c r="H2690">
        <v>0</v>
      </c>
      <c r="I2690">
        <v>1</v>
      </c>
      <c r="J2690" s="2" t="str">
        <f t="shared" si="41"/>
        <v>EG_BIOMASSNR2024</v>
      </c>
    </row>
    <row r="2691" spans="1:10" x14ac:dyDescent="0.25">
      <c r="A2691" t="s">
        <v>7</v>
      </c>
      <c r="B2691" t="s">
        <v>6</v>
      </c>
      <c r="C2691" t="s">
        <v>10</v>
      </c>
      <c r="D2691">
        <v>2024</v>
      </c>
      <c r="E2691">
        <v>2029</v>
      </c>
      <c r="F2691">
        <v>0.238845897</v>
      </c>
      <c r="G2691">
        <v>7713.4572399999997</v>
      </c>
      <c r="H2691">
        <v>0</v>
      </c>
      <c r="I2691">
        <v>1</v>
      </c>
      <c r="J2691" s="2" t="str">
        <f t="shared" ref="J2691:J2754" si="42">_xlfn.CONCAT(A2691,C2691,D2691)</f>
        <v>EG_BIOMASSER2024</v>
      </c>
    </row>
    <row r="2692" spans="1:10" x14ac:dyDescent="0.25">
      <c r="A2692" t="s">
        <v>7</v>
      </c>
      <c r="B2692" t="s">
        <v>6</v>
      </c>
      <c r="C2692" t="s">
        <v>11</v>
      </c>
      <c r="D2692">
        <v>2024</v>
      </c>
      <c r="E2692">
        <v>2029</v>
      </c>
      <c r="F2692">
        <v>0.238845897</v>
      </c>
      <c r="G2692">
        <v>7713.4572399999997</v>
      </c>
      <c r="H2692">
        <v>0</v>
      </c>
      <c r="I2692">
        <v>1</v>
      </c>
      <c r="J2692" s="2" t="str">
        <f t="shared" si="42"/>
        <v>EG_BIOMASSWR2024</v>
      </c>
    </row>
    <row r="2693" spans="1:10" x14ac:dyDescent="0.25">
      <c r="A2693" t="s">
        <v>7</v>
      </c>
      <c r="B2693" t="s">
        <v>6</v>
      </c>
      <c r="C2693" t="s">
        <v>9</v>
      </c>
      <c r="D2693">
        <v>2024</v>
      </c>
      <c r="E2693">
        <v>2029</v>
      </c>
      <c r="F2693">
        <v>0.238845897</v>
      </c>
      <c r="G2693">
        <v>7713.4572399999997</v>
      </c>
      <c r="H2693">
        <v>0</v>
      </c>
      <c r="I2693">
        <v>1</v>
      </c>
      <c r="J2693" s="2" t="str">
        <f t="shared" si="42"/>
        <v>EG_BIOMASSNER2024</v>
      </c>
    </row>
    <row r="2694" spans="1:10" x14ac:dyDescent="0.25">
      <c r="A2694" t="s">
        <v>7</v>
      </c>
      <c r="B2694" t="s">
        <v>6</v>
      </c>
      <c r="C2694" t="s">
        <v>8</v>
      </c>
      <c r="D2694">
        <v>2024</v>
      </c>
      <c r="E2694">
        <v>2029</v>
      </c>
      <c r="F2694">
        <v>0.238845897</v>
      </c>
      <c r="G2694">
        <v>7713.4572399999997</v>
      </c>
      <c r="H2694">
        <v>0</v>
      </c>
      <c r="I2694">
        <v>1</v>
      </c>
      <c r="J2694" s="2" t="str">
        <f t="shared" si="42"/>
        <v>EG_BIOMASSSR2024</v>
      </c>
    </row>
    <row r="2695" spans="1:10" x14ac:dyDescent="0.25">
      <c r="A2695" t="s">
        <v>7</v>
      </c>
      <c r="B2695" t="s">
        <v>6</v>
      </c>
      <c r="C2695" t="s">
        <v>12</v>
      </c>
      <c r="D2695">
        <v>2024</v>
      </c>
      <c r="E2695">
        <v>2029</v>
      </c>
      <c r="F2695">
        <v>0.238845897</v>
      </c>
      <c r="G2695">
        <v>7713.4572399999997</v>
      </c>
      <c r="H2695">
        <v>0</v>
      </c>
      <c r="I2695">
        <v>1</v>
      </c>
      <c r="J2695" s="2" t="str">
        <f t="shared" si="42"/>
        <v>EG_BIOMASSNR2024</v>
      </c>
    </row>
    <row r="2696" spans="1:10" x14ac:dyDescent="0.25">
      <c r="A2696" t="s">
        <v>7</v>
      </c>
      <c r="B2696" t="s">
        <v>6</v>
      </c>
      <c r="C2696" t="s">
        <v>10</v>
      </c>
      <c r="D2696">
        <v>2024</v>
      </c>
      <c r="E2696">
        <v>2030</v>
      </c>
      <c r="F2696">
        <v>0.238845897</v>
      </c>
      <c r="G2696">
        <v>7713.4572399999997</v>
      </c>
      <c r="H2696">
        <v>0</v>
      </c>
      <c r="I2696">
        <v>1</v>
      </c>
      <c r="J2696" s="2" t="str">
        <f t="shared" si="42"/>
        <v>EG_BIOMASSER2024</v>
      </c>
    </row>
    <row r="2697" spans="1:10" x14ac:dyDescent="0.25">
      <c r="A2697" t="s">
        <v>7</v>
      </c>
      <c r="B2697" t="s">
        <v>6</v>
      </c>
      <c r="C2697" t="s">
        <v>11</v>
      </c>
      <c r="D2697">
        <v>2024</v>
      </c>
      <c r="E2697">
        <v>2030</v>
      </c>
      <c r="F2697">
        <v>0.238845897</v>
      </c>
      <c r="G2697">
        <v>7713.4572399999997</v>
      </c>
      <c r="H2697">
        <v>0</v>
      </c>
      <c r="I2697">
        <v>1</v>
      </c>
      <c r="J2697" s="2" t="str">
        <f t="shared" si="42"/>
        <v>EG_BIOMASSWR2024</v>
      </c>
    </row>
    <row r="2698" spans="1:10" x14ac:dyDescent="0.25">
      <c r="A2698" t="s">
        <v>7</v>
      </c>
      <c r="B2698" t="s">
        <v>6</v>
      </c>
      <c r="C2698" t="s">
        <v>9</v>
      </c>
      <c r="D2698">
        <v>2024</v>
      </c>
      <c r="E2698">
        <v>2030</v>
      </c>
      <c r="F2698">
        <v>0.238845897</v>
      </c>
      <c r="G2698">
        <v>7713.4572399999997</v>
      </c>
      <c r="H2698">
        <v>0</v>
      </c>
      <c r="I2698">
        <v>1</v>
      </c>
      <c r="J2698" s="2" t="str">
        <f t="shared" si="42"/>
        <v>EG_BIOMASSNER2024</v>
      </c>
    </row>
    <row r="2699" spans="1:10" x14ac:dyDescent="0.25">
      <c r="A2699" t="s">
        <v>7</v>
      </c>
      <c r="B2699" t="s">
        <v>6</v>
      </c>
      <c r="C2699" t="s">
        <v>8</v>
      </c>
      <c r="D2699">
        <v>2024</v>
      </c>
      <c r="E2699">
        <v>2030</v>
      </c>
      <c r="F2699">
        <v>0.238845897</v>
      </c>
      <c r="G2699">
        <v>7713.4572399999997</v>
      </c>
      <c r="H2699">
        <v>0</v>
      </c>
      <c r="I2699">
        <v>1</v>
      </c>
      <c r="J2699" s="2" t="str">
        <f t="shared" si="42"/>
        <v>EG_BIOMASSSR2024</v>
      </c>
    </row>
    <row r="2700" spans="1:10" x14ac:dyDescent="0.25">
      <c r="A2700" t="s">
        <v>7</v>
      </c>
      <c r="B2700" t="s">
        <v>6</v>
      </c>
      <c r="C2700" t="s">
        <v>12</v>
      </c>
      <c r="D2700">
        <v>2024</v>
      </c>
      <c r="E2700">
        <v>2030</v>
      </c>
      <c r="F2700">
        <v>0.238845897</v>
      </c>
      <c r="G2700">
        <v>7713.4572399999997</v>
      </c>
      <c r="H2700">
        <v>0</v>
      </c>
      <c r="I2700">
        <v>1</v>
      </c>
      <c r="J2700" s="2" t="str">
        <f t="shared" si="42"/>
        <v>EG_BIOMASSNR2024</v>
      </c>
    </row>
    <row r="2701" spans="1:10" x14ac:dyDescent="0.25">
      <c r="A2701" t="s">
        <v>7</v>
      </c>
      <c r="B2701" t="s">
        <v>6</v>
      </c>
      <c r="C2701" t="s">
        <v>10</v>
      </c>
      <c r="D2701">
        <v>2024</v>
      </c>
      <c r="E2701">
        <v>2031</v>
      </c>
      <c r="F2701">
        <v>0.238845897</v>
      </c>
      <c r="G2701">
        <v>7713.4572399999997</v>
      </c>
      <c r="H2701">
        <v>0</v>
      </c>
      <c r="I2701">
        <v>1</v>
      </c>
      <c r="J2701" s="2" t="str">
        <f t="shared" si="42"/>
        <v>EG_BIOMASSER2024</v>
      </c>
    </row>
    <row r="2702" spans="1:10" x14ac:dyDescent="0.25">
      <c r="A2702" t="s">
        <v>7</v>
      </c>
      <c r="B2702" t="s">
        <v>6</v>
      </c>
      <c r="C2702" t="s">
        <v>11</v>
      </c>
      <c r="D2702">
        <v>2024</v>
      </c>
      <c r="E2702">
        <v>2031</v>
      </c>
      <c r="F2702">
        <v>0.238845897</v>
      </c>
      <c r="G2702">
        <v>7713.4572399999997</v>
      </c>
      <c r="H2702">
        <v>0</v>
      </c>
      <c r="I2702">
        <v>1</v>
      </c>
      <c r="J2702" s="2" t="str">
        <f t="shared" si="42"/>
        <v>EG_BIOMASSWR2024</v>
      </c>
    </row>
    <row r="2703" spans="1:10" x14ac:dyDescent="0.25">
      <c r="A2703" t="s">
        <v>7</v>
      </c>
      <c r="B2703" t="s">
        <v>6</v>
      </c>
      <c r="C2703" t="s">
        <v>9</v>
      </c>
      <c r="D2703">
        <v>2024</v>
      </c>
      <c r="E2703">
        <v>2031</v>
      </c>
      <c r="F2703">
        <v>0.238845897</v>
      </c>
      <c r="G2703">
        <v>7713.4572399999997</v>
      </c>
      <c r="H2703">
        <v>0</v>
      </c>
      <c r="I2703">
        <v>1</v>
      </c>
      <c r="J2703" s="2" t="str">
        <f t="shared" si="42"/>
        <v>EG_BIOMASSNER2024</v>
      </c>
    </row>
    <row r="2704" spans="1:10" x14ac:dyDescent="0.25">
      <c r="A2704" t="s">
        <v>7</v>
      </c>
      <c r="B2704" t="s">
        <v>6</v>
      </c>
      <c r="C2704" t="s">
        <v>8</v>
      </c>
      <c r="D2704">
        <v>2024</v>
      </c>
      <c r="E2704">
        <v>2031</v>
      </c>
      <c r="F2704">
        <v>0.238845897</v>
      </c>
      <c r="G2704">
        <v>7713.4572399999997</v>
      </c>
      <c r="H2704">
        <v>0</v>
      </c>
      <c r="I2704">
        <v>1</v>
      </c>
      <c r="J2704" s="2" t="str">
        <f t="shared" si="42"/>
        <v>EG_BIOMASSSR2024</v>
      </c>
    </row>
    <row r="2705" spans="1:10" x14ac:dyDescent="0.25">
      <c r="A2705" t="s">
        <v>7</v>
      </c>
      <c r="B2705" t="s">
        <v>6</v>
      </c>
      <c r="C2705" t="s">
        <v>12</v>
      </c>
      <c r="D2705">
        <v>2024</v>
      </c>
      <c r="E2705">
        <v>2031</v>
      </c>
      <c r="F2705">
        <v>0.238845897</v>
      </c>
      <c r="G2705">
        <v>7713.4572399999997</v>
      </c>
      <c r="H2705">
        <v>0</v>
      </c>
      <c r="I2705">
        <v>1</v>
      </c>
      <c r="J2705" s="2" t="str">
        <f t="shared" si="42"/>
        <v>EG_BIOMASSNR2024</v>
      </c>
    </row>
    <row r="2706" spans="1:10" x14ac:dyDescent="0.25">
      <c r="A2706" t="s">
        <v>7</v>
      </c>
      <c r="B2706" t="s">
        <v>6</v>
      </c>
      <c r="C2706" t="s">
        <v>10</v>
      </c>
      <c r="D2706">
        <v>2024</v>
      </c>
      <c r="E2706">
        <v>2032</v>
      </c>
      <c r="F2706">
        <v>0.238845897</v>
      </c>
      <c r="G2706">
        <v>7713.4572399999997</v>
      </c>
      <c r="H2706">
        <v>0</v>
      </c>
      <c r="I2706">
        <v>1</v>
      </c>
      <c r="J2706" s="2" t="str">
        <f t="shared" si="42"/>
        <v>EG_BIOMASSER2024</v>
      </c>
    </row>
    <row r="2707" spans="1:10" x14ac:dyDescent="0.25">
      <c r="A2707" t="s">
        <v>7</v>
      </c>
      <c r="B2707" t="s">
        <v>6</v>
      </c>
      <c r="C2707" t="s">
        <v>11</v>
      </c>
      <c r="D2707">
        <v>2024</v>
      </c>
      <c r="E2707">
        <v>2032</v>
      </c>
      <c r="F2707">
        <v>0.238845897</v>
      </c>
      <c r="G2707">
        <v>7713.4572399999997</v>
      </c>
      <c r="H2707">
        <v>0</v>
      </c>
      <c r="I2707">
        <v>1</v>
      </c>
      <c r="J2707" s="2" t="str">
        <f t="shared" si="42"/>
        <v>EG_BIOMASSWR2024</v>
      </c>
    </row>
    <row r="2708" spans="1:10" x14ac:dyDescent="0.25">
      <c r="A2708" t="s">
        <v>7</v>
      </c>
      <c r="B2708" t="s">
        <v>6</v>
      </c>
      <c r="C2708" t="s">
        <v>9</v>
      </c>
      <c r="D2708">
        <v>2024</v>
      </c>
      <c r="E2708">
        <v>2032</v>
      </c>
      <c r="F2708">
        <v>0.238845897</v>
      </c>
      <c r="G2708">
        <v>7713.4572399999997</v>
      </c>
      <c r="H2708">
        <v>0</v>
      </c>
      <c r="I2708">
        <v>1</v>
      </c>
      <c r="J2708" s="2" t="str">
        <f t="shared" si="42"/>
        <v>EG_BIOMASSNER2024</v>
      </c>
    </row>
    <row r="2709" spans="1:10" x14ac:dyDescent="0.25">
      <c r="A2709" t="s">
        <v>7</v>
      </c>
      <c r="B2709" t="s">
        <v>6</v>
      </c>
      <c r="C2709" t="s">
        <v>8</v>
      </c>
      <c r="D2709">
        <v>2024</v>
      </c>
      <c r="E2709">
        <v>2032</v>
      </c>
      <c r="F2709">
        <v>0.238845897</v>
      </c>
      <c r="G2709">
        <v>7713.4572399999997</v>
      </c>
      <c r="H2709">
        <v>0</v>
      </c>
      <c r="I2709">
        <v>1</v>
      </c>
      <c r="J2709" s="2" t="str">
        <f t="shared" si="42"/>
        <v>EG_BIOMASSSR2024</v>
      </c>
    </row>
    <row r="2710" spans="1:10" x14ac:dyDescent="0.25">
      <c r="A2710" t="s">
        <v>7</v>
      </c>
      <c r="B2710" t="s">
        <v>6</v>
      </c>
      <c r="C2710" t="s">
        <v>12</v>
      </c>
      <c r="D2710">
        <v>2024</v>
      </c>
      <c r="E2710">
        <v>2032</v>
      </c>
      <c r="F2710">
        <v>0.238845897</v>
      </c>
      <c r="G2710">
        <v>7713.4572399999997</v>
      </c>
      <c r="H2710">
        <v>0</v>
      </c>
      <c r="I2710">
        <v>1</v>
      </c>
      <c r="J2710" s="2" t="str">
        <f t="shared" si="42"/>
        <v>EG_BIOMASSNR2024</v>
      </c>
    </row>
    <row r="2711" spans="1:10" x14ac:dyDescent="0.25">
      <c r="A2711" t="s">
        <v>7</v>
      </c>
      <c r="B2711" t="s">
        <v>6</v>
      </c>
      <c r="C2711" t="s">
        <v>10</v>
      </c>
      <c r="D2711">
        <v>2024</v>
      </c>
      <c r="E2711">
        <v>2033</v>
      </c>
      <c r="F2711">
        <v>0.238845897</v>
      </c>
      <c r="G2711">
        <v>7713.4572399999997</v>
      </c>
      <c r="H2711">
        <v>0</v>
      </c>
      <c r="I2711">
        <v>1</v>
      </c>
      <c r="J2711" s="2" t="str">
        <f t="shared" si="42"/>
        <v>EG_BIOMASSER2024</v>
      </c>
    </row>
    <row r="2712" spans="1:10" x14ac:dyDescent="0.25">
      <c r="A2712" t="s">
        <v>7</v>
      </c>
      <c r="B2712" t="s">
        <v>6</v>
      </c>
      <c r="C2712" t="s">
        <v>11</v>
      </c>
      <c r="D2712">
        <v>2024</v>
      </c>
      <c r="E2712">
        <v>2033</v>
      </c>
      <c r="F2712">
        <v>0.238845897</v>
      </c>
      <c r="G2712">
        <v>7713.4572399999997</v>
      </c>
      <c r="H2712">
        <v>0</v>
      </c>
      <c r="I2712">
        <v>1</v>
      </c>
      <c r="J2712" s="2" t="str">
        <f t="shared" si="42"/>
        <v>EG_BIOMASSWR2024</v>
      </c>
    </row>
    <row r="2713" spans="1:10" x14ac:dyDescent="0.25">
      <c r="A2713" t="s">
        <v>7</v>
      </c>
      <c r="B2713" t="s">
        <v>6</v>
      </c>
      <c r="C2713" t="s">
        <v>9</v>
      </c>
      <c r="D2713">
        <v>2024</v>
      </c>
      <c r="E2713">
        <v>2033</v>
      </c>
      <c r="F2713">
        <v>0.238845897</v>
      </c>
      <c r="G2713">
        <v>7713.4572399999997</v>
      </c>
      <c r="H2713">
        <v>0</v>
      </c>
      <c r="I2713">
        <v>1</v>
      </c>
      <c r="J2713" s="2" t="str">
        <f t="shared" si="42"/>
        <v>EG_BIOMASSNER2024</v>
      </c>
    </row>
    <row r="2714" spans="1:10" x14ac:dyDescent="0.25">
      <c r="A2714" t="s">
        <v>7</v>
      </c>
      <c r="B2714" t="s">
        <v>6</v>
      </c>
      <c r="C2714" t="s">
        <v>8</v>
      </c>
      <c r="D2714">
        <v>2024</v>
      </c>
      <c r="E2714">
        <v>2033</v>
      </c>
      <c r="F2714">
        <v>0.238845897</v>
      </c>
      <c r="G2714">
        <v>7713.4572399999997</v>
      </c>
      <c r="H2714">
        <v>0</v>
      </c>
      <c r="I2714">
        <v>1</v>
      </c>
      <c r="J2714" s="2" t="str">
        <f t="shared" si="42"/>
        <v>EG_BIOMASSSR2024</v>
      </c>
    </row>
    <row r="2715" spans="1:10" x14ac:dyDescent="0.25">
      <c r="A2715" t="s">
        <v>7</v>
      </c>
      <c r="B2715" t="s">
        <v>6</v>
      </c>
      <c r="C2715" t="s">
        <v>12</v>
      </c>
      <c r="D2715">
        <v>2024</v>
      </c>
      <c r="E2715">
        <v>2033</v>
      </c>
      <c r="F2715">
        <v>0.238845897</v>
      </c>
      <c r="G2715">
        <v>7713.4572399999997</v>
      </c>
      <c r="H2715">
        <v>0</v>
      </c>
      <c r="I2715">
        <v>1</v>
      </c>
      <c r="J2715" s="2" t="str">
        <f t="shared" si="42"/>
        <v>EG_BIOMASSNR2024</v>
      </c>
    </row>
    <row r="2716" spans="1:10" x14ac:dyDescent="0.25">
      <c r="A2716" t="s">
        <v>7</v>
      </c>
      <c r="B2716" t="s">
        <v>6</v>
      </c>
      <c r="C2716" t="s">
        <v>10</v>
      </c>
      <c r="D2716">
        <v>2024</v>
      </c>
      <c r="E2716">
        <v>2034</v>
      </c>
      <c r="F2716">
        <v>0.238845897</v>
      </c>
      <c r="G2716">
        <v>7713.4572399999997</v>
      </c>
      <c r="H2716">
        <v>0</v>
      </c>
      <c r="I2716">
        <v>1</v>
      </c>
      <c r="J2716" s="2" t="str">
        <f t="shared" si="42"/>
        <v>EG_BIOMASSER2024</v>
      </c>
    </row>
    <row r="2717" spans="1:10" x14ac:dyDescent="0.25">
      <c r="A2717" t="s">
        <v>7</v>
      </c>
      <c r="B2717" t="s">
        <v>6</v>
      </c>
      <c r="C2717" t="s">
        <v>11</v>
      </c>
      <c r="D2717">
        <v>2024</v>
      </c>
      <c r="E2717">
        <v>2034</v>
      </c>
      <c r="F2717">
        <v>0.238845897</v>
      </c>
      <c r="G2717">
        <v>7713.4572399999997</v>
      </c>
      <c r="H2717">
        <v>0</v>
      </c>
      <c r="I2717">
        <v>1</v>
      </c>
      <c r="J2717" s="2" t="str">
        <f t="shared" si="42"/>
        <v>EG_BIOMASSWR2024</v>
      </c>
    </row>
    <row r="2718" spans="1:10" x14ac:dyDescent="0.25">
      <c r="A2718" t="s">
        <v>7</v>
      </c>
      <c r="B2718" t="s">
        <v>6</v>
      </c>
      <c r="C2718" t="s">
        <v>9</v>
      </c>
      <c r="D2718">
        <v>2024</v>
      </c>
      <c r="E2718">
        <v>2034</v>
      </c>
      <c r="F2718">
        <v>0.238845897</v>
      </c>
      <c r="G2718">
        <v>7713.4572399999997</v>
      </c>
      <c r="H2718">
        <v>0</v>
      </c>
      <c r="I2718">
        <v>1</v>
      </c>
      <c r="J2718" s="2" t="str">
        <f t="shared" si="42"/>
        <v>EG_BIOMASSNER2024</v>
      </c>
    </row>
    <row r="2719" spans="1:10" x14ac:dyDescent="0.25">
      <c r="A2719" t="s">
        <v>7</v>
      </c>
      <c r="B2719" t="s">
        <v>6</v>
      </c>
      <c r="C2719" t="s">
        <v>8</v>
      </c>
      <c r="D2719">
        <v>2024</v>
      </c>
      <c r="E2719">
        <v>2034</v>
      </c>
      <c r="F2719">
        <v>0.238845897</v>
      </c>
      <c r="G2719">
        <v>7713.4572399999997</v>
      </c>
      <c r="H2719">
        <v>0</v>
      </c>
      <c r="I2719">
        <v>1</v>
      </c>
      <c r="J2719" s="2" t="str">
        <f t="shared" si="42"/>
        <v>EG_BIOMASSSR2024</v>
      </c>
    </row>
    <row r="2720" spans="1:10" x14ac:dyDescent="0.25">
      <c r="A2720" t="s">
        <v>7</v>
      </c>
      <c r="B2720" t="s">
        <v>6</v>
      </c>
      <c r="C2720" t="s">
        <v>12</v>
      </c>
      <c r="D2720">
        <v>2024</v>
      </c>
      <c r="E2720">
        <v>2034</v>
      </c>
      <c r="F2720">
        <v>0.238845897</v>
      </c>
      <c r="G2720">
        <v>7713.4572399999997</v>
      </c>
      <c r="H2720">
        <v>0</v>
      </c>
      <c r="I2720">
        <v>1</v>
      </c>
      <c r="J2720" s="2" t="str">
        <f t="shared" si="42"/>
        <v>EG_BIOMASSNR2024</v>
      </c>
    </row>
    <row r="2721" spans="1:10" x14ac:dyDescent="0.25">
      <c r="A2721" t="s">
        <v>7</v>
      </c>
      <c r="B2721" t="s">
        <v>6</v>
      </c>
      <c r="C2721" t="s">
        <v>10</v>
      </c>
      <c r="D2721">
        <v>2024</v>
      </c>
      <c r="E2721">
        <v>2035</v>
      </c>
      <c r="F2721">
        <v>0.238845897</v>
      </c>
      <c r="G2721">
        <v>7713.4572399999997</v>
      </c>
      <c r="H2721">
        <v>0</v>
      </c>
      <c r="I2721">
        <v>1</v>
      </c>
      <c r="J2721" s="2" t="str">
        <f t="shared" si="42"/>
        <v>EG_BIOMASSER2024</v>
      </c>
    </row>
    <row r="2722" spans="1:10" x14ac:dyDescent="0.25">
      <c r="A2722" t="s">
        <v>7</v>
      </c>
      <c r="B2722" t="s">
        <v>6</v>
      </c>
      <c r="C2722" t="s">
        <v>11</v>
      </c>
      <c r="D2722">
        <v>2024</v>
      </c>
      <c r="E2722">
        <v>2035</v>
      </c>
      <c r="F2722">
        <v>0.238845897</v>
      </c>
      <c r="G2722">
        <v>7713.4572399999997</v>
      </c>
      <c r="H2722">
        <v>0</v>
      </c>
      <c r="I2722">
        <v>1</v>
      </c>
      <c r="J2722" s="2" t="str">
        <f t="shared" si="42"/>
        <v>EG_BIOMASSWR2024</v>
      </c>
    </row>
    <row r="2723" spans="1:10" x14ac:dyDescent="0.25">
      <c r="A2723" t="s">
        <v>7</v>
      </c>
      <c r="B2723" t="s">
        <v>6</v>
      </c>
      <c r="C2723" t="s">
        <v>9</v>
      </c>
      <c r="D2723">
        <v>2024</v>
      </c>
      <c r="E2723">
        <v>2035</v>
      </c>
      <c r="F2723">
        <v>0.238845897</v>
      </c>
      <c r="G2723">
        <v>7713.4572399999997</v>
      </c>
      <c r="H2723">
        <v>0</v>
      </c>
      <c r="I2723">
        <v>1</v>
      </c>
      <c r="J2723" s="2" t="str">
        <f t="shared" si="42"/>
        <v>EG_BIOMASSNER2024</v>
      </c>
    </row>
    <row r="2724" spans="1:10" x14ac:dyDescent="0.25">
      <c r="A2724" t="s">
        <v>7</v>
      </c>
      <c r="B2724" t="s">
        <v>6</v>
      </c>
      <c r="C2724" t="s">
        <v>8</v>
      </c>
      <c r="D2724">
        <v>2024</v>
      </c>
      <c r="E2724">
        <v>2035</v>
      </c>
      <c r="F2724">
        <v>0.238845897</v>
      </c>
      <c r="G2724">
        <v>7713.4572399999997</v>
      </c>
      <c r="H2724">
        <v>0</v>
      </c>
      <c r="I2724">
        <v>1</v>
      </c>
      <c r="J2724" s="2" t="str">
        <f t="shared" si="42"/>
        <v>EG_BIOMASSSR2024</v>
      </c>
    </row>
    <row r="2725" spans="1:10" x14ac:dyDescent="0.25">
      <c r="A2725" t="s">
        <v>7</v>
      </c>
      <c r="B2725" t="s">
        <v>6</v>
      </c>
      <c r="C2725" t="s">
        <v>12</v>
      </c>
      <c r="D2725">
        <v>2024</v>
      </c>
      <c r="E2725">
        <v>2035</v>
      </c>
      <c r="F2725">
        <v>0.238845897</v>
      </c>
      <c r="G2725">
        <v>7713.4572399999997</v>
      </c>
      <c r="H2725">
        <v>0</v>
      </c>
      <c r="I2725">
        <v>1</v>
      </c>
      <c r="J2725" s="2" t="str">
        <f t="shared" si="42"/>
        <v>EG_BIOMASSNR2024</v>
      </c>
    </row>
    <row r="2726" spans="1:10" x14ac:dyDescent="0.25">
      <c r="A2726" t="s">
        <v>7</v>
      </c>
      <c r="B2726" t="s">
        <v>6</v>
      </c>
      <c r="C2726" t="s">
        <v>10</v>
      </c>
      <c r="D2726">
        <v>2024</v>
      </c>
      <c r="E2726">
        <v>2036</v>
      </c>
      <c r="F2726">
        <v>0.238845897</v>
      </c>
      <c r="G2726">
        <v>7713.4572399999997</v>
      </c>
      <c r="H2726">
        <v>0</v>
      </c>
      <c r="I2726">
        <v>1</v>
      </c>
      <c r="J2726" s="2" t="str">
        <f t="shared" si="42"/>
        <v>EG_BIOMASSER2024</v>
      </c>
    </row>
    <row r="2727" spans="1:10" x14ac:dyDescent="0.25">
      <c r="A2727" t="s">
        <v>7</v>
      </c>
      <c r="B2727" t="s">
        <v>6</v>
      </c>
      <c r="C2727" t="s">
        <v>11</v>
      </c>
      <c r="D2727">
        <v>2024</v>
      </c>
      <c r="E2727">
        <v>2036</v>
      </c>
      <c r="F2727">
        <v>0.238845897</v>
      </c>
      <c r="G2727">
        <v>7713.4572399999997</v>
      </c>
      <c r="H2727">
        <v>0</v>
      </c>
      <c r="I2727">
        <v>1</v>
      </c>
      <c r="J2727" s="2" t="str">
        <f t="shared" si="42"/>
        <v>EG_BIOMASSWR2024</v>
      </c>
    </row>
    <row r="2728" spans="1:10" x14ac:dyDescent="0.25">
      <c r="A2728" t="s">
        <v>7</v>
      </c>
      <c r="B2728" t="s">
        <v>6</v>
      </c>
      <c r="C2728" t="s">
        <v>9</v>
      </c>
      <c r="D2728">
        <v>2024</v>
      </c>
      <c r="E2728">
        <v>2036</v>
      </c>
      <c r="F2728">
        <v>0.238845897</v>
      </c>
      <c r="G2728">
        <v>7713.4572399999997</v>
      </c>
      <c r="H2728">
        <v>0</v>
      </c>
      <c r="I2728">
        <v>1</v>
      </c>
      <c r="J2728" s="2" t="str">
        <f t="shared" si="42"/>
        <v>EG_BIOMASSNER2024</v>
      </c>
    </row>
    <row r="2729" spans="1:10" x14ac:dyDescent="0.25">
      <c r="A2729" t="s">
        <v>7</v>
      </c>
      <c r="B2729" t="s">
        <v>6</v>
      </c>
      <c r="C2729" t="s">
        <v>8</v>
      </c>
      <c r="D2729">
        <v>2024</v>
      </c>
      <c r="E2729">
        <v>2036</v>
      </c>
      <c r="F2729">
        <v>0.238845897</v>
      </c>
      <c r="G2729">
        <v>7713.4572399999997</v>
      </c>
      <c r="H2729">
        <v>0</v>
      </c>
      <c r="I2729">
        <v>1</v>
      </c>
      <c r="J2729" s="2" t="str">
        <f t="shared" si="42"/>
        <v>EG_BIOMASSSR2024</v>
      </c>
    </row>
    <row r="2730" spans="1:10" x14ac:dyDescent="0.25">
      <c r="A2730" t="s">
        <v>7</v>
      </c>
      <c r="B2730" t="s">
        <v>6</v>
      </c>
      <c r="C2730" t="s">
        <v>12</v>
      </c>
      <c r="D2730">
        <v>2024</v>
      </c>
      <c r="E2730">
        <v>2036</v>
      </c>
      <c r="F2730">
        <v>0.238845897</v>
      </c>
      <c r="G2730">
        <v>7713.4572399999997</v>
      </c>
      <c r="H2730">
        <v>0</v>
      </c>
      <c r="I2730">
        <v>1</v>
      </c>
      <c r="J2730" s="2" t="str">
        <f t="shared" si="42"/>
        <v>EG_BIOMASSNR2024</v>
      </c>
    </row>
    <row r="2731" spans="1:10" x14ac:dyDescent="0.25">
      <c r="A2731" t="s">
        <v>7</v>
      </c>
      <c r="B2731" t="s">
        <v>6</v>
      </c>
      <c r="C2731" t="s">
        <v>10</v>
      </c>
      <c r="D2731">
        <v>2024</v>
      </c>
      <c r="E2731">
        <v>2037</v>
      </c>
      <c r="F2731">
        <v>0.238845897</v>
      </c>
      <c r="G2731">
        <v>7713.4572399999997</v>
      </c>
      <c r="H2731">
        <v>0</v>
      </c>
      <c r="I2731">
        <v>1</v>
      </c>
      <c r="J2731" s="2" t="str">
        <f t="shared" si="42"/>
        <v>EG_BIOMASSER2024</v>
      </c>
    </row>
    <row r="2732" spans="1:10" x14ac:dyDescent="0.25">
      <c r="A2732" t="s">
        <v>7</v>
      </c>
      <c r="B2732" t="s">
        <v>6</v>
      </c>
      <c r="C2732" t="s">
        <v>11</v>
      </c>
      <c r="D2732">
        <v>2024</v>
      </c>
      <c r="E2732">
        <v>2037</v>
      </c>
      <c r="F2732">
        <v>0.238845897</v>
      </c>
      <c r="G2732">
        <v>7713.4572399999997</v>
      </c>
      <c r="H2732">
        <v>0</v>
      </c>
      <c r="I2732">
        <v>1</v>
      </c>
      <c r="J2732" s="2" t="str">
        <f t="shared" si="42"/>
        <v>EG_BIOMASSWR2024</v>
      </c>
    </row>
    <row r="2733" spans="1:10" x14ac:dyDescent="0.25">
      <c r="A2733" t="s">
        <v>7</v>
      </c>
      <c r="B2733" t="s">
        <v>6</v>
      </c>
      <c r="C2733" t="s">
        <v>9</v>
      </c>
      <c r="D2733">
        <v>2024</v>
      </c>
      <c r="E2733">
        <v>2037</v>
      </c>
      <c r="F2733">
        <v>0.238845897</v>
      </c>
      <c r="G2733">
        <v>7713.4572399999997</v>
      </c>
      <c r="H2733">
        <v>0</v>
      </c>
      <c r="I2733">
        <v>1</v>
      </c>
      <c r="J2733" s="2" t="str">
        <f t="shared" si="42"/>
        <v>EG_BIOMASSNER2024</v>
      </c>
    </row>
    <row r="2734" spans="1:10" x14ac:dyDescent="0.25">
      <c r="A2734" t="s">
        <v>7</v>
      </c>
      <c r="B2734" t="s">
        <v>6</v>
      </c>
      <c r="C2734" t="s">
        <v>8</v>
      </c>
      <c r="D2734">
        <v>2024</v>
      </c>
      <c r="E2734">
        <v>2037</v>
      </c>
      <c r="F2734">
        <v>0.238845897</v>
      </c>
      <c r="G2734">
        <v>7713.4572399999997</v>
      </c>
      <c r="H2734">
        <v>0</v>
      </c>
      <c r="I2734">
        <v>1</v>
      </c>
      <c r="J2734" s="2" t="str">
        <f t="shared" si="42"/>
        <v>EG_BIOMASSSR2024</v>
      </c>
    </row>
    <row r="2735" spans="1:10" x14ac:dyDescent="0.25">
      <c r="A2735" t="s">
        <v>7</v>
      </c>
      <c r="B2735" t="s">
        <v>6</v>
      </c>
      <c r="C2735" t="s">
        <v>12</v>
      </c>
      <c r="D2735">
        <v>2024</v>
      </c>
      <c r="E2735">
        <v>2037</v>
      </c>
      <c r="F2735">
        <v>0.238845897</v>
      </c>
      <c r="G2735">
        <v>7713.4572399999997</v>
      </c>
      <c r="H2735">
        <v>0</v>
      </c>
      <c r="I2735">
        <v>1</v>
      </c>
      <c r="J2735" s="2" t="str">
        <f t="shared" si="42"/>
        <v>EG_BIOMASSNR2024</v>
      </c>
    </row>
    <row r="2736" spans="1:10" x14ac:dyDescent="0.25">
      <c r="A2736" t="s">
        <v>7</v>
      </c>
      <c r="B2736" t="s">
        <v>6</v>
      </c>
      <c r="C2736" t="s">
        <v>10</v>
      </c>
      <c r="D2736">
        <v>2024</v>
      </c>
      <c r="E2736">
        <v>2038</v>
      </c>
      <c r="F2736">
        <v>0.238845897</v>
      </c>
      <c r="G2736">
        <v>7713.4572399999997</v>
      </c>
      <c r="H2736">
        <v>0</v>
      </c>
      <c r="I2736">
        <v>1</v>
      </c>
      <c r="J2736" s="2" t="str">
        <f t="shared" si="42"/>
        <v>EG_BIOMASSER2024</v>
      </c>
    </row>
    <row r="2737" spans="1:10" x14ac:dyDescent="0.25">
      <c r="A2737" t="s">
        <v>7</v>
      </c>
      <c r="B2737" t="s">
        <v>6</v>
      </c>
      <c r="C2737" t="s">
        <v>11</v>
      </c>
      <c r="D2737">
        <v>2024</v>
      </c>
      <c r="E2737">
        <v>2038</v>
      </c>
      <c r="F2737">
        <v>0.238845897</v>
      </c>
      <c r="G2737">
        <v>7713.4572399999997</v>
      </c>
      <c r="H2737">
        <v>0</v>
      </c>
      <c r="I2737">
        <v>1</v>
      </c>
      <c r="J2737" s="2" t="str">
        <f t="shared" si="42"/>
        <v>EG_BIOMASSWR2024</v>
      </c>
    </row>
    <row r="2738" spans="1:10" x14ac:dyDescent="0.25">
      <c r="A2738" t="s">
        <v>7</v>
      </c>
      <c r="B2738" t="s">
        <v>6</v>
      </c>
      <c r="C2738" t="s">
        <v>9</v>
      </c>
      <c r="D2738">
        <v>2024</v>
      </c>
      <c r="E2738">
        <v>2038</v>
      </c>
      <c r="F2738">
        <v>0.238845897</v>
      </c>
      <c r="G2738">
        <v>7713.4572399999997</v>
      </c>
      <c r="H2738">
        <v>0</v>
      </c>
      <c r="I2738">
        <v>1</v>
      </c>
      <c r="J2738" s="2" t="str">
        <f t="shared" si="42"/>
        <v>EG_BIOMASSNER2024</v>
      </c>
    </row>
    <row r="2739" spans="1:10" x14ac:dyDescent="0.25">
      <c r="A2739" t="s">
        <v>7</v>
      </c>
      <c r="B2739" t="s">
        <v>6</v>
      </c>
      <c r="C2739" t="s">
        <v>8</v>
      </c>
      <c r="D2739">
        <v>2024</v>
      </c>
      <c r="E2739">
        <v>2038</v>
      </c>
      <c r="F2739">
        <v>0.238845897</v>
      </c>
      <c r="G2739">
        <v>7713.4572399999997</v>
      </c>
      <c r="H2739">
        <v>0</v>
      </c>
      <c r="I2739">
        <v>1</v>
      </c>
      <c r="J2739" s="2" t="str">
        <f t="shared" si="42"/>
        <v>EG_BIOMASSSR2024</v>
      </c>
    </row>
    <row r="2740" spans="1:10" x14ac:dyDescent="0.25">
      <c r="A2740" t="s">
        <v>7</v>
      </c>
      <c r="B2740" t="s">
        <v>6</v>
      </c>
      <c r="C2740" t="s">
        <v>12</v>
      </c>
      <c r="D2740">
        <v>2024</v>
      </c>
      <c r="E2740">
        <v>2038</v>
      </c>
      <c r="F2740">
        <v>0.238845897</v>
      </c>
      <c r="G2740">
        <v>7713.4572399999997</v>
      </c>
      <c r="H2740">
        <v>0</v>
      </c>
      <c r="I2740">
        <v>1</v>
      </c>
      <c r="J2740" s="2" t="str">
        <f t="shared" si="42"/>
        <v>EG_BIOMASSNR2024</v>
      </c>
    </row>
    <row r="2741" spans="1:10" x14ac:dyDescent="0.25">
      <c r="A2741" t="s">
        <v>7</v>
      </c>
      <c r="B2741" t="s">
        <v>6</v>
      </c>
      <c r="C2741" t="s">
        <v>10</v>
      </c>
      <c r="D2741">
        <v>2024</v>
      </c>
      <c r="E2741">
        <v>2039</v>
      </c>
      <c r="F2741">
        <v>0.238845897</v>
      </c>
      <c r="G2741">
        <v>7713.4572399999997</v>
      </c>
      <c r="H2741">
        <v>0</v>
      </c>
      <c r="I2741">
        <v>1</v>
      </c>
      <c r="J2741" s="2" t="str">
        <f t="shared" si="42"/>
        <v>EG_BIOMASSER2024</v>
      </c>
    </row>
    <row r="2742" spans="1:10" x14ac:dyDescent="0.25">
      <c r="A2742" t="s">
        <v>7</v>
      </c>
      <c r="B2742" t="s">
        <v>6</v>
      </c>
      <c r="C2742" t="s">
        <v>11</v>
      </c>
      <c r="D2742">
        <v>2024</v>
      </c>
      <c r="E2742">
        <v>2039</v>
      </c>
      <c r="F2742">
        <v>0.238845897</v>
      </c>
      <c r="G2742">
        <v>7713.4572399999997</v>
      </c>
      <c r="H2742">
        <v>0</v>
      </c>
      <c r="I2742">
        <v>1</v>
      </c>
      <c r="J2742" s="2" t="str">
        <f t="shared" si="42"/>
        <v>EG_BIOMASSWR2024</v>
      </c>
    </row>
    <row r="2743" spans="1:10" x14ac:dyDescent="0.25">
      <c r="A2743" t="s">
        <v>7</v>
      </c>
      <c r="B2743" t="s">
        <v>6</v>
      </c>
      <c r="C2743" t="s">
        <v>9</v>
      </c>
      <c r="D2743">
        <v>2024</v>
      </c>
      <c r="E2743">
        <v>2039</v>
      </c>
      <c r="F2743">
        <v>0.238845897</v>
      </c>
      <c r="G2743">
        <v>7713.4572399999997</v>
      </c>
      <c r="H2743">
        <v>0</v>
      </c>
      <c r="I2743">
        <v>1</v>
      </c>
      <c r="J2743" s="2" t="str">
        <f t="shared" si="42"/>
        <v>EG_BIOMASSNER2024</v>
      </c>
    </row>
    <row r="2744" spans="1:10" x14ac:dyDescent="0.25">
      <c r="A2744" t="s">
        <v>7</v>
      </c>
      <c r="B2744" t="s">
        <v>6</v>
      </c>
      <c r="C2744" t="s">
        <v>8</v>
      </c>
      <c r="D2744">
        <v>2024</v>
      </c>
      <c r="E2744">
        <v>2039</v>
      </c>
      <c r="F2744">
        <v>0.238845897</v>
      </c>
      <c r="G2744">
        <v>7713.4572399999997</v>
      </c>
      <c r="H2744">
        <v>0</v>
      </c>
      <c r="I2744">
        <v>1</v>
      </c>
      <c r="J2744" s="2" t="str">
        <f t="shared" si="42"/>
        <v>EG_BIOMASSSR2024</v>
      </c>
    </row>
    <row r="2745" spans="1:10" x14ac:dyDescent="0.25">
      <c r="A2745" t="s">
        <v>7</v>
      </c>
      <c r="B2745" t="s">
        <v>6</v>
      </c>
      <c r="C2745" t="s">
        <v>12</v>
      </c>
      <c r="D2745">
        <v>2024</v>
      </c>
      <c r="E2745">
        <v>2039</v>
      </c>
      <c r="F2745">
        <v>0.238845897</v>
      </c>
      <c r="G2745">
        <v>7713.4572399999997</v>
      </c>
      <c r="H2745">
        <v>0</v>
      </c>
      <c r="I2745">
        <v>1</v>
      </c>
      <c r="J2745" s="2" t="str">
        <f t="shared" si="42"/>
        <v>EG_BIOMASSNR2024</v>
      </c>
    </row>
    <row r="2746" spans="1:10" x14ac:dyDescent="0.25">
      <c r="A2746" t="s">
        <v>7</v>
      </c>
      <c r="B2746" t="s">
        <v>6</v>
      </c>
      <c r="C2746" t="s">
        <v>10</v>
      </c>
      <c r="D2746">
        <v>2024</v>
      </c>
      <c r="E2746">
        <v>2040</v>
      </c>
      <c r="F2746">
        <v>0.238845897</v>
      </c>
      <c r="G2746">
        <v>7713.4572399999997</v>
      </c>
      <c r="H2746">
        <v>0</v>
      </c>
      <c r="I2746">
        <v>1</v>
      </c>
      <c r="J2746" s="2" t="str">
        <f t="shared" si="42"/>
        <v>EG_BIOMASSER2024</v>
      </c>
    </row>
    <row r="2747" spans="1:10" x14ac:dyDescent="0.25">
      <c r="A2747" t="s">
        <v>7</v>
      </c>
      <c r="B2747" t="s">
        <v>6</v>
      </c>
      <c r="C2747" t="s">
        <v>11</v>
      </c>
      <c r="D2747">
        <v>2024</v>
      </c>
      <c r="E2747">
        <v>2040</v>
      </c>
      <c r="F2747">
        <v>0.238845897</v>
      </c>
      <c r="G2747">
        <v>7713.4572399999997</v>
      </c>
      <c r="H2747">
        <v>0</v>
      </c>
      <c r="I2747">
        <v>1</v>
      </c>
      <c r="J2747" s="2" t="str">
        <f t="shared" si="42"/>
        <v>EG_BIOMASSWR2024</v>
      </c>
    </row>
    <row r="2748" spans="1:10" x14ac:dyDescent="0.25">
      <c r="A2748" t="s">
        <v>7</v>
      </c>
      <c r="B2748" t="s">
        <v>6</v>
      </c>
      <c r="C2748" t="s">
        <v>9</v>
      </c>
      <c r="D2748">
        <v>2024</v>
      </c>
      <c r="E2748">
        <v>2040</v>
      </c>
      <c r="F2748">
        <v>0.238845897</v>
      </c>
      <c r="G2748">
        <v>7713.4572399999997</v>
      </c>
      <c r="H2748">
        <v>0</v>
      </c>
      <c r="I2748">
        <v>1</v>
      </c>
      <c r="J2748" s="2" t="str">
        <f t="shared" si="42"/>
        <v>EG_BIOMASSNER2024</v>
      </c>
    </row>
    <row r="2749" spans="1:10" x14ac:dyDescent="0.25">
      <c r="A2749" t="s">
        <v>7</v>
      </c>
      <c r="B2749" t="s">
        <v>6</v>
      </c>
      <c r="C2749" t="s">
        <v>8</v>
      </c>
      <c r="D2749">
        <v>2024</v>
      </c>
      <c r="E2749">
        <v>2040</v>
      </c>
      <c r="F2749">
        <v>0.238845897</v>
      </c>
      <c r="G2749">
        <v>7713.4572399999997</v>
      </c>
      <c r="H2749">
        <v>0</v>
      </c>
      <c r="I2749">
        <v>1</v>
      </c>
      <c r="J2749" s="2" t="str">
        <f t="shared" si="42"/>
        <v>EG_BIOMASSSR2024</v>
      </c>
    </row>
    <row r="2750" spans="1:10" x14ac:dyDescent="0.25">
      <c r="A2750" t="s">
        <v>7</v>
      </c>
      <c r="B2750" t="s">
        <v>6</v>
      </c>
      <c r="C2750" t="s">
        <v>12</v>
      </c>
      <c r="D2750">
        <v>2024</v>
      </c>
      <c r="E2750">
        <v>2040</v>
      </c>
      <c r="F2750">
        <v>0.238845897</v>
      </c>
      <c r="G2750">
        <v>7713.4572399999997</v>
      </c>
      <c r="H2750">
        <v>0</v>
      </c>
      <c r="I2750">
        <v>1</v>
      </c>
      <c r="J2750" s="2" t="str">
        <f t="shared" si="42"/>
        <v>EG_BIOMASSNR2024</v>
      </c>
    </row>
    <row r="2751" spans="1:10" x14ac:dyDescent="0.25">
      <c r="A2751" t="s">
        <v>7</v>
      </c>
      <c r="B2751" t="s">
        <v>6</v>
      </c>
      <c r="C2751" t="s">
        <v>10</v>
      </c>
      <c r="D2751">
        <v>2024</v>
      </c>
      <c r="E2751">
        <v>2041</v>
      </c>
      <c r="F2751">
        <v>0.238845897</v>
      </c>
      <c r="G2751">
        <v>7713.4572399999997</v>
      </c>
      <c r="H2751">
        <v>0</v>
      </c>
      <c r="I2751">
        <v>1</v>
      </c>
      <c r="J2751" s="2" t="str">
        <f t="shared" si="42"/>
        <v>EG_BIOMASSER2024</v>
      </c>
    </row>
    <row r="2752" spans="1:10" x14ac:dyDescent="0.25">
      <c r="A2752" t="s">
        <v>7</v>
      </c>
      <c r="B2752" t="s">
        <v>6</v>
      </c>
      <c r="C2752" t="s">
        <v>11</v>
      </c>
      <c r="D2752">
        <v>2024</v>
      </c>
      <c r="E2752">
        <v>2041</v>
      </c>
      <c r="F2752">
        <v>0.238845897</v>
      </c>
      <c r="G2752">
        <v>7713.4572399999997</v>
      </c>
      <c r="H2752">
        <v>0</v>
      </c>
      <c r="I2752">
        <v>1</v>
      </c>
      <c r="J2752" s="2" t="str">
        <f t="shared" si="42"/>
        <v>EG_BIOMASSWR2024</v>
      </c>
    </row>
    <row r="2753" spans="1:10" x14ac:dyDescent="0.25">
      <c r="A2753" t="s">
        <v>7</v>
      </c>
      <c r="B2753" t="s">
        <v>6</v>
      </c>
      <c r="C2753" t="s">
        <v>9</v>
      </c>
      <c r="D2753">
        <v>2024</v>
      </c>
      <c r="E2753">
        <v>2041</v>
      </c>
      <c r="F2753">
        <v>0.238845897</v>
      </c>
      <c r="G2753">
        <v>7713.4572399999997</v>
      </c>
      <c r="H2753">
        <v>0</v>
      </c>
      <c r="I2753">
        <v>1</v>
      </c>
      <c r="J2753" s="2" t="str">
        <f t="shared" si="42"/>
        <v>EG_BIOMASSNER2024</v>
      </c>
    </row>
    <row r="2754" spans="1:10" x14ac:dyDescent="0.25">
      <c r="A2754" t="s">
        <v>7</v>
      </c>
      <c r="B2754" t="s">
        <v>6</v>
      </c>
      <c r="C2754" t="s">
        <v>8</v>
      </c>
      <c r="D2754">
        <v>2024</v>
      </c>
      <c r="E2754">
        <v>2041</v>
      </c>
      <c r="F2754">
        <v>0.238845897</v>
      </c>
      <c r="G2754">
        <v>7713.4572399999997</v>
      </c>
      <c r="H2754">
        <v>0</v>
      </c>
      <c r="I2754">
        <v>1</v>
      </c>
      <c r="J2754" s="2" t="str">
        <f t="shared" si="42"/>
        <v>EG_BIOMASSSR2024</v>
      </c>
    </row>
    <row r="2755" spans="1:10" x14ac:dyDescent="0.25">
      <c r="A2755" t="s">
        <v>7</v>
      </c>
      <c r="B2755" t="s">
        <v>6</v>
      </c>
      <c r="C2755" t="s">
        <v>12</v>
      </c>
      <c r="D2755">
        <v>2024</v>
      </c>
      <c r="E2755">
        <v>2041</v>
      </c>
      <c r="F2755">
        <v>0.238845897</v>
      </c>
      <c r="G2755">
        <v>7713.4572399999997</v>
      </c>
      <c r="H2755">
        <v>0</v>
      </c>
      <c r="I2755">
        <v>1</v>
      </c>
      <c r="J2755" s="2" t="str">
        <f t="shared" ref="J2755:J2818" si="43">_xlfn.CONCAT(A2755,C2755,D2755)</f>
        <v>EG_BIOMASSNR2024</v>
      </c>
    </row>
    <row r="2756" spans="1:10" x14ac:dyDescent="0.25">
      <c r="A2756" t="s">
        <v>19</v>
      </c>
      <c r="B2756" t="s">
        <v>6</v>
      </c>
      <c r="C2756" t="s">
        <v>10</v>
      </c>
      <c r="D2756">
        <v>2024</v>
      </c>
      <c r="E2756">
        <v>2024</v>
      </c>
      <c r="F2756">
        <v>1</v>
      </c>
      <c r="G2756">
        <v>5439.7058559999996</v>
      </c>
      <c r="H2756">
        <v>0</v>
      </c>
      <c r="I2756">
        <v>1</v>
      </c>
      <c r="J2756" s="2" t="str">
        <f t="shared" si="43"/>
        <v>EG_SOLARGMER2024</v>
      </c>
    </row>
    <row r="2757" spans="1:10" x14ac:dyDescent="0.25">
      <c r="A2757" t="s">
        <v>19</v>
      </c>
      <c r="B2757" t="s">
        <v>6</v>
      </c>
      <c r="C2757" t="s">
        <v>11</v>
      </c>
      <c r="D2757">
        <v>2024</v>
      </c>
      <c r="E2757">
        <v>2024</v>
      </c>
      <c r="F2757">
        <v>1</v>
      </c>
      <c r="G2757">
        <v>5439.7058559999996</v>
      </c>
      <c r="H2757">
        <v>0</v>
      </c>
      <c r="I2757">
        <v>1</v>
      </c>
      <c r="J2757" s="2" t="str">
        <f t="shared" si="43"/>
        <v>EG_SOLARGMWR2024</v>
      </c>
    </row>
    <row r="2758" spans="1:10" x14ac:dyDescent="0.25">
      <c r="A2758" t="s">
        <v>19</v>
      </c>
      <c r="B2758" t="s">
        <v>6</v>
      </c>
      <c r="C2758" t="s">
        <v>9</v>
      </c>
      <c r="D2758">
        <v>2024</v>
      </c>
      <c r="E2758">
        <v>2024</v>
      </c>
      <c r="F2758">
        <v>1</v>
      </c>
      <c r="G2758">
        <v>5439.7058559999996</v>
      </c>
      <c r="H2758">
        <v>0</v>
      </c>
      <c r="I2758">
        <v>1</v>
      </c>
      <c r="J2758" s="2" t="str">
        <f t="shared" si="43"/>
        <v>EG_SOLARGMNER2024</v>
      </c>
    </row>
    <row r="2759" spans="1:10" x14ac:dyDescent="0.25">
      <c r="A2759" t="s">
        <v>19</v>
      </c>
      <c r="B2759" t="s">
        <v>6</v>
      </c>
      <c r="C2759" t="s">
        <v>8</v>
      </c>
      <c r="D2759">
        <v>2024</v>
      </c>
      <c r="E2759">
        <v>2024</v>
      </c>
      <c r="F2759">
        <v>1</v>
      </c>
      <c r="G2759">
        <v>5439.7058559999996</v>
      </c>
      <c r="H2759">
        <v>0</v>
      </c>
      <c r="I2759">
        <v>1</v>
      </c>
      <c r="J2759" s="2" t="str">
        <f t="shared" si="43"/>
        <v>EG_SOLARGMSR2024</v>
      </c>
    </row>
    <row r="2760" spans="1:10" x14ac:dyDescent="0.25">
      <c r="A2760" t="s">
        <v>19</v>
      </c>
      <c r="B2760" t="s">
        <v>6</v>
      </c>
      <c r="C2760" t="s">
        <v>12</v>
      </c>
      <c r="D2760">
        <v>2024</v>
      </c>
      <c r="E2760">
        <v>2024</v>
      </c>
      <c r="F2760">
        <v>1</v>
      </c>
      <c r="G2760">
        <v>5439.7058559999996</v>
      </c>
      <c r="H2760">
        <v>0</v>
      </c>
      <c r="I2760">
        <v>1</v>
      </c>
      <c r="J2760" s="2" t="str">
        <f t="shared" si="43"/>
        <v>EG_SOLARGMNR2024</v>
      </c>
    </row>
    <row r="2761" spans="1:10" x14ac:dyDescent="0.25">
      <c r="A2761" t="s">
        <v>19</v>
      </c>
      <c r="B2761" t="s">
        <v>6</v>
      </c>
      <c r="C2761" t="s">
        <v>10</v>
      </c>
      <c r="D2761">
        <v>2024</v>
      </c>
      <c r="E2761">
        <v>2025</v>
      </c>
      <c r="F2761">
        <v>1</v>
      </c>
      <c r="G2761">
        <v>5439.7058559999996</v>
      </c>
      <c r="H2761">
        <v>0</v>
      </c>
      <c r="I2761">
        <v>1</v>
      </c>
      <c r="J2761" s="2" t="str">
        <f t="shared" si="43"/>
        <v>EG_SOLARGMER2024</v>
      </c>
    </row>
    <row r="2762" spans="1:10" x14ac:dyDescent="0.25">
      <c r="A2762" t="s">
        <v>19</v>
      </c>
      <c r="B2762" t="s">
        <v>6</v>
      </c>
      <c r="C2762" t="s">
        <v>11</v>
      </c>
      <c r="D2762">
        <v>2024</v>
      </c>
      <c r="E2762">
        <v>2025</v>
      </c>
      <c r="F2762">
        <v>1</v>
      </c>
      <c r="G2762">
        <v>5439.7058559999996</v>
      </c>
      <c r="H2762">
        <v>0</v>
      </c>
      <c r="I2762">
        <v>1</v>
      </c>
      <c r="J2762" s="2" t="str">
        <f t="shared" si="43"/>
        <v>EG_SOLARGMWR2024</v>
      </c>
    </row>
    <row r="2763" spans="1:10" x14ac:dyDescent="0.25">
      <c r="A2763" t="s">
        <v>19</v>
      </c>
      <c r="B2763" t="s">
        <v>6</v>
      </c>
      <c r="C2763" t="s">
        <v>9</v>
      </c>
      <c r="D2763">
        <v>2024</v>
      </c>
      <c r="E2763">
        <v>2025</v>
      </c>
      <c r="F2763">
        <v>1</v>
      </c>
      <c r="G2763">
        <v>5439.7058559999996</v>
      </c>
      <c r="H2763">
        <v>0</v>
      </c>
      <c r="I2763">
        <v>1</v>
      </c>
      <c r="J2763" s="2" t="str">
        <f t="shared" si="43"/>
        <v>EG_SOLARGMNER2024</v>
      </c>
    </row>
    <row r="2764" spans="1:10" x14ac:dyDescent="0.25">
      <c r="A2764" t="s">
        <v>19</v>
      </c>
      <c r="B2764" t="s">
        <v>6</v>
      </c>
      <c r="C2764" t="s">
        <v>8</v>
      </c>
      <c r="D2764">
        <v>2024</v>
      </c>
      <c r="E2764">
        <v>2025</v>
      </c>
      <c r="F2764">
        <v>1</v>
      </c>
      <c r="G2764">
        <v>5439.7058559999996</v>
      </c>
      <c r="H2764">
        <v>0</v>
      </c>
      <c r="I2764">
        <v>1</v>
      </c>
      <c r="J2764" s="2" t="str">
        <f t="shared" si="43"/>
        <v>EG_SOLARGMSR2024</v>
      </c>
    </row>
    <row r="2765" spans="1:10" x14ac:dyDescent="0.25">
      <c r="A2765" t="s">
        <v>19</v>
      </c>
      <c r="B2765" t="s">
        <v>6</v>
      </c>
      <c r="C2765" t="s">
        <v>12</v>
      </c>
      <c r="D2765">
        <v>2024</v>
      </c>
      <c r="E2765">
        <v>2025</v>
      </c>
      <c r="F2765">
        <v>1</v>
      </c>
      <c r="G2765">
        <v>5439.7058559999996</v>
      </c>
      <c r="H2765">
        <v>0</v>
      </c>
      <c r="I2765">
        <v>1</v>
      </c>
      <c r="J2765" s="2" t="str">
        <f t="shared" si="43"/>
        <v>EG_SOLARGMNR2024</v>
      </c>
    </row>
    <row r="2766" spans="1:10" x14ac:dyDescent="0.25">
      <c r="A2766" t="s">
        <v>19</v>
      </c>
      <c r="B2766" t="s">
        <v>6</v>
      </c>
      <c r="C2766" t="s">
        <v>10</v>
      </c>
      <c r="D2766">
        <v>2024</v>
      </c>
      <c r="E2766">
        <v>2026</v>
      </c>
      <c r="F2766">
        <v>1</v>
      </c>
      <c r="G2766">
        <v>5439.7058559999996</v>
      </c>
      <c r="H2766">
        <v>0</v>
      </c>
      <c r="I2766">
        <v>1</v>
      </c>
      <c r="J2766" s="2" t="str">
        <f t="shared" si="43"/>
        <v>EG_SOLARGMER2024</v>
      </c>
    </row>
    <row r="2767" spans="1:10" x14ac:dyDescent="0.25">
      <c r="A2767" t="s">
        <v>19</v>
      </c>
      <c r="B2767" t="s">
        <v>6</v>
      </c>
      <c r="C2767" t="s">
        <v>11</v>
      </c>
      <c r="D2767">
        <v>2024</v>
      </c>
      <c r="E2767">
        <v>2026</v>
      </c>
      <c r="F2767">
        <v>1</v>
      </c>
      <c r="G2767">
        <v>5439.7058559999996</v>
      </c>
      <c r="H2767">
        <v>0</v>
      </c>
      <c r="I2767">
        <v>1</v>
      </c>
      <c r="J2767" s="2" t="str">
        <f t="shared" si="43"/>
        <v>EG_SOLARGMWR2024</v>
      </c>
    </row>
    <row r="2768" spans="1:10" x14ac:dyDescent="0.25">
      <c r="A2768" t="s">
        <v>19</v>
      </c>
      <c r="B2768" t="s">
        <v>6</v>
      </c>
      <c r="C2768" t="s">
        <v>9</v>
      </c>
      <c r="D2768">
        <v>2024</v>
      </c>
      <c r="E2768">
        <v>2026</v>
      </c>
      <c r="F2768">
        <v>1</v>
      </c>
      <c r="G2768">
        <v>5439.7058559999996</v>
      </c>
      <c r="H2768">
        <v>0</v>
      </c>
      <c r="I2768">
        <v>1</v>
      </c>
      <c r="J2768" s="2" t="str">
        <f t="shared" si="43"/>
        <v>EG_SOLARGMNER2024</v>
      </c>
    </row>
    <row r="2769" spans="1:10" x14ac:dyDescent="0.25">
      <c r="A2769" t="s">
        <v>19</v>
      </c>
      <c r="B2769" t="s">
        <v>6</v>
      </c>
      <c r="C2769" t="s">
        <v>8</v>
      </c>
      <c r="D2769">
        <v>2024</v>
      </c>
      <c r="E2769">
        <v>2026</v>
      </c>
      <c r="F2769">
        <v>1</v>
      </c>
      <c r="G2769">
        <v>5439.7058559999996</v>
      </c>
      <c r="H2769">
        <v>0</v>
      </c>
      <c r="I2769">
        <v>1</v>
      </c>
      <c r="J2769" s="2" t="str">
        <f t="shared" si="43"/>
        <v>EG_SOLARGMSR2024</v>
      </c>
    </row>
    <row r="2770" spans="1:10" x14ac:dyDescent="0.25">
      <c r="A2770" t="s">
        <v>19</v>
      </c>
      <c r="B2770" t="s">
        <v>6</v>
      </c>
      <c r="C2770" t="s">
        <v>12</v>
      </c>
      <c r="D2770">
        <v>2024</v>
      </c>
      <c r="E2770">
        <v>2026</v>
      </c>
      <c r="F2770">
        <v>1</v>
      </c>
      <c r="G2770">
        <v>5439.7058559999996</v>
      </c>
      <c r="H2770">
        <v>0</v>
      </c>
      <c r="I2770">
        <v>1</v>
      </c>
      <c r="J2770" s="2" t="str">
        <f t="shared" si="43"/>
        <v>EG_SOLARGMNR2024</v>
      </c>
    </row>
    <row r="2771" spans="1:10" x14ac:dyDescent="0.25">
      <c r="A2771" t="s">
        <v>19</v>
      </c>
      <c r="B2771" t="s">
        <v>6</v>
      </c>
      <c r="C2771" t="s">
        <v>10</v>
      </c>
      <c r="D2771">
        <v>2024</v>
      </c>
      <c r="E2771">
        <v>2027</v>
      </c>
      <c r="F2771">
        <v>1</v>
      </c>
      <c r="G2771">
        <v>5439.7058559999996</v>
      </c>
      <c r="H2771">
        <v>0</v>
      </c>
      <c r="I2771">
        <v>1</v>
      </c>
      <c r="J2771" s="2" t="str">
        <f t="shared" si="43"/>
        <v>EG_SOLARGMER2024</v>
      </c>
    </row>
    <row r="2772" spans="1:10" x14ac:dyDescent="0.25">
      <c r="A2772" t="s">
        <v>19</v>
      </c>
      <c r="B2772" t="s">
        <v>6</v>
      </c>
      <c r="C2772" t="s">
        <v>11</v>
      </c>
      <c r="D2772">
        <v>2024</v>
      </c>
      <c r="E2772">
        <v>2027</v>
      </c>
      <c r="F2772">
        <v>1</v>
      </c>
      <c r="G2772">
        <v>5439.7058559999996</v>
      </c>
      <c r="H2772">
        <v>0</v>
      </c>
      <c r="I2772">
        <v>1</v>
      </c>
      <c r="J2772" s="2" t="str">
        <f t="shared" si="43"/>
        <v>EG_SOLARGMWR2024</v>
      </c>
    </row>
    <row r="2773" spans="1:10" x14ac:dyDescent="0.25">
      <c r="A2773" t="s">
        <v>19</v>
      </c>
      <c r="B2773" t="s">
        <v>6</v>
      </c>
      <c r="C2773" t="s">
        <v>9</v>
      </c>
      <c r="D2773">
        <v>2024</v>
      </c>
      <c r="E2773">
        <v>2027</v>
      </c>
      <c r="F2773">
        <v>1</v>
      </c>
      <c r="G2773">
        <v>5439.7058559999996</v>
      </c>
      <c r="H2773">
        <v>0</v>
      </c>
      <c r="I2773">
        <v>1</v>
      </c>
      <c r="J2773" s="2" t="str">
        <f t="shared" si="43"/>
        <v>EG_SOLARGMNER2024</v>
      </c>
    </row>
    <row r="2774" spans="1:10" x14ac:dyDescent="0.25">
      <c r="A2774" t="s">
        <v>19</v>
      </c>
      <c r="B2774" t="s">
        <v>6</v>
      </c>
      <c r="C2774" t="s">
        <v>8</v>
      </c>
      <c r="D2774">
        <v>2024</v>
      </c>
      <c r="E2774">
        <v>2027</v>
      </c>
      <c r="F2774">
        <v>1</v>
      </c>
      <c r="G2774">
        <v>5439.7058559999996</v>
      </c>
      <c r="H2774">
        <v>0</v>
      </c>
      <c r="I2774">
        <v>1</v>
      </c>
      <c r="J2774" s="2" t="str">
        <f t="shared" si="43"/>
        <v>EG_SOLARGMSR2024</v>
      </c>
    </row>
    <row r="2775" spans="1:10" x14ac:dyDescent="0.25">
      <c r="A2775" t="s">
        <v>19</v>
      </c>
      <c r="B2775" t="s">
        <v>6</v>
      </c>
      <c r="C2775" t="s">
        <v>12</v>
      </c>
      <c r="D2775">
        <v>2024</v>
      </c>
      <c r="E2775">
        <v>2027</v>
      </c>
      <c r="F2775">
        <v>1</v>
      </c>
      <c r="G2775">
        <v>5439.7058559999996</v>
      </c>
      <c r="H2775">
        <v>0</v>
      </c>
      <c r="I2775">
        <v>1</v>
      </c>
      <c r="J2775" s="2" t="str">
        <f t="shared" si="43"/>
        <v>EG_SOLARGMNR2024</v>
      </c>
    </row>
    <row r="2776" spans="1:10" x14ac:dyDescent="0.25">
      <c r="A2776" t="s">
        <v>19</v>
      </c>
      <c r="B2776" t="s">
        <v>6</v>
      </c>
      <c r="C2776" t="s">
        <v>10</v>
      </c>
      <c r="D2776">
        <v>2024</v>
      </c>
      <c r="E2776">
        <v>2028</v>
      </c>
      <c r="F2776">
        <v>1</v>
      </c>
      <c r="G2776">
        <v>5439.7058559999996</v>
      </c>
      <c r="H2776">
        <v>0</v>
      </c>
      <c r="I2776">
        <v>1</v>
      </c>
      <c r="J2776" s="2" t="str">
        <f t="shared" si="43"/>
        <v>EG_SOLARGMER2024</v>
      </c>
    </row>
    <row r="2777" spans="1:10" x14ac:dyDescent="0.25">
      <c r="A2777" t="s">
        <v>19</v>
      </c>
      <c r="B2777" t="s">
        <v>6</v>
      </c>
      <c r="C2777" t="s">
        <v>11</v>
      </c>
      <c r="D2777">
        <v>2024</v>
      </c>
      <c r="E2777">
        <v>2028</v>
      </c>
      <c r="F2777">
        <v>1</v>
      </c>
      <c r="G2777">
        <v>5439.7058559999996</v>
      </c>
      <c r="H2777">
        <v>0</v>
      </c>
      <c r="I2777">
        <v>1</v>
      </c>
      <c r="J2777" s="2" t="str">
        <f t="shared" si="43"/>
        <v>EG_SOLARGMWR2024</v>
      </c>
    </row>
    <row r="2778" spans="1:10" x14ac:dyDescent="0.25">
      <c r="A2778" t="s">
        <v>19</v>
      </c>
      <c r="B2778" t="s">
        <v>6</v>
      </c>
      <c r="C2778" t="s">
        <v>9</v>
      </c>
      <c r="D2778">
        <v>2024</v>
      </c>
      <c r="E2778">
        <v>2028</v>
      </c>
      <c r="F2778">
        <v>1</v>
      </c>
      <c r="G2778">
        <v>5439.7058559999996</v>
      </c>
      <c r="H2778">
        <v>0</v>
      </c>
      <c r="I2778">
        <v>1</v>
      </c>
      <c r="J2778" s="2" t="str">
        <f t="shared" si="43"/>
        <v>EG_SOLARGMNER2024</v>
      </c>
    </row>
    <row r="2779" spans="1:10" x14ac:dyDescent="0.25">
      <c r="A2779" t="s">
        <v>19</v>
      </c>
      <c r="B2779" t="s">
        <v>6</v>
      </c>
      <c r="C2779" t="s">
        <v>8</v>
      </c>
      <c r="D2779">
        <v>2024</v>
      </c>
      <c r="E2779">
        <v>2028</v>
      </c>
      <c r="F2779">
        <v>1</v>
      </c>
      <c r="G2779">
        <v>5439.7058559999996</v>
      </c>
      <c r="H2779">
        <v>0</v>
      </c>
      <c r="I2779">
        <v>1</v>
      </c>
      <c r="J2779" s="2" t="str">
        <f t="shared" si="43"/>
        <v>EG_SOLARGMSR2024</v>
      </c>
    </row>
    <row r="2780" spans="1:10" x14ac:dyDescent="0.25">
      <c r="A2780" t="s">
        <v>19</v>
      </c>
      <c r="B2780" t="s">
        <v>6</v>
      </c>
      <c r="C2780" t="s">
        <v>12</v>
      </c>
      <c r="D2780">
        <v>2024</v>
      </c>
      <c r="E2780">
        <v>2028</v>
      </c>
      <c r="F2780">
        <v>1</v>
      </c>
      <c r="G2780">
        <v>5439.7058559999996</v>
      </c>
      <c r="H2780">
        <v>0</v>
      </c>
      <c r="I2780">
        <v>1</v>
      </c>
      <c r="J2780" s="2" t="str">
        <f t="shared" si="43"/>
        <v>EG_SOLARGMNR2024</v>
      </c>
    </row>
    <row r="2781" spans="1:10" x14ac:dyDescent="0.25">
      <c r="A2781" t="s">
        <v>19</v>
      </c>
      <c r="B2781" t="s">
        <v>6</v>
      </c>
      <c r="C2781" t="s">
        <v>10</v>
      </c>
      <c r="D2781">
        <v>2024</v>
      </c>
      <c r="E2781">
        <v>2029</v>
      </c>
      <c r="F2781">
        <v>1</v>
      </c>
      <c r="G2781">
        <v>5439.7058559999996</v>
      </c>
      <c r="H2781">
        <v>0</v>
      </c>
      <c r="I2781">
        <v>1</v>
      </c>
      <c r="J2781" s="2" t="str">
        <f t="shared" si="43"/>
        <v>EG_SOLARGMER2024</v>
      </c>
    </row>
    <row r="2782" spans="1:10" x14ac:dyDescent="0.25">
      <c r="A2782" t="s">
        <v>19</v>
      </c>
      <c r="B2782" t="s">
        <v>6</v>
      </c>
      <c r="C2782" t="s">
        <v>11</v>
      </c>
      <c r="D2782">
        <v>2024</v>
      </c>
      <c r="E2782">
        <v>2029</v>
      </c>
      <c r="F2782">
        <v>1</v>
      </c>
      <c r="G2782">
        <v>5439.7058559999996</v>
      </c>
      <c r="H2782">
        <v>0</v>
      </c>
      <c r="I2782">
        <v>1</v>
      </c>
      <c r="J2782" s="2" t="str">
        <f t="shared" si="43"/>
        <v>EG_SOLARGMWR2024</v>
      </c>
    </row>
    <row r="2783" spans="1:10" x14ac:dyDescent="0.25">
      <c r="A2783" t="s">
        <v>19</v>
      </c>
      <c r="B2783" t="s">
        <v>6</v>
      </c>
      <c r="C2783" t="s">
        <v>9</v>
      </c>
      <c r="D2783">
        <v>2024</v>
      </c>
      <c r="E2783">
        <v>2029</v>
      </c>
      <c r="F2783">
        <v>1</v>
      </c>
      <c r="G2783">
        <v>5439.7058559999996</v>
      </c>
      <c r="H2783">
        <v>0</v>
      </c>
      <c r="I2783">
        <v>1</v>
      </c>
      <c r="J2783" s="2" t="str">
        <f t="shared" si="43"/>
        <v>EG_SOLARGMNER2024</v>
      </c>
    </row>
    <row r="2784" spans="1:10" x14ac:dyDescent="0.25">
      <c r="A2784" t="s">
        <v>19</v>
      </c>
      <c r="B2784" t="s">
        <v>6</v>
      </c>
      <c r="C2784" t="s">
        <v>8</v>
      </c>
      <c r="D2784">
        <v>2024</v>
      </c>
      <c r="E2784">
        <v>2029</v>
      </c>
      <c r="F2784">
        <v>1</v>
      </c>
      <c r="G2784">
        <v>5439.7058559999996</v>
      </c>
      <c r="H2784">
        <v>0</v>
      </c>
      <c r="I2784">
        <v>1</v>
      </c>
      <c r="J2784" s="2" t="str">
        <f t="shared" si="43"/>
        <v>EG_SOLARGMSR2024</v>
      </c>
    </row>
    <row r="2785" spans="1:10" x14ac:dyDescent="0.25">
      <c r="A2785" t="s">
        <v>19</v>
      </c>
      <c r="B2785" t="s">
        <v>6</v>
      </c>
      <c r="C2785" t="s">
        <v>12</v>
      </c>
      <c r="D2785">
        <v>2024</v>
      </c>
      <c r="E2785">
        <v>2029</v>
      </c>
      <c r="F2785">
        <v>1</v>
      </c>
      <c r="G2785">
        <v>5439.7058559999996</v>
      </c>
      <c r="H2785">
        <v>0</v>
      </c>
      <c r="I2785">
        <v>1</v>
      </c>
      <c r="J2785" s="2" t="str">
        <f t="shared" si="43"/>
        <v>EG_SOLARGMNR2024</v>
      </c>
    </row>
    <row r="2786" spans="1:10" x14ac:dyDescent="0.25">
      <c r="A2786" t="s">
        <v>19</v>
      </c>
      <c r="B2786" t="s">
        <v>6</v>
      </c>
      <c r="C2786" t="s">
        <v>10</v>
      </c>
      <c r="D2786">
        <v>2024</v>
      </c>
      <c r="E2786">
        <v>2030</v>
      </c>
      <c r="F2786">
        <v>1</v>
      </c>
      <c r="G2786">
        <v>5439.7058559999996</v>
      </c>
      <c r="H2786">
        <v>0</v>
      </c>
      <c r="I2786">
        <v>1</v>
      </c>
      <c r="J2786" s="2" t="str">
        <f t="shared" si="43"/>
        <v>EG_SOLARGMER2024</v>
      </c>
    </row>
    <row r="2787" spans="1:10" x14ac:dyDescent="0.25">
      <c r="A2787" t="s">
        <v>19</v>
      </c>
      <c r="B2787" t="s">
        <v>6</v>
      </c>
      <c r="C2787" t="s">
        <v>11</v>
      </c>
      <c r="D2787">
        <v>2024</v>
      </c>
      <c r="E2787">
        <v>2030</v>
      </c>
      <c r="F2787">
        <v>1</v>
      </c>
      <c r="G2787">
        <v>5439.7058559999996</v>
      </c>
      <c r="H2787">
        <v>0</v>
      </c>
      <c r="I2787">
        <v>1</v>
      </c>
      <c r="J2787" s="2" t="str">
        <f t="shared" si="43"/>
        <v>EG_SOLARGMWR2024</v>
      </c>
    </row>
    <row r="2788" spans="1:10" x14ac:dyDescent="0.25">
      <c r="A2788" t="s">
        <v>19</v>
      </c>
      <c r="B2788" t="s">
        <v>6</v>
      </c>
      <c r="C2788" t="s">
        <v>9</v>
      </c>
      <c r="D2788">
        <v>2024</v>
      </c>
      <c r="E2788">
        <v>2030</v>
      </c>
      <c r="F2788">
        <v>1</v>
      </c>
      <c r="G2788">
        <v>5439.7058559999996</v>
      </c>
      <c r="H2788">
        <v>0</v>
      </c>
      <c r="I2788">
        <v>1</v>
      </c>
      <c r="J2788" s="2" t="str">
        <f t="shared" si="43"/>
        <v>EG_SOLARGMNER2024</v>
      </c>
    </row>
    <row r="2789" spans="1:10" x14ac:dyDescent="0.25">
      <c r="A2789" t="s">
        <v>19</v>
      </c>
      <c r="B2789" t="s">
        <v>6</v>
      </c>
      <c r="C2789" t="s">
        <v>8</v>
      </c>
      <c r="D2789">
        <v>2024</v>
      </c>
      <c r="E2789">
        <v>2030</v>
      </c>
      <c r="F2789">
        <v>1</v>
      </c>
      <c r="G2789">
        <v>5439.7058559999996</v>
      </c>
      <c r="H2789">
        <v>0</v>
      </c>
      <c r="I2789">
        <v>1</v>
      </c>
      <c r="J2789" s="2" t="str">
        <f t="shared" si="43"/>
        <v>EG_SOLARGMSR2024</v>
      </c>
    </row>
    <row r="2790" spans="1:10" x14ac:dyDescent="0.25">
      <c r="A2790" t="s">
        <v>19</v>
      </c>
      <c r="B2790" t="s">
        <v>6</v>
      </c>
      <c r="C2790" t="s">
        <v>12</v>
      </c>
      <c r="D2790">
        <v>2024</v>
      </c>
      <c r="E2790">
        <v>2030</v>
      </c>
      <c r="F2790">
        <v>1</v>
      </c>
      <c r="G2790">
        <v>5439.7058559999996</v>
      </c>
      <c r="H2790">
        <v>0</v>
      </c>
      <c r="I2790">
        <v>1</v>
      </c>
      <c r="J2790" s="2" t="str">
        <f t="shared" si="43"/>
        <v>EG_SOLARGMNR2024</v>
      </c>
    </row>
    <row r="2791" spans="1:10" x14ac:dyDescent="0.25">
      <c r="A2791" t="s">
        <v>19</v>
      </c>
      <c r="B2791" t="s">
        <v>6</v>
      </c>
      <c r="C2791" t="s">
        <v>10</v>
      </c>
      <c r="D2791">
        <v>2024</v>
      </c>
      <c r="E2791">
        <v>2031</v>
      </c>
      <c r="F2791">
        <v>1</v>
      </c>
      <c r="G2791">
        <v>5439.7058559999996</v>
      </c>
      <c r="H2791">
        <v>0</v>
      </c>
      <c r="I2791">
        <v>1</v>
      </c>
      <c r="J2791" s="2" t="str">
        <f t="shared" si="43"/>
        <v>EG_SOLARGMER2024</v>
      </c>
    </row>
    <row r="2792" spans="1:10" x14ac:dyDescent="0.25">
      <c r="A2792" t="s">
        <v>19</v>
      </c>
      <c r="B2792" t="s">
        <v>6</v>
      </c>
      <c r="C2792" t="s">
        <v>11</v>
      </c>
      <c r="D2792">
        <v>2024</v>
      </c>
      <c r="E2792">
        <v>2031</v>
      </c>
      <c r="F2792">
        <v>1</v>
      </c>
      <c r="G2792">
        <v>5439.7058559999996</v>
      </c>
      <c r="H2792">
        <v>0</v>
      </c>
      <c r="I2792">
        <v>1</v>
      </c>
      <c r="J2792" s="2" t="str">
        <f t="shared" si="43"/>
        <v>EG_SOLARGMWR2024</v>
      </c>
    </row>
    <row r="2793" spans="1:10" x14ac:dyDescent="0.25">
      <c r="A2793" t="s">
        <v>19</v>
      </c>
      <c r="B2793" t="s">
        <v>6</v>
      </c>
      <c r="C2793" t="s">
        <v>9</v>
      </c>
      <c r="D2793">
        <v>2024</v>
      </c>
      <c r="E2793">
        <v>2031</v>
      </c>
      <c r="F2793">
        <v>1</v>
      </c>
      <c r="G2793">
        <v>5439.7058559999996</v>
      </c>
      <c r="H2793">
        <v>0</v>
      </c>
      <c r="I2793">
        <v>1</v>
      </c>
      <c r="J2793" s="2" t="str">
        <f t="shared" si="43"/>
        <v>EG_SOLARGMNER2024</v>
      </c>
    </row>
    <row r="2794" spans="1:10" x14ac:dyDescent="0.25">
      <c r="A2794" t="s">
        <v>19</v>
      </c>
      <c r="B2794" t="s">
        <v>6</v>
      </c>
      <c r="C2794" t="s">
        <v>8</v>
      </c>
      <c r="D2794">
        <v>2024</v>
      </c>
      <c r="E2794">
        <v>2031</v>
      </c>
      <c r="F2794">
        <v>1</v>
      </c>
      <c r="G2794">
        <v>5439.7058559999996</v>
      </c>
      <c r="H2794">
        <v>0</v>
      </c>
      <c r="I2794">
        <v>1</v>
      </c>
      <c r="J2794" s="2" t="str">
        <f t="shared" si="43"/>
        <v>EG_SOLARGMSR2024</v>
      </c>
    </row>
    <row r="2795" spans="1:10" x14ac:dyDescent="0.25">
      <c r="A2795" t="s">
        <v>19</v>
      </c>
      <c r="B2795" t="s">
        <v>6</v>
      </c>
      <c r="C2795" t="s">
        <v>12</v>
      </c>
      <c r="D2795">
        <v>2024</v>
      </c>
      <c r="E2795">
        <v>2031</v>
      </c>
      <c r="F2795">
        <v>1</v>
      </c>
      <c r="G2795">
        <v>5439.7058559999996</v>
      </c>
      <c r="H2795">
        <v>0</v>
      </c>
      <c r="I2795">
        <v>1</v>
      </c>
      <c r="J2795" s="2" t="str">
        <f t="shared" si="43"/>
        <v>EG_SOLARGMNR2024</v>
      </c>
    </row>
    <row r="2796" spans="1:10" x14ac:dyDescent="0.25">
      <c r="A2796" t="s">
        <v>19</v>
      </c>
      <c r="B2796" t="s">
        <v>6</v>
      </c>
      <c r="C2796" t="s">
        <v>10</v>
      </c>
      <c r="D2796">
        <v>2024</v>
      </c>
      <c r="E2796">
        <v>2032</v>
      </c>
      <c r="F2796">
        <v>1</v>
      </c>
      <c r="G2796">
        <v>5439.7058559999996</v>
      </c>
      <c r="H2796">
        <v>0</v>
      </c>
      <c r="I2796">
        <v>1</v>
      </c>
      <c r="J2796" s="2" t="str">
        <f t="shared" si="43"/>
        <v>EG_SOLARGMER2024</v>
      </c>
    </row>
    <row r="2797" spans="1:10" x14ac:dyDescent="0.25">
      <c r="A2797" t="s">
        <v>19</v>
      </c>
      <c r="B2797" t="s">
        <v>6</v>
      </c>
      <c r="C2797" t="s">
        <v>11</v>
      </c>
      <c r="D2797">
        <v>2024</v>
      </c>
      <c r="E2797">
        <v>2032</v>
      </c>
      <c r="F2797">
        <v>1</v>
      </c>
      <c r="G2797">
        <v>5439.7058559999996</v>
      </c>
      <c r="H2797">
        <v>0</v>
      </c>
      <c r="I2797">
        <v>1</v>
      </c>
      <c r="J2797" s="2" t="str">
        <f t="shared" si="43"/>
        <v>EG_SOLARGMWR2024</v>
      </c>
    </row>
    <row r="2798" spans="1:10" x14ac:dyDescent="0.25">
      <c r="A2798" t="s">
        <v>19</v>
      </c>
      <c r="B2798" t="s">
        <v>6</v>
      </c>
      <c r="C2798" t="s">
        <v>9</v>
      </c>
      <c r="D2798">
        <v>2024</v>
      </c>
      <c r="E2798">
        <v>2032</v>
      </c>
      <c r="F2798">
        <v>1</v>
      </c>
      <c r="G2798">
        <v>5439.7058559999996</v>
      </c>
      <c r="H2798">
        <v>0</v>
      </c>
      <c r="I2798">
        <v>1</v>
      </c>
      <c r="J2798" s="2" t="str">
        <f t="shared" si="43"/>
        <v>EG_SOLARGMNER2024</v>
      </c>
    </row>
    <row r="2799" spans="1:10" x14ac:dyDescent="0.25">
      <c r="A2799" t="s">
        <v>19</v>
      </c>
      <c r="B2799" t="s">
        <v>6</v>
      </c>
      <c r="C2799" t="s">
        <v>8</v>
      </c>
      <c r="D2799">
        <v>2024</v>
      </c>
      <c r="E2799">
        <v>2032</v>
      </c>
      <c r="F2799">
        <v>1</v>
      </c>
      <c r="G2799">
        <v>5439.7058559999996</v>
      </c>
      <c r="H2799">
        <v>0</v>
      </c>
      <c r="I2799">
        <v>1</v>
      </c>
      <c r="J2799" s="2" t="str">
        <f t="shared" si="43"/>
        <v>EG_SOLARGMSR2024</v>
      </c>
    </row>
    <row r="2800" spans="1:10" x14ac:dyDescent="0.25">
      <c r="A2800" t="s">
        <v>19</v>
      </c>
      <c r="B2800" t="s">
        <v>6</v>
      </c>
      <c r="C2800" t="s">
        <v>12</v>
      </c>
      <c r="D2800">
        <v>2024</v>
      </c>
      <c r="E2800">
        <v>2032</v>
      </c>
      <c r="F2800">
        <v>1</v>
      </c>
      <c r="G2800">
        <v>5439.7058559999996</v>
      </c>
      <c r="H2800">
        <v>0</v>
      </c>
      <c r="I2800">
        <v>1</v>
      </c>
      <c r="J2800" s="2" t="str">
        <f t="shared" si="43"/>
        <v>EG_SOLARGMNR2024</v>
      </c>
    </row>
    <row r="2801" spans="1:10" x14ac:dyDescent="0.25">
      <c r="A2801" t="s">
        <v>19</v>
      </c>
      <c r="B2801" t="s">
        <v>6</v>
      </c>
      <c r="C2801" t="s">
        <v>10</v>
      </c>
      <c r="D2801">
        <v>2024</v>
      </c>
      <c r="E2801">
        <v>2033</v>
      </c>
      <c r="F2801">
        <v>1</v>
      </c>
      <c r="G2801">
        <v>5439.7058559999996</v>
      </c>
      <c r="H2801">
        <v>0</v>
      </c>
      <c r="I2801">
        <v>1</v>
      </c>
      <c r="J2801" s="2" t="str">
        <f t="shared" si="43"/>
        <v>EG_SOLARGMER2024</v>
      </c>
    </row>
    <row r="2802" spans="1:10" x14ac:dyDescent="0.25">
      <c r="A2802" t="s">
        <v>19</v>
      </c>
      <c r="B2802" t="s">
        <v>6</v>
      </c>
      <c r="C2802" t="s">
        <v>11</v>
      </c>
      <c r="D2802">
        <v>2024</v>
      </c>
      <c r="E2802">
        <v>2033</v>
      </c>
      <c r="F2802">
        <v>1</v>
      </c>
      <c r="G2802">
        <v>5439.7058559999996</v>
      </c>
      <c r="H2802">
        <v>0</v>
      </c>
      <c r="I2802">
        <v>1</v>
      </c>
      <c r="J2802" s="2" t="str">
        <f t="shared" si="43"/>
        <v>EG_SOLARGMWR2024</v>
      </c>
    </row>
    <row r="2803" spans="1:10" x14ac:dyDescent="0.25">
      <c r="A2803" t="s">
        <v>19</v>
      </c>
      <c r="B2803" t="s">
        <v>6</v>
      </c>
      <c r="C2803" t="s">
        <v>9</v>
      </c>
      <c r="D2803">
        <v>2024</v>
      </c>
      <c r="E2803">
        <v>2033</v>
      </c>
      <c r="F2803">
        <v>1</v>
      </c>
      <c r="G2803">
        <v>5439.7058559999996</v>
      </c>
      <c r="H2803">
        <v>0</v>
      </c>
      <c r="I2803">
        <v>1</v>
      </c>
      <c r="J2803" s="2" t="str">
        <f t="shared" si="43"/>
        <v>EG_SOLARGMNER2024</v>
      </c>
    </row>
    <row r="2804" spans="1:10" x14ac:dyDescent="0.25">
      <c r="A2804" t="s">
        <v>19</v>
      </c>
      <c r="B2804" t="s">
        <v>6</v>
      </c>
      <c r="C2804" t="s">
        <v>8</v>
      </c>
      <c r="D2804">
        <v>2024</v>
      </c>
      <c r="E2804">
        <v>2033</v>
      </c>
      <c r="F2804">
        <v>1</v>
      </c>
      <c r="G2804">
        <v>5439.7058559999996</v>
      </c>
      <c r="H2804">
        <v>0</v>
      </c>
      <c r="I2804">
        <v>1</v>
      </c>
      <c r="J2804" s="2" t="str">
        <f t="shared" si="43"/>
        <v>EG_SOLARGMSR2024</v>
      </c>
    </row>
    <row r="2805" spans="1:10" x14ac:dyDescent="0.25">
      <c r="A2805" t="s">
        <v>19</v>
      </c>
      <c r="B2805" t="s">
        <v>6</v>
      </c>
      <c r="C2805" t="s">
        <v>12</v>
      </c>
      <c r="D2805">
        <v>2024</v>
      </c>
      <c r="E2805">
        <v>2033</v>
      </c>
      <c r="F2805">
        <v>1</v>
      </c>
      <c r="G2805">
        <v>5439.7058559999996</v>
      </c>
      <c r="H2805">
        <v>0</v>
      </c>
      <c r="I2805">
        <v>1</v>
      </c>
      <c r="J2805" s="2" t="str">
        <f t="shared" si="43"/>
        <v>EG_SOLARGMNR2024</v>
      </c>
    </row>
    <row r="2806" spans="1:10" x14ac:dyDescent="0.25">
      <c r="A2806" t="s">
        <v>19</v>
      </c>
      <c r="B2806" t="s">
        <v>6</v>
      </c>
      <c r="C2806" t="s">
        <v>10</v>
      </c>
      <c r="D2806">
        <v>2024</v>
      </c>
      <c r="E2806">
        <v>2034</v>
      </c>
      <c r="F2806">
        <v>1</v>
      </c>
      <c r="G2806">
        <v>5439.7058559999996</v>
      </c>
      <c r="H2806">
        <v>0</v>
      </c>
      <c r="I2806">
        <v>1</v>
      </c>
      <c r="J2806" s="2" t="str">
        <f t="shared" si="43"/>
        <v>EG_SOLARGMER2024</v>
      </c>
    </row>
    <row r="2807" spans="1:10" x14ac:dyDescent="0.25">
      <c r="A2807" t="s">
        <v>19</v>
      </c>
      <c r="B2807" t="s">
        <v>6</v>
      </c>
      <c r="C2807" t="s">
        <v>11</v>
      </c>
      <c r="D2807">
        <v>2024</v>
      </c>
      <c r="E2807">
        <v>2034</v>
      </c>
      <c r="F2807">
        <v>1</v>
      </c>
      <c r="G2807">
        <v>5439.7058559999996</v>
      </c>
      <c r="H2807">
        <v>0</v>
      </c>
      <c r="I2807">
        <v>1</v>
      </c>
      <c r="J2807" s="2" t="str">
        <f t="shared" si="43"/>
        <v>EG_SOLARGMWR2024</v>
      </c>
    </row>
    <row r="2808" spans="1:10" x14ac:dyDescent="0.25">
      <c r="A2808" t="s">
        <v>19</v>
      </c>
      <c r="B2808" t="s">
        <v>6</v>
      </c>
      <c r="C2808" t="s">
        <v>9</v>
      </c>
      <c r="D2808">
        <v>2024</v>
      </c>
      <c r="E2808">
        <v>2034</v>
      </c>
      <c r="F2808">
        <v>1</v>
      </c>
      <c r="G2808">
        <v>5439.7058559999996</v>
      </c>
      <c r="H2808">
        <v>0</v>
      </c>
      <c r="I2808">
        <v>1</v>
      </c>
      <c r="J2808" s="2" t="str">
        <f t="shared" si="43"/>
        <v>EG_SOLARGMNER2024</v>
      </c>
    </row>
    <row r="2809" spans="1:10" x14ac:dyDescent="0.25">
      <c r="A2809" t="s">
        <v>19</v>
      </c>
      <c r="B2809" t="s">
        <v>6</v>
      </c>
      <c r="C2809" t="s">
        <v>8</v>
      </c>
      <c r="D2809">
        <v>2024</v>
      </c>
      <c r="E2809">
        <v>2034</v>
      </c>
      <c r="F2809">
        <v>1</v>
      </c>
      <c r="G2809">
        <v>5439.7058559999996</v>
      </c>
      <c r="H2809">
        <v>0</v>
      </c>
      <c r="I2809">
        <v>1</v>
      </c>
      <c r="J2809" s="2" t="str">
        <f t="shared" si="43"/>
        <v>EG_SOLARGMSR2024</v>
      </c>
    </row>
    <row r="2810" spans="1:10" x14ac:dyDescent="0.25">
      <c r="A2810" t="s">
        <v>19</v>
      </c>
      <c r="B2810" t="s">
        <v>6</v>
      </c>
      <c r="C2810" t="s">
        <v>12</v>
      </c>
      <c r="D2810">
        <v>2024</v>
      </c>
      <c r="E2810">
        <v>2034</v>
      </c>
      <c r="F2810">
        <v>1</v>
      </c>
      <c r="G2810">
        <v>5439.7058559999996</v>
      </c>
      <c r="H2810">
        <v>0</v>
      </c>
      <c r="I2810">
        <v>1</v>
      </c>
      <c r="J2810" s="2" t="str">
        <f t="shared" si="43"/>
        <v>EG_SOLARGMNR2024</v>
      </c>
    </row>
    <row r="2811" spans="1:10" x14ac:dyDescent="0.25">
      <c r="A2811" t="s">
        <v>19</v>
      </c>
      <c r="B2811" t="s">
        <v>6</v>
      </c>
      <c r="C2811" t="s">
        <v>10</v>
      </c>
      <c r="D2811">
        <v>2024</v>
      </c>
      <c r="E2811">
        <v>2035</v>
      </c>
      <c r="F2811">
        <v>1</v>
      </c>
      <c r="G2811">
        <v>5439.7058559999996</v>
      </c>
      <c r="H2811">
        <v>0</v>
      </c>
      <c r="I2811">
        <v>1</v>
      </c>
      <c r="J2811" s="2" t="str">
        <f t="shared" si="43"/>
        <v>EG_SOLARGMER2024</v>
      </c>
    </row>
    <row r="2812" spans="1:10" x14ac:dyDescent="0.25">
      <c r="A2812" t="s">
        <v>19</v>
      </c>
      <c r="B2812" t="s">
        <v>6</v>
      </c>
      <c r="C2812" t="s">
        <v>11</v>
      </c>
      <c r="D2812">
        <v>2024</v>
      </c>
      <c r="E2812">
        <v>2035</v>
      </c>
      <c r="F2812">
        <v>1</v>
      </c>
      <c r="G2812">
        <v>5439.7058559999996</v>
      </c>
      <c r="H2812">
        <v>0</v>
      </c>
      <c r="I2812">
        <v>1</v>
      </c>
      <c r="J2812" s="2" t="str">
        <f t="shared" si="43"/>
        <v>EG_SOLARGMWR2024</v>
      </c>
    </row>
    <row r="2813" spans="1:10" x14ac:dyDescent="0.25">
      <c r="A2813" t="s">
        <v>19</v>
      </c>
      <c r="B2813" t="s">
        <v>6</v>
      </c>
      <c r="C2813" t="s">
        <v>9</v>
      </c>
      <c r="D2813">
        <v>2024</v>
      </c>
      <c r="E2813">
        <v>2035</v>
      </c>
      <c r="F2813">
        <v>1</v>
      </c>
      <c r="G2813">
        <v>5439.7058559999996</v>
      </c>
      <c r="H2813">
        <v>0</v>
      </c>
      <c r="I2813">
        <v>1</v>
      </c>
      <c r="J2813" s="2" t="str">
        <f t="shared" si="43"/>
        <v>EG_SOLARGMNER2024</v>
      </c>
    </row>
    <row r="2814" spans="1:10" x14ac:dyDescent="0.25">
      <c r="A2814" t="s">
        <v>19</v>
      </c>
      <c r="B2814" t="s">
        <v>6</v>
      </c>
      <c r="C2814" t="s">
        <v>8</v>
      </c>
      <c r="D2814">
        <v>2024</v>
      </c>
      <c r="E2814">
        <v>2035</v>
      </c>
      <c r="F2814">
        <v>1</v>
      </c>
      <c r="G2814">
        <v>5439.7058559999996</v>
      </c>
      <c r="H2814">
        <v>0</v>
      </c>
      <c r="I2814">
        <v>1</v>
      </c>
      <c r="J2814" s="2" t="str">
        <f t="shared" si="43"/>
        <v>EG_SOLARGMSR2024</v>
      </c>
    </row>
    <row r="2815" spans="1:10" x14ac:dyDescent="0.25">
      <c r="A2815" t="s">
        <v>19</v>
      </c>
      <c r="B2815" t="s">
        <v>6</v>
      </c>
      <c r="C2815" t="s">
        <v>12</v>
      </c>
      <c r="D2815">
        <v>2024</v>
      </c>
      <c r="E2815">
        <v>2035</v>
      </c>
      <c r="F2815">
        <v>1</v>
      </c>
      <c r="G2815">
        <v>5439.7058559999996</v>
      </c>
      <c r="H2815">
        <v>0</v>
      </c>
      <c r="I2815">
        <v>1</v>
      </c>
      <c r="J2815" s="2" t="str">
        <f t="shared" si="43"/>
        <v>EG_SOLARGMNR2024</v>
      </c>
    </row>
    <row r="2816" spans="1:10" x14ac:dyDescent="0.25">
      <c r="A2816" t="s">
        <v>19</v>
      </c>
      <c r="B2816" t="s">
        <v>6</v>
      </c>
      <c r="C2816" t="s">
        <v>10</v>
      </c>
      <c r="D2816">
        <v>2024</v>
      </c>
      <c r="E2816">
        <v>2036</v>
      </c>
      <c r="F2816">
        <v>1</v>
      </c>
      <c r="G2816">
        <v>5439.7058559999996</v>
      </c>
      <c r="H2816">
        <v>0</v>
      </c>
      <c r="I2816">
        <v>1</v>
      </c>
      <c r="J2816" s="2" t="str">
        <f t="shared" si="43"/>
        <v>EG_SOLARGMER2024</v>
      </c>
    </row>
    <row r="2817" spans="1:10" x14ac:dyDescent="0.25">
      <c r="A2817" t="s">
        <v>19</v>
      </c>
      <c r="B2817" t="s">
        <v>6</v>
      </c>
      <c r="C2817" t="s">
        <v>11</v>
      </c>
      <c r="D2817">
        <v>2024</v>
      </c>
      <c r="E2817">
        <v>2036</v>
      </c>
      <c r="F2817">
        <v>1</v>
      </c>
      <c r="G2817">
        <v>5439.7058559999996</v>
      </c>
      <c r="H2817">
        <v>0</v>
      </c>
      <c r="I2817">
        <v>1</v>
      </c>
      <c r="J2817" s="2" t="str">
        <f t="shared" si="43"/>
        <v>EG_SOLARGMWR2024</v>
      </c>
    </row>
    <row r="2818" spans="1:10" x14ac:dyDescent="0.25">
      <c r="A2818" t="s">
        <v>19</v>
      </c>
      <c r="B2818" t="s">
        <v>6</v>
      </c>
      <c r="C2818" t="s">
        <v>9</v>
      </c>
      <c r="D2818">
        <v>2024</v>
      </c>
      <c r="E2818">
        <v>2036</v>
      </c>
      <c r="F2818">
        <v>1</v>
      </c>
      <c r="G2818">
        <v>5439.7058559999996</v>
      </c>
      <c r="H2818">
        <v>0</v>
      </c>
      <c r="I2818">
        <v>1</v>
      </c>
      <c r="J2818" s="2" t="str">
        <f t="shared" si="43"/>
        <v>EG_SOLARGMNER2024</v>
      </c>
    </row>
    <row r="2819" spans="1:10" x14ac:dyDescent="0.25">
      <c r="A2819" t="s">
        <v>19</v>
      </c>
      <c r="B2819" t="s">
        <v>6</v>
      </c>
      <c r="C2819" t="s">
        <v>8</v>
      </c>
      <c r="D2819">
        <v>2024</v>
      </c>
      <c r="E2819">
        <v>2036</v>
      </c>
      <c r="F2819">
        <v>1</v>
      </c>
      <c r="G2819">
        <v>5439.7058559999996</v>
      </c>
      <c r="H2819">
        <v>0</v>
      </c>
      <c r="I2819">
        <v>1</v>
      </c>
      <c r="J2819" s="2" t="str">
        <f t="shared" ref="J2819:J2882" si="44">_xlfn.CONCAT(A2819,C2819,D2819)</f>
        <v>EG_SOLARGMSR2024</v>
      </c>
    </row>
    <row r="2820" spans="1:10" x14ac:dyDescent="0.25">
      <c r="A2820" t="s">
        <v>19</v>
      </c>
      <c r="B2820" t="s">
        <v>6</v>
      </c>
      <c r="C2820" t="s">
        <v>12</v>
      </c>
      <c r="D2820">
        <v>2024</v>
      </c>
      <c r="E2820">
        <v>2036</v>
      </c>
      <c r="F2820">
        <v>1</v>
      </c>
      <c r="G2820">
        <v>5439.7058559999996</v>
      </c>
      <c r="H2820">
        <v>0</v>
      </c>
      <c r="I2820">
        <v>1</v>
      </c>
      <c r="J2820" s="2" t="str">
        <f t="shared" si="44"/>
        <v>EG_SOLARGMNR2024</v>
      </c>
    </row>
    <row r="2821" spans="1:10" x14ac:dyDescent="0.25">
      <c r="A2821" t="s">
        <v>19</v>
      </c>
      <c r="B2821" t="s">
        <v>6</v>
      </c>
      <c r="C2821" t="s">
        <v>10</v>
      </c>
      <c r="D2821">
        <v>2024</v>
      </c>
      <c r="E2821">
        <v>2037</v>
      </c>
      <c r="F2821">
        <v>1</v>
      </c>
      <c r="G2821">
        <v>5439.7058559999996</v>
      </c>
      <c r="H2821">
        <v>0</v>
      </c>
      <c r="I2821">
        <v>1</v>
      </c>
      <c r="J2821" s="2" t="str">
        <f t="shared" si="44"/>
        <v>EG_SOLARGMER2024</v>
      </c>
    </row>
    <row r="2822" spans="1:10" x14ac:dyDescent="0.25">
      <c r="A2822" t="s">
        <v>19</v>
      </c>
      <c r="B2822" t="s">
        <v>6</v>
      </c>
      <c r="C2822" t="s">
        <v>11</v>
      </c>
      <c r="D2822">
        <v>2024</v>
      </c>
      <c r="E2822">
        <v>2037</v>
      </c>
      <c r="F2822">
        <v>1</v>
      </c>
      <c r="G2822">
        <v>5439.7058559999996</v>
      </c>
      <c r="H2822">
        <v>0</v>
      </c>
      <c r="I2822">
        <v>1</v>
      </c>
      <c r="J2822" s="2" t="str">
        <f t="shared" si="44"/>
        <v>EG_SOLARGMWR2024</v>
      </c>
    </row>
    <row r="2823" spans="1:10" x14ac:dyDescent="0.25">
      <c r="A2823" t="s">
        <v>19</v>
      </c>
      <c r="B2823" t="s">
        <v>6</v>
      </c>
      <c r="C2823" t="s">
        <v>9</v>
      </c>
      <c r="D2823">
        <v>2024</v>
      </c>
      <c r="E2823">
        <v>2037</v>
      </c>
      <c r="F2823">
        <v>1</v>
      </c>
      <c r="G2823">
        <v>5439.7058559999996</v>
      </c>
      <c r="H2823">
        <v>0</v>
      </c>
      <c r="I2823">
        <v>1</v>
      </c>
      <c r="J2823" s="2" t="str">
        <f t="shared" si="44"/>
        <v>EG_SOLARGMNER2024</v>
      </c>
    </row>
    <row r="2824" spans="1:10" x14ac:dyDescent="0.25">
      <c r="A2824" t="s">
        <v>19</v>
      </c>
      <c r="B2824" t="s">
        <v>6</v>
      </c>
      <c r="C2824" t="s">
        <v>8</v>
      </c>
      <c r="D2824">
        <v>2024</v>
      </c>
      <c r="E2824">
        <v>2037</v>
      </c>
      <c r="F2824">
        <v>1</v>
      </c>
      <c r="G2824">
        <v>5439.7058559999996</v>
      </c>
      <c r="H2824">
        <v>0</v>
      </c>
      <c r="I2824">
        <v>1</v>
      </c>
      <c r="J2824" s="2" t="str">
        <f t="shared" si="44"/>
        <v>EG_SOLARGMSR2024</v>
      </c>
    </row>
    <row r="2825" spans="1:10" x14ac:dyDescent="0.25">
      <c r="A2825" t="s">
        <v>19</v>
      </c>
      <c r="B2825" t="s">
        <v>6</v>
      </c>
      <c r="C2825" t="s">
        <v>12</v>
      </c>
      <c r="D2825">
        <v>2024</v>
      </c>
      <c r="E2825">
        <v>2037</v>
      </c>
      <c r="F2825">
        <v>1</v>
      </c>
      <c r="G2825">
        <v>5439.7058559999996</v>
      </c>
      <c r="H2825">
        <v>0</v>
      </c>
      <c r="I2825">
        <v>1</v>
      </c>
      <c r="J2825" s="2" t="str">
        <f t="shared" si="44"/>
        <v>EG_SOLARGMNR2024</v>
      </c>
    </row>
    <row r="2826" spans="1:10" x14ac:dyDescent="0.25">
      <c r="A2826" t="s">
        <v>19</v>
      </c>
      <c r="B2826" t="s">
        <v>6</v>
      </c>
      <c r="C2826" t="s">
        <v>10</v>
      </c>
      <c r="D2826">
        <v>2024</v>
      </c>
      <c r="E2826">
        <v>2038</v>
      </c>
      <c r="F2826">
        <v>1</v>
      </c>
      <c r="G2826">
        <v>5439.7058559999996</v>
      </c>
      <c r="H2826">
        <v>0</v>
      </c>
      <c r="I2826">
        <v>1</v>
      </c>
      <c r="J2826" s="2" t="str">
        <f t="shared" si="44"/>
        <v>EG_SOLARGMER2024</v>
      </c>
    </row>
    <row r="2827" spans="1:10" x14ac:dyDescent="0.25">
      <c r="A2827" t="s">
        <v>19</v>
      </c>
      <c r="B2827" t="s">
        <v>6</v>
      </c>
      <c r="C2827" t="s">
        <v>11</v>
      </c>
      <c r="D2827">
        <v>2024</v>
      </c>
      <c r="E2827">
        <v>2038</v>
      </c>
      <c r="F2827">
        <v>1</v>
      </c>
      <c r="G2827">
        <v>5439.7058559999996</v>
      </c>
      <c r="H2827">
        <v>0</v>
      </c>
      <c r="I2827">
        <v>1</v>
      </c>
      <c r="J2827" s="2" t="str">
        <f t="shared" si="44"/>
        <v>EG_SOLARGMWR2024</v>
      </c>
    </row>
    <row r="2828" spans="1:10" x14ac:dyDescent="0.25">
      <c r="A2828" t="s">
        <v>19</v>
      </c>
      <c r="B2828" t="s">
        <v>6</v>
      </c>
      <c r="C2828" t="s">
        <v>9</v>
      </c>
      <c r="D2828">
        <v>2024</v>
      </c>
      <c r="E2828">
        <v>2038</v>
      </c>
      <c r="F2828">
        <v>1</v>
      </c>
      <c r="G2828">
        <v>5439.7058559999996</v>
      </c>
      <c r="H2828">
        <v>0</v>
      </c>
      <c r="I2828">
        <v>1</v>
      </c>
      <c r="J2828" s="2" t="str">
        <f t="shared" si="44"/>
        <v>EG_SOLARGMNER2024</v>
      </c>
    </row>
    <row r="2829" spans="1:10" x14ac:dyDescent="0.25">
      <c r="A2829" t="s">
        <v>19</v>
      </c>
      <c r="B2829" t="s">
        <v>6</v>
      </c>
      <c r="C2829" t="s">
        <v>8</v>
      </c>
      <c r="D2829">
        <v>2024</v>
      </c>
      <c r="E2829">
        <v>2038</v>
      </c>
      <c r="F2829">
        <v>1</v>
      </c>
      <c r="G2829">
        <v>5439.7058559999996</v>
      </c>
      <c r="H2829">
        <v>0</v>
      </c>
      <c r="I2829">
        <v>1</v>
      </c>
      <c r="J2829" s="2" t="str">
        <f t="shared" si="44"/>
        <v>EG_SOLARGMSR2024</v>
      </c>
    </row>
    <row r="2830" spans="1:10" x14ac:dyDescent="0.25">
      <c r="A2830" t="s">
        <v>19</v>
      </c>
      <c r="B2830" t="s">
        <v>6</v>
      </c>
      <c r="C2830" t="s">
        <v>12</v>
      </c>
      <c r="D2830">
        <v>2024</v>
      </c>
      <c r="E2830">
        <v>2038</v>
      </c>
      <c r="F2830">
        <v>1</v>
      </c>
      <c r="G2830">
        <v>5439.7058559999996</v>
      </c>
      <c r="H2830">
        <v>0</v>
      </c>
      <c r="I2830">
        <v>1</v>
      </c>
      <c r="J2830" s="2" t="str">
        <f t="shared" si="44"/>
        <v>EG_SOLARGMNR2024</v>
      </c>
    </row>
    <row r="2831" spans="1:10" x14ac:dyDescent="0.25">
      <c r="A2831" t="s">
        <v>19</v>
      </c>
      <c r="B2831" t="s">
        <v>6</v>
      </c>
      <c r="C2831" t="s">
        <v>10</v>
      </c>
      <c r="D2831">
        <v>2024</v>
      </c>
      <c r="E2831">
        <v>2039</v>
      </c>
      <c r="F2831">
        <v>1</v>
      </c>
      <c r="G2831">
        <v>5439.7058559999996</v>
      </c>
      <c r="H2831">
        <v>0</v>
      </c>
      <c r="I2831">
        <v>1</v>
      </c>
      <c r="J2831" s="2" t="str">
        <f t="shared" si="44"/>
        <v>EG_SOLARGMER2024</v>
      </c>
    </row>
    <row r="2832" spans="1:10" x14ac:dyDescent="0.25">
      <c r="A2832" t="s">
        <v>19</v>
      </c>
      <c r="B2832" t="s">
        <v>6</v>
      </c>
      <c r="C2832" t="s">
        <v>11</v>
      </c>
      <c r="D2832">
        <v>2024</v>
      </c>
      <c r="E2832">
        <v>2039</v>
      </c>
      <c r="F2832">
        <v>1</v>
      </c>
      <c r="G2832">
        <v>5439.7058559999996</v>
      </c>
      <c r="H2832">
        <v>0</v>
      </c>
      <c r="I2832">
        <v>1</v>
      </c>
      <c r="J2832" s="2" t="str">
        <f t="shared" si="44"/>
        <v>EG_SOLARGMWR2024</v>
      </c>
    </row>
    <row r="2833" spans="1:10" x14ac:dyDescent="0.25">
      <c r="A2833" t="s">
        <v>19</v>
      </c>
      <c r="B2833" t="s">
        <v>6</v>
      </c>
      <c r="C2833" t="s">
        <v>9</v>
      </c>
      <c r="D2833">
        <v>2024</v>
      </c>
      <c r="E2833">
        <v>2039</v>
      </c>
      <c r="F2833">
        <v>1</v>
      </c>
      <c r="G2833">
        <v>5439.7058559999996</v>
      </c>
      <c r="H2833">
        <v>0</v>
      </c>
      <c r="I2833">
        <v>1</v>
      </c>
      <c r="J2833" s="2" t="str">
        <f t="shared" si="44"/>
        <v>EG_SOLARGMNER2024</v>
      </c>
    </row>
    <row r="2834" spans="1:10" x14ac:dyDescent="0.25">
      <c r="A2834" t="s">
        <v>19</v>
      </c>
      <c r="B2834" t="s">
        <v>6</v>
      </c>
      <c r="C2834" t="s">
        <v>8</v>
      </c>
      <c r="D2834">
        <v>2024</v>
      </c>
      <c r="E2834">
        <v>2039</v>
      </c>
      <c r="F2834">
        <v>1</v>
      </c>
      <c r="G2834">
        <v>5439.7058559999996</v>
      </c>
      <c r="H2834">
        <v>0</v>
      </c>
      <c r="I2834">
        <v>1</v>
      </c>
      <c r="J2834" s="2" t="str">
        <f t="shared" si="44"/>
        <v>EG_SOLARGMSR2024</v>
      </c>
    </row>
    <row r="2835" spans="1:10" x14ac:dyDescent="0.25">
      <c r="A2835" t="s">
        <v>19</v>
      </c>
      <c r="B2835" t="s">
        <v>6</v>
      </c>
      <c r="C2835" t="s">
        <v>12</v>
      </c>
      <c r="D2835">
        <v>2024</v>
      </c>
      <c r="E2835">
        <v>2039</v>
      </c>
      <c r="F2835">
        <v>1</v>
      </c>
      <c r="G2835">
        <v>5439.7058559999996</v>
      </c>
      <c r="H2835">
        <v>0</v>
      </c>
      <c r="I2835">
        <v>1</v>
      </c>
      <c r="J2835" s="2" t="str">
        <f t="shared" si="44"/>
        <v>EG_SOLARGMNR2024</v>
      </c>
    </row>
    <row r="2836" spans="1:10" x14ac:dyDescent="0.25">
      <c r="A2836" t="s">
        <v>19</v>
      </c>
      <c r="B2836" t="s">
        <v>6</v>
      </c>
      <c r="C2836" t="s">
        <v>10</v>
      </c>
      <c r="D2836">
        <v>2024</v>
      </c>
      <c r="E2836">
        <v>2040</v>
      </c>
      <c r="F2836">
        <v>1</v>
      </c>
      <c r="G2836">
        <v>5439.7058559999996</v>
      </c>
      <c r="H2836">
        <v>0</v>
      </c>
      <c r="I2836">
        <v>1</v>
      </c>
      <c r="J2836" s="2" t="str">
        <f t="shared" si="44"/>
        <v>EG_SOLARGMER2024</v>
      </c>
    </row>
    <row r="2837" spans="1:10" x14ac:dyDescent="0.25">
      <c r="A2837" t="s">
        <v>19</v>
      </c>
      <c r="B2837" t="s">
        <v>6</v>
      </c>
      <c r="C2837" t="s">
        <v>11</v>
      </c>
      <c r="D2837">
        <v>2024</v>
      </c>
      <c r="E2837">
        <v>2040</v>
      </c>
      <c r="F2837">
        <v>1</v>
      </c>
      <c r="G2837">
        <v>5439.7058559999996</v>
      </c>
      <c r="H2837">
        <v>0</v>
      </c>
      <c r="I2837">
        <v>1</v>
      </c>
      <c r="J2837" s="2" t="str">
        <f t="shared" si="44"/>
        <v>EG_SOLARGMWR2024</v>
      </c>
    </row>
    <row r="2838" spans="1:10" x14ac:dyDescent="0.25">
      <c r="A2838" t="s">
        <v>19</v>
      </c>
      <c r="B2838" t="s">
        <v>6</v>
      </c>
      <c r="C2838" t="s">
        <v>9</v>
      </c>
      <c r="D2838">
        <v>2024</v>
      </c>
      <c r="E2838">
        <v>2040</v>
      </c>
      <c r="F2838">
        <v>1</v>
      </c>
      <c r="G2838">
        <v>5439.7058559999996</v>
      </c>
      <c r="H2838">
        <v>0</v>
      </c>
      <c r="I2838">
        <v>1</v>
      </c>
      <c r="J2838" s="2" t="str">
        <f t="shared" si="44"/>
        <v>EG_SOLARGMNER2024</v>
      </c>
    </row>
    <row r="2839" spans="1:10" x14ac:dyDescent="0.25">
      <c r="A2839" t="s">
        <v>19</v>
      </c>
      <c r="B2839" t="s">
        <v>6</v>
      </c>
      <c r="C2839" t="s">
        <v>8</v>
      </c>
      <c r="D2839">
        <v>2024</v>
      </c>
      <c r="E2839">
        <v>2040</v>
      </c>
      <c r="F2839">
        <v>1</v>
      </c>
      <c r="G2839">
        <v>5439.7058559999996</v>
      </c>
      <c r="H2839">
        <v>0</v>
      </c>
      <c r="I2839">
        <v>1</v>
      </c>
      <c r="J2839" s="2" t="str">
        <f t="shared" si="44"/>
        <v>EG_SOLARGMSR2024</v>
      </c>
    </row>
    <row r="2840" spans="1:10" x14ac:dyDescent="0.25">
      <c r="A2840" t="s">
        <v>19</v>
      </c>
      <c r="B2840" t="s">
        <v>6</v>
      </c>
      <c r="C2840" t="s">
        <v>12</v>
      </c>
      <c r="D2840">
        <v>2024</v>
      </c>
      <c r="E2840">
        <v>2040</v>
      </c>
      <c r="F2840">
        <v>1</v>
      </c>
      <c r="G2840">
        <v>5439.7058559999996</v>
      </c>
      <c r="H2840">
        <v>0</v>
      </c>
      <c r="I2840">
        <v>1</v>
      </c>
      <c r="J2840" s="2" t="str">
        <f t="shared" si="44"/>
        <v>EG_SOLARGMNR2024</v>
      </c>
    </row>
    <row r="2841" spans="1:10" x14ac:dyDescent="0.25">
      <c r="A2841" t="s">
        <v>19</v>
      </c>
      <c r="B2841" t="s">
        <v>6</v>
      </c>
      <c r="C2841" t="s">
        <v>10</v>
      </c>
      <c r="D2841">
        <v>2024</v>
      </c>
      <c r="E2841">
        <v>2041</v>
      </c>
      <c r="F2841">
        <v>1</v>
      </c>
      <c r="G2841">
        <v>5439.7058559999996</v>
      </c>
      <c r="H2841">
        <v>0</v>
      </c>
      <c r="I2841">
        <v>1</v>
      </c>
      <c r="J2841" s="2" t="str">
        <f t="shared" si="44"/>
        <v>EG_SOLARGMER2024</v>
      </c>
    </row>
    <row r="2842" spans="1:10" x14ac:dyDescent="0.25">
      <c r="A2842" t="s">
        <v>19</v>
      </c>
      <c r="B2842" t="s">
        <v>6</v>
      </c>
      <c r="C2842" t="s">
        <v>11</v>
      </c>
      <c r="D2842">
        <v>2024</v>
      </c>
      <c r="E2842">
        <v>2041</v>
      </c>
      <c r="F2842">
        <v>1</v>
      </c>
      <c r="G2842">
        <v>5439.7058559999996</v>
      </c>
      <c r="H2842">
        <v>0</v>
      </c>
      <c r="I2842">
        <v>1</v>
      </c>
      <c r="J2842" s="2" t="str">
        <f t="shared" si="44"/>
        <v>EG_SOLARGMWR2024</v>
      </c>
    </row>
    <row r="2843" spans="1:10" x14ac:dyDescent="0.25">
      <c r="A2843" t="s">
        <v>19</v>
      </c>
      <c r="B2843" t="s">
        <v>6</v>
      </c>
      <c r="C2843" t="s">
        <v>9</v>
      </c>
      <c r="D2843">
        <v>2024</v>
      </c>
      <c r="E2843">
        <v>2041</v>
      </c>
      <c r="F2843">
        <v>1</v>
      </c>
      <c r="G2843">
        <v>5439.7058559999996</v>
      </c>
      <c r="H2843">
        <v>0</v>
      </c>
      <c r="I2843">
        <v>1</v>
      </c>
      <c r="J2843" s="2" t="str">
        <f t="shared" si="44"/>
        <v>EG_SOLARGMNER2024</v>
      </c>
    </row>
    <row r="2844" spans="1:10" x14ac:dyDescent="0.25">
      <c r="A2844" t="s">
        <v>19</v>
      </c>
      <c r="B2844" t="s">
        <v>6</v>
      </c>
      <c r="C2844" t="s">
        <v>8</v>
      </c>
      <c r="D2844">
        <v>2024</v>
      </c>
      <c r="E2844">
        <v>2041</v>
      </c>
      <c r="F2844">
        <v>1</v>
      </c>
      <c r="G2844">
        <v>5439.7058559999996</v>
      </c>
      <c r="H2844">
        <v>0</v>
      </c>
      <c r="I2844">
        <v>1</v>
      </c>
      <c r="J2844" s="2" t="str">
        <f t="shared" si="44"/>
        <v>EG_SOLARGMSR2024</v>
      </c>
    </row>
    <row r="2845" spans="1:10" x14ac:dyDescent="0.25">
      <c r="A2845" t="s">
        <v>19</v>
      </c>
      <c r="B2845" t="s">
        <v>6</v>
      </c>
      <c r="C2845" t="s">
        <v>12</v>
      </c>
      <c r="D2845">
        <v>2024</v>
      </c>
      <c r="E2845">
        <v>2041</v>
      </c>
      <c r="F2845">
        <v>1</v>
      </c>
      <c r="G2845">
        <v>5439.7058559999996</v>
      </c>
      <c r="H2845">
        <v>0</v>
      </c>
      <c r="I2845">
        <v>1</v>
      </c>
      <c r="J2845" s="2" t="str">
        <f t="shared" si="44"/>
        <v>EG_SOLARGMNR2024</v>
      </c>
    </row>
    <row r="2846" spans="1:10" x14ac:dyDescent="0.25">
      <c r="A2846" t="s">
        <v>20</v>
      </c>
      <c r="B2846" t="s">
        <v>6</v>
      </c>
      <c r="C2846" t="s">
        <v>10</v>
      </c>
      <c r="D2846">
        <v>2024</v>
      </c>
      <c r="E2846">
        <v>2024</v>
      </c>
      <c r="F2846">
        <v>1</v>
      </c>
      <c r="G2846">
        <v>5362.1338370000003</v>
      </c>
      <c r="H2846">
        <v>0</v>
      </c>
      <c r="I2846">
        <v>1</v>
      </c>
      <c r="J2846" s="2" t="str">
        <f t="shared" si="44"/>
        <v>EG_SOLARRFER2024</v>
      </c>
    </row>
    <row r="2847" spans="1:10" x14ac:dyDescent="0.25">
      <c r="A2847" t="s">
        <v>20</v>
      </c>
      <c r="B2847" t="s">
        <v>6</v>
      </c>
      <c r="C2847" t="s">
        <v>11</v>
      </c>
      <c r="D2847">
        <v>2024</v>
      </c>
      <c r="E2847">
        <v>2024</v>
      </c>
      <c r="F2847">
        <v>1</v>
      </c>
      <c r="G2847">
        <v>5362.1338370000003</v>
      </c>
      <c r="H2847">
        <v>0</v>
      </c>
      <c r="I2847">
        <v>1</v>
      </c>
      <c r="J2847" s="2" t="str">
        <f t="shared" si="44"/>
        <v>EG_SOLARRFWR2024</v>
      </c>
    </row>
    <row r="2848" spans="1:10" x14ac:dyDescent="0.25">
      <c r="A2848" t="s">
        <v>20</v>
      </c>
      <c r="B2848" t="s">
        <v>6</v>
      </c>
      <c r="C2848" t="s">
        <v>9</v>
      </c>
      <c r="D2848">
        <v>2024</v>
      </c>
      <c r="E2848">
        <v>2024</v>
      </c>
      <c r="F2848">
        <v>1</v>
      </c>
      <c r="G2848">
        <v>5362.1338370000003</v>
      </c>
      <c r="H2848">
        <v>0</v>
      </c>
      <c r="I2848">
        <v>1</v>
      </c>
      <c r="J2848" s="2" t="str">
        <f t="shared" si="44"/>
        <v>EG_SOLARRFNER2024</v>
      </c>
    </row>
    <row r="2849" spans="1:10" x14ac:dyDescent="0.25">
      <c r="A2849" t="s">
        <v>20</v>
      </c>
      <c r="B2849" t="s">
        <v>6</v>
      </c>
      <c r="C2849" t="s">
        <v>8</v>
      </c>
      <c r="D2849">
        <v>2024</v>
      </c>
      <c r="E2849">
        <v>2024</v>
      </c>
      <c r="F2849">
        <v>1</v>
      </c>
      <c r="G2849">
        <v>5362.1338370000003</v>
      </c>
      <c r="H2849">
        <v>0</v>
      </c>
      <c r="I2849">
        <v>1</v>
      </c>
      <c r="J2849" s="2" t="str">
        <f t="shared" si="44"/>
        <v>EG_SOLARRFSR2024</v>
      </c>
    </row>
    <row r="2850" spans="1:10" x14ac:dyDescent="0.25">
      <c r="A2850" t="s">
        <v>20</v>
      </c>
      <c r="B2850" t="s">
        <v>6</v>
      </c>
      <c r="C2850" t="s">
        <v>12</v>
      </c>
      <c r="D2850">
        <v>2024</v>
      </c>
      <c r="E2850">
        <v>2024</v>
      </c>
      <c r="F2850">
        <v>1</v>
      </c>
      <c r="G2850">
        <v>5362.1338370000003</v>
      </c>
      <c r="H2850">
        <v>0</v>
      </c>
      <c r="I2850">
        <v>1</v>
      </c>
      <c r="J2850" s="2" t="str">
        <f t="shared" si="44"/>
        <v>EG_SOLARRFNR2024</v>
      </c>
    </row>
    <row r="2851" spans="1:10" x14ac:dyDescent="0.25">
      <c r="A2851" t="s">
        <v>20</v>
      </c>
      <c r="B2851" t="s">
        <v>6</v>
      </c>
      <c r="C2851" t="s">
        <v>10</v>
      </c>
      <c r="D2851">
        <v>2024</v>
      </c>
      <c r="E2851">
        <v>2025</v>
      </c>
      <c r="F2851">
        <v>1</v>
      </c>
      <c r="G2851">
        <v>5362.1338370000003</v>
      </c>
      <c r="H2851">
        <v>0</v>
      </c>
      <c r="I2851">
        <v>1</v>
      </c>
      <c r="J2851" s="2" t="str">
        <f t="shared" si="44"/>
        <v>EG_SOLARRFER2024</v>
      </c>
    </row>
    <row r="2852" spans="1:10" x14ac:dyDescent="0.25">
      <c r="A2852" t="s">
        <v>20</v>
      </c>
      <c r="B2852" t="s">
        <v>6</v>
      </c>
      <c r="C2852" t="s">
        <v>11</v>
      </c>
      <c r="D2852">
        <v>2024</v>
      </c>
      <c r="E2852">
        <v>2025</v>
      </c>
      <c r="F2852">
        <v>1</v>
      </c>
      <c r="G2852">
        <v>5362.1338370000003</v>
      </c>
      <c r="H2852">
        <v>0</v>
      </c>
      <c r="I2852">
        <v>1</v>
      </c>
      <c r="J2852" s="2" t="str">
        <f t="shared" si="44"/>
        <v>EG_SOLARRFWR2024</v>
      </c>
    </row>
    <row r="2853" spans="1:10" x14ac:dyDescent="0.25">
      <c r="A2853" t="s">
        <v>20</v>
      </c>
      <c r="B2853" t="s">
        <v>6</v>
      </c>
      <c r="C2853" t="s">
        <v>9</v>
      </c>
      <c r="D2853">
        <v>2024</v>
      </c>
      <c r="E2853">
        <v>2025</v>
      </c>
      <c r="F2853">
        <v>1</v>
      </c>
      <c r="G2853">
        <v>5362.1338370000003</v>
      </c>
      <c r="H2853">
        <v>0</v>
      </c>
      <c r="I2853">
        <v>1</v>
      </c>
      <c r="J2853" s="2" t="str">
        <f t="shared" si="44"/>
        <v>EG_SOLARRFNER2024</v>
      </c>
    </row>
    <row r="2854" spans="1:10" x14ac:dyDescent="0.25">
      <c r="A2854" t="s">
        <v>20</v>
      </c>
      <c r="B2854" t="s">
        <v>6</v>
      </c>
      <c r="C2854" t="s">
        <v>8</v>
      </c>
      <c r="D2854">
        <v>2024</v>
      </c>
      <c r="E2854">
        <v>2025</v>
      </c>
      <c r="F2854">
        <v>1</v>
      </c>
      <c r="G2854">
        <v>5362.1338370000003</v>
      </c>
      <c r="H2854">
        <v>0</v>
      </c>
      <c r="I2854">
        <v>1</v>
      </c>
      <c r="J2854" s="2" t="str">
        <f t="shared" si="44"/>
        <v>EG_SOLARRFSR2024</v>
      </c>
    </row>
    <row r="2855" spans="1:10" x14ac:dyDescent="0.25">
      <c r="A2855" t="s">
        <v>20</v>
      </c>
      <c r="B2855" t="s">
        <v>6</v>
      </c>
      <c r="C2855" t="s">
        <v>12</v>
      </c>
      <c r="D2855">
        <v>2024</v>
      </c>
      <c r="E2855">
        <v>2025</v>
      </c>
      <c r="F2855">
        <v>1</v>
      </c>
      <c r="G2855">
        <v>5362.1338370000003</v>
      </c>
      <c r="H2855">
        <v>0</v>
      </c>
      <c r="I2855">
        <v>1</v>
      </c>
      <c r="J2855" s="2" t="str">
        <f t="shared" si="44"/>
        <v>EG_SOLARRFNR2024</v>
      </c>
    </row>
    <row r="2856" spans="1:10" x14ac:dyDescent="0.25">
      <c r="A2856" t="s">
        <v>20</v>
      </c>
      <c r="B2856" t="s">
        <v>6</v>
      </c>
      <c r="C2856" t="s">
        <v>10</v>
      </c>
      <c r="D2856">
        <v>2024</v>
      </c>
      <c r="E2856">
        <v>2026</v>
      </c>
      <c r="F2856">
        <v>1</v>
      </c>
      <c r="G2856">
        <v>5362.1338370000003</v>
      </c>
      <c r="H2856">
        <v>0</v>
      </c>
      <c r="I2856">
        <v>1</v>
      </c>
      <c r="J2856" s="2" t="str">
        <f t="shared" si="44"/>
        <v>EG_SOLARRFER2024</v>
      </c>
    </row>
    <row r="2857" spans="1:10" x14ac:dyDescent="0.25">
      <c r="A2857" t="s">
        <v>20</v>
      </c>
      <c r="B2857" t="s">
        <v>6</v>
      </c>
      <c r="C2857" t="s">
        <v>11</v>
      </c>
      <c r="D2857">
        <v>2024</v>
      </c>
      <c r="E2857">
        <v>2026</v>
      </c>
      <c r="F2857">
        <v>1</v>
      </c>
      <c r="G2857">
        <v>5362.1338370000003</v>
      </c>
      <c r="H2857">
        <v>0</v>
      </c>
      <c r="I2857">
        <v>1</v>
      </c>
      <c r="J2857" s="2" t="str">
        <f t="shared" si="44"/>
        <v>EG_SOLARRFWR2024</v>
      </c>
    </row>
    <row r="2858" spans="1:10" x14ac:dyDescent="0.25">
      <c r="A2858" t="s">
        <v>20</v>
      </c>
      <c r="B2858" t="s">
        <v>6</v>
      </c>
      <c r="C2858" t="s">
        <v>9</v>
      </c>
      <c r="D2858">
        <v>2024</v>
      </c>
      <c r="E2858">
        <v>2026</v>
      </c>
      <c r="F2858">
        <v>1</v>
      </c>
      <c r="G2858">
        <v>5362.1338370000003</v>
      </c>
      <c r="H2858">
        <v>0</v>
      </c>
      <c r="I2858">
        <v>1</v>
      </c>
      <c r="J2858" s="2" t="str">
        <f t="shared" si="44"/>
        <v>EG_SOLARRFNER2024</v>
      </c>
    </row>
    <row r="2859" spans="1:10" x14ac:dyDescent="0.25">
      <c r="A2859" t="s">
        <v>20</v>
      </c>
      <c r="B2859" t="s">
        <v>6</v>
      </c>
      <c r="C2859" t="s">
        <v>8</v>
      </c>
      <c r="D2859">
        <v>2024</v>
      </c>
      <c r="E2859">
        <v>2026</v>
      </c>
      <c r="F2859">
        <v>1</v>
      </c>
      <c r="G2859">
        <v>5362.1338370000003</v>
      </c>
      <c r="H2859">
        <v>0</v>
      </c>
      <c r="I2859">
        <v>1</v>
      </c>
      <c r="J2859" s="2" t="str">
        <f t="shared" si="44"/>
        <v>EG_SOLARRFSR2024</v>
      </c>
    </row>
    <row r="2860" spans="1:10" x14ac:dyDescent="0.25">
      <c r="A2860" t="s">
        <v>20</v>
      </c>
      <c r="B2860" t="s">
        <v>6</v>
      </c>
      <c r="C2860" t="s">
        <v>12</v>
      </c>
      <c r="D2860">
        <v>2024</v>
      </c>
      <c r="E2860">
        <v>2026</v>
      </c>
      <c r="F2860">
        <v>1</v>
      </c>
      <c r="G2860">
        <v>5362.1338370000003</v>
      </c>
      <c r="H2860">
        <v>0</v>
      </c>
      <c r="I2860">
        <v>1</v>
      </c>
      <c r="J2860" s="2" t="str">
        <f t="shared" si="44"/>
        <v>EG_SOLARRFNR2024</v>
      </c>
    </row>
    <row r="2861" spans="1:10" x14ac:dyDescent="0.25">
      <c r="A2861" t="s">
        <v>20</v>
      </c>
      <c r="B2861" t="s">
        <v>6</v>
      </c>
      <c r="C2861" t="s">
        <v>10</v>
      </c>
      <c r="D2861">
        <v>2024</v>
      </c>
      <c r="E2861">
        <v>2027</v>
      </c>
      <c r="F2861">
        <v>1</v>
      </c>
      <c r="G2861">
        <v>5362.1338370000003</v>
      </c>
      <c r="H2861">
        <v>0</v>
      </c>
      <c r="I2861">
        <v>1</v>
      </c>
      <c r="J2861" s="2" t="str">
        <f t="shared" si="44"/>
        <v>EG_SOLARRFER2024</v>
      </c>
    </row>
    <row r="2862" spans="1:10" x14ac:dyDescent="0.25">
      <c r="A2862" t="s">
        <v>20</v>
      </c>
      <c r="B2862" t="s">
        <v>6</v>
      </c>
      <c r="C2862" t="s">
        <v>11</v>
      </c>
      <c r="D2862">
        <v>2024</v>
      </c>
      <c r="E2862">
        <v>2027</v>
      </c>
      <c r="F2862">
        <v>1</v>
      </c>
      <c r="G2862">
        <v>5362.1338370000003</v>
      </c>
      <c r="H2862">
        <v>0</v>
      </c>
      <c r="I2862">
        <v>1</v>
      </c>
      <c r="J2862" s="2" t="str">
        <f t="shared" si="44"/>
        <v>EG_SOLARRFWR2024</v>
      </c>
    </row>
    <row r="2863" spans="1:10" x14ac:dyDescent="0.25">
      <c r="A2863" t="s">
        <v>20</v>
      </c>
      <c r="B2863" t="s">
        <v>6</v>
      </c>
      <c r="C2863" t="s">
        <v>9</v>
      </c>
      <c r="D2863">
        <v>2024</v>
      </c>
      <c r="E2863">
        <v>2027</v>
      </c>
      <c r="F2863">
        <v>1</v>
      </c>
      <c r="G2863">
        <v>5362.1338370000003</v>
      </c>
      <c r="H2863">
        <v>0</v>
      </c>
      <c r="I2863">
        <v>1</v>
      </c>
      <c r="J2863" s="2" t="str">
        <f t="shared" si="44"/>
        <v>EG_SOLARRFNER2024</v>
      </c>
    </row>
    <row r="2864" spans="1:10" x14ac:dyDescent="0.25">
      <c r="A2864" t="s">
        <v>20</v>
      </c>
      <c r="B2864" t="s">
        <v>6</v>
      </c>
      <c r="C2864" t="s">
        <v>8</v>
      </c>
      <c r="D2864">
        <v>2024</v>
      </c>
      <c r="E2864">
        <v>2027</v>
      </c>
      <c r="F2864">
        <v>1</v>
      </c>
      <c r="G2864">
        <v>5362.1338370000003</v>
      </c>
      <c r="H2864">
        <v>0</v>
      </c>
      <c r="I2864">
        <v>1</v>
      </c>
      <c r="J2864" s="2" t="str">
        <f t="shared" si="44"/>
        <v>EG_SOLARRFSR2024</v>
      </c>
    </row>
    <row r="2865" spans="1:10" x14ac:dyDescent="0.25">
      <c r="A2865" t="s">
        <v>20</v>
      </c>
      <c r="B2865" t="s">
        <v>6</v>
      </c>
      <c r="C2865" t="s">
        <v>12</v>
      </c>
      <c r="D2865">
        <v>2024</v>
      </c>
      <c r="E2865">
        <v>2027</v>
      </c>
      <c r="F2865">
        <v>1</v>
      </c>
      <c r="G2865">
        <v>5362.1338370000003</v>
      </c>
      <c r="H2865">
        <v>0</v>
      </c>
      <c r="I2865">
        <v>1</v>
      </c>
      <c r="J2865" s="2" t="str">
        <f t="shared" si="44"/>
        <v>EG_SOLARRFNR2024</v>
      </c>
    </row>
    <row r="2866" spans="1:10" x14ac:dyDescent="0.25">
      <c r="A2866" t="s">
        <v>20</v>
      </c>
      <c r="B2866" t="s">
        <v>6</v>
      </c>
      <c r="C2866" t="s">
        <v>10</v>
      </c>
      <c r="D2866">
        <v>2024</v>
      </c>
      <c r="E2866">
        <v>2028</v>
      </c>
      <c r="F2866">
        <v>1</v>
      </c>
      <c r="G2866">
        <v>5362.1338370000003</v>
      </c>
      <c r="H2866">
        <v>0</v>
      </c>
      <c r="I2866">
        <v>1</v>
      </c>
      <c r="J2866" s="2" t="str">
        <f t="shared" si="44"/>
        <v>EG_SOLARRFER2024</v>
      </c>
    </row>
    <row r="2867" spans="1:10" x14ac:dyDescent="0.25">
      <c r="A2867" t="s">
        <v>20</v>
      </c>
      <c r="B2867" t="s">
        <v>6</v>
      </c>
      <c r="C2867" t="s">
        <v>11</v>
      </c>
      <c r="D2867">
        <v>2024</v>
      </c>
      <c r="E2867">
        <v>2028</v>
      </c>
      <c r="F2867">
        <v>1</v>
      </c>
      <c r="G2867">
        <v>5362.1338370000003</v>
      </c>
      <c r="H2867">
        <v>0</v>
      </c>
      <c r="I2867">
        <v>1</v>
      </c>
      <c r="J2867" s="2" t="str">
        <f t="shared" si="44"/>
        <v>EG_SOLARRFWR2024</v>
      </c>
    </row>
    <row r="2868" spans="1:10" x14ac:dyDescent="0.25">
      <c r="A2868" t="s">
        <v>20</v>
      </c>
      <c r="B2868" t="s">
        <v>6</v>
      </c>
      <c r="C2868" t="s">
        <v>9</v>
      </c>
      <c r="D2868">
        <v>2024</v>
      </c>
      <c r="E2868">
        <v>2028</v>
      </c>
      <c r="F2868">
        <v>1</v>
      </c>
      <c r="G2868">
        <v>5362.1338370000003</v>
      </c>
      <c r="H2868">
        <v>0</v>
      </c>
      <c r="I2868">
        <v>1</v>
      </c>
      <c r="J2868" s="2" t="str">
        <f t="shared" si="44"/>
        <v>EG_SOLARRFNER2024</v>
      </c>
    </row>
    <row r="2869" spans="1:10" x14ac:dyDescent="0.25">
      <c r="A2869" t="s">
        <v>20</v>
      </c>
      <c r="B2869" t="s">
        <v>6</v>
      </c>
      <c r="C2869" t="s">
        <v>8</v>
      </c>
      <c r="D2869">
        <v>2024</v>
      </c>
      <c r="E2869">
        <v>2028</v>
      </c>
      <c r="F2869">
        <v>1</v>
      </c>
      <c r="G2869">
        <v>5362.1338370000003</v>
      </c>
      <c r="H2869">
        <v>0</v>
      </c>
      <c r="I2869">
        <v>1</v>
      </c>
      <c r="J2869" s="2" t="str">
        <f t="shared" si="44"/>
        <v>EG_SOLARRFSR2024</v>
      </c>
    </row>
    <row r="2870" spans="1:10" x14ac:dyDescent="0.25">
      <c r="A2870" t="s">
        <v>20</v>
      </c>
      <c r="B2870" t="s">
        <v>6</v>
      </c>
      <c r="C2870" t="s">
        <v>12</v>
      </c>
      <c r="D2870">
        <v>2024</v>
      </c>
      <c r="E2870">
        <v>2028</v>
      </c>
      <c r="F2870">
        <v>1</v>
      </c>
      <c r="G2870">
        <v>5362.1338370000003</v>
      </c>
      <c r="H2870">
        <v>0</v>
      </c>
      <c r="I2870">
        <v>1</v>
      </c>
      <c r="J2870" s="2" t="str">
        <f t="shared" si="44"/>
        <v>EG_SOLARRFNR2024</v>
      </c>
    </row>
    <row r="2871" spans="1:10" x14ac:dyDescent="0.25">
      <c r="A2871" t="s">
        <v>20</v>
      </c>
      <c r="B2871" t="s">
        <v>6</v>
      </c>
      <c r="C2871" t="s">
        <v>10</v>
      </c>
      <c r="D2871">
        <v>2024</v>
      </c>
      <c r="E2871">
        <v>2029</v>
      </c>
      <c r="F2871">
        <v>1</v>
      </c>
      <c r="G2871">
        <v>5362.1338370000003</v>
      </c>
      <c r="H2871">
        <v>0</v>
      </c>
      <c r="I2871">
        <v>1</v>
      </c>
      <c r="J2871" s="2" t="str">
        <f t="shared" si="44"/>
        <v>EG_SOLARRFER2024</v>
      </c>
    </row>
    <row r="2872" spans="1:10" x14ac:dyDescent="0.25">
      <c r="A2872" t="s">
        <v>20</v>
      </c>
      <c r="B2872" t="s">
        <v>6</v>
      </c>
      <c r="C2872" t="s">
        <v>11</v>
      </c>
      <c r="D2872">
        <v>2024</v>
      </c>
      <c r="E2872">
        <v>2029</v>
      </c>
      <c r="F2872">
        <v>1</v>
      </c>
      <c r="G2872">
        <v>5362.1338370000003</v>
      </c>
      <c r="H2872">
        <v>0</v>
      </c>
      <c r="I2872">
        <v>1</v>
      </c>
      <c r="J2872" s="2" t="str">
        <f t="shared" si="44"/>
        <v>EG_SOLARRFWR2024</v>
      </c>
    </row>
    <row r="2873" spans="1:10" x14ac:dyDescent="0.25">
      <c r="A2873" t="s">
        <v>20</v>
      </c>
      <c r="B2873" t="s">
        <v>6</v>
      </c>
      <c r="C2873" t="s">
        <v>9</v>
      </c>
      <c r="D2873">
        <v>2024</v>
      </c>
      <c r="E2873">
        <v>2029</v>
      </c>
      <c r="F2873">
        <v>1</v>
      </c>
      <c r="G2873">
        <v>5362.1338370000003</v>
      </c>
      <c r="H2873">
        <v>0</v>
      </c>
      <c r="I2873">
        <v>1</v>
      </c>
      <c r="J2873" s="2" t="str">
        <f t="shared" si="44"/>
        <v>EG_SOLARRFNER2024</v>
      </c>
    </row>
    <row r="2874" spans="1:10" x14ac:dyDescent="0.25">
      <c r="A2874" t="s">
        <v>20</v>
      </c>
      <c r="B2874" t="s">
        <v>6</v>
      </c>
      <c r="C2874" t="s">
        <v>8</v>
      </c>
      <c r="D2874">
        <v>2024</v>
      </c>
      <c r="E2874">
        <v>2029</v>
      </c>
      <c r="F2874">
        <v>1</v>
      </c>
      <c r="G2874">
        <v>5362.1338370000003</v>
      </c>
      <c r="H2874">
        <v>0</v>
      </c>
      <c r="I2874">
        <v>1</v>
      </c>
      <c r="J2874" s="2" t="str">
        <f t="shared" si="44"/>
        <v>EG_SOLARRFSR2024</v>
      </c>
    </row>
    <row r="2875" spans="1:10" x14ac:dyDescent="0.25">
      <c r="A2875" t="s">
        <v>20</v>
      </c>
      <c r="B2875" t="s">
        <v>6</v>
      </c>
      <c r="C2875" t="s">
        <v>12</v>
      </c>
      <c r="D2875">
        <v>2024</v>
      </c>
      <c r="E2875">
        <v>2029</v>
      </c>
      <c r="F2875">
        <v>1</v>
      </c>
      <c r="G2875">
        <v>5362.1338370000003</v>
      </c>
      <c r="H2875">
        <v>0</v>
      </c>
      <c r="I2875">
        <v>1</v>
      </c>
      <c r="J2875" s="2" t="str">
        <f t="shared" si="44"/>
        <v>EG_SOLARRFNR2024</v>
      </c>
    </row>
    <row r="2876" spans="1:10" x14ac:dyDescent="0.25">
      <c r="A2876" t="s">
        <v>20</v>
      </c>
      <c r="B2876" t="s">
        <v>6</v>
      </c>
      <c r="C2876" t="s">
        <v>10</v>
      </c>
      <c r="D2876">
        <v>2024</v>
      </c>
      <c r="E2876">
        <v>2030</v>
      </c>
      <c r="F2876">
        <v>1</v>
      </c>
      <c r="G2876">
        <v>5362.1338370000003</v>
      </c>
      <c r="H2876">
        <v>0</v>
      </c>
      <c r="I2876">
        <v>1</v>
      </c>
      <c r="J2876" s="2" t="str">
        <f t="shared" si="44"/>
        <v>EG_SOLARRFER2024</v>
      </c>
    </row>
    <row r="2877" spans="1:10" x14ac:dyDescent="0.25">
      <c r="A2877" t="s">
        <v>20</v>
      </c>
      <c r="B2877" t="s">
        <v>6</v>
      </c>
      <c r="C2877" t="s">
        <v>11</v>
      </c>
      <c r="D2877">
        <v>2024</v>
      </c>
      <c r="E2877">
        <v>2030</v>
      </c>
      <c r="F2877">
        <v>1</v>
      </c>
      <c r="G2877">
        <v>5362.1338370000003</v>
      </c>
      <c r="H2877">
        <v>0</v>
      </c>
      <c r="I2877">
        <v>1</v>
      </c>
      <c r="J2877" s="2" t="str">
        <f t="shared" si="44"/>
        <v>EG_SOLARRFWR2024</v>
      </c>
    </row>
    <row r="2878" spans="1:10" x14ac:dyDescent="0.25">
      <c r="A2878" t="s">
        <v>20</v>
      </c>
      <c r="B2878" t="s">
        <v>6</v>
      </c>
      <c r="C2878" t="s">
        <v>9</v>
      </c>
      <c r="D2878">
        <v>2024</v>
      </c>
      <c r="E2878">
        <v>2030</v>
      </c>
      <c r="F2878">
        <v>1</v>
      </c>
      <c r="G2878">
        <v>5362.1338370000003</v>
      </c>
      <c r="H2878">
        <v>0</v>
      </c>
      <c r="I2878">
        <v>1</v>
      </c>
      <c r="J2878" s="2" t="str">
        <f t="shared" si="44"/>
        <v>EG_SOLARRFNER2024</v>
      </c>
    </row>
    <row r="2879" spans="1:10" x14ac:dyDescent="0.25">
      <c r="A2879" t="s">
        <v>20</v>
      </c>
      <c r="B2879" t="s">
        <v>6</v>
      </c>
      <c r="C2879" t="s">
        <v>8</v>
      </c>
      <c r="D2879">
        <v>2024</v>
      </c>
      <c r="E2879">
        <v>2030</v>
      </c>
      <c r="F2879">
        <v>1</v>
      </c>
      <c r="G2879">
        <v>5362.1338370000003</v>
      </c>
      <c r="H2879">
        <v>0</v>
      </c>
      <c r="I2879">
        <v>1</v>
      </c>
      <c r="J2879" s="2" t="str">
        <f t="shared" si="44"/>
        <v>EG_SOLARRFSR2024</v>
      </c>
    </row>
    <row r="2880" spans="1:10" x14ac:dyDescent="0.25">
      <c r="A2880" t="s">
        <v>20</v>
      </c>
      <c r="B2880" t="s">
        <v>6</v>
      </c>
      <c r="C2880" t="s">
        <v>12</v>
      </c>
      <c r="D2880">
        <v>2024</v>
      </c>
      <c r="E2880">
        <v>2030</v>
      </c>
      <c r="F2880">
        <v>1</v>
      </c>
      <c r="G2880">
        <v>5362.1338370000003</v>
      </c>
      <c r="H2880">
        <v>0</v>
      </c>
      <c r="I2880">
        <v>1</v>
      </c>
      <c r="J2880" s="2" t="str">
        <f t="shared" si="44"/>
        <v>EG_SOLARRFNR2024</v>
      </c>
    </row>
    <row r="2881" spans="1:10" x14ac:dyDescent="0.25">
      <c r="A2881" t="s">
        <v>20</v>
      </c>
      <c r="B2881" t="s">
        <v>6</v>
      </c>
      <c r="C2881" t="s">
        <v>10</v>
      </c>
      <c r="D2881">
        <v>2024</v>
      </c>
      <c r="E2881">
        <v>2031</v>
      </c>
      <c r="F2881">
        <v>1</v>
      </c>
      <c r="G2881">
        <v>5362.1338370000003</v>
      </c>
      <c r="H2881">
        <v>0</v>
      </c>
      <c r="I2881">
        <v>1</v>
      </c>
      <c r="J2881" s="2" t="str">
        <f t="shared" si="44"/>
        <v>EG_SOLARRFER2024</v>
      </c>
    </row>
    <row r="2882" spans="1:10" x14ac:dyDescent="0.25">
      <c r="A2882" t="s">
        <v>20</v>
      </c>
      <c r="B2882" t="s">
        <v>6</v>
      </c>
      <c r="C2882" t="s">
        <v>11</v>
      </c>
      <c r="D2882">
        <v>2024</v>
      </c>
      <c r="E2882">
        <v>2031</v>
      </c>
      <c r="F2882">
        <v>1</v>
      </c>
      <c r="G2882">
        <v>5362.1338370000003</v>
      </c>
      <c r="H2882">
        <v>0</v>
      </c>
      <c r="I2882">
        <v>1</v>
      </c>
      <c r="J2882" s="2" t="str">
        <f t="shared" si="44"/>
        <v>EG_SOLARRFWR2024</v>
      </c>
    </row>
    <row r="2883" spans="1:10" x14ac:dyDescent="0.25">
      <c r="A2883" t="s">
        <v>20</v>
      </c>
      <c r="B2883" t="s">
        <v>6</v>
      </c>
      <c r="C2883" t="s">
        <v>9</v>
      </c>
      <c r="D2883">
        <v>2024</v>
      </c>
      <c r="E2883">
        <v>2031</v>
      </c>
      <c r="F2883">
        <v>1</v>
      </c>
      <c r="G2883">
        <v>5362.1338370000003</v>
      </c>
      <c r="H2883">
        <v>0</v>
      </c>
      <c r="I2883">
        <v>1</v>
      </c>
      <c r="J2883" s="2" t="str">
        <f t="shared" ref="J2883:J2946" si="45">_xlfn.CONCAT(A2883,C2883,D2883)</f>
        <v>EG_SOLARRFNER2024</v>
      </c>
    </row>
    <row r="2884" spans="1:10" x14ac:dyDescent="0.25">
      <c r="A2884" t="s">
        <v>20</v>
      </c>
      <c r="B2884" t="s">
        <v>6</v>
      </c>
      <c r="C2884" t="s">
        <v>8</v>
      </c>
      <c r="D2884">
        <v>2024</v>
      </c>
      <c r="E2884">
        <v>2031</v>
      </c>
      <c r="F2884">
        <v>1</v>
      </c>
      <c r="G2884">
        <v>5362.1338370000003</v>
      </c>
      <c r="H2884">
        <v>0</v>
      </c>
      <c r="I2884">
        <v>1</v>
      </c>
      <c r="J2884" s="2" t="str">
        <f t="shared" si="45"/>
        <v>EG_SOLARRFSR2024</v>
      </c>
    </row>
    <row r="2885" spans="1:10" x14ac:dyDescent="0.25">
      <c r="A2885" t="s">
        <v>20</v>
      </c>
      <c r="B2885" t="s">
        <v>6</v>
      </c>
      <c r="C2885" t="s">
        <v>12</v>
      </c>
      <c r="D2885">
        <v>2024</v>
      </c>
      <c r="E2885">
        <v>2031</v>
      </c>
      <c r="F2885">
        <v>1</v>
      </c>
      <c r="G2885">
        <v>5362.1338370000003</v>
      </c>
      <c r="H2885">
        <v>0</v>
      </c>
      <c r="I2885">
        <v>1</v>
      </c>
      <c r="J2885" s="2" t="str">
        <f t="shared" si="45"/>
        <v>EG_SOLARRFNR2024</v>
      </c>
    </row>
    <row r="2886" spans="1:10" x14ac:dyDescent="0.25">
      <c r="A2886" t="s">
        <v>20</v>
      </c>
      <c r="B2886" t="s">
        <v>6</v>
      </c>
      <c r="C2886" t="s">
        <v>10</v>
      </c>
      <c r="D2886">
        <v>2024</v>
      </c>
      <c r="E2886">
        <v>2032</v>
      </c>
      <c r="F2886">
        <v>1</v>
      </c>
      <c r="G2886">
        <v>5362.1338370000003</v>
      </c>
      <c r="H2886">
        <v>0</v>
      </c>
      <c r="I2886">
        <v>1</v>
      </c>
      <c r="J2886" s="2" t="str">
        <f t="shared" si="45"/>
        <v>EG_SOLARRFER2024</v>
      </c>
    </row>
    <row r="2887" spans="1:10" x14ac:dyDescent="0.25">
      <c r="A2887" t="s">
        <v>20</v>
      </c>
      <c r="B2887" t="s">
        <v>6</v>
      </c>
      <c r="C2887" t="s">
        <v>11</v>
      </c>
      <c r="D2887">
        <v>2024</v>
      </c>
      <c r="E2887">
        <v>2032</v>
      </c>
      <c r="F2887">
        <v>1</v>
      </c>
      <c r="G2887">
        <v>5362.1338370000003</v>
      </c>
      <c r="H2887">
        <v>0</v>
      </c>
      <c r="I2887">
        <v>1</v>
      </c>
      <c r="J2887" s="2" t="str">
        <f t="shared" si="45"/>
        <v>EG_SOLARRFWR2024</v>
      </c>
    </row>
    <row r="2888" spans="1:10" x14ac:dyDescent="0.25">
      <c r="A2888" t="s">
        <v>20</v>
      </c>
      <c r="B2888" t="s">
        <v>6</v>
      </c>
      <c r="C2888" t="s">
        <v>9</v>
      </c>
      <c r="D2888">
        <v>2024</v>
      </c>
      <c r="E2888">
        <v>2032</v>
      </c>
      <c r="F2888">
        <v>1</v>
      </c>
      <c r="G2888">
        <v>5362.1338370000003</v>
      </c>
      <c r="H2888">
        <v>0</v>
      </c>
      <c r="I2888">
        <v>1</v>
      </c>
      <c r="J2888" s="2" t="str">
        <f t="shared" si="45"/>
        <v>EG_SOLARRFNER2024</v>
      </c>
    </row>
    <row r="2889" spans="1:10" x14ac:dyDescent="0.25">
      <c r="A2889" t="s">
        <v>20</v>
      </c>
      <c r="B2889" t="s">
        <v>6</v>
      </c>
      <c r="C2889" t="s">
        <v>8</v>
      </c>
      <c r="D2889">
        <v>2024</v>
      </c>
      <c r="E2889">
        <v>2032</v>
      </c>
      <c r="F2889">
        <v>1</v>
      </c>
      <c r="G2889">
        <v>5362.1338370000003</v>
      </c>
      <c r="H2889">
        <v>0</v>
      </c>
      <c r="I2889">
        <v>1</v>
      </c>
      <c r="J2889" s="2" t="str">
        <f t="shared" si="45"/>
        <v>EG_SOLARRFSR2024</v>
      </c>
    </row>
    <row r="2890" spans="1:10" x14ac:dyDescent="0.25">
      <c r="A2890" t="s">
        <v>20</v>
      </c>
      <c r="B2890" t="s">
        <v>6</v>
      </c>
      <c r="C2890" t="s">
        <v>12</v>
      </c>
      <c r="D2890">
        <v>2024</v>
      </c>
      <c r="E2890">
        <v>2032</v>
      </c>
      <c r="F2890">
        <v>1</v>
      </c>
      <c r="G2890">
        <v>5362.1338370000003</v>
      </c>
      <c r="H2890">
        <v>0</v>
      </c>
      <c r="I2890">
        <v>1</v>
      </c>
      <c r="J2890" s="2" t="str">
        <f t="shared" si="45"/>
        <v>EG_SOLARRFNR2024</v>
      </c>
    </row>
    <row r="2891" spans="1:10" x14ac:dyDescent="0.25">
      <c r="A2891" t="s">
        <v>20</v>
      </c>
      <c r="B2891" t="s">
        <v>6</v>
      </c>
      <c r="C2891" t="s">
        <v>10</v>
      </c>
      <c r="D2891">
        <v>2024</v>
      </c>
      <c r="E2891">
        <v>2033</v>
      </c>
      <c r="F2891">
        <v>1</v>
      </c>
      <c r="G2891">
        <v>5362.1338370000003</v>
      </c>
      <c r="H2891">
        <v>0</v>
      </c>
      <c r="I2891">
        <v>1</v>
      </c>
      <c r="J2891" s="2" t="str">
        <f t="shared" si="45"/>
        <v>EG_SOLARRFER2024</v>
      </c>
    </row>
    <row r="2892" spans="1:10" x14ac:dyDescent="0.25">
      <c r="A2892" t="s">
        <v>20</v>
      </c>
      <c r="B2892" t="s">
        <v>6</v>
      </c>
      <c r="C2892" t="s">
        <v>11</v>
      </c>
      <c r="D2892">
        <v>2024</v>
      </c>
      <c r="E2892">
        <v>2033</v>
      </c>
      <c r="F2892">
        <v>1</v>
      </c>
      <c r="G2892">
        <v>5362.1338370000003</v>
      </c>
      <c r="H2892">
        <v>0</v>
      </c>
      <c r="I2892">
        <v>1</v>
      </c>
      <c r="J2892" s="2" t="str">
        <f t="shared" si="45"/>
        <v>EG_SOLARRFWR2024</v>
      </c>
    </row>
    <row r="2893" spans="1:10" x14ac:dyDescent="0.25">
      <c r="A2893" t="s">
        <v>20</v>
      </c>
      <c r="B2893" t="s">
        <v>6</v>
      </c>
      <c r="C2893" t="s">
        <v>9</v>
      </c>
      <c r="D2893">
        <v>2024</v>
      </c>
      <c r="E2893">
        <v>2033</v>
      </c>
      <c r="F2893">
        <v>1</v>
      </c>
      <c r="G2893">
        <v>5362.1338370000003</v>
      </c>
      <c r="H2893">
        <v>0</v>
      </c>
      <c r="I2893">
        <v>1</v>
      </c>
      <c r="J2893" s="2" t="str">
        <f t="shared" si="45"/>
        <v>EG_SOLARRFNER2024</v>
      </c>
    </row>
    <row r="2894" spans="1:10" x14ac:dyDescent="0.25">
      <c r="A2894" t="s">
        <v>20</v>
      </c>
      <c r="B2894" t="s">
        <v>6</v>
      </c>
      <c r="C2894" t="s">
        <v>8</v>
      </c>
      <c r="D2894">
        <v>2024</v>
      </c>
      <c r="E2894">
        <v>2033</v>
      </c>
      <c r="F2894">
        <v>1</v>
      </c>
      <c r="G2894">
        <v>5362.1338370000003</v>
      </c>
      <c r="H2894">
        <v>0</v>
      </c>
      <c r="I2894">
        <v>1</v>
      </c>
      <c r="J2894" s="2" t="str">
        <f t="shared" si="45"/>
        <v>EG_SOLARRFSR2024</v>
      </c>
    </row>
    <row r="2895" spans="1:10" x14ac:dyDescent="0.25">
      <c r="A2895" t="s">
        <v>20</v>
      </c>
      <c r="B2895" t="s">
        <v>6</v>
      </c>
      <c r="C2895" t="s">
        <v>12</v>
      </c>
      <c r="D2895">
        <v>2024</v>
      </c>
      <c r="E2895">
        <v>2033</v>
      </c>
      <c r="F2895">
        <v>1</v>
      </c>
      <c r="G2895">
        <v>5362.1338370000003</v>
      </c>
      <c r="H2895">
        <v>0</v>
      </c>
      <c r="I2895">
        <v>1</v>
      </c>
      <c r="J2895" s="2" t="str">
        <f t="shared" si="45"/>
        <v>EG_SOLARRFNR2024</v>
      </c>
    </row>
    <row r="2896" spans="1:10" x14ac:dyDescent="0.25">
      <c r="A2896" t="s">
        <v>20</v>
      </c>
      <c r="B2896" t="s">
        <v>6</v>
      </c>
      <c r="C2896" t="s">
        <v>10</v>
      </c>
      <c r="D2896">
        <v>2024</v>
      </c>
      <c r="E2896">
        <v>2034</v>
      </c>
      <c r="F2896">
        <v>1</v>
      </c>
      <c r="G2896">
        <v>5362.1338370000003</v>
      </c>
      <c r="H2896">
        <v>0</v>
      </c>
      <c r="I2896">
        <v>1</v>
      </c>
      <c r="J2896" s="2" t="str">
        <f t="shared" si="45"/>
        <v>EG_SOLARRFER2024</v>
      </c>
    </row>
    <row r="2897" spans="1:10" x14ac:dyDescent="0.25">
      <c r="A2897" t="s">
        <v>20</v>
      </c>
      <c r="B2897" t="s">
        <v>6</v>
      </c>
      <c r="C2897" t="s">
        <v>11</v>
      </c>
      <c r="D2897">
        <v>2024</v>
      </c>
      <c r="E2897">
        <v>2034</v>
      </c>
      <c r="F2897">
        <v>1</v>
      </c>
      <c r="G2897">
        <v>5362.1338370000003</v>
      </c>
      <c r="H2897">
        <v>0</v>
      </c>
      <c r="I2897">
        <v>1</v>
      </c>
      <c r="J2897" s="2" t="str">
        <f t="shared" si="45"/>
        <v>EG_SOLARRFWR2024</v>
      </c>
    </row>
    <row r="2898" spans="1:10" x14ac:dyDescent="0.25">
      <c r="A2898" t="s">
        <v>20</v>
      </c>
      <c r="B2898" t="s">
        <v>6</v>
      </c>
      <c r="C2898" t="s">
        <v>9</v>
      </c>
      <c r="D2898">
        <v>2024</v>
      </c>
      <c r="E2898">
        <v>2034</v>
      </c>
      <c r="F2898">
        <v>1</v>
      </c>
      <c r="G2898">
        <v>5362.1338370000003</v>
      </c>
      <c r="H2898">
        <v>0</v>
      </c>
      <c r="I2898">
        <v>1</v>
      </c>
      <c r="J2898" s="2" t="str">
        <f t="shared" si="45"/>
        <v>EG_SOLARRFNER2024</v>
      </c>
    </row>
    <row r="2899" spans="1:10" x14ac:dyDescent="0.25">
      <c r="A2899" t="s">
        <v>20</v>
      </c>
      <c r="B2899" t="s">
        <v>6</v>
      </c>
      <c r="C2899" t="s">
        <v>8</v>
      </c>
      <c r="D2899">
        <v>2024</v>
      </c>
      <c r="E2899">
        <v>2034</v>
      </c>
      <c r="F2899">
        <v>1</v>
      </c>
      <c r="G2899">
        <v>5362.1338370000003</v>
      </c>
      <c r="H2899">
        <v>0</v>
      </c>
      <c r="I2899">
        <v>1</v>
      </c>
      <c r="J2899" s="2" t="str">
        <f t="shared" si="45"/>
        <v>EG_SOLARRFSR2024</v>
      </c>
    </row>
    <row r="2900" spans="1:10" x14ac:dyDescent="0.25">
      <c r="A2900" t="s">
        <v>20</v>
      </c>
      <c r="B2900" t="s">
        <v>6</v>
      </c>
      <c r="C2900" t="s">
        <v>12</v>
      </c>
      <c r="D2900">
        <v>2024</v>
      </c>
      <c r="E2900">
        <v>2034</v>
      </c>
      <c r="F2900">
        <v>1</v>
      </c>
      <c r="G2900">
        <v>5362.1338370000003</v>
      </c>
      <c r="H2900">
        <v>0</v>
      </c>
      <c r="I2900">
        <v>1</v>
      </c>
      <c r="J2900" s="2" t="str">
        <f t="shared" si="45"/>
        <v>EG_SOLARRFNR2024</v>
      </c>
    </row>
    <row r="2901" spans="1:10" x14ac:dyDescent="0.25">
      <c r="A2901" t="s">
        <v>20</v>
      </c>
      <c r="B2901" t="s">
        <v>6</v>
      </c>
      <c r="C2901" t="s">
        <v>10</v>
      </c>
      <c r="D2901">
        <v>2024</v>
      </c>
      <c r="E2901">
        <v>2035</v>
      </c>
      <c r="F2901">
        <v>1</v>
      </c>
      <c r="G2901">
        <v>5362.1338370000003</v>
      </c>
      <c r="H2901">
        <v>0</v>
      </c>
      <c r="I2901">
        <v>1</v>
      </c>
      <c r="J2901" s="2" t="str">
        <f t="shared" si="45"/>
        <v>EG_SOLARRFER2024</v>
      </c>
    </row>
    <row r="2902" spans="1:10" x14ac:dyDescent="0.25">
      <c r="A2902" t="s">
        <v>20</v>
      </c>
      <c r="B2902" t="s">
        <v>6</v>
      </c>
      <c r="C2902" t="s">
        <v>11</v>
      </c>
      <c r="D2902">
        <v>2024</v>
      </c>
      <c r="E2902">
        <v>2035</v>
      </c>
      <c r="F2902">
        <v>1</v>
      </c>
      <c r="G2902">
        <v>5362.1338370000003</v>
      </c>
      <c r="H2902">
        <v>0</v>
      </c>
      <c r="I2902">
        <v>1</v>
      </c>
      <c r="J2902" s="2" t="str">
        <f t="shared" si="45"/>
        <v>EG_SOLARRFWR2024</v>
      </c>
    </row>
    <row r="2903" spans="1:10" x14ac:dyDescent="0.25">
      <c r="A2903" t="s">
        <v>20</v>
      </c>
      <c r="B2903" t="s">
        <v>6</v>
      </c>
      <c r="C2903" t="s">
        <v>9</v>
      </c>
      <c r="D2903">
        <v>2024</v>
      </c>
      <c r="E2903">
        <v>2035</v>
      </c>
      <c r="F2903">
        <v>1</v>
      </c>
      <c r="G2903">
        <v>5362.1338370000003</v>
      </c>
      <c r="H2903">
        <v>0</v>
      </c>
      <c r="I2903">
        <v>1</v>
      </c>
      <c r="J2903" s="2" t="str">
        <f t="shared" si="45"/>
        <v>EG_SOLARRFNER2024</v>
      </c>
    </row>
    <row r="2904" spans="1:10" x14ac:dyDescent="0.25">
      <c r="A2904" t="s">
        <v>20</v>
      </c>
      <c r="B2904" t="s">
        <v>6</v>
      </c>
      <c r="C2904" t="s">
        <v>8</v>
      </c>
      <c r="D2904">
        <v>2024</v>
      </c>
      <c r="E2904">
        <v>2035</v>
      </c>
      <c r="F2904">
        <v>1</v>
      </c>
      <c r="G2904">
        <v>5362.1338370000003</v>
      </c>
      <c r="H2904">
        <v>0</v>
      </c>
      <c r="I2904">
        <v>1</v>
      </c>
      <c r="J2904" s="2" t="str">
        <f t="shared" si="45"/>
        <v>EG_SOLARRFSR2024</v>
      </c>
    </row>
    <row r="2905" spans="1:10" x14ac:dyDescent="0.25">
      <c r="A2905" t="s">
        <v>20</v>
      </c>
      <c r="B2905" t="s">
        <v>6</v>
      </c>
      <c r="C2905" t="s">
        <v>12</v>
      </c>
      <c r="D2905">
        <v>2024</v>
      </c>
      <c r="E2905">
        <v>2035</v>
      </c>
      <c r="F2905">
        <v>1</v>
      </c>
      <c r="G2905">
        <v>5362.1338370000003</v>
      </c>
      <c r="H2905">
        <v>0</v>
      </c>
      <c r="I2905">
        <v>1</v>
      </c>
      <c r="J2905" s="2" t="str">
        <f t="shared" si="45"/>
        <v>EG_SOLARRFNR2024</v>
      </c>
    </row>
    <row r="2906" spans="1:10" x14ac:dyDescent="0.25">
      <c r="A2906" t="s">
        <v>20</v>
      </c>
      <c r="B2906" t="s">
        <v>6</v>
      </c>
      <c r="C2906" t="s">
        <v>10</v>
      </c>
      <c r="D2906">
        <v>2024</v>
      </c>
      <c r="E2906">
        <v>2036</v>
      </c>
      <c r="F2906">
        <v>1</v>
      </c>
      <c r="G2906">
        <v>5362.1338370000003</v>
      </c>
      <c r="H2906">
        <v>0</v>
      </c>
      <c r="I2906">
        <v>1</v>
      </c>
      <c r="J2906" s="2" t="str">
        <f t="shared" si="45"/>
        <v>EG_SOLARRFER2024</v>
      </c>
    </row>
    <row r="2907" spans="1:10" x14ac:dyDescent="0.25">
      <c r="A2907" t="s">
        <v>20</v>
      </c>
      <c r="B2907" t="s">
        <v>6</v>
      </c>
      <c r="C2907" t="s">
        <v>11</v>
      </c>
      <c r="D2907">
        <v>2024</v>
      </c>
      <c r="E2907">
        <v>2036</v>
      </c>
      <c r="F2907">
        <v>1</v>
      </c>
      <c r="G2907">
        <v>5362.1338370000003</v>
      </c>
      <c r="H2907">
        <v>0</v>
      </c>
      <c r="I2907">
        <v>1</v>
      </c>
      <c r="J2907" s="2" t="str">
        <f t="shared" si="45"/>
        <v>EG_SOLARRFWR2024</v>
      </c>
    </row>
    <row r="2908" spans="1:10" x14ac:dyDescent="0.25">
      <c r="A2908" t="s">
        <v>20</v>
      </c>
      <c r="B2908" t="s">
        <v>6</v>
      </c>
      <c r="C2908" t="s">
        <v>9</v>
      </c>
      <c r="D2908">
        <v>2024</v>
      </c>
      <c r="E2908">
        <v>2036</v>
      </c>
      <c r="F2908">
        <v>1</v>
      </c>
      <c r="G2908">
        <v>5362.1338370000003</v>
      </c>
      <c r="H2908">
        <v>0</v>
      </c>
      <c r="I2908">
        <v>1</v>
      </c>
      <c r="J2908" s="2" t="str">
        <f t="shared" si="45"/>
        <v>EG_SOLARRFNER2024</v>
      </c>
    </row>
    <row r="2909" spans="1:10" x14ac:dyDescent="0.25">
      <c r="A2909" t="s">
        <v>20</v>
      </c>
      <c r="B2909" t="s">
        <v>6</v>
      </c>
      <c r="C2909" t="s">
        <v>8</v>
      </c>
      <c r="D2909">
        <v>2024</v>
      </c>
      <c r="E2909">
        <v>2036</v>
      </c>
      <c r="F2909">
        <v>1</v>
      </c>
      <c r="G2909">
        <v>5362.1338370000003</v>
      </c>
      <c r="H2909">
        <v>0</v>
      </c>
      <c r="I2909">
        <v>1</v>
      </c>
      <c r="J2909" s="2" t="str">
        <f t="shared" si="45"/>
        <v>EG_SOLARRFSR2024</v>
      </c>
    </row>
    <row r="2910" spans="1:10" x14ac:dyDescent="0.25">
      <c r="A2910" t="s">
        <v>20</v>
      </c>
      <c r="B2910" t="s">
        <v>6</v>
      </c>
      <c r="C2910" t="s">
        <v>12</v>
      </c>
      <c r="D2910">
        <v>2024</v>
      </c>
      <c r="E2910">
        <v>2036</v>
      </c>
      <c r="F2910">
        <v>1</v>
      </c>
      <c r="G2910">
        <v>5362.1338370000003</v>
      </c>
      <c r="H2910">
        <v>0</v>
      </c>
      <c r="I2910">
        <v>1</v>
      </c>
      <c r="J2910" s="2" t="str">
        <f t="shared" si="45"/>
        <v>EG_SOLARRFNR2024</v>
      </c>
    </row>
    <row r="2911" spans="1:10" x14ac:dyDescent="0.25">
      <c r="A2911" t="s">
        <v>20</v>
      </c>
      <c r="B2911" t="s">
        <v>6</v>
      </c>
      <c r="C2911" t="s">
        <v>10</v>
      </c>
      <c r="D2911">
        <v>2024</v>
      </c>
      <c r="E2911">
        <v>2037</v>
      </c>
      <c r="F2911">
        <v>1</v>
      </c>
      <c r="G2911">
        <v>5362.1338370000003</v>
      </c>
      <c r="H2911">
        <v>0</v>
      </c>
      <c r="I2911">
        <v>1</v>
      </c>
      <c r="J2911" s="2" t="str">
        <f t="shared" si="45"/>
        <v>EG_SOLARRFER2024</v>
      </c>
    </row>
    <row r="2912" spans="1:10" x14ac:dyDescent="0.25">
      <c r="A2912" t="s">
        <v>20</v>
      </c>
      <c r="B2912" t="s">
        <v>6</v>
      </c>
      <c r="C2912" t="s">
        <v>11</v>
      </c>
      <c r="D2912">
        <v>2024</v>
      </c>
      <c r="E2912">
        <v>2037</v>
      </c>
      <c r="F2912">
        <v>1</v>
      </c>
      <c r="G2912">
        <v>5362.1338370000003</v>
      </c>
      <c r="H2912">
        <v>0</v>
      </c>
      <c r="I2912">
        <v>1</v>
      </c>
      <c r="J2912" s="2" t="str">
        <f t="shared" si="45"/>
        <v>EG_SOLARRFWR2024</v>
      </c>
    </row>
    <row r="2913" spans="1:10" x14ac:dyDescent="0.25">
      <c r="A2913" t="s">
        <v>20</v>
      </c>
      <c r="B2913" t="s">
        <v>6</v>
      </c>
      <c r="C2913" t="s">
        <v>9</v>
      </c>
      <c r="D2913">
        <v>2024</v>
      </c>
      <c r="E2913">
        <v>2037</v>
      </c>
      <c r="F2913">
        <v>1</v>
      </c>
      <c r="G2913">
        <v>5362.1338370000003</v>
      </c>
      <c r="H2913">
        <v>0</v>
      </c>
      <c r="I2913">
        <v>1</v>
      </c>
      <c r="J2913" s="2" t="str">
        <f t="shared" si="45"/>
        <v>EG_SOLARRFNER2024</v>
      </c>
    </row>
    <row r="2914" spans="1:10" x14ac:dyDescent="0.25">
      <c r="A2914" t="s">
        <v>20</v>
      </c>
      <c r="B2914" t="s">
        <v>6</v>
      </c>
      <c r="C2914" t="s">
        <v>8</v>
      </c>
      <c r="D2914">
        <v>2024</v>
      </c>
      <c r="E2914">
        <v>2037</v>
      </c>
      <c r="F2914">
        <v>1</v>
      </c>
      <c r="G2914">
        <v>5362.1338370000003</v>
      </c>
      <c r="H2914">
        <v>0</v>
      </c>
      <c r="I2914">
        <v>1</v>
      </c>
      <c r="J2914" s="2" t="str">
        <f t="shared" si="45"/>
        <v>EG_SOLARRFSR2024</v>
      </c>
    </row>
    <row r="2915" spans="1:10" x14ac:dyDescent="0.25">
      <c r="A2915" t="s">
        <v>20</v>
      </c>
      <c r="B2915" t="s">
        <v>6</v>
      </c>
      <c r="C2915" t="s">
        <v>12</v>
      </c>
      <c r="D2915">
        <v>2024</v>
      </c>
      <c r="E2915">
        <v>2037</v>
      </c>
      <c r="F2915">
        <v>1</v>
      </c>
      <c r="G2915">
        <v>5362.1338370000003</v>
      </c>
      <c r="H2915">
        <v>0</v>
      </c>
      <c r="I2915">
        <v>1</v>
      </c>
      <c r="J2915" s="2" t="str">
        <f t="shared" si="45"/>
        <v>EG_SOLARRFNR2024</v>
      </c>
    </row>
    <row r="2916" spans="1:10" x14ac:dyDescent="0.25">
      <c r="A2916" t="s">
        <v>20</v>
      </c>
      <c r="B2916" t="s">
        <v>6</v>
      </c>
      <c r="C2916" t="s">
        <v>10</v>
      </c>
      <c r="D2916">
        <v>2024</v>
      </c>
      <c r="E2916">
        <v>2038</v>
      </c>
      <c r="F2916">
        <v>1</v>
      </c>
      <c r="G2916">
        <v>5362.1338370000003</v>
      </c>
      <c r="H2916">
        <v>0</v>
      </c>
      <c r="I2916">
        <v>1</v>
      </c>
      <c r="J2916" s="2" t="str">
        <f t="shared" si="45"/>
        <v>EG_SOLARRFER2024</v>
      </c>
    </row>
    <row r="2917" spans="1:10" x14ac:dyDescent="0.25">
      <c r="A2917" t="s">
        <v>20</v>
      </c>
      <c r="B2917" t="s">
        <v>6</v>
      </c>
      <c r="C2917" t="s">
        <v>11</v>
      </c>
      <c r="D2917">
        <v>2024</v>
      </c>
      <c r="E2917">
        <v>2038</v>
      </c>
      <c r="F2917">
        <v>1</v>
      </c>
      <c r="G2917">
        <v>5362.1338370000003</v>
      </c>
      <c r="H2917">
        <v>0</v>
      </c>
      <c r="I2917">
        <v>1</v>
      </c>
      <c r="J2917" s="2" t="str">
        <f t="shared" si="45"/>
        <v>EG_SOLARRFWR2024</v>
      </c>
    </row>
    <row r="2918" spans="1:10" x14ac:dyDescent="0.25">
      <c r="A2918" t="s">
        <v>20</v>
      </c>
      <c r="B2918" t="s">
        <v>6</v>
      </c>
      <c r="C2918" t="s">
        <v>9</v>
      </c>
      <c r="D2918">
        <v>2024</v>
      </c>
      <c r="E2918">
        <v>2038</v>
      </c>
      <c r="F2918">
        <v>1</v>
      </c>
      <c r="G2918">
        <v>5362.1338370000003</v>
      </c>
      <c r="H2918">
        <v>0</v>
      </c>
      <c r="I2918">
        <v>1</v>
      </c>
      <c r="J2918" s="2" t="str">
        <f t="shared" si="45"/>
        <v>EG_SOLARRFNER2024</v>
      </c>
    </row>
    <row r="2919" spans="1:10" x14ac:dyDescent="0.25">
      <c r="A2919" t="s">
        <v>20</v>
      </c>
      <c r="B2919" t="s">
        <v>6</v>
      </c>
      <c r="C2919" t="s">
        <v>8</v>
      </c>
      <c r="D2919">
        <v>2024</v>
      </c>
      <c r="E2919">
        <v>2038</v>
      </c>
      <c r="F2919">
        <v>1</v>
      </c>
      <c r="G2919">
        <v>5362.1338370000003</v>
      </c>
      <c r="H2919">
        <v>0</v>
      </c>
      <c r="I2919">
        <v>1</v>
      </c>
      <c r="J2919" s="2" t="str">
        <f t="shared" si="45"/>
        <v>EG_SOLARRFSR2024</v>
      </c>
    </row>
    <row r="2920" spans="1:10" x14ac:dyDescent="0.25">
      <c r="A2920" t="s">
        <v>20</v>
      </c>
      <c r="B2920" t="s">
        <v>6</v>
      </c>
      <c r="C2920" t="s">
        <v>12</v>
      </c>
      <c r="D2920">
        <v>2024</v>
      </c>
      <c r="E2920">
        <v>2038</v>
      </c>
      <c r="F2920">
        <v>1</v>
      </c>
      <c r="G2920">
        <v>5362.1338370000003</v>
      </c>
      <c r="H2920">
        <v>0</v>
      </c>
      <c r="I2920">
        <v>1</v>
      </c>
      <c r="J2920" s="2" t="str">
        <f t="shared" si="45"/>
        <v>EG_SOLARRFNR2024</v>
      </c>
    </row>
    <row r="2921" spans="1:10" x14ac:dyDescent="0.25">
      <c r="A2921" t="s">
        <v>20</v>
      </c>
      <c r="B2921" t="s">
        <v>6</v>
      </c>
      <c r="C2921" t="s">
        <v>10</v>
      </c>
      <c r="D2921">
        <v>2024</v>
      </c>
      <c r="E2921">
        <v>2039</v>
      </c>
      <c r="F2921">
        <v>1</v>
      </c>
      <c r="G2921">
        <v>5362.1338370000003</v>
      </c>
      <c r="H2921">
        <v>0</v>
      </c>
      <c r="I2921">
        <v>1</v>
      </c>
      <c r="J2921" s="2" t="str">
        <f t="shared" si="45"/>
        <v>EG_SOLARRFER2024</v>
      </c>
    </row>
    <row r="2922" spans="1:10" x14ac:dyDescent="0.25">
      <c r="A2922" t="s">
        <v>20</v>
      </c>
      <c r="B2922" t="s">
        <v>6</v>
      </c>
      <c r="C2922" t="s">
        <v>11</v>
      </c>
      <c r="D2922">
        <v>2024</v>
      </c>
      <c r="E2922">
        <v>2039</v>
      </c>
      <c r="F2922">
        <v>1</v>
      </c>
      <c r="G2922">
        <v>5362.1338370000003</v>
      </c>
      <c r="H2922">
        <v>0</v>
      </c>
      <c r="I2922">
        <v>1</v>
      </c>
      <c r="J2922" s="2" t="str">
        <f t="shared" si="45"/>
        <v>EG_SOLARRFWR2024</v>
      </c>
    </row>
    <row r="2923" spans="1:10" x14ac:dyDescent="0.25">
      <c r="A2923" t="s">
        <v>20</v>
      </c>
      <c r="B2923" t="s">
        <v>6</v>
      </c>
      <c r="C2923" t="s">
        <v>9</v>
      </c>
      <c r="D2923">
        <v>2024</v>
      </c>
      <c r="E2923">
        <v>2039</v>
      </c>
      <c r="F2923">
        <v>1</v>
      </c>
      <c r="G2923">
        <v>5362.1338370000003</v>
      </c>
      <c r="H2923">
        <v>0</v>
      </c>
      <c r="I2923">
        <v>1</v>
      </c>
      <c r="J2923" s="2" t="str">
        <f t="shared" si="45"/>
        <v>EG_SOLARRFNER2024</v>
      </c>
    </row>
    <row r="2924" spans="1:10" x14ac:dyDescent="0.25">
      <c r="A2924" t="s">
        <v>20</v>
      </c>
      <c r="B2924" t="s">
        <v>6</v>
      </c>
      <c r="C2924" t="s">
        <v>8</v>
      </c>
      <c r="D2924">
        <v>2024</v>
      </c>
      <c r="E2924">
        <v>2039</v>
      </c>
      <c r="F2924">
        <v>1</v>
      </c>
      <c r="G2924">
        <v>5362.1338370000003</v>
      </c>
      <c r="H2924">
        <v>0</v>
      </c>
      <c r="I2924">
        <v>1</v>
      </c>
      <c r="J2924" s="2" t="str">
        <f t="shared" si="45"/>
        <v>EG_SOLARRFSR2024</v>
      </c>
    </row>
    <row r="2925" spans="1:10" x14ac:dyDescent="0.25">
      <c r="A2925" t="s">
        <v>20</v>
      </c>
      <c r="B2925" t="s">
        <v>6</v>
      </c>
      <c r="C2925" t="s">
        <v>12</v>
      </c>
      <c r="D2925">
        <v>2024</v>
      </c>
      <c r="E2925">
        <v>2039</v>
      </c>
      <c r="F2925">
        <v>1</v>
      </c>
      <c r="G2925">
        <v>5362.1338370000003</v>
      </c>
      <c r="H2925">
        <v>0</v>
      </c>
      <c r="I2925">
        <v>1</v>
      </c>
      <c r="J2925" s="2" t="str">
        <f t="shared" si="45"/>
        <v>EG_SOLARRFNR2024</v>
      </c>
    </row>
    <row r="2926" spans="1:10" x14ac:dyDescent="0.25">
      <c r="A2926" t="s">
        <v>20</v>
      </c>
      <c r="B2926" t="s">
        <v>6</v>
      </c>
      <c r="C2926" t="s">
        <v>10</v>
      </c>
      <c r="D2926">
        <v>2024</v>
      </c>
      <c r="E2926">
        <v>2040</v>
      </c>
      <c r="F2926">
        <v>1</v>
      </c>
      <c r="G2926">
        <v>5362.1338370000003</v>
      </c>
      <c r="H2926">
        <v>0</v>
      </c>
      <c r="I2926">
        <v>1</v>
      </c>
      <c r="J2926" s="2" t="str">
        <f t="shared" si="45"/>
        <v>EG_SOLARRFER2024</v>
      </c>
    </row>
    <row r="2927" spans="1:10" x14ac:dyDescent="0.25">
      <c r="A2927" t="s">
        <v>20</v>
      </c>
      <c r="B2927" t="s">
        <v>6</v>
      </c>
      <c r="C2927" t="s">
        <v>11</v>
      </c>
      <c r="D2927">
        <v>2024</v>
      </c>
      <c r="E2927">
        <v>2040</v>
      </c>
      <c r="F2927">
        <v>1</v>
      </c>
      <c r="G2927">
        <v>5362.1338370000003</v>
      </c>
      <c r="H2927">
        <v>0</v>
      </c>
      <c r="I2927">
        <v>1</v>
      </c>
      <c r="J2927" s="2" t="str">
        <f t="shared" si="45"/>
        <v>EG_SOLARRFWR2024</v>
      </c>
    </row>
    <row r="2928" spans="1:10" x14ac:dyDescent="0.25">
      <c r="A2928" t="s">
        <v>20</v>
      </c>
      <c r="B2928" t="s">
        <v>6</v>
      </c>
      <c r="C2928" t="s">
        <v>9</v>
      </c>
      <c r="D2928">
        <v>2024</v>
      </c>
      <c r="E2928">
        <v>2040</v>
      </c>
      <c r="F2928">
        <v>1</v>
      </c>
      <c r="G2928">
        <v>5362.1338370000003</v>
      </c>
      <c r="H2928">
        <v>0</v>
      </c>
      <c r="I2928">
        <v>1</v>
      </c>
      <c r="J2928" s="2" t="str">
        <f t="shared" si="45"/>
        <v>EG_SOLARRFNER2024</v>
      </c>
    </row>
    <row r="2929" spans="1:10" x14ac:dyDescent="0.25">
      <c r="A2929" t="s">
        <v>20</v>
      </c>
      <c r="B2929" t="s">
        <v>6</v>
      </c>
      <c r="C2929" t="s">
        <v>8</v>
      </c>
      <c r="D2929">
        <v>2024</v>
      </c>
      <c r="E2929">
        <v>2040</v>
      </c>
      <c r="F2929">
        <v>1</v>
      </c>
      <c r="G2929">
        <v>5362.1338370000003</v>
      </c>
      <c r="H2929">
        <v>0</v>
      </c>
      <c r="I2929">
        <v>1</v>
      </c>
      <c r="J2929" s="2" t="str">
        <f t="shared" si="45"/>
        <v>EG_SOLARRFSR2024</v>
      </c>
    </row>
    <row r="2930" spans="1:10" x14ac:dyDescent="0.25">
      <c r="A2930" t="s">
        <v>20</v>
      </c>
      <c r="B2930" t="s">
        <v>6</v>
      </c>
      <c r="C2930" t="s">
        <v>12</v>
      </c>
      <c r="D2930">
        <v>2024</v>
      </c>
      <c r="E2930">
        <v>2040</v>
      </c>
      <c r="F2930">
        <v>1</v>
      </c>
      <c r="G2930">
        <v>5362.1338370000003</v>
      </c>
      <c r="H2930">
        <v>0</v>
      </c>
      <c r="I2930">
        <v>1</v>
      </c>
      <c r="J2930" s="2" t="str">
        <f t="shared" si="45"/>
        <v>EG_SOLARRFNR2024</v>
      </c>
    </row>
    <row r="2931" spans="1:10" x14ac:dyDescent="0.25">
      <c r="A2931" t="s">
        <v>20</v>
      </c>
      <c r="B2931" t="s">
        <v>6</v>
      </c>
      <c r="C2931" t="s">
        <v>10</v>
      </c>
      <c r="D2931">
        <v>2024</v>
      </c>
      <c r="E2931">
        <v>2041</v>
      </c>
      <c r="F2931">
        <v>1</v>
      </c>
      <c r="G2931">
        <v>5362.1338370000003</v>
      </c>
      <c r="H2931">
        <v>0</v>
      </c>
      <c r="I2931">
        <v>1</v>
      </c>
      <c r="J2931" s="2" t="str">
        <f t="shared" si="45"/>
        <v>EG_SOLARRFER2024</v>
      </c>
    </row>
    <row r="2932" spans="1:10" x14ac:dyDescent="0.25">
      <c r="A2932" t="s">
        <v>20</v>
      </c>
      <c r="B2932" t="s">
        <v>6</v>
      </c>
      <c r="C2932" t="s">
        <v>11</v>
      </c>
      <c r="D2932">
        <v>2024</v>
      </c>
      <c r="E2932">
        <v>2041</v>
      </c>
      <c r="F2932">
        <v>1</v>
      </c>
      <c r="G2932">
        <v>5362.1338370000003</v>
      </c>
      <c r="H2932">
        <v>0</v>
      </c>
      <c r="I2932">
        <v>1</v>
      </c>
      <c r="J2932" s="2" t="str">
        <f t="shared" si="45"/>
        <v>EG_SOLARRFWR2024</v>
      </c>
    </row>
    <row r="2933" spans="1:10" x14ac:dyDescent="0.25">
      <c r="A2933" t="s">
        <v>20</v>
      </c>
      <c r="B2933" t="s">
        <v>6</v>
      </c>
      <c r="C2933" t="s">
        <v>9</v>
      </c>
      <c r="D2933">
        <v>2024</v>
      </c>
      <c r="E2933">
        <v>2041</v>
      </c>
      <c r="F2933">
        <v>1</v>
      </c>
      <c r="G2933">
        <v>5362.1338370000003</v>
      </c>
      <c r="H2933">
        <v>0</v>
      </c>
      <c r="I2933">
        <v>1</v>
      </c>
      <c r="J2933" s="2" t="str">
        <f t="shared" si="45"/>
        <v>EG_SOLARRFNER2024</v>
      </c>
    </row>
    <row r="2934" spans="1:10" x14ac:dyDescent="0.25">
      <c r="A2934" t="s">
        <v>20</v>
      </c>
      <c r="B2934" t="s">
        <v>6</v>
      </c>
      <c r="C2934" t="s">
        <v>8</v>
      </c>
      <c r="D2934">
        <v>2024</v>
      </c>
      <c r="E2934">
        <v>2041</v>
      </c>
      <c r="F2934">
        <v>1</v>
      </c>
      <c r="G2934">
        <v>5362.1338370000003</v>
      </c>
      <c r="H2934">
        <v>0</v>
      </c>
      <c r="I2934">
        <v>1</v>
      </c>
      <c r="J2934" s="2" t="str">
        <f t="shared" si="45"/>
        <v>EG_SOLARRFSR2024</v>
      </c>
    </row>
    <row r="2935" spans="1:10" x14ac:dyDescent="0.25">
      <c r="A2935" t="s">
        <v>20</v>
      </c>
      <c r="B2935" t="s">
        <v>6</v>
      </c>
      <c r="C2935" t="s">
        <v>12</v>
      </c>
      <c r="D2935">
        <v>2024</v>
      </c>
      <c r="E2935">
        <v>2041</v>
      </c>
      <c r="F2935">
        <v>1</v>
      </c>
      <c r="G2935">
        <v>5362.1338370000003</v>
      </c>
      <c r="H2935">
        <v>0</v>
      </c>
      <c r="I2935">
        <v>1</v>
      </c>
      <c r="J2935" s="2" t="str">
        <f t="shared" si="45"/>
        <v>EG_SOLARRFNR2024</v>
      </c>
    </row>
    <row r="2936" spans="1:10" x14ac:dyDescent="0.25">
      <c r="A2936" t="s">
        <v>21</v>
      </c>
      <c r="B2936" t="s">
        <v>6</v>
      </c>
      <c r="C2936" t="s">
        <v>10</v>
      </c>
      <c r="D2936">
        <v>2024</v>
      </c>
      <c r="E2936">
        <v>2024</v>
      </c>
      <c r="F2936">
        <v>1</v>
      </c>
      <c r="G2936">
        <v>10586.964459999999</v>
      </c>
      <c r="H2936">
        <v>0</v>
      </c>
      <c r="I2936">
        <v>1</v>
      </c>
      <c r="J2936" s="2" t="str">
        <f t="shared" si="45"/>
        <v>EG_WINDONER2024</v>
      </c>
    </row>
    <row r="2937" spans="1:10" x14ac:dyDescent="0.25">
      <c r="A2937" t="s">
        <v>21</v>
      </c>
      <c r="B2937" t="s">
        <v>6</v>
      </c>
      <c r="C2937" t="s">
        <v>11</v>
      </c>
      <c r="D2937">
        <v>2024</v>
      </c>
      <c r="E2937">
        <v>2024</v>
      </c>
      <c r="F2937">
        <v>1</v>
      </c>
      <c r="G2937">
        <v>10586.964459999999</v>
      </c>
      <c r="H2937">
        <v>0</v>
      </c>
      <c r="I2937">
        <v>1</v>
      </c>
      <c r="J2937" s="2" t="str">
        <f t="shared" si="45"/>
        <v>EG_WINDONWR2024</v>
      </c>
    </row>
    <row r="2938" spans="1:10" x14ac:dyDescent="0.25">
      <c r="A2938" t="s">
        <v>21</v>
      </c>
      <c r="B2938" t="s">
        <v>6</v>
      </c>
      <c r="C2938" t="s">
        <v>9</v>
      </c>
      <c r="D2938">
        <v>2024</v>
      </c>
      <c r="E2938">
        <v>2024</v>
      </c>
      <c r="F2938">
        <v>1</v>
      </c>
      <c r="G2938">
        <v>10586.964459999999</v>
      </c>
      <c r="H2938">
        <v>0</v>
      </c>
      <c r="I2938">
        <v>1</v>
      </c>
      <c r="J2938" s="2" t="str">
        <f t="shared" si="45"/>
        <v>EG_WINDONNER2024</v>
      </c>
    </row>
    <row r="2939" spans="1:10" x14ac:dyDescent="0.25">
      <c r="A2939" t="s">
        <v>21</v>
      </c>
      <c r="B2939" t="s">
        <v>6</v>
      </c>
      <c r="C2939" t="s">
        <v>8</v>
      </c>
      <c r="D2939">
        <v>2024</v>
      </c>
      <c r="E2939">
        <v>2024</v>
      </c>
      <c r="F2939">
        <v>1</v>
      </c>
      <c r="G2939">
        <v>10586.964459999999</v>
      </c>
      <c r="H2939">
        <v>0</v>
      </c>
      <c r="I2939">
        <v>1</v>
      </c>
      <c r="J2939" s="2" t="str">
        <f t="shared" si="45"/>
        <v>EG_WINDONSR2024</v>
      </c>
    </row>
    <row r="2940" spans="1:10" x14ac:dyDescent="0.25">
      <c r="A2940" t="s">
        <v>21</v>
      </c>
      <c r="B2940" t="s">
        <v>6</v>
      </c>
      <c r="C2940" t="s">
        <v>12</v>
      </c>
      <c r="D2940">
        <v>2024</v>
      </c>
      <c r="E2940">
        <v>2024</v>
      </c>
      <c r="F2940">
        <v>1</v>
      </c>
      <c r="G2940">
        <v>10586.964459999999</v>
      </c>
      <c r="H2940">
        <v>0</v>
      </c>
      <c r="I2940">
        <v>1</v>
      </c>
      <c r="J2940" s="2" t="str">
        <f t="shared" si="45"/>
        <v>EG_WINDONNR2024</v>
      </c>
    </row>
    <row r="2941" spans="1:10" x14ac:dyDescent="0.25">
      <c r="A2941" t="s">
        <v>21</v>
      </c>
      <c r="B2941" t="s">
        <v>6</v>
      </c>
      <c r="C2941" t="s">
        <v>10</v>
      </c>
      <c r="D2941">
        <v>2024</v>
      </c>
      <c r="E2941">
        <v>2025</v>
      </c>
      <c r="F2941">
        <v>1</v>
      </c>
      <c r="G2941">
        <v>10586.964459999999</v>
      </c>
      <c r="H2941">
        <v>0</v>
      </c>
      <c r="I2941">
        <v>1</v>
      </c>
      <c r="J2941" s="2" t="str">
        <f t="shared" si="45"/>
        <v>EG_WINDONER2024</v>
      </c>
    </row>
    <row r="2942" spans="1:10" x14ac:dyDescent="0.25">
      <c r="A2942" t="s">
        <v>21</v>
      </c>
      <c r="B2942" t="s">
        <v>6</v>
      </c>
      <c r="C2942" t="s">
        <v>11</v>
      </c>
      <c r="D2942">
        <v>2024</v>
      </c>
      <c r="E2942">
        <v>2025</v>
      </c>
      <c r="F2942">
        <v>1</v>
      </c>
      <c r="G2942">
        <v>10586.964459999999</v>
      </c>
      <c r="H2942">
        <v>0</v>
      </c>
      <c r="I2942">
        <v>1</v>
      </c>
      <c r="J2942" s="2" t="str">
        <f t="shared" si="45"/>
        <v>EG_WINDONWR2024</v>
      </c>
    </row>
    <row r="2943" spans="1:10" x14ac:dyDescent="0.25">
      <c r="A2943" t="s">
        <v>21</v>
      </c>
      <c r="B2943" t="s">
        <v>6</v>
      </c>
      <c r="C2943" t="s">
        <v>9</v>
      </c>
      <c r="D2943">
        <v>2024</v>
      </c>
      <c r="E2943">
        <v>2025</v>
      </c>
      <c r="F2943">
        <v>1</v>
      </c>
      <c r="G2943">
        <v>10586.964459999999</v>
      </c>
      <c r="H2943">
        <v>0</v>
      </c>
      <c r="I2943">
        <v>1</v>
      </c>
      <c r="J2943" s="2" t="str">
        <f t="shared" si="45"/>
        <v>EG_WINDONNER2024</v>
      </c>
    </row>
    <row r="2944" spans="1:10" x14ac:dyDescent="0.25">
      <c r="A2944" t="s">
        <v>21</v>
      </c>
      <c r="B2944" t="s">
        <v>6</v>
      </c>
      <c r="C2944" t="s">
        <v>8</v>
      </c>
      <c r="D2944">
        <v>2024</v>
      </c>
      <c r="E2944">
        <v>2025</v>
      </c>
      <c r="F2944">
        <v>1</v>
      </c>
      <c r="G2944">
        <v>10586.964459999999</v>
      </c>
      <c r="H2944">
        <v>0</v>
      </c>
      <c r="I2944">
        <v>1</v>
      </c>
      <c r="J2944" s="2" t="str">
        <f t="shared" si="45"/>
        <v>EG_WINDONSR2024</v>
      </c>
    </row>
    <row r="2945" spans="1:10" x14ac:dyDescent="0.25">
      <c r="A2945" t="s">
        <v>21</v>
      </c>
      <c r="B2945" t="s">
        <v>6</v>
      </c>
      <c r="C2945" t="s">
        <v>12</v>
      </c>
      <c r="D2945">
        <v>2024</v>
      </c>
      <c r="E2945">
        <v>2025</v>
      </c>
      <c r="F2945">
        <v>1</v>
      </c>
      <c r="G2945">
        <v>10586.964459999999</v>
      </c>
      <c r="H2945">
        <v>0</v>
      </c>
      <c r="I2945">
        <v>1</v>
      </c>
      <c r="J2945" s="2" t="str">
        <f t="shared" si="45"/>
        <v>EG_WINDONNR2024</v>
      </c>
    </row>
    <row r="2946" spans="1:10" x14ac:dyDescent="0.25">
      <c r="A2946" t="s">
        <v>21</v>
      </c>
      <c r="B2946" t="s">
        <v>6</v>
      </c>
      <c r="C2946" t="s">
        <v>10</v>
      </c>
      <c r="D2946">
        <v>2024</v>
      </c>
      <c r="E2946">
        <v>2026</v>
      </c>
      <c r="F2946">
        <v>1</v>
      </c>
      <c r="G2946">
        <v>10586.964459999999</v>
      </c>
      <c r="H2946">
        <v>0</v>
      </c>
      <c r="I2946">
        <v>1</v>
      </c>
      <c r="J2946" s="2" t="str">
        <f t="shared" si="45"/>
        <v>EG_WINDONER2024</v>
      </c>
    </row>
    <row r="2947" spans="1:10" x14ac:dyDescent="0.25">
      <c r="A2947" t="s">
        <v>21</v>
      </c>
      <c r="B2947" t="s">
        <v>6</v>
      </c>
      <c r="C2947" t="s">
        <v>11</v>
      </c>
      <c r="D2947">
        <v>2024</v>
      </c>
      <c r="E2947">
        <v>2026</v>
      </c>
      <c r="F2947">
        <v>1</v>
      </c>
      <c r="G2947">
        <v>10586.964459999999</v>
      </c>
      <c r="H2947">
        <v>0</v>
      </c>
      <c r="I2947">
        <v>1</v>
      </c>
      <c r="J2947" s="2" t="str">
        <f t="shared" ref="J2947:J3010" si="46">_xlfn.CONCAT(A2947,C2947,D2947)</f>
        <v>EG_WINDONWR2024</v>
      </c>
    </row>
    <row r="2948" spans="1:10" x14ac:dyDescent="0.25">
      <c r="A2948" t="s">
        <v>21</v>
      </c>
      <c r="B2948" t="s">
        <v>6</v>
      </c>
      <c r="C2948" t="s">
        <v>9</v>
      </c>
      <c r="D2948">
        <v>2024</v>
      </c>
      <c r="E2948">
        <v>2026</v>
      </c>
      <c r="F2948">
        <v>1</v>
      </c>
      <c r="G2948">
        <v>10586.964459999999</v>
      </c>
      <c r="H2948">
        <v>0</v>
      </c>
      <c r="I2948">
        <v>1</v>
      </c>
      <c r="J2948" s="2" t="str">
        <f t="shared" si="46"/>
        <v>EG_WINDONNER2024</v>
      </c>
    </row>
    <row r="2949" spans="1:10" x14ac:dyDescent="0.25">
      <c r="A2949" t="s">
        <v>21</v>
      </c>
      <c r="B2949" t="s">
        <v>6</v>
      </c>
      <c r="C2949" t="s">
        <v>8</v>
      </c>
      <c r="D2949">
        <v>2024</v>
      </c>
      <c r="E2949">
        <v>2026</v>
      </c>
      <c r="F2949">
        <v>1</v>
      </c>
      <c r="G2949">
        <v>10586.964459999999</v>
      </c>
      <c r="H2949">
        <v>0</v>
      </c>
      <c r="I2949">
        <v>1</v>
      </c>
      <c r="J2949" s="2" t="str">
        <f t="shared" si="46"/>
        <v>EG_WINDONSR2024</v>
      </c>
    </row>
    <row r="2950" spans="1:10" x14ac:dyDescent="0.25">
      <c r="A2950" t="s">
        <v>21</v>
      </c>
      <c r="B2950" t="s">
        <v>6</v>
      </c>
      <c r="C2950" t="s">
        <v>12</v>
      </c>
      <c r="D2950">
        <v>2024</v>
      </c>
      <c r="E2950">
        <v>2026</v>
      </c>
      <c r="F2950">
        <v>1</v>
      </c>
      <c r="G2950">
        <v>10586.964459999999</v>
      </c>
      <c r="H2950">
        <v>0</v>
      </c>
      <c r="I2950">
        <v>1</v>
      </c>
      <c r="J2950" s="2" t="str">
        <f t="shared" si="46"/>
        <v>EG_WINDONNR2024</v>
      </c>
    </row>
    <row r="2951" spans="1:10" x14ac:dyDescent="0.25">
      <c r="A2951" t="s">
        <v>21</v>
      </c>
      <c r="B2951" t="s">
        <v>6</v>
      </c>
      <c r="C2951" t="s">
        <v>10</v>
      </c>
      <c r="D2951">
        <v>2024</v>
      </c>
      <c r="E2951">
        <v>2027</v>
      </c>
      <c r="F2951">
        <v>1</v>
      </c>
      <c r="G2951">
        <v>10586.964459999999</v>
      </c>
      <c r="H2951">
        <v>0</v>
      </c>
      <c r="I2951">
        <v>1</v>
      </c>
      <c r="J2951" s="2" t="str">
        <f t="shared" si="46"/>
        <v>EG_WINDONER2024</v>
      </c>
    </row>
    <row r="2952" spans="1:10" x14ac:dyDescent="0.25">
      <c r="A2952" t="s">
        <v>21</v>
      </c>
      <c r="B2952" t="s">
        <v>6</v>
      </c>
      <c r="C2952" t="s">
        <v>11</v>
      </c>
      <c r="D2952">
        <v>2024</v>
      </c>
      <c r="E2952">
        <v>2027</v>
      </c>
      <c r="F2952">
        <v>1</v>
      </c>
      <c r="G2952">
        <v>10586.964459999999</v>
      </c>
      <c r="H2952">
        <v>0</v>
      </c>
      <c r="I2952">
        <v>1</v>
      </c>
      <c r="J2952" s="2" t="str">
        <f t="shared" si="46"/>
        <v>EG_WINDONWR2024</v>
      </c>
    </row>
    <row r="2953" spans="1:10" x14ac:dyDescent="0.25">
      <c r="A2953" t="s">
        <v>21</v>
      </c>
      <c r="B2953" t="s">
        <v>6</v>
      </c>
      <c r="C2953" t="s">
        <v>9</v>
      </c>
      <c r="D2953">
        <v>2024</v>
      </c>
      <c r="E2953">
        <v>2027</v>
      </c>
      <c r="F2953">
        <v>1</v>
      </c>
      <c r="G2953">
        <v>10586.964459999999</v>
      </c>
      <c r="H2953">
        <v>0</v>
      </c>
      <c r="I2953">
        <v>1</v>
      </c>
      <c r="J2953" s="2" t="str">
        <f t="shared" si="46"/>
        <v>EG_WINDONNER2024</v>
      </c>
    </row>
    <row r="2954" spans="1:10" x14ac:dyDescent="0.25">
      <c r="A2954" t="s">
        <v>21</v>
      </c>
      <c r="B2954" t="s">
        <v>6</v>
      </c>
      <c r="C2954" t="s">
        <v>8</v>
      </c>
      <c r="D2954">
        <v>2024</v>
      </c>
      <c r="E2954">
        <v>2027</v>
      </c>
      <c r="F2954">
        <v>1</v>
      </c>
      <c r="G2954">
        <v>10586.964459999999</v>
      </c>
      <c r="H2954">
        <v>0</v>
      </c>
      <c r="I2954">
        <v>1</v>
      </c>
      <c r="J2954" s="2" t="str">
        <f t="shared" si="46"/>
        <v>EG_WINDONSR2024</v>
      </c>
    </row>
    <row r="2955" spans="1:10" x14ac:dyDescent="0.25">
      <c r="A2955" t="s">
        <v>21</v>
      </c>
      <c r="B2955" t="s">
        <v>6</v>
      </c>
      <c r="C2955" t="s">
        <v>12</v>
      </c>
      <c r="D2955">
        <v>2024</v>
      </c>
      <c r="E2955">
        <v>2027</v>
      </c>
      <c r="F2955">
        <v>1</v>
      </c>
      <c r="G2955">
        <v>10586.964459999999</v>
      </c>
      <c r="H2955">
        <v>0</v>
      </c>
      <c r="I2955">
        <v>1</v>
      </c>
      <c r="J2955" s="2" t="str">
        <f t="shared" si="46"/>
        <v>EG_WINDONNR2024</v>
      </c>
    </row>
    <row r="2956" spans="1:10" x14ac:dyDescent="0.25">
      <c r="A2956" t="s">
        <v>21</v>
      </c>
      <c r="B2956" t="s">
        <v>6</v>
      </c>
      <c r="C2956" t="s">
        <v>10</v>
      </c>
      <c r="D2956">
        <v>2024</v>
      </c>
      <c r="E2956">
        <v>2028</v>
      </c>
      <c r="F2956">
        <v>1</v>
      </c>
      <c r="G2956">
        <v>10586.964459999999</v>
      </c>
      <c r="H2956">
        <v>0</v>
      </c>
      <c r="I2956">
        <v>1</v>
      </c>
      <c r="J2956" s="2" t="str">
        <f t="shared" si="46"/>
        <v>EG_WINDONER2024</v>
      </c>
    </row>
    <row r="2957" spans="1:10" x14ac:dyDescent="0.25">
      <c r="A2957" t="s">
        <v>21</v>
      </c>
      <c r="B2957" t="s">
        <v>6</v>
      </c>
      <c r="C2957" t="s">
        <v>11</v>
      </c>
      <c r="D2957">
        <v>2024</v>
      </c>
      <c r="E2957">
        <v>2028</v>
      </c>
      <c r="F2957">
        <v>1</v>
      </c>
      <c r="G2957">
        <v>10586.964459999999</v>
      </c>
      <c r="H2957">
        <v>0</v>
      </c>
      <c r="I2957">
        <v>1</v>
      </c>
      <c r="J2957" s="2" t="str">
        <f t="shared" si="46"/>
        <v>EG_WINDONWR2024</v>
      </c>
    </row>
    <row r="2958" spans="1:10" x14ac:dyDescent="0.25">
      <c r="A2958" t="s">
        <v>21</v>
      </c>
      <c r="B2958" t="s">
        <v>6</v>
      </c>
      <c r="C2958" t="s">
        <v>9</v>
      </c>
      <c r="D2958">
        <v>2024</v>
      </c>
      <c r="E2958">
        <v>2028</v>
      </c>
      <c r="F2958">
        <v>1</v>
      </c>
      <c r="G2958">
        <v>10586.964459999999</v>
      </c>
      <c r="H2958">
        <v>0</v>
      </c>
      <c r="I2958">
        <v>1</v>
      </c>
      <c r="J2958" s="2" t="str">
        <f t="shared" si="46"/>
        <v>EG_WINDONNER2024</v>
      </c>
    </row>
    <row r="2959" spans="1:10" x14ac:dyDescent="0.25">
      <c r="A2959" t="s">
        <v>21</v>
      </c>
      <c r="B2959" t="s">
        <v>6</v>
      </c>
      <c r="C2959" t="s">
        <v>8</v>
      </c>
      <c r="D2959">
        <v>2024</v>
      </c>
      <c r="E2959">
        <v>2028</v>
      </c>
      <c r="F2959">
        <v>1</v>
      </c>
      <c r="G2959">
        <v>10586.964459999999</v>
      </c>
      <c r="H2959">
        <v>0</v>
      </c>
      <c r="I2959">
        <v>1</v>
      </c>
      <c r="J2959" s="2" t="str">
        <f t="shared" si="46"/>
        <v>EG_WINDONSR2024</v>
      </c>
    </row>
    <row r="2960" spans="1:10" x14ac:dyDescent="0.25">
      <c r="A2960" t="s">
        <v>21</v>
      </c>
      <c r="B2960" t="s">
        <v>6</v>
      </c>
      <c r="C2960" t="s">
        <v>12</v>
      </c>
      <c r="D2960">
        <v>2024</v>
      </c>
      <c r="E2960">
        <v>2028</v>
      </c>
      <c r="F2960">
        <v>1</v>
      </c>
      <c r="G2960">
        <v>10586.964459999999</v>
      </c>
      <c r="H2960">
        <v>0</v>
      </c>
      <c r="I2960">
        <v>1</v>
      </c>
      <c r="J2960" s="2" t="str">
        <f t="shared" si="46"/>
        <v>EG_WINDONNR2024</v>
      </c>
    </row>
    <row r="2961" spans="1:10" x14ac:dyDescent="0.25">
      <c r="A2961" t="s">
        <v>21</v>
      </c>
      <c r="B2961" t="s">
        <v>6</v>
      </c>
      <c r="C2961" t="s">
        <v>10</v>
      </c>
      <c r="D2961">
        <v>2024</v>
      </c>
      <c r="E2961">
        <v>2029</v>
      </c>
      <c r="F2961">
        <v>1</v>
      </c>
      <c r="G2961">
        <v>10586.964459999999</v>
      </c>
      <c r="H2961">
        <v>0</v>
      </c>
      <c r="I2961">
        <v>1</v>
      </c>
      <c r="J2961" s="2" t="str">
        <f t="shared" si="46"/>
        <v>EG_WINDONER2024</v>
      </c>
    </row>
    <row r="2962" spans="1:10" x14ac:dyDescent="0.25">
      <c r="A2962" t="s">
        <v>21</v>
      </c>
      <c r="B2962" t="s">
        <v>6</v>
      </c>
      <c r="C2962" t="s">
        <v>11</v>
      </c>
      <c r="D2962">
        <v>2024</v>
      </c>
      <c r="E2962">
        <v>2029</v>
      </c>
      <c r="F2962">
        <v>1</v>
      </c>
      <c r="G2962">
        <v>10586.964459999999</v>
      </c>
      <c r="H2962">
        <v>0</v>
      </c>
      <c r="I2962">
        <v>1</v>
      </c>
      <c r="J2962" s="2" t="str">
        <f t="shared" si="46"/>
        <v>EG_WINDONWR2024</v>
      </c>
    </row>
    <row r="2963" spans="1:10" x14ac:dyDescent="0.25">
      <c r="A2963" t="s">
        <v>21</v>
      </c>
      <c r="B2963" t="s">
        <v>6</v>
      </c>
      <c r="C2963" t="s">
        <v>9</v>
      </c>
      <c r="D2963">
        <v>2024</v>
      </c>
      <c r="E2963">
        <v>2029</v>
      </c>
      <c r="F2963">
        <v>1</v>
      </c>
      <c r="G2963">
        <v>10586.964459999999</v>
      </c>
      <c r="H2963">
        <v>0</v>
      </c>
      <c r="I2963">
        <v>1</v>
      </c>
      <c r="J2963" s="2" t="str">
        <f t="shared" si="46"/>
        <v>EG_WINDONNER2024</v>
      </c>
    </row>
    <row r="2964" spans="1:10" x14ac:dyDescent="0.25">
      <c r="A2964" t="s">
        <v>21</v>
      </c>
      <c r="B2964" t="s">
        <v>6</v>
      </c>
      <c r="C2964" t="s">
        <v>8</v>
      </c>
      <c r="D2964">
        <v>2024</v>
      </c>
      <c r="E2964">
        <v>2029</v>
      </c>
      <c r="F2964">
        <v>1</v>
      </c>
      <c r="G2964">
        <v>10586.964459999999</v>
      </c>
      <c r="H2964">
        <v>0</v>
      </c>
      <c r="I2964">
        <v>1</v>
      </c>
      <c r="J2964" s="2" t="str">
        <f t="shared" si="46"/>
        <v>EG_WINDONSR2024</v>
      </c>
    </row>
    <row r="2965" spans="1:10" x14ac:dyDescent="0.25">
      <c r="A2965" t="s">
        <v>21</v>
      </c>
      <c r="B2965" t="s">
        <v>6</v>
      </c>
      <c r="C2965" t="s">
        <v>12</v>
      </c>
      <c r="D2965">
        <v>2024</v>
      </c>
      <c r="E2965">
        <v>2029</v>
      </c>
      <c r="F2965">
        <v>1</v>
      </c>
      <c r="G2965">
        <v>10586.964459999999</v>
      </c>
      <c r="H2965">
        <v>0</v>
      </c>
      <c r="I2965">
        <v>1</v>
      </c>
      <c r="J2965" s="2" t="str">
        <f t="shared" si="46"/>
        <v>EG_WINDONNR2024</v>
      </c>
    </row>
    <row r="2966" spans="1:10" x14ac:dyDescent="0.25">
      <c r="A2966" t="s">
        <v>21</v>
      </c>
      <c r="B2966" t="s">
        <v>6</v>
      </c>
      <c r="C2966" t="s">
        <v>10</v>
      </c>
      <c r="D2966">
        <v>2024</v>
      </c>
      <c r="E2966">
        <v>2030</v>
      </c>
      <c r="F2966">
        <v>1</v>
      </c>
      <c r="G2966">
        <v>10586.964459999999</v>
      </c>
      <c r="H2966">
        <v>0</v>
      </c>
      <c r="I2966">
        <v>1</v>
      </c>
      <c r="J2966" s="2" t="str">
        <f t="shared" si="46"/>
        <v>EG_WINDONER2024</v>
      </c>
    </row>
    <row r="2967" spans="1:10" x14ac:dyDescent="0.25">
      <c r="A2967" t="s">
        <v>21</v>
      </c>
      <c r="B2967" t="s">
        <v>6</v>
      </c>
      <c r="C2967" t="s">
        <v>11</v>
      </c>
      <c r="D2967">
        <v>2024</v>
      </c>
      <c r="E2967">
        <v>2030</v>
      </c>
      <c r="F2967">
        <v>1</v>
      </c>
      <c r="G2967">
        <v>10586.964459999999</v>
      </c>
      <c r="H2967">
        <v>0</v>
      </c>
      <c r="I2967">
        <v>1</v>
      </c>
      <c r="J2967" s="2" t="str">
        <f t="shared" si="46"/>
        <v>EG_WINDONWR2024</v>
      </c>
    </row>
    <row r="2968" spans="1:10" x14ac:dyDescent="0.25">
      <c r="A2968" t="s">
        <v>21</v>
      </c>
      <c r="B2968" t="s">
        <v>6</v>
      </c>
      <c r="C2968" t="s">
        <v>9</v>
      </c>
      <c r="D2968">
        <v>2024</v>
      </c>
      <c r="E2968">
        <v>2030</v>
      </c>
      <c r="F2968">
        <v>1</v>
      </c>
      <c r="G2968">
        <v>10586.964459999999</v>
      </c>
      <c r="H2968">
        <v>0</v>
      </c>
      <c r="I2968">
        <v>1</v>
      </c>
      <c r="J2968" s="2" t="str">
        <f t="shared" si="46"/>
        <v>EG_WINDONNER2024</v>
      </c>
    </row>
    <row r="2969" spans="1:10" x14ac:dyDescent="0.25">
      <c r="A2969" t="s">
        <v>21</v>
      </c>
      <c r="B2969" t="s">
        <v>6</v>
      </c>
      <c r="C2969" t="s">
        <v>8</v>
      </c>
      <c r="D2969">
        <v>2024</v>
      </c>
      <c r="E2969">
        <v>2030</v>
      </c>
      <c r="F2969">
        <v>1</v>
      </c>
      <c r="G2969">
        <v>10586.964459999999</v>
      </c>
      <c r="H2969">
        <v>0</v>
      </c>
      <c r="I2969">
        <v>1</v>
      </c>
      <c r="J2969" s="2" t="str">
        <f t="shared" si="46"/>
        <v>EG_WINDONSR2024</v>
      </c>
    </row>
    <row r="2970" spans="1:10" x14ac:dyDescent="0.25">
      <c r="A2970" t="s">
        <v>21</v>
      </c>
      <c r="B2970" t="s">
        <v>6</v>
      </c>
      <c r="C2970" t="s">
        <v>12</v>
      </c>
      <c r="D2970">
        <v>2024</v>
      </c>
      <c r="E2970">
        <v>2030</v>
      </c>
      <c r="F2970">
        <v>1</v>
      </c>
      <c r="G2970">
        <v>10586.964459999999</v>
      </c>
      <c r="H2970">
        <v>0</v>
      </c>
      <c r="I2970">
        <v>1</v>
      </c>
      <c r="J2970" s="2" t="str">
        <f t="shared" si="46"/>
        <v>EG_WINDONNR2024</v>
      </c>
    </row>
    <row r="2971" spans="1:10" x14ac:dyDescent="0.25">
      <c r="A2971" t="s">
        <v>21</v>
      </c>
      <c r="B2971" t="s">
        <v>6</v>
      </c>
      <c r="C2971" t="s">
        <v>10</v>
      </c>
      <c r="D2971">
        <v>2024</v>
      </c>
      <c r="E2971">
        <v>2031</v>
      </c>
      <c r="F2971">
        <v>1</v>
      </c>
      <c r="G2971">
        <v>10586.964459999999</v>
      </c>
      <c r="H2971">
        <v>0</v>
      </c>
      <c r="I2971">
        <v>1</v>
      </c>
      <c r="J2971" s="2" t="str">
        <f t="shared" si="46"/>
        <v>EG_WINDONER2024</v>
      </c>
    </row>
    <row r="2972" spans="1:10" x14ac:dyDescent="0.25">
      <c r="A2972" t="s">
        <v>21</v>
      </c>
      <c r="B2972" t="s">
        <v>6</v>
      </c>
      <c r="C2972" t="s">
        <v>11</v>
      </c>
      <c r="D2972">
        <v>2024</v>
      </c>
      <c r="E2972">
        <v>2031</v>
      </c>
      <c r="F2972">
        <v>1</v>
      </c>
      <c r="G2972">
        <v>10586.964459999999</v>
      </c>
      <c r="H2972">
        <v>0</v>
      </c>
      <c r="I2972">
        <v>1</v>
      </c>
      <c r="J2972" s="2" t="str">
        <f t="shared" si="46"/>
        <v>EG_WINDONWR2024</v>
      </c>
    </row>
    <row r="2973" spans="1:10" x14ac:dyDescent="0.25">
      <c r="A2973" t="s">
        <v>21</v>
      </c>
      <c r="B2973" t="s">
        <v>6</v>
      </c>
      <c r="C2973" t="s">
        <v>9</v>
      </c>
      <c r="D2973">
        <v>2024</v>
      </c>
      <c r="E2973">
        <v>2031</v>
      </c>
      <c r="F2973">
        <v>1</v>
      </c>
      <c r="G2973">
        <v>10586.964459999999</v>
      </c>
      <c r="H2973">
        <v>0</v>
      </c>
      <c r="I2973">
        <v>1</v>
      </c>
      <c r="J2973" s="2" t="str">
        <f t="shared" si="46"/>
        <v>EG_WINDONNER2024</v>
      </c>
    </row>
    <row r="2974" spans="1:10" x14ac:dyDescent="0.25">
      <c r="A2974" t="s">
        <v>21</v>
      </c>
      <c r="B2974" t="s">
        <v>6</v>
      </c>
      <c r="C2974" t="s">
        <v>8</v>
      </c>
      <c r="D2974">
        <v>2024</v>
      </c>
      <c r="E2974">
        <v>2031</v>
      </c>
      <c r="F2974">
        <v>1</v>
      </c>
      <c r="G2974">
        <v>10586.964459999999</v>
      </c>
      <c r="H2974">
        <v>0</v>
      </c>
      <c r="I2974">
        <v>1</v>
      </c>
      <c r="J2974" s="2" t="str">
        <f t="shared" si="46"/>
        <v>EG_WINDONSR2024</v>
      </c>
    </row>
    <row r="2975" spans="1:10" x14ac:dyDescent="0.25">
      <c r="A2975" t="s">
        <v>21</v>
      </c>
      <c r="B2975" t="s">
        <v>6</v>
      </c>
      <c r="C2975" t="s">
        <v>12</v>
      </c>
      <c r="D2975">
        <v>2024</v>
      </c>
      <c r="E2975">
        <v>2031</v>
      </c>
      <c r="F2975">
        <v>1</v>
      </c>
      <c r="G2975">
        <v>10586.964459999999</v>
      </c>
      <c r="H2975">
        <v>0</v>
      </c>
      <c r="I2975">
        <v>1</v>
      </c>
      <c r="J2975" s="2" t="str">
        <f t="shared" si="46"/>
        <v>EG_WINDONNR2024</v>
      </c>
    </row>
    <row r="2976" spans="1:10" x14ac:dyDescent="0.25">
      <c r="A2976" t="s">
        <v>21</v>
      </c>
      <c r="B2976" t="s">
        <v>6</v>
      </c>
      <c r="C2976" t="s">
        <v>10</v>
      </c>
      <c r="D2976">
        <v>2024</v>
      </c>
      <c r="E2976">
        <v>2032</v>
      </c>
      <c r="F2976">
        <v>1</v>
      </c>
      <c r="G2976">
        <v>10586.964459999999</v>
      </c>
      <c r="H2976">
        <v>0</v>
      </c>
      <c r="I2976">
        <v>1</v>
      </c>
      <c r="J2976" s="2" t="str">
        <f t="shared" si="46"/>
        <v>EG_WINDONER2024</v>
      </c>
    </row>
    <row r="2977" spans="1:10" x14ac:dyDescent="0.25">
      <c r="A2977" t="s">
        <v>21</v>
      </c>
      <c r="B2977" t="s">
        <v>6</v>
      </c>
      <c r="C2977" t="s">
        <v>11</v>
      </c>
      <c r="D2977">
        <v>2024</v>
      </c>
      <c r="E2977">
        <v>2032</v>
      </c>
      <c r="F2977">
        <v>1</v>
      </c>
      <c r="G2977">
        <v>10586.964459999999</v>
      </c>
      <c r="H2977">
        <v>0</v>
      </c>
      <c r="I2977">
        <v>1</v>
      </c>
      <c r="J2977" s="2" t="str">
        <f t="shared" si="46"/>
        <v>EG_WINDONWR2024</v>
      </c>
    </row>
    <row r="2978" spans="1:10" x14ac:dyDescent="0.25">
      <c r="A2978" t="s">
        <v>21</v>
      </c>
      <c r="B2978" t="s">
        <v>6</v>
      </c>
      <c r="C2978" t="s">
        <v>9</v>
      </c>
      <c r="D2978">
        <v>2024</v>
      </c>
      <c r="E2978">
        <v>2032</v>
      </c>
      <c r="F2978">
        <v>1</v>
      </c>
      <c r="G2978">
        <v>10586.964459999999</v>
      </c>
      <c r="H2978">
        <v>0</v>
      </c>
      <c r="I2978">
        <v>1</v>
      </c>
      <c r="J2978" s="2" t="str">
        <f t="shared" si="46"/>
        <v>EG_WINDONNER2024</v>
      </c>
    </row>
    <row r="2979" spans="1:10" x14ac:dyDescent="0.25">
      <c r="A2979" t="s">
        <v>21</v>
      </c>
      <c r="B2979" t="s">
        <v>6</v>
      </c>
      <c r="C2979" t="s">
        <v>8</v>
      </c>
      <c r="D2979">
        <v>2024</v>
      </c>
      <c r="E2979">
        <v>2032</v>
      </c>
      <c r="F2979">
        <v>1</v>
      </c>
      <c r="G2979">
        <v>10586.964459999999</v>
      </c>
      <c r="H2979">
        <v>0</v>
      </c>
      <c r="I2979">
        <v>1</v>
      </c>
      <c r="J2979" s="2" t="str">
        <f t="shared" si="46"/>
        <v>EG_WINDONSR2024</v>
      </c>
    </row>
    <row r="2980" spans="1:10" x14ac:dyDescent="0.25">
      <c r="A2980" t="s">
        <v>21</v>
      </c>
      <c r="B2980" t="s">
        <v>6</v>
      </c>
      <c r="C2980" t="s">
        <v>12</v>
      </c>
      <c r="D2980">
        <v>2024</v>
      </c>
      <c r="E2980">
        <v>2032</v>
      </c>
      <c r="F2980">
        <v>1</v>
      </c>
      <c r="G2980">
        <v>10586.964459999999</v>
      </c>
      <c r="H2980">
        <v>0</v>
      </c>
      <c r="I2980">
        <v>1</v>
      </c>
      <c r="J2980" s="2" t="str">
        <f t="shared" si="46"/>
        <v>EG_WINDONNR2024</v>
      </c>
    </row>
    <row r="2981" spans="1:10" x14ac:dyDescent="0.25">
      <c r="A2981" t="s">
        <v>21</v>
      </c>
      <c r="B2981" t="s">
        <v>6</v>
      </c>
      <c r="C2981" t="s">
        <v>10</v>
      </c>
      <c r="D2981">
        <v>2024</v>
      </c>
      <c r="E2981">
        <v>2033</v>
      </c>
      <c r="F2981">
        <v>1</v>
      </c>
      <c r="G2981">
        <v>10586.964459999999</v>
      </c>
      <c r="H2981">
        <v>0</v>
      </c>
      <c r="I2981">
        <v>1</v>
      </c>
      <c r="J2981" s="2" t="str">
        <f t="shared" si="46"/>
        <v>EG_WINDONER2024</v>
      </c>
    </row>
    <row r="2982" spans="1:10" x14ac:dyDescent="0.25">
      <c r="A2982" t="s">
        <v>21</v>
      </c>
      <c r="B2982" t="s">
        <v>6</v>
      </c>
      <c r="C2982" t="s">
        <v>11</v>
      </c>
      <c r="D2982">
        <v>2024</v>
      </c>
      <c r="E2982">
        <v>2033</v>
      </c>
      <c r="F2982">
        <v>1</v>
      </c>
      <c r="G2982">
        <v>10586.964459999999</v>
      </c>
      <c r="H2982">
        <v>0</v>
      </c>
      <c r="I2982">
        <v>1</v>
      </c>
      <c r="J2982" s="2" t="str">
        <f t="shared" si="46"/>
        <v>EG_WINDONWR2024</v>
      </c>
    </row>
    <row r="2983" spans="1:10" x14ac:dyDescent="0.25">
      <c r="A2983" t="s">
        <v>21</v>
      </c>
      <c r="B2983" t="s">
        <v>6</v>
      </c>
      <c r="C2983" t="s">
        <v>9</v>
      </c>
      <c r="D2983">
        <v>2024</v>
      </c>
      <c r="E2983">
        <v>2033</v>
      </c>
      <c r="F2983">
        <v>1</v>
      </c>
      <c r="G2983">
        <v>10586.964459999999</v>
      </c>
      <c r="H2983">
        <v>0</v>
      </c>
      <c r="I2983">
        <v>1</v>
      </c>
      <c r="J2983" s="2" t="str">
        <f t="shared" si="46"/>
        <v>EG_WINDONNER2024</v>
      </c>
    </row>
    <row r="2984" spans="1:10" x14ac:dyDescent="0.25">
      <c r="A2984" t="s">
        <v>21</v>
      </c>
      <c r="B2984" t="s">
        <v>6</v>
      </c>
      <c r="C2984" t="s">
        <v>8</v>
      </c>
      <c r="D2984">
        <v>2024</v>
      </c>
      <c r="E2984">
        <v>2033</v>
      </c>
      <c r="F2984">
        <v>1</v>
      </c>
      <c r="G2984">
        <v>10586.964459999999</v>
      </c>
      <c r="H2984">
        <v>0</v>
      </c>
      <c r="I2984">
        <v>1</v>
      </c>
      <c r="J2984" s="2" t="str">
        <f t="shared" si="46"/>
        <v>EG_WINDONSR2024</v>
      </c>
    </row>
    <row r="2985" spans="1:10" x14ac:dyDescent="0.25">
      <c r="A2985" t="s">
        <v>21</v>
      </c>
      <c r="B2985" t="s">
        <v>6</v>
      </c>
      <c r="C2985" t="s">
        <v>12</v>
      </c>
      <c r="D2985">
        <v>2024</v>
      </c>
      <c r="E2985">
        <v>2033</v>
      </c>
      <c r="F2985">
        <v>1</v>
      </c>
      <c r="G2985">
        <v>10586.964459999999</v>
      </c>
      <c r="H2985">
        <v>0</v>
      </c>
      <c r="I2985">
        <v>1</v>
      </c>
      <c r="J2985" s="2" t="str">
        <f t="shared" si="46"/>
        <v>EG_WINDONNR2024</v>
      </c>
    </row>
    <row r="2986" spans="1:10" x14ac:dyDescent="0.25">
      <c r="A2986" t="s">
        <v>21</v>
      </c>
      <c r="B2986" t="s">
        <v>6</v>
      </c>
      <c r="C2986" t="s">
        <v>10</v>
      </c>
      <c r="D2986">
        <v>2024</v>
      </c>
      <c r="E2986">
        <v>2034</v>
      </c>
      <c r="F2986">
        <v>1</v>
      </c>
      <c r="G2986">
        <v>10586.964459999999</v>
      </c>
      <c r="H2986">
        <v>0</v>
      </c>
      <c r="I2986">
        <v>1</v>
      </c>
      <c r="J2986" s="2" t="str">
        <f t="shared" si="46"/>
        <v>EG_WINDONER2024</v>
      </c>
    </row>
    <row r="2987" spans="1:10" x14ac:dyDescent="0.25">
      <c r="A2987" t="s">
        <v>21</v>
      </c>
      <c r="B2987" t="s">
        <v>6</v>
      </c>
      <c r="C2987" t="s">
        <v>11</v>
      </c>
      <c r="D2987">
        <v>2024</v>
      </c>
      <c r="E2987">
        <v>2034</v>
      </c>
      <c r="F2987">
        <v>1</v>
      </c>
      <c r="G2987">
        <v>10586.964459999999</v>
      </c>
      <c r="H2987">
        <v>0</v>
      </c>
      <c r="I2987">
        <v>1</v>
      </c>
      <c r="J2987" s="2" t="str">
        <f t="shared" si="46"/>
        <v>EG_WINDONWR2024</v>
      </c>
    </row>
    <row r="2988" spans="1:10" x14ac:dyDescent="0.25">
      <c r="A2988" t="s">
        <v>21</v>
      </c>
      <c r="B2988" t="s">
        <v>6</v>
      </c>
      <c r="C2988" t="s">
        <v>9</v>
      </c>
      <c r="D2988">
        <v>2024</v>
      </c>
      <c r="E2988">
        <v>2034</v>
      </c>
      <c r="F2988">
        <v>1</v>
      </c>
      <c r="G2988">
        <v>10586.964459999999</v>
      </c>
      <c r="H2988">
        <v>0</v>
      </c>
      <c r="I2988">
        <v>1</v>
      </c>
      <c r="J2988" s="2" t="str">
        <f t="shared" si="46"/>
        <v>EG_WINDONNER2024</v>
      </c>
    </row>
    <row r="2989" spans="1:10" x14ac:dyDescent="0.25">
      <c r="A2989" t="s">
        <v>21</v>
      </c>
      <c r="B2989" t="s">
        <v>6</v>
      </c>
      <c r="C2989" t="s">
        <v>8</v>
      </c>
      <c r="D2989">
        <v>2024</v>
      </c>
      <c r="E2989">
        <v>2034</v>
      </c>
      <c r="F2989">
        <v>1</v>
      </c>
      <c r="G2989">
        <v>10586.964459999999</v>
      </c>
      <c r="H2989">
        <v>0</v>
      </c>
      <c r="I2989">
        <v>1</v>
      </c>
      <c r="J2989" s="2" t="str">
        <f t="shared" si="46"/>
        <v>EG_WINDONSR2024</v>
      </c>
    </row>
    <row r="2990" spans="1:10" x14ac:dyDescent="0.25">
      <c r="A2990" t="s">
        <v>21</v>
      </c>
      <c r="B2990" t="s">
        <v>6</v>
      </c>
      <c r="C2990" t="s">
        <v>12</v>
      </c>
      <c r="D2990">
        <v>2024</v>
      </c>
      <c r="E2990">
        <v>2034</v>
      </c>
      <c r="F2990">
        <v>1</v>
      </c>
      <c r="G2990">
        <v>10586.964459999999</v>
      </c>
      <c r="H2990">
        <v>0</v>
      </c>
      <c r="I2990">
        <v>1</v>
      </c>
      <c r="J2990" s="2" t="str">
        <f t="shared" si="46"/>
        <v>EG_WINDONNR2024</v>
      </c>
    </row>
    <row r="2991" spans="1:10" x14ac:dyDescent="0.25">
      <c r="A2991" t="s">
        <v>21</v>
      </c>
      <c r="B2991" t="s">
        <v>6</v>
      </c>
      <c r="C2991" t="s">
        <v>10</v>
      </c>
      <c r="D2991">
        <v>2024</v>
      </c>
      <c r="E2991">
        <v>2035</v>
      </c>
      <c r="F2991">
        <v>1</v>
      </c>
      <c r="G2991">
        <v>10586.964459999999</v>
      </c>
      <c r="H2991">
        <v>0</v>
      </c>
      <c r="I2991">
        <v>1</v>
      </c>
      <c r="J2991" s="2" t="str">
        <f t="shared" si="46"/>
        <v>EG_WINDONER2024</v>
      </c>
    </row>
    <row r="2992" spans="1:10" x14ac:dyDescent="0.25">
      <c r="A2992" t="s">
        <v>21</v>
      </c>
      <c r="B2992" t="s">
        <v>6</v>
      </c>
      <c r="C2992" t="s">
        <v>11</v>
      </c>
      <c r="D2992">
        <v>2024</v>
      </c>
      <c r="E2992">
        <v>2035</v>
      </c>
      <c r="F2992">
        <v>1</v>
      </c>
      <c r="G2992">
        <v>10586.964459999999</v>
      </c>
      <c r="H2992">
        <v>0</v>
      </c>
      <c r="I2992">
        <v>1</v>
      </c>
      <c r="J2992" s="2" t="str">
        <f t="shared" si="46"/>
        <v>EG_WINDONWR2024</v>
      </c>
    </row>
    <row r="2993" spans="1:10" x14ac:dyDescent="0.25">
      <c r="A2993" t="s">
        <v>21</v>
      </c>
      <c r="B2993" t="s">
        <v>6</v>
      </c>
      <c r="C2993" t="s">
        <v>9</v>
      </c>
      <c r="D2993">
        <v>2024</v>
      </c>
      <c r="E2993">
        <v>2035</v>
      </c>
      <c r="F2993">
        <v>1</v>
      </c>
      <c r="G2993">
        <v>10586.964459999999</v>
      </c>
      <c r="H2993">
        <v>0</v>
      </c>
      <c r="I2993">
        <v>1</v>
      </c>
      <c r="J2993" s="2" t="str">
        <f t="shared" si="46"/>
        <v>EG_WINDONNER2024</v>
      </c>
    </row>
    <row r="2994" spans="1:10" x14ac:dyDescent="0.25">
      <c r="A2994" t="s">
        <v>21</v>
      </c>
      <c r="B2994" t="s">
        <v>6</v>
      </c>
      <c r="C2994" t="s">
        <v>8</v>
      </c>
      <c r="D2994">
        <v>2024</v>
      </c>
      <c r="E2994">
        <v>2035</v>
      </c>
      <c r="F2994">
        <v>1</v>
      </c>
      <c r="G2994">
        <v>10586.964459999999</v>
      </c>
      <c r="H2994">
        <v>0</v>
      </c>
      <c r="I2994">
        <v>1</v>
      </c>
      <c r="J2994" s="2" t="str">
        <f t="shared" si="46"/>
        <v>EG_WINDONSR2024</v>
      </c>
    </row>
    <row r="2995" spans="1:10" x14ac:dyDescent="0.25">
      <c r="A2995" t="s">
        <v>21</v>
      </c>
      <c r="B2995" t="s">
        <v>6</v>
      </c>
      <c r="C2995" t="s">
        <v>12</v>
      </c>
      <c r="D2995">
        <v>2024</v>
      </c>
      <c r="E2995">
        <v>2035</v>
      </c>
      <c r="F2995">
        <v>1</v>
      </c>
      <c r="G2995">
        <v>10586.964459999999</v>
      </c>
      <c r="H2995">
        <v>0</v>
      </c>
      <c r="I2995">
        <v>1</v>
      </c>
      <c r="J2995" s="2" t="str">
        <f t="shared" si="46"/>
        <v>EG_WINDONNR2024</v>
      </c>
    </row>
    <row r="2996" spans="1:10" x14ac:dyDescent="0.25">
      <c r="A2996" t="s">
        <v>21</v>
      </c>
      <c r="B2996" t="s">
        <v>6</v>
      </c>
      <c r="C2996" t="s">
        <v>10</v>
      </c>
      <c r="D2996">
        <v>2024</v>
      </c>
      <c r="E2996">
        <v>2036</v>
      </c>
      <c r="F2996">
        <v>1</v>
      </c>
      <c r="G2996">
        <v>10586.964459999999</v>
      </c>
      <c r="H2996">
        <v>0</v>
      </c>
      <c r="I2996">
        <v>1</v>
      </c>
      <c r="J2996" s="2" t="str">
        <f t="shared" si="46"/>
        <v>EG_WINDONER2024</v>
      </c>
    </row>
    <row r="2997" spans="1:10" x14ac:dyDescent="0.25">
      <c r="A2997" t="s">
        <v>21</v>
      </c>
      <c r="B2997" t="s">
        <v>6</v>
      </c>
      <c r="C2997" t="s">
        <v>11</v>
      </c>
      <c r="D2997">
        <v>2024</v>
      </c>
      <c r="E2997">
        <v>2036</v>
      </c>
      <c r="F2997">
        <v>1</v>
      </c>
      <c r="G2997">
        <v>10586.964459999999</v>
      </c>
      <c r="H2997">
        <v>0</v>
      </c>
      <c r="I2997">
        <v>1</v>
      </c>
      <c r="J2997" s="2" t="str">
        <f t="shared" si="46"/>
        <v>EG_WINDONWR2024</v>
      </c>
    </row>
    <row r="2998" spans="1:10" x14ac:dyDescent="0.25">
      <c r="A2998" t="s">
        <v>21</v>
      </c>
      <c r="B2998" t="s">
        <v>6</v>
      </c>
      <c r="C2998" t="s">
        <v>9</v>
      </c>
      <c r="D2998">
        <v>2024</v>
      </c>
      <c r="E2998">
        <v>2036</v>
      </c>
      <c r="F2998">
        <v>1</v>
      </c>
      <c r="G2998">
        <v>10586.964459999999</v>
      </c>
      <c r="H2998">
        <v>0</v>
      </c>
      <c r="I2998">
        <v>1</v>
      </c>
      <c r="J2998" s="2" t="str">
        <f t="shared" si="46"/>
        <v>EG_WINDONNER2024</v>
      </c>
    </row>
    <row r="2999" spans="1:10" x14ac:dyDescent="0.25">
      <c r="A2999" t="s">
        <v>21</v>
      </c>
      <c r="B2999" t="s">
        <v>6</v>
      </c>
      <c r="C2999" t="s">
        <v>8</v>
      </c>
      <c r="D2999">
        <v>2024</v>
      </c>
      <c r="E2999">
        <v>2036</v>
      </c>
      <c r="F2999">
        <v>1</v>
      </c>
      <c r="G2999">
        <v>10586.964459999999</v>
      </c>
      <c r="H2999">
        <v>0</v>
      </c>
      <c r="I2999">
        <v>1</v>
      </c>
      <c r="J2999" s="2" t="str">
        <f t="shared" si="46"/>
        <v>EG_WINDONSR2024</v>
      </c>
    </row>
    <row r="3000" spans="1:10" x14ac:dyDescent="0.25">
      <c r="A3000" t="s">
        <v>21</v>
      </c>
      <c r="B3000" t="s">
        <v>6</v>
      </c>
      <c r="C3000" t="s">
        <v>12</v>
      </c>
      <c r="D3000">
        <v>2024</v>
      </c>
      <c r="E3000">
        <v>2036</v>
      </c>
      <c r="F3000">
        <v>1</v>
      </c>
      <c r="G3000">
        <v>10586.964459999999</v>
      </c>
      <c r="H3000">
        <v>0</v>
      </c>
      <c r="I3000">
        <v>1</v>
      </c>
      <c r="J3000" s="2" t="str">
        <f t="shared" si="46"/>
        <v>EG_WINDONNR2024</v>
      </c>
    </row>
    <row r="3001" spans="1:10" x14ac:dyDescent="0.25">
      <c r="A3001" t="s">
        <v>21</v>
      </c>
      <c r="B3001" t="s">
        <v>6</v>
      </c>
      <c r="C3001" t="s">
        <v>10</v>
      </c>
      <c r="D3001">
        <v>2024</v>
      </c>
      <c r="E3001">
        <v>2037</v>
      </c>
      <c r="F3001">
        <v>1</v>
      </c>
      <c r="G3001">
        <v>10586.964459999999</v>
      </c>
      <c r="H3001">
        <v>0</v>
      </c>
      <c r="I3001">
        <v>1</v>
      </c>
      <c r="J3001" s="2" t="str">
        <f t="shared" si="46"/>
        <v>EG_WINDONER2024</v>
      </c>
    </row>
    <row r="3002" spans="1:10" x14ac:dyDescent="0.25">
      <c r="A3002" t="s">
        <v>21</v>
      </c>
      <c r="B3002" t="s">
        <v>6</v>
      </c>
      <c r="C3002" t="s">
        <v>11</v>
      </c>
      <c r="D3002">
        <v>2024</v>
      </c>
      <c r="E3002">
        <v>2037</v>
      </c>
      <c r="F3002">
        <v>1</v>
      </c>
      <c r="G3002">
        <v>10586.964459999999</v>
      </c>
      <c r="H3002">
        <v>0</v>
      </c>
      <c r="I3002">
        <v>1</v>
      </c>
      <c r="J3002" s="2" t="str">
        <f t="shared" si="46"/>
        <v>EG_WINDONWR2024</v>
      </c>
    </row>
    <row r="3003" spans="1:10" x14ac:dyDescent="0.25">
      <c r="A3003" t="s">
        <v>21</v>
      </c>
      <c r="B3003" t="s">
        <v>6</v>
      </c>
      <c r="C3003" t="s">
        <v>9</v>
      </c>
      <c r="D3003">
        <v>2024</v>
      </c>
      <c r="E3003">
        <v>2037</v>
      </c>
      <c r="F3003">
        <v>1</v>
      </c>
      <c r="G3003">
        <v>10586.964459999999</v>
      </c>
      <c r="H3003">
        <v>0</v>
      </c>
      <c r="I3003">
        <v>1</v>
      </c>
      <c r="J3003" s="2" t="str">
        <f t="shared" si="46"/>
        <v>EG_WINDONNER2024</v>
      </c>
    </row>
    <row r="3004" spans="1:10" x14ac:dyDescent="0.25">
      <c r="A3004" t="s">
        <v>21</v>
      </c>
      <c r="B3004" t="s">
        <v>6</v>
      </c>
      <c r="C3004" t="s">
        <v>8</v>
      </c>
      <c r="D3004">
        <v>2024</v>
      </c>
      <c r="E3004">
        <v>2037</v>
      </c>
      <c r="F3004">
        <v>1</v>
      </c>
      <c r="G3004">
        <v>10586.964459999999</v>
      </c>
      <c r="H3004">
        <v>0</v>
      </c>
      <c r="I3004">
        <v>1</v>
      </c>
      <c r="J3004" s="2" t="str">
        <f t="shared" si="46"/>
        <v>EG_WINDONSR2024</v>
      </c>
    </row>
    <row r="3005" spans="1:10" x14ac:dyDescent="0.25">
      <c r="A3005" t="s">
        <v>21</v>
      </c>
      <c r="B3005" t="s">
        <v>6</v>
      </c>
      <c r="C3005" t="s">
        <v>12</v>
      </c>
      <c r="D3005">
        <v>2024</v>
      </c>
      <c r="E3005">
        <v>2037</v>
      </c>
      <c r="F3005">
        <v>1</v>
      </c>
      <c r="G3005">
        <v>10586.964459999999</v>
      </c>
      <c r="H3005">
        <v>0</v>
      </c>
      <c r="I3005">
        <v>1</v>
      </c>
      <c r="J3005" s="2" t="str">
        <f t="shared" si="46"/>
        <v>EG_WINDONNR2024</v>
      </c>
    </row>
    <row r="3006" spans="1:10" x14ac:dyDescent="0.25">
      <c r="A3006" t="s">
        <v>21</v>
      </c>
      <c r="B3006" t="s">
        <v>6</v>
      </c>
      <c r="C3006" t="s">
        <v>10</v>
      </c>
      <c r="D3006">
        <v>2024</v>
      </c>
      <c r="E3006">
        <v>2038</v>
      </c>
      <c r="F3006">
        <v>1</v>
      </c>
      <c r="G3006">
        <v>10586.964459999999</v>
      </c>
      <c r="H3006">
        <v>0</v>
      </c>
      <c r="I3006">
        <v>1</v>
      </c>
      <c r="J3006" s="2" t="str">
        <f t="shared" si="46"/>
        <v>EG_WINDONER2024</v>
      </c>
    </row>
    <row r="3007" spans="1:10" x14ac:dyDescent="0.25">
      <c r="A3007" t="s">
        <v>21</v>
      </c>
      <c r="B3007" t="s">
        <v>6</v>
      </c>
      <c r="C3007" t="s">
        <v>11</v>
      </c>
      <c r="D3007">
        <v>2024</v>
      </c>
      <c r="E3007">
        <v>2038</v>
      </c>
      <c r="F3007">
        <v>1</v>
      </c>
      <c r="G3007">
        <v>10586.964459999999</v>
      </c>
      <c r="H3007">
        <v>0</v>
      </c>
      <c r="I3007">
        <v>1</v>
      </c>
      <c r="J3007" s="2" t="str">
        <f t="shared" si="46"/>
        <v>EG_WINDONWR2024</v>
      </c>
    </row>
    <row r="3008" spans="1:10" x14ac:dyDescent="0.25">
      <c r="A3008" t="s">
        <v>21</v>
      </c>
      <c r="B3008" t="s">
        <v>6</v>
      </c>
      <c r="C3008" t="s">
        <v>9</v>
      </c>
      <c r="D3008">
        <v>2024</v>
      </c>
      <c r="E3008">
        <v>2038</v>
      </c>
      <c r="F3008">
        <v>1</v>
      </c>
      <c r="G3008">
        <v>10586.964459999999</v>
      </c>
      <c r="H3008">
        <v>0</v>
      </c>
      <c r="I3008">
        <v>1</v>
      </c>
      <c r="J3008" s="2" t="str">
        <f t="shared" si="46"/>
        <v>EG_WINDONNER2024</v>
      </c>
    </row>
    <row r="3009" spans="1:10" x14ac:dyDescent="0.25">
      <c r="A3009" t="s">
        <v>21</v>
      </c>
      <c r="B3009" t="s">
        <v>6</v>
      </c>
      <c r="C3009" t="s">
        <v>8</v>
      </c>
      <c r="D3009">
        <v>2024</v>
      </c>
      <c r="E3009">
        <v>2038</v>
      </c>
      <c r="F3009">
        <v>1</v>
      </c>
      <c r="G3009">
        <v>10586.964459999999</v>
      </c>
      <c r="H3009">
        <v>0</v>
      </c>
      <c r="I3009">
        <v>1</v>
      </c>
      <c r="J3009" s="2" t="str">
        <f t="shared" si="46"/>
        <v>EG_WINDONSR2024</v>
      </c>
    </row>
    <row r="3010" spans="1:10" x14ac:dyDescent="0.25">
      <c r="A3010" t="s">
        <v>21</v>
      </c>
      <c r="B3010" t="s">
        <v>6</v>
      </c>
      <c r="C3010" t="s">
        <v>12</v>
      </c>
      <c r="D3010">
        <v>2024</v>
      </c>
      <c r="E3010">
        <v>2038</v>
      </c>
      <c r="F3010">
        <v>1</v>
      </c>
      <c r="G3010">
        <v>10586.964459999999</v>
      </c>
      <c r="H3010">
        <v>0</v>
      </c>
      <c r="I3010">
        <v>1</v>
      </c>
      <c r="J3010" s="2" t="str">
        <f t="shared" si="46"/>
        <v>EG_WINDONNR2024</v>
      </c>
    </row>
    <row r="3011" spans="1:10" x14ac:dyDescent="0.25">
      <c r="A3011" t="s">
        <v>21</v>
      </c>
      <c r="B3011" t="s">
        <v>6</v>
      </c>
      <c r="C3011" t="s">
        <v>10</v>
      </c>
      <c r="D3011">
        <v>2024</v>
      </c>
      <c r="E3011">
        <v>2039</v>
      </c>
      <c r="F3011">
        <v>1</v>
      </c>
      <c r="G3011">
        <v>10586.964459999999</v>
      </c>
      <c r="H3011">
        <v>0</v>
      </c>
      <c r="I3011">
        <v>1</v>
      </c>
      <c r="J3011" s="2" t="str">
        <f t="shared" ref="J3011:J3074" si="47">_xlfn.CONCAT(A3011,C3011,D3011)</f>
        <v>EG_WINDONER2024</v>
      </c>
    </row>
    <row r="3012" spans="1:10" x14ac:dyDescent="0.25">
      <c r="A3012" t="s">
        <v>21</v>
      </c>
      <c r="B3012" t="s">
        <v>6</v>
      </c>
      <c r="C3012" t="s">
        <v>11</v>
      </c>
      <c r="D3012">
        <v>2024</v>
      </c>
      <c r="E3012">
        <v>2039</v>
      </c>
      <c r="F3012">
        <v>1</v>
      </c>
      <c r="G3012">
        <v>10586.964459999999</v>
      </c>
      <c r="H3012">
        <v>0</v>
      </c>
      <c r="I3012">
        <v>1</v>
      </c>
      <c r="J3012" s="2" t="str">
        <f t="shared" si="47"/>
        <v>EG_WINDONWR2024</v>
      </c>
    </row>
    <row r="3013" spans="1:10" x14ac:dyDescent="0.25">
      <c r="A3013" t="s">
        <v>21</v>
      </c>
      <c r="B3013" t="s">
        <v>6</v>
      </c>
      <c r="C3013" t="s">
        <v>9</v>
      </c>
      <c r="D3013">
        <v>2024</v>
      </c>
      <c r="E3013">
        <v>2039</v>
      </c>
      <c r="F3013">
        <v>1</v>
      </c>
      <c r="G3013">
        <v>10586.964459999999</v>
      </c>
      <c r="H3013">
        <v>0</v>
      </c>
      <c r="I3013">
        <v>1</v>
      </c>
      <c r="J3013" s="2" t="str">
        <f t="shared" si="47"/>
        <v>EG_WINDONNER2024</v>
      </c>
    </row>
    <row r="3014" spans="1:10" x14ac:dyDescent="0.25">
      <c r="A3014" t="s">
        <v>21</v>
      </c>
      <c r="B3014" t="s">
        <v>6</v>
      </c>
      <c r="C3014" t="s">
        <v>8</v>
      </c>
      <c r="D3014">
        <v>2024</v>
      </c>
      <c r="E3014">
        <v>2039</v>
      </c>
      <c r="F3014">
        <v>1</v>
      </c>
      <c r="G3014">
        <v>10586.964459999999</v>
      </c>
      <c r="H3014">
        <v>0</v>
      </c>
      <c r="I3014">
        <v>1</v>
      </c>
      <c r="J3014" s="2" t="str">
        <f t="shared" si="47"/>
        <v>EG_WINDONSR2024</v>
      </c>
    </row>
    <row r="3015" spans="1:10" x14ac:dyDescent="0.25">
      <c r="A3015" t="s">
        <v>21</v>
      </c>
      <c r="B3015" t="s">
        <v>6</v>
      </c>
      <c r="C3015" t="s">
        <v>12</v>
      </c>
      <c r="D3015">
        <v>2024</v>
      </c>
      <c r="E3015">
        <v>2039</v>
      </c>
      <c r="F3015">
        <v>1</v>
      </c>
      <c r="G3015">
        <v>10586.964459999999</v>
      </c>
      <c r="H3015">
        <v>0</v>
      </c>
      <c r="I3015">
        <v>1</v>
      </c>
      <c r="J3015" s="2" t="str">
        <f t="shared" si="47"/>
        <v>EG_WINDONNR2024</v>
      </c>
    </row>
    <row r="3016" spans="1:10" x14ac:dyDescent="0.25">
      <c r="A3016" t="s">
        <v>21</v>
      </c>
      <c r="B3016" t="s">
        <v>6</v>
      </c>
      <c r="C3016" t="s">
        <v>10</v>
      </c>
      <c r="D3016">
        <v>2024</v>
      </c>
      <c r="E3016">
        <v>2040</v>
      </c>
      <c r="F3016">
        <v>1</v>
      </c>
      <c r="G3016">
        <v>10586.964459999999</v>
      </c>
      <c r="H3016">
        <v>0</v>
      </c>
      <c r="I3016">
        <v>1</v>
      </c>
      <c r="J3016" s="2" t="str">
        <f t="shared" si="47"/>
        <v>EG_WINDONER2024</v>
      </c>
    </row>
    <row r="3017" spans="1:10" x14ac:dyDescent="0.25">
      <c r="A3017" t="s">
        <v>21</v>
      </c>
      <c r="B3017" t="s">
        <v>6</v>
      </c>
      <c r="C3017" t="s">
        <v>11</v>
      </c>
      <c r="D3017">
        <v>2024</v>
      </c>
      <c r="E3017">
        <v>2040</v>
      </c>
      <c r="F3017">
        <v>1</v>
      </c>
      <c r="G3017">
        <v>10586.964459999999</v>
      </c>
      <c r="H3017">
        <v>0</v>
      </c>
      <c r="I3017">
        <v>1</v>
      </c>
      <c r="J3017" s="2" t="str">
        <f t="shared" si="47"/>
        <v>EG_WINDONWR2024</v>
      </c>
    </row>
    <row r="3018" spans="1:10" x14ac:dyDescent="0.25">
      <c r="A3018" t="s">
        <v>21</v>
      </c>
      <c r="B3018" t="s">
        <v>6</v>
      </c>
      <c r="C3018" t="s">
        <v>9</v>
      </c>
      <c r="D3018">
        <v>2024</v>
      </c>
      <c r="E3018">
        <v>2040</v>
      </c>
      <c r="F3018">
        <v>1</v>
      </c>
      <c r="G3018">
        <v>10586.964459999999</v>
      </c>
      <c r="H3018">
        <v>0</v>
      </c>
      <c r="I3018">
        <v>1</v>
      </c>
      <c r="J3018" s="2" t="str">
        <f t="shared" si="47"/>
        <v>EG_WINDONNER2024</v>
      </c>
    </row>
    <row r="3019" spans="1:10" x14ac:dyDescent="0.25">
      <c r="A3019" t="s">
        <v>21</v>
      </c>
      <c r="B3019" t="s">
        <v>6</v>
      </c>
      <c r="C3019" t="s">
        <v>8</v>
      </c>
      <c r="D3019">
        <v>2024</v>
      </c>
      <c r="E3019">
        <v>2040</v>
      </c>
      <c r="F3019">
        <v>1</v>
      </c>
      <c r="G3019">
        <v>10586.964459999999</v>
      </c>
      <c r="H3019">
        <v>0</v>
      </c>
      <c r="I3019">
        <v>1</v>
      </c>
      <c r="J3019" s="2" t="str">
        <f t="shared" si="47"/>
        <v>EG_WINDONSR2024</v>
      </c>
    </row>
    <row r="3020" spans="1:10" x14ac:dyDescent="0.25">
      <c r="A3020" t="s">
        <v>21</v>
      </c>
      <c r="B3020" t="s">
        <v>6</v>
      </c>
      <c r="C3020" t="s">
        <v>12</v>
      </c>
      <c r="D3020">
        <v>2024</v>
      </c>
      <c r="E3020">
        <v>2040</v>
      </c>
      <c r="F3020">
        <v>1</v>
      </c>
      <c r="G3020">
        <v>10586.964459999999</v>
      </c>
      <c r="H3020">
        <v>0</v>
      </c>
      <c r="I3020">
        <v>1</v>
      </c>
      <c r="J3020" s="2" t="str">
        <f t="shared" si="47"/>
        <v>EG_WINDONNR2024</v>
      </c>
    </row>
    <row r="3021" spans="1:10" x14ac:dyDescent="0.25">
      <c r="A3021" t="s">
        <v>21</v>
      </c>
      <c r="B3021" t="s">
        <v>6</v>
      </c>
      <c r="C3021" t="s">
        <v>10</v>
      </c>
      <c r="D3021">
        <v>2024</v>
      </c>
      <c r="E3021">
        <v>2041</v>
      </c>
      <c r="F3021">
        <v>1</v>
      </c>
      <c r="G3021">
        <v>10586.964459999999</v>
      </c>
      <c r="H3021">
        <v>0</v>
      </c>
      <c r="I3021">
        <v>1</v>
      </c>
      <c r="J3021" s="2" t="str">
        <f t="shared" si="47"/>
        <v>EG_WINDONER2024</v>
      </c>
    </row>
    <row r="3022" spans="1:10" x14ac:dyDescent="0.25">
      <c r="A3022" t="s">
        <v>21</v>
      </c>
      <c r="B3022" t="s">
        <v>6</v>
      </c>
      <c r="C3022" t="s">
        <v>11</v>
      </c>
      <c r="D3022">
        <v>2024</v>
      </c>
      <c r="E3022">
        <v>2041</v>
      </c>
      <c r="F3022">
        <v>1</v>
      </c>
      <c r="G3022">
        <v>10586.964459999999</v>
      </c>
      <c r="H3022">
        <v>0</v>
      </c>
      <c r="I3022">
        <v>1</v>
      </c>
      <c r="J3022" s="2" t="str">
        <f t="shared" si="47"/>
        <v>EG_WINDONWR2024</v>
      </c>
    </row>
    <row r="3023" spans="1:10" x14ac:dyDescent="0.25">
      <c r="A3023" t="s">
        <v>21</v>
      </c>
      <c r="B3023" t="s">
        <v>6</v>
      </c>
      <c r="C3023" t="s">
        <v>9</v>
      </c>
      <c r="D3023">
        <v>2024</v>
      </c>
      <c r="E3023">
        <v>2041</v>
      </c>
      <c r="F3023">
        <v>1</v>
      </c>
      <c r="G3023">
        <v>10586.964459999999</v>
      </c>
      <c r="H3023">
        <v>0</v>
      </c>
      <c r="I3023">
        <v>1</v>
      </c>
      <c r="J3023" s="2" t="str">
        <f t="shared" si="47"/>
        <v>EG_WINDONNER2024</v>
      </c>
    </row>
    <row r="3024" spans="1:10" x14ac:dyDescent="0.25">
      <c r="A3024" t="s">
        <v>21</v>
      </c>
      <c r="B3024" t="s">
        <v>6</v>
      </c>
      <c r="C3024" t="s">
        <v>8</v>
      </c>
      <c r="D3024">
        <v>2024</v>
      </c>
      <c r="E3024">
        <v>2041</v>
      </c>
      <c r="F3024">
        <v>1</v>
      </c>
      <c r="G3024">
        <v>10586.964459999999</v>
      </c>
      <c r="H3024">
        <v>0</v>
      </c>
      <c r="I3024">
        <v>1</v>
      </c>
      <c r="J3024" s="2" t="str">
        <f t="shared" si="47"/>
        <v>EG_WINDONSR2024</v>
      </c>
    </row>
    <row r="3025" spans="1:10" x14ac:dyDescent="0.25">
      <c r="A3025" t="s">
        <v>21</v>
      </c>
      <c r="B3025" t="s">
        <v>6</v>
      </c>
      <c r="C3025" t="s">
        <v>12</v>
      </c>
      <c r="D3025">
        <v>2024</v>
      </c>
      <c r="E3025">
        <v>2041</v>
      </c>
      <c r="F3025">
        <v>1</v>
      </c>
      <c r="G3025">
        <v>10586.964459999999</v>
      </c>
      <c r="H3025">
        <v>0</v>
      </c>
      <c r="I3025">
        <v>1</v>
      </c>
      <c r="J3025" s="2" t="str">
        <f t="shared" si="47"/>
        <v>EG_WINDONNR2024</v>
      </c>
    </row>
    <row r="3026" spans="1:10" x14ac:dyDescent="0.25">
      <c r="A3026" t="s">
        <v>23</v>
      </c>
      <c r="B3026" t="s">
        <v>6</v>
      </c>
      <c r="C3026" t="s">
        <v>10</v>
      </c>
      <c r="D3026">
        <v>2024</v>
      </c>
      <c r="E3026">
        <v>2024</v>
      </c>
      <c r="F3026">
        <v>1</v>
      </c>
      <c r="G3026">
        <v>34540.361669999998</v>
      </c>
      <c r="H3026">
        <v>0</v>
      </c>
      <c r="I3026">
        <v>1</v>
      </c>
      <c r="J3026" s="2" t="str">
        <f t="shared" si="47"/>
        <v>EG_WINDOFFER2024</v>
      </c>
    </row>
    <row r="3027" spans="1:10" x14ac:dyDescent="0.25">
      <c r="A3027" t="s">
        <v>23</v>
      </c>
      <c r="B3027" t="s">
        <v>6</v>
      </c>
      <c r="C3027" t="s">
        <v>11</v>
      </c>
      <c r="D3027">
        <v>2024</v>
      </c>
      <c r="E3027">
        <v>2024</v>
      </c>
      <c r="F3027">
        <v>1</v>
      </c>
      <c r="G3027">
        <v>34540.361669999998</v>
      </c>
      <c r="H3027">
        <v>0</v>
      </c>
      <c r="I3027">
        <v>1</v>
      </c>
      <c r="J3027" s="2" t="str">
        <f t="shared" si="47"/>
        <v>EG_WINDOFFWR2024</v>
      </c>
    </row>
    <row r="3028" spans="1:10" x14ac:dyDescent="0.25">
      <c r="A3028" t="s">
        <v>23</v>
      </c>
      <c r="B3028" t="s">
        <v>6</v>
      </c>
      <c r="C3028" t="s">
        <v>9</v>
      </c>
      <c r="D3028">
        <v>2024</v>
      </c>
      <c r="E3028">
        <v>2024</v>
      </c>
      <c r="F3028">
        <v>1</v>
      </c>
      <c r="G3028">
        <v>34540.361669999998</v>
      </c>
      <c r="H3028">
        <v>0</v>
      </c>
      <c r="I3028">
        <v>1</v>
      </c>
      <c r="J3028" s="2" t="str">
        <f t="shared" si="47"/>
        <v>EG_WINDOFFNER2024</v>
      </c>
    </row>
    <row r="3029" spans="1:10" x14ac:dyDescent="0.25">
      <c r="A3029" t="s">
        <v>23</v>
      </c>
      <c r="B3029" t="s">
        <v>6</v>
      </c>
      <c r="C3029" t="s">
        <v>8</v>
      </c>
      <c r="D3029">
        <v>2024</v>
      </c>
      <c r="E3029">
        <v>2024</v>
      </c>
      <c r="F3029">
        <v>1</v>
      </c>
      <c r="G3029">
        <v>34540.361669999998</v>
      </c>
      <c r="H3029">
        <v>0</v>
      </c>
      <c r="I3029">
        <v>1</v>
      </c>
      <c r="J3029" s="2" t="str">
        <f t="shared" si="47"/>
        <v>EG_WINDOFFSR2024</v>
      </c>
    </row>
    <row r="3030" spans="1:10" x14ac:dyDescent="0.25">
      <c r="A3030" t="s">
        <v>23</v>
      </c>
      <c r="B3030" t="s">
        <v>6</v>
      </c>
      <c r="C3030" t="s">
        <v>12</v>
      </c>
      <c r="D3030">
        <v>2024</v>
      </c>
      <c r="E3030">
        <v>2024</v>
      </c>
      <c r="F3030">
        <v>1</v>
      </c>
      <c r="G3030">
        <v>34540.361669999998</v>
      </c>
      <c r="H3030">
        <v>0</v>
      </c>
      <c r="I3030">
        <v>1</v>
      </c>
      <c r="J3030" s="2" t="str">
        <f t="shared" si="47"/>
        <v>EG_WINDOFFNR2024</v>
      </c>
    </row>
    <row r="3031" spans="1:10" x14ac:dyDescent="0.25">
      <c r="A3031" t="s">
        <v>23</v>
      </c>
      <c r="B3031" t="s">
        <v>6</v>
      </c>
      <c r="C3031" t="s">
        <v>10</v>
      </c>
      <c r="D3031">
        <v>2024</v>
      </c>
      <c r="E3031">
        <v>2025</v>
      </c>
      <c r="F3031">
        <v>1</v>
      </c>
      <c r="G3031">
        <v>34540.361669999998</v>
      </c>
      <c r="H3031">
        <v>0</v>
      </c>
      <c r="I3031">
        <v>1</v>
      </c>
      <c r="J3031" s="2" t="str">
        <f t="shared" si="47"/>
        <v>EG_WINDOFFER2024</v>
      </c>
    </row>
    <row r="3032" spans="1:10" x14ac:dyDescent="0.25">
      <c r="A3032" t="s">
        <v>23</v>
      </c>
      <c r="B3032" t="s">
        <v>6</v>
      </c>
      <c r="C3032" t="s">
        <v>11</v>
      </c>
      <c r="D3032">
        <v>2024</v>
      </c>
      <c r="E3032">
        <v>2025</v>
      </c>
      <c r="F3032">
        <v>1</v>
      </c>
      <c r="G3032">
        <v>34540.361669999998</v>
      </c>
      <c r="H3032">
        <v>0</v>
      </c>
      <c r="I3032">
        <v>1</v>
      </c>
      <c r="J3032" s="2" t="str">
        <f t="shared" si="47"/>
        <v>EG_WINDOFFWR2024</v>
      </c>
    </row>
    <row r="3033" spans="1:10" x14ac:dyDescent="0.25">
      <c r="A3033" t="s">
        <v>23</v>
      </c>
      <c r="B3033" t="s">
        <v>6</v>
      </c>
      <c r="C3033" t="s">
        <v>9</v>
      </c>
      <c r="D3033">
        <v>2024</v>
      </c>
      <c r="E3033">
        <v>2025</v>
      </c>
      <c r="F3033">
        <v>1</v>
      </c>
      <c r="G3033">
        <v>34540.361669999998</v>
      </c>
      <c r="H3033">
        <v>0</v>
      </c>
      <c r="I3033">
        <v>1</v>
      </c>
      <c r="J3033" s="2" t="str">
        <f t="shared" si="47"/>
        <v>EG_WINDOFFNER2024</v>
      </c>
    </row>
    <row r="3034" spans="1:10" x14ac:dyDescent="0.25">
      <c r="A3034" t="s">
        <v>23</v>
      </c>
      <c r="B3034" t="s">
        <v>6</v>
      </c>
      <c r="C3034" t="s">
        <v>8</v>
      </c>
      <c r="D3034">
        <v>2024</v>
      </c>
      <c r="E3034">
        <v>2025</v>
      </c>
      <c r="F3034">
        <v>1</v>
      </c>
      <c r="G3034">
        <v>34540.361669999998</v>
      </c>
      <c r="H3034">
        <v>0</v>
      </c>
      <c r="I3034">
        <v>1</v>
      </c>
      <c r="J3034" s="2" t="str">
        <f t="shared" si="47"/>
        <v>EG_WINDOFFSR2024</v>
      </c>
    </row>
    <row r="3035" spans="1:10" x14ac:dyDescent="0.25">
      <c r="A3035" t="s">
        <v>23</v>
      </c>
      <c r="B3035" t="s">
        <v>6</v>
      </c>
      <c r="C3035" t="s">
        <v>12</v>
      </c>
      <c r="D3035">
        <v>2024</v>
      </c>
      <c r="E3035">
        <v>2025</v>
      </c>
      <c r="F3035">
        <v>1</v>
      </c>
      <c r="G3035">
        <v>34540.361669999998</v>
      </c>
      <c r="H3035">
        <v>0</v>
      </c>
      <c r="I3035">
        <v>1</v>
      </c>
      <c r="J3035" s="2" t="str">
        <f t="shared" si="47"/>
        <v>EG_WINDOFFNR2024</v>
      </c>
    </row>
    <row r="3036" spans="1:10" x14ac:dyDescent="0.25">
      <c r="A3036" t="s">
        <v>23</v>
      </c>
      <c r="B3036" t="s">
        <v>6</v>
      </c>
      <c r="C3036" t="s">
        <v>10</v>
      </c>
      <c r="D3036">
        <v>2024</v>
      </c>
      <c r="E3036">
        <v>2026</v>
      </c>
      <c r="F3036">
        <v>1</v>
      </c>
      <c r="G3036">
        <v>34540.361669999998</v>
      </c>
      <c r="H3036">
        <v>0</v>
      </c>
      <c r="I3036">
        <v>1</v>
      </c>
      <c r="J3036" s="2" t="str">
        <f t="shared" si="47"/>
        <v>EG_WINDOFFER2024</v>
      </c>
    </row>
    <row r="3037" spans="1:10" x14ac:dyDescent="0.25">
      <c r="A3037" t="s">
        <v>23</v>
      </c>
      <c r="B3037" t="s">
        <v>6</v>
      </c>
      <c r="C3037" t="s">
        <v>11</v>
      </c>
      <c r="D3037">
        <v>2024</v>
      </c>
      <c r="E3037">
        <v>2026</v>
      </c>
      <c r="F3037">
        <v>1</v>
      </c>
      <c r="G3037">
        <v>34540.361669999998</v>
      </c>
      <c r="H3037">
        <v>0</v>
      </c>
      <c r="I3037">
        <v>1</v>
      </c>
      <c r="J3037" s="2" t="str">
        <f t="shared" si="47"/>
        <v>EG_WINDOFFWR2024</v>
      </c>
    </row>
    <row r="3038" spans="1:10" x14ac:dyDescent="0.25">
      <c r="A3038" t="s">
        <v>23</v>
      </c>
      <c r="B3038" t="s">
        <v>6</v>
      </c>
      <c r="C3038" t="s">
        <v>9</v>
      </c>
      <c r="D3038">
        <v>2024</v>
      </c>
      <c r="E3038">
        <v>2026</v>
      </c>
      <c r="F3038">
        <v>1</v>
      </c>
      <c r="G3038">
        <v>34540.361669999998</v>
      </c>
      <c r="H3038">
        <v>0</v>
      </c>
      <c r="I3038">
        <v>1</v>
      </c>
      <c r="J3038" s="2" t="str">
        <f t="shared" si="47"/>
        <v>EG_WINDOFFNER2024</v>
      </c>
    </row>
    <row r="3039" spans="1:10" x14ac:dyDescent="0.25">
      <c r="A3039" t="s">
        <v>23</v>
      </c>
      <c r="B3039" t="s">
        <v>6</v>
      </c>
      <c r="C3039" t="s">
        <v>8</v>
      </c>
      <c r="D3039">
        <v>2024</v>
      </c>
      <c r="E3039">
        <v>2026</v>
      </c>
      <c r="F3039">
        <v>1</v>
      </c>
      <c r="G3039">
        <v>34540.361669999998</v>
      </c>
      <c r="H3039">
        <v>0</v>
      </c>
      <c r="I3039">
        <v>1</v>
      </c>
      <c r="J3039" s="2" t="str">
        <f t="shared" si="47"/>
        <v>EG_WINDOFFSR2024</v>
      </c>
    </row>
    <row r="3040" spans="1:10" x14ac:dyDescent="0.25">
      <c r="A3040" t="s">
        <v>23</v>
      </c>
      <c r="B3040" t="s">
        <v>6</v>
      </c>
      <c r="C3040" t="s">
        <v>12</v>
      </c>
      <c r="D3040">
        <v>2024</v>
      </c>
      <c r="E3040">
        <v>2026</v>
      </c>
      <c r="F3040">
        <v>1</v>
      </c>
      <c r="G3040">
        <v>34540.361669999998</v>
      </c>
      <c r="H3040">
        <v>0</v>
      </c>
      <c r="I3040">
        <v>1</v>
      </c>
      <c r="J3040" s="2" t="str">
        <f t="shared" si="47"/>
        <v>EG_WINDOFFNR2024</v>
      </c>
    </row>
    <row r="3041" spans="1:10" x14ac:dyDescent="0.25">
      <c r="A3041" t="s">
        <v>23</v>
      </c>
      <c r="B3041" t="s">
        <v>6</v>
      </c>
      <c r="C3041" t="s">
        <v>10</v>
      </c>
      <c r="D3041">
        <v>2024</v>
      </c>
      <c r="E3041">
        <v>2027</v>
      </c>
      <c r="F3041">
        <v>1</v>
      </c>
      <c r="G3041">
        <v>34540.361669999998</v>
      </c>
      <c r="H3041">
        <v>0</v>
      </c>
      <c r="I3041">
        <v>1</v>
      </c>
      <c r="J3041" s="2" t="str">
        <f t="shared" si="47"/>
        <v>EG_WINDOFFER2024</v>
      </c>
    </row>
    <row r="3042" spans="1:10" x14ac:dyDescent="0.25">
      <c r="A3042" t="s">
        <v>23</v>
      </c>
      <c r="B3042" t="s">
        <v>6</v>
      </c>
      <c r="C3042" t="s">
        <v>11</v>
      </c>
      <c r="D3042">
        <v>2024</v>
      </c>
      <c r="E3042">
        <v>2027</v>
      </c>
      <c r="F3042">
        <v>1</v>
      </c>
      <c r="G3042">
        <v>34540.361669999998</v>
      </c>
      <c r="H3042">
        <v>0</v>
      </c>
      <c r="I3042">
        <v>1</v>
      </c>
      <c r="J3042" s="2" t="str">
        <f t="shared" si="47"/>
        <v>EG_WINDOFFWR2024</v>
      </c>
    </row>
    <row r="3043" spans="1:10" x14ac:dyDescent="0.25">
      <c r="A3043" t="s">
        <v>23</v>
      </c>
      <c r="B3043" t="s">
        <v>6</v>
      </c>
      <c r="C3043" t="s">
        <v>9</v>
      </c>
      <c r="D3043">
        <v>2024</v>
      </c>
      <c r="E3043">
        <v>2027</v>
      </c>
      <c r="F3043">
        <v>1</v>
      </c>
      <c r="G3043">
        <v>34540.361669999998</v>
      </c>
      <c r="H3043">
        <v>0</v>
      </c>
      <c r="I3043">
        <v>1</v>
      </c>
      <c r="J3043" s="2" t="str">
        <f t="shared" si="47"/>
        <v>EG_WINDOFFNER2024</v>
      </c>
    </row>
    <row r="3044" spans="1:10" x14ac:dyDescent="0.25">
      <c r="A3044" t="s">
        <v>23</v>
      </c>
      <c r="B3044" t="s">
        <v>6</v>
      </c>
      <c r="C3044" t="s">
        <v>8</v>
      </c>
      <c r="D3044">
        <v>2024</v>
      </c>
      <c r="E3044">
        <v>2027</v>
      </c>
      <c r="F3044">
        <v>1</v>
      </c>
      <c r="G3044">
        <v>34540.361669999998</v>
      </c>
      <c r="H3044">
        <v>0</v>
      </c>
      <c r="I3044">
        <v>1</v>
      </c>
      <c r="J3044" s="2" t="str">
        <f t="shared" si="47"/>
        <v>EG_WINDOFFSR2024</v>
      </c>
    </row>
    <row r="3045" spans="1:10" x14ac:dyDescent="0.25">
      <c r="A3045" t="s">
        <v>23</v>
      </c>
      <c r="B3045" t="s">
        <v>6</v>
      </c>
      <c r="C3045" t="s">
        <v>12</v>
      </c>
      <c r="D3045">
        <v>2024</v>
      </c>
      <c r="E3045">
        <v>2027</v>
      </c>
      <c r="F3045">
        <v>1</v>
      </c>
      <c r="G3045">
        <v>34540.361669999998</v>
      </c>
      <c r="H3045">
        <v>0</v>
      </c>
      <c r="I3045">
        <v>1</v>
      </c>
      <c r="J3045" s="2" t="str">
        <f t="shared" si="47"/>
        <v>EG_WINDOFFNR2024</v>
      </c>
    </row>
    <row r="3046" spans="1:10" x14ac:dyDescent="0.25">
      <c r="A3046" t="s">
        <v>23</v>
      </c>
      <c r="B3046" t="s">
        <v>6</v>
      </c>
      <c r="C3046" t="s">
        <v>10</v>
      </c>
      <c r="D3046">
        <v>2024</v>
      </c>
      <c r="E3046">
        <v>2028</v>
      </c>
      <c r="F3046">
        <v>1</v>
      </c>
      <c r="G3046">
        <v>34540.361669999998</v>
      </c>
      <c r="H3046">
        <v>0</v>
      </c>
      <c r="I3046">
        <v>1</v>
      </c>
      <c r="J3046" s="2" t="str">
        <f t="shared" si="47"/>
        <v>EG_WINDOFFER2024</v>
      </c>
    </row>
    <row r="3047" spans="1:10" x14ac:dyDescent="0.25">
      <c r="A3047" t="s">
        <v>23</v>
      </c>
      <c r="B3047" t="s">
        <v>6</v>
      </c>
      <c r="C3047" t="s">
        <v>11</v>
      </c>
      <c r="D3047">
        <v>2024</v>
      </c>
      <c r="E3047">
        <v>2028</v>
      </c>
      <c r="F3047">
        <v>1</v>
      </c>
      <c r="G3047">
        <v>34540.361669999998</v>
      </c>
      <c r="H3047">
        <v>0</v>
      </c>
      <c r="I3047">
        <v>1</v>
      </c>
      <c r="J3047" s="2" t="str">
        <f t="shared" si="47"/>
        <v>EG_WINDOFFWR2024</v>
      </c>
    </row>
    <row r="3048" spans="1:10" x14ac:dyDescent="0.25">
      <c r="A3048" t="s">
        <v>23</v>
      </c>
      <c r="B3048" t="s">
        <v>6</v>
      </c>
      <c r="C3048" t="s">
        <v>9</v>
      </c>
      <c r="D3048">
        <v>2024</v>
      </c>
      <c r="E3048">
        <v>2028</v>
      </c>
      <c r="F3048">
        <v>1</v>
      </c>
      <c r="G3048">
        <v>34540.361669999998</v>
      </c>
      <c r="H3048">
        <v>0</v>
      </c>
      <c r="I3048">
        <v>1</v>
      </c>
      <c r="J3048" s="2" t="str">
        <f t="shared" si="47"/>
        <v>EG_WINDOFFNER2024</v>
      </c>
    </row>
    <row r="3049" spans="1:10" x14ac:dyDescent="0.25">
      <c r="A3049" t="s">
        <v>23</v>
      </c>
      <c r="B3049" t="s">
        <v>6</v>
      </c>
      <c r="C3049" t="s">
        <v>8</v>
      </c>
      <c r="D3049">
        <v>2024</v>
      </c>
      <c r="E3049">
        <v>2028</v>
      </c>
      <c r="F3049">
        <v>1</v>
      </c>
      <c r="G3049">
        <v>34540.361669999998</v>
      </c>
      <c r="H3049">
        <v>0</v>
      </c>
      <c r="I3049">
        <v>1</v>
      </c>
      <c r="J3049" s="2" t="str">
        <f t="shared" si="47"/>
        <v>EG_WINDOFFSR2024</v>
      </c>
    </row>
    <row r="3050" spans="1:10" x14ac:dyDescent="0.25">
      <c r="A3050" t="s">
        <v>23</v>
      </c>
      <c r="B3050" t="s">
        <v>6</v>
      </c>
      <c r="C3050" t="s">
        <v>12</v>
      </c>
      <c r="D3050">
        <v>2024</v>
      </c>
      <c r="E3050">
        <v>2028</v>
      </c>
      <c r="F3050">
        <v>1</v>
      </c>
      <c r="G3050">
        <v>34540.361669999998</v>
      </c>
      <c r="H3050">
        <v>0</v>
      </c>
      <c r="I3050">
        <v>1</v>
      </c>
      <c r="J3050" s="2" t="str">
        <f t="shared" si="47"/>
        <v>EG_WINDOFFNR2024</v>
      </c>
    </row>
    <row r="3051" spans="1:10" x14ac:dyDescent="0.25">
      <c r="A3051" t="s">
        <v>23</v>
      </c>
      <c r="B3051" t="s">
        <v>6</v>
      </c>
      <c r="C3051" t="s">
        <v>10</v>
      </c>
      <c r="D3051">
        <v>2024</v>
      </c>
      <c r="E3051">
        <v>2029</v>
      </c>
      <c r="F3051">
        <v>1</v>
      </c>
      <c r="G3051">
        <v>34540.361669999998</v>
      </c>
      <c r="H3051">
        <v>0</v>
      </c>
      <c r="I3051">
        <v>1</v>
      </c>
      <c r="J3051" s="2" t="str">
        <f t="shared" si="47"/>
        <v>EG_WINDOFFER2024</v>
      </c>
    </row>
    <row r="3052" spans="1:10" x14ac:dyDescent="0.25">
      <c r="A3052" t="s">
        <v>23</v>
      </c>
      <c r="B3052" t="s">
        <v>6</v>
      </c>
      <c r="C3052" t="s">
        <v>11</v>
      </c>
      <c r="D3052">
        <v>2024</v>
      </c>
      <c r="E3052">
        <v>2029</v>
      </c>
      <c r="F3052">
        <v>1</v>
      </c>
      <c r="G3052">
        <v>34540.361669999998</v>
      </c>
      <c r="H3052">
        <v>0</v>
      </c>
      <c r="I3052">
        <v>1</v>
      </c>
      <c r="J3052" s="2" t="str">
        <f t="shared" si="47"/>
        <v>EG_WINDOFFWR2024</v>
      </c>
    </row>
    <row r="3053" spans="1:10" x14ac:dyDescent="0.25">
      <c r="A3053" t="s">
        <v>23</v>
      </c>
      <c r="B3053" t="s">
        <v>6</v>
      </c>
      <c r="C3053" t="s">
        <v>9</v>
      </c>
      <c r="D3053">
        <v>2024</v>
      </c>
      <c r="E3053">
        <v>2029</v>
      </c>
      <c r="F3053">
        <v>1</v>
      </c>
      <c r="G3053">
        <v>34540.361669999998</v>
      </c>
      <c r="H3053">
        <v>0</v>
      </c>
      <c r="I3053">
        <v>1</v>
      </c>
      <c r="J3053" s="2" t="str">
        <f t="shared" si="47"/>
        <v>EG_WINDOFFNER2024</v>
      </c>
    </row>
    <row r="3054" spans="1:10" x14ac:dyDescent="0.25">
      <c r="A3054" t="s">
        <v>23</v>
      </c>
      <c r="B3054" t="s">
        <v>6</v>
      </c>
      <c r="C3054" t="s">
        <v>8</v>
      </c>
      <c r="D3054">
        <v>2024</v>
      </c>
      <c r="E3054">
        <v>2029</v>
      </c>
      <c r="F3054">
        <v>1</v>
      </c>
      <c r="G3054">
        <v>34540.361669999998</v>
      </c>
      <c r="H3054">
        <v>0</v>
      </c>
      <c r="I3054">
        <v>1</v>
      </c>
      <c r="J3054" s="2" t="str">
        <f t="shared" si="47"/>
        <v>EG_WINDOFFSR2024</v>
      </c>
    </row>
    <row r="3055" spans="1:10" x14ac:dyDescent="0.25">
      <c r="A3055" t="s">
        <v>23</v>
      </c>
      <c r="B3055" t="s">
        <v>6</v>
      </c>
      <c r="C3055" t="s">
        <v>12</v>
      </c>
      <c r="D3055">
        <v>2024</v>
      </c>
      <c r="E3055">
        <v>2029</v>
      </c>
      <c r="F3055">
        <v>1</v>
      </c>
      <c r="G3055">
        <v>34540.361669999998</v>
      </c>
      <c r="H3055">
        <v>0</v>
      </c>
      <c r="I3055">
        <v>1</v>
      </c>
      <c r="J3055" s="2" t="str">
        <f t="shared" si="47"/>
        <v>EG_WINDOFFNR2024</v>
      </c>
    </row>
    <row r="3056" spans="1:10" x14ac:dyDescent="0.25">
      <c r="A3056" t="s">
        <v>23</v>
      </c>
      <c r="B3056" t="s">
        <v>6</v>
      </c>
      <c r="C3056" t="s">
        <v>10</v>
      </c>
      <c r="D3056">
        <v>2024</v>
      </c>
      <c r="E3056">
        <v>2030</v>
      </c>
      <c r="F3056">
        <v>1</v>
      </c>
      <c r="G3056">
        <v>34540.361669999998</v>
      </c>
      <c r="H3056">
        <v>0</v>
      </c>
      <c r="I3056">
        <v>1</v>
      </c>
      <c r="J3056" s="2" t="str">
        <f t="shared" si="47"/>
        <v>EG_WINDOFFER2024</v>
      </c>
    </row>
    <row r="3057" spans="1:10" x14ac:dyDescent="0.25">
      <c r="A3057" t="s">
        <v>23</v>
      </c>
      <c r="B3057" t="s">
        <v>6</v>
      </c>
      <c r="C3057" t="s">
        <v>11</v>
      </c>
      <c r="D3057">
        <v>2024</v>
      </c>
      <c r="E3057">
        <v>2030</v>
      </c>
      <c r="F3057">
        <v>1</v>
      </c>
      <c r="G3057">
        <v>34540.361669999998</v>
      </c>
      <c r="H3057">
        <v>0</v>
      </c>
      <c r="I3057">
        <v>1</v>
      </c>
      <c r="J3057" s="2" t="str">
        <f t="shared" si="47"/>
        <v>EG_WINDOFFWR2024</v>
      </c>
    </row>
    <row r="3058" spans="1:10" x14ac:dyDescent="0.25">
      <c r="A3058" t="s">
        <v>23</v>
      </c>
      <c r="B3058" t="s">
        <v>6</v>
      </c>
      <c r="C3058" t="s">
        <v>9</v>
      </c>
      <c r="D3058">
        <v>2024</v>
      </c>
      <c r="E3058">
        <v>2030</v>
      </c>
      <c r="F3058">
        <v>1</v>
      </c>
      <c r="G3058">
        <v>34540.361669999998</v>
      </c>
      <c r="H3058">
        <v>0</v>
      </c>
      <c r="I3058">
        <v>1</v>
      </c>
      <c r="J3058" s="2" t="str">
        <f t="shared" si="47"/>
        <v>EG_WINDOFFNER2024</v>
      </c>
    </row>
    <row r="3059" spans="1:10" x14ac:dyDescent="0.25">
      <c r="A3059" t="s">
        <v>23</v>
      </c>
      <c r="B3059" t="s">
        <v>6</v>
      </c>
      <c r="C3059" t="s">
        <v>8</v>
      </c>
      <c r="D3059">
        <v>2024</v>
      </c>
      <c r="E3059">
        <v>2030</v>
      </c>
      <c r="F3059">
        <v>1</v>
      </c>
      <c r="G3059">
        <v>34540.361669999998</v>
      </c>
      <c r="H3059">
        <v>0</v>
      </c>
      <c r="I3059">
        <v>1</v>
      </c>
      <c r="J3059" s="2" t="str">
        <f t="shared" si="47"/>
        <v>EG_WINDOFFSR2024</v>
      </c>
    </row>
    <row r="3060" spans="1:10" x14ac:dyDescent="0.25">
      <c r="A3060" t="s">
        <v>23</v>
      </c>
      <c r="B3060" t="s">
        <v>6</v>
      </c>
      <c r="C3060" t="s">
        <v>12</v>
      </c>
      <c r="D3060">
        <v>2024</v>
      </c>
      <c r="E3060">
        <v>2030</v>
      </c>
      <c r="F3060">
        <v>1</v>
      </c>
      <c r="G3060">
        <v>34540.361669999998</v>
      </c>
      <c r="H3060">
        <v>0</v>
      </c>
      <c r="I3060">
        <v>1</v>
      </c>
      <c r="J3060" s="2" t="str">
        <f t="shared" si="47"/>
        <v>EG_WINDOFFNR2024</v>
      </c>
    </row>
    <row r="3061" spans="1:10" x14ac:dyDescent="0.25">
      <c r="A3061" t="s">
        <v>23</v>
      </c>
      <c r="B3061" t="s">
        <v>6</v>
      </c>
      <c r="C3061" t="s">
        <v>10</v>
      </c>
      <c r="D3061">
        <v>2024</v>
      </c>
      <c r="E3061">
        <v>2031</v>
      </c>
      <c r="F3061">
        <v>1</v>
      </c>
      <c r="G3061">
        <v>34540.361669999998</v>
      </c>
      <c r="H3061">
        <v>0</v>
      </c>
      <c r="I3061">
        <v>1</v>
      </c>
      <c r="J3061" s="2" t="str">
        <f t="shared" si="47"/>
        <v>EG_WINDOFFER2024</v>
      </c>
    </row>
    <row r="3062" spans="1:10" x14ac:dyDescent="0.25">
      <c r="A3062" t="s">
        <v>23</v>
      </c>
      <c r="B3062" t="s">
        <v>6</v>
      </c>
      <c r="C3062" t="s">
        <v>11</v>
      </c>
      <c r="D3062">
        <v>2024</v>
      </c>
      <c r="E3062">
        <v>2031</v>
      </c>
      <c r="F3062">
        <v>1</v>
      </c>
      <c r="G3062">
        <v>34540.361669999998</v>
      </c>
      <c r="H3062">
        <v>0</v>
      </c>
      <c r="I3062">
        <v>1</v>
      </c>
      <c r="J3062" s="2" t="str">
        <f t="shared" si="47"/>
        <v>EG_WINDOFFWR2024</v>
      </c>
    </row>
    <row r="3063" spans="1:10" x14ac:dyDescent="0.25">
      <c r="A3063" t="s">
        <v>23</v>
      </c>
      <c r="B3063" t="s">
        <v>6</v>
      </c>
      <c r="C3063" t="s">
        <v>9</v>
      </c>
      <c r="D3063">
        <v>2024</v>
      </c>
      <c r="E3063">
        <v>2031</v>
      </c>
      <c r="F3063">
        <v>1</v>
      </c>
      <c r="G3063">
        <v>34540.361669999998</v>
      </c>
      <c r="H3063">
        <v>0</v>
      </c>
      <c r="I3063">
        <v>1</v>
      </c>
      <c r="J3063" s="2" t="str">
        <f t="shared" si="47"/>
        <v>EG_WINDOFFNER2024</v>
      </c>
    </row>
    <row r="3064" spans="1:10" x14ac:dyDescent="0.25">
      <c r="A3064" t="s">
        <v>23</v>
      </c>
      <c r="B3064" t="s">
        <v>6</v>
      </c>
      <c r="C3064" t="s">
        <v>8</v>
      </c>
      <c r="D3064">
        <v>2024</v>
      </c>
      <c r="E3064">
        <v>2031</v>
      </c>
      <c r="F3064">
        <v>1</v>
      </c>
      <c r="G3064">
        <v>34540.361669999998</v>
      </c>
      <c r="H3064">
        <v>0</v>
      </c>
      <c r="I3064">
        <v>1</v>
      </c>
      <c r="J3064" s="2" t="str">
        <f t="shared" si="47"/>
        <v>EG_WINDOFFSR2024</v>
      </c>
    </row>
    <row r="3065" spans="1:10" x14ac:dyDescent="0.25">
      <c r="A3065" t="s">
        <v>23</v>
      </c>
      <c r="B3065" t="s">
        <v>6</v>
      </c>
      <c r="C3065" t="s">
        <v>12</v>
      </c>
      <c r="D3065">
        <v>2024</v>
      </c>
      <c r="E3065">
        <v>2031</v>
      </c>
      <c r="F3065">
        <v>1</v>
      </c>
      <c r="G3065">
        <v>34540.361669999998</v>
      </c>
      <c r="H3065">
        <v>0</v>
      </c>
      <c r="I3065">
        <v>1</v>
      </c>
      <c r="J3065" s="2" t="str">
        <f t="shared" si="47"/>
        <v>EG_WINDOFFNR2024</v>
      </c>
    </row>
    <row r="3066" spans="1:10" x14ac:dyDescent="0.25">
      <c r="A3066" t="s">
        <v>23</v>
      </c>
      <c r="B3066" t="s">
        <v>6</v>
      </c>
      <c r="C3066" t="s">
        <v>10</v>
      </c>
      <c r="D3066">
        <v>2024</v>
      </c>
      <c r="E3066">
        <v>2032</v>
      </c>
      <c r="F3066">
        <v>1</v>
      </c>
      <c r="G3066">
        <v>34540.361669999998</v>
      </c>
      <c r="H3066">
        <v>0</v>
      </c>
      <c r="I3066">
        <v>1</v>
      </c>
      <c r="J3066" s="2" t="str">
        <f t="shared" si="47"/>
        <v>EG_WINDOFFER2024</v>
      </c>
    </row>
    <row r="3067" spans="1:10" x14ac:dyDescent="0.25">
      <c r="A3067" t="s">
        <v>23</v>
      </c>
      <c r="B3067" t="s">
        <v>6</v>
      </c>
      <c r="C3067" t="s">
        <v>11</v>
      </c>
      <c r="D3067">
        <v>2024</v>
      </c>
      <c r="E3067">
        <v>2032</v>
      </c>
      <c r="F3067">
        <v>1</v>
      </c>
      <c r="G3067">
        <v>34540.361669999998</v>
      </c>
      <c r="H3067">
        <v>0</v>
      </c>
      <c r="I3067">
        <v>1</v>
      </c>
      <c r="J3067" s="2" t="str">
        <f t="shared" si="47"/>
        <v>EG_WINDOFFWR2024</v>
      </c>
    </row>
    <row r="3068" spans="1:10" x14ac:dyDescent="0.25">
      <c r="A3068" t="s">
        <v>23</v>
      </c>
      <c r="B3068" t="s">
        <v>6</v>
      </c>
      <c r="C3068" t="s">
        <v>9</v>
      </c>
      <c r="D3068">
        <v>2024</v>
      </c>
      <c r="E3068">
        <v>2032</v>
      </c>
      <c r="F3068">
        <v>1</v>
      </c>
      <c r="G3068">
        <v>34540.361669999998</v>
      </c>
      <c r="H3068">
        <v>0</v>
      </c>
      <c r="I3068">
        <v>1</v>
      </c>
      <c r="J3068" s="2" t="str">
        <f t="shared" si="47"/>
        <v>EG_WINDOFFNER2024</v>
      </c>
    </row>
    <row r="3069" spans="1:10" x14ac:dyDescent="0.25">
      <c r="A3069" t="s">
        <v>23</v>
      </c>
      <c r="B3069" t="s">
        <v>6</v>
      </c>
      <c r="C3069" t="s">
        <v>8</v>
      </c>
      <c r="D3069">
        <v>2024</v>
      </c>
      <c r="E3069">
        <v>2032</v>
      </c>
      <c r="F3069">
        <v>1</v>
      </c>
      <c r="G3069">
        <v>34540.361669999998</v>
      </c>
      <c r="H3069">
        <v>0</v>
      </c>
      <c r="I3069">
        <v>1</v>
      </c>
      <c r="J3069" s="2" t="str">
        <f t="shared" si="47"/>
        <v>EG_WINDOFFSR2024</v>
      </c>
    </row>
    <row r="3070" spans="1:10" x14ac:dyDescent="0.25">
      <c r="A3070" t="s">
        <v>23</v>
      </c>
      <c r="B3070" t="s">
        <v>6</v>
      </c>
      <c r="C3070" t="s">
        <v>12</v>
      </c>
      <c r="D3070">
        <v>2024</v>
      </c>
      <c r="E3070">
        <v>2032</v>
      </c>
      <c r="F3070">
        <v>1</v>
      </c>
      <c r="G3070">
        <v>34540.361669999998</v>
      </c>
      <c r="H3070">
        <v>0</v>
      </c>
      <c r="I3070">
        <v>1</v>
      </c>
      <c r="J3070" s="2" t="str">
        <f t="shared" si="47"/>
        <v>EG_WINDOFFNR2024</v>
      </c>
    </row>
    <row r="3071" spans="1:10" x14ac:dyDescent="0.25">
      <c r="A3071" t="s">
        <v>23</v>
      </c>
      <c r="B3071" t="s">
        <v>6</v>
      </c>
      <c r="C3071" t="s">
        <v>10</v>
      </c>
      <c r="D3071">
        <v>2024</v>
      </c>
      <c r="E3071">
        <v>2033</v>
      </c>
      <c r="F3071">
        <v>1</v>
      </c>
      <c r="G3071">
        <v>34540.361669999998</v>
      </c>
      <c r="H3071">
        <v>0</v>
      </c>
      <c r="I3071">
        <v>1</v>
      </c>
      <c r="J3071" s="2" t="str">
        <f t="shared" si="47"/>
        <v>EG_WINDOFFER2024</v>
      </c>
    </row>
    <row r="3072" spans="1:10" x14ac:dyDescent="0.25">
      <c r="A3072" t="s">
        <v>23</v>
      </c>
      <c r="B3072" t="s">
        <v>6</v>
      </c>
      <c r="C3072" t="s">
        <v>11</v>
      </c>
      <c r="D3072">
        <v>2024</v>
      </c>
      <c r="E3072">
        <v>2033</v>
      </c>
      <c r="F3072">
        <v>1</v>
      </c>
      <c r="G3072">
        <v>34540.361669999998</v>
      </c>
      <c r="H3072">
        <v>0</v>
      </c>
      <c r="I3072">
        <v>1</v>
      </c>
      <c r="J3072" s="2" t="str">
        <f t="shared" si="47"/>
        <v>EG_WINDOFFWR2024</v>
      </c>
    </row>
    <row r="3073" spans="1:10" x14ac:dyDescent="0.25">
      <c r="A3073" t="s">
        <v>23</v>
      </c>
      <c r="B3073" t="s">
        <v>6</v>
      </c>
      <c r="C3073" t="s">
        <v>9</v>
      </c>
      <c r="D3073">
        <v>2024</v>
      </c>
      <c r="E3073">
        <v>2033</v>
      </c>
      <c r="F3073">
        <v>1</v>
      </c>
      <c r="G3073">
        <v>34540.361669999998</v>
      </c>
      <c r="H3073">
        <v>0</v>
      </c>
      <c r="I3073">
        <v>1</v>
      </c>
      <c r="J3073" s="2" t="str">
        <f t="shared" si="47"/>
        <v>EG_WINDOFFNER2024</v>
      </c>
    </row>
    <row r="3074" spans="1:10" x14ac:dyDescent="0.25">
      <c r="A3074" t="s">
        <v>23</v>
      </c>
      <c r="B3074" t="s">
        <v>6</v>
      </c>
      <c r="C3074" t="s">
        <v>8</v>
      </c>
      <c r="D3074">
        <v>2024</v>
      </c>
      <c r="E3074">
        <v>2033</v>
      </c>
      <c r="F3074">
        <v>1</v>
      </c>
      <c r="G3074">
        <v>34540.361669999998</v>
      </c>
      <c r="H3074">
        <v>0</v>
      </c>
      <c r="I3074">
        <v>1</v>
      </c>
      <c r="J3074" s="2" t="str">
        <f t="shared" si="47"/>
        <v>EG_WINDOFFSR2024</v>
      </c>
    </row>
    <row r="3075" spans="1:10" x14ac:dyDescent="0.25">
      <c r="A3075" t="s">
        <v>23</v>
      </c>
      <c r="B3075" t="s">
        <v>6</v>
      </c>
      <c r="C3075" t="s">
        <v>12</v>
      </c>
      <c r="D3075">
        <v>2024</v>
      </c>
      <c r="E3075">
        <v>2033</v>
      </c>
      <c r="F3075">
        <v>1</v>
      </c>
      <c r="G3075">
        <v>34540.361669999998</v>
      </c>
      <c r="H3075">
        <v>0</v>
      </c>
      <c r="I3075">
        <v>1</v>
      </c>
      <c r="J3075" s="2" t="str">
        <f t="shared" ref="J3075:J3138" si="48">_xlfn.CONCAT(A3075,C3075,D3075)</f>
        <v>EG_WINDOFFNR2024</v>
      </c>
    </row>
    <row r="3076" spans="1:10" x14ac:dyDescent="0.25">
      <c r="A3076" t="s">
        <v>23</v>
      </c>
      <c r="B3076" t="s">
        <v>6</v>
      </c>
      <c r="C3076" t="s">
        <v>10</v>
      </c>
      <c r="D3076">
        <v>2024</v>
      </c>
      <c r="E3076">
        <v>2034</v>
      </c>
      <c r="F3076">
        <v>1</v>
      </c>
      <c r="G3076">
        <v>34540.361669999998</v>
      </c>
      <c r="H3076">
        <v>0</v>
      </c>
      <c r="I3076">
        <v>1</v>
      </c>
      <c r="J3076" s="2" t="str">
        <f t="shared" si="48"/>
        <v>EG_WINDOFFER2024</v>
      </c>
    </row>
    <row r="3077" spans="1:10" x14ac:dyDescent="0.25">
      <c r="A3077" t="s">
        <v>23</v>
      </c>
      <c r="B3077" t="s">
        <v>6</v>
      </c>
      <c r="C3077" t="s">
        <v>11</v>
      </c>
      <c r="D3077">
        <v>2024</v>
      </c>
      <c r="E3077">
        <v>2034</v>
      </c>
      <c r="F3077">
        <v>1</v>
      </c>
      <c r="G3077">
        <v>34540.361669999998</v>
      </c>
      <c r="H3077">
        <v>0</v>
      </c>
      <c r="I3077">
        <v>1</v>
      </c>
      <c r="J3077" s="2" t="str">
        <f t="shared" si="48"/>
        <v>EG_WINDOFFWR2024</v>
      </c>
    </row>
    <row r="3078" spans="1:10" x14ac:dyDescent="0.25">
      <c r="A3078" t="s">
        <v>23</v>
      </c>
      <c r="B3078" t="s">
        <v>6</v>
      </c>
      <c r="C3078" t="s">
        <v>9</v>
      </c>
      <c r="D3078">
        <v>2024</v>
      </c>
      <c r="E3078">
        <v>2034</v>
      </c>
      <c r="F3078">
        <v>1</v>
      </c>
      <c r="G3078">
        <v>34540.361669999998</v>
      </c>
      <c r="H3078">
        <v>0</v>
      </c>
      <c r="I3078">
        <v>1</v>
      </c>
      <c r="J3078" s="2" t="str">
        <f t="shared" si="48"/>
        <v>EG_WINDOFFNER2024</v>
      </c>
    </row>
    <row r="3079" spans="1:10" x14ac:dyDescent="0.25">
      <c r="A3079" t="s">
        <v>23</v>
      </c>
      <c r="B3079" t="s">
        <v>6</v>
      </c>
      <c r="C3079" t="s">
        <v>8</v>
      </c>
      <c r="D3079">
        <v>2024</v>
      </c>
      <c r="E3079">
        <v>2034</v>
      </c>
      <c r="F3079">
        <v>1</v>
      </c>
      <c r="G3079">
        <v>34540.361669999998</v>
      </c>
      <c r="H3079">
        <v>0</v>
      </c>
      <c r="I3079">
        <v>1</v>
      </c>
      <c r="J3079" s="2" t="str">
        <f t="shared" si="48"/>
        <v>EG_WINDOFFSR2024</v>
      </c>
    </row>
    <row r="3080" spans="1:10" x14ac:dyDescent="0.25">
      <c r="A3080" t="s">
        <v>23</v>
      </c>
      <c r="B3080" t="s">
        <v>6</v>
      </c>
      <c r="C3080" t="s">
        <v>12</v>
      </c>
      <c r="D3080">
        <v>2024</v>
      </c>
      <c r="E3080">
        <v>2034</v>
      </c>
      <c r="F3080">
        <v>1</v>
      </c>
      <c r="G3080">
        <v>34540.361669999998</v>
      </c>
      <c r="H3080">
        <v>0</v>
      </c>
      <c r="I3080">
        <v>1</v>
      </c>
      <c r="J3080" s="2" t="str">
        <f t="shared" si="48"/>
        <v>EG_WINDOFFNR2024</v>
      </c>
    </row>
    <row r="3081" spans="1:10" x14ac:dyDescent="0.25">
      <c r="A3081" t="s">
        <v>23</v>
      </c>
      <c r="B3081" t="s">
        <v>6</v>
      </c>
      <c r="C3081" t="s">
        <v>10</v>
      </c>
      <c r="D3081">
        <v>2024</v>
      </c>
      <c r="E3081">
        <v>2035</v>
      </c>
      <c r="F3081">
        <v>1</v>
      </c>
      <c r="G3081">
        <v>34540.361669999998</v>
      </c>
      <c r="H3081">
        <v>0</v>
      </c>
      <c r="I3081">
        <v>1</v>
      </c>
      <c r="J3081" s="2" t="str">
        <f t="shared" si="48"/>
        <v>EG_WINDOFFER2024</v>
      </c>
    </row>
    <row r="3082" spans="1:10" x14ac:dyDescent="0.25">
      <c r="A3082" t="s">
        <v>23</v>
      </c>
      <c r="B3082" t="s">
        <v>6</v>
      </c>
      <c r="C3082" t="s">
        <v>11</v>
      </c>
      <c r="D3082">
        <v>2024</v>
      </c>
      <c r="E3082">
        <v>2035</v>
      </c>
      <c r="F3082">
        <v>1</v>
      </c>
      <c r="G3082">
        <v>34540.361669999998</v>
      </c>
      <c r="H3082">
        <v>0</v>
      </c>
      <c r="I3082">
        <v>1</v>
      </c>
      <c r="J3082" s="2" t="str">
        <f t="shared" si="48"/>
        <v>EG_WINDOFFWR2024</v>
      </c>
    </row>
    <row r="3083" spans="1:10" x14ac:dyDescent="0.25">
      <c r="A3083" t="s">
        <v>23</v>
      </c>
      <c r="B3083" t="s">
        <v>6</v>
      </c>
      <c r="C3083" t="s">
        <v>9</v>
      </c>
      <c r="D3083">
        <v>2024</v>
      </c>
      <c r="E3083">
        <v>2035</v>
      </c>
      <c r="F3083">
        <v>1</v>
      </c>
      <c r="G3083">
        <v>34540.361669999998</v>
      </c>
      <c r="H3083">
        <v>0</v>
      </c>
      <c r="I3083">
        <v>1</v>
      </c>
      <c r="J3083" s="2" t="str">
        <f t="shared" si="48"/>
        <v>EG_WINDOFFNER2024</v>
      </c>
    </row>
    <row r="3084" spans="1:10" x14ac:dyDescent="0.25">
      <c r="A3084" t="s">
        <v>23</v>
      </c>
      <c r="B3084" t="s">
        <v>6</v>
      </c>
      <c r="C3084" t="s">
        <v>8</v>
      </c>
      <c r="D3084">
        <v>2024</v>
      </c>
      <c r="E3084">
        <v>2035</v>
      </c>
      <c r="F3084">
        <v>1</v>
      </c>
      <c r="G3084">
        <v>34540.361669999998</v>
      </c>
      <c r="H3084">
        <v>0</v>
      </c>
      <c r="I3084">
        <v>1</v>
      </c>
      <c r="J3084" s="2" t="str">
        <f t="shared" si="48"/>
        <v>EG_WINDOFFSR2024</v>
      </c>
    </row>
    <row r="3085" spans="1:10" x14ac:dyDescent="0.25">
      <c r="A3085" t="s">
        <v>23</v>
      </c>
      <c r="B3085" t="s">
        <v>6</v>
      </c>
      <c r="C3085" t="s">
        <v>12</v>
      </c>
      <c r="D3085">
        <v>2024</v>
      </c>
      <c r="E3085">
        <v>2035</v>
      </c>
      <c r="F3085">
        <v>1</v>
      </c>
      <c r="G3085">
        <v>34540.361669999998</v>
      </c>
      <c r="H3085">
        <v>0</v>
      </c>
      <c r="I3085">
        <v>1</v>
      </c>
      <c r="J3085" s="2" t="str">
        <f t="shared" si="48"/>
        <v>EG_WINDOFFNR2024</v>
      </c>
    </row>
    <row r="3086" spans="1:10" x14ac:dyDescent="0.25">
      <c r="A3086" t="s">
        <v>23</v>
      </c>
      <c r="B3086" t="s">
        <v>6</v>
      </c>
      <c r="C3086" t="s">
        <v>10</v>
      </c>
      <c r="D3086">
        <v>2024</v>
      </c>
      <c r="E3086">
        <v>2036</v>
      </c>
      <c r="F3086">
        <v>1</v>
      </c>
      <c r="G3086">
        <v>34540.361669999998</v>
      </c>
      <c r="H3086">
        <v>0</v>
      </c>
      <c r="I3086">
        <v>1</v>
      </c>
      <c r="J3086" s="2" t="str">
        <f t="shared" si="48"/>
        <v>EG_WINDOFFER2024</v>
      </c>
    </row>
    <row r="3087" spans="1:10" x14ac:dyDescent="0.25">
      <c r="A3087" t="s">
        <v>23</v>
      </c>
      <c r="B3087" t="s">
        <v>6</v>
      </c>
      <c r="C3087" t="s">
        <v>11</v>
      </c>
      <c r="D3087">
        <v>2024</v>
      </c>
      <c r="E3087">
        <v>2036</v>
      </c>
      <c r="F3087">
        <v>1</v>
      </c>
      <c r="G3087">
        <v>34540.361669999998</v>
      </c>
      <c r="H3087">
        <v>0</v>
      </c>
      <c r="I3087">
        <v>1</v>
      </c>
      <c r="J3087" s="2" t="str">
        <f t="shared" si="48"/>
        <v>EG_WINDOFFWR2024</v>
      </c>
    </row>
    <row r="3088" spans="1:10" x14ac:dyDescent="0.25">
      <c r="A3088" t="s">
        <v>23</v>
      </c>
      <c r="B3088" t="s">
        <v>6</v>
      </c>
      <c r="C3088" t="s">
        <v>9</v>
      </c>
      <c r="D3088">
        <v>2024</v>
      </c>
      <c r="E3088">
        <v>2036</v>
      </c>
      <c r="F3088">
        <v>1</v>
      </c>
      <c r="G3088">
        <v>34540.361669999998</v>
      </c>
      <c r="H3088">
        <v>0</v>
      </c>
      <c r="I3088">
        <v>1</v>
      </c>
      <c r="J3088" s="2" t="str">
        <f t="shared" si="48"/>
        <v>EG_WINDOFFNER2024</v>
      </c>
    </row>
    <row r="3089" spans="1:10" x14ac:dyDescent="0.25">
      <c r="A3089" t="s">
        <v>23</v>
      </c>
      <c r="B3089" t="s">
        <v>6</v>
      </c>
      <c r="C3089" t="s">
        <v>8</v>
      </c>
      <c r="D3089">
        <v>2024</v>
      </c>
      <c r="E3089">
        <v>2036</v>
      </c>
      <c r="F3089">
        <v>1</v>
      </c>
      <c r="G3089">
        <v>34540.361669999998</v>
      </c>
      <c r="H3089">
        <v>0</v>
      </c>
      <c r="I3089">
        <v>1</v>
      </c>
      <c r="J3089" s="2" t="str">
        <f t="shared" si="48"/>
        <v>EG_WINDOFFSR2024</v>
      </c>
    </row>
    <row r="3090" spans="1:10" x14ac:dyDescent="0.25">
      <c r="A3090" t="s">
        <v>23</v>
      </c>
      <c r="B3090" t="s">
        <v>6</v>
      </c>
      <c r="C3090" t="s">
        <v>12</v>
      </c>
      <c r="D3090">
        <v>2024</v>
      </c>
      <c r="E3090">
        <v>2036</v>
      </c>
      <c r="F3090">
        <v>1</v>
      </c>
      <c r="G3090">
        <v>34540.361669999998</v>
      </c>
      <c r="H3090">
        <v>0</v>
      </c>
      <c r="I3090">
        <v>1</v>
      </c>
      <c r="J3090" s="2" t="str">
        <f t="shared" si="48"/>
        <v>EG_WINDOFFNR2024</v>
      </c>
    </row>
    <row r="3091" spans="1:10" x14ac:dyDescent="0.25">
      <c r="A3091" t="s">
        <v>23</v>
      </c>
      <c r="B3091" t="s">
        <v>6</v>
      </c>
      <c r="C3091" t="s">
        <v>10</v>
      </c>
      <c r="D3091">
        <v>2024</v>
      </c>
      <c r="E3091">
        <v>2037</v>
      </c>
      <c r="F3091">
        <v>1</v>
      </c>
      <c r="G3091">
        <v>34540.361669999998</v>
      </c>
      <c r="H3091">
        <v>0</v>
      </c>
      <c r="I3091">
        <v>1</v>
      </c>
      <c r="J3091" s="2" t="str">
        <f t="shared" si="48"/>
        <v>EG_WINDOFFER2024</v>
      </c>
    </row>
    <row r="3092" spans="1:10" x14ac:dyDescent="0.25">
      <c r="A3092" t="s">
        <v>23</v>
      </c>
      <c r="B3092" t="s">
        <v>6</v>
      </c>
      <c r="C3092" t="s">
        <v>11</v>
      </c>
      <c r="D3092">
        <v>2024</v>
      </c>
      <c r="E3092">
        <v>2037</v>
      </c>
      <c r="F3092">
        <v>1</v>
      </c>
      <c r="G3092">
        <v>34540.361669999998</v>
      </c>
      <c r="H3092">
        <v>0</v>
      </c>
      <c r="I3092">
        <v>1</v>
      </c>
      <c r="J3092" s="2" t="str">
        <f t="shared" si="48"/>
        <v>EG_WINDOFFWR2024</v>
      </c>
    </row>
    <row r="3093" spans="1:10" x14ac:dyDescent="0.25">
      <c r="A3093" t="s">
        <v>23</v>
      </c>
      <c r="B3093" t="s">
        <v>6</v>
      </c>
      <c r="C3093" t="s">
        <v>9</v>
      </c>
      <c r="D3093">
        <v>2024</v>
      </c>
      <c r="E3093">
        <v>2037</v>
      </c>
      <c r="F3093">
        <v>1</v>
      </c>
      <c r="G3093">
        <v>34540.361669999998</v>
      </c>
      <c r="H3093">
        <v>0</v>
      </c>
      <c r="I3093">
        <v>1</v>
      </c>
      <c r="J3093" s="2" t="str">
        <f t="shared" si="48"/>
        <v>EG_WINDOFFNER2024</v>
      </c>
    </row>
    <row r="3094" spans="1:10" x14ac:dyDescent="0.25">
      <c r="A3094" t="s">
        <v>23</v>
      </c>
      <c r="B3094" t="s">
        <v>6</v>
      </c>
      <c r="C3094" t="s">
        <v>8</v>
      </c>
      <c r="D3094">
        <v>2024</v>
      </c>
      <c r="E3094">
        <v>2037</v>
      </c>
      <c r="F3094">
        <v>1</v>
      </c>
      <c r="G3094">
        <v>34540.361669999998</v>
      </c>
      <c r="H3094">
        <v>0</v>
      </c>
      <c r="I3094">
        <v>1</v>
      </c>
      <c r="J3094" s="2" t="str">
        <f t="shared" si="48"/>
        <v>EG_WINDOFFSR2024</v>
      </c>
    </row>
    <row r="3095" spans="1:10" x14ac:dyDescent="0.25">
      <c r="A3095" t="s">
        <v>23</v>
      </c>
      <c r="B3095" t="s">
        <v>6</v>
      </c>
      <c r="C3095" t="s">
        <v>12</v>
      </c>
      <c r="D3095">
        <v>2024</v>
      </c>
      <c r="E3095">
        <v>2037</v>
      </c>
      <c r="F3095">
        <v>1</v>
      </c>
      <c r="G3095">
        <v>34540.361669999998</v>
      </c>
      <c r="H3095">
        <v>0</v>
      </c>
      <c r="I3095">
        <v>1</v>
      </c>
      <c r="J3095" s="2" t="str">
        <f t="shared" si="48"/>
        <v>EG_WINDOFFNR2024</v>
      </c>
    </row>
    <row r="3096" spans="1:10" x14ac:dyDescent="0.25">
      <c r="A3096" t="s">
        <v>23</v>
      </c>
      <c r="B3096" t="s">
        <v>6</v>
      </c>
      <c r="C3096" t="s">
        <v>10</v>
      </c>
      <c r="D3096">
        <v>2024</v>
      </c>
      <c r="E3096">
        <v>2038</v>
      </c>
      <c r="F3096">
        <v>1</v>
      </c>
      <c r="G3096">
        <v>34540.361669999998</v>
      </c>
      <c r="H3096">
        <v>0</v>
      </c>
      <c r="I3096">
        <v>1</v>
      </c>
      <c r="J3096" s="2" t="str">
        <f t="shared" si="48"/>
        <v>EG_WINDOFFER2024</v>
      </c>
    </row>
    <row r="3097" spans="1:10" x14ac:dyDescent="0.25">
      <c r="A3097" t="s">
        <v>23</v>
      </c>
      <c r="B3097" t="s">
        <v>6</v>
      </c>
      <c r="C3097" t="s">
        <v>11</v>
      </c>
      <c r="D3097">
        <v>2024</v>
      </c>
      <c r="E3097">
        <v>2038</v>
      </c>
      <c r="F3097">
        <v>1</v>
      </c>
      <c r="G3097">
        <v>34540.361669999998</v>
      </c>
      <c r="H3097">
        <v>0</v>
      </c>
      <c r="I3097">
        <v>1</v>
      </c>
      <c r="J3097" s="2" t="str">
        <f t="shared" si="48"/>
        <v>EG_WINDOFFWR2024</v>
      </c>
    </row>
    <row r="3098" spans="1:10" x14ac:dyDescent="0.25">
      <c r="A3098" t="s">
        <v>23</v>
      </c>
      <c r="B3098" t="s">
        <v>6</v>
      </c>
      <c r="C3098" t="s">
        <v>9</v>
      </c>
      <c r="D3098">
        <v>2024</v>
      </c>
      <c r="E3098">
        <v>2038</v>
      </c>
      <c r="F3098">
        <v>1</v>
      </c>
      <c r="G3098">
        <v>34540.361669999998</v>
      </c>
      <c r="H3098">
        <v>0</v>
      </c>
      <c r="I3098">
        <v>1</v>
      </c>
      <c r="J3098" s="2" t="str">
        <f t="shared" si="48"/>
        <v>EG_WINDOFFNER2024</v>
      </c>
    </row>
    <row r="3099" spans="1:10" x14ac:dyDescent="0.25">
      <c r="A3099" t="s">
        <v>23</v>
      </c>
      <c r="B3099" t="s">
        <v>6</v>
      </c>
      <c r="C3099" t="s">
        <v>8</v>
      </c>
      <c r="D3099">
        <v>2024</v>
      </c>
      <c r="E3099">
        <v>2038</v>
      </c>
      <c r="F3099">
        <v>1</v>
      </c>
      <c r="G3099">
        <v>34540.361669999998</v>
      </c>
      <c r="H3099">
        <v>0</v>
      </c>
      <c r="I3099">
        <v>1</v>
      </c>
      <c r="J3099" s="2" t="str">
        <f t="shared" si="48"/>
        <v>EG_WINDOFFSR2024</v>
      </c>
    </row>
    <row r="3100" spans="1:10" x14ac:dyDescent="0.25">
      <c r="A3100" t="s">
        <v>23</v>
      </c>
      <c r="B3100" t="s">
        <v>6</v>
      </c>
      <c r="C3100" t="s">
        <v>12</v>
      </c>
      <c r="D3100">
        <v>2024</v>
      </c>
      <c r="E3100">
        <v>2038</v>
      </c>
      <c r="F3100">
        <v>1</v>
      </c>
      <c r="G3100">
        <v>34540.361669999998</v>
      </c>
      <c r="H3100">
        <v>0</v>
      </c>
      <c r="I3100">
        <v>1</v>
      </c>
      <c r="J3100" s="2" t="str">
        <f t="shared" si="48"/>
        <v>EG_WINDOFFNR2024</v>
      </c>
    </row>
    <row r="3101" spans="1:10" x14ac:dyDescent="0.25">
      <c r="A3101" t="s">
        <v>23</v>
      </c>
      <c r="B3101" t="s">
        <v>6</v>
      </c>
      <c r="C3101" t="s">
        <v>10</v>
      </c>
      <c r="D3101">
        <v>2024</v>
      </c>
      <c r="E3101">
        <v>2039</v>
      </c>
      <c r="F3101">
        <v>1</v>
      </c>
      <c r="G3101">
        <v>34540.361669999998</v>
      </c>
      <c r="H3101">
        <v>0</v>
      </c>
      <c r="I3101">
        <v>1</v>
      </c>
      <c r="J3101" s="2" t="str">
        <f t="shared" si="48"/>
        <v>EG_WINDOFFER2024</v>
      </c>
    </row>
    <row r="3102" spans="1:10" x14ac:dyDescent="0.25">
      <c r="A3102" t="s">
        <v>23</v>
      </c>
      <c r="B3102" t="s">
        <v>6</v>
      </c>
      <c r="C3102" t="s">
        <v>11</v>
      </c>
      <c r="D3102">
        <v>2024</v>
      </c>
      <c r="E3102">
        <v>2039</v>
      </c>
      <c r="F3102">
        <v>1</v>
      </c>
      <c r="G3102">
        <v>34540.361669999998</v>
      </c>
      <c r="H3102">
        <v>0</v>
      </c>
      <c r="I3102">
        <v>1</v>
      </c>
      <c r="J3102" s="2" t="str">
        <f t="shared" si="48"/>
        <v>EG_WINDOFFWR2024</v>
      </c>
    </row>
    <row r="3103" spans="1:10" x14ac:dyDescent="0.25">
      <c r="A3103" t="s">
        <v>23</v>
      </c>
      <c r="B3103" t="s">
        <v>6</v>
      </c>
      <c r="C3103" t="s">
        <v>9</v>
      </c>
      <c r="D3103">
        <v>2024</v>
      </c>
      <c r="E3103">
        <v>2039</v>
      </c>
      <c r="F3103">
        <v>1</v>
      </c>
      <c r="G3103">
        <v>34540.361669999998</v>
      </c>
      <c r="H3103">
        <v>0</v>
      </c>
      <c r="I3103">
        <v>1</v>
      </c>
      <c r="J3103" s="2" t="str">
        <f t="shared" si="48"/>
        <v>EG_WINDOFFNER2024</v>
      </c>
    </row>
    <row r="3104" spans="1:10" x14ac:dyDescent="0.25">
      <c r="A3104" t="s">
        <v>23</v>
      </c>
      <c r="B3104" t="s">
        <v>6</v>
      </c>
      <c r="C3104" t="s">
        <v>8</v>
      </c>
      <c r="D3104">
        <v>2024</v>
      </c>
      <c r="E3104">
        <v>2039</v>
      </c>
      <c r="F3104">
        <v>1</v>
      </c>
      <c r="G3104">
        <v>34540.361669999998</v>
      </c>
      <c r="H3104">
        <v>0</v>
      </c>
      <c r="I3104">
        <v>1</v>
      </c>
      <c r="J3104" s="2" t="str">
        <f t="shared" si="48"/>
        <v>EG_WINDOFFSR2024</v>
      </c>
    </row>
    <row r="3105" spans="1:10" x14ac:dyDescent="0.25">
      <c r="A3105" t="s">
        <v>23</v>
      </c>
      <c r="B3105" t="s">
        <v>6</v>
      </c>
      <c r="C3105" t="s">
        <v>12</v>
      </c>
      <c r="D3105">
        <v>2024</v>
      </c>
      <c r="E3105">
        <v>2039</v>
      </c>
      <c r="F3105">
        <v>1</v>
      </c>
      <c r="G3105">
        <v>34540.361669999998</v>
      </c>
      <c r="H3105">
        <v>0</v>
      </c>
      <c r="I3105">
        <v>1</v>
      </c>
      <c r="J3105" s="2" t="str">
        <f t="shared" si="48"/>
        <v>EG_WINDOFFNR2024</v>
      </c>
    </row>
    <row r="3106" spans="1:10" x14ac:dyDescent="0.25">
      <c r="A3106" t="s">
        <v>23</v>
      </c>
      <c r="B3106" t="s">
        <v>6</v>
      </c>
      <c r="C3106" t="s">
        <v>10</v>
      </c>
      <c r="D3106">
        <v>2024</v>
      </c>
      <c r="E3106">
        <v>2040</v>
      </c>
      <c r="F3106">
        <v>1</v>
      </c>
      <c r="G3106">
        <v>34540.361669999998</v>
      </c>
      <c r="H3106">
        <v>0</v>
      </c>
      <c r="I3106">
        <v>1</v>
      </c>
      <c r="J3106" s="2" t="str">
        <f t="shared" si="48"/>
        <v>EG_WINDOFFER2024</v>
      </c>
    </row>
    <row r="3107" spans="1:10" x14ac:dyDescent="0.25">
      <c r="A3107" t="s">
        <v>23</v>
      </c>
      <c r="B3107" t="s">
        <v>6</v>
      </c>
      <c r="C3107" t="s">
        <v>11</v>
      </c>
      <c r="D3107">
        <v>2024</v>
      </c>
      <c r="E3107">
        <v>2040</v>
      </c>
      <c r="F3107">
        <v>1</v>
      </c>
      <c r="G3107">
        <v>34540.361669999998</v>
      </c>
      <c r="H3107">
        <v>0</v>
      </c>
      <c r="I3107">
        <v>1</v>
      </c>
      <c r="J3107" s="2" t="str">
        <f t="shared" si="48"/>
        <v>EG_WINDOFFWR2024</v>
      </c>
    </row>
    <row r="3108" spans="1:10" x14ac:dyDescent="0.25">
      <c r="A3108" t="s">
        <v>23</v>
      </c>
      <c r="B3108" t="s">
        <v>6</v>
      </c>
      <c r="C3108" t="s">
        <v>9</v>
      </c>
      <c r="D3108">
        <v>2024</v>
      </c>
      <c r="E3108">
        <v>2040</v>
      </c>
      <c r="F3108">
        <v>1</v>
      </c>
      <c r="G3108">
        <v>34540.361669999998</v>
      </c>
      <c r="H3108">
        <v>0</v>
      </c>
      <c r="I3108">
        <v>1</v>
      </c>
      <c r="J3108" s="2" t="str">
        <f t="shared" si="48"/>
        <v>EG_WINDOFFNER2024</v>
      </c>
    </row>
    <row r="3109" spans="1:10" x14ac:dyDescent="0.25">
      <c r="A3109" t="s">
        <v>23</v>
      </c>
      <c r="B3109" t="s">
        <v>6</v>
      </c>
      <c r="C3109" t="s">
        <v>8</v>
      </c>
      <c r="D3109">
        <v>2024</v>
      </c>
      <c r="E3109">
        <v>2040</v>
      </c>
      <c r="F3109">
        <v>1</v>
      </c>
      <c r="G3109">
        <v>34540.361669999998</v>
      </c>
      <c r="H3109">
        <v>0</v>
      </c>
      <c r="I3109">
        <v>1</v>
      </c>
      <c r="J3109" s="2" t="str">
        <f t="shared" si="48"/>
        <v>EG_WINDOFFSR2024</v>
      </c>
    </row>
    <row r="3110" spans="1:10" x14ac:dyDescent="0.25">
      <c r="A3110" t="s">
        <v>23</v>
      </c>
      <c r="B3110" t="s">
        <v>6</v>
      </c>
      <c r="C3110" t="s">
        <v>12</v>
      </c>
      <c r="D3110">
        <v>2024</v>
      </c>
      <c r="E3110">
        <v>2040</v>
      </c>
      <c r="F3110">
        <v>1</v>
      </c>
      <c r="G3110">
        <v>34540.361669999998</v>
      </c>
      <c r="H3110">
        <v>0</v>
      </c>
      <c r="I3110">
        <v>1</v>
      </c>
      <c r="J3110" s="2" t="str">
        <f t="shared" si="48"/>
        <v>EG_WINDOFFNR2024</v>
      </c>
    </row>
    <row r="3111" spans="1:10" x14ac:dyDescent="0.25">
      <c r="A3111" t="s">
        <v>23</v>
      </c>
      <c r="B3111" t="s">
        <v>6</v>
      </c>
      <c r="C3111" t="s">
        <v>10</v>
      </c>
      <c r="D3111">
        <v>2024</v>
      </c>
      <c r="E3111">
        <v>2041</v>
      </c>
      <c r="F3111">
        <v>1</v>
      </c>
      <c r="G3111">
        <v>34540.361669999998</v>
      </c>
      <c r="H3111">
        <v>0</v>
      </c>
      <c r="I3111">
        <v>1</v>
      </c>
      <c r="J3111" s="2" t="str">
        <f t="shared" si="48"/>
        <v>EG_WINDOFFER2024</v>
      </c>
    </row>
    <row r="3112" spans="1:10" x14ac:dyDescent="0.25">
      <c r="A3112" t="s">
        <v>23</v>
      </c>
      <c r="B3112" t="s">
        <v>6</v>
      </c>
      <c r="C3112" t="s">
        <v>11</v>
      </c>
      <c r="D3112">
        <v>2024</v>
      </c>
      <c r="E3112">
        <v>2041</v>
      </c>
      <c r="F3112">
        <v>1</v>
      </c>
      <c r="G3112">
        <v>34540.361669999998</v>
      </c>
      <c r="H3112">
        <v>0</v>
      </c>
      <c r="I3112">
        <v>1</v>
      </c>
      <c r="J3112" s="2" t="str">
        <f t="shared" si="48"/>
        <v>EG_WINDOFFWR2024</v>
      </c>
    </row>
    <row r="3113" spans="1:10" x14ac:dyDescent="0.25">
      <c r="A3113" t="s">
        <v>23</v>
      </c>
      <c r="B3113" t="s">
        <v>6</v>
      </c>
      <c r="C3113" t="s">
        <v>9</v>
      </c>
      <c r="D3113">
        <v>2024</v>
      </c>
      <c r="E3113">
        <v>2041</v>
      </c>
      <c r="F3113">
        <v>1</v>
      </c>
      <c r="G3113">
        <v>34540.361669999998</v>
      </c>
      <c r="H3113">
        <v>0</v>
      </c>
      <c r="I3113">
        <v>1</v>
      </c>
      <c r="J3113" s="2" t="str">
        <f t="shared" si="48"/>
        <v>EG_WINDOFFNER2024</v>
      </c>
    </row>
    <row r="3114" spans="1:10" x14ac:dyDescent="0.25">
      <c r="A3114" t="s">
        <v>23</v>
      </c>
      <c r="B3114" t="s">
        <v>6</v>
      </c>
      <c r="C3114" t="s">
        <v>8</v>
      </c>
      <c r="D3114">
        <v>2024</v>
      </c>
      <c r="E3114">
        <v>2041</v>
      </c>
      <c r="F3114">
        <v>1</v>
      </c>
      <c r="G3114">
        <v>34540.361669999998</v>
      </c>
      <c r="H3114">
        <v>0</v>
      </c>
      <c r="I3114">
        <v>1</v>
      </c>
      <c r="J3114" s="2" t="str">
        <f t="shared" si="48"/>
        <v>EG_WINDOFFSR2024</v>
      </c>
    </row>
    <row r="3115" spans="1:10" x14ac:dyDescent="0.25">
      <c r="A3115" t="s">
        <v>23</v>
      </c>
      <c r="B3115" t="s">
        <v>6</v>
      </c>
      <c r="C3115" t="s">
        <v>12</v>
      </c>
      <c r="D3115">
        <v>2024</v>
      </c>
      <c r="E3115">
        <v>2041</v>
      </c>
      <c r="F3115">
        <v>1</v>
      </c>
      <c r="G3115">
        <v>34540.361669999998</v>
      </c>
      <c r="H3115">
        <v>0</v>
      </c>
      <c r="I3115">
        <v>1</v>
      </c>
      <c r="J3115" s="2" t="str">
        <f t="shared" si="48"/>
        <v>EG_WINDOFFNR2024</v>
      </c>
    </row>
    <row r="3116" spans="1:10" x14ac:dyDescent="0.25">
      <c r="A3116" t="s">
        <v>13</v>
      </c>
      <c r="B3116" t="s">
        <v>6</v>
      </c>
      <c r="C3116" t="s">
        <v>10</v>
      </c>
      <c r="D3116">
        <v>2025</v>
      </c>
      <c r="E3116">
        <v>2025</v>
      </c>
      <c r="F3116">
        <v>0.38096819999999998</v>
      </c>
      <c r="G3116">
        <v>13721.031290000001</v>
      </c>
      <c r="H3116">
        <v>133.5230182</v>
      </c>
      <c r="I3116">
        <v>0.85</v>
      </c>
      <c r="J3116" s="2" t="str">
        <f t="shared" si="48"/>
        <v>EG_COALER2025</v>
      </c>
    </row>
    <row r="3117" spans="1:10" x14ac:dyDescent="0.25">
      <c r="A3117" t="s">
        <v>13</v>
      </c>
      <c r="B3117" t="s">
        <v>6</v>
      </c>
      <c r="C3117" t="s">
        <v>11</v>
      </c>
      <c r="D3117">
        <v>2025</v>
      </c>
      <c r="E3117">
        <v>2025</v>
      </c>
      <c r="F3117">
        <v>0.38096819999999998</v>
      </c>
      <c r="G3117">
        <v>13721.031290000001</v>
      </c>
      <c r="H3117">
        <v>133.5230182</v>
      </c>
      <c r="I3117">
        <v>0.85</v>
      </c>
      <c r="J3117" s="2" t="str">
        <f t="shared" si="48"/>
        <v>EG_COALWR2025</v>
      </c>
    </row>
    <row r="3118" spans="1:10" x14ac:dyDescent="0.25">
      <c r="A3118" t="s">
        <v>13</v>
      </c>
      <c r="B3118" t="s">
        <v>6</v>
      </c>
      <c r="C3118" t="s">
        <v>9</v>
      </c>
      <c r="D3118">
        <v>2025</v>
      </c>
      <c r="E3118">
        <v>2025</v>
      </c>
      <c r="F3118">
        <v>0.38096819999999998</v>
      </c>
      <c r="G3118">
        <v>13721.031290000001</v>
      </c>
      <c r="H3118">
        <v>133.5230182</v>
      </c>
      <c r="I3118">
        <v>0.85</v>
      </c>
      <c r="J3118" s="2" t="str">
        <f t="shared" si="48"/>
        <v>EG_COALNER2025</v>
      </c>
    </row>
    <row r="3119" spans="1:10" x14ac:dyDescent="0.25">
      <c r="A3119" t="s">
        <v>13</v>
      </c>
      <c r="B3119" t="s">
        <v>6</v>
      </c>
      <c r="C3119" t="s">
        <v>8</v>
      </c>
      <c r="D3119">
        <v>2025</v>
      </c>
      <c r="E3119">
        <v>2025</v>
      </c>
      <c r="F3119">
        <v>0.38096819999999998</v>
      </c>
      <c r="G3119">
        <v>13721.031290000001</v>
      </c>
      <c r="H3119">
        <v>133.5230182</v>
      </c>
      <c r="I3119">
        <v>0.85</v>
      </c>
      <c r="J3119" s="2" t="str">
        <f t="shared" si="48"/>
        <v>EG_COALSR2025</v>
      </c>
    </row>
    <row r="3120" spans="1:10" x14ac:dyDescent="0.25">
      <c r="A3120" t="s">
        <v>13</v>
      </c>
      <c r="B3120" t="s">
        <v>6</v>
      </c>
      <c r="C3120" t="s">
        <v>12</v>
      </c>
      <c r="D3120">
        <v>2025</v>
      </c>
      <c r="E3120">
        <v>2025</v>
      </c>
      <c r="F3120">
        <v>0.38096819999999998</v>
      </c>
      <c r="G3120">
        <v>13721.031290000001</v>
      </c>
      <c r="H3120">
        <v>133.5230182</v>
      </c>
      <c r="I3120">
        <v>0.85</v>
      </c>
      <c r="J3120" s="2" t="str">
        <f t="shared" si="48"/>
        <v>EG_COALNR2025</v>
      </c>
    </row>
    <row r="3121" spans="1:10" x14ac:dyDescent="0.25">
      <c r="A3121" t="s">
        <v>13</v>
      </c>
      <c r="B3121" t="s">
        <v>6</v>
      </c>
      <c r="C3121" t="s">
        <v>10</v>
      </c>
      <c r="D3121">
        <v>2025</v>
      </c>
      <c r="E3121">
        <v>2026</v>
      </c>
      <c r="F3121">
        <v>0.38096819999999998</v>
      </c>
      <c r="G3121">
        <v>13721.031290000001</v>
      </c>
      <c r="H3121">
        <v>133.5230182</v>
      </c>
      <c r="I3121">
        <v>0.85</v>
      </c>
      <c r="J3121" s="2" t="str">
        <f t="shared" si="48"/>
        <v>EG_COALER2025</v>
      </c>
    </row>
    <row r="3122" spans="1:10" x14ac:dyDescent="0.25">
      <c r="A3122" t="s">
        <v>13</v>
      </c>
      <c r="B3122" t="s">
        <v>6</v>
      </c>
      <c r="C3122" t="s">
        <v>11</v>
      </c>
      <c r="D3122">
        <v>2025</v>
      </c>
      <c r="E3122">
        <v>2026</v>
      </c>
      <c r="F3122">
        <v>0.38096819999999998</v>
      </c>
      <c r="G3122">
        <v>13721.031290000001</v>
      </c>
      <c r="H3122">
        <v>133.5230182</v>
      </c>
      <c r="I3122">
        <v>0.85</v>
      </c>
      <c r="J3122" s="2" t="str">
        <f t="shared" si="48"/>
        <v>EG_COALWR2025</v>
      </c>
    </row>
    <row r="3123" spans="1:10" x14ac:dyDescent="0.25">
      <c r="A3123" t="s">
        <v>13</v>
      </c>
      <c r="B3123" t="s">
        <v>6</v>
      </c>
      <c r="C3123" t="s">
        <v>9</v>
      </c>
      <c r="D3123">
        <v>2025</v>
      </c>
      <c r="E3123">
        <v>2026</v>
      </c>
      <c r="F3123">
        <v>0.38096819999999998</v>
      </c>
      <c r="G3123">
        <v>13721.031290000001</v>
      </c>
      <c r="H3123">
        <v>133.5230182</v>
      </c>
      <c r="I3123">
        <v>0.85</v>
      </c>
      <c r="J3123" s="2" t="str">
        <f t="shared" si="48"/>
        <v>EG_COALNER2025</v>
      </c>
    </row>
    <row r="3124" spans="1:10" x14ac:dyDescent="0.25">
      <c r="A3124" t="s">
        <v>13</v>
      </c>
      <c r="B3124" t="s">
        <v>6</v>
      </c>
      <c r="C3124" t="s">
        <v>8</v>
      </c>
      <c r="D3124">
        <v>2025</v>
      </c>
      <c r="E3124">
        <v>2026</v>
      </c>
      <c r="F3124">
        <v>0.38096819999999998</v>
      </c>
      <c r="G3124">
        <v>13721.031290000001</v>
      </c>
      <c r="H3124">
        <v>133.5230182</v>
      </c>
      <c r="I3124">
        <v>0.85</v>
      </c>
      <c r="J3124" s="2" t="str">
        <f t="shared" si="48"/>
        <v>EG_COALSR2025</v>
      </c>
    </row>
    <row r="3125" spans="1:10" x14ac:dyDescent="0.25">
      <c r="A3125" t="s">
        <v>13</v>
      </c>
      <c r="B3125" t="s">
        <v>6</v>
      </c>
      <c r="C3125" t="s">
        <v>12</v>
      </c>
      <c r="D3125">
        <v>2025</v>
      </c>
      <c r="E3125">
        <v>2026</v>
      </c>
      <c r="F3125">
        <v>0.38096819999999998</v>
      </c>
      <c r="G3125">
        <v>13721.031290000001</v>
      </c>
      <c r="H3125">
        <v>133.5230182</v>
      </c>
      <c r="I3125">
        <v>0.85</v>
      </c>
      <c r="J3125" s="2" t="str">
        <f t="shared" si="48"/>
        <v>EG_COALNR2025</v>
      </c>
    </row>
    <row r="3126" spans="1:10" x14ac:dyDescent="0.25">
      <c r="A3126" t="s">
        <v>13</v>
      </c>
      <c r="B3126" t="s">
        <v>6</v>
      </c>
      <c r="C3126" t="s">
        <v>10</v>
      </c>
      <c r="D3126">
        <v>2025</v>
      </c>
      <c r="E3126">
        <v>2027</v>
      </c>
      <c r="F3126">
        <v>0.38096819999999998</v>
      </c>
      <c r="G3126">
        <v>13721.031290000001</v>
      </c>
      <c r="H3126">
        <v>133.5230182</v>
      </c>
      <c r="I3126">
        <v>0.85</v>
      </c>
      <c r="J3126" s="2" t="str">
        <f t="shared" si="48"/>
        <v>EG_COALER2025</v>
      </c>
    </row>
    <row r="3127" spans="1:10" x14ac:dyDescent="0.25">
      <c r="A3127" t="s">
        <v>13</v>
      </c>
      <c r="B3127" t="s">
        <v>6</v>
      </c>
      <c r="C3127" t="s">
        <v>11</v>
      </c>
      <c r="D3127">
        <v>2025</v>
      </c>
      <c r="E3127">
        <v>2027</v>
      </c>
      <c r="F3127">
        <v>0.38096819999999998</v>
      </c>
      <c r="G3127">
        <v>13721.031290000001</v>
      </c>
      <c r="H3127">
        <v>133.5230182</v>
      </c>
      <c r="I3127">
        <v>0.85</v>
      </c>
      <c r="J3127" s="2" t="str">
        <f t="shared" si="48"/>
        <v>EG_COALWR2025</v>
      </c>
    </row>
    <row r="3128" spans="1:10" x14ac:dyDescent="0.25">
      <c r="A3128" t="s">
        <v>13</v>
      </c>
      <c r="B3128" t="s">
        <v>6</v>
      </c>
      <c r="C3128" t="s">
        <v>9</v>
      </c>
      <c r="D3128">
        <v>2025</v>
      </c>
      <c r="E3128">
        <v>2027</v>
      </c>
      <c r="F3128">
        <v>0.38096819999999998</v>
      </c>
      <c r="G3128">
        <v>13721.031290000001</v>
      </c>
      <c r="H3128">
        <v>133.5230182</v>
      </c>
      <c r="I3128">
        <v>0.85</v>
      </c>
      <c r="J3128" s="2" t="str">
        <f t="shared" si="48"/>
        <v>EG_COALNER2025</v>
      </c>
    </row>
    <row r="3129" spans="1:10" x14ac:dyDescent="0.25">
      <c r="A3129" t="s">
        <v>13</v>
      </c>
      <c r="B3129" t="s">
        <v>6</v>
      </c>
      <c r="C3129" t="s">
        <v>8</v>
      </c>
      <c r="D3129">
        <v>2025</v>
      </c>
      <c r="E3129">
        <v>2027</v>
      </c>
      <c r="F3129">
        <v>0.38096819999999998</v>
      </c>
      <c r="G3129">
        <v>13721.031290000001</v>
      </c>
      <c r="H3129">
        <v>133.5230182</v>
      </c>
      <c r="I3129">
        <v>0.85</v>
      </c>
      <c r="J3129" s="2" t="str">
        <f t="shared" si="48"/>
        <v>EG_COALSR2025</v>
      </c>
    </row>
    <row r="3130" spans="1:10" x14ac:dyDescent="0.25">
      <c r="A3130" t="s">
        <v>13</v>
      </c>
      <c r="B3130" t="s">
        <v>6</v>
      </c>
      <c r="C3130" t="s">
        <v>12</v>
      </c>
      <c r="D3130">
        <v>2025</v>
      </c>
      <c r="E3130">
        <v>2027</v>
      </c>
      <c r="F3130">
        <v>0.38096819999999998</v>
      </c>
      <c r="G3130">
        <v>13721.031290000001</v>
      </c>
      <c r="H3130">
        <v>133.5230182</v>
      </c>
      <c r="I3130">
        <v>0.85</v>
      </c>
      <c r="J3130" s="2" t="str">
        <f t="shared" si="48"/>
        <v>EG_COALNR2025</v>
      </c>
    </row>
    <row r="3131" spans="1:10" x14ac:dyDescent="0.25">
      <c r="A3131" t="s">
        <v>13</v>
      </c>
      <c r="B3131" t="s">
        <v>6</v>
      </c>
      <c r="C3131" t="s">
        <v>10</v>
      </c>
      <c r="D3131">
        <v>2025</v>
      </c>
      <c r="E3131">
        <v>2028</v>
      </c>
      <c r="F3131">
        <v>0.38096819999999998</v>
      </c>
      <c r="G3131">
        <v>13721.031290000001</v>
      </c>
      <c r="H3131">
        <v>133.5230182</v>
      </c>
      <c r="I3131">
        <v>0.85</v>
      </c>
      <c r="J3131" s="2" t="str">
        <f t="shared" si="48"/>
        <v>EG_COALER2025</v>
      </c>
    </row>
    <row r="3132" spans="1:10" x14ac:dyDescent="0.25">
      <c r="A3132" t="s">
        <v>13</v>
      </c>
      <c r="B3132" t="s">
        <v>6</v>
      </c>
      <c r="C3132" t="s">
        <v>11</v>
      </c>
      <c r="D3132">
        <v>2025</v>
      </c>
      <c r="E3132">
        <v>2028</v>
      </c>
      <c r="F3132">
        <v>0.38096819999999998</v>
      </c>
      <c r="G3132">
        <v>13721.031290000001</v>
      </c>
      <c r="H3132">
        <v>133.5230182</v>
      </c>
      <c r="I3132">
        <v>0.85</v>
      </c>
      <c r="J3132" s="2" t="str">
        <f t="shared" si="48"/>
        <v>EG_COALWR2025</v>
      </c>
    </row>
    <row r="3133" spans="1:10" x14ac:dyDescent="0.25">
      <c r="A3133" t="s">
        <v>13</v>
      </c>
      <c r="B3133" t="s">
        <v>6</v>
      </c>
      <c r="C3133" t="s">
        <v>9</v>
      </c>
      <c r="D3133">
        <v>2025</v>
      </c>
      <c r="E3133">
        <v>2028</v>
      </c>
      <c r="F3133">
        <v>0.38096819999999998</v>
      </c>
      <c r="G3133">
        <v>13721.031290000001</v>
      </c>
      <c r="H3133">
        <v>133.5230182</v>
      </c>
      <c r="I3133">
        <v>0.85</v>
      </c>
      <c r="J3133" s="2" t="str">
        <f t="shared" si="48"/>
        <v>EG_COALNER2025</v>
      </c>
    </row>
    <row r="3134" spans="1:10" x14ac:dyDescent="0.25">
      <c r="A3134" t="s">
        <v>13</v>
      </c>
      <c r="B3134" t="s">
        <v>6</v>
      </c>
      <c r="C3134" t="s">
        <v>8</v>
      </c>
      <c r="D3134">
        <v>2025</v>
      </c>
      <c r="E3134">
        <v>2028</v>
      </c>
      <c r="F3134">
        <v>0.38096819999999998</v>
      </c>
      <c r="G3134">
        <v>13721.031290000001</v>
      </c>
      <c r="H3134">
        <v>133.5230182</v>
      </c>
      <c r="I3134">
        <v>0.85</v>
      </c>
      <c r="J3134" s="2" t="str">
        <f t="shared" si="48"/>
        <v>EG_COALSR2025</v>
      </c>
    </row>
    <row r="3135" spans="1:10" x14ac:dyDescent="0.25">
      <c r="A3135" t="s">
        <v>13</v>
      </c>
      <c r="B3135" t="s">
        <v>6</v>
      </c>
      <c r="C3135" t="s">
        <v>12</v>
      </c>
      <c r="D3135">
        <v>2025</v>
      </c>
      <c r="E3135">
        <v>2028</v>
      </c>
      <c r="F3135">
        <v>0.38096819999999998</v>
      </c>
      <c r="G3135">
        <v>13721.031290000001</v>
      </c>
      <c r="H3135">
        <v>133.5230182</v>
      </c>
      <c r="I3135">
        <v>0.85</v>
      </c>
      <c r="J3135" s="2" t="str">
        <f t="shared" si="48"/>
        <v>EG_COALNR2025</v>
      </c>
    </row>
    <row r="3136" spans="1:10" x14ac:dyDescent="0.25">
      <c r="A3136" t="s">
        <v>13</v>
      </c>
      <c r="B3136" t="s">
        <v>6</v>
      </c>
      <c r="C3136" t="s">
        <v>10</v>
      </c>
      <c r="D3136">
        <v>2025</v>
      </c>
      <c r="E3136">
        <v>2029</v>
      </c>
      <c r="F3136">
        <v>0.38096819999999998</v>
      </c>
      <c r="G3136">
        <v>13721.031290000001</v>
      </c>
      <c r="H3136">
        <v>133.5230182</v>
      </c>
      <c r="I3136">
        <v>0.85</v>
      </c>
      <c r="J3136" s="2" t="str">
        <f t="shared" si="48"/>
        <v>EG_COALER2025</v>
      </c>
    </row>
    <row r="3137" spans="1:10" x14ac:dyDescent="0.25">
      <c r="A3137" t="s">
        <v>13</v>
      </c>
      <c r="B3137" t="s">
        <v>6</v>
      </c>
      <c r="C3137" t="s">
        <v>11</v>
      </c>
      <c r="D3137">
        <v>2025</v>
      </c>
      <c r="E3137">
        <v>2029</v>
      </c>
      <c r="F3137">
        <v>0.38096819999999998</v>
      </c>
      <c r="G3137">
        <v>13721.031290000001</v>
      </c>
      <c r="H3137">
        <v>133.5230182</v>
      </c>
      <c r="I3137">
        <v>0.85</v>
      </c>
      <c r="J3137" s="2" t="str">
        <f t="shared" si="48"/>
        <v>EG_COALWR2025</v>
      </c>
    </row>
    <row r="3138" spans="1:10" x14ac:dyDescent="0.25">
      <c r="A3138" t="s">
        <v>13</v>
      </c>
      <c r="B3138" t="s">
        <v>6</v>
      </c>
      <c r="C3138" t="s">
        <v>9</v>
      </c>
      <c r="D3138">
        <v>2025</v>
      </c>
      <c r="E3138">
        <v>2029</v>
      </c>
      <c r="F3138">
        <v>0.38096819999999998</v>
      </c>
      <c r="G3138">
        <v>13721.031290000001</v>
      </c>
      <c r="H3138">
        <v>133.5230182</v>
      </c>
      <c r="I3138">
        <v>0.85</v>
      </c>
      <c r="J3138" s="2" t="str">
        <f t="shared" si="48"/>
        <v>EG_COALNER2025</v>
      </c>
    </row>
    <row r="3139" spans="1:10" x14ac:dyDescent="0.25">
      <c r="A3139" t="s">
        <v>13</v>
      </c>
      <c r="B3139" t="s">
        <v>6</v>
      </c>
      <c r="C3139" t="s">
        <v>8</v>
      </c>
      <c r="D3139">
        <v>2025</v>
      </c>
      <c r="E3139">
        <v>2029</v>
      </c>
      <c r="F3139">
        <v>0.38096819999999998</v>
      </c>
      <c r="G3139">
        <v>13721.031290000001</v>
      </c>
      <c r="H3139">
        <v>133.5230182</v>
      </c>
      <c r="I3139">
        <v>0.85</v>
      </c>
      <c r="J3139" s="2" t="str">
        <f t="shared" ref="J3139:J3202" si="49">_xlfn.CONCAT(A3139,C3139,D3139)</f>
        <v>EG_COALSR2025</v>
      </c>
    </row>
    <row r="3140" spans="1:10" x14ac:dyDescent="0.25">
      <c r="A3140" t="s">
        <v>13</v>
      </c>
      <c r="B3140" t="s">
        <v>6</v>
      </c>
      <c r="C3140" t="s">
        <v>12</v>
      </c>
      <c r="D3140">
        <v>2025</v>
      </c>
      <c r="E3140">
        <v>2029</v>
      </c>
      <c r="F3140">
        <v>0.38096819999999998</v>
      </c>
      <c r="G3140">
        <v>13721.031290000001</v>
      </c>
      <c r="H3140">
        <v>133.5230182</v>
      </c>
      <c r="I3140">
        <v>0.85</v>
      </c>
      <c r="J3140" s="2" t="str">
        <f t="shared" si="49"/>
        <v>EG_COALNR2025</v>
      </c>
    </row>
    <row r="3141" spans="1:10" x14ac:dyDescent="0.25">
      <c r="A3141" t="s">
        <v>13</v>
      </c>
      <c r="B3141" t="s">
        <v>6</v>
      </c>
      <c r="C3141" t="s">
        <v>10</v>
      </c>
      <c r="D3141">
        <v>2025</v>
      </c>
      <c r="E3141">
        <v>2030</v>
      </c>
      <c r="F3141">
        <v>0.38096819999999998</v>
      </c>
      <c r="G3141">
        <v>13721.031290000001</v>
      </c>
      <c r="H3141">
        <v>133.5230182</v>
      </c>
      <c r="I3141">
        <v>0.85</v>
      </c>
      <c r="J3141" s="2" t="str">
        <f t="shared" si="49"/>
        <v>EG_COALER2025</v>
      </c>
    </row>
    <row r="3142" spans="1:10" x14ac:dyDescent="0.25">
      <c r="A3142" t="s">
        <v>13</v>
      </c>
      <c r="B3142" t="s">
        <v>6</v>
      </c>
      <c r="C3142" t="s">
        <v>11</v>
      </c>
      <c r="D3142">
        <v>2025</v>
      </c>
      <c r="E3142">
        <v>2030</v>
      </c>
      <c r="F3142">
        <v>0.38096819999999998</v>
      </c>
      <c r="G3142">
        <v>13721.031290000001</v>
      </c>
      <c r="H3142">
        <v>133.5230182</v>
      </c>
      <c r="I3142">
        <v>0.85</v>
      </c>
      <c r="J3142" s="2" t="str">
        <f t="shared" si="49"/>
        <v>EG_COALWR2025</v>
      </c>
    </row>
    <row r="3143" spans="1:10" x14ac:dyDescent="0.25">
      <c r="A3143" t="s">
        <v>13</v>
      </c>
      <c r="B3143" t="s">
        <v>6</v>
      </c>
      <c r="C3143" t="s">
        <v>9</v>
      </c>
      <c r="D3143">
        <v>2025</v>
      </c>
      <c r="E3143">
        <v>2030</v>
      </c>
      <c r="F3143">
        <v>0.38096819999999998</v>
      </c>
      <c r="G3143">
        <v>13721.031290000001</v>
      </c>
      <c r="H3143">
        <v>133.5230182</v>
      </c>
      <c r="I3143">
        <v>0.85</v>
      </c>
      <c r="J3143" s="2" t="str">
        <f t="shared" si="49"/>
        <v>EG_COALNER2025</v>
      </c>
    </row>
    <row r="3144" spans="1:10" x14ac:dyDescent="0.25">
      <c r="A3144" t="s">
        <v>13</v>
      </c>
      <c r="B3144" t="s">
        <v>6</v>
      </c>
      <c r="C3144" t="s">
        <v>8</v>
      </c>
      <c r="D3144">
        <v>2025</v>
      </c>
      <c r="E3144">
        <v>2030</v>
      </c>
      <c r="F3144">
        <v>0.38096819999999998</v>
      </c>
      <c r="G3144">
        <v>13721.031290000001</v>
      </c>
      <c r="H3144">
        <v>133.5230182</v>
      </c>
      <c r="I3144">
        <v>0.85</v>
      </c>
      <c r="J3144" s="2" t="str">
        <f t="shared" si="49"/>
        <v>EG_COALSR2025</v>
      </c>
    </row>
    <row r="3145" spans="1:10" x14ac:dyDescent="0.25">
      <c r="A3145" t="s">
        <v>13</v>
      </c>
      <c r="B3145" t="s">
        <v>6</v>
      </c>
      <c r="C3145" t="s">
        <v>12</v>
      </c>
      <c r="D3145">
        <v>2025</v>
      </c>
      <c r="E3145">
        <v>2030</v>
      </c>
      <c r="F3145">
        <v>0.38096819999999998</v>
      </c>
      <c r="G3145">
        <v>13721.031290000001</v>
      </c>
      <c r="H3145">
        <v>133.5230182</v>
      </c>
      <c r="I3145">
        <v>0.85</v>
      </c>
      <c r="J3145" s="2" t="str">
        <f t="shared" si="49"/>
        <v>EG_COALNR2025</v>
      </c>
    </row>
    <row r="3146" spans="1:10" x14ac:dyDescent="0.25">
      <c r="A3146" t="s">
        <v>13</v>
      </c>
      <c r="B3146" t="s">
        <v>6</v>
      </c>
      <c r="C3146" t="s">
        <v>10</v>
      </c>
      <c r="D3146">
        <v>2025</v>
      </c>
      <c r="E3146">
        <v>2031</v>
      </c>
      <c r="F3146">
        <v>0.38096819999999998</v>
      </c>
      <c r="G3146">
        <v>13721.031290000001</v>
      </c>
      <c r="H3146">
        <v>133.5230182</v>
      </c>
      <c r="I3146">
        <v>0.85</v>
      </c>
      <c r="J3146" s="2" t="str">
        <f t="shared" si="49"/>
        <v>EG_COALER2025</v>
      </c>
    </row>
    <row r="3147" spans="1:10" x14ac:dyDescent="0.25">
      <c r="A3147" t="s">
        <v>13</v>
      </c>
      <c r="B3147" t="s">
        <v>6</v>
      </c>
      <c r="C3147" t="s">
        <v>11</v>
      </c>
      <c r="D3147">
        <v>2025</v>
      </c>
      <c r="E3147">
        <v>2031</v>
      </c>
      <c r="F3147">
        <v>0.38096819999999998</v>
      </c>
      <c r="G3147">
        <v>13721.031290000001</v>
      </c>
      <c r="H3147">
        <v>133.5230182</v>
      </c>
      <c r="I3147">
        <v>0.85</v>
      </c>
      <c r="J3147" s="2" t="str">
        <f t="shared" si="49"/>
        <v>EG_COALWR2025</v>
      </c>
    </row>
    <row r="3148" spans="1:10" x14ac:dyDescent="0.25">
      <c r="A3148" t="s">
        <v>13</v>
      </c>
      <c r="B3148" t="s">
        <v>6</v>
      </c>
      <c r="C3148" t="s">
        <v>9</v>
      </c>
      <c r="D3148">
        <v>2025</v>
      </c>
      <c r="E3148">
        <v>2031</v>
      </c>
      <c r="F3148">
        <v>0.38096819999999998</v>
      </c>
      <c r="G3148">
        <v>13721.031290000001</v>
      </c>
      <c r="H3148">
        <v>133.5230182</v>
      </c>
      <c r="I3148">
        <v>0.85</v>
      </c>
      <c r="J3148" s="2" t="str">
        <f t="shared" si="49"/>
        <v>EG_COALNER2025</v>
      </c>
    </row>
    <row r="3149" spans="1:10" x14ac:dyDescent="0.25">
      <c r="A3149" t="s">
        <v>13</v>
      </c>
      <c r="B3149" t="s">
        <v>6</v>
      </c>
      <c r="C3149" t="s">
        <v>8</v>
      </c>
      <c r="D3149">
        <v>2025</v>
      </c>
      <c r="E3149">
        <v>2031</v>
      </c>
      <c r="F3149">
        <v>0.38096819999999998</v>
      </c>
      <c r="G3149">
        <v>13721.031290000001</v>
      </c>
      <c r="H3149">
        <v>133.5230182</v>
      </c>
      <c r="I3149">
        <v>0.85</v>
      </c>
      <c r="J3149" s="2" t="str">
        <f t="shared" si="49"/>
        <v>EG_COALSR2025</v>
      </c>
    </row>
    <row r="3150" spans="1:10" x14ac:dyDescent="0.25">
      <c r="A3150" t="s">
        <v>13</v>
      </c>
      <c r="B3150" t="s">
        <v>6</v>
      </c>
      <c r="C3150" t="s">
        <v>12</v>
      </c>
      <c r="D3150">
        <v>2025</v>
      </c>
      <c r="E3150">
        <v>2031</v>
      </c>
      <c r="F3150">
        <v>0.38096819999999998</v>
      </c>
      <c r="G3150">
        <v>13721.031290000001</v>
      </c>
      <c r="H3150">
        <v>133.5230182</v>
      </c>
      <c r="I3150">
        <v>0.85</v>
      </c>
      <c r="J3150" s="2" t="str">
        <f t="shared" si="49"/>
        <v>EG_COALNR2025</v>
      </c>
    </row>
    <row r="3151" spans="1:10" x14ac:dyDescent="0.25">
      <c r="A3151" t="s">
        <v>13</v>
      </c>
      <c r="B3151" t="s">
        <v>6</v>
      </c>
      <c r="C3151" t="s">
        <v>10</v>
      </c>
      <c r="D3151">
        <v>2025</v>
      </c>
      <c r="E3151">
        <v>2032</v>
      </c>
      <c r="F3151">
        <v>0.38096819999999998</v>
      </c>
      <c r="G3151">
        <v>13721.031290000001</v>
      </c>
      <c r="H3151">
        <v>133.5230182</v>
      </c>
      <c r="I3151">
        <v>0.85</v>
      </c>
      <c r="J3151" s="2" t="str">
        <f t="shared" si="49"/>
        <v>EG_COALER2025</v>
      </c>
    </row>
    <row r="3152" spans="1:10" x14ac:dyDescent="0.25">
      <c r="A3152" t="s">
        <v>13</v>
      </c>
      <c r="B3152" t="s">
        <v>6</v>
      </c>
      <c r="C3152" t="s">
        <v>11</v>
      </c>
      <c r="D3152">
        <v>2025</v>
      </c>
      <c r="E3152">
        <v>2032</v>
      </c>
      <c r="F3152">
        <v>0.38096819999999998</v>
      </c>
      <c r="G3152">
        <v>13721.031290000001</v>
      </c>
      <c r="H3152">
        <v>133.5230182</v>
      </c>
      <c r="I3152">
        <v>0.85</v>
      </c>
      <c r="J3152" s="2" t="str">
        <f t="shared" si="49"/>
        <v>EG_COALWR2025</v>
      </c>
    </row>
    <row r="3153" spans="1:10" x14ac:dyDescent="0.25">
      <c r="A3153" t="s">
        <v>13</v>
      </c>
      <c r="B3153" t="s">
        <v>6</v>
      </c>
      <c r="C3153" t="s">
        <v>9</v>
      </c>
      <c r="D3153">
        <v>2025</v>
      </c>
      <c r="E3153">
        <v>2032</v>
      </c>
      <c r="F3153">
        <v>0.38096819999999998</v>
      </c>
      <c r="G3153">
        <v>13721.031290000001</v>
      </c>
      <c r="H3153">
        <v>133.5230182</v>
      </c>
      <c r="I3153">
        <v>0.85</v>
      </c>
      <c r="J3153" s="2" t="str">
        <f t="shared" si="49"/>
        <v>EG_COALNER2025</v>
      </c>
    </row>
    <row r="3154" spans="1:10" x14ac:dyDescent="0.25">
      <c r="A3154" t="s">
        <v>13</v>
      </c>
      <c r="B3154" t="s">
        <v>6</v>
      </c>
      <c r="C3154" t="s">
        <v>8</v>
      </c>
      <c r="D3154">
        <v>2025</v>
      </c>
      <c r="E3154">
        <v>2032</v>
      </c>
      <c r="F3154">
        <v>0.38096819999999998</v>
      </c>
      <c r="G3154">
        <v>13721.031290000001</v>
      </c>
      <c r="H3154">
        <v>133.5230182</v>
      </c>
      <c r="I3154">
        <v>0.85</v>
      </c>
      <c r="J3154" s="2" t="str">
        <f t="shared" si="49"/>
        <v>EG_COALSR2025</v>
      </c>
    </row>
    <row r="3155" spans="1:10" x14ac:dyDescent="0.25">
      <c r="A3155" t="s">
        <v>13</v>
      </c>
      <c r="B3155" t="s">
        <v>6</v>
      </c>
      <c r="C3155" t="s">
        <v>12</v>
      </c>
      <c r="D3155">
        <v>2025</v>
      </c>
      <c r="E3155">
        <v>2032</v>
      </c>
      <c r="F3155">
        <v>0.38096819999999998</v>
      </c>
      <c r="G3155">
        <v>13721.031290000001</v>
      </c>
      <c r="H3155">
        <v>133.5230182</v>
      </c>
      <c r="I3155">
        <v>0.85</v>
      </c>
      <c r="J3155" s="2" t="str">
        <f t="shared" si="49"/>
        <v>EG_COALNR2025</v>
      </c>
    </row>
    <row r="3156" spans="1:10" x14ac:dyDescent="0.25">
      <c r="A3156" t="s">
        <v>13</v>
      </c>
      <c r="B3156" t="s">
        <v>6</v>
      </c>
      <c r="C3156" t="s">
        <v>10</v>
      </c>
      <c r="D3156">
        <v>2025</v>
      </c>
      <c r="E3156">
        <v>2033</v>
      </c>
      <c r="F3156">
        <v>0.38096819999999998</v>
      </c>
      <c r="G3156">
        <v>13721.031290000001</v>
      </c>
      <c r="H3156">
        <v>133.5230182</v>
      </c>
      <c r="I3156">
        <v>0.85</v>
      </c>
      <c r="J3156" s="2" t="str">
        <f t="shared" si="49"/>
        <v>EG_COALER2025</v>
      </c>
    </row>
    <row r="3157" spans="1:10" x14ac:dyDescent="0.25">
      <c r="A3157" t="s">
        <v>13</v>
      </c>
      <c r="B3157" t="s">
        <v>6</v>
      </c>
      <c r="C3157" t="s">
        <v>11</v>
      </c>
      <c r="D3157">
        <v>2025</v>
      </c>
      <c r="E3157">
        <v>2033</v>
      </c>
      <c r="F3157">
        <v>0.38096819999999998</v>
      </c>
      <c r="G3157">
        <v>13721.031290000001</v>
      </c>
      <c r="H3157">
        <v>133.5230182</v>
      </c>
      <c r="I3157">
        <v>0.85</v>
      </c>
      <c r="J3157" s="2" t="str">
        <f t="shared" si="49"/>
        <v>EG_COALWR2025</v>
      </c>
    </row>
    <row r="3158" spans="1:10" x14ac:dyDescent="0.25">
      <c r="A3158" t="s">
        <v>13</v>
      </c>
      <c r="B3158" t="s">
        <v>6</v>
      </c>
      <c r="C3158" t="s">
        <v>9</v>
      </c>
      <c r="D3158">
        <v>2025</v>
      </c>
      <c r="E3158">
        <v>2033</v>
      </c>
      <c r="F3158">
        <v>0.38096819999999998</v>
      </c>
      <c r="G3158">
        <v>13721.031290000001</v>
      </c>
      <c r="H3158">
        <v>133.5230182</v>
      </c>
      <c r="I3158">
        <v>0.85</v>
      </c>
      <c r="J3158" s="2" t="str">
        <f t="shared" si="49"/>
        <v>EG_COALNER2025</v>
      </c>
    </row>
    <row r="3159" spans="1:10" x14ac:dyDescent="0.25">
      <c r="A3159" t="s">
        <v>13</v>
      </c>
      <c r="B3159" t="s">
        <v>6</v>
      </c>
      <c r="C3159" t="s">
        <v>8</v>
      </c>
      <c r="D3159">
        <v>2025</v>
      </c>
      <c r="E3159">
        <v>2033</v>
      </c>
      <c r="F3159">
        <v>0.38096819999999998</v>
      </c>
      <c r="G3159">
        <v>13721.031290000001</v>
      </c>
      <c r="H3159">
        <v>133.5230182</v>
      </c>
      <c r="I3159">
        <v>0.85</v>
      </c>
      <c r="J3159" s="2" t="str">
        <f t="shared" si="49"/>
        <v>EG_COALSR2025</v>
      </c>
    </row>
    <row r="3160" spans="1:10" x14ac:dyDescent="0.25">
      <c r="A3160" t="s">
        <v>13</v>
      </c>
      <c r="B3160" t="s">
        <v>6</v>
      </c>
      <c r="C3160" t="s">
        <v>12</v>
      </c>
      <c r="D3160">
        <v>2025</v>
      </c>
      <c r="E3160">
        <v>2033</v>
      </c>
      <c r="F3160">
        <v>0.38096819999999998</v>
      </c>
      <c r="G3160">
        <v>13721.031290000001</v>
      </c>
      <c r="H3160">
        <v>133.5230182</v>
      </c>
      <c r="I3160">
        <v>0.85</v>
      </c>
      <c r="J3160" s="2" t="str">
        <f t="shared" si="49"/>
        <v>EG_COALNR2025</v>
      </c>
    </row>
    <row r="3161" spans="1:10" x14ac:dyDescent="0.25">
      <c r="A3161" t="s">
        <v>13</v>
      </c>
      <c r="B3161" t="s">
        <v>6</v>
      </c>
      <c r="C3161" t="s">
        <v>10</v>
      </c>
      <c r="D3161">
        <v>2025</v>
      </c>
      <c r="E3161">
        <v>2034</v>
      </c>
      <c r="F3161">
        <v>0.38096819999999998</v>
      </c>
      <c r="G3161">
        <v>13721.031290000001</v>
      </c>
      <c r="H3161">
        <v>133.5230182</v>
      </c>
      <c r="I3161">
        <v>0.85</v>
      </c>
      <c r="J3161" s="2" t="str">
        <f t="shared" si="49"/>
        <v>EG_COALER2025</v>
      </c>
    </row>
    <row r="3162" spans="1:10" x14ac:dyDescent="0.25">
      <c r="A3162" t="s">
        <v>13</v>
      </c>
      <c r="B3162" t="s">
        <v>6</v>
      </c>
      <c r="C3162" t="s">
        <v>11</v>
      </c>
      <c r="D3162">
        <v>2025</v>
      </c>
      <c r="E3162">
        <v>2034</v>
      </c>
      <c r="F3162">
        <v>0.38096819999999998</v>
      </c>
      <c r="G3162">
        <v>13721.031290000001</v>
      </c>
      <c r="H3162">
        <v>133.5230182</v>
      </c>
      <c r="I3162">
        <v>0.85</v>
      </c>
      <c r="J3162" s="2" t="str">
        <f t="shared" si="49"/>
        <v>EG_COALWR2025</v>
      </c>
    </row>
    <row r="3163" spans="1:10" x14ac:dyDescent="0.25">
      <c r="A3163" t="s">
        <v>13</v>
      </c>
      <c r="B3163" t="s">
        <v>6</v>
      </c>
      <c r="C3163" t="s">
        <v>9</v>
      </c>
      <c r="D3163">
        <v>2025</v>
      </c>
      <c r="E3163">
        <v>2034</v>
      </c>
      <c r="F3163">
        <v>0.38096819999999998</v>
      </c>
      <c r="G3163">
        <v>13721.031290000001</v>
      </c>
      <c r="H3163">
        <v>133.5230182</v>
      </c>
      <c r="I3163">
        <v>0.85</v>
      </c>
      <c r="J3163" s="2" t="str">
        <f t="shared" si="49"/>
        <v>EG_COALNER2025</v>
      </c>
    </row>
    <row r="3164" spans="1:10" x14ac:dyDescent="0.25">
      <c r="A3164" t="s">
        <v>13</v>
      </c>
      <c r="B3164" t="s">
        <v>6</v>
      </c>
      <c r="C3164" t="s">
        <v>8</v>
      </c>
      <c r="D3164">
        <v>2025</v>
      </c>
      <c r="E3164">
        <v>2034</v>
      </c>
      <c r="F3164">
        <v>0.38096819999999998</v>
      </c>
      <c r="G3164">
        <v>13721.031290000001</v>
      </c>
      <c r="H3164">
        <v>133.5230182</v>
      </c>
      <c r="I3164">
        <v>0.85</v>
      </c>
      <c r="J3164" s="2" t="str">
        <f t="shared" si="49"/>
        <v>EG_COALSR2025</v>
      </c>
    </row>
    <row r="3165" spans="1:10" x14ac:dyDescent="0.25">
      <c r="A3165" t="s">
        <v>13</v>
      </c>
      <c r="B3165" t="s">
        <v>6</v>
      </c>
      <c r="C3165" t="s">
        <v>12</v>
      </c>
      <c r="D3165">
        <v>2025</v>
      </c>
      <c r="E3165">
        <v>2034</v>
      </c>
      <c r="F3165">
        <v>0.38096819999999998</v>
      </c>
      <c r="G3165">
        <v>13721.031290000001</v>
      </c>
      <c r="H3165">
        <v>133.5230182</v>
      </c>
      <c r="I3165">
        <v>0.85</v>
      </c>
      <c r="J3165" s="2" t="str">
        <f t="shared" si="49"/>
        <v>EG_COALNR2025</v>
      </c>
    </row>
    <row r="3166" spans="1:10" x14ac:dyDescent="0.25">
      <c r="A3166" t="s">
        <v>13</v>
      </c>
      <c r="B3166" t="s">
        <v>6</v>
      </c>
      <c r="C3166" t="s">
        <v>10</v>
      </c>
      <c r="D3166">
        <v>2025</v>
      </c>
      <c r="E3166">
        <v>2035</v>
      </c>
      <c r="F3166">
        <v>0.38096819999999998</v>
      </c>
      <c r="G3166">
        <v>13721.031290000001</v>
      </c>
      <c r="H3166">
        <v>133.5230182</v>
      </c>
      <c r="I3166">
        <v>0.85</v>
      </c>
      <c r="J3166" s="2" t="str">
        <f t="shared" si="49"/>
        <v>EG_COALER2025</v>
      </c>
    </row>
    <row r="3167" spans="1:10" x14ac:dyDescent="0.25">
      <c r="A3167" t="s">
        <v>13</v>
      </c>
      <c r="B3167" t="s">
        <v>6</v>
      </c>
      <c r="C3167" t="s">
        <v>11</v>
      </c>
      <c r="D3167">
        <v>2025</v>
      </c>
      <c r="E3167">
        <v>2035</v>
      </c>
      <c r="F3167">
        <v>0.38096819999999998</v>
      </c>
      <c r="G3167">
        <v>13721.031290000001</v>
      </c>
      <c r="H3167">
        <v>133.5230182</v>
      </c>
      <c r="I3167">
        <v>0.85</v>
      </c>
      <c r="J3167" s="2" t="str">
        <f t="shared" si="49"/>
        <v>EG_COALWR2025</v>
      </c>
    </row>
    <row r="3168" spans="1:10" x14ac:dyDescent="0.25">
      <c r="A3168" t="s">
        <v>13</v>
      </c>
      <c r="B3168" t="s">
        <v>6</v>
      </c>
      <c r="C3168" t="s">
        <v>9</v>
      </c>
      <c r="D3168">
        <v>2025</v>
      </c>
      <c r="E3168">
        <v>2035</v>
      </c>
      <c r="F3168">
        <v>0.38096819999999998</v>
      </c>
      <c r="G3168">
        <v>13721.031290000001</v>
      </c>
      <c r="H3168">
        <v>133.5230182</v>
      </c>
      <c r="I3168">
        <v>0.85</v>
      </c>
      <c r="J3168" s="2" t="str">
        <f t="shared" si="49"/>
        <v>EG_COALNER2025</v>
      </c>
    </row>
    <row r="3169" spans="1:10" x14ac:dyDescent="0.25">
      <c r="A3169" t="s">
        <v>13</v>
      </c>
      <c r="B3169" t="s">
        <v>6</v>
      </c>
      <c r="C3169" t="s">
        <v>8</v>
      </c>
      <c r="D3169">
        <v>2025</v>
      </c>
      <c r="E3169">
        <v>2035</v>
      </c>
      <c r="F3169">
        <v>0.38096819999999998</v>
      </c>
      <c r="G3169">
        <v>13721.031290000001</v>
      </c>
      <c r="H3169">
        <v>133.5230182</v>
      </c>
      <c r="I3169">
        <v>0.85</v>
      </c>
      <c r="J3169" s="2" t="str">
        <f t="shared" si="49"/>
        <v>EG_COALSR2025</v>
      </c>
    </row>
    <row r="3170" spans="1:10" x14ac:dyDescent="0.25">
      <c r="A3170" t="s">
        <v>13</v>
      </c>
      <c r="B3170" t="s">
        <v>6</v>
      </c>
      <c r="C3170" t="s">
        <v>12</v>
      </c>
      <c r="D3170">
        <v>2025</v>
      </c>
      <c r="E3170">
        <v>2035</v>
      </c>
      <c r="F3170">
        <v>0.38096819999999998</v>
      </c>
      <c r="G3170">
        <v>13721.031290000001</v>
      </c>
      <c r="H3170">
        <v>133.5230182</v>
      </c>
      <c r="I3170">
        <v>0.85</v>
      </c>
      <c r="J3170" s="2" t="str">
        <f t="shared" si="49"/>
        <v>EG_COALNR2025</v>
      </c>
    </row>
    <row r="3171" spans="1:10" x14ac:dyDescent="0.25">
      <c r="A3171" t="s">
        <v>13</v>
      </c>
      <c r="B3171" t="s">
        <v>6</v>
      </c>
      <c r="C3171" t="s">
        <v>10</v>
      </c>
      <c r="D3171">
        <v>2025</v>
      </c>
      <c r="E3171">
        <v>2036</v>
      </c>
      <c r="F3171">
        <v>0.38096819999999998</v>
      </c>
      <c r="G3171">
        <v>13721.031290000001</v>
      </c>
      <c r="H3171">
        <v>133.5230182</v>
      </c>
      <c r="I3171">
        <v>0.85</v>
      </c>
      <c r="J3171" s="2" t="str">
        <f t="shared" si="49"/>
        <v>EG_COALER2025</v>
      </c>
    </row>
    <row r="3172" spans="1:10" x14ac:dyDescent="0.25">
      <c r="A3172" t="s">
        <v>13</v>
      </c>
      <c r="B3172" t="s">
        <v>6</v>
      </c>
      <c r="C3172" t="s">
        <v>11</v>
      </c>
      <c r="D3172">
        <v>2025</v>
      </c>
      <c r="E3172">
        <v>2036</v>
      </c>
      <c r="F3172">
        <v>0.38096819999999998</v>
      </c>
      <c r="G3172">
        <v>13721.031290000001</v>
      </c>
      <c r="H3172">
        <v>133.5230182</v>
      </c>
      <c r="I3172">
        <v>0.85</v>
      </c>
      <c r="J3172" s="2" t="str">
        <f t="shared" si="49"/>
        <v>EG_COALWR2025</v>
      </c>
    </row>
    <row r="3173" spans="1:10" x14ac:dyDescent="0.25">
      <c r="A3173" t="s">
        <v>13</v>
      </c>
      <c r="B3173" t="s">
        <v>6</v>
      </c>
      <c r="C3173" t="s">
        <v>9</v>
      </c>
      <c r="D3173">
        <v>2025</v>
      </c>
      <c r="E3173">
        <v>2036</v>
      </c>
      <c r="F3173">
        <v>0.38096819999999998</v>
      </c>
      <c r="G3173">
        <v>13721.031290000001</v>
      </c>
      <c r="H3173">
        <v>133.5230182</v>
      </c>
      <c r="I3173">
        <v>0.85</v>
      </c>
      <c r="J3173" s="2" t="str">
        <f t="shared" si="49"/>
        <v>EG_COALNER2025</v>
      </c>
    </row>
    <row r="3174" spans="1:10" x14ac:dyDescent="0.25">
      <c r="A3174" t="s">
        <v>13</v>
      </c>
      <c r="B3174" t="s">
        <v>6</v>
      </c>
      <c r="C3174" t="s">
        <v>8</v>
      </c>
      <c r="D3174">
        <v>2025</v>
      </c>
      <c r="E3174">
        <v>2036</v>
      </c>
      <c r="F3174">
        <v>0.38096819999999998</v>
      </c>
      <c r="G3174">
        <v>13721.031290000001</v>
      </c>
      <c r="H3174">
        <v>133.5230182</v>
      </c>
      <c r="I3174">
        <v>0.85</v>
      </c>
      <c r="J3174" s="2" t="str">
        <f t="shared" si="49"/>
        <v>EG_COALSR2025</v>
      </c>
    </row>
    <row r="3175" spans="1:10" x14ac:dyDescent="0.25">
      <c r="A3175" t="s">
        <v>13</v>
      </c>
      <c r="B3175" t="s">
        <v>6</v>
      </c>
      <c r="C3175" t="s">
        <v>12</v>
      </c>
      <c r="D3175">
        <v>2025</v>
      </c>
      <c r="E3175">
        <v>2036</v>
      </c>
      <c r="F3175">
        <v>0.38096819999999998</v>
      </c>
      <c r="G3175">
        <v>13721.031290000001</v>
      </c>
      <c r="H3175">
        <v>133.5230182</v>
      </c>
      <c r="I3175">
        <v>0.85</v>
      </c>
      <c r="J3175" s="2" t="str">
        <f t="shared" si="49"/>
        <v>EG_COALNR2025</v>
      </c>
    </row>
    <row r="3176" spans="1:10" x14ac:dyDescent="0.25">
      <c r="A3176" t="s">
        <v>13</v>
      </c>
      <c r="B3176" t="s">
        <v>6</v>
      </c>
      <c r="C3176" t="s">
        <v>10</v>
      </c>
      <c r="D3176">
        <v>2025</v>
      </c>
      <c r="E3176">
        <v>2037</v>
      </c>
      <c r="F3176">
        <v>0.38096819999999998</v>
      </c>
      <c r="G3176">
        <v>13721.031290000001</v>
      </c>
      <c r="H3176">
        <v>133.5230182</v>
      </c>
      <c r="I3176">
        <v>0.85</v>
      </c>
      <c r="J3176" s="2" t="str">
        <f t="shared" si="49"/>
        <v>EG_COALER2025</v>
      </c>
    </row>
    <row r="3177" spans="1:10" x14ac:dyDescent="0.25">
      <c r="A3177" t="s">
        <v>13</v>
      </c>
      <c r="B3177" t="s">
        <v>6</v>
      </c>
      <c r="C3177" t="s">
        <v>11</v>
      </c>
      <c r="D3177">
        <v>2025</v>
      </c>
      <c r="E3177">
        <v>2037</v>
      </c>
      <c r="F3177">
        <v>0.38096819999999998</v>
      </c>
      <c r="G3177">
        <v>13721.031290000001</v>
      </c>
      <c r="H3177">
        <v>133.5230182</v>
      </c>
      <c r="I3177">
        <v>0.85</v>
      </c>
      <c r="J3177" s="2" t="str">
        <f t="shared" si="49"/>
        <v>EG_COALWR2025</v>
      </c>
    </row>
    <row r="3178" spans="1:10" x14ac:dyDescent="0.25">
      <c r="A3178" t="s">
        <v>13</v>
      </c>
      <c r="B3178" t="s">
        <v>6</v>
      </c>
      <c r="C3178" t="s">
        <v>9</v>
      </c>
      <c r="D3178">
        <v>2025</v>
      </c>
      <c r="E3178">
        <v>2037</v>
      </c>
      <c r="F3178">
        <v>0.38096819999999998</v>
      </c>
      <c r="G3178">
        <v>13721.031290000001</v>
      </c>
      <c r="H3178">
        <v>133.5230182</v>
      </c>
      <c r="I3178">
        <v>0.85</v>
      </c>
      <c r="J3178" s="2" t="str">
        <f t="shared" si="49"/>
        <v>EG_COALNER2025</v>
      </c>
    </row>
    <row r="3179" spans="1:10" x14ac:dyDescent="0.25">
      <c r="A3179" t="s">
        <v>13</v>
      </c>
      <c r="B3179" t="s">
        <v>6</v>
      </c>
      <c r="C3179" t="s">
        <v>8</v>
      </c>
      <c r="D3179">
        <v>2025</v>
      </c>
      <c r="E3179">
        <v>2037</v>
      </c>
      <c r="F3179">
        <v>0.38096819999999998</v>
      </c>
      <c r="G3179">
        <v>13721.031290000001</v>
      </c>
      <c r="H3179">
        <v>133.5230182</v>
      </c>
      <c r="I3179">
        <v>0.85</v>
      </c>
      <c r="J3179" s="2" t="str">
        <f t="shared" si="49"/>
        <v>EG_COALSR2025</v>
      </c>
    </row>
    <row r="3180" spans="1:10" x14ac:dyDescent="0.25">
      <c r="A3180" t="s">
        <v>13</v>
      </c>
      <c r="B3180" t="s">
        <v>6</v>
      </c>
      <c r="C3180" t="s">
        <v>12</v>
      </c>
      <c r="D3180">
        <v>2025</v>
      </c>
      <c r="E3180">
        <v>2037</v>
      </c>
      <c r="F3180">
        <v>0.38096819999999998</v>
      </c>
      <c r="G3180">
        <v>13721.031290000001</v>
      </c>
      <c r="H3180">
        <v>133.5230182</v>
      </c>
      <c r="I3180">
        <v>0.85</v>
      </c>
      <c r="J3180" s="2" t="str">
        <f t="shared" si="49"/>
        <v>EG_COALNR2025</v>
      </c>
    </row>
    <row r="3181" spans="1:10" x14ac:dyDescent="0.25">
      <c r="A3181" t="s">
        <v>13</v>
      </c>
      <c r="B3181" t="s">
        <v>6</v>
      </c>
      <c r="C3181" t="s">
        <v>10</v>
      </c>
      <c r="D3181">
        <v>2025</v>
      </c>
      <c r="E3181">
        <v>2038</v>
      </c>
      <c r="F3181">
        <v>0.38096819999999998</v>
      </c>
      <c r="G3181">
        <v>13721.031290000001</v>
      </c>
      <c r="H3181">
        <v>133.5230182</v>
      </c>
      <c r="I3181">
        <v>0.85</v>
      </c>
      <c r="J3181" s="2" t="str">
        <f t="shared" si="49"/>
        <v>EG_COALER2025</v>
      </c>
    </row>
    <row r="3182" spans="1:10" x14ac:dyDescent="0.25">
      <c r="A3182" t="s">
        <v>13</v>
      </c>
      <c r="B3182" t="s">
        <v>6</v>
      </c>
      <c r="C3182" t="s">
        <v>11</v>
      </c>
      <c r="D3182">
        <v>2025</v>
      </c>
      <c r="E3182">
        <v>2038</v>
      </c>
      <c r="F3182">
        <v>0.38096819999999998</v>
      </c>
      <c r="G3182">
        <v>13721.031290000001</v>
      </c>
      <c r="H3182">
        <v>133.5230182</v>
      </c>
      <c r="I3182">
        <v>0.85</v>
      </c>
      <c r="J3182" s="2" t="str">
        <f t="shared" si="49"/>
        <v>EG_COALWR2025</v>
      </c>
    </row>
    <row r="3183" spans="1:10" x14ac:dyDescent="0.25">
      <c r="A3183" t="s">
        <v>13</v>
      </c>
      <c r="B3183" t="s">
        <v>6</v>
      </c>
      <c r="C3183" t="s">
        <v>9</v>
      </c>
      <c r="D3183">
        <v>2025</v>
      </c>
      <c r="E3183">
        <v>2038</v>
      </c>
      <c r="F3183">
        <v>0.38096819999999998</v>
      </c>
      <c r="G3183">
        <v>13721.031290000001</v>
      </c>
      <c r="H3183">
        <v>133.5230182</v>
      </c>
      <c r="I3183">
        <v>0.85</v>
      </c>
      <c r="J3183" s="2" t="str">
        <f t="shared" si="49"/>
        <v>EG_COALNER2025</v>
      </c>
    </row>
    <row r="3184" spans="1:10" x14ac:dyDescent="0.25">
      <c r="A3184" t="s">
        <v>13</v>
      </c>
      <c r="B3184" t="s">
        <v>6</v>
      </c>
      <c r="C3184" t="s">
        <v>8</v>
      </c>
      <c r="D3184">
        <v>2025</v>
      </c>
      <c r="E3184">
        <v>2038</v>
      </c>
      <c r="F3184">
        <v>0.38096819999999998</v>
      </c>
      <c r="G3184">
        <v>13721.031290000001</v>
      </c>
      <c r="H3184">
        <v>133.5230182</v>
      </c>
      <c r="I3184">
        <v>0.85</v>
      </c>
      <c r="J3184" s="2" t="str">
        <f t="shared" si="49"/>
        <v>EG_COALSR2025</v>
      </c>
    </row>
    <row r="3185" spans="1:10" x14ac:dyDescent="0.25">
      <c r="A3185" t="s">
        <v>13</v>
      </c>
      <c r="B3185" t="s">
        <v>6</v>
      </c>
      <c r="C3185" t="s">
        <v>12</v>
      </c>
      <c r="D3185">
        <v>2025</v>
      </c>
      <c r="E3185">
        <v>2038</v>
      </c>
      <c r="F3185">
        <v>0.38096819999999998</v>
      </c>
      <c r="G3185">
        <v>13721.031290000001</v>
      </c>
      <c r="H3185">
        <v>133.5230182</v>
      </c>
      <c r="I3185">
        <v>0.85</v>
      </c>
      <c r="J3185" s="2" t="str">
        <f t="shared" si="49"/>
        <v>EG_COALNR2025</v>
      </c>
    </row>
    <row r="3186" spans="1:10" x14ac:dyDescent="0.25">
      <c r="A3186" t="s">
        <v>13</v>
      </c>
      <c r="B3186" t="s">
        <v>6</v>
      </c>
      <c r="C3186" t="s">
        <v>10</v>
      </c>
      <c r="D3186">
        <v>2025</v>
      </c>
      <c r="E3186">
        <v>2039</v>
      </c>
      <c r="F3186">
        <v>0.38096819999999998</v>
      </c>
      <c r="G3186">
        <v>13721.031290000001</v>
      </c>
      <c r="H3186">
        <v>133.5230182</v>
      </c>
      <c r="I3186">
        <v>0.85</v>
      </c>
      <c r="J3186" s="2" t="str">
        <f t="shared" si="49"/>
        <v>EG_COALER2025</v>
      </c>
    </row>
    <row r="3187" spans="1:10" x14ac:dyDescent="0.25">
      <c r="A3187" t="s">
        <v>13</v>
      </c>
      <c r="B3187" t="s">
        <v>6</v>
      </c>
      <c r="C3187" t="s">
        <v>11</v>
      </c>
      <c r="D3187">
        <v>2025</v>
      </c>
      <c r="E3187">
        <v>2039</v>
      </c>
      <c r="F3187">
        <v>0.38096819999999998</v>
      </c>
      <c r="G3187">
        <v>13721.031290000001</v>
      </c>
      <c r="H3187">
        <v>133.5230182</v>
      </c>
      <c r="I3187">
        <v>0.85</v>
      </c>
      <c r="J3187" s="2" t="str">
        <f t="shared" si="49"/>
        <v>EG_COALWR2025</v>
      </c>
    </row>
    <row r="3188" spans="1:10" x14ac:dyDescent="0.25">
      <c r="A3188" t="s">
        <v>13</v>
      </c>
      <c r="B3188" t="s">
        <v>6</v>
      </c>
      <c r="C3188" t="s">
        <v>9</v>
      </c>
      <c r="D3188">
        <v>2025</v>
      </c>
      <c r="E3188">
        <v>2039</v>
      </c>
      <c r="F3188">
        <v>0.38096819999999998</v>
      </c>
      <c r="G3188">
        <v>13721.031290000001</v>
      </c>
      <c r="H3188">
        <v>133.5230182</v>
      </c>
      <c r="I3188">
        <v>0.85</v>
      </c>
      <c r="J3188" s="2" t="str">
        <f t="shared" si="49"/>
        <v>EG_COALNER2025</v>
      </c>
    </row>
    <row r="3189" spans="1:10" x14ac:dyDescent="0.25">
      <c r="A3189" t="s">
        <v>13</v>
      </c>
      <c r="B3189" t="s">
        <v>6</v>
      </c>
      <c r="C3189" t="s">
        <v>8</v>
      </c>
      <c r="D3189">
        <v>2025</v>
      </c>
      <c r="E3189">
        <v>2039</v>
      </c>
      <c r="F3189">
        <v>0.38096819999999998</v>
      </c>
      <c r="G3189">
        <v>13721.031290000001</v>
      </c>
      <c r="H3189">
        <v>133.5230182</v>
      </c>
      <c r="I3189">
        <v>0.85</v>
      </c>
      <c r="J3189" s="2" t="str">
        <f t="shared" si="49"/>
        <v>EG_COALSR2025</v>
      </c>
    </row>
    <row r="3190" spans="1:10" x14ac:dyDescent="0.25">
      <c r="A3190" t="s">
        <v>13</v>
      </c>
      <c r="B3190" t="s">
        <v>6</v>
      </c>
      <c r="C3190" t="s">
        <v>12</v>
      </c>
      <c r="D3190">
        <v>2025</v>
      </c>
      <c r="E3190">
        <v>2039</v>
      </c>
      <c r="F3190">
        <v>0.38096819999999998</v>
      </c>
      <c r="G3190">
        <v>13721.031290000001</v>
      </c>
      <c r="H3190">
        <v>133.5230182</v>
      </c>
      <c r="I3190">
        <v>0.85</v>
      </c>
      <c r="J3190" s="2" t="str">
        <f t="shared" si="49"/>
        <v>EG_COALNR2025</v>
      </c>
    </row>
    <row r="3191" spans="1:10" x14ac:dyDescent="0.25">
      <c r="A3191" t="s">
        <v>13</v>
      </c>
      <c r="B3191" t="s">
        <v>6</v>
      </c>
      <c r="C3191" t="s">
        <v>10</v>
      </c>
      <c r="D3191">
        <v>2025</v>
      </c>
      <c r="E3191">
        <v>2040</v>
      </c>
      <c r="F3191">
        <v>0.38096819999999998</v>
      </c>
      <c r="G3191">
        <v>13721.031290000001</v>
      </c>
      <c r="H3191">
        <v>133.5230182</v>
      </c>
      <c r="I3191">
        <v>0.85</v>
      </c>
      <c r="J3191" s="2" t="str">
        <f t="shared" si="49"/>
        <v>EG_COALER2025</v>
      </c>
    </row>
    <row r="3192" spans="1:10" x14ac:dyDescent="0.25">
      <c r="A3192" t="s">
        <v>13</v>
      </c>
      <c r="B3192" t="s">
        <v>6</v>
      </c>
      <c r="C3192" t="s">
        <v>11</v>
      </c>
      <c r="D3192">
        <v>2025</v>
      </c>
      <c r="E3192">
        <v>2040</v>
      </c>
      <c r="F3192">
        <v>0.38096819999999998</v>
      </c>
      <c r="G3192">
        <v>13721.031290000001</v>
      </c>
      <c r="H3192">
        <v>133.5230182</v>
      </c>
      <c r="I3192">
        <v>0.85</v>
      </c>
      <c r="J3192" s="2" t="str">
        <f t="shared" si="49"/>
        <v>EG_COALWR2025</v>
      </c>
    </row>
    <row r="3193" spans="1:10" x14ac:dyDescent="0.25">
      <c r="A3193" t="s">
        <v>13</v>
      </c>
      <c r="B3193" t="s">
        <v>6</v>
      </c>
      <c r="C3193" t="s">
        <v>9</v>
      </c>
      <c r="D3193">
        <v>2025</v>
      </c>
      <c r="E3193">
        <v>2040</v>
      </c>
      <c r="F3193">
        <v>0.38096819999999998</v>
      </c>
      <c r="G3193">
        <v>13721.031290000001</v>
      </c>
      <c r="H3193">
        <v>133.5230182</v>
      </c>
      <c r="I3193">
        <v>0.85</v>
      </c>
      <c r="J3193" s="2" t="str">
        <f t="shared" si="49"/>
        <v>EG_COALNER2025</v>
      </c>
    </row>
    <row r="3194" spans="1:10" x14ac:dyDescent="0.25">
      <c r="A3194" t="s">
        <v>13</v>
      </c>
      <c r="B3194" t="s">
        <v>6</v>
      </c>
      <c r="C3194" t="s">
        <v>8</v>
      </c>
      <c r="D3194">
        <v>2025</v>
      </c>
      <c r="E3194">
        <v>2040</v>
      </c>
      <c r="F3194">
        <v>0.38096819999999998</v>
      </c>
      <c r="G3194">
        <v>13721.031290000001</v>
      </c>
      <c r="H3194">
        <v>133.5230182</v>
      </c>
      <c r="I3194">
        <v>0.85</v>
      </c>
      <c r="J3194" s="2" t="str">
        <f t="shared" si="49"/>
        <v>EG_COALSR2025</v>
      </c>
    </row>
    <row r="3195" spans="1:10" x14ac:dyDescent="0.25">
      <c r="A3195" t="s">
        <v>13</v>
      </c>
      <c r="B3195" t="s">
        <v>6</v>
      </c>
      <c r="C3195" t="s">
        <v>12</v>
      </c>
      <c r="D3195">
        <v>2025</v>
      </c>
      <c r="E3195">
        <v>2040</v>
      </c>
      <c r="F3195">
        <v>0.38096819999999998</v>
      </c>
      <c r="G3195">
        <v>13721.031290000001</v>
      </c>
      <c r="H3195">
        <v>133.5230182</v>
      </c>
      <c r="I3195">
        <v>0.85</v>
      </c>
      <c r="J3195" s="2" t="str">
        <f t="shared" si="49"/>
        <v>EG_COALNR2025</v>
      </c>
    </row>
    <row r="3196" spans="1:10" x14ac:dyDescent="0.25">
      <c r="A3196" t="s">
        <v>13</v>
      </c>
      <c r="B3196" t="s">
        <v>6</v>
      </c>
      <c r="C3196" t="s">
        <v>10</v>
      </c>
      <c r="D3196">
        <v>2025</v>
      </c>
      <c r="E3196">
        <v>2041</v>
      </c>
      <c r="F3196">
        <v>0.38096819999999998</v>
      </c>
      <c r="G3196">
        <v>13721.031290000001</v>
      </c>
      <c r="H3196">
        <v>133.5230182</v>
      </c>
      <c r="I3196">
        <v>0.85</v>
      </c>
      <c r="J3196" s="2" t="str">
        <f t="shared" si="49"/>
        <v>EG_COALER2025</v>
      </c>
    </row>
    <row r="3197" spans="1:10" x14ac:dyDescent="0.25">
      <c r="A3197" t="s">
        <v>13</v>
      </c>
      <c r="B3197" t="s">
        <v>6</v>
      </c>
      <c r="C3197" t="s">
        <v>11</v>
      </c>
      <c r="D3197">
        <v>2025</v>
      </c>
      <c r="E3197">
        <v>2041</v>
      </c>
      <c r="F3197">
        <v>0.38096819999999998</v>
      </c>
      <c r="G3197">
        <v>13721.031290000001</v>
      </c>
      <c r="H3197">
        <v>133.5230182</v>
      </c>
      <c r="I3197">
        <v>0.85</v>
      </c>
      <c r="J3197" s="2" t="str">
        <f t="shared" si="49"/>
        <v>EG_COALWR2025</v>
      </c>
    </row>
    <row r="3198" spans="1:10" x14ac:dyDescent="0.25">
      <c r="A3198" t="s">
        <v>13</v>
      </c>
      <c r="B3198" t="s">
        <v>6</v>
      </c>
      <c r="C3198" t="s">
        <v>9</v>
      </c>
      <c r="D3198">
        <v>2025</v>
      </c>
      <c r="E3198">
        <v>2041</v>
      </c>
      <c r="F3198">
        <v>0.38096819999999998</v>
      </c>
      <c r="G3198">
        <v>13721.031290000001</v>
      </c>
      <c r="H3198">
        <v>133.5230182</v>
      </c>
      <c r="I3198">
        <v>0.85</v>
      </c>
      <c r="J3198" s="2" t="str">
        <f t="shared" si="49"/>
        <v>EG_COALNER2025</v>
      </c>
    </row>
    <row r="3199" spans="1:10" x14ac:dyDescent="0.25">
      <c r="A3199" t="s">
        <v>13</v>
      </c>
      <c r="B3199" t="s">
        <v>6</v>
      </c>
      <c r="C3199" t="s">
        <v>8</v>
      </c>
      <c r="D3199">
        <v>2025</v>
      </c>
      <c r="E3199">
        <v>2041</v>
      </c>
      <c r="F3199">
        <v>0.38096819999999998</v>
      </c>
      <c r="G3199">
        <v>13721.031290000001</v>
      </c>
      <c r="H3199">
        <v>133.5230182</v>
      </c>
      <c r="I3199">
        <v>0.85</v>
      </c>
      <c r="J3199" s="2" t="str">
        <f t="shared" si="49"/>
        <v>EG_COALSR2025</v>
      </c>
    </row>
    <row r="3200" spans="1:10" x14ac:dyDescent="0.25">
      <c r="A3200" t="s">
        <v>13</v>
      </c>
      <c r="B3200" t="s">
        <v>6</v>
      </c>
      <c r="C3200" t="s">
        <v>12</v>
      </c>
      <c r="D3200">
        <v>2025</v>
      </c>
      <c r="E3200">
        <v>2041</v>
      </c>
      <c r="F3200">
        <v>0.38096819999999998</v>
      </c>
      <c r="G3200">
        <v>13721.031290000001</v>
      </c>
      <c r="H3200">
        <v>133.5230182</v>
      </c>
      <c r="I3200">
        <v>0.85</v>
      </c>
      <c r="J3200" s="2" t="str">
        <f t="shared" si="49"/>
        <v>EG_COALNR2025</v>
      </c>
    </row>
    <row r="3201" spans="1:10" x14ac:dyDescent="0.25">
      <c r="A3201" t="s">
        <v>14</v>
      </c>
      <c r="B3201" t="s">
        <v>6</v>
      </c>
      <c r="C3201" t="s">
        <v>10</v>
      </c>
      <c r="D3201">
        <v>2025</v>
      </c>
      <c r="E3201">
        <v>2025</v>
      </c>
      <c r="F3201">
        <v>0.40444272199999998</v>
      </c>
      <c r="G3201">
        <v>8512.2278029999998</v>
      </c>
      <c r="H3201">
        <v>0</v>
      </c>
      <c r="I3201">
        <v>0.85</v>
      </c>
      <c r="J3201" s="2" t="str">
        <f t="shared" si="49"/>
        <v>EG_CCGTER2025</v>
      </c>
    </row>
    <row r="3202" spans="1:10" x14ac:dyDescent="0.25">
      <c r="A3202" t="s">
        <v>14</v>
      </c>
      <c r="B3202" t="s">
        <v>6</v>
      </c>
      <c r="C3202" t="s">
        <v>11</v>
      </c>
      <c r="D3202">
        <v>2025</v>
      </c>
      <c r="E3202">
        <v>2025</v>
      </c>
      <c r="F3202">
        <v>0.40444272199999998</v>
      </c>
      <c r="G3202">
        <v>8512.2278029999998</v>
      </c>
      <c r="H3202">
        <v>0</v>
      </c>
      <c r="I3202">
        <v>0.85</v>
      </c>
      <c r="J3202" s="2" t="str">
        <f t="shared" si="49"/>
        <v>EG_CCGTWR2025</v>
      </c>
    </row>
    <row r="3203" spans="1:10" x14ac:dyDescent="0.25">
      <c r="A3203" t="s">
        <v>14</v>
      </c>
      <c r="B3203" t="s">
        <v>6</v>
      </c>
      <c r="C3203" t="s">
        <v>9</v>
      </c>
      <c r="D3203">
        <v>2025</v>
      </c>
      <c r="E3203">
        <v>2025</v>
      </c>
      <c r="F3203">
        <v>0.40444272199999998</v>
      </c>
      <c r="G3203">
        <v>8512.2278029999998</v>
      </c>
      <c r="H3203">
        <v>0</v>
      </c>
      <c r="I3203">
        <v>0.85</v>
      </c>
      <c r="J3203" s="2" t="str">
        <f t="shared" ref="J3203:J3266" si="50">_xlfn.CONCAT(A3203,C3203,D3203)</f>
        <v>EG_CCGTNER2025</v>
      </c>
    </row>
    <row r="3204" spans="1:10" x14ac:dyDescent="0.25">
      <c r="A3204" t="s">
        <v>14</v>
      </c>
      <c r="B3204" t="s">
        <v>6</v>
      </c>
      <c r="C3204" t="s">
        <v>8</v>
      </c>
      <c r="D3204">
        <v>2025</v>
      </c>
      <c r="E3204">
        <v>2025</v>
      </c>
      <c r="F3204">
        <v>0.40444272199999998</v>
      </c>
      <c r="G3204">
        <v>8512.2278029999998</v>
      </c>
      <c r="H3204">
        <v>0</v>
      </c>
      <c r="I3204">
        <v>0.85</v>
      </c>
      <c r="J3204" s="2" t="str">
        <f t="shared" si="50"/>
        <v>EG_CCGTSR2025</v>
      </c>
    </row>
    <row r="3205" spans="1:10" x14ac:dyDescent="0.25">
      <c r="A3205" t="s">
        <v>14</v>
      </c>
      <c r="B3205" t="s">
        <v>6</v>
      </c>
      <c r="C3205" t="s">
        <v>12</v>
      </c>
      <c r="D3205">
        <v>2025</v>
      </c>
      <c r="E3205">
        <v>2025</v>
      </c>
      <c r="F3205">
        <v>0.40444272199999998</v>
      </c>
      <c r="G3205">
        <v>8512.2278029999998</v>
      </c>
      <c r="H3205">
        <v>0</v>
      </c>
      <c r="I3205">
        <v>0.85</v>
      </c>
      <c r="J3205" s="2" t="str">
        <f t="shared" si="50"/>
        <v>EG_CCGTNR2025</v>
      </c>
    </row>
    <row r="3206" spans="1:10" x14ac:dyDescent="0.25">
      <c r="A3206" t="s">
        <v>14</v>
      </c>
      <c r="B3206" t="s">
        <v>6</v>
      </c>
      <c r="C3206" t="s">
        <v>10</v>
      </c>
      <c r="D3206">
        <v>2025</v>
      </c>
      <c r="E3206">
        <v>2026</v>
      </c>
      <c r="F3206">
        <v>0.40444272199999998</v>
      </c>
      <c r="G3206">
        <v>8512.2278029999998</v>
      </c>
      <c r="H3206">
        <v>0</v>
      </c>
      <c r="I3206">
        <v>0.85</v>
      </c>
      <c r="J3206" s="2" t="str">
        <f t="shared" si="50"/>
        <v>EG_CCGTER2025</v>
      </c>
    </row>
    <row r="3207" spans="1:10" x14ac:dyDescent="0.25">
      <c r="A3207" t="s">
        <v>14</v>
      </c>
      <c r="B3207" t="s">
        <v>6</v>
      </c>
      <c r="C3207" t="s">
        <v>11</v>
      </c>
      <c r="D3207">
        <v>2025</v>
      </c>
      <c r="E3207">
        <v>2026</v>
      </c>
      <c r="F3207">
        <v>0.40444272199999998</v>
      </c>
      <c r="G3207">
        <v>8512.2278029999998</v>
      </c>
      <c r="H3207">
        <v>0</v>
      </c>
      <c r="I3207">
        <v>0.85</v>
      </c>
      <c r="J3207" s="2" t="str">
        <f t="shared" si="50"/>
        <v>EG_CCGTWR2025</v>
      </c>
    </row>
    <row r="3208" spans="1:10" x14ac:dyDescent="0.25">
      <c r="A3208" t="s">
        <v>14</v>
      </c>
      <c r="B3208" t="s">
        <v>6</v>
      </c>
      <c r="C3208" t="s">
        <v>9</v>
      </c>
      <c r="D3208">
        <v>2025</v>
      </c>
      <c r="E3208">
        <v>2026</v>
      </c>
      <c r="F3208">
        <v>0.40444272199999998</v>
      </c>
      <c r="G3208">
        <v>8512.2278029999998</v>
      </c>
      <c r="H3208">
        <v>0</v>
      </c>
      <c r="I3208">
        <v>0.85</v>
      </c>
      <c r="J3208" s="2" t="str">
        <f t="shared" si="50"/>
        <v>EG_CCGTNER2025</v>
      </c>
    </row>
    <row r="3209" spans="1:10" x14ac:dyDescent="0.25">
      <c r="A3209" t="s">
        <v>14</v>
      </c>
      <c r="B3209" t="s">
        <v>6</v>
      </c>
      <c r="C3209" t="s">
        <v>8</v>
      </c>
      <c r="D3209">
        <v>2025</v>
      </c>
      <c r="E3209">
        <v>2026</v>
      </c>
      <c r="F3209">
        <v>0.40444272199999998</v>
      </c>
      <c r="G3209">
        <v>8512.2278029999998</v>
      </c>
      <c r="H3209">
        <v>0</v>
      </c>
      <c r="I3209">
        <v>0.85</v>
      </c>
      <c r="J3209" s="2" t="str">
        <f t="shared" si="50"/>
        <v>EG_CCGTSR2025</v>
      </c>
    </row>
    <row r="3210" spans="1:10" x14ac:dyDescent="0.25">
      <c r="A3210" t="s">
        <v>14</v>
      </c>
      <c r="B3210" t="s">
        <v>6</v>
      </c>
      <c r="C3210" t="s">
        <v>12</v>
      </c>
      <c r="D3210">
        <v>2025</v>
      </c>
      <c r="E3210">
        <v>2026</v>
      </c>
      <c r="F3210">
        <v>0.40444272199999998</v>
      </c>
      <c r="G3210">
        <v>8512.2278029999998</v>
      </c>
      <c r="H3210">
        <v>0</v>
      </c>
      <c r="I3210">
        <v>0.85</v>
      </c>
      <c r="J3210" s="2" t="str">
        <f t="shared" si="50"/>
        <v>EG_CCGTNR2025</v>
      </c>
    </row>
    <row r="3211" spans="1:10" x14ac:dyDescent="0.25">
      <c r="A3211" t="s">
        <v>14</v>
      </c>
      <c r="B3211" t="s">
        <v>6</v>
      </c>
      <c r="C3211" t="s">
        <v>10</v>
      </c>
      <c r="D3211">
        <v>2025</v>
      </c>
      <c r="E3211">
        <v>2027</v>
      </c>
      <c r="F3211">
        <v>0.40444272199999998</v>
      </c>
      <c r="G3211">
        <v>8512.2278029999998</v>
      </c>
      <c r="H3211">
        <v>0</v>
      </c>
      <c r="I3211">
        <v>0.85</v>
      </c>
      <c r="J3211" s="2" t="str">
        <f t="shared" si="50"/>
        <v>EG_CCGTER2025</v>
      </c>
    </row>
    <row r="3212" spans="1:10" x14ac:dyDescent="0.25">
      <c r="A3212" t="s">
        <v>14</v>
      </c>
      <c r="B3212" t="s">
        <v>6</v>
      </c>
      <c r="C3212" t="s">
        <v>11</v>
      </c>
      <c r="D3212">
        <v>2025</v>
      </c>
      <c r="E3212">
        <v>2027</v>
      </c>
      <c r="F3212">
        <v>0.40444272199999998</v>
      </c>
      <c r="G3212">
        <v>8512.2278029999998</v>
      </c>
      <c r="H3212">
        <v>0</v>
      </c>
      <c r="I3212">
        <v>0.85</v>
      </c>
      <c r="J3212" s="2" t="str">
        <f t="shared" si="50"/>
        <v>EG_CCGTWR2025</v>
      </c>
    </row>
    <row r="3213" spans="1:10" x14ac:dyDescent="0.25">
      <c r="A3213" t="s">
        <v>14</v>
      </c>
      <c r="B3213" t="s">
        <v>6</v>
      </c>
      <c r="C3213" t="s">
        <v>9</v>
      </c>
      <c r="D3213">
        <v>2025</v>
      </c>
      <c r="E3213">
        <v>2027</v>
      </c>
      <c r="F3213">
        <v>0.40444272199999998</v>
      </c>
      <c r="G3213">
        <v>8512.2278029999998</v>
      </c>
      <c r="H3213">
        <v>0</v>
      </c>
      <c r="I3213">
        <v>0.85</v>
      </c>
      <c r="J3213" s="2" t="str">
        <f t="shared" si="50"/>
        <v>EG_CCGTNER2025</v>
      </c>
    </row>
    <row r="3214" spans="1:10" x14ac:dyDescent="0.25">
      <c r="A3214" t="s">
        <v>14</v>
      </c>
      <c r="B3214" t="s">
        <v>6</v>
      </c>
      <c r="C3214" t="s">
        <v>8</v>
      </c>
      <c r="D3214">
        <v>2025</v>
      </c>
      <c r="E3214">
        <v>2027</v>
      </c>
      <c r="F3214">
        <v>0.40444272199999998</v>
      </c>
      <c r="G3214">
        <v>8512.2278029999998</v>
      </c>
      <c r="H3214">
        <v>0</v>
      </c>
      <c r="I3214">
        <v>0.85</v>
      </c>
      <c r="J3214" s="2" t="str">
        <f t="shared" si="50"/>
        <v>EG_CCGTSR2025</v>
      </c>
    </row>
    <row r="3215" spans="1:10" x14ac:dyDescent="0.25">
      <c r="A3215" t="s">
        <v>14</v>
      </c>
      <c r="B3215" t="s">
        <v>6</v>
      </c>
      <c r="C3215" t="s">
        <v>12</v>
      </c>
      <c r="D3215">
        <v>2025</v>
      </c>
      <c r="E3215">
        <v>2027</v>
      </c>
      <c r="F3215">
        <v>0.40444272199999998</v>
      </c>
      <c r="G3215">
        <v>8512.2278029999998</v>
      </c>
      <c r="H3215">
        <v>0</v>
      </c>
      <c r="I3215">
        <v>0.85</v>
      </c>
      <c r="J3215" s="2" t="str">
        <f t="shared" si="50"/>
        <v>EG_CCGTNR2025</v>
      </c>
    </row>
    <row r="3216" spans="1:10" x14ac:dyDescent="0.25">
      <c r="A3216" t="s">
        <v>14</v>
      </c>
      <c r="B3216" t="s">
        <v>6</v>
      </c>
      <c r="C3216" t="s">
        <v>10</v>
      </c>
      <c r="D3216">
        <v>2025</v>
      </c>
      <c r="E3216">
        <v>2028</v>
      </c>
      <c r="F3216">
        <v>0.40444272199999998</v>
      </c>
      <c r="G3216">
        <v>8512.2278029999998</v>
      </c>
      <c r="H3216">
        <v>0</v>
      </c>
      <c r="I3216">
        <v>0.85</v>
      </c>
      <c r="J3216" s="2" t="str">
        <f t="shared" si="50"/>
        <v>EG_CCGTER2025</v>
      </c>
    </row>
    <row r="3217" spans="1:10" x14ac:dyDescent="0.25">
      <c r="A3217" t="s">
        <v>14</v>
      </c>
      <c r="B3217" t="s">
        <v>6</v>
      </c>
      <c r="C3217" t="s">
        <v>11</v>
      </c>
      <c r="D3217">
        <v>2025</v>
      </c>
      <c r="E3217">
        <v>2028</v>
      </c>
      <c r="F3217">
        <v>0.40444272199999998</v>
      </c>
      <c r="G3217">
        <v>8512.2278029999998</v>
      </c>
      <c r="H3217">
        <v>0</v>
      </c>
      <c r="I3217">
        <v>0.85</v>
      </c>
      <c r="J3217" s="2" t="str">
        <f t="shared" si="50"/>
        <v>EG_CCGTWR2025</v>
      </c>
    </row>
    <row r="3218" spans="1:10" x14ac:dyDescent="0.25">
      <c r="A3218" t="s">
        <v>14</v>
      </c>
      <c r="B3218" t="s">
        <v>6</v>
      </c>
      <c r="C3218" t="s">
        <v>9</v>
      </c>
      <c r="D3218">
        <v>2025</v>
      </c>
      <c r="E3218">
        <v>2028</v>
      </c>
      <c r="F3218">
        <v>0.40444272199999998</v>
      </c>
      <c r="G3218">
        <v>8512.2278029999998</v>
      </c>
      <c r="H3218">
        <v>0</v>
      </c>
      <c r="I3218">
        <v>0.85</v>
      </c>
      <c r="J3218" s="2" t="str">
        <f t="shared" si="50"/>
        <v>EG_CCGTNER2025</v>
      </c>
    </row>
    <row r="3219" spans="1:10" x14ac:dyDescent="0.25">
      <c r="A3219" t="s">
        <v>14</v>
      </c>
      <c r="B3219" t="s">
        <v>6</v>
      </c>
      <c r="C3219" t="s">
        <v>8</v>
      </c>
      <c r="D3219">
        <v>2025</v>
      </c>
      <c r="E3219">
        <v>2028</v>
      </c>
      <c r="F3219">
        <v>0.40444272199999998</v>
      </c>
      <c r="G3219">
        <v>8512.2278029999998</v>
      </c>
      <c r="H3219">
        <v>0</v>
      </c>
      <c r="I3219">
        <v>0.85</v>
      </c>
      <c r="J3219" s="2" t="str">
        <f t="shared" si="50"/>
        <v>EG_CCGTSR2025</v>
      </c>
    </row>
    <row r="3220" spans="1:10" x14ac:dyDescent="0.25">
      <c r="A3220" t="s">
        <v>14</v>
      </c>
      <c r="B3220" t="s">
        <v>6</v>
      </c>
      <c r="C3220" t="s">
        <v>12</v>
      </c>
      <c r="D3220">
        <v>2025</v>
      </c>
      <c r="E3220">
        <v>2028</v>
      </c>
      <c r="F3220">
        <v>0.40444272199999998</v>
      </c>
      <c r="G3220">
        <v>8512.2278029999998</v>
      </c>
      <c r="H3220">
        <v>0</v>
      </c>
      <c r="I3220">
        <v>0.85</v>
      </c>
      <c r="J3220" s="2" t="str">
        <f t="shared" si="50"/>
        <v>EG_CCGTNR2025</v>
      </c>
    </row>
    <row r="3221" spans="1:10" x14ac:dyDescent="0.25">
      <c r="A3221" t="s">
        <v>14</v>
      </c>
      <c r="B3221" t="s">
        <v>6</v>
      </c>
      <c r="C3221" t="s">
        <v>10</v>
      </c>
      <c r="D3221">
        <v>2025</v>
      </c>
      <c r="E3221">
        <v>2029</v>
      </c>
      <c r="F3221">
        <v>0.40444272199999998</v>
      </c>
      <c r="G3221">
        <v>8512.2278029999998</v>
      </c>
      <c r="H3221">
        <v>0</v>
      </c>
      <c r="I3221">
        <v>0.85</v>
      </c>
      <c r="J3221" s="2" t="str">
        <f t="shared" si="50"/>
        <v>EG_CCGTER2025</v>
      </c>
    </row>
    <row r="3222" spans="1:10" x14ac:dyDescent="0.25">
      <c r="A3222" t="s">
        <v>14</v>
      </c>
      <c r="B3222" t="s">
        <v>6</v>
      </c>
      <c r="C3222" t="s">
        <v>11</v>
      </c>
      <c r="D3222">
        <v>2025</v>
      </c>
      <c r="E3222">
        <v>2029</v>
      </c>
      <c r="F3222">
        <v>0.40444272199999998</v>
      </c>
      <c r="G3222">
        <v>8512.2278029999998</v>
      </c>
      <c r="H3222">
        <v>0</v>
      </c>
      <c r="I3222">
        <v>0.85</v>
      </c>
      <c r="J3222" s="2" t="str">
        <f t="shared" si="50"/>
        <v>EG_CCGTWR2025</v>
      </c>
    </row>
    <row r="3223" spans="1:10" x14ac:dyDescent="0.25">
      <c r="A3223" t="s">
        <v>14</v>
      </c>
      <c r="B3223" t="s">
        <v>6</v>
      </c>
      <c r="C3223" t="s">
        <v>9</v>
      </c>
      <c r="D3223">
        <v>2025</v>
      </c>
      <c r="E3223">
        <v>2029</v>
      </c>
      <c r="F3223">
        <v>0.40444272199999998</v>
      </c>
      <c r="G3223">
        <v>8512.2278029999998</v>
      </c>
      <c r="H3223">
        <v>0</v>
      </c>
      <c r="I3223">
        <v>0.85</v>
      </c>
      <c r="J3223" s="2" t="str">
        <f t="shared" si="50"/>
        <v>EG_CCGTNER2025</v>
      </c>
    </row>
    <row r="3224" spans="1:10" x14ac:dyDescent="0.25">
      <c r="A3224" t="s">
        <v>14</v>
      </c>
      <c r="B3224" t="s">
        <v>6</v>
      </c>
      <c r="C3224" t="s">
        <v>8</v>
      </c>
      <c r="D3224">
        <v>2025</v>
      </c>
      <c r="E3224">
        <v>2029</v>
      </c>
      <c r="F3224">
        <v>0.40444272199999998</v>
      </c>
      <c r="G3224">
        <v>8512.2278029999998</v>
      </c>
      <c r="H3224">
        <v>0</v>
      </c>
      <c r="I3224">
        <v>0.85</v>
      </c>
      <c r="J3224" s="2" t="str">
        <f t="shared" si="50"/>
        <v>EG_CCGTSR2025</v>
      </c>
    </row>
    <row r="3225" spans="1:10" x14ac:dyDescent="0.25">
      <c r="A3225" t="s">
        <v>14</v>
      </c>
      <c r="B3225" t="s">
        <v>6</v>
      </c>
      <c r="C3225" t="s">
        <v>12</v>
      </c>
      <c r="D3225">
        <v>2025</v>
      </c>
      <c r="E3225">
        <v>2029</v>
      </c>
      <c r="F3225">
        <v>0.40444272199999998</v>
      </c>
      <c r="G3225">
        <v>8512.2278029999998</v>
      </c>
      <c r="H3225">
        <v>0</v>
      </c>
      <c r="I3225">
        <v>0.85</v>
      </c>
      <c r="J3225" s="2" t="str">
        <f t="shared" si="50"/>
        <v>EG_CCGTNR2025</v>
      </c>
    </row>
    <row r="3226" spans="1:10" x14ac:dyDescent="0.25">
      <c r="A3226" t="s">
        <v>14</v>
      </c>
      <c r="B3226" t="s">
        <v>6</v>
      </c>
      <c r="C3226" t="s">
        <v>10</v>
      </c>
      <c r="D3226">
        <v>2025</v>
      </c>
      <c r="E3226">
        <v>2030</v>
      </c>
      <c r="F3226">
        <v>0.40444272199999998</v>
      </c>
      <c r="G3226">
        <v>8512.2278029999998</v>
      </c>
      <c r="H3226">
        <v>0</v>
      </c>
      <c r="I3226">
        <v>0.85</v>
      </c>
      <c r="J3226" s="2" t="str">
        <f t="shared" si="50"/>
        <v>EG_CCGTER2025</v>
      </c>
    </row>
    <row r="3227" spans="1:10" x14ac:dyDescent="0.25">
      <c r="A3227" t="s">
        <v>14</v>
      </c>
      <c r="B3227" t="s">
        <v>6</v>
      </c>
      <c r="C3227" t="s">
        <v>11</v>
      </c>
      <c r="D3227">
        <v>2025</v>
      </c>
      <c r="E3227">
        <v>2030</v>
      </c>
      <c r="F3227">
        <v>0.40444272199999998</v>
      </c>
      <c r="G3227">
        <v>8512.2278029999998</v>
      </c>
      <c r="H3227">
        <v>0</v>
      </c>
      <c r="I3227">
        <v>0.85</v>
      </c>
      <c r="J3227" s="2" t="str">
        <f t="shared" si="50"/>
        <v>EG_CCGTWR2025</v>
      </c>
    </row>
    <row r="3228" spans="1:10" x14ac:dyDescent="0.25">
      <c r="A3228" t="s">
        <v>14</v>
      </c>
      <c r="B3228" t="s">
        <v>6</v>
      </c>
      <c r="C3228" t="s">
        <v>9</v>
      </c>
      <c r="D3228">
        <v>2025</v>
      </c>
      <c r="E3228">
        <v>2030</v>
      </c>
      <c r="F3228">
        <v>0.40444272199999998</v>
      </c>
      <c r="G3228">
        <v>8512.2278029999998</v>
      </c>
      <c r="H3228">
        <v>0</v>
      </c>
      <c r="I3228">
        <v>0.85</v>
      </c>
      <c r="J3228" s="2" t="str">
        <f t="shared" si="50"/>
        <v>EG_CCGTNER2025</v>
      </c>
    </row>
    <row r="3229" spans="1:10" x14ac:dyDescent="0.25">
      <c r="A3229" t="s">
        <v>14</v>
      </c>
      <c r="B3229" t="s">
        <v>6</v>
      </c>
      <c r="C3229" t="s">
        <v>8</v>
      </c>
      <c r="D3229">
        <v>2025</v>
      </c>
      <c r="E3229">
        <v>2030</v>
      </c>
      <c r="F3229">
        <v>0.40444272199999998</v>
      </c>
      <c r="G3229">
        <v>8512.2278029999998</v>
      </c>
      <c r="H3229">
        <v>0</v>
      </c>
      <c r="I3229">
        <v>0.85</v>
      </c>
      <c r="J3229" s="2" t="str">
        <f t="shared" si="50"/>
        <v>EG_CCGTSR2025</v>
      </c>
    </row>
    <row r="3230" spans="1:10" x14ac:dyDescent="0.25">
      <c r="A3230" t="s">
        <v>14</v>
      </c>
      <c r="B3230" t="s">
        <v>6</v>
      </c>
      <c r="C3230" t="s">
        <v>12</v>
      </c>
      <c r="D3230">
        <v>2025</v>
      </c>
      <c r="E3230">
        <v>2030</v>
      </c>
      <c r="F3230">
        <v>0.40444272199999998</v>
      </c>
      <c r="G3230">
        <v>8512.2278029999998</v>
      </c>
      <c r="H3230">
        <v>0</v>
      </c>
      <c r="I3230">
        <v>0.85</v>
      </c>
      <c r="J3230" s="2" t="str">
        <f t="shared" si="50"/>
        <v>EG_CCGTNR2025</v>
      </c>
    </row>
    <row r="3231" spans="1:10" x14ac:dyDescent="0.25">
      <c r="A3231" t="s">
        <v>14</v>
      </c>
      <c r="B3231" t="s">
        <v>6</v>
      </c>
      <c r="C3231" t="s">
        <v>10</v>
      </c>
      <c r="D3231">
        <v>2025</v>
      </c>
      <c r="E3231">
        <v>2031</v>
      </c>
      <c r="F3231">
        <v>0.40444272199999998</v>
      </c>
      <c r="G3231">
        <v>8512.2278029999998</v>
      </c>
      <c r="H3231">
        <v>0</v>
      </c>
      <c r="I3231">
        <v>0.85</v>
      </c>
      <c r="J3231" s="2" t="str">
        <f t="shared" si="50"/>
        <v>EG_CCGTER2025</v>
      </c>
    </row>
    <row r="3232" spans="1:10" x14ac:dyDescent="0.25">
      <c r="A3232" t="s">
        <v>14</v>
      </c>
      <c r="B3232" t="s">
        <v>6</v>
      </c>
      <c r="C3232" t="s">
        <v>11</v>
      </c>
      <c r="D3232">
        <v>2025</v>
      </c>
      <c r="E3232">
        <v>2031</v>
      </c>
      <c r="F3232">
        <v>0.40444272199999998</v>
      </c>
      <c r="G3232">
        <v>8512.2278029999998</v>
      </c>
      <c r="H3232">
        <v>0</v>
      </c>
      <c r="I3232">
        <v>0.85</v>
      </c>
      <c r="J3232" s="2" t="str">
        <f t="shared" si="50"/>
        <v>EG_CCGTWR2025</v>
      </c>
    </row>
    <row r="3233" spans="1:10" x14ac:dyDescent="0.25">
      <c r="A3233" t="s">
        <v>14</v>
      </c>
      <c r="B3233" t="s">
        <v>6</v>
      </c>
      <c r="C3233" t="s">
        <v>9</v>
      </c>
      <c r="D3233">
        <v>2025</v>
      </c>
      <c r="E3233">
        <v>2031</v>
      </c>
      <c r="F3233">
        <v>0.40444272199999998</v>
      </c>
      <c r="G3233">
        <v>8512.2278029999998</v>
      </c>
      <c r="H3233">
        <v>0</v>
      </c>
      <c r="I3233">
        <v>0.85</v>
      </c>
      <c r="J3233" s="2" t="str">
        <f t="shared" si="50"/>
        <v>EG_CCGTNER2025</v>
      </c>
    </row>
    <row r="3234" spans="1:10" x14ac:dyDescent="0.25">
      <c r="A3234" t="s">
        <v>14</v>
      </c>
      <c r="B3234" t="s">
        <v>6</v>
      </c>
      <c r="C3234" t="s">
        <v>8</v>
      </c>
      <c r="D3234">
        <v>2025</v>
      </c>
      <c r="E3234">
        <v>2031</v>
      </c>
      <c r="F3234">
        <v>0.40444272199999998</v>
      </c>
      <c r="G3234">
        <v>8512.2278029999998</v>
      </c>
      <c r="H3234">
        <v>0</v>
      </c>
      <c r="I3234">
        <v>0.85</v>
      </c>
      <c r="J3234" s="2" t="str">
        <f t="shared" si="50"/>
        <v>EG_CCGTSR2025</v>
      </c>
    </row>
    <row r="3235" spans="1:10" x14ac:dyDescent="0.25">
      <c r="A3235" t="s">
        <v>14</v>
      </c>
      <c r="B3235" t="s">
        <v>6</v>
      </c>
      <c r="C3235" t="s">
        <v>12</v>
      </c>
      <c r="D3235">
        <v>2025</v>
      </c>
      <c r="E3235">
        <v>2031</v>
      </c>
      <c r="F3235">
        <v>0.40444272199999998</v>
      </c>
      <c r="G3235">
        <v>8512.2278029999998</v>
      </c>
      <c r="H3235">
        <v>0</v>
      </c>
      <c r="I3235">
        <v>0.85</v>
      </c>
      <c r="J3235" s="2" t="str">
        <f t="shared" si="50"/>
        <v>EG_CCGTNR2025</v>
      </c>
    </row>
    <row r="3236" spans="1:10" x14ac:dyDescent="0.25">
      <c r="A3236" t="s">
        <v>14</v>
      </c>
      <c r="B3236" t="s">
        <v>6</v>
      </c>
      <c r="C3236" t="s">
        <v>10</v>
      </c>
      <c r="D3236">
        <v>2025</v>
      </c>
      <c r="E3236">
        <v>2032</v>
      </c>
      <c r="F3236">
        <v>0.40444272199999998</v>
      </c>
      <c r="G3236">
        <v>8512.2278029999998</v>
      </c>
      <c r="H3236">
        <v>0</v>
      </c>
      <c r="I3236">
        <v>0.85</v>
      </c>
      <c r="J3236" s="2" t="str">
        <f t="shared" si="50"/>
        <v>EG_CCGTER2025</v>
      </c>
    </row>
    <row r="3237" spans="1:10" x14ac:dyDescent="0.25">
      <c r="A3237" t="s">
        <v>14</v>
      </c>
      <c r="B3237" t="s">
        <v>6</v>
      </c>
      <c r="C3237" t="s">
        <v>11</v>
      </c>
      <c r="D3237">
        <v>2025</v>
      </c>
      <c r="E3237">
        <v>2032</v>
      </c>
      <c r="F3237">
        <v>0.40444272199999998</v>
      </c>
      <c r="G3237">
        <v>8512.2278029999998</v>
      </c>
      <c r="H3237">
        <v>0</v>
      </c>
      <c r="I3237">
        <v>0.85</v>
      </c>
      <c r="J3237" s="2" t="str">
        <f t="shared" si="50"/>
        <v>EG_CCGTWR2025</v>
      </c>
    </row>
    <row r="3238" spans="1:10" x14ac:dyDescent="0.25">
      <c r="A3238" t="s">
        <v>14</v>
      </c>
      <c r="B3238" t="s">
        <v>6</v>
      </c>
      <c r="C3238" t="s">
        <v>9</v>
      </c>
      <c r="D3238">
        <v>2025</v>
      </c>
      <c r="E3238">
        <v>2032</v>
      </c>
      <c r="F3238">
        <v>0.40444272199999998</v>
      </c>
      <c r="G3238">
        <v>8512.2278029999998</v>
      </c>
      <c r="H3238">
        <v>0</v>
      </c>
      <c r="I3238">
        <v>0.85</v>
      </c>
      <c r="J3238" s="2" t="str">
        <f t="shared" si="50"/>
        <v>EG_CCGTNER2025</v>
      </c>
    </row>
    <row r="3239" spans="1:10" x14ac:dyDescent="0.25">
      <c r="A3239" t="s">
        <v>14</v>
      </c>
      <c r="B3239" t="s">
        <v>6</v>
      </c>
      <c r="C3239" t="s">
        <v>8</v>
      </c>
      <c r="D3239">
        <v>2025</v>
      </c>
      <c r="E3239">
        <v>2032</v>
      </c>
      <c r="F3239">
        <v>0.40444272199999998</v>
      </c>
      <c r="G3239">
        <v>8512.2278029999998</v>
      </c>
      <c r="H3239">
        <v>0</v>
      </c>
      <c r="I3239">
        <v>0.85</v>
      </c>
      <c r="J3239" s="2" t="str">
        <f t="shared" si="50"/>
        <v>EG_CCGTSR2025</v>
      </c>
    </row>
    <row r="3240" spans="1:10" x14ac:dyDescent="0.25">
      <c r="A3240" t="s">
        <v>14</v>
      </c>
      <c r="B3240" t="s">
        <v>6</v>
      </c>
      <c r="C3240" t="s">
        <v>12</v>
      </c>
      <c r="D3240">
        <v>2025</v>
      </c>
      <c r="E3240">
        <v>2032</v>
      </c>
      <c r="F3240">
        <v>0.40444272199999998</v>
      </c>
      <c r="G3240">
        <v>8512.2278029999998</v>
      </c>
      <c r="H3240">
        <v>0</v>
      </c>
      <c r="I3240">
        <v>0.85</v>
      </c>
      <c r="J3240" s="2" t="str">
        <f t="shared" si="50"/>
        <v>EG_CCGTNR2025</v>
      </c>
    </row>
    <row r="3241" spans="1:10" x14ac:dyDescent="0.25">
      <c r="A3241" t="s">
        <v>14</v>
      </c>
      <c r="B3241" t="s">
        <v>6</v>
      </c>
      <c r="C3241" t="s">
        <v>10</v>
      </c>
      <c r="D3241">
        <v>2025</v>
      </c>
      <c r="E3241">
        <v>2033</v>
      </c>
      <c r="F3241">
        <v>0.40444272199999998</v>
      </c>
      <c r="G3241">
        <v>8512.2278029999998</v>
      </c>
      <c r="H3241">
        <v>0</v>
      </c>
      <c r="I3241">
        <v>0.85</v>
      </c>
      <c r="J3241" s="2" t="str">
        <f t="shared" si="50"/>
        <v>EG_CCGTER2025</v>
      </c>
    </row>
    <row r="3242" spans="1:10" x14ac:dyDescent="0.25">
      <c r="A3242" t="s">
        <v>14</v>
      </c>
      <c r="B3242" t="s">
        <v>6</v>
      </c>
      <c r="C3242" t="s">
        <v>11</v>
      </c>
      <c r="D3242">
        <v>2025</v>
      </c>
      <c r="E3242">
        <v>2033</v>
      </c>
      <c r="F3242">
        <v>0.40444272199999998</v>
      </c>
      <c r="G3242">
        <v>8512.2278029999998</v>
      </c>
      <c r="H3242">
        <v>0</v>
      </c>
      <c r="I3242">
        <v>0.85</v>
      </c>
      <c r="J3242" s="2" t="str">
        <f t="shared" si="50"/>
        <v>EG_CCGTWR2025</v>
      </c>
    </row>
    <row r="3243" spans="1:10" x14ac:dyDescent="0.25">
      <c r="A3243" t="s">
        <v>14</v>
      </c>
      <c r="B3243" t="s">
        <v>6</v>
      </c>
      <c r="C3243" t="s">
        <v>9</v>
      </c>
      <c r="D3243">
        <v>2025</v>
      </c>
      <c r="E3243">
        <v>2033</v>
      </c>
      <c r="F3243">
        <v>0.40444272199999998</v>
      </c>
      <c r="G3243">
        <v>8512.2278029999998</v>
      </c>
      <c r="H3243">
        <v>0</v>
      </c>
      <c r="I3243">
        <v>0.85</v>
      </c>
      <c r="J3243" s="2" t="str">
        <f t="shared" si="50"/>
        <v>EG_CCGTNER2025</v>
      </c>
    </row>
    <row r="3244" spans="1:10" x14ac:dyDescent="0.25">
      <c r="A3244" t="s">
        <v>14</v>
      </c>
      <c r="B3244" t="s">
        <v>6</v>
      </c>
      <c r="C3244" t="s">
        <v>8</v>
      </c>
      <c r="D3244">
        <v>2025</v>
      </c>
      <c r="E3244">
        <v>2033</v>
      </c>
      <c r="F3244">
        <v>0.40444272199999998</v>
      </c>
      <c r="G3244">
        <v>8512.2278029999998</v>
      </c>
      <c r="H3244">
        <v>0</v>
      </c>
      <c r="I3244">
        <v>0.85</v>
      </c>
      <c r="J3244" s="2" t="str">
        <f t="shared" si="50"/>
        <v>EG_CCGTSR2025</v>
      </c>
    </row>
    <row r="3245" spans="1:10" x14ac:dyDescent="0.25">
      <c r="A3245" t="s">
        <v>14</v>
      </c>
      <c r="B3245" t="s">
        <v>6</v>
      </c>
      <c r="C3245" t="s">
        <v>12</v>
      </c>
      <c r="D3245">
        <v>2025</v>
      </c>
      <c r="E3245">
        <v>2033</v>
      </c>
      <c r="F3245">
        <v>0.40444272199999998</v>
      </c>
      <c r="G3245">
        <v>8512.2278029999998</v>
      </c>
      <c r="H3245">
        <v>0</v>
      </c>
      <c r="I3245">
        <v>0.85</v>
      </c>
      <c r="J3245" s="2" t="str">
        <f t="shared" si="50"/>
        <v>EG_CCGTNR2025</v>
      </c>
    </row>
    <row r="3246" spans="1:10" x14ac:dyDescent="0.25">
      <c r="A3246" t="s">
        <v>14</v>
      </c>
      <c r="B3246" t="s">
        <v>6</v>
      </c>
      <c r="C3246" t="s">
        <v>10</v>
      </c>
      <c r="D3246">
        <v>2025</v>
      </c>
      <c r="E3246">
        <v>2034</v>
      </c>
      <c r="F3246">
        <v>0.40444272199999998</v>
      </c>
      <c r="G3246">
        <v>8512.2278029999998</v>
      </c>
      <c r="H3246">
        <v>0</v>
      </c>
      <c r="I3246">
        <v>0.85</v>
      </c>
      <c r="J3246" s="2" t="str">
        <f t="shared" si="50"/>
        <v>EG_CCGTER2025</v>
      </c>
    </row>
    <row r="3247" spans="1:10" x14ac:dyDescent="0.25">
      <c r="A3247" t="s">
        <v>14</v>
      </c>
      <c r="B3247" t="s">
        <v>6</v>
      </c>
      <c r="C3247" t="s">
        <v>11</v>
      </c>
      <c r="D3247">
        <v>2025</v>
      </c>
      <c r="E3247">
        <v>2034</v>
      </c>
      <c r="F3247">
        <v>0.40444272199999998</v>
      </c>
      <c r="G3247">
        <v>8512.2278029999998</v>
      </c>
      <c r="H3247">
        <v>0</v>
      </c>
      <c r="I3247">
        <v>0.85</v>
      </c>
      <c r="J3247" s="2" t="str">
        <f t="shared" si="50"/>
        <v>EG_CCGTWR2025</v>
      </c>
    </row>
    <row r="3248" spans="1:10" x14ac:dyDescent="0.25">
      <c r="A3248" t="s">
        <v>14</v>
      </c>
      <c r="B3248" t="s">
        <v>6</v>
      </c>
      <c r="C3248" t="s">
        <v>9</v>
      </c>
      <c r="D3248">
        <v>2025</v>
      </c>
      <c r="E3248">
        <v>2034</v>
      </c>
      <c r="F3248">
        <v>0.40444272199999998</v>
      </c>
      <c r="G3248">
        <v>8512.2278029999998</v>
      </c>
      <c r="H3248">
        <v>0</v>
      </c>
      <c r="I3248">
        <v>0.85</v>
      </c>
      <c r="J3248" s="2" t="str">
        <f t="shared" si="50"/>
        <v>EG_CCGTNER2025</v>
      </c>
    </row>
    <row r="3249" spans="1:10" x14ac:dyDescent="0.25">
      <c r="A3249" t="s">
        <v>14</v>
      </c>
      <c r="B3249" t="s">
        <v>6</v>
      </c>
      <c r="C3249" t="s">
        <v>8</v>
      </c>
      <c r="D3249">
        <v>2025</v>
      </c>
      <c r="E3249">
        <v>2034</v>
      </c>
      <c r="F3249">
        <v>0.40444272199999998</v>
      </c>
      <c r="G3249">
        <v>8512.2278029999998</v>
      </c>
      <c r="H3249">
        <v>0</v>
      </c>
      <c r="I3249">
        <v>0.85</v>
      </c>
      <c r="J3249" s="2" t="str">
        <f t="shared" si="50"/>
        <v>EG_CCGTSR2025</v>
      </c>
    </row>
    <row r="3250" spans="1:10" x14ac:dyDescent="0.25">
      <c r="A3250" t="s">
        <v>14</v>
      </c>
      <c r="B3250" t="s">
        <v>6</v>
      </c>
      <c r="C3250" t="s">
        <v>12</v>
      </c>
      <c r="D3250">
        <v>2025</v>
      </c>
      <c r="E3250">
        <v>2034</v>
      </c>
      <c r="F3250">
        <v>0.40444272199999998</v>
      </c>
      <c r="G3250">
        <v>8512.2278029999998</v>
      </c>
      <c r="H3250">
        <v>0</v>
      </c>
      <c r="I3250">
        <v>0.85</v>
      </c>
      <c r="J3250" s="2" t="str">
        <f t="shared" si="50"/>
        <v>EG_CCGTNR2025</v>
      </c>
    </row>
    <row r="3251" spans="1:10" x14ac:dyDescent="0.25">
      <c r="A3251" t="s">
        <v>14</v>
      </c>
      <c r="B3251" t="s">
        <v>6</v>
      </c>
      <c r="C3251" t="s">
        <v>10</v>
      </c>
      <c r="D3251">
        <v>2025</v>
      </c>
      <c r="E3251">
        <v>2035</v>
      </c>
      <c r="F3251">
        <v>0.40444272199999998</v>
      </c>
      <c r="G3251">
        <v>8512.2278029999998</v>
      </c>
      <c r="H3251">
        <v>0</v>
      </c>
      <c r="I3251">
        <v>0.85</v>
      </c>
      <c r="J3251" s="2" t="str">
        <f t="shared" si="50"/>
        <v>EG_CCGTER2025</v>
      </c>
    </row>
    <row r="3252" spans="1:10" x14ac:dyDescent="0.25">
      <c r="A3252" t="s">
        <v>14</v>
      </c>
      <c r="B3252" t="s">
        <v>6</v>
      </c>
      <c r="C3252" t="s">
        <v>11</v>
      </c>
      <c r="D3252">
        <v>2025</v>
      </c>
      <c r="E3252">
        <v>2035</v>
      </c>
      <c r="F3252">
        <v>0.40444272199999998</v>
      </c>
      <c r="G3252">
        <v>8512.2278029999998</v>
      </c>
      <c r="H3252">
        <v>0</v>
      </c>
      <c r="I3252">
        <v>0.85</v>
      </c>
      <c r="J3252" s="2" t="str">
        <f t="shared" si="50"/>
        <v>EG_CCGTWR2025</v>
      </c>
    </row>
    <row r="3253" spans="1:10" x14ac:dyDescent="0.25">
      <c r="A3253" t="s">
        <v>14</v>
      </c>
      <c r="B3253" t="s">
        <v>6</v>
      </c>
      <c r="C3253" t="s">
        <v>9</v>
      </c>
      <c r="D3253">
        <v>2025</v>
      </c>
      <c r="E3253">
        <v>2035</v>
      </c>
      <c r="F3253">
        <v>0.40444272199999998</v>
      </c>
      <c r="G3253">
        <v>8512.2278029999998</v>
      </c>
      <c r="H3253">
        <v>0</v>
      </c>
      <c r="I3253">
        <v>0.85</v>
      </c>
      <c r="J3253" s="2" t="str">
        <f t="shared" si="50"/>
        <v>EG_CCGTNER2025</v>
      </c>
    </row>
    <row r="3254" spans="1:10" x14ac:dyDescent="0.25">
      <c r="A3254" t="s">
        <v>14</v>
      </c>
      <c r="B3254" t="s">
        <v>6</v>
      </c>
      <c r="C3254" t="s">
        <v>8</v>
      </c>
      <c r="D3254">
        <v>2025</v>
      </c>
      <c r="E3254">
        <v>2035</v>
      </c>
      <c r="F3254">
        <v>0.40444272199999998</v>
      </c>
      <c r="G3254">
        <v>8512.2278029999998</v>
      </c>
      <c r="H3254">
        <v>0</v>
      </c>
      <c r="I3254">
        <v>0.85</v>
      </c>
      <c r="J3254" s="2" t="str">
        <f t="shared" si="50"/>
        <v>EG_CCGTSR2025</v>
      </c>
    </row>
    <row r="3255" spans="1:10" x14ac:dyDescent="0.25">
      <c r="A3255" t="s">
        <v>14</v>
      </c>
      <c r="B3255" t="s">
        <v>6</v>
      </c>
      <c r="C3255" t="s">
        <v>12</v>
      </c>
      <c r="D3255">
        <v>2025</v>
      </c>
      <c r="E3255">
        <v>2035</v>
      </c>
      <c r="F3255">
        <v>0.40444272199999998</v>
      </c>
      <c r="G3255">
        <v>8512.2278029999998</v>
      </c>
      <c r="H3255">
        <v>0</v>
      </c>
      <c r="I3255">
        <v>0.85</v>
      </c>
      <c r="J3255" s="2" t="str">
        <f t="shared" si="50"/>
        <v>EG_CCGTNR2025</v>
      </c>
    </row>
    <row r="3256" spans="1:10" x14ac:dyDescent="0.25">
      <c r="A3256" t="s">
        <v>14</v>
      </c>
      <c r="B3256" t="s">
        <v>6</v>
      </c>
      <c r="C3256" t="s">
        <v>10</v>
      </c>
      <c r="D3256">
        <v>2025</v>
      </c>
      <c r="E3256">
        <v>2036</v>
      </c>
      <c r="F3256">
        <v>0.40444272199999998</v>
      </c>
      <c r="G3256">
        <v>8512.2278029999998</v>
      </c>
      <c r="H3256">
        <v>0</v>
      </c>
      <c r="I3256">
        <v>0.85</v>
      </c>
      <c r="J3256" s="2" t="str">
        <f t="shared" si="50"/>
        <v>EG_CCGTER2025</v>
      </c>
    </row>
    <row r="3257" spans="1:10" x14ac:dyDescent="0.25">
      <c r="A3257" t="s">
        <v>14</v>
      </c>
      <c r="B3257" t="s">
        <v>6</v>
      </c>
      <c r="C3257" t="s">
        <v>11</v>
      </c>
      <c r="D3257">
        <v>2025</v>
      </c>
      <c r="E3257">
        <v>2036</v>
      </c>
      <c r="F3257">
        <v>0.40444272199999998</v>
      </c>
      <c r="G3257">
        <v>8512.2278029999998</v>
      </c>
      <c r="H3257">
        <v>0</v>
      </c>
      <c r="I3257">
        <v>0.85</v>
      </c>
      <c r="J3257" s="2" t="str">
        <f t="shared" si="50"/>
        <v>EG_CCGTWR2025</v>
      </c>
    </row>
    <row r="3258" spans="1:10" x14ac:dyDescent="0.25">
      <c r="A3258" t="s">
        <v>14</v>
      </c>
      <c r="B3258" t="s">
        <v>6</v>
      </c>
      <c r="C3258" t="s">
        <v>9</v>
      </c>
      <c r="D3258">
        <v>2025</v>
      </c>
      <c r="E3258">
        <v>2036</v>
      </c>
      <c r="F3258">
        <v>0.40444272199999998</v>
      </c>
      <c r="G3258">
        <v>8512.2278029999998</v>
      </c>
      <c r="H3258">
        <v>0</v>
      </c>
      <c r="I3258">
        <v>0.85</v>
      </c>
      <c r="J3258" s="2" t="str">
        <f t="shared" si="50"/>
        <v>EG_CCGTNER2025</v>
      </c>
    </row>
    <row r="3259" spans="1:10" x14ac:dyDescent="0.25">
      <c r="A3259" t="s">
        <v>14</v>
      </c>
      <c r="B3259" t="s">
        <v>6</v>
      </c>
      <c r="C3259" t="s">
        <v>8</v>
      </c>
      <c r="D3259">
        <v>2025</v>
      </c>
      <c r="E3259">
        <v>2036</v>
      </c>
      <c r="F3259">
        <v>0.40444272199999998</v>
      </c>
      <c r="G3259">
        <v>8512.2278029999998</v>
      </c>
      <c r="H3259">
        <v>0</v>
      </c>
      <c r="I3259">
        <v>0.85</v>
      </c>
      <c r="J3259" s="2" t="str">
        <f t="shared" si="50"/>
        <v>EG_CCGTSR2025</v>
      </c>
    </row>
    <row r="3260" spans="1:10" x14ac:dyDescent="0.25">
      <c r="A3260" t="s">
        <v>14</v>
      </c>
      <c r="B3260" t="s">
        <v>6</v>
      </c>
      <c r="C3260" t="s">
        <v>12</v>
      </c>
      <c r="D3260">
        <v>2025</v>
      </c>
      <c r="E3260">
        <v>2036</v>
      </c>
      <c r="F3260">
        <v>0.40444272199999998</v>
      </c>
      <c r="G3260">
        <v>8512.2278029999998</v>
      </c>
      <c r="H3260">
        <v>0</v>
      </c>
      <c r="I3260">
        <v>0.85</v>
      </c>
      <c r="J3260" s="2" t="str">
        <f t="shared" si="50"/>
        <v>EG_CCGTNR2025</v>
      </c>
    </row>
    <row r="3261" spans="1:10" x14ac:dyDescent="0.25">
      <c r="A3261" t="s">
        <v>14</v>
      </c>
      <c r="B3261" t="s">
        <v>6</v>
      </c>
      <c r="C3261" t="s">
        <v>10</v>
      </c>
      <c r="D3261">
        <v>2025</v>
      </c>
      <c r="E3261">
        <v>2037</v>
      </c>
      <c r="F3261">
        <v>0.40444272199999998</v>
      </c>
      <c r="G3261">
        <v>8512.2278029999998</v>
      </c>
      <c r="H3261">
        <v>0</v>
      </c>
      <c r="I3261">
        <v>0.85</v>
      </c>
      <c r="J3261" s="2" t="str">
        <f t="shared" si="50"/>
        <v>EG_CCGTER2025</v>
      </c>
    </row>
    <row r="3262" spans="1:10" x14ac:dyDescent="0.25">
      <c r="A3262" t="s">
        <v>14</v>
      </c>
      <c r="B3262" t="s">
        <v>6</v>
      </c>
      <c r="C3262" t="s">
        <v>11</v>
      </c>
      <c r="D3262">
        <v>2025</v>
      </c>
      <c r="E3262">
        <v>2037</v>
      </c>
      <c r="F3262">
        <v>0.40444272199999998</v>
      </c>
      <c r="G3262">
        <v>8512.2278029999998</v>
      </c>
      <c r="H3262">
        <v>0</v>
      </c>
      <c r="I3262">
        <v>0.85</v>
      </c>
      <c r="J3262" s="2" t="str">
        <f t="shared" si="50"/>
        <v>EG_CCGTWR2025</v>
      </c>
    </row>
    <row r="3263" spans="1:10" x14ac:dyDescent="0.25">
      <c r="A3263" t="s">
        <v>14</v>
      </c>
      <c r="B3263" t="s">
        <v>6</v>
      </c>
      <c r="C3263" t="s">
        <v>9</v>
      </c>
      <c r="D3263">
        <v>2025</v>
      </c>
      <c r="E3263">
        <v>2037</v>
      </c>
      <c r="F3263">
        <v>0.40444272199999998</v>
      </c>
      <c r="G3263">
        <v>8512.2278029999998</v>
      </c>
      <c r="H3263">
        <v>0</v>
      </c>
      <c r="I3263">
        <v>0.85</v>
      </c>
      <c r="J3263" s="2" t="str">
        <f t="shared" si="50"/>
        <v>EG_CCGTNER2025</v>
      </c>
    </row>
    <row r="3264" spans="1:10" x14ac:dyDescent="0.25">
      <c r="A3264" t="s">
        <v>14</v>
      </c>
      <c r="B3264" t="s">
        <v>6</v>
      </c>
      <c r="C3264" t="s">
        <v>8</v>
      </c>
      <c r="D3264">
        <v>2025</v>
      </c>
      <c r="E3264">
        <v>2037</v>
      </c>
      <c r="F3264">
        <v>0.40444272199999998</v>
      </c>
      <c r="G3264">
        <v>8512.2278029999998</v>
      </c>
      <c r="H3264">
        <v>0</v>
      </c>
      <c r="I3264">
        <v>0.85</v>
      </c>
      <c r="J3264" s="2" t="str">
        <f t="shared" si="50"/>
        <v>EG_CCGTSR2025</v>
      </c>
    </row>
    <row r="3265" spans="1:10" x14ac:dyDescent="0.25">
      <c r="A3265" t="s">
        <v>14</v>
      </c>
      <c r="B3265" t="s">
        <v>6</v>
      </c>
      <c r="C3265" t="s">
        <v>12</v>
      </c>
      <c r="D3265">
        <v>2025</v>
      </c>
      <c r="E3265">
        <v>2037</v>
      </c>
      <c r="F3265">
        <v>0.40444272199999998</v>
      </c>
      <c r="G3265">
        <v>8512.2278029999998</v>
      </c>
      <c r="H3265">
        <v>0</v>
      </c>
      <c r="I3265">
        <v>0.85</v>
      </c>
      <c r="J3265" s="2" t="str">
        <f t="shared" si="50"/>
        <v>EG_CCGTNR2025</v>
      </c>
    </row>
    <row r="3266" spans="1:10" x14ac:dyDescent="0.25">
      <c r="A3266" t="s">
        <v>14</v>
      </c>
      <c r="B3266" t="s">
        <v>6</v>
      </c>
      <c r="C3266" t="s">
        <v>10</v>
      </c>
      <c r="D3266">
        <v>2025</v>
      </c>
      <c r="E3266">
        <v>2038</v>
      </c>
      <c r="F3266">
        <v>0.40444272199999998</v>
      </c>
      <c r="G3266">
        <v>8512.2278029999998</v>
      </c>
      <c r="H3266">
        <v>0</v>
      </c>
      <c r="I3266">
        <v>0.85</v>
      </c>
      <c r="J3266" s="2" t="str">
        <f t="shared" si="50"/>
        <v>EG_CCGTER2025</v>
      </c>
    </row>
    <row r="3267" spans="1:10" x14ac:dyDescent="0.25">
      <c r="A3267" t="s">
        <v>14</v>
      </c>
      <c r="B3267" t="s">
        <v>6</v>
      </c>
      <c r="C3267" t="s">
        <v>11</v>
      </c>
      <c r="D3267">
        <v>2025</v>
      </c>
      <c r="E3267">
        <v>2038</v>
      </c>
      <c r="F3267">
        <v>0.40444272199999998</v>
      </c>
      <c r="G3267">
        <v>8512.2278029999998</v>
      </c>
      <c r="H3267">
        <v>0</v>
      </c>
      <c r="I3267">
        <v>0.85</v>
      </c>
      <c r="J3267" s="2" t="str">
        <f t="shared" ref="J3267:J3330" si="51">_xlfn.CONCAT(A3267,C3267,D3267)</f>
        <v>EG_CCGTWR2025</v>
      </c>
    </row>
    <row r="3268" spans="1:10" x14ac:dyDescent="0.25">
      <c r="A3268" t="s">
        <v>14</v>
      </c>
      <c r="B3268" t="s">
        <v>6</v>
      </c>
      <c r="C3268" t="s">
        <v>9</v>
      </c>
      <c r="D3268">
        <v>2025</v>
      </c>
      <c r="E3268">
        <v>2038</v>
      </c>
      <c r="F3268">
        <v>0.40444272199999998</v>
      </c>
      <c r="G3268">
        <v>8512.2278029999998</v>
      </c>
      <c r="H3268">
        <v>0</v>
      </c>
      <c r="I3268">
        <v>0.85</v>
      </c>
      <c r="J3268" s="2" t="str">
        <f t="shared" si="51"/>
        <v>EG_CCGTNER2025</v>
      </c>
    </row>
    <row r="3269" spans="1:10" x14ac:dyDescent="0.25">
      <c r="A3269" t="s">
        <v>14</v>
      </c>
      <c r="B3269" t="s">
        <v>6</v>
      </c>
      <c r="C3269" t="s">
        <v>8</v>
      </c>
      <c r="D3269">
        <v>2025</v>
      </c>
      <c r="E3269">
        <v>2038</v>
      </c>
      <c r="F3269">
        <v>0.40444272199999998</v>
      </c>
      <c r="G3269">
        <v>8512.2278029999998</v>
      </c>
      <c r="H3269">
        <v>0</v>
      </c>
      <c r="I3269">
        <v>0.85</v>
      </c>
      <c r="J3269" s="2" t="str">
        <f t="shared" si="51"/>
        <v>EG_CCGTSR2025</v>
      </c>
    </row>
    <row r="3270" spans="1:10" x14ac:dyDescent="0.25">
      <c r="A3270" t="s">
        <v>14</v>
      </c>
      <c r="B3270" t="s">
        <v>6</v>
      </c>
      <c r="C3270" t="s">
        <v>12</v>
      </c>
      <c r="D3270">
        <v>2025</v>
      </c>
      <c r="E3270">
        <v>2038</v>
      </c>
      <c r="F3270">
        <v>0.40444272199999998</v>
      </c>
      <c r="G3270">
        <v>8512.2278029999998</v>
      </c>
      <c r="H3270">
        <v>0</v>
      </c>
      <c r="I3270">
        <v>0.85</v>
      </c>
      <c r="J3270" s="2" t="str">
        <f t="shared" si="51"/>
        <v>EG_CCGTNR2025</v>
      </c>
    </row>
    <row r="3271" spans="1:10" x14ac:dyDescent="0.25">
      <c r="A3271" t="s">
        <v>14</v>
      </c>
      <c r="B3271" t="s">
        <v>6</v>
      </c>
      <c r="C3271" t="s">
        <v>10</v>
      </c>
      <c r="D3271">
        <v>2025</v>
      </c>
      <c r="E3271">
        <v>2039</v>
      </c>
      <c r="F3271">
        <v>0.40444272199999998</v>
      </c>
      <c r="G3271">
        <v>8512.2278029999998</v>
      </c>
      <c r="H3271">
        <v>0</v>
      </c>
      <c r="I3271">
        <v>0.85</v>
      </c>
      <c r="J3271" s="2" t="str">
        <f t="shared" si="51"/>
        <v>EG_CCGTER2025</v>
      </c>
    </row>
    <row r="3272" spans="1:10" x14ac:dyDescent="0.25">
      <c r="A3272" t="s">
        <v>14</v>
      </c>
      <c r="B3272" t="s">
        <v>6</v>
      </c>
      <c r="C3272" t="s">
        <v>11</v>
      </c>
      <c r="D3272">
        <v>2025</v>
      </c>
      <c r="E3272">
        <v>2039</v>
      </c>
      <c r="F3272">
        <v>0.40444272199999998</v>
      </c>
      <c r="G3272">
        <v>8512.2278029999998</v>
      </c>
      <c r="H3272">
        <v>0</v>
      </c>
      <c r="I3272">
        <v>0.85</v>
      </c>
      <c r="J3272" s="2" t="str">
        <f t="shared" si="51"/>
        <v>EG_CCGTWR2025</v>
      </c>
    </row>
    <row r="3273" spans="1:10" x14ac:dyDescent="0.25">
      <c r="A3273" t="s">
        <v>14</v>
      </c>
      <c r="B3273" t="s">
        <v>6</v>
      </c>
      <c r="C3273" t="s">
        <v>9</v>
      </c>
      <c r="D3273">
        <v>2025</v>
      </c>
      <c r="E3273">
        <v>2039</v>
      </c>
      <c r="F3273">
        <v>0.40444272199999998</v>
      </c>
      <c r="G3273">
        <v>8512.2278029999998</v>
      </c>
      <c r="H3273">
        <v>0</v>
      </c>
      <c r="I3273">
        <v>0.85</v>
      </c>
      <c r="J3273" s="2" t="str">
        <f t="shared" si="51"/>
        <v>EG_CCGTNER2025</v>
      </c>
    </row>
    <row r="3274" spans="1:10" x14ac:dyDescent="0.25">
      <c r="A3274" t="s">
        <v>14</v>
      </c>
      <c r="B3274" t="s">
        <v>6</v>
      </c>
      <c r="C3274" t="s">
        <v>8</v>
      </c>
      <c r="D3274">
        <v>2025</v>
      </c>
      <c r="E3274">
        <v>2039</v>
      </c>
      <c r="F3274">
        <v>0.40444272199999998</v>
      </c>
      <c r="G3274">
        <v>8512.2278029999998</v>
      </c>
      <c r="H3274">
        <v>0</v>
      </c>
      <c r="I3274">
        <v>0.85</v>
      </c>
      <c r="J3274" s="2" t="str">
        <f t="shared" si="51"/>
        <v>EG_CCGTSR2025</v>
      </c>
    </row>
    <row r="3275" spans="1:10" x14ac:dyDescent="0.25">
      <c r="A3275" t="s">
        <v>14</v>
      </c>
      <c r="B3275" t="s">
        <v>6</v>
      </c>
      <c r="C3275" t="s">
        <v>12</v>
      </c>
      <c r="D3275">
        <v>2025</v>
      </c>
      <c r="E3275">
        <v>2039</v>
      </c>
      <c r="F3275">
        <v>0.40444272199999998</v>
      </c>
      <c r="G3275">
        <v>8512.2278029999998</v>
      </c>
      <c r="H3275">
        <v>0</v>
      </c>
      <c r="I3275">
        <v>0.85</v>
      </c>
      <c r="J3275" s="2" t="str">
        <f t="shared" si="51"/>
        <v>EG_CCGTNR2025</v>
      </c>
    </row>
    <row r="3276" spans="1:10" x14ac:dyDescent="0.25">
      <c r="A3276" t="s">
        <v>14</v>
      </c>
      <c r="B3276" t="s">
        <v>6</v>
      </c>
      <c r="C3276" t="s">
        <v>10</v>
      </c>
      <c r="D3276">
        <v>2025</v>
      </c>
      <c r="E3276">
        <v>2040</v>
      </c>
      <c r="F3276">
        <v>0.40444272199999998</v>
      </c>
      <c r="G3276">
        <v>8512.2278029999998</v>
      </c>
      <c r="H3276">
        <v>0</v>
      </c>
      <c r="I3276">
        <v>0.85</v>
      </c>
      <c r="J3276" s="2" t="str">
        <f t="shared" si="51"/>
        <v>EG_CCGTER2025</v>
      </c>
    </row>
    <row r="3277" spans="1:10" x14ac:dyDescent="0.25">
      <c r="A3277" t="s">
        <v>14</v>
      </c>
      <c r="B3277" t="s">
        <v>6</v>
      </c>
      <c r="C3277" t="s">
        <v>11</v>
      </c>
      <c r="D3277">
        <v>2025</v>
      </c>
      <c r="E3277">
        <v>2040</v>
      </c>
      <c r="F3277">
        <v>0.40444272199999998</v>
      </c>
      <c r="G3277">
        <v>8512.2278029999998</v>
      </c>
      <c r="H3277">
        <v>0</v>
      </c>
      <c r="I3277">
        <v>0.85</v>
      </c>
      <c r="J3277" s="2" t="str">
        <f t="shared" si="51"/>
        <v>EG_CCGTWR2025</v>
      </c>
    </row>
    <row r="3278" spans="1:10" x14ac:dyDescent="0.25">
      <c r="A3278" t="s">
        <v>14</v>
      </c>
      <c r="B3278" t="s">
        <v>6</v>
      </c>
      <c r="C3278" t="s">
        <v>9</v>
      </c>
      <c r="D3278">
        <v>2025</v>
      </c>
      <c r="E3278">
        <v>2040</v>
      </c>
      <c r="F3278">
        <v>0.40444272199999998</v>
      </c>
      <c r="G3278">
        <v>8512.2278029999998</v>
      </c>
      <c r="H3278">
        <v>0</v>
      </c>
      <c r="I3278">
        <v>0.85</v>
      </c>
      <c r="J3278" s="2" t="str">
        <f t="shared" si="51"/>
        <v>EG_CCGTNER2025</v>
      </c>
    </row>
    <row r="3279" spans="1:10" x14ac:dyDescent="0.25">
      <c r="A3279" t="s">
        <v>14</v>
      </c>
      <c r="B3279" t="s">
        <v>6</v>
      </c>
      <c r="C3279" t="s">
        <v>8</v>
      </c>
      <c r="D3279">
        <v>2025</v>
      </c>
      <c r="E3279">
        <v>2040</v>
      </c>
      <c r="F3279">
        <v>0.40444272199999998</v>
      </c>
      <c r="G3279">
        <v>8512.2278029999998</v>
      </c>
      <c r="H3279">
        <v>0</v>
      </c>
      <c r="I3279">
        <v>0.85</v>
      </c>
      <c r="J3279" s="2" t="str">
        <f t="shared" si="51"/>
        <v>EG_CCGTSR2025</v>
      </c>
    </row>
    <row r="3280" spans="1:10" x14ac:dyDescent="0.25">
      <c r="A3280" t="s">
        <v>14</v>
      </c>
      <c r="B3280" t="s">
        <v>6</v>
      </c>
      <c r="C3280" t="s">
        <v>12</v>
      </c>
      <c r="D3280">
        <v>2025</v>
      </c>
      <c r="E3280">
        <v>2040</v>
      </c>
      <c r="F3280">
        <v>0.40444272199999998</v>
      </c>
      <c r="G3280">
        <v>8512.2278029999998</v>
      </c>
      <c r="H3280">
        <v>0</v>
      </c>
      <c r="I3280">
        <v>0.85</v>
      </c>
      <c r="J3280" s="2" t="str">
        <f t="shared" si="51"/>
        <v>EG_CCGTNR2025</v>
      </c>
    </row>
    <row r="3281" spans="1:10" x14ac:dyDescent="0.25">
      <c r="A3281" t="s">
        <v>14</v>
      </c>
      <c r="B3281" t="s">
        <v>6</v>
      </c>
      <c r="C3281" t="s">
        <v>10</v>
      </c>
      <c r="D3281">
        <v>2025</v>
      </c>
      <c r="E3281">
        <v>2041</v>
      </c>
      <c r="F3281">
        <v>0.40444272199999998</v>
      </c>
      <c r="G3281">
        <v>8512.2278029999998</v>
      </c>
      <c r="H3281">
        <v>0</v>
      </c>
      <c r="I3281">
        <v>0.85</v>
      </c>
      <c r="J3281" s="2" t="str">
        <f t="shared" si="51"/>
        <v>EG_CCGTER2025</v>
      </c>
    </row>
    <row r="3282" spans="1:10" x14ac:dyDescent="0.25">
      <c r="A3282" t="s">
        <v>14</v>
      </c>
      <c r="B3282" t="s">
        <v>6</v>
      </c>
      <c r="C3282" t="s">
        <v>11</v>
      </c>
      <c r="D3282">
        <v>2025</v>
      </c>
      <c r="E3282">
        <v>2041</v>
      </c>
      <c r="F3282">
        <v>0.40444272199999998</v>
      </c>
      <c r="G3282">
        <v>8512.2278029999998</v>
      </c>
      <c r="H3282">
        <v>0</v>
      </c>
      <c r="I3282">
        <v>0.85</v>
      </c>
      <c r="J3282" s="2" t="str">
        <f t="shared" si="51"/>
        <v>EG_CCGTWR2025</v>
      </c>
    </row>
    <row r="3283" spans="1:10" x14ac:dyDescent="0.25">
      <c r="A3283" t="s">
        <v>14</v>
      </c>
      <c r="B3283" t="s">
        <v>6</v>
      </c>
      <c r="C3283" t="s">
        <v>9</v>
      </c>
      <c r="D3283">
        <v>2025</v>
      </c>
      <c r="E3283">
        <v>2041</v>
      </c>
      <c r="F3283">
        <v>0.40444272199999998</v>
      </c>
      <c r="G3283">
        <v>8512.2278029999998</v>
      </c>
      <c r="H3283">
        <v>0</v>
      </c>
      <c r="I3283">
        <v>0.85</v>
      </c>
      <c r="J3283" s="2" t="str">
        <f t="shared" si="51"/>
        <v>EG_CCGTNER2025</v>
      </c>
    </row>
    <row r="3284" spans="1:10" x14ac:dyDescent="0.25">
      <c r="A3284" t="s">
        <v>14</v>
      </c>
      <c r="B3284" t="s">
        <v>6</v>
      </c>
      <c r="C3284" t="s">
        <v>8</v>
      </c>
      <c r="D3284">
        <v>2025</v>
      </c>
      <c r="E3284">
        <v>2041</v>
      </c>
      <c r="F3284">
        <v>0.40444272199999998</v>
      </c>
      <c r="G3284">
        <v>8512.2278029999998</v>
      </c>
      <c r="H3284">
        <v>0</v>
      </c>
      <c r="I3284">
        <v>0.85</v>
      </c>
      <c r="J3284" s="2" t="str">
        <f t="shared" si="51"/>
        <v>EG_CCGTSR2025</v>
      </c>
    </row>
    <row r="3285" spans="1:10" x14ac:dyDescent="0.25">
      <c r="A3285" t="s">
        <v>14</v>
      </c>
      <c r="B3285" t="s">
        <v>6</v>
      </c>
      <c r="C3285" t="s">
        <v>12</v>
      </c>
      <c r="D3285">
        <v>2025</v>
      </c>
      <c r="E3285">
        <v>2041</v>
      </c>
      <c r="F3285">
        <v>0.40444272199999998</v>
      </c>
      <c r="G3285">
        <v>8512.2278029999998</v>
      </c>
      <c r="H3285">
        <v>0</v>
      </c>
      <c r="I3285">
        <v>0.85</v>
      </c>
      <c r="J3285" s="2" t="str">
        <f t="shared" si="51"/>
        <v>EG_CCGTNR2025</v>
      </c>
    </row>
    <row r="3286" spans="1:10" x14ac:dyDescent="0.25">
      <c r="A3286" t="s">
        <v>16</v>
      </c>
      <c r="B3286" t="s">
        <v>6</v>
      </c>
      <c r="C3286" t="s">
        <v>10</v>
      </c>
      <c r="D3286">
        <v>2025</v>
      </c>
      <c r="E3286">
        <v>2025</v>
      </c>
      <c r="F3286">
        <v>0.28070162799999998</v>
      </c>
      <c r="G3286">
        <v>6679.7506489999996</v>
      </c>
      <c r="H3286">
        <v>0</v>
      </c>
      <c r="I3286">
        <v>0.85</v>
      </c>
      <c r="J3286" s="2" t="str">
        <f t="shared" si="51"/>
        <v>EG_OCGTER2025</v>
      </c>
    </row>
    <row r="3287" spans="1:10" x14ac:dyDescent="0.25">
      <c r="A3287" t="s">
        <v>16</v>
      </c>
      <c r="B3287" t="s">
        <v>6</v>
      </c>
      <c r="C3287" t="s">
        <v>11</v>
      </c>
      <c r="D3287">
        <v>2025</v>
      </c>
      <c r="E3287">
        <v>2025</v>
      </c>
      <c r="F3287">
        <v>0.28070162799999998</v>
      </c>
      <c r="G3287">
        <v>6679.7506489999996</v>
      </c>
      <c r="H3287">
        <v>0</v>
      </c>
      <c r="I3287">
        <v>0.85</v>
      </c>
      <c r="J3287" s="2" t="str">
        <f t="shared" si="51"/>
        <v>EG_OCGTWR2025</v>
      </c>
    </row>
    <row r="3288" spans="1:10" x14ac:dyDescent="0.25">
      <c r="A3288" t="s">
        <v>16</v>
      </c>
      <c r="B3288" t="s">
        <v>6</v>
      </c>
      <c r="C3288" t="s">
        <v>9</v>
      </c>
      <c r="D3288">
        <v>2025</v>
      </c>
      <c r="E3288">
        <v>2025</v>
      </c>
      <c r="F3288">
        <v>0.28070162799999998</v>
      </c>
      <c r="G3288">
        <v>6679.7506489999996</v>
      </c>
      <c r="H3288">
        <v>0</v>
      </c>
      <c r="I3288">
        <v>0.85</v>
      </c>
      <c r="J3288" s="2" t="str">
        <f t="shared" si="51"/>
        <v>EG_OCGTNER2025</v>
      </c>
    </row>
    <row r="3289" spans="1:10" x14ac:dyDescent="0.25">
      <c r="A3289" t="s">
        <v>16</v>
      </c>
      <c r="B3289" t="s">
        <v>6</v>
      </c>
      <c r="C3289" t="s">
        <v>8</v>
      </c>
      <c r="D3289">
        <v>2025</v>
      </c>
      <c r="E3289">
        <v>2025</v>
      </c>
      <c r="F3289">
        <v>0.28070162799999998</v>
      </c>
      <c r="G3289">
        <v>6679.7506489999996</v>
      </c>
      <c r="H3289">
        <v>0</v>
      </c>
      <c r="I3289">
        <v>0.85</v>
      </c>
      <c r="J3289" s="2" t="str">
        <f t="shared" si="51"/>
        <v>EG_OCGTSR2025</v>
      </c>
    </row>
    <row r="3290" spans="1:10" x14ac:dyDescent="0.25">
      <c r="A3290" t="s">
        <v>16</v>
      </c>
      <c r="B3290" t="s">
        <v>6</v>
      </c>
      <c r="C3290" t="s">
        <v>12</v>
      </c>
      <c r="D3290">
        <v>2025</v>
      </c>
      <c r="E3290">
        <v>2025</v>
      </c>
      <c r="F3290">
        <v>0.28070162799999998</v>
      </c>
      <c r="G3290">
        <v>6679.7506489999996</v>
      </c>
      <c r="H3290">
        <v>0</v>
      </c>
      <c r="I3290">
        <v>0.85</v>
      </c>
      <c r="J3290" s="2" t="str">
        <f t="shared" si="51"/>
        <v>EG_OCGTNR2025</v>
      </c>
    </row>
    <row r="3291" spans="1:10" x14ac:dyDescent="0.25">
      <c r="A3291" t="s">
        <v>16</v>
      </c>
      <c r="B3291" t="s">
        <v>6</v>
      </c>
      <c r="C3291" t="s">
        <v>10</v>
      </c>
      <c r="D3291">
        <v>2025</v>
      </c>
      <c r="E3291">
        <v>2026</v>
      </c>
      <c r="F3291">
        <v>0.28070162799999998</v>
      </c>
      <c r="G3291">
        <v>6679.7506489999996</v>
      </c>
      <c r="H3291">
        <v>0</v>
      </c>
      <c r="I3291">
        <v>0.85</v>
      </c>
      <c r="J3291" s="2" t="str">
        <f t="shared" si="51"/>
        <v>EG_OCGTER2025</v>
      </c>
    </row>
    <row r="3292" spans="1:10" x14ac:dyDescent="0.25">
      <c r="A3292" t="s">
        <v>16</v>
      </c>
      <c r="B3292" t="s">
        <v>6</v>
      </c>
      <c r="C3292" t="s">
        <v>11</v>
      </c>
      <c r="D3292">
        <v>2025</v>
      </c>
      <c r="E3292">
        <v>2026</v>
      </c>
      <c r="F3292">
        <v>0.28070162799999998</v>
      </c>
      <c r="G3292">
        <v>6679.7506489999996</v>
      </c>
      <c r="H3292">
        <v>0</v>
      </c>
      <c r="I3292">
        <v>0.85</v>
      </c>
      <c r="J3292" s="2" t="str">
        <f t="shared" si="51"/>
        <v>EG_OCGTWR2025</v>
      </c>
    </row>
    <row r="3293" spans="1:10" x14ac:dyDescent="0.25">
      <c r="A3293" t="s">
        <v>16</v>
      </c>
      <c r="B3293" t="s">
        <v>6</v>
      </c>
      <c r="C3293" t="s">
        <v>9</v>
      </c>
      <c r="D3293">
        <v>2025</v>
      </c>
      <c r="E3293">
        <v>2026</v>
      </c>
      <c r="F3293">
        <v>0.28070162799999998</v>
      </c>
      <c r="G3293">
        <v>6679.7506489999996</v>
      </c>
      <c r="H3293">
        <v>0</v>
      </c>
      <c r="I3293">
        <v>0.85</v>
      </c>
      <c r="J3293" s="2" t="str">
        <f t="shared" si="51"/>
        <v>EG_OCGTNER2025</v>
      </c>
    </row>
    <row r="3294" spans="1:10" x14ac:dyDescent="0.25">
      <c r="A3294" t="s">
        <v>16</v>
      </c>
      <c r="B3294" t="s">
        <v>6</v>
      </c>
      <c r="C3294" t="s">
        <v>8</v>
      </c>
      <c r="D3294">
        <v>2025</v>
      </c>
      <c r="E3294">
        <v>2026</v>
      </c>
      <c r="F3294">
        <v>0.28070162799999998</v>
      </c>
      <c r="G3294">
        <v>6679.7506489999996</v>
      </c>
      <c r="H3294">
        <v>0</v>
      </c>
      <c r="I3294">
        <v>0.85</v>
      </c>
      <c r="J3294" s="2" t="str">
        <f t="shared" si="51"/>
        <v>EG_OCGTSR2025</v>
      </c>
    </row>
    <row r="3295" spans="1:10" x14ac:dyDescent="0.25">
      <c r="A3295" t="s">
        <v>16</v>
      </c>
      <c r="B3295" t="s">
        <v>6</v>
      </c>
      <c r="C3295" t="s">
        <v>12</v>
      </c>
      <c r="D3295">
        <v>2025</v>
      </c>
      <c r="E3295">
        <v>2026</v>
      </c>
      <c r="F3295">
        <v>0.28070162799999998</v>
      </c>
      <c r="G3295">
        <v>6679.7506489999996</v>
      </c>
      <c r="H3295">
        <v>0</v>
      </c>
      <c r="I3295">
        <v>0.85</v>
      </c>
      <c r="J3295" s="2" t="str">
        <f t="shared" si="51"/>
        <v>EG_OCGTNR2025</v>
      </c>
    </row>
    <row r="3296" spans="1:10" x14ac:dyDescent="0.25">
      <c r="A3296" t="s">
        <v>16</v>
      </c>
      <c r="B3296" t="s">
        <v>6</v>
      </c>
      <c r="C3296" t="s">
        <v>10</v>
      </c>
      <c r="D3296">
        <v>2025</v>
      </c>
      <c r="E3296">
        <v>2027</v>
      </c>
      <c r="F3296">
        <v>0.28070162799999998</v>
      </c>
      <c r="G3296">
        <v>6679.7506489999996</v>
      </c>
      <c r="H3296">
        <v>0</v>
      </c>
      <c r="I3296">
        <v>0.85</v>
      </c>
      <c r="J3296" s="2" t="str">
        <f t="shared" si="51"/>
        <v>EG_OCGTER2025</v>
      </c>
    </row>
    <row r="3297" spans="1:10" x14ac:dyDescent="0.25">
      <c r="A3297" t="s">
        <v>16</v>
      </c>
      <c r="B3297" t="s">
        <v>6</v>
      </c>
      <c r="C3297" t="s">
        <v>11</v>
      </c>
      <c r="D3297">
        <v>2025</v>
      </c>
      <c r="E3297">
        <v>2027</v>
      </c>
      <c r="F3297">
        <v>0.28070162799999998</v>
      </c>
      <c r="G3297">
        <v>6679.7506489999996</v>
      </c>
      <c r="H3297">
        <v>0</v>
      </c>
      <c r="I3297">
        <v>0.85</v>
      </c>
      <c r="J3297" s="2" t="str">
        <f t="shared" si="51"/>
        <v>EG_OCGTWR2025</v>
      </c>
    </row>
    <row r="3298" spans="1:10" x14ac:dyDescent="0.25">
      <c r="A3298" t="s">
        <v>16</v>
      </c>
      <c r="B3298" t="s">
        <v>6</v>
      </c>
      <c r="C3298" t="s">
        <v>9</v>
      </c>
      <c r="D3298">
        <v>2025</v>
      </c>
      <c r="E3298">
        <v>2027</v>
      </c>
      <c r="F3298">
        <v>0.28070162799999998</v>
      </c>
      <c r="G3298">
        <v>6679.7506489999996</v>
      </c>
      <c r="H3298">
        <v>0</v>
      </c>
      <c r="I3298">
        <v>0.85</v>
      </c>
      <c r="J3298" s="2" t="str">
        <f t="shared" si="51"/>
        <v>EG_OCGTNER2025</v>
      </c>
    </row>
    <row r="3299" spans="1:10" x14ac:dyDescent="0.25">
      <c r="A3299" t="s">
        <v>16</v>
      </c>
      <c r="B3299" t="s">
        <v>6</v>
      </c>
      <c r="C3299" t="s">
        <v>8</v>
      </c>
      <c r="D3299">
        <v>2025</v>
      </c>
      <c r="E3299">
        <v>2027</v>
      </c>
      <c r="F3299">
        <v>0.28070162799999998</v>
      </c>
      <c r="G3299">
        <v>6679.7506489999996</v>
      </c>
      <c r="H3299">
        <v>0</v>
      </c>
      <c r="I3299">
        <v>0.85</v>
      </c>
      <c r="J3299" s="2" t="str">
        <f t="shared" si="51"/>
        <v>EG_OCGTSR2025</v>
      </c>
    </row>
    <row r="3300" spans="1:10" x14ac:dyDescent="0.25">
      <c r="A3300" t="s">
        <v>16</v>
      </c>
      <c r="B3300" t="s">
        <v>6</v>
      </c>
      <c r="C3300" t="s">
        <v>12</v>
      </c>
      <c r="D3300">
        <v>2025</v>
      </c>
      <c r="E3300">
        <v>2027</v>
      </c>
      <c r="F3300">
        <v>0.28070162799999998</v>
      </c>
      <c r="G3300">
        <v>6679.7506489999996</v>
      </c>
      <c r="H3300">
        <v>0</v>
      </c>
      <c r="I3300">
        <v>0.85</v>
      </c>
      <c r="J3300" s="2" t="str">
        <f t="shared" si="51"/>
        <v>EG_OCGTNR2025</v>
      </c>
    </row>
    <row r="3301" spans="1:10" x14ac:dyDescent="0.25">
      <c r="A3301" t="s">
        <v>16</v>
      </c>
      <c r="B3301" t="s">
        <v>6</v>
      </c>
      <c r="C3301" t="s">
        <v>10</v>
      </c>
      <c r="D3301">
        <v>2025</v>
      </c>
      <c r="E3301">
        <v>2028</v>
      </c>
      <c r="F3301">
        <v>0.28070162799999998</v>
      </c>
      <c r="G3301">
        <v>6679.7506489999996</v>
      </c>
      <c r="H3301">
        <v>0</v>
      </c>
      <c r="I3301">
        <v>0.85</v>
      </c>
      <c r="J3301" s="2" t="str">
        <f t="shared" si="51"/>
        <v>EG_OCGTER2025</v>
      </c>
    </row>
    <row r="3302" spans="1:10" x14ac:dyDescent="0.25">
      <c r="A3302" t="s">
        <v>16</v>
      </c>
      <c r="B3302" t="s">
        <v>6</v>
      </c>
      <c r="C3302" t="s">
        <v>11</v>
      </c>
      <c r="D3302">
        <v>2025</v>
      </c>
      <c r="E3302">
        <v>2028</v>
      </c>
      <c r="F3302">
        <v>0.28070162799999998</v>
      </c>
      <c r="G3302">
        <v>6679.7506489999996</v>
      </c>
      <c r="H3302">
        <v>0</v>
      </c>
      <c r="I3302">
        <v>0.85</v>
      </c>
      <c r="J3302" s="2" t="str">
        <f t="shared" si="51"/>
        <v>EG_OCGTWR2025</v>
      </c>
    </row>
    <row r="3303" spans="1:10" x14ac:dyDescent="0.25">
      <c r="A3303" t="s">
        <v>16</v>
      </c>
      <c r="B3303" t="s">
        <v>6</v>
      </c>
      <c r="C3303" t="s">
        <v>9</v>
      </c>
      <c r="D3303">
        <v>2025</v>
      </c>
      <c r="E3303">
        <v>2028</v>
      </c>
      <c r="F3303">
        <v>0.28070162799999998</v>
      </c>
      <c r="G3303">
        <v>6679.7506489999996</v>
      </c>
      <c r="H3303">
        <v>0</v>
      </c>
      <c r="I3303">
        <v>0.85</v>
      </c>
      <c r="J3303" s="2" t="str">
        <f t="shared" si="51"/>
        <v>EG_OCGTNER2025</v>
      </c>
    </row>
    <row r="3304" spans="1:10" x14ac:dyDescent="0.25">
      <c r="A3304" t="s">
        <v>16</v>
      </c>
      <c r="B3304" t="s">
        <v>6</v>
      </c>
      <c r="C3304" t="s">
        <v>8</v>
      </c>
      <c r="D3304">
        <v>2025</v>
      </c>
      <c r="E3304">
        <v>2028</v>
      </c>
      <c r="F3304">
        <v>0.28070162799999998</v>
      </c>
      <c r="G3304">
        <v>6679.7506489999996</v>
      </c>
      <c r="H3304">
        <v>0</v>
      </c>
      <c r="I3304">
        <v>0.85</v>
      </c>
      <c r="J3304" s="2" t="str">
        <f t="shared" si="51"/>
        <v>EG_OCGTSR2025</v>
      </c>
    </row>
    <row r="3305" spans="1:10" x14ac:dyDescent="0.25">
      <c r="A3305" t="s">
        <v>16</v>
      </c>
      <c r="B3305" t="s">
        <v>6</v>
      </c>
      <c r="C3305" t="s">
        <v>12</v>
      </c>
      <c r="D3305">
        <v>2025</v>
      </c>
      <c r="E3305">
        <v>2028</v>
      </c>
      <c r="F3305">
        <v>0.28070162799999998</v>
      </c>
      <c r="G3305">
        <v>6679.7506489999996</v>
      </c>
      <c r="H3305">
        <v>0</v>
      </c>
      <c r="I3305">
        <v>0.85</v>
      </c>
      <c r="J3305" s="2" t="str">
        <f t="shared" si="51"/>
        <v>EG_OCGTNR2025</v>
      </c>
    </row>
    <row r="3306" spans="1:10" x14ac:dyDescent="0.25">
      <c r="A3306" t="s">
        <v>16</v>
      </c>
      <c r="B3306" t="s">
        <v>6</v>
      </c>
      <c r="C3306" t="s">
        <v>10</v>
      </c>
      <c r="D3306">
        <v>2025</v>
      </c>
      <c r="E3306">
        <v>2029</v>
      </c>
      <c r="F3306">
        <v>0.28070162799999998</v>
      </c>
      <c r="G3306">
        <v>6679.7506489999996</v>
      </c>
      <c r="H3306">
        <v>0</v>
      </c>
      <c r="I3306">
        <v>0.85</v>
      </c>
      <c r="J3306" s="2" t="str">
        <f t="shared" si="51"/>
        <v>EG_OCGTER2025</v>
      </c>
    </row>
    <row r="3307" spans="1:10" x14ac:dyDescent="0.25">
      <c r="A3307" t="s">
        <v>16</v>
      </c>
      <c r="B3307" t="s">
        <v>6</v>
      </c>
      <c r="C3307" t="s">
        <v>11</v>
      </c>
      <c r="D3307">
        <v>2025</v>
      </c>
      <c r="E3307">
        <v>2029</v>
      </c>
      <c r="F3307">
        <v>0.28070162799999998</v>
      </c>
      <c r="G3307">
        <v>6679.7506489999996</v>
      </c>
      <c r="H3307">
        <v>0</v>
      </c>
      <c r="I3307">
        <v>0.85</v>
      </c>
      <c r="J3307" s="2" t="str">
        <f t="shared" si="51"/>
        <v>EG_OCGTWR2025</v>
      </c>
    </row>
    <row r="3308" spans="1:10" x14ac:dyDescent="0.25">
      <c r="A3308" t="s">
        <v>16</v>
      </c>
      <c r="B3308" t="s">
        <v>6</v>
      </c>
      <c r="C3308" t="s">
        <v>9</v>
      </c>
      <c r="D3308">
        <v>2025</v>
      </c>
      <c r="E3308">
        <v>2029</v>
      </c>
      <c r="F3308">
        <v>0.28070162799999998</v>
      </c>
      <c r="G3308">
        <v>6679.7506489999996</v>
      </c>
      <c r="H3308">
        <v>0</v>
      </c>
      <c r="I3308">
        <v>0.85</v>
      </c>
      <c r="J3308" s="2" t="str">
        <f t="shared" si="51"/>
        <v>EG_OCGTNER2025</v>
      </c>
    </row>
    <row r="3309" spans="1:10" x14ac:dyDescent="0.25">
      <c r="A3309" t="s">
        <v>16</v>
      </c>
      <c r="B3309" t="s">
        <v>6</v>
      </c>
      <c r="C3309" t="s">
        <v>8</v>
      </c>
      <c r="D3309">
        <v>2025</v>
      </c>
      <c r="E3309">
        <v>2029</v>
      </c>
      <c r="F3309">
        <v>0.28070162799999998</v>
      </c>
      <c r="G3309">
        <v>6679.7506489999996</v>
      </c>
      <c r="H3309">
        <v>0</v>
      </c>
      <c r="I3309">
        <v>0.85</v>
      </c>
      <c r="J3309" s="2" t="str">
        <f t="shared" si="51"/>
        <v>EG_OCGTSR2025</v>
      </c>
    </row>
    <row r="3310" spans="1:10" x14ac:dyDescent="0.25">
      <c r="A3310" t="s">
        <v>16</v>
      </c>
      <c r="B3310" t="s">
        <v>6</v>
      </c>
      <c r="C3310" t="s">
        <v>12</v>
      </c>
      <c r="D3310">
        <v>2025</v>
      </c>
      <c r="E3310">
        <v>2029</v>
      </c>
      <c r="F3310">
        <v>0.28070162799999998</v>
      </c>
      <c r="G3310">
        <v>6679.7506489999996</v>
      </c>
      <c r="H3310">
        <v>0</v>
      </c>
      <c r="I3310">
        <v>0.85</v>
      </c>
      <c r="J3310" s="2" t="str">
        <f t="shared" si="51"/>
        <v>EG_OCGTNR2025</v>
      </c>
    </row>
    <row r="3311" spans="1:10" x14ac:dyDescent="0.25">
      <c r="A3311" t="s">
        <v>16</v>
      </c>
      <c r="B3311" t="s">
        <v>6</v>
      </c>
      <c r="C3311" t="s">
        <v>10</v>
      </c>
      <c r="D3311">
        <v>2025</v>
      </c>
      <c r="E3311">
        <v>2030</v>
      </c>
      <c r="F3311">
        <v>0.28070162799999998</v>
      </c>
      <c r="G3311">
        <v>6679.7506489999996</v>
      </c>
      <c r="H3311">
        <v>0</v>
      </c>
      <c r="I3311">
        <v>0.85</v>
      </c>
      <c r="J3311" s="2" t="str">
        <f t="shared" si="51"/>
        <v>EG_OCGTER2025</v>
      </c>
    </row>
    <row r="3312" spans="1:10" x14ac:dyDescent="0.25">
      <c r="A3312" t="s">
        <v>16</v>
      </c>
      <c r="B3312" t="s">
        <v>6</v>
      </c>
      <c r="C3312" t="s">
        <v>11</v>
      </c>
      <c r="D3312">
        <v>2025</v>
      </c>
      <c r="E3312">
        <v>2030</v>
      </c>
      <c r="F3312">
        <v>0.28070162799999998</v>
      </c>
      <c r="G3312">
        <v>6679.7506489999996</v>
      </c>
      <c r="H3312">
        <v>0</v>
      </c>
      <c r="I3312">
        <v>0.85</v>
      </c>
      <c r="J3312" s="2" t="str">
        <f t="shared" si="51"/>
        <v>EG_OCGTWR2025</v>
      </c>
    </row>
    <row r="3313" spans="1:10" x14ac:dyDescent="0.25">
      <c r="A3313" t="s">
        <v>16</v>
      </c>
      <c r="B3313" t="s">
        <v>6</v>
      </c>
      <c r="C3313" t="s">
        <v>9</v>
      </c>
      <c r="D3313">
        <v>2025</v>
      </c>
      <c r="E3313">
        <v>2030</v>
      </c>
      <c r="F3313">
        <v>0.28070162799999998</v>
      </c>
      <c r="G3313">
        <v>6679.7506489999996</v>
      </c>
      <c r="H3313">
        <v>0</v>
      </c>
      <c r="I3313">
        <v>0.85</v>
      </c>
      <c r="J3313" s="2" t="str">
        <f t="shared" si="51"/>
        <v>EG_OCGTNER2025</v>
      </c>
    </row>
    <row r="3314" spans="1:10" x14ac:dyDescent="0.25">
      <c r="A3314" t="s">
        <v>16</v>
      </c>
      <c r="B3314" t="s">
        <v>6</v>
      </c>
      <c r="C3314" t="s">
        <v>8</v>
      </c>
      <c r="D3314">
        <v>2025</v>
      </c>
      <c r="E3314">
        <v>2030</v>
      </c>
      <c r="F3314">
        <v>0.28070162799999998</v>
      </c>
      <c r="G3314">
        <v>6679.7506489999996</v>
      </c>
      <c r="H3314">
        <v>0</v>
      </c>
      <c r="I3314">
        <v>0.85</v>
      </c>
      <c r="J3314" s="2" t="str">
        <f t="shared" si="51"/>
        <v>EG_OCGTSR2025</v>
      </c>
    </row>
    <row r="3315" spans="1:10" x14ac:dyDescent="0.25">
      <c r="A3315" t="s">
        <v>16</v>
      </c>
      <c r="B3315" t="s">
        <v>6</v>
      </c>
      <c r="C3315" t="s">
        <v>12</v>
      </c>
      <c r="D3315">
        <v>2025</v>
      </c>
      <c r="E3315">
        <v>2030</v>
      </c>
      <c r="F3315">
        <v>0.28070162799999998</v>
      </c>
      <c r="G3315">
        <v>6679.7506489999996</v>
      </c>
      <c r="H3315">
        <v>0</v>
      </c>
      <c r="I3315">
        <v>0.85</v>
      </c>
      <c r="J3315" s="2" t="str">
        <f t="shared" si="51"/>
        <v>EG_OCGTNR2025</v>
      </c>
    </row>
    <row r="3316" spans="1:10" x14ac:dyDescent="0.25">
      <c r="A3316" t="s">
        <v>16</v>
      </c>
      <c r="B3316" t="s">
        <v>6</v>
      </c>
      <c r="C3316" t="s">
        <v>10</v>
      </c>
      <c r="D3316">
        <v>2025</v>
      </c>
      <c r="E3316">
        <v>2031</v>
      </c>
      <c r="F3316">
        <v>0.28070162799999998</v>
      </c>
      <c r="G3316">
        <v>6679.7506489999996</v>
      </c>
      <c r="H3316">
        <v>0</v>
      </c>
      <c r="I3316">
        <v>0.85</v>
      </c>
      <c r="J3316" s="2" t="str">
        <f t="shared" si="51"/>
        <v>EG_OCGTER2025</v>
      </c>
    </row>
    <row r="3317" spans="1:10" x14ac:dyDescent="0.25">
      <c r="A3317" t="s">
        <v>16</v>
      </c>
      <c r="B3317" t="s">
        <v>6</v>
      </c>
      <c r="C3317" t="s">
        <v>11</v>
      </c>
      <c r="D3317">
        <v>2025</v>
      </c>
      <c r="E3317">
        <v>2031</v>
      </c>
      <c r="F3317">
        <v>0.28070162799999998</v>
      </c>
      <c r="G3317">
        <v>6679.7506489999996</v>
      </c>
      <c r="H3317">
        <v>0</v>
      </c>
      <c r="I3317">
        <v>0.85</v>
      </c>
      <c r="J3317" s="2" t="str">
        <f t="shared" si="51"/>
        <v>EG_OCGTWR2025</v>
      </c>
    </row>
    <row r="3318" spans="1:10" x14ac:dyDescent="0.25">
      <c r="A3318" t="s">
        <v>16</v>
      </c>
      <c r="B3318" t="s">
        <v>6</v>
      </c>
      <c r="C3318" t="s">
        <v>9</v>
      </c>
      <c r="D3318">
        <v>2025</v>
      </c>
      <c r="E3318">
        <v>2031</v>
      </c>
      <c r="F3318">
        <v>0.28070162799999998</v>
      </c>
      <c r="G3318">
        <v>6679.7506489999996</v>
      </c>
      <c r="H3318">
        <v>0</v>
      </c>
      <c r="I3318">
        <v>0.85</v>
      </c>
      <c r="J3318" s="2" t="str">
        <f t="shared" si="51"/>
        <v>EG_OCGTNER2025</v>
      </c>
    </row>
    <row r="3319" spans="1:10" x14ac:dyDescent="0.25">
      <c r="A3319" t="s">
        <v>16</v>
      </c>
      <c r="B3319" t="s">
        <v>6</v>
      </c>
      <c r="C3319" t="s">
        <v>8</v>
      </c>
      <c r="D3319">
        <v>2025</v>
      </c>
      <c r="E3319">
        <v>2031</v>
      </c>
      <c r="F3319">
        <v>0.28070162799999998</v>
      </c>
      <c r="G3319">
        <v>6679.7506489999996</v>
      </c>
      <c r="H3319">
        <v>0</v>
      </c>
      <c r="I3319">
        <v>0.85</v>
      </c>
      <c r="J3319" s="2" t="str">
        <f t="shared" si="51"/>
        <v>EG_OCGTSR2025</v>
      </c>
    </row>
    <row r="3320" spans="1:10" x14ac:dyDescent="0.25">
      <c r="A3320" t="s">
        <v>16</v>
      </c>
      <c r="B3320" t="s">
        <v>6</v>
      </c>
      <c r="C3320" t="s">
        <v>12</v>
      </c>
      <c r="D3320">
        <v>2025</v>
      </c>
      <c r="E3320">
        <v>2031</v>
      </c>
      <c r="F3320">
        <v>0.28070162799999998</v>
      </c>
      <c r="G3320">
        <v>6679.7506489999996</v>
      </c>
      <c r="H3320">
        <v>0</v>
      </c>
      <c r="I3320">
        <v>0.85</v>
      </c>
      <c r="J3320" s="2" t="str">
        <f t="shared" si="51"/>
        <v>EG_OCGTNR2025</v>
      </c>
    </row>
    <row r="3321" spans="1:10" x14ac:dyDescent="0.25">
      <c r="A3321" t="s">
        <v>16</v>
      </c>
      <c r="B3321" t="s">
        <v>6</v>
      </c>
      <c r="C3321" t="s">
        <v>10</v>
      </c>
      <c r="D3321">
        <v>2025</v>
      </c>
      <c r="E3321">
        <v>2032</v>
      </c>
      <c r="F3321">
        <v>0.28070162799999998</v>
      </c>
      <c r="G3321">
        <v>6679.7506489999996</v>
      </c>
      <c r="H3321">
        <v>0</v>
      </c>
      <c r="I3321">
        <v>0.85</v>
      </c>
      <c r="J3321" s="2" t="str">
        <f t="shared" si="51"/>
        <v>EG_OCGTER2025</v>
      </c>
    </row>
    <row r="3322" spans="1:10" x14ac:dyDescent="0.25">
      <c r="A3322" t="s">
        <v>16</v>
      </c>
      <c r="B3322" t="s">
        <v>6</v>
      </c>
      <c r="C3322" t="s">
        <v>11</v>
      </c>
      <c r="D3322">
        <v>2025</v>
      </c>
      <c r="E3322">
        <v>2032</v>
      </c>
      <c r="F3322">
        <v>0.28070162799999998</v>
      </c>
      <c r="G3322">
        <v>6679.7506489999996</v>
      </c>
      <c r="H3322">
        <v>0</v>
      </c>
      <c r="I3322">
        <v>0.85</v>
      </c>
      <c r="J3322" s="2" t="str">
        <f t="shared" si="51"/>
        <v>EG_OCGTWR2025</v>
      </c>
    </row>
    <row r="3323" spans="1:10" x14ac:dyDescent="0.25">
      <c r="A3323" t="s">
        <v>16</v>
      </c>
      <c r="B3323" t="s">
        <v>6</v>
      </c>
      <c r="C3323" t="s">
        <v>9</v>
      </c>
      <c r="D3323">
        <v>2025</v>
      </c>
      <c r="E3323">
        <v>2032</v>
      </c>
      <c r="F3323">
        <v>0.28070162799999998</v>
      </c>
      <c r="G3323">
        <v>6679.7506489999996</v>
      </c>
      <c r="H3323">
        <v>0</v>
      </c>
      <c r="I3323">
        <v>0.85</v>
      </c>
      <c r="J3323" s="2" t="str">
        <f t="shared" si="51"/>
        <v>EG_OCGTNER2025</v>
      </c>
    </row>
    <row r="3324" spans="1:10" x14ac:dyDescent="0.25">
      <c r="A3324" t="s">
        <v>16</v>
      </c>
      <c r="B3324" t="s">
        <v>6</v>
      </c>
      <c r="C3324" t="s">
        <v>8</v>
      </c>
      <c r="D3324">
        <v>2025</v>
      </c>
      <c r="E3324">
        <v>2032</v>
      </c>
      <c r="F3324">
        <v>0.28070162799999998</v>
      </c>
      <c r="G3324">
        <v>6679.7506489999996</v>
      </c>
      <c r="H3324">
        <v>0</v>
      </c>
      <c r="I3324">
        <v>0.85</v>
      </c>
      <c r="J3324" s="2" t="str">
        <f t="shared" si="51"/>
        <v>EG_OCGTSR2025</v>
      </c>
    </row>
    <row r="3325" spans="1:10" x14ac:dyDescent="0.25">
      <c r="A3325" t="s">
        <v>16</v>
      </c>
      <c r="B3325" t="s">
        <v>6</v>
      </c>
      <c r="C3325" t="s">
        <v>12</v>
      </c>
      <c r="D3325">
        <v>2025</v>
      </c>
      <c r="E3325">
        <v>2032</v>
      </c>
      <c r="F3325">
        <v>0.28070162799999998</v>
      </c>
      <c r="G3325">
        <v>6679.7506489999996</v>
      </c>
      <c r="H3325">
        <v>0</v>
      </c>
      <c r="I3325">
        <v>0.85</v>
      </c>
      <c r="J3325" s="2" t="str">
        <f t="shared" si="51"/>
        <v>EG_OCGTNR2025</v>
      </c>
    </row>
    <row r="3326" spans="1:10" x14ac:dyDescent="0.25">
      <c r="A3326" t="s">
        <v>16</v>
      </c>
      <c r="B3326" t="s">
        <v>6</v>
      </c>
      <c r="C3326" t="s">
        <v>10</v>
      </c>
      <c r="D3326">
        <v>2025</v>
      </c>
      <c r="E3326">
        <v>2033</v>
      </c>
      <c r="F3326">
        <v>0.28070162799999998</v>
      </c>
      <c r="G3326">
        <v>6679.7506489999996</v>
      </c>
      <c r="H3326">
        <v>0</v>
      </c>
      <c r="I3326">
        <v>0.85</v>
      </c>
      <c r="J3326" s="2" t="str">
        <f t="shared" si="51"/>
        <v>EG_OCGTER2025</v>
      </c>
    </row>
    <row r="3327" spans="1:10" x14ac:dyDescent="0.25">
      <c r="A3327" t="s">
        <v>16</v>
      </c>
      <c r="B3327" t="s">
        <v>6</v>
      </c>
      <c r="C3327" t="s">
        <v>11</v>
      </c>
      <c r="D3327">
        <v>2025</v>
      </c>
      <c r="E3327">
        <v>2033</v>
      </c>
      <c r="F3327">
        <v>0.28070162799999998</v>
      </c>
      <c r="G3327">
        <v>6679.7506489999996</v>
      </c>
      <c r="H3327">
        <v>0</v>
      </c>
      <c r="I3327">
        <v>0.85</v>
      </c>
      <c r="J3327" s="2" t="str">
        <f t="shared" si="51"/>
        <v>EG_OCGTWR2025</v>
      </c>
    </row>
    <row r="3328" spans="1:10" x14ac:dyDescent="0.25">
      <c r="A3328" t="s">
        <v>16</v>
      </c>
      <c r="B3328" t="s">
        <v>6</v>
      </c>
      <c r="C3328" t="s">
        <v>9</v>
      </c>
      <c r="D3328">
        <v>2025</v>
      </c>
      <c r="E3328">
        <v>2033</v>
      </c>
      <c r="F3328">
        <v>0.28070162799999998</v>
      </c>
      <c r="G3328">
        <v>6679.7506489999996</v>
      </c>
      <c r="H3328">
        <v>0</v>
      </c>
      <c r="I3328">
        <v>0.85</v>
      </c>
      <c r="J3328" s="2" t="str">
        <f t="shared" si="51"/>
        <v>EG_OCGTNER2025</v>
      </c>
    </row>
    <row r="3329" spans="1:10" x14ac:dyDescent="0.25">
      <c r="A3329" t="s">
        <v>16</v>
      </c>
      <c r="B3329" t="s">
        <v>6</v>
      </c>
      <c r="C3329" t="s">
        <v>8</v>
      </c>
      <c r="D3329">
        <v>2025</v>
      </c>
      <c r="E3329">
        <v>2033</v>
      </c>
      <c r="F3329">
        <v>0.28070162799999998</v>
      </c>
      <c r="G3329">
        <v>6679.7506489999996</v>
      </c>
      <c r="H3329">
        <v>0</v>
      </c>
      <c r="I3329">
        <v>0.85</v>
      </c>
      <c r="J3329" s="2" t="str">
        <f t="shared" si="51"/>
        <v>EG_OCGTSR2025</v>
      </c>
    </row>
    <row r="3330" spans="1:10" x14ac:dyDescent="0.25">
      <c r="A3330" t="s">
        <v>16</v>
      </c>
      <c r="B3330" t="s">
        <v>6</v>
      </c>
      <c r="C3330" t="s">
        <v>12</v>
      </c>
      <c r="D3330">
        <v>2025</v>
      </c>
      <c r="E3330">
        <v>2033</v>
      </c>
      <c r="F3330">
        <v>0.28070162799999998</v>
      </c>
      <c r="G3330">
        <v>6679.7506489999996</v>
      </c>
      <c r="H3330">
        <v>0</v>
      </c>
      <c r="I3330">
        <v>0.85</v>
      </c>
      <c r="J3330" s="2" t="str">
        <f t="shared" si="51"/>
        <v>EG_OCGTNR2025</v>
      </c>
    </row>
    <row r="3331" spans="1:10" x14ac:dyDescent="0.25">
      <c r="A3331" t="s">
        <v>16</v>
      </c>
      <c r="B3331" t="s">
        <v>6</v>
      </c>
      <c r="C3331" t="s">
        <v>10</v>
      </c>
      <c r="D3331">
        <v>2025</v>
      </c>
      <c r="E3331">
        <v>2034</v>
      </c>
      <c r="F3331">
        <v>0.28070162799999998</v>
      </c>
      <c r="G3331">
        <v>6679.7506489999996</v>
      </c>
      <c r="H3331">
        <v>0</v>
      </c>
      <c r="I3331">
        <v>0.85</v>
      </c>
      <c r="J3331" s="2" t="str">
        <f t="shared" ref="J3331:J3394" si="52">_xlfn.CONCAT(A3331,C3331,D3331)</f>
        <v>EG_OCGTER2025</v>
      </c>
    </row>
    <row r="3332" spans="1:10" x14ac:dyDescent="0.25">
      <c r="A3332" t="s">
        <v>16</v>
      </c>
      <c r="B3332" t="s">
        <v>6</v>
      </c>
      <c r="C3332" t="s">
        <v>11</v>
      </c>
      <c r="D3332">
        <v>2025</v>
      </c>
      <c r="E3332">
        <v>2034</v>
      </c>
      <c r="F3332">
        <v>0.28070162799999998</v>
      </c>
      <c r="G3332">
        <v>6679.7506489999996</v>
      </c>
      <c r="H3332">
        <v>0</v>
      </c>
      <c r="I3332">
        <v>0.85</v>
      </c>
      <c r="J3332" s="2" t="str">
        <f t="shared" si="52"/>
        <v>EG_OCGTWR2025</v>
      </c>
    </row>
    <row r="3333" spans="1:10" x14ac:dyDescent="0.25">
      <c r="A3333" t="s">
        <v>16</v>
      </c>
      <c r="B3333" t="s">
        <v>6</v>
      </c>
      <c r="C3333" t="s">
        <v>9</v>
      </c>
      <c r="D3333">
        <v>2025</v>
      </c>
      <c r="E3333">
        <v>2034</v>
      </c>
      <c r="F3333">
        <v>0.28070162799999998</v>
      </c>
      <c r="G3333">
        <v>6679.7506489999996</v>
      </c>
      <c r="H3333">
        <v>0</v>
      </c>
      <c r="I3333">
        <v>0.85</v>
      </c>
      <c r="J3333" s="2" t="str">
        <f t="shared" si="52"/>
        <v>EG_OCGTNER2025</v>
      </c>
    </row>
    <row r="3334" spans="1:10" x14ac:dyDescent="0.25">
      <c r="A3334" t="s">
        <v>16</v>
      </c>
      <c r="B3334" t="s">
        <v>6</v>
      </c>
      <c r="C3334" t="s">
        <v>8</v>
      </c>
      <c r="D3334">
        <v>2025</v>
      </c>
      <c r="E3334">
        <v>2034</v>
      </c>
      <c r="F3334">
        <v>0.28070162799999998</v>
      </c>
      <c r="G3334">
        <v>6679.7506489999996</v>
      </c>
      <c r="H3334">
        <v>0</v>
      </c>
      <c r="I3334">
        <v>0.85</v>
      </c>
      <c r="J3334" s="2" t="str">
        <f t="shared" si="52"/>
        <v>EG_OCGTSR2025</v>
      </c>
    </row>
    <row r="3335" spans="1:10" x14ac:dyDescent="0.25">
      <c r="A3335" t="s">
        <v>16</v>
      </c>
      <c r="B3335" t="s">
        <v>6</v>
      </c>
      <c r="C3335" t="s">
        <v>12</v>
      </c>
      <c r="D3335">
        <v>2025</v>
      </c>
      <c r="E3335">
        <v>2034</v>
      </c>
      <c r="F3335">
        <v>0.28070162799999998</v>
      </c>
      <c r="G3335">
        <v>6679.7506489999996</v>
      </c>
      <c r="H3335">
        <v>0</v>
      </c>
      <c r="I3335">
        <v>0.85</v>
      </c>
      <c r="J3335" s="2" t="str">
        <f t="shared" si="52"/>
        <v>EG_OCGTNR2025</v>
      </c>
    </row>
    <row r="3336" spans="1:10" x14ac:dyDescent="0.25">
      <c r="A3336" t="s">
        <v>16</v>
      </c>
      <c r="B3336" t="s">
        <v>6</v>
      </c>
      <c r="C3336" t="s">
        <v>10</v>
      </c>
      <c r="D3336">
        <v>2025</v>
      </c>
      <c r="E3336">
        <v>2035</v>
      </c>
      <c r="F3336">
        <v>0.28070162799999998</v>
      </c>
      <c r="G3336">
        <v>6679.7506489999996</v>
      </c>
      <c r="H3336">
        <v>0</v>
      </c>
      <c r="I3336">
        <v>0.85</v>
      </c>
      <c r="J3336" s="2" t="str">
        <f t="shared" si="52"/>
        <v>EG_OCGTER2025</v>
      </c>
    </row>
    <row r="3337" spans="1:10" x14ac:dyDescent="0.25">
      <c r="A3337" t="s">
        <v>16</v>
      </c>
      <c r="B3337" t="s">
        <v>6</v>
      </c>
      <c r="C3337" t="s">
        <v>11</v>
      </c>
      <c r="D3337">
        <v>2025</v>
      </c>
      <c r="E3337">
        <v>2035</v>
      </c>
      <c r="F3337">
        <v>0.28070162799999998</v>
      </c>
      <c r="G3337">
        <v>6679.7506489999996</v>
      </c>
      <c r="H3337">
        <v>0</v>
      </c>
      <c r="I3337">
        <v>0.85</v>
      </c>
      <c r="J3337" s="2" t="str">
        <f t="shared" si="52"/>
        <v>EG_OCGTWR2025</v>
      </c>
    </row>
    <row r="3338" spans="1:10" x14ac:dyDescent="0.25">
      <c r="A3338" t="s">
        <v>16</v>
      </c>
      <c r="B3338" t="s">
        <v>6</v>
      </c>
      <c r="C3338" t="s">
        <v>9</v>
      </c>
      <c r="D3338">
        <v>2025</v>
      </c>
      <c r="E3338">
        <v>2035</v>
      </c>
      <c r="F3338">
        <v>0.28070162799999998</v>
      </c>
      <c r="G3338">
        <v>6679.7506489999996</v>
      </c>
      <c r="H3338">
        <v>0</v>
      </c>
      <c r="I3338">
        <v>0.85</v>
      </c>
      <c r="J3338" s="2" t="str">
        <f t="shared" si="52"/>
        <v>EG_OCGTNER2025</v>
      </c>
    </row>
    <row r="3339" spans="1:10" x14ac:dyDescent="0.25">
      <c r="A3339" t="s">
        <v>16</v>
      </c>
      <c r="B3339" t="s">
        <v>6</v>
      </c>
      <c r="C3339" t="s">
        <v>8</v>
      </c>
      <c r="D3339">
        <v>2025</v>
      </c>
      <c r="E3339">
        <v>2035</v>
      </c>
      <c r="F3339">
        <v>0.28070162799999998</v>
      </c>
      <c r="G3339">
        <v>6679.7506489999996</v>
      </c>
      <c r="H3339">
        <v>0</v>
      </c>
      <c r="I3339">
        <v>0.85</v>
      </c>
      <c r="J3339" s="2" t="str">
        <f t="shared" si="52"/>
        <v>EG_OCGTSR2025</v>
      </c>
    </row>
    <row r="3340" spans="1:10" x14ac:dyDescent="0.25">
      <c r="A3340" t="s">
        <v>16</v>
      </c>
      <c r="B3340" t="s">
        <v>6</v>
      </c>
      <c r="C3340" t="s">
        <v>12</v>
      </c>
      <c r="D3340">
        <v>2025</v>
      </c>
      <c r="E3340">
        <v>2035</v>
      </c>
      <c r="F3340">
        <v>0.28070162799999998</v>
      </c>
      <c r="G3340">
        <v>6679.7506489999996</v>
      </c>
      <c r="H3340">
        <v>0</v>
      </c>
      <c r="I3340">
        <v>0.85</v>
      </c>
      <c r="J3340" s="2" t="str">
        <f t="shared" si="52"/>
        <v>EG_OCGTNR2025</v>
      </c>
    </row>
    <row r="3341" spans="1:10" x14ac:dyDescent="0.25">
      <c r="A3341" t="s">
        <v>16</v>
      </c>
      <c r="B3341" t="s">
        <v>6</v>
      </c>
      <c r="C3341" t="s">
        <v>10</v>
      </c>
      <c r="D3341">
        <v>2025</v>
      </c>
      <c r="E3341">
        <v>2036</v>
      </c>
      <c r="F3341">
        <v>0.28070162799999998</v>
      </c>
      <c r="G3341">
        <v>6679.7506489999996</v>
      </c>
      <c r="H3341">
        <v>0</v>
      </c>
      <c r="I3341">
        <v>0.85</v>
      </c>
      <c r="J3341" s="2" t="str">
        <f t="shared" si="52"/>
        <v>EG_OCGTER2025</v>
      </c>
    </row>
    <row r="3342" spans="1:10" x14ac:dyDescent="0.25">
      <c r="A3342" t="s">
        <v>16</v>
      </c>
      <c r="B3342" t="s">
        <v>6</v>
      </c>
      <c r="C3342" t="s">
        <v>11</v>
      </c>
      <c r="D3342">
        <v>2025</v>
      </c>
      <c r="E3342">
        <v>2036</v>
      </c>
      <c r="F3342">
        <v>0.28070162799999998</v>
      </c>
      <c r="G3342">
        <v>6679.7506489999996</v>
      </c>
      <c r="H3342">
        <v>0</v>
      </c>
      <c r="I3342">
        <v>0.85</v>
      </c>
      <c r="J3342" s="2" t="str">
        <f t="shared" si="52"/>
        <v>EG_OCGTWR2025</v>
      </c>
    </row>
    <row r="3343" spans="1:10" x14ac:dyDescent="0.25">
      <c r="A3343" t="s">
        <v>16</v>
      </c>
      <c r="B3343" t="s">
        <v>6</v>
      </c>
      <c r="C3343" t="s">
        <v>9</v>
      </c>
      <c r="D3343">
        <v>2025</v>
      </c>
      <c r="E3343">
        <v>2036</v>
      </c>
      <c r="F3343">
        <v>0.28070162799999998</v>
      </c>
      <c r="G3343">
        <v>6679.7506489999996</v>
      </c>
      <c r="H3343">
        <v>0</v>
      </c>
      <c r="I3343">
        <v>0.85</v>
      </c>
      <c r="J3343" s="2" t="str">
        <f t="shared" si="52"/>
        <v>EG_OCGTNER2025</v>
      </c>
    </row>
    <row r="3344" spans="1:10" x14ac:dyDescent="0.25">
      <c r="A3344" t="s">
        <v>16</v>
      </c>
      <c r="B3344" t="s">
        <v>6</v>
      </c>
      <c r="C3344" t="s">
        <v>8</v>
      </c>
      <c r="D3344">
        <v>2025</v>
      </c>
      <c r="E3344">
        <v>2036</v>
      </c>
      <c r="F3344">
        <v>0.28070162799999998</v>
      </c>
      <c r="G3344">
        <v>6679.7506489999996</v>
      </c>
      <c r="H3344">
        <v>0</v>
      </c>
      <c r="I3344">
        <v>0.85</v>
      </c>
      <c r="J3344" s="2" t="str">
        <f t="shared" si="52"/>
        <v>EG_OCGTSR2025</v>
      </c>
    </row>
    <row r="3345" spans="1:10" x14ac:dyDescent="0.25">
      <c r="A3345" t="s">
        <v>16</v>
      </c>
      <c r="B3345" t="s">
        <v>6</v>
      </c>
      <c r="C3345" t="s">
        <v>12</v>
      </c>
      <c r="D3345">
        <v>2025</v>
      </c>
      <c r="E3345">
        <v>2036</v>
      </c>
      <c r="F3345">
        <v>0.28070162799999998</v>
      </c>
      <c r="G3345">
        <v>6679.7506489999996</v>
      </c>
      <c r="H3345">
        <v>0</v>
      </c>
      <c r="I3345">
        <v>0.85</v>
      </c>
      <c r="J3345" s="2" t="str">
        <f t="shared" si="52"/>
        <v>EG_OCGTNR2025</v>
      </c>
    </row>
    <row r="3346" spans="1:10" x14ac:dyDescent="0.25">
      <c r="A3346" t="s">
        <v>16</v>
      </c>
      <c r="B3346" t="s">
        <v>6</v>
      </c>
      <c r="C3346" t="s">
        <v>10</v>
      </c>
      <c r="D3346">
        <v>2025</v>
      </c>
      <c r="E3346">
        <v>2037</v>
      </c>
      <c r="F3346">
        <v>0.28070162799999998</v>
      </c>
      <c r="G3346">
        <v>6679.7506489999996</v>
      </c>
      <c r="H3346">
        <v>0</v>
      </c>
      <c r="I3346">
        <v>0.85</v>
      </c>
      <c r="J3346" s="2" t="str">
        <f t="shared" si="52"/>
        <v>EG_OCGTER2025</v>
      </c>
    </row>
    <row r="3347" spans="1:10" x14ac:dyDescent="0.25">
      <c r="A3347" t="s">
        <v>16</v>
      </c>
      <c r="B3347" t="s">
        <v>6</v>
      </c>
      <c r="C3347" t="s">
        <v>11</v>
      </c>
      <c r="D3347">
        <v>2025</v>
      </c>
      <c r="E3347">
        <v>2037</v>
      </c>
      <c r="F3347">
        <v>0.28070162799999998</v>
      </c>
      <c r="G3347">
        <v>6679.7506489999996</v>
      </c>
      <c r="H3347">
        <v>0</v>
      </c>
      <c r="I3347">
        <v>0.85</v>
      </c>
      <c r="J3347" s="2" t="str">
        <f t="shared" si="52"/>
        <v>EG_OCGTWR2025</v>
      </c>
    </row>
    <row r="3348" spans="1:10" x14ac:dyDescent="0.25">
      <c r="A3348" t="s">
        <v>16</v>
      </c>
      <c r="B3348" t="s">
        <v>6</v>
      </c>
      <c r="C3348" t="s">
        <v>9</v>
      </c>
      <c r="D3348">
        <v>2025</v>
      </c>
      <c r="E3348">
        <v>2037</v>
      </c>
      <c r="F3348">
        <v>0.28070162799999998</v>
      </c>
      <c r="G3348">
        <v>6679.7506489999996</v>
      </c>
      <c r="H3348">
        <v>0</v>
      </c>
      <c r="I3348">
        <v>0.85</v>
      </c>
      <c r="J3348" s="2" t="str">
        <f t="shared" si="52"/>
        <v>EG_OCGTNER2025</v>
      </c>
    </row>
    <row r="3349" spans="1:10" x14ac:dyDescent="0.25">
      <c r="A3349" t="s">
        <v>16</v>
      </c>
      <c r="B3349" t="s">
        <v>6</v>
      </c>
      <c r="C3349" t="s">
        <v>8</v>
      </c>
      <c r="D3349">
        <v>2025</v>
      </c>
      <c r="E3349">
        <v>2037</v>
      </c>
      <c r="F3349">
        <v>0.28070162799999998</v>
      </c>
      <c r="G3349">
        <v>6679.7506489999996</v>
      </c>
      <c r="H3349">
        <v>0</v>
      </c>
      <c r="I3349">
        <v>0.85</v>
      </c>
      <c r="J3349" s="2" t="str">
        <f t="shared" si="52"/>
        <v>EG_OCGTSR2025</v>
      </c>
    </row>
    <row r="3350" spans="1:10" x14ac:dyDescent="0.25">
      <c r="A3350" t="s">
        <v>16</v>
      </c>
      <c r="B3350" t="s">
        <v>6</v>
      </c>
      <c r="C3350" t="s">
        <v>12</v>
      </c>
      <c r="D3350">
        <v>2025</v>
      </c>
      <c r="E3350">
        <v>2037</v>
      </c>
      <c r="F3350">
        <v>0.28070162799999998</v>
      </c>
      <c r="G3350">
        <v>6679.7506489999996</v>
      </c>
      <c r="H3350">
        <v>0</v>
      </c>
      <c r="I3350">
        <v>0.85</v>
      </c>
      <c r="J3350" s="2" t="str">
        <f t="shared" si="52"/>
        <v>EG_OCGTNR2025</v>
      </c>
    </row>
    <row r="3351" spans="1:10" x14ac:dyDescent="0.25">
      <c r="A3351" t="s">
        <v>16</v>
      </c>
      <c r="B3351" t="s">
        <v>6</v>
      </c>
      <c r="C3351" t="s">
        <v>10</v>
      </c>
      <c r="D3351">
        <v>2025</v>
      </c>
      <c r="E3351">
        <v>2038</v>
      </c>
      <c r="F3351">
        <v>0.28070162799999998</v>
      </c>
      <c r="G3351">
        <v>6679.7506489999996</v>
      </c>
      <c r="H3351">
        <v>0</v>
      </c>
      <c r="I3351">
        <v>0.85</v>
      </c>
      <c r="J3351" s="2" t="str">
        <f t="shared" si="52"/>
        <v>EG_OCGTER2025</v>
      </c>
    </row>
    <row r="3352" spans="1:10" x14ac:dyDescent="0.25">
      <c r="A3352" t="s">
        <v>16</v>
      </c>
      <c r="B3352" t="s">
        <v>6</v>
      </c>
      <c r="C3352" t="s">
        <v>11</v>
      </c>
      <c r="D3352">
        <v>2025</v>
      </c>
      <c r="E3352">
        <v>2038</v>
      </c>
      <c r="F3352">
        <v>0.28070162799999998</v>
      </c>
      <c r="G3352">
        <v>6679.7506489999996</v>
      </c>
      <c r="H3352">
        <v>0</v>
      </c>
      <c r="I3352">
        <v>0.85</v>
      </c>
      <c r="J3352" s="2" t="str">
        <f t="shared" si="52"/>
        <v>EG_OCGTWR2025</v>
      </c>
    </row>
    <row r="3353" spans="1:10" x14ac:dyDescent="0.25">
      <c r="A3353" t="s">
        <v>16</v>
      </c>
      <c r="B3353" t="s">
        <v>6</v>
      </c>
      <c r="C3353" t="s">
        <v>9</v>
      </c>
      <c r="D3353">
        <v>2025</v>
      </c>
      <c r="E3353">
        <v>2038</v>
      </c>
      <c r="F3353">
        <v>0.28070162799999998</v>
      </c>
      <c r="G3353">
        <v>6679.7506489999996</v>
      </c>
      <c r="H3353">
        <v>0</v>
      </c>
      <c r="I3353">
        <v>0.85</v>
      </c>
      <c r="J3353" s="2" t="str">
        <f t="shared" si="52"/>
        <v>EG_OCGTNER2025</v>
      </c>
    </row>
    <row r="3354" spans="1:10" x14ac:dyDescent="0.25">
      <c r="A3354" t="s">
        <v>16</v>
      </c>
      <c r="B3354" t="s">
        <v>6</v>
      </c>
      <c r="C3354" t="s">
        <v>8</v>
      </c>
      <c r="D3354">
        <v>2025</v>
      </c>
      <c r="E3354">
        <v>2038</v>
      </c>
      <c r="F3354">
        <v>0.28070162799999998</v>
      </c>
      <c r="G3354">
        <v>6679.7506489999996</v>
      </c>
      <c r="H3354">
        <v>0</v>
      </c>
      <c r="I3354">
        <v>0.85</v>
      </c>
      <c r="J3354" s="2" t="str">
        <f t="shared" si="52"/>
        <v>EG_OCGTSR2025</v>
      </c>
    </row>
    <row r="3355" spans="1:10" x14ac:dyDescent="0.25">
      <c r="A3355" t="s">
        <v>16</v>
      </c>
      <c r="B3355" t="s">
        <v>6</v>
      </c>
      <c r="C3355" t="s">
        <v>12</v>
      </c>
      <c r="D3355">
        <v>2025</v>
      </c>
      <c r="E3355">
        <v>2038</v>
      </c>
      <c r="F3355">
        <v>0.28070162799999998</v>
      </c>
      <c r="G3355">
        <v>6679.7506489999996</v>
      </c>
      <c r="H3355">
        <v>0</v>
      </c>
      <c r="I3355">
        <v>0.85</v>
      </c>
      <c r="J3355" s="2" t="str">
        <f t="shared" si="52"/>
        <v>EG_OCGTNR2025</v>
      </c>
    </row>
    <row r="3356" spans="1:10" x14ac:dyDescent="0.25">
      <c r="A3356" t="s">
        <v>16</v>
      </c>
      <c r="B3356" t="s">
        <v>6</v>
      </c>
      <c r="C3356" t="s">
        <v>10</v>
      </c>
      <c r="D3356">
        <v>2025</v>
      </c>
      <c r="E3356">
        <v>2039</v>
      </c>
      <c r="F3356">
        <v>0.28070162799999998</v>
      </c>
      <c r="G3356">
        <v>6679.7506489999996</v>
      </c>
      <c r="H3356">
        <v>0</v>
      </c>
      <c r="I3356">
        <v>0.85</v>
      </c>
      <c r="J3356" s="2" t="str">
        <f t="shared" si="52"/>
        <v>EG_OCGTER2025</v>
      </c>
    </row>
    <row r="3357" spans="1:10" x14ac:dyDescent="0.25">
      <c r="A3357" t="s">
        <v>16</v>
      </c>
      <c r="B3357" t="s">
        <v>6</v>
      </c>
      <c r="C3357" t="s">
        <v>11</v>
      </c>
      <c r="D3357">
        <v>2025</v>
      </c>
      <c r="E3357">
        <v>2039</v>
      </c>
      <c r="F3357">
        <v>0.28070162799999998</v>
      </c>
      <c r="G3357">
        <v>6679.7506489999996</v>
      </c>
      <c r="H3357">
        <v>0</v>
      </c>
      <c r="I3357">
        <v>0.85</v>
      </c>
      <c r="J3357" s="2" t="str">
        <f t="shared" si="52"/>
        <v>EG_OCGTWR2025</v>
      </c>
    </row>
    <row r="3358" spans="1:10" x14ac:dyDescent="0.25">
      <c r="A3358" t="s">
        <v>16</v>
      </c>
      <c r="B3358" t="s">
        <v>6</v>
      </c>
      <c r="C3358" t="s">
        <v>9</v>
      </c>
      <c r="D3358">
        <v>2025</v>
      </c>
      <c r="E3358">
        <v>2039</v>
      </c>
      <c r="F3358">
        <v>0.28070162799999998</v>
      </c>
      <c r="G3358">
        <v>6679.7506489999996</v>
      </c>
      <c r="H3358">
        <v>0</v>
      </c>
      <c r="I3358">
        <v>0.85</v>
      </c>
      <c r="J3358" s="2" t="str">
        <f t="shared" si="52"/>
        <v>EG_OCGTNER2025</v>
      </c>
    </row>
    <row r="3359" spans="1:10" x14ac:dyDescent="0.25">
      <c r="A3359" t="s">
        <v>16</v>
      </c>
      <c r="B3359" t="s">
        <v>6</v>
      </c>
      <c r="C3359" t="s">
        <v>8</v>
      </c>
      <c r="D3359">
        <v>2025</v>
      </c>
      <c r="E3359">
        <v>2039</v>
      </c>
      <c r="F3359">
        <v>0.28070162799999998</v>
      </c>
      <c r="G3359">
        <v>6679.7506489999996</v>
      </c>
      <c r="H3359">
        <v>0</v>
      </c>
      <c r="I3359">
        <v>0.85</v>
      </c>
      <c r="J3359" s="2" t="str">
        <f t="shared" si="52"/>
        <v>EG_OCGTSR2025</v>
      </c>
    </row>
    <row r="3360" spans="1:10" x14ac:dyDescent="0.25">
      <c r="A3360" t="s">
        <v>16</v>
      </c>
      <c r="B3360" t="s">
        <v>6</v>
      </c>
      <c r="C3360" t="s">
        <v>12</v>
      </c>
      <c r="D3360">
        <v>2025</v>
      </c>
      <c r="E3360">
        <v>2039</v>
      </c>
      <c r="F3360">
        <v>0.28070162799999998</v>
      </c>
      <c r="G3360">
        <v>6679.7506489999996</v>
      </c>
      <c r="H3360">
        <v>0</v>
      </c>
      <c r="I3360">
        <v>0.85</v>
      </c>
      <c r="J3360" s="2" t="str">
        <f t="shared" si="52"/>
        <v>EG_OCGTNR2025</v>
      </c>
    </row>
    <row r="3361" spans="1:10" x14ac:dyDescent="0.25">
      <c r="A3361" t="s">
        <v>16</v>
      </c>
      <c r="B3361" t="s">
        <v>6</v>
      </c>
      <c r="C3361" t="s">
        <v>10</v>
      </c>
      <c r="D3361">
        <v>2025</v>
      </c>
      <c r="E3361">
        <v>2040</v>
      </c>
      <c r="F3361">
        <v>0.28070162799999998</v>
      </c>
      <c r="G3361">
        <v>6679.7506489999996</v>
      </c>
      <c r="H3361">
        <v>0</v>
      </c>
      <c r="I3361">
        <v>0.85</v>
      </c>
      <c r="J3361" s="2" t="str">
        <f t="shared" si="52"/>
        <v>EG_OCGTER2025</v>
      </c>
    </row>
    <row r="3362" spans="1:10" x14ac:dyDescent="0.25">
      <c r="A3362" t="s">
        <v>16</v>
      </c>
      <c r="B3362" t="s">
        <v>6</v>
      </c>
      <c r="C3362" t="s">
        <v>11</v>
      </c>
      <c r="D3362">
        <v>2025</v>
      </c>
      <c r="E3362">
        <v>2040</v>
      </c>
      <c r="F3362">
        <v>0.28070162799999998</v>
      </c>
      <c r="G3362">
        <v>6679.7506489999996</v>
      </c>
      <c r="H3362">
        <v>0</v>
      </c>
      <c r="I3362">
        <v>0.85</v>
      </c>
      <c r="J3362" s="2" t="str">
        <f t="shared" si="52"/>
        <v>EG_OCGTWR2025</v>
      </c>
    </row>
    <row r="3363" spans="1:10" x14ac:dyDescent="0.25">
      <c r="A3363" t="s">
        <v>16</v>
      </c>
      <c r="B3363" t="s">
        <v>6</v>
      </c>
      <c r="C3363" t="s">
        <v>9</v>
      </c>
      <c r="D3363">
        <v>2025</v>
      </c>
      <c r="E3363">
        <v>2040</v>
      </c>
      <c r="F3363">
        <v>0.28070162799999998</v>
      </c>
      <c r="G3363">
        <v>6679.7506489999996</v>
      </c>
      <c r="H3363">
        <v>0</v>
      </c>
      <c r="I3363">
        <v>0.85</v>
      </c>
      <c r="J3363" s="2" t="str">
        <f t="shared" si="52"/>
        <v>EG_OCGTNER2025</v>
      </c>
    </row>
    <row r="3364" spans="1:10" x14ac:dyDescent="0.25">
      <c r="A3364" t="s">
        <v>16</v>
      </c>
      <c r="B3364" t="s">
        <v>6</v>
      </c>
      <c r="C3364" t="s">
        <v>8</v>
      </c>
      <c r="D3364">
        <v>2025</v>
      </c>
      <c r="E3364">
        <v>2040</v>
      </c>
      <c r="F3364">
        <v>0.28070162799999998</v>
      </c>
      <c r="G3364">
        <v>6679.7506489999996</v>
      </c>
      <c r="H3364">
        <v>0</v>
      </c>
      <c r="I3364">
        <v>0.85</v>
      </c>
      <c r="J3364" s="2" t="str">
        <f t="shared" si="52"/>
        <v>EG_OCGTSR2025</v>
      </c>
    </row>
    <row r="3365" spans="1:10" x14ac:dyDescent="0.25">
      <c r="A3365" t="s">
        <v>16</v>
      </c>
      <c r="B3365" t="s">
        <v>6</v>
      </c>
      <c r="C3365" t="s">
        <v>12</v>
      </c>
      <c r="D3365">
        <v>2025</v>
      </c>
      <c r="E3365">
        <v>2040</v>
      </c>
      <c r="F3365">
        <v>0.28070162799999998</v>
      </c>
      <c r="G3365">
        <v>6679.7506489999996</v>
      </c>
      <c r="H3365">
        <v>0</v>
      </c>
      <c r="I3365">
        <v>0.85</v>
      </c>
      <c r="J3365" s="2" t="str">
        <f t="shared" si="52"/>
        <v>EG_OCGTNR2025</v>
      </c>
    </row>
    <row r="3366" spans="1:10" x14ac:dyDescent="0.25">
      <c r="A3366" t="s">
        <v>16</v>
      </c>
      <c r="B3366" t="s">
        <v>6</v>
      </c>
      <c r="C3366" t="s">
        <v>10</v>
      </c>
      <c r="D3366">
        <v>2025</v>
      </c>
      <c r="E3366">
        <v>2041</v>
      </c>
      <c r="F3366">
        <v>0.28070162799999998</v>
      </c>
      <c r="G3366">
        <v>6679.7506489999996</v>
      </c>
      <c r="H3366">
        <v>0</v>
      </c>
      <c r="I3366">
        <v>0.85</v>
      </c>
      <c r="J3366" s="2" t="str">
        <f t="shared" si="52"/>
        <v>EG_OCGTER2025</v>
      </c>
    </row>
    <row r="3367" spans="1:10" x14ac:dyDescent="0.25">
      <c r="A3367" t="s">
        <v>16</v>
      </c>
      <c r="B3367" t="s">
        <v>6</v>
      </c>
      <c r="C3367" t="s">
        <v>11</v>
      </c>
      <c r="D3367">
        <v>2025</v>
      </c>
      <c r="E3367">
        <v>2041</v>
      </c>
      <c r="F3367">
        <v>0.28070162799999998</v>
      </c>
      <c r="G3367">
        <v>6679.7506489999996</v>
      </c>
      <c r="H3367">
        <v>0</v>
      </c>
      <c r="I3367">
        <v>0.85</v>
      </c>
      <c r="J3367" s="2" t="str">
        <f t="shared" si="52"/>
        <v>EG_OCGTWR2025</v>
      </c>
    </row>
    <row r="3368" spans="1:10" x14ac:dyDescent="0.25">
      <c r="A3368" t="s">
        <v>16</v>
      </c>
      <c r="B3368" t="s">
        <v>6</v>
      </c>
      <c r="C3368" t="s">
        <v>9</v>
      </c>
      <c r="D3368">
        <v>2025</v>
      </c>
      <c r="E3368">
        <v>2041</v>
      </c>
      <c r="F3368">
        <v>0.28070162799999998</v>
      </c>
      <c r="G3368">
        <v>6679.7506489999996</v>
      </c>
      <c r="H3368">
        <v>0</v>
      </c>
      <c r="I3368">
        <v>0.85</v>
      </c>
      <c r="J3368" s="2" t="str">
        <f t="shared" si="52"/>
        <v>EG_OCGTNER2025</v>
      </c>
    </row>
    <row r="3369" spans="1:10" x14ac:dyDescent="0.25">
      <c r="A3369" t="s">
        <v>16</v>
      </c>
      <c r="B3369" t="s">
        <v>6</v>
      </c>
      <c r="C3369" t="s">
        <v>8</v>
      </c>
      <c r="D3369">
        <v>2025</v>
      </c>
      <c r="E3369">
        <v>2041</v>
      </c>
      <c r="F3369">
        <v>0.28070162799999998</v>
      </c>
      <c r="G3369">
        <v>6679.7506489999996</v>
      </c>
      <c r="H3369">
        <v>0</v>
      </c>
      <c r="I3369">
        <v>0.85</v>
      </c>
      <c r="J3369" s="2" t="str">
        <f t="shared" si="52"/>
        <v>EG_OCGTSR2025</v>
      </c>
    </row>
    <row r="3370" spans="1:10" x14ac:dyDescent="0.25">
      <c r="A3370" t="s">
        <v>16</v>
      </c>
      <c r="B3370" t="s">
        <v>6</v>
      </c>
      <c r="C3370" t="s">
        <v>12</v>
      </c>
      <c r="D3370">
        <v>2025</v>
      </c>
      <c r="E3370">
        <v>2041</v>
      </c>
      <c r="F3370">
        <v>0.28070162799999998</v>
      </c>
      <c r="G3370">
        <v>6679.7506489999996</v>
      </c>
      <c r="H3370">
        <v>0</v>
      </c>
      <c r="I3370">
        <v>0.85</v>
      </c>
      <c r="J3370" s="2" t="str">
        <f t="shared" si="52"/>
        <v>EG_OCGTNR2025</v>
      </c>
    </row>
    <row r="3371" spans="1:10" x14ac:dyDescent="0.25">
      <c r="A3371" t="s">
        <v>15</v>
      </c>
      <c r="B3371" t="s">
        <v>6</v>
      </c>
      <c r="C3371" t="s">
        <v>10</v>
      </c>
      <c r="D3371">
        <v>2025</v>
      </c>
      <c r="E3371">
        <v>2025</v>
      </c>
      <c r="F3371">
        <v>1</v>
      </c>
      <c r="G3371">
        <v>19631.81452</v>
      </c>
      <c r="H3371">
        <v>0</v>
      </c>
      <c r="I3371">
        <v>1</v>
      </c>
      <c r="J3371" s="2" t="str">
        <f t="shared" si="52"/>
        <v>EG_LHER2025</v>
      </c>
    </row>
    <row r="3372" spans="1:10" x14ac:dyDescent="0.25">
      <c r="A3372" t="s">
        <v>15</v>
      </c>
      <c r="B3372" t="s">
        <v>6</v>
      </c>
      <c r="C3372" t="s">
        <v>11</v>
      </c>
      <c r="D3372">
        <v>2025</v>
      </c>
      <c r="E3372">
        <v>2025</v>
      </c>
      <c r="F3372">
        <v>1</v>
      </c>
      <c r="G3372">
        <v>19631.81452</v>
      </c>
      <c r="H3372">
        <v>0</v>
      </c>
      <c r="I3372">
        <v>1</v>
      </c>
      <c r="J3372" s="2" t="str">
        <f t="shared" si="52"/>
        <v>EG_LHWR2025</v>
      </c>
    </row>
    <row r="3373" spans="1:10" x14ac:dyDescent="0.25">
      <c r="A3373" t="s">
        <v>15</v>
      </c>
      <c r="B3373" t="s">
        <v>6</v>
      </c>
      <c r="C3373" t="s">
        <v>9</v>
      </c>
      <c r="D3373">
        <v>2025</v>
      </c>
      <c r="E3373">
        <v>2025</v>
      </c>
      <c r="F3373">
        <v>1</v>
      </c>
      <c r="G3373">
        <v>19631.81452</v>
      </c>
      <c r="H3373">
        <v>0</v>
      </c>
      <c r="I3373">
        <v>1</v>
      </c>
      <c r="J3373" s="2" t="str">
        <f t="shared" si="52"/>
        <v>EG_LHNER2025</v>
      </c>
    </row>
    <row r="3374" spans="1:10" x14ac:dyDescent="0.25">
      <c r="A3374" t="s">
        <v>15</v>
      </c>
      <c r="B3374" t="s">
        <v>6</v>
      </c>
      <c r="C3374" t="s">
        <v>8</v>
      </c>
      <c r="D3374">
        <v>2025</v>
      </c>
      <c r="E3374">
        <v>2025</v>
      </c>
      <c r="F3374">
        <v>1</v>
      </c>
      <c r="G3374">
        <v>19631.81452</v>
      </c>
      <c r="H3374">
        <v>0</v>
      </c>
      <c r="I3374">
        <v>1</v>
      </c>
      <c r="J3374" s="2" t="str">
        <f t="shared" si="52"/>
        <v>EG_LHSR2025</v>
      </c>
    </row>
    <row r="3375" spans="1:10" x14ac:dyDescent="0.25">
      <c r="A3375" t="s">
        <v>15</v>
      </c>
      <c r="B3375" t="s">
        <v>6</v>
      </c>
      <c r="C3375" t="s">
        <v>12</v>
      </c>
      <c r="D3375">
        <v>2025</v>
      </c>
      <c r="E3375">
        <v>2025</v>
      </c>
      <c r="F3375">
        <v>1</v>
      </c>
      <c r="G3375">
        <v>19631.81452</v>
      </c>
      <c r="H3375">
        <v>0</v>
      </c>
      <c r="I3375">
        <v>1</v>
      </c>
      <c r="J3375" s="2" t="str">
        <f t="shared" si="52"/>
        <v>EG_LHNR2025</v>
      </c>
    </row>
    <row r="3376" spans="1:10" x14ac:dyDescent="0.25">
      <c r="A3376" t="s">
        <v>15</v>
      </c>
      <c r="B3376" t="s">
        <v>6</v>
      </c>
      <c r="C3376" t="s">
        <v>10</v>
      </c>
      <c r="D3376">
        <v>2025</v>
      </c>
      <c r="E3376">
        <v>2026</v>
      </c>
      <c r="F3376">
        <v>1</v>
      </c>
      <c r="G3376">
        <v>19631.81452</v>
      </c>
      <c r="H3376">
        <v>0</v>
      </c>
      <c r="I3376">
        <v>1</v>
      </c>
      <c r="J3376" s="2" t="str">
        <f t="shared" si="52"/>
        <v>EG_LHER2025</v>
      </c>
    </row>
    <row r="3377" spans="1:10" x14ac:dyDescent="0.25">
      <c r="A3377" t="s">
        <v>15</v>
      </c>
      <c r="B3377" t="s">
        <v>6</v>
      </c>
      <c r="C3377" t="s">
        <v>11</v>
      </c>
      <c r="D3377">
        <v>2025</v>
      </c>
      <c r="E3377">
        <v>2026</v>
      </c>
      <c r="F3377">
        <v>1</v>
      </c>
      <c r="G3377">
        <v>19631.81452</v>
      </c>
      <c r="H3377">
        <v>0</v>
      </c>
      <c r="I3377">
        <v>1</v>
      </c>
      <c r="J3377" s="2" t="str">
        <f t="shared" si="52"/>
        <v>EG_LHWR2025</v>
      </c>
    </row>
    <row r="3378" spans="1:10" x14ac:dyDescent="0.25">
      <c r="A3378" t="s">
        <v>15</v>
      </c>
      <c r="B3378" t="s">
        <v>6</v>
      </c>
      <c r="C3378" t="s">
        <v>9</v>
      </c>
      <c r="D3378">
        <v>2025</v>
      </c>
      <c r="E3378">
        <v>2026</v>
      </c>
      <c r="F3378">
        <v>1</v>
      </c>
      <c r="G3378">
        <v>19631.81452</v>
      </c>
      <c r="H3378">
        <v>0</v>
      </c>
      <c r="I3378">
        <v>1</v>
      </c>
      <c r="J3378" s="2" t="str">
        <f t="shared" si="52"/>
        <v>EG_LHNER2025</v>
      </c>
    </row>
    <row r="3379" spans="1:10" x14ac:dyDescent="0.25">
      <c r="A3379" t="s">
        <v>15</v>
      </c>
      <c r="B3379" t="s">
        <v>6</v>
      </c>
      <c r="C3379" t="s">
        <v>8</v>
      </c>
      <c r="D3379">
        <v>2025</v>
      </c>
      <c r="E3379">
        <v>2026</v>
      </c>
      <c r="F3379">
        <v>1</v>
      </c>
      <c r="G3379">
        <v>19631.81452</v>
      </c>
      <c r="H3379">
        <v>0</v>
      </c>
      <c r="I3379">
        <v>1</v>
      </c>
      <c r="J3379" s="2" t="str">
        <f t="shared" si="52"/>
        <v>EG_LHSR2025</v>
      </c>
    </row>
    <row r="3380" spans="1:10" x14ac:dyDescent="0.25">
      <c r="A3380" t="s">
        <v>15</v>
      </c>
      <c r="B3380" t="s">
        <v>6</v>
      </c>
      <c r="C3380" t="s">
        <v>12</v>
      </c>
      <c r="D3380">
        <v>2025</v>
      </c>
      <c r="E3380">
        <v>2026</v>
      </c>
      <c r="F3380">
        <v>1</v>
      </c>
      <c r="G3380">
        <v>19631.81452</v>
      </c>
      <c r="H3380">
        <v>0</v>
      </c>
      <c r="I3380">
        <v>1</v>
      </c>
      <c r="J3380" s="2" t="str">
        <f t="shared" si="52"/>
        <v>EG_LHNR2025</v>
      </c>
    </row>
    <row r="3381" spans="1:10" x14ac:dyDescent="0.25">
      <c r="A3381" t="s">
        <v>15</v>
      </c>
      <c r="B3381" t="s">
        <v>6</v>
      </c>
      <c r="C3381" t="s">
        <v>10</v>
      </c>
      <c r="D3381">
        <v>2025</v>
      </c>
      <c r="E3381">
        <v>2027</v>
      </c>
      <c r="F3381">
        <v>1</v>
      </c>
      <c r="G3381">
        <v>19631.81452</v>
      </c>
      <c r="H3381">
        <v>0</v>
      </c>
      <c r="I3381">
        <v>1</v>
      </c>
      <c r="J3381" s="2" t="str">
        <f t="shared" si="52"/>
        <v>EG_LHER2025</v>
      </c>
    </row>
    <row r="3382" spans="1:10" x14ac:dyDescent="0.25">
      <c r="A3382" t="s">
        <v>15</v>
      </c>
      <c r="B3382" t="s">
        <v>6</v>
      </c>
      <c r="C3382" t="s">
        <v>11</v>
      </c>
      <c r="D3382">
        <v>2025</v>
      </c>
      <c r="E3382">
        <v>2027</v>
      </c>
      <c r="F3382">
        <v>1</v>
      </c>
      <c r="G3382">
        <v>19631.81452</v>
      </c>
      <c r="H3382">
        <v>0</v>
      </c>
      <c r="I3382">
        <v>1</v>
      </c>
      <c r="J3382" s="2" t="str">
        <f t="shared" si="52"/>
        <v>EG_LHWR2025</v>
      </c>
    </row>
    <row r="3383" spans="1:10" x14ac:dyDescent="0.25">
      <c r="A3383" t="s">
        <v>15</v>
      </c>
      <c r="B3383" t="s">
        <v>6</v>
      </c>
      <c r="C3383" t="s">
        <v>9</v>
      </c>
      <c r="D3383">
        <v>2025</v>
      </c>
      <c r="E3383">
        <v>2027</v>
      </c>
      <c r="F3383">
        <v>1</v>
      </c>
      <c r="G3383">
        <v>19631.81452</v>
      </c>
      <c r="H3383">
        <v>0</v>
      </c>
      <c r="I3383">
        <v>1</v>
      </c>
      <c r="J3383" s="2" t="str">
        <f t="shared" si="52"/>
        <v>EG_LHNER2025</v>
      </c>
    </row>
    <row r="3384" spans="1:10" x14ac:dyDescent="0.25">
      <c r="A3384" t="s">
        <v>15</v>
      </c>
      <c r="B3384" t="s">
        <v>6</v>
      </c>
      <c r="C3384" t="s">
        <v>8</v>
      </c>
      <c r="D3384">
        <v>2025</v>
      </c>
      <c r="E3384">
        <v>2027</v>
      </c>
      <c r="F3384">
        <v>1</v>
      </c>
      <c r="G3384">
        <v>19631.81452</v>
      </c>
      <c r="H3384">
        <v>0</v>
      </c>
      <c r="I3384">
        <v>1</v>
      </c>
      <c r="J3384" s="2" t="str">
        <f t="shared" si="52"/>
        <v>EG_LHSR2025</v>
      </c>
    </row>
    <row r="3385" spans="1:10" x14ac:dyDescent="0.25">
      <c r="A3385" t="s">
        <v>15</v>
      </c>
      <c r="B3385" t="s">
        <v>6</v>
      </c>
      <c r="C3385" t="s">
        <v>12</v>
      </c>
      <c r="D3385">
        <v>2025</v>
      </c>
      <c r="E3385">
        <v>2027</v>
      </c>
      <c r="F3385">
        <v>1</v>
      </c>
      <c r="G3385">
        <v>19631.81452</v>
      </c>
      <c r="H3385">
        <v>0</v>
      </c>
      <c r="I3385">
        <v>1</v>
      </c>
      <c r="J3385" s="2" t="str">
        <f t="shared" si="52"/>
        <v>EG_LHNR2025</v>
      </c>
    </row>
    <row r="3386" spans="1:10" x14ac:dyDescent="0.25">
      <c r="A3386" t="s">
        <v>15</v>
      </c>
      <c r="B3386" t="s">
        <v>6</v>
      </c>
      <c r="C3386" t="s">
        <v>10</v>
      </c>
      <c r="D3386">
        <v>2025</v>
      </c>
      <c r="E3386">
        <v>2028</v>
      </c>
      <c r="F3386">
        <v>1</v>
      </c>
      <c r="G3386">
        <v>19631.81452</v>
      </c>
      <c r="H3386">
        <v>0</v>
      </c>
      <c r="I3386">
        <v>1</v>
      </c>
      <c r="J3386" s="2" t="str">
        <f t="shared" si="52"/>
        <v>EG_LHER2025</v>
      </c>
    </row>
    <row r="3387" spans="1:10" x14ac:dyDescent="0.25">
      <c r="A3387" t="s">
        <v>15</v>
      </c>
      <c r="B3387" t="s">
        <v>6</v>
      </c>
      <c r="C3387" t="s">
        <v>11</v>
      </c>
      <c r="D3387">
        <v>2025</v>
      </c>
      <c r="E3387">
        <v>2028</v>
      </c>
      <c r="F3387">
        <v>1</v>
      </c>
      <c r="G3387">
        <v>19631.81452</v>
      </c>
      <c r="H3387">
        <v>0</v>
      </c>
      <c r="I3387">
        <v>1</v>
      </c>
      <c r="J3387" s="2" t="str">
        <f t="shared" si="52"/>
        <v>EG_LHWR2025</v>
      </c>
    </row>
    <row r="3388" spans="1:10" x14ac:dyDescent="0.25">
      <c r="A3388" t="s">
        <v>15</v>
      </c>
      <c r="B3388" t="s">
        <v>6</v>
      </c>
      <c r="C3388" t="s">
        <v>9</v>
      </c>
      <c r="D3388">
        <v>2025</v>
      </c>
      <c r="E3388">
        <v>2028</v>
      </c>
      <c r="F3388">
        <v>1</v>
      </c>
      <c r="G3388">
        <v>19631.81452</v>
      </c>
      <c r="H3388">
        <v>0</v>
      </c>
      <c r="I3388">
        <v>1</v>
      </c>
      <c r="J3388" s="2" t="str">
        <f t="shared" si="52"/>
        <v>EG_LHNER2025</v>
      </c>
    </row>
    <row r="3389" spans="1:10" x14ac:dyDescent="0.25">
      <c r="A3389" t="s">
        <v>15</v>
      </c>
      <c r="B3389" t="s">
        <v>6</v>
      </c>
      <c r="C3389" t="s">
        <v>8</v>
      </c>
      <c r="D3389">
        <v>2025</v>
      </c>
      <c r="E3389">
        <v>2028</v>
      </c>
      <c r="F3389">
        <v>1</v>
      </c>
      <c r="G3389">
        <v>19631.81452</v>
      </c>
      <c r="H3389">
        <v>0</v>
      </c>
      <c r="I3389">
        <v>1</v>
      </c>
      <c r="J3389" s="2" t="str">
        <f t="shared" si="52"/>
        <v>EG_LHSR2025</v>
      </c>
    </row>
    <row r="3390" spans="1:10" x14ac:dyDescent="0.25">
      <c r="A3390" t="s">
        <v>15</v>
      </c>
      <c r="B3390" t="s">
        <v>6</v>
      </c>
      <c r="C3390" t="s">
        <v>12</v>
      </c>
      <c r="D3390">
        <v>2025</v>
      </c>
      <c r="E3390">
        <v>2028</v>
      </c>
      <c r="F3390">
        <v>1</v>
      </c>
      <c r="G3390">
        <v>19631.81452</v>
      </c>
      <c r="H3390">
        <v>0</v>
      </c>
      <c r="I3390">
        <v>1</v>
      </c>
      <c r="J3390" s="2" t="str">
        <f t="shared" si="52"/>
        <v>EG_LHNR2025</v>
      </c>
    </row>
    <row r="3391" spans="1:10" x14ac:dyDescent="0.25">
      <c r="A3391" t="s">
        <v>15</v>
      </c>
      <c r="B3391" t="s">
        <v>6</v>
      </c>
      <c r="C3391" t="s">
        <v>10</v>
      </c>
      <c r="D3391">
        <v>2025</v>
      </c>
      <c r="E3391">
        <v>2029</v>
      </c>
      <c r="F3391">
        <v>1</v>
      </c>
      <c r="G3391">
        <v>19631.81452</v>
      </c>
      <c r="H3391">
        <v>0</v>
      </c>
      <c r="I3391">
        <v>1</v>
      </c>
      <c r="J3391" s="2" t="str">
        <f t="shared" si="52"/>
        <v>EG_LHER2025</v>
      </c>
    </row>
    <row r="3392" spans="1:10" x14ac:dyDescent="0.25">
      <c r="A3392" t="s">
        <v>15</v>
      </c>
      <c r="B3392" t="s">
        <v>6</v>
      </c>
      <c r="C3392" t="s">
        <v>11</v>
      </c>
      <c r="D3392">
        <v>2025</v>
      </c>
      <c r="E3392">
        <v>2029</v>
      </c>
      <c r="F3392">
        <v>1</v>
      </c>
      <c r="G3392">
        <v>19631.81452</v>
      </c>
      <c r="H3392">
        <v>0</v>
      </c>
      <c r="I3392">
        <v>1</v>
      </c>
      <c r="J3392" s="2" t="str">
        <f t="shared" si="52"/>
        <v>EG_LHWR2025</v>
      </c>
    </row>
    <row r="3393" spans="1:10" x14ac:dyDescent="0.25">
      <c r="A3393" t="s">
        <v>15</v>
      </c>
      <c r="B3393" t="s">
        <v>6</v>
      </c>
      <c r="C3393" t="s">
        <v>9</v>
      </c>
      <c r="D3393">
        <v>2025</v>
      </c>
      <c r="E3393">
        <v>2029</v>
      </c>
      <c r="F3393">
        <v>1</v>
      </c>
      <c r="G3393">
        <v>19631.81452</v>
      </c>
      <c r="H3393">
        <v>0</v>
      </c>
      <c r="I3393">
        <v>1</v>
      </c>
      <c r="J3393" s="2" t="str">
        <f t="shared" si="52"/>
        <v>EG_LHNER2025</v>
      </c>
    </row>
    <row r="3394" spans="1:10" x14ac:dyDescent="0.25">
      <c r="A3394" t="s">
        <v>15</v>
      </c>
      <c r="B3394" t="s">
        <v>6</v>
      </c>
      <c r="C3394" t="s">
        <v>8</v>
      </c>
      <c r="D3394">
        <v>2025</v>
      </c>
      <c r="E3394">
        <v>2029</v>
      </c>
      <c r="F3394">
        <v>1</v>
      </c>
      <c r="G3394">
        <v>19631.81452</v>
      </c>
      <c r="H3394">
        <v>0</v>
      </c>
      <c r="I3394">
        <v>1</v>
      </c>
      <c r="J3394" s="2" t="str">
        <f t="shared" si="52"/>
        <v>EG_LHSR2025</v>
      </c>
    </row>
    <row r="3395" spans="1:10" x14ac:dyDescent="0.25">
      <c r="A3395" t="s">
        <v>15</v>
      </c>
      <c r="B3395" t="s">
        <v>6</v>
      </c>
      <c r="C3395" t="s">
        <v>12</v>
      </c>
      <c r="D3395">
        <v>2025</v>
      </c>
      <c r="E3395">
        <v>2029</v>
      </c>
      <c r="F3395">
        <v>1</v>
      </c>
      <c r="G3395">
        <v>19631.81452</v>
      </c>
      <c r="H3395">
        <v>0</v>
      </c>
      <c r="I3395">
        <v>1</v>
      </c>
      <c r="J3395" s="2" t="str">
        <f t="shared" ref="J3395:J3458" si="53">_xlfn.CONCAT(A3395,C3395,D3395)</f>
        <v>EG_LHNR2025</v>
      </c>
    </row>
    <row r="3396" spans="1:10" x14ac:dyDescent="0.25">
      <c r="A3396" t="s">
        <v>15</v>
      </c>
      <c r="B3396" t="s">
        <v>6</v>
      </c>
      <c r="C3396" t="s">
        <v>10</v>
      </c>
      <c r="D3396">
        <v>2025</v>
      </c>
      <c r="E3396">
        <v>2030</v>
      </c>
      <c r="F3396">
        <v>1</v>
      </c>
      <c r="G3396">
        <v>19631.81452</v>
      </c>
      <c r="H3396">
        <v>0</v>
      </c>
      <c r="I3396">
        <v>1</v>
      </c>
      <c r="J3396" s="2" t="str">
        <f t="shared" si="53"/>
        <v>EG_LHER2025</v>
      </c>
    </row>
    <row r="3397" spans="1:10" x14ac:dyDescent="0.25">
      <c r="A3397" t="s">
        <v>15</v>
      </c>
      <c r="B3397" t="s">
        <v>6</v>
      </c>
      <c r="C3397" t="s">
        <v>11</v>
      </c>
      <c r="D3397">
        <v>2025</v>
      </c>
      <c r="E3397">
        <v>2030</v>
      </c>
      <c r="F3397">
        <v>1</v>
      </c>
      <c r="G3397">
        <v>19631.81452</v>
      </c>
      <c r="H3397">
        <v>0</v>
      </c>
      <c r="I3397">
        <v>1</v>
      </c>
      <c r="J3397" s="2" t="str">
        <f t="shared" si="53"/>
        <v>EG_LHWR2025</v>
      </c>
    </row>
    <row r="3398" spans="1:10" x14ac:dyDescent="0.25">
      <c r="A3398" t="s">
        <v>15</v>
      </c>
      <c r="B3398" t="s">
        <v>6</v>
      </c>
      <c r="C3398" t="s">
        <v>9</v>
      </c>
      <c r="D3398">
        <v>2025</v>
      </c>
      <c r="E3398">
        <v>2030</v>
      </c>
      <c r="F3398">
        <v>1</v>
      </c>
      <c r="G3398">
        <v>19631.81452</v>
      </c>
      <c r="H3398">
        <v>0</v>
      </c>
      <c r="I3398">
        <v>1</v>
      </c>
      <c r="J3398" s="2" t="str">
        <f t="shared" si="53"/>
        <v>EG_LHNER2025</v>
      </c>
    </row>
    <row r="3399" spans="1:10" x14ac:dyDescent="0.25">
      <c r="A3399" t="s">
        <v>15</v>
      </c>
      <c r="B3399" t="s">
        <v>6</v>
      </c>
      <c r="C3399" t="s">
        <v>8</v>
      </c>
      <c r="D3399">
        <v>2025</v>
      </c>
      <c r="E3399">
        <v>2030</v>
      </c>
      <c r="F3399">
        <v>1</v>
      </c>
      <c r="G3399">
        <v>19631.81452</v>
      </c>
      <c r="H3399">
        <v>0</v>
      </c>
      <c r="I3399">
        <v>1</v>
      </c>
      <c r="J3399" s="2" t="str">
        <f t="shared" si="53"/>
        <v>EG_LHSR2025</v>
      </c>
    </row>
    <row r="3400" spans="1:10" x14ac:dyDescent="0.25">
      <c r="A3400" t="s">
        <v>15</v>
      </c>
      <c r="B3400" t="s">
        <v>6</v>
      </c>
      <c r="C3400" t="s">
        <v>12</v>
      </c>
      <c r="D3400">
        <v>2025</v>
      </c>
      <c r="E3400">
        <v>2030</v>
      </c>
      <c r="F3400">
        <v>1</v>
      </c>
      <c r="G3400">
        <v>19631.81452</v>
      </c>
      <c r="H3400">
        <v>0</v>
      </c>
      <c r="I3400">
        <v>1</v>
      </c>
      <c r="J3400" s="2" t="str">
        <f t="shared" si="53"/>
        <v>EG_LHNR2025</v>
      </c>
    </row>
    <row r="3401" spans="1:10" x14ac:dyDescent="0.25">
      <c r="A3401" t="s">
        <v>15</v>
      </c>
      <c r="B3401" t="s">
        <v>6</v>
      </c>
      <c r="C3401" t="s">
        <v>10</v>
      </c>
      <c r="D3401">
        <v>2025</v>
      </c>
      <c r="E3401">
        <v>2031</v>
      </c>
      <c r="F3401">
        <v>1</v>
      </c>
      <c r="G3401">
        <v>19631.81452</v>
      </c>
      <c r="H3401">
        <v>0</v>
      </c>
      <c r="I3401">
        <v>1</v>
      </c>
      <c r="J3401" s="2" t="str">
        <f t="shared" si="53"/>
        <v>EG_LHER2025</v>
      </c>
    </row>
    <row r="3402" spans="1:10" x14ac:dyDescent="0.25">
      <c r="A3402" t="s">
        <v>15</v>
      </c>
      <c r="B3402" t="s">
        <v>6</v>
      </c>
      <c r="C3402" t="s">
        <v>11</v>
      </c>
      <c r="D3402">
        <v>2025</v>
      </c>
      <c r="E3402">
        <v>2031</v>
      </c>
      <c r="F3402">
        <v>1</v>
      </c>
      <c r="G3402">
        <v>19631.81452</v>
      </c>
      <c r="H3402">
        <v>0</v>
      </c>
      <c r="I3402">
        <v>1</v>
      </c>
      <c r="J3402" s="2" t="str">
        <f t="shared" si="53"/>
        <v>EG_LHWR2025</v>
      </c>
    </row>
    <row r="3403" spans="1:10" x14ac:dyDescent="0.25">
      <c r="A3403" t="s">
        <v>15</v>
      </c>
      <c r="B3403" t="s">
        <v>6</v>
      </c>
      <c r="C3403" t="s">
        <v>9</v>
      </c>
      <c r="D3403">
        <v>2025</v>
      </c>
      <c r="E3403">
        <v>2031</v>
      </c>
      <c r="F3403">
        <v>1</v>
      </c>
      <c r="G3403">
        <v>19631.81452</v>
      </c>
      <c r="H3403">
        <v>0</v>
      </c>
      <c r="I3403">
        <v>1</v>
      </c>
      <c r="J3403" s="2" t="str">
        <f t="shared" si="53"/>
        <v>EG_LHNER2025</v>
      </c>
    </row>
    <row r="3404" spans="1:10" x14ac:dyDescent="0.25">
      <c r="A3404" t="s">
        <v>15</v>
      </c>
      <c r="B3404" t="s">
        <v>6</v>
      </c>
      <c r="C3404" t="s">
        <v>8</v>
      </c>
      <c r="D3404">
        <v>2025</v>
      </c>
      <c r="E3404">
        <v>2031</v>
      </c>
      <c r="F3404">
        <v>1</v>
      </c>
      <c r="G3404">
        <v>19631.81452</v>
      </c>
      <c r="H3404">
        <v>0</v>
      </c>
      <c r="I3404">
        <v>1</v>
      </c>
      <c r="J3404" s="2" t="str">
        <f t="shared" si="53"/>
        <v>EG_LHSR2025</v>
      </c>
    </row>
    <row r="3405" spans="1:10" x14ac:dyDescent="0.25">
      <c r="A3405" t="s">
        <v>15</v>
      </c>
      <c r="B3405" t="s">
        <v>6</v>
      </c>
      <c r="C3405" t="s">
        <v>12</v>
      </c>
      <c r="D3405">
        <v>2025</v>
      </c>
      <c r="E3405">
        <v>2031</v>
      </c>
      <c r="F3405">
        <v>1</v>
      </c>
      <c r="G3405">
        <v>19631.81452</v>
      </c>
      <c r="H3405">
        <v>0</v>
      </c>
      <c r="I3405">
        <v>1</v>
      </c>
      <c r="J3405" s="2" t="str">
        <f t="shared" si="53"/>
        <v>EG_LHNR2025</v>
      </c>
    </row>
    <row r="3406" spans="1:10" x14ac:dyDescent="0.25">
      <c r="A3406" t="s">
        <v>15</v>
      </c>
      <c r="B3406" t="s">
        <v>6</v>
      </c>
      <c r="C3406" t="s">
        <v>10</v>
      </c>
      <c r="D3406">
        <v>2025</v>
      </c>
      <c r="E3406">
        <v>2032</v>
      </c>
      <c r="F3406">
        <v>1</v>
      </c>
      <c r="G3406">
        <v>19631.81452</v>
      </c>
      <c r="H3406">
        <v>0</v>
      </c>
      <c r="I3406">
        <v>1</v>
      </c>
      <c r="J3406" s="2" t="str">
        <f t="shared" si="53"/>
        <v>EG_LHER2025</v>
      </c>
    </row>
    <row r="3407" spans="1:10" x14ac:dyDescent="0.25">
      <c r="A3407" t="s">
        <v>15</v>
      </c>
      <c r="B3407" t="s">
        <v>6</v>
      </c>
      <c r="C3407" t="s">
        <v>11</v>
      </c>
      <c r="D3407">
        <v>2025</v>
      </c>
      <c r="E3407">
        <v>2032</v>
      </c>
      <c r="F3407">
        <v>1</v>
      </c>
      <c r="G3407">
        <v>19631.81452</v>
      </c>
      <c r="H3407">
        <v>0</v>
      </c>
      <c r="I3407">
        <v>1</v>
      </c>
      <c r="J3407" s="2" t="str">
        <f t="shared" si="53"/>
        <v>EG_LHWR2025</v>
      </c>
    </row>
    <row r="3408" spans="1:10" x14ac:dyDescent="0.25">
      <c r="A3408" t="s">
        <v>15</v>
      </c>
      <c r="B3408" t="s">
        <v>6</v>
      </c>
      <c r="C3408" t="s">
        <v>9</v>
      </c>
      <c r="D3408">
        <v>2025</v>
      </c>
      <c r="E3408">
        <v>2032</v>
      </c>
      <c r="F3408">
        <v>1</v>
      </c>
      <c r="G3408">
        <v>19631.81452</v>
      </c>
      <c r="H3408">
        <v>0</v>
      </c>
      <c r="I3408">
        <v>1</v>
      </c>
      <c r="J3408" s="2" t="str">
        <f t="shared" si="53"/>
        <v>EG_LHNER2025</v>
      </c>
    </row>
    <row r="3409" spans="1:10" x14ac:dyDescent="0.25">
      <c r="A3409" t="s">
        <v>15</v>
      </c>
      <c r="B3409" t="s">
        <v>6</v>
      </c>
      <c r="C3409" t="s">
        <v>8</v>
      </c>
      <c r="D3409">
        <v>2025</v>
      </c>
      <c r="E3409">
        <v>2032</v>
      </c>
      <c r="F3409">
        <v>1</v>
      </c>
      <c r="G3409">
        <v>19631.81452</v>
      </c>
      <c r="H3409">
        <v>0</v>
      </c>
      <c r="I3409">
        <v>1</v>
      </c>
      <c r="J3409" s="2" t="str">
        <f t="shared" si="53"/>
        <v>EG_LHSR2025</v>
      </c>
    </row>
    <row r="3410" spans="1:10" x14ac:dyDescent="0.25">
      <c r="A3410" t="s">
        <v>15</v>
      </c>
      <c r="B3410" t="s">
        <v>6</v>
      </c>
      <c r="C3410" t="s">
        <v>12</v>
      </c>
      <c r="D3410">
        <v>2025</v>
      </c>
      <c r="E3410">
        <v>2032</v>
      </c>
      <c r="F3410">
        <v>1</v>
      </c>
      <c r="G3410">
        <v>19631.81452</v>
      </c>
      <c r="H3410">
        <v>0</v>
      </c>
      <c r="I3410">
        <v>1</v>
      </c>
      <c r="J3410" s="2" t="str">
        <f t="shared" si="53"/>
        <v>EG_LHNR2025</v>
      </c>
    </row>
    <row r="3411" spans="1:10" x14ac:dyDescent="0.25">
      <c r="A3411" t="s">
        <v>15</v>
      </c>
      <c r="B3411" t="s">
        <v>6</v>
      </c>
      <c r="C3411" t="s">
        <v>10</v>
      </c>
      <c r="D3411">
        <v>2025</v>
      </c>
      <c r="E3411">
        <v>2033</v>
      </c>
      <c r="F3411">
        <v>1</v>
      </c>
      <c r="G3411">
        <v>19631.81452</v>
      </c>
      <c r="H3411">
        <v>0</v>
      </c>
      <c r="I3411">
        <v>1</v>
      </c>
      <c r="J3411" s="2" t="str">
        <f t="shared" si="53"/>
        <v>EG_LHER2025</v>
      </c>
    </row>
    <row r="3412" spans="1:10" x14ac:dyDescent="0.25">
      <c r="A3412" t="s">
        <v>15</v>
      </c>
      <c r="B3412" t="s">
        <v>6</v>
      </c>
      <c r="C3412" t="s">
        <v>11</v>
      </c>
      <c r="D3412">
        <v>2025</v>
      </c>
      <c r="E3412">
        <v>2033</v>
      </c>
      <c r="F3412">
        <v>1</v>
      </c>
      <c r="G3412">
        <v>19631.81452</v>
      </c>
      <c r="H3412">
        <v>0</v>
      </c>
      <c r="I3412">
        <v>1</v>
      </c>
      <c r="J3412" s="2" t="str">
        <f t="shared" si="53"/>
        <v>EG_LHWR2025</v>
      </c>
    </row>
    <row r="3413" spans="1:10" x14ac:dyDescent="0.25">
      <c r="A3413" t="s">
        <v>15</v>
      </c>
      <c r="B3413" t="s">
        <v>6</v>
      </c>
      <c r="C3413" t="s">
        <v>9</v>
      </c>
      <c r="D3413">
        <v>2025</v>
      </c>
      <c r="E3413">
        <v>2033</v>
      </c>
      <c r="F3413">
        <v>1</v>
      </c>
      <c r="G3413">
        <v>19631.81452</v>
      </c>
      <c r="H3413">
        <v>0</v>
      </c>
      <c r="I3413">
        <v>1</v>
      </c>
      <c r="J3413" s="2" t="str">
        <f t="shared" si="53"/>
        <v>EG_LHNER2025</v>
      </c>
    </row>
    <row r="3414" spans="1:10" x14ac:dyDescent="0.25">
      <c r="A3414" t="s">
        <v>15</v>
      </c>
      <c r="B3414" t="s">
        <v>6</v>
      </c>
      <c r="C3414" t="s">
        <v>8</v>
      </c>
      <c r="D3414">
        <v>2025</v>
      </c>
      <c r="E3414">
        <v>2033</v>
      </c>
      <c r="F3414">
        <v>1</v>
      </c>
      <c r="G3414">
        <v>19631.81452</v>
      </c>
      <c r="H3414">
        <v>0</v>
      </c>
      <c r="I3414">
        <v>1</v>
      </c>
      <c r="J3414" s="2" t="str">
        <f t="shared" si="53"/>
        <v>EG_LHSR2025</v>
      </c>
    </row>
    <row r="3415" spans="1:10" x14ac:dyDescent="0.25">
      <c r="A3415" t="s">
        <v>15</v>
      </c>
      <c r="B3415" t="s">
        <v>6</v>
      </c>
      <c r="C3415" t="s">
        <v>12</v>
      </c>
      <c r="D3415">
        <v>2025</v>
      </c>
      <c r="E3415">
        <v>2033</v>
      </c>
      <c r="F3415">
        <v>1</v>
      </c>
      <c r="G3415">
        <v>19631.81452</v>
      </c>
      <c r="H3415">
        <v>0</v>
      </c>
      <c r="I3415">
        <v>1</v>
      </c>
      <c r="J3415" s="2" t="str">
        <f t="shared" si="53"/>
        <v>EG_LHNR2025</v>
      </c>
    </row>
    <row r="3416" spans="1:10" x14ac:dyDescent="0.25">
      <c r="A3416" t="s">
        <v>15</v>
      </c>
      <c r="B3416" t="s">
        <v>6</v>
      </c>
      <c r="C3416" t="s">
        <v>10</v>
      </c>
      <c r="D3416">
        <v>2025</v>
      </c>
      <c r="E3416">
        <v>2034</v>
      </c>
      <c r="F3416">
        <v>1</v>
      </c>
      <c r="G3416">
        <v>19631.81452</v>
      </c>
      <c r="H3416">
        <v>0</v>
      </c>
      <c r="I3416">
        <v>1</v>
      </c>
      <c r="J3416" s="2" t="str">
        <f t="shared" si="53"/>
        <v>EG_LHER2025</v>
      </c>
    </row>
    <row r="3417" spans="1:10" x14ac:dyDescent="0.25">
      <c r="A3417" t="s">
        <v>15</v>
      </c>
      <c r="B3417" t="s">
        <v>6</v>
      </c>
      <c r="C3417" t="s">
        <v>11</v>
      </c>
      <c r="D3417">
        <v>2025</v>
      </c>
      <c r="E3417">
        <v>2034</v>
      </c>
      <c r="F3417">
        <v>1</v>
      </c>
      <c r="G3417">
        <v>19631.81452</v>
      </c>
      <c r="H3417">
        <v>0</v>
      </c>
      <c r="I3417">
        <v>1</v>
      </c>
      <c r="J3417" s="2" t="str">
        <f t="shared" si="53"/>
        <v>EG_LHWR2025</v>
      </c>
    </row>
    <row r="3418" spans="1:10" x14ac:dyDescent="0.25">
      <c r="A3418" t="s">
        <v>15</v>
      </c>
      <c r="B3418" t="s">
        <v>6</v>
      </c>
      <c r="C3418" t="s">
        <v>9</v>
      </c>
      <c r="D3418">
        <v>2025</v>
      </c>
      <c r="E3418">
        <v>2034</v>
      </c>
      <c r="F3418">
        <v>1</v>
      </c>
      <c r="G3418">
        <v>19631.81452</v>
      </c>
      <c r="H3418">
        <v>0</v>
      </c>
      <c r="I3418">
        <v>1</v>
      </c>
      <c r="J3418" s="2" t="str">
        <f t="shared" si="53"/>
        <v>EG_LHNER2025</v>
      </c>
    </row>
    <row r="3419" spans="1:10" x14ac:dyDescent="0.25">
      <c r="A3419" t="s">
        <v>15</v>
      </c>
      <c r="B3419" t="s">
        <v>6</v>
      </c>
      <c r="C3419" t="s">
        <v>8</v>
      </c>
      <c r="D3419">
        <v>2025</v>
      </c>
      <c r="E3419">
        <v>2034</v>
      </c>
      <c r="F3419">
        <v>1</v>
      </c>
      <c r="G3419">
        <v>19631.81452</v>
      </c>
      <c r="H3419">
        <v>0</v>
      </c>
      <c r="I3419">
        <v>1</v>
      </c>
      <c r="J3419" s="2" t="str">
        <f t="shared" si="53"/>
        <v>EG_LHSR2025</v>
      </c>
    </row>
    <row r="3420" spans="1:10" x14ac:dyDescent="0.25">
      <c r="A3420" t="s">
        <v>15</v>
      </c>
      <c r="B3420" t="s">
        <v>6</v>
      </c>
      <c r="C3420" t="s">
        <v>12</v>
      </c>
      <c r="D3420">
        <v>2025</v>
      </c>
      <c r="E3420">
        <v>2034</v>
      </c>
      <c r="F3420">
        <v>1</v>
      </c>
      <c r="G3420">
        <v>19631.81452</v>
      </c>
      <c r="H3420">
        <v>0</v>
      </c>
      <c r="I3420">
        <v>1</v>
      </c>
      <c r="J3420" s="2" t="str">
        <f t="shared" si="53"/>
        <v>EG_LHNR2025</v>
      </c>
    </row>
    <row r="3421" spans="1:10" x14ac:dyDescent="0.25">
      <c r="A3421" t="s">
        <v>15</v>
      </c>
      <c r="B3421" t="s">
        <v>6</v>
      </c>
      <c r="C3421" t="s">
        <v>10</v>
      </c>
      <c r="D3421">
        <v>2025</v>
      </c>
      <c r="E3421">
        <v>2035</v>
      </c>
      <c r="F3421">
        <v>1</v>
      </c>
      <c r="G3421">
        <v>19631.81452</v>
      </c>
      <c r="H3421">
        <v>0</v>
      </c>
      <c r="I3421">
        <v>1</v>
      </c>
      <c r="J3421" s="2" t="str">
        <f t="shared" si="53"/>
        <v>EG_LHER2025</v>
      </c>
    </row>
    <row r="3422" spans="1:10" x14ac:dyDescent="0.25">
      <c r="A3422" t="s">
        <v>15</v>
      </c>
      <c r="B3422" t="s">
        <v>6</v>
      </c>
      <c r="C3422" t="s">
        <v>11</v>
      </c>
      <c r="D3422">
        <v>2025</v>
      </c>
      <c r="E3422">
        <v>2035</v>
      </c>
      <c r="F3422">
        <v>1</v>
      </c>
      <c r="G3422">
        <v>19631.81452</v>
      </c>
      <c r="H3422">
        <v>0</v>
      </c>
      <c r="I3422">
        <v>1</v>
      </c>
      <c r="J3422" s="2" t="str">
        <f t="shared" si="53"/>
        <v>EG_LHWR2025</v>
      </c>
    </row>
    <row r="3423" spans="1:10" x14ac:dyDescent="0.25">
      <c r="A3423" t="s">
        <v>15</v>
      </c>
      <c r="B3423" t="s">
        <v>6</v>
      </c>
      <c r="C3423" t="s">
        <v>9</v>
      </c>
      <c r="D3423">
        <v>2025</v>
      </c>
      <c r="E3423">
        <v>2035</v>
      </c>
      <c r="F3423">
        <v>1</v>
      </c>
      <c r="G3423">
        <v>19631.81452</v>
      </c>
      <c r="H3423">
        <v>0</v>
      </c>
      <c r="I3423">
        <v>1</v>
      </c>
      <c r="J3423" s="2" t="str">
        <f t="shared" si="53"/>
        <v>EG_LHNER2025</v>
      </c>
    </row>
    <row r="3424" spans="1:10" x14ac:dyDescent="0.25">
      <c r="A3424" t="s">
        <v>15</v>
      </c>
      <c r="B3424" t="s">
        <v>6</v>
      </c>
      <c r="C3424" t="s">
        <v>8</v>
      </c>
      <c r="D3424">
        <v>2025</v>
      </c>
      <c r="E3424">
        <v>2035</v>
      </c>
      <c r="F3424">
        <v>1</v>
      </c>
      <c r="G3424">
        <v>19631.81452</v>
      </c>
      <c r="H3424">
        <v>0</v>
      </c>
      <c r="I3424">
        <v>1</v>
      </c>
      <c r="J3424" s="2" t="str">
        <f t="shared" si="53"/>
        <v>EG_LHSR2025</v>
      </c>
    </row>
    <row r="3425" spans="1:10" x14ac:dyDescent="0.25">
      <c r="A3425" t="s">
        <v>15</v>
      </c>
      <c r="B3425" t="s">
        <v>6</v>
      </c>
      <c r="C3425" t="s">
        <v>12</v>
      </c>
      <c r="D3425">
        <v>2025</v>
      </c>
      <c r="E3425">
        <v>2035</v>
      </c>
      <c r="F3425">
        <v>1</v>
      </c>
      <c r="G3425">
        <v>19631.81452</v>
      </c>
      <c r="H3425">
        <v>0</v>
      </c>
      <c r="I3425">
        <v>1</v>
      </c>
      <c r="J3425" s="2" t="str">
        <f t="shared" si="53"/>
        <v>EG_LHNR2025</v>
      </c>
    </row>
    <row r="3426" spans="1:10" x14ac:dyDescent="0.25">
      <c r="A3426" t="s">
        <v>15</v>
      </c>
      <c r="B3426" t="s">
        <v>6</v>
      </c>
      <c r="C3426" t="s">
        <v>10</v>
      </c>
      <c r="D3426">
        <v>2025</v>
      </c>
      <c r="E3426">
        <v>2036</v>
      </c>
      <c r="F3426">
        <v>1</v>
      </c>
      <c r="G3426">
        <v>19631.81452</v>
      </c>
      <c r="H3426">
        <v>0</v>
      </c>
      <c r="I3426">
        <v>1</v>
      </c>
      <c r="J3426" s="2" t="str">
        <f t="shared" si="53"/>
        <v>EG_LHER2025</v>
      </c>
    </row>
    <row r="3427" spans="1:10" x14ac:dyDescent="0.25">
      <c r="A3427" t="s">
        <v>15</v>
      </c>
      <c r="B3427" t="s">
        <v>6</v>
      </c>
      <c r="C3427" t="s">
        <v>11</v>
      </c>
      <c r="D3427">
        <v>2025</v>
      </c>
      <c r="E3427">
        <v>2036</v>
      </c>
      <c r="F3427">
        <v>1</v>
      </c>
      <c r="G3427">
        <v>19631.81452</v>
      </c>
      <c r="H3427">
        <v>0</v>
      </c>
      <c r="I3427">
        <v>1</v>
      </c>
      <c r="J3427" s="2" t="str">
        <f t="shared" si="53"/>
        <v>EG_LHWR2025</v>
      </c>
    </row>
    <row r="3428" spans="1:10" x14ac:dyDescent="0.25">
      <c r="A3428" t="s">
        <v>15</v>
      </c>
      <c r="B3428" t="s">
        <v>6</v>
      </c>
      <c r="C3428" t="s">
        <v>9</v>
      </c>
      <c r="D3428">
        <v>2025</v>
      </c>
      <c r="E3428">
        <v>2036</v>
      </c>
      <c r="F3428">
        <v>1</v>
      </c>
      <c r="G3428">
        <v>19631.81452</v>
      </c>
      <c r="H3428">
        <v>0</v>
      </c>
      <c r="I3428">
        <v>1</v>
      </c>
      <c r="J3428" s="2" t="str">
        <f t="shared" si="53"/>
        <v>EG_LHNER2025</v>
      </c>
    </row>
    <row r="3429" spans="1:10" x14ac:dyDescent="0.25">
      <c r="A3429" t="s">
        <v>15</v>
      </c>
      <c r="B3429" t="s">
        <v>6</v>
      </c>
      <c r="C3429" t="s">
        <v>8</v>
      </c>
      <c r="D3429">
        <v>2025</v>
      </c>
      <c r="E3429">
        <v>2036</v>
      </c>
      <c r="F3429">
        <v>1</v>
      </c>
      <c r="G3429">
        <v>19631.81452</v>
      </c>
      <c r="H3429">
        <v>0</v>
      </c>
      <c r="I3429">
        <v>1</v>
      </c>
      <c r="J3429" s="2" t="str">
        <f t="shared" si="53"/>
        <v>EG_LHSR2025</v>
      </c>
    </row>
    <row r="3430" spans="1:10" x14ac:dyDescent="0.25">
      <c r="A3430" t="s">
        <v>15</v>
      </c>
      <c r="B3430" t="s">
        <v>6</v>
      </c>
      <c r="C3430" t="s">
        <v>12</v>
      </c>
      <c r="D3430">
        <v>2025</v>
      </c>
      <c r="E3430">
        <v>2036</v>
      </c>
      <c r="F3430">
        <v>1</v>
      </c>
      <c r="G3430">
        <v>19631.81452</v>
      </c>
      <c r="H3430">
        <v>0</v>
      </c>
      <c r="I3430">
        <v>1</v>
      </c>
      <c r="J3430" s="2" t="str">
        <f t="shared" si="53"/>
        <v>EG_LHNR2025</v>
      </c>
    </row>
    <row r="3431" spans="1:10" x14ac:dyDescent="0.25">
      <c r="A3431" t="s">
        <v>15</v>
      </c>
      <c r="B3431" t="s">
        <v>6</v>
      </c>
      <c r="C3431" t="s">
        <v>10</v>
      </c>
      <c r="D3431">
        <v>2025</v>
      </c>
      <c r="E3431">
        <v>2037</v>
      </c>
      <c r="F3431">
        <v>1</v>
      </c>
      <c r="G3431">
        <v>19631.81452</v>
      </c>
      <c r="H3431">
        <v>0</v>
      </c>
      <c r="I3431">
        <v>1</v>
      </c>
      <c r="J3431" s="2" t="str">
        <f t="shared" si="53"/>
        <v>EG_LHER2025</v>
      </c>
    </row>
    <row r="3432" spans="1:10" x14ac:dyDescent="0.25">
      <c r="A3432" t="s">
        <v>15</v>
      </c>
      <c r="B3432" t="s">
        <v>6</v>
      </c>
      <c r="C3432" t="s">
        <v>11</v>
      </c>
      <c r="D3432">
        <v>2025</v>
      </c>
      <c r="E3432">
        <v>2037</v>
      </c>
      <c r="F3432">
        <v>1</v>
      </c>
      <c r="G3432">
        <v>19631.81452</v>
      </c>
      <c r="H3432">
        <v>0</v>
      </c>
      <c r="I3432">
        <v>1</v>
      </c>
      <c r="J3432" s="2" t="str">
        <f t="shared" si="53"/>
        <v>EG_LHWR2025</v>
      </c>
    </row>
    <row r="3433" spans="1:10" x14ac:dyDescent="0.25">
      <c r="A3433" t="s">
        <v>15</v>
      </c>
      <c r="B3433" t="s">
        <v>6</v>
      </c>
      <c r="C3433" t="s">
        <v>9</v>
      </c>
      <c r="D3433">
        <v>2025</v>
      </c>
      <c r="E3433">
        <v>2037</v>
      </c>
      <c r="F3433">
        <v>1</v>
      </c>
      <c r="G3433">
        <v>19631.81452</v>
      </c>
      <c r="H3433">
        <v>0</v>
      </c>
      <c r="I3433">
        <v>1</v>
      </c>
      <c r="J3433" s="2" t="str">
        <f t="shared" si="53"/>
        <v>EG_LHNER2025</v>
      </c>
    </row>
    <row r="3434" spans="1:10" x14ac:dyDescent="0.25">
      <c r="A3434" t="s">
        <v>15</v>
      </c>
      <c r="B3434" t="s">
        <v>6</v>
      </c>
      <c r="C3434" t="s">
        <v>8</v>
      </c>
      <c r="D3434">
        <v>2025</v>
      </c>
      <c r="E3434">
        <v>2037</v>
      </c>
      <c r="F3434">
        <v>1</v>
      </c>
      <c r="G3434">
        <v>19631.81452</v>
      </c>
      <c r="H3434">
        <v>0</v>
      </c>
      <c r="I3434">
        <v>1</v>
      </c>
      <c r="J3434" s="2" t="str">
        <f t="shared" si="53"/>
        <v>EG_LHSR2025</v>
      </c>
    </row>
    <row r="3435" spans="1:10" x14ac:dyDescent="0.25">
      <c r="A3435" t="s">
        <v>15</v>
      </c>
      <c r="B3435" t="s">
        <v>6</v>
      </c>
      <c r="C3435" t="s">
        <v>12</v>
      </c>
      <c r="D3435">
        <v>2025</v>
      </c>
      <c r="E3435">
        <v>2037</v>
      </c>
      <c r="F3435">
        <v>1</v>
      </c>
      <c r="G3435">
        <v>19631.81452</v>
      </c>
      <c r="H3435">
        <v>0</v>
      </c>
      <c r="I3435">
        <v>1</v>
      </c>
      <c r="J3435" s="2" t="str">
        <f t="shared" si="53"/>
        <v>EG_LHNR2025</v>
      </c>
    </row>
    <row r="3436" spans="1:10" x14ac:dyDescent="0.25">
      <c r="A3436" t="s">
        <v>15</v>
      </c>
      <c r="B3436" t="s">
        <v>6</v>
      </c>
      <c r="C3436" t="s">
        <v>10</v>
      </c>
      <c r="D3436">
        <v>2025</v>
      </c>
      <c r="E3436">
        <v>2038</v>
      </c>
      <c r="F3436">
        <v>1</v>
      </c>
      <c r="G3436">
        <v>19631.81452</v>
      </c>
      <c r="H3436">
        <v>0</v>
      </c>
      <c r="I3436">
        <v>1</v>
      </c>
      <c r="J3436" s="2" t="str">
        <f t="shared" si="53"/>
        <v>EG_LHER2025</v>
      </c>
    </row>
    <row r="3437" spans="1:10" x14ac:dyDescent="0.25">
      <c r="A3437" t="s">
        <v>15</v>
      </c>
      <c r="B3437" t="s">
        <v>6</v>
      </c>
      <c r="C3437" t="s">
        <v>11</v>
      </c>
      <c r="D3437">
        <v>2025</v>
      </c>
      <c r="E3437">
        <v>2038</v>
      </c>
      <c r="F3437">
        <v>1</v>
      </c>
      <c r="G3437">
        <v>19631.81452</v>
      </c>
      <c r="H3437">
        <v>0</v>
      </c>
      <c r="I3437">
        <v>1</v>
      </c>
      <c r="J3437" s="2" t="str">
        <f t="shared" si="53"/>
        <v>EG_LHWR2025</v>
      </c>
    </row>
    <row r="3438" spans="1:10" x14ac:dyDescent="0.25">
      <c r="A3438" t="s">
        <v>15</v>
      </c>
      <c r="B3438" t="s">
        <v>6</v>
      </c>
      <c r="C3438" t="s">
        <v>9</v>
      </c>
      <c r="D3438">
        <v>2025</v>
      </c>
      <c r="E3438">
        <v>2038</v>
      </c>
      <c r="F3438">
        <v>1</v>
      </c>
      <c r="G3438">
        <v>19631.81452</v>
      </c>
      <c r="H3438">
        <v>0</v>
      </c>
      <c r="I3438">
        <v>1</v>
      </c>
      <c r="J3438" s="2" t="str">
        <f t="shared" si="53"/>
        <v>EG_LHNER2025</v>
      </c>
    </row>
    <row r="3439" spans="1:10" x14ac:dyDescent="0.25">
      <c r="A3439" t="s">
        <v>15</v>
      </c>
      <c r="B3439" t="s">
        <v>6</v>
      </c>
      <c r="C3439" t="s">
        <v>8</v>
      </c>
      <c r="D3439">
        <v>2025</v>
      </c>
      <c r="E3439">
        <v>2038</v>
      </c>
      <c r="F3439">
        <v>1</v>
      </c>
      <c r="G3439">
        <v>19631.81452</v>
      </c>
      <c r="H3439">
        <v>0</v>
      </c>
      <c r="I3439">
        <v>1</v>
      </c>
      <c r="J3439" s="2" t="str">
        <f t="shared" si="53"/>
        <v>EG_LHSR2025</v>
      </c>
    </row>
    <row r="3440" spans="1:10" x14ac:dyDescent="0.25">
      <c r="A3440" t="s">
        <v>15</v>
      </c>
      <c r="B3440" t="s">
        <v>6</v>
      </c>
      <c r="C3440" t="s">
        <v>12</v>
      </c>
      <c r="D3440">
        <v>2025</v>
      </c>
      <c r="E3440">
        <v>2038</v>
      </c>
      <c r="F3440">
        <v>1</v>
      </c>
      <c r="G3440">
        <v>19631.81452</v>
      </c>
      <c r="H3440">
        <v>0</v>
      </c>
      <c r="I3440">
        <v>1</v>
      </c>
      <c r="J3440" s="2" t="str">
        <f t="shared" si="53"/>
        <v>EG_LHNR2025</v>
      </c>
    </row>
    <row r="3441" spans="1:10" x14ac:dyDescent="0.25">
      <c r="A3441" t="s">
        <v>15</v>
      </c>
      <c r="B3441" t="s">
        <v>6</v>
      </c>
      <c r="C3441" t="s">
        <v>10</v>
      </c>
      <c r="D3441">
        <v>2025</v>
      </c>
      <c r="E3441">
        <v>2039</v>
      </c>
      <c r="F3441">
        <v>1</v>
      </c>
      <c r="G3441">
        <v>19631.81452</v>
      </c>
      <c r="H3441">
        <v>0</v>
      </c>
      <c r="I3441">
        <v>1</v>
      </c>
      <c r="J3441" s="2" t="str">
        <f t="shared" si="53"/>
        <v>EG_LHER2025</v>
      </c>
    </row>
    <row r="3442" spans="1:10" x14ac:dyDescent="0.25">
      <c r="A3442" t="s">
        <v>15</v>
      </c>
      <c r="B3442" t="s">
        <v>6</v>
      </c>
      <c r="C3442" t="s">
        <v>11</v>
      </c>
      <c r="D3442">
        <v>2025</v>
      </c>
      <c r="E3442">
        <v>2039</v>
      </c>
      <c r="F3442">
        <v>1</v>
      </c>
      <c r="G3442">
        <v>19631.81452</v>
      </c>
      <c r="H3442">
        <v>0</v>
      </c>
      <c r="I3442">
        <v>1</v>
      </c>
      <c r="J3442" s="2" t="str">
        <f t="shared" si="53"/>
        <v>EG_LHWR2025</v>
      </c>
    </row>
    <row r="3443" spans="1:10" x14ac:dyDescent="0.25">
      <c r="A3443" t="s">
        <v>15</v>
      </c>
      <c r="B3443" t="s">
        <v>6</v>
      </c>
      <c r="C3443" t="s">
        <v>9</v>
      </c>
      <c r="D3443">
        <v>2025</v>
      </c>
      <c r="E3443">
        <v>2039</v>
      </c>
      <c r="F3443">
        <v>1</v>
      </c>
      <c r="G3443">
        <v>19631.81452</v>
      </c>
      <c r="H3443">
        <v>0</v>
      </c>
      <c r="I3443">
        <v>1</v>
      </c>
      <c r="J3443" s="2" t="str">
        <f t="shared" si="53"/>
        <v>EG_LHNER2025</v>
      </c>
    </row>
    <row r="3444" spans="1:10" x14ac:dyDescent="0.25">
      <c r="A3444" t="s">
        <v>15</v>
      </c>
      <c r="B3444" t="s">
        <v>6</v>
      </c>
      <c r="C3444" t="s">
        <v>8</v>
      </c>
      <c r="D3444">
        <v>2025</v>
      </c>
      <c r="E3444">
        <v>2039</v>
      </c>
      <c r="F3444">
        <v>1</v>
      </c>
      <c r="G3444">
        <v>19631.81452</v>
      </c>
      <c r="H3444">
        <v>0</v>
      </c>
      <c r="I3444">
        <v>1</v>
      </c>
      <c r="J3444" s="2" t="str">
        <f t="shared" si="53"/>
        <v>EG_LHSR2025</v>
      </c>
    </row>
    <row r="3445" spans="1:10" x14ac:dyDescent="0.25">
      <c r="A3445" t="s">
        <v>15</v>
      </c>
      <c r="B3445" t="s">
        <v>6</v>
      </c>
      <c r="C3445" t="s">
        <v>12</v>
      </c>
      <c r="D3445">
        <v>2025</v>
      </c>
      <c r="E3445">
        <v>2039</v>
      </c>
      <c r="F3445">
        <v>1</v>
      </c>
      <c r="G3445">
        <v>19631.81452</v>
      </c>
      <c r="H3445">
        <v>0</v>
      </c>
      <c r="I3445">
        <v>1</v>
      </c>
      <c r="J3445" s="2" t="str">
        <f t="shared" si="53"/>
        <v>EG_LHNR2025</v>
      </c>
    </row>
    <row r="3446" spans="1:10" x14ac:dyDescent="0.25">
      <c r="A3446" t="s">
        <v>15</v>
      </c>
      <c r="B3446" t="s">
        <v>6</v>
      </c>
      <c r="C3446" t="s">
        <v>10</v>
      </c>
      <c r="D3446">
        <v>2025</v>
      </c>
      <c r="E3446">
        <v>2040</v>
      </c>
      <c r="F3446">
        <v>1</v>
      </c>
      <c r="G3446">
        <v>19631.81452</v>
      </c>
      <c r="H3446">
        <v>0</v>
      </c>
      <c r="I3446">
        <v>1</v>
      </c>
      <c r="J3446" s="2" t="str">
        <f t="shared" si="53"/>
        <v>EG_LHER2025</v>
      </c>
    </row>
    <row r="3447" spans="1:10" x14ac:dyDescent="0.25">
      <c r="A3447" t="s">
        <v>15</v>
      </c>
      <c r="B3447" t="s">
        <v>6</v>
      </c>
      <c r="C3447" t="s">
        <v>11</v>
      </c>
      <c r="D3447">
        <v>2025</v>
      </c>
      <c r="E3447">
        <v>2040</v>
      </c>
      <c r="F3447">
        <v>1</v>
      </c>
      <c r="G3447">
        <v>19631.81452</v>
      </c>
      <c r="H3447">
        <v>0</v>
      </c>
      <c r="I3447">
        <v>1</v>
      </c>
      <c r="J3447" s="2" t="str">
        <f t="shared" si="53"/>
        <v>EG_LHWR2025</v>
      </c>
    </row>
    <row r="3448" spans="1:10" x14ac:dyDescent="0.25">
      <c r="A3448" t="s">
        <v>15</v>
      </c>
      <c r="B3448" t="s">
        <v>6</v>
      </c>
      <c r="C3448" t="s">
        <v>9</v>
      </c>
      <c r="D3448">
        <v>2025</v>
      </c>
      <c r="E3448">
        <v>2040</v>
      </c>
      <c r="F3448">
        <v>1</v>
      </c>
      <c r="G3448">
        <v>19631.81452</v>
      </c>
      <c r="H3448">
        <v>0</v>
      </c>
      <c r="I3448">
        <v>1</v>
      </c>
      <c r="J3448" s="2" t="str">
        <f t="shared" si="53"/>
        <v>EG_LHNER2025</v>
      </c>
    </row>
    <row r="3449" spans="1:10" x14ac:dyDescent="0.25">
      <c r="A3449" t="s">
        <v>15</v>
      </c>
      <c r="B3449" t="s">
        <v>6</v>
      </c>
      <c r="C3449" t="s">
        <v>8</v>
      </c>
      <c r="D3449">
        <v>2025</v>
      </c>
      <c r="E3449">
        <v>2040</v>
      </c>
      <c r="F3449">
        <v>1</v>
      </c>
      <c r="G3449">
        <v>19631.81452</v>
      </c>
      <c r="H3449">
        <v>0</v>
      </c>
      <c r="I3449">
        <v>1</v>
      </c>
      <c r="J3449" s="2" t="str">
        <f t="shared" si="53"/>
        <v>EG_LHSR2025</v>
      </c>
    </row>
    <row r="3450" spans="1:10" x14ac:dyDescent="0.25">
      <c r="A3450" t="s">
        <v>15</v>
      </c>
      <c r="B3450" t="s">
        <v>6</v>
      </c>
      <c r="C3450" t="s">
        <v>12</v>
      </c>
      <c r="D3450">
        <v>2025</v>
      </c>
      <c r="E3450">
        <v>2040</v>
      </c>
      <c r="F3450">
        <v>1</v>
      </c>
      <c r="G3450">
        <v>19631.81452</v>
      </c>
      <c r="H3450">
        <v>0</v>
      </c>
      <c r="I3450">
        <v>1</v>
      </c>
      <c r="J3450" s="2" t="str">
        <f t="shared" si="53"/>
        <v>EG_LHNR2025</v>
      </c>
    </row>
    <row r="3451" spans="1:10" x14ac:dyDescent="0.25">
      <c r="A3451" t="s">
        <v>15</v>
      </c>
      <c r="B3451" t="s">
        <v>6</v>
      </c>
      <c r="C3451" t="s">
        <v>10</v>
      </c>
      <c r="D3451">
        <v>2025</v>
      </c>
      <c r="E3451">
        <v>2041</v>
      </c>
      <c r="F3451">
        <v>1</v>
      </c>
      <c r="G3451">
        <v>19631.81452</v>
      </c>
      <c r="H3451">
        <v>0</v>
      </c>
      <c r="I3451">
        <v>1</v>
      </c>
      <c r="J3451" s="2" t="str">
        <f t="shared" si="53"/>
        <v>EG_LHER2025</v>
      </c>
    </row>
    <row r="3452" spans="1:10" x14ac:dyDescent="0.25">
      <c r="A3452" t="s">
        <v>15</v>
      </c>
      <c r="B3452" t="s">
        <v>6</v>
      </c>
      <c r="C3452" t="s">
        <v>11</v>
      </c>
      <c r="D3452">
        <v>2025</v>
      </c>
      <c r="E3452">
        <v>2041</v>
      </c>
      <c r="F3452">
        <v>1</v>
      </c>
      <c r="G3452">
        <v>19631.81452</v>
      </c>
      <c r="H3452">
        <v>0</v>
      </c>
      <c r="I3452">
        <v>1</v>
      </c>
      <c r="J3452" s="2" t="str">
        <f t="shared" si="53"/>
        <v>EG_LHWR2025</v>
      </c>
    </row>
    <row r="3453" spans="1:10" x14ac:dyDescent="0.25">
      <c r="A3453" t="s">
        <v>15</v>
      </c>
      <c r="B3453" t="s">
        <v>6</v>
      </c>
      <c r="C3453" t="s">
        <v>9</v>
      </c>
      <c r="D3453">
        <v>2025</v>
      </c>
      <c r="E3453">
        <v>2041</v>
      </c>
      <c r="F3453">
        <v>1</v>
      </c>
      <c r="G3453">
        <v>19631.81452</v>
      </c>
      <c r="H3453">
        <v>0</v>
      </c>
      <c r="I3453">
        <v>1</v>
      </c>
      <c r="J3453" s="2" t="str">
        <f t="shared" si="53"/>
        <v>EG_LHNER2025</v>
      </c>
    </row>
    <row r="3454" spans="1:10" x14ac:dyDescent="0.25">
      <c r="A3454" t="s">
        <v>15</v>
      </c>
      <c r="B3454" t="s">
        <v>6</v>
      </c>
      <c r="C3454" t="s">
        <v>8</v>
      </c>
      <c r="D3454">
        <v>2025</v>
      </c>
      <c r="E3454">
        <v>2041</v>
      </c>
      <c r="F3454">
        <v>1</v>
      </c>
      <c r="G3454">
        <v>19631.81452</v>
      </c>
      <c r="H3454">
        <v>0</v>
      </c>
      <c r="I3454">
        <v>1</v>
      </c>
      <c r="J3454" s="2" t="str">
        <f t="shared" si="53"/>
        <v>EG_LHSR2025</v>
      </c>
    </row>
    <row r="3455" spans="1:10" x14ac:dyDescent="0.25">
      <c r="A3455" t="s">
        <v>15</v>
      </c>
      <c r="B3455" t="s">
        <v>6</v>
      </c>
      <c r="C3455" t="s">
        <v>12</v>
      </c>
      <c r="D3455">
        <v>2025</v>
      </c>
      <c r="E3455">
        <v>2041</v>
      </c>
      <c r="F3455">
        <v>1</v>
      </c>
      <c r="G3455">
        <v>19631.81452</v>
      </c>
      <c r="H3455">
        <v>0</v>
      </c>
      <c r="I3455">
        <v>1</v>
      </c>
      <c r="J3455" s="2" t="str">
        <f t="shared" si="53"/>
        <v>EG_LHNR2025</v>
      </c>
    </row>
    <row r="3456" spans="1:10" x14ac:dyDescent="0.25">
      <c r="A3456" t="s">
        <v>18</v>
      </c>
      <c r="B3456" t="s">
        <v>6</v>
      </c>
      <c r="C3456" t="s">
        <v>10</v>
      </c>
      <c r="D3456">
        <v>2025</v>
      </c>
      <c r="E3456">
        <v>2025</v>
      </c>
      <c r="F3456">
        <v>1</v>
      </c>
      <c r="G3456">
        <v>11825.348760000001</v>
      </c>
      <c r="H3456">
        <v>0</v>
      </c>
      <c r="I3456">
        <v>1</v>
      </c>
      <c r="J3456" s="2" t="str">
        <f t="shared" si="53"/>
        <v>EG_SHER2025</v>
      </c>
    </row>
    <row r="3457" spans="1:10" x14ac:dyDescent="0.25">
      <c r="A3457" t="s">
        <v>18</v>
      </c>
      <c r="B3457" t="s">
        <v>6</v>
      </c>
      <c r="C3457" t="s">
        <v>11</v>
      </c>
      <c r="D3457">
        <v>2025</v>
      </c>
      <c r="E3457">
        <v>2025</v>
      </c>
      <c r="F3457">
        <v>1</v>
      </c>
      <c r="G3457">
        <v>11825.348760000001</v>
      </c>
      <c r="H3457">
        <v>0</v>
      </c>
      <c r="I3457">
        <v>1</v>
      </c>
      <c r="J3457" s="2" t="str">
        <f t="shared" si="53"/>
        <v>EG_SHWR2025</v>
      </c>
    </row>
    <row r="3458" spans="1:10" x14ac:dyDescent="0.25">
      <c r="A3458" t="s">
        <v>18</v>
      </c>
      <c r="B3458" t="s">
        <v>6</v>
      </c>
      <c r="C3458" t="s">
        <v>9</v>
      </c>
      <c r="D3458">
        <v>2025</v>
      </c>
      <c r="E3458">
        <v>2025</v>
      </c>
      <c r="F3458">
        <v>1</v>
      </c>
      <c r="G3458">
        <v>11825.348760000001</v>
      </c>
      <c r="H3458">
        <v>0</v>
      </c>
      <c r="I3458">
        <v>1</v>
      </c>
      <c r="J3458" s="2" t="str">
        <f t="shared" si="53"/>
        <v>EG_SHNER2025</v>
      </c>
    </row>
    <row r="3459" spans="1:10" x14ac:dyDescent="0.25">
      <c r="A3459" t="s">
        <v>18</v>
      </c>
      <c r="B3459" t="s">
        <v>6</v>
      </c>
      <c r="C3459" t="s">
        <v>8</v>
      </c>
      <c r="D3459">
        <v>2025</v>
      </c>
      <c r="E3459">
        <v>2025</v>
      </c>
      <c r="F3459">
        <v>1</v>
      </c>
      <c r="G3459">
        <v>11825.348760000001</v>
      </c>
      <c r="H3459">
        <v>0</v>
      </c>
      <c r="I3459">
        <v>1</v>
      </c>
      <c r="J3459" s="2" t="str">
        <f t="shared" ref="J3459:J3522" si="54">_xlfn.CONCAT(A3459,C3459,D3459)</f>
        <v>EG_SHSR2025</v>
      </c>
    </row>
    <row r="3460" spans="1:10" x14ac:dyDescent="0.25">
      <c r="A3460" t="s">
        <v>18</v>
      </c>
      <c r="B3460" t="s">
        <v>6</v>
      </c>
      <c r="C3460" t="s">
        <v>12</v>
      </c>
      <c r="D3460">
        <v>2025</v>
      </c>
      <c r="E3460">
        <v>2025</v>
      </c>
      <c r="F3460">
        <v>1</v>
      </c>
      <c r="G3460">
        <v>11825.348760000001</v>
      </c>
      <c r="H3460">
        <v>0</v>
      </c>
      <c r="I3460">
        <v>1</v>
      </c>
      <c r="J3460" s="2" t="str">
        <f t="shared" si="54"/>
        <v>EG_SHNR2025</v>
      </c>
    </row>
    <row r="3461" spans="1:10" x14ac:dyDescent="0.25">
      <c r="A3461" t="s">
        <v>18</v>
      </c>
      <c r="B3461" t="s">
        <v>6</v>
      </c>
      <c r="C3461" t="s">
        <v>10</v>
      </c>
      <c r="D3461">
        <v>2025</v>
      </c>
      <c r="E3461">
        <v>2026</v>
      </c>
      <c r="F3461">
        <v>1</v>
      </c>
      <c r="G3461">
        <v>11825.348760000001</v>
      </c>
      <c r="H3461">
        <v>0</v>
      </c>
      <c r="I3461">
        <v>1</v>
      </c>
      <c r="J3461" s="2" t="str">
        <f t="shared" si="54"/>
        <v>EG_SHER2025</v>
      </c>
    </row>
    <row r="3462" spans="1:10" x14ac:dyDescent="0.25">
      <c r="A3462" t="s">
        <v>18</v>
      </c>
      <c r="B3462" t="s">
        <v>6</v>
      </c>
      <c r="C3462" t="s">
        <v>11</v>
      </c>
      <c r="D3462">
        <v>2025</v>
      </c>
      <c r="E3462">
        <v>2026</v>
      </c>
      <c r="F3462">
        <v>1</v>
      </c>
      <c r="G3462">
        <v>11825.348760000001</v>
      </c>
      <c r="H3462">
        <v>0</v>
      </c>
      <c r="I3462">
        <v>1</v>
      </c>
      <c r="J3462" s="2" t="str">
        <f t="shared" si="54"/>
        <v>EG_SHWR2025</v>
      </c>
    </row>
    <row r="3463" spans="1:10" x14ac:dyDescent="0.25">
      <c r="A3463" t="s">
        <v>18</v>
      </c>
      <c r="B3463" t="s">
        <v>6</v>
      </c>
      <c r="C3463" t="s">
        <v>9</v>
      </c>
      <c r="D3463">
        <v>2025</v>
      </c>
      <c r="E3463">
        <v>2026</v>
      </c>
      <c r="F3463">
        <v>1</v>
      </c>
      <c r="G3463">
        <v>11825.348760000001</v>
      </c>
      <c r="H3463">
        <v>0</v>
      </c>
      <c r="I3463">
        <v>1</v>
      </c>
      <c r="J3463" s="2" t="str">
        <f t="shared" si="54"/>
        <v>EG_SHNER2025</v>
      </c>
    </row>
    <row r="3464" spans="1:10" x14ac:dyDescent="0.25">
      <c r="A3464" t="s">
        <v>18</v>
      </c>
      <c r="B3464" t="s">
        <v>6</v>
      </c>
      <c r="C3464" t="s">
        <v>8</v>
      </c>
      <c r="D3464">
        <v>2025</v>
      </c>
      <c r="E3464">
        <v>2026</v>
      </c>
      <c r="F3464">
        <v>1</v>
      </c>
      <c r="G3464">
        <v>11825.348760000001</v>
      </c>
      <c r="H3464">
        <v>0</v>
      </c>
      <c r="I3464">
        <v>1</v>
      </c>
      <c r="J3464" s="2" t="str">
        <f t="shared" si="54"/>
        <v>EG_SHSR2025</v>
      </c>
    </row>
    <row r="3465" spans="1:10" x14ac:dyDescent="0.25">
      <c r="A3465" t="s">
        <v>18</v>
      </c>
      <c r="B3465" t="s">
        <v>6</v>
      </c>
      <c r="C3465" t="s">
        <v>12</v>
      </c>
      <c r="D3465">
        <v>2025</v>
      </c>
      <c r="E3465">
        <v>2026</v>
      </c>
      <c r="F3465">
        <v>1</v>
      </c>
      <c r="G3465">
        <v>11825.348760000001</v>
      </c>
      <c r="H3465">
        <v>0</v>
      </c>
      <c r="I3465">
        <v>1</v>
      </c>
      <c r="J3465" s="2" t="str">
        <f t="shared" si="54"/>
        <v>EG_SHNR2025</v>
      </c>
    </row>
    <row r="3466" spans="1:10" x14ac:dyDescent="0.25">
      <c r="A3466" t="s">
        <v>18</v>
      </c>
      <c r="B3466" t="s">
        <v>6</v>
      </c>
      <c r="C3466" t="s">
        <v>10</v>
      </c>
      <c r="D3466">
        <v>2025</v>
      </c>
      <c r="E3466">
        <v>2027</v>
      </c>
      <c r="F3466">
        <v>1</v>
      </c>
      <c r="G3466">
        <v>11825.348760000001</v>
      </c>
      <c r="H3466">
        <v>0</v>
      </c>
      <c r="I3466">
        <v>1</v>
      </c>
      <c r="J3466" s="2" t="str">
        <f t="shared" si="54"/>
        <v>EG_SHER2025</v>
      </c>
    </row>
    <row r="3467" spans="1:10" x14ac:dyDescent="0.25">
      <c r="A3467" t="s">
        <v>18</v>
      </c>
      <c r="B3467" t="s">
        <v>6</v>
      </c>
      <c r="C3467" t="s">
        <v>11</v>
      </c>
      <c r="D3467">
        <v>2025</v>
      </c>
      <c r="E3467">
        <v>2027</v>
      </c>
      <c r="F3467">
        <v>1</v>
      </c>
      <c r="G3467">
        <v>11825.348760000001</v>
      </c>
      <c r="H3467">
        <v>0</v>
      </c>
      <c r="I3467">
        <v>1</v>
      </c>
      <c r="J3467" s="2" t="str">
        <f t="shared" si="54"/>
        <v>EG_SHWR2025</v>
      </c>
    </row>
    <row r="3468" spans="1:10" x14ac:dyDescent="0.25">
      <c r="A3468" t="s">
        <v>18</v>
      </c>
      <c r="B3468" t="s">
        <v>6</v>
      </c>
      <c r="C3468" t="s">
        <v>9</v>
      </c>
      <c r="D3468">
        <v>2025</v>
      </c>
      <c r="E3468">
        <v>2027</v>
      </c>
      <c r="F3468">
        <v>1</v>
      </c>
      <c r="G3468">
        <v>11825.348760000001</v>
      </c>
      <c r="H3468">
        <v>0</v>
      </c>
      <c r="I3468">
        <v>1</v>
      </c>
      <c r="J3468" s="2" t="str">
        <f t="shared" si="54"/>
        <v>EG_SHNER2025</v>
      </c>
    </row>
    <row r="3469" spans="1:10" x14ac:dyDescent="0.25">
      <c r="A3469" t="s">
        <v>18</v>
      </c>
      <c r="B3469" t="s">
        <v>6</v>
      </c>
      <c r="C3469" t="s">
        <v>8</v>
      </c>
      <c r="D3469">
        <v>2025</v>
      </c>
      <c r="E3469">
        <v>2027</v>
      </c>
      <c r="F3469">
        <v>1</v>
      </c>
      <c r="G3469">
        <v>11825.348760000001</v>
      </c>
      <c r="H3469">
        <v>0</v>
      </c>
      <c r="I3469">
        <v>1</v>
      </c>
      <c r="J3469" s="2" t="str">
        <f t="shared" si="54"/>
        <v>EG_SHSR2025</v>
      </c>
    </row>
    <row r="3470" spans="1:10" x14ac:dyDescent="0.25">
      <c r="A3470" t="s">
        <v>18</v>
      </c>
      <c r="B3470" t="s">
        <v>6</v>
      </c>
      <c r="C3470" t="s">
        <v>12</v>
      </c>
      <c r="D3470">
        <v>2025</v>
      </c>
      <c r="E3470">
        <v>2027</v>
      </c>
      <c r="F3470">
        <v>1</v>
      </c>
      <c r="G3470">
        <v>11825.348760000001</v>
      </c>
      <c r="H3470">
        <v>0</v>
      </c>
      <c r="I3470">
        <v>1</v>
      </c>
      <c r="J3470" s="2" t="str">
        <f t="shared" si="54"/>
        <v>EG_SHNR2025</v>
      </c>
    </row>
    <row r="3471" spans="1:10" x14ac:dyDescent="0.25">
      <c r="A3471" t="s">
        <v>18</v>
      </c>
      <c r="B3471" t="s">
        <v>6</v>
      </c>
      <c r="C3471" t="s">
        <v>10</v>
      </c>
      <c r="D3471">
        <v>2025</v>
      </c>
      <c r="E3471">
        <v>2028</v>
      </c>
      <c r="F3471">
        <v>1</v>
      </c>
      <c r="G3471">
        <v>11825.348760000001</v>
      </c>
      <c r="H3471">
        <v>0</v>
      </c>
      <c r="I3471">
        <v>1</v>
      </c>
      <c r="J3471" s="2" t="str">
        <f t="shared" si="54"/>
        <v>EG_SHER2025</v>
      </c>
    </row>
    <row r="3472" spans="1:10" x14ac:dyDescent="0.25">
      <c r="A3472" t="s">
        <v>18</v>
      </c>
      <c r="B3472" t="s">
        <v>6</v>
      </c>
      <c r="C3472" t="s">
        <v>11</v>
      </c>
      <c r="D3472">
        <v>2025</v>
      </c>
      <c r="E3472">
        <v>2028</v>
      </c>
      <c r="F3472">
        <v>1</v>
      </c>
      <c r="G3472">
        <v>11825.348760000001</v>
      </c>
      <c r="H3472">
        <v>0</v>
      </c>
      <c r="I3472">
        <v>1</v>
      </c>
      <c r="J3472" s="2" t="str">
        <f t="shared" si="54"/>
        <v>EG_SHWR2025</v>
      </c>
    </row>
    <row r="3473" spans="1:10" x14ac:dyDescent="0.25">
      <c r="A3473" t="s">
        <v>18</v>
      </c>
      <c r="B3473" t="s">
        <v>6</v>
      </c>
      <c r="C3473" t="s">
        <v>9</v>
      </c>
      <c r="D3473">
        <v>2025</v>
      </c>
      <c r="E3473">
        <v>2028</v>
      </c>
      <c r="F3473">
        <v>1</v>
      </c>
      <c r="G3473">
        <v>11825.348760000001</v>
      </c>
      <c r="H3473">
        <v>0</v>
      </c>
      <c r="I3473">
        <v>1</v>
      </c>
      <c r="J3473" s="2" t="str">
        <f t="shared" si="54"/>
        <v>EG_SHNER2025</v>
      </c>
    </row>
    <row r="3474" spans="1:10" x14ac:dyDescent="0.25">
      <c r="A3474" t="s">
        <v>18</v>
      </c>
      <c r="B3474" t="s">
        <v>6</v>
      </c>
      <c r="C3474" t="s">
        <v>8</v>
      </c>
      <c r="D3474">
        <v>2025</v>
      </c>
      <c r="E3474">
        <v>2028</v>
      </c>
      <c r="F3474">
        <v>1</v>
      </c>
      <c r="G3474">
        <v>11825.348760000001</v>
      </c>
      <c r="H3474">
        <v>0</v>
      </c>
      <c r="I3474">
        <v>1</v>
      </c>
      <c r="J3474" s="2" t="str">
        <f t="shared" si="54"/>
        <v>EG_SHSR2025</v>
      </c>
    </row>
    <row r="3475" spans="1:10" x14ac:dyDescent="0.25">
      <c r="A3475" t="s">
        <v>18</v>
      </c>
      <c r="B3475" t="s">
        <v>6</v>
      </c>
      <c r="C3475" t="s">
        <v>12</v>
      </c>
      <c r="D3475">
        <v>2025</v>
      </c>
      <c r="E3475">
        <v>2028</v>
      </c>
      <c r="F3475">
        <v>1</v>
      </c>
      <c r="G3475">
        <v>11825.348760000001</v>
      </c>
      <c r="H3475">
        <v>0</v>
      </c>
      <c r="I3475">
        <v>1</v>
      </c>
      <c r="J3475" s="2" t="str">
        <f t="shared" si="54"/>
        <v>EG_SHNR2025</v>
      </c>
    </row>
    <row r="3476" spans="1:10" x14ac:dyDescent="0.25">
      <c r="A3476" t="s">
        <v>18</v>
      </c>
      <c r="B3476" t="s">
        <v>6</v>
      </c>
      <c r="C3476" t="s">
        <v>10</v>
      </c>
      <c r="D3476">
        <v>2025</v>
      </c>
      <c r="E3476">
        <v>2029</v>
      </c>
      <c r="F3476">
        <v>1</v>
      </c>
      <c r="G3476">
        <v>11825.348760000001</v>
      </c>
      <c r="H3476">
        <v>0</v>
      </c>
      <c r="I3476">
        <v>1</v>
      </c>
      <c r="J3476" s="2" t="str">
        <f t="shared" si="54"/>
        <v>EG_SHER2025</v>
      </c>
    </row>
    <row r="3477" spans="1:10" x14ac:dyDescent="0.25">
      <c r="A3477" t="s">
        <v>18</v>
      </c>
      <c r="B3477" t="s">
        <v>6</v>
      </c>
      <c r="C3477" t="s">
        <v>11</v>
      </c>
      <c r="D3477">
        <v>2025</v>
      </c>
      <c r="E3477">
        <v>2029</v>
      </c>
      <c r="F3477">
        <v>1</v>
      </c>
      <c r="G3477">
        <v>11825.348760000001</v>
      </c>
      <c r="H3477">
        <v>0</v>
      </c>
      <c r="I3477">
        <v>1</v>
      </c>
      <c r="J3477" s="2" t="str">
        <f t="shared" si="54"/>
        <v>EG_SHWR2025</v>
      </c>
    </row>
    <row r="3478" spans="1:10" x14ac:dyDescent="0.25">
      <c r="A3478" t="s">
        <v>18</v>
      </c>
      <c r="B3478" t="s">
        <v>6</v>
      </c>
      <c r="C3478" t="s">
        <v>9</v>
      </c>
      <c r="D3478">
        <v>2025</v>
      </c>
      <c r="E3478">
        <v>2029</v>
      </c>
      <c r="F3478">
        <v>1</v>
      </c>
      <c r="G3478">
        <v>11825.348760000001</v>
      </c>
      <c r="H3478">
        <v>0</v>
      </c>
      <c r="I3478">
        <v>1</v>
      </c>
      <c r="J3478" s="2" t="str">
        <f t="shared" si="54"/>
        <v>EG_SHNER2025</v>
      </c>
    </row>
    <row r="3479" spans="1:10" x14ac:dyDescent="0.25">
      <c r="A3479" t="s">
        <v>18</v>
      </c>
      <c r="B3479" t="s">
        <v>6</v>
      </c>
      <c r="C3479" t="s">
        <v>8</v>
      </c>
      <c r="D3479">
        <v>2025</v>
      </c>
      <c r="E3479">
        <v>2029</v>
      </c>
      <c r="F3479">
        <v>1</v>
      </c>
      <c r="G3479">
        <v>11825.348760000001</v>
      </c>
      <c r="H3479">
        <v>0</v>
      </c>
      <c r="I3479">
        <v>1</v>
      </c>
      <c r="J3479" s="2" t="str">
        <f t="shared" si="54"/>
        <v>EG_SHSR2025</v>
      </c>
    </row>
    <row r="3480" spans="1:10" x14ac:dyDescent="0.25">
      <c r="A3480" t="s">
        <v>18</v>
      </c>
      <c r="B3480" t="s">
        <v>6</v>
      </c>
      <c r="C3480" t="s">
        <v>12</v>
      </c>
      <c r="D3480">
        <v>2025</v>
      </c>
      <c r="E3480">
        <v>2029</v>
      </c>
      <c r="F3480">
        <v>1</v>
      </c>
      <c r="G3480">
        <v>11825.348760000001</v>
      </c>
      <c r="H3480">
        <v>0</v>
      </c>
      <c r="I3480">
        <v>1</v>
      </c>
      <c r="J3480" s="2" t="str">
        <f t="shared" si="54"/>
        <v>EG_SHNR2025</v>
      </c>
    </row>
    <row r="3481" spans="1:10" x14ac:dyDescent="0.25">
      <c r="A3481" t="s">
        <v>18</v>
      </c>
      <c r="B3481" t="s">
        <v>6</v>
      </c>
      <c r="C3481" t="s">
        <v>10</v>
      </c>
      <c r="D3481">
        <v>2025</v>
      </c>
      <c r="E3481">
        <v>2030</v>
      </c>
      <c r="F3481">
        <v>1</v>
      </c>
      <c r="G3481">
        <v>11825.348760000001</v>
      </c>
      <c r="H3481">
        <v>0</v>
      </c>
      <c r="I3481">
        <v>1</v>
      </c>
      <c r="J3481" s="2" t="str">
        <f t="shared" si="54"/>
        <v>EG_SHER2025</v>
      </c>
    </row>
    <row r="3482" spans="1:10" x14ac:dyDescent="0.25">
      <c r="A3482" t="s">
        <v>18</v>
      </c>
      <c r="B3482" t="s">
        <v>6</v>
      </c>
      <c r="C3482" t="s">
        <v>11</v>
      </c>
      <c r="D3482">
        <v>2025</v>
      </c>
      <c r="E3482">
        <v>2030</v>
      </c>
      <c r="F3482">
        <v>1</v>
      </c>
      <c r="G3482">
        <v>11825.348760000001</v>
      </c>
      <c r="H3482">
        <v>0</v>
      </c>
      <c r="I3482">
        <v>1</v>
      </c>
      <c r="J3482" s="2" t="str">
        <f t="shared" si="54"/>
        <v>EG_SHWR2025</v>
      </c>
    </row>
    <row r="3483" spans="1:10" x14ac:dyDescent="0.25">
      <c r="A3483" t="s">
        <v>18</v>
      </c>
      <c r="B3483" t="s">
        <v>6</v>
      </c>
      <c r="C3483" t="s">
        <v>9</v>
      </c>
      <c r="D3483">
        <v>2025</v>
      </c>
      <c r="E3483">
        <v>2030</v>
      </c>
      <c r="F3483">
        <v>1</v>
      </c>
      <c r="G3483">
        <v>11825.348760000001</v>
      </c>
      <c r="H3483">
        <v>0</v>
      </c>
      <c r="I3483">
        <v>1</v>
      </c>
      <c r="J3483" s="2" t="str">
        <f t="shared" si="54"/>
        <v>EG_SHNER2025</v>
      </c>
    </row>
    <row r="3484" spans="1:10" x14ac:dyDescent="0.25">
      <c r="A3484" t="s">
        <v>18</v>
      </c>
      <c r="B3484" t="s">
        <v>6</v>
      </c>
      <c r="C3484" t="s">
        <v>8</v>
      </c>
      <c r="D3484">
        <v>2025</v>
      </c>
      <c r="E3484">
        <v>2030</v>
      </c>
      <c r="F3484">
        <v>1</v>
      </c>
      <c r="G3484">
        <v>11825.348760000001</v>
      </c>
      <c r="H3484">
        <v>0</v>
      </c>
      <c r="I3484">
        <v>1</v>
      </c>
      <c r="J3484" s="2" t="str">
        <f t="shared" si="54"/>
        <v>EG_SHSR2025</v>
      </c>
    </row>
    <row r="3485" spans="1:10" x14ac:dyDescent="0.25">
      <c r="A3485" t="s">
        <v>18</v>
      </c>
      <c r="B3485" t="s">
        <v>6</v>
      </c>
      <c r="C3485" t="s">
        <v>12</v>
      </c>
      <c r="D3485">
        <v>2025</v>
      </c>
      <c r="E3485">
        <v>2030</v>
      </c>
      <c r="F3485">
        <v>1</v>
      </c>
      <c r="G3485">
        <v>11825.348760000001</v>
      </c>
      <c r="H3485">
        <v>0</v>
      </c>
      <c r="I3485">
        <v>1</v>
      </c>
      <c r="J3485" s="2" t="str">
        <f t="shared" si="54"/>
        <v>EG_SHNR2025</v>
      </c>
    </row>
    <row r="3486" spans="1:10" x14ac:dyDescent="0.25">
      <c r="A3486" t="s">
        <v>18</v>
      </c>
      <c r="B3486" t="s">
        <v>6</v>
      </c>
      <c r="C3486" t="s">
        <v>10</v>
      </c>
      <c r="D3486">
        <v>2025</v>
      </c>
      <c r="E3486">
        <v>2031</v>
      </c>
      <c r="F3486">
        <v>1</v>
      </c>
      <c r="G3486">
        <v>11825.348760000001</v>
      </c>
      <c r="H3486">
        <v>0</v>
      </c>
      <c r="I3486">
        <v>1</v>
      </c>
      <c r="J3486" s="2" t="str">
        <f t="shared" si="54"/>
        <v>EG_SHER2025</v>
      </c>
    </row>
    <row r="3487" spans="1:10" x14ac:dyDescent="0.25">
      <c r="A3487" t="s">
        <v>18</v>
      </c>
      <c r="B3487" t="s">
        <v>6</v>
      </c>
      <c r="C3487" t="s">
        <v>11</v>
      </c>
      <c r="D3487">
        <v>2025</v>
      </c>
      <c r="E3487">
        <v>2031</v>
      </c>
      <c r="F3487">
        <v>1</v>
      </c>
      <c r="G3487">
        <v>11825.348760000001</v>
      </c>
      <c r="H3487">
        <v>0</v>
      </c>
      <c r="I3487">
        <v>1</v>
      </c>
      <c r="J3487" s="2" t="str">
        <f t="shared" si="54"/>
        <v>EG_SHWR2025</v>
      </c>
    </row>
    <row r="3488" spans="1:10" x14ac:dyDescent="0.25">
      <c r="A3488" t="s">
        <v>18</v>
      </c>
      <c r="B3488" t="s">
        <v>6</v>
      </c>
      <c r="C3488" t="s">
        <v>9</v>
      </c>
      <c r="D3488">
        <v>2025</v>
      </c>
      <c r="E3488">
        <v>2031</v>
      </c>
      <c r="F3488">
        <v>1</v>
      </c>
      <c r="G3488">
        <v>11825.348760000001</v>
      </c>
      <c r="H3488">
        <v>0</v>
      </c>
      <c r="I3488">
        <v>1</v>
      </c>
      <c r="J3488" s="2" t="str">
        <f t="shared" si="54"/>
        <v>EG_SHNER2025</v>
      </c>
    </row>
    <row r="3489" spans="1:10" x14ac:dyDescent="0.25">
      <c r="A3489" t="s">
        <v>18</v>
      </c>
      <c r="B3489" t="s">
        <v>6</v>
      </c>
      <c r="C3489" t="s">
        <v>8</v>
      </c>
      <c r="D3489">
        <v>2025</v>
      </c>
      <c r="E3489">
        <v>2031</v>
      </c>
      <c r="F3489">
        <v>1</v>
      </c>
      <c r="G3489">
        <v>11825.348760000001</v>
      </c>
      <c r="H3489">
        <v>0</v>
      </c>
      <c r="I3489">
        <v>1</v>
      </c>
      <c r="J3489" s="2" t="str">
        <f t="shared" si="54"/>
        <v>EG_SHSR2025</v>
      </c>
    </row>
    <row r="3490" spans="1:10" x14ac:dyDescent="0.25">
      <c r="A3490" t="s">
        <v>18</v>
      </c>
      <c r="B3490" t="s">
        <v>6</v>
      </c>
      <c r="C3490" t="s">
        <v>12</v>
      </c>
      <c r="D3490">
        <v>2025</v>
      </c>
      <c r="E3490">
        <v>2031</v>
      </c>
      <c r="F3490">
        <v>1</v>
      </c>
      <c r="G3490">
        <v>11825.348760000001</v>
      </c>
      <c r="H3490">
        <v>0</v>
      </c>
      <c r="I3490">
        <v>1</v>
      </c>
      <c r="J3490" s="2" t="str">
        <f t="shared" si="54"/>
        <v>EG_SHNR2025</v>
      </c>
    </row>
    <row r="3491" spans="1:10" x14ac:dyDescent="0.25">
      <c r="A3491" t="s">
        <v>18</v>
      </c>
      <c r="B3491" t="s">
        <v>6</v>
      </c>
      <c r="C3491" t="s">
        <v>10</v>
      </c>
      <c r="D3491">
        <v>2025</v>
      </c>
      <c r="E3491">
        <v>2032</v>
      </c>
      <c r="F3491">
        <v>1</v>
      </c>
      <c r="G3491">
        <v>11825.348760000001</v>
      </c>
      <c r="H3491">
        <v>0</v>
      </c>
      <c r="I3491">
        <v>1</v>
      </c>
      <c r="J3491" s="2" t="str">
        <f t="shared" si="54"/>
        <v>EG_SHER2025</v>
      </c>
    </row>
    <row r="3492" spans="1:10" x14ac:dyDescent="0.25">
      <c r="A3492" t="s">
        <v>18</v>
      </c>
      <c r="B3492" t="s">
        <v>6</v>
      </c>
      <c r="C3492" t="s">
        <v>11</v>
      </c>
      <c r="D3492">
        <v>2025</v>
      </c>
      <c r="E3492">
        <v>2032</v>
      </c>
      <c r="F3492">
        <v>1</v>
      </c>
      <c r="G3492">
        <v>11825.348760000001</v>
      </c>
      <c r="H3492">
        <v>0</v>
      </c>
      <c r="I3492">
        <v>1</v>
      </c>
      <c r="J3492" s="2" t="str">
        <f t="shared" si="54"/>
        <v>EG_SHWR2025</v>
      </c>
    </row>
    <row r="3493" spans="1:10" x14ac:dyDescent="0.25">
      <c r="A3493" t="s">
        <v>18</v>
      </c>
      <c r="B3493" t="s">
        <v>6</v>
      </c>
      <c r="C3493" t="s">
        <v>9</v>
      </c>
      <c r="D3493">
        <v>2025</v>
      </c>
      <c r="E3493">
        <v>2032</v>
      </c>
      <c r="F3493">
        <v>1</v>
      </c>
      <c r="G3493">
        <v>11825.348760000001</v>
      </c>
      <c r="H3493">
        <v>0</v>
      </c>
      <c r="I3493">
        <v>1</v>
      </c>
      <c r="J3493" s="2" t="str">
        <f t="shared" si="54"/>
        <v>EG_SHNER2025</v>
      </c>
    </row>
    <row r="3494" spans="1:10" x14ac:dyDescent="0.25">
      <c r="A3494" t="s">
        <v>18</v>
      </c>
      <c r="B3494" t="s">
        <v>6</v>
      </c>
      <c r="C3494" t="s">
        <v>8</v>
      </c>
      <c r="D3494">
        <v>2025</v>
      </c>
      <c r="E3494">
        <v>2032</v>
      </c>
      <c r="F3494">
        <v>1</v>
      </c>
      <c r="G3494">
        <v>11825.348760000001</v>
      </c>
      <c r="H3494">
        <v>0</v>
      </c>
      <c r="I3494">
        <v>1</v>
      </c>
      <c r="J3494" s="2" t="str">
        <f t="shared" si="54"/>
        <v>EG_SHSR2025</v>
      </c>
    </row>
    <row r="3495" spans="1:10" x14ac:dyDescent="0.25">
      <c r="A3495" t="s">
        <v>18</v>
      </c>
      <c r="B3495" t="s">
        <v>6</v>
      </c>
      <c r="C3495" t="s">
        <v>12</v>
      </c>
      <c r="D3495">
        <v>2025</v>
      </c>
      <c r="E3495">
        <v>2032</v>
      </c>
      <c r="F3495">
        <v>1</v>
      </c>
      <c r="G3495">
        <v>11825.348760000001</v>
      </c>
      <c r="H3495">
        <v>0</v>
      </c>
      <c r="I3495">
        <v>1</v>
      </c>
      <c r="J3495" s="2" t="str">
        <f t="shared" si="54"/>
        <v>EG_SHNR2025</v>
      </c>
    </row>
    <row r="3496" spans="1:10" x14ac:dyDescent="0.25">
      <c r="A3496" t="s">
        <v>18</v>
      </c>
      <c r="B3496" t="s">
        <v>6</v>
      </c>
      <c r="C3496" t="s">
        <v>10</v>
      </c>
      <c r="D3496">
        <v>2025</v>
      </c>
      <c r="E3496">
        <v>2033</v>
      </c>
      <c r="F3496">
        <v>1</v>
      </c>
      <c r="G3496">
        <v>11825.348760000001</v>
      </c>
      <c r="H3496">
        <v>0</v>
      </c>
      <c r="I3496">
        <v>1</v>
      </c>
      <c r="J3496" s="2" t="str">
        <f t="shared" si="54"/>
        <v>EG_SHER2025</v>
      </c>
    </row>
    <row r="3497" spans="1:10" x14ac:dyDescent="0.25">
      <c r="A3497" t="s">
        <v>18</v>
      </c>
      <c r="B3497" t="s">
        <v>6</v>
      </c>
      <c r="C3497" t="s">
        <v>11</v>
      </c>
      <c r="D3497">
        <v>2025</v>
      </c>
      <c r="E3497">
        <v>2033</v>
      </c>
      <c r="F3497">
        <v>1</v>
      </c>
      <c r="G3497">
        <v>11825.348760000001</v>
      </c>
      <c r="H3497">
        <v>0</v>
      </c>
      <c r="I3497">
        <v>1</v>
      </c>
      <c r="J3497" s="2" t="str">
        <f t="shared" si="54"/>
        <v>EG_SHWR2025</v>
      </c>
    </row>
    <row r="3498" spans="1:10" x14ac:dyDescent="0.25">
      <c r="A3498" t="s">
        <v>18</v>
      </c>
      <c r="B3498" t="s">
        <v>6</v>
      </c>
      <c r="C3498" t="s">
        <v>9</v>
      </c>
      <c r="D3498">
        <v>2025</v>
      </c>
      <c r="E3498">
        <v>2033</v>
      </c>
      <c r="F3498">
        <v>1</v>
      </c>
      <c r="G3498">
        <v>11825.348760000001</v>
      </c>
      <c r="H3498">
        <v>0</v>
      </c>
      <c r="I3498">
        <v>1</v>
      </c>
      <c r="J3498" s="2" t="str">
        <f t="shared" si="54"/>
        <v>EG_SHNER2025</v>
      </c>
    </row>
    <row r="3499" spans="1:10" x14ac:dyDescent="0.25">
      <c r="A3499" t="s">
        <v>18</v>
      </c>
      <c r="B3499" t="s">
        <v>6</v>
      </c>
      <c r="C3499" t="s">
        <v>8</v>
      </c>
      <c r="D3499">
        <v>2025</v>
      </c>
      <c r="E3499">
        <v>2033</v>
      </c>
      <c r="F3499">
        <v>1</v>
      </c>
      <c r="G3499">
        <v>11825.348760000001</v>
      </c>
      <c r="H3499">
        <v>0</v>
      </c>
      <c r="I3499">
        <v>1</v>
      </c>
      <c r="J3499" s="2" t="str">
        <f t="shared" si="54"/>
        <v>EG_SHSR2025</v>
      </c>
    </row>
    <row r="3500" spans="1:10" x14ac:dyDescent="0.25">
      <c r="A3500" t="s">
        <v>18</v>
      </c>
      <c r="B3500" t="s">
        <v>6</v>
      </c>
      <c r="C3500" t="s">
        <v>12</v>
      </c>
      <c r="D3500">
        <v>2025</v>
      </c>
      <c r="E3500">
        <v>2033</v>
      </c>
      <c r="F3500">
        <v>1</v>
      </c>
      <c r="G3500">
        <v>11825.348760000001</v>
      </c>
      <c r="H3500">
        <v>0</v>
      </c>
      <c r="I3500">
        <v>1</v>
      </c>
      <c r="J3500" s="2" t="str">
        <f t="shared" si="54"/>
        <v>EG_SHNR2025</v>
      </c>
    </row>
    <row r="3501" spans="1:10" x14ac:dyDescent="0.25">
      <c r="A3501" t="s">
        <v>18</v>
      </c>
      <c r="B3501" t="s">
        <v>6</v>
      </c>
      <c r="C3501" t="s">
        <v>10</v>
      </c>
      <c r="D3501">
        <v>2025</v>
      </c>
      <c r="E3501">
        <v>2034</v>
      </c>
      <c r="F3501">
        <v>1</v>
      </c>
      <c r="G3501">
        <v>11825.348760000001</v>
      </c>
      <c r="H3501">
        <v>0</v>
      </c>
      <c r="I3501">
        <v>1</v>
      </c>
      <c r="J3501" s="2" t="str">
        <f t="shared" si="54"/>
        <v>EG_SHER2025</v>
      </c>
    </row>
    <row r="3502" spans="1:10" x14ac:dyDescent="0.25">
      <c r="A3502" t="s">
        <v>18</v>
      </c>
      <c r="B3502" t="s">
        <v>6</v>
      </c>
      <c r="C3502" t="s">
        <v>11</v>
      </c>
      <c r="D3502">
        <v>2025</v>
      </c>
      <c r="E3502">
        <v>2034</v>
      </c>
      <c r="F3502">
        <v>1</v>
      </c>
      <c r="G3502">
        <v>11825.348760000001</v>
      </c>
      <c r="H3502">
        <v>0</v>
      </c>
      <c r="I3502">
        <v>1</v>
      </c>
      <c r="J3502" s="2" t="str">
        <f t="shared" si="54"/>
        <v>EG_SHWR2025</v>
      </c>
    </row>
    <row r="3503" spans="1:10" x14ac:dyDescent="0.25">
      <c r="A3503" t="s">
        <v>18</v>
      </c>
      <c r="B3503" t="s">
        <v>6</v>
      </c>
      <c r="C3503" t="s">
        <v>9</v>
      </c>
      <c r="D3503">
        <v>2025</v>
      </c>
      <c r="E3503">
        <v>2034</v>
      </c>
      <c r="F3503">
        <v>1</v>
      </c>
      <c r="G3503">
        <v>11825.348760000001</v>
      </c>
      <c r="H3503">
        <v>0</v>
      </c>
      <c r="I3503">
        <v>1</v>
      </c>
      <c r="J3503" s="2" t="str">
        <f t="shared" si="54"/>
        <v>EG_SHNER2025</v>
      </c>
    </row>
    <row r="3504" spans="1:10" x14ac:dyDescent="0.25">
      <c r="A3504" t="s">
        <v>18</v>
      </c>
      <c r="B3504" t="s">
        <v>6</v>
      </c>
      <c r="C3504" t="s">
        <v>8</v>
      </c>
      <c r="D3504">
        <v>2025</v>
      </c>
      <c r="E3504">
        <v>2034</v>
      </c>
      <c r="F3504">
        <v>1</v>
      </c>
      <c r="G3504">
        <v>11825.348760000001</v>
      </c>
      <c r="H3504">
        <v>0</v>
      </c>
      <c r="I3504">
        <v>1</v>
      </c>
      <c r="J3504" s="2" t="str">
        <f t="shared" si="54"/>
        <v>EG_SHSR2025</v>
      </c>
    </row>
    <row r="3505" spans="1:10" x14ac:dyDescent="0.25">
      <c r="A3505" t="s">
        <v>18</v>
      </c>
      <c r="B3505" t="s">
        <v>6</v>
      </c>
      <c r="C3505" t="s">
        <v>12</v>
      </c>
      <c r="D3505">
        <v>2025</v>
      </c>
      <c r="E3505">
        <v>2034</v>
      </c>
      <c r="F3505">
        <v>1</v>
      </c>
      <c r="G3505">
        <v>11825.348760000001</v>
      </c>
      <c r="H3505">
        <v>0</v>
      </c>
      <c r="I3505">
        <v>1</v>
      </c>
      <c r="J3505" s="2" t="str">
        <f t="shared" si="54"/>
        <v>EG_SHNR2025</v>
      </c>
    </row>
    <row r="3506" spans="1:10" x14ac:dyDescent="0.25">
      <c r="A3506" t="s">
        <v>18</v>
      </c>
      <c r="B3506" t="s">
        <v>6</v>
      </c>
      <c r="C3506" t="s">
        <v>10</v>
      </c>
      <c r="D3506">
        <v>2025</v>
      </c>
      <c r="E3506">
        <v>2035</v>
      </c>
      <c r="F3506">
        <v>1</v>
      </c>
      <c r="G3506">
        <v>11825.348760000001</v>
      </c>
      <c r="H3506">
        <v>0</v>
      </c>
      <c r="I3506">
        <v>1</v>
      </c>
      <c r="J3506" s="2" t="str">
        <f t="shared" si="54"/>
        <v>EG_SHER2025</v>
      </c>
    </row>
    <row r="3507" spans="1:10" x14ac:dyDescent="0.25">
      <c r="A3507" t="s">
        <v>18</v>
      </c>
      <c r="B3507" t="s">
        <v>6</v>
      </c>
      <c r="C3507" t="s">
        <v>11</v>
      </c>
      <c r="D3507">
        <v>2025</v>
      </c>
      <c r="E3507">
        <v>2035</v>
      </c>
      <c r="F3507">
        <v>1</v>
      </c>
      <c r="G3507">
        <v>11825.348760000001</v>
      </c>
      <c r="H3507">
        <v>0</v>
      </c>
      <c r="I3507">
        <v>1</v>
      </c>
      <c r="J3507" s="2" t="str">
        <f t="shared" si="54"/>
        <v>EG_SHWR2025</v>
      </c>
    </row>
    <row r="3508" spans="1:10" x14ac:dyDescent="0.25">
      <c r="A3508" t="s">
        <v>18</v>
      </c>
      <c r="B3508" t="s">
        <v>6</v>
      </c>
      <c r="C3508" t="s">
        <v>9</v>
      </c>
      <c r="D3508">
        <v>2025</v>
      </c>
      <c r="E3508">
        <v>2035</v>
      </c>
      <c r="F3508">
        <v>1</v>
      </c>
      <c r="G3508">
        <v>11825.348760000001</v>
      </c>
      <c r="H3508">
        <v>0</v>
      </c>
      <c r="I3508">
        <v>1</v>
      </c>
      <c r="J3508" s="2" t="str">
        <f t="shared" si="54"/>
        <v>EG_SHNER2025</v>
      </c>
    </row>
    <row r="3509" spans="1:10" x14ac:dyDescent="0.25">
      <c r="A3509" t="s">
        <v>18</v>
      </c>
      <c r="B3509" t="s">
        <v>6</v>
      </c>
      <c r="C3509" t="s">
        <v>8</v>
      </c>
      <c r="D3509">
        <v>2025</v>
      </c>
      <c r="E3509">
        <v>2035</v>
      </c>
      <c r="F3509">
        <v>1</v>
      </c>
      <c r="G3509">
        <v>11825.348760000001</v>
      </c>
      <c r="H3509">
        <v>0</v>
      </c>
      <c r="I3509">
        <v>1</v>
      </c>
      <c r="J3509" s="2" t="str">
        <f t="shared" si="54"/>
        <v>EG_SHSR2025</v>
      </c>
    </row>
    <row r="3510" spans="1:10" x14ac:dyDescent="0.25">
      <c r="A3510" t="s">
        <v>18</v>
      </c>
      <c r="B3510" t="s">
        <v>6</v>
      </c>
      <c r="C3510" t="s">
        <v>12</v>
      </c>
      <c r="D3510">
        <v>2025</v>
      </c>
      <c r="E3510">
        <v>2035</v>
      </c>
      <c r="F3510">
        <v>1</v>
      </c>
      <c r="G3510">
        <v>11825.348760000001</v>
      </c>
      <c r="H3510">
        <v>0</v>
      </c>
      <c r="I3510">
        <v>1</v>
      </c>
      <c r="J3510" s="2" t="str">
        <f t="shared" si="54"/>
        <v>EG_SHNR2025</v>
      </c>
    </row>
    <row r="3511" spans="1:10" x14ac:dyDescent="0.25">
      <c r="A3511" t="s">
        <v>18</v>
      </c>
      <c r="B3511" t="s">
        <v>6</v>
      </c>
      <c r="C3511" t="s">
        <v>10</v>
      </c>
      <c r="D3511">
        <v>2025</v>
      </c>
      <c r="E3511">
        <v>2036</v>
      </c>
      <c r="F3511">
        <v>1</v>
      </c>
      <c r="G3511">
        <v>11825.348760000001</v>
      </c>
      <c r="H3511">
        <v>0</v>
      </c>
      <c r="I3511">
        <v>1</v>
      </c>
      <c r="J3511" s="2" t="str">
        <f t="shared" si="54"/>
        <v>EG_SHER2025</v>
      </c>
    </row>
    <row r="3512" spans="1:10" x14ac:dyDescent="0.25">
      <c r="A3512" t="s">
        <v>18</v>
      </c>
      <c r="B3512" t="s">
        <v>6</v>
      </c>
      <c r="C3512" t="s">
        <v>11</v>
      </c>
      <c r="D3512">
        <v>2025</v>
      </c>
      <c r="E3512">
        <v>2036</v>
      </c>
      <c r="F3512">
        <v>1</v>
      </c>
      <c r="G3512">
        <v>11825.348760000001</v>
      </c>
      <c r="H3512">
        <v>0</v>
      </c>
      <c r="I3512">
        <v>1</v>
      </c>
      <c r="J3512" s="2" t="str">
        <f t="shared" si="54"/>
        <v>EG_SHWR2025</v>
      </c>
    </row>
    <row r="3513" spans="1:10" x14ac:dyDescent="0.25">
      <c r="A3513" t="s">
        <v>18</v>
      </c>
      <c r="B3513" t="s">
        <v>6</v>
      </c>
      <c r="C3513" t="s">
        <v>9</v>
      </c>
      <c r="D3513">
        <v>2025</v>
      </c>
      <c r="E3513">
        <v>2036</v>
      </c>
      <c r="F3513">
        <v>1</v>
      </c>
      <c r="G3513">
        <v>11825.348760000001</v>
      </c>
      <c r="H3513">
        <v>0</v>
      </c>
      <c r="I3513">
        <v>1</v>
      </c>
      <c r="J3513" s="2" t="str">
        <f t="shared" si="54"/>
        <v>EG_SHNER2025</v>
      </c>
    </row>
    <row r="3514" spans="1:10" x14ac:dyDescent="0.25">
      <c r="A3514" t="s">
        <v>18</v>
      </c>
      <c r="B3514" t="s">
        <v>6</v>
      </c>
      <c r="C3514" t="s">
        <v>8</v>
      </c>
      <c r="D3514">
        <v>2025</v>
      </c>
      <c r="E3514">
        <v>2036</v>
      </c>
      <c r="F3514">
        <v>1</v>
      </c>
      <c r="G3514">
        <v>11825.348760000001</v>
      </c>
      <c r="H3514">
        <v>0</v>
      </c>
      <c r="I3514">
        <v>1</v>
      </c>
      <c r="J3514" s="2" t="str">
        <f t="shared" si="54"/>
        <v>EG_SHSR2025</v>
      </c>
    </row>
    <row r="3515" spans="1:10" x14ac:dyDescent="0.25">
      <c r="A3515" t="s">
        <v>18</v>
      </c>
      <c r="B3515" t="s">
        <v>6</v>
      </c>
      <c r="C3515" t="s">
        <v>12</v>
      </c>
      <c r="D3515">
        <v>2025</v>
      </c>
      <c r="E3515">
        <v>2036</v>
      </c>
      <c r="F3515">
        <v>1</v>
      </c>
      <c r="G3515">
        <v>11825.348760000001</v>
      </c>
      <c r="H3515">
        <v>0</v>
      </c>
      <c r="I3515">
        <v>1</v>
      </c>
      <c r="J3515" s="2" t="str">
        <f t="shared" si="54"/>
        <v>EG_SHNR2025</v>
      </c>
    </row>
    <row r="3516" spans="1:10" x14ac:dyDescent="0.25">
      <c r="A3516" t="s">
        <v>18</v>
      </c>
      <c r="B3516" t="s">
        <v>6</v>
      </c>
      <c r="C3516" t="s">
        <v>10</v>
      </c>
      <c r="D3516">
        <v>2025</v>
      </c>
      <c r="E3516">
        <v>2037</v>
      </c>
      <c r="F3516">
        <v>1</v>
      </c>
      <c r="G3516">
        <v>11825.348760000001</v>
      </c>
      <c r="H3516">
        <v>0</v>
      </c>
      <c r="I3516">
        <v>1</v>
      </c>
      <c r="J3516" s="2" t="str">
        <f t="shared" si="54"/>
        <v>EG_SHER2025</v>
      </c>
    </row>
    <row r="3517" spans="1:10" x14ac:dyDescent="0.25">
      <c r="A3517" t="s">
        <v>18</v>
      </c>
      <c r="B3517" t="s">
        <v>6</v>
      </c>
      <c r="C3517" t="s">
        <v>11</v>
      </c>
      <c r="D3517">
        <v>2025</v>
      </c>
      <c r="E3517">
        <v>2037</v>
      </c>
      <c r="F3517">
        <v>1</v>
      </c>
      <c r="G3517">
        <v>11825.348760000001</v>
      </c>
      <c r="H3517">
        <v>0</v>
      </c>
      <c r="I3517">
        <v>1</v>
      </c>
      <c r="J3517" s="2" t="str">
        <f t="shared" si="54"/>
        <v>EG_SHWR2025</v>
      </c>
    </row>
    <row r="3518" spans="1:10" x14ac:dyDescent="0.25">
      <c r="A3518" t="s">
        <v>18</v>
      </c>
      <c r="B3518" t="s">
        <v>6</v>
      </c>
      <c r="C3518" t="s">
        <v>9</v>
      </c>
      <c r="D3518">
        <v>2025</v>
      </c>
      <c r="E3518">
        <v>2037</v>
      </c>
      <c r="F3518">
        <v>1</v>
      </c>
      <c r="G3518">
        <v>11825.348760000001</v>
      </c>
      <c r="H3518">
        <v>0</v>
      </c>
      <c r="I3518">
        <v>1</v>
      </c>
      <c r="J3518" s="2" t="str">
        <f t="shared" si="54"/>
        <v>EG_SHNER2025</v>
      </c>
    </row>
    <row r="3519" spans="1:10" x14ac:dyDescent="0.25">
      <c r="A3519" t="s">
        <v>18</v>
      </c>
      <c r="B3519" t="s">
        <v>6</v>
      </c>
      <c r="C3519" t="s">
        <v>8</v>
      </c>
      <c r="D3519">
        <v>2025</v>
      </c>
      <c r="E3519">
        <v>2037</v>
      </c>
      <c r="F3519">
        <v>1</v>
      </c>
      <c r="G3519">
        <v>11825.348760000001</v>
      </c>
      <c r="H3519">
        <v>0</v>
      </c>
      <c r="I3519">
        <v>1</v>
      </c>
      <c r="J3519" s="2" t="str">
        <f t="shared" si="54"/>
        <v>EG_SHSR2025</v>
      </c>
    </row>
    <row r="3520" spans="1:10" x14ac:dyDescent="0.25">
      <c r="A3520" t="s">
        <v>18</v>
      </c>
      <c r="B3520" t="s">
        <v>6</v>
      </c>
      <c r="C3520" t="s">
        <v>12</v>
      </c>
      <c r="D3520">
        <v>2025</v>
      </c>
      <c r="E3520">
        <v>2037</v>
      </c>
      <c r="F3520">
        <v>1</v>
      </c>
      <c r="G3520">
        <v>11825.348760000001</v>
      </c>
      <c r="H3520">
        <v>0</v>
      </c>
      <c r="I3520">
        <v>1</v>
      </c>
      <c r="J3520" s="2" t="str">
        <f t="shared" si="54"/>
        <v>EG_SHNR2025</v>
      </c>
    </row>
    <row r="3521" spans="1:10" x14ac:dyDescent="0.25">
      <c r="A3521" t="s">
        <v>18</v>
      </c>
      <c r="B3521" t="s">
        <v>6</v>
      </c>
      <c r="C3521" t="s">
        <v>10</v>
      </c>
      <c r="D3521">
        <v>2025</v>
      </c>
      <c r="E3521">
        <v>2038</v>
      </c>
      <c r="F3521">
        <v>1</v>
      </c>
      <c r="G3521">
        <v>11825.348760000001</v>
      </c>
      <c r="H3521">
        <v>0</v>
      </c>
      <c r="I3521">
        <v>1</v>
      </c>
      <c r="J3521" s="2" t="str">
        <f t="shared" si="54"/>
        <v>EG_SHER2025</v>
      </c>
    </row>
    <row r="3522" spans="1:10" x14ac:dyDescent="0.25">
      <c r="A3522" t="s">
        <v>18</v>
      </c>
      <c r="B3522" t="s">
        <v>6</v>
      </c>
      <c r="C3522" t="s">
        <v>11</v>
      </c>
      <c r="D3522">
        <v>2025</v>
      </c>
      <c r="E3522">
        <v>2038</v>
      </c>
      <c r="F3522">
        <v>1</v>
      </c>
      <c r="G3522">
        <v>11825.348760000001</v>
      </c>
      <c r="H3522">
        <v>0</v>
      </c>
      <c r="I3522">
        <v>1</v>
      </c>
      <c r="J3522" s="2" t="str">
        <f t="shared" si="54"/>
        <v>EG_SHWR2025</v>
      </c>
    </row>
    <row r="3523" spans="1:10" x14ac:dyDescent="0.25">
      <c r="A3523" t="s">
        <v>18</v>
      </c>
      <c r="B3523" t="s">
        <v>6</v>
      </c>
      <c r="C3523" t="s">
        <v>9</v>
      </c>
      <c r="D3523">
        <v>2025</v>
      </c>
      <c r="E3523">
        <v>2038</v>
      </c>
      <c r="F3523">
        <v>1</v>
      </c>
      <c r="G3523">
        <v>11825.348760000001</v>
      </c>
      <c r="H3523">
        <v>0</v>
      </c>
      <c r="I3523">
        <v>1</v>
      </c>
      <c r="J3523" s="2" t="str">
        <f t="shared" ref="J3523:J3586" si="55">_xlfn.CONCAT(A3523,C3523,D3523)</f>
        <v>EG_SHNER2025</v>
      </c>
    </row>
    <row r="3524" spans="1:10" x14ac:dyDescent="0.25">
      <c r="A3524" t="s">
        <v>18</v>
      </c>
      <c r="B3524" t="s">
        <v>6</v>
      </c>
      <c r="C3524" t="s">
        <v>8</v>
      </c>
      <c r="D3524">
        <v>2025</v>
      </c>
      <c r="E3524">
        <v>2038</v>
      </c>
      <c r="F3524">
        <v>1</v>
      </c>
      <c r="G3524">
        <v>11825.348760000001</v>
      </c>
      <c r="H3524">
        <v>0</v>
      </c>
      <c r="I3524">
        <v>1</v>
      </c>
      <c r="J3524" s="2" t="str">
        <f t="shared" si="55"/>
        <v>EG_SHSR2025</v>
      </c>
    </row>
    <row r="3525" spans="1:10" x14ac:dyDescent="0.25">
      <c r="A3525" t="s">
        <v>18</v>
      </c>
      <c r="B3525" t="s">
        <v>6</v>
      </c>
      <c r="C3525" t="s">
        <v>12</v>
      </c>
      <c r="D3525">
        <v>2025</v>
      </c>
      <c r="E3525">
        <v>2038</v>
      </c>
      <c r="F3525">
        <v>1</v>
      </c>
      <c r="G3525">
        <v>11825.348760000001</v>
      </c>
      <c r="H3525">
        <v>0</v>
      </c>
      <c r="I3525">
        <v>1</v>
      </c>
      <c r="J3525" s="2" t="str">
        <f t="shared" si="55"/>
        <v>EG_SHNR2025</v>
      </c>
    </row>
    <row r="3526" spans="1:10" x14ac:dyDescent="0.25">
      <c r="A3526" t="s">
        <v>18</v>
      </c>
      <c r="B3526" t="s">
        <v>6</v>
      </c>
      <c r="C3526" t="s">
        <v>10</v>
      </c>
      <c r="D3526">
        <v>2025</v>
      </c>
      <c r="E3526">
        <v>2039</v>
      </c>
      <c r="F3526">
        <v>1</v>
      </c>
      <c r="G3526">
        <v>11825.348760000001</v>
      </c>
      <c r="H3526">
        <v>0</v>
      </c>
      <c r="I3526">
        <v>1</v>
      </c>
      <c r="J3526" s="2" t="str">
        <f t="shared" si="55"/>
        <v>EG_SHER2025</v>
      </c>
    </row>
    <row r="3527" spans="1:10" x14ac:dyDescent="0.25">
      <c r="A3527" t="s">
        <v>18</v>
      </c>
      <c r="B3527" t="s">
        <v>6</v>
      </c>
      <c r="C3527" t="s">
        <v>11</v>
      </c>
      <c r="D3527">
        <v>2025</v>
      </c>
      <c r="E3527">
        <v>2039</v>
      </c>
      <c r="F3527">
        <v>1</v>
      </c>
      <c r="G3527">
        <v>11825.348760000001</v>
      </c>
      <c r="H3527">
        <v>0</v>
      </c>
      <c r="I3527">
        <v>1</v>
      </c>
      <c r="J3527" s="2" t="str">
        <f t="shared" si="55"/>
        <v>EG_SHWR2025</v>
      </c>
    </row>
    <row r="3528" spans="1:10" x14ac:dyDescent="0.25">
      <c r="A3528" t="s">
        <v>18</v>
      </c>
      <c r="B3528" t="s">
        <v>6</v>
      </c>
      <c r="C3528" t="s">
        <v>9</v>
      </c>
      <c r="D3528">
        <v>2025</v>
      </c>
      <c r="E3528">
        <v>2039</v>
      </c>
      <c r="F3528">
        <v>1</v>
      </c>
      <c r="G3528">
        <v>11825.348760000001</v>
      </c>
      <c r="H3528">
        <v>0</v>
      </c>
      <c r="I3528">
        <v>1</v>
      </c>
      <c r="J3528" s="2" t="str">
        <f t="shared" si="55"/>
        <v>EG_SHNER2025</v>
      </c>
    </row>
    <row r="3529" spans="1:10" x14ac:dyDescent="0.25">
      <c r="A3529" t="s">
        <v>18</v>
      </c>
      <c r="B3529" t="s">
        <v>6</v>
      </c>
      <c r="C3529" t="s">
        <v>8</v>
      </c>
      <c r="D3529">
        <v>2025</v>
      </c>
      <c r="E3529">
        <v>2039</v>
      </c>
      <c r="F3529">
        <v>1</v>
      </c>
      <c r="G3529">
        <v>11825.348760000001</v>
      </c>
      <c r="H3529">
        <v>0</v>
      </c>
      <c r="I3529">
        <v>1</v>
      </c>
      <c r="J3529" s="2" t="str">
        <f t="shared" si="55"/>
        <v>EG_SHSR2025</v>
      </c>
    </row>
    <row r="3530" spans="1:10" x14ac:dyDescent="0.25">
      <c r="A3530" t="s">
        <v>18</v>
      </c>
      <c r="B3530" t="s">
        <v>6</v>
      </c>
      <c r="C3530" t="s">
        <v>12</v>
      </c>
      <c r="D3530">
        <v>2025</v>
      </c>
      <c r="E3530">
        <v>2039</v>
      </c>
      <c r="F3530">
        <v>1</v>
      </c>
      <c r="G3530">
        <v>11825.348760000001</v>
      </c>
      <c r="H3530">
        <v>0</v>
      </c>
      <c r="I3530">
        <v>1</v>
      </c>
      <c r="J3530" s="2" t="str">
        <f t="shared" si="55"/>
        <v>EG_SHNR2025</v>
      </c>
    </row>
    <row r="3531" spans="1:10" x14ac:dyDescent="0.25">
      <c r="A3531" t="s">
        <v>18</v>
      </c>
      <c r="B3531" t="s">
        <v>6</v>
      </c>
      <c r="C3531" t="s">
        <v>10</v>
      </c>
      <c r="D3531">
        <v>2025</v>
      </c>
      <c r="E3531">
        <v>2040</v>
      </c>
      <c r="F3531">
        <v>1</v>
      </c>
      <c r="G3531">
        <v>11825.348760000001</v>
      </c>
      <c r="H3531">
        <v>0</v>
      </c>
      <c r="I3531">
        <v>1</v>
      </c>
      <c r="J3531" s="2" t="str">
        <f t="shared" si="55"/>
        <v>EG_SHER2025</v>
      </c>
    </row>
    <row r="3532" spans="1:10" x14ac:dyDescent="0.25">
      <c r="A3532" t="s">
        <v>18</v>
      </c>
      <c r="B3532" t="s">
        <v>6</v>
      </c>
      <c r="C3532" t="s">
        <v>11</v>
      </c>
      <c r="D3532">
        <v>2025</v>
      </c>
      <c r="E3532">
        <v>2040</v>
      </c>
      <c r="F3532">
        <v>1</v>
      </c>
      <c r="G3532">
        <v>11825.348760000001</v>
      </c>
      <c r="H3532">
        <v>0</v>
      </c>
      <c r="I3532">
        <v>1</v>
      </c>
      <c r="J3532" s="2" t="str">
        <f t="shared" si="55"/>
        <v>EG_SHWR2025</v>
      </c>
    </row>
    <row r="3533" spans="1:10" x14ac:dyDescent="0.25">
      <c r="A3533" t="s">
        <v>18</v>
      </c>
      <c r="B3533" t="s">
        <v>6</v>
      </c>
      <c r="C3533" t="s">
        <v>9</v>
      </c>
      <c r="D3533">
        <v>2025</v>
      </c>
      <c r="E3533">
        <v>2040</v>
      </c>
      <c r="F3533">
        <v>1</v>
      </c>
      <c r="G3533">
        <v>11825.348760000001</v>
      </c>
      <c r="H3533">
        <v>0</v>
      </c>
      <c r="I3533">
        <v>1</v>
      </c>
      <c r="J3533" s="2" t="str">
        <f t="shared" si="55"/>
        <v>EG_SHNER2025</v>
      </c>
    </row>
    <row r="3534" spans="1:10" x14ac:dyDescent="0.25">
      <c r="A3534" t="s">
        <v>18</v>
      </c>
      <c r="B3534" t="s">
        <v>6</v>
      </c>
      <c r="C3534" t="s">
        <v>8</v>
      </c>
      <c r="D3534">
        <v>2025</v>
      </c>
      <c r="E3534">
        <v>2040</v>
      </c>
      <c r="F3534">
        <v>1</v>
      </c>
      <c r="G3534">
        <v>11825.348760000001</v>
      </c>
      <c r="H3534">
        <v>0</v>
      </c>
      <c r="I3534">
        <v>1</v>
      </c>
      <c r="J3534" s="2" t="str">
        <f t="shared" si="55"/>
        <v>EG_SHSR2025</v>
      </c>
    </row>
    <row r="3535" spans="1:10" x14ac:dyDescent="0.25">
      <c r="A3535" t="s">
        <v>18</v>
      </c>
      <c r="B3535" t="s">
        <v>6</v>
      </c>
      <c r="C3535" t="s">
        <v>12</v>
      </c>
      <c r="D3535">
        <v>2025</v>
      </c>
      <c r="E3535">
        <v>2040</v>
      </c>
      <c r="F3535">
        <v>1</v>
      </c>
      <c r="G3535">
        <v>11825.348760000001</v>
      </c>
      <c r="H3535">
        <v>0</v>
      </c>
      <c r="I3535">
        <v>1</v>
      </c>
      <c r="J3535" s="2" t="str">
        <f t="shared" si="55"/>
        <v>EG_SHNR2025</v>
      </c>
    </row>
    <row r="3536" spans="1:10" x14ac:dyDescent="0.25">
      <c r="A3536" t="s">
        <v>18</v>
      </c>
      <c r="B3536" t="s">
        <v>6</v>
      </c>
      <c r="C3536" t="s">
        <v>10</v>
      </c>
      <c r="D3536">
        <v>2025</v>
      </c>
      <c r="E3536">
        <v>2041</v>
      </c>
      <c r="F3536">
        <v>1</v>
      </c>
      <c r="G3536">
        <v>11825.348760000001</v>
      </c>
      <c r="H3536">
        <v>0</v>
      </c>
      <c r="I3536">
        <v>1</v>
      </c>
      <c r="J3536" s="2" t="str">
        <f t="shared" si="55"/>
        <v>EG_SHER2025</v>
      </c>
    </row>
    <row r="3537" spans="1:10" x14ac:dyDescent="0.25">
      <c r="A3537" t="s">
        <v>18</v>
      </c>
      <c r="B3537" t="s">
        <v>6</v>
      </c>
      <c r="C3537" t="s">
        <v>11</v>
      </c>
      <c r="D3537">
        <v>2025</v>
      </c>
      <c r="E3537">
        <v>2041</v>
      </c>
      <c r="F3537">
        <v>1</v>
      </c>
      <c r="G3537">
        <v>11825.348760000001</v>
      </c>
      <c r="H3537">
        <v>0</v>
      </c>
      <c r="I3537">
        <v>1</v>
      </c>
      <c r="J3537" s="2" t="str">
        <f t="shared" si="55"/>
        <v>EG_SHWR2025</v>
      </c>
    </row>
    <row r="3538" spans="1:10" x14ac:dyDescent="0.25">
      <c r="A3538" t="s">
        <v>18</v>
      </c>
      <c r="B3538" t="s">
        <v>6</v>
      </c>
      <c r="C3538" t="s">
        <v>9</v>
      </c>
      <c r="D3538">
        <v>2025</v>
      </c>
      <c r="E3538">
        <v>2041</v>
      </c>
      <c r="F3538">
        <v>1</v>
      </c>
      <c r="G3538">
        <v>11825.348760000001</v>
      </c>
      <c r="H3538">
        <v>0</v>
      </c>
      <c r="I3538">
        <v>1</v>
      </c>
      <c r="J3538" s="2" t="str">
        <f t="shared" si="55"/>
        <v>EG_SHNER2025</v>
      </c>
    </row>
    <row r="3539" spans="1:10" x14ac:dyDescent="0.25">
      <c r="A3539" t="s">
        <v>18</v>
      </c>
      <c r="B3539" t="s">
        <v>6</v>
      </c>
      <c r="C3539" t="s">
        <v>8</v>
      </c>
      <c r="D3539">
        <v>2025</v>
      </c>
      <c r="E3539">
        <v>2041</v>
      </c>
      <c r="F3539">
        <v>1</v>
      </c>
      <c r="G3539">
        <v>11825.348760000001</v>
      </c>
      <c r="H3539">
        <v>0</v>
      </c>
      <c r="I3539">
        <v>1</v>
      </c>
      <c r="J3539" s="2" t="str">
        <f t="shared" si="55"/>
        <v>EG_SHSR2025</v>
      </c>
    </row>
    <row r="3540" spans="1:10" x14ac:dyDescent="0.25">
      <c r="A3540" t="s">
        <v>18</v>
      </c>
      <c r="B3540" t="s">
        <v>6</v>
      </c>
      <c r="C3540" t="s">
        <v>12</v>
      </c>
      <c r="D3540">
        <v>2025</v>
      </c>
      <c r="E3540">
        <v>2041</v>
      </c>
      <c r="F3540">
        <v>1</v>
      </c>
      <c r="G3540">
        <v>11825.348760000001</v>
      </c>
      <c r="H3540">
        <v>0</v>
      </c>
      <c r="I3540">
        <v>1</v>
      </c>
      <c r="J3540" s="2" t="str">
        <f t="shared" si="55"/>
        <v>EG_SHNR2025</v>
      </c>
    </row>
    <row r="3541" spans="1:10" x14ac:dyDescent="0.25">
      <c r="A3541" t="s">
        <v>17</v>
      </c>
      <c r="B3541" t="s">
        <v>6</v>
      </c>
      <c r="C3541" t="s">
        <v>10</v>
      </c>
      <c r="D3541">
        <v>2025</v>
      </c>
      <c r="E3541">
        <v>2025</v>
      </c>
      <c r="F3541">
        <v>1</v>
      </c>
      <c r="G3541">
        <v>20833.210350000001</v>
      </c>
      <c r="H3541">
        <v>0</v>
      </c>
      <c r="I3541">
        <v>0.70916666699999997</v>
      </c>
      <c r="J3541" s="2" t="str">
        <f t="shared" si="55"/>
        <v>EG_PHWRER2025</v>
      </c>
    </row>
    <row r="3542" spans="1:10" x14ac:dyDescent="0.25">
      <c r="A3542" t="s">
        <v>17</v>
      </c>
      <c r="B3542" t="s">
        <v>6</v>
      </c>
      <c r="C3542" t="s">
        <v>11</v>
      </c>
      <c r="D3542">
        <v>2025</v>
      </c>
      <c r="E3542">
        <v>2025</v>
      </c>
      <c r="F3542">
        <v>1</v>
      </c>
      <c r="G3542">
        <v>20833.210350000001</v>
      </c>
      <c r="H3542">
        <v>0</v>
      </c>
      <c r="I3542">
        <v>0.70916666699999997</v>
      </c>
      <c r="J3542" s="2" t="str">
        <f t="shared" si="55"/>
        <v>EG_PHWRWR2025</v>
      </c>
    </row>
    <row r="3543" spans="1:10" x14ac:dyDescent="0.25">
      <c r="A3543" t="s">
        <v>17</v>
      </c>
      <c r="B3543" t="s">
        <v>6</v>
      </c>
      <c r="C3543" t="s">
        <v>9</v>
      </c>
      <c r="D3543">
        <v>2025</v>
      </c>
      <c r="E3543">
        <v>2025</v>
      </c>
      <c r="F3543">
        <v>1</v>
      </c>
      <c r="G3543">
        <v>20833.210350000001</v>
      </c>
      <c r="H3543">
        <v>0</v>
      </c>
      <c r="I3543">
        <v>0.70916666699999997</v>
      </c>
      <c r="J3543" s="2" t="str">
        <f t="shared" si="55"/>
        <v>EG_PHWRNER2025</v>
      </c>
    </row>
    <row r="3544" spans="1:10" x14ac:dyDescent="0.25">
      <c r="A3544" t="s">
        <v>17</v>
      </c>
      <c r="B3544" t="s">
        <v>6</v>
      </c>
      <c r="C3544" t="s">
        <v>8</v>
      </c>
      <c r="D3544">
        <v>2025</v>
      </c>
      <c r="E3544">
        <v>2025</v>
      </c>
      <c r="F3544">
        <v>1</v>
      </c>
      <c r="G3544">
        <v>20833.210350000001</v>
      </c>
      <c r="H3544">
        <v>0</v>
      </c>
      <c r="I3544">
        <v>0.70916666699999997</v>
      </c>
      <c r="J3544" s="2" t="str">
        <f t="shared" si="55"/>
        <v>EG_PHWRSR2025</v>
      </c>
    </row>
    <row r="3545" spans="1:10" x14ac:dyDescent="0.25">
      <c r="A3545" t="s">
        <v>17</v>
      </c>
      <c r="B3545" t="s">
        <v>6</v>
      </c>
      <c r="C3545" t="s">
        <v>12</v>
      </c>
      <c r="D3545">
        <v>2025</v>
      </c>
      <c r="E3545">
        <v>2025</v>
      </c>
      <c r="F3545">
        <v>1</v>
      </c>
      <c r="G3545">
        <v>20833.210350000001</v>
      </c>
      <c r="H3545">
        <v>0</v>
      </c>
      <c r="I3545">
        <v>0.70916666699999997</v>
      </c>
      <c r="J3545" s="2" t="str">
        <f t="shared" si="55"/>
        <v>EG_PHWRNR2025</v>
      </c>
    </row>
    <row r="3546" spans="1:10" x14ac:dyDescent="0.25">
      <c r="A3546" t="s">
        <v>17</v>
      </c>
      <c r="B3546" t="s">
        <v>6</v>
      </c>
      <c r="C3546" t="s">
        <v>10</v>
      </c>
      <c r="D3546">
        <v>2025</v>
      </c>
      <c r="E3546">
        <v>2026</v>
      </c>
      <c r="F3546">
        <v>1</v>
      </c>
      <c r="G3546">
        <v>20833.210350000001</v>
      </c>
      <c r="H3546">
        <v>0</v>
      </c>
      <c r="I3546">
        <v>0.70916666699999997</v>
      </c>
      <c r="J3546" s="2" t="str">
        <f t="shared" si="55"/>
        <v>EG_PHWRER2025</v>
      </c>
    </row>
    <row r="3547" spans="1:10" x14ac:dyDescent="0.25">
      <c r="A3547" t="s">
        <v>17</v>
      </c>
      <c r="B3547" t="s">
        <v>6</v>
      </c>
      <c r="C3547" t="s">
        <v>11</v>
      </c>
      <c r="D3547">
        <v>2025</v>
      </c>
      <c r="E3547">
        <v>2026</v>
      </c>
      <c r="F3547">
        <v>1</v>
      </c>
      <c r="G3547">
        <v>20833.210350000001</v>
      </c>
      <c r="H3547">
        <v>0</v>
      </c>
      <c r="I3547">
        <v>0.70916666699999997</v>
      </c>
      <c r="J3547" s="2" t="str">
        <f t="shared" si="55"/>
        <v>EG_PHWRWR2025</v>
      </c>
    </row>
    <row r="3548" spans="1:10" x14ac:dyDescent="0.25">
      <c r="A3548" t="s">
        <v>17</v>
      </c>
      <c r="B3548" t="s">
        <v>6</v>
      </c>
      <c r="C3548" t="s">
        <v>9</v>
      </c>
      <c r="D3548">
        <v>2025</v>
      </c>
      <c r="E3548">
        <v>2026</v>
      </c>
      <c r="F3548">
        <v>1</v>
      </c>
      <c r="G3548">
        <v>20833.210350000001</v>
      </c>
      <c r="H3548">
        <v>0</v>
      </c>
      <c r="I3548">
        <v>0.70916666699999997</v>
      </c>
      <c r="J3548" s="2" t="str">
        <f t="shared" si="55"/>
        <v>EG_PHWRNER2025</v>
      </c>
    </row>
    <row r="3549" spans="1:10" x14ac:dyDescent="0.25">
      <c r="A3549" t="s">
        <v>17</v>
      </c>
      <c r="B3549" t="s">
        <v>6</v>
      </c>
      <c r="C3549" t="s">
        <v>8</v>
      </c>
      <c r="D3549">
        <v>2025</v>
      </c>
      <c r="E3549">
        <v>2026</v>
      </c>
      <c r="F3549">
        <v>1</v>
      </c>
      <c r="G3549">
        <v>20833.210350000001</v>
      </c>
      <c r="H3549">
        <v>0</v>
      </c>
      <c r="I3549">
        <v>0.70916666699999997</v>
      </c>
      <c r="J3549" s="2" t="str">
        <f t="shared" si="55"/>
        <v>EG_PHWRSR2025</v>
      </c>
    </row>
    <row r="3550" spans="1:10" x14ac:dyDescent="0.25">
      <c r="A3550" t="s">
        <v>17</v>
      </c>
      <c r="B3550" t="s">
        <v>6</v>
      </c>
      <c r="C3550" t="s">
        <v>12</v>
      </c>
      <c r="D3550">
        <v>2025</v>
      </c>
      <c r="E3550">
        <v>2026</v>
      </c>
      <c r="F3550">
        <v>1</v>
      </c>
      <c r="G3550">
        <v>20833.210350000001</v>
      </c>
      <c r="H3550">
        <v>0</v>
      </c>
      <c r="I3550">
        <v>0.70916666699999997</v>
      </c>
      <c r="J3550" s="2" t="str">
        <f t="shared" si="55"/>
        <v>EG_PHWRNR2025</v>
      </c>
    </row>
    <row r="3551" spans="1:10" x14ac:dyDescent="0.25">
      <c r="A3551" t="s">
        <v>17</v>
      </c>
      <c r="B3551" t="s">
        <v>6</v>
      </c>
      <c r="C3551" t="s">
        <v>10</v>
      </c>
      <c r="D3551">
        <v>2025</v>
      </c>
      <c r="E3551">
        <v>2027</v>
      </c>
      <c r="F3551">
        <v>1</v>
      </c>
      <c r="G3551">
        <v>20833.210350000001</v>
      </c>
      <c r="H3551">
        <v>0</v>
      </c>
      <c r="I3551">
        <v>0.70916666699999997</v>
      </c>
      <c r="J3551" s="2" t="str">
        <f t="shared" si="55"/>
        <v>EG_PHWRER2025</v>
      </c>
    </row>
    <row r="3552" spans="1:10" x14ac:dyDescent="0.25">
      <c r="A3552" t="s">
        <v>17</v>
      </c>
      <c r="B3552" t="s">
        <v>6</v>
      </c>
      <c r="C3552" t="s">
        <v>11</v>
      </c>
      <c r="D3552">
        <v>2025</v>
      </c>
      <c r="E3552">
        <v>2027</v>
      </c>
      <c r="F3552">
        <v>1</v>
      </c>
      <c r="G3552">
        <v>20833.210350000001</v>
      </c>
      <c r="H3552">
        <v>0</v>
      </c>
      <c r="I3552">
        <v>0.70916666699999997</v>
      </c>
      <c r="J3552" s="2" t="str">
        <f t="shared" si="55"/>
        <v>EG_PHWRWR2025</v>
      </c>
    </row>
    <row r="3553" spans="1:10" x14ac:dyDescent="0.25">
      <c r="A3553" t="s">
        <v>17</v>
      </c>
      <c r="B3553" t="s">
        <v>6</v>
      </c>
      <c r="C3553" t="s">
        <v>9</v>
      </c>
      <c r="D3553">
        <v>2025</v>
      </c>
      <c r="E3553">
        <v>2027</v>
      </c>
      <c r="F3553">
        <v>1</v>
      </c>
      <c r="G3553">
        <v>20833.210350000001</v>
      </c>
      <c r="H3553">
        <v>0</v>
      </c>
      <c r="I3553">
        <v>0.70916666699999997</v>
      </c>
      <c r="J3553" s="2" t="str">
        <f t="shared" si="55"/>
        <v>EG_PHWRNER2025</v>
      </c>
    </row>
    <row r="3554" spans="1:10" x14ac:dyDescent="0.25">
      <c r="A3554" t="s">
        <v>17</v>
      </c>
      <c r="B3554" t="s">
        <v>6</v>
      </c>
      <c r="C3554" t="s">
        <v>8</v>
      </c>
      <c r="D3554">
        <v>2025</v>
      </c>
      <c r="E3554">
        <v>2027</v>
      </c>
      <c r="F3554">
        <v>1</v>
      </c>
      <c r="G3554">
        <v>20833.210350000001</v>
      </c>
      <c r="H3554">
        <v>0</v>
      </c>
      <c r="I3554">
        <v>0.70916666699999997</v>
      </c>
      <c r="J3554" s="2" t="str">
        <f t="shared" si="55"/>
        <v>EG_PHWRSR2025</v>
      </c>
    </row>
    <row r="3555" spans="1:10" x14ac:dyDescent="0.25">
      <c r="A3555" t="s">
        <v>17</v>
      </c>
      <c r="B3555" t="s">
        <v>6</v>
      </c>
      <c r="C3555" t="s">
        <v>12</v>
      </c>
      <c r="D3555">
        <v>2025</v>
      </c>
      <c r="E3555">
        <v>2027</v>
      </c>
      <c r="F3555">
        <v>1</v>
      </c>
      <c r="G3555">
        <v>20833.210350000001</v>
      </c>
      <c r="H3555">
        <v>0</v>
      </c>
      <c r="I3555">
        <v>0.70916666699999997</v>
      </c>
      <c r="J3555" s="2" t="str">
        <f t="shared" si="55"/>
        <v>EG_PHWRNR2025</v>
      </c>
    </row>
    <row r="3556" spans="1:10" x14ac:dyDescent="0.25">
      <c r="A3556" t="s">
        <v>17</v>
      </c>
      <c r="B3556" t="s">
        <v>6</v>
      </c>
      <c r="C3556" t="s">
        <v>10</v>
      </c>
      <c r="D3556">
        <v>2025</v>
      </c>
      <c r="E3556">
        <v>2028</v>
      </c>
      <c r="F3556">
        <v>1</v>
      </c>
      <c r="G3556">
        <v>20833.210350000001</v>
      </c>
      <c r="H3556">
        <v>0</v>
      </c>
      <c r="I3556">
        <v>0.70916666699999997</v>
      </c>
      <c r="J3556" s="2" t="str">
        <f t="shared" si="55"/>
        <v>EG_PHWRER2025</v>
      </c>
    </row>
    <row r="3557" spans="1:10" x14ac:dyDescent="0.25">
      <c r="A3557" t="s">
        <v>17</v>
      </c>
      <c r="B3557" t="s">
        <v>6</v>
      </c>
      <c r="C3557" t="s">
        <v>11</v>
      </c>
      <c r="D3557">
        <v>2025</v>
      </c>
      <c r="E3557">
        <v>2028</v>
      </c>
      <c r="F3557">
        <v>1</v>
      </c>
      <c r="G3557">
        <v>20833.210350000001</v>
      </c>
      <c r="H3557">
        <v>0</v>
      </c>
      <c r="I3557">
        <v>0.70916666699999997</v>
      </c>
      <c r="J3557" s="2" t="str">
        <f t="shared" si="55"/>
        <v>EG_PHWRWR2025</v>
      </c>
    </row>
    <row r="3558" spans="1:10" x14ac:dyDescent="0.25">
      <c r="A3558" t="s">
        <v>17</v>
      </c>
      <c r="B3558" t="s">
        <v>6</v>
      </c>
      <c r="C3558" t="s">
        <v>9</v>
      </c>
      <c r="D3558">
        <v>2025</v>
      </c>
      <c r="E3558">
        <v>2028</v>
      </c>
      <c r="F3558">
        <v>1</v>
      </c>
      <c r="G3558">
        <v>20833.210350000001</v>
      </c>
      <c r="H3558">
        <v>0</v>
      </c>
      <c r="I3558">
        <v>0.70916666699999997</v>
      </c>
      <c r="J3558" s="2" t="str">
        <f t="shared" si="55"/>
        <v>EG_PHWRNER2025</v>
      </c>
    </row>
    <row r="3559" spans="1:10" x14ac:dyDescent="0.25">
      <c r="A3559" t="s">
        <v>17</v>
      </c>
      <c r="B3559" t="s">
        <v>6</v>
      </c>
      <c r="C3559" t="s">
        <v>8</v>
      </c>
      <c r="D3559">
        <v>2025</v>
      </c>
      <c r="E3559">
        <v>2028</v>
      </c>
      <c r="F3559">
        <v>1</v>
      </c>
      <c r="G3559">
        <v>20833.210350000001</v>
      </c>
      <c r="H3559">
        <v>0</v>
      </c>
      <c r="I3559">
        <v>0.70916666699999997</v>
      </c>
      <c r="J3559" s="2" t="str">
        <f t="shared" si="55"/>
        <v>EG_PHWRSR2025</v>
      </c>
    </row>
    <row r="3560" spans="1:10" x14ac:dyDescent="0.25">
      <c r="A3560" t="s">
        <v>17</v>
      </c>
      <c r="B3560" t="s">
        <v>6</v>
      </c>
      <c r="C3560" t="s">
        <v>12</v>
      </c>
      <c r="D3560">
        <v>2025</v>
      </c>
      <c r="E3560">
        <v>2028</v>
      </c>
      <c r="F3560">
        <v>1</v>
      </c>
      <c r="G3560">
        <v>20833.210350000001</v>
      </c>
      <c r="H3560">
        <v>0</v>
      </c>
      <c r="I3560">
        <v>0.70916666699999997</v>
      </c>
      <c r="J3560" s="2" t="str">
        <f t="shared" si="55"/>
        <v>EG_PHWRNR2025</v>
      </c>
    </row>
    <row r="3561" spans="1:10" x14ac:dyDescent="0.25">
      <c r="A3561" t="s">
        <v>17</v>
      </c>
      <c r="B3561" t="s">
        <v>6</v>
      </c>
      <c r="C3561" t="s">
        <v>10</v>
      </c>
      <c r="D3561">
        <v>2025</v>
      </c>
      <c r="E3561">
        <v>2029</v>
      </c>
      <c r="F3561">
        <v>1</v>
      </c>
      <c r="G3561">
        <v>20833.210350000001</v>
      </c>
      <c r="H3561">
        <v>0</v>
      </c>
      <c r="I3561">
        <v>0.70916666699999997</v>
      </c>
      <c r="J3561" s="2" t="str">
        <f t="shared" si="55"/>
        <v>EG_PHWRER2025</v>
      </c>
    </row>
    <row r="3562" spans="1:10" x14ac:dyDescent="0.25">
      <c r="A3562" t="s">
        <v>17</v>
      </c>
      <c r="B3562" t="s">
        <v>6</v>
      </c>
      <c r="C3562" t="s">
        <v>11</v>
      </c>
      <c r="D3562">
        <v>2025</v>
      </c>
      <c r="E3562">
        <v>2029</v>
      </c>
      <c r="F3562">
        <v>1</v>
      </c>
      <c r="G3562">
        <v>20833.210350000001</v>
      </c>
      <c r="H3562">
        <v>0</v>
      </c>
      <c r="I3562">
        <v>0.70916666699999997</v>
      </c>
      <c r="J3562" s="2" t="str">
        <f t="shared" si="55"/>
        <v>EG_PHWRWR2025</v>
      </c>
    </row>
    <row r="3563" spans="1:10" x14ac:dyDescent="0.25">
      <c r="A3563" t="s">
        <v>17</v>
      </c>
      <c r="B3563" t="s">
        <v>6</v>
      </c>
      <c r="C3563" t="s">
        <v>9</v>
      </c>
      <c r="D3563">
        <v>2025</v>
      </c>
      <c r="E3563">
        <v>2029</v>
      </c>
      <c r="F3563">
        <v>1</v>
      </c>
      <c r="G3563">
        <v>20833.210350000001</v>
      </c>
      <c r="H3563">
        <v>0</v>
      </c>
      <c r="I3563">
        <v>0.70916666699999997</v>
      </c>
      <c r="J3563" s="2" t="str">
        <f t="shared" si="55"/>
        <v>EG_PHWRNER2025</v>
      </c>
    </row>
    <row r="3564" spans="1:10" x14ac:dyDescent="0.25">
      <c r="A3564" t="s">
        <v>17</v>
      </c>
      <c r="B3564" t="s">
        <v>6</v>
      </c>
      <c r="C3564" t="s">
        <v>8</v>
      </c>
      <c r="D3564">
        <v>2025</v>
      </c>
      <c r="E3564">
        <v>2029</v>
      </c>
      <c r="F3564">
        <v>1</v>
      </c>
      <c r="G3564">
        <v>20833.210350000001</v>
      </c>
      <c r="H3564">
        <v>0</v>
      </c>
      <c r="I3564">
        <v>0.70916666699999997</v>
      </c>
      <c r="J3564" s="2" t="str">
        <f t="shared" si="55"/>
        <v>EG_PHWRSR2025</v>
      </c>
    </row>
    <row r="3565" spans="1:10" x14ac:dyDescent="0.25">
      <c r="A3565" t="s">
        <v>17</v>
      </c>
      <c r="B3565" t="s">
        <v>6</v>
      </c>
      <c r="C3565" t="s">
        <v>12</v>
      </c>
      <c r="D3565">
        <v>2025</v>
      </c>
      <c r="E3565">
        <v>2029</v>
      </c>
      <c r="F3565">
        <v>1</v>
      </c>
      <c r="G3565">
        <v>20833.210350000001</v>
      </c>
      <c r="H3565">
        <v>0</v>
      </c>
      <c r="I3565">
        <v>0.70916666699999997</v>
      </c>
      <c r="J3565" s="2" t="str">
        <f t="shared" si="55"/>
        <v>EG_PHWRNR2025</v>
      </c>
    </row>
    <row r="3566" spans="1:10" x14ac:dyDescent="0.25">
      <c r="A3566" t="s">
        <v>17</v>
      </c>
      <c r="B3566" t="s">
        <v>6</v>
      </c>
      <c r="C3566" t="s">
        <v>10</v>
      </c>
      <c r="D3566">
        <v>2025</v>
      </c>
      <c r="E3566">
        <v>2030</v>
      </c>
      <c r="F3566">
        <v>1</v>
      </c>
      <c r="G3566">
        <v>20833.210350000001</v>
      </c>
      <c r="H3566">
        <v>0</v>
      </c>
      <c r="I3566">
        <v>0.70916666699999997</v>
      </c>
      <c r="J3566" s="2" t="str">
        <f t="shared" si="55"/>
        <v>EG_PHWRER2025</v>
      </c>
    </row>
    <row r="3567" spans="1:10" x14ac:dyDescent="0.25">
      <c r="A3567" t="s">
        <v>17</v>
      </c>
      <c r="B3567" t="s">
        <v>6</v>
      </c>
      <c r="C3567" t="s">
        <v>11</v>
      </c>
      <c r="D3567">
        <v>2025</v>
      </c>
      <c r="E3567">
        <v>2030</v>
      </c>
      <c r="F3567">
        <v>1</v>
      </c>
      <c r="G3567">
        <v>20833.210350000001</v>
      </c>
      <c r="H3567">
        <v>0</v>
      </c>
      <c r="I3567">
        <v>0.70916666699999997</v>
      </c>
      <c r="J3567" s="2" t="str">
        <f t="shared" si="55"/>
        <v>EG_PHWRWR2025</v>
      </c>
    </row>
    <row r="3568" spans="1:10" x14ac:dyDescent="0.25">
      <c r="A3568" t="s">
        <v>17</v>
      </c>
      <c r="B3568" t="s">
        <v>6</v>
      </c>
      <c r="C3568" t="s">
        <v>9</v>
      </c>
      <c r="D3568">
        <v>2025</v>
      </c>
      <c r="E3568">
        <v>2030</v>
      </c>
      <c r="F3568">
        <v>1</v>
      </c>
      <c r="G3568">
        <v>20833.210350000001</v>
      </c>
      <c r="H3568">
        <v>0</v>
      </c>
      <c r="I3568">
        <v>0.70916666699999997</v>
      </c>
      <c r="J3568" s="2" t="str">
        <f t="shared" si="55"/>
        <v>EG_PHWRNER2025</v>
      </c>
    </row>
    <row r="3569" spans="1:10" x14ac:dyDescent="0.25">
      <c r="A3569" t="s">
        <v>17</v>
      </c>
      <c r="B3569" t="s">
        <v>6</v>
      </c>
      <c r="C3569" t="s">
        <v>8</v>
      </c>
      <c r="D3569">
        <v>2025</v>
      </c>
      <c r="E3569">
        <v>2030</v>
      </c>
      <c r="F3569">
        <v>1</v>
      </c>
      <c r="G3569">
        <v>20833.210350000001</v>
      </c>
      <c r="H3569">
        <v>0</v>
      </c>
      <c r="I3569">
        <v>0.70916666699999997</v>
      </c>
      <c r="J3569" s="2" t="str">
        <f t="shared" si="55"/>
        <v>EG_PHWRSR2025</v>
      </c>
    </row>
    <row r="3570" spans="1:10" x14ac:dyDescent="0.25">
      <c r="A3570" t="s">
        <v>17</v>
      </c>
      <c r="B3570" t="s">
        <v>6</v>
      </c>
      <c r="C3570" t="s">
        <v>12</v>
      </c>
      <c r="D3570">
        <v>2025</v>
      </c>
      <c r="E3570">
        <v>2030</v>
      </c>
      <c r="F3570">
        <v>1</v>
      </c>
      <c r="G3570">
        <v>20833.210350000001</v>
      </c>
      <c r="H3570">
        <v>0</v>
      </c>
      <c r="I3570">
        <v>0.70916666699999997</v>
      </c>
      <c r="J3570" s="2" t="str">
        <f t="shared" si="55"/>
        <v>EG_PHWRNR2025</v>
      </c>
    </row>
    <row r="3571" spans="1:10" x14ac:dyDescent="0.25">
      <c r="A3571" t="s">
        <v>17</v>
      </c>
      <c r="B3571" t="s">
        <v>6</v>
      </c>
      <c r="C3571" t="s">
        <v>10</v>
      </c>
      <c r="D3571">
        <v>2025</v>
      </c>
      <c r="E3571">
        <v>2031</v>
      </c>
      <c r="F3571">
        <v>1</v>
      </c>
      <c r="G3571">
        <v>20833.210350000001</v>
      </c>
      <c r="H3571">
        <v>0</v>
      </c>
      <c r="I3571">
        <v>0.70916666699999997</v>
      </c>
      <c r="J3571" s="2" t="str">
        <f t="shared" si="55"/>
        <v>EG_PHWRER2025</v>
      </c>
    </row>
    <row r="3572" spans="1:10" x14ac:dyDescent="0.25">
      <c r="A3572" t="s">
        <v>17</v>
      </c>
      <c r="B3572" t="s">
        <v>6</v>
      </c>
      <c r="C3572" t="s">
        <v>11</v>
      </c>
      <c r="D3572">
        <v>2025</v>
      </c>
      <c r="E3572">
        <v>2031</v>
      </c>
      <c r="F3572">
        <v>1</v>
      </c>
      <c r="G3572">
        <v>20833.210350000001</v>
      </c>
      <c r="H3572">
        <v>0</v>
      </c>
      <c r="I3572">
        <v>0.70916666699999997</v>
      </c>
      <c r="J3572" s="2" t="str">
        <f t="shared" si="55"/>
        <v>EG_PHWRWR2025</v>
      </c>
    </row>
    <row r="3573" spans="1:10" x14ac:dyDescent="0.25">
      <c r="A3573" t="s">
        <v>17</v>
      </c>
      <c r="B3573" t="s">
        <v>6</v>
      </c>
      <c r="C3573" t="s">
        <v>9</v>
      </c>
      <c r="D3573">
        <v>2025</v>
      </c>
      <c r="E3573">
        <v>2031</v>
      </c>
      <c r="F3573">
        <v>1</v>
      </c>
      <c r="G3573">
        <v>20833.210350000001</v>
      </c>
      <c r="H3573">
        <v>0</v>
      </c>
      <c r="I3573">
        <v>0.70916666699999997</v>
      </c>
      <c r="J3573" s="2" t="str">
        <f t="shared" si="55"/>
        <v>EG_PHWRNER2025</v>
      </c>
    </row>
    <row r="3574" spans="1:10" x14ac:dyDescent="0.25">
      <c r="A3574" t="s">
        <v>17</v>
      </c>
      <c r="B3574" t="s">
        <v>6</v>
      </c>
      <c r="C3574" t="s">
        <v>8</v>
      </c>
      <c r="D3574">
        <v>2025</v>
      </c>
      <c r="E3574">
        <v>2031</v>
      </c>
      <c r="F3574">
        <v>1</v>
      </c>
      <c r="G3574">
        <v>20833.210350000001</v>
      </c>
      <c r="H3574">
        <v>0</v>
      </c>
      <c r="I3574">
        <v>0.70916666699999997</v>
      </c>
      <c r="J3574" s="2" t="str">
        <f t="shared" si="55"/>
        <v>EG_PHWRSR2025</v>
      </c>
    </row>
    <row r="3575" spans="1:10" x14ac:dyDescent="0.25">
      <c r="A3575" t="s">
        <v>17</v>
      </c>
      <c r="B3575" t="s">
        <v>6</v>
      </c>
      <c r="C3575" t="s">
        <v>12</v>
      </c>
      <c r="D3575">
        <v>2025</v>
      </c>
      <c r="E3575">
        <v>2031</v>
      </c>
      <c r="F3575">
        <v>1</v>
      </c>
      <c r="G3575">
        <v>20833.210350000001</v>
      </c>
      <c r="H3575">
        <v>0</v>
      </c>
      <c r="I3575">
        <v>0.70916666699999997</v>
      </c>
      <c r="J3575" s="2" t="str">
        <f t="shared" si="55"/>
        <v>EG_PHWRNR2025</v>
      </c>
    </row>
    <row r="3576" spans="1:10" x14ac:dyDescent="0.25">
      <c r="A3576" t="s">
        <v>17</v>
      </c>
      <c r="B3576" t="s">
        <v>6</v>
      </c>
      <c r="C3576" t="s">
        <v>10</v>
      </c>
      <c r="D3576">
        <v>2025</v>
      </c>
      <c r="E3576">
        <v>2032</v>
      </c>
      <c r="F3576">
        <v>1</v>
      </c>
      <c r="G3576">
        <v>20833.210350000001</v>
      </c>
      <c r="H3576">
        <v>0</v>
      </c>
      <c r="I3576">
        <v>0.70916666699999997</v>
      </c>
      <c r="J3576" s="2" t="str">
        <f t="shared" si="55"/>
        <v>EG_PHWRER2025</v>
      </c>
    </row>
    <row r="3577" spans="1:10" x14ac:dyDescent="0.25">
      <c r="A3577" t="s">
        <v>17</v>
      </c>
      <c r="B3577" t="s">
        <v>6</v>
      </c>
      <c r="C3577" t="s">
        <v>11</v>
      </c>
      <c r="D3577">
        <v>2025</v>
      </c>
      <c r="E3577">
        <v>2032</v>
      </c>
      <c r="F3577">
        <v>1</v>
      </c>
      <c r="G3577">
        <v>20833.210350000001</v>
      </c>
      <c r="H3577">
        <v>0</v>
      </c>
      <c r="I3577">
        <v>0.70916666699999997</v>
      </c>
      <c r="J3577" s="2" t="str">
        <f t="shared" si="55"/>
        <v>EG_PHWRWR2025</v>
      </c>
    </row>
    <row r="3578" spans="1:10" x14ac:dyDescent="0.25">
      <c r="A3578" t="s">
        <v>17</v>
      </c>
      <c r="B3578" t="s">
        <v>6</v>
      </c>
      <c r="C3578" t="s">
        <v>9</v>
      </c>
      <c r="D3578">
        <v>2025</v>
      </c>
      <c r="E3578">
        <v>2032</v>
      </c>
      <c r="F3578">
        <v>1</v>
      </c>
      <c r="G3578">
        <v>20833.210350000001</v>
      </c>
      <c r="H3578">
        <v>0</v>
      </c>
      <c r="I3578">
        <v>0.70916666699999997</v>
      </c>
      <c r="J3578" s="2" t="str">
        <f t="shared" si="55"/>
        <v>EG_PHWRNER2025</v>
      </c>
    </row>
    <row r="3579" spans="1:10" x14ac:dyDescent="0.25">
      <c r="A3579" t="s">
        <v>17</v>
      </c>
      <c r="B3579" t="s">
        <v>6</v>
      </c>
      <c r="C3579" t="s">
        <v>8</v>
      </c>
      <c r="D3579">
        <v>2025</v>
      </c>
      <c r="E3579">
        <v>2032</v>
      </c>
      <c r="F3579">
        <v>1</v>
      </c>
      <c r="G3579">
        <v>20833.210350000001</v>
      </c>
      <c r="H3579">
        <v>0</v>
      </c>
      <c r="I3579">
        <v>0.70916666699999997</v>
      </c>
      <c r="J3579" s="2" t="str">
        <f t="shared" si="55"/>
        <v>EG_PHWRSR2025</v>
      </c>
    </row>
    <row r="3580" spans="1:10" x14ac:dyDescent="0.25">
      <c r="A3580" t="s">
        <v>17</v>
      </c>
      <c r="B3580" t="s">
        <v>6</v>
      </c>
      <c r="C3580" t="s">
        <v>12</v>
      </c>
      <c r="D3580">
        <v>2025</v>
      </c>
      <c r="E3580">
        <v>2032</v>
      </c>
      <c r="F3580">
        <v>1</v>
      </c>
      <c r="G3580">
        <v>20833.210350000001</v>
      </c>
      <c r="H3580">
        <v>0</v>
      </c>
      <c r="I3580">
        <v>0.70916666699999997</v>
      </c>
      <c r="J3580" s="2" t="str">
        <f t="shared" si="55"/>
        <v>EG_PHWRNR2025</v>
      </c>
    </row>
    <row r="3581" spans="1:10" x14ac:dyDescent="0.25">
      <c r="A3581" t="s">
        <v>17</v>
      </c>
      <c r="B3581" t="s">
        <v>6</v>
      </c>
      <c r="C3581" t="s">
        <v>10</v>
      </c>
      <c r="D3581">
        <v>2025</v>
      </c>
      <c r="E3581">
        <v>2033</v>
      </c>
      <c r="F3581">
        <v>1</v>
      </c>
      <c r="G3581">
        <v>20833.210350000001</v>
      </c>
      <c r="H3581">
        <v>0</v>
      </c>
      <c r="I3581">
        <v>0.70916666699999997</v>
      </c>
      <c r="J3581" s="2" t="str">
        <f t="shared" si="55"/>
        <v>EG_PHWRER2025</v>
      </c>
    </row>
    <row r="3582" spans="1:10" x14ac:dyDescent="0.25">
      <c r="A3582" t="s">
        <v>17</v>
      </c>
      <c r="B3582" t="s">
        <v>6</v>
      </c>
      <c r="C3582" t="s">
        <v>11</v>
      </c>
      <c r="D3582">
        <v>2025</v>
      </c>
      <c r="E3582">
        <v>2033</v>
      </c>
      <c r="F3582">
        <v>1</v>
      </c>
      <c r="G3582">
        <v>20833.210350000001</v>
      </c>
      <c r="H3582">
        <v>0</v>
      </c>
      <c r="I3582">
        <v>0.70916666699999997</v>
      </c>
      <c r="J3582" s="2" t="str">
        <f t="shared" si="55"/>
        <v>EG_PHWRWR2025</v>
      </c>
    </row>
    <row r="3583" spans="1:10" x14ac:dyDescent="0.25">
      <c r="A3583" t="s">
        <v>17</v>
      </c>
      <c r="B3583" t="s">
        <v>6</v>
      </c>
      <c r="C3583" t="s">
        <v>9</v>
      </c>
      <c r="D3583">
        <v>2025</v>
      </c>
      <c r="E3583">
        <v>2033</v>
      </c>
      <c r="F3583">
        <v>1</v>
      </c>
      <c r="G3583">
        <v>20833.210350000001</v>
      </c>
      <c r="H3583">
        <v>0</v>
      </c>
      <c r="I3583">
        <v>0.70916666699999997</v>
      </c>
      <c r="J3583" s="2" t="str">
        <f t="shared" si="55"/>
        <v>EG_PHWRNER2025</v>
      </c>
    </row>
    <row r="3584" spans="1:10" x14ac:dyDescent="0.25">
      <c r="A3584" t="s">
        <v>17</v>
      </c>
      <c r="B3584" t="s">
        <v>6</v>
      </c>
      <c r="C3584" t="s">
        <v>8</v>
      </c>
      <c r="D3584">
        <v>2025</v>
      </c>
      <c r="E3584">
        <v>2033</v>
      </c>
      <c r="F3584">
        <v>1</v>
      </c>
      <c r="G3584">
        <v>20833.210350000001</v>
      </c>
      <c r="H3584">
        <v>0</v>
      </c>
      <c r="I3584">
        <v>0.70916666699999997</v>
      </c>
      <c r="J3584" s="2" t="str">
        <f t="shared" si="55"/>
        <v>EG_PHWRSR2025</v>
      </c>
    </row>
    <row r="3585" spans="1:10" x14ac:dyDescent="0.25">
      <c r="A3585" t="s">
        <v>17</v>
      </c>
      <c r="B3585" t="s">
        <v>6</v>
      </c>
      <c r="C3585" t="s">
        <v>12</v>
      </c>
      <c r="D3585">
        <v>2025</v>
      </c>
      <c r="E3585">
        <v>2033</v>
      </c>
      <c r="F3585">
        <v>1</v>
      </c>
      <c r="G3585">
        <v>20833.210350000001</v>
      </c>
      <c r="H3585">
        <v>0</v>
      </c>
      <c r="I3585">
        <v>0.70916666699999997</v>
      </c>
      <c r="J3585" s="2" t="str">
        <f t="shared" si="55"/>
        <v>EG_PHWRNR2025</v>
      </c>
    </row>
    <row r="3586" spans="1:10" x14ac:dyDescent="0.25">
      <c r="A3586" t="s">
        <v>17</v>
      </c>
      <c r="B3586" t="s">
        <v>6</v>
      </c>
      <c r="C3586" t="s">
        <v>10</v>
      </c>
      <c r="D3586">
        <v>2025</v>
      </c>
      <c r="E3586">
        <v>2034</v>
      </c>
      <c r="F3586">
        <v>1</v>
      </c>
      <c r="G3586">
        <v>20833.210350000001</v>
      </c>
      <c r="H3586">
        <v>0</v>
      </c>
      <c r="I3586">
        <v>0.70916666699999997</v>
      </c>
      <c r="J3586" s="2" t="str">
        <f t="shared" si="55"/>
        <v>EG_PHWRER2025</v>
      </c>
    </row>
    <row r="3587" spans="1:10" x14ac:dyDescent="0.25">
      <c r="A3587" t="s">
        <v>17</v>
      </c>
      <c r="B3587" t="s">
        <v>6</v>
      </c>
      <c r="C3587" t="s">
        <v>11</v>
      </c>
      <c r="D3587">
        <v>2025</v>
      </c>
      <c r="E3587">
        <v>2034</v>
      </c>
      <c r="F3587">
        <v>1</v>
      </c>
      <c r="G3587">
        <v>20833.210350000001</v>
      </c>
      <c r="H3587">
        <v>0</v>
      </c>
      <c r="I3587">
        <v>0.70916666699999997</v>
      </c>
      <c r="J3587" s="2" t="str">
        <f t="shared" ref="J3587:J3650" si="56">_xlfn.CONCAT(A3587,C3587,D3587)</f>
        <v>EG_PHWRWR2025</v>
      </c>
    </row>
    <row r="3588" spans="1:10" x14ac:dyDescent="0.25">
      <c r="A3588" t="s">
        <v>17</v>
      </c>
      <c r="B3588" t="s">
        <v>6</v>
      </c>
      <c r="C3588" t="s">
        <v>9</v>
      </c>
      <c r="D3588">
        <v>2025</v>
      </c>
      <c r="E3588">
        <v>2034</v>
      </c>
      <c r="F3588">
        <v>1</v>
      </c>
      <c r="G3588">
        <v>20833.210350000001</v>
      </c>
      <c r="H3588">
        <v>0</v>
      </c>
      <c r="I3588">
        <v>0.70916666699999997</v>
      </c>
      <c r="J3588" s="2" t="str">
        <f t="shared" si="56"/>
        <v>EG_PHWRNER2025</v>
      </c>
    </row>
    <row r="3589" spans="1:10" x14ac:dyDescent="0.25">
      <c r="A3589" t="s">
        <v>17</v>
      </c>
      <c r="B3589" t="s">
        <v>6</v>
      </c>
      <c r="C3589" t="s">
        <v>8</v>
      </c>
      <c r="D3589">
        <v>2025</v>
      </c>
      <c r="E3589">
        <v>2034</v>
      </c>
      <c r="F3589">
        <v>1</v>
      </c>
      <c r="G3589">
        <v>20833.210350000001</v>
      </c>
      <c r="H3589">
        <v>0</v>
      </c>
      <c r="I3589">
        <v>0.70916666699999997</v>
      </c>
      <c r="J3589" s="2" t="str">
        <f t="shared" si="56"/>
        <v>EG_PHWRSR2025</v>
      </c>
    </row>
    <row r="3590" spans="1:10" x14ac:dyDescent="0.25">
      <c r="A3590" t="s">
        <v>17</v>
      </c>
      <c r="B3590" t="s">
        <v>6</v>
      </c>
      <c r="C3590" t="s">
        <v>12</v>
      </c>
      <c r="D3590">
        <v>2025</v>
      </c>
      <c r="E3590">
        <v>2034</v>
      </c>
      <c r="F3590">
        <v>1</v>
      </c>
      <c r="G3590">
        <v>20833.210350000001</v>
      </c>
      <c r="H3590">
        <v>0</v>
      </c>
      <c r="I3590">
        <v>0.70916666699999997</v>
      </c>
      <c r="J3590" s="2" t="str">
        <f t="shared" si="56"/>
        <v>EG_PHWRNR2025</v>
      </c>
    </row>
    <row r="3591" spans="1:10" x14ac:dyDescent="0.25">
      <c r="A3591" t="s">
        <v>17</v>
      </c>
      <c r="B3591" t="s">
        <v>6</v>
      </c>
      <c r="C3591" t="s">
        <v>10</v>
      </c>
      <c r="D3591">
        <v>2025</v>
      </c>
      <c r="E3591">
        <v>2035</v>
      </c>
      <c r="F3591">
        <v>1</v>
      </c>
      <c r="G3591">
        <v>20833.210350000001</v>
      </c>
      <c r="H3591">
        <v>0</v>
      </c>
      <c r="I3591">
        <v>0.70916666699999997</v>
      </c>
      <c r="J3591" s="2" t="str">
        <f t="shared" si="56"/>
        <v>EG_PHWRER2025</v>
      </c>
    </row>
    <row r="3592" spans="1:10" x14ac:dyDescent="0.25">
      <c r="A3592" t="s">
        <v>17</v>
      </c>
      <c r="B3592" t="s">
        <v>6</v>
      </c>
      <c r="C3592" t="s">
        <v>11</v>
      </c>
      <c r="D3592">
        <v>2025</v>
      </c>
      <c r="E3592">
        <v>2035</v>
      </c>
      <c r="F3592">
        <v>1</v>
      </c>
      <c r="G3592">
        <v>20833.210350000001</v>
      </c>
      <c r="H3592">
        <v>0</v>
      </c>
      <c r="I3592">
        <v>0.70916666699999997</v>
      </c>
      <c r="J3592" s="2" t="str">
        <f t="shared" si="56"/>
        <v>EG_PHWRWR2025</v>
      </c>
    </row>
    <row r="3593" spans="1:10" x14ac:dyDescent="0.25">
      <c r="A3593" t="s">
        <v>17</v>
      </c>
      <c r="B3593" t="s">
        <v>6</v>
      </c>
      <c r="C3593" t="s">
        <v>9</v>
      </c>
      <c r="D3593">
        <v>2025</v>
      </c>
      <c r="E3593">
        <v>2035</v>
      </c>
      <c r="F3593">
        <v>1</v>
      </c>
      <c r="G3593">
        <v>20833.210350000001</v>
      </c>
      <c r="H3593">
        <v>0</v>
      </c>
      <c r="I3593">
        <v>0.70916666699999997</v>
      </c>
      <c r="J3593" s="2" t="str">
        <f t="shared" si="56"/>
        <v>EG_PHWRNER2025</v>
      </c>
    </row>
    <row r="3594" spans="1:10" x14ac:dyDescent="0.25">
      <c r="A3594" t="s">
        <v>17</v>
      </c>
      <c r="B3594" t="s">
        <v>6</v>
      </c>
      <c r="C3594" t="s">
        <v>8</v>
      </c>
      <c r="D3594">
        <v>2025</v>
      </c>
      <c r="E3594">
        <v>2035</v>
      </c>
      <c r="F3594">
        <v>1</v>
      </c>
      <c r="G3594">
        <v>20833.210350000001</v>
      </c>
      <c r="H3594">
        <v>0</v>
      </c>
      <c r="I3594">
        <v>0.70916666699999997</v>
      </c>
      <c r="J3594" s="2" t="str">
        <f t="shared" si="56"/>
        <v>EG_PHWRSR2025</v>
      </c>
    </row>
    <row r="3595" spans="1:10" x14ac:dyDescent="0.25">
      <c r="A3595" t="s">
        <v>17</v>
      </c>
      <c r="B3595" t="s">
        <v>6</v>
      </c>
      <c r="C3595" t="s">
        <v>12</v>
      </c>
      <c r="D3595">
        <v>2025</v>
      </c>
      <c r="E3595">
        <v>2035</v>
      </c>
      <c r="F3595">
        <v>1</v>
      </c>
      <c r="G3595">
        <v>20833.210350000001</v>
      </c>
      <c r="H3595">
        <v>0</v>
      </c>
      <c r="I3595">
        <v>0.70916666699999997</v>
      </c>
      <c r="J3595" s="2" t="str">
        <f t="shared" si="56"/>
        <v>EG_PHWRNR2025</v>
      </c>
    </row>
    <row r="3596" spans="1:10" x14ac:dyDescent="0.25">
      <c r="A3596" t="s">
        <v>17</v>
      </c>
      <c r="B3596" t="s">
        <v>6</v>
      </c>
      <c r="C3596" t="s">
        <v>10</v>
      </c>
      <c r="D3596">
        <v>2025</v>
      </c>
      <c r="E3596">
        <v>2036</v>
      </c>
      <c r="F3596">
        <v>1</v>
      </c>
      <c r="G3596">
        <v>20833.210350000001</v>
      </c>
      <c r="H3596">
        <v>0</v>
      </c>
      <c r="I3596">
        <v>0.70916666699999997</v>
      </c>
      <c r="J3596" s="2" t="str">
        <f t="shared" si="56"/>
        <v>EG_PHWRER2025</v>
      </c>
    </row>
    <row r="3597" spans="1:10" x14ac:dyDescent="0.25">
      <c r="A3597" t="s">
        <v>17</v>
      </c>
      <c r="B3597" t="s">
        <v>6</v>
      </c>
      <c r="C3597" t="s">
        <v>11</v>
      </c>
      <c r="D3597">
        <v>2025</v>
      </c>
      <c r="E3597">
        <v>2036</v>
      </c>
      <c r="F3597">
        <v>1</v>
      </c>
      <c r="G3597">
        <v>20833.210350000001</v>
      </c>
      <c r="H3597">
        <v>0</v>
      </c>
      <c r="I3597">
        <v>0.70916666699999997</v>
      </c>
      <c r="J3597" s="2" t="str">
        <f t="shared" si="56"/>
        <v>EG_PHWRWR2025</v>
      </c>
    </row>
    <row r="3598" spans="1:10" x14ac:dyDescent="0.25">
      <c r="A3598" t="s">
        <v>17</v>
      </c>
      <c r="B3598" t="s">
        <v>6</v>
      </c>
      <c r="C3598" t="s">
        <v>9</v>
      </c>
      <c r="D3598">
        <v>2025</v>
      </c>
      <c r="E3598">
        <v>2036</v>
      </c>
      <c r="F3598">
        <v>1</v>
      </c>
      <c r="G3598">
        <v>20833.210350000001</v>
      </c>
      <c r="H3598">
        <v>0</v>
      </c>
      <c r="I3598">
        <v>0.70916666699999997</v>
      </c>
      <c r="J3598" s="2" t="str">
        <f t="shared" si="56"/>
        <v>EG_PHWRNER2025</v>
      </c>
    </row>
    <row r="3599" spans="1:10" x14ac:dyDescent="0.25">
      <c r="A3599" t="s">
        <v>17</v>
      </c>
      <c r="B3599" t="s">
        <v>6</v>
      </c>
      <c r="C3599" t="s">
        <v>8</v>
      </c>
      <c r="D3599">
        <v>2025</v>
      </c>
      <c r="E3599">
        <v>2036</v>
      </c>
      <c r="F3599">
        <v>1</v>
      </c>
      <c r="G3599">
        <v>20833.210350000001</v>
      </c>
      <c r="H3599">
        <v>0</v>
      </c>
      <c r="I3599">
        <v>0.70916666699999997</v>
      </c>
      <c r="J3599" s="2" t="str">
        <f t="shared" si="56"/>
        <v>EG_PHWRSR2025</v>
      </c>
    </row>
    <row r="3600" spans="1:10" x14ac:dyDescent="0.25">
      <c r="A3600" t="s">
        <v>17</v>
      </c>
      <c r="B3600" t="s">
        <v>6</v>
      </c>
      <c r="C3600" t="s">
        <v>12</v>
      </c>
      <c r="D3600">
        <v>2025</v>
      </c>
      <c r="E3600">
        <v>2036</v>
      </c>
      <c r="F3600">
        <v>1</v>
      </c>
      <c r="G3600">
        <v>20833.210350000001</v>
      </c>
      <c r="H3600">
        <v>0</v>
      </c>
      <c r="I3600">
        <v>0.70916666699999997</v>
      </c>
      <c r="J3600" s="2" t="str">
        <f t="shared" si="56"/>
        <v>EG_PHWRNR2025</v>
      </c>
    </row>
    <row r="3601" spans="1:10" x14ac:dyDescent="0.25">
      <c r="A3601" t="s">
        <v>17</v>
      </c>
      <c r="B3601" t="s">
        <v>6</v>
      </c>
      <c r="C3601" t="s">
        <v>10</v>
      </c>
      <c r="D3601">
        <v>2025</v>
      </c>
      <c r="E3601">
        <v>2037</v>
      </c>
      <c r="F3601">
        <v>1</v>
      </c>
      <c r="G3601">
        <v>20833.210350000001</v>
      </c>
      <c r="H3601">
        <v>0</v>
      </c>
      <c r="I3601">
        <v>0.70916666699999997</v>
      </c>
      <c r="J3601" s="2" t="str">
        <f t="shared" si="56"/>
        <v>EG_PHWRER2025</v>
      </c>
    </row>
    <row r="3602" spans="1:10" x14ac:dyDescent="0.25">
      <c r="A3602" t="s">
        <v>17</v>
      </c>
      <c r="B3602" t="s">
        <v>6</v>
      </c>
      <c r="C3602" t="s">
        <v>11</v>
      </c>
      <c r="D3602">
        <v>2025</v>
      </c>
      <c r="E3602">
        <v>2037</v>
      </c>
      <c r="F3602">
        <v>1</v>
      </c>
      <c r="G3602">
        <v>20833.210350000001</v>
      </c>
      <c r="H3602">
        <v>0</v>
      </c>
      <c r="I3602">
        <v>0.70916666699999997</v>
      </c>
      <c r="J3602" s="2" t="str">
        <f t="shared" si="56"/>
        <v>EG_PHWRWR2025</v>
      </c>
    </row>
    <row r="3603" spans="1:10" x14ac:dyDescent="0.25">
      <c r="A3603" t="s">
        <v>17</v>
      </c>
      <c r="B3603" t="s">
        <v>6</v>
      </c>
      <c r="C3603" t="s">
        <v>9</v>
      </c>
      <c r="D3603">
        <v>2025</v>
      </c>
      <c r="E3603">
        <v>2037</v>
      </c>
      <c r="F3603">
        <v>1</v>
      </c>
      <c r="G3603">
        <v>20833.210350000001</v>
      </c>
      <c r="H3603">
        <v>0</v>
      </c>
      <c r="I3603">
        <v>0.70916666699999997</v>
      </c>
      <c r="J3603" s="2" t="str">
        <f t="shared" si="56"/>
        <v>EG_PHWRNER2025</v>
      </c>
    </row>
    <row r="3604" spans="1:10" x14ac:dyDescent="0.25">
      <c r="A3604" t="s">
        <v>17</v>
      </c>
      <c r="B3604" t="s">
        <v>6</v>
      </c>
      <c r="C3604" t="s">
        <v>8</v>
      </c>
      <c r="D3604">
        <v>2025</v>
      </c>
      <c r="E3604">
        <v>2037</v>
      </c>
      <c r="F3604">
        <v>1</v>
      </c>
      <c r="G3604">
        <v>20833.210350000001</v>
      </c>
      <c r="H3604">
        <v>0</v>
      </c>
      <c r="I3604">
        <v>0.70916666699999997</v>
      </c>
      <c r="J3604" s="2" t="str">
        <f t="shared" si="56"/>
        <v>EG_PHWRSR2025</v>
      </c>
    </row>
    <row r="3605" spans="1:10" x14ac:dyDescent="0.25">
      <c r="A3605" t="s">
        <v>17</v>
      </c>
      <c r="B3605" t="s">
        <v>6</v>
      </c>
      <c r="C3605" t="s">
        <v>12</v>
      </c>
      <c r="D3605">
        <v>2025</v>
      </c>
      <c r="E3605">
        <v>2037</v>
      </c>
      <c r="F3605">
        <v>1</v>
      </c>
      <c r="G3605">
        <v>20833.210350000001</v>
      </c>
      <c r="H3605">
        <v>0</v>
      </c>
      <c r="I3605">
        <v>0.70916666699999997</v>
      </c>
      <c r="J3605" s="2" t="str">
        <f t="shared" si="56"/>
        <v>EG_PHWRNR2025</v>
      </c>
    </row>
    <row r="3606" spans="1:10" x14ac:dyDescent="0.25">
      <c r="A3606" t="s">
        <v>17</v>
      </c>
      <c r="B3606" t="s">
        <v>6</v>
      </c>
      <c r="C3606" t="s">
        <v>10</v>
      </c>
      <c r="D3606">
        <v>2025</v>
      </c>
      <c r="E3606">
        <v>2038</v>
      </c>
      <c r="F3606">
        <v>1</v>
      </c>
      <c r="G3606">
        <v>20833.210350000001</v>
      </c>
      <c r="H3606">
        <v>0</v>
      </c>
      <c r="I3606">
        <v>0.70916666699999997</v>
      </c>
      <c r="J3606" s="2" t="str">
        <f t="shared" si="56"/>
        <v>EG_PHWRER2025</v>
      </c>
    </row>
    <row r="3607" spans="1:10" x14ac:dyDescent="0.25">
      <c r="A3607" t="s">
        <v>17</v>
      </c>
      <c r="B3607" t="s">
        <v>6</v>
      </c>
      <c r="C3607" t="s">
        <v>11</v>
      </c>
      <c r="D3607">
        <v>2025</v>
      </c>
      <c r="E3607">
        <v>2038</v>
      </c>
      <c r="F3607">
        <v>1</v>
      </c>
      <c r="G3607">
        <v>20833.210350000001</v>
      </c>
      <c r="H3607">
        <v>0</v>
      </c>
      <c r="I3607">
        <v>0.70916666699999997</v>
      </c>
      <c r="J3607" s="2" t="str">
        <f t="shared" si="56"/>
        <v>EG_PHWRWR2025</v>
      </c>
    </row>
    <row r="3608" spans="1:10" x14ac:dyDescent="0.25">
      <c r="A3608" t="s">
        <v>17</v>
      </c>
      <c r="B3608" t="s">
        <v>6</v>
      </c>
      <c r="C3608" t="s">
        <v>9</v>
      </c>
      <c r="D3608">
        <v>2025</v>
      </c>
      <c r="E3608">
        <v>2038</v>
      </c>
      <c r="F3608">
        <v>1</v>
      </c>
      <c r="G3608">
        <v>20833.210350000001</v>
      </c>
      <c r="H3608">
        <v>0</v>
      </c>
      <c r="I3608">
        <v>0.70916666699999997</v>
      </c>
      <c r="J3608" s="2" t="str">
        <f t="shared" si="56"/>
        <v>EG_PHWRNER2025</v>
      </c>
    </row>
    <row r="3609" spans="1:10" x14ac:dyDescent="0.25">
      <c r="A3609" t="s">
        <v>17</v>
      </c>
      <c r="B3609" t="s">
        <v>6</v>
      </c>
      <c r="C3609" t="s">
        <v>8</v>
      </c>
      <c r="D3609">
        <v>2025</v>
      </c>
      <c r="E3609">
        <v>2038</v>
      </c>
      <c r="F3609">
        <v>1</v>
      </c>
      <c r="G3609">
        <v>20833.210350000001</v>
      </c>
      <c r="H3609">
        <v>0</v>
      </c>
      <c r="I3609">
        <v>0.70916666699999997</v>
      </c>
      <c r="J3609" s="2" t="str">
        <f t="shared" si="56"/>
        <v>EG_PHWRSR2025</v>
      </c>
    </row>
    <row r="3610" spans="1:10" x14ac:dyDescent="0.25">
      <c r="A3610" t="s">
        <v>17</v>
      </c>
      <c r="B3610" t="s">
        <v>6</v>
      </c>
      <c r="C3610" t="s">
        <v>12</v>
      </c>
      <c r="D3610">
        <v>2025</v>
      </c>
      <c r="E3610">
        <v>2038</v>
      </c>
      <c r="F3610">
        <v>1</v>
      </c>
      <c r="G3610">
        <v>20833.210350000001</v>
      </c>
      <c r="H3610">
        <v>0</v>
      </c>
      <c r="I3610">
        <v>0.70916666699999997</v>
      </c>
      <c r="J3610" s="2" t="str">
        <f t="shared" si="56"/>
        <v>EG_PHWRNR2025</v>
      </c>
    </row>
    <row r="3611" spans="1:10" x14ac:dyDescent="0.25">
      <c r="A3611" t="s">
        <v>17</v>
      </c>
      <c r="B3611" t="s">
        <v>6</v>
      </c>
      <c r="C3611" t="s">
        <v>10</v>
      </c>
      <c r="D3611">
        <v>2025</v>
      </c>
      <c r="E3611">
        <v>2039</v>
      </c>
      <c r="F3611">
        <v>1</v>
      </c>
      <c r="G3611">
        <v>20833.210350000001</v>
      </c>
      <c r="H3611">
        <v>0</v>
      </c>
      <c r="I3611">
        <v>0.70916666699999997</v>
      </c>
      <c r="J3611" s="2" t="str">
        <f t="shared" si="56"/>
        <v>EG_PHWRER2025</v>
      </c>
    </row>
    <row r="3612" spans="1:10" x14ac:dyDescent="0.25">
      <c r="A3612" t="s">
        <v>17</v>
      </c>
      <c r="B3612" t="s">
        <v>6</v>
      </c>
      <c r="C3612" t="s">
        <v>11</v>
      </c>
      <c r="D3612">
        <v>2025</v>
      </c>
      <c r="E3612">
        <v>2039</v>
      </c>
      <c r="F3612">
        <v>1</v>
      </c>
      <c r="G3612">
        <v>20833.210350000001</v>
      </c>
      <c r="H3612">
        <v>0</v>
      </c>
      <c r="I3612">
        <v>0.70916666699999997</v>
      </c>
      <c r="J3612" s="2" t="str">
        <f t="shared" si="56"/>
        <v>EG_PHWRWR2025</v>
      </c>
    </row>
    <row r="3613" spans="1:10" x14ac:dyDescent="0.25">
      <c r="A3613" t="s">
        <v>17</v>
      </c>
      <c r="B3613" t="s">
        <v>6</v>
      </c>
      <c r="C3613" t="s">
        <v>9</v>
      </c>
      <c r="D3613">
        <v>2025</v>
      </c>
      <c r="E3613">
        <v>2039</v>
      </c>
      <c r="F3613">
        <v>1</v>
      </c>
      <c r="G3613">
        <v>20833.210350000001</v>
      </c>
      <c r="H3613">
        <v>0</v>
      </c>
      <c r="I3613">
        <v>0.70916666699999997</v>
      </c>
      <c r="J3613" s="2" t="str">
        <f t="shared" si="56"/>
        <v>EG_PHWRNER2025</v>
      </c>
    </row>
    <row r="3614" spans="1:10" x14ac:dyDescent="0.25">
      <c r="A3614" t="s">
        <v>17</v>
      </c>
      <c r="B3614" t="s">
        <v>6</v>
      </c>
      <c r="C3614" t="s">
        <v>8</v>
      </c>
      <c r="D3614">
        <v>2025</v>
      </c>
      <c r="E3614">
        <v>2039</v>
      </c>
      <c r="F3614">
        <v>1</v>
      </c>
      <c r="G3614">
        <v>20833.210350000001</v>
      </c>
      <c r="H3614">
        <v>0</v>
      </c>
      <c r="I3614">
        <v>0.70916666699999997</v>
      </c>
      <c r="J3614" s="2" t="str">
        <f t="shared" si="56"/>
        <v>EG_PHWRSR2025</v>
      </c>
    </row>
    <row r="3615" spans="1:10" x14ac:dyDescent="0.25">
      <c r="A3615" t="s">
        <v>17</v>
      </c>
      <c r="B3615" t="s">
        <v>6</v>
      </c>
      <c r="C3615" t="s">
        <v>12</v>
      </c>
      <c r="D3615">
        <v>2025</v>
      </c>
      <c r="E3615">
        <v>2039</v>
      </c>
      <c r="F3615">
        <v>1</v>
      </c>
      <c r="G3615">
        <v>20833.210350000001</v>
      </c>
      <c r="H3615">
        <v>0</v>
      </c>
      <c r="I3615">
        <v>0.70916666699999997</v>
      </c>
      <c r="J3615" s="2" t="str">
        <f t="shared" si="56"/>
        <v>EG_PHWRNR2025</v>
      </c>
    </row>
    <row r="3616" spans="1:10" x14ac:dyDescent="0.25">
      <c r="A3616" t="s">
        <v>17</v>
      </c>
      <c r="B3616" t="s">
        <v>6</v>
      </c>
      <c r="C3616" t="s">
        <v>10</v>
      </c>
      <c r="D3616">
        <v>2025</v>
      </c>
      <c r="E3616">
        <v>2040</v>
      </c>
      <c r="F3616">
        <v>1</v>
      </c>
      <c r="G3616">
        <v>20833.210350000001</v>
      </c>
      <c r="H3616">
        <v>0</v>
      </c>
      <c r="I3616">
        <v>0.70916666699999997</v>
      </c>
      <c r="J3616" s="2" t="str">
        <f t="shared" si="56"/>
        <v>EG_PHWRER2025</v>
      </c>
    </row>
    <row r="3617" spans="1:10" x14ac:dyDescent="0.25">
      <c r="A3617" t="s">
        <v>17</v>
      </c>
      <c r="B3617" t="s">
        <v>6</v>
      </c>
      <c r="C3617" t="s">
        <v>11</v>
      </c>
      <c r="D3617">
        <v>2025</v>
      </c>
      <c r="E3617">
        <v>2040</v>
      </c>
      <c r="F3617">
        <v>1</v>
      </c>
      <c r="G3617">
        <v>20833.210350000001</v>
      </c>
      <c r="H3617">
        <v>0</v>
      </c>
      <c r="I3617">
        <v>0.70916666699999997</v>
      </c>
      <c r="J3617" s="2" t="str">
        <f t="shared" si="56"/>
        <v>EG_PHWRWR2025</v>
      </c>
    </row>
    <row r="3618" spans="1:10" x14ac:dyDescent="0.25">
      <c r="A3618" t="s">
        <v>17</v>
      </c>
      <c r="B3618" t="s">
        <v>6</v>
      </c>
      <c r="C3618" t="s">
        <v>9</v>
      </c>
      <c r="D3618">
        <v>2025</v>
      </c>
      <c r="E3618">
        <v>2040</v>
      </c>
      <c r="F3618">
        <v>1</v>
      </c>
      <c r="G3618">
        <v>20833.210350000001</v>
      </c>
      <c r="H3618">
        <v>0</v>
      </c>
      <c r="I3618">
        <v>0.70916666699999997</v>
      </c>
      <c r="J3618" s="2" t="str">
        <f t="shared" si="56"/>
        <v>EG_PHWRNER2025</v>
      </c>
    </row>
    <row r="3619" spans="1:10" x14ac:dyDescent="0.25">
      <c r="A3619" t="s">
        <v>17</v>
      </c>
      <c r="B3619" t="s">
        <v>6</v>
      </c>
      <c r="C3619" t="s">
        <v>8</v>
      </c>
      <c r="D3619">
        <v>2025</v>
      </c>
      <c r="E3619">
        <v>2040</v>
      </c>
      <c r="F3619">
        <v>1</v>
      </c>
      <c r="G3619">
        <v>20833.210350000001</v>
      </c>
      <c r="H3619">
        <v>0</v>
      </c>
      <c r="I3619">
        <v>0.70916666699999997</v>
      </c>
      <c r="J3619" s="2" t="str">
        <f t="shared" si="56"/>
        <v>EG_PHWRSR2025</v>
      </c>
    </row>
    <row r="3620" spans="1:10" x14ac:dyDescent="0.25">
      <c r="A3620" t="s">
        <v>17</v>
      </c>
      <c r="B3620" t="s">
        <v>6</v>
      </c>
      <c r="C3620" t="s">
        <v>12</v>
      </c>
      <c r="D3620">
        <v>2025</v>
      </c>
      <c r="E3620">
        <v>2040</v>
      </c>
      <c r="F3620">
        <v>1</v>
      </c>
      <c r="G3620">
        <v>20833.210350000001</v>
      </c>
      <c r="H3620">
        <v>0</v>
      </c>
      <c r="I3620">
        <v>0.70916666699999997</v>
      </c>
      <c r="J3620" s="2" t="str">
        <f t="shared" si="56"/>
        <v>EG_PHWRNR2025</v>
      </c>
    </row>
    <row r="3621" spans="1:10" x14ac:dyDescent="0.25">
      <c r="A3621" t="s">
        <v>17</v>
      </c>
      <c r="B3621" t="s">
        <v>6</v>
      </c>
      <c r="C3621" t="s">
        <v>10</v>
      </c>
      <c r="D3621">
        <v>2025</v>
      </c>
      <c r="E3621">
        <v>2041</v>
      </c>
      <c r="F3621">
        <v>1</v>
      </c>
      <c r="G3621">
        <v>20833.210350000001</v>
      </c>
      <c r="H3621">
        <v>0</v>
      </c>
      <c r="I3621">
        <v>0.70916666699999997</v>
      </c>
      <c r="J3621" s="2" t="str">
        <f t="shared" si="56"/>
        <v>EG_PHWRER2025</v>
      </c>
    </row>
    <row r="3622" spans="1:10" x14ac:dyDescent="0.25">
      <c r="A3622" t="s">
        <v>17</v>
      </c>
      <c r="B3622" t="s">
        <v>6</v>
      </c>
      <c r="C3622" t="s">
        <v>11</v>
      </c>
      <c r="D3622">
        <v>2025</v>
      </c>
      <c r="E3622">
        <v>2041</v>
      </c>
      <c r="F3622">
        <v>1</v>
      </c>
      <c r="G3622">
        <v>20833.210350000001</v>
      </c>
      <c r="H3622">
        <v>0</v>
      </c>
      <c r="I3622">
        <v>0.70916666699999997</v>
      </c>
      <c r="J3622" s="2" t="str">
        <f t="shared" si="56"/>
        <v>EG_PHWRWR2025</v>
      </c>
    </row>
    <row r="3623" spans="1:10" x14ac:dyDescent="0.25">
      <c r="A3623" t="s">
        <v>17</v>
      </c>
      <c r="B3623" t="s">
        <v>6</v>
      </c>
      <c r="C3623" t="s">
        <v>9</v>
      </c>
      <c r="D3623">
        <v>2025</v>
      </c>
      <c r="E3623">
        <v>2041</v>
      </c>
      <c r="F3623">
        <v>1</v>
      </c>
      <c r="G3623">
        <v>20833.210350000001</v>
      </c>
      <c r="H3623">
        <v>0</v>
      </c>
      <c r="I3623">
        <v>0.70916666699999997</v>
      </c>
      <c r="J3623" s="2" t="str">
        <f t="shared" si="56"/>
        <v>EG_PHWRNER2025</v>
      </c>
    </row>
    <row r="3624" spans="1:10" x14ac:dyDescent="0.25">
      <c r="A3624" t="s">
        <v>17</v>
      </c>
      <c r="B3624" t="s">
        <v>6</v>
      </c>
      <c r="C3624" t="s">
        <v>8</v>
      </c>
      <c r="D3624">
        <v>2025</v>
      </c>
      <c r="E3624">
        <v>2041</v>
      </c>
      <c r="F3624">
        <v>1</v>
      </c>
      <c r="G3624">
        <v>20833.210350000001</v>
      </c>
      <c r="H3624">
        <v>0</v>
      </c>
      <c r="I3624">
        <v>0.70916666699999997</v>
      </c>
      <c r="J3624" s="2" t="str">
        <f t="shared" si="56"/>
        <v>EG_PHWRSR2025</v>
      </c>
    </row>
    <row r="3625" spans="1:10" x14ac:dyDescent="0.25">
      <c r="A3625" t="s">
        <v>17</v>
      </c>
      <c r="B3625" t="s">
        <v>6</v>
      </c>
      <c r="C3625" t="s">
        <v>12</v>
      </c>
      <c r="D3625">
        <v>2025</v>
      </c>
      <c r="E3625">
        <v>2041</v>
      </c>
      <c r="F3625">
        <v>1</v>
      </c>
      <c r="G3625">
        <v>20833.210350000001</v>
      </c>
      <c r="H3625">
        <v>0</v>
      </c>
      <c r="I3625">
        <v>0.70916666699999997</v>
      </c>
      <c r="J3625" s="2" t="str">
        <f t="shared" si="56"/>
        <v>EG_PHWRNR2025</v>
      </c>
    </row>
    <row r="3626" spans="1:10" x14ac:dyDescent="0.25">
      <c r="A3626" t="s">
        <v>22</v>
      </c>
      <c r="B3626" t="s">
        <v>6</v>
      </c>
      <c r="C3626" t="s">
        <v>10</v>
      </c>
      <c r="D3626">
        <v>2025</v>
      </c>
      <c r="E3626">
        <v>2025</v>
      </c>
      <c r="F3626">
        <v>1</v>
      </c>
      <c r="G3626">
        <v>35289.429389999998</v>
      </c>
      <c r="H3626">
        <v>0</v>
      </c>
      <c r="I3626">
        <v>0.70916666699999997</v>
      </c>
      <c r="J3626" s="2" t="str">
        <f t="shared" si="56"/>
        <v>EG_SMRER2025</v>
      </c>
    </row>
    <row r="3627" spans="1:10" x14ac:dyDescent="0.25">
      <c r="A3627" t="s">
        <v>22</v>
      </c>
      <c r="B3627" t="s">
        <v>6</v>
      </c>
      <c r="C3627" t="s">
        <v>11</v>
      </c>
      <c r="D3627">
        <v>2025</v>
      </c>
      <c r="E3627">
        <v>2025</v>
      </c>
      <c r="F3627">
        <v>1</v>
      </c>
      <c r="G3627">
        <v>35289.429389999998</v>
      </c>
      <c r="H3627">
        <v>0</v>
      </c>
      <c r="I3627">
        <v>0.70916666699999997</v>
      </c>
      <c r="J3627" s="2" t="str">
        <f t="shared" si="56"/>
        <v>EG_SMRWR2025</v>
      </c>
    </row>
    <row r="3628" spans="1:10" x14ac:dyDescent="0.25">
      <c r="A3628" t="s">
        <v>22</v>
      </c>
      <c r="B3628" t="s">
        <v>6</v>
      </c>
      <c r="C3628" t="s">
        <v>9</v>
      </c>
      <c r="D3628">
        <v>2025</v>
      </c>
      <c r="E3628">
        <v>2025</v>
      </c>
      <c r="F3628">
        <v>1</v>
      </c>
      <c r="G3628">
        <v>35289.429389999998</v>
      </c>
      <c r="H3628">
        <v>0</v>
      </c>
      <c r="I3628">
        <v>0.70916666699999997</v>
      </c>
      <c r="J3628" s="2" t="str">
        <f t="shared" si="56"/>
        <v>EG_SMRNER2025</v>
      </c>
    </row>
    <row r="3629" spans="1:10" x14ac:dyDescent="0.25">
      <c r="A3629" t="s">
        <v>22</v>
      </c>
      <c r="B3629" t="s">
        <v>6</v>
      </c>
      <c r="C3629" t="s">
        <v>8</v>
      </c>
      <c r="D3629">
        <v>2025</v>
      </c>
      <c r="E3629">
        <v>2025</v>
      </c>
      <c r="F3629">
        <v>1</v>
      </c>
      <c r="G3629">
        <v>35289.429389999998</v>
      </c>
      <c r="H3629">
        <v>0</v>
      </c>
      <c r="I3629">
        <v>0.70916666699999997</v>
      </c>
      <c r="J3629" s="2" t="str">
        <f t="shared" si="56"/>
        <v>EG_SMRSR2025</v>
      </c>
    </row>
    <row r="3630" spans="1:10" x14ac:dyDescent="0.25">
      <c r="A3630" t="s">
        <v>22</v>
      </c>
      <c r="B3630" t="s">
        <v>6</v>
      </c>
      <c r="C3630" t="s">
        <v>12</v>
      </c>
      <c r="D3630">
        <v>2025</v>
      </c>
      <c r="E3630">
        <v>2025</v>
      </c>
      <c r="F3630">
        <v>1</v>
      </c>
      <c r="G3630">
        <v>35289.429389999998</v>
      </c>
      <c r="H3630">
        <v>0</v>
      </c>
      <c r="I3630">
        <v>0.70916666699999997</v>
      </c>
      <c r="J3630" s="2" t="str">
        <f t="shared" si="56"/>
        <v>EG_SMRNR2025</v>
      </c>
    </row>
    <row r="3631" spans="1:10" x14ac:dyDescent="0.25">
      <c r="A3631" t="s">
        <v>22</v>
      </c>
      <c r="B3631" t="s">
        <v>6</v>
      </c>
      <c r="C3631" t="s">
        <v>10</v>
      </c>
      <c r="D3631">
        <v>2025</v>
      </c>
      <c r="E3631">
        <v>2026</v>
      </c>
      <c r="F3631">
        <v>1</v>
      </c>
      <c r="G3631">
        <v>35289.429389999998</v>
      </c>
      <c r="H3631">
        <v>0</v>
      </c>
      <c r="I3631">
        <v>0.70916666699999997</v>
      </c>
      <c r="J3631" s="2" t="str">
        <f t="shared" si="56"/>
        <v>EG_SMRER2025</v>
      </c>
    </row>
    <row r="3632" spans="1:10" x14ac:dyDescent="0.25">
      <c r="A3632" t="s">
        <v>22</v>
      </c>
      <c r="B3632" t="s">
        <v>6</v>
      </c>
      <c r="C3632" t="s">
        <v>11</v>
      </c>
      <c r="D3632">
        <v>2025</v>
      </c>
      <c r="E3632">
        <v>2026</v>
      </c>
      <c r="F3632">
        <v>1</v>
      </c>
      <c r="G3632">
        <v>35289.429389999998</v>
      </c>
      <c r="H3632">
        <v>0</v>
      </c>
      <c r="I3632">
        <v>0.70916666699999997</v>
      </c>
      <c r="J3632" s="2" t="str">
        <f t="shared" si="56"/>
        <v>EG_SMRWR2025</v>
      </c>
    </row>
    <row r="3633" spans="1:10" x14ac:dyDescent="0.25">
      <c r="A3633" t="s">
        <v>22</v>
      </c>
      <c r="B3633" t="s">
        <v>6</v>
      </c>
      <c r="C3633" t="s">
        <v>9</v>
      </c>
      <c r="D3633">
        <v>2025</v>
      </c>
      <c r="E3633">
        <v>2026</v>
      </c>
      <c r="F3633">
        <v>1</v>
      </c>
      <c r="G3633">
        <v>35289.429389999998</v>
      </c>
      <c r="H3633">
        <v>0</v>
      </c>
      <c r="I3633">
        <v>0.70916666699999997</v>
      </c>
      <c r="J3633" s="2" t="str">
        <f t="shared" si="56"/>
        <v>EG_SMRNER2025</v>
      </c>
    </row>
    <row r="3634" spans="1:10" x14ac:dyDescent="0.25">
      <c r="A3634" t="s">
        <v>22</v>
      </c>
      <c r="B3634" t="s">
        <v>6</v>
      </c>
      <c r="C3634" t="s">
        <v>8</v>
      </c>
      <c r="D3634">
        <v>2025</v>
      </c>
      <c r="E3634">
        <v>2026</v>
      </c>
      <c r="F3634">
        <v>1</v>
      </c>
      <c r="G3634">
        <v>35289.429389999998</v>
      </c>
      <c r="H3634">
        <v>0</v>
      </c>
      <c r="I3634">
        <v>0.70916666699999997</v>
      </c>
      <c r="J3634" s="2" t="str">
        <f t="shared" si="56"/>
        <v>EG_SMRSR2025</v>
      </c>
    </row>
    <row r="3635" spans="1:10" x14ac:dyDescent="0.25">
      <c r="A3635" t="s">
        <v>22</v>
      </c>
      <c r="B3635" t="s">
        <v>6</v>
      </c>
      <c r="C3635" t="s">
        <v>12</v>
      </c>
      <c r="D3635">
        <v>2025</v>
      </c>
      <c r="E3635">
        <v>2026</v>
      </c>
      <c r="F3635">
        <v>1</v>
      </c>
      <c r="G3635">
        <v>35289.429389999998</v>
      </c>
      <c r="H3635">
        <v>0</v>
      </c>
      <c r="I3635">
        <v>0.70916666699999997</v>
      </c>
      <c r="J3635" s="2" t="str">
        <f t="shared" si="56"/>
        <v>EG_SMRNR2025</v>
      </c>
    </row>
    <row r="3636" spans="1:10" x14ac:dyDescent="0.25">
      <c r="A3636" t="s">
        <v>22</v>
      </c>
      <c r="B3636" t="s">
        <v>6</v>
      </c>
      <c r="C3636" t="s">
        <v>10</v>
      </c>
      <c r="D3636">
        <v>2025</v>
      </c>
      <c r="E3636">
        <v>2027</v>
      </c>
      <c r="F3636">
        <v>1</v>
      </c>
      <c r="G3636">
        <v>35289.429389999998</v>
      </c>
      <c r="H3636">
        <v>0</v>
      </c>
      <c r="I3636">
        <v>0.70916666699999997</v>
      </c>
      <c r="J3636" s="2" t="str">
        <f t="shared" si="56"/>
        <v>EG_SMRER2025</v>
      </c>
    </row>
    <row r="3637" spans="1:10" x14ac:dyDescent="0.25">
      <c r="A3637" t="s">
        <v>22</v>
      </c>
      <c r="B3637" t="s">
        <v>6</v>
      </c>
      <c r="C3637" t="s">
        <v>11</v>
      </c>
      <c r="D3637">
        <v>2025</v>
      </c>
      <c r="E3637">
        <v>2027</v>
      </c>
      <c r="F3637">
        <v>1</v>
      </c>
      <c r="G3637">
        <v>35289.429389999998</v>
      </c>
      <c r="H3637">
        <v>0</v>
      </c>
      <c r="I3637">
        <v>0.70916666699999997</v>
      </c>
      <c r="J3637" s="2" t="str">
        <f t="shared" si="56"/>
        <v>EG_SMRWR2025</v>
      </c>
    </row>
    <row r="3638" spans="1:10" x14ac:dyDescent="0.25">
      <c r="A3638" t="s">
        <v>22</v>
      </c>
      <c r="B3638" t="s">
        <v>6</v>
      </c>
      <c r="C3638" t="s">
        <v>9</v>
      </c>
      <c r="D3638">
        <v>2025</v>
      </c>
      <c r="E3638">
        <v>2027</v>
      </c>
      <c r="F3638">
        <v>1</v>
      </c>
      <c r="G3638">
        <v>35289.429389999998</v>
      </c>
      <c r="H3638">
        <v>0</v>
      </c>
      <c r="I3638">
        <v>0.70916666699999997</v>
      </c>
      <c r="J3638" s="2" t="str">
        <f t="shared" si="56"/>
        <v>EG_SMRNER2025</v>
      </c>
    </row>
    <row r="3639" spans="1:10" x14ac:dyDescent="0.25">
      <c r="A3639" t="s">
        <v>22</v>
      </c>
      <c r="B3639" t="s">
        <v>6</v>
      </c>
      <c r="C3639" t="s">
        <v>8</v>
      </c>
      <c r="D3639">
        <v>2025</v>
      </c>
      <c r="E3639">
        <v>2027</v>
      </c>
      <c r="F3639">
        <v>1</v>
      </c>
      <c r="G3639">
        <v>35289.429389999998</v>
      </c>
      <c r="H3639">
        <v>0</v>
      </c>
      <c r="I3639">
        <v>0.70916666699999997</v>
      </c>
      <c r="J3639" s="2" t="str">
        <f t="shared" si="56"/>
        <v>EG_SMRSR2025</v>
      </c>
    </row>
    <row r="3640" spans="1:10" x14ac:dyDescent="0.25">
      <c r="A3640" t="s">
        <v>22</v>
      </c>
      <c r="B3640" t="s">
        <v>6</v>
      </c>
      <c r="C3640" t="s">
        <v>12</v>
      </c>
      <c r="D3640">
        <v>2025</v>
      </c>
      <c r="E3640">
        <v>2027</v>
      </c>
      <c r="F3640">
        <v>1</v>
      </c>
      <c r="G3640">
        <v>35289.429389999998</v>
      </c>
      <c r="H3640">
        <v>0</v>
      </c>
      <c r="I3640">
        <v>0.70916666699999997</v>
      </c>
      <c r="J3640" s="2" t="str">
        <f t="shared" si="56"/>
        <v>EG_SMRNR2025</v>
      </c>
    </row>
    <row r="3641" spans="1:10" x14ac:dyDescent="0.25">
      <c r="A3641" t="s">
        <v>22</v>
      </c>
      <c r="B3641" t="s">
        <v>6</v>
      </c>
      <c r="C3641" t="s">
        <v>10</v>
      </c>
      <c r="D3641">
        <v>2025</v>
      </c>
      <c r="E3641">
        <v>2028</v>
      </c>
      <c r="F3641">
        <v>1</v>
      </c>
      <c r="G3641">
        <v>35289.429389999998</v>
      </c>
      <c r="H3641">
        <v>0</v>
      </c>
      <c r="I3641">
        <v>0.70916666699999997</v>
      </c>
      <c r="J3641" s="2" t="str">
        <f t="shared" si="56"/>
        <v>EG_SMRER2025</v>
      </c>
    </row>
    <row r="3642" spans="1:10" x14ac:dyDescent="0.25">
      <c r="A3642" t="s">
        <v>22</v>
      </c>
      <c r="B3642" t="s">
        <v>6</v>
      </c>
      <c r="C3642" t="s">
        <v>11</v>
      </c>
      <c r="D3642">
        <v>2025</v>
      </c>
      <c r="E3642">
        <v>2028</v>
      </c>
      <c r="F3642">
        <v>1</v>
      </c>
      <c r="G3642">
        <v>35289.429389999998</v>
      </c>
      <c r="H3642">
        <v>0</v>
      </c>
      <c r="I3642">
        <v>0.70916666699999997</v>
      </c>
      <c r="J3642" s="2" t="str">
        <f t="shared" si="56"/>
        <v>EG_SMRWR2025</v>
      </c>
    </row>
    <row r="3643" spans="1:10" x14ac:dyDescent="0.25">
      <c r="A3643" t="s">
        <v>22</v>
      </c>
      <c r="B3643" t="s">
        <v>6</v>
      </c>
      <c r="C3643" t="s">
        <v>9</v>
      </c>
      <c r="D3643">
        <v>2025</v>
      </c>
      <c r="E3643">
        <v>2028</v>
      </c>
      <c r="F3643">
        <v>1</v>
      </c>
      <c r="G3643">
        <v>35289.429389999998</v>
      </c>
      <c r="H3643">
        <v>0</v>
      </c>
      <c r="I3643">
        <v>0.70916666699999997</v>
      </c>
      <c r="J3643" s="2" t="str">
        <f t="shared" si="56"/>
        <v>EG_SMRNER2025</v>
      </c>
    </row>
    <row r="3644" spans="1:10" x14ac:dyDescent="0.25">
      <c r="A3644" t="s">
        <v>22</v>
      </c>
      <c r="B3644" t="s">
        <v>6</v>
      </c>
      <c r="C3644" t="s">
        <v>8</v>
      </c>
      <c r="D3644">
        <v>2025</v>
      </c>
      <c r="E3644">
        <v>2028</v>
      </c>
      <c r="F3644">
        <v>1</v>
      </c>
      <c r="G3644">
        <v>35289.429389999998</v>
      </c>
      <c r="H3644">
        <v>0</v>
      </c>
      <c r="I3644">
        <v>0.70916666699999997</v>
      </c>
      <c r="J3644" s="2" t="str">
        <f t="shared" si="56"/>
        <v>EG_SMRSR2025</v>
      </c>
    </row>
    <row r="3645" spans="1:10" x14ac:dyDescent="0.25">
      <c r="A3645" t="s">
        <v>22</v>
      </c>
      <c r="B3645" t="s">
        <v>6</v>
      </c>
      <c r="C3645" t="s">
        <v>12</v>
      </c>
      <c r="D3645">
        <v>2025</v>
      </c>
      <c r="E3645">
        <v>2028</v>
      </c>
      <c r="F3645">
        <v>1</v>
      </c>
      <c r="G3645">
        <v>35289.429389999998</v>
      </c>
      <c r="H3645">
        <v>0</v>
      </c>
      <c r="I3645">
        <v>0.70916666699999997</v>
      </c>
      <c r="J3645" s="2" t="str">
        <f t="shared" si="56"/>
        <v>EG_SMRNR2025</v>
      </c>
    </row>
    <row r="3646" spans="1:10" x14ac:dyDescent="0.25">
      <c r="A3646" t="s">
        <v>22</v>
      </c>
      <c r="B3646" t="s">
        <v>6</v>
      </c>
      <c r="C3646" t="s">
        <v>10</v>
      </c>
      <c r="D3646">
        <v>2025</v>
      </c>
      <c r="E3646">
        <v>2029</v>
      </c>
      <c r="F3646">
        <v>1</v>
      </c>
      <c r="G3646">
        <v>35289.429389999998</v>
      </c>
      <c r="H3646">
        <v>0</v>
      </c>
      <c r="I3646">
        <v>0.70916666699999997</v>
      </c>
      <c r="J3646" s="2" t="str">
        <f t="shared" si="56"/>
        <v>EG_SMRER2025</v>
      </c>
    </row>
    <row r="3647" spans="1:10" x14ac:dyDescent="0.25">
      <c r="A3647" t="s">
        <v>22</v>
      </c>
      <c r="B3647" t="s">
        <v>6</v>
      </c>
      <c r="C3647" t="s">
        <v>11</v>
      </c>
      <c r="D3647">
        <v>2025</v>
      </c>
      <c r="E3647">
        <v>2029</v>
      </c>
      <c r="F3647">
        <v>1</v>
      </c>
      <c r="G3647">
        <v>35289.429389999998</v>
      </c>
      <c r="H3647">
        <v>0</v>
      </c>
      <c r="I3647">
        <v>0.70916666699999997</v>
      </c>
      <c r="J3647" s="2" t="str">
        <f t="shared" si="56"/>
        <v>EG_SMRWR2025</v>
      </c>
    </row>
    <row r="3648" spans="1:10" x14ac:dyDescent="0.25">
      <c r="A3648" t="s">
        <v>22</v>
      </c>
      <c r="B3648" t="s">
        <v>6</v>
      </c>
      <c r="C3648" t="s">
        <v>9</v>
      </c>
      <c r="D3648">
        <v>2025</v>
      </c>
      <c r="E3648">
        <v>2029</v>
      </c>
      <c r="F3648">
        <v>1</v>
      </c>
      <c r="G3648">
        <v>35289.429389999998</v>
      </c>
      <c r="H3648">
        <v>0</v>
      </c>
      <c r="I3648">
        <v>0.70916666699999997</v>
      </c>
      <c r="J3648" s="2" t="str">
        <f t="shared" si="56"/>
        <v>EG_SMRNER2025</v>
      </c>
    </row>
    <row r="3649" spans="1:10" x14ac:dyDescent="0.25">
      <c r="A3649" t="s">
        <v>22</v>
      </c>
      <c r="B3649" t="s">
        <v>6</v>
      </c>
      <c r="C3649" t="s">
        <v>8</v>
      </c>
      <c r="D3649">
        <v>2025</v>
      </c>
      <c r="E3649">
        <v>2029</v>
      </c>
      <c r="F3649">
        <v>1</v>
      </c>
      <c r="G3649">
        <v>35289.429389999998</v>
      </c>
      <c r="H3649">
        <v>0</v>
      </c>
      <c r="I3649">
        <v>0.70916666699999997</v>
      </c>
      <c r="J3649" s="2" t="str">
        <f t="shared" si="56"/>
        <v>EG_SMRSR2025</v>
      </c>
    </row>
    <row r="3650" spans="1:10" x14ac:dyDescent="0.25">
      <c r="A3650" t="s">
        <v>22</v>
      </c>
      <c r="B3650" t="s">
        <v>6</v>
      </c>
      <c r="C3650" t="s">
        <v>12</v>
      </c>
      <c r="D3650">
        <v>2025</v>
      </c>
      <c r="E3650">
        <v>2029</v>
      </c>
      <c r="F3650">
        <v>1</v>
      </c>
      <c r="G3650">
        <v>35289.429389999998</v>
      </c>
      <c r="H3650">
        <v>0</v>
      </c>
      <c r="I3650">
        <v>0.70916666699999997</v>
      </c>
      <c r="J3650" s="2" t="str">
        <f t="shared" si="56"/>
        <v>EG_SMRNR2025</v>
      </c>
    </row>
    <row r="3651" spans="1:10" x14ac:dyDescent="0.25">
      <c r="A3651" t="s">
        <v>22</v>
      </c>
      <c r="B3651" t="s">
        <v>6</v>
      </c>
      <c r="C3651" t="s">
        <v>10</v>
      </c>
      <c r="D3651">
        <v>2025</v>
      </c>
      <c r="E3651">
        <v>2030</v>
      </c>
      <c r="F3651">
        <v>1</v>
      </c>
      <c r="G3651">
        <v>35289.429389999998</v>
      </c>
      <c r="H3651">
        <v>0</v>
      </c>
      <c r="I3651">
        <v>0.70916666699999997</v>
      </c>
      <c r="J3651" s="2" t="str">
        <f t="shared" ref="J3651:J3714" si="57">_xlfn.CONCAT(A3651,C3651,D3651)</f>
        <v>EG_SMRER2025</v>
      </c>
    </row>
    <row r="3652" spans="1:10" x14ac:dyDescent="0.25">
      <c r="A3652" t="s">
        <v>22</v>
      </c>
      <c r="B3652" t="s">
        <v>6</v>
      </c>
      <c r="C3652" t="s">
        <v>11</v>
      </c>
      <c r="D3652">
        <v>2025</v>
      </c>
      <c r="E3652">
        <v>2030</v>
      </c>
      <c r="F3652">
        <v>1</v>
      </c>
      <c r="G3652">
        <v>35289.429389999998</v>
      </c>
      <c r="H3652">
        <v>0</v>
      </c>
      <c r="I3652">
        <v>0.70916666699999997</v>
      </c>
      <c r="J3652" s="2" t="str">
        <f t="shared" si="57"/>
        <v>EG_SMRWR2025</v>
      </c>
    </row>
    <row r="3653" spans="1:10" x14ac:dyDescent="0.25">
      <c r="A3653" t="s">
        <v>22</v>
      </c>
      <c r="B3653" t="s">
        <v>6</v>
      </c>
      <c r="C3653" t="s">
        <v>9</v>
      </c>
      <c r="D3653">
        <v>2025</v>
      </c>
      <c r="E3653">
        <v>2030</v>
      </c>
      <c r="F3653">
        <v>1</v>
      </c>
      <c r="G3653">
        <v>35289.429389999998</v>
      </c>
      <c r="H3653">
        <v>0</v>
      </c>
      <c r="I3653">
        <v>0.70916666699999997</v>
      </c>
      <c r="J3653" s="2" t="str">
        <f t="shared" si="57"/>
        <v>EG_SMRNER2025</v>
      </c>
    </row>
    <row r="3654" spans="1:10" x14ac:dyDescent="0.25">
      <c r="A3654" t="s">
        <v>22</v>
      </c>
      <c r="B3654" t="s">
        <v>6</v>
      </c>
      <c r="C3654" t="s">
        <v>8</v>
      </c>
      <c r="D3654">
        <v>2025</v>
      </c>
      <c r="E3654">
        <v>2030</v>
      </c>
      <c r="F3654">
        <v>1</v>
      </c>
      <c r="G3654">
        <v>35289.429389999998</v>
      </c>
      <c r="H3654">
        <v>0</v>
      </c>
      <c r="I3654">
        <v>0.70916666699999997</v>
      </c>
      <c r="J3654" s="2" t="str">
        <f t="shared" si="57"/>
        <v>EG_SMRSR2025</v>
      </c>
    </row>
    <row r="3655" spans="1:10" x14ac:dyDescent="0.25">
      <c r="A3655" t="s">
        <v>22</v>
      </c>
      <c r="B3655" t="s">
        <v>6</v>
      </c>
      <c r="C3655" t="s">
        <v>12</v>
      </c>
      <c r="D3655">
        <v>2025</v>
      </c>
      <c r="E3655">
        <v>2030</v>
      </c>
      <c r="F3655">
        <v>1</v>
      </c>
      <c r="G3655">
        <v>35289.429389999998</v>
      </c>
      <c r="H3655">
        <v>0</v>
      </c>
      <c r="I3655">
        <v>0.70916666699999997</v>
      </c>
      <c r="J3655" s="2" t="str">
        <f t="shared" si="57"/>
        <v>EG_SMRNR2025</v>
      </c>
    </row>
    <row r="3656" spans="1:10" x14ac:dyDescent="0.25">
      <c r="A3656" t="s">
        <v>22</v>
      </c>
      <c r="B3656" t="s">
        <v>6</v>
      </c>
      <c r="C3656" t="s">
        <v>10</v>
      </c>
      <c r="D3656">
        <v>2025</v>
      </c>
      <c r="E3656">
        <v>2031</v>
      </c>
      <c r="F3656">
        <v>1</v>
      </c>
      <c r="G3656">
        <v>35289.429389999998</v>
      </c>
      <c r="H3656">
        <v>0</v>
      </c>
      <c r="I3656">
        <v>0.70916666699999997</v>
      </c>
      <c r="J3656" s="2" t="str">
        <f t="shared" si="57"/>
        <v>EG_SMRER2025</v>
      </c>
    </row>
    <row r="3657" spans="1:10" x14ac:dyDescent="0.25">
      <c r="A3657" t="s">
        <v>22</v>
      </c>
      <c r="B3657" t="s">
        <v>6</v>
      </c>
      <c r="C3657" t="s">
        <v>11</v>
      </c>
      <c r="D3657">
        <v>2025</v>
      </c>
      <c r="E3657">
        <v>2031</v>
      </c>
      <c r="F3657">
        <v>1</v>
      </c>
      <c r="G3657">
        <v>35289.429389999998</v>
      </c>
      <c r="H3657">
        <v>0</v>
      </c>
      <c r="I3657">
        <v>0.70916666699999997</v>
      </c>
      <c r="J3657" s="2" t="str">
        <f t="shared" si="57"/>
        <v>EG_SMRWR2025</v>
      </c>
    </row>
    <row r="3658" spans="1:10" x14ac:dyDescent="0.25">
      <c r="A3658" t="s">
        <v>22</v>
      </c>
      <c r="B3658" t="s">
        <v>6</v>
      </c>
      <c r="C3658" t="s">
        <v>9</v>
      </c>
      <c r="D3658">
        <v>2025</v>
      </c>
      <c r="E3658">
        <v>2031</v>
      </c>
      <c r="F3658">
        <v>1</v>
      </c>
      <c r="G3658">
        <v>35289.429389999998</v>
      </c>
      <c r="H3658">
        <v>0</v>
      </c>
      <c r="I3658">
        <v>0.70916666699999997</v>
      </c>
      <c r="J3658" s="2" t="str">
        <f t="shared" si="57"/>
        <v>EG_SMRNER2025</v>
      </c>
    </row>
    <row r="3659" spans="1:10" x14ac:dyDescent="0.25">
      <c r="A3659" t="s">
        <v>22</v>
      </c>
      <c r="B3659" t="s">
        <v>6</v>
      </c>
      <c r="C3659" t="s">
        <v>8</v>
      </c>
      <c r="D3659">
        <v>2025</v>
      </c>
      <c r="E3659">
        <v>2031</v>
      </c>
      <c r="F3659">
        <v>1</v>
      </c>
      <c r="G3659">
        <v>35289.429389999998</v>
      </c>
      <c r="H3659">
        <v>0</v>
      </c>
      <c r="I3659">
        <v>0.70916666699999997</v>
      </c>
      <c r="J3659" s="2" t="str">
        <f t="shared" si="57"/>
        <v>EG_SMRSR2025</v>
      </c>
    </row>
    <row r="3660" spans="1:10" x14ac:dyDescent="0.25">
      <c r="A3660" t="s">
        <v>22</v>
      </c>
      <c r="B3660" t="s">
        <v>6</v>
      </c>
      <c r="C3660" t="s">
        <v>12</v>
      </c>
      <c r="D3660">
        <v>2025</v>
      </c>
      <c r="E3660">
        <v>2031</v>
      </c>
      <c r="F3660">
        <v>1</v>
      </c>
      <c r="G3660">
        <v>35289.429389999998</v>
      </c>
      <c r="H3660">
        <v>0</v>
      </c>
      <c r="I3660">
        <v>0.70916666699999997</v>
      </c>
      <c r="J3660" s="2" t="str">
        <f t="shared" si="57"/>
        <v>EG_SMRNR2025</v>
      </c>
    </row>
    <row r="3661" spans="1:10" x14ac:dyDescent="0.25">
      <c r="A3661" t="s">
        <v>22</v>
      </c>
      <c r="B3661" t="s">
        <v>6</v>
      </c>
      <c r="C3661" t="s">
        <v>10</v>
      </c>
      <c r="D3661">
        <v>2025</v>
      </c>
      <c r="E3661">
        <v>2032</v>
      </c>
      <c r="F3661">
        <v>1</v>
      </c>
      <c r="G3661">
        <v>35289.429389999998</v>
      </c>
      <c r="H3661">
        <v>0</v>
      </c>
      <c r="I3661">
        <v>0.70916666699999997</v>
      </c>
      <c r="J3661" s="2" t="str">
        <f t="shared" si="57"/>
        <v>EG_SMRER2025</v>
      </c>
    </row>
    <row r="3662" spans="1:10" x14ac:dyDescent="0.25">
      <c r="A3662" t="s">
        <v>22</v>
      </c>
      <c r="B3662" t="s">
        <v>6</v>
      </c>
      <c r="C3662" t="s">
        <v>11</v>
      </c>
      <c r="D3662">
        <v>2025</v>
      </c>
      <c r="E3662">
        <v>2032</v>
      </c>
      <c r="F3662">
        <v>1</v>
      </c>
      <c r="G3662">
        <v>35289.429389999998</v>
      </c>
      <c r="H3662">
        <v>0</v>
      </c>
      <c r="I3662">
        <v>0.70916666699999997</v>
      </c>
      <c r="J3662" s="2" t="str">
        <f t="shared" si="57"/>
        <v>EG_SMRWR2025</v>
      </c>
    </row>
    <row r="3663" spans="1:10" x14ac:dyDescent="0.25">
      <c r="A3663" t="s">
        <v>22</v>
      </c>
      <c r="B3663" t="s">
        <v>6</v>
      </c>
      <c r="C3663" t="s">
        <v>9</v>
      </c>
      <c r="D3663">
        <v>2025</v>
      </c>
      <c r="E3663">
        <v>2032</v>
      </c>
      <c r="F3663">
        <v>1</v>
      </c>
      <c r="G3663">
        <v>35289.429389999998</v>
      </c>
      <c r="H3663">
        <v>0</v>
      </c>
      <c r="I3663">
        <v>0.70916666699999997</v>
      </c>
      <c r="J3663" s="2" t="str">
        <f t="shared" si="57"/>
        <v>EG_SMRNER2025</v>
      </c>
    </row>
    <row r="3664" spans="1:10" x14ac:dyDescent="0.25">
      <c r="A3664" t="s">
        <v>22</v>
      </c>
      <c r="B3664" t="s">
        <v>6</v>
      </c>
      <c r="C3664" t="s">
        <v>8</v>
      </c>
      <c r="D3664">
        <v>2025</v>
      </c>
      <c r="E3664">
        <v>2032</v>
      </c>
      <c r="F3664">
        <v>1</v>
      </c>
      <c r="G3664">
        <v>35289.429389999998</v>
      </c>
      <c r="H3664">
        <v>0</v>
      </c>
      <c r="I3664">
        <v>0.70916666699999997</v>
      </c>
      <c r="J3664" s="2" t="str">
        <f t="shared" si="57"/>
        <v>EG_SMRSR2025</v>
      </c>
    </row>
    <row r="3665" spans="1:10" x14ac:dyDescent="0.25">
      <c r="A3665" t="s">
        <v>22</v>
      </c>
      <c r="B3665" t="s">
        <v>6</v>
      </c>
      <c r="C3665" t="s">
        <v>12</v>
      </c>
      <c r="D3665">
        <v>2025</v>
      </c>
      <c r="E3665">
        <v>2032</v>
      </c>
      <c r="F3665">
        <v>1</v>
      </c>
      <c r="G3665">
        <v>35289.429389999998</v>
      </c>
      <c r="H3665">
        <v>0</v>
      </c>
      <c r="I3665">
        <v>0.70916666699999997</v>
      </c>
      <c r="J3665" s="2" t="str">
        <f t="shared" si="57"/>
        <v>EG_SMRNR2025</v>
      </c>
    </row>
    <row r="3666" spans="1:10" x14ac:dyDescent="0.25">
      <c r="A3666" t="s">
        <v>22</v>
      </c>
      <c r="B3666" t="s">
        <v>6</v>
      </c>
      <c r="C3666" t="s">
        <v>10</v>
      </c>
      <c r="D3666">
        <v>2025</v>
      </c>
      <c r="E3666">
        <v>2033</v>
      </c>
      <c r="F3666">
        <v>1</v>
      </c>
      <c r="G3666">
        <v>35289.429389999998</v>
      </c>
      <c r="H3666">
        <v>0</v>
      </c>
      <c r="I3666">
        <v>0.70916666699999997</v>
      </c>
      <c r="J3666" s="2" t="str">
        <f t="shared" si="57"/>
        <v>EG_SMRER2025</v>
      </c>
    </row>
    <row r="3667" spans="1:10" x14ac:dyDescent="0.25">
      <c r="A3667" t="s">
        <v>22</v>
      </c>
      <c r="B3667" t="s">
        <v>6</v>
      </c>
      <c r="C3667" t="s">
        <v>11</v>
      </c>
      <c r="D3667">
        <v>2025</v>
      </c>
      <c r="E3667">
        <v>2033</v>
      </c>
      <c r="F3667">
        <v>1</v>
      </c>
      <c r="G3667">
        <v>35289.429389999998</v>
      </c>
      <c r="H3667">
        <v>0</v>
      </c>
      <c r="I3667">
        <v>0.70916666699999997</v>
      </c>
      <c r="J3667" s="2" t="str">
        <f t="shared" si="57"/>
        <v>EG_SMRWR2025</v>
      </c>
    </row>
    <row r="3668" spans="1:10" x14ac:dyDescent="0.25">
      <c r="A3668" t="s">
        <v>22</v>
      </c>
      <c r="B3668" t="s">
        <v>6</v>
      </c>
      <c r="C3668" t="s">
        <v>9</v>
      </c>
      <c r="D3668">
        <v>2025</v>
      </c>
      <c r="E3668">
        <v>2033</v>
      </c>
      <c r="F3668">
        <v>1</v>
      </c>
      <c r="G3668">
        <v>35289.429389999998</v>
      </c>
      <c r="H3668">
        <v>0</v>
      </c>
      <c r="I3668">
        <v>0.70916666699999997</v>
      </c>
      <c r="J3668" s="2" t="str">
        <f t="shared" si="57"/>
        <v>EG_SMRNER2025</v>
      </c>
    </row>
    <row r="3669" spans="1:10" x14ac:dyDescent="0.25">
      <c r="A3669" t="s">
        <v>22</v>
      </c>
      <c r="B3669" t="s">
        <v>6</v>
      </c>
      <c r="C3669" t="s">
        <v>8</v>
      </c>
      <c r="D3669">
        <v>2025</v>
      </c>
      <c r="E3669">
        <v>2033</v>
      </c>
      <c r="F3669">
        <v>1</v>
      </c>
      <c r="G3669">
        <v>35289.429389999998</v>
      </c>
      <c r="H3669">
        <v>0</v>
      </c>
      <c r="I3669">
        <v>0.70916666699999997</v>
      </c>
      <c r="J3669" s="2" t="str">
        <f t="shared" si="57"/>
        <v>EG_SMRSR2025</v>
      </c>
    </row>
    <row r="3670" spans="1:10" x14ac:dyDescent="0.25">
      <c r="A3670" t="s">
        <v>22</v>
      </c>
      <c r="B3670" t="s">
        <v>6</v>
      </c>
      <c r="C3670" t="s">
        <v>12</v>
      </c>
      <c r="D3670">
        <v>2025</v>
      </c>
      <c r="E3670">
        <v>2033</v>
      </c>
      <c r="F3670">
        <v>1</v>
      </c>
      <c r="G3670">
        <v>35289.429389999998</v>
      </c>
      <c r="H3670">
        <v>0</v>
      </c>
      <c r="I3670">
        <v>0.70916666699999997</v>
      </c>
      <c r="J3670" s="2" t="str">
        <f t="shared" si="57"/>
        <v>EG_SMRNR2025</v>
      </c>
    </row>
    <row r="3671" spans="1:10" x14ac:dyDescent="0.25">
      <c r="A3671" t="s">
        <v>22</v>
      </c>
      <c r="B3671" t="s">
        <v>6</v>
      </c>
      <c r="C3671" t="s">
        <v>10</v>
      </c>
      <c r="D3671">
        <v>2025</v>
      </c>
      <c r="E3671">
        <v>2034</v>
      </c>
      <c r="F3671">
        <v>1</v>
      </c>
      <c r="G3671">
        <v>35289.429389999998</v>
      </c>
      <c r="H3671">
        <v>0</v>
      </c>
      <c r="I3671">
        <v>0.70916666699999997</v>
      </c>
      <c r="J3671" s="2" t="str">
        <f t="shared" si="57"/>
        <v>EG_SMRER2025</v>
      </c>
    </row>
    <row r="3672" spans="1:10" x14ac:dyDescent="0.25">
      <c r="A3672" t="s">
        <v>22</v>
      </c>
      <c r="B3672" t="s">
        <v>6</v>
      </c>
      <c r="C3672" t="s">
        <v>11</v>
      </c>
      <c r="D3672">
        <v>2025</v>
      </c>
      <c r="E3672">
        <v>2034</v>
      </c>
      <c r="F3672">
        <v>1</v>
      </c>
      <c r="G3672">
        <v>35289.429389999998</v>
      </c>
      <c r="H3672">
        <v>0</v>
      </c>
      <c r="I3672">
        <v>0.70916666699999997</v>
      </c>
      <c r="J3672" s="2" t="str">
        <f t="shared" si="57"/>
        <v>EG_SMRWR2025</v>
      </c>
    </row>
    <row r="3673" spans="1:10" x14ac:dyDescent="0.25">
      <c r="A3673" t="s">
        <v>22</v>
      </c>
      <c r="B3673" t="s">
        <v>6</v>
      </c>
      <c r="C3673" t="s">
        <v>9</v>
      </c>
      <c r="D3673">
        <v>2025</v>
      </c>
      <c r="E3673">
        <v>2034</v>
      </c>
      <c r="F3673">
        <v>1</v>
      </c>
      <c r="G3673">
        <v>35289.429389999998</v>
      </c>
      <c r="H3673">
        <v>0</v>
      </c>
      <c r="I3673">
        <v>0.70916666699999997</v>
      </c>
      <c r="J3673" s="2" t="str">
        <f t="shared" si="57"/>
        <v>EG_SMRNER2025</v>
      </c>
    </row>
    <row r="3674" spans="1:10" x14ac:dyDescent="0.25">
      <c r="A3674" t="s">
        <v>22</v>
      </c>
      <c r="B3674" t="s">
        <v>6</v>
      </c>
      <c r="C3674" t="s">
        <v>8</v>
      </c>
      <c r="D3674">
        <v>2025</v>
      </c>
      <c r="E3674">
        <v>2034</v>
      </c>
      <c r="F3674">
        <v>1</v>
      </c>
      <c r="G3674">
        <v>35289.429389999998</v>
      </c>
      <c r="H3674">
        <v>0</v>
      </c>
      <c r="I3674">
        <v>0.70916666699999997</v>
      </c>
      <c r="J3674" s="2" t="str">
        <f t="shared" si="57"/>
        <v>EG_SMRSR2025</v>
      </c>
    </row>
    <row r="3675" spans="1:10" x14ac:dyDescent="0.25">
      <c r="A3675" t="s">
        <v>22</v>
      </c>
      <c r="B3675" t="s">
        <v>6</v>
      </c>
      <c r="C3675" t="s">
        <v>12</v>
      </c>
      <c r="D3675">
        <v>2025</v>
      </c>
      <c r="E3675">
        <v>2034</v>
      </c>
      <c r="F3675">
        <v>1</v>
      </c>
      <c r="G3675">
        <v>35289.429389999998</v>
      </c>
      <c r="H3675">
        <v>0</v>
      </c>
      <c r="I3675">
        <v>0.70916666699999997</v>
      </c>
      <c r="J3675" s="2" t="str">
        <f t="shared" si="57"/>
        <v>EG_SMRNR2025</v>
      </c>
    </row>
    <row r="3676" spans="1:10" x14ac:dyDescent="0.25">
      <c r="A3676" t="s">
        <v>22</v>
      </c>
      <c r="B3676" t="s">
        <v>6</v>
      </c>
      <c r="C3676" t="s">
        <v>10</v>
      </c>
      <c r="D3676">
        <v>2025</v>
      </c>
      <c r="E3676">
        <v>2035</v>
      </c>
      <c r="F3676">
        <v>1</v>
      </c>
      <c r="G3676">
        <v>35289.429389999998</v>
      </c>
      <c r="H3676">
        <v>0</v>
      </c>
      <c r="I3676">
        <v>0.70916666699999997</v>
      </c>
      <c r="J3676" s="2" t="str">
        <f t="shared" si="57"/>
        <v>EG_SMRER2025</v>
      </c>
    </row>
    <row r="3677" spans="1:10" x14ac:dyDescent="0.25">
      <c r="A3677" t="s">
        <v>22</v>
      </c>
      <c r="B3677" t="s">
        <v>6</v>
      </c>
      <c r="C3677" t="s">
        <v>11</v>
      </c>
      <c r="D3677">
        <v>2025</v>
      </c>
      <c r="E3677">
        <v>2035</v>
      </c>
      <c r="F3677">
        <v>1</v>
      </c>
      <c r="G3677">
        <v>35289.429389999998</v>
      </c>
      <c r="H3677">
        <v>0</v>
      </c>
      <c r="I3677">
        <v>0.70916666699999997</v>
      </c>
      <c r="J3677" s="2" t="str">
        <f t="shared" si="57"/>
        <v>EG_SMRWR2025</v>
      </c>
    </row>
    <row r="3678" spans="1:10" x14ac:dyDescent="0.25">
      <c r="A3678" t="s">
        <v>22</v>
      </c>
      <c r="B3678" t="s">
        <v>6</v>
      </c>
      <c r="C3678" t="s">
        <v>9</v>
      </c>
      <c r="D3678">
        <v>2025</v>
      </c>
      <c r="E3678">
        <v>2035</v>
      </c>
      <c r="F3678">
        <v>1</v>
      </c>
      <c r="G3678">
        <v>35289.429389999998</v>
      </c>
      <c r="H3678">
        <v>0</v>
      </c>
      <c r="I3678">
        <v>0.70916666699999997</v>
      </c>
      <c r="J3678" s="2" t="str">
        <f t="shared" si="57"/>
        <v>EG_SMRNER2025</v>
      </c>
    </row>
    <row r="3679" spans="1:10" x14ac:dyDescent="0.25">
      <c r="A3679" t="s">
        <v>22</v>
      </c>
      <c r="B3679" t="s">
        <v>6</v>
      </c>
      <c r="C3679" t="s">
        <v>8</v>
      </c>
      <c r="D3679">
        <v>2025</v>
      </c>
      <c r="E3679">
        <v>2035</v>
      </c>
      <c r="F3679">
        <v>1</v>
      </c>
      <c r="G3679">
        <v>35289.429389999998</v>
      </c>
      <c r="H3679">
        <v>0</v>
      </c>
      <c r="I3679">
        <v>0.70916666699999997</v>
      </c>
      <c r="J3679" s="2" t="str">
        <f t="shared" si="57"/>
        <v>EG_SMRSR2025</v>
      </c>
    </row>
    <row r="3680" spans="1:10" x14ac:dyDescent="0.25">
      <c r="A3680" t="s">
        <v>22</v>
      </c>
      <c r="B3680" t="s">
        <v>6</v>
      </c>
      <c r="C3680" t="s">
        <v>12</v>
      </c>
      <c r="D3680">
        <v>2025</v>
      </c>
      <c r="E3680">
        <v>2035</v>
      </c>
      <c r="F3680">
        <v>1</v>
      </c>
      <c r="G3680">
        <v>35289.429389999998</v>
      </c>
      <c r="H3680">
        <v>0</v>
      </c>
      <c r="I3680">
        <v>0.70916666699999997</v>
      </c>
      <c r="J3680" s="2" t="str">
        <f t="shared" si="57"/>
        <v>EG_SMRNR2025</v>
      </c>
    </row>
    <row r="3681" spans="1:10" x14ac:dyDescent="0.25">
      <c r="A3681" t="s">
        <v>22</v>
      </c>
      <c r="B3681" t="s">
        <v>6</v>
      </c>
      <c r="C3681" t="s">
        <v>10</v>
      </c>
      <c r="D3681">
        <v>2025</v>
      </c>
      <c r="E3681">
        <v>2036</v>
      </c>
      <c r="F3681">
        <v>1</v>
      </c>
      <c r="G3681">
        <v>35289.429389999998</v>
      </c>
      <c r="H3681">
        <v>0</v>
      </c>
      <c r="I3681">
        <v>0.70916666699999997</v>
      </c>
      <c r="J3681" s="2" t="str">
        <f t="shared" si="57"/>
        <v>EG_SMRER2025</v>
      </c>
    </row>
    <row r="3682" spans="1:10" x14ac:dyDescent="0.25">
      <c r="A3682" t="s">
        <v>22</v>
      </c>
      <c r="B3682" t="s">
        <v>6</v>
      </c>
      <c r="C3682" t="s">
        <v>11</v>
      </c>
      <c r="D3682">
        <v>2025</v>
      </c>
      <c r="E3682">
        <v>2036</v>
      </c>
      <c r="F3682">
        <v>1</v>
      </c>
      <c r="G3682">
        <v>35289.429389999998</v>
      </c>
      <c r="H3682">
        <v>0</v>
      </c>
      <c r="I3682">
        <v>0.70916666699999997</v>
      </c>
      <c r="J3682" s="2" t="str">
        <f t="shared" si="57"/>
        <v>EG_SMRWR2025</v>
      </c>
    </row>
    <row r="3683" spans="1:10" x14ac:dyDescent="0.25">
      <c r="A3683" t="s">
        <v>22</v>
      </c>
      <c r="B3683" t="s">
        <v>6</v>
      </c>
      <c r="C3683" t="s">
        <v>9</v>
      </c>
      <c r="D3683">
        <v>2025</v>
      </c>
      <c r="E3683">
        <v>2036</v>
      </c>
      <c r="F3683">
        <v>1</v>
      </c>
      <c r="G3683">
        <v>35289.429389999998</v>
      </c>
      <c r="H3683">
        <v>0</v>
      </c>
      <c r="I3683">
        <v>0.70916666699999997</v>
      </c>
      <c r="J3683" s="2" t="str">
        <f t="shared" si="57"/>
        <v>EG_SMRNER2025</v>
      </c>
    </row>
    <row r="3684" spans="1:10" x14ac:dyDescent="0.25">
      <c r="A3684" t="s">
        <v>22</v>
      </c>
      <c r="B3684" t="s">
        <v>6</v>
      </c>
      <c r="C3684" t="s">
        <v>8</v>
      </c>
      <c r="D3684">
        <v>2025</v>
      </c>
      <c r="E3684">
        <v>2036</v>
      </c>
      <c r="F3684">
        <v>1</v>
      </c>
      <c r="G3684">
        <v>35289.429389999998</v>
      </c>
      <c r="H3684">
        <v>0</v>
      </c>
      <c r="I3684">
        <v>0.70916666699999997</v>
      </c>
      <c r="J3684" s="2" t="str">
        <f t="shared" si="57"/>
        <v>EG_SMRSR2025</v>
      </c>
    </row>
    <row r="3685" spans="1:10" x14ac:dyDescent="0.25">
      <c r="A3685" t="s">
        <v>22</v>
      </c>
      <c r="B3685" t="s">
        <v>6</v>
      </c>
      <c r="C3685" t="s">
        <v>12</v>
      </c>
      <c r="D3685">
        <v>2025</v>
      </c>
      <c r="E3685">
        <v>2036</v>
      </c>
      <c r="F3685">
        <v>1</v>
      </c>
      <c r="G3685">
        <v>35289.429389999998</v>
      </c>
      <c r="H3685">
        <v>0</v>
      </c>
      <c r="I3685">
        <v>0.70916666699999997</v>
      </c>
      <c r="J3685" s="2" t="str">
        <f t="shared" si="57"/>
        <v>EG_SMRNR2025</v>
      </c>
    </row>
    <row r="3686" spans="1:10" x14ac:dyDescent="0.25">
      <c r="A3686" t="s">
        <v>22</v>
      </c>
      <c r="B3686" t="s">
        <v>6</v>
      </c>
      <c r="C3686" t="s">
        <v>10</v>
      </c>
      <c r="D3686">
        <v>2025</v>
      </c>
      <c r="E3686">
        <v>2037</v>
      </c>
      <c r="F3686">
        <v>1</v>
      </c>
      <c r="G3686">
        <v>35289.429389999998</v>
      </c>
      <c r="H3686">
        <v>0</v>
      </c>
      <c r="I3686">
        <v>0.70916666699999997</v>
      </c>
      <c r="J3686" s="2" t="str">
        <f t="shared" si="57"/>
        <v>EG_SMRER2025</v>
      </c>
    </row>
    <row r="3687" spans="1:10" x14ac:dyDescent="0.25">
      <c r="A3687" t="s">
        <v>22</v>
      </c>
      <c r="B3687" t="s">
        <v>6</v>
      </c>
      <c r="C3687" t="s">
        <v>11</v>
      </c>
      <c r="D3687">
        <v>2025</v>
      </c>
      <c r="E3687">
        <v>2037</v>
      </c>
      <c r="F3687">
        <v>1</v>
      </c>
      <c r="G3687">
        <v>35289.429389999998</v>
      </c>
      <c r="H3687">
        <v>0</v>
      </c>
      <c r="I3687">
        <v>0.70916666699999997</v>
      </c>
      <c r="J3687" s="2" t="str">
        <f t="shared" si="57"/>
        <v>EG_SMRWR2025</v>
      </c>
    </row>
    <row r="3688" spans="1:10" x14ac:dyDescent="0.25">
      <c r="A3688" t="s">
        <v>22</v>
      </c>
      <c r="B3688" t="s">
        <v>6</v>
      </c>
      <c r="C3688" t="s">
        <v>9</v>
      </c>
      <c r="D3688">
        <v>2025</v>
      </c>
      <c r="E3688">
        <v>2037</v>
      </c>
      <c r="F3688">
        <v>1</v>
      </c>
      <c r="G3688">
        <v>35289.429389999998</v>
      </c>
      <c r="H3688">
        <v>0</v>
      </c>
      <c r="I3688">
        <v>0.70916666699999997</v>
      </c>
      <c r="J3688" s="2" t="str">
        <f t="shared" si="57"/>
        <v>EG_SMRNER2025</v>
      </c>
    </row>
    <row r="3689" spans="1:10" x14ac:dyDescent="0.25">
      <c r="A3689" t="s">
        <v>22</v>
      </c>
      <c r="B3689" t="s">
        <v>6</v>
      </c>
      <c r="C3689" t="s">
        <v>8</v>
      </c>
      <c r="D3689">
        <v>2025</v>
      </c>
      <c r="E3689">
        <v>2037</v>
      </c>
      <c r="F3689">
        <v>1</v>
      </c>
      <c r="G3689">
        <v>35289.429389999998</v>
      </c>
      <c r="H3689">
        <v>0</v>
      </c>
      <c r="I3689">
        <v>0.70916666699999997</v>
      </c>
      <c r="J3689" s="2" t="str">
        <f t="shared" si="57"/>
        <v>EG_SMRSR2025</v>
      </c>
    </row>
    <row r="3690" spans="1:10" x14ac:dyDescent="0.25">
      <c r="A3690" t="s">
        <v>22</v>
      </c>
      <c r="B3690" t="s">
        <v>6</v>
      </c>
      <c r="C3690" t="s">
        <v>12</v>
      </c>
      <c r="D3690">
        <v>2025</v>
      </c>
      <c r="E3690">
        <v>2037</v>
      </c>
      <c r="F3690">
        <v>1</v>
      </c>
      <c r="G3690">
        <v>35289.429389999998</v>
      </c>
      <c r="H3690">
        <v>0</v>
      </c>
      <c r="I3690">
        <v>0.70916666699999997</v>
      </c>
      <c r="J3690" s="2" t="str">
        <f t="shared" si="57"/>
        <v>EG_SMRNR2025</v>
      </c>
    </row>
    <row r="3691" spans="1:10" x14ac:dyDescent="0.25">
      <c r="A3691" t="s">
        <v>22</v>
      </c>
      <c r="B3691" t="s">
        <v>6</v>
      </c>
      <c r="C3691" t="s">
        <v>10</v>
      </c>
      <c r="D3691">
        <v>2025</v>
      </c>
      <c r="E3691">
        <v>2038</v>
      </c>
      <c r="F3691">
        <v>1</v>
      </c>
      <c r="G3691">
        <v>35289.429389999998</v>
      </c>
      <c r="H3691">
        <v>0</v>
      </c>
      <c r="I3691">
        <v>0.70916666699999997</v>
      </c>
      <c r="J3691" s="2" t="str">
        <f t="shared" si="57"/>
        <v>EG_SMRER2025</v>
      </c>
    </row>
    <row r="3692" spans="1:10" x14ac:dyDescent="0.25">
      <c r="A3692" t="s">
        <v>22</v>
      </c>
      <c r="B3692" t="s">
        <v>6</v>
      </c>
      <c r="C3692" t="s">
        <v>11</v>
      </c>
      <c r="D3692">
        <v>2025</v>
      </c>
      <c r="E3692">
        <v>2038</v>
      </c>
      <c r="F3692">
        <v>1</v>
      </c>
      <c r="G3692">
        <v>35289.429389999998</v>
      </c>
      <c r="H3692">
        <v>0</v>
      </c>
      <c r="I3692">
        <v>0.70916666699999997</v>
      </c>
      <c r="J3692" s="2" t="str">
        <f t="shared" si="57"/>
        <v>EG_SMRWR2025</v>
      </c>
    </row>
    <row r="3693" spans="1:10" x14ac:dyDescent="0.25">
      <c r="A3693" t="s">
        <v>22</v>
      </c>
      <c r="B3693" t="s">
        <v>6</v>
      </c>
      <c r="C3693" t="s">
        <v>9</v>
      </c>
      <c r="D3693">
        <v>2025</v>
      </c>
      <c r="E3693">
        <v>2038</v>
      </c>
      <c r="F3693">
        <v>1</v>
      </c>
      <c r="G3693">
        <v>35289.429389999998</v>
      </c>
      <c r="H3693">
        <v>0</v>
      </c>
      <c r="I3693">
        <v>0.70916666699999997</v>
      </c>
      <c r="J3693" s="2" t="str">
        <f t="shared" si="57"/>
        <v>EG_SMRNER2025</v>
      </c>
    </row>
    <row r="3694" spans="1:10" x14ac:dyDescent="0.25">
      <c r="A3694" t="s">
        <v>22</v>
      </c>
      <c r="B3694" t="s">
        <v>6</v>
      </c>
      <c r="C3694" t="s">
        <v>8</v>
      </c>
      <c r="D3694">
        <v>2025</v>
      </c>
      <c r="E3694">
        <v>2038</v>
      </c>
      <c r="F3694">
        <v>1</v>
      </c>
      <c r="G3694">
        <v>35289.429389999998</v>
      </c>
      <c r="H3694">
        <v>0</v>
      </c>
      <c r="I3694">
        <v>0.70916666699999997</v>
      </c>
      <c r="J3694" s="2" t="str">
        <f t="shared" si="57"/>
        <v>EG_SMRSR2025</v>
      </c>
    </row>
    <row r="3695" spans="1:10" x14ac:dyDescent="0.25">
      <c r="A3695" t="s">
        <v>22</v>
      </c>
      <c r="B3695" t="s">
        <v>6</v>
      </c>
      <c r="C3695" t="s">
        <v>12</v>
      </c>
      <c r="D3695">
        <v>2025</v>
      </c>
      <c r="E3695">
        <v>2038</v>
      </c>
      <c r="F3695">
        <v>1</v>
      </c>
      <c r="G3695">
        <v>35289.429389999998</v>
      </c>
      <c r="H3695">
        <v>0</v>
      </c>
      <c r="I3695">
        <v>0.70916666699999997</v>
      </c>
      <c r="J3695" s="2" t="str">
        <f t="shared" si="57"/>
        <v>EG_SMRNR2025</v>
      </c>
    </row>
    <row r="3696" spans="1:10" x14ac:dyDescent="0.25">
      <c r="A3696" t="s">
        <v>22</v>
      </c>
      <c r="B3696" t="s">
        <v>6</v>
      </c>
      <c r="C3696" t="s">
        <v>10</v>
      </c>
      <c r="D3696">
        <v>2025</v>
      </c>
      <c r="E3696">
        <v>2039</v>
      </c>
      <c r="F3696">
        <v>1</v>
      </c>
      <c r="G3696">
        <v>35289.429389999998</v>
      </c>
      <c r="H3696">
        <v>0</v>
      </c>
      <c r="I3696">
        <v>0.70916666699999997</v>
      </c>
      <c r="J3696" s="2" t="str">
        <f t="shared" si="57"/>
        <v>EG_SMRER2025</v>
      </c>
    </row>
    <row r="3697" spans="1:10" x14ac:dyDescent="0.25">
      <c r="A3697" t="s">
        <v>22</v>
      </c>
      <c r="B3697" t="s">
        <v>6</v>
      </c>
      <c r="C3697" t="s">
        <v>11</v>
      </c>
      <c r="D3697">
        <v>2025</v>
      </c>
      <c r="E3697">
        <v>2039</v>
      </c>
      <c r="F3697">
        <v>1</v>
      </c>
      <c r="G3697">
        <v>35289.429389999998</v>
      </c>
      <c r="H3697">
        <v>0</v>
      </c>
      <c r="I3697">
        <v>0.70916666699999997</v>
      </c>
      <c r="J3697" s="2" t="str">
        <f t="shared" si="57"/>
        <v>EG_SMRWR2025</v>
      </c>
    </row>
    <row r="3698" spans="1:10" x14ac:dyDescent="0.25">
      <c r="A3698" t="s">
        <v>22</v>
      </c>
      <c r="B3698" t="s">
        <v>6</v>
      </c>
      <c r="C3698" t="s">
        <v>9</v>
      </c>
      <c r="D3698">
        <v>2025</v>
      </c>
      <c r="E3698">
        <v>2039</v>
      </c>
      <c r="F3698">
        <v>1</v>
      </c>
      <c r="G3698">
        <v>35289.429389999998</v>
      </c>
      <c r="H3698">
        <v>0</v>
      </c>
      <c r="I3698">
        <v>0.70916666699999997</v>
      </c>
      <c r="J3698" s="2" t="str">
        <f t="shared" si="57"/>
        <v>EG_SMRNER2025</v>
      </c>
    </row>
    <row r="3699" spans="1:10" x14ac:dyDescent="0.25">
      <c r="A3699" t="s">
        <v>22</v>
      </c>
      <c r="B3699" t="s">
        <v>6</v>
      </c>
      <c r="C3699" t="s">
        <v>8</v>
      </c>
      <c r="D3699">
        <v>2025</v>
      </c>
      <c r="E3699">
        <v>2039</v>
      </c>
      <c r="F3699">
        <v>1</v>
      </c>
      <c r="G3699">
        <v>35289.429389999998</v>
      </c>
      <c r="H3699">
        <v>0</v>
      </c>
      <c r="I3699">
        <v>0.70916666699999997</v>
      </c>
      <c r="J3699" s="2" t="str">
        <f t="shared" si="57"/>
        <v>EG_SMRSR2025</v>
      </c>
    </row>
    <row r="3700" spans="1:10" x14ac:dyDescent="0.25">
      <c r="A3700" t="s">
        <v>22</v>
      </c>
      <c r="B3700" t="s">
        <v>6</v>
      </c>
      <c r="C3700" t="s">
        <v>12</v>
      </c>
      <c r="D3700">
        <v>2025</v>
      </c>
      <c r="E3700">
        <v>2039</v>
      </c>
      <c r="F3700">
        <v>1</v>
      </c>
      <c r="G3700">
        <v>35289.429389999998</v>
      </c>
      <c r="H3700">
        <v>0</v>
      </c>
      <c r="I3700">
        <v>0.70916666699999997</v>
      </c>
      <c r="J3700" s="2" t="str">
        <f t="shared" si="57"/>
        <v>EG_SMRNR2025</v>
      </c>
    </row>
    <row r="3701" spans="1:10" x14ac:dyDescent="0.25">
      <c r="A3701" t="s">
        <v>22</v>
      </c>
      <c r="B3701" t="s">
        <v>6</v>
      </c>
      <c r="C3701" t="s">
        <v>10</v>
      </c>
      <c r="D3701">
        <v>2025</v>
      </c>
      <c r="E3701">
        <v>2040</v>
      </c>
      <c r="F3701">
        <v>1</v>
      </c>
      <c r="G3701">
        <v>35289.429389999998</v>
      </c>
      <c r="H3701">
        <v>0</v>
      </c>
      <c r="I3701">
        <v>0.70916666699999997</v>
      </c>
      <c r="J3701" s="2" t="str">
        <f t="shared" si="57"/>
        <v>EG_SMRER2025</v>
      </c>
    </row>
    <row r="3702" spans="1:10" x14ac:dyDescent="0.25">
      <c r="A3702" t="s">
        <v>22</v>
      </c>
      <c r="B3702" t="s">
        <v>6</v>
      </c>
      <c r="C3702" t="s">
        <v>11</v>
      </c>
      <c r="D3702">
        <v>2025</v>
      </c>
      <c r="E3702">
        <v>2040</v>
      </c>
      <c r="F3702">
        <v>1</v>
      </c>
      <c r="G3702">
        <v>35289.429389999998</v>
      </c>
      <c r="H3702">
        <v>0</v>
      </c>
      <c r="I3702">
        <v>0.70916666699999997</v>
      </c>
      <c r="J3702" s="2" t="str">
        <f t="shared" si="57"/>
        <v>EG_SMRWR2025</v>
      </c>
    </row>
    <row r="3703" spans="1:10" x14ac:dyDescent="0.25">
      <c r="A3703" t="s">
        <v>22</v>
      </c>
      <c r="B3703" t="s">
        <v>6</v>
      </c>
      <c r="C3703" t="s">
        <v>9</v>
      </c>
      <c r="D3703">
        <v>2025</v>
      </c>
      <c r="E3703">
        <v>2040</v>
      </c>
      <c r="F3703">
        <v>1</v>
      </c>
      <c r="G3703">
        <v>35289.429389999998</v>
      </c>
      <c r="H3703">
        <v>0</v>
      </c>
      <c r="I3703">
        <v>0.70916666699999997</v>
      </c>
      <c r="J3703" s="2" t="str">
        <f t="shared" si="57"/>
        <v>EG_SMRNER2025</v>
      </c>
    </row>
    <row r="3704" spans="1:10" x14ac:dyDescent="0.25">
      <c r="A3704" t="s">
        <v>22</v>
      </c>
      <c r="B3704" t="s">
        <v>6</v>
      </c>
      <c r="C3704" t="s">
        <v>8</v>
      </c>
      <c r="D3704">
        <v>2025</v>
      </c>
      <c r="E3704">
        <v>2040</v>
      </c>
      <c r="F3704">
        <v>1</v>
      </c>
      <c r="G3704">
        <v>35289.429389999998</v>
      </c>
      <c r="H3704">
        <v>0</v>
      </c>
      <c r="I3704">
        <v>0.70916666699999997</v>
      </c>
      <c r="J3704" s="2" t="str">
        <f t="shared" si="57"/>
        <v>EG_SMRSR2025</v>
      </c>
    </row>
    <row r="3705" spans="1:10" x14ac:dyDescent="0.25">
      <c r="A3705" t="s">
        <v>22</v>
      </c>
      <c r="B3705" t="s">
        <v>6</v>
      </c>
      <c r="C3705" t="s">
        <v>12</v>
      </c>
      <c r="D3705">
        <v>2025</v>
      </c>
      <c r="E3705">
        <v>2040</v>
      </c>
      <c r="F3705">
        <v>1</v>
      </c>
      <c r="G3705">
        <v>35289.429389999998</v>
      </c>
      <c r="H3705">
        <v>0</v>
      </c>
      <c r="I3705">
        <v>0.70916666699999997</v>
      </c>
      <c r="J3705" s="2" t="str">
        <f t="shared" si="57"/>
        <v>EG_SMRNR2025</v>
      </c>
    </row>
    <row r="3706" spans="1:10" x14ac:dyDescent="0.25">
      <c r="A3706" t="s">
        <v>22</v>
      </c>
      <c r="B3706" t="s">
        <v>6</v>
      </c>
      <c r="C3706" t="s">
        <v>10</v>
      </c>
      <c r="D3706">
        <v>2025</v>
      </c>
      <c r="E3706">
        <v>2041</v>
      </c>
      <c r="F3706">
        <v>1</v>
      </c>
      <c r="G3706">
        <v>35289.429389999998</v>
      </c>
      <c r="H3706">
        <v>0</v>
      </c>
      <c r="I3706">
        <v>0.70916666699999997</v>
      </c>
      <c r="J3706" s="2" t="str">
        <f t="shared" si="57"/>
        <v>EG_SMRER2025</v>
      </c>
    </row>
    <row r="3707" spans="1:10" x14ac:dyDescent="0.25">
      <c r="A3707" t="s">
        <v>22</v>
      </c>
      <c r="B3707" t="s">
        <v>6</v>
      </c>
      <c r="C3707" t="s">
        <v>11</v>
      </c>
      <c r="D3707">
        <v>2025</v>
      </c>
      <c r="E3707">
        <v>2041</v>
      </c>
      <c r="F3707">
        <v>1</v>
      </c>
      <c r="G3707">
        <v>35289.429389999998</v>
      </c>
      <c r="H3707">
        <v>0</v>
      </c>
      <c r="I3707">
        <v>0.70916666699999997</v>
      </c>
      <c r="J3707" s="2" t="str">
        <f t="shared" si="57"/>
        <v>EG_SMRWR2025</v>
      </c>
    </row>
    <row r="3708" spans="1:10" x14ac:dyDescent="0.25">
      <c r="A3708" t="s">
        <v>22</v>
      </c>
      <c r="B3708" t="s">
        <v>6</v>
      </c>
      <c r="C3708" t="s">
        <v>9</v>
      </c>
      <c r="D3708">
        <v>2025</v>
      </c>
      <c r="E3708">
        <v>2041</v>
      </c>
      <c r="F3708">
        <v>1</v>
      </c>
      <c r="G3708">
        <v>35289.429389999998</v>
      </c>
      <c r="H3708">
        <v>0</v>
      </c>
      <c r="I3708">
        <v>0.70916666699999997</v>
      </c>
      <c r="J3708" s="2" t="str">
        <f t="shared" si="57"/>
        <v>EG_SMRNER2025</v>
      </c>
    </row>
    <row r="3709" spans="1:10" x14ac:dyDescent="0.25">
      <c r="A3709" t="s">
        <v>22</v>
      </c>
      <c r="B3709" t="s">
        <v>6</v>
      </c>
      <c r="C3709" t="s">
        <v>8</v>
      </c>
      <c r="D3709">
        <v>2025</v>
      </c>
      <c r="E3709">
        <v>2041</v>
      </c>
      <c r="F3709">
        <v>1</v>
      </c>
      <c r="G3709">
        <v>35289.429389999998</v>
      </c>
      <c r="H3709">
        <v>0</v>
      </c>
      <c r="I3709">
        <v>0.70916666699999997</v>
      </c>
      <c r="J3709" s="2" t="str">
        <f t="shared" si="57"/>
        <v>EG_SMRSR2025</v>
      </c>
    </row>
    <row r="3710" spans="1:10" x14ac:dyDescent="0.25">
      <c r="A3710" t="s">
        <v>22</v>
      </c>
      <c r="B3710" t="s">
        <v>6</v>
      </c>
      <c r="C3710" t="s">
        <v>12</v>
      </c>
      <c r="D3710">
        <v>2025</v>
      </c>
      <c r="E3710">
        <v>2041</v>
      </c>
      <c r="F3710">
        <v>1</v>
      </c>
      <c r="G3710">
        <v>35289.429389999998</v>
      </c>
      <c r="H3710">
        <v>0</v>
      </c>
      <c r="I3710">
        <v>0.70916666699999997</v>
      </c>
      <c r="J3710" s="2" t="str">
        <f t="shared" si="57"/>
        <v>EG_SMRNR2025</v>
      </c>
    </row>
    <row r="3711" spans="1:10" x14ac:dyDescent="0.25">
      <c r="A3711" t="s">
        <v>7</v>
      </c>
      <c r="B3711" t="s">
        <v>6</v>
      </c>
      <c r="C3711" t="s">
        <v>10</v>
      </c>
      <c r="D3711">
        <v>2025</v>
      </c>
      <c r="E3711">
        <v>2025</v>
      </c>
      <c r="F3711">
        <v>0.238845897</v>
      </c>
      <c r="G3711">
        <v>7713.4572399999997</v>
      </c>
      <c r="H3711">
        <v>0</v>
      </c>
      <c r="I3711">
        <v>1</v>
      </c>
      <c r="J3711" s="2" t="str">
        <f t="shared" si="57"/>
        <v>EG_BIOMASSER2025</v>
      </c>
    </row>
    <row r="3712" spans="1:10" x14ac:dyDescent="0.25">
      <c r="A3712" t="s">
        <v>7</v>
      </c>
      <c r="B3712" t="s">
        <v>6</v>
      </c>
      <c r="C3712" t="s">
        <v>11</v>
      </c>
      <c r="D3712">
        <v>2025</v>
      </c>
      <c r="E3712">
        <v>2025</v>
      </c>
      <c r="F3712">
        <v>0.238845897</v>
      </c>
      <c r="G3712">
        <v>7713.4572399999997</v>
      </c>
      <c r="H3712">
        <v>0</v>
      </c>
      <c r="I3712">
        <v>1</v>
      </c>
      <c r="J3712" s="2" t="str">
        <f t="shared" si="57"/>
        <v>EG_BIOMASSWR2025</v>
      </c>
    </row>
    <row r="3713" spans="1:10" x14ac:dyDescent="0.25">
      <c r="A3713" t="s">
        <v>7</v>
      </c>
      <c r="B3713" t="s">
        <v>6</v>
      </c>
      <c r="C3713" t="s">
        <v>9</v>
      </c>
      <c r="D3713">
        <v>2025</v>
      </c>
      <c r="E3713">
        <v>2025</v>
      </c>
      <c r="F3713">
        <v>0.238845897</v>
      </c>
      <c r="G3713">
        <v>7713.4572399999997</v>
      </c>
      <c r="H3713">
        <v>0</v>
      </c>
      <c r="I3713">
        <v>1</v>
      </c>
      <c r="J3713" s="2" t="str">
        <f t="shared" si="57"/>
        <v>EG_BIOMASSNER2025</v>
      </c>
    </row>
    <row r="3714" spans="1:10" x14ac:dyDescent="0.25">
      <c r="A3714" t="s">
        <v>7</v>
      </c>
      <c r="B3714" t="s">
        <v>6</v>
      </c>
      <c r="C3714" t="s">
        <v>8</v>
      </c>
      <c r="D3714">
        <v>2025</v>
      </c>
      <c r="E3714">
        <v>2025</v>
      </c>
      <c r="F3714">
        <v>0.238845897</v>
      </c>
      <c r="G3714">
        <v>7713.4572399999997</v>
      </c>
      <c r="H3714">
        <v>0</v>
      </c>
      <c r="I3714">
        <v>1</v>
      </c>
      <c r="J3714" s="2" t="str">
        <f t="shared" si="57"/>
        <v>EG_BIOMASSSR2025</v>
      </c>
    </row>
    <row r="3715" spans="1:10" x14ac:dyDescent="0.25">
      <c r="A3715" t="s">
        <v>7</v>
      </c>
      <c r="B3715" t="s">
        <v>6</v>
      </c>
      <c r="C3715" t="s">
        <v>12</v>
      </c>
      <c r="D3715">
        <v>2025</v>
      </c>
      <c r="E3715">
        <v>2025</v>
      </c>
      <c r="F3715">
        <v>0.238845897</v>
      </c>
      <c r="G3715">
        <v>7713.4572399999997</v>
      </c>
      <c r="H3715">
        <v>0</v>
      </c>
      <c r="I3715">
        <v>1</v>
      </c>
      <c r="J3715" s="2" t="str">
        <f t="shared" ref="J3715:J3778" si="58">_xlfn.CONCAT(A3715,C3715,D3715)</f>
        <v>EG_BIOMASSNR2025</v>
      </c>
    </row>
    <row r="3716" spans="1:10" x14ac:dyDescent="0.25">
      <c r="A3716" t="s">
        <v>7</v>
      </c>
      <c r="B3716" t="s">
        <v>6</v>
      </c>
      <c r="C3716" t="s">
        <v>10</v>
      </c>
      <c r="D3716">
        <v>2025</v>
      </c>
      <c r="E3716">
        <v>2026</v>
      </c>
      <c r="F3716">
        <v>0.238845897</v>
      </c>
      <c r="G3716">
        <v>7713.4572399999997</v>
      </c>
      <c r="H3716">
        <v>0</v>
      </c>
      <c r="I3716">
        <v>1</v>
      </c>
      <c r="J3716" s="2" t="str">
        <f t="shared" si="58"/>
        <v>EG_BIOMASSER2025</v>
      </c>
    </row>
    <row r="3717" spans="1:10" x14ac:dyDescent="0.25">
      <c r="A3717" t="s">
        <v>7</v>
      </c>
      <c r="B3717" t="s">
        <v>6</v>
      </c>
      <c r="C3717" t="s">
        <v>11</v>
      </c>
      <c r="D3717">
        <v>2025</v>
      </c>
      <c r="E3717">
        <v>2026</v>
      </c>
      <c r="F3717">
        <v>0.238845897</v>
      </c>
      <c r="G3717">
        <v>7713.4572399999997</v>
      </c>
      <c r="H3717">
        <v>0</v>
      </c>
      <c r="I3717">
        <v>1</v>
      </c>
      <c r="J3717" s="2" t="str">
        <f t="shared" si="58"/>
        <v>EG_BIOMASSWR2025</v>
      </c>
    </row>
    <row r="3718" spans="1:10" x14ac:dyDescent="0.25">
      <c r="A3718" t="s">
        <v>7</v>
      </c>
      <c r="B3718" t="s">
        <v>6</v>
      </c>
      <c r="C3718" t="s">
        <v>9</v>
      </c>
      <c r="D3718">
        <v>2025</v>
      </c>
      <c r="E3718">
        <v>2026</v>
      </c>
      <c r="F3718">
        <v>0.238845897</v>
      </c>
      <c r="G3718">
        <v>7713.4572399999997</v>
      </c>
      <c r="H3718">
        <v>0</v>
      </c>
      <c r="I3718">
        <v>1</v>
      </c>
      <c r="J3718" s="2" t="str">
        <f t="shared" si="58"/>
        <v>EG_BIOMASSNER2025</v>
      </c>
    </row>
    <row r="3719" spans="1:10" x14ac:dyDescent="0.25">
      <c r="A3719" t="s">
        <v>7</v>
      </c>
      <c r="B3719" t="s">
        <v>6</v>
      </c>
      <c r="C3719" t="s">
        <v>8</v>
      </c>
      <c r="D3719">
        <v>2025</v>
      </c>
      <c r="E3719">
        <v>2026</v>
      </c>
      <c r="F3719">
        <v>0.238845897</v>
      </c>
      <c r="G3719">
        <v>7713.4572399999997</v>
      </c>
      <c r="H3719">
        <v>0</v>
      </c>
      <c r="I3719">
        <v>1</v>
      </c>
      <c r="J3719" s="2" t="str">
        <f t="shared" si="58"/>
        <v>EG_BIOMASSSR2025</v>
      </c>
    </row>
    <row r="3720" spans="1:10" x14ac:dyDescent="0.25">
      <c r="A3720" t="s">
        <v>7</v>
      </c>
      <c r="B3720" t="s">
        <v>6</v>
      </c>
      <c r="C3720" t="s">
        <v>12</v>
      </c>
      <c r="D3720">
        <v>2025</v>
      </c>
      <c r="E3720">
        <v>2026</v>
      </c>
      <c r="F3720">
        <v>0.238845897</v>
      </c>
      <c r="G3720">
        <v>7713.4572399999997</v>
      </c>
      <c r="H3720">
        <v>0</v>
      </c>
      <c r="I3720">
        <v>1</v>
      </c>
      <c r="J3720" s="2" t="str">
        <f t="shared" si="58"/>
        <v>EG_BIOMASSNR2025</v>
      </c>
    </row>
    <row r="3721" spans="1:10" x14ac:dyDescent="0.25">
      <c r="A3721" t="s">
        <v>7</v>
      </c>
      <c r="B3721" t="s">
        <v>6</v>
      </c>
      <c r="C3721" t="s">
        <v>10</v>
      </c>
      <c r="D3721">
        <v>2025</v>
      </c>
      <c r="E3721">
        <v>2027</v>
      </c>
      <c r="F3721">
        <v>0.238845897</v>
      </c>
      <c r="G3721">
        <v>7713.4572399999997</v>
      </c>
      <c r="H3721">
        <v>0</v>
      </c>
      <c r="I3721">
        <v>1</v>
      </c>
      <c r="J3721" s="2" t="str">
        <f t="shared" si="58"/>
        <v>EG_BIOMASSER2025</v>
      </c>
    </row>
    <row r="3722" spans="1:10" x14ac:dyDescent="0.25">
      <c r="A3722" t="s">
        <v>7</v>
      </c>
      <c r="B3722" t="s">
        <v>6</v>
      </c>
      <c r="C3722" t="s">
        <v>11</v>
      </c>
      <c r="D3722">
        <v>2025</v>
      </c>
      <c r="E3722">
        <v>2027</v>
      </c>
      <c r="F3722">
        <v>0.238845897</v>
      </c>
      <c r="G3722">
        <v>7713.4572399999997</v>
      </c>
      <c r="H3722">
        <v>0</v>
      </c>
      <c r="I3722">
        <v>1</v>
      </c>
      <c r="J3722" s="2" t="str">
        <f t="shared" si="58"/>
        <v>EG_BIOMASSWR2025</v>
      </c>
    </row>
    <row r="3723" spans="1:10" x14ac:dyDescent="0.25">
      <c r="A3723" t="s">
        <v>7</v>
      </c>
      <c r="B3723" t="s">
        <v>6</v>
      </c>
      <c r="C3723" t="s">
        <v>9</v>
      </c>
      <c r="D3723">
        <v>2025</v>
      </c>
      <c r="E3723">
        <v>2027</v>
      </c>
      <c r="F3723">
        <v>0.238845897</v>
      </c>
      <c r="G3723">
        <v>7713.4572399999997</v>
      </c>
      <c r="H3723">
        <v>0</v>
      </c>
      <c r="I3723">
        <v>1</v>
      </c>
      <c r="J3723" s="2" t="str">
        <f t="shared" si="58"/>
        <v>EG_BIOMASSNER2025</v>
      </c>
    </row>
    <row r="3724" spans="1:10" x14ac:dyDescent="0.25">
      <c r="A3724" t="s">
        <v>7</v>
      </c>
      <c r="B3724" t="s">
        <v>6</v>
      </c>
      <c r="C3724" t="s">
        <v>8</v>
      </c>
      <c r="D3724">
        <v>2025</v>
      </c>
      <c r="E3724">
        <v>2027</v>
      </c>
      <c r="F3724">
        <v>0.238845897</v>
      </c>
      <c r="G3724">
        <v>7713.4572399999997</v>
      </c>
      <c r="H3724">
        <v>0</v>
      </c>
      <c r="I3724">
        <v>1</v>
      </c>
      <c r="J3724" s="2" t="str">
        <f t="shared" si="58"/>
        <v>EG_BIOMASSSR2025</v>
      </c>
    </row>
    <row r="3725" spans="1:10" x14ac:dyDescent="0.25">
      <c r="A3725" t="s">
        <v>7</v>
      </c>
      <c r="B3725" t="s">
        <v>6</v>
      </c>
      <c r="C3725" t="s">
        <v>12</v>
      </c>
      <c r="D3725">
        <v>2025</v>
      </c>
      <c r="E3725">
        <v>2027</v>
      </c>
      <c r="F3725">
        <v>0.238845897</v>
      </c>
      <c r="G3725">
        <v>7713.4572399999997</v>
      </c>
      <c r="H3725">
        <v>0</v>
      </c>
      <c r="I3725">
        <v>1</v>
      </c>
      <c r="J3725" s="2" t="str">
        <f t="shared" si="58"/>
        <v>EG_BIOMASSNR2025</v>
      </c>
    </row>
    <row r="3726" spans="1:10" x14ac:dyDescent="0.25">
      <c r="A3726" t="s">
        <v>7</v>
      </c>
      <c r="B3726" t="s">
        <v>6</v>
      </c>
      <c r="C3726" t="s">
        <v>10</v>
      </c>
      <c r="D3726">
        <v>2025</v>
      </c>
      <c r="E3726">
        <v>2028</v>
      </c>
      <c r="F3726">
        <v>0.238845897</v>
      </c>
      <c r="G3726">
        <v>7713.4572399999997</v>
      </c>
      <c r="H3726">
        <v>0</v>
      </c>
      <c r="I3726">
        <v>1</v>
      </c>
      <c r="J3726" s="2" t="str">
        <f t="shared" si="58"/>
        <v>EG_BIOMASSER2025</v>
      </c>
    </row>
    <row r="3727" spans="1:10" x14ac:dyDescent="0.25">
      <c r="A3727" t="s">
        <v>7</v>
      </c>
      <c r="B3727" t="s">
        <v>6</v>
      </c>
      <c r="C3727" t="s">
        <v>11</v>
      </c>
      <c r="D3727">
        <v>2025</v>
      </c>
      <c r="E3727">
        <v>2028</v>
      </c>
      <c r="F3727">
        <v>0.238845897</v>
      </c>
      <c r="G3727">
        <v>7713.4572399999997</v>
      </c>
      <c r="H3727">
        <v>0</v>
      </c>
      <c r="I3727">
        <v>1</v>
      </c>
      <c r="J3727" s="2" t="str">
        <f t="shared" si="58"/>
        <v>EG_BIOMASSWR2025</v>
      </c>
    </row>
    <row r="3728" spans="1:10" x14ac:dyDescent="0.25">
      <c r="A3728" t="s">
        <v>7</v>
      </c>
      <c r="B3728" t="s">
        <v>6</v>
      </c>
      <c r="C3728" t="s">
        <v>9</v>
      </c>
      <c r="D3728">
        <v>2025</v>
      </c>
      <c r="E3728">
        <v>2028</v>
      </c>
      <c r="F3728">
        <v>0.238845897</v>
      </c>
      <c r="G3728">
        <v>7713.4572399999997</v>
      </c>
      <c r="H3728">
        <v>0</v>
      </c>
      <c r="I3728">
        <v>1</v>
      </c>
      <c r="J3728" s="2" t="str">
        <f t="shared" si="58"/>
        <v>EG_BIOMASSNER2025</v>
      </c>
    </row>
    <row r="3729" spans="1:10" x14ac:dyDescent="0.25">
      <c r="A3729" t="s">
        <v>7</v>
      </c>
      <c r="B3729" t="s">
        <v>6</v>
      </c>
      <c r="C3729" t="s">
        <v>8</v>
      </c>
      <c r="D3729">
        <v>2025</v>
      </c>
      <c r="E3729">
        <v>2028</v>
      </c>
      <c r="F3729">
        <v>0.238845897</v>
      </c>
      <c r="G3729">
        <v>7713.4572399999997</v>
      </c>
      <c r="H3729">
        <v>0</v>
      </c>
      <c r="I3729">
        <v>1</v>
      </c>
      <c r="J3729" s="2" t="str">
        <f t="shared" si="58"/>
        <v>EG_BIOMASSSR2025</v>
      </c>
    </row>
    <row r="3730" spans="1:10" x14ac:dyDescent="0.25">
      <c r="A3730" t="s">
        <v>7</v>
      </c>
      <c r="B3730" t="s">
        <v>6</v>
      </c>
      <c r="C3730" t="s">
        <v>12</v>
      </c>
      <c r="D3730">
        <v>2025</v>
      </c>
      <c r="E3730">
        <v>2028</v>
      </c>
      <c r="F3730">
        <v>0.238845897</v>
      </c>
      <c r="G3730">
        <v>7713.4572399999997</v>
      </c>
      <c r="H3730">
        <v>0</v>
      </c>
      <c r="I3730">
        <v>1</v>
      </c>
      <c r="J3730" s="2" t="str">
        <f t="shared" si="58"/>
        <v>EG_BIOMASSNR2025</v>
      </c>
    </row>
    <row r="3731" spans="1:10" x14ac:dyDescent="0.25">
      <c r="A3731" t="s">
        <v>7</v>
      </c>
      <c r="B3731" t="s">
        <v>6</v>
      </c>
      <c r="C3731" t="s">
        <v>10</v>
      </c>
      <c r="D3731">
        <v>2025</v>
      </c>
      <c r="E3731">
        <v>2029</v>
      </c>
      <c r="F3731">
        <v>0.238845897</v>
      </c>
      <c r="G3731">
        <v>7713.4572399999997</v>
      </c>
      <c r="H3731">
        <v>0</v>
      </c>
      <c r="I3731">
        <v>1</v>
      </c>
      <c r="J3731" s="2" t="str">
        <f t="shared" si="58"/>
        <v>EG_BIOMASSER2025</v>
      </c>
    </row>
    <row r="3732" spans="1:10" x14ac:dyDescent="0.25">
      <c r="A3732" t="s">
        <v>7</v>
      </c>
      <c r="B3732" t="s">
        <v>6</v>
      </c>
      <c r="C3732" t="s">
        <v>11</v>
      </c>
      <c r="D3732">
        <v>2025</v>
      </c>
      <c r="E3732">
        <v>2029</v>
      </c>
      <c r="F3732">
        <v>0.238845897</v>
      </c>
      <c r="G3732">
        <v>7713.4572399999997</v>
      </c>
      <c r="H3732">
        <v>0</v>
      </c>
      <c r="I3732">
        <v>1</v>
      </c>
      <c r="J3732" s="2" t="str">
        <f t="shared" si="58"/>
        <v>EG_BIOMASSWR2025</v>
      </c>
    </row>
    <row r="3733" spans="1:10" x14ac:dyDescent="0.25">
      <c r="A3733" t="s">
        <v>7</v>
      </c>
      <c r="B3733" t="s">
        <v>6</v>
      </c>
      <c r="C3733" t="s">
        <v>9</v>
      </c>
      <c r="D3733">
        <v>2025</v>
      </c>
      <c r="E3733">
        <v>2029</v>
      </c>
      <c r="F3733">
        <v>0.238845897</v>
      </c>
      <c r="G3733">
        <v>7713.4572399999997</v>
      </c>
      <c r="H3733">
        <v>0</v>
      </c>
      <c r="I3733">
        <v>1</v>
      </c>
      <c r="J3733" s="2" t="str">
        <f t="shared" si="58"/>
        <v>EG_BIOMASSNER2025</v>
      </c>
    </row>
    <row r="3734" spans="1:10" x14ac:dyDescent="0.25">
      <c r="A3734" t="s">
        <v>7</v>
      </c>
      <c r="B3734" t="s">
        <v>6</v>
      </c>
      <c r="C3734" t="s">
        <v>8</v>
      </c>
      <c r="D3734">
        <v>2025</v>
      </c>
      <c r="E3734">
        <v>2029</v>
      </c>
      <c r="F3734">
        <v>0.238845897</v>
      </c>
      <c r="G3734">
        <v>7713.4572399999997</v>
      </c>
      <c r="H3734">
        <v>0</v>
      </c>
      <c r="I3734">
        <v>1</v>
      </c>
      <c r="J3734" s="2" t="str">
        <f t="shared" si="58"/>
        <v>EG_BIOMASSSR2025</v>
      </c>
    </row>
    <row r="3735" spans="1:10" x14ac:dyDescent="0.25">
      <c r="A3735" t="s">
        <v>7</v>
      </c>
      <c r="B3735" t="s">
        <v>6</v>
      </c>
      <c r="C3735" t="s">
        <v>12</v>
      </c>
      <c r="D3735">
        <v>2025</v>
      </c>
      <c r="E3735">
        <v>2029</v>
      </c>
      <c r="F3735">
        <v>0.238845897</v>
      </c>
      <c r="G3735">
        <v>7713.4572399999997</v>
      </c>
      <c r="H3735">
        <v>0</v>
      </c>
      <c r="I3735">
        <v>1</v>
      </c>
      <c r="J3735" s="2" t="str">
        <f t="shared" si="58"/>
        <v>EG_BIOMASSNR2025</v>
      </c>
    </row>
    <row r="3736" spans="1:10" x14ac:dyDescent="0.25">
      <c r="A3736" t="s">
        <v>7</v>
      </c>
      <c r="B3736" t="s">
        <v>6</v>
      </c>
      <c r="C3736" t="s">
        <v>10</v>
      </c>
      <c r="D3736">
        <v>2025</v>
      </c>
      <c r="E3736">
        <v>2030</v>
      </c>
      <c r="F3736">
        <v>0.238845897</v>
      </c>
      <c r="G3736">
        <v>7713.4572399999997</v>
      </c>
      <c r="H3736">
        <v>0</v>
      </c>
      <c r="I3736">
        <v>1</v>
      </c>
      <c r="J3736" s="2" t="str">
        <f t="shared" si="58"/>
        <v>EG_BIOMASSER2025</v>
      </c>
    </row>
    <row r="3737" spans="1:10" x14ac:dyDescent="0.25">
      <c r="A3737" t="s">
        <v>7</v>
      </c>
      <c r="B3737" t="s">
        <v>6</v>
      </c>
      <c r="C3737" t="s">
        <v>11</v>
      </c>
      <c r="D3737">
        <v>2025</v>
      </c>
      <c r="E3737">
        <v>2030</v>
      </c>
      <c r="F3737">
        <v>0.238845897</v>
      </c>
      <c r="G3737">
        <v>7713.4572399999997</v>
      </c>
      <c r="H3737">
        <v>0</v>
      </c>
      <c r="I3737">
        <v>1</v>
      </c>
      <c r="J3737" s="2" t="str">
        <f t="shared" si="58"/>
        <v>EG_BIOMASSWR2025</v>
      </c>
    </row>
    <row r="3738" spans="1:10" x14ac:dyDescent="0.25">
      <c r="A3738" t="s">
        <v>7</v>
      </c>
      <c r="B3738" t="s">
        <v>6</v>
      </c>
      <c r="C3738" t="s">
        <v>9</v>
      </c>
      <c r="D3738">
        <v>2025</v>
      </c>
      <c r="E3738">
        <v>2030</v>
      </c>
      <c r="F3738">
        <v>0.238845897</v>
      </c>
      <c r="G3738">
        <v>7713.4572399999997</v>
      </c>
      <c r="H3738">
        <v>0</v>
      </c>
      <c r="I3738">
        <v>1</v>
      </c>
      <c r="J3738" s="2" t="str">
        <f t="shared" si="58"/>
        <v>EG_BIOMASSNER2025</v>
      </c>
    </row>
    <row r="3739" spans="1:10" x14ac:dyDescent="0.25">
      <c r="A3739" t="s">
        <v>7</v>
      </c>
      <c r="B3739" t="s">
        <v>6</v>
      </c>
      <c r="C3739" t="s">
        <v>8</v>
      </c>
      <c r="D3739">
        <v>2025</v>
      </c>
      <c r="E3739">
        <v>2030</v>
      </c>
      <c r="F3739">
        <v>0.238845897</v>
      </c>
      <c r="G3739">
        <v>7713.4572399999997</v>
      </c>
      <c r="H3739">
        <v>0</v>
      </c>
      <c r="I3739">
        <v>1</v>
      </c>
      <c r="J3739" s="2" t="str">
        <f t="shared" si="58"/>
        <v>EG_BIOMASSSR2025</v>
      </c>
    </row>
    <row r="3740" spans="1:10" x14ac:dyDescent="0.25">
      <c r="A3740" t="s">
        <v>7</v>
      </c>
      <c r="B3740" t="s">
        <v>6</v>
      </c>
      <c r="C3740" t="s">
        <v>12</v>
      </c>
      <c r="D3740">
        <v>2025</v>
      </c>
      <c r="E3740">
        <v>2030</v>
      </c>
      <c r="F3740">
        <v>0.238845897</v>
      </c>
      <c r="G3740">
        <v>7713.4572399999997</v>
      </c>
      <c r="H3740">
        <v>0</v>
      </c>
      <c r="I3740">
        <v>1</v>
      </c>
      <c r="J3740" s="2" t="str">
        <f t="shared" si="58"/>
        <v>EG_BIOMASSNR2025</v>
      </c>
    </row>
    <row r="3741" spans="1:10" x14ac:dyDescent="0.25">
      <c r="A3741" t="s">
        <v>7</v>
      </c>
      <c r="B3741" t="s">
        <v>6</v>
      </c>
      <c r="C3741" t="s">
        <v>10</v>
      </c>
      <c r="D3741">
        <v>2025</v>
      </c>
      <c r="E3741">
        <v>2031</v>
      </c>
      <c r="F3741">
        <v>0.238845897</v>
      </c>
      <c r="G3741">
        <v>7713.4572399999997</v>
      </c>
      <c r="H3741">
        <v>0</v>
      </c>
      <c r="I3741">
        <v>1</v>
      </c>
      <c r="J3741" s="2" t="str">
        <f t="shared" si="58"/>
        <v>EG_BIOMASSER2025</v>
      </c>
    </row>
    <row r="3742" spans="1:10" x14ac:dyDescent="0.25">
      <c r="A3742" t="s">
        <v>7</v>
      </c>
      <c r="B3742" t="s">
        <v>6</v>
      </c>
      <c r="C3742" t="s">
        <v>11</v>
      </c>
      <c r="D3742">
        <v>2025</v>
      </c>
      <c r="E3742">
        <v>2031</v>
      </c>
      <c r="F3742">
        <v>0.238845897</v>
      </c>
      <c r="G3742">
        <v>7713.4572399999997</v>
      </c>
      <c r="H3742">
        <v>0</v>
      </c>
      <c r="I3742">
        <v>1</v>
      </c>
      <c r="J3742" s="2" t="str">
        <f t="shared" si="58"/>
        <v>EG_BIOMASSWR2025</v>
      </c>
    </row>
    <row r="3743" spans="1:10" x14ac:dyDescent="0.25">
      <c r="A3743" t="s">
        <v>7</v>
      </c>
      <c r="B3743" t="s">
        <v>6</v>
      </c>
      <c r="C3743" t="s">
        <v>9</v>
      </c>
      <c r="D3743">
        <v>2025</v>
      </c>
      <c r="E3743">
        <v>2031</v>
      </c>
      <c r="F3743">
        <v>0.238845897</v>
      </c>
      <c r="G3743">
        <v>7713.4572399999997</v>
      </c>
      <c r="H3743">
        <v>0</v>
      </c>
      <c r="I3743">
        <v>1</v>
      </c>
      <c r="J3743" s="2" t="str">
        <f t="shared" si="58"/>
        <v>EG_BIOMASSNER2025</v>
      </c>
    </row>
    <row r="3744" spans="1:10" x14ac:dyDescent="0.25">
      <c r="A3744" t="s">
        <v>7</v>
      </c>
      <c r="B3744" t="s">
        <v>6</v>
      </c>
      <c r="C3744" t="s">
        <v>8</v>
      </c>
      <c r="D3744">
        <v>2025</v>
      </c>
      <c r="E3744">
        <v>2031</v>
      </c>
      <c r="F3744">
        <v>0.238845897</v>
      </c>
      <c r="G3744">
        <v>7713.4572399999997</v>
      </c>
      <c r="H3744">
        <v>0</v>
      </c>
      <c r="I3744">
        <v>1</v>
      </c>
      <c r="J3744" s="2" t="str">
        <f t="shared" si="58"/>
        <v>EG_BIOMASSSR2025</v>
      </c>
    </row>
    <row r="3745" spans="1:10" x14ac:dyDescent="0.25">
      <c r="A3745" t="s">
        <v>7</v>
      </c>
      <c r="B3745" t="s">
        <v>6</v>
      </c>
      <c r="C3745" t="s">
        <v>12</v>
      </c>
      <c r="D3745">
        <v>2025</v>
      </c>
      <c r="E3745">
        <v>2031</v>
      </c>
      <c r="F3745">
        <v>0.238845897</v>
      </c>
      <c r="G3745">
        <v>7713.4572399999997</v>
      </c>
      <c r="H3745">
        <v>0</v>
      </c>
      <c r="I3745">
        <v>1</v>
      </c>
      <c r="J3745" s="2" t="str">
        <f t="shared" si="58"/>
        <v>EG_BIOMASSNR2025</v>
      </c>
    </row>
    <row r="3746" spans="1:10" x14ac:dyDescent="0.25">
      <c r="A3746" t="s">
        <v>7</v>
      </c>
      <c r="B3746" t="s">
        <v>6</v>
      </c>
      <c r="C3746" t="s">
        <v>10</v>
      </c>
      <c r="D3746">
        <v>2025</v>
      </c>
      <c r="E3746">
        <v>2032</v>
      </c>
      <c r="F3746">
        <v>0.238845897</v>
      </c>
      <c r="G3746">
        <v>7713.4572399999997</v>
      </c>
      <c r="H3746">
        <v>0</v>
      </c>
      <c r="I3746">
        <v>1</v>
      </c>
      <c r="J3746" s="2" t="str">
        <f t="shared" si="58"/>
        <v>EG_BIOMASSER2025</v>
      </c>
    </row>
    <row r="3747" spans="1:10" x14ac:dyDescent="0.25">
      <c r="A3747" t="s">
        <v>7</v>
      </c>
      <c r="B3747" t="s">
        <v>6</v>
      </c>
      <c r="C3747" t="s">
        <v>11</v>
      </c>
      <c r="D3747">
        <v>2025</v>
      </c>
      <c r="E3747">
        <v>2032</v>
      </c>
      <c r="F3747">
        <v>0.238845897</v>
      </c>
      <c r="G3747">
        <v>7713.4572399999997</v>
      </c>
      <c r="H3747">
        <v>0</v>
      </c>
      <c r="I3747">
        <v>1</v>
      </c>
      <c r="J3747" s="2" t="str">
        <f t="shared" si="58"/>
        <v>EG_BIOMASSWR2025</v>
      </c>
    </row>
    <row r="3748" spans="1:10" x14ac:dyDescent="0.25">
      <c r="A3748" t="s">
        <v>7</v>
      </c>
      <c r="B3748" t="s">
        <v>6</v>
      </c>
      <c r="C3748" t="s">
        <v>9</v>
      </c>
      <c r="D3748">
        <v>2025</v>
      </c>
      <c r="E3748">
        <v>2032</v>
      </c>
      <c r="F3748">
        <v>0.238845897</v>
      </c>
      <c r="G3748">
        <v>7713.4572399999997</v>
      </c>
      <c r="H3748">
        <v>0</v>
      </c>
      <c r="I3748">
        <v>1</v>
      </c>
      <c r="J3748" s="2" t="str">
        <f t="shared" si="58"/>
        <v>EG_BIOMASSNER2025</v>
      </c>
    </row>
    <row r="3749" spans="1:10" x14ac:dyDescent="0.25">
      <c r="A3749" t="s">
        <v>7</v>
      </c>
      <c r="B3749" t="s">
        <v>6</v>
      </c>
      <c r="C3749" t="s">
        <v>8</v>
      </c>
      <c r="D3749">
        <v>2025</v>
      </c>
      <c r="E3749">
        <v>2032</v>
      </c>
      <c r="F3749">
        <v>0.238845897</v>
      </c>
      <c r="G3749">
        <v>7713.4572399999997</v>
      </c>
      <c r="H3749">
        <v>0</v>
      </c>
      <c r="I3749">
        <v>1</v>
      </c>
      <c r="J3749" s="2" t="str">
        <f t="shared" si="58"/>
        <v>EG_BIOMASSSR2025</v>
      </c>
    </row>
    <row r="3750" spans="1:10" x14ac:dyDescent="0.25">
      <c r="A3750" t="s">
        <v>7</v>
      </c>
      <c r="B3750" t="s">
        <v>6</v>
      </c>
      <c r="C3750" t="s">
        <v>12</v>
      </c>
      <c r="D3750">
        <v>2025</v>
      </c>
      <c r="E3750">
        <v>2032</v>
      </c>
      <c r="F3750">
        <v>0.238845897</v>
      </c>
      <c r="G3750">
        <v>7713.4572399999997</v>
      </c>
      <c r="H3750">
        <v>0</v>
      </c>
      <c r="I3750">
        <v>1</v>
      </c>
      <c r="J3750" s="2" t="str">
        <f t="shared" si="58"/>
        <v>EG_BIOMASSNR2025</v>
      </c>
    </row>
    <row r="3751" spans="1:10" x14ac:dyDescent="0.25">
      <c r="A3751" t="s">
        <v>7</v>
      </c>
      <c r="B3751" t="s">
        <v>6</v>
      </c>
      <c r="C3751" t="s">
        <v>10</v>
      </c>
      <c r="D3751">
        <v>2025</v>
      </c>
      <c r="E3751">
        <v>2033</v>
      </c>
      <c r="F3751">
        <v>0.238845897</v>
      </c>
      <c r="G3751">
        <v>7713.4572399999997</v>
      </c>
      <c r="H3751">
        <v>0</v>
      </c>
      <c r="I3751">
        <v>1</v>
      </c>
      <c r="J3751" s="2" t="str">
        <f t="shared" si="58"/>
        <v>EG_BIOMASSER2025</v>
      </c>
    </row>
    <row r="3752" spans="1:10" x14ac:dyDescent="0.25">
      <c r="A3752" t="s">
        <v>7</v>
      </c>
      <c r="B3752" t="s">
        <v>6</v>
      </c>
      <c r="C3752" t="s">
        <v>11</v>
      </c>
      <c r="D3752">
        <v>2025</v>
      </c>
      <c r="E3752">
        <v>2033</v>
      </c>
      <c r="F3752">
        <v>0.238845897</v>
      </c>
      <c r="G3752">
        <v>7713.4572399999997</v>
      </c>
      <c r="H3752">
        <v>0</v>
      </c>
      <c r="I3752">
        <v>1</v>
      </c>
      <c r="J3752" s="2" t="str">
        <f t="shared" si="58"/>
        <v>EG_BIOMASSWR2025</v>
      </c>
    </row>
    <row r="3753" spans="1:10" x14ac:dyDescent="0.25">
      <c r="A3753" t="s">
        <v>7</v>
      </c>
      <c r="B3753" t="s">
        <v>6</v>
      </c>
      <c r="C3753" t="s">
        <v>9</v>
      </c>
      <c r="D3753">
        <v>2025</v>
      </c>
      <c r="E3753">
        <v>2033</v>
      </c>
      <c r="F3753">
        <v>0.238845897</v>
      </c>
      <c r="G3753">
        <v>7713.4572399999997</v>
      </c>
      <c r="H3753">
        <v>0</v>
      </c>
      <c r="I3753">
        <v>1</v>
      </c>
      <c r="J3753" s="2" t="str">
        <f t="shared" si="58"/>
        <v>EG_BIOMASSNER2025</v>
      </c>
    </row>
    <row r="3754" spans="1:10" x14ac:dyDescent="0.25">
      <c r="A3754" t="s">
        <v>7</v>
      </c>
      <c r="B3754" t="s">
        <v>6</v>
      </c>
      <c r="C3754" t="s">
        <v>8</v>
      </c>
      <c r="D3754">
        <v>2025</v>
      </c>
      <c r="E3754">
        <v>2033</v>
      </c>
      <c r="F3754">
        <v>0.238845897</v>
      </c>
      <c r="G3754">
        <v>7713.4572399999997</v>
      </c>
      <c r="H3754">
        <v>0</v>
      </c>
      <c r="I3754">
        <v>1</v>
      </c>
      <c r="J3754" s="2" t="str">
        <f t="shared" si="58"/>
        <v>EG_BIOMASSSR2025</v>
      </c>
    </row>
    <row r="3755" spans="1:10" x14ac:dyDescent="0.25">
      <c r="A3755" t="s">
        <v>7</v>
      </c>
      <c r="B3755" t="s">
        <v>6</v>
      </c>
      <c r="C3755" t="s">
        <v>12</v>
      </c>
      <c r="D3755">
        <v>2025</v>
      </c>
      <c r="E3755">
        <v>2033</v>
      </c>
      <c r="F3755">
        <v>0.238845897</v>
      </c>
      <c r="G3755">
        <v>7713.4572399999997</v>
      </c>
      <c r="H3755">
        <v>0</v>
      </c>
      <c r="I3755">
        <v>1</v>
      </c>
      <c r="J3755" s="2" t="str">
        <f t="shared" si="58"/>
        <v>EG_BIOMASSNR2025</v>
      </c>
    </row>
    <row r="3756" spans="1:10" x14ac:dyDescent="0.25">
      <c r="A3756" t="s">
        <v>7</v>
      </c>
      <c r="B3756" t="s">
        <v>6</v>
      </c>
      <c r="C3756" t="s">
        <v>10</v>
      </c>
      <c r="D3756">
        <v>2025</v>
      </c>
      <c r="E3756">
        <v>2034</v>
      </c>
      <c r="F3756">
        <v>0.238845897</v>
      </c>
      <c r="G3756">
        <v>7713.4572399999997</v>
      </c>
      <c r="H3756">
        <v>0</v>
      </c>
      <c r="I3756">
        <v>1</v>
      </c>
      <c r="J3756" s="2" t="str">
        <f t="shared" si="58"/>
        <v>EG_BIOMASSER2025</v>
      </c>
    </row>
    <row r="3757" spans="1:10" x14ac:dyDescent="0.25">
      <c r="A3757" t="s">
        <v>7</v>
      </c>
      <c r="B3757" t="s">
        <v>6</v>
      </c>
      <c r="C3757" t="s">
        <v>11</v>
      </c>
      <c r="D3757">
        <v>2025</v>
      </c>
      <c r="E3757">
        <v>2034</v>
      </c>
      <c r="F3757">
        <v>0.238845897</v>
      </c>
      <c r="G3757">
        <v>7713.4572399999997</v>
      </c>
      <c r="H3757">
        <v>0</v>
      </c>
      <c r="I3757">
        <v>1</v>
      </c>
      <c r="J3757" s="2" t="str">
        <f t="shared" si="58"/>
        <v>EG_BIOMASSWR2025</v>
      </c>
    </row>
    <row r="3758" spans="1:10" x14ac:dyDescent="0.25">
      <c r="A3758" t="s">
        <v>7</v>
      </c>
      <c r="B3758" t="s">
        <v>6</v>
      </c>
      <c r="C3758" t="s">
        <v>9</v>
      </c>
      <c r="D3758">
        <v>2025</v>
      </c>
      <c r="E3758">
        <v>2034</v>
      </c>
      <c r="F3758">
        <v>0.238845897</v>
      </c>
      <c r="G3758">
        <v>7713.4572399999997</v>
      </c>
      <c r="H3758">
        <v>0</v>
      </c>
      <c r="I3758">
        <v>1</v>
      </c>
      <c r="J3758" s="2" t="str">
        <f t="shared" si="58"/>
        <v>EG_BIOMASSNER2025</v>
      </c>
    </row>
    <row r="3759" spans="1:10" x14ac:dyDescent="0.25">
      <c r="A3759" t="s">
        <v>7</v>
      </c>
      <c r="B3759" t="s">
        <v>6</v>
      </c>
      <c r="C3759" t="s">
        <v>8</v>
      </c>
      <c r="D3759">
        <v>2025</v>
      </c>
      <c r="E3759">
        <v>2034</v>
      </c>
      <c r="F3759">
        <v>0.238845897</v>
      </c>
      <c r="G3759">
        <v>7713.4572399999997</v>
      </c>
      <c r="H3759">
        <v>0</v>
      </c>
      <c r="I3759">
        <v>1</v>
      </c>
      <c r="J3759" s="2" t="str">
        <f t="shared" si="58"/>
        <v>EG_BIOMASSSR2025</v>
      </c>
    </row>
    <row r="3760" spans="1:10" x14ac:dyDescent="0.25">
      <c r="A3760" t="s">
        <v>7</v>
      </c>
      <c r="B3760" t="s">
        <v>6</v>
      </c>
      <c r="C3760" t="s">
        <v>12</v>
      </c>
      <c r="D3760">
        <v>2025</v>
      </c>
      <c r="E3760">
        <v>2034</v>
      </c>
      <c r="F3760">
        <v>0.238845897</v>
      </c>
      <c r="G3760">
        <v>7713.4572399999997</v>
      </c>
      <c r="H3760">
        <v>0</v>
      </c>
      <c r="I3760">
        <v>1</v>
      </c>
      <c r="J3760" s="2" t="str">
        <f t="shared" si="58"/>
        <v>EG_BIOMASSNR2025</v>
      </c>
    </row>
    <row r="3761" spans="1:10" x14ac:dyDescent="0.25">
      <c r="A3761" t="s">
        <v>7</v>
      </c>
      <c r="B3761" t="s">
        <v>6</v>
      </c>
      <c r="C3761" t="s">
        <v>10</v>
      </c>
      <c r="D3761">
        <v>2025</v>
      </c>
      <c r="E3761">
        <v>2035</v>
      </c>
      <c r="F3761">
        <v>0.238845897</v>
      </c>
      <c r="G3761">
        <v>7713.4572399999997</v>
      </c>
      <c r="H3761">
        <v>0</v>
      </c>
      <c r="I3761">
        <v>1</v>
      </c>
      <c r="J3761" s="2" t="str">
        <f t="shared" si="58"/>
        <v>EG_BIOMASSER2025</v>
      </c>
    </row>
    <row r="3762" spans="1:10" x14ac:dyDescent="0.25">
      <c r="A3762" t="s">
        <v>7</v>
      </c>
      <c r="B3762" t="s">
        <v>6</v>
      </c>
      <c r="C3762" t="s">
        <v>11</v>
      </c>
      <c r="D3762">
        <v>2025</v>
      </c>
      <c r="E3762">
        <v>2035</v>
      </c>
      <c r="F3762">
        <v>0.238845897</v>
      </c>
      <c r="G3762">
        <v>7713.4572399999997</v>
      </c>
      <c r="H3762">
        <v>0</v>
      </c>
      <c r="I3762">
        <v>1</v>
      </c>
      <c r="J3762" s="2" t="str">
        <f t="shared" si="58"/>
        <v>EG_BIOMASSWR2025</v>
      </c>
    </row>
    <row r="3763" spans="1:10" x14ac:dyDescent="0.25">
      <c r="A3763" t="s">
        <v>7</v>
      </c>
      <c r="B3763" t="s">
        <v>6</v>
      </c>
      <c r="C3763" t="s">
        <v>9</v>
      </c>
      <c r="D3763">
        <v>2025</v>
      </c>
      <c r="E3763">
        <v>2035</v>
      </c>
      <c r="F3763">
        <v>0.238845897</v>
      </c>
      <c r="G3763">
        <v>7713.4572399999997</v>
      </c>
      <c r="H3763">
        <v>0</v>
      </c>
      <c r="I3763">
        <v>1</v>
      </c>
      <c r="J3763" s="2" t="str">
        <f t="shared" si="58"/>
        <v>EG_BIOMASSNER2025</v>
      </c>
    </row>
    <row r="3764" spans="1:10" x14ac:dyDescent="0.25">
      <c r="A3764" t="s">
        <v>7</v>
      </c>
      <c r="B3764" t="s">
        <v>6</v>
      </c>
      <c r="C3764" t="s">
        <v>8</v>
      </c>
      <c r="D3764">
        <v>2025</v>
      </c>
      <c r="E3764">
        <v>2035</v>
      </c>
      <c r="F3764">
        <v>0.238845897</v>
      </c>
      <c r="G3764">
        <v>7713.4572399999997</v>
      </c>
      <c r="H3764">
        <v>0</v>
      </c>
      <c r="I3764">
        <v>1</v>
      </c>
      <c r="J3764" s="2" t="str">
        <f t="shared" si="58"/>
        <v>EG_BIOMASSSR2025</v>
      </c>
    </row>
    <row r="3765" spans="1:10" x14ac:dyDescent="0.25">
      <c r="A3765" t="s">
        <v>7</v>
      </c>
      <c r="B3765" t="s">
        <v>6</v>
      </c>
      <c r="C3765" t="s">
        <v>12</v>
      </c>
      <c r="D3765">
        <v>2025</v>
      </c>
      <c r="E3765">
        <v>2035</v>
      </c>
      <c r="F3765">
        <v>0.238845897</v>
      </c>
      <c r="G3765">
        <v>7713.4572399999997</v>
      </c>
      <c r="H3765">
        <v>0</v>
      </c>
      <c r="I3765">
        <v>1</v>
      </c>
      <c r="J3765" s="2" t="str">
        <f t="shared" si="58"/>
        <v>EG_BIOMASSNR2025</v>
      </c>
    </row>
    <row r="3766" spans="1:10" x14ac:dyDescent="0.25">
      <c r="A3766" t="s">
        <v>7</v>
      </c>
      <c r="B3766" t="s">
        <v>6</v>
      </c>
      <c r="C3766" t="s">
        <v>10</v>
      </c>
      <c r="D3766">
        <v>2025</v>
      </c>
      <c r="E3766">
        <v>2036</v>
      </c>
      <c r="F3766">
        <v>0.238845897</v>
      </c>
      <c r="G3766">
        <v>7713.4572399999997</v>
      </c>
      <c r="H3766">
        <v>0</v>
      </c>
      <c r="I3766">
        <v>1</v>
      </c>
      <c r="J3766" s="2" t="str">
        <f t="shared" si="58"/>
        <v>EG_BIOMASSER2025</v>
      </c>
    </row>
    <row r="3767" spans="1:10" x14ac:dyDescent="0.25">
      <c r="A3767" t="s">
        <v>7</v>
      </c>
      <c r="B3767" t="s">
        <v>6</v>
      </c>
      <c r="C3767" t="s">
        <v>11</v>
      </c>
      <c r="D3767">
        <v>2025</v>
      </c>
      <c r="E3767">
        <v>2036</v>
      </c>
      <c r="F3767">
        <v>0.238845897</v>
      </c>
      <c r="G3767">
        <v>7713.4572399999997</v>
      </c>
      <c r="H3767">
        <v>0</v>
      </c>
      <c r="I3767">
        <v>1</v>
      </c>
      <c r="J3767" s="2" t="str">
        <f t="shared" si="58"/>
        <v>EG_BIOMASSWR2025</v>
      </c>
    </row>
    <row r="3768" spans="1:10" x14ac:dyDescent="0.25">
      <c r="A3768" t="s">
        <v>7</v>
      </c>
      <c r="B3768" t="s">
        <v>6</v>
      </c>
      <c r="C3768" t="s">
        <v>9</v>
      </c>
      <c r="D3768">
        <v>2025</v>
      </c>
      <c r="E3768">
        <v>2036</v>
      </c>
      <c r="F3768">
        <v>0.238845897</v>
      </c>
      <c r="G3768">
        <v>7713.4572399999997</v>
      </c>
      <c r="H3768">
        <v>0</v>
      </c>
      <c r="I3768">
        <v>1</v>
      </c>
      <c r="J3768" s="2" t="str">
        <f t="shared" si="58"/>
        <v>EG_BIOMASSNER2025</v>
      </c>
    </row>
    <row r="3769" spans="1:10" x14ac:dyDescent="0.25">
      <c r="A3769" t="s">
        <v>7</v>
      </c>
      <c r="B3769" t="s">
        <v>6</v>
      </c>
      <c r="C3769" t="s">
        <v>8</v>
      </c>
      <c r="D3769">
        <v>2025</v>
      </c>
      <c r="E3769">
        <v>2036</v>
      </c>
      <c r="F3769">
        <v>0.238845897</v>
      </c>
      <c r="G3769">
        <v>7713.4572399999997</v>
      </c>
      <c r="H3769">
        <v>0</v>
      </c>
      <c r="I3769">
        <v>1</v>
      </c>
      <c r="J3769" s="2" t="str">
        <f t="shared" si="58"/>
        <v>EG_BIOMASSSR2025</v>
      </c>
    </row>
    <row r="3770" spans="1:10" x14ac:dyDescent="0.25">
      <c r="A3770" t="s">
        <v>7</v>
      </c>
      <c r="B3770" t="s">
        <v>6</v>
      </c>
      <c r="C3770" t="s">
        <v>12</v>
      </c>
      <c r="D3770">
        <v>2025</v>
      </c>
      <c r="E3770">
        <v>2036</v>
      </c>
      <c r="F3770">
        <v>0.238845897</v>
      </c>
      <c r="G3770">
        <v>7713.4572399999997</v>
      </c>
      <c r="H3770">
        <v>0</v>
      </c>
      <c r="I3770">
        <v>1</v>
      </c>
      <c r="J3770" s="2" t="str">
        <f t="shared" si="58"/>
        <v>EG_BIOMASSNR2025</v>
      </c>
    </row>
    <row r="3771" spans="1:10" x14ac:dyDescent="0.25">
      <c r="A3771" t="s">
        <v>7</v>
      </c>
      <c r="B3771" t="s">
        <v>6</v>
      </c>
      <c r="C3771" t="s">
        <v>10</v>
      </c>
      <c r="D3771">
        <v>2025</v>
      </c>
      <c r="E3771">
        <v>2037</v>
      </c>
      <c r="F3771">
        <v>0.238845897</v>
      </c>
      <c r="G3771">
        <v>7713.4572399999997</v>
      </c>
      <c r="H3771">
        <v>0</v>
      </c>
      <c r="I3771">
        <v>1</v>
      </c>
      <c r="J3771" s="2" t="str">
        <f t="shared" si="58"/>
        <v>EG_BIOMASSER2025</v>
      </c>
    </row>
    <row r="3772" spans="1:10" x14ac:dyDescent="0.25">
      <c r="A3772" t="s">
        <v>7</v>
      </c>
      <c r="B3772" t="s">
        <v>6</v>
      </c>
      <c r="C3772" t="s">
        <v>11</v>
      </c>
      <c r="D3772">
        <v>2025</v>
      </c>
      <c r="E3772">
        <v>2037</v>
      </c>
      <c r="F3772">
        <v>0.238845897</v>
      </c>
      <c r="G3772">
        <v>7713.4572399999997</v>
      </c>
      <c r="H3772">
        <v>0</v>
      </c>
      <c r="I3772">
        <v>1</v>
      </c>
      <c r="J3772" s="2" t="str">
        <f t="shared" si="58"/>
        <v>EG_BIOMASSWR2025</v>
      </c>
    </row>
    <row r="3773" spans="1:10" x14ac:dyDescent="0.25">
      <c r="A3773" t="s">
        <v>7</v>
      </c>
      <c r="B3773" t="s">
        <v>6</v>
      </c>
      <c r="C3773" t="s">
        <v>9</v>
      </c>
      <c r="D3773">
        <v>2025</v>
      </c>
      <c r="E3773">
        <v>2037</v>
      </c>
      <c r="F3773">
        <v>0.238845897</v>
      </c>
      <c r="G3773">
        <v>7713.4572399999997</v>
      </c>
      <c r="H3773">
        <v>0</v>
      </c>
      <c r="I3773">
        <v>1</v>
      </c>
      <c r="J3773" s="2" t="str">
        <f t="shared" si="58"/>
        <v>EG_BIOMASSNER2025</v>
      </c>
    </row>
    <row r="3774" spans="1:10" x14ac:dyDescent="0.25">
      <c r="A3774" t="s">
        <v>7</v>
      </c>
      <c r="B3774" t="s">
        <v>6</v>
      </c>
      <c r="C3774" t="s">
        <v>8</v>
      </c>
      <c r="D3774">
        <v>2025</v>
      </c>
      <c r="E3774">
        <v>2037</v>
      </c>
      <c r="F3774">
        <v>0.238845897</v>
      </c>
      <c r="G3774">
        <v>7713.4572399999997</v>
      </c>
      <c r="H3774">
        <v>0</v>
      </c>
      <c r="I3774">
        <v>1</v>
      </c>
      <c r="J3774" s="2" t="str">
        <f t="shared" si="58"/>
        <v>EG_BIOMASSSR2025</v>
      </c>
    </row>
    <row r="3775" spans="1:10" x14ac:dyDescent="0.25">
      <c r="A3775" t="s">
        <v>7</v>
      </c>
      <c r="B3775" t="s">
        <v>6</v>
      </c>
      <c r="C3775" t="s">
        <v>12</v>
      </c>
      <c r="D3775">
        <v>2025</v>
      </c>
      <c r="E3775">
        <v>2037</v>
      </c>
      <c r="F3775">
        <v>0.238845897</v>
      </c>
      <c r="G3775">
        <v>7713.4572399999997</v>
      </c>
      <c r="H3775">
        <v>0</v>
      </c>
      <c r="I3775">
        <v>1</v>
      </c>
      <c r="J3775" s="2" t="str">
        <f t="shared" si="58"/>
        <v>EG_BIOMASSNR2025</v>
      </c>
    </row>
    <row r="3776" spans="1:10" x14ac:dyDescent="0.25">
      <c r="A3776" t="s">
        <v>7</v>
      </c>
      <c r="B3776" t="s">
        <v>6</v>
      </c>
      <c r="C3776" t="s">
        <v>10</v>
      </c>
      <c r="D3776">
        <v>2025</v>
      </c>
      <c r="E3776">
        <v>2038</v>
      </c>
      <c r="F3776">
        <v>0.238845897</v>
      </c>
      <c r="G3776">
        <v>7713.4572399999997</v>
      </c>
      <c r="H3776">
        <v>0</v>
      </c>
      <c r="I3776">
        <v>1</v>
      </c>
      <c r="J3776" s="2" t="str">
        <f t="shared" si="58"/>
        <v>EG_BIOMASSER2025</v>
      </c>
    </row>
    <row r="3777" spans="1:10" x14ac:dyDescent="0.25">
      <c r="A3777" t="s">
        <v>7</v>
      </c>
      <c r="B3777" t="s">
        <v>6</v>
      </c>
      <c r="C3777" t="s">
        <v>11</v>
      </c>
      <c r="D3777">
        <v>2025</v>
      </c>
      <c r="E3777">
        <v>2038</v>
      </c>
      <c r="F3777">
        <v>0.238845897</v>
      </c>
      <c r="G3777">
        <v>7713.4572399999997</v>
      </c>
      <c r="H3777">
        <v>0</v>
      </c>
      <c r="I3777">
        <v>1</v>
      </c>
      <c r="J3777" s="2" t="str">
        <f t="shared" si="58"/>
        <v>EG_BIOMASSWR2025</v>
      </c>
    </row>
    <row r="3778" spans="1:10" x14ac:dyDescent="0.25">
      <c r="A3778" t="s">
        <v>7</v>
      </c>
      <c r="B3778" t="s">
        <v>6</v>
      </c>
      <c r="C3778" t="s">
        <v>9</v>
      </c>
      <c r="D3778">
        <v>2025</v>
      </c>
      <c r="E3778">
        <v>2038</v>
      </c>
      <c r="F3778">
        <v>0.238845897</v>
      </c>
      <c r="G3778">
        <v>7713.4572399999997</v>
      </c>
      <c r="H3778">
        <v>0</v>
      </c>
      <c r="I3778">
        <v>1</v>
      </c>
      <c r="J3778" s="2" t="str">
        <f t="shared" si="58"/>
        <v>EG_BIOMASSNER2025</v>
      </c>
    </row>
    <row r="3779" spans="1:10" x14ac:dyDescent="0.25">
      <c r="A3779" t="s">
        <v>7</v>
      </c>
      <c r="B3779" t="s">
        <v>6</v>
      </c>
      <c r="C3779" t="s">
        <v>8</v>
      </c>
      <c r="D3779">
        <v>2025</v>
      </c>
      <c r="E3779">
        <v>2038</v>
      </c>
      <c r="F3779">
        <v>0.238845897</v>
      </c>
      <c r="G3779">
        <v>7713.4572399999997</v>
      </c>
      <c r="H3779">
        <v>0</v>
      </c>
      <c r="I3779">
        <v>1</v>
      </c>
      <c r="J3779" s="2" t="str">
        <f t="shared" ref="J3779:J3842" si="59">_xlfn.CONCAT(A3779,C3779,D3779)</f>
        <v>EG_BIOMASSSR2025</v>
      </c>
    </row>
    <row r="3780" spans="1:10" x14ac:dyDescent="0.25">
      <c r="A3780" t="s">
        <v>7</v>
      </c>
      <c r="B3780" t="s">
        <v>6</v>
      </c>
      <c r="C3780" t="s">
        <v>12</v>
      </c>
      <c r="D3780">
        <v>2025</v>
      </c>
      <c r="E3780">
        <v>2038</v>
      </c>
      <c r="F3780">
        <v>0.238845897</v>
      </c>
      <c r="G3780">
        <v>7713.4572399999997</v>
      </c>
      <c r="H3780">
        <v>0</v>
      </c>
      <c r="I3780">
        <v>1</v>
      </c>
      <c r="J3780" s="2" t="str">
        <f t="shared" si="59"/>
        <v>EG_BIOMASSNR2025</v>
      </c>
    </row>
    <row r="3781" spans="1:10" x14ac:dyDescent="0.25">
      <c r="A3781" t="s">
        <v>7</v>
      </c>
      <c r="B3781" t="s">
        <v>6</v>
      </c>
      <c r="C3781" t="s">
        <v>10</v>
      </c>
      <c r="D3781">
        <v>2025</v>
      </c>
      <c r="E3781">
        <v>2039</v>
      </c>
      <c r="F3781">
        <v>0.238845897</v>
      </c>
      <c r="G3781">
        <v>7713.4572399999997</v>
      </c>
      <c r="H3781">
        <v>0</v>
      </c>
      <c r="I3781">
        <v>1</v>
      </c>
      <c r="J3781" s="2" t="str">
        <f t="shared" si="59"/>
        <v>EG_BIOMASSER2025</v>
      </c>
    </row>
    <row r="3782" spans="1:10" x14ac:dyDescent="0.25">
      <c r="A3782" t="s">
        <v>7</v>
      </c>
      <c r="B3782" t="s">
        <v>6</v>
      </c>
      <c r="C3782" t="s">
        <v>11</v>
      </c>
      <c r="D3782">
        <v>2025</v>
      </c>
      <c r="E3782">
        <v>2039</v>
      </c>
      <c r="F3782">
        <v>0.238845897</v>
      </c>
      <c r="G3782">
        <v>7713.4572399999997</v>
      </c>
      <c r="H3782">
        <v>0</v>
      </c>
      <c r="I3782">
        <v>1</v>
      </c>
      <c r="J3782" s="2" t="str">
        <f t="shared" si="59"/>
        <v>EG_BIOMASSWR2025</v>
      </c>
    </row>
    <row r="3783" spans="1:10" x14ac:dyDescent="0.25">
      <c r="A3783" t="s">
        <v>7</v>
      </c>
      <c r="B3783" t="s">
        <v>6</v>
      </c>
      <c r="C3783" t="s">
        <v>9</v>
      </c>
      <c r="D3783">
        <v>2025</v>
      </c>
      <c r="E3783">
        <v>2039</v>
      </c>
      <c r="F3783">
        <v>0.238845897</v>
      </c>
      <c r="G3783">
        <v>7713.4572399999997</v>
      </c>
      <c r="H3783">
        <v>0</v>
      </c>
      <c r="I3783">
        <v>1</v>
      </c>
      <c r="J3783" s="2" t="str">
        <f t="shared" si="59"/>
        <v>EG_BIOMASSNER2025</v>
      </c>
    </row>
    <row r="3784" spans="1:10" x14ac:dyDescent="0.25">
      <c r="A3784" t="s">
        <v>7</v>
      </c>
      <c r="B3784" t="s">
        <v>6</v>
      </c>
      <c r="C3784" t="s">
        <v>8</v>
      </c>
      <c r="D3784">
        <v>2025</v>
      </c>
      <c r="E3784">
        <v>2039</v>
      </c>
      <c r="F3784">
        <v>0.238845897</v>
      </c>
      <c r="G3784">
        <v>7713.4572399999997</v>
      </c>
      <c r="H3784">
        <v>0</v>
      </c>
      <c r="I3784">
        <v>1</v>
      </c>
      <c r="J3784" s="2" t="str">
        <f t="shared" si="59"/>
        <v>EG_BIOMASSSR2025</v>
      </c>
    </row>
    <row r="3785" spans="1:10" x14ac:dyDescent="0.25">
      <c r="A3785" t="s">
        <v>7</v>
      </c>
      <c r="B3785" t="s">
        <v>6</v>
      </c>
      <c r="C3785" t="s">
        <v>12</v>
      </c>
      <c r="D3785">
        <v>2025</v>
      </c>
      <c r="E3785">
        <v>2039</v>
      </c>
      <c r="F3785">
        <v>0.238845897</v>
      </c>
      <c r="G3785">
        <v>7713.4572399999997</v>
      </c>
      <c r="H3785">
        <v>0</v>
      </c>
      <c r="I3785">
        <v>1</v>
      </c>
      <c r="J3785" s="2" t="str">
        <f t="shared" si="59"/>
        <v>EG_BIOMASSNR2025</v>
      </c>
    </row>
    <row r="3786" spans="1:10" x14ac:dyDescent="0.25">
      <c r="A3786" t="s">
        <v>7</v>
      </c>
      <c r="B3786" t="s">
        <v>6</v>
      </c>
      <c r="C3786" t="s">
        <v>10</v>
      </c>
      <c r="D3786">
        <v>2025</v>
      </c>
      <c r="E3786">
        <v>2040</v>
      </c>
      <c r="F3786">
        <v>0.238845897</v>
      </c>
      <c r="G3786">
        <v>7713.4572399999997</v>
      </c>
      <c r="H3786">
        <v>0</v>
      </c>
      <c r="I3786">
        <v>1</v>
      </c>
      <c r="J3786" s="2" t="str">
        <f t="shared" si="59"/>
        <v>EG_BIOMASSER2025</v>
      </c>
    </row>
    <row r="3787" spans="1:10" x14ac:dyDescent="0.25">
      <c r="A3787" t="s">
        <v>7</v>
      </c>
      <c r="B3787" t="s">
        <v>6</v>
      </c>
      <c r="C3787" t="s">
        <v>11</v>
      </c>
      <c r="D3787">
        <v>2025</v>
      </c>
      <c r="E3787">
        <v>2040</v>
      </c>
      <c r="F3787">
        <v>0.238845897</v>
      </c>
      <c r="G3787">
        <v>7713.4572399999997</v>
      </c>
      <c r="H3787">
        <v>0</v>
      </c>
      <c r="I3787">
        <v>1</v>
      </c>
      <c r="J3787" s="2" t="str">
        <f t="shared" si="59"/>
        <v>EG_BIOMASSWR2025</v>
      </c>
    </row>
    <row r="3788" spans="1:10" x14ac:dyDescent="0.25">
      <c r="A3788" t="s">
        <v>7</v>
      </c>
      <c r="B3788" t="s">
        <v>6</v>
      </c>
      <c r="C3788" t="s">
        <v>9</v>
      </c>
      <c r="D3788">
        <v>2025</v>
      </c>
      <c r="E3788">
        <v>2040</v>
      </c>
      <c r="F3788">
        <v>0.238845897</v>
      </c>
      <c r="G3788">
        <v>7713.4572399999997</v>
      </c>
      <c r="H3788">
        <v>0</v>
      </c>
      <c r="I3788">
        <v>1</v>
      </c>
      <c r="J3788" s="2" t="str">
        <f t="shared" si="59"/>
        <v>EG_BIOMASSNER2025</v>
      </c>
    </row>
    <row r="3789" spans="1:10" x14ac:dyDescent="0.25">
      <c r="A3789" t="s">
        <v>7</v>
      </c>
      <c r="B3789" t="s">
        <v>6</v>
      </c>
      <c r="C3789" t="s">
        <v>8</v>
      </c>
      <c r="D3789">
        <v>2025</v>
      </c>
      <c r="E3789">
        <v>2040</v>
      </c>
      <c r="F3789">
        <v>0.238845897</v>
      </c>
      <c r="G3789">
        <v>7713.4572399999997</v>
      </c>
      <c r="H3789">
        <v>0</v>
      </c>
      <c r="I3789">
        <v>1</v>
      </c>
      <c r="J3789" s="2" t="str">
        <f t="shared" si="59"/>
        <v>EG_BIOMASSSR2025</v>
      </c>
    </row>
    <row r="3790" spans="1:10" x14ac:dyDescent="0.25">
      <c r="A3790" t="s">
        <v>7</v>
      </c>
      <c r="B3790" t="s">
        <v>6</v>
      </c>
      <c r="C3790" t="s">
        <v>12</v>
      </c>
      <c r="D3790">
        <v>2025</v>
      </c>
      <c r="E3790">
        <v>2040</v>
      </c>
      <c r="F3790">
        <v>0.238845897</v>
      </c>
      <c r="G3790">
        <v>7713.4572399999997</v>
      </c>
      <c r="H3790">
        <v>0</v>
      </c>
      <c r="I3790">
        <v>1</v>
      </c>
      <c r="J3790" s="2" t="str">
        <f t="shared" si="59"/>
        <v>EG_BIOMASSNR2025</v>
      </c>
    </row>
    <row r="3791" spans="1:10" x14ac:dyDescent="0.25">
      <c r="A3791" t="s">
        <v>7</v>
      </c>
      <c r="B3791" t="s">
        <v>6</v>
      </c>
      <c r="C3791" t="s">
        <v>10</v>
      </c>
      <c r="D3791">
        <v>2025</v>
      </c>
      <c r="E3791">
        <v>2041</v>
      </c>
      <c r="F3791">
        <v>0.238845897</v>
      </c>
      <c r="G3791">
        <v>7713.4572399999997</v>
      </c>
      <c r="H3791">
        <v>0</v>
      </c>
      <c r="I3791">
        <v>1</v>
      </c>
      <c r="J3791" s="2" t="str">
        <f t="shared" si="59"/>
        <v>EG_BIOMASSER2025</v>
      </c>
    </row>
    <row r="3792" spans="1:10" x14ac:dyDescent="0.25">
      <c r="A3792" t="s">
        <v>7</v>
      </c>
      <c r="B3792" t="s">
        <v>6</v>
      </c>
      <c r="C3792" t="s">
        <v>11</v>
      </c>
      <c r="D3792">
        <v>2025</v>
      </c>
      <c r="E3792">
        <v>2041</v>
      </c>
      <c r="F3792">
        <v>0.238845897</v>
      </c>
      <c r="G3792">
        <v>7713.4572399999997</v>
      </c>
      <c r="H3792">
        <v>0</v>
      </c>
      <c r="I3792">
        <v>1</v>
      </c>
      <c r="J3792" s="2" t="str">
        <f t="shared" si="59"/>
        <v>EG_BIOMASSWR2025</v>
      </c>
    </row>
    <row r="3793" spans="1:10" x14ac:dyDescent="0.25">
      <c r="A3793" t="s">
        <v>7</v>
      </c>
      <c r="B3793" t="s">
        <v>6</v>
      </c>
      <c r="C3793" t="s">
        <v>9</v>
      </c>
      <c r="D3793">
        <v>2025</v>
      </c>
      <c r="E3793">
        <v>2041</v>
      </c>
      <c r="F3793">
        <v>0.238845897</v>
      </c>
      <c r="G3793">
        <v>7713.4572399999997</v>
      </c>
      <c r="H3793">
        <v>0</v>
      </c>
      <c r="I3793">
        <v>1</v>
      </c>
      <c r="J3793" s="2" t="str">
        <f t="shared" si="59"/>
        <v>EG_BIOMASSNER2025</v>
      </c>
    </row>
    <row r="3794" spans="1:10" x14ac:dyDescent="0.25">
      <c r="A3794" t="s">
        <v>7</v>
      </c>
      <c r="B3794" t="s">
        <v>6</v>
      </c>
      <c r="C3794" t="s">
        <v>8</v>
      </c>
      <c r="D3794">
        <v>2025</v>
      </c>
      <c r="E3794">
        <v>2041</v>
      </c>
      <c r="F3794">
        <v>0.238845897</v>
      </c>
      <c r="G3794">
        <v>7713.4572399999997</v>
      </c>
      <c r="H3794">
        <v>0</v>
      </c>
      <c r="I3794">
        <v>1</v>
      </c>
      <c r="J3794" s="2" t="str">
        <f t="shared" si="59"/>
        <v>EG_BIOMASSSR2025</v>
      </c>
    </row>
    <row r="3795" spans="1:10" x14ac:dyDescent="0.25">
      <c r="A3795" t="s">
        <v>7</v>
      </c>
      <c r="B3795" t="s">
        <v>6</v>
      </c>
      <c r="C3795" t="s">
        <v>12</v>
      </c>
      <c r="D3795">
        <v>2025</v>
      </c>
      <c r="E3795">
        <v>2041</v>
      </c>
      <c r="F3795">
        <v>0.238845897</v>
      </c>
      <c r="G3795">
        <v>7713.4572399999997</v>
      </c>
      <c r="H3795">
        <v>0</v>
      </c>
      <c r="I3795">
        <v>1</v>
      </c>
      <c r="J3795" s="2" t="str">
        <f t="shared" si="59"/>
        <v>EG_BIOMASSNR2025</v>
      </c>
    </row>
    <row r="3796" spans="1:10" x14ac:dyDescent="0.25">
      <c r="A3796" t="s">
        <v>19</v>
      </c>
      <c r="B3796" t="s">
        <v>6</v>
      </c>
      <c r="C3796" t="s">
        <v>10</v>
      </c>
      <c r="D3796">
        <v>2025</v>
      </c>
      <c r="E3796">
        <v>2025</v>
      </c>
      <c r="F3796">
        <v>1</v>
      </c>
      <c r="G3796">
        <v>5254.9250320000001</v>
      </c>
      <c r="H3796">
        <v>0</v>
      </c>
      <c r="I3796">
        <v>1</v>
      </c>
      <c r="J3796" s="2" t="str">
        <f t="shared" si="59"/>
        <v>EG_SOLARGMER2025</v>
      </c>
    </row>
    <row r="3797" spans="1:10" x14ac:dyDescent="0.25">
      <c r="A3797" t="s">
        <v>19</v>
      </c>
      <c r="B3797" t="s">
        <v>6</v>
      </c>
      <c r="C3797" t="s">
        <v>11</v>
      </c>
      <c r="D3797">
        <v>2025</v>
      </c>
      <c r="E3797">
        <v>2025</v>
      </c>
      <c r="F3797">
        <v>1</v>
      </c>
      <c r="G3797">
        <v>5254.9250320000001</v>
      </c>
      <c r="H3797">
        <v>0</v>
      </c>
      <c r="I3797">
        <v>1</v>
      </c>
      <c r="J3797" s="2" t="str">
        <f t="shared" si="59"/>
        <v>EG_SOLARGMWR2025</v>
      </c>
    </row>
    <row r="3798" spans="1:10" x14ac:dyDescent="0.25">
      <c r="A3798" t="s">
        <v>19</v>
      </c>
      <c r="B3798" t="s">
        <v>6</v>
      </c>
      <c r="C3798" t="s">
        <v>9</v>
      </c>
      <c r="D3798">
        <v>2025</v>
      </c>
      <c r="E3798">
        <v>2025</v>
      </c>
      <c r="F3798">
        <v>1</v>
      </c>
      <c r="G3798">
        <v>5254.9250320000001</v>
      </c>
      <c r="H3798">
        <v>0</v>
      </c>
      <c r="I3798">
        <v>1</v>
      </c>
      <c r="J3798" s="2" t="str">
        <f t="shared" si="59"/>
        <v>EG_SOLARGMNER2025</v>
      </c>
    </row>
    <row r="3799" spans="1:10" x14ac:dyDescent="0.25">
      <c r="A3799" t="s">
        <v>19</v>
      </c>
      <c r="B3799" t="s">
        <v>6</v>
      </c>
      <c r="C3799" t="s">
        <v>8</v>
      </c>
      <c r="D3799">
        <v>2025</v>
      </c>
      <c r="E3799">
        <v>2025</v>
      </c>
      <c r="F3799">
        <v>1</v>
      </c>
      <c r="G3799">
        <v>5254.9250320000001</v>
      </c>
      <c r="H3799">
        <v>0</v>
      </c>
      <c r="I3799">
        <v>1</v>
      </c>
      <c r="J3799" s="2" t="str">
        <f t="shared" si="59"/>
        <v>EG_SOLARGMSR2025</v>
      </c>
    </row>
    <row r="3800" spans="1:10" x14ac:dyDescent="0.25">
      <c r="A3800" t="s">
        <v>19</v>
      </c>
      <c r="B3800" t="s">
        <v>6</v>
      </c>
      <c r="C3800" t="s">
        <v>12</v>
      </c>
      <c r="D3800">
        <v>2025</v>
      </c>
      <c r="E3800">
        <v>2025</v>
      </c>
      <c r="F3800">
        <v>1</v>
      </c>
      <c r="G3800">
        <v>5254.9250320000001</v>
      </c>
      <c r="H3800">
        <v>0</v>
      </c>
      <c r="I3800">
        <v>1</v>
      </c>
      <c r="J3800" s="2" t="str">
        <f t="shared" si="59"/>
        <v>EG_SOLARGMNR2025</v>
      </c>
    </row>
    <row r="3801" spans="1:10" x14ac:dyDescent="0.25">
      <c r="A3801" t="s">
        <v>19</v>
      </c>
      <c r="B3801" t="s">
        <v>6</v>
      </c>
      <c r="C3801" t="s">
        <v>10</v>
      </c>
      <c r="D3801">
        <v>2025</v>
      </c>
      <c r="E3801">
        <v>2026</v>
      </c>
      <c r="F3801">
        <v>1</v>
      </c>
      <c r="G3801">
        <v>5254.9250320000001</v>
      </c>
      <c r="H3801">
        <v>0</v>
      </c>
      <c r="I3801">
        <v>1</v>
      </c>
      <c r="J3801" s="2" t="str">
        <f t="shared" si="59"/>
        <v>EG_SOLARGMER2025</v>
      </c>
    </row>
    <row r="3802" spans="1:10" x14ac:dyDescent="0.25">
      <c r="A3802" t="s">
        <v>19</v>
      </c>
      <c r="B3802" t="s">
        <v>6</v>
      </c>
      <c r="C3802" t="s">
        <v>11</v>
      </c>
      <c r="D3802">
        <v>2025</v>
      </c>
      <c r="E3802">
        <v>2026</v>
      </c>
      <c r="F3802">
        <v>1</v>
      </c>
      <c r="G3802">
        <v>5254.9250320000001</v>
      </c>
      <c r="H3802">
        <v>0</v>
      </c>
      <c r="I3802">
        <v>1</v>
      </c>
      <c r="J3802" s="2" t="str">
        <f t="shared" si="59"/>
        <v>EG_SOLARGMWR2025</v>
      </c>
    </row>
    <row r="3803" spans="1:10" x14ac:dyDescent="0.25">
      <c r="A3803" t="s">
        <v>19</v>
      </c>
      <c r="B3803" t="s">
        <v>6</v>
      </c>
      <c r="C3803" t="s">
        <v>9</v>
      </c>
      <c r="D3803">
        <v>2025</v>
      </c>
      <c r="E3803">
        <v>2026</v>
      </c>
      <c r="F3803">
        <v>1</v>
      </c>
      <c r="G3803">
        <v>5254.9250320000001</v>
      </c>
      <c r="H3803">
        <v>0</v>
      </c>
      <c r="I3803">
        <v>1</v>
      </c>
      <c r="J3803" s="2" t="str">
        <f t="shared" si="59"/>
        <v>EG_SOLARGMNER2025</v>
      </c>
    </row>
    <row r="3804" spans="1:10" x14ac:dyDescent="0.25">
      <c r="A3804" t="s">
        <v>19</v>
      </c>
      <c r="B3804" t="s">
        <v>6</v>
      </c>
      <c r="C3804" t="s">
        <v>8</v>
      </c>
      <c r="D3804">
        <v>2025</v>
      </c>
      <c r="E3804">
        <v>2026</v>
      </c>
      <c r="F3804">
        <v>1</v>
      </c>
      <c r="G3804">
        <v>5254.9250320000001</v>
      </c>
      <c r="H3804">
        <v>0</v>
      </c>
      <c r="I3804">
        <v>1</v>
      </c>
      <c r="J3804" s="2" t="str">
        <f t="shared" si="59"/>
        <v>EG_SOLARGMSR2025</v>
      </c>
    </row>
    <row r="3805" spans="1:10" x14ac:dyDescent="0.25">
      <c r="A3805" t="s">
        <v>19</v>
      </c>
      <c r="B3805" t="s">
        <v>6</v>
      </c>
      <c r="C3805" t="s">
        <v>12</v>
      </c>
      <c r="D3805">
        <v>2025</v>
      </c>
      <c r="E3805">
        <v>2026</v>
      </c>
      <c r="F3805">
        <v>1</v>
      </c>
      <c r="G3805">
        <v>5254.9250320000001</v>
      </c>
      <c r="H3805">
        <v>0</v>
      </c>
      <c r="I3805">
        <v>1</v>
      </c>
      <c r="J3805" s="2" t="str">
        <f t="shared" si="59"/>
        <v>EG_SOLARGMNR2025</v>
      </c>
    </row>
    <row r="3806" spans="1:10" x14ac:dyDescent="0.25">
      <c r="A3806" t="s">
        <v>19</v>
      </c>
      <c r="B3806" t="s">
        <v>6</v>
      </c>
      <c r="C3806" t="s">
        <v>10</v>
      </c>
      <c r="D3806">
        <v>2025</v>
      </c>
      <c r="E3806">
        <v>2027</v>
      </c>
      <c r="F3806">
        <v>1</v>
      </c>
      <c r="G3806">
        <v>5254.9250320000001</v>
      </c>
      <c r="H3806">
        <v>0</v>
      </c>
      <c r="I3806">
        <v>1</v>
      </c>
      <c r="J3806" s="2" t="str">
        <f t="shared" si="59"/>
        <v>EG_SOLARGMER2025</v>
      </c>
    </row>
    <row r="3807" spans="1:10" x14ac:dyDescent="0.25">
      <c r="A3807" t="s">
        <v>19</v>
      </c>
      <c r="B3807" t="s">
        <v>6</v>
      </c>
      <c r="C3807" t="s">
        <v>11</v>
      </c>
      <c r="D3807">
        <v>2025</v>
      </c>
      <c r="E3807">
        <v>2027</v>
      </c>
      <c r="F3807">
        <v>1</v>
      </c>
      <c r="G3807">
        <v>5254.9250320000001</v>
      </c>
      <c r="H3807">
        <v>0</v>
      </c>
      <c r="I3807">
        <v>1</v>
      </c>
      <c r="J3807" s="2" t="str">
        <f t="shared" si="59"/>
        <v>EG_SOLARGMWR2025</v>
      </c>
    </row>
    <row r="3808" spans="1:10" x14ac:dyDescent="0.25">
      <c r="A3808" t="s">
        <v>19</v>
      </c>
      <c r="B3808" t="s">
        <v>6</v>
      </c>
      <c r="C3808" t="s">
        <v>9</v>
      </c>
      <c r="D3808">
        <v>2025</v>
      </c>
      <c r="E3808">
        <v>2027</v>
      </c>
      <c r="F3808">
        <v>1</v>
      </c>
      <c r="G3808">
        <v>5254.9250320000001</v>
      </c>
      <c r="H3808">
        <v>0</v>
      </c>
      <c r="I3808">
        <v>1</v>
      </c>
      <c r="J3808" s="2" t="str">
        <f t="shared" si="59"/>
        <v>EG_SOLARGMNER2025</v>
      </c>
    </row>
    <row r="3809" spans="1:10" x14ac:dyDescent="0.25">
      <c r="A3809" t="s">
        <v>19</v>
      </c>
      <c r="B3809" t="s">
        <v>6</v>
      </c>
      <c r="C3809" t="s">
        <v>8</v>
      </c>
      <c r="D3809">
        <v>2025</v>
      </c>
      <c r="E3809">
        <v>2027</v>
      </c>
      <c r="F3809">
        <v>1</v>
      </c>
      <c r="G3809">
        <v>5254.9250320000001</v>
      </c>
      <c r="H3809">
        <v>0</v>
      </c>
      <c r="I3809">
        <v>1</v>
      </c>
      <c r="J3809" s="2" t="str">
        <f t="shared" si="59"/>
        <v>EG_SOLARGMSR2025</v>
      </c>
    </row>
    <row r="3810" spans="1:10" x14ac:dyDescent="0.25">
      <c r="A3810" t="s">
        <v>19</v>
      </c>
      <c r="B3810" t="s">
        <v>6</v>
      </c>
      <c r="C3810" t="s">
        <v>12</v>
      </c>
      <c r="D3810">
        <v>2025</v>
      </c>
      <c r="E3810">
        <v>2027</v>
      </c>
      <c r="F3810">
        <v>1</v>
      </c>
      <c r="G3810">
        <v>5254.9250320000001</v>
      </c>
      <c r="H3810">
        <v>0</v>
      </c>
      <c r="I3810">
        <v>1</v>
      </c>
      <c r="J3810" s="2" t="str">
        <f t="shared" si="59"/>
        <v>EG_SOLARGMNR2025</v>
      </c>
    </row>
    <row r="3811" spans="1:10" x14ac:dyDescent="0.25">
      <c r="A3811" t="s">
        <v>19</v>
      </c>
      <c r="B3811" t="s">
        <v>6</v>
      </c>
      <c r="C3811" t="s">
        <v>10</v>
      </c>
      <c r="D3811">
        <v>2025</v>
      </c>
      <c r="E3811">
        <v>2028</v>
      </c>
      <c r="F3811">
        <v>1</v>
      </c>
      <c r="G3811">
        <v>5254.9250320000001</v>
      </c>
      <c r="H3811">
        <v>0</v>
      </c>
      <c r="I3811">
        <v>1</v>
      </c>
      <c r="J3811" s="2" t="str">
        <f t="shared" si="59"/>
        <v>EG_SOLARGMER2025</v>
      </c>
    </row>
    <row r="3812" spans="1:10" x14ac:dyDescent="0.25">
      <c r="A3812" t="s">
        <v>19</v>
      </c>
      <c r="B3812" t="s">
        <v>6</v>
      </c>
      <c r="C3812" t="s">
        <v>11</v>
      </c>
      <c r="D3812">
        <v>2025</v>
      </c>
      <c r="E3812">
        <v>2028</v>
      </c>
      <c r="F3812">
        <v>1</v>
      </c>
      <c r="G3812">
        <v>5254.9250320000001</v>
      </c>
      <c r="H3812">
        <v>0</v>
      </c>
      <c r="I3812">
        <v>1</v>
      </c>
      <c r="J3812" s="2" t="str">
        <f t="shared" si="59"/>
        <v>EG_SOLARGMWR2025</v>
      </c>
    </row>
    <row r="3813" spans="1:10" x14ac:dyDescent="0.25">
      <c r="A3813" t="s">
        <v>19</v>
      </c>
      <c r="B3813" t="s">
        <v>6</v>
      </c>
      <c r="C3813" t="s">
        <v>9</v>
      </c>
      <c r="D3813">
        <v>2025</v>
      </c>
      <c r="E3813">
        <v>2028</v>
      </c>
      <c r="F3813">
        <v>1</v>
      </c>
      <c r="G3813">
        <v>5254.9250320000001</v>
      </c>
      <c r="H3813">
        <v>0</v>
      </c>
      <c r="I3813">
        <v>1</v>
      </c>
      <c r="J3813" s="2" t="str">
        <f t="shared" si="59"/>
        <v>EG_SOLARGMNER2025</v>
      </c>
    </row>
    <row r="3814" spans="1:10" x14ac:dyDescent="0.25">
      <c r="A3814" t="s">
        <v>19</v>
      </c>
      <c r="B3814" t="s">
        <v>6</v>
      </c>
      <c r="C3814" t="s">
        <v>8</v>
      </c>
      <c r="D3814">
        <v>2025</v>
      </c>
      <c r="E3814">
        <v>2028</v>
      </c>
      <c r="F3814">
        <v>1</v>
      </c>
      <c r="G3814">
        <v>5254.9250320000001</v>
      </c>
      <c r="H3814">
        <v>0</v>
      </c>
      <c r="I3814">
        <v>1</v>
      </c>
      <c r="J3814" s="2" t="str">
        <f t="shared" si="59"/>
        <v>EG_SOLARGMSR2025</v>
      </c>
    </row>
    <row r="3815" spans="1:10" x14ac:dyDescent="0.25">
      <c r="A3815" t="s">
        <v>19</v>
      </c>
      <c r="B3815" t="s">
        <v>6</v>
      </c>
      <c r="C3815" t="s">
        <v>12</v>
      </c>
      <c r="D3815">
        <v>2025</v>
      </c>
      <c r="E3815">
        <v>2028</v>
      </c>
      <c r="F3815">
        <v>1</v>
      </c>
      <c r="G3815">
        <v>5254.9250320000001</v>
      </c>
      <c r="H3815">
        <v>0</v>
      </c>
      <c r="I3815">
        <v>1</v>
      </c>
      <c r="J3815" s="2" t="str">
        <f t="shared" si="59"/>
        <v>EG_SOLARGMNR2025</v>
      </c>
    </row>
    <row r="3816" spans="1:10" x14ac:dyDescent="0.25">
      <c r="A3816" t="s">
        <v>19</v>
      </c>
      <c r="B3816" t="s">
        <v>6</v>
      </c>
      <c r="C3816" t="s">
        <v>10</v>
      </c>
      <c r="D3816">
        <v>2025</v>
      </c>
      <c r="E3816">
        <v>2029</v>
      </c>
      <c r="F3816">
        <v>1</v>
      </c>
      <c r="G3816">
        <v>5254.9250320000001</v>
      </c>
      <c r="H3816">
        <v>0</v>
      </c>
      <c r="I3816">
        <v>1</v>
      </c>
      <c r="J3816" s="2" t="str">
        <f t="shared" si="59"/>
        <v>EG_SOLARGMER2025</v>
      </c>
    </row>
    <row r="3817" spans="1:10" x14ac:dyDescent="0.25">
      <c r="A3817" t="s">
        <v>19</v>
      </c>
      <c r="B3817" t="s">
        <v>6</v>
      </c>
      <c r="C3817" t="s">
        <v>11</v>
      </c>
      <c r="D3817">
        <v>2025</v>
      </c>
      <c r="E3817">
        <v>2029</v>
      </c>
      <c r="F3817">
        <v>1</v>
      </c>
      <c r="G3817">
        <v>5254.9250320000001</v>
      </c>
      <c r="H3817">
        <v>0</v>
      </c>
      <c r="I3817">
        <v>1</v>
      </c>
      <c r="J3817" s="2" t="str">
        <f t="shared" si="59"/>
        <v>EG_SOLARGMWR2025</v>
      </c>
    </row>
    <row r="3818" spans="1:10" x14ac:dyDescent="0.25">
      <c r="A3818" t="s">
        <v>19</v>
      </c>
      <c r="B3818" t="s">
        <v>6</v>
      </c>
      <c r="C3818" t="s">
        <v>9</v>
      </c>
      <c r="D3818">
        <v>2025</v>
      </c>
      <c r="E3818">
        <v>2029</v>
      </c>
      <c r="F3818">
        <v>1</v>
      </c>
      <c r="G3818">
        <v>5254.9250320000001</v>
      </c>
      <c r="H3818">
        <v>0</v>
      </c>
      <c r="I3818">
        <v>1</v>
      </c>
      <c r="J3818" s="2" t="str">
        <f t="shared" si="59"/>
        <v>EG_SOLARGMNER2025</v>
      </c>
    </row>
    <row r="3819" spans="1:10" x14ac:dyDescent="0.25">
      <c r="A3819" t="s">
        <v>19</v>
      </c>
      <c r="B3819" t="s">
        <v>6</v>
      </c>
      <c r="C3819" t="s">
        <v>8</v>
      </c>
      <c r="D3819">
        <v>2025</v>
      </c>
      <c r="E3819">
        <v>2029</v>
      </c>
      <c r="F3819">
        <v>1</v>
      </c>
      <c r="G3819">
        <v>5254.9250320000001</v>
      </c>
      <c r="H3819">
        <v>0</v>
      </c>
      <c r="I3819">
        <v>1</v>
      </c>
      <c r="J3819" s="2" t="str">
        <f t="shared" si="59"/>
        <v>EG_SOLARGMSR2025</v>
      </c>
    </row>
    <row r="3820" spans="1:10" x14ac:dyDescent="0.25">
      <c r="A3820" t="s">
        <v>19</v>
      </c>
      <c r="B3820" t="s">
        <v>6</v>
      </c>
      <c r="C3820" t="s">
        <v>12</v>
      </c>
      <c r="D3820">
        <v>2025</v>
      </c>
      <c r="E3820">
        <v>2029</v>
      </c>
      <c r="F3820">
        <v>1</v>
      </c>
      <c r="G3820">
        <v>5254.9250320000001</v>
      </c>
      <c r="H3820">
        <v>0</v>
      </c>
      <c r="I3820">
        <v>1</v>
      </c>
      <c r="J3820" s="2" t="str">
        <f t="shared" si="59"/>
        <v>EG_SOLARGMNR2025</v>
      </c>
    </row>
    <row r="3821" spans="1:10" x14ac:dyDescent="0.25">
      <c r="A3821" t="s">
        <v>19</v>
      </c>
      <c r="B3821" t="s">
        <v>6</v>
      </c>
      <c r="C3821" t="s">
        <v>10</v>
      </c>
      <c r="D3821">
        <v>2025</v>
      </c>
      <c r="E3821">
        <v>2030</v>
      </c>
      <c r="F3821">
        <v>1</v>
      </c>
      <c r="G3821">
        <v>5254.9250320000001</v>
      </c>
      <c r="H3821">
        <v>0</v>
      </c>
      <c r="I3821">
        <v>1</v>
      </c>
      <c r="J3821" s="2" t="str">
        <f t="shared" si="59"/>
        <v>EG_SOLARGMER2025</v>
      </c>
    </row>
    <row r="3822" spans="1:10" x14ac:dyDescent="0.25">
      <c r="A3822" t="s">
        <v>19</v>
      </c>
      <c r="B3822" t="s">
        <v>6</v>
      </c>
      <c r="C3822" t="s">
        <v>11</v>
      </c>
      <c r="D3822">
        <v>2025</v>
      </c>
      <c r="E3822">
        <v>2030</v>
      </c>
      <c r="F3822">
        <v>1</v>
      </c>
      <c r="G3822">
        <v>5254.9250320000001</v>
      </c>
      <c r="H3822">
        <v>0</v>
      </c>
      <c r="I3822">
        <v>1</v>
      </c>
      <c r="J3822" s="2" t="str">
        <f t="shared" si="59"/>
        <v>EG_SOLARGMWR2025</v>
      </c>
    </row>
    <row r="3823" spans="1:10" x14ac:dyDescent="0.25">
      <c r="A3823" t="s">
        <v>19</v>
      </c>
      <c r="B3823" t="s">
        <v>6</v>
      </c>
      <c r="C3823" t="s">
        <v>9</v>
      </c>
      <c r="D3823">
        <v>2025</v>
      </c>
      <c r="E3823">
        <v>2030</v>
      </c>
      <c r="F3823">
        <v>1</v>
      </c>
      <c r="G3823">
        <v>5254.9250320000001</v>
      </c>
      <c r="H3823">
        <v>0</v>
      </c>
      <c r="I3823">
        <v>1</v>
      </c>
      <c r="J3823" s="2" t="str">
        <f t="shared" si="59"/>
        <v>EG_SOLARGMNER2025</v>
      </c>
    </row>
    <row r="3824" spans="1:10" x14ac:dyDescent="0.25">
      <c r="A3824" t="s">
        <v>19</v>
      </c>
      <c r="B3824" t="s">
        <v>6</v>
      </c>
      <c r="C3824" t="s">
        <v>8</v>
      </c>
      <c r="D3824">
        <v>2025</v>
      </c>
      <c r="E3824">
        <v>2030</v>
      </c>
      <c r="F3824">
        <v>1</v>
      </c>
      <c r="G3824">
        <v>5254.9250320000001</v>
      </c>
      <c r="H3824">
        <v>0</v>
      </c>
      <c r="I3824">
        <v>1</v>
      </c>
      <c r="J3824" s="2" t="str">
        <f t="shared" si="59"/>
        <v>EG_SOLARGMSR2025</v>
      </c>
    </row>
    <row r="3825" spans="1:10" x14ac:dyDescent="0.25">
      <c r="A3825" t="s">
        <v>19</v>
      </c>
      <c r="B3825" t="s">
        <v>6</v>
      </c>
      <c r="C3825" t="s">
        <v>12</v>
      </c>
      <c r="D3825">
        <v>2025</v>
      </c>
      <c r="E3825">
        <v>2030</v>
      </c>
      <c r="F3825">
        <v>1</v>
      </c>
      <c r="G3825">
        <v>5254.9250320000001</v>
      </c>
      <c r="H3825">
        <v>0</v>
      </c>
      <c r="I3825">
        <v>1</v>
      </c>
      <c r="J3825" s="2" t="str">
        <f t="shared" si="59"/>
        <v>EG_SOLARGMNR2025</v>
      </c>
    </row>
    <row r="3826" spans="1:10" x14ac:dyDescent="0.25">
      <c r="A3826" t="s">
        <v>19</v>
      </c>
      <c r="B3826" t="s">
        <v>6</v>
      </c>
      <c r="C3826" t="s">
        <v>10</v>
      </c>
      <c r="D3826">
        <v>2025</v>
      </c>
      <c r="E3826">
        <v>2031</v>
      </c>
      <c r="F3826">
        <v>1</v>
      </c>
      <c r="G3826">
        <v>5254.9250320000001</v>
      </c>
      <c r="H3826">
        <v>0</v>
      </c>
      <c r="I3826">
        <v>1</v>
      </c>
      <c r="J3826" s="2" t="str">
        <f t="shared" si="59"/>
        <v>EG_SOLARGMER2025</v>
      </c>
    </row>
    <row r="3827" spans="1:10" x14ac:dyDescent="0.25">
      <c r="A3827" t="s">
        <v>19</v>
      </c>
      <c r="B3827" t="s">
        <v>6</v>
      </c>
      <c r="C3827" t="s">
        <v>11</v>
      </c>
      <c r="D3827">
        <v>2025</v>
      </c>
      <c r="E3827">
        <v>2031</v>
      </c>
      <c r="F3827">
        <v>1</v>
      </c>
      <c r="G3827">
        <v>5254.9250320000001</v>
      </c>
      <c r="H3827">
        <v>0</v>
      </c>
      <c r="I3827">
        <v>1</v>
      </c>
      <c r="J3827" s="2" t="str">
        <f t="shared" si="59"/>
        <v>EG_SOLARGMWR2025</v>
      </c>
    </row>
    <row r="3828" spans="1:10" x14ac:dyDescent="0.25">
      <c r="A3828" t="s">
        <v>19</v>
      </c>
      <c r="B3828" t="s">
        <v>6</v>
      </c>
      <c r="C3828" t="s">
        <v>9</v>
      </c>
      <c r="D3828">
        <v>2025</v>
      </c>
      <c r="E3828">
        <v>2031</v>
      </c>
      <c r="F3828">
        <v>1</v>
      </c>
      <c r="G3828">
        <v>5254.9250320000001</v>
      </c>
      <c r="H3828">
        <v>0</v>
      </c>
      <c r="I3828">
        <v>1</v>
      </c>
      <c r="J3828" s="2" t="str">
        <f t="shared" si="59"/>
        <v>EG_SOLARGMNER2025</v>
      </c>
    </row>
    <row r="3829" spans="1:10" x14ac:dyDescent="0.25">
      <c r="A3829" t="s">
        <v>19</v>
      </c>
      <c r="B3829" t="s">
        <v>6</v>
      </c>
      <c r="C3829" t="s">
        <v>8</v>
      </c>
      <c r="D3829">
        <v>2025</v>
      </c>
      <c r="E3829">
        <v>2031</v>
      </c>
      <c r="F3829">
        <v>1</v>
      </c>
      <c r="G3829">
        <v>5254.9250320000001</v>
      </c>
      <c r="H3829">
        <v>0</v>
      </c>
      <c r="I3829">
        <v>1</v>
      </c>
      <c r="J3829" s="2" t="str">
        <f t="shared" si="59"/>
        <v>EG_SOLARGMSR2025</v>
      </c>
    </row>
    <row r="3830" spans="1:10" x14ac:dyDescent="0.25">
      <c r="A3830" t="s">
        <v>19</v>
      </c>
      <c r="B3830" t="s">
        <v>6</v>
      </c>
      <c r="C3830" t="s">
        <v>12</v>
      </c>
      <c r="D3830">
        <v>2025</v>
      </c>
      <c r="E3830">
        <v>2031</v>
      </c>
      <c r="F3830">
        <v>1</v>
      </c>
      <c r="G3830">
        <v>5254.9250320000001</v>
      </c>
      <c r="H3830">
        <v>0</v>
      </c>
      <c r="I3830">
        <v>1</v>
      </c>
      <c r="J3830" s="2" t="str">
        <f t="shared" si="59"/>
        <v>EG_SOLARGMNR2025</v>
      </c>
    </row>
    <row r="3831" spans="1:10" x14ac:dyDescent="0.25">
      <c r="A3831" t="s">
        <v>19</v>
      </c>
      <c r="B3831" t="s">
        <v>6</v>
      </c>
      <c r="C3831" t="s">
        <v>10</v>
      </c>
      <c r="D3831">
        <v>2025</v>
      </c>
      <c r="E3831">
        <v>2032</v>
      </c>
      <c r="F3831">
        <v>1</v>
      </c>
      <c r="G3831">
        <v>5254.9250320000001</v>
      </c>
      <c r="H3831">
        <v>0</v>
      </c>
      <c r="I3831">
        <v>1</v>
      </c>
      <c r="J3831" s="2" t="str">
        <f t="shared" si="59"/>
        <v>EG_SOLARGMER2025</v>
      </c>
    </row>
    <row r="3832" spans="1:10" x14ac:dyDescent="0.25">
      <c r="A3832" t="s">
        <v>19</v>
      </c>
      <c r="B3832" t="s">
        <v>6</v>
      </c>
      <c r="C3832" t="s">
        <v>11</v>
      </c>
      <c r="D3832">
        <v>2025</v>
      </c>
      <c r="E3832">
        <v>2032</v>
      </c>
      <c r="F3832">
        <v>1</v>
      </c>
      <c r="G3832">
        <v>5254.9250320000001</v>
      </c>
      <c r="H3832">
        <v>0</v>
      </c>
      <c r="I3832">
        <v>1</v>
      </c>
      <c r="J3832" s="2" t="str">
        <f t="shared" si="59"/>
        <v>EG_SOLARGMWR2025</v>
      </c>
    </row>
    <row r="3833" spans="1:10" x14ac:dyDescent="0.25">
      <c r="A3833" t="s">
        <v>19</v>
      </c>
      <c r="B3833" t="s">
        <v>6</v>
      </c>
      <c r="C3833" t="s">
        <v>9</v>
      </c>
      <c r="D3833">
        <v>2025</v>
      </c>
      <c r="E3833">
        <v>2032</v>
      </c>
      <c r="F3833">
        <v>1</v>
      </c>
      <c r="G3833">
        <v>5254.9250320000001</v>
      </c>
      <c r="H3833">
        <v>0</v>
      </c>
      <c r="I3833">
        <v>1</v>
      </c>
      <c r="J3833" s="2" t="str">
        <f t="shared" si="59"/>
        <v>EG_SOLARGMNER2025</v>
      </c>
    </row>
    <row r="3834" spans="1:10" x14ac:dyDescent="0.25">
      <c r="A3834" t="s">
        <v>19</v>
      </c>
      <c r="B3834" t="s">
        <v>6</v>
      </c>
      <c r="C3834" t="s">
        <v>8</v>
      </c>
      <c r="D3834">
        <v>2025</v>
      </c>
      <c r="E3834">
        <v>2032</v>
      </c>
      <c r="F3834">
        <v>1</v>
      </c>
      <c r="G3834">
        <v>5254.9250320000001</v>
      </c>
      <c r="H3834">
        <v>0</v>
      </c>
      <c r="I3834">
        <v>1</v>
      </c>
      <c r="J3834" s="2" t="str">
        <f t="shared" si="59"/>
        <v>EG_SOLARGMSR2025</v>
      </c>
    </row>
    <row r="3835" spans="1:10" x14ac:dyDescent="0.25">
      <c r="A3835" t="s">
        <v>19</v>
      </c>
      <c r="B3835" t="s">
        <v>6</v>
      </c>
      <c r="C3835" t="s">
        <v>12</v>
      </c>
      <c r="D3835">
        <v>2025</v>
      </c>
      <c r="E3835">
        <v>2032</v>
      </c>
      <c r="F3835">
        <v>1</v>
      </c>
      <c r="G3835">
        <v>5254.9250320000001</v>
      </c>
      <c r="H3835">
        <v>0</v>
      </c>
      <c r="I3835">
        <v>1</v>
      </c>
      <c r="J3835" s="2" t="str">
        <f t="shared" si="59"/>
        <v>EG_SOLARGMNR2025</v>
      </c>
    </row>
    <row r="3836" spans="1:10" x14ac:dyDescent="0.25">
      <c r="A3836" t="s">
        <v>19</v>
      </c>
      <c r="B3836" t="s">
        <v>6</v>
      </c>
      <c r="C3836" t="s">
        <v>10</v>
      </c>
      <c r="D3836">
        <v>2025</v>
      </c>
      <c r="E3836">
        <v>2033</v>
      </c>
      <c r="F3836">
        <v>1</v>
      </c>
      <c r="G3836">
        <v>5254.9250320000001</v>
      </c>
      <c r="H3836">
        <v>0</v>
      </c>
      <c r="I3836">
        <v>1</v>
      </c>
      <c r="J3836" s="2" t="str">
        <f t="shared" si="59"/>
        <v>EG_SOLARGMER2025</v>
      </c>
    </row>
    <row r="3837" spans="1:10" x14ac:dyDescent="0.25">
      <c r="A3837" t="s">
        <v>19</v>
      </c>
      <c r="B3837" t="s">
        <v>6</v>
      </c>
      <c r="C3837" t="s">
        <v>11</v>
      </c>
      <c r="D3837">
        <v>2025</v>
      </c>
      <c r="E3837">
        <v>2033</v>
      </c>
      <c r="F3837">
        <v>1</v>
      </c>
      <c r="G3837">
        <v>5254.9250320000001</v>
      </c>
      <c r="H3837">
        <v>0</v>
      </c>
      <c r="I3837">
        <v>1</v>
      </c>
      <c r="J3837" s="2" t="str">
        <f t="shared" si="59"/>
        <v>EG_SOLARGMWR2025</v>
      </c>
    </row>
    <row r="3838" spans="1:10" x14ac:dyDescent="0.25">
      <c r="A3838" t="s">
        <v>19</v>
      </c>
      <c r="B3838" t="s">
        <v>6</v>
      </c>
      <c r="C3838" t="s">
        <v>9</v>
      </c>
      <c r="D3838">
        <v>2025</v>
      </c>
      <c r="E3838">
        <v>2033</v>
      </c>
      <c r="F3838">
        <v>1</v>
      </c>
      <c r="G3838">
        <v>5254.9250320000001</v>
      </c>
      <c r="H3838">
        <v>0</v>
      </c>
      <c r="I3838">
        <v>1</v>
      </c>
      <c r="J3838" s="2" t="str">
        <f t="shared" si="59"/>
        <v>EG_SOLARGMNER2025</v>
      </c>
    </row>
    <row r="3839" spans="1:10" x14ac:dyDescent="0.25">
      <c r="A3839" t="s">
        <v>19</v>
      </c>
      <c r="B3839" t="s">
        <v>6</v>
      </c>
      <c r="C3839" t="s">
        <v>8</v>
      </c>
      <c r="D3839">
        <v>2025</v>
      </c>
      <c r="E3839">
        <v>2033</v>
      </c>
      <c r="F3839">
        <v>1</v>
      </c>
      <c r="G3839">
        <v>5254.9250320000001</v>
      </c>
      <c r="H3839">
        <v>0</v>
      </c>
      <c r="I3839">
        <v>1</v>
      </c>
      <c r="J3839" s="2" t="str">
        <f t="shared" si="59"/>
        <v>EG_SOLARGMSR2025</v>
      </c>
    </row>
    <row r="3840" spans="1:10" x14ac:dyDescent="0.25">
      <c r="A3840" t="s">
        <v>19</v>
      </c>
      <c r="B3840" t="s">
        <v>6</v>
      </c>
      <c r="C3840" t="s">
        <v>12</v>
      </c>
      <c r="D3840">
        <v>2025</v>
      </c>
      <c r="E3840">
        <v>2033</v>
      </c>
      <c r="F3840">
        <v>1</v>
      </c>
      <c r="G3840">
        <v>5254.9250320000001</v>
      </c>
      <c r="H3840">
        <v>0</v>
      </c>
      <c r="I3840">
        <v>1</v>
      </c>
      <c r="J3840" s="2" t="str">
        <f t="shared" si="59"/>
        <v>EG_SOLARGMNR2025</v>
      </c>
    </row>
    <row r="3841" spans="1:10" x14ac:dyDescent="0.25">
      <c r="A3841" t="s">
        <v>19</v>
      </c>
      <c r="B3841" t="s">
        <v>6</v>
      </c>
      <c r="C3841" t="s">
        <v>10</v>
      </c>
      <c r="D3841">
        <v>2025</v>
      </c>
      <c r="E3841">
        <v>2034</v>
      </c>
      <c r="F3841">
        <v>1</v>
      </c>
      <c r="G3841">
        <v>5254.9250320000001</v>
      </c>
      <c r="H3841">
        <v>0</v>
      </c>
      <c r="I3841">
        <v>1</v>
      </c>
      <c r="J3841" s="2" t="str">
        <f t="shared" si="59"/>
        <v>EG_SOLARGMER2025</v>
      </c>
    </row>
    <row r="3842" spans="1:10" x14ac:dyDescent="0.25">
      <c r="A3842" t="s">
        <v>19</v>
      </c>
      <c r="B3842" t="s">
        <v>6</v>
      </c>
      <c r="C3842" t="s">
        <v>11</v>
      </c>
      <c r="D3842">
        <v>2025</v>
      </c>
      <c r="E3842">
        <v>2034</v>
      </c>
      <c r="F3842">
        <v>1</v>
      </c>
      <c r="G3842">
        <v>5254.9250320000001</v>
      </c>
      <c r="H3842">
        <v>0</v>
      </c>
      <c r="I3842">
        <v>1</v>
      </c>
      <c r="J3842" s="2" t="str">
        <f t="shared" si="59"/>
        <v>EG_SOLARGMWR2025</v>
      </c>
    </row>
    <row r="3843" spans="1:10" x14ac:dyDescent="0.25">
      <c r="A3843" t="s">
        <v>19</v>
      </c>
      <c r="B3843" t="s">
        <v>6</v>
      </c>
      <c r="C3843" t="s">
        <v>9</v>
      </c>
      <c r="D3843">
        <v>2025</v>
      </c>
      <c r="E3843">
        <v>2034</v>
      </c>
      <c r="F3843">
        <v>1</v>
      </c>
      <c r="G3843">
        <v>5254.9250320000001</v>
      </c>
      <c r="H3843">
        <v>0</v>
      </c>
      <c r="I3843">
        <v>1</v>
      </c>
      <c r="J3843" s="2" t="str">
        <f t="shared" ref="J3843:J3906" si="60">_xlfn.CONCAT(A3843,C3843,D3843)</f>
        <v>EG_SOLARGMNER2025</v>
      </c>
    </row>
    <row r="3844" spans="1:10" x14ac:dyDescent="0.25">
      <c r="A3844" t="s">
        <v>19</v>
      </c>
      <c r="B3844" t="s">
        <v>6</v>
      </c>
      <c r="C3844" t="s">
        <v>8</v>
      </c>
      <c r="D3844">
        <v>2025</v>
      </c>
      <c r="E3844">
        <v>2034</v>
      </c>
      <c r="F3844">
        <v>1</v>
      </c>
      <c r="G3844">
        <v>5254.9250320000001</v>
      </c>
      <c r="H3844">
        <v>0</v>
      </c>
      <c r="I3844">
        <v>1</v>
      </c>
      <c r="J3844" s="2" t="str">
        <f t="shared" si="60"/>
        <v>EG_SOLARGMSR2025</v>
      </c>
    </row>
    <row r="3845" spans="1:10" x14ac:dyDescent="0.25">
      <c r="A3845" t="s">
        <v>19</v>
      </c>
      <c r="B3845" t="s">
        <v>6</v>
      </c>
      <c r="C3845" t="s">
        <v>12</v>
      </c>
      <c r="D3845">
        <v>2025</v>
      </c>
      <c r="E3845">
        <v>2034</v>
      </c>
      <c r="F3845">
        <v>1</v>
      </c>
      <c r="G3845">
        <v>5254.9250320000001</v>
      </c>
      <c r="H3845">
        <v>0</v>
      </c>
      <c r="I3845">
        <v>1</v>
      </c>
      <c r="J3845" s="2" t="str">
        <f t="shared" si="60"/>
        <v>EG_SOLARGMNR2025</v>
      </c>
    </row>
    <row r="3846" spans="1:10" x14ac:dyDescent="0.25">
      <c r="A3846" t="s">
        <v>19</v>
      </c>
      <c r="B3846" t="s">
        <v>6</v>
      </c>
      <c r="C3846" t="s">
        <v>10</v>
      </c>
      <c r="D3846">
        <v>2025</v>
      </c>
      <c r="E3846">
        <v>2035</v>
      </c>
      <c r="F3846">
        <v>1</v>
      </c>
      <c r="G3846">
        <v>5254.9250320000001</v>
      </c>
      <c r="H3846">
        <v>0</v>
      </c>
      <c r="I3846">
        <v>1</v>
      </c>
      <c r="J3846" s="2" t="str">
        <f t="shared" si="60"/>
        <v>EG_SOLARGMER2025</v>
      </c>
    </row>
    <row r="3847" spans="1:10" x14ac:dyDescent="0.25">
      <c r="A3847" t="s">
        <v>19</v>
      </c>
      <c r="B3847" t="s">
        <v>6</v>
      </c>
      <c r="C3847" t="s">
        <v>11</v>
      </c>
      <c r="D3847">
        <v>2025</v>
      </c>
      <c r="E3847">
        <v>2035</v>
      </c>
      <c r="F3847">
        <v>1</v>
      </c>
      <c r="G3847">
        <v>5254.9250320000001</v>
      </c>
      <c r="H3847">
        <v>0</v>
      </c>
      <c r="I3847">
        <v>1</v>
      </c>
      <c r="J3847" s="2" t="str">
        <f t="shared" si="60"/>
        <v>EG_SOLARGMWR2025</v>
      </c>
    </row>
    <row r="3848" spans="1:10" x14ac:dyDescent="0.25">
      <c r="A3848" t="s">
        <v>19</v>
      </c>
      <c r="B3848" t="s">
        <v>6</v>
      </c>
      <c r="C3848" t="s">
        <v>9</v>
      </c>
      <c r="D3848">
        <v>2025</v>
      </c>
      <c r="E3848">
        <v>2035</v>
      </c>
      <c r="F3848">
        <v>1</v>
      </c>
      <c r="G3848">
        <v>5254.9250320000001</v>
      </c>
      <c r="H3848">
        <v>0</v>
      </c>
      <c r="I3848">
        <v>1</v>
      </c>
      <c r="J3848" s="2" t="str">
        <f t="shared" si="60"/>
        <v>EG_SOLARGMNER2025</v>
      </c>
    </row>
    <row r="3849" spans="1:10" x14ac:dyDescent="0.25">
      <c r="A3849" t="s">
        <v>19</v>
      </c>
      <c r="B3849" t="s">
        <v>6</v>
      </c>
      <c r="C3849" t="s">
        <v>8</v>
      </c>
      <c r="D3849">
        <v>2025</v>
      </c>
      <c r="E3849">
        <v>2035</v>
      </c>
      <c r="F3849">
        <v>1</v>
      </c>
      <c r="G3849">
        <v>5254.9250320000001</v>
      </c>
      <c r="H3849">
        <v>0</v>
      </c>
      <c r="I3849">
        <v>1</v>
      </c>
      <c r="J3849" s="2" t="str">
        <f t="shared" si="60"/>
        <v>EG_SOLARGMSR2025</v>
      </c>
    </row>
    <row r="3850" spans="1:10" x14ac:dyDescent="0.25">
      <c r="A3850" t="s">
        <v>19</v>
      </c>
      <c r="B3850" t="s">
        <v>6</v>
      </c>
      <c r="C3850" t="s">
        <v>12</v>
      </c>
      <c r="D3850">
        <v>2025</v>
      </c>
      <c r="E3850">
        <v>2035</v>
      </c>
      <c r="F3850">
        <v>1</v>
      </c>
      <c r="G3850">
        <v>5254.9250320000001</v>
      </c>
      <c r="H3850">
        <v>0</v>
      </c>
      <c r="I3850">
        <v>1</v>
      </c>
      <c r="J3850" s="2" t="str">
        <f t="shared" si="60"/>
        <v>EG_SOLARGMNR2025</v>
      </c>
    </row>
    <row r="3851" spans="1:10" x14ac:dyDescent="0.25">
      <c r="A3851" t="s">
        <v>19</v>
      </c>
      <c r="B3851" t="s">
        <v>6</v>
      </c>
      <c r="C3851" t="s">
        <v>10</v>
      </c>
      <c r="D3851">
        <v>2025</v>
      </c>
      <c r="E3851">
        <v>2036</v>
      </c>
      <c r="F3851">
        <v>1</v>
      </c>
      <c r="G3851">
        <v>5254.9250320000001</v>
      </c>
      <c r="H3851">
        <v>0</v>
      </c>
      <c r="I3851">
        <v>1</v>
      </c>
      <c r="J3851" s="2" t="str">
        <f t="shared" si="60"/>
        <v>EG_SOLARGMER2025</v>
      </c>
    </row>
    <row r="3852" spans="1:10" x14ac:dyDescent="0.25">
      <c r="A3852" t="s">
        <v>19</v>
      </c>
      <c r="B3852" t="s">
        <v>6</v>
      </c>
      <c r="C3852" t="s">
        <v>11</v>
      </c>
      <c r="D3852">
        <v>2025</v>
      </c>
      <c r="E3852">
        <v>2036</v>
      </c>
      <c r="F3852">
        <v>1</v>
      </c>
      <c r="G3852">
        <v>5254.9250320000001</v>
      </c>
      <c r="H3852">
        <v>0</v>
      </c>
      <c r="I3852">
        <v>1</v>
      </c>
      <c r="J3852" s="2" t="str">
        <f t="shared" si="60"/>
        <v>EG_SOLARGMWR2025</v>
      </c>
    </row>
    <row r="3853" spans="1:10" x14ac:dyDescent="0.25">
      <c r="A3853" t="s">
        <v>19</v>
      </c>
      <c r="B3853" t="s">
        <v>6</v>
      </c>
      <c r="C3853" t="s">
        <v>9</v>
      </c>
      <c r="D3853">
        <v>2025</v>
      </c>
      <c r="E3853">
        <v>2036</v>
      </c>
      <c r="F3853">
        <v>1</v>
      </c>
      <c r="G3853">
        <v>5254.9250320000001</v>
      </c>
      <c r="H3853">
        <v>0</v>
      </c>
      <c r="I3853">
        <v>1</v>
      </c>
      <c r="J3853" s="2" t="str">
        <f t="shared" si="60"/>
        <v>EG_SOLARGMNER2025</v>
      </c>
    </row>
    <row r="3854" spans="1:10" x14ac:dyDescent="0.25">
      <c r="A3854" t="s">
        <v>19</v>
      </c>
      <c r="B3854" t="s">
        <v>6</v>
      </c>
      <c r="C3854" t="s">
        <v>8</v>
      </c>
      <c r="D3854">
        <v>2025</v>
      </c>
      <c r="E3854">
        <v>2036</v>
      </c>
      <c r="F3854">
        <v>1</v>
      </c>
      <c r="G3854">
        <v>5254.9250320000001</v>
      </c>
      <c r="H3854">
        <v>0</v>
      </c>
      <c r="I3854">
        <v>1</v>
      </c>
      <c r="J3854" s="2" t="str">
        <f t="shared" si="60"/>
        <v>EG_SOLARGMSR2025</v>
      </c>
    </row>
    <row r="3855" spans="1:10" x14ac:dyDescent="0.25">
      <c r="A3855" t="s">
        <v>19</v>
      </c>
      <c r="B3855" t="s">
        <v>6</v>
      </c>
      <c r="C3855" t="s">
        <v>12</v>
      </c>
      <c r="D3855">
        <v>2025</v>
      </c>
      <c r="E3855">
        <v>2036</v>
      </c>
      <c r="F3855">
        <v>1</v>
      </c>
      <c r="G3855">
        <v>5254.9250320000001</v>
      </c>
      <c r="H3855">
        <v>0</v>
      </c>
      <c r="I3855">
        <v>1</v>
      </c>
      <c r="J3855" s="2" t="str">
        <f t="shared" si="60"/>
        <v>EG_SOLARGMNR2025</v>
      </c>
    </row>
    <row r="3856" spans="1:10" x14ac:dyDescent="0.25">
      <c r="A3856" t="s">
        <v>19</v>
      </c>
      <c r="B3856" t="s">
        <v>6</v>
      </c>
      <c r="C3856" t="s">
        <v>10</v>
      </c>
      <c r="D3856">
        <v>2025</v>
      </c>
      <c r="E3856">
        <v>2037</v>
      </c>
      <c r="F3856">
        <v>1</v>
      </c>
      <c r="G3856">
        <v>5254.9250320000001</v>
      </c>
      <c r="H3856">
        <v>0</v>
      </c>
      <c r="I3856">
        <v>1</v>
      </c>
      <c r="J3856" s="2" t="str">
        <f t="shared" si="60"/>
        <v>EG_SOLARGMER2025</v>
      </c>
    </row>
    <row r="3857" spans="1:10" x14ac:dyDescent="0.25">
      <c r="A3857" t="s">
        <v>19</v>
      </c>
      <c r="B3857" t="s">
        <v>6</v>
      </c>
      <c r="C3857" t="s">
        <v>11</v>
      </c>
      <c r="D3857">
        <v>2025</v>
      </c>
      <c r="E3857">
        <v>2037</v>
      </c>
      <c r="F3857">
        <v>1</v>
      </c>
      <c r="G3857">
        <v>5254.9250320000001</v>
      </c>
      <c r="H3857">
        <v>0</v>
      </c>
      <c r="I3857">
        <v>1</v>
      </c>
      <c r="J3857" s="2" t="str">
        <f t="shared" si="60"/>
        <v>EG_SOLARGMWR2025</v>
      </c>
    </row>
    <row r="3858" spans="1:10" x14ac:dyDescent="0.25">
      <c r="A3858" t="s">
        <v>19</v>
      </c>
      <c r="B3858" t="s">
        <v>6</v>
      </c>
      <c r="C3858" t="s">
        <v>9</v>
      </c>
      <c r="D3858">
        <v>2025</v>
      </c>
      <c r="E3858">
        <v>2037</v>
      </c>
      <c r="F3858">
        <v>1</v>
      </c>
      <c r="G3858">
        <v>5254.9250320000001</v>
      </c>
      <c r="H3858">
        <v>0</v>
      </c>
      <c r="I3858">
        <v>1</v>
      </c>
      <c r="J3858" s="2" t="str">
        <f t="shared" si="60"/>
        <v>EG_SOLARGMNER2025</v>
      </c>
    </row>
    <row r="3859" spans="1:10" x14ac:dyDescent="0.25">
      <c r="A3859" t="s">
        <v>19</v>
      </c>
      <c r="B3859" t="s">
        <v>6</v>
      </c>
      <c r="C3859" t="s">
        <v>8</v>
      </c>
      <c r="D3859">
        <v>2025</v>
      </c>
      <c r="E3859">
        <v>2037</v>
      </c>
      <c r="F3859">
        <v>1</v>
      </c>
      <c r="G3859">
        <v>5254.9250320000001</v>
      </c>
      <c r="H3859">
        <v>0</v>
      </c>
      <c r="I3859">
        <v>1</v>
      </c>
      <c r="J3859" s="2" t="str">
        <f t="shared" si="60"/>
        <v>EG_SOLARGMSR2025</v>
      </c>
    </row>
    <row r="3860" spans="1:10" x14ac:dyDescent="0.25">
      <c r="A3860" t="s">
        <v>19</v>
      </c>
      <c r="B3860" t="s">
        <v>6</v>
      </c>
      <c r="C3860" t="s">
        <v>12</v>
      </c>
      <c r="D3860">
        <v>2025</v>
      </c>
      <c r="E3860">
        <v>2037</v>
      </c>
      <c r="F3860">
        <v>1</v>
      </c>
      <c r="G3860">
        <v>5254.9250320000001</v>
      </c>
      <c r="H3860">
        <v>0</v>
      </c>
      <c r="I3860">
        <v>1</v>
      </c>
      <c r="J3860" s="2" t="str">
        <f t="shared" si="60"/>
        <v>EG_SOLARGMNR2025</v>
      </c>
    </row>
    <row r="3861" spans="1:10" x14ac:dyDescent="0.25">
      <c r="A3861" t="s">
        <v>19</v>
      </c>
      <c r="B3861" t="s">
        <v>6</v>
      </c>
      <c r="C3861" t="s">
        <v>10</v>
      </c>
      <c r="D3861">
        <v>2025</v>
      </c>
      <c r="E3861">
        <v>2038</v>
      </c>
      <c r="F3861">
        <v>1</v>
      </c>
      <c r="G3861">
        <v>5254.9250320000001</v>
      </c>
      <c r="H3861">
        <v>0</v>
      </c>
      <c r="I3861">
        <v>1</v>
      </c>
      <c r="J3861" s="2" t="str">
        <f t="shared" si="60"/>
        <v>EG_SOLARGMER2025</v>
      </c>
    </row>
    <row r="3862" spans="1:10" x14ac:dyDescent="0.25">
      <c r="A3862" t="s">
        <v>19</v>
      </c>
      <c r="B3862" t="s">
        <v>6</v>
      </c>
      <c r="C3862" t="s">
        <v>11</v>
      </c>
      <c r="D3862">
        <v>2025</v>
      </c>
      <c r="E3862">
        <v>2038</v>
      </c>
      <c r="F3862">
        <v>1</v>
      </c>
      <c r="G3862">
        <v>5254.9250320000001</v>
      </c>
      <c r="H3862">
        <v>0</v>
      </c>
      <c r="I3862">
        <v>1</v>
      </c>
      <c r="J3862" s="2" t="str">
        <f t="shared" si="60"/>
        <v>EG_SOLARGMWR2025</v>
      </c>
    </row>
    <row r="3863" spans="1:10" x14ac:dyDescent="0.25">
      <c r="A3863" t="s">
        <v>19</v>
      </c>
      <c r="B3863" t="s">
        <v>6</v>
      </c>
      <c r="C3863" t="s">
        <v>9</v>
      </c>
      <c r="D3863">
        <v>2025</v>
      </c>
      <c r="E3863">
        <v>2038</v>
      </c>
      <c r="F3863">
        <v>1</v>
      </c>
      <c r="G3863">
        <v>5254.9250320000001</v>
      </c>
      <c r="H3863">
        <v>0</v>
      </c>
      <c r="I3863">
        <v>1</v>
      </c>
      <c r="J3863" s="2" t="str">
        <f t="shared" si="60"/>
        <v>EG_SOLARGMNER2025</v>
      </c>
    </row>
    <row r="3864" spans="1:10" x14ac:dyDescent="0.25">
      <c r="A3864" t="s">
        <v>19</v>
      </c>
      <c r="B3864" t="s">
        <v>6</v>
      </c>
      <c r="C3864" t="s">
        <v>8</v>
      </c>
      <c r="D3864">
        <v>2025</v>
      </c>
      <c r="E3864">
        <v>2038</v>
      </c>
      <c r="F3864">
        <v>1</v>
      </c>
      <c r="G3864">
        <v>5254.9250320000001</v>
      </c>
      <c r="H3864">
        <v>0</v>
      </c>
      <c r="I3864">
        <v>1</v>
      </c>
      <c r="J3864" s="2" t="str">
        <f t="shared" si="60"/>
        <v>EG_SOLARGMSR2025</v>
      </c>
    </row>
    <row r="3865" spans="1:10" x14ac:dyDescent="0.25">
      <c r="A3865" t="s">
        <v>19</v>
      </c>
      <c r="B3865" t="s">
        <v>6</v>
      </c>
      <c r="C3865" t="s">
        <v>12</v>
      </c>
      <c r="D3865">
        <v>2025</v>
      </c>
      <c r="E3865">
        <v>2038</v>
      </c>
      <c r="F3865">
        <v>1</v>
      </c>
      <c r="G3865">
        <v>5254.9250320000001</v>
      </c>
      <c r="H3865">
        <v>0</v>
      </c>
      <c r="I3865">
        <v>1</v>
      </c>
      <c r="J3865" s="2" t="str">
        <f t="shared" si="60"/>
        <v>EG_SOLARGMNR2025</v>
      </c>
    </row>
    <row r="3866" spans="1:10" x14ac:dyDescent="0.25">
      <c r="A3866" t="s">
        <v>19</v>
      </c>
      <c r="B3866" t="s">
        <v>6</v>
      </c>
      <c r="C3866" t="s">
        <v>10</v>
      </c>
      <c r="D3866">
        <v>2025</v>
      </c>
      <c r="E3866">
        <v>2039</v>
      </c>
      <c r="F3866">
        <v>1</v>
      </c>
      <c r="G3866">
        <v>5254.9250320000001</v>
      </c>
      <c r="H3866">
        <v>0</v>
      </c>
      <c r="I3866">
        <v>1</v>
      </c>
      <c r="J3866" s="2" t="str">
        <f t="shared" si="60"/>
        <v>EG_SOLARGMER2025</v>
      </c>
    </row>
    <row r="3867" spans="1:10" x14ac:dyDescent="0.25">
      <c r="A3867" t="s">
        <v>19</v>
      </c>
      <c r="B3867" t="s">
        <v>6</v>
      </c>
      <c r="C3867" t="s">
        <v>11</v>
      </c>
      <c r="D3867">
        <v>2025</v>
      </c>
      <c r="E3867">
        <v>2039</v>
      </c>
      <c r="F3867">
        <v>1</v>
      </c>
      <c r="G3867">
        <v>5254.9250320000001</v>
      </c>
      <c r="H3867">
        <v>0</v>
      </c>
      <c r="I3867">
        <v>1</v>
      </c>
      <c r="J3867" s="2" t="str">
        <f t="shared" si="60"/>
        <v>EG_SOLARGMWR2025</v>
      </c>
    </row>
    <row r="3868" spans="1:10" x14ac:dyDescent="0.25">
      <c r="A3868" t="s">
        <v>19</v>
      </c>
      <c r="B3868" t="s">
        <v>6</v>
      </c>
      <c r="C3868" t="s">
        <v>9</v>
      </c>
      <c r="D3868">
        <v>2025</v>
      </c>
      <c r="E3868">
        <v>2039</v>
      </c>
      <c r="F3868">
        <v>1</v>
      </c>
      <c r="G3868">
        <v>5254.9250320000001</v>
      </c>
      <c r="H3868">
        <v>0</v>
      </c>
      <c r="I3868">
        <v>1</v>
      </c>
      <c r="J3868" s="2" t="str">
        <f t="shared" si="60"/>
        <v>EG_SOLARGMNER2025</v>
      </c>
    </row>
    <row r="3869" spans="1:10" x14ac:dyDescent="0.25">
      <c r="A3869" t="s">
        <v>19</v>
      </c>
      <c r="B3869" t="s">
        <v>6</v>
      </c>
      <c r="C3869" t="s">
        <v>8</v>
      </c>
      <c r="D3869">
        <v>2025</v>
      </c>
      <c r="E3869">
        <v>2039</v>
      </c>
      <c r="F3869">
        <v>1</v>
      </c>
      <c r="G3869">
        <v>5254.9250320000001</v>
      </c>
      <c r="H3869">
        <v>0</v>
      </c>
      <c r="I3869">
        <v>1</v>
      </c>
      <c r="J3869" s="2" t="str">
        <f t="shared" si="60"/>
        <v>EG_SOLARGMSR2025</v>
      </c>
    </row>
    <row r="3870" spans="1:10" x14ac:dyDescent="0.25">
      <c r="A3870" t="s">
        <v>19</v>
      </c>
      <c r="B3870" t="s">
        <v>6</v>
      </c>
      <c r="C3870" t="s">
        <v>12</v>
      </c>
      <c r="D3870">
        <v>2025</v>
      </c>
      <c r="E3870">
        <v>2039</v>
      </c>
      <c r="F3870">
        <v>1</v>
      </c>
      <c r="G3870">
        <v>5254.9250320000001</v>
      </c>
      <c r="H3870">
        <v>0</v>
      </c>
      <c r="I3870">
        <v>1</v>
      </c>
      <c r="J3870" s="2" t="str">
        <f t="shared" si="60"/>
        <v>EG_SOLARGMNR2025</v>
      </c>
    </row>
    <row r="3871" spans="1:10" x14ac:dyDescent="0.25">
      <c r="A3871" t="s">
        <v>19</v>
      </c>
      <c r="B3871" t="s">
        <v>6</v>
      </c>
      <c r="C3871" t="s">
        <v>10</v>
      </c>
      <c r="D3871">
        <v>2025</v>
      </c>
      <c r="E3871">
        <v>2040</v>
      </c>
      <c r="F3871">
        <v>1</v>
      </c>
      <c r="G3871">
        <v>5254.9250320000001</v>
      </c>
      <c r="H3871">
        <v>0</v>
      </c>
      <c r="I3871">
        <v>1</v>
      </c>
      <c r="J3871" s="2" t="str">
        <f t="shared" si="60"/>
        <v>EG_SOLARGMER2025</v>
      </c>
    </row>
    <row r="3872" spans="1:10" x14ac:dyDescent="0.25">
      <c r="A3872" t="s">
        <v>19</v>
      </c>
      <c r="B3872" t="s">
        <v>6</v>
      </c>
      <c r="C3872" t="s">
        <v>11</v>
      </c>
      <c r="D3872">
        <v>2025</v>
      </c>
      <c r="E3872">
        <v>2040</v>
      </c>
      <c r="F3872">
        <v>1</v>
      </c>
      <c r="G3872">
        <v>5254.9250320000001</v>
      </c>
      <c r="H3872">
        <v>0</v>
      </c>
      <c r="I3872">
        <v>1</v>
      </c>
      <c r="J3872" s="2" t="str">
        <f t="shared" si="60"/>
        <v>EG_SOLARGMWR2025</v>
      </c>
    </row>
    <row r="3873" spans="1:10" x14ac:dyDescent="0.25">
      <c r="A3873" t="s">
        <v>19</v>
      </c>
      <c r="B3873" t="s">
        <v>6</v>
      </c>
      <c r="C3873" t="s">
        <v>9</v>
      </c>
      <c r="D3873">
        <v>2025</v>
      </c>
      <c r="E3873">
        <v>2040</v>
      </c>
      <c r="F3873">
        <v>1</v>
      </c>
      <c r="G3873">
        <v>5254.9250320000001</v>
      </c>
      <c r="H3873">
        <v>0</v>
      </c>
      <c r="I3873">
        <v>1</v>
      </c>
      <c r="J3873" s="2" t="str">
        <f t="shared" si="60"/>
        <v>EG_SOLARGMNER2025</v>
      </c>
    </row>
    <row r="3874" spans="1:10" x14ac:dyDescent="0.25">
      <c r="A3874" t="s">
        <v>19</v>
      </c>
      <c r="B3874" t="s">
        <v>6</v>
      </c>
      <c r="C3874" t="s">
        <v>8</v>
      </c>
      <c r="D3874">
        <v>2025</v>
      </c>
      <c r="E3874">
        <v>2040</v>
      </c>
      <c r="F3874">
        <v>1</v>
      </c>
      <c r="G3874">
        <v>5254.9250320000001</v>
      </c>
      <c r="H3874">
        <v>0</v>
      </c>
      <c r="I3874">
        <v>1</v>
      </c>
      <c r="J3874" s="2" t="str">
        <f t="shared" si="60"/>
        <v>EG_SOLARGMSR2025</v>
      </c>
    </row>
    <row r="3875" spans="1:10" x14ac:dyDescent="0.25">
      <c r="A3875" t="s">
        <v>19</v>
      </c>
      <c r="B3875" t="s">
        <v>6</v>
      </c>
      <c r="C3875" t="s">
        <v>12</v>
      </c>
      <c r="D3875">
        <v>2025</v>
      </c>
      <c r="E3875">
        <v>2040</v>
      </c>
      <c r="F3875">
        <v>1</v>
      </c>
      <c r="G3875">
        <v>5254.9250320000001</v>
      </c>
      <c r="H3875">
        <v>0</v>
      </c>
      <c r="I3875">
        <v>1</v>
      </c>
      <c r="J3875" s="2" t="str">
        <f t="shared" si="60"/>
        <v>EG_SOLARGMNR2025</v>
      </c>
    </row>
    <row r="3876" spans="1:10" x14ac:dyDescent="0.25">
      <c r="A3876" t="s">
        <v>19</v>
      </c>
      <c r="B3876" t="s">
        <v>6</v>
      </c>
      <c r="C3876" t="s">
        <v>10</v>
      </c>
      <c r="D3876">
        <v>2025</v>
      </c>
      <c r="E3876">
        <v>2041</v>
      </c>
      <c r="F3876">
        <v>1</v>
      </c>
      <c r="G3876">
        <v>5254.9250320000001</v>
      </c>
      <c r="H3876">
        <v>0</v>
      </c>
      <c r="I3876">
        <v>1</v>
      </c>
      <c r="J3876" s="2" t="str">
        <f t="shared" si="60"/>
        <v>EG_SOLARGMER2025</v>
      </c>
    </row>
    <row r="3877" spans="1:10" x14ac:dyDescent="0.25">
      <c r="A3877" t="s">
        <v>19</v>
      </c>
      <c r="B3877" t="s">
        <v>6</v>
      </c>
      <c r="C3877" t="s">
        <v>11</v>
      </c>
      <c r="D3877">
        <v>2025</v>
      </c>
      <c r="E3877">
        <v>2041</v>
      </c>
      <c r="F3877">
        <v>1</v>
      </c>
      <c r="G3877">
        <v>5254.9250320000001</v>
      </c>
      <c r="H3877">
        <v>0</v>
      </c>
      <c r="I3877">
        <v>1</v>
      </c>
      <c r="J3877" s="2" t="str">
        <f t="shared" si="60"/>
        <v>EG_SOLARGMWR2025</v>
      </c>
    </row>
    <row r="3878" spans="1:10" x14ac:dyDescent="0.25">
      <c r="A3878" t="s">
        <v>19</v>
      </c>
      <c r="B3878" t="s">
        <v>6</v>
      </c>
      <c r="C3878" t="s">
        <v>9</v>
      </c>
      <c r="D3878">
        <v>2025</v>
      </c>
      <c r="E3878">
        <v>2041</v>
      </c>
      <c r="F3878">
        <v>1</v>
      </c>
      <c r="G3878">
        <v>5254.9250320000001</v>
      </c>
      <c r="H3878">
        <v>0</v>
      </c>
      <c r="I3878">
        <v>1</v>
      </c>
      <c r="J3878" s="2" t="str">
        <f t="shared" si="60"/>
        <v>EG_SOLARGMNER2025</v>
      </c>
    </row>
    <row r="3879" spans="1:10" x14ac:dyDescent="0.25">
      <c r="A3879" t="s">
        <v>19</v>
      </c>
      <c r="B3879" t="s">
        <v>6</v>
      </c>
      <c r="C3879" t="s">
        <v>8</v>
      </c>
      <c r="D3879">
        <v>2025</v>
      </c>
      <c r="E3879">
        <v>2041</v>
      </c>
      <c r="F3879">
        <v>1</v>
      </c>
      <c r="G3879">
        <v>5254.9250320000001</v>
      </c>
      <c r="H3879">
        <v>0</v>
      </c>
      <c r="I3879">
        <v>1</v>
      </c>
      <c r="J3879" s="2" t="str">
        <f t="shared" si="60"/>
        <v>EG_SOLARGMSR2025</v>
      </c>
    </row>
    <row r="3880" spans="1:10" x14ac:dyDescent="0.25">
      <c r="A3880" t="s">
        <v>19</v>
      </c>
      <c r="B3880" t="s">
        <v>6</v>
      </c>
      <c r="C3880" t="s">
        <v>12</v>
      </c>
      <c r="D3880">
        <v>2025</v>
      </c>
      <c r="E3880">
        <v>2041</v>
      </c>
      <c r="F3880">
        <v>1</v>
      </c>
      <c r="G3880">
        <v>5254.9250320000001</v>
      </c>
      <c r="H3880">
        <v>0</v>
      </c>
      <c r="I3880">
        <v>1</v>
      </c>
      <c r="J3880" s="2" t="str">
        <f t="shared" si="60"/>
        <v>EG_SOLARGMNR2025</v>
      </c>
    </row>
    <row r="3881" spans="1:10" x14ac:dyDescent="0.25">
      <c r="A3881" t="s">
        <v>20</v>
      </c>
      <c r="B3881" t="s">
        <v>6</v>
      </c>
      <c r="C3881" t="s">
        <v>10</v>
      </c>
      <c r="D3881">
        <v>2025</v>
      </c>
      <c r="E3881">
        <v>2025</v>
      </c>
      <c r="F3881">
        <v>1</v>
      </c>
      <c r="G3881">
        <v>5187.929545</v>
      </c>
      <c r="H3881">
        <v>0</v>
      </c>
      <c r="I3881">
        <v>1</v>
      </c>
      <c r="J3881" s="2" t="str">
        <f t="shared" si="60"/>
        <v>EG_SOLARRFER2025</v>
      </c>
    </row>
    <row r="3882" spans="1:10" x14ac:dyDescent="0.25">
      <c r="A3882" t="s">
        <v>20</v>
      </c>
      <c r="B3882" t="s">
        <v>6</v>
      </c>
      <c r="C3882" t="s">
        <v>11</v>
      </c>
      <c r="D3882">
        <v>2025</v>
      </c>
      <c r="E3882">
        <v>2025</v>
      </c>
      <c r="F3882">
        <v>1</v>
      </c>
      <c r="G3882">
        <v>5187.929545</v>
      </c>
      <c r="H3882">
        <v>0</v>
      </c>
      <c r="I3882">
        <v>1</v>
      </c>
      <c r="J3882" s="2" t="str">
        <f t="shared" si="60"/>
        <v>EG_SOLARRFWR2025</v>
      </c>
    </row>
    <row r="3883" spans="1:10" x14ac:dyDescent="0.25">
      <c r="A3883" t="s">
        <v>20</v>
      </c>
      <c r="B3883" t="s">
        <v>6</v>
      </c>
      <c r="C3883" t="s">
        <v>9</v>
      </c>
      <c r="D3883">
        <v>2025</v>
      </c>
      <c r="E3883">
        <v>2025</v>
      </c>
      <c r="F3883">
        <v>1</v>
      </c>
      <c r="G3883">
        <v>5187.929545</v>
      </c>
      <c r="H3883">
        <v>0</v>
      </c>
      <c r="I3883">
        <v>1</v>
      </c>
      <c r="J3883" s="2" t="str">
        <f t="shared" si="60"/>
        <v>EG_SOLARRFNER2025</v>
      </c>
    </row>
    <row r="3884" spans="1:10" x14ac:dyDescent="0.25">
      <c r="A3884" t="s">
        <v>20</v>
      </c>
      <c r="B3884" t="s">
        <v>6</v>
      </c>
      <c r="C3884" t="s">
        <v>8</v>
      </c>
      <c r="D3884">
        <v>2025</v>
      </c>
      <c r="E3884">
        <v>2025</v>
      </c>
      <c r="F3884">
        <v>1</v>
      </c>
      <c r="G3884">
        <v>5187.929545</v>
      </c>
      <c r="H3884">
        <v>0</v>
      </c>
      <c r="I3884">
        <v>1</v>
      </c>
      <c r="J3884" s="2" t="str">
        <f t="shared" si="60"/>
        <v>EG_SOLARRFSR2025</v>
      </c>
    </row>
    <row r="3885" spans="1:10" x14ac:dyDescent="0.25">
      <c r="A3885" t="s">
        <v>20</v>
      </c>
      <c r="B3885" t="s">
        <v>6</v>
      </c>
      <c r="C3885" t="s">
        <v>12</v>
      </c>
      <c r="D3885">
        <v>2025</v>
      </c>
      <c r="E3885">
        <v>2025</v>
      </c>
      <c r="F3885">
        <v>1</v>
      </c>
      <c r="G3885">
        <v>5187.929545</v>
      </c>
      <c r="H3885">
        <v>0</v>
      </c>
      <c r="I3885">
        <v>1</v>
      </c>
      <c r="J3885" s="2" t="str">
        <f t="shared" si="60"/>
        <v>EG_SOLARRFNR2025</v>
      </c>
    </row>
    <row r="3886" spans="1:10" x14ac:dyDescent="0.25">
      <c r="A3886" t="s">
        <v>20</v>
      </c>
      <c r="B3886" t="s">
        <v>6</v>
      </c>
      <c r="C3886" t="s">
        <v>10</v>
      </c>
      <c r="D3886">
        <v>2025</v>
      </c>
      <c r="E3886">
        <v>2026</v>
      </c>
      <c r="F3886">
        <v>1</v>
      </c>
      <c r="G3886">
        <v>5187.929545</v>
      </c>
      <c r="H3886">
        <v>0</v>
      </c>
      <c r="I3886">
        <v>1</v>
      </c>
      <c r="J3886" s="2" t="str">
        <f t="shared" si="60"/>
        <v>EG_SOLARRFER2025</v>
      </c>
    </row>
    <row r="3887" spans="1:10" x14ac:dyDescent="0.25">
      <c r="A3887" t="s">
        <v>20</v>
      </c>
      <c r="B3887" t="s">
        <v>6</v>
      </c>
      <c r="C3887" t="s">
        <v>11</v>
      </c>
      <c r="D3887">
        <v>2025</v>
      </c>
      <c r="E3887">
        <v>2026</v>
      </c>
      <c r="F3887">
        <v>1</v>
      </c>
      <c r="G3887">
        <v>5187.929545</v>
      </c>
      <c r="H3887">
        <v>0</v>
      </c>
      <c r="I3887">
        <v>1</v>
      </c>
      <c r="J3887" s="2" t="str">
        <f t="shared" si="60"/>
        <v>EG_SOLARRFWR2025</v>
      </c>
    </row>
    <row r="3888" spans="1:10" x14ac:dyDescent="0.25">
      <c r="A3888" t="s">
        <v>20</v>
      </c>
      <c r="B3888" t="s">
        <v>6</v>
      </c>
      <c r="C3888" t="s">
        <v>9</v>
      </c>
      <c r="D3888">
        <v>2025</v>
      </c>
      <c r="E3888">
        <v>2026</v>
      </c>
      <c r="F3888">
        <v>1</v>
      </c>
      <c r="G3888">
        <v>5187.929545</v>
      </c>
      <c r="H3888">
        <v>0</v>
      </c>
      <c r="I3888">
        <v>1</v>
      </c>
      <c r="J3888" s="2" t="str">
        <f t="shared" si="60"/>
        <v>EG_SOLARRFNER2025</v>
      </c>
    </row>
    <row r="3889" spans="1:10" x14ac:dyDescent="0.25">
      <c r="A3889" t="s">
        <v>20</v>
      </c>
      <c r="B3889" t="s">
        <v>6</v>
      </c>
      <c r="C3889" t="s">
        <v>8</v>
      </c>
      <c r="D3889">
        <v>2025</v>
      </c>
      <c r="E3889">
        <v>2026</v>
      </c>
      <c r="F3889">
        <v>1</v>
      </c>
      <c r="G3889">
        <v>5187.929545</v>
      </c>
      <c r="H3889">
        <v>0</v>
      </c>
      <c r="I3889">
        <v>1</v>
      </c>
      <c r="J3889" s="2" t="str">
        <f t="shared" si="60"/>
        <v>EG_SOLARRFSR2025</v>
      </c>
    </row>
    <row r="3890" spans="1:10" x14ac:dyDescent="0.25">
      <c r="A3890" t="s">
        <v>20</v>
      </c>
      <c r="B3890" t="s">
        <v>6</v>
      </c>
      <c r="C3890" t="s">
        <v>12</v>
      </c>
      <c r="D3890">
        <v>2025</v>
      </c>
      <c r="E3890">
        <v>2026</v>
      </c>
      <c r="F3890">
        <v>1</v>
      </c>
      <c r="G3890">
        <v>5187.929545</v>
      </c>
      <c r="H3890">
        <v>0</v>
      </c>
      <c r="I3890">
        <v>1</v>
      </c>
      <c r="J3890" s="2" t="str">
        <f t="shared" si="60"/>
        <v>EG_SOLARRFNR2025</v>
      </c>
    </row>
    <row r="3891" spans="1:10" x14ac:dyDescent="0.25">
      <c r="A3891" t="s">
        <v>20</v>
      </c>
      <c r="B3891" t="s">
        <v>6</v>
      </c>
      <c r="C3891" t="s">
        <v>10</v>
      </c>
      <c r="D3891">
        <v>2025</v>
      </c>
      <c r="E3891">
        <v>2027</v>
      </c>
      <c r="F3891">
        <v>1</v>
      </c>
      <c r="G3891">
        <v>5187.929545</v>
      </c>
      <c r="H3891">
        <v>0</v>
      </c>
      <c r="I3891">
        <v>1</v>
      </c>
      <c r="J3891" s="2" t="str">
        <f t="shared" si="60"/>
        <v>EG_SOLARRFER2025</v>
      </c>
    </row>
    <row r="3892" spans="1:10" x14ac:dyDescent="0.25">
      <c r="A3892" t="s">
        <v>20</v>
      </c>
      <c r="B3892" t="s">
        <v>6</v>
      </c>
      <c r="C3892" t="s">
        <v>11</v>
      </c>
      <c r="D3892">
        <v>2025</v>
      </c>
      <c r="E3892">
        <v>2027</v>
      </c>
      <c r="F3892">
        <v>1</v>
      </c>
      <c r="G3892">
        <v>5187.929545</v>
      </c>
      <c r="H3892">
        <v>0</v>
      </c>
      <c r="I3892">
        <v>1</v>
      </c>
      <c r="J3892" s="2" t="str">
        <f t="shared" si="60"/>
        <v>EG_SOLARRFWR2025</v>
      </c>
    </row>
    <row r="3893" spans="1:10" x14ac:dyDescent="0.25">
      <c r="A3893" t="s">
        <v>20</v>
      </c>
      <c r="B3893" t="s">
        <v>6</v>
      </c>
      <c r="C3893" t="s">
        <v>9</v>
      </c>
      <c r="D3893">
        <v>2025</v>
      </c>
      <c r="E3893">
        <v>2027</v>
      </c>
      <c r="F3893">
        <v>1</v>
      </c>
      <c r="G3893">
        <v>5187.929545</v>
      </c>
      <c r="H3893">
        <v>0</v>
      </c>
      <c r="I3893">
        <v>1</v>
      </c>
      <c r="J3893" s="2" t="str">
        <f t="shared" si="60"/>
        <v>EG_SOLARRFNER2025</v>
      </c>
    </row>
    <row r="3894" spans="1:10" x14ac:dyDescent="0.25">
      <c r="A3894" t="s">
        <v>20</v>
      </c>
      <c r="B3894" t="s">
        <v>6</v>
      </c>
      <c r="C3894" t="s">
        <v>8</v>
      </c>
      <c r="D3894">
        <v>2025</v>
      </c>
      <c r="E3894">
        <v>2027</v>
      </c>
      <c r="F3894">
        <v>1</v>
      </c>
      <c r="G3894">
        <v>5187.929545</v>
      </c>
      <c r="H3894">
        <v>0</v>
      </c>
      <c r="I3894">
        <v>1</v>
      </c>
      <c r="J3894" s="2" t="str">
        <f t="shared" si="60"/>
        <v>EG_SOLARRFSR2025</v>
      </c>
    </row>
    <row r="3895" spans="1:10" x14ac:dyDescent="0.25">
      <c r="A3895" t="s">
        <v>20</v>
      </c>
      <c r="B3895" t="s">
        <v>6</v>
      </c>
      <c r="C3895" t="s">
        <v>12</v>
      </c>
      <c r="D3895">
        <v>2025</v>
      </c>
      <c r="E3895">
        <v>2027</v>
      </c>
      <c r="F3895">
        <v>1</v>
      </c>
      <c r="G3895">
        <v>5187.929545</v>
      </c>
      <c r="H3895">
        <v>0</v>
      </c>
      <c r="I3895">
        <v>1</v>
      </c>
      <c r="J3895" s="2" t="str">
        <f t="shared" si="60"/>
        <v>EG_SOLARRFNR2025</v>
      </c>
    </row>
    <row r="3896" spans="1:10" x14ac:dyDescent="0.25">
      <c r="A3896" t="s">
        <v>20</v>
      </c>
      <c r="B3896" t="s">
        <v>6</v>
      </c>
      <c r="C3896" t="s">
        <v>10</v>
      </c>
      <c r="D3896">
        <v>2025</v>
      </c>
      <c r="E3896">
        <v>2028</v>
      </c>
      <c r="F3896">
        <v>1</v>
      </c>
      <c r="G3896">
        <v>5187.929545</v>
      </c>
      <c r="H3896">
        <v>0</v>
      </c>
      <c r="I3896">
        <v>1</v>
      </c>
      <c r="J3896" s="2" t="str">
        <f t="shared" si="60"/>
        <v>EG_SOLARRFER2025</v>
      </c>
    </row>
    <row r="3897" spans="1:10" x14ac:dyDescent="0.25">
      <c r="A3897" t="s">
        <v>20</v>
      </c>
      <c r="B3897" t="s">
        <v>6</v>
      </c>
      <c r="C3897" t="s">
        <v>11</v>
      </c>
      <c r="D3897">
        <v>2025</v>
      </c>
      <c r="E3897">
        <v>2028</v>
      </c>
      <c r="F3897">
        <v>1</v>
      </c>
      <c r="G3897">
        <v>5187.929545</v>
      </c>
      <c r="H3897">
        <v>0</v>
      </c>
      <c r="I3897">
        <v>1</v>
      </c>
      <c r="J3897" s="2" t="str">
        <f t="shared" si="60"/>
        <v>EG_SOLARRFWR2025</v>
      </c>
    </row>
    <row r="3898" spans="1:10" x14ac:dyDescent="0.25">
      <c r="A3898" t="s">
        <v>20</v>
      </c>
      <c r="B3898" t="s">
        <v>6</v>
      </c>
      <c r="C3898" t="s">
        <v>9</v>
      </c>
      <c r="D3898">
        <v>2025</v>
      </c>
      <c r="E3898">
        <v>2028</v>
      </c>
      <c r="F3898">
        <v>1</v>
      </c>
      <c r="G3898">
        <v>5187.929545</v>
      </c>
      <c r="H3898">
        <v>0</v>
      </c>
      <c r="I3898">
        <v>1</v>
      </c>
      <c r="J3898" s="2" t="str">
        <f t="shared" si="60"/>
        <v>EG_SOLARRFNER2025</v>
      </c>
    </row>
    <row r="3899" spans="1:10" x14ac:dyDescent="0.25">
      <c r="A3899" t="s">
        <v>20</v>
      </c>
      <c r="B3899" t="s">
        <v>6</v>
      </c>
      <c r="C3899" t="s">
        <v>8</v>
      </c>
      <c r="D3899">
        <v>2025</v>
      </c>
      <c r="E3899">
        <v>2028</v>
      </c>
      <c r="F3899">
        <v>1</v>
      </c>
      <c r="G3899">
        <v>5187.929545</v>
      </c>
      <c r="H3899">
        <v>0</v>
      </c>
      <c r="I3899">
        <v>1</v>
      </c>
      <c r="J3899" s="2" t="str">
        <f t="shared" si="60"/>
        <v>EG_SOLARRFSR2025</v>
      </c>
    </row>
    <row r="3900" spans="1:10" x14ac:dyDescent="0.25">
      <c r="A3900" t="s">
        <v>20</v>
      </c>
      <c r="B3900" t="s">
        <v>6</v>
      </c>
      <c r="C3900" t="s">
        <v>12</v>
      </c>
      <c r="D3900">
        <v>2025</v>
      </c>
      <c r="E3900">
        <v>2028</v>
      </c>
      <c r="F3900">
        <v>1</v>
      </c>
      <c r="G3900">
        <v>5187.929545</v>
      </c>
      <c r="H3900">
        <v>0</v>
      </c>
      <c r="I3900">
        <v>1</v>
      </c>
      <c r="J3900" s="2" t="str">
        <f t="shared" si="60"/>
        <v>EG_SOLARRFNR2025</v>
      </c>
    </row>
    <row r="3901" spans="1:10" x14ac:dyDescent="0.25">
      <c r="A3901" t="s">
        <v>20</v>
      </c>
      <c r="B3901" t="s">
        <v>6</v>
      </c>
      <c r="C3901" t="s">
        <v>10</v>
      </c>
      <c r="D3901">
        <v>2025</v>
      </c>
      <c r="E3901">
        <v>2029</v>
      </c>
      <c r="F3901">
        <v>1</v>
      </c>
      <c r="G3901">
        <v>5187.929545</v>
      </c>
      <c r="H3901">
        <v>0</v>
      </c>
      <c r="I3901">
        <v>1</v>
      </c>
      <c r="J3901" s="2" t="str">
        <f t="shared" si="60"/>
        <v>EG_SOLARRFER2025</v>
      </c>
    </row>
    <row r="3902" spans="1:10" x14ac:dyDescent="0.25">
      <c r="A3902" t="s">
        <v>20</v>
      </c>
      <c r="B3902" t="s">
        <v>6</v>
      </c>
      <c r="C3902" t="s">
        <v>11</v>
      </c>
      <c r="D3902">
        <v>2025</v>
      </c>
      <c r="E3902">
        <v>2029</v>
      </c>
      <c r="F3902">
        <v>1</v>
      </c>
      <c r="G3902">
        <v>5187.929545</v>
      </c>
      <c r="H3902">
        <v>0</v>
      </c>
      <c r="I3902">
        <v>1</v>
      </c>
      <c r="J3902" s="2" t="str">
        <f t="shared" si="60"/>
        <v>EG_SOLARRFWR2025</v>
      </c>
    </row>
    <row r="3903" spans="1:10" x14ac:dyDescent="0.25">
      <c r="A3903" t="s">
        <v>20</v>
      </c>
      <c r="B3903" t="s">
        <v>6</v>
      </c>
      <c r="C3903" t="s">
        <v>9</v>
      </c>
      <c r="D3903">
        <v>2025</v>
      </c>
      <c r="E3903">
        <v>2029</v>
      </c>
      <c r="F3903">
        <v>1</v>
      </c>
      <c r="G3903">
        <v>5187.929545</v>
      </c>
      <c r="H3903">
        <v>0</v>
      </c>
      <c r="I3903">
        <v>1</v>
      </c>
      <c r="J3903" s="2" t="str">
        <f t="shared" si="60"/>
        <v>EG_SOLARRFNER2025</v>
      </c>
    </row>
    <row r="3904" spans="1:10" x14ac:dyDescent="0.25">
      <c r="A3904" t="s">
        <v>20</v>
      </c>
      <c r="B3904" t="s">
        <v>6</v>
      </c>
      <c r="C3904" t="s">
        <v>8</v>
      </c>
      <c r="D3904">
        <v>2025</v>
      </c>
      <c r="E3904">
        <v>2029</v>
      </c>
      <c r="F3904">
        <v>1</v>
      </c>
      <c r="G3904">
        <v>5187.929545</v>
      </c>
      <c r="H3904">
        <v>0</v>
      </c>
      <c r="I3904">
        <v>1</v>
      </c>
      <c r="J3904" s="2" t="str">
        <f t="shared" si="60"/>
        <v>EG_SOLARRFSR2025</v>
      </c>
    </row>
    <row r="3905" spans="1:10" x14ac:dyDescent="0.25">
      <c r="A3905" t="s">
        <v>20</v>
      </c>
      <c r="B3905" t="s">
        <v>6</v>
      </c>
      <c r="C3905" t="s">
        <v>12</v>
      </c>
      <c r="D3905">
        <v>2025</v>
      </c>
      <c r="E3905">
        <v>2029</v>
      </c>
      <c r="F3905">
        <v>1</v>
      </c>
      <c r="G3905">
        <v>5187.929545</v>
      </c>
      <c r="H3905">
        <v>0</v>
      </c>
      <c r="I3905">
        <v>1</v>
      </c>
      <c r="J3905" s="2" t="str">
        <f t="shared" si="60"/>
        <v>EG_SOLARRFNR2025</v>
      </c>
    </row>
    <row r="3906" spans="1:10" x14ac:dyDescent="0.25">
      <c r="A3906" t="s">
        <v>20</v>
      </c>
      <c r="B3906" t="s">
        <v>6</v>
      </c>
      <c r="C3906" t="s">
        <v>10</v>
      </c>
      <c r="D3906">
        <v>2025</v>
      </c>
      <c r="E3906">
        <v>2030</v>
      </c>
      <c r="F3906">
        <v>1</v>
      </c>
      <c r="G3906">
        <v>5187.929545</v>
      </c>
      <c r="H3906">
        <v>0</v>
      </c>
      <c r="I3906">
        <v>1</v>
      </c>
      <c r="J3906" s="2" t="str">
        <f t="shared" si="60"/>
        <v>EG_SOLARRFER2025</v>
      </c>
    </row>
    <row r="3907" spans="1:10" x14ac:dyDescent="0.25">
      <c r="A3907" t="s">
        <v>20</v>
      </c>
      <c r="B3907" t="s">
        <v>6</v>
      </c>
      <c r="C3907" t="s">
        <v>11</v>
      </c>
      <c r="D3907">
        <v>2025</v>
      </c>
      <c r="E3907">
        <v>2030</v>
      </c>
      <c r="F3907">
        <v>1</v>
      </c>
      <c r="G3907">
        <v>5187.929545</v>
      </c>
      <c r="H3907">
        <v>0</v>
      </c>
      <c r="I3907">
        <v>1</v>
      </c>
      <c r="J3907" s="2" t="str">
        <f t="shared" ref="J3907:J3970" si="61">_xlfn.CONCAT(A3907,C3907,D3907)</f>
        <v>EG_SOLARRFWR2025</v>
      </c>
    </row>
    <row r="3908" spans="1:10" x14ac:dyDescent="0.25">
      <c r="A3908" t="s">
        <v>20</v>
      </c>
      <c r="B3908" t="s">
        <v>6</v>
      </c>
      <c r="C3908" t="s">
        <v>9</v>
      </c>
      <c r="D3908">
        <v>2025</v>
      </c>
      <c r="E3908">
        <v>2030</v>
      </c>
      <c r="F3908">
        <v>1</v>
      </c>
      <c r="G3908">
        <v>5187.929545</v>
      </c>
      <c r="H3908">
        <v>0</v>
      </c>
      <c r="I3908">
        <v>1</v>
      </c>
      <c r="J3908" s="2" t="str">
        <f t="shared" si="61"/>
        <v>EG_SOLARRFNER2025</v>
      </c>
    </row>
    <row r="3909" spans="1:10" x14ac:dyDescent="0.25">
      <c r="A3909" t="s">
        <v>20</v>
      </c>
      <c r="B3909" t="s">
        <v>6</v>
      </c>
      <c r="C3909" t="s">
        <v>8</v>
      </c>
      <c r="D3909">
        <v>2025</v>
      </c>
      <c r="E3909">
        <v>2030</v>
      </c>
      <c r="F3909">
        <v>1</v>
      </c>
      <c r="G3909">
        <v>5187.929545</v>
      </c>
      <c r="H3909">
        <v>0</v>
      </c>
      <c r="I3909">
        <v>1</v>
      </c>
      <c r="J3909" s="2" t="str">
        <f t="shared" si="61"/>
        <v>EG_SOLARRFSR2025</v>
      </c>
    </row>
    <row r="3910" spans="1:10" x14ac:dyDescent="0.25">
      <c r="A3910" t="s">
        <v>20</v>
      </c>
      <c r="B3910" t="s">
        <v>6</v>
      </c>
      <c r="C3910" t="s">
        <v>12</v>
      </c>
      <c r="D3910">
        <v>2025</v>
      </c>
      <c r="E3910">
        <v>2030</v>
      </c>
      <c r="F3910">
        <v>1</v>
      </c>
      <c r="G3910">
        <v>5187.929545</v>
      </c>
      <c r="H3910">
        <v>0</v>
      </c>
      <c r="I3910">
        <v>1</v>
      </c>
      <c r="J3910" s="2" t="str">
        <f t="shared" si="61"/>
        <v>EG_SOLARRFNR2025</v>
      </c>
    </row>
    <row r="3911" spans="1:10" x14ac:dyDescent="0.25">
      <c r="A3911" t="s">
        <v>20</v>
      </c>
      <c r="B3911" t="s">
        <v>6</v>
      </c>
      <c r="C3911" t="s">
        <v>10</v>
      </c>
      <c r="D3911">
        <v>2025</v>
      </c>
      <c r="E3911">
        <v>2031</v>
      </c>
      <c r="F3911">
        <v>1</v>
      </c>
      <c r="G3911">
        <v>5187.929545</v>
      </c>
      <c r="H3911">
        <v>0</v>
      </c>
      <c r="I3911">
        <v>1</v>
      </c>
      <c r="J3911" s="2" t="str">
        <f t="shared" si="61"/>
        <v>EG_SOLARRFER2025</v>
      </c>
    </row>
    <row r="3912" spans="1:10" x14ac:dyDescent="0.25">
      <c r="A3912" t="s">
        <v>20</v>
      </c>
      <c r="B3912" t="s">
        <v>6</v>
      </c>
      <c r="C3912" t="s">
        <v>11</v>
      </c>
      <c r="D3912">
        <v>2025</v>
      </c>
      <c r="E3912">
        <v>2031</v>
      </c>
      <c r="F3912">
        <v>1</v>
      </c>
      <c r="G3912">
        <v>5187.929545</v>
      </c>
      <c r="H3912">
        <v>0</v>
      </c>
      <c r="I3912">
        <v>1</v>
      </c>
      <c r="J3912" s="2" t="str">
        <f t="shared" si="61"/>
        <v>EG_SOLARRFWR2025</v>
      </c>
    </row>
    <row r="3913" spans="1:10" x14ac:dyDescent="0.25">
      <c r="A3913" t="s">
        <v>20</v>
      </c>
      <c r="B3913" t="s">
        <v>6</v>
      </c>
      <c r="C3913" t="s">
        <v>9</v>
      </c>
      <c r="D3913">
        <v>2025</v>
      </c>
      <c r="E3913">
        <v>2031</v>
      </c>
      <c r="F3913">
        <v>1</v>
      </c>
      <c r="G3913">
        <v>5187.929545</v>
      </c>
      <c r="H3913">
        <v>0</v>
      </c>
      <c r="I3913">
        <v>1</v>
      </c>
      <c r="J3913" s="2" t="str">
        <f t="shared" si="61"/>
        <v>EG_SOLARRFNER2025</v>
      </c>
    </row>
    <row r="3914" spans="1:10" x14ac:dyDescent="0.25">
      <c r="A3914" t="s">
        <v>20</v>
      </c>
      <c r="B3914" t="s">
        <v>6</v>
      </c>
      <c r="C3914" t="s">
        <v>8</v>
      </c>
      <c r="D3914">
        <v>2025</v>
      </c>
      <c r="E3914">
        <v>2031</v>
      </c>
      <c r="F3914">
        <v>1</v>
      </c>
      <c r="G3914">
        <v>5187.929545</v>
      </c>
      <c r="H3914">
        <v>0</v>
      </c>
      <c r="I3914">
        <v>1</v>
      </c>
      <c r="J3914" s="2" t="str">
        <f t="shared" si="61"/>
        <v>EG_SOLARRFSR2025</v>
      </c>
    </row>
    <row r="3915" spans="1:10" x14ac:dyDescent="0.25">
      <c r="A3915" t="s">
        <v>20</v>
      </c>
      <c r="B3915" t="s">
        <v>6</v>
      </c>
      <c r="C3915" t="s">
        <v>12</v>
      </c>
      <c r="D3915">
        <v>2025</v>
      </c>
      <c r="E3915">
        <v>2031</v>
      </c>
      <c r="F3915">
        <v>1</v>
      </c>
      <c r="G3915">
        <v>5187.929545</v>
      </c>
      <c r="H3915">
        <v>0</v>
      </c>
      <c r="I3915">
        <v>1</v>
      </c>
      <c r="J3915" s="2" t="str">
        <f t="shared" si="61"/>
        <v>EG_SOLARRFNR2025</v>
      </c>
    </row>
    <row r="3916" spans="1:10" x14ac:dyDescent="0.25">
      <c r="A3916" t="s">
        <v>20</v>
      </c>
      <c r="B3916" t="s">
        <v>6</v>
      </c>
      <c r="C3916" t="s">
        <v>10</v>
      </c>
      <c r="D3916">
        <v>2025</v>
      </c>
      <c r="E3916">
        <v>2032</v>
      </c>
      <c r="F3916">
        <v>1</v>
      </c>
      <c r="G3916">
        <v>5187.929545</v>
      </c>
      <c r="H3916">
        <v>0</v>
      </c>
      <c r="I3916">
        <v>1</v>
      </c>
      <c r="J3916" s="2" t="str">
        <f t="shared" si="61"/>
        <v>EG_SOLARRFER2025</v>
      </c>
    </row>
    <row r="3917" spans="1:10" x14ac:dyDescent="0.25">
      <c r="A3917" t="s">
        <v>20</v>
      </c>
      <c r="B3917" t="s">
        <v>6</v>
      </c>
      <c r="C3917" t="s">
        <v>11</v>
      </c>
      <c r="D3917">
        <v>2025</v>
      </c>
      <c r="E3917">
        <v>2032</v>
      </c>
      <c r="F3917">
        <v>1</v>
      </c>
      <c r="G3917">
        <v>5187.929545</v>
      </c>
      <c r="H3917">
        <v>0</v>
      </c>
      <c r="I3917">
        <v>1</v>
      </c>
      <c r="J3917" s="2" t="str">
        <f t="shared" si="61"/>
        <v>EG_SOLARRFWR2025</v>
      </c>
    </row>
    <row r="3918" spans="1:10" x14ac:dyDescent="0.25">
      <c r="A3918" t="s">
        <v>20</v>
      </c>
      <c r="B3918" t="s">
        <v>6</v>
      </c>
      <c r="C3918" t="s">
        <v>9</v>
      </c>
      <c r="D3918">
        <v>2025</v>
      </c>
      <c r="E3918">
        <v>2032</v>
      </c>
      <c r="F3918">
        <v>1</v>
      </c>
      <c r="G3918">
        <v>5187.929545</v>
      </c>
      <c r="H3918">
        <v>0</v>
      </c>
      <c r="I3918">
        <v>1</v>
      </c>
      <c r="J3918" s="2" t="str">
        <f t="shared" si="61"/>
        <v>EG_SOLARRFNER2025</v>
      </c>
    </row>
    <row r="3919" spans="1:10" x14ac:dyDescent="0.25">
      <c r="A3919" t="s">
        <v>20</v>
      </c>
      <c r="B3919" t="s">
        <v>6</v>
      </c>
      <c r="C3919" t="s">
        <v>8</v>
      </c>
      <c r="D3919">
        <v>2025</v>
      </c>
      <c r="E3919">
        <v>2032</v>
      </c>
      <c r="F3919">
        <v>1</v>
      </c>
      <c r="G3919">
        <v>5187.929545</v>
      </c>
      <c r="H3919">
        <v>0</v>
      </c>
      <c r="I3919">
        <v>1</v>
      </c>
      <c r="J3919" s="2" t="str">
        <f t="shared" si="61"/>
        <v>EG_SOLARRFSR2025</v>
      </c>
    </row>
    <row r="3920" spans="1:10" x14ac:dyDescent="0.25">
      <c r="A3920" t="s">
        <v>20</v>
      </c>
      <c r="B3920" t="s">
        <v>6</v>
      </c>
      <c r="C3920" t="s">
        <v>12</v>
      </c>
      <c r="D3920">
        <v>2025</v>
      </c>
      <c r="E3920">
        <v>2032</v>
      </c>
      <c r="F3920">
        <v>1</v>
      </c>
      <c r="G3920">
        <v>5187.929545</v>
      </c>
      <c r="H3920">
        <v>0</v>
      </c>
      <c r="I3920">
        <v>1</v>
      </c>
      <c r="J3920" s="2" t="str">
        <f t="shared" si="61"/>
        <v>EG_SOLARRFNR2025</v>
      </c>
    </row>
    <row r="3921" spans="1:10" x14ac:dyDescent="0.25">
      <c r="A3921" t="s">
        <v>20</v>
      </c>
      <c r="B3921" t="s">
        <v>6</v>
      </c>
      <c r="C3921" t="s">
        <v>10</v>
      </c>
      <c r="D3921">
        <v>2025</v>
      </c>
      <c r="E3921">
        <v>2033</v>
      </c>
      <c r="F3921">
        <v>1</v>
      </c>
      <c r="G3921">
        <v>5187.929545</v>
      </c>
      <c r="H3921">
        <v>0</v>
      </c>
      <c r="I3921">
        <v>1</v>
      </c>
      <c r="J3921" s="2" t="str">
        <f t="shared" si="61"/>
        <v>EG_SOLARRFER2025</v>
      </c>
    </row>
    <row r="3922" spans="1:10" x14ac:dyDescent="0.25">
      <c r="A3922" t="s">
        <v>20</v>
      </c>
      <c r="B3922" t="s">
        <v>6</v>
      </c>
      <c r="C3922" t="s">
        <v>11</v>
      </c>
      <c r="D3922">
        <v>2025</v>
      </c>
      <c r="E3922">
        <v>2033</v>
      </c>
      <c r="F3922">
        <v>1</v>
      </c>
      <c r="G3922">
        <v>5187.929545</v>
      </c>
      <c r="H3922">
        <v>0</v>
      </c>
      <c r="I3922">
        <v>1</v>
      </c>
      <c r="J3922" s="2" t="str">
        <f t="shared" si="61"/>
        <v>EG_SOLARRFWR2025</v>
      </c>
    </row>
    <row r="3923" spans="1:10" x14ac:dyDescent="0.25">
      <c r="A3923" t="s">
        <v>20</v>
      </c>
      <c r="B3923" t="s">
        <v>6</v>
      </c>
      <c r="C3923" t="s">
        <v>9</v>
      </c>
      <c r="D3923">
        <v>2025</v>
      </c>
      <c r="E3923">
        <v>2033</v>
      </c>
      <c r="F3923">
        <v>1</v>
      </c>
      <c r="G3923">
        <v>5187.929545</v>
      </c>
      <c r="H3923">
        <v>0</v>
      </c>
      <c r="I3923">
        <v>1</v>
      </c>
      <c r="J3923" s="2" t="str">
        <f t="shared" si="61"/>
        <v>EG_SOLARRFNER2025</v>
      </c>
    </row>
    <row r="3924" spans="1:10" x14ac:dyDescent="0.25">
      <c r="A3924" t="s">
        <v>20</v>
      </c>
      <c r="B3924" t="s">
        <v>6</v>
      </c>
      <c r="C3924" t="s">
        <v>8</v>
      </c>
      <c r="D3924">
        <v>2025</v>
      </c>
      <c r="E3924">
        <v>2033</v>
      </c>
      <c r="F3924">
        <v>1</v>
      </c>
      <c r="G3924">
        <v>5187.929545</v>
      </c>
      <c r="H3924">
        <v>0</v>
      </c>
      <c r="I3924">
        <v>1</v>
      </c>
      <c r="J3924" s="2" t="str">
        <f t="shared" si="61"/>
        <v>EG_SOLARRFSR2025</v>
      </c>
    </row>
    <row r="3925" spans="1:10" x14ac:dyDescent="0.25">
      <c r="A3925" t="s">
        <v>20</v>
      </c>
      <c r="B3925" t="s">
        <v>6</v>
      </c>
      <c r="C3925" t="s">
        <v>12</v>
      </c>
      <c r="D3925">
        <v>2025</v>
      </c>
      <c r="E3925">
        <v>2033</v>
      </c>
      <c r="F3925">
        <v>1</v>
      </c>
      <c r="G3925">
        <v>5187.929545</v>
      </c>
      <c r="H3925">
        <v>0</v>
      </c>
      <c r="I3925">
        <v>1</v>
      </c>
      <c r="J3925" s="2" t="str">
        <f t="shared" si="61"/>
        <v>EG_SOLARRFNR2025</v>
      </c>
    </row>
    <row r="3926" spans="1:10" x14ac:dyDescent="0.25">
      <c r="A3926" t="s">
        <v>20</v>
      </c>
      <c r="B3926" t="s">
        <v>6</v>
      </c>
      <c r="C3926" t="s">
        <v>10</v>
      </c>
      <c r="D3926">
        <v>2025</v>
      </c>
      <c r="E3926">
        <v>2034</v>
      </c>
      <c r="F3926">
        <v>1</v>
      </c>
      <c r="G3926">
        <v>5187.929545</v>
      </c>
      <c r="H3926">
        <v>0</v>
      </c>
      <c r="I3926">
        <v>1</v>
      </c>
      <c r="J3926" s="2" t="str">
        <f t="shared" si="61"/>
        <v>EG_SOLARRFER2025</v>
      </c>
    </row>
    <row r="3927" spans="1:10" x14ac:dyDescent="0.25">
      <c r="A3927" t="s">
        <v>20</v>
      </c>
      <c r="B3927" t="s">
        <v>6</v>
      </c>
      <c r="C3927" t="s">
        <v>11</v>
      </c>
      <c r="D3927">
        <v>2025</v>
      </c>
      <c r="E3927">
        <v>2034</v>
      </c>
      <c r="F3927">
        <v>1</v>
      </c>
      <c r="G3927">
        <v>5187.929545</v>
      </c>
      <c r="H3927">
        <v>0</v>
      </c>
      <c r="I3927">
        <v>1</v>
      </c>
      <c r="J3927" s="2" t="str">
        <f t="shared" si="61"/>
        <v>EG_SOLARRFWR2025</v>
      </c>
    </row>
    <row r="3928" spans="1:10" x14ac:dyDescent="0.25">
      <c r="A3928" t="s">
        <v>20</v>
      </c>
      <c r="B3928" t="s">
        <v>6</v>
      </c>
      <c r="C3928" t="s">
        <v>9</v>
      </c>
      <c r="D3928">
        <v>2025</v>
      </c>
      <c r="E3928">
        <v>2034</v>
      </c>
      <c r="F3928">
        <v>1</v>
      </c>
      <c r="G3928">
        <v>5187.929545</v>
      </c>
      <c r="H3928">
        <v>0</v>
      </c>
      <c r="I3928">
        <v>1</v>
      </c>
      <c r="J3928" s="2" t="str">
        <f t="shared" si="61"/>
        <v>EG_SOLARRFNER2025</v>
      </c>
    </row>
    <row r="3929" spans="1:10" x14ac:dyDescent="0.25">
      <c r="A3929" t="s">
        <v>20</v>
      </c>
      <c r="B3929" t="s">
        <v>6</v>
      </c>
      <c r="C3929" t="s">
        <v>8</v>
      </c>
      <c r="D3929">
        <v>2025</v>
      </c>
      <c r="E3929">
        <v>2034</v>
      </c>
      <c r="F3929">
        <v>1</v>
      </c>
      <c r="G3929">
        <v>5187.929545</v>
      </c>
      <c r="H3929">
        <v>0</v>
      </c>
      <c r="I3929">
        <v>1</v>
      </c>
      <c r="J3929" s="2" t="str">
        <f t="shared" si="61"/>
        <v>EG_SOLARRFSR2025</v>
      </c>
    </row>
    <row r="3930" spans="1:10" x14ac:dyDescent="0.25">
      <c r="A3930" t="s">
        <v>20</v>
      </c>
      <c r="B3930" t="s">
        <v>6</v>
      </c>
      <c r="C3930" t="s">
        <v>12</v>
      </c>
      <c r="D3930">
        <v>2025</v>
      </c>
      <c r="E3930">
        <v>2034</v>
      </c>
      <c r="F3930">
        <v>1</v>
      </c>
      <c r="G3930">
        <v>5187.929545</v>
      </c>
      <c r="H3930">
        <v>0</v>
      </c>
      <c r="I3930">
        <v>1</v>
      </c>
      <c r="J3930" s="2" t="str">
        <f t="shared" si="61"/>
        <v>EG_SOLARRFNR2025</v>
      </c>
    </row>
    <row r="3931" spans="1:10" x14ac:dyDescent="0.25">
      <c r="A3931" t="s">
        <v>20</v>
      </c>
      <c r="B3931" t="s">
        <v>6</v>
      </c>
      <c r="C3931" t="s">
        <v>10</v>
      </c>
      <c r="D3931">
        <v>2025</v>
      </c>
      <c r="E3931">
        <v>2035</v>
      </c>
      <c r="F3931">
        <v>1</v>
      </c>
      <c r="G3931">
        <v>5187.929545</v>
      </c>
      <c r="H3931">
        <v>0</v>
      </c>
      <c r="I3931">
        <v>1</v>
      </c>
      <c r="J3931" s="2" t="str">
        <f t="shared" si="61"/>
        <v>EG_SOLARRFER2025</v>
      </c>
    </row>
    <row r="3932" spans="1:10" x14ac:dyDescent="0.25">
      <c r="A3932" t="s">
        <v>20</v>
      </c>
      <c r="B3932" t="s">
        <v>6</v>
      </c>
      <c r="C3932" t="s">
        <v>11</v>
      </c>
      <c r="D3932">
        <v>2025</v>
      </c>
      <c r="E3932">
        <v>2035</v>
      </c>
      <c r="F3932">
        <v>1</v>
      </c>
      <c r="G3932">
        <v>5187.929545</v>
      </c>
      <c r="H3932">
        <v>0</v>
      </c>
      <c r="I3932">
        <v>1</v>
      </c>
      <c r="J3932" s="2" t="str">
        <f t="shared" si="61"/>
        <v>EG_SOLARRFWR2025</v>
      </c>
    </row>
    <row r="3933" spans="1:10" x14ac:dyDescent="0.25">
      <c r="A3933" t="s">
        <v>20</v>
      </c>
      <c r="B3933" t="s">
        <v>6</v>
      </c>
      <c r="C3933" t="s">
        <v>9</v>
      </c>
      <c r="D3933">
        <v>2025</v>
      </c>
      <c r="E3933">
        <v>2035</v>
      </c>
      <c r="F3933">
        <v>1</v>
      </c>
      <c r="G3933">
        <v>5187.929545</v>
      </c>
      <c r="H3933">
        <v>0</v>
      </c>
      <c r="I3933">
        <v>1</v>
      </c>
      <c r="J3933" s="2" t="str">
        <f t="shared" si="61"/>
        <v>EG_SOLARRFNER2025</v>
      </c>
    </row>
    <row r="3934" spans="1:10" x14ac:dyDescent="0.25">
      <c r="A3934" t="s">
        <v>20</v>
      </c>
      <c r="B3934" t="s">
        <v>6</v>
      </c>
      <c r="C3934" t="s">
        <v>8</v>
      </c>
      <c r="D3934">
        <v>2025</v>
      </c>
      <c r="E3934">
        <v>2035</v>
      </c>
      <c r="F3934">
        <v>1</v>
      </c>
      <c r="G3934">
        <v>5187.929545</v>
      </c>
      <c r="H3934">
        <v>0</v>
      </c>
      <c r="I3934">
        <v>1</v>
      </c>
      <c r="J3934" s="2" t="str">
        <f t="shared" si="61"/>
        <v>EG_SOLARRFSR2025</v>
      </c>
    </row>
    <row r="3935" spans="1:10" x14ac:dyDescent="0.25">
      <c r="A3935" t="s">
        <v>20</v>
      </c>
      <c r="B3935" t="s">
        <v>6</v>
      </c>
      <c r="C3935" t="s">
        <v>12</v>
      </c>
      <c r="D3935">
        <v>2025</v>
      </c>
      <c r="E3935">
        <v>2035</v>
      </c>
      <c r="F3935">
        <v>1</v>
      </c>
      <c r="G3935">
        <v>5187.929545</v>
      </c>
      <c r="H3935">
        <v>0</v>
      </c>
      <c r="I3935">
        <v>1</v>
      </c>
      <c r="J3935" s="2" t="str">
        <f t="shared" si="61"/>
        <v>EG_SOLARRFNR2025</v>
      </c>
    </row>
    <row r="3936" spans="1:10" x14ac:dyDescent="0.25">
      <c r="A3936" t="s">
        <v>20</v>
      </c>
      <c r="B3936" t="s">
        <v>6</v>
      </c>
      <c r="C3936" t="s">
        <v>10</v>
      </c>
      <c r="D3936">
        <v>2025</v>
      </c>
      <c r="E3936">
        <v>2036</v>
      </c>
      <c r="F3936">
        <v>1</v>
      </c>
      <c r="G3936">
        <v>5187.929545</v>
      </c>
      <c r="H3936">
        <v>0</v>
      </c>
      <c r="I3936">
        <v>1</v>
      </c>
      <c r="J3936" s="2" t="str">
        <f t="shared" si="61"/>
        <v>EG_SOLARRFER2025</v>
      </c>
    </row>
    <row r="3937" spans="1:10" x14ac:dyDescent="0.25">
      <c r="A3937" t="s">
        <v>20</v>
      </c>
      <c r="B3937" t="s">
        <v>6</v>
      </c>
      <c r="C3937" t="s">
        <v>11</v>
      </c>
      <c r="D3937">
        <v>2025</v>
      </c>
      <c r="E3937">
        <v>2036</v>
      </c>
      <c r="F3937">
        <v>1</v>
      </c>
      <c r="G3937">
        <v>5187.929545</v>
      </c>
      <c r="H3937">
        <v>0</v>
      </c>
      <c r="I3937">
        <v>1</v>
      </c>
      <c r="J3937" s="2" t="str">
        <f t="shared" si="61"/>
        <v>EG_SOLARRFWR2025</v>
      </c>
    </row>
    <row r="3938" spans="1:10" x14ac:dyDescent="0.25">
      <c r="A3938" t="s">
        <v>20</v>
      </c>
      <c r="B3938" t="s">
        <v>6</v>
      </c>
      <c r="C3938" t="s">
        <v>9</v>
      </c>
      <c r="D3938">
        <v>2025</v>
      </c>
      <c r="E3938">
        <v>2036</v>
      </c>
      <c r="F3938">
        <v>1</v>
      </c>
      <c r="G3938">
        <v>5187.929545</v>
      </c>
      <c r="H3938">
        <v>0</v>
      </c>
      <c r="I3938">
        <v>1</v>
      </c>
      <c r="J3938" s="2" t="str">
        <f t="shared" si="61"/>
        <v>EG_SOLARRFNER2025</v>
      </c>
    </row>
    <row r="3939" spans="1:10" x14ac:dyDescent="0.25">
      <c r="A3939" t="s">
        <v>20</v>
      </c>
      <c r="B3939" t="s">
        <v>6</v>
      </c>
      <c r="C3939" t="s">
        <v>8</v>
      </c>
      <c r="D3939">
        <v>2025</v>
      </c>
      <c r="E3939">
        <v>2036</v>
      </c>
      <c r="F3939">
        <v>1</v>
      </c>
      <c r="G3939">
        <v>5187.929545</v>
      </c>
      <c r="H3939">
        <v>0</v>
      </c>
      <c r="I3939">
        <v>1</v>
      </c>
      <c r="J3939" s="2" t="str">
        <f t="shared" si="61"/>
        <v>EG_SOLARRFSR2025</v>
      </c>
    </row>
    <row r="3940" spans="1:10" x14ac:dyDescent="0.25">
      <c r="A3940" t="s">
        <v>20</v>
      </c>
      <c r="B3940" t="s">
        <v>6</v>
      </c>
      <c r="C3940" t="s">
        <v>12</v>
      </c>
      <c r="D3940">
        <v>2025</v>
      </c>
      <c r="E3940">
        <v>2036</v>
      </c>
      <c r="F3940">
        <v>1</v>
      </c>
      <c r="G3940">
        <v>5187.929545</v>
      </c>
      <c r="H3940">
        <v>0</v>
      </c>
      <c r="I3940">
        <v>1</v>
      </c>
      <c r="J3940" s="2" t="str">
        <f t="shared" si="61"/>
        <v>EG_SOLARRFNR2025</v>
      </c>
    </row>
    <row r="3941" spans="1:10" x14ac:dyDescent="0.25">
      <c r="A3941" t="s">
        <v>20</v>
      </c>
      <c r="B3941" t="s">
        <v>6</v>
      </c>
      <c r="C3941" t="s">
        <v>10</v>
      </c>
      <c r="D3941">
        <v>2025</v>
      </c>
      <c r="E3941">
        <v>2037</v>
      </c>
      <c r="F3941">
        <v>1</v>
      </c>
      <c r="G3941">
        <v>5187.929545</v>
      </c>
      <c r="H3941">
        <v>0</v>
      </c>
      <c r="I3941">
        <v>1</v>
      </c>
      <c r="J3941" s="2" t="str">
        <f t="shared" si="61"/>
        <v>EG_SOLARRFER2025</v>
      </c>
    </row>
    <row r="3942" spans="1:10" x14ac:dyDescent="0.25">
      <c r="A3942" t="s">
        <v>20</v>
      </c>
      <c r="B3942" t="s">
        <v>6</v>
      </c>
      <c r="C3942" t="s">
        <v>11</v>
      </c>
      <c r="D3942">
        <v>2025</v>
      </c>
      <c r="E3942">
        <v>2037</v>
      </c>
      <c r="F3942">
        <v>1</v>
      </c>
      <c r="G3942">
        <v>5187.929545</v>
      </c>
      <c r="H3942">
        <v>0</v>
      </c>
      <c r="I3942">
        <v>1</v>
      </c>
      <c r="J3942" s="2" t="str">
        <f t="shared" si="61"/>
        <v>EG_SOLARRFWR2025</v>
      </c>
    </row>
    <row r="3943" spans="1:10" x14ac:dyDescent="0.25">
      <c r="A3943" t="s">
        <v>20</v>
      </c>
      <c r="B3943" t="s">
        <v>6</v>
      </c>
      <c r="C3943" t="s">
        <v>9</v>
      </c>
      <c r="D3943">
        <v>2025</v>
      </c>
      <c r="E3943">
        <v>2037</v>
      </c>
      <c r="F3943">
        <v>1</v>
      </c>
      <c r="G3943">
        <v>5187.929545</v>
      </c>
      <c r="H3943">
        <v>0</v>
      </c>
      <c r="I3943">
        <v>1</v>
      </c>
      <c r="J3943" s="2" t="str">
        <f t="shared" si="61"/>
        <v>EG_SOLARRFNER2025</v>
      </c>
    </row>
    <row r="3944" spans="1:10" x14ac:dyDescent="0.25">
      <c r="A3944" t="s">
        <v>20</v>
      </c>
      <c r="B3944" t="s">
        <v>6</v>
      </c>
      <c r="C3944" t="s">
        <v>8</v>
      </c>
      <c r="D3944">
        <v>2025</v>
      </c>
      <c r="E3944">
        <v>2037</v>
      </c>
      <c r="F3944">
        <v>1</v>
      </c>
      <c r="G3944">
        <v>5187.929545</v>
      </c>
      <c r="H3944">
        <v>0</v>
      </c>
      <c r="I3944">
        <v>1</v>
      </c>
      <c r="J3944" s="2" t="str">
        <f t="shared" si="61"/>
        <v>EG_SOLARRFSR2025</v>
      </c>
    </row>
    <row r="3945" spans="1:10" x14ac:dyDescent="0.25">
      <c r="A3945" t="s">
        <v>20</v>
      </c>
      <c r="B3945" t="s">
        <v>6</v>
      </c>
      <c r="C3945" t="s">
        <v>12</v>
      </c>
      <c r="D3945">
        <v>2025</v>
      </c>
      <c r="E3945">
        <v>2037</v>
      </c>
      <c r="F3945">
        <v>1</v>
      </c>
      <c r="G3945">
        <v>5187.929545</v>
      </c>
      <c r="H3945">
        <v>0</v>
      </c>
      <c r="I3945">
        <v>1</v>
      </c>
      <c r="J3945" s="2" t="str">
        <f t="shared" si="61"/>
        <v>EG_SOLARRFNR2025</v>
      </c>
    </row>
    <row r="3946" spans="1:10" x14ac:dyDescent="0.25">
      <c r="A3946" t="s">
        <v>20</v>
      </c>
      <c r="B3946" t="s">
        <v>6</v>
      </c>
      <c r="C3946" t="s">
        <v>10</v>
      </c>
      <c r="D3946">
        <v>2025</v>
      </c>
      <c r="E3946">
        <v>2038</v>
      </c>
      <c r="F3946">
        <v>1</v>
      </c>
      <c r="G3946">
        <v>5187.929545</v>
      </c>
      <c r="H3946">
        <v>0</v>
      </c>
      <c r="I3946">
        <v>1</v>
      </c>
      <c r="J3946" s="2" t="str">
        <f t="shared" si="61"/>
        <v>EG_SOLARRFER2025</v>
      </c>
    </row>
    <row r="3947" spans="1:10" x14ac:dyDescent="0.25">
      <c r="A3947" t="s">
        <v>20</v>
      </c>
      <c r="B3947" t="s">
        <v>6</v>
      </c>
      <c r="C3947" t="s">
        <v>11</v>
      </c>
      <c r="D3947">
        <v>2025</v>
      </c>
      <c r="E3947">
        <v>2038</v>
      </c>
      <c r="F3947">
        <v>1</v>
      </c>
      <c r="G3947">
        <v>5187.929545</v>
      </c>
      <c r="H3947">
        <v>0</v>
      </c>
      <c r="I3947">
        <v>1</v>
      </c>
      <c r="J3947" s="2" t="str">
        <f t="shared" si="61"/>
        <v>EG_SOLARRFWR2025</v>
      </c>
    </row>
    <row r="3948" spans="1:10" x14ac:dyDescent="0.25">
      <c r="A3948" t="s">
        <v>20</v>
      </c>
      <c r="B3948" t="s">
        <v>6</v>
      </c>
      <c r="C3948" t="s">
        <v>9</v>
      </c>
      <c r="D3948">
        <v>2025</v>
      </c>
      <c r="E3948">
        <v>2038</v>
      </c>
      <c r="F3948">
        <v>1</v>
      </c>
      <c r="G3948">
        <v>5187.929545</v>
      </c>
      <c r="H3948">
        <v>0</v>
      </c>
      <c r="I3948">
        <v>1</v>
      </c>
      <c r="J3948" s="2" t="str">
        <f t="shared" si="61"/>
        <v>EG_SOLARRFNER2025</v>
      </c>
    </row>
    <row r="3949" spans="1:10" x14ac:dyDescent="0.25">
      <c r="A3949" t="s">
        <v>20</v>
      </c>
      <c r="B3949" t="s">
        <v>6</v>
      </c>
      <c r="C3949" t="s">
        <v>8</v>
      </c>
      <c r="D3949">
        <v>2025</v>
      </c>
      <c r="E3949">
        <v>2038</v>
      </c>
      <c r="F3949">
        <v>1</v>
      </c>
      <c r="G3949">
        <v>5187.929545</v>
      </c>
      <c r="H3949">
        <v>0</v>
      </c>
      <c r="I3949">
        <v>1</v>
      </c>
      <c r="J3949" s="2" t="str">
        <f t="shared" si="61"/>
        <v>EG_SOLARRFSR2025</v>
      </c>
    </row>
    <row r="3950" spans="1:10" x14ac:dyDescent="0.25">
      <c r="A3950" t="s">
        <v>20</v>
      </c>
      <c r="B3950" t="s">
        <v>6</v>
      </c>
      <c r="C3950" t="s">
        <v>12</v>
      </c>
      <c r="D3950">
        <v>2025</v>
      </c>
      <c r="E3950">
        <v>2038</v>
      </c>
      <c r="F3950">
        <v>1</v>
      </c>
      <c r="G3950">
        <v>5187.929545</v>
      </c>
      <c r="H3950">
        <v>0</v>
      </c>
      <c r="I3950">
        <v>1</v>
      </c>
      <c r="J3950" s="2" t="str">
        <f t="shared" si="61"/>
        <v>EG_SOLARRFNR2025</v>
      </c>
    </row>
    <row r="3951" spans="1:10" x14ac:dyDescent="0.25">
      <c r="A3951" t="s">
        <v>20</v>
      </c>
      <c r="B3951" t="s">
        <v>6</v>
      </c>
      <c r="C3951" t="s">
        <v>10</v>
      </c>
      <c r="D3951">
        <v>2025</v>
      </c>
      <c r="E3951">
        <v>2039</v>
      </c>
      <c r="F3951">
        <v>1</v>
      </c>
      <c r="G3951">
        <v>5187.929545</v>
      </c>
      <c r="H3951">
        <v>0</v>
      </c>
      <c r="I3951">
        <v>1</v>
      </c>
      <c r="J3951" s="2" t="str">
        <f t="shared" si="61"/>
        <v>EG_SOLARRFER2025</v>
      </c>
    </row>
    <row r="3952" spans="1:10" x14ac:dyDescent="0.25">
      <c r="A3952" t="s">
        <v>20</v>
      </c>
      <c r="B3952" t="s">
        <v>6</v>
      </c>
      <c r="C3952" t="s">
        <v>11</v>
      </c>
      <c r="D3952">
        <v>2025</v>
      </c>
      <c r="E3952">
        <v>2039</v>
      </c>
      <c r="F3952">
        <v>1</v>
      </c>
      <c r="G3952">
        <v>5187.929545</v>
      </c>
      <c r="H3952">
        <v>0</v>
      </c>
      <c r="I3952">
        <v>1</v>
      </c>
      <c r="J3952" s="2" t="str">
        <f t="shared" si="61"/>
        <v>EG_SOLARRFWR2025</v>
      </c>
    </row>
    <row r="3953" spans="1:10" x14ac:dyDescent="0.25">
      <c r="A3953" t="s">
        <v>20</v>
      </c>
      <c r="B3953" t="s">
        <v>6</v>
      </c>
      <c r="C3953" t="s">
        <v>9</v>
      </c>
      <c r="D3953">
        <v>2025</v>
      </c>
      <c r="E3953">
        <v>2039</v>
      </c>
      <c r="F3953">
        <v>1</v>
      </c>
      <c r="G3953">
        <v>5187.929545</v>
      </c>
      <c r="H3953">
        <v>0</v>
      </c>
      <c r="I3953">
        <v>1</v>
      </c>
      <c r="J3953" s="2" t="str">
        <f t="shared" si="61"/>
        <v>EG_SOLARRFNER2025</v>
      </c>
    </row>
    <row r="3954" spans="1:10" x14ac:dyDescent="0.25">
      <c r="A3954" t="s">
        <v>20</v>
      </c>
      <c r="B3954" t="s">
        <v>6</v>
      </c>
      <c r="C3954" t="s">
        <v>8</v>
      </c>
      <c r="D3954">
        <v>2025</v>
      </c>
      <c r="E3954">
        <v>2039</v>
      </c>
      <c r="F3954">
        <v>1</v>
      </c>
      <c r="G3954">
        <v>5187.929545</v>
      </c>
      <c r="H3954">
        <v>0</v>
      </c>
      <c r="I3954">
        <v>1</v>
      </c>
      <c r="J3954" s="2" t="str">
        <f t="shared" si="61"/>
        <v>EG_SOLARRFSR2025</v>
      </c>
    </row>
    <row r="3955" spans="1:10" x14ac:dyDescent="0.25">
      <c r="A3955" t="s">
        <v>20</v>
      </c>
      <c r="B3955" t="s">
        <v>6</v>
      </c>
      <c r="C3955" t="s">
        <v>12</v>
      </c>
      <c r="D3955">
        <v>2025</v>
      </c>
      <c r="E3955">
        <v>2039</v>
      </c>
      <c r="F3955">
        <v>1</v>
      </c>
      <c r="G3955">
        <v>5187.929545</v>
      </c>
      <c r="H3955">
        <v>0</v>
      </c>
      <c r="I3955">
        <v>1</v>
      </c>
      <c r="J3955" s="2" t="str">
        <f t="shared" si="61"/>
        <v>EG_SOLARRFNR2025</v>
      </c>
    </row>
    <row r="3956" spans="1:10" x14ac:dyDescent="0.25">
      <c r="A3956" t="s">
        <v>20</v>
      </c>
      <c r="B3956" t="s">
        <v>6</v>
      </c>
      <c r="C3956" t="s">
        <v>10</v>
      </c>
      <c r="D3956">
        <v>2025</v>
      </c>
      <c r="E3956">
        <v>2040</v>
      </c>
      <c r="F3956">
        <v>1</v>
      </c>
      <c r="G3956">
        <v>5187.929545</v>
      </c>
      <c r="H3956">
        <v>0</v>
      </c>
      <c r="I3956">
        <v>1</v>
      </c>
      <c r="J3956" s="2" t="str">
        <f t="shared" si="61"/>
        <v>EG_SOLARRFER2025</v>
      </c>
    </row>
    <row r="3957" spans="1:10" x14ac:dyDescent="0.25">
      <c r="A3957" t="s">
        <v>20</v>
      </c>
      <c r="B3957" t="s">
        <v>6</v>
      </c>
      <c r="C3957" t="s">
        <v>11</v>
      </c>
      <c r="D3957">
        <v>2025</v>
      </c>
      <c r="E3957">
        <v>2040</v>
      </c>
      <c r="F3957">
        <v>1</v>
      </c>
      <c r="G3957">
        <v>5187.929545</v>
      </c>
      <c r="H3957">
        <v>0</v>
      </c>
      <c r="I3957">
        <v>1</v>
      </c>
      <c r="J3957" s="2" t="str">
        <f t="shared" si="61"/>
        <v>EG_SOLARRFWR2025</v>
      </c>
    </row>
    <row r="3958" spans="1:10" x14ac:dyDescent="0.25">
      <c r="A3958" t="s">
        <v>20</v>
      </c>
      <c r="B3958" t="s">
        <v>6</v>
      </c>
      <c r="C3958" t="s">
        <v>9</v>
      </c>
      <c r="D3958">
        <v>2025</v>
      </c>
      <c r="E3958">
        <v>2040</v>
      </c>
      <c r="F3958">
        <v>1</v>
      </c>
      <c r="G3958">
        <v>5187.929545</v>
      </c>
      <c r="H3958">
        <v>0</v>
      </c>
      <c r="I3958">
        <v>1</v>
      </c>
      <c r="J3958" s="2" t="str">
        <f t="shared" si="61"/>
        <v>EG_SOLARRFNER2025</v>
      </c>
    </row>
    <row r="3959" spans="1:10" x14ac:dyDescent="0.25">
      <c r="A3959" t="s">
        <v>20</v>
      </c>
      <c r="B3959" t="s">
        <v>6</v>
      </c>
      <c r="C3959" t="s">
        <v>8</v>
      </c>
      <c r="D3959">
        <v>2025</v>
      </c>
      <c r="E3959">
        <v>2040</v>
      </c>
      <c r="F3959">
        <v>1</v>
      </c>
      <c r="G3959">
        <v>5187.929545</v>
      </c>
      <c r="H3959">
        <v>0</v>
      </c>
      <c r="I3959">
        <v>1</v>
      </c>
      <c r="J3959" s="2" t="str">
        <f t="shared" si="61"/>
        <v>EG_SOLARRFSR2025</v>
      </c>
    </row>
    <row r="3960" spans="1:10" x14ac:dyDescent="0.25">
      <c r="A3960" t="s">
        <v>20</v>
      </c>
      <c r="B3960" t="s">
        <v>6</v>
      </c>
      <c r="C3960" t="s">
        <v>12</v>
      </c>
      <c r="D3960">
        <v>2025</v>
      </c>
      <c r="E3960">
        <v>2040</v>
      </c>
      <c r="F3960">
        <v>1</v>
      </c>
      <c r="G3960">
        <v>5187.929545</v>
      </c>
      <c r="H3960">
        <v>0</v>
      </c>
      <c r="I3960">
        <v>1</v>
      </c>
      <c r="J3960" s="2" t="str">
        <f t="shared" si="61"/>
        <v>EG_SOLARRFNR2025</v>
      </c>
    </row>
    <row r="3961" spans="1:10" x14ac:dyDescent="0.25">
      <c r="A3961" t="s">
        <v>20</v>
      </c>
      <c r="B3961" t="s">
        <v>6</v>
      </c>
      <c r="C3961" t="s">
        <v>10</v>
      </c>
      <c r="D3961">
        <v>2025</v>
      </c>
      <c r="E3961">
        <v>2041</v>
      </c>
      <c r="F3961">
        <v>1</v>
      </c>
      <c r="G3961">
        <v>5187.929545</v>
      </c>
      <c r="H3961">
        <v>0</v>
      </c>
      <c r="I3961">
        <v>1</v>
      </c>
      <c r="J3961" s="2" t="str">
        <f t="shared" si="61"/>
        <v>EG_SOLARRFER2025</v>
      </c>
    </row>
    <row r="3962" spans="1:10" x14ac:dyDescent="0.25">
      <c r="A3962" t="s">
        <v>20</v>
      </c>
      <c r="B3962" t="s">
        <v>6</v>
      </c>
      <c r="C3962" t="s">
        <v>11</v>
      </c>
      <c r="D3962">
        <v>2025</v>
      </c>
      <c r="E3962">
        <v>2041</v>
      </c>
      <c r="F3962">
        <v>1</v>
      </c>
      <c r="G3962">
        <v>5187.929545</v>
      </c>
      <c r="H3962">
        <v>0</v>
      </c>
      <c r="I3962">
        <v>1</v>
      </c>
      <c r="J3962" s="2" t="str">
        <f t="shared" si="61"/>
        <v>EG_SOLARRFWR2025</v>
      </c>
    </row>
    <row r="3963" spans="1:10" x14ac:dyDescent="0.25">
      <c r="A3963" t="s">
        <v>20</v>
      </c>
      <c r="B3963" t="s">
        <v>6</v>
      </c>
      <c r="C3963" t="s">
        <v>9</v>
      </c>
      <c r="D3963">
        <v>2025</v>
      </c>
      <c r="E3963">
        <v>2041</v>
      </c>
      <c r="F3963">
        <v>1</v>
      </c>
      <c r="G3963">
        <v>5187.929545</v>
      </c>
      <c r="H3963">
        <v>0</v>
      </c>
      <c r="I3963">
        <v>1</v>
      </c>
      <c r="J3963" s="2" t="str">
        <f t="shared" si="61"/>
        <v>EG_SOLARRFNER2025</v>
      </c>
    </row>
    <row r="3964" spans="1:10" x14ac:dyDescent="0.25">
      <c r="A3964" t="s">
        <v>20</v>
      </c>
      <c r="B3964" t="s">
        <v>6</v>
      </c>
      <c r="C3964" t="s">
        <v>8</v>
      </c>
      <c r="D3964">
        <v>2025</v>
      </c>
      <c r="E3964">
        <v>2041</v>
      </c>
      <c r="F3964">
        <v>1</v>
      </c>
      <c r="G3964">
        <v>5187.929545</v>
      </c>
      <c r="H3964">
        <v>0</v>
      </c>
      <c r="I3964">
        <v>1</v>
      </c>
      <c r="J3964" s="2" t="str">
        <f t="shared" si="61"/>
        <v>EG_SOLARRFSR2025</v>
      </c>
    </row>
    <row r="3965" spans="1:10" x14ac:dyDescent="0.25">
      <c r="A3965" t="s">
        <v>20</v>
      </c>
      <c r="B3965" t="s">
        <v>6</v>
      </c>
      <c r="C3965" t="s">
        <v>12</v>
      </c>
      <c r="D3965">
        <v>2025</v>
      </c>
      <c r="E3965">
        <v>2041</v>
      </c>
      <c r="F3965">
        <v>1</v>
      </c>
      <c r="G3965">
        <v>5187.929545</v>
      </c>
      <c r="H3965">
        <v>0</v>
      </c>
      <c r="I3965">
        <v>1</v>
      </c>
      <c r="J3965" s="2" t="str">
        <f t="shared" si="61"/>
        <v>EG_SOLARRFNR2025</v>
      </c>
    </row>
    <row r="3966" spans="1:10" x14ac:dyDescent="0.25">
      <c r="A3966" t="s">
        <v>21</v>
      </c>
      <c r="B3966" t="s">
        <v>6</v>
      </c>
      <c r="C3966" t="s">
        <v>10</v>
      </c>
      <c r="D3966">
        <v>2025</v>
      </c>
      <c r="E3966">
        <v>2025</v>
      </c>
      <c r="F3966">
        <v>1</v>
      </c>
      <c r="G3966">
        <v>10514.99128</v>
      </c>
      <c r="H3966">
        <v>0</v>
      </c>
      <c r="I3966">
        <v>1</v>
      </c>
      <c r="J3966" s="2" t="str">
        <f t="shared" si="61"/>
        <v>EG_WINDONER2025</v>
      </c>
    </row>
    <row r="3967" spans="1:10" x14ac:dyDescent="0.25">
      <c r="A3967" t="s">
        <v>21</v>
      </c>
      <c r="B3967" t="s">
        <v>6</v>
      </c>
      <c r="C3967" t="s">
        <v>11</v>
      </c>
      <c r="D3967">
        <v>2025</v>
      </c>
      <c r="E3967">
        <v>2025</v>
      </c>
      <c r="F3967">
        <v>1</v>
      </c>
      <c r="G3967">
        <v>10514.99128</v>
      </c>
      <c r="H3967">
        <v>0</v>
      </c>
      <c r="I3967">
        <v>1</v>
      </c>
      <c r="J3967" s="2" t="str">
        <f t="shared" si="61"/>
        <v>EG_WINDONWR2025</v>
      </c>
    </row>
    <row r="3968" spans="1:10" x14ac:dyDescent="0.25">
      <c r="A3968" t="s">
        <v>21</v>
      </c>
      <c r="B3968" t="s">
        <v>6</v>
      </c>
      <c r="C3968" t="s">
        <v>9</v>
      </c>
      <c r="D3968">
        <v>2025</v>
      </c>
      <c r="E3968">
        <v>2025</v>
      </c>
      <c r="F3968">
        <v>1</v>
      </c>
      <c r="G3968">
        <v>10514.99128</v>
      </c>
      <c r="H3968">
        <v>0</v>
      </c>
      <c r="I3968">
        <v>1</v>
      </c>
      <c r="J3968" s="2" t="str">
        <f t="shared" si="61"/>
        <v>EG_WINDONNER2025</v>
      </c>
    </row>
    <row r="3969" spans="1:10" x14ac:dyDescent="0.25">
      <c r="A3969" t="s">
        <v>21</v>
      </c>
      <c r="B3969" t="s">
        <v>6</v>
      </c>
      <c r="C3969" t="s">
        <v>8</v>
      </c>
      <c r="D3969">
        <v>2025</v>
      </c>
      <c r="E3969">
        <v>2025</v>
      </c>
      <c r="F3969">
        <v>1</v>
      </c>
      <c r="G3969">
        <v>10514.99128</v>
      </c>
      <c r="H3969">
        <v>0</v>
      </c>
      <c r="I3969">
        <v>1</v>
      </c>
      <c r="J3969" s="2" t="str">
        <f t="shared" si="61"/>
        <v>EG_WINDONSR2025</v>
      </c>
    </row>
    <row r="3970" spans="1:10" x14ac:dyDescent="0.25">
      <c r="A3970" t="s">
        <v>21</v>
      </c>
      <c r="B3970" t="s">
        <v>6</v>
      </c>
      <c r="C3970" t="s">
        <v>12</v>
      </c>
      <c r="D3970">
        <v>2025</v>
      </c>
      <c r="E3970">
        <v>2025</v>
      </c>
      <c r="F3970">
        <v>1</v>
      </c>
      <c r="G3970">
        <v>10514.99128</v>
      </c>
      <c r="H3970">
        <v>0</v>
      </c>
      <c r="I3970">
        <v>1</v>
      </c>
      <c r="J3970" s="2" t="str">
        <f t="shared" si="61"/>
        <v>EG_WINDONNR2025</v>
      </c>
    </row>
    <row r="3971" spans="1:10" x14ac:dyDescent="0.25">
      <c r="A3971" t="s">
        <v>21</v>
      </c>
      <c r="B3971" t="s">
        <v>6</v>
      </c>
      <c r="C3971" t="s">
        <v>10</v>
      </c>
      <c r="D3971">
        <v>2025</v>
      </c>
      <c r="E3971">
        <v>2026</v>
      </c>
      <c r="F3971">
        <v>1</v>
      </c>
      <c r="G3971">
        <v>10514.99128</v>
      </c>
      <c r="H3971">
        <v>0</v>
      </c>
      <c r="I3971">
        <v>1</v>
      </c>
      <c r="J3971" s="2" t="str">
        <f t="shared" ref="J3971:J4034" si="62">_xlfn.CONCAT(A3971,C3971,D3971)</f>
        <v>EG_WINDONER2025</v>
      </c>
    </row>
    <row r="3972" spans="1:10" x14ac:dyDescent="0.25">
      <c r="A3972" t="s">
        <v>21</v>
      </c>
      <c r="B3972" t="s">
        <v>6</v>
      </c>
      <c r="C3972" t="s">
        <v>11</v>
      </c>
      <c r="D3972">
        <v>2025</v>
      </c>
      <c r="E3972">
        <v>2026</v>
      </c>
      <c r="F3972">
        <v>1</v>
      </c>
      <c r="G3972">
        <v>10514.99128</v>
      </c>
      <c r="H3972">
        <v>0</v>
      </c>
      <c r="I3972">
        <v>1</v>
      </c>
      <c r="J3972" s="2" t="str">
        <f t="shared" si="62"/>
        <v>EG_WINDONWR2025</v>
      </c>
    </row>
    <row r="3973" spans="1:10" x14ac:dyDescent="0.25">
      <c r="A3973" t="s">
        <v>21</v>
      </c>
      <c r="B3973" t="s">
        <v>6</v>
      </c>
      <c r="C3973" t="s">
        <v>9</v>
      </c>
      <c r="D3973">
        <v>2025</v>
      </c>
      <c r="E3973">
        <v>2026</v>
      </c>
      <c r="F3973">
        <v>1</v>
      </c>
      <c r="G3973">
        <v>10514.99128</v>
      </c>
      <c r="H3973">
        <v>0</v>
      </c>
      <c r="I3973">
        <v>1</v>
      </c>
      <c r="J3973" s="2" t="str">
        <f t="shared" si="62"/>
        <v>EG_WINDONNER2025</v>
      </c>
    </row>
    <row r="3974" spans="1:10" x14ac:dyDescent="0.25">
      <c r="A3974" t="s">
        <v>21</v>
      </c>
      <c r="B3974" t="s">
        <v>6</v>
      </c>
      <c r="C3974" t="s">
        <v>8</v>
      </c>
      <c r="D3974">
        <v>2025</v>
      </c>
      <c r="E3974">
        <v>2026</v>
      </c>
      <c r="F3974">
        <v>1</v>
      </c>
      <c r="G3974">
        <v>10514.99128</v>
      </c>
      <c r="H3974">
        <v>0</v>
      </c>
      <c r="I3974">
        <v>1</v>
      </c>
      <c r="J3974" s="2" t="str">
        <f t="shared" si="62"/>
        <v>EG_WINDONSR2025</v>
      </c>
    </row>
    <row r="3975" spans="1:10" x14ac:dyDescent="0.25">
      <c r="A3975" t="s">
        <v>21</v>
      </c>
      <c r="B3975" t="s">
        <v>6</v>
      </c>
      <c r="C3975" t="s">
        <v>12</v>
      </c>
      <c r="D3975">
        <v>2025</v>
      </c>
      <c r="E3975">
        <v>2026</v>
      </c>
      <c r="F3975">
        <v>1</v>
      </c>
      <c r="G3975">
        <v>10514.99128</v>
      </c>
      <c r="H3975">
        <v>0</v>
      </c>
      <c r="I3975">
        <v>1</v>
      </c>
      <c r="J3975" s="2" t="str">
        <f t="shared" si="62"/>
        <v>EG_WINDONNR2025</v>
      </c>
    </row>
    <row r="3976" spans="1:10" x14ac:dyDescent="0.25">
      <c r="A3976" t="s">
        <v>21</v>
      </c>
      <c r="B3976" t="s">
        <v>6</v>
      </c>
      <c r="C3976" t="s">
        <v>10</v>
      </c>
      <c r="D3976">
        <v>2025</v>
      </c>
      <c r="E3976">
        <v>2027</v>
      </c>
      <c r="F3976">
        <v>1</v>
      </c>
      <c r="G3976">
        <v>10514.99128</v>
      </c>
      <c r="H3976">
        <v>0</v>
      </c>
      <c r="I3976">
        <v>1</v>
      </c>
      <c r="J3976" s="2" t="str">
        <f t="shared" si="62"/>
        <v>EG_WINDONER2025</v>
      </c>
    </row>
    <row r="3977" spans="1:10" x14ac:dyDescent="0.25">
      <c r="A3977" t="s">
        <v>21</v>
      </c>
      <c r="B3977" t="s">
        <v>6</v>
      </c>
      <c r="C3977" t="s">
        <v>11</v>
      </c>
      <c r="D3977">
        <v>2025</v>
      </c>
      <c r="E3977">
        <v>2027</v>
      </c>
      <c r="F3977">
        <v>1</v>
      </c>
      <c r="G3977">
        <v>10514.99128</v>
      </c>
      <c r="H3977">
        <v>0</v>
      </c>
      <c r="I3977">
        <v>1</v>
      </c>
      <c r="J3977" s="2" t="str">
        <f t="shared" si="62"/>
        <v>EG_WINDONWR2025</v>
      </c>
    </row>
    <row r="3978" spans="1:10" x14ac:dyDescent="0.25">
      <c r="A3978" t="s">
        <v>21</v>
      </c>
      <c r="B3978" t="s">
        <v>6</v>
      </c>
      <c r="C3978" t="s">
        <v>9</v>
      </c>
      <c r="D3978">
        <v>2025</v>
      </c>
      <c r="E3978">
        <v>2027</v>
      </c>
      <c r="F3978">
        <v>1</v>
      </c>
      <c r="G3978">
        <v>10514.99128</v>
      </c>
      <c r="H3978">
        <v>0</v>
      </c>
      <c r="I3978">
        <v>1</v>
      </c>
      <c r="J3978" s="2" t="str">
        <f t="shared" si="62"/>
        <v>EG_WINDONNER2025</v>
      </c>
    </row>
    <row r="3979" spans="1:10" x14ac:dyDescent="0.25">
      <c r="A3979" t="s">
        <v>21</v>
      </c>
      <c r="B3979" t="s">
        <v>6</v>
      </c>
      <c r="C3979" t="s">
        <v>8</v>
      </c>
      <c r="D3979">
        <v>2025</v>
      </c>
      <c r="E3979">
        <v>2027</v>
      </c>
      <c r="F3979">
        <v>1</v>
      </c>
      <c r="G3979">
        <v>10514.99128</v>
      </c>
      <c r="H3979">
        <v>0</v>
      </c>
      <c r="I3979">
        <v>1</v>
      </c>
      <c r="J3979" s="2" t="str">
        <f t="shared" si="62"/>
        <v>EG_WINDONSR2025</v>
      </c>
    </row>
    <row r="3980" spans="1:10" x14ac:dyDescent="0.25">
      <c r="A3980" t="s">
        <v>21</v>
      </c>
      <c r="B3980" t="s">
        <v>6</v>
      </c>
      <c r="C3980" t="s">
        <v>12</v>
      </c>
      <c r="D3980">
        <v>2025</v>
      </c>
      <c r="E3980">
        <v>2027</v>
      </c>
      <c r="F3980">
        <v>1</v>
      </c>
      <c r="G3980">
        <v>10514.99128</v>
      </c>
      <c r="H3980">
        <v>0</v>
      </c>
      <c r="I3980">
        <v>1</v>
      </c>
      <c r="J3980" s="2" t="str">
        <f t="shared" si="62"/>
        <v>EG_WINDONNR2025</v>
      </c>
    </row>
    <row r="3981" spans="1:10" x14ac:dyDescent="0.25">
      <c r="A3981" t="s">
        <v>21</v>
      </c>
      <c r="B3981" t="s">
        <v>6</v>
      </c>
      <c r="C3981" t="s">
        <v>10</v>
      </c>
      <c r="D3981">
        <v>2025</v>
      </c>
      <c r="E3981">
        <v>2028</v>
      </c>
      <c r="F3981">
        <v>1</v>
      </c>
      <c r="G3981">
        <v>10514.99128</v>
      </c>
      <c r="H3981">
        <v>0</v>
      </c>
      <c r="I3981">
        <v>1</v>
      </c>
      <c r="J3981" s="2" t="str">
        <f t="shared" si="62"/>
        <v>EG_WINDONER2025</v>
      </c>
    </row>
    <row r="3982" spans="1:10" x14ac:dyDescent="0.25">
      <c r="A3982" t="s">
        <v>21</v>
      </c>
      <c r="B3982" t="s">
        <v>6</v>
      </c>
      <c r="C3982" t="s">
        <v>11</v>
      </c>
      <c r="D3982">
        <v>2025</v>
      </c>
      <c r="E3982">
        <v>2028</v>
      </c>
      <c r="F3982">
        <v>1</v>
      </c>
      <c r="G3982">
        <v>10514.99128</v>
      </c>
      <c r="H3982">
        <v>0</v>
      </c>
      <c r="I3982">
        <v>1</v>
      </c>
      <c r="J3982" s="2" t="str">
        <f t="shared" si="62"/>
        <v>EG_WINDONWR2025</v>
      </c>
    </row>
    <row r="3983" spans="1:10" x14ac:dyDescent="0.25">
      <c r="A3983" t="s">
        <v>21</v>
      </c>
      <c r="B3983" t="s">
        <v>6</v>
      </c>
      <c r="C3983" t="s">
        <v>9</v>
      </c>
      <c r="D3983">
        <v>2025</v>
      </c>
      <c r="E3983">
        <v>2028</v>
      </c>
      <c r="F3983">
        <v>1</v>
      </c>
      <c r="G3983">
        <v>10514.99128</v>
      </c>
      <c r="H3983">
        <v>0</v>
      </c>
      <c r="I3983">
        <v>1</v>
      </c>
      <c r="J3983" s="2" t="str">
        <f t="shared" si="62"/>
        <v>EG_WINDONNER2025</v>
      </c>
    </row>
    <row r="3984" spans="1:10" x14ac:dyDescent="0.25">
      <c r="A3984" t="s">
        <v>21</v>
      </c>
      <c r="B3984" t="s">
        <v>6</v>
      </c>
      <c r="C3984" t="s">
        <v>8</v>
      </c>
      <c r="D3984">
        <v>2025</v>
      </c>
      <c r="E3984">
        <v>2028</v>
      </c>
      <c r="F3984">
        <v>1</v>
      </c>
      <c r="G3984">
        <v>10514.99128</v>
      </c>
      <c r="H3984">
        <v>0</v>
      </c>
      <c r="I3984">
        <v>1</v>
      </c>
      <c r="J3984" s="2" t="str">
        <f t="shared" si="62"/>
        <v>EG_WINDONSR2025</v>
      </c>
    </row>
    <row r="3985" spans="1:10" x14ac:dyDescent="0.25">
      <c r="A3985" t="s">
        <v>21</v>
      </c>
      <c r="B3985" t="s">
        <v>6</v>
      </c>
      <c r="C3985" t="s">
        <v>12</v>
      </c>
      <c r="D3985">
        <v>2025</v>
      </c>
      <c r="E3985">
        <v>2028</v>
      </c>
      <c r="F3985">
        <v>1</v>
      </c>
      <c r="G3985">
        <v>10514.99128</v>
      </c>
      <c r="H3985">
        <v>0</v>
      </c>
      <c r="I3985">
        <v>1</v>
      </c>
      <c r="J3985" s="2" t="str">
        <f t="shared" si="62"/>
        <v>EG_WINDONNR2025</v>
      </c>
    </row>
    <row r="3986" spans="1:10" x14ac:dyDescent="0.25">
      <c r="A3986" t="s">
        <v>21</v>
      </c>
      <c r="B3986" t="s">
        <v>6</v>
      </c>
      <c r="C3986" t="s">
        <v>10</v>
      </c>
      <c r="D3986">
        <v>2025</v>
      </c>
      <c r="E3986">
        <v>2029</v>
      </c>
      <c r="F3986">
        <v>1</v>
      </c>
      <c r="G3986">
        <v>10514.99128</v>
      </c>
      <c r="H3986">
        <v>0</v>
      </c>
      <c r="I3986">
        <v>1</v>
      </c>
      <c r="J3986" s="2" t="str">
        <f t="shared" si="62"/>
        <v>EG_WINDONER2025</v>
      </c>
    </row>
    <row r="3987" spans="1:10" x14ac:dyDescent="0.25">
      <c r="A3987" t="s">
        <v>21</v>
      </c>
      <c r="B3987" t="s">
        <v>6</v>
      </c>
      <c r="C3987" t="s">
        <v>11</v>
      </c>
      <c r="D3987">
        <v>2025</v>
      </c>
      <c r="E3987">
        <v>2029</v>
      </c>
      <c r="F3987">
        <v>1</v>
      </c>
      <c r="G3987">
        <v>10514.99128</v>
      </c>
      <c r="H3987">
        <v>0</v>
      </c>
      <c r="I3987">
        <v>1</v>
      </c>
      <c r="J3987" s="2" t="str">
        <f t="shared" si="62"/>
        <v>EG_WINDONWR2025</v>
      </c>
    </row>
    <row r="3988" spans="1:10" x14ac:dyDescent="0.25">
      <c r="A3988" t="s">
        <v>21</v>
      </c>
      <c r="B3988" t="s">
        <v>6</v>
      </c>
      <c r="C3988" t="s">
        <v>9</v>
      </c>
      <c r="D3988">
        <v>2025</v>
      </c>
      <c r="E3988">
        <v>2029</v>
      </c>
      <c r="F3988">
        <v>1</v>
      </c>
      <c r="G3988">
        <v>10514.99128</v>
      </c>
      <c r="H3988">
        <v>0</v>
      </c>
      <c r="I3988">
        <v>1</v>
      </c>
      <c r="J3988" s="2" t="str">
        <f t="shared" si="62"/>
        <v>EG_WINDONNER2025</v>
      </c>
    </row>
    <row r="3989" spans="1:10" x14ac:dyDescent="0.25">
      <c r="A3989" t="s">
        <v>21</v>
      </c>
      <c r="B3989" t="s">
        <v>6</v>
      </c>
      <c r="C3989" t="s">
        <v>8</v>
      </c>
      <c r="D3989">
        <v>2025</v>
      </c>
      <c r="E3989">
        <v>2029</v>
      </c>
      <c r="F3989">
        <v>1</v>
      </c>
      <c r="G3989">
        <v>10514.99128</v>
      </c>
      <c r="H3989">
        <v>0</v>
      </c>
      <c r="I3989">
        <v>1</v>
      </c>
      <c r="J3989" s="2" t="str">
        <f t="shared" si="62"/>
        <v>EG_WINDONSR2025</v>
      </c>
    </row>
    <row r="3990" spans="1:10" x14ac:dyDescent="0.25">
      <c r="A3990" t="s">
        <v>21</v>
      </c>
      <c r="B3990" t="s">
        <v>6</v>
      </c>
      <c r="C3990" t="s">
        <v>12</v>
      </c>
      <c r="D3990">
        <v>2025</v>
      </c>
      <c r="E3990">
        <v>2029</v>
      </c>
      <c r="F3990">
        <v>1</v>
      </c>
      <c r="G3990">
        <v>10514.99128</v>
      </c>
      <c r="H3990">
        <v>0</v>
      </c>
      <c r="I3990">
        <v>1</v>
      </c>
      <c r="J3990" s="2" t="str">
        <f t="shared" si="62"/>
        <v>EG_WINDONNR2025</v>
      </c>
    </row>
    <row r="3991" spans="1:10" x14ac:dyDescent="0.25">
      <c r="A3991" t="s">
        <v>21</v>
      </c>
      <c r="B3991" t="s">
        <v>6</v>
      </c>
      <c r="C3991" t="s">
        <v>10</v>
      </c>
      <c r="D3991">
        <v>2025</v>
      </c>
      <c r="E3991">
        <v>2030</v>
      </c>
      <c r="F3991">
        <v>1</v>
      </c>
      <c r="G3991">
        <v>10514.99128</v>
      </c>
      <c r="H3991">
        <v>0</v>
      </c>
      <c r="I3991">
        <v>1</v>
      </c>
      <c r="J3991" s="2" t="str">
        <f t="shared" si="62"/>
        <v>EG_WINDONER2025</v>
      </c>
    </row>
    <row r="3992" spans="1:10" x14ac:dyDescent="0.25">
      <c r="A3992" t="s">
        <v>21</v>
      </c>
      <c r="B3992" t="s">
        <v>6</v>
      </c>
      <c r="C3992" t="s">
        <v>11</v>
      </c>
      <c r="D3992">
        <v>2025</v>
      </c>
      <c r="E3992">
        <v>2030</v>
      </c>
      <c r="F3992">
        <v>1</v>
      </c>
      <c r="G3992">
        <v>10514.99128</v>
      </c>
      <c r="H3992">
        <v>0</v>
      </c>
      <c r="I3992">
        <v>1</v>
      </c>
      <c r="J3992" s="2" t="str">
        <f t="shared" si="62"/>
        <v>EG_WINDONWR2025</v>
      </c>
    </row>
    <row r="3993" spans="1:10" x14ac:dyDescent="0.25">
      <c r="A3993" t="s">
        <v>21</v>
      </c>
      <c r="B3993" t="s">
        <v>6</v>
      </c>
      <c r="C3993" t="s">
        <v>9</v>
      </c>
      <c r="D3993">
        <v>2025</v>
      </c>
      <c r="E3993">
        <v>2030</v>
      </c>
      <c r="F3993">
        <v>1</v>
      </c>
      <c r="G3993">
        <v>10514.99128</v>
      </c>
      <c r="H3993">
        <v>0</v>
      </c>
      <c r="I3993">
        <v>1</v>
      </c>
      <c r="J3993" s="2" t="str">
        <f t="shared" si="62"/>
        <v>EG_WINDONNER2025</v>
      </c>
    </row>
    <row r="3994" spans="1:10" x14ac:dyDescent="0.25">
      <c r="A3994" t="s">
        <v>21</v>
      </c>
      <c r="B3994" t="s">
        <v>6</v>
      </c>
      <c r="C3994" t="s">
        <v>8</v>
      </c>
      <c r="D3994">
        <v>2025</v>
      </c>
      <c r="E3994">
        <v>2030</v>
      </c>
      <c r="F3994">
        <v>1</v>
      </c>
      <c r="G3994">
        <v>10514.99128</v>
      </c>
      <c r="H3994">
        <v>0</v>
      </c>
      <c r="I3994">
        <v>1</v>
      </c>
      <c r="J3994" s="2" t="str">
        <f t="shared" si="62"/>
        <v>EG_WINDONSR2025</v>
      </c>
    </row>
    <row r="3995" spans="1:10" x14ac:dyDescent="0.25">
      <c r="A3995" t="s">
        <v>21</v>
      </c>
      <c r="B3995" t="s">
        <v>6</v>
      </c>
      <c r="C3995" t="s">
        <v>12</v>
      </c>
      <c r="D3995">
        <v>2025</v>
      </c>
      <c r="E3995">
        <v>2030</v>
      </c>
      <c r="F3995">
        <v>1</v>
      </c>
      <c r="G3995">
        <v>10514.99128</v>
      </c>
      <c r="H3995">
        <v>0</v>
      </c>
      <c r="I3995">
        <v>1</v>
      </c>
      <c r="J3995" s="2" t="str">
        <f t="shared" si="62"/>
        <v>EG_WINDONNR2025</v>
      </c>
    </row>
    <row r="3996" spans="1:10" x14ac:dyDescent="0.25">
      <c r="A3996" t="s">
        <v>21</v>
      </c>
      <c r="B3996" t="s">
        <v>6</v>
      </c>
      <c r="C3996" t="s">
        <v>10</v>
      </c>
      <c r="D3996">
        <v>2025</v>
      </c>
      <c r="E3996">
        <v>2031</v>
      </c>
      <c r="F3996">
        <v>1</v>
      </c>
      <c r="G3996">
        <v>10514.99128</v>
      </c>
      <c r="H3996">
        <v>0</v>
      </c>
      <c r="I3996">
        <v>1</v>
      </c>
      <c r="J3996" s="2" t="str">
        <f t="shared" si="62"/>
        <v>EG_WINDONER2025</v>
      </c>
    </row>
    <row r="3997" spans="1:10" x14ac:dyDescent="0.25">
      <c r="A3997" t="s">
        <v>21</v>
      </c>
      <c r="B3997" t="s">
        <v>6</v>
      </c>
      <c r="C3997" t="s">
        <v>11</v>
      </c>
      <c r="D3997">
        <v>2025</v>
      </c>
      <c r="E3997">
        <v>2031</v>
      </c>
      <c r="F3997">
        <v>1</v>
      </c>
      <c r="G3997">
        <v>10514.99128</v>
      </c>
      <c r="H3997">
        <v>0</v>
      </c>
      <c r="I3997">
        <v>1</v>
      </c>
      <c r="J3997" s="2" t="str">
        <f t="shared" si="62"/>
        <v>EG_WINDONWR2025</v>
      </c>
    </row>
    <row r="3998" spans="1:10" x14ac:dyDescent="0.25">
      <c r="A3998" t="s">
        <v>21</v>
      </c>
      <c r="B3998" t="s">
        <v>6</v>
      </c>
      <c r="C3998" t="s">
        <v>9</v>
      </c>
      <c r="D3998">
        <v>2025</v>
      </c>
      <c r="E3998">
        <v>2031</v>
      </c>
      <c r="F3998">
        <v>1</v>
      </c>
      <c r="G3998">
        <v>10514.99128</v>
      </c>
      <c r="H3998">
        <v>0</v>
      </c>
      <c r="I3998">
        <v>1</v>
      </c>
      <c r="J3998" s="2" t="str">
        <f t="shared" si="62"/>
        <v>EG_WINDONNER2025</v>
      </c>
    </row>
    <row r="3999" spans="1:10" x14ac:dyDescent="0.25">
      <c r="A3999" t="s">
        <v>21</v>
      </c>
      <c r="B3999" t="s">
        <v>6</v>
      </c>
      <c r="C3999" t="s">
        <v>8</v>
      </c>
      <c r="D3999">
        <v>2025</v>
      </c>
      <c r="E3999">
        <v>2031</v>
      </c>
      <c r="F3999">
        <v>1</v>
      </c>
      <c r="G3999">
        <v>10514.99128</v>
      </c>
      <c r="H3999">
        <v>0</v>
      </c>
      <c r="I3999">
        <v>1</v>
      </c>
      <c r="J3999" s="2" t="str">
        <f t="shared" si="62"/>
        <v>EG_WINDONSR2025</v>
      </c>
    </row>
    <row r="4000" spans="1:10" x14ac:dyDescent="0.25">
      <c r="A4000" t="s">
        <v>21</v>
      </c>
      <c r="B4000" t="s">
        <v>6</v>
      </c>
      <c r="C4000" t="s">
        <v>12</v>
      </c>
      <c r="D4000">
        <v>2025</v>
      </c>
      <c r="E4000">
        <v>2031</v>
      </c>
      <c r="F4000">
        <v>1</v>
      </c>
      <c r="G4000">
        <v>10514.99128</v>
      </c>
      <c r="H4000">
        <v>0</v>
      </c>
      <c r="I4000">
        <v>1</v>
      </c>
      <c r="J4000" s="2" t="str">
        <f t="shared" si="62"/>
        <v>EG_WINDONNR2025</v>
      </c>
    </row>
    <row r="4001" spans="1:10" x14ac:dyDescent="0.25">
      <c r="A4001" t="s">
        <v>21</v>
      </c>
      <c r="B4001" t="s">
        <v>6</v>
      </c>
      <c r="C4001" t="s">
        <v>10</v>
      </c>
      <c r="D4001">
        <v>2025</v>
      </c>
      <c r="E4001">
        <v>2032</v>
      </c>
      <c r="F4001">
        <v>1</v>
      </c>
      <c r="G4001">
        <v>10514.99128</v>
      </c>
      <c r="H4001">
        <v>0</v>
      </c>
      <c r="I4001">
        <v>1</v>
      </c>
      <c r="J4001" s="2" t="str">
        <f t="shared" si="62"/>
        <v>EG_WINDONER2025</v>
      </c>
    </row>
    <row r="4002" spans="1:10" x14ac:dyDescent="0.25">
      <c r="A4002" t="s">
        <v>21</v>
      </c>
      <c r="B4002" t="s">
        <v>6</v>
      </c>
      <c r="C4002" t="s">
        <v>11</v>
      </c>
      <c r="D4002">
        <v>2025</v>
      </c>
      <c r="E4002">
        <v>2032</v>
      </c>
      <c r="F4002">
        <v>1</v>
      </c>
      <c r="G4002">
        <v>10514.99128</v>
      </c>
      <c r="H4002">
        <v>0</v>
      </c>
      <c r="I4002">
        <v>1</v>
      </c>
      <c r="J4002" s="2" t="str">
        <f t="shared" si="62"/>
        <v>EG_WINDONWR2025</v>
      </c>
    </row>
    <row r="4003" spans="1:10" x14ac:dyDescent="0.25">
      <c r="A4003" t="s">
        <v>21</v>
      </c>
      <c r="B4003" t="s">
        <v>6</v>
      </c>
      <c r="C4003" t="s">
        <v>9</v>
      </c>
      <c r="D4003">
        <v>2025</v>
      </c>
      <c r="E4003">
        <v>2032</v>
      </c>
      <c r="F4003">
        <v>1</v>
      </c>
      <c r="G4003">
        <v>10514.99128</v>
      </c>
      <c r="H4003">
        <v>0</v>
      </c>
      <c r="I4003">
        <v>1</v>
      </c>
      <c r="J4003" s="2" t="str">
        <f t="shared" si="62"/>
        <v>EG_WINDONNER2025</v>
      </c>
    </row>
    <row r="4004" spans="1:10" x14ac:dyDescent="0.25">
      <c r="A4004" t="s">
        <v>21</v>
      </c>
      <c r="B4004" t="s">
        <v>6</v>
      </c>
      <c r="C4004" t="s">
        <v>8</v>
      </c>
      <c r="D4004">
        <v>2025</v>
      </c>
      <c r="E4004">
        <v>2032</v>
      </c>
      <c r="F4004">
        <v>1</v>
      </c>
      <c r="G4004">
        <v>10514.99128</v>
      </c>
      <c r="H4004">
        <v>0</v>
      </c>
      <c r="I4004">
        <v>1</v>
      </c>
      <c r="J4004" s="2" t="str">
        <f t="shared" si="62"/>
        <v>EG_WINDONSR2025</v>
      </c>
    </row>
    <row r="4005" spans="1:10" x14ac:dyDescent="0.25">
      <c r="A4005" t="s">
        <v>21</v>
      </c>
      <c r="B4005" t="s">
        <v>6</v>
      </c>
      <c r="C4005" t="s">
        <v>12</v>
      </c>
      <c r="D4005">
        <v>2025</v>
      </c>
      <c r="E4005">
        <v>2032</v>
      </c>
      <c r="F4005">
        <v>1</v>
      </c>
      <c r="G4005">
        <v>10514.99128</v>
      </c>
      <c r="H4005">
        <v>0</v>
      </c>
      <c r="I4005">
        <v>1</v>
      </c>
      <c r="J4005" s="2" t="str">
        <f t="shared" si="62"/>
        <v>EG_WINDONNR2025</v>
      </c>
    </row>
    <row r="4006" spans="1:10" x14ac:dyDescent="0.25">
      <c r="A4006" t="s">
        <v>21</v>
      </c>
      <c r="B4006" t="s">
        <v>6</v>
      </c>
      <c r="C4006" t="s">
        <v>10</v>
      </c>
      <c r="D4006">
        <v>2025</v>
      </c>
      <c r="E4006">
        <v>2033</v>
      </c>
      <c r="F4006">
        <v>1</v>
      </c>
      <c r="G4006">
        <v>10514.99128</v>
      </c>
      <c r="H4006">
        <v>0</v>
      </c>
      <c r="I4006">
        <v>1</v>
      </c>
      <c r="J4006" s="2" t="str">
        <f t="shared" si="62"/>
        <v>EG_WINDONER2025</v>
      </c>
    </row>
    <row r="4007" spans="1:10" x14ac:dyDescent="0.25">
      <c r="A4007" t="s">
        <v>21</v>
      </c>
      <c r="B4007" t="s">
        <v>6</v>
      </c>
      <c r="C4007" t="s">
        <v>11</v>
      </c>
      <c r="D4007">
        <v>2025</v>
      </c>
      <c r="E4007">
        <v>2033</v>
      </c>
      <c r="F4007">
        <v>1</v>
      </c>
      <c r="G4007">
        <v>10514.99128</v>
      </c>
      <c r="H4007">
        <v>0</v>
      </c>
      <c r="I4007">
        <v>1</v>
      </c>
      <c r="J4007" s="2" t="str">
        <f t="shared" si="62"/>
        <v>EG_WINDONWR2025</v>
      </c>
    </row>
    <row r="4008" spans="1:10" x14ac:dyDescent="0.25">
      <c r="A4008" t="s">
        <v>21</v>
      </c>
      <c r="B4008" t="s">
        <v>6</v>
      </c>
      <c r="C4008" t="s">
        <v>9</v>
      </c>
      <c r="D4008">
        <v>2025</v>
      </c>
      <c r="E4008">
        <v>2033</v>
      </c>
      <c r="F4008">
        <v>1</v>
      </c>
      <c r="G4008">
        <v>10514.99128</v>
      </c>
      <c r="H4008">
        <v>0</v>
      </c>
      <c r="I4008">
        <v>1</v>
      </c>
      <c r="J4008" s="2" t="str">
        <f t="shared" si="62"/>
        <v>EG_WINDONNER2025</v>
      </c>
    </row>
    <row r="4009" spans="1:10" x14ac:dyDescent="0.25">
      <c r="A4009" t="s">
        <v>21</v>
      </c>
      <c r="B4009" t="s">
        <v>6</v>
      </c>
      <c r="C4009" t="s">
        <v>8</v>
      </c>
      <c r="D4009">
        <v>2025</v>
      </c>
      <c r="E4009">
        <v>2033</v>
      </c>
      <c r="F4009">
        <v>1</v>
      </c>
      <c r="G4009">
        <v>10514.99128</v>
      </c>
      <c r="H4009">
        <v>0</v>
      </c>
      <c r="I4009">
        <v>1</v>
      </c>
      <c r="J4009" s="2" t="str">
        <f t="shared" si="62"/>
        <v>EG_WINDONSR2025</v>
      </c>
    </row>
    <row r="4010" spans="1:10" x14ac:dyDescent="0.25">
      <c r="A4010" t="s">
        <v>21</v>
      </c>
      <c r="B4010" t="s">
        <v>6</v>
      </c>
      <c r="C4010" t="s">
        <v>12</v>
      </c>
      <c r="D4010">
        <v>2025</v>
      </c>
      <c r="E4010">
        <v>2033</v>
      </c>
      <c r="F4010">
        <v>1</v>
      </c>
      <c r="G4010">
        <v>10514.99128</v>
      </c>
      <c r="H4010">
        <v>0</v>
      </c>
      <c r="I4010">
        <v>1</v>
      </c>
      <c r="J4010" s="2" t="str">
        <f t="shared" si="62"/>
        <v>EG_WINDONNR2025</v>
      </c>
    </row>
    <row r="4011" spans="1:10" x14ac:dyDescent="0.25">
      <c r="A4011" t="s">
        <v>21</v>
      </c>
      <c r="B4011" t="s">
        <v>6</v>
      </c>
      <c r="C4011" t="s">
        <v>10</v>
      </c>
      <c r="D4011">
        <v>2025</v>
      </c>
      <c r="E4011">
        <v>2034</v>
      </c>
      <c r="F4011">
        <v>1</v>
      </c>
      <c r="G4011">
        <v>10514.99128</v>
      </c>
      <c r="H4011">
        <v>0</v>
      </c>
      <c r="I4011">
        <v>1</v>
      </c>
      <c r="J4011" s="2" t="str">
        <f t="shared" si="62"/>
        <v>EG_WINDONER2025</v>
      </c>
    </row>
    <row r="4012" spans="1:10" x14ac:dyDescent="0.25">
      <c r="A4012" t="s">
        <v>21</v>
      </c>
      <c r="B4012" t="s">
        <v>6</v>
      </c>
      <c r="C4012" t="s">
        <v>11</v>
      </c>
      <c r="D4012">
        <v>2025</v>
      </c>
      <c r="E4012">
        <v>2034</v>
      </c>
      <c r="F4012">
        <v>1</v>
      </c>
      <c r="G4012">
        <v>10514.99128</v>
      </c>
      <c r="H4012">
        <v>0</v>
      </c>
      <c r="I4012">
        <v>1</v>
      </c>
      <c r="J4012" s="2" t="str">
        <f t="shared" si="62"/>
        <v>EG_WINDONWR2025</v>
      </c>
    </row>
    <row r="4013" spans="1:10" x14ac:dyDescent="0.25">
      <c r="A4013" t="s">
        <v>21</v>
      </c>
      <c r="B4013" t="s">
        <v>6</v>
      </c>
      <c r="C4013" t="s">
        <v>9</v>
      </c>
      <c r="D4013">
        <v>2025</v>
      </c>
      <c r="E4013">
        <v>2034</v>
      </c>
      <c r="F4013">
        <v>1</v>
      </c>
      <c r="G4013">
        <v>10514.99128</v>
      </c>
      <c r="H4013">
        <v>0</v>
      </c>
      <c r="I4013">
        <v>1</v>
      </c>
      <c r="J4013" s="2" t="str">
        <f t="shared" si="62"/>
        <v>EG_WINDONNER2025</v>
      </c>
    </row>
    <row r="4014" spans="1:10" x14ac:dyDescent="0.25">
      <c r="A4014" t="s">
        <v>21</v>
      </c>
      <c r="B4014" t="s">
        <v>6</v>
      </c>
      <c r="C4014" t="s">
        <v>8</v>
      </c>
      <c r="D4014">
        <v>2025</v>
      </c>
      <c r="E4014">
        <v>2034</v>
      </c>
      <c r="F4014">
        <v>1</v>
      </c>
      <c r="G4014">
        <v>10514.99128</v>
      </c>
      <c r="H4014">
        <v>0</v>
      </c>
      <c r="I4014">
        <v>1</v>
      </c>
      <c r="J4014" s="2" t="str">
        <f t="shared" si="62"/>
        <v>EG_WINDONSR2025</v>
      </c>
    </row>
    <row r="4015" spans="1:10" x14ac:dyDescent="0.25">
      <c r="A4015" t="s">
        <v>21</v>
      </c>
      <c r="B4015" t="s">
        <v>6</v>
      </c>
      <c r="C4015" t="s">
        <v>12</v>
      </c>
      <c r="D4015">
        <v>2025</v>
      </c>
      <c r="E4015">
        <v>2034</v>
      </c>
      <c r="F4015">
        <v>1</v>
      </c>
      <c r="G4015">
        <v>10514.99128</v>
      </c>
      <c r="H4015">
        <v>0</v>
      </c>
      <c r="I4015">
        <v>1</v>
      </c>
      <c r="J4015" s="2" t="str">
        <f t="shared" si="62"/>
        <v>EG_WINDONNR2025</v>
      </c>
    </row>
    <row r="4016" spans="1:10" x14ac:dyDescent="0.25">
      <c r="A4016" t="s">
        <v>21</v>
      </c>
      <c r="B4016" t="s">
        <v>6</v>
      </c>
      <c r="C4016" t="s">
        <v>10</v>
      </c>
      <c r="D4016">
        <v>2025</v>
      </c>
      <c r="E4016">
        <v>2035</v>
      </c>
      <c r="F4016">
        <v>1</v>
      </c>
      <c r="G4016">
        <v>10514.99128</v>
      </c>
      <c r="H4016">
        <v>0</v>
      </c>
      <c r="I4016">
        <v>1</v>
      </c>
      <c r="J4016" s="2" t="str">
        <f t="shared" si="62"/>
        <v>EG_WINDONER2025</v>
      </c>
    </row>
    <row r="4017" spans="1:10" x14ac:dyDescent="0.25">
      <c r="A4017" t="s">
        <v>21</v>
      </c>
      <c r="B4017" t="s">
        <v>6</v>
      </c>
      <c r="C4017" t="s">
        <v>11</v>
      </c>
      <c r="D4017">
        <v>2025</v>
      </c>
      <c r="E4017">
        <v>2035</v>
      </c>
      <c r="F4017">
        <v>1</v>
      </c>
      <c r="G4017">
        <v>10514.99128</v>
      </c>
      <c r="H4017">
        <v>0</v>
      </c>
      <c r="I4017">
        <v>1</v>
      </c>
      <c r="J4017" s="2" t="str">
        <f t="shared" si="62"/>
        <v>EG_WINDONWR2025</v>
      </c>
    </row>
    <row r="4018" spans="1:10" x14ac:dyDescent="0.25">
      <c r="A4018" t="s">
        <v>21</v>
      </c>
      <c r="B4018" t="s">
        <v>6</v>
      </c>
      <c r="C4018" t="s">
        <v>9</v>
      </c>
      <c r="D4018">
        <v>2025</v>
      </c>
      <c r="E4018">
        <v>2035</v>
      </c>
      <c r="F4018">
        <v>1</v>
      </c>
      <c r="G4018">
        <v>10514.99128</v>
      </c>
      <c r="H4018">
        <v>0</v>
      </c>
      <c r="I4018">
        <v>1</v>
      </c>
      <c r="J4018" s="2" t="str">
        <f t="shared" si="62"/>
        <v>EG_WINDONNER2025</v>
      </c>
    </row>
    <row r="4019" spans="1:10" x14ac:dyDescent="0.25">
      <c r="A4019" t="s">
        <v>21</v>
      </c>
      <c r="B4019" t="s">
        <v>6</v>
      </c>
      <c r="C4019" t="s">
        <v>8</v>
      </c>
      <c r="D4019">
        <v>2025</v>
      </c>
      <c r="E4019">
        <v>2035</v>
      </c>
      <c r="F4019">
        <v>1</v>
      </c>
      <c r="G4019">
        <v>10514.99128</v>
      </c>
      <c r="H4019">
        <v>0</v>
      </c>
      <c r="I4019">
        <v>1</v>
      </c>
      <c r="J4019" s="2" t="str">
        <f t="shared" si="62"/>
        <v>EG_WINDONSR2025</v>
      </c>
    </row>
    <row r="4020" spans="1:10" x14ac:dyDescent="0.25">
      <c r="A4020" t="s">
        <v>21</v>
      </c>
      <c r="B4020" t="s">
        <v>6</v>
      </c>
      <c r="C4020" t="s">
        <v>12</v>
      </c>
      <c r="D4020">
        <v>2025</v>
      </c>
      <c r="E4020">
        <v>2035</v>
      </c>
      <c r="F4020">
        <v>1</v>
      </c>
      <c r="G4020">
        <v>10514.99128</v>
      </c>
      <c r="H4020">
        <v>0</v>
      </c>
      <c r="I4020">
        <v>1</v>
      </c>
      <c r="J4020" s="2" t="str">
        <f t="shared" si="62"/>
        <v>EG_WINDONNR2025</v>
      </c>
    </row>
    <row r="4021" spans="1:10" x14ac:dyDescent="0.25">
      <c r="A4021" t="s">
        <v>21</v>
      </c>
      <c r="B4021" t="s">
        <v>6</v>
      </c>
      <c r="C4021" t="s">
        <v>10</v>
      </c>
      <c r="D4021">
        <v>2025</v>
      </c>
      <c r="E4021">
        <v>2036</v>
      </c>
      <c r="F4021">
        <v>1</v>
      </c>
      <c r="G4021">
        <v>10514.99128</v>
      </c>
      <c r="H4021">
        <v>0</v>
      </c>
      <c r="I4021">
        <v>1</v>
      </c>
      <c r="J4021" s="2" t="str">
        <f t="shared" si="62"/>
        <v>EG_WINDONER2025</v>
      </c>
    </row>
    <row r="4022" spans="1:10" x14ac:dyDescent="0.25">
      <c r="A4022" t="s">
        <v>21</v>
      </c>
      <c r="B4022" t="s">
        <v>6</v>
      </c>
      <c r="C4022" t="s">
        <v>11</v>
      </c>
      <c r="D4022">
        <v>2025</v>
      </c>
      <c r="E4022">
        <v>2036</v>
      </c>
      <c r="F4022">
        <v>1</v>
      </c>
      <c r="G4022">
        <v>10514.99128</v>
      </c>
      <c r="H4022">
        <v>0</v>
      </c>
      <c r="I4022">
        <v>1</v>
      </c>
      <c r="J4022" s="2" t="str">
        <f t="shared" si="62"/>
        <v>EG_WINDONWR2025</v>
      </c>
    </row>
    <row r="4023" spans="1:10" x14ac:dyDescent="0.25">
      <c r="A4023" t="s">
        <v>21</v>
      </c>
      <c r="B4023" t="s">
        <v>6</v>
      </c>
      <c r="C4023" t="s">
        <v>9</v>
      </c>
      <c r="D4023">
        <v>2025</v>
      </c>
      <c r="E4023">
        <v>2036</v>
      </c>
      <c r="F4023">
        <v>1</v>
      </c>
      <c r="G4023">
        <v>10514.99128</v>
      </c>
      <c r="H4023">
        <v>0</v>
      </c>
      <c r="I4023">
        <v>1</v>
      </c>
      <c r="J4023" s="2" t="str">
        <f t="shared" si="62"/>
        <v>EG_WINDONNER2025</v>
      </c>
    </row>
    <row r="4024" spans="1:10" x14ac:dyDescent="0.25">
      <c r="A4024" t="s">
        <v>21</v>
      </c>
      <c r="B4024" t="s">
        <v>6</v>
      </c>
      <c r="C4024" t="s">
        <v>8</v>
      </c>
      <c r="D4024">
        <v>2025</v>
      </c>
      <c r="E4024">
        <v>2036</v>
      </c>
      <c r="F4024">
        <v>1</v>
      </c>
      <c r="G4024">
        <v>10514.99128</v>
      </c>
      <c r="H4024">
        <v>0</v>
      </c>
      <c r="I4024">
        <v>1</v>
      </c>
      <c r="J4024" s="2" t="str">
        <f t="shared" si="62"/>
        <v>EG_WINDONSR2025</v>
      </c>
    </row>
    <row r="4025" spans="1:10" x14ac:dyDescent="0.25">
      <c r="A4025" t="s">
        <v>21</v>
      </c>
      <c r="B4025" t="s">
        <v>6</v>
      </c>
      <c r="C4025" t="s">
        <v>12</v>
      </c>
      <c r="D4025">
        <v>2025</v>
      </c>
      <c r="E4025">
        <v>2036</v>
      </c>
      <c r="F4025">
        <v>1</v>
      </c>
      <c r="G4025">
        <v>10514.99128</v>
      </c>
      <c r="H4025">
        <v>0</v>
      </c>
      <c r="I4025">
        <v>1</v>
      </c>
      <c r="J4025" s="2" t="str">
        <f t="shared" si="62"/>
        <v>EG_WINDONNR2025</v>
      </c>
    </row>
    <row r="4026" spans="1:10" x14ac:dyDescent="0.25">
      <c r="A4026" t="s">
        <v>21</v>
      </c>
      <c r="B4026" t="s">
        <v>6</v>
      </c>
      <c r="C4026" t="s">
        <v>10</v>
      </c>
      <c r="D4026">
        <v>2025</v>
      </c>
      <c r="E4026">
        <v>2037</v>
      </c>
      <c r="F4026">
        <v>1</v>
      </c>
      <c r="G4026">
        <v>10514.99128</v>
      </c>
      <c r="H4026">
        <v>0</v>
      </c>
      <c r="I4026">
        <v>1</v>
      </c>
      <c r="J4026" s="2" t="str">
        <f t="shared" si="62"/>
        <v>EG_WINDONER2025</v>
      </c>
    </row>
    <row r="4027" spans="1:10" x14ac:dyDescent="0.25">
      <c r="A4027" t="s">
        <v>21</v>
      </c>
      <c r="B4027" t="s">
        <v>6</v>
      </c>
      <c r="C4027" t="s">
        <v>11</v>
      </c>
      <c r="D4027">
        <v>2025</v>
      </c>
      <c r="E4027">
        <v>2037</v>
      </c>
      <c r="F4027">
        <v>1</v>
      </c>
      <c r="G4027">
        <v>10514.99128</v>
      </c>
      <c r="H4027">
        <v>0</v>
      </c>
      <c r="I4027">
        <v>1</v>
      </c>
      <c r="J4027" s="2" t="str">
        <f t="shared" si="62"/>
        <v>EG_WINDONWR2025</v>
      </c>
    </row>
    <row r="4028" spans="1:10" x14ac:dyDescent="0.25">
      <c r="A4028" t="s">
        <v>21</v>
      </c>
      <c r="B4028" t="s">
        <v>6</v>
      </c>
      <c r="C4028" t="s">
        <v>9</v>
      </c>
      <c r="D4028">
        <v>2025</v>
      </c>
      <c r="E4028">
        <v>2037</v>
      </c>
      <c r="F4028">
        <v>1</v>
      </c>
      <c r="G4028">
        <v>10514.99128</v>
      </c>
      <c r="H4028">
        <v>0</v>
      </c>
      <c r="I4028">
        <v>1</v>
      </c>
      <c r="J4028" s="2" t="str">
        <f t="shared" si="62"/>
        <v>EG_WINDONNER2025</v>
      </c>
    </row>
    <row r="4029" spans="1:10" x14ac:dyDescent="0.25">
      <c r="A4029" t="s">
        <v>21</v>
      </c>
      <c r="B4029" t="s">
        <v>6</v>
      </c>
      <c r="C4029" t="s">
        <v>8</v>
      </c>
      <c r="D4029">
        <v>2025</v>
      </c>
      <c r="E4029">
        <v>2037</v>
      </c>
      <c r="F4029">
        <v>1</v>
      </c>
      <c r="G4029">
        <v>10514.99128</v>
      </c>
      <c r="H4029">
        <v>0</v>
      </c>
      <c r="I4029">
        <v>1</v>
      </c>
      <c r="J4029" s="2" t="str">
        <f t="shared" si="62"/>
        <v>EG_WINDONSR2025</v>
      </c>
    </row>
    <row r="4030" spans="1:10" x14ac:dyDescent="0.25">
      <c r="A4030" t="s">
        <v>21</v>
      </c>
      <c r="B4030" t="s">
        <v>6</v>
      </c>
      <c r="C4030" t="s">
        <v>12</v>
      </c>
      <c r="D4030">
        <v>2025</v>
      </c>
      <c r="E4030">
        <v>2037</v>
      </c>
      <c r="F4030">
        <v>1</v>
      </c>
      <c r="G4030">
        <v>10514.99128</v>
      </c>
      <c r="H4030">
        <v>0</v>
      </c>
      <c r="I4030">
        <v>1</v>
      </c>
      <c r="J4030" s="2" t="str">
        <f t="shared" si="62"/>
        <v>EG_WINDONNR2025</v>
      </c>
    </row>
    <row r="4031" spans="1:10" x14ac:dyDescent="0.25">
      <c r="A4031" t="s">
        <v>21</v>
      </c>
      <c r="B4031" t="s">
        <v>6</v>
      </c>
      <c r="C4031" t="s">
        <v>10</v>
      </c>
      <c r="D4031">
        <v>2025</v>
      </c>
      <c r="E4031">
        <v>2038</v>
      </c>
      <c r="F4031">
        <v>1</v>
      </c>
      <c r="G4031">
        <v>10514.99128</v>
      </c>
      <c r="H4031">
        <v>0</v>
      </c>
      <c r="I4031">
        <v>1</v>
      </c>
      <c r="J4031" s="2" t="str">
        <f t="shared" si="62"/>
        <v>EG_WINDONER2025</v>
      </c>
    </row>
    <row r="4032" spans="1:10" x14ac:dyDescent="0.25">
      <c r="A4032" t="s">
        <v>21</v>
      </c>
      <c r="B4032" t="s">
        <v>6</v>
      </c>
      <c r="C4032" t="s">
        <v>11</v>
      </c>
      <c r="D4032">
        <v>2025</v>
      </c>
      <c r="E4032">
        <v>2038</v>
      </c>
      <c r="F4032">
        <v>1</v>
      </c>
      <c r="G4032">
        <v>10514.99128</v>
      </c>
      <c r="H4032">
        <v>0</v>
      </c>
      <c r="I4032">
        <v>1</v>
      </c>
      <c r="J4032" s="2" t="str">
        <f t="shared" si="62"/>
        <v>EG_WINDONWR2025</v>
      </c>
    </row>
    <row r="4033" spans="1:10" x14ac:dyDescent="0.25">
      <c r="A4033" t="s">
        <v>21</v>
      </c>
      <c r="B4033" t="s">
        <v>6</v>
      </c>
      <c r="C4033" t="s">
        <v>9</v>
      </c>
      <c r="D4033">
        <v>2025</v>
      </c>
      <c r="E4033">
        <v>2038</v>
      </c>
      <c r="F4033">
        <v>1</v>
      </c>
      <c r="G4033">
        <v>10514.99128</v>
      </c>
      <c r="H4033">
        <v>0</v>
      </c>
      <c r="I4033">
        <v>1</v>
      </c>
      <c r="J4033" s="2" t="str">
        <f t="shared" si="62"/>
        <v>EG_WINDONNER2025</v>
      </c>
    </row>
    <row r="4034" spans="1:10" x14ac:dyDescent="0.25">
      <c r="A4034" t="s">
        <v>21</v>
      </c>
      <c r="B4034" t="s">
        <v>6</v>
      </c>
      <c r="C4034" t="s">
        <v>8</v>
      </c>
      <c r="D4034">
        <v>2025</v>
      </c>
      <c r="E4034">
        <v>2038</v>
      </c>
      <c r="F4034">
        <v>1</v>
      </c>
      <c r="G4034">
        <v>10514.99128</v>
      </c>
      <c r="H4034">
        <v>0</v>
      </c>
      <c r="I4034">
        <v>1</v>
      </c>
      <c r="J4034" s="2" t="str">
        <f t="shared" si="62"/>
        <v>EG_WINDONSR2025</v>
      </c>
    </row>
    <row r="4035" spans="1:10" x14ac:dyDescent="0.25">
      <c r="A4035" t="s">
        <v>21</v>
      </c>
      <c r="B4035" t="s">
        <v>6</v>
      </c>
      <c r="C4035" t="s">
        <v>12</v>
      </c>
      <c r="D4035">
        <v>2025</v>
      </c>
      <c r="E4035">
        <v>2038</v>
      </c>
      <c r="F4035">
        <v>1</v>
      </c>
      <c r="G4035">
        <v>10514.99128</v>
      </c>
      <c r="H4035">
        <v>0</v>
      </c>
      <c r="I4035">
        <v>1</v>
      </c>
      <c r="J4035" s="2" t="str">
        <f t="shared" ref="J4035:J4098" si="63">_xlfn.CONCAT(A4035,C4035,D4035)</f>
        <v>EG_WINDONNR2025</v>
      </c>
    </row>
    <row r="4036" spans="1:10" x14ac:dyDescent="0.25">
      <c r="A4036" t="s">
        <v>21</v>
      </c>
      <c r="B4036" t="s">
        <v>6</v>
      </c>
      <c r="C4036" t="s">
        <v>10</v>
      </c>
      <c r="D4036">
        <v>2025</v>
      </c>
      <c r="E4036">
        <v>2039</v>
      </c>
      <c r="F4036">
        <v>1</v>
      </c>
      <c r="G4036">
        <v>10514.99128</v>
      </c>
      <c r="H4036">
        <v>0</v>
      </c>
      <c r="I4036">
        <v>1</v>
      </c>
      <c r="J4036" s="2" t="str">
        <f t="shared" si="63"/>
        <v>EG_WINDONER2025</v>
      </c>
    </row>
    <row r="4037" spans="1:10" x14ac:dyDescent="0.25">
      <c r="A4037" t="s">
        <v>21</v>
      </c>
      <c r="B4037" t="s">
        <v>6</v>
      </c>
      <c r="C4037" t="s">
        <v>11</v>
      </c>
      <c r="D4037">
        <v>2025</v>
      </c>
      <c r="E4037">
        <v>2039</v>
      </c>
      <c r="F4037">
        <v>1</v>
      </c>
      <c r="G4037">
        <v>10514.99128</v>
      </c>
      <c r="H4037">
        <v>0</v>
      </c>
      <c r="I4037">
        <v>1</v>
      </c>
      <c r="J4037" s="2" t="str">
        <f t="shared" si="63"/>
        <v>EG_WINDONWR2025</v>
      </c>
    </row>
    <row r="4038" spans="1:10" x14ac:dyDescent="0.25">
      <c r="A4038" t="s">
        <v>21</v>
      </c>
      <c r="B4038" t="s">
        <v>6</v>
      </c>
      <c r="C4038" t="s">
        <v>9</v>
      </c>
      <c r="D4038">
        <v>2025</v>
      </c>
      <c r="E4038">
        <v>2039</v>
      </c>
      <c r="F4038">
        <v>1</v>
      </c>
      <c r="G4038">
        <v>10514.99128</v>
      </c>
      <c r="H4038">
        <v>0</v>
      </c>
      <c r="I4038">
        <v>1</v>
      </c>
      <c r="J4038" s="2" t="str">
        <f t="shared" si="63"/>
        <v>EG_WINDONNER2025</v>
      </c>
    </row>
    <row r="4039" spans="1:10" x14ac:dyDescent="0.25">
      <c r="A4039" t="s">
        <v>21</v>
      </c>
      <c r="B4039" t="s">
        <v>6</v>
      </c>
      <c r="C4039" t="s">
        <v>8</v>
      </c>
      <c r="D4039">
        <v>2025</v>
      </c>
      <c r="E4039">
        <v>2039</v>
      </c>
      <c r="F4039">
        <v>1</v>
      </c>
      <c r="G4039">
        <v>10514.99128</v>
      </c>
      <c r="H4039">
        <v>0</v>
      </c>
      <c r="I4039">
        <v>1</v>
      </c>
      <c r="J4039" s="2" t="str">
        <f t="shared" si="63"/>
        <v>EG_WINDONSR2025</v>
      </c>
    </row>
    <row r="4040" spans="1:10" x14ac:dyDescent="0.25">
      <c r="A4040" t="s">
        <v>21</v>
      </c>
      <c r="B4040" t="s">
        <v>6</v>
      </c>
      <c r="C4040" t="s">
        <v>12</v>
      </c>
      <c r="D4040">
        <v>2025</v>
      </c>
      <c r="E4040">
        <v>2039</v>
      </c>
      <c r="F4040">
        <v>1</v>
      </c>
      <c r="G4040">
        <v>10514.99128</v>
      </c>
      <c r="H4040">
        <v>0</v>
      </c>
      <c r="I4040">
        <v>1</v>
      </c>
      <c r="J4040" s="2" t="str">
        <f t="shared" si="63"/>
        <v>EG_WINDONNR2025</v>
      </c>
    </row>
    <row r="4041" spans="1:10" x14ac:dyDescent="0.25">
      <c r="A4041" t="s">
        <v>21</v>
      </c>
      <c r="B4041" t="s">
        <v>6</v>
      </c>
      <c r="C4041" t="s">
        <v>10</v>
      </c>
      <c r="D4041">
        <v>2025</v>
      </c>
      <c r="E4041">
        <v>2040</v>
      </c>
      <c r="F4041">
        <v>1</v>
      </c>
      <c r="G4041">
        <v>10514.99128</v>
      </c>
      <c r="H4041">
        <v>0</v>
      </c>
      <c r="I4041">
        <v>1</v>
      </c>
      <c r="J4041" s="2" t="str">
        <f t="shared" si="63"/>
        <v>EG_WINDONER2025</v>
      </c>
    </row>
    <row r="4042" spans="1:10" x14ac:dyDescent="0.25">
      <c r="A4042" t="s">
        <v>21</v>
      </c>
      <c r="B4042" t="s">
        <v>6</v>
      </c>
      <c r="C4042" t="s">
        <v>11</v>
      </c>
      <c r="D4042">
        <v>2025</v>
      </c>
      <c r="E4042">
        <v>2040</v>
      </c>
      <c r="F4042">
        <v>1</v>
      </c>
      <c r="G4042">
        <v>10514.99128</v>
      </c>
      <c r="H4042">
        <v>0</v>
      </c>
      <c r="I4042">
        <v>1</v>
      </c>
      <c r="J4042" s="2" t="str">
        <f t="shared" si="63"/>
        <v>EG_WINDONWR2025</v>
      </c>
    </row>
    <row r="4043" spans="1:10" x14ac:dyDescent="0.25">
      <c r="A4043" t="s">
        <v>21</v>
      </c>
      <c r="B4043" t="s">
        <v>6</v>
      </c>
      <c r="C4043" t="s">
        <v>9</v>
      </c>
      <c r="D4043">
        <v>2025</v>
      </c>
      <c r="E4043">
        <v>2040</v>
      </c>
      <c r="F4043">
        <v>1</v>
      </c>
      <c r="G4043">
        <v>10514.99128</v>
      </c>
      <c r="H4043">
        <v>0</v>
      </c>
      <c r="I4043">
        <v>1</v>
      </c>
      <c r="J4043" s="2" t="str">
        <f t="shared" si="63"/>
        <v>EG_WINDONNER2025</v>
      </c>
    </row>
    <row r="4044" spans="1:10" x14ac:dyDescent="0.25">
      <c r="A4044" t="s">
        <v>21</v>
      </c>
      <c r="B4044" t="s">
        <v>6</v>
      </c>
      <c r="C4044" t="s">
        <v>8</v>
      </c>
      <c r="D4044">
        <v>2025</v>
      </c>
      <c r="E4044">
        <v>2040</v>
      </c>
      <c r="F4044">
        <v>1</v>
      </c>
      <c r="G4044">
        <v>10514.99128</v>
      </c>
      <c r="H4044">
        <v>0</v>
      </c>
      <c r="I4044">
        <v>1</v>
      </c>
      <c r="J4044" s="2" t="str">
        <f t="shared" si="63"/>
        <v>EG_WINDONSR2025</v>
      </c>
    </row>
    <row r="4045" spans="1:10" x14ac:dyDescent="0.25">
      <c r="A4045" t="s">
        <v>21</v>
      </c>
      <c r="B4045" t="s">
        <v>6</v>
      </c>
      <c r="C4045" t="s">
        <v>12</v>
      </c>
      <c r="D4045">
        <v>2025</v>
      </c>
      <c r="E4045">
        <v>2040</v>
      </c>
      <c r="F4045">
        <v>1</v>
      </c>
      <c r="G4045">
        <v>10514.99128</v>
      </c>
      <c r="H4045">
        <v>0</v>
      </c>
      <c r="I4045">
        <v>1</v>
      </c>
      <c r="J4045" s="2" t="str">
        <f t="shared" si="63"/>
        <v>EG_WINDONNR2025</v>
      </c>
    </row>
    <row r="4046" spans="1:10" x14ac:dyDescent="0.25">
      <c r="A4046" t="s">
        <v>21</v>
      </c>
      <c r="B4046" t="s">
        <v>6</v>
      </c>
      <c r="C4046" t="s">
        <v>10</v>
      </c>
      <c r="D4046">
        <v>2025</v>
      </c>
      <c r="E4046">
        <v>2041</v>
      </c>
      <c r="F4046">
        <v>1</v>
      </c>
      <c r="G4046">
        <v>10514.99128</v>
      </c>
      <c r="H4046">
        <v>0</v>
      </c>
      <c r="I4046">
        <v>1</v>
      </c>
      <c r="J4046" s="2" t="str">
        <f t="shared" si="63"/>
        <v>EG_WINDONER2025</v>
      </c>
    </row>
    <row r="4047" spans="1:10" x14ac:dyDescent="0.25">
      <c r="A4047" t="s">
        <v>21</v>
      </c>
      <c r="B4047" t="s">
        <v>6</v>
      </c>
      <c r="C4047" t="s">
        <v>11</v>
      </c>
      <c r="D4047">
        <v>2025</v>
      </c>
      <c r="E4047">
        <v>2041</v>
      </c>
      <c r="F4047">
        <v>1</v>
      </c>
      <c r="G4047">
        <v>10514.99128</v>
      </c>
      <c r="H4047">
        <v>0</v>
      </c>
      <c r="I4047">
        <v>1</v>
      </c>
      <c r="J4047" s="2" t="str">
        <f t="shared" si="63"/>
        <v>EG_WINDONWR2025</v>
      </c>
    </row>
    <row r="4048" spans="1:10" x14ac:dyDescent="0.25">
      <c r="A4048" t="s">
        <v>21</v>
      </c>
      <c r="B4048" t="s">
        <v>6</v>
      </c>
      <c r="C4048" t="s">
        <v>9</v>
      </c>
      <c r="D4048">
        <v>2025</v>
      </c>
      <c r="E4048">
        <v>2041</v>
      </c>
      <c r="F4048">
        <v>1</v>
      </c>
      <c r="G4048">
        <v>10514.99128</v>
      </c>
      <c r="H4048">
        <v>0</v>
      </c>
      <c r="I4048">
        <v>1</v>
      </c>
      <c r="J4048" s="2" t="str">
        <f t="shared" si="63"/>
        <v>EG_WINDONNER2025</v>
      </c>
    </row>
    <row r="4049" spans="1:10" x14ac:dyDescent="0.25">
      <c r="A4049" t="s">
        <v>21</v>
      </c>
      <c r="B4049" t="s">
        <v>6</v>
      </c>
      <c r="C4049" t="s">
        <v>8</v>
      </c>
      <c r="D4049">
        <v>2025</v>
      </c>
      <c r="E4049">
        <v>2041</v>
      </c>
      <c r="F4049">
        <v>1</v>
      </c>
      <c r="G4049">
        <v>10514.99128</v>
      </c>
      <c r="H4049">
        <v>0</v>
      </c>
      <c r="I4049">
        <v>1</v>
      </c>
      <c r="J4049" s="2" t="str">
        <f t="shared" si="63"/>
        <v>EG_WINDONSR2025</v>
      </c>
    </row>
    <row r="4050" spans="1:10" x14ac:dyDescent="0.25">
      <c r="A4050" t="s">
        <v>21</v>
      </c>
      <c r="B4050" t="s">
        <v>6</v>
      </c>
      <c r="C4050" t="s">
        <v>12</v>
      </c>
      <c r="D4050">
        <v>2025</v>
      </c>
      <c r="E4050">
        <v>2041</v>
      </c>
      <c r="F4050">
        <v>1</v>
      </c>
      <c r="G4050">
        <v>10514.99128</v>
      </c>
      <c r="H4050">
        <v>0</v>
      </c>
      <c r="I4050">
        <v>1</v>
      </c>
      <c r="J4050" s="2" t="str">
        <f t="shared" si="63"/>
        <v>EG_WINDONNR2025</v>
      </c>
    </row>
    <row r="4051" spans="1:10" x14ac:dyDescent="0.25">
      <c r="A4051" t="s">
        <v>23</v>
      </c>
      <c r="B4051" t="s">
        <v>6</v>
      </c>
      <c r="C4051" t="s">
        <v>10</v>
      </c>
      <c r="D4051">
        <v>2025</v>
      </c>
      <c r="E4051">
        <v>2025</v>
      </c>
      <c r="F4051">
        <v>1</v>
      </c>
      <c r="G4051">
        <v>32741.428189999999</v>
      </c>
      <c r="H4051">
        <v>0</v>
      </c>
      <c r="I4051">
        <v>1</v>
      </c>
      <c r="J4051" s="2" t="str">
        <f t="shared" si="63"/>
        <v>EG_WINDOFFER2025</v>
      </c>
    </row>
    <row r="4052" spans="1:10" x14ac:dyDescent="0.25">
      <c r="A4052" t="s">
        <v>23</v>
      </c>
      <c r="B4052" t="s">
        <v>6</v>
      </c>
      <c r="C4052" t="s">
        <v>11</v>
      </c>
      <c r="D4052">
        <v>2025</v>
      </c>
      <c r="E4052">
        <v>2025</v>
      </c>
      <c r="F4052">
        <v>1</v>
      </c>
      <c r="G4052">
        <v>32741.428189999999</v>
      </c>
      <c r="H4052">
        <v>0</v>
      </c>
      <c r="I4052">
        <v>1</v>
      </c>
      <c r="J4052" s="2" t="str">
        <f t="shared" si="63"/>
        <v>EG_WINDOFFWR2025</v>
      </c>
    </row>
    <row r="4053" spans="1:10" x14ac:dyDescent="0.25">
      <c r="A4053" t="s">
        <v>23</v>
      </c>
      <c r="B4053" t="s">
        <v>6</v>
      </c>
      <c r="C4053" t="s">
        <v>9</v>
      </c>
      <c r="D4053">
        <v>2025</v>
      </c>
      <c r="E4053">
        <v>2025</v>
      </c>
      <c r="F4053">
        <v>1</v>
      </c>
      <c r="G4053">
        <v>32741.428189999999</v>
      </c>
      <c r="H4053">
        <v>0</v>
      </c>
      <c r="I4053">
        <v>1</v>
      </c>
      <c r="J4053" s="2" t="str">
        <f t="shared" si="63"/>
        <v>EG_WINDOFFNER2025</v>
      </c>
    </row>
    <row r="4054" spans="1:10" x14ac:dyDescent="0.25">
      <c r="A4054" t="s">
        <v>23</v>
      </c>
      <c r="B4054" t="s">
        <v>6</v>
      </c>
      <c r="C4054" t="s">
        <v>8</v>
      </c>
      <c r="D4054">
        <v>2025</v>
      </c>
      <c r="E4054">
        <v>2025</v>
      </c>
      <c r="F4054">
        <v>1</v>
      </c>
      <c r="G4054">
        <v>32741.428189999999</v>
      </c>
      <c r="H4054">
        <v>0</v>
      </c>
      <c r="I4054">
        <v>1</v>
      </c>
      <c r="J4054" s="2" t="str">
        <f t="shared" si="63"/>
        <v>EG_WINDOFFSR2025</v>
      </c>
    </row>
    <row r="4055" spans="1:10" x14ac:dyDescent="0.25">
      <c r="A4055" t="s">
        <v>23</v>
      </c>
      <c r="B4055" t="s">
        <v>6</v>
      </c>
      <c r="C4055" t="s">
        <v>12</v>
      </c>
      <c r="D4055">
        <v>2025</v>
      </c>
      <c r="E4055">
        <v>2025</v>
      </c>
      <c r="F4055">
        <v>1</v>
      </c>
      <c r="G4055">
        <v>32741.428189999999</v>
      </c>
      <c r="H4055">
        <v>0</v>
      </c>
      <c r="I4055">
        <v>1</v>
      </c>
      <c r="J4055" s="2" t="str">
        <f t="shared" si="63"/>
        <v>EG_WINDOFFNR2025</v>
      </c>
    </row>
    <row r="4056" spans="1:10" x14ac:dyDescent="0.25">
      <c r="A4056" t="s">
        <v>23</v>
      </c>
      <c r="B4056" t="s">
        <v>6</v>
      </c>
      <c r="C4056" t="s">
        <v>10</v>
      </c>
      <c r="D4056">
        <v>2025</v>
      </c>
      <c r="E4056">
        <v>2026</v>
      </c>
      <c r="F4056">
        <v>1</v>
      </c>
      <c r="G4056">
        <v>32741.428189999999</v>
      </c>
      <c r="H4056">
        <v>0</v>
      </c>
      <c r="I4056">
        <v>1</v>
      </c>
      <c r="J4056" s="2" t="str">
        <f t="shared" si="63"/>
        <v>EG_WINDOFFER2025</v>
      </c>
    </row>
    <row r="4057" spans="1:10" x14ac:dyDescent="0.25">
      <c r="A4057" t="s">
        <v>23</v>
      </c>
      <c r="B4057" t="s">
        <v>6</v>
      </c>
      <c r="C4057" t="s">
        <v>11</v>
      </c>
      <c r="D4057">
        <v>2025</v>
      </c>
      <c r="E4057">
        <v>2026</v>
      </c>
      <c r="F4057">
        <v>1</v>
      </c>
      <c r="G4057">
        <v>32741.428189999999</v>
      </c>
      <c r="H4057">
        <v>0</v>
      </c>
      <c r="I4057">
        <v>1</v>
      </c>
      <c r="J4057" s="2" t="str">
        <f t="shared" si="63"/>
        <v>EG_WINDOFFWR2025</v>
      </c>
    </row>
    <row r="4058" spans="1:10" x14ac:dyDescent="0.25">
      <c r="A4058" t="s">
        <v>23</v>
      </c>
      <c r="B4058" t="s">
        <v>6</v>
      </c>
      <c r="C4058" t="s">
        <v>9</v>
      </c>
      <c r="D4058">
        <v>2025</v>
      </c>
      <c r="E4058">
        <v>2026</v>
      </c>
      <c r="F4058">
        <v>1</v>
      </c>
      <c r="G4058">
        <v>32741.428189999999</v>
      </c>
      <c r="H4058">
        <v>0</v>
      </c>
      <c r="I4058">
        <v>1</v>
      </c>
      <c r="J4058" s="2" t="str">
        <f t="shared" si="63"/>
        <v>EG_WINDOFFNER2025</v>
      </c>
    </row>
    <row r="4059" spans="1:10" x14ac:dyDescent="0.25">
      <c r="A4059" t="s">
        <v>23</v>
      </c>
      <c r="B4059" t="s">
        <v>6</v>
      </c>
      <c r="C4059" t="s">
        <v>8</v>
      </c>
      <c r="D4059">
        <v>2025</v>
      </c>
      <c r="E4059">
        <v>2026</v>
      </c>
      <c r="F4059">
        <v>1</v>
      </c>
      <c r="G4059">
        <v>32741.428189999999</v>
      </c>
      <c r="H4059">
        <v>0</v>
      </c>
      <c r="I4059">
        <v>1</v>
      </c>
      <c r="J4059" s="2" t="str">
        <f t="shared" si="63"/>
        <v>EG_WINDOFFSR2025</v>
      </c>
    </row>
    <row r="4060" spans="1:10" x14ac:dyDescent="0.25">
      <c r="A4060" t="s">
        <v>23</v>
      </c>
      <c r="B4060" t="s">
        <v>6</v>
      </c>
      <c r="C4060" t="s">
        <v>12</v>
      </c>
      <c r="D4060">
        <v>2025</v>
      </c>
      <c r="E4060">
        <v>2026</v>
      </c>
      <c r="F4060">
        <v>1</v>
      </c>
      <c r="G4060">
        <v>32741.428189999999</v>
      </c>
      <c r="H4060">
        <v>0</v>
      </c>
      <c r="I4060">
        <v>1</v>
      </c>
      <c r="J4060" s="2" t="str">
        <f t="shared" si="63"/>
        <v>EG_WINDOFFNR2025</v>
      </c>
    </row>
    <row r="4061" spans="1:10" x14ac:dyDescent="0.25">
      <c r="A4061" t="s">
        <v>23</v>
      </c>
      <c r="B4061" t="s">
        <v>6</v>
      </c>
      <c r="C4061" t="s">
        <v>10</v>
      </c>
      <c r="D4061">
        <v>2025</v>
      </c>
      <c r="E4061">
        <v>2027</v>
      </c>
      <c r="F4061">
        <v>1</v>
      </c>
      <c r="G4061">
        <v>32741.428189999999</v>
      </c>
      <c r="H4061">
        <v>0</v>
      </c>
      <c r="I4061">
        <v>1</v>
      </c>
      <c r="J4061" s="2" t="str">
        <f t="shared" si="63"/>
        <v>EG_WINDOFFER2025</v>
      </c>
    </row>
    <row r="4062" spans="1:10" x14ac:dyDescent="0.25">
      <c r="A4062" t="s">
        <v>23</v>
      </c>
      <c r="B4062" t="s">
        <v>6</v>
      </c>
      <c r="C4062" t="s">
        <v>11</v>
      </c>
      <c r="D4062">
        <v>2025</v>
      </c>
      <c r="E4062">
        <v>2027</v>
      </c>
      <c r="F4062">
        <v>1</v>
      </c>
      <c r="G4062">
        <v>32741.428189999999</v>
      </c>
      <c r="H4062">
        <v>0</v>
      </c>
      <c r="I4062">
        <v>1</v>
      </c>
      <c r="J4062" s="2" t="str">
        <f t="shared" si="63"/>
        <v>EG_WINDOFFWR2025</v>
      </c>
    </row>
    <row r="4063" spans="1:10" x14ac:dyDescent="0.25">
      <c r="A4063" t="s">
        <v>23</v>
      </c>
      <c r="B4063" t="s">
        <v>6</v>
      </c>
      <c r="C4063" t="s">
        <v>9</v>
      </c>
      <c r="D4063">
        <v>2025</v>
      </c>
      <c r="E4063">
        <v>2027</v>
      </c>
      <c r="F4063">
        <v>1</v>
      </c>
      <c r="G4063">
        <v>32741.428189999999</v>
      </c>
      <c r="H4063">
        <v>0</v>
      </c>
      <c r="I4063">
        <v>1</v>
      </c>
      <c r="J4063" s="2" t="str">
        <f t="shared" si="63"/>
        <v>EG_WINDOFFNER2025</v>
      </c>
    </row>
    <row r="4064" spans="1:10" x14ac:dyDescent="0.25">
      <c r="A4064" t="s">
        <v>23</v>
      </c>
      <c r="B4064" t="s">
        <v>6</v>
      </c>
      <c r="C4064" t="s">
        <v>8</v>
      </c>
      <c r="D4064">
        <v>2025</v>
      </c>
      <c r="E4064">
        <v>2027</v>
      </c>
      <c r="F4064">
        <v>1</v>
      </c>
      <c r="G4064">
        <v>32741.428189999999</v>
      </c>
      <c r="H4064">
        <v>0</v>
      </c>
      <c r="I4064">
        <v>1</v>
      </c>
      <c r="J4064" s="2" t="str">
        <f t="shared" si="63"/>
        <v>EG_WINDOFFSR2025</v>
      </c>
    </row>
    <row r="4065" spans="1:10" x14ac:dyDescent="0.25">
      <c r="A4065" t="s">
        <v>23</v>
      </c>
      <c r="B4065" t="s">
        <v>6</v>
      </c>
      <c r="C4065" t="s">
        <v>12</v>
      </c>
      <c r="D4065">
        <v>2025</v>
      </c>
      <c r="E4065">
        <v>2027</v>
      </c>
      <c r="F4065">
        <v>1</v>
      </c>
      <c r="G4065">
        <v>32741.428189999999</v>
      </c>
      <c r="H4065">
        <v>0</v>
      </c>
      <c r="I4065">
        <v>1</v>
      </c>
      <c r="J4065" s="2" t="str">
        <f t="shared" si="63"/>
        <v>EG_WINDOFFNR2025</v>
      </c>
    </row>
    <row r="4066" spans="1:10" x14ac:dyDescent="0.25">
      <c r="A4066" t="s">
        <v>23</v>
      </c>
      <c r="B4066" t="s">
        <v>6</v>
      </c>
      <c r="C4066" t="s">
        <v>10</v>
      </c>
      <c r="D4066">
        <v>2025</v>
      </c>
      <c r="E4066">
        <v>2028</v>
      </c>
      <c r="F4066">
        <v>1</v>
      </c>
      <c r="G4066">
        <v>32741.428189999999</v>
      </c>
      <c r="H4066">
        <v>0</v>
      </c>
      <c r="I4066">
        <v>1</v>
      </c>
      <c r="J4066" s="2" t="str">
        <f t="shared" si="63"/>
        <v>EG_WINDOFFER2025</v>
      </c>
    </row>
    <row r="4067" spans="1:10" x14ac:dyDescent="0.25">
      <c r="A4067" t="s">
        <v>23</v>
      </c>
      <c r="B4067" t="s">
        <v>6</v>
      </c>
      <c r="C4067" t="s">
        <v>11</v>
      </c>
      <c r="D4067">
        <v>2025</v>
      </c>
      <c r="E4067">
        <v>2028</v>
      </c>
      <c r="F4067">
        <v>1</v>
      </c>
      <c r="G4067">
        <v>32741.428189999999</v>
      </c>
      <c r="H4067">
        <v>0</v>
      </c>
      <c r="I4067">
        <v>1</v>
      </c>
      <c r="J4067" s="2" t="str">
        <f t="shared" si="63"/>
        <v>EG_WINDOFFWR2025</v>
      </c>
    </row>
    <row r="4068" spans="1:10" x14ac:dyDescent="0.25">
      <c r="A4068" t="s">
        <v>23</v>
      </c>
      <c r="B4068" t="s">
        <v>6</v>
      </c>
      <c r="C4068" t="s">
        <v>9</v>
      </c>
      <c r="D4068">
        <v>2025</v>
      </c>
      <c r="E4068">
        <v>2028</v>
      </c>
      <c r="F4068">
        <v>1</v>
      </c>
      <c r="G4068">
        <v>32741.428189999999</v>
      </c>
      <c r="H4068">
        <v>0</v>
      </c>
      <c r="I4068">
        <v>1</v>
      </c>
      <c r="J4068" s="2" t="str">
        <f t="shared" si="63"/>
        <v>EG_WINDOFFNER2025</v>
      </c>
    </row>
    <row r="4069" spans="1:10" x14ac:dyDescent="0.25">
      <c r="A4069" t="s">
        <v>23</v>
      </c>
      <c r="B4069" t="s">
        <v>6</v>
      </c>
      <c r="C4069" t="s">
        <v>8</v>
      </c>
      <c r="D4069">
        <v>2025</v>
      </c>
      <c r="E4069">
        <v>2028</v>
      </c>
      <c r="F4069">
        <v>1</v>
      </c>
      <c r="G4069">
        <v>32741.428189999999</v>
      </c>
      <c r="H4069">
        <v>0</v>
      </c>
      <c r="I4069">
        <v>1</v>
      </c>
      <c r="J4069" s="2" t="str">
        <f t="shared" si="63"/>
        <v>EG_WINDOFFSR2025</v>
      </c>
    </row>
    <row r="4070" spans="1:10" x14ac:dyDescent="0.25">
      <c r="A4070" t="s">
        <v>23</v>
      </c>
      <c r="B4070" t="s">
        <v>6</v>
      </c>
      <c r="C4070" t="s">
        <v>12</v>
      </c>
      <c r="D4070">
        <v>2025</v>
      </c>
      <c r="E4070">
        <v>2028</v>
      </c>
      <c r="F4070">
        <v>1</v>
      </c>
      <c r="G4070">
        <v>32741.428189999999</v>
      </c>
      <c r="H4070">
        <v>0</v>
      </c>
      <c r="I4070">
        <v>1</v>
      </c>
      <c r="J4070" s="2" t="str">
        <f t="shared" si="63"/>
        <v>EG_WINDOFFNR2025</v>
      </c>
    </row>
    <row r="4071" spans="1:10" x14ac:dyDescent="0.25">
      <c r="A4071" t="s">
        <v>23</v>
      </c>
      <c r="B4071" t="s">
        <v>6</v>
      </c>
      <c r="C4071" t="s">
        <v>10</v>
      </c>
      <c r="D4071">
        <v>2025</v>
      </c>
      <c r="E4071">
        <v>2029</v>
      </c>
      <c r="F4071">
        <v>1</v>
      </c>
      <c r="G4071">
        <v>32741.428189999999</v>
      </c>
      <c r="H4071">
        <v>0</v>
      </c>
      <c r="I4071">
        <v>1</v>
      </c>
      <c r="J4071" s="2" t="str">
        <f t="shared" si="63"/>
        <v>EG_WINDOFFER2025</v>
      </c>
    </row>
    <row r="4072" spans="1:10" x14ac:dyDescent="0.25">
      <c r="A4072" t="s">
        <v>23</v>
      </c>
      <c r="B4072" t="s">
        <v>6</v>
      </c>
      <c r="C4072" t="s">
        <v>11</v>
      </c>
      <c r="D4072">
        <v>2025</v>
      </c>
      <c r="E4072">
        <v>2029</v>
      </c>
      <c r="F4072">
        <v>1</v>
      </c>
      <c r="G4072">
        <v>32741.428189999999</v>
      </c>
      <c r="H4072">
        <v>0</v>
      </c>
      <c r="I4072">
        <v>1</v>
      </c>
      <c r="J4072" s="2" t="str">
        <f t="shared" si="63"/>
        <v>EG_WINDOFFWR2025</v>
      </c>
    </row>
    <row r="4073" spans="1:10" x14ac:dyDescent="0.25">
      <c r="A4073" t="s">
        <v>23</v>
      </c>
      <c r="B4073" t="s">
        <v>6</v>
      </c>
      <c r="C4073" t="s">
        <v>9</v>
      </c>
      <c r="D4073">
        <v>2025</v>
      </c>
      <c r="E4073">
        <v>2029</v>
      </c>
      <c r="F4073">
        <v>1</v>
      </c>
      <c r="G4073">
        <v>32741.428189999999</v>
      </c>
      <c r="H4073">
        <v>0</v>
      </c>
      <c r="I4073">
        <v>1</v>
      </c>
      <c r="J4073" s="2" t="str">
        <f t="shared" si="63"/>
        <v>EG_WINDOFFNER2025</v>
      </c>
    </row>
    <row r="4074" spans="1:10" x14ac:dyDescent="0.25">
      <c r="A4074" t="s">
        <v>23</v>
      </c>
      <c r="B4074" t="s">
        <v>6</v>
      </c>
      <c r="C4074" t="s">
        <v>8</v>
      </c>
      <c r="D4074">
        <v>2025</v>
      </c>
      <c r="E4074">
        <v>2029</v>
      </c>
      <c r="F4074">
        <v>1</v>
      </c>
      <c r="G4074">
        <v>32741.428189999999</v>
      </c>
      <c r="H4074">
        <v>0</v>
      </c>
      <c r="I4074">
        <v>1</v>
      </c>
      <c r="J4074" s="2" t="str">
        <f t="shared" si="63"/>
        <v>EG_WINDOFFSR2025</v>
      </c>
    </row>
    <row r="4075" spans="1:10" x14ac:dyDescent="0.25">
      <c r="A4075" t="s">
        <v>23</v>
      </c>
      <c r="B4075" t="s">
        <v>6</v>
      </c>
      <c r="C4075" t="s">
        <v>12</v>
      </c>
      <c r="D4075">
        <v>2025</v>
      </c>
      <c r="E4075">
        <v>2029</v>
      </c>
      <c r="F4075">
        <v>1</v>
      </c>
      <c r="G4075">
        <v>32741.428189999999</v>
      </c>
      <c r="H4075">
        <v>0</v>
      </c>
      <c r="I4075">
        <v>1</v>
      </c>
      <c r="J4075" s="2" t="str">
        <f t="shared" si="63"/>
        <v>EG_WINDOFFNR2025</v>
      </c>
    </row>
    <row r="4076" spans="1:10" x14ac:dyDescent="0.25">
      <c r="A4076" t="s">
        <v>23</v>
      </c>
      <c r="B4076" t="s">
        <v>6</v>
      </c>
      <c r="C4076" t="s">
        <v>10</v>
      </c>
      <c r="D4076">
        <v>2025</v>
      </c>
      <c r="E4076">
        <v>2030</v>
      </c>
      <c r="F4076">
        <v>1</v>
      </c>
      <c r="G4076">
        <v>32741.428189999999</v>
      </c>
      <c r="H4076">
        <v>0</v>
      </c>
      <c r="I4076">
        <v>1</v>
      </c>
      <c r="J4076" s="2" t="str">
        <f t="shared" si="63"/>
        <v>EG_WINDOFFER2025</v>
      </c>
    </row>
    <row r="4077" spans="1:10" x14ac:dyDescent="0.25">
      <c r="A4077" t="s">
        <v>23</v>
      </c>
      <c r="B4077" t="s">
        <v>6</v>
      </c>
      <c r="C4077" t="s">
        <v>11</v>
      </c>
      <c r="D4077">
        <v>2025</v>
      </c>
      <c r="E4077">
        <v>2030</v>
      </c>
      <c r="F4077">
        <v>1</v>
      </c>
      <c r="G4077">
        <v>32741.428189999999</v>
      </c>
      <c r="H4077">
        <v>0</v>
      </c>
      <c r="I4077">
        <v>1</v>
      </c>
      <c r="J4077" s="2" t="str">
        <f t="shared" si="63"/>
        <v>EG_WINDOFFWR2025</v>
      </c>
    </row>
    <row r="4078" spans="1:10" x14ac:dyDescent="0.25">
      <c r="A4078" t="s">
        <v>23</v>
      </c>
      <c r="B4078" t="s">
        <v>6</v>
      </c>
      <c r="C4078" t="s">
        <v>9</v>
      </c>
      <c r="D4078">
        <v>2025</v>
      </c>
      <c r="E4078">
        <v>2030</v>
      </c>
      <c r="F4078">
        <v>1</v>
      </c>
      <c r="G4078">
        <v>32741.428189999999</v>
      </c>
      <c r="H4078">
        <v>0</v>
      </c>
      <c r="I4078">
        <v>1</v>
      </c>
      <c r="J4078" s="2" t="str">
        <f t="shared" si="63"/>
        <v>EG_WINDOFFNER2025</v>
      </c>
    </row>
    <row r="4079" spans="1:10" x14ac:dyDescent="0.25">
      <c r="A4079" t="s">
        <v>23</v>
      </c>
      <c r="B4079" t="s">
        <v>6</v>
      </c>
      <c r="C4079" t="s">
        <v>8</v>
      </c>
      <c r="D4079">
        <v>2025</v>
      </c>
      <c r="E4079">
        <v>2030</v>
      </c>
      <c r="F4079">
        <v>1</v>
      </c>
      <c r="G4079">
        <v>32741.428189999999</v>
      </c>
      <c r="H4079">
        <v>0</v>
      </c>
      <c r="I4079">
        <v>1</v>
      </c>
      <c r="J4079" s="2" t="str">
        <f t="shared" si="63"/>
        <v>EG_WINDOFFSR2025</v>
      </c>
    </row>
    <row r="4080" spans="1:10" x14ac:dyDescent="0.25">
      <c r="A4080" t="s">
        <v>23</v>
      </c>
      <c r="B4080" t="s">
        <v>6</v>
      </c>
      <c r="C4080" t="s">
        <v>12</v>
      </c>
      <c r="D4080">
        <v>2025</v>
      </c>
      <c r="E4080">
        <v>2030</v>
      </c>
      <c r="F4080">
        <v>1</v>
      </c>
      <c r="G4080">
        <v>32741.428189999999</v>
      </c>
      <c r="H4080">
        <v>0</v>
      </c>
      <c r="I4080">
        <v>1</v>
      </c>
      <c r="J4080" s="2" t="str">
        <f t="shared" si="63"/>
        <v>EG_WINDOFFNR2025</v>
      </c>
    </row>
    <row r="4081" spans="1:10" x14ac:dyDescent="0.25">
      <c r="A4081" t="s">
        <v>23</v>
      </c>
      <c r="B4081" t="s">
        <v>6</v>
      </c>
      <c r="C4081" t="s">
        <v>10</v>
      </c>
      <c r="D4081">
        <v>2025</v>
      </c>
      <c r="E4081">
        <v>2031</v>
      </c>
      <c r="F4081">
        <v>1</v>
      </c>
      <c r="G4081">
        <v>32741.428189999999</v>
      </c>
      <c r="H4081">
        <v>0</v>
      </c>
      <c r="I4081">
        <v>1</v>
      </c>
      <c r="J4081" s="2" t="str">
        <f t="shared" si="63"/>
        <v>EG_WINDOFFER2025</v>
      </c>
    </row>
    <row r="4082" spans="1:10" x14ac:dyDescent="0.25">
      <c r="A4082" t="s">
        <v>23</v>
      </c>
      <c r="B4082" t="s">
        <v>6</v>
      </c>
      <c r="C4082" t="s">
        <v>11</v>
      </c>
      <c r="D4082">
        <v>2025</v>
      </c>
      <c r="E4082">
        <v>2031</v>
      </c>
      <c r="F4082">
        <v>1</v>
      </c>
      <c r="G4082">
        <v>32741.428189999999</v>
      </c>
      <c r="H4082">
        <v>0</v>
      </c>
      <c r="I4082">
        <v>1</v>
      </c>
      <c r="J4082" s="2" t="str">
        <f t="shared" si="63"/>
        <v>EG_WINDOFFWR2025</v>
      </c>
    </row>
    <row r="4083" spans="1:10" x14ac:dyDescent="0.25">
      <c r="A4083" t="s">
        <v>23</v>
      </c>
      <c r="B4083" t="s">
        <v>6</v>
      </c>
      <c r="C4083" t="s">
        <v>9</v>
      </c>
      <c r="D4083">
        <v>2025</v>
      </c>
      <c r="E4083">
        <v>2031</v>
      </c>
      <c r="F4083">
        <v>1</v>
      </c>
      <c r="G4083">
        <v>32741.428189999999</v>
      </c>
      <c r="H4083">
        <v>0</v>
      </c>
      <c r="I4083">
        <v>1</v>
      </c>
      <c r="J4083" s="2" t="str">
        <f t="shared" si="63"/>
        <v>EG_WINDOFFNER2025</v>
      </c>
    </row>
    <row r="4084" spans="1:10" x14ac:dyDescent="0.25">
      <c r="A4084" t="s">
        <v>23</v>
      </c>
      <c r="B4084" t="s">
        <v>6</v>
      </c>
      <c r="C4084" t="s">
        <v>8</v>
      </c>
      <c r="D4084">
        <v>2025</v>
      </c>
      <c r="E4084">
        <v>2031</v>
      </c>
      <c r="F4084">
        <v>1</v>
      </c>
      <c r="G4084">
        <v>32741.428189999999</v>
      </c>
      <c r="H4084">
        <v>0</v>
      </c>
      <c r="I4084">
        <v>1</v>
      </c>
      <c r="J4084" s="2" t="str">
        <f t="shared" si="63"/>
        <v>EG_WINDOFFSR2025</v>
      </c>
    </row>
    <row r="4085" spans="1:10" x14ac:dyDescent="0.25">
      <c r="A4085" t="s">
        <v>23</v>
      </c>
      <c r="B4085" t="s">
        <v>6</v>
      </c>
      <c r="C4085" t="s">
        <v>12</v>
      </c>
      <c r="D4085">
        <v>2025</v>
      </c>
      <c r="E4085">
        <v>2031</v>
      </c>
      <c r="F4085">
        <v>1</v>
      </c>
      <c r="G4085">
        <v>32741.428189999999</v>
      </c>
      <c r="H4085">
        <v>0</v>
      </c>
      <c r="I4085">
        <v>1</v>
      </c>
      <c r="J4085" s="2" t="str">
        <f t="shared" si="63"/>
        <v>EG_WINDOFFNR2025</v>
      </c>
    </row>
    <row r="4086" spans="1:10" x14ac:dyDescent="0.25">
      <c r="A4086" t="s">
        <v>23</v>
      </c>
      <c r="B4086" t="s">
        <v>6</v>
      </c>
      <c r="C4086" t="s">
        <v>10</v>
      </c>
      <c r="D4086">
        <v>2025</v>
      </c>
      <c r="E4086">
        <v>2032</v>
      </c>
      <c r="F4086">
        <v>1</v>
      </c>
      <c r="G4086">
        <v>32741.428189999999</v>
      </c>
      <c r="H4086">
        <v>0</v>
      </c>
      <c r="I4086">
        <v>1</v>
      </c>
      <c r="J4086" s="2" t="str">
        <f t="shared" si="63"/>
        <v>EG_WINDOFFER2025</v>
      </c>
    </row>
    <row r="4087" spans="1:10" x14ac:dyDescent="0.25">
      <c r="A4087" t="s">
        <v>23</v>
      </c>
      <c r="B4087" t="s">
        <v>6</v>
      </c>
      <c r="C4087" t="s">
        <v>11</v>
      </c>
      <c r="D4087">
        <v>2025</v>
      </c>
      <c r="E4087">
        <v>2032</v>
      </c>
      <c r="F4087">
        <v>1</v>
      </c>
      <c r="G4087">
        <v>32741.428189999999</v>
      </c>
      <c r="H4087">
        <v>0</v>
      </c>
      <c r="I4087">
        <v>1</v>
      </c>
      <c r="J4087" s="2" t="str">
        <f t="shared" si="63"/>
        <v>EG_WINDOFFWR2025</v>
      </c>
    </row>
    <row r="4088" spans="1:10" x14ac:dyDescent="0.25">
      <c r="A4088" t="s">
        <v>23</v>
      </c>
      <c r="B4088" t="s">
        <v>6</v>
      </c>
      <c r="C4088" t="s">
        <v>9</v>
      </c>
      <c r="D4088">
        <v>2025</v>
      </c>
      <c r="E4088">
        <v>2032</v>
      </c>
      <c r="F4088">
        <v>1</v>
      </c>
      <c r="G4088">
        <v>32741.428189999999</v>
      </c>
      <c r="H4088">
        <v>0</v>
      </c>
      <c r="I4088">
        <v>1</v>
      </c>
      <c r="J4088" s="2" t="str">
        <f t="shared" si="63"/>
        <v>EG_WINDOFFNER2025</v>
      </c>
    </row>
    <row r="4089" spans="1:10" x14ac:dyDescent="0.25">
      <c r="A4089" t="s">
        <v>23</v>
      </c>
      <c r="B4089" t="s">
        <v>6</v>
      </c>
      <c r="C4089" t="s">
        <v>8</v>
      </c>
      <c r="D4089">
        <v>2025</v>
      </c>
      <c r="E4089">
        <v>2032</v>
      </c>
      <c r="F4089">
        <v>1</v>
      </c>
      <c r="G4089">
        <v>32741.428189999999</v>
      </c>
      <c r="H4089">
        <v>0</v>
      </c>
      <c r="I4089">
        <v>1</v>
      </c>
      <c r="J4089" s="2" t="str">
        <f t="shared" si="63"/>
        <v>EG_WINDOFFSR2025</v>
      </c>
    </row>
    <row r="4090" spans="1:10" x14ac:dyDescent="0.25">
      <c r="A4090" t="s">
        <v>23</v>
      </c>
      <c r="B4090" t="s">
        <v>6</v>
      </c>
      <c r="C4090" t="s">
        <v>12</v>
      </c>
      <c r="D4090">
        <v>2025</v>
      </c>
      <c r="E4090">
        <v>2032</v>
      </c>
      <c r="F4090">
        <v>1</v>
      </c>
      <c r="G4090">
        <v>32741.428189999999</v>
      </c>
      <c r="H4090">
        <v>0</v>
      </c>
      <c r="I4090">
        <v>1</v>
      </c>
      <c r="J4090" s="2" t="str">
        <f t="shared" si="63"/>
        <v>EG_WINDOFFNR2025</v>
      </c>
    </row>
    <row r="4091" spans="1:10" x14ac:dyDescent="0.25">
      <c r="A4091" t="s">
        <v>23</v>
      </c>
      <c r="B4091" t="s">
        <v>6</v>
      </c>
      <c r="C4091" t="s">
        <v>10</v>
      </c>
      <c r="D4091">
        <v>2025</v>
      </c>
      <c r="E4091">
        <v>2033</v>
      </c>
      <c r="F4091">
        <v>1</v>
      </c>
      <c r="G4091">
        <v>32741.428189999999</v>
      </c>
      <c r="H4091">
        <v>0</v>
      </c>
      <c r="I4091">
        <v>1</v>
      </c>
      <c r="J4091" s="2" t="str">
        <f t="shared" si="63"/>
        <v>EG_WINDOFFER2025</v>
      </c>
    </row>
    <row r="4092" spans="1:10" x14ac:dyDescent="0.25">
      <c r="A4092" t="s">
        <v>23</v>
      </c>
      <c r="B4092" t="s">
        <v>6</v>
      </c>
      <c r="C4092" t="s">
        <v>11</v>
      </c>
      <c r="D4092">
        <v>2025</v>
      </c>
      <c r="E4092">
        <v>2033</v>
      </c>
      <c r="F4092">
        <v>1</v>
      </c>
      <c r="G4092">
        <v>32741.428189999999</v>
      </c>
      <c r="H4092">
        <v>0</v>
      </c>
      <c r="I4092">
        <v>1</v>
      </c>
      <c r="J4092" s="2" t="str">
        <f t="shared" si="63"/>
        <v>EG_WINDOFFWR2025</v>
      </c>
    </row>
    <row r="4093" spans="1:10" x14ac:dyDescent="0.25">
      <c r="A4093" t="s">
        <v>23</v>
      </c>
      <c r="B4093" t="s">
        <v>6</v>
      </c>
      <c r="C4093" t="s">
        <v>9</v>
      </c>
      <c r="D4093">
        <v>2025</v>
      </c>
      <c r="E4093">
        <v>2033</v>
      </c>
      <c r="F4093">
        <v>1</v>
      </c>
      <c r="G4093">
        <v>32741.428189999999</v>
      </c>
      <c r="H4093">
        <v>0</v>
      </c>
      <c r="I4093">
        <v>1</v>
      </c>
      <c r="J4093" s="2" t="str">
        <f t="shared" si="63"/>
        <v>EG_WINDOFFNER2025</v>
      </c>
    </row>
    <row r="4094" spans="1:10" x14ac:dyDescent="0.25">
      <c r="A4094" t="s">
        <v>23</v>
      </c>
      <c r="B4094" t="s">
        <v>6</v>
      </c>
      <c r="C4094" t="s">
        <v>8</v>
      </c>
      <c r="D4094">
        <v>2025</v>
      </c>
      <c r="E4094">
        <v>2033</v>
      </c>
      <c r="F4094">
        <v>1</v>
      </c>
      <c r="G4094">
        <v>32741.428189999999</v>
      </c>
      <c r="H4094">
        <v>0</v>
      </c>
      <c r="I4094">
        <v>1</v>
      </c>
      <c r="J4094" s="2" t="str">
        <f t="shared" si="63"/>
        <v>EG_WINDOFFSR2025</v>
      </c>
    </row>
    <row r="4095" spans="1:10" x14ac:dyDescent="0.25">
      <c r="A4095" t="s">
        <v>23</v>
      </c>
      <c r="B4095" t="s">
        <v>6</v>
      </c>
      <c r="C4095" t="s">
        <v>12</v>
      </c>
      <c r="D4095">
        <v>2025</v>
      </c>
      <c r="E4095">
        <v>2033</v>
      </c>
      <c r="F4095">
        <v>1</v>
      </c>
      <c r="G4095">
        <v>32741.428189999999</v>
      </c>
      <c r="H4095">
        <v>0</v>
      </c>
      <c r="I4095">
        <v>1</v>
      </c>
      <c r="J4095" s="2" t="str">
        <f t="shared" si="63"/>
        <v>EG_WINDOFFNR2025</v>
      </c>
    </row>
    <row r="4096" spans="1:10" x14ac:dyDescent="0.25">
      <c r="A4096" t="s">
        <v>23</v>
      </c>
      <c r="B4096" t="s">
        <v>6</v>
      </c>
      <c r="C4096" t="s">
        <v>10</v>
      </c>
      <c r="D4096">
        <v>2025</v>
      </c>
      <c r="E4096">
        <v>2034</v>
      </c>
      <c r="F4096">
        <v>1</v>
      </c>
      <c r="G4096">
        <v>32741.428189999999</v>
      </c>
      <c r="H4096">
        <v>0</v>
      </c>
      <c r="I4096">
        <v>1</v>
      </c>
      <c r="J4096" s="2" t="str">
        <f t="shared" si="63"/>
        <v>EG_WINDOFFER2025</v>
      </c>
    </row>
    <row r="4097" spans="1:10" x14ac:dyDescent="0.25">
      <c r="A4097" t="s">
        <v>23</v>
      </c>
      <c r="B4097" t="s">
        <v>6</v>
      </c>
      <c r="C4097" t="s">
        <v>11</v>
      </c>
      <c r="D4097">
        <v>2025</v>
      </c>
      <c r="E4097">
        <v>2034</v>
      </c>
      <c r="F4097">
        <v>1</v>
      </c>
      <c r="G4097">
        <v>32741.428189999999</v>
      </c>
      <c r="H4097">
        <v>0</v>
      </c>
      <c r="I4097">
        <v>1</v>
      </c>
      <c r="J4097" s="2" t="str">
        <f t="shared" si="63"/>
        <v>EG_WINDOFFWR2025</v>
      </c>
    </row>
    <row r="4098" spans="1:10" x14ac:dyDescent="0.25">
      <c r="A4098" t="s">
        <v>23</v>
      </c>
      <c r="B4098" t="s">
        <v>6</v>
      </c>
      <c r="C4098" t="s">
        <v>9</v>
      </c>
      <c r="D4098">
        <v>2025</v>
      </c>
      <c r="E4098">
        <v>2034</v>
      </c>
      <c r="F4098">
        <v>1</v>
      </c>
      <c r="G4098">
        <v>32741.428189999999</v>
      </c>
      <c r="H4098">
        <v>0</v>
      </c>
      <c r="I4098">
        <v>1</v>
      </c>
      <c r="J4098" s="2" t="str">
        <f t="shared" si="63"/>
        <v>EG_WINDOFFNER2025</v>
      </c>
    </row>
    <row r="4099" spans="1:10" x14ac:dyDescent="0.25">
      <c r="A4099" t="s">
        <v>23</v>
      </c>
      <c r="B4099" t="s">
        <v>6</v>
      </c>
      <c r="C4099" t="s">
        <v>8</v>
      </c>
      <c r="D4099">
        <v>2025</v>
      </c>
      <c r="E4099">
        <v>2034</v>
      </c>
      <c r="F4099">
        <v>1</v>
      </c>
      <c r="G4099">
        <v>32741.428189999999</v>
      </c>
      <c r="H4099">
        <v>0</v>
      </c>
      <c r="I4099">
        <v>1</v>
      </c>
      <c r="J4099" s="2" t="str">
        <f t="shared" ref="J4099:J4162" si="64">_xlfn.CONCAT(A4099,C4099,D4099)</f>
        <v>EG_WINDOFFSR2025</v>
      </c>
    </row>
    <row r="4100" spans="1:10" x14ac:dyDescent="0.25">
      <c r="A4100" t="s">
        <v>23</v>
      </c>
      <c r="B4100" t="s">
        <v>6</v>
      </c>
      <c r="C4100" t="s">
        <v>12</v>
      </c>
      <c r="D4100">
        <v>2025</v>
      </c>
      <c r="E4100">
        <v>2034</v>
      </c>
      <c r="F4100">
        <v>1</v>
      </c>
      <c r="G4100">
        <v>32741.428189999999</v>
      </c>
      <c r="H4100">
        <v>0</v>
      </c>
      <c r="I4100">
        <v>1</v>
      </c>
      <c r="J4100" s="2" t="str">
        <f t="shared" si="64"/>
        <v>EG_WINDOFFNR2025</v>
      </c>
    </row>
    <row r="4101" spans="1:10" x14ac:dyDescent="0.25">
      <c r="A4101" t="s">
        <v>23</v>
      </c>
      <c r="B4101" t="s">
        <v>6</v>
      </c>
      <c r="C4101" t="s">
        <v>10</v>
      </c>
      <c r="D4101">
        <v>2025</v>
      </c>
      <c r="E4101">
        <v>2035</v>
      </c>
      <c r="F4101">
        <v>1</v>
      </c>
      <c r="G4101">
        <v>32741.428189999999</v>
      </c>
      <c r="H4101">
        <v>0</v>
      </c>
      <c r="I4101">
        <v>1</v>
      </c>
      <c r="J4101" s="2" t="str">
        <f t="shared" si="64"/>
        <v>EG_WINDOFFER2025</v>
      </c>
    </row>
    <row r="4102" spans="1:10" x14ac:dyDescent="0.25">
      <c r="A4102" t="s">
        <v>23</v>
      </c>
      <c r="B4102" t="s">
        <v>6</v>
      </c>
      <c r="C4102" t="s">
        <v>11</v>
      </c>
      <c r="D4102">
        <v>2025</v>
      </c>
      <c r="E4102">
        <v>2035</v>
      </c>
      <c r="F4102">
        <v>1</v>
      </c>
      <c r="G4102">
        <v>32741.428189999999</v>
      </c>
      <c r="H4102">
        <v>0</v>
      </c>
      <c r="I4102">
        <v>1</v>
      </c>
      <c r="J4102" s="2" t="str">
        <f t="shared" si="64"/>
        <v>EG_WINDOFFWR2025</v>
      </c>
    </row>
    <row r="4103" spans="1:10" x14ac:dyDescent="0.25">
      <c r="A4103" t="s">
        <v>23</v>
      </c>
      <c r="B4103" t="s">
        <v>6</v>
      </c>
      <c r="C4103" t="s">
        <v>9</v>
      </c>
      <c r="D4103">
        <v>2025</v>
      </c>
      <c r="E4103">
        <v>2035</v>
      </c>
      <c r="F4103">
        <v>1</v>
      </c>
      <c r="G4103">
        <v>32741.428189999999</v>
      </c>
      <c r="H4103">
        <v>0</v>
      </c>
      <c r="I4103">
        <v>1</v>
      </c>
      <c r="J4103" s="2" t="str">
        <f t="shared" si="64"/>
        <v>EG_WINDOFFNER2025</v>
      </c>
    </row>
    <row r="4104" spans="1:10" x14ac:dyDescent="0.25">
      <c r="A4104" t="s">
        <v>23</v>
      </c>
      <c r="B4104" t="s">
        <v>6</v>
      </c>
      <c r="C4104" t="s">
        <v>8</v>
      </c>
      <c r="D4104">
        <v>2025</v>
      </c>
      <c r="E4104">
        <v>2035</v>
      </c>
      <c r="F4104">
        <v>1</v>
      </c>
      <c r="G4104">
        <v>32741.428189999999</v>
      </c>
      <c r="H4104">
        <v>0</v>
      </c>
      <c r="I4104">
        <v>1</v>
      </c>
      <c r="J4104" s="2" t="str">
        <f t="shared" si="64"/>
        <v>EG_WINDOFFSR2025</v>
      </c>
    </row>
    <row r="4105" spans="1:10" x14ac:dyDescent="0.25">
      <c r="A4105" t="s">
        <v>23</v>
      </c>
      <c r="B4105" t="s">
        <v>6</v>
      </c>
      <c r="C4105" t="s">
        <v>12</v>
      </c>
      <c r="D4105">
        <v>2025</v>
      </c>
      <c r="E4105">
        <v>2035</v>
      </c>
      <c r="F4105">
        <v>1</v>
      </c>
      <c r="G4105">
        <v>32741.428189999999</v>
      </c>
      <c r="H4105">
        <v>0</v>
      </c>
      <c r="I4105">
        <v>1</v>
      </c>
      <c r="J4105" s="2" t="str">
        <f t="shared" si="64"/>
        <v>EG_WINDOFFNR2025</v>
      </c>
    </row>
    <row r="4106" spans="1:10" x14ac:dyDescent="0.25">
      <c r="A4106" t="s">
        <v>23</v>
      </c>
      <c r="B4106" t="s">
        <v>6</v>
      </c>
      <c r="C4106" t="s">
        <v>10</v>
      </c>
      <c r="D4106">
        <v>2025</v>
      </c>
      <c r="E4106">
        <v>2036</v>
      </c>
      <c r="F4106">
        <v>1</v>
      </c>
      <c r="G4106">
        <v>32741.428189999999</v>
      </c>
      <c r="H4106">
        <v>0</v>
      </c>
      <c r="I4106">
        <v>1</v>
      </c>
      <c r="J4106" s="2" t="str">
        <f t="shared" si="64"/>
        <v>EG_WINDOFFER2025</v>
      </c>
    </row>
    <row r="4107" spans="1:10" x14ac:dyDescent="0.25">
      <c r="A4107" t="s">
        <v>23</v>
      </c>
      <c r="B4107" t="s">
        <v>6</v>
      </c>
      <c r="C4107" t="s">
        <v>11</v>
      </c>
      <c r="D4107">
        <v>2025</v>
      </c>
      <c r="E4107">
        <v>2036</v>
      </c>
      <c r="F4107">
        <v>1</v>
      </c>
      <c r="G4107">
        <v>32741.428189999999</v>
      </c>
      <c r="H4107">
        <v>0</v>
      </c>
      <c r="I4107">
        <v>1</v>
      </c>
      <c r="J4107" s="2" t="str">
        <f t="shared" si="64"/>
        <v>EG_WINDOFFWR2025</v>
      </c>
    </row>
    <row r="4108" spans="1:10" x14ac:dyDescent="0.25">
      <c r="A4108" t="s">
        <v>23</v>
      </c>
      <c r="B4108" t="s">
        <v>6</v>
      </c>
      <c r="C4108" t="s">
        <v>9</v>
      </c>
      <c r="D4108">
        <v>2025</v>
      </c>
      <c r="E4108">
        <v>2036</v>
      </c>
      <c r="F4108">
        <v>1</v>
      </c>
      <c r="G4108">
        <v>32741.428189999999</v>
      </c>
      <c r="H4108">
        <v>0</v>
      </c>
      <c r="I4108">
        <v>1</v>
      </c>
      <c r="J4108" s="2" t="str">
        <f t="shared" si="64"/>
        <v>EG_WINDOFFNER2025</v>
      </c>
    </row>
    <row r="4109" spans="1:10" x14ac:dyDescent="0.25">
      <c r="A4109" t="s">
        <v>23</v>
      </c>
      <c r="B4109" t="s">
        <v>6</v>
      </c>
      <c r="C4109" t="s">
        <v>8</v>
      </c>
      <c r="D4109">
        <v>2025</v>
      </c>
      <c r="E4109">
        <v>2036</v>
      </c>
      <c r="F4109">
        <v>1</v>
      </c>
      <c r="G4109">
        <v>32741.428189999999</v>
      </c>
      <c r="H4109">
        <v>0</v>
      </c>
      <c r="I4109">
        <v>1</v>
      </c>
      <c r="J4109" s="2" t="str">
        <f t="shared" si="64"/>
        <v>EG_WINDOFFSR2025</v>
      </c>
    </row>
    <row r="4110" spans="1:10" x14ac:dyDescent="0.25">
      <c r="A4110" t="s">
        <v>23</v>
      </c>
      <c r="B4110" t="s">
        <v>6</v>
      </c>
      <c r="C4110" t="s">
        <v>12</v>
      </c>
      <c r="D4110">
        <v>2025</v>
      </c>
      <c r="E4110">
        <v>2036</v>
      </c>
      <c r="F4110">
        <v>1</v>
      </c>
      <c r="G4110">
        <v>32741.428189999999</v>
      </c>
      <c r="H4110">
        <v>0</v>
      </c>
      <c r="I4110">
        <v>1</v>
      </c>
      <c r="J4110" s="2" t="str">
        <f t="shared" si="64"/>
        <v>EG_WINDOFFNR2025</v>
      </c>
    </row>
    <row r="4111" spans="1:10" x14ac:dyDescent="0.25">
      <c r="A4111" t="s">
        <v>23</v>
      </c>
      <c r="B4111" t="s">
        <v>6</v>
      </c>
      <c r="C4111" t="s">
        <v>10</v>
      </c>
      <c r="D4111">
        <v>2025</v>
      </c>
      <c r="E4111">
        <v>2037</v>
      </c>
      <c r="F4111">
        <v>1</v>
      </c>
      <c r="G4111">
        <v>32741.428189999999</v>
      </c>
      <c r="H4111">
        <v>0</v>
      </c>
      <c r="I4111">
        <v>1</v>
      </c>
      <c r="J4111" s="2" t="str">
        <f t="shared" si="64"/>
        <v>EG_WINDOFFER2025</v>
      </c>
    </row>
    <row r="4112" spans="1:10" x14ac:dyDescent="0.25">
      <c r="A4112" t="s">
        <v>23</v>
      </c>
      <c r="B4112" t="s">
        <v>6</v>
      </c>
      <c r="C4112" t="s">
        <v>11</v>
      </c>
      <c r="D4112">
        <v>2025</v>
      </c>
      <c r="E4112">
        <v>2037</v>
      </c>
      <c r="F4112">
        <v>1</v>
      </c>
      <c r="G4112">
        <v>32741.428189999999</v>
      </c>
      <c r="H4112">
        <v>0</v>
      </c>
      <c r="I4112">
        <v>1</v>
      </c>
      <c r="J4112" s="2" t="str">
        <f t="shared" si="64"/>
        <v>EG_WINDOFFWR2025</v>
      </c>
    </row>
    <row r="4113" spans="1:10" x14ac:dyDescent="0.25">
      <c r="A4113" t="s">
        <v>23</v>
      </c>
      <c r="B4113" t="s">
        <v>6</v>
      </c>
      <c r="C4113" t="s">
        <v>9</v>
      </c>
      <c r="D4113">
        <v>2025</v>
      </c>
      <c r="E4113">
        <v>2037</v>
      </c>
      <c r="F4113">
        <v>1</v>
      </c>
      <c r="G4113">
        <v>32741.428189999999</v>
      </c>
      <c r="H4113">
        <v>0</v>
      </c>
      <c r="I4113">
        <v>1</v>
      </c>
      <c r="J4113" s="2" t="str">
        <f t="shared" si="64"/>
        <v>EG_WINDOFFNER2025</v>
      </c>
    </row>
    <row r="4114" spans="1:10" x14ac:dyDescent="0.25">
      <c r="A4114" t="s">
        <v>23</v>
      </c>
      <c r="B4114" t="s">
        <v>6</v>
      </c>
      <c r="C4114" t="s">
        <v>8</v>
      </c>
      <c r="D4114">
        <v>2025</v>
      </c>
      <c r="E4114">
        <v>2037</v>
      </c>
      <c r="F4114">
        <v>1</v>
      </c>
      <c r="G4114">
        <v>32741.428189999999</v>
      </c>
      <c r="H4114">
        <v>0</v>
      </c>
      <c r="I4114">
        <v>1</v>
      </c>
      <c r="J4114" s="2" t="str">
        <f t="shared" si="64"/>
        <v>EG_WINDOFFSR2025</v>
      </c>
    </row>
    <row r="4115" spans="1:10" x14ac:dyDescent="0.25">
      <c r="A4115" t="s">
        <v>23</v>
      </c>
      <c r="B4115" t="s">
        <v>6</v>
      </c>
      <c r="C4115" t="s">
        <v>12</v>
      </c>
      <c r="D4115">
        <v>2025</v>
      </c>
      <c r="E4115">
        <v>2037</v>
      </c>
      <c r="F4115">
        <v>1</v>
      </c>
      <c r="G4115">
        <v>32741.428189999999</v>
      </c>
      <c r="H4115">
        <v>0</v>
      </c>
      <c r="I4115">
        <v>1</v>
      </c>
      <c r="J4115" s="2" t="str">
        <f t="shared" si="64"/>
        <v>EG_WINDOFFNR2025</v>
      </c>
    </row>
    <row r="4116" spans="1:10" x14ac:dyDescent="0.25">
      <c r="A4116" t="s">
        <v>23</v>
      </c>
      <c r="B4116" t="s">
        <v>6</v>
      </c>
      <c r="C4116" t="s">
        <v>10</v>
      </c>
      <c r="D4116">
        <v>2025</v>
      </c>
      <c r="E4116">
        <v>2038</v>
      </c>
      <c r="F4116">
        <v>1</v>
      </c>
      <c r="G4116">
        <v>32741.428189999999</v>
      </c>
      <c r="H4116">
        <v>0</v>
      </c>
      <c r="I4116">
        <v>1</v>
      </c>
      <c r="J4116" s="2" t="str">
        <f t="shared" si="64"/>
        <v>EG_WINDOFFER2025</v>
      </c>
    </row>
    <row r="4117" spans="1:10" x14ac:dyDescent="0.25">
      <c r="A4117" t="s">
        <v>23</v>
      </c>
      <c r="B4117" t="s">
        <v>6</v>
      </c>
      <c r="C4117" t="s">
        <v>11</v>
      </c>
      <c r="D4117">
        <v>2025</v>
      </c>
      <c r="E4117">
        <v>2038</v>
      </c>
      <c r="F4117">
        <v>1</v>
      </c>
      <c r="G4117">
        <v>32741.428189999999</v>
      </c>
      <c r="H4117">
        <v>0</v>
      </c>
      <c r="I4117">
        <v>1</v>
      </c>
      <c r="J4117" s="2" t="str">
        <f t="shared" si="64"/>
        <v>EG_WINDOFFWR2025</v>
      </c>
    </row>
    <row r="4118" spans="1:10" x14ac:dyDescent="0.25">
      <c r="A4118" t="s">
        <v>23</v>
      </c>
      <c r="B4118" t="s">
        <v>6</v>
      </c>
      <c r="C4118" t="s">
        <v>9</v>
      </c>
      <c r="D4118">
        <v>2025</v>
      </c>
      <c r="E4118">
        <v>2038</v>
      </c>
      <c r="F4118">
        <v>1</v>
      </c>
      <c r="G4118">
        <v>32741.428189999999</v>
      </c>
      <c r="H4118">
        <v>0</v>
      </c>
      <c r="I4118">
        <v>1</v>
      </c>
      <c r="J4118" s="2" t="str">
        <f t="shared" si="64"/>
        <v>EG_WINDOFFNER2025</v>
      </c>
    </row>
    <row r="4119" spans="1:10" x14ac:dyDescent="0.25">
      <c r="A4119" t="s">
        <v>23</v>
      </c>
      <c r="B4119" t="s">
        <v>6</v>
      </c>
      <c r="C4119" t="s">
        <v>8</v>
      </c>
      <c r="D4119">
        <v>2025</v>
      </c>
      <c r="E4119">
        <v>2038</v>
      </c>
      <c r="F4119">
        <v>1</v>
      </c>
      <c r="G4119">
        <v>32741.428189999999</v>
      </c>
      <c r="H4119">
        <v>0</v>
      </c>
      <c r="I4119">
        <v>1</v>
      </c>
      <c r="J4119" s="2" t="str">
        <f t="shared" si="64"/>
        <v>EG_WINDOFFSR2025</v>
      </c>
    </row>
    <row r="4120" spans="1:10" x14ac:dyDescent="0.25">
      <c r="A4120" t="s">
        <v>23</v>
      </c>
      <c r="B4120" t="s">
        <v>6</v>
      </c>
      <c r="C4120" t="s">
        <v>12</v>
      </c>
      <c r="D4120">
        <v>2025</v>
      </c>
      <c r="E4120">
        <v>2038</v>
      </c>
      <c r="F4120">
        <v>1</v>
      </c>
      <c r="G4120">
        <v>32741.428189999999</v>
      </c>
      <c r="H4120">
        <v>0</v>
      </c>
      <c r="I4120">
        <v>1</v>
      </c>
      <c r="J4120" s="2" t="str">
        <f t="shared" si="64"/>
        <v>EG_WINDOFFNR2025</v>
      </c>
    </row>
    <row r="4121" spans="1:10" x14ac:dyDescent="0.25">
      <c r="A4121" t="s">
        <v>23</v>
      </c>
      <c r="B4121" t="s">
        <v>6</v>
      </c>
      <c r="C4121" t="s">
        <v>10</v>
      </c>
      <c r="D4121">
        <v>2025</v>
      </c>
      <c r="E4121">
        <v>2039</v>
      </c>
      <c r="F4121">
        <v>1</v>
      </c>
      <c r="G4121">
        <v>32741.428189999999</v>
      </c>
      <c r="H4121">
        <v>0</v>
      </c>
      <c r="I4121">
        <v>1</v>
      </c>
      <c r="J4121" s="2" t="str">
        <f t="shared" si="64"/>
        <v>EG_WINDOFFER2025</v>
      </c>
    </row>
    <row r="4122" spans="1:10" x14ac:dyDescent="0.25">
      <c r="A4122" t="s">
        <v>23</v>
      </c>
      <c r="B4122" t="s">
        <v>6</v>
      </c>
      <c r="C4122" t="s">
        <v>11</v>
      </c>
      <c r="D4122">
        <v>2025</v>
      </c>
      <c r="E4122">
        <v>2039</v>
      </c>
      <c r="F4122">
        <v>1</v>
      </c>
      <c r="G4122">
        <v>32741.428189999999</v>
      </c>
      <c r="H4122">
        <v>0</v>
      </c>
      <c r="I4122">
        <v>1</v>
      </c>
      <c r="J4122" s="2" t="str">
        <f t="shared" si="64"/>
        <v>EG_WINDOFFWR2025</v>
      </c>
    </row>
    <row r="4123" spans="1:10" x14ac:dyDescent="0.25">
      <c r="A4123" t="s">
        <v>23</v>
      </c>
      <c r="B4123" t="s">
        <v>6</v>
      </c>
      <c r="C4123" t="s">
        <v>9</v>
      </c>
      <c r="D4123">
        <v>2025</v>
      </c>
      <c r="E4123">
        <v>2039</v>
      </c>
      <c r="F4123">
        <v>1</v>
      </c>
      <c r="G4123">
        <v>32741.428189999999</v>
      </c>
      <c r="H4123">
        <v>0</v>
      </c>
      <c r="I4123">
        <v>1</v>
      </c>
      <c r="J4123" s="2" t="str">
        <f t="shared" si="64"/>
        <v>EG_WINDOFFNER2025</v>
      </c>
    </row>
    <row r="4124" spans="1:10" x14ac:dyDescent="0.25">
      <c r="A4124" t="s">
        <v>23</v>
      </c>
      <c r="B4124" t="s">
        <v>6</v>
      </c>
      <c r="C4124" t="s">
        <v>8</v>
      </c>
      <c r="D4124">
        <v>2025</v>
      </c>
      <c r="E4124">
        <v>2039</v>
      </c>
      <c r="F4124">
        <v>1</v>
      </c>
      <c r="G4124">
        <v>32741.428189999999</v>
      </c>
      <c r="H4124">
        <v>0</v>
      </c>
      <c r="I4124">
        <v>1</v>
      </c>
      <c r="J4124" s="2" t="str">
        <f t="shared" si="64"/>
        <v>EG_WINDOFFSR2025</v>
      </c>
    </row>
    <row r="4125" spans="1:10" x14ac:dyDescent="0.25">
      <c r="A4125" t="s">
        <v>23</v>
      </c>
      <c r="B4125" t="s">
        <v>6</v>
      </c>
      <c r="C4125" t="s">
        <v>12</v>
      </c>
      <c r="D4125">
        <v>2025</v>
      </c>
      <c r="E4125">
        <v>2039</v>
      </c>
      <c r="F4125">
        <v>1</v>
      </c>
      <c r="G4125">
        <v>32741.428189999999</v>
      </c>
      <c r="H4125">
        <v>0</v>
      </c>
      <c r="I4125">
        <v>1</v>
      </c>
      <c r="J4125" s="2" t="str">
        <f t="shared" si="64"/>
        <v>EG_WINDOFFNR2025</v>
      </c>
    </row>
    <row r="4126" spans="1:10" x14ac:dyDescent="0.25">
      <c r="A4126" t="s">
        <v>23</v>
      </c>
      <c r="B4126" t="s">
        <v>6</v>
      </c>
      <c r="C4126" t="s">
        <v>10</v>
      </c>
      <c r="D4126">
        <v>2025</v>
      </c>
      <c r="E4126">
        <v>2040</v>
      </c>
      <c r="F4126">
        <v>1</v>
      </c>
      <c r="G4126">
        <v>32741.428189999999</v>
      </c>
      <c r="H4126">
        <v>0</v>
      </c>
      <c r="I4126">
        <v>1</v>
      </c>
      <c r="J4126" s="2" t="str">
        <f t="shared" si="64"/>
        <v>EG_WINDOFFER2025</v>
      </c>
    </row>
    <row r="4127" spans="1:10" x14ac:dyDescent="0.25">
      <c r="A4127" t="s">
        <v>23</v>
      </c>
      <c r="B4127" t="s">
        <v>6</v>
      </c>
      <c r="C4127" t="s">
        <v>11</v>
      </c>
      <c r="D4127">
        <v>2025</v>
      </c>
      <c r="E4127">
        <v>2040</v>
      </c>
      <c r="F4127">
        <v>1</v>
      </c>
      <c r="G4127">
        <v>32741.428189999999</v>
      </c>
      <c r="H4127">
        <v>0</v>
      </c>
      <c r="I4127">
        <v>1</v>
      </c>
      <c r="J4127" s="2" t="str">
        <f t="shared" si="64"/>
        <v>EG_WINDOFFWR2025</v>
      </c>
    </row>
    <row r="4128" spans="1:10" x14ac:dyDescent="0.25">
      <c r="A4128" t="s">
        <v>23</v>
      </c>
      <c r="B4128" t="s">
        <v>6</v>
      </c>
      <c r="C4128" t="s">
        <v>9</v>
      </c>
      <c r="D4128">
        <v>2025</v>
      </c>
      <c r="E4128">
        <v>2040</v>
      </c>
      <c r="F4128">
        <v>1</v>
      </c>
      <c r="G4128">
        <v>32741.428189999999</v>
      </c>
      <c r="H4128">
        <v>0</v>
      </c>
      <c r="I4128">
        <v>1</v>
      </c>
      <c r="J4128" s="2" t="str">
        <f t="shared" si="64"/>
        <v>EG_WINDOFFNER2025</v>
      </c>
    </row>
    <row r="4129" spans="1:10" x14ac:dyDescent="0.25">
      <c r="A4129" t="s">
        <v>23</v>
      </c>
      <c r="B4129" t="s">
        <v>6</v>
      </c>
      <c r="C4129" t="s">
        <v>8</v>
      </c>
      <c r="D4129">
        <v>2025</v>
      </c>
      <c r="E4129">
        <v>2040</v>
      </c>
      <c r="F4129">
        <v>1</v>
      </c>
      <c r="G4129">
        <v>32741.428189999999</v>
      </c>
      <c r="H4129">
        <v>0</v>
      </c>
      <c r="I4129">
        <v>1</v>
      </c>
      <c r="J4129" s="2" t="str">
        <f t="shared" si="64"/>
        <v>EG_WINDOFFSR2025</v>
      </c>
    </row>
    <row r="4130" spans="1:10" x14ac:dyDescent="0.25">
      <c r="A4130" t="s">
        <v>23</v>
      </c>
      <c r="B4130" t="s">
        <v>6</v>
      </c>
      <c r="C4130" t="s">
        <v>12</v>
      </c>
      <c r="D4130">
        <v>2025</v>
      </c>
      <c r="E4130">
        <v>2040</v>
      </c>
      <c r="F4130">
        <v>1</v>
      </c>
      <c r="G4130">
        <v>32741.428189999999</v>
      </c>
      <c r="H4130">
        <v>0</v>
      </c>
      <c r="I4130">
        <v>1</v>
      </c>
      <c r="J4130" s="2" t="str">
        <f t="shared" si="64"/>
        <v>EG_WINDOFFNR2025</v>
      </c>
    </row>
    <row r="4131" spans="1:10" x14ac:dyDescent="0.25">
      <c r="A4131" t="s">
        <v>23</v>
      </c>
      <c r="B4131" t="s">
        <v>6</v>
      </c>
      <c r="C4131" t="s">
        <v>10</v>
      </c>
      <c r="D4131">
        <v>2025</v>
      </c>
      <c r="E4131">
        <v>2041</v>
      </c>
      <c r="F4131">
        <v>1</v>
      </c>
      <c r="G4131">
        <v>32741.428189999999</v>
      </c>
      <c r="H4131">
        <v>0</v>
      </c>
      <c r="I4131">
        <v>1</v>
      </c>
      <c r="J4131" s="2" t="str">
        <f t="shared" si="64"/>
        <v>EG_WINDOFFER2025</v>
      </c>
    </row>
    <row r="4132" spans="1:10" x14ac:dyDescent="0.25">
      <c r="A4132" t="s">
        <v>23</v>
      </c>
      <c r="B4132" t="s">
        <v>6</v>
      </c>
      <c r="C4132" t="s">
        <v>11</v>
      </c>
      <c r="D4132">
        <v>2025</v>
      </c>
      <c r="E4132">
        <v>2041</v>
      </c>
      <c r="F4132">
        <v>1</v>
      </c>
      <c r="G4132">
        <v>32741.428189999999</v>
      </c>
      <c r="H4132">
        <v>0</v>
      </c>
      <c r="I4132">
        <v>1</v>
      </c>
      <c r="J4132" s="2" t="str">
        <f t="shared" si="64"/>
        <v>EG_WINDOFFWR2025</v>
      </c>
    </row>
    <row r="4133" spans="1:10" x14ac:dyDescent="0.25">
      <c r="A4133" t="s">
        <v>23</v>
      </c>
      <c r="B4133" t="s">
        <v>6</v>
      </c>
      <c r="C4133" t="s">
        <v>9</v>
      </c>
      <c r="D4133">
        <v>2025</v>
      </c>
      <c r="E4133">
        <v>2041</v>
      </c>
      <c r="F4133">
        <v>1</v>
      </c>
      <c r="G4133">
        <v>32741.428189999999</v>
      </c>
      <c r="H4133">
        <v>0</v>
      </c>
      <c r="I4133">
        <v>1</v>
      </c>
      <c r="J4133" s="2" t="str">
        <f t="shared" si="64"/>
        <v>EG_WINDOFFNER2025</v>
      </c>
    </row>
    <row r="4134" spans="1:10" x14ac:dyDescent="0.25">
      <c r="A4134" t="s">
        <v>23</v>
      </c>
      <c r="B4134" t="s">
        <v>6</v>
      </c>
      <c r="C4134" t="s">
        <v>8</v>
      </c>
      <c r="D4134">
        <v>2025</v>
      </c>
      <c r="E4134">
        <v>2041</v>
      </c>
      <c r="F4134">
        <v>1</v>
      </c>
      <c r="G4134">
        <v>32741.428189999999</v>
      </c>
      <c r="H4134">
        <v>0</v>
      </c>
      <c r="I4134">
        <v>1</v>
      </c>
      <c r="J4134" s="2" t="str">
        <f t="shared" si="64"/>
        <v>EG_WINDOFFSR2025</v>
      </c>
    </row>
    <row r="4135" spans="1:10" x14ac:dyDescent="0.25">
      <c r="A4135" t="s">
        <v>23</v>
      </c>
      <c r="B4135" t="s">
        <v>6</v>
      </c>
      <c r="C4135" t="s">
        <v>12</v>
      </c>
      <c r="D4135">
        <v>2025</v>
      </c>
      <c r="E4135">
        <v>2041</v>
      </c>
      <c r="F4135">
        <v>1</v>
      </c>
      <c r="G4135">
        <v>32741.428189999999</v>
      </c>
      <c r="H4135">
        <v>0</v>
      </c>
      <c r="I4135">
        <v>1</v>
      </c>
      <c r="J4135" s="2" t="str">
        <f t="shared" si="64"/>
        <v>EG_WINDOFFNR2025</v>
      </c>
    </row>
    <row r="4136" spans="1:10" x14ac:dyDescent="0.25">
      <c r="A4136" t="s">
        <v>13</v>
      </c>
      <c r="B4136" t="s">
        <v>6</v>
      </c>
      <c r="C4136" t="s">
        <v>10</v>
      </c>
      <c r="D4136">
        <v>2026</v>
      </c>
      <c r="E4136">
        <v>2026</v>
      </c>
      <c r="F4136">
        <v>0.38096819999999998</v>
      </c>
      <c r="G4136">
        <v>13721.031290000001</v>
      </c>
      <c r="H4136">
        <v>133.5230182</v>
      </c>
      <c r="I4136">
        <v>0.85</v>
      </c>
      <c r="J4136" s="2" t="str">
        <f t="shared" si="64"/>
        <v>EG_COALER2026</v>
      </c>
    </row>
    <row r="4137" spans="1:10" x14ac:dyDescent="0.25">
      <c r="A4137" t="s">
        <v>13</v>
      </c>
      <c r="B4137" t="s">
        <v>6</v>
      </c>
      <c r="C4137" t="s">
        <v>11</v>
      </c>
      <c r="D4137">
        <v>2026</v>
      </c>
      <c r="E4137">
        <v>2026</v>
      </c>
      <c r="F4137">
        <v>0.38096819999999998</v>
      </c>
      <c r="G4137">
        <v>13721.031290000001</v>
      </c>
      <c r="H4137">
        <v>133.5230182</v>
      </c>
      <c r="I4137">
        <v>0.85</v>
      </c>
      <c r="J4137" s="2" t="str">
        <f t="shared" si="64"/>
        <v>EG_COALWR2026</v>
      </c>
    </row>
    <row r="4138" spans="1:10" x14ac:dyDescent="0.25">
      <c r="A4138" t="s">
        <v>13</v>
      </c>
      <c r="B4138" t="s">
        <v>6</v>
      </c>
      <c r="C4138" t="s">
        <v>9</v>
      </c>
      <c r="D4138">
        <v>2026</v>
      </c>
      <c r="E4138">
        <v>2026</v>
      </c>
      <c r="F4138">
        <v>0.38096819999999998</v>
      </c>
      <c r="G4138">
        <v>13721.031290000001</v>
      </c>
      <c r="H4138">
        <v>133.5230182</v>
      </c>
      <c r="I4138">
        <v>0.85</v>
      </c>
      <c r="J4138" s="2" t="str">
        <f t="shared" si="64"/>
        <v>EG_COALNER2026</v>
      </c>
    </row>
    <row r="4139" spans="1:10" x14ac:dyDescent="0.25">
      <c r="A4139" t="s">
        <v>13</v>
      </c>
      <c r="B4139" t="s">
        <v>6</v>
      </c>
      <c r="C4139" t="s">
        <v>8</v>
      </c>
      <c r="D4139">
        <v>2026</v>
      </c>
      <c r="E4139">
        <v>2026</v>
      </c>
      <c r="F4139">
        <v>0.38096819999999998</v>
      </c>
      <c r="G4139">
        <v>13721.031290000001</v>
      </c>
      <c r="H4139">
        <v>133.5230182</v>
      </c>
      <c r="I4139">
        <v>0.85</v>
      </c>
      <c r="J4139" s="2" t="str">
        <f t="shared" si="64"/>
        <v>EG_COALSR2026</v>
      </c>
    </row>
    <row r="4140" spans="1:10" x14ac:dyDescent="0.25">
      <c r="A4140" t="s">
        <v>13</v>
      </c>
      <c r="B4140" t="s">
        <v>6</v>
      </c>
      <c r="C4140" t="s">
        <v>12</v>
      </c>
      <c r="D4140">
        <v>2026</v>
      </c>
      <c r="E4140">
        <v>2026</v>
      </c>
      <c r="F4140">
        <v>0.38096819999999998</v>
      </c>
      <c r="G4140">
        <v>13721.031290000001</v>
      </c>
      <c r="H4140">
        <v>133.5230182</v>
      </c>
      <c r="I4140">
        <v>0.85</v>
      </c>
      <c r="J4140" s="2" t="str">
        <f t="shared" si="64"/>
        <v>EG_COALNR2026</v>
      </c>
    </row>
    <row r="4141" spans="1:10" x14ac:dyDescent="0.25">
      <c r="A4141" t="s">
        <v>13</v>
      </c>
      <c r="B4141" t="s">
        <v>6</v>
      </c>
      <c r="C4141" t="s">
        <v>10</v>
      </c>
      <c r="D4141">
        <v>2026</v>
      </c>
      <c r="E4141">
        <v>2027</v>
      </c>
      <c r="F4141">
        <v>0.38096819999999998</v>
      </c>
      <c r="G4141">
        <v>13721.031290000001</v>
      </c>
      <c r="H4141">
        <v>133.5230182</v>
      </c>
      <c r="I4141">
        <v>0.85</v>
      </c>
      <c r="J4141" s="2" t="str">
        <f t="shared" si="64"/>
        <v>EG_COALER2026</v>
      </c>
    </row>
    <row r="4142" spans="1:10" x14ac:dyDescent="0.25">
      <c r="A4142" t="s">
        <v>13</v>
      </c>
      <c r="B4142" t="s">
        <v>6</v>
      </c>
      <c r="C4142" t="s">
        <v>11</v>
      </c>
      <c r="D4142">
        <v>2026</v>
      </c>
      <c r="E4142">
        <v>2027</v>
      </c>
      <c r="F4142">
        <v>0.38096819999999998</v>
      </c>
      <c r="G4142">
        <v>13721.031290000001</v>
      </c>
      <c r="H4142">
        <v>133.5230182</v>
      </c>
      <c r="I4142">
        <v>0.85</v>
      </c>
      <c r="J4142" s="2" t="str">
        <f t="shared" si="64"/>
        <v>EG_COALWR2026</v>
      </c>
    </row>
    <row r="4143" spans="1:10" x14ac:dyDescent="0.25">
      <c r="A4143" t="s">
        <v>13</v>
      </c>
      <c r="B4143" t="s">
        <v>6</v>
      </c>
      <c r="C4143" t="s">
        <v>9</v>
      </c>
      <c r="D4143">
        <v>2026</v>
      </c>
      <c r="E4143">
        <v>2027</v>
      </c>
      <c r="F4143">
        <v>0.38096819999999998</v>
      </c>
      <c r="G4143">
        <v>13721.031290000001</v>
      </c>
      <c r="H4143">
        <v>133.5230182</v>
      </c>
      <c r="I4143">
        <v>0.85</v>
      </c>
      <c r="J4143" s="2" t="str">
        <f t="shared" si="64"/>
        <v>EG_COALNER2026</v>
      </c>
    </row>
    <row r="4144" spans="1:10" x14ac:dyDescent="0.25">
      <c r="A4144" t="s">
        <v>13</v>
      </c>
      <c r="B4144" t="s">
        <v>6</v>
      </c>
      <c r="C4144" t="s">
        <v>8</v>
      </c>
      <c r="D4144">
        <v>2026</v>
      </c>
      <c r="E4144">
        <v>2027</v>
      </c>
      <c r="F4144">
        <v>0.38096819999999998</v>
      </c>
      <c r="G4144">
        <v>13721.031290000001</v>
      </c>
      <c r="H4144">
        <v>133.5230182</v>
      </c>
      <c r="I4144">
        <v>0.85</v>
      </c>
      <c r="J4144" s="2" t="str">
        <f t="shared" si="64"/>
        <v>EG_COALSR2026</v>
      </c>
    </row>
    <row r="4145" spans="1:10" x14ac:dyDescent="0.25">
      <c r="A4145" t="s">
        <v>13</v>
      </c>
      <c r="B4145" t="s">
        <v>6</v>
      </c>
      <c r="C4145" t="s">
        <v>12</v>
      </c>
      <c r="D4145">
        <v>2026</v>
      </c>
      <c r="E4145">
        <v>2027</v>
      </c>
      <c r="F4145">
        <v>0.38096819999999998</v>
      </c>
      <c r="G4145">
        <v>13721.031290000001</v>
      </c>
      <c r="H4145">
        <v>133.5230182</v>
      </c>
      <c r="I4145">
        <v>0.85</v>
      </c>
      <c r="J4145" s="2" t="str">
        <f t="shared" si="64"/>
        <v>EG_COALNR2026</v>
      </c>
    </row>
    <row r="4146" spans="1:10" x14ac:dyDescent="0.25">
      <c r="A4146" t="s">
        <v>13</v>
      </c>
      <c r="B4146" t="s">
        <v>6</v>
      </c>
      <c r="C4146" t="s">
        <v>10</v>
      </c>
      <c r="D4146">
        <v>2026</v>
      </c>
      <c r="E4146">
        <v>2028</v>
      </c>
      <c r="F4146">
        <v>0.38096819999999998</v>
      </c>
      <c r="G4146">
        <v>13721.031290000001</v>
      </c>
      <c r="H4146">
        <v>133.5230182</v>
      </c>
      <c r="I4146">
        <v>0.85</v>
      </c>
      <c r="J4146" s="2" t="str">
        <f t="shared" si="64"/>
        <v>EG_COALER2026</v>
      </c>
    </row>
    <row r="4147" spans="1:10" x14ac:dyDescent="0.25">
      <c r="A4147" t="s">
        <v>13</v>
      </c>
      <c r="B4147" t="s">
        <v>6</v>
      </c>
      <c r="C4147" t="s">
        <v>11</v>
      </c>
      <c r="D4147">
        <v>2026</v>
      </c>
      <c r="E4147">
        <v>2028</v>
      </c>
      <c r="F4147">
        <v>0.38096819999999998</v>
      </c>
      <c r="G4147">
        <v>13721.031290000001</v>
      </c>
      <c r="H4147">
        <v>133.5230182</v>
      </c>
      <c r="I4147">
        <v>0.85</v>
      </c>
      <c r="J4147" s="2" t="str">
        <f t="shared" si="64"/>
        <v>EG_COALWR2026</v>
      </c>
    </row>
    <row r="4148" spans="1:10" x14ac:dyDescent="0.25">
      <c r="A4148" t="s">
        <v>13</v>
      </c>
      <c r="B4148" t="s">
        <v>6</v>
      </c>
      <c r="C4148" t="s">
        <v>9</v>
      </c>
      <c r="D4148">
        <v>2026</v>
      </c>
      <c r="E4148">
        <v>2028</v>
      </c>
      <c r="F4148">
        <v>0.38096819999999998</v>
      </c>
      <c r="G4148">
        <v>13721.031290000001</v>
      </c>
      <c r="H4148">
        <v>133.5230182</v>
      </c>
      <c r="I4148">
        <v>0.85</v>
      </c>
      <c r="J4148" s="2" t="str">
        <f t="shared" si="64"/>
        <v>EG_COALNER2026</v>
      </c>
    </row>
    <row r="4149" spans="1:10" x14ac:dyDescent="0.25">
      <c r="A4149" t="s">
        <v>13</v>
      </c>
      <c r="B4149" t="s">
        <v>6</v>
      </c>
      <c r="C4149" t="s">
        <v>8</v>
      </c>
      <c r="D4149">
        <v>2026</v>
      </c>
      <c r="E4149">
        <v>2028</v>
      </c>
      <c r="F4149">
        <v>0.38096819999999998</v>
      </c>
      <c r="G4149">
        <v>13721.031290000001</v>
      </c>
      <c r="H4149">
        <v>133.5230182</v>
      </c>
      <c r="I4149">
        <v>0.85</v>
      </c>
      <c r="J4149" s="2" t="str">
        <f t="shared" si="64"/>
        <v>EG_COALSR2026</v>
      </c>
    </row>
    <row r="4150" spans="1:10" x14ac:dyDescent="0.25">
      <c r="A4150" t="s">
        <v>13</v>
      </c>
      <c r="B4150" t="s">
        <v>6</v>
      </c>
      <c r="C4150" t="s">
        <v>12</v>
      </c>
      <c r="D4150">
        <v>2026</v>
      </c>
      <c r="E4150">
        <v>2028</v>
      </c>
      <c r="F4150">
        <v>0.38096819999999998</v>
      </c>
      <c r="G4150">
        <v>13721.031290000001</v>
      </c>
      <c r="H4150">
        <v>133.5230182</v>
      </c>
      <c r="I4150">
        <v>0.85</v>
      </c>
      <c r="J4150" s="2" t="str">
        <f t="shared" si="64"/>
        <v>EG_COALNR2026</v>
      </c>
    </row>
    <row r="4151" spans="1:10" x14ac:dyDescent="0.25">
      <c r="A4151" t="s">
        <v>13</v>
      </c>
      <c r="B4151" t="s">
        <v>6</v>
      </c>
      <c r="C4151" t="s">
        <v>10</v>
      </c>
      <c r="D4151">
        <v>2026</v>
      </c>
      <c r="E4151">
        <v>2029</v>
      </c>
      <c r="F4151">
        <v>0.38096819999999998</v>
      </c>
      <c r="G4151">
        <v>13721.031290000001</v>
      </c>
      <c r="H4151">
        <v>133.5230182</v>
      </c>
      <c r="I4151">
        <v>0.85</v>
      </c>
      <c r="J4151" s="2" t="str">
        <f t="shared" si="64"/>
        <v>EG_COALER2026</v>
      </c>
    </row>
    <row r="4152" spans="1:10" x14ac:dyDescent="0.25">
      <c r="A4152" t="s">
        <v>13</v>
      </c>
      <c r="B4152" t="s">
        <v>6</v>
      </c>
      <c r="C4152" t="s">
        <v>11</v>
      </c>
      <c r="D4152">
        <v>2026</v>
      </c>
      <c r="E4152">
        <v>2029</v>
      </c>
      <c r="F4152">
        <v>0.38096819999999998</v>
      </c>
      <c r="G4152">
        <v>13721.031290000001</v>
      </c>
      <c r="H4152">
        <v>133.5230182</v>
      </c>
      <c r="I4152">
        <v>0.85</v>
      </c>
      <c r="J4152" s="2" t="str">
        <f t="shared" si="64"/>
        <v>EG_COALWR2026</v>
      </c>
    </row>
    <row r="4153" spans="1:10" x14ac:dyDescent="0.25">
      <c r="A4153" t="s">
        <v>13</v>
      </c>
      <c r="B4153" t="s">
        <v>6</v>
      </c>
      <c r="C4153" t="s">
        <v>9</v>
      </c>
      <c r="D4153">
        <v>2026</v>
      </c>
      <c r="E4153">
        <v>2029</v>
      </c>
      <c r="F4153">
        <v>0.38096819999999998</v>
      </c>
      <c r="G4153">
        <v>13721.031290000001</v>
      </c>
      <c r="H4153">
        <v>133.5230182</v>
      </c>
      <c r="I4153">
        <v>0.85</v>
      </c>
      <c r="J4153" s="2" t="str">
        <f t="shared" si="64"/>
        <v>EG_COALNER2026</v>
      </c>
    </row>
    <row r="4154" spans="1:10" x14ac:dyDescent="0.25">
      <c r="A4154" t="s">
        <v>13</v>
      </c>
      <c r="B4154" t="s">
        <v>6</v>
      </c>
      <c r="C4154" t="s">
        <v>8</v>
      </c>
      <c r="D4154">
        <v>2026</v>
      </c>
      <c r="E4154">
        <v>2029</v>
      </c>
      <c r="F4154">
        <v>0.38096819999999998</v>
      </c>
      <c r="G4154">
        <v>13721.031290000001</v>
      </c>
      <c r="H4154">
        <v>133.5230182</v>
      </c>
      <c r="I4154">
        <v>0.85</v>
      </c>
      <c r="J4154" s="2" t="str">
        <f t="shared" si="64"/>
        <v>EG_COALSR2026</v>
      </c>
    </row>
    <row r="4155" spans="1:10" x14ac:dyDescent="0.25">
      <c r="A4155" t="s">
        <v>13</v>
      </c>
      <c r="B4155" t="s">
        <v>6</v>
      </c>
      <c r="C4155" t="s">
        <v>12</v>
      </c>
      <c r="D4155">
        <v>2026</v>
      </c>
      <c r="E4155">
        <v>2029</v>
      </c>
      <c r="F4155">
        <v>0.38096819999999998</v>
      </c>
      <c r="G4155">
        <v>13721.031290000001</v>
      </c>
      <c r="H4155">
        <v>133.5230182</v>
      </c>
      <c r="I4155">
        <v>0.85</v>
      </c>
      <c r="J4155" s="2" t="str">
        <f t="shared" si="64"/>
        <v>EG_COALNR2026</v>
      </c>
    </row>
    <row r="4156" spans="1:10" x14ac:dyDescent="0.25">
      <c r="A4156" t="s">
        <v>13</v>
      </c>
      <c r="B4156" t="s">
        <v>6</v>
      </c>
      <c r="C4156" t="s">
        <v>10</v>
      </c>
      <c r="D4156">
        <v>2026</v>
      </c>
      <c r="E4156">
        <v>2030</v>
      </c>
      <c r="F4156">
        <v>0.38096819999999998</v>
      </c>
      <c r="G4156">
        <v>13721.031290000001</v>
      </c>
      <c r="H4156">
        <v>133.5230182</v>
      </c>
      <c r="I4156">
        <v>0.85</v>
      </c>
      <c r="J4156" s="2" t="str">
        <f t="shared" si="64"/>
        <v>EG_COALER2026</v>
      </c>
    </row>
    <row r="4157" spans="1:10" x14ac:dyDescent="0.25">
      <c r="A4157" t="s">
        <v>13</v>
      </c>
      <c r="B4157" t="s">
        <v>6</v>
      </c>
      <c r="C4157" t="s">
        <v>11</v>
      </c>
      <c r="D4157">
        <v>2026</v>
      </c>
      <c r="E4157">
        <v>2030</v>
      </c>
      <c r="F4157">
        <v>0.38096819999999998</v>
      </c>
      <c r="G4157">
        <v>13721.031290000001</v>
      </c>
      <c r="H4157">
        <v>133.5230182</v>
      </c>
      <c r="I4157">
        <v>0.85</v>
      </c>
      <c r="J4157" s="2" t="str">
        <f t="shared" si="64"/>
        <v>EG_COALWR2026</v>
      </c>
    </row>
    <row r="4158" spans="1:10" x14ac:dyDescent="0.25">
      <c r="A4158" t="s">
        <v>13</v>
      </c>
      <c r="B4158" t="s">
        <v>6</v>
      </c>
      <c r="C4158" t="s">
        <v>9</v>
      </c>
      <c r="D4158">
        <v>2026</v>
      </c>
      <c r="E4158">
        <v>2030</v>
      </c>
      <c r="F4158">
        <v>0.38096819999999998</v>
      </c>
      <c r="G4158">
        <v>13721.031290000001</v>
      </c>
      <c r="H4158">
        <v>133.5230182</v>
      </c>
      <c r="I4158">
        <v>0.85</v>
      </c>
      <c r="J4158" s="2" t="str">
        <f t="shared" si="64"/>
        <v>EG_COALNER2026</v>
      </c>
    </row>
    <row r="4159" spans="1:10" x14ac:dyDescent="0.25">
      <c r="A4159" t="s">
        <v>13</v>
      </c>
      <c r="B4159" t="s">
        <v>6</v>
      </c>
      <c r="C4159" t="s">
        <v>8</v>
      </c>
      <c r="D4159">
        <v>2026</v>
      </c>
      <c r="E4159">
        <v>2030</v>
      </c>
      <c r="F4159">
        <v>0.38096819999999998</v>
      </c>
      <c r="G4159">
        <v>13721.031290000001</v>
      </c>
      <c r="H4159">
        <v>133.5230182</v>
      </c>
      <c r="I4159">
        <v>0.85</v>
      </c>
      <c r="J4159" s="2" t="str">
        <f t="shared" si="64"/>
        <v>EG_COALSR2026</v>
      </c>
    </row>
    <row r="4160" spans="1:10" x14ac:dyDescent="0.25">
      <c r="A4160" t="s">
        <v>13</v>
      </c>
      <c r="B4160" t="s">
        <v>6</v>
      </c>
      <c r="C4160" t="s">
        <v>12</v>
      </c>
      <c r="D4160">
        <v>2026</v>
      </c>
      <c r="E4160">
        <v>2030</v>
      </c>
      <c r="F4160">
        <v>0.38096819999999998</v>
      </c>
      <c r="G4160">
        <v>13721.031290000001</v>
      </c>
      <c r="H4160">
        <v>133.5230182</v>
      </c>
      <c r="I4160">
        <v>0.85</v>
      </c>
      <c r="J4160" s="2" t="str">
        <f t="shared" si="64"/>
        <v>EG_COALNR2026</v>
      </c>
    </row>
    <row r="4161" spans="1:10" x14ac:dyDescent="0.25">
      <c r="A4161" t="s">
        <v>13</v>
      </c>
      <c r="B4161" t="s">
        <v>6</v>
      </c>
      <c r="C4161" t="s">
        <v>10</v>
      </c>
      <c r="D4161">
        <v>2026</v>
      </c>
      <c r="E4161">
        <v>2031</v>
      </c>
      <c r="F4161">
        <v>0.38096819999999998</v>
      </c>
      <c r="G4161">
        <v>13721.031290000001</v>
      </c>
      <c r="H4161">
        <v>133.5230182</v>
      </c>
      <c r="I4161">
        <v>0.85</v>
      </c>
      <c r="J4161" s="2" t="str">
        <f t="shared" si="64"/>
        <v>EG_COALER2026</v>
      </c>
    </row>
    <row r="4162" spans="1:10" x14ac:dyDescent="0.25">
      <c r="A4162" t="s">
        <v>13</v>
      </c>
      <c r="B4162" t="s">
        <v>6</v>
      </c>
      <c r="C4162" t="s">
        <v>11</v>
      </c>
      <c r="D4162">
        <v>2026</v>
      </c>
      <c r="E4162">
        <v>2031</v>
      </c>
      <c r="F4162">
        <v>0.38096819999999998</v>
      </c>
      <c r="G4162">
        <v>13721.031290000001</v>
      </c>
      <c r="H4162">
        <v>133.5230182</v>
      </c>
      <c r="I4162">
        <v>0.85</v>
      </c>
      <c r="J4162" s="2" t="str">
        <f t="shared" si="64"/>
        <v>EG_COALWR2026</v>
      </c>
    </row>
    <row r="4163" spans="1:10" x14ac:dyDescent="0.25">
      <c r="A4163" t="s">
        <v>13</v>
      </c>
      <c r="B4163" t="s">
        <v>6</v>
      </c>
      <c r="C4163" t="s">
        <v>9</v>
      </c>
      <c r="D4163">
        <v>2026</v>
      </c>
      <c r="E4163">
        <v>2031</v>
      </c>
      <c r="F4163">
        <v>0.38096819999999998</v>
      </c>
      <c r="G4163">
        <v>13721.031290000001</v>
      </c>
      <c r="H4163">
        <v>133.5230182</v>
      </c>
      <c r="I4163">
        <v>0.85</v>
      </c>
      <c r="J4163" s="2" t="str">
        <f t="shared" ref="J4163:J4226" si="65">_xlfn.CONCAT(A4163,C4163,D4163)</f>
        <v>EG_COALNER2026</v>
      </c>
    </row>
    <row r="4164" spans="1:10" x14ac:dyDescent="0.25">
      <c r="A4164" t="s">
        <v>13</v>
      </c>
      <c r="B4164" t="s">
        <v>6</v>
      </c>
      <c r="C4164" t="s">
        <v>8</v>
      </c>
      <c r="D4164">
        <v>2026</v>
      </c>
      <c r="E4164">
        <v>2031</v>
      </c>
      <c r="F4164">
        <v>0.38096819999999998</v>
      </c>
      <c r="G4164">
        <v>13721.031290000001</v>
      </c>
      <c r="H4164">
        <v>133.5230182</v>
      </c>
      <c r="I4164">
        <v>0.85</v>
      </c>
      <c r="J4164" s="2" t="str">
        <f t="shared" si="65"/>
        <v>EG_COALSR2026</v>
      </c>
    </row>
    <row r="4165" spans="1:10" x14ac:dyDescent="0.25">
      <c r="A4165" t="s">
        <v>13</v>
      </c>
      <c r="B4165" t="s">
        <v>6</v>
      </c>
      <c r="C4165" t="s">
        <v>12</v>
      </c>
      <c r="D4165">
        <v>2026</v>
      </c>
      <c r="E4165">
        <v>2031</v>
      </c>
      <c r="F4165">
        <v>0.38096819999999998</v>
      </c>
      <c r="G4165">
        <v>13721.031290000001</v>
      </c>
      <c r="H4165">
        <v>133.5230182</v>
      </c>
      <c r="I4165">
        <v>0.85</v>
      </c>
      <c r="J4165" s="2" t="str">
        <f t="shared" si="65"/>
        <v>EG_COALNR2026</v>
      </c>
    </row>
    <row r="4166" spans="1:10" x14ac:dyDescent="0.25">
      <c r="A4166" t="s">
        <v>13</v>
      </c>
      <c r="B4166" t="s">
        <v>6</v>
      </c>
      <c r="C4166" t="s">
        <v>10</v>
      </c>
      <c r="D4166">
        <v>2026</v>
      </c>
      <c r="E4166">
        <v>2032</v>
      </c>
      <c r="F4166">
        <v>0.38096819999999998</v>
      </c>
      <c r="G4166">
        <v>13721.031290000001</v>
      </c>
      <c r="H4166">
        <v>133.5230182</v>
      </c>
      <c r="I4166">
        <v>0.85</v>
      </c>
      <c r="J4166" s="2" t="str">
        <f t="shared" si="65"/>
        <v>EG_COALER2026</v>
      </c>
    </row>
    <row r="4167" spans="1:10" x14ac:dyDescent="0.25">
      <c r="A4167" t="s">
        <v>13</v>
      </c>
      <c r="B4167" t="s">
        <v>6</v>
      </c>
      <c r="C4167" t="s">
        <v>11</v>
      </c>
      <c r="D4167">
        <v>2026</v>
      </c>
      <c r="E4167">
        <v>2032</v>
      </c>
      <c r="F4167">
        <v>0.38096819999999998</v>
      </c>
      <c r="G4167">
        <v>13721.031290000001</v>
      </c>
      <c r="H4167">
        <v>133.5230182</v>
      </c>
      <c r="I4167">
        <v>0.85</v>
      </c>
      <c r="J4167" s="2" t="str">
        <f t="shared" si="65"/>
        <v>EG_COALWR2026</v>
      </c>
    </row>
    <row r="4168" spans="1:10" x14ac:dyDescent="0.25">
      <c r="A4168" t="s">
        <v>13</v>
      </c>
      <c r="B4168" t="s">
        <v>6</v>
      </c>
      <c r="C4168" t="s">
        <v>9</v>
      </c>
      <c r="D4168">
        <v>2026</v>
      </c>
      <c r="E4168">
        <v>2032</v>
      </c>
      <c r="F4168">
        <v>0.38096819999999998</v>
      </c>
      <c r="G4168">
        <v>13721.031290000001</v>
      </c>
      <c r="H4168">
        <v>133.5230182</v>
      </c>
      <c r="I4168">
        <v>0.85</v>
      </c>
      <c r="J4168" s="2" t="str">
        <f t="shared" si="65"/>
        <v>EG_COALNER2026</v>
      </c>
    </row>
    <row r="4169" spans="1:10" x14ac:dyDescent="0.25">
      <c r="A4169" t="s">
        <v>13</v>
      </c>
      <c r="B4169" t="s">
        <v>6</v>
      </c>
      <c r="C4169" t="s">
        <v>8</v>
      </c>
      <c r="D4169">
        <v>2026</v>
      </c>
      <c r="E4169">
        <v>2032</v>
      </c>
      <c r="F4169">
        <v>0.38096819999999998</v>
      </c>
      <c r="G4169">
        <v>13721.031290000001</v>
      </c>
      <c r="H4169">
        <v>133.5230182</v>
      </c>
      <c r="I4169">
        <v>0.85</v>
      </c>
      <c r="J4169" s="2" t="str">
        <f t="shared" si="65"/>
        <v>EG_COALSR2026</v>
      </c>
    </row>
    <row r="4170" spans="1:10" x14ac:dyDescent="0.25">
      <c r="A4170" t="s">
        <v>13</v>
      </c>
      <c r="B4170" t="s">
        <v>6</v>
      </c>
      <c r="C4170" t="s">
        <v>12</v>
      </c>
      <c r="D4170">
        <v>2026</v>
      </c>
      <c r="E4170">
        <v>2032</v>
      </c>
      <c r="F4170">
        <v>0.38096819999999998</v>
      </c>
      <c r="G4170">
        <v>13721.031290000001</v>
      </c>
      <c r="H4170">
        <v>133.5230182</v>
      </c>
      <c r="I4170">
        <v>0.85</v>
      </c>
      <c r="J4170" s="2" t="str">
        <f t="shared" si="65"/>
        <v>EG_COALNR2026</v>
      </c>
    </row>
    <row r="4171" spans="1:10" x14ac:dyDescent="0.25">
      <c r="A4171" t="s">
        <v>13</v>
      </c>
      <c r="B4171" t="s">
        <v>6</v>
      </c>
      <c r="C4171" t="s">
        <v>10</v>
      </c>
      <c r="D4171">
        <v>2026</v>
      </c>
      <c r="E4171">
        <v>2033</v>
      </c>
      <c r="F4171">
        <v>0.38096819999999998</v>
      </c>
      <c r="G4171">
        <v>13721.031290000001</v>
      </c>
      <c r="H4171">
        <v>133.5230182</v>
      </c>
      <c r="I4171">
        <v>0.85</v>
      </c>
      <c r="J4171" s="2" t="str">
        <f t="shared" si="65"/>
        <v>EG_COALER2026</v>
      </c>
    </row>
    <row r="4172" spans="1:10" x14ac:dyDescent="0.25">
      <c r="A4172" t="s">
        <v>13</v>
      </c>
      <c r="B4172" t="s">
        <v>6</v>
      </c>
      <c r="C4172" t="s">
        <v>11</v>
      </c>
      <c r="D4172">
        <v>2026</v>
      </c>
      <c r="E4172">
        <v>2033</v>
      </c>
      <c r="F4172">
        <v>0.38096819999999998</v>
      </c>
      <c r="G4172">
        <v>13721.031290000001</v>
      </c>
      <c r="H4172">
        <v>133.5230182</v>
      </c>
      <c r="I4172">
        <v>0.85</v>
      </c>
      <c r="J4172" s="2" t="str">
        <f t="shared" si="65"/>
        <v>EG_COALWR2026</v>
      </c>
    </row>
    <row r="4173" spans="1:10" x14ac:dyDescent="0.25">
      <c r="A4173" t="s">
        <v>13</v>
      </c>
      <c r="B4173" t="s">
        <v>6</v>
      </c>
      <c r="C4173" t="s">
        <v>9</v>
      </c>
      <c r="D4173">
        <v>2026</v>
      </c>
      <c r="E4173">
        <v>2033</v>
      </c>
      <c r="F4173">
        <v>0.38096819999999998</v>
      </c>
      <c r="G4173">
        <v>13721.031290000001</v>
      </c>
      <c r="H4173">
        <v>133.5230182</v>
      </c>
      <c r="I4173">
        <v>0.85</v>
      </c>
      <c r="J4173" s="2" t="str">
        <f t="shared" si="65"/>
        <v>EG_COALNER2026</v>
      </c>
    </row>
    <row r="4174" spans="1:10" x14ac:dyDescent="0.25">
      <c r="A4174" t="s">
        <v>13</v>
      </c>
      <c r="B4174" t="s">
        <v>6</v>
      </c>
      <c r="C4174" t="s">
        <v>8</v>
      </c>
      <c r="D4174">
        <v>2026</v>
      </c>
      <c r="E4174">
        <v>2033</v>
      </c>
      <c r="F4174">
        <v>0.38096819999999998</v>
      </c>
      <c r="G4174">
        <v>13721.031290000001</v>
      </c>
      <c r="H4174">
        <v>133.5230182</v>
      </c>
      <c r="I4174">
        <v>0.85</v>
      </c>
      <c r="J4174" s="2" t="str">
        <f t="shared" si="65"/>
        <v>EG_COALSR2026</v>
      </c>
    </row>
    <row r="4175" spans="1:10" x14ac:dyDescent="0.25">
      <c r="A4175" t="s">
        <v>13</v>
      </c>
      <c r="B4175" t="s">
        <v>6</v>
      </c>
      <c r="C4175" t="s">
        <v>12</v>
      </c>
      <c r="D4175">
        <v>2026</v>
      </c>
      <c r="E4175">
        <v>2033</v>
      </c>
      <c r="F4175">
        <v>0.38096819999999998</v>
      </c>
      <c r="G4175">
        <v>13721.031290000001</v>
      </c>
      <c r="H4175">
        <v>133.5230182</v>
      </c>
      <c r="I4175">
        <v>0.85</v>
      </c>
      <c r="J4175" s="2" t="str">
        <f t="shared" si="65"/>
        <v>EG_COALNR2026</v>
      </c>
    </row>
    <row r="4176" spans="1:10" x14ac:dyDescent="0.25">
      <c r="A4176" t="s">
        <v>13</v>
      </c>
      <c r="B4176" t="s">
        <v>6</v>
      </c>
      <c r="C4176" t="s">
        <v>10</v>
      </c>
      <c r="D4176">
        <v>2026</v>
      </c>
      <c r="E4176">
        <v>2034</v>
      </c>
      <c r="F4176">
        <v>0.38096819999999998</v>
      </c>
      <c r="G4176">
        <v>13721.031290000001</v>
      </c>
      <c r="H4176">
        <v>133.5230182</v>
      </c>
      <c r="I4176">
        <v>0.85</v>
      </c>
      <c r="J4176" s="2" t="str">
        <f t="shared" si="65"/>
        <v>EG_COALER2026</v>
      </c>
    </row>
    <row r="4177" spans="1:10" x14ac:dyDescent="0.25">
      <c r="A4177" t="s">
        <v>13</v>
      </c>
      <c r="B4177" t="s">
        <v>6</v>
      </c>
      <c r="C4177" t="s">
        <v>11</v>
      </c>
      <c r="D4177">
        <v>2026</v>
      </c>
      <c r="E4177">
        <v>2034</v>
      </c>
      <c r="F4177">
        <v>0.38096819999999998</v>
      </c>
      <c r="G4177">
        <v>13721.031290000001</v>
      </c>
      <c r="H4177">
        <v>133.5230182</v>
      </c>
      <c r="I4177">
        <v>0.85</v>
      </c>
      <c r="J4177" s="2" t="str">
        <f t="shared" si="65"/>
        <v>EG_COALWR2026</v>
      </c>
    </row>
    <row r="4178" spans="1:10" x14ac:dyDescent="0.25">
      <c r="A4178" t="s">
        <v>13</v>
      </c>
      <c r="B4178" t="s">
        <v>6</v>
      </c>
      <c r="C4178" t="s">
        <v>9</v>
      </c>
      <c r="D4178">
        <v>2026</v>
      </c>
      <c r="E4178">
        <v>2034</v>
      </c>
      <c r="F4178">
        <v>0.38096819999999998</v>
      </c>
      <c r="G4178">
        <v>13721.031290000001</v>
      </c>
      <c r="H4178">
        <v>133.5230182</v>
      </c>
      <c r="I4178">
        <v>0.85</v>
      </c>
      <c r="J4178" s="2" t="str">
        <f t="shared" si="65"/>
        <v>EG_COALNER2026</v>
      </c>
    </row>
    <row r="4179" spans="1:10" x14ac:dyDescent="0.25">
      <c r="A4179" t="s">
        <v>13</v>
      </c>
      <c r="B4179" t="s">
        <v>6</v>
      </c>
      <c r="C4179" t="s">
        <v>8</v>
      </c>
      <c r="D4179">
        <v>2026</v>
      </c>
      <c r="E4179">
        <v>2034</v>
      </c>
      <c r="F4179">
        <v>0.38096819999999998</v>
      </c>
      <c r="G4179">
        <v>13721.031290000001</v>
      </c>
      <c r="H4179">
        <v>133.5230182</v>
      </c>
      <c r="I4179">
        <v>0.85</v>
      </c>
      <c r="J4179" s="2" t="str">
        <f t="shared" si="65"/>
        <v>EG_COALSR2026</v>
      </c>
    </row>
    <row r="4180" spans="1:10" x14ac:dyDescent="0.25">
      <c r="A4180" t="s">
        <v>13</v>
      </c>
      <c r="B4180" t="s">
        <v>6</v>
      </c>
      <c r="C4180" t="s">
        <v>12</v>
      </c>
      <c r="D4180">
        <v>2026</v>
      </c>
      <c r="E4180">
        <v>2034</v>
      </c>
      <c r="F4180">
        <v>0.38096819999999998</v>
      </c>
      <c r="G4180">
        <v>13721.031290000001</v>
      </c>
      <c r="H4180">
        <v>133.5230182</v>
      </c>
      <c r="I4180">
        <v>0.85</v>
      </c>
      <c r="J4180" s="2" t="str">
        <f t="shared" si="65"/>
        <v>EG_COALNR2026</v>
      </c>
    </row>
    <row r="4181" spans="1:10" x14ac:dyDescent="0.25">
      <c r="A4181" t="s">
        <v>13</v>
      </c>
      <c r="B4181" t="s">
        <v>6</v>
      </c>
      <c r="C4181" t="s">
        <v>10</v>
      </c>
      <c r="D4181">
        <v>2026</v>
      </c>
      <c r="E4181">
        <v>2035</v>
      </c>
      <c r="F4181">
        <v>0.38096819999999998</v>
      </c>
      <c r="G4181">
        <v>13721.031290000001</v>
      </c>
      <c r="H4181">
        <v>133.5230182</v>
      </c>
      <c r="I4181">
        <v>0.85</v>
      </c>
      <c r="J4181" s="2" t="str">
        <f t="shared" si="65"/>
        <v>EG_COALER2026</v>
      </c>
    </row>
    <row r="4182" spans="1:10" x14ac:dyDescent="0.25">
      <c r="A4182" t="s">
        <v>13</v>
      </c>
      <c r="B4182" t="s">
        <v>6</v>
      </c>
      <c r="C4182" t="s">
        <v>11</v>
      </c>
      <c r="D4182">
        <v>2026</v>
      </c>
      <c r="E4182">
        <v>2035</v>
      </c>
      <c r="F4182">
        <v>0.38096819999999998</v>
      </c>
      <c r="G4182">
        <v>13721.031290000001</v>
      </c>
      <c r="H4182">
        <v>133.5230182</v>
      </c>
      <c r="I4182">
        <v>0.85</v>
      </c>
      <c r="J4182" s="2" t="str">
        <f t="shared" si="65"/>
        <v>EG_COALWR2026</v>
      </c>
    </row>
    <row r="4183" spans="1:10" x14ac:dyDescent="0.25">
      <c r="A4183" t="s">
        <v>13</v>
      </c>
      <c r="B4183" t="s">
        <v>6</v>
      </c>
      <c r="C4183" t="s">
        <v>9</v>
      </c>
      <c r="D4183">
        <v>2026</v>
      </c>
      <c r="E4183">
        <v>2035</v>
      </c>
      <c r="F4183">
        <v>0.38096819999999998</v>
      </c>
      <c r="G4183">
        <v>13721.031290000001</v>
      </c>
      <c r="H4183">
        <v>133.5230182</v>
      </c>
      <c r="I4183">
        <v>0.85</v>
      </c>
      <c r="J4183" s="2" t="str">
        <f t="shared" si="65"/>
        <v>EG_COALNER2026</v>
      </c>
    </row>
    <row r="4184" spans="1:10" x14ac:dyDescent="0.25">
      <c r="A4184" t="s">
        <v>13</v>
      </c>
      <c r="B4184" t="s">
        <v>6</v>
      </c>
      <c r="C4184" t="s">
        <v>8</v>
      </c>
      <c r="D4184">
        <v>2026</v>
      </c>
      <c r="E4184">
        <v>2035</v>
      </c>
      <c r="F4184">
        <v>0.38096819999999998</v>
      </c>
      <c r="G4184">
        <v>13721.031290000001</v>
      </c>
      <c r="H4184">
        <v>133.5230182</v>
      </c>
      <c r="I4184">
        <v>0.85</v>
      </c>
      <c r="J4184" s="2" t="str">
        <f t="shared" si="65"/>
        <v>EG_COALSR2026</v>
      </c>
    </row>
    <row r="4185" spans="1:10" x14ac:dyDescent="0.25">
      <c r="A4185" t="s">
        <v>13</v>
      </c>
      <c r="B4185" t="s">
        <v>6</v>
      </c>
      <c r="C4185" t="s">
        <v>12</v>
      </c>
      <c r="D4185">
        <v>2026</v>
      </c>
      <c r="E4185">
        <v>2035</v>
      </c>
      <c r="F4185">
        <v>0.38096819999999998</v>
      </c>
      <c r="G4185">
        <v>13721.031290000001</v>
      </c>
      <c r="H4185">
        <v>133.5230182</v>
      </c>
      <c r="I4185">
        <v>0.85</v>
      </c>
      <c r="J4185" s="2" t="str">
        <f t="shared" si="65"/>
        <v>EG_COALNR2026</v>
      </c>
    </row>
    <row r="4186" spans="1:10" x14ac:dyDescent="0.25">
      <c r="A4186" t="s">
        <v>13</v>
      </c>
      <c r="B4186" t="s">
        <v>6</v>
      </c>
      <c r="C4186" t="s">
        <v>10</v>
      </c>
      <c r="D4186">
        <v>2026</v>
      </c>
      <c r="E4186">
        <v>2036</v>
      </c>
      <c r="F4186">
        <v>0.38096819999999998</v>
      </c>
      <c r="G4186">
        <v>13721.031290000001</v>
      </c>
      <c r="H4186">
        <v>133.5230182</v>
      </c>
      <c r="I4186">
        <v>0.85</v>
      </c>
      <c r="J4186" s="2" t="str">
        <f t="shared" si="65"/>
        <v>EG_COALER2026</v>
      </c>
    </row>
    <row r="4187" spans="1:10" x14ac:dyDescent="0.25">
      <c r="A4187" t="s">
        <v>13</v>
      </c>
      <c r="B4187" t="s">
        <v>6</v>
      </c>
      <c r="C4187" t="s">
        <v>11</v>
      </c>
      <c r="D4187">
        <v>2026</v>
      </c>
      <c r="E4187">
        <v>2036</v>
      </c>
      <c r="F4187">
        <v>0.38096819999999998</v>
      </c>
      <c r="G4187">
        <v>13721.031290000001</v>
      </c>
      <c r="H4187">
        <v>133.5230182</v>
      </c>
      <c r="I4187">
        <v>0.85</v>
      </c>
      <c r="J4187" s="2" t="str">
        <f t="shared" si="65"/>
        <v>EG_COALWR2026</v>
      </c>
    </row>
    <row r="4188" spans="1:10" x14ac:dyDescent="0.25">
      <c r="A4188" t="s">
        <v>13</v>
      </c>
      <c r="B4188" t="s">
        <v>6</v>
      </c>
      <c r="C4188" t="s">
        <v>9</v>
      </c>
      <c r="D4188">
        <v>2026</v>
      </c>
      <c r="E4188">
        <v>2036</v>
      </c>
      <c r="F4188">
        <v>0.38096819999999998</v>
      </c>
      <c r="G4188">
        <v>13721.031290000001</v>
      </c>
      <c r="H4188">
        <v>133.5230182</v>
      </c>
      <c r="I4188">
        <v>0.85</v>
      </c>
      <c r="J4188" s="2" t="str">
        <f t="shared" si="65"/>
        <v>EG_COALNER2026</v>
      </c>
    </row>
    <row r="4189" spans="1:10" x14ac:dyDescent="0.25">
      <c r="A4189" t="s">
        <v>13</v>
      </c>
      <c r="B4189" t="s">
        <v>6</v>
      </c>
      <c r="C4189" t="s">
        <v>8</v>
      </c>
      <c r="D4189">
        <v>2026</v>
      </c>
      <c r="E4189">
        <v>2036</v>
      </c>
      <c r="F4189">
        <v>0.38096819999999998</v>
      </c>
      <c r="G4189">
        <v>13721.031290000001</v>
      </c>
      <c r="H4189">
        <v>133.5230182</v>
      </c>
      <c r="I4189">
        <v>0.85</v>
      </c>
      <c r="J4189" s="2" t="str">
        <f t="shared" si="65"/>
        <v>EG_COALSR2026</v>
      </c>
    </row>
    <row r="4190" spans="1:10" x14ac:dyDescent="0.25">
      <c r="A4190" t="s">
        <v>13</v>
      </c>
      <c r="B4190" t="s">
        <v>6</v>
      </c>
      <c r="C4190" t="s">
        <v>12</v>
      </c>
      <c r="D4190">
        <v>2026</v>
      </c>
      <c r="E4190">
        <v>2036</v>
      </c>
      <c r="F4190">
        <v>0.38096819999999998</v>
      </c>
      <c r="G4190">
        <v>13721.031290000001</v>
      </c>
      <c r="H4190">
        <v>133.5230182</v>
      </c>
      <c r="I4190">
        <v>0.85</v>
      </c>
      <c r="J4190" s="2" t="str">
        <f t="shared" si="65"/>
        <v>EG_COALNR2026</v>
      </c>
    </row>
    <row r="4191" spans="1:10" x14ac:dyDescent="0.25">
      <c r="A4191" t="s">
        <v>13</v>
      </c>
      <c r="B4191" t="s">
        <v>6</v>
      </c>
      <c r="C4191" t="s">
        <v>10</v>
      </c>
      <c r="D4191">
        <v>2026</v>
      </c>
      <c r="E4191">
        <v>2037</v>
      </c>
      <c r="F4191">
        <v>0.38096819999999998</v>
      </c>
      <c r="G4191">
        <v>13721.031290000001</v>
      </c>
      <c r="H4191">
        <v>133.5230182</v>
      </c>
      <c r="I4191">
        <v>0.85</v>
      </c>
      <c r="J4191" s="2" t="str">
        <f t="shared" si="65"/>
        <v>EG_COALER2026</v>
      </c>
    </row>
    <row r="4192" spans="1:10" x14ac:dyDescent="0.25">
      <c r="A4192" t="s">
        <v>13</v>
      </c>
      <c r="B4192" t="s">
        <v>6</v>
      </c>
      <c r="C4192" t="s">
        <v>11</v>
      </c>
      <c r="D4192">
        <v>2026</v>
      </c>
      <c r="E4192">
        <v>2037</v>
      </c>
      <c r="F4192">
        <v>0.38096819999999998</v>
      </c>
      <c r="G4192">
        <v>13721.031290000001</v>
      </c>
      <c r="H4192">
        <v>133.5230182</v>
      </c>
      <c r="I4192">
        <v>0.85</v>
      </c>
      <c r="J4192" s="2" t="str">
        <f t="shared" si="65"/>
        <v>EG_COALWR2026</v>
      </c>
    </row>
    <row r="4193" spans="1:10" x14ac:dyDescent="0.25">
      <c r="A4193" t="s">
        <v>13</v>
      </c>
      <c r="B4193" t="s">
        <v>6</v>
      </c>
      <c r="C4193" t="s">
        <v>9</v>
      </c>
      <c r="D4193">
        <v>2026</v>
      </c>
      <c r="E4193">
        <v>2037</v>
      </c>
      <c r="F4193">
        <v>0.38096819999999998</v>
      </c>
      <c r="G4193">
        <v>13721.031290000001</v>
      </c>
      <c r="H4193">
        <v>133.5230182</v>
      </c>
      <c r="I4193">
        <v>0.85</v>
      </c>
      <c r="J4193" s="2" t="str">
        <f t="shared" si="65"/>
        <v>EG_COALNER2026</v>
      </c>
    </row>
    <row r="4194" spans="1:10" x14ac:dyDescent="0.25">
      <c r="A4194" t="s">
        <v>13</v>
      </c>
      <c r="B4194" t="s">
        <v>6</v>
      </c>
      <c r="C4194" t="s">
        <v>8</v>
      </c>
      <c r="D4194">
        <v>2026</v>
      </c>
      <c r="E4194">
        <v>2037</v>
      </c>
      <c r="F4194">
        <v>0.38096819999999998</v>
      </c>
      <c r="G4194">
        <v>13721.031290000001</v>
      </c>
      <c r="H4194">
        <v>133.5230182</v>
      </c>
      <c r="I4194">
        <v>0.85</v>
      </c>
      <c r="J4194" s="2" t="str">
        <f t="shared" si="65"/>
        <v>EG_COALSR2026</v>
      </c>
    </row>
    <row r="4195" spans="1:10" x14ac:dyDescent="0.25">
      <c r="A4195" t="s">
        <v>13</v>
      </c>
      <c r="B4195" t="s">
        <v>6</v>
      </c>
      <c r="C4195" t="s">
        <v>12</v>
      </c>
      <c r="D4195">
        <v>2026</v>
      </c>
      <c r="E4195">
        <v>2037</v>
      </c>
      <c r="F4195">
        <v>0.38096819999999998</v>
      </c>
      <c r="G4195">
        <v>13721.031290000001</v>
      </c>
      <c r="H4195">
        <v>133.5230182</v>
      </c>
      <c r="I4195">
        <v>0.85</v>
      </c>
      <c r="J4195" s="2" t="str">
        <f t="shared" si="65"/>
        <v>EG_COALNR2026</v>
      </c>
    </row>
    <row r="4196" spans="1:10" x14ac:dyDescent="0.25">
      <c r="A4196" t="s">
        <v>13</v>
      </c>
      <c r="B4196" t="s">
        <v>6</v>
      </c>
      <c r="C4196" t="s">
        <v>10</v>
      </c>
      <c r="D4196">
        <v>2026</v>
      </c>
      <c r="E4196">
        <v>2038</v>
      </c>
      <c r="F4196">
        <v>0.38096819999999998</v>
      </c>
      <c r="G4196">
        <v>13721.031290000001</v>
      </c>
      <c r="H4196">
        <v>133.5230182</v>
      </c>
      <c r="I4196">
        <v>0.85</v>
      </c>
      <c r="J4196" s="2" t="str">
        <f t="shared" si="65"/>
        <v>EG_COALER2026</v>
      </c>
    </row>
    <row r="4197" spans="1:10" x14ac:dyDescent="0.25">
      <c r="A4197" t="s">
        <v>13</v>
      </c>
      <c r="B4197" t="s">
        <v>6</v>
      </c>
      <c r="C4197" t="s">
        <v>11</v>
      </c>
      <c r="D4197">
        <v>2026</v>
      </c>
      <c r="E4197">
        <v>2038</v>
      </c>
      <c r="F4197">
        <v>0.38096819999999998</v>
      </c>
      <c r="G4197">
        <v>13721.031290000001</v>
      </c>
      <c r="H4197">
        <v>133.5230182</v>
      </c>
      <c r="I4197">
        <v>0.85</v>
      </c>
      <c r="J4197" s="2" t="str">
        <f t="shared" si="65"/>
        <v>EG_COALWR2026</v>
      </c>
    </row>
    <row r="4198" spans="1:10" x14ac:dyDescent="0.25">
      <c r="A4198" t="s">
        <v>13</v>
      </c>
      <c r="B4198" t="s">
        <v>6</v>
      </c>
      <c r="C4198" t="s">
        <v>9</v>
      </c>
      <c r="D4198">
        <v>2026</v>
      </c>
      <c r="E4198">
        <v>2038</v>
      </c>
      <c r="F4198">
        <v>0.38096819999999998</v>
      </c>
      <c r="G4198">
        <v>13721.031290000001</v>
      </c>
      <c r="H4198">
        <v>133.5230182</v>
      </c>
      <c r="I4198">
        <v>0.85</v>
      </c>
      <c r="J4198" s="2" t="str">
        <f t="shared" si="65"/>
        <v>EG_COALNER2026</v>
      </c>
    </row>
    <row r="4199" spans="1:10" x14ac:dyDescent="0.25">
      <c r="A4199" t="s">
        <v>13</v>
      </c>
      <c r="B4199" t="s">
        <v>6</v>
      </c>
      <c r="C4199" t="s">
        <v>8</v>
      </c>
      <c r="D4199">
        <v>2026</v>
      </c>
      <c r="E4199">
        <v>2038</v>
      </c>
      <c r="F4199">
        <v>0.38096819999999998</v>
      </c>
      <c r="G4199">
        <v>13721.031290000001</v>
      </c>
      <c r="H4199">
        <v>133.5230182</v>
      </c>
      <c r="I4199">
        <v>0.85</v>
      </c>
      <c r="J4199" s="2" t="str">
        <f t="shared" si="65"/>
        <v>EG_COALSR2026</v>
      </c>
    </row>
    <row r="4200" spans="1:10" x14ac:dyDescent="0.25">
      <c r="A4200" t="s">
        <v>13</v>
      </c>
      <c r="B4200" t="s">
        <v>6</v>
      </c>
      <c r="C4200" t="s">
        <v>12</v>
      </c>
      <c r="D4200">
        <v>2026</v>
      </c>
      <c r="E4200">
        <v>2038</v>
      </c>
      <c r="F4200">
        <v>0.38096819999999998</v>
      </c>
      <c r="G4200">
        <v>13721.031290000001</v>
      </c>
      <c r="H4200">
        <v>133.5230182</v>
      </c>
      <c r="I4200">
        <v>0.85</v>
      </c>
      <c r="J4200" s="2" t="str">
        <f t="shared" si="65"/>
        <v>EG_COALNR2026</v>
      </c>
    </row>
    <row r="4201" spans="1:10" x14ac:dyDescent="0.25">
      <c r="A4201" t="s">
        <v>13</v>
      </c>
      <c r="B4201" t="s">
        <v>6</v>
      </c>
      <c r="C4201" t="s">
        <v>10</v>
      </c>
      <c r="D4201">
        <v>2026</v>
      </c>
      <c r="E4201">
        <v>2039</v>
      </c>
      <c r="F4201">
        <v>0.38096819999999998</v>
      </c>
      <c r="G4201">
        <v>13721.031290000001</v>
      </c>
      <c r="H4201">
        <v>133.5230182</v>
      </c>
      <c r="I4201">
        <v>0.85</v>
      </c>
      <c r="J4201" s="2" t="str">
        <f t="shared" si="65"/>
        <v>EG_COALER2026</v>
      </c>
    </row>
    <row r="4202" spans="1:10" x14ac:dyDescent="0.25">
      <c r="A4202" t="s">
        <v>13</v>
      </c>
      <c r="B4202" t="s">
        <v>6</v>
      </c>
      <c r="C4202" t="s">
        <v>11</v>
      </c>
      <c r="D4202">
        <v>2026</v>
      </c>
      <c r="E4202">
        <v>2039</v>
      </c>
      <c r="F4202">
        <v>0.38096819999999998</v>
      </c>
      <c r="G4202">
        <v>13721.031290000001</v>
      </c>
      <c r="H4202">
        <v>133.5230182</v>
      </c>
      <c r="I4202">
        <v>0.85</v>
      </c>
      <c r="J4202" s="2" t="str">
        <f t="shared" si="65"/>
        <v>EG_COALWR2026</v>
      </c>
    </row>
    <row r="4203" spans="1:10" x14ac:dyDescent="0.25">
      <c r="A4203" t="s">
        <v>13</v>
      </c>
      <c r="B4203" t="s">
        <v>6</v>
      </c>
      <c r="C4203" t="s">
        <v>9</v>
      </c>
      <c r="D4203">
        <v>2026</v>
      </c>
      <c r="E4203">
        <v>2039</v>
      </c>
      <c r="F4203">
        <v>0.38096819999999998</v>
      </c>
      <c r="G4203">
        <v>13721.031290000001</v>
      </c>
      <c r="H4203">
        <v>133.5230182</v>
      </c>
      <c r="I4203">
        <v>0.85</v>
      </c>
      <c r="J4203" s="2" t="str">
        <f t="shared" si="65"/>
        <v>EG_COALNER2026</v>
      </c>
    </row>
    <row r="4204" spans="1:10" x14ac:dyDescent="0.25">
      <c r="A4204" t="s">
        <v>13</v>
      </c>
      <c r="B4204" t="s">
        <v>6</v>
      </c>
      <c r="C4204" t="s">
        <v>8</v>
      </c>
      <c r="D4204">
        <v>2026</v>
      </c>
      <c r="E4204">
        <v>2039</v>
      </c>
      <c r="F4204">
        <v>0.38096819999999998</v>
      </c>
      <c r="G4204">
        <v>13721.031290000001</v>
      </c>
      <c r="H4204">
        <v>133.5230182</v>
      </c>
      <c r="I4204">
        <v>0.85</v>
      </c>
      <c r="J4204" s="2" t="str">
        <f t="shared" si="65"/>
        <v>EG_COALSR2026</v>
      </c>
    </row>
    <row r="4205" spans="1:10" x14ac:dyDescent="0.25">
      <c r="A4205" t="s">
        <v>13</v>
      </c>
      <c r="B4205" t="s">
        <v>6</v>
      </c>
      <c r="C4205" t="s">
        <v>12</v>
      </c>
      <c r="D4205">
        <v>2026</v>
      </c>
      <c r="E4205">
        <v>2039</v>
      </c>
      <c r="F4205">
        <v>0.38096819999999998</v>
      </c>
      <c r="G4205">
        <v>13721.031290000001</v>
      </c>
      <c r="H4205">
        <v>133.5230182</v>
      </c>
      <c r="I4205">
        <v>0.85</v>
      </c>
      <c r="J4205" s="2" t="str">
        <f t="shared" si="65"/>
        <v>EG_COALNR2026</v>
      </c>
    </row>
    <row r="4206" spans="1:10" x14ac:dyDescent="0.25">
      <c r="A4206" t="s">
        <v>13</v>
      </c>
      <c r="B4206" t="s">
        <v>6</v>
      </c>
      <c r="C4206" t="s">
        <v>10</v>
      </c>
      <c r="D4206">
        <v>2026</v>
      </c>
      <c r="E4206">
        <v>2040</v>
      </c>
      <c r="F4206">
        <v>0.38096819999999998</v>
      </c>
      <c r="G4206">
        <v>13721.031290000001</v>
      </c>
      <c r="H4206">
        <v>133.5230182</v>
      </c>
      <c r="I4206">
        <v>0.85</v>
      </c>
      <c r="J4206" s="2" t="str">
        <f t="shared" si="65"/>
        <v>EG_COALER2026</v>
      </c>
    </row>
    <row r="4207" spans="1:10" x14ac:dyDescent="0.25">
      <c r="A4207" t="s">
        <v>13</v>
      </c>
      <c r="B4207" t="s">
        <v>6</v>
      </c>
      <c r="C4207" t="s">
        <v>11</v>
      </c>
      <c r="D4207">
        <v>2026</v>
      </c>
      <c r="E4207">
        <v>2040</v>
      </c>
      <c r="F4207">
        <v>0.38096819999999998</v>
      </c>
      <c r="G4207">
        <v>13721.031290000001</v>
      </c>
      <c r="H4207">
        <v>133.5230182</v>
      </c>
      <c r="I4207">
        <v>0.85</v>
      </c>
      <c r="J4207" s="2" t="str">
        <f t="shared" si="65"/>
        <v>EG_COALWR2026</v>
      </c>
    </row>
    <row r="4208" spans="1:10" x14ac:dyDescent="0.25">
      <c r="A4208" t="s">
        <v>13</v>
      </c>
      <c r="B4208" t="s">
        <v>6</v>
      </c>
      <c r="C4208" t="s">
        <v>9</v>
      </c>
      <c r="D4208">
        <v>2026</v>
      </c>
      <c r="E4208">
        <v>2040</v>
      </c>
      <c r="F4208">
        <v>0.38096819999999998</v>
      </c>
      <c r="G4208">
        <v>13721.031290000001</v>
      </c>
      <c r="H4208">
        <v>133.5230182</v>
      </c>
      <c r="I4208">
        <v>0.85</v>
      </c>
      <c r="J4208" s="2" t="str">
        <f t="shared" si="65"/>
        <v>EG_COALNER2026</v>
      </c>
    </row>
    <row r="4209" spans="1:10" x14ac:dyDescent="0.25">
      <c r="A4209" t="s">
        <v>13</v>
      </c>
      <c r="B4209" t="s">
        <v>6</v>
      </c>
      <c r="C4209" t="s">
        <v>8</v>
      </c>
      <c r="D4209">
        <v>2026</v>
      </c>
      <c r="E4209">
        <v>2040</v>
      </c>
      <c r="F4209">
        <v>0.38096819999999998</v>
      </c>
      <c r="G4209">
        <v>13721.031290000001</v>
      </c>
      <c r="H4209">
        <v>133.5230182</v>
      </c>
      <c r="I4209">
        <v>0.85</v>
      </c>
      <c r="J4209" s="2" t="str">
        <f t="shared" si="65"/>
        <v>EG_COALSR2026</v>
      </c>
    </row>
    <row r="4210" spans="1:10" x14ac:dyDescent="0.25">
      <c r="A4210" t="s">
        <v>13</v>
      </c>
      <c r="B4210" t="s">
        <v>6</v>
      </c>
      <c r="C4210" t="s">
        <v>12</v>
      </c>
      <c r="D4210">
        <v>2026</v>
      </c>
      <c r="E4210">
        <v>2040</v>
      </c>
      <c r="F4210">
        <v>0.38096819999999998</v>
      </c>
      <c r="G4210">
        <v>13721.031290000001</v>
      </c>
      <c r="H4210">
        <v>133.5230182</v>
      </c>
      <c r="I4210">
        <v>0.85</v>
      </c>
      <c r="J4210" s="2" t="str">
        <f t="shared" si="65"/>
        <v>EG_COALNR2026</v>
      </c>
    </row>
    <row r="4211" spans="1:10" x14ac:dyDescent="0.25">
      <c r="A4211" t="s">
        <v>13</v>
      </c>
      <c r="B4211" t="s">
        <v>6</v>
      </c>
      <c r="C4211" t="s">
        <v>10</v>
      </c>
      <c r="D4211">
        <v>2026</v>
      </c>
      <c r="E4211">
        <v>2041</v>
      </c>
      <c r="F4211">
        <v>0.38096819999999998</v>
      </c>
      <c r="G4211">
        <v>13721.031290000001</v>
      </c>
      <c r="H4211">
        <v>133.5230182</v>
      </c>
      <c r="I4211">
        <v>0.85</v>
      </c>
      <c r="J4211" s="2" t="str">
        <f t="shared" si="65"/>
        <v>EG_COALER2026</v>
      </c>
    </row>
    <row r="4212" spans="1:10" x14ac:dyDescent="0.25">
      <c r="A4212" t="s">
        <v>13</v>
      </c>
      <c r="B4212" t="s">
        <v>6</v>
      </c>
      <c r="C4212" t="s">
        <v>11</v>
      </c>
      <c r="D4212">
        <v>2026</v>
      </c>
      <c r="E4212">
        <v>2041</v>
      </c>
      <c r="F4212">
        <v>0.38096819999999998</v>
      </c>
      <c r="G4212">
        <v>13721.031290000001</v>
      </c>
      <c r="H4212">
        <v>133.5230182</v>
      </c>
      <c r="I4212">
        <v>0.85</v>
      </c>
      <c r="J4212" s="2" t="str">
        <f t="shared" si="65"/>
        <v>EG_COALWR2026</v>
      </c>
    </row>
    <row r="4213" spans="1:10" x14ac:dyDescent="0.25">
      <c r="A4213" t="s">
        <v>13</v>
      </c>
      <c r="B4213" t="s">
        <v>6</v>
      </c>
      <c r="C4213" t="s">
        <v>9</v>
      </c>
      <c r="D4213">
        <v>2026</v>
      </c>
      <c r="E4213">
        <v>2041</v>
      </c>
      <c r="F4213">
        <v>0.38096819999999998</v>
      </c>
      <c r="G4213">
        <v>13721.031290000001</v>
      </c>
      <c r="H4213">
        <v>133.5230182</v>
      </c>
      <c r="I4213">
        <v>0.85</v>
      </c>
      <c r="J4213" s="2" t="str">
        <f t="shared" si="65"/>
        <v>EG_COALNER2026</v>
      </c>
    </row>
    <row r="4214" spans="1:10" x14ac:dyDescent="0.25">
      <c r="A4214" t="s">
        <v>13</v>
      </c>
      <c r="B4214" t="s">
        <v>6</v>
      </c>
      <c r="C4214" t="s">
        <v>8</v>
      </c>
      <c r="D4214">
        <v>2026</v>
      </c>
      <c r="E4214">
        <v>2041</v>
      </c>
      <c r="F4214">
        <v>0.38096819999999998</v>
      </c>
      <c r="G4214">
        <v>13721.031290000001</v>
      </c>
      <c r="H4214">
        <v>133.5230182</v>
      </c>
      <c r="I4214">
        <v>0.85</v>
      </c>
      <c r="J4214" s="2" t="str">
        <f t="shared" si="65"/>
        <v>EG_COALSR2026</v>
      </c>
    </row>
    <row r="4215" spans="1:10" x14ac:dyDescent="0.25">
      <c r="A4215" t="s">
        <v>13</v>
      </c>
      <c r="B4215" t="s">
        <v>6</v>
      </c>
      <c r="C4215" t="s">
        <v>12</v>
      </c>
      <c r="D4215">
        <v>2026</v>
      </c>
      <c r="E4215">
        <v>2041</v>
      </c>
      <c r="F4215">
        <v>0.38096819999999998</v>
      </c>
      <c r="G4215">
        <v>13721.031290000001</v>
      </c>
      <c r="H4215">
        <v>133.5230182</v>
      </c>
      <c r="I4215">
        <v>0.85</v>
      </c>
      <c r="J4215" s="2" t="str">
        <f t="shared" si="65"/>
        <v>EG_COALNR2026</v>
      </c>
    </row>
    <row r="4216" spans="1:10" x14ac:dyDescent="0.25">
      <c r="A4216" t="s">
        <v>14</v>
      </c>
      <c r="B4216" t="s">
        <v>6</v>
      </c>
      <c r="C4216" t="s">
        <v>10</v>
      </c>
      <c r="D4216">
        <v>2026</v>
      </c>
      <c r="E4216">
        <v>2026</v>
      </c>
      <c r="F4216">
        <v>0.40444272199999998</v>
      </c>
      <c r="G4216">
        <v>8512.2278029999998</v>
      </c>
      <c r="H4216">
        <v>0</v>
      </c>
      <c r="I4216">
        <v>0.85</v>
      </c>
      <c r="J4216" s="2" t="str">
        <f t="shared" si="65"/>
        <v>EG_CCGTER2026</v>
      </c>
    </row>
    <row r="4217" spans="1:10" x14ac:dyDescent="0.25">
      <c r="A4217" t="s">
        <v>14</v>
      </c>
      <c r="B4217" t="s">
        <v>6</v>
      </c>
      <c r="C4217" t="s">
        <v>11</v>
      </c>
      <c r="D4217">
        <v>2026</v>
      </c>
      <c r="E4217">
        <v>2026</v>
      </c>
      <c r="F4217">
        <v>0.40444272199999998</v>
      </c>
      <c r="G4217">
        <v>8512.2278029999998</v>
      </c>
      <c r="H4217">
        <v>0</v>
      </c>
      <c r="I4217">
        <v>0.85</v>
      </c>
      <c r="J4217" s="2" t="str">
        <f t="shared" si="65"/>
        <v>EG_CCGTWR2026</v>
      </c>
    </row>
    <row r="4218" spans="1:10" x14ac:dyDescent="0.25">
      <c r="A4218" t="s">
        <v>14</v>
      </c>
      <c r="B4218" t="s">
        <v>6</v>
      </c>
      <c r="C4218" t="s">
        <v>9</v>
      </c>
      <c r="D4218">
        <v>2026</v>
      </c>
      <c r="E4218">
        <v>2026</v>
      </c>
      <c r="F4218">
        <v>0.40444272199999998</v>
      </c>
      <c r="G4218">
        <v>8512.2278029999998</v>
      </c>
      <c r="H4218">
        <v>0</v>
      </c>
      <c r="I4218">
        <v>0.85</v>
      </c>
      <c r="J4218" s="2" t="str">
        <f t="shared" si="65"/>
        <v>EG_CCGTNER2026</v>
      </c>
    </row>
    <row r="4219" spans="1:10" x14ac:dyDescent="0.25">
      <c r="A4219" t="s">
        <v>14</v>
      </c>
      <c r="B4219" t="s">
        <v>6</v>
      </c>
      <c r="C4219" t="s">
        <v>8</v>
      </c>
      <c r="D4219">
        <v>2026</v>
      </c>
      <c r="E4219">
        <v>2026</v>
      </c>
      <c r="F4219">
        <v>0.40444272199999998</v>
      </c>
      <c r="G4219">
        <v>8512.2278029999998</v>
      </c>
      <c r="H4219">
        <v>0</v>
      </c>
      <c r="I4219">
        <v>0.85</v>
      </c>
      <c r="J4219" s="2" t="str">
        <f t="shared" si="65"/>
        <v>EG_CCGTSR2026</v>
      </c>
    </row>
    <row r="4220" spans="1:10" x14ac:dyDescent="0.25">
      <c r="A4220" t="s">
        <v>14</v>
      </c>
      <c r="B4220" t="s">
        <v>6</v>
      </c>
      <c r="C4220" t="s">
        <v>12</v>
      </c>
      <c r="D4220">
        <v>2026</v>
      </c>
      <c r="E4220">
        <v>2026</v>
      </c>
      <c r="F4220">
        <v>0.40444272199999998</v>
      </c>
      <c r="G4220">
        <v>8512.2278029999998</v>
      </c>
      <c r="H4220">
        <v>0</v>
      </c>
      <c r="I4220">
        <v>0.85</v>
      </c>
      <c r="J4220" s="2" t="str">
        <f t="shared" si="65"/>
        <v>EG_CCGTNR2026</v>
      </c>
    </row>
    <row r="4221" spans="1:10" x14ac:dyDescent="0.25">
      <c r="A4221" t="s">
        <v>14</v>
      </c>
      <c r="B4221" t="s">
        <v>6</v>
      </c>
      <c r="C4221" t="s">
        <v>10</v>
      </c>
      <c r="D4221">
        <v>2026</v>
      </c>
      <c r="E4221">
        <v>2027</v>
      </c>
      <c r="F4221">
        <v>0.40444272199999998</v>
      </c>
      <c r="G4221">
        <v>8512.2278029999998</v>
      </c>
      <c r="H4221">
        <v>0</v>
      </c>
      <c r="I4221">
        <v>0.85</v>
      </c>
      <c r="J4221" s="2" t="str">
        <f t="shared" si="65"/>
        <v>EG_CCGTER2026</v>
      </c>
    </row>
    <row r="4222" spans="1:10" x14ac:dyDescent="0.25">
      <c r="A4222" t="s">
        <v>14</v>
      </c>
      <c r="B4222" t="s">
        <v>6</v>
      </c>
      <c r="C4222" t="s">
        <v>11</v>
      </c>
      <c r="D4222">
        <v>2026</v>
      </c>
      <c r="E4222">
        <v>2027</v>
      </c>
      <c r="F4222">
        <v>0.40444272199999998</v>
      </c>
      <c r="G4222">
        <v>8512.2278029999998</v>
      </c>
      <c r="H4222">
        <v>0</v>
      </c>
      <c r="I4222">
        <v>0.85</v>
      </c>
      <c r="J4222" s="2" t="str">
        <f t="shared" si="65"/>
        <v>EG_CCGTWR2026</v>
      </c>
    </row>
    <row r="4223" spans="1:10" x14ac:dyDescent="0.25">
      <c r="A4223" t="s">
        <v>14</v>
      </c>
      <c r="B4223" t="s">
        <v>6</v>
      </c>
      <c r="C4223" t="s">
        <v>9</v>
      </c>
      <c r="D4223">
        <v>2026</v>
      </c>
      <c r="E4223">
        <v>2027</v>
      </c>
      <c r="F4223">
        <v>0.40444272199999998</v>
      </c>
      <c r="G4223">
        <v>8512.2278029999998</v>
      </c>
      <c r="H4223">
        <v>0</v>
      </c>
      <c r="I4223">
        <v>0.85</v>
      </c>
      <c r="J4223" s="2" t="str">
        <f t="shared" si="65"/>
        <v>EG_CCGTNER2026</v>
      </c>
    </row>
    <row r="4224" spans="1:10" x14ac:dyDescent="0.25">
      <c r="A4224" t="s">
        <v>14</v>
      </c>
      <c r="B4224" t="s">
        <v>6</v>
      </c>
      <c r="C4224" t="s">
        <v>8</v>
      </c>
      <c r="D4224">
        <v>2026</v>
      </c>
      <c r="E4224">
        <v>2027</v>
      </c>
      <c r="F4224">
        <v>0.40444272199999998</v>
      </c>
      <c r="G4224">
        <v>8512.2278029999998</v>
      </c>
      <c r="H4224">
        <v>0</v>
      </c>
      <c r="I4224">
        <v>0.85</v>
      </c>
      <c r="J4224" s="2" t="str">
        <f t="shared" si="65"/>
        <v>EG_CCGTSR2026</v>
      </c>
    </row>
    <row r="4225" spans="1:10" x14ac:dyDescent="0.25">
      <c r="A4225" t="s">
        <v>14</v>
      </c>
      <c r="B4225" t="s">
        <v>6</v>
      </c>
      <c r="C4225" t="s">
        <v>12</v>
      </c>
      <c r="D4225">
        <v>2026</v>
      </c>
      <c r="E4225">
        <v>2027</v>
      </c>
      <c r="F4225">
        <v>0.40444272199999998</v>
      </c>
      <c r="G4225">
        <v>8512.2278029999998</v>
      </c>
      <c r="H4225">
        <v>0</v>
      </c>
      <c r="I4225">
        <v>0.85</v>
      </c>
      <c r="J4225" s="2" t="str">
        <f t="shared" si="65"/>
        <v>EG_CCGTNR2026</v>
      </c>
    </row>
    <row r="4226" spans="1:10" x14ac:dyDescent="0.25">
      <c r="A4226" t="s">
        <v>14</v>
      </c>
      <c r="B4226" t="s">
        <v>6</v>
      </c>
      <c r="C4226" t="s">
        <v>10</v>
      </c>
      <c r="D4226">
        <v>2026</v>
      </c>
      <c r="E4226">
        <v>2028</v>
      </c>
      <c r="F4226">
        <v>0.40444272199999998</v>
      </c>
      <c r="G4226">
        <v>8512.2278029999998</v>
      </c>
      <c r="H4226">
        <v>0</v>
      </c>
      <c r="I4226">
        <v>0.85</v>
      </c>
      <c r="J4226" s="2" t="str">
        <f t="shared" si="65"/>
        <v>EG_CCGTER2026</v>
      </c>
    </row>
    <row r="4227" spans="1:10" x14ac:dyDescent="0.25">
      <c r="A4227" t="s">
        <v>14</v>
      </c>
      <c r="B4227" t="s">
        <v>6</v>
      </c>
      <c r="C4227" t="s">
        <v>11</v>
      </c>
      <c r="D4227">
        <v>2026</v>
      </c>
      <c r="E4227">
        <v>2028</v>
      </c>
      <c r="F4227">
        <v>0.40444272199999998</v>
      </c>
      <c r="G4227">
        <v>8512.2278029999998</v>
      </c>
      <c r="H4227">
        <v>0</v>
      </c>
      <c r="I4227">
        <v>0.85</v>
      </c>
      <c r="J4227" s="2" t="str">
        <f t="shared" ref="J4227:J4290" si="66">_xlfn.CONCAT(A4227,C4227,D4227)</f>
        <v>EG_CCGTWR2026</v>
      </c>
    </row>
    <row r="4228" spans="1:10" x14ac:dyDescent="0.25">
      <c r="A4228" t="s">
        <v>14</v>
      </c>
      <c r="B4228" t="s">
        <v>6</v>
      </c>
      <c r="C4228" t="s">
        <v>9</v>
      </c>
      <c r="D4228">
        <v>2026</v>
      </c>
      <c r="E4228">
        <v>2028</v>
      </c>
      <c r="F4228">
        <v>0.40444272199999998</v>
      </c>
      <c r="G4228">
        <v>8512.2278029999998</v>
      </c>
      <c r="H4228">
        <v>0</v>
      </c>
      <c r="I4228">
        <v>0.85</v>
      </c>
      <c r="J4228" s="2" t="str">
        <f t="shared" si="66"/>
        <v>EG_CCGTNER2026</v>
      </c>
    </row>
    <row r="4229" spans="1:10" x14ac:dyDescent="0.25">
      <c r="A4229" t="s">
        <v>14</v>
      </c>
      <c r="B4229" t="s">
        <v>6</v>
      </c>
      <c r="C4229" t="s">
        <v>8</v>
      </c>
      <c r="D4229">
        <v>2026</v>
      </c>
      <c r="E4229">
        <v>2028</v>
      </c>
      <c r="F4229">
        <v>0.40444272199999998</v>
      </c>
      <c r="G4229">
        <v>8512.2278029999998</v>
      </c>
      <c r="H4229">
        <v>0</v>
      </c>
      <c r="I4229">
        <v>0.85</v>
      </c>
      <c r="J4229" s="2" t="str">
        <f t="shared" si="66"/>
        <v>EG_CCGTSR2026</v>
      </c>
    </row>
    <row r="4230" spans="1:10" x14ac:dyDescent="0.25">
      <c r="A4230" t="s">
        <v>14</v>
      </c>
      <c r="B4230" t="s">
        <v>6</v>
      </c>
      <c r="C4230" t="s">
        <v>12</v>
      </c>
      <c r="D4230">
        <v>2026</v>
      </c>
      <c r="E4230">
        <v>2028</v>
      </c>
      <c r="F4230">
        <v>0.40444272199999998</v>
      </c>
      <c r="G4230">
        <v>8512.2278029999998</v>
      </c>
      <c r="H4230">
        <v>0</v>
      </c>
      <c r="I4230">
        <v>0.85</v>
      </c>
      <c r="J4230" s="2" t="str">
        <f t="shared" si="66"/>
        <v>EG_CCGTNR2026</v>
      </c>
    </row>
    <row r="4231" spans="1:10" x14ac:dyDescent="0.25">
      <c r="A4231" t="s">
        <v>14</v>
      </c>
      <c r="B4231" t="s">
        <v>6</v>
      </c>
      <c r="C4231" t="s">
        <v>10</v>
      </c>
      <c r="D4231">
        <v>2026</v>
      </c>
      <c r="E4231">
        <v>2029</v>
      </c>
      <c r="F4231">
        <v>0.40444272199999998</v>
      </c>
      <c r="G4231">
        <v>8512.2278029999998</v>
      </c>
      <c r="H4231">
        <v>0</v>
      </c>
      <c r="I4231">
        <v>0.85</v>
      </c>
      <c r="J4231" s="2" t="str">
        <f t="shared" si="66"/>
        <v>EG_CCGTER2026</v>
      </c>
    </row>
    <row r="4232" spans="1:10" x14ac:dyDescent="0.25">
      <c r="A4232" t="s">
        <v>14</v>
      </c>
      <c r="B4232" t="s">
        <v>6</v>
      </c>
      <c r="C4232" t="s">
        <v>11</v>
      </c>
      <c r="D4232">
        <v>2026</v>
      </c>
      <c r="E4232">
        <v>2029</v>
      </c>
      <c r="F4232">
        <v>0.40444272199999998</v>
      </c>
      <c r="G4232">
        <v>8512.2278029999998</v>
      </c>
      <c r="H4232">
        <v>0</v>
      </c>
      <c r="I4232">
        <v>0.85</v>
      </c>
      <c r="J4232" s="2" t="str">
        <f t="shared" si="66"/>
        <v>EG_CCGTWR2026</v>
      </c>
    </row>
    <row r="4233" spans="1:10" x14ac:dyDescent="0.25">
      <c r="A4233" t="s">
        <v>14</v>
      </c>
      <c r="B4233" t="s">
        <v>6</v>
      </c>
      <c r="C4233" t="s">
        <v>9</v>
      </c>
      <c r="D4233">
        <v>2026</v>
      </c>
      <c r="E4233">
        <v>2029</v>
      </c>
      <c r="F4233">
        <v>0.40444272199999998</v>
      </c>
      <c r="G4233">
        <v>8512.2278029999998</v>
      </c>
      <c r="H4233">
        <v>0</v>
      </c>
      <c r="I4233">
        <v>0.85</v>
      </c>
      <c r="J4233" s="2" t="str">
        <f t="shared" si="66"/>
        <v>EG_CCGTNER2026</v>
      </c>
    </row>
    <row r="4234" spans="1:10" x14ac:dyDescent="0.25">
      <c r="A4234" t="s">
        <v>14</v>
      </c>
      <c r="B4234" t="s">
        <v>6</v>
      </c>
      <c r="C4234" t="s">
        <v>8</v>
      </c>
      <c r="D4234">
        <v>2026</v>
      </c>
      <c r="E4234">
        <v>2029</v>
      </c>
      <c r="F4234">
        <v>0.40444272199999998</v>
      </c>
      <c r="G4234">
        <v>8512.2278029999998</v>
      </c>
      <c r="H4234">
        <v>0</v>
      </c>
      <c r="I4234">
        <v>0.85</v>
      </c>
      <c r="J4234" s="2" t="str">
        <f t="shared" si="66"/>
        <v>EG_CCGTSR2026</v>
      </c>
    </row>
    <row r="4235" spans="1:10" x14ac:dyDescent="0.25">
      <c r="A4235" t="s">
        <v>14</v>
      </c>
      <c r="B4235" t="s">
        <v>6</v>
      </c>
      <c r="C4235" t="s">
        <v>12</v>
      </c>
      <c r="D4235">
        <v>2026</v>
      </c>
      <c r="E4235">
        <v>2029</v>
      </c>
      <c r="F4235">
        <v>0.40444272199999998</v>
      </c>
      <c r="G4235">
        <v>8512.2278029999998</v>
      </c>
      <c r="H4235">
        <v>0</v>
      </c>
      <c r="I4235">
        <v>0.85</v>
      </c>
      <c r="J4235" s="2" t="str">
        <f t="shared" si="66"/>
        <v>EG_CCGTNR2026</v>
      </c>
    </row>
    <row r="4236" spans="1:10" x14ac:dyDescent="0.25">
      <c r="A4236" t="s">
        <v>14</v>
      </c>
      <c r="B4236" t="s">
        <v>6</v>
      </c>
      <c r="C4236" t="s">
        <v>10</v>
      </c>
      <c r="D4236">
        <v>2026</v>
      </c>
      <c r="E4236">
        <v>2030</v>
      </c>
      <c r="F4236">
        <v>0.40444272199999998</v>
      </c>
      <c r="G4236">
        <v>8512.2278029999998</v>
      </c>
      <c r="H4236">
        <v>0</v>
      </c>
      <c r="I4236">
        <v>0.85</v>
      </c>
      <c r="J4236" s="2" t="str">
        <f t="shared" si="66"/>
        <v>EG_CCGTER2026</v>
      </c>
    </row>
    <row r="4237" spans="1:10" x14ac:dyDescent="0.25">
      <c r="A4237" t="s">
        <v>14</v>
      </c>
      <c r="B4237" t="s">
        <v>6</v>
      </c>
      <c r="C4237" t="s">
        <v>11</v>
      </c>
      <c r="D4237">
        <v>2026</v>
      </c>
      <c r="E4237">
        <v>2030</v>
      </c>
      <c r="F4237">
        <v>0.40444272199999998</v>
      </c>
      <c r="G4237">
        <v>8512.2278029999998</v>
      </c>
      <c r="H4237">
        <v>0</v>
      </c>
      <c r="I4237">
        <v>0.85</v>
      </c>
      <c r="J4237" s="2" t="str">
        <f t="shared" si="66"/>
        <v>EG_CCGTWR2026</v>
      </c>
    </row>
    <row r="4238" spans="1:10" x14ac:dyDescent="0.25">
      <c r="A4238" t="s">
        <v>14</v>
      </c>
      <c r="B4238" t="s">
        <v>6</v>
      </c>
      <c r="C4238" t="s">
        <v>9</v>
      </c>
      <c r="D4238">
        <v>2026</v>
      </c>
      <c r="E4238">
        <v>2030</v>
      </c>
      <c r="F4238">
        <v>0.40444272199999998</v>
      </c>
      <c r="G4238">
        <v>8512.2278029999998</v>
      </c>
      <c r="H4238">
        <v>0</v>
      </c>
      <c r="I4238">
        <v>0.85</v>
      </c>
      <c r="J4238" s="2" t="str">
        <f t="shared" si="66"/>
        <v>EG_CCGTNER2026</v>
      </c>
    </row>
    <row r="4239" spans="1:10" x14ac:dyDescent="0.25">
      <c r="A4239" t="s">
        <v>14</v>
      </c>
      <c r="B4239" t="s">
        <v>6</v>
      </c>
      <c r="C4239" t="s">
        <v>8</v>
      </c>
      <c r="D4239">
        <v>2026</v>
      </c>
      <c r="E4239">
        <v>2030</v>
      </c>
      <c r="F4239">
        <v>0.40444272199999998</v>
      </c>
      <c r="G4239">
        <v>8512.2278029999998</v>
      </c>
      <c r="H4239">
        <v>0</v>
      </c>
      <c r="I4239">
        <v>0.85</v>
      </c>
      <c r="J4239" s="2" t="str">
        <f t="shared" si="66"/>
        <v>EG_CCGTSR2026</v>
      </c>
    </row>
    <row r="4240" spans="1:10" x14ac:dyDescent="0.25">
      <c r="A4240" t="s">
        <v>14</v>
      </c>
      <c r="B4240" t="s">
        <v>6</v>
      </c>
      <c r="C4240" t="s">
        <v>12</v>
      </c>
      <c r="D4240">
        <v>2026</v>
      </c>
      <c r="E4240">
        <v>2030</v>
      </c>
      <c r="F4240">
        <v>0.40444272199999998</v>
      </c>
      <c r="G4240">
        <v>8512.2278029999998</v>
      </c>
      <c r="H4240">
        <v>0</v>
      </c>
      <c r="I4240">
        <v>0.85</v>
      </c>
      <c r="J4240" s="2" t="str">
        <f t="shared" si="66"/>
        <v>EG_CCGTNR2026</v>
      </c>
    </row>
    <row r="4241" spans="1:10" x14ac:dyDescent="0.25">
      <c r="A4241" t="s">
        <v>14</v>
      </c>
      <c r="B4241" t="s">
        <v>6</v>
      </c>
      <c r="C4241" t="s">
        <v>10</v>
      </c>
      <c r="D4241">
        <v>2026</v>
      </c>
      <c r="E4241">
        <v>2031</v>
      </c>
      <c r="F4241">
        <v>0.40444272199999998</v>
      </c>
      <c r="G4241">
        <v>8512.2278029999998</v>
      </c>
      <c r="H4241">
        <v>0</v>
      </c>
      <c r="I4241">
        <v>0.85</v>
      </c>
      <c r="J4241" s="2" t="str">
        <f t="shared" si="66"/>
        <v>EG_CCGTER2026</v>
      </c>
    </row>
    <row r="4242" spans="1:10" x14ac:dyDescent="0.25">
      <c r="A4242" t="s">
        <v>14</v>
      </c>
      <c r="B4242" t="s">
        <v>6</v>
      </c>
      <c r="C4242" t="s">
        <v>11</v>
      </c>
      <c r="D4242">
        <v>2026</v>
      </c>
      <c r="E4242">
        <v>2031</v>
      </c>
      <c r="F4242">
        <v>0.40444272199999998</v>
      </c>
      <c r="G4242">
        <v>8512.2278029999998</v>
      </c>
      <c r="H4242">
        <v>0</v>
      </c>
      <c r="I4242">
        <v>0.85</v>
      </c>
      <c r="J4242" s="2" t="str">
        <f t="shared" si="66"/>
        <v>EG_CCGTWR2026</v>
      </c>
    </row>
    <row r="4243" spans="1:10" x14ac:dyDescent="0.25">
      <c r="A4243" t="s">
        <v>14</v>
      </c>
      <c r="B4243" t="s">
        <v>6</v>
      </c>
      <c r="C4243" t="s">
        <v>9</v>
      </c>
      <c r="D4243">
        <v>2026</v>
      </c>
      <c r="E4243">
        <v>2031</v>
      </c>
      <c r="F4243">
        <v>0.40444272199999998</v>
      </c>
      <c r="G4243">
        <v>8512.2278029999998</v>
      </c>
      <c r="H4243">
        <v>0</v>
      </c>
      <c r="I4243">
        <v>0.85</v>
      </c>
      <c r="J4243" s="2" t="str">
        <f t="shared" si="66"/>
        <v>EG_CCGTNER2026</v>
      </c>
    </row>
    <row r="4244" spans="1:10" x14ac:dyDescent="0.25">
      <c r="A4244" t="s">
        <v>14</v>
      </c>
      <c r="B4244" t="s">
        <v>6</v>
      </c>
      <c r="C4244" t="s">
        <v>8</v>
      </c>
      <c r="D4244">
        <v>2026</v>
      </c>
      <c r="E4244">
        <v>2031</v>
      </c>
      <c r="F4244">
        <v>0.40444272199999998</v>
      </c>
      <c r="G4244">
        <v>8512.2278029999998</v>
      </c>
      <c r="H4244">
        <v>0</v>
      </c>
      <c r="I4244">
        <v>0.85</v>
      </c>
      <c r="J4244" s="2" t="str">
        <f t="shared" si="66"/>
        <v>EG_CCGTSR2026</v>
      </c>
    </row>
    <row r="4245" spans="1:10" x14ac:dyDescent="0.25">
      <c r="A4245" t="s">
        <v>14</v>
      </c>
      <c r="B4245" t="s">
        <v>6</v>
      </c>
      <c r="C4245" t="s">
        <v>12</v>
      </c>
      <c r="D4245">
        <v>2026</v>
      </c>
      <c r="E4245">
        <v>2031</v>
      </c>
      <c r="F4245">
        <v>0.40444272199999998</v>
      </c>
      <c r="G4245">
        <v>8512.2278029999998</v>
      </c>
      <c r="H4245">
        <v>0</v>
      </c>
      <c r="I4245">
        <v>0.85</v>
      </c>
      <c r="J4245" s="2" t="str">
        <f t="shared" si="66"/>
        <v>EG_CCGTNR2026</v>
      </c>
    </row>
    <row r="4246" spans="1:10" x14ac:dyDescent="0.25">
      <c r="A4246" t="s">
        <v>14</v>
      </c>
      <c r="B4246" t="s">
        <v>6</v>
      </c>
      <c r="C4246" t="s">
        <v>10</v>
      </c>
      <c r="D4246">
        <v>2026</v>
      </c>
      <c r="E4246">
        <v>2032</v>
      </c>
      <c r="F4246">
        <v>0.40444272199999998</v>
      </c>
      <c r="G4246">
        <v>8512.2278029999998</v>
      </c>
      <c r="H4246">
        <v>0</v>
      </c>
      <c r="I4246">
        <v>0.85</v>
      </c>
      <c r="J4246" s="2" t="str">
        <f t="shared" si="66"/>
        <v>EG_CCGTER2026</v>
      </c>
    </row>
    <row r="4247" spans="1:10" x14ac:dyDescent="0.25">
      <c r="A4247" t="s">
        <v>14</v>
      </c>
      <c r="B4247" t="s">
        <v>6</v>
      </c>
      <c r="C4247" t="s">
        <v>11</v>
      </c>
      <c r="D4247">
        <v>2026</v>
      </c>
      <c r="E4247">
        <v>2032</v>
      </c>
      <c r="F4247">
        <v>0.40444272199999998</v>
      </c>
      <c r="G4247">
        <v>8512.2278029999998</v>
      </c>
      <c r="H4247">
        <v>0</v>
      </c>
      <c r="I4247">
        <v>0.85</v>
      </c>
      <c r="J4247" s="2" t="str">
        <f t="shared" si="66"/>
        <v>EG_CCGTWR2026</v>
      </c>
    </row>
    <row r="4248" spans="1:10" x14ac:dyDescent="0.25">
      <c r="A4248" t="s">
        <v>14</v>
      </c>
      <c r="B4248" t="s">
        <v>6</v>
      </c>
      <c r="C4248" t="s">
        <v>9</v>
      </c>
      <c r="D4248">
        <v>2026</v>
      </c>
      <c r="E4248">
        <v>2032</v>
      </c>
      <c r="F4248">
        <v>0.40444272199999998</v>
      </c>
      <c r="G4248">
        <v>8512.2278029999998</v>
      </c>
      <c r="H4248">
        <v>0</v>
      </c>
      <c r="I4248">
        <v>0.85</v>
      </c>
      <c r="J4248" s="2" t="str">
        <f t="shared" si="66"/>
        <v>EG_CCGTNER2026</v>
      </c>
    </row>
    <row r="4249" spans="1:10" x14ac:dyDescent="0.25">
      <c r="A4249" t="s">
        <v>14</v>
      </c>
      <c r="B4249" t="s">
        <v>6</v>
      </c>
      <c r="C4249" t="s">
        <v>8</v>
      </c>
      <c r="D4249">
        <v>2026</v>
      </c>
      <c r="E4249">
        <v>2032</v>
      </c>
      <c r="F4249">
        <v>0.40444272199999998</v>
      </c>
      <c r="G4249">
        <v>8512.2278029999998</v>
      </c>
      <c r="H4249">
        <v>0</v>
      </c>
      <c r="I4249">
        <v>0.85</v>
      </c>
      <c r="J4249" s="2" t="str">
        <f t="shared" si="66"/>
        <v>EG_CCGTSR2026</v>
      </c>
    </row>
    <row r="4250" spans="1:10" x14ac:dyDescent="0.25">
      <c r="A4250" t="s">
        <v>14</v>
      </c>
      <c r="B4250" t="s">
        <v>6</v>
      </c>
      <c r="C4250" t="s">
        <v>12</v>
      </c>
      <c r="D4250">
        <v>2026</v>
      </c>
      <c r="E4250">
        <v>2032</v>
      </c>
      <c r="F4250">
        <v>0.40444272199999998</v>
      </c>
      <c r="G4250">
        <v>8512.2278029999998</v>
      </c>
      <c r="H4250">
        <v>0</v>
      </c>
      <c r="I4250">
        <v>0.85</v>
      </c>
      <c r="J4250" s="2" t="str">
        <f t="shared" si="66"/>
        <v>EG_CCGTNR2026</v>
      </c>
    </row>
    <row r="4251" spans="1:10" x14ac:dyDescent="0.25">
      <c r="A4251" t="s">
        <v>14</v>
      </c>
      <c r="B4251" t="s">
        <v>6</v>
      </c>
      <c r="C4251" t="s">
        <v>10</v>
      </c>
      <c r="D4251">
        <v>2026</v>
      </c>
      <c r="E4251">
        <v>2033</v>
      </c>
      <c r="F4251">
        <v>0.40444272199999998</v>
      </c>
      <c r="G4251">
        <v>8512.2278029999998</v>
      </c>
      <c r="H4251">
        <v>0</v>
      </c>
      <c r="I4251">
        <v>0.85</v>
      </c>
      <c r="J4251" s="2" t="str">
        <f t="shared" si="66"/>
        <v>EG_CCGTER2026</v>
      </c>
    </row>
    <row r="4252" spans="1:10" x14ac:dyDescent="0.25">
      <c r="A4252" t="s">
        <v>14</v>
      </c>
      <c r="B4252" t="s">
        <v>6</v>
      </c>
      <c r="C4252" t="s">
        <v>11</v>
      </c>
      <c r="D4252">
        <v>2026</v>
      </c>
      <c r="E4252">
        <v>2033</v>
      </c>
      <c r="F4252">
        <v>0.40444272199999998</v>
      </c>
      <c r="G4252">
        <v>8512.2278029999998</v>
      </c>
      <c r="H4252">
        <v>0</v>
      </c>
      <c r="I4252">
        <v>0.85</v>
      </c>
      <c r="J4252" s="2" t="str">
        <f t="shared" si="66"/>
        <v>EG_CCGTWR2026</v>
      </c>
    </row>
    <row r="4253" spans="1:10" x14ac:dyDescent="0.25">
      <c r="A4253" t="s">
        <v>14</v>
      </c>
      <c r="B4253" t="s">
        <v>6</v>
      </c>
      <c r="C4253" t="s">
        <v>9</v>
      </c>
      <c r="D4253">
        <v>2026</v>
      </c>
      <c r="E4253">
        <v>2033</v>
      </c>
      <c r="F4253">
        <v>0.40444272199999998</v>
      </c>
      <c r="G4253">
        <v>8512.2278029999998</v>
      </c>
      <c r="H4253">
        <v>0</v>
      </c>
      <c r="I4253">
        <v>0.85</v>
      </c>
      <c r="J4253" s="2" t="str">
        <f t="shared" si="66"/>
        <v>EG_CCGTNER2026</v>
      </c>
    </row>
    <row r="4254" spans="1:10" x14ac:dyDescent="0.25">
      <c r="A4254" t="s">
        <v>14</v>
      </c>
      <c r="B4254" t="s">
        <v>6</v>
      </c>
      <c r="C4254" t="s">
        <v>8</v>
      </c>
      <c r="D4254">
        <v>2026</v>
      </c>
      <c r="E4254">
        <v>2033</v>
      </c>
      <c r="F4254">
        <v>0.40444272199999998</v>
      </c>
      <c r="G4254">
        <v>8512.2278029999998</v>
      </c>
      <c r="H4254">
        <v>0</v>
      </c>
      <c r="I4254">
        <v>0.85</v>
      </c>
      <c r="J4254" s="2" t="str">
        <f t="shared" si="66"/>
        <v>EG_CCGTSR2026</v>
      </c>
    </row>
    <row r="4255" spans="1:10" x14ac:dyDescent="0.25">
      <c r="A4255" t="s">
        <v>14</v>
      </c>
      <c r="B4255" t="s">
        <v>6</v>
      </c>
      <c r="C4255" t="s">
        <v>12</v>
      </c>
      <c r="D4255">
        <v>2026</v>
      </c>
      <c r="E4255">
        <v>2033</v>
      </c>
      <c r="F4255">
        <v>0.40444272199999998</v>
      </c>
      <c r="G4255">
        <v>8512.2278029999998</v>
      </c>
      <c r="H4255">
        <v>0</v>
      </c>
      <c r="I4255">
        <v>0.85</v>
      </c>
      <c r="J4255" s="2" t="str">
        <f t="shared" si="66"/>
        <v>EG_CCGTNR2026</v>
      </c>
    </row>
    <row r="4256" spans="1:10" x14ac:dyDescent="0.25">
      <c r="A4256" t="s">
        <v>14</v>
      </c>
      <c r="B4256" t="s">
        <v>6</v>
      </c>
      <c r="C4256" t="s">
        <v>10</v>
      </c>
      <c r="D4256">
        <v>2026</v>
      </c>
      <c r="E4256">
        <v>2034</v>
      </c>
      <c r="F4256">
        <v>0.40444272199999998</v>
      </c>
      <c r="G4256">
        <v>8512.2278029999998</v>
      </c>
      <c r="H4256">
        <v>0</v>
      </c>
      <c r="I4256">
        <v>0.85</v>
      </c>
      <c r="J4256" s="2" t="str">
        <f t="shared" si="66"/>
        <v>EG_CCGTER2026</v>
      </c>
    </row>
    <row r="4257" spans="1:10" x14ac:dyDescent="0.25">
      <c r="A4257" t="s">
        <v>14</v>
      </c>
      <c r="B4257" t="s">
        <v>6</v>
      </c>
      <c r="C4257" t="s">
        <v>11</v>
      </c>
      <c r="D4257">
        <v>2026</v>
      </c>
      <c r="E4257">
        <v>2034</v>
      </c>
      <c r="F4257">
        <v>0.40444272199999998</v>
      </c>
      <c r="G4257">
        <v>8512.2278029999998</v>
      </c>
      <c r="H4257">
        <v>0</v>
      </c>
      <c r="I4257">
        <v>0.85</v>
      </c>
      <c r="J4257" s="2" t="str">
        <f t="shared" si="66"/>
        <v>EG_CCGTWR2026</v>
      </c>
    </row>
    <row r="4258" spans="1:10" x14ac:dyDescent="0.25">
      <c r="A4258" t="s">
        <v>14</v>
      </c>
      <c r="B4258" t="s">
        <v>6</v>
      </c>
      <c r="C4258" t="s">
        <v>9</v>
      </c>
      <c r="D4258">
        <v>2026</v>
      </c>
      <c r="E4258">
        <v>2034</v>
      </c>
      <c r="F4258">
        <v>0.40444272199999998</v>
      </c>
      <c r="G4258">
        <v>8512.2278029999998</v>
      </c>
      <c r="H4258">
        <v>0</v>
      </c>
      <c r="I4258">
        <v>0.85</v>
      </c>
      <c r="J4258" s="2" t="str">
        <f t="shared" si="66"/>
        <v>EG_CCGTNER2026</v>
      </c>
    </row>
    <row r="4259" spans="1:10" x14ac:dyDescent="0.25">
      <c r="A4259" t="s">
        <v>14</v>
      </c>
      <c r="B4259" t="s">
        <v>6</v>
      </c>
      <c r="C4259" t="s">
        <v>8</v>
      </c>
      <c r="D4259">
        <v>2026</v>
      </c>
      <c r="E4259">
        <v>2034</v>
      </c>
      <c r="F4259">
        <v>0.40444272199999998</v>
      </c>
      <c r="G4259">
        <v>8512.2278029999998</v>
      </c>
      <c r="H4259">
        <v>0</v>
      </c>
      <c r="I4259">
        <v>0.85</v>
      </c>
      <c r="J4259" s="2" t="str">
        <f t="shared" si="66"/>
        <v>EG_CCGTSR2026</v>
      </c>
    </row>
    <row r="4260" spans="1:10" x14ac:dyDescent="0.25">
      <c r="A4260" t="s">
        <v>14</v>
      </c>
      <c r="B4260" t="s">
        <v>6</v>
      </c>
      <c r="C4260" t="s">
        <v>12</v>
      </c>
      <c r="D4260">
        <v>2026</v>
      </c>
      <c r="E4260">
        <v>2034</v>
      </c>
      <c r="F4260">
        <v>0.40444272199999998</v>
      </c>
      <c r="G4260">
        <v>8512.2278029999998</v>
      </c>
      <c r="H4260">
        <v>0</v>
      </c>
      <c r="I4260">
        <v>0.85</v>
      </c>
      <c r="J4260" s="2" t="str">
        <f t="shared" si="66"/>
        <v>EG_CCGTNR2026</v>
      </c>
    </row>
    <row r="4261" spans="1:10" x14ac:dyDescent="0.25">
      <c r="A4261" t="s">
        <v>14</v>
      </c>
      <c r="B4261" t="s">
        <v>6</v>
      </c>
      <c r="C4261" t="s">
        <v>10</v>
      </c>
      <c r="D4261">
        <v>2026</v>
      </c>
      <c r="E4261">
        <v>2035</v>
      </c>
      <c r="F4261">
        <v>0.40444272199999998</v>
      </c>
      <c r="G4261">
        <v>8512.2278029999998</v>
      </c>
      <c r="H4261">
        <v>0</v>
      </c>
      <c r="I4261">
        <v>0.85</v>
      </c>
      <c r="J4261" s="2" t="str">
        <f t="shared" si="66"/>
        <v>EG_CCGTER2026</v>
      </c>
    </row>
    <row r="4262" spans="1:10" x14ac:dyDescent="0.25">
      <c r="A4262" t="s">
        <v>14</v>
      </c>
      <c r="B4262" t="s">
        <v>6</v>
      </c>
      <c r="C4262" t="s">
        <v>11</v>
      </c>
      <c r="D4262">
        <v>2026</v>
      </c>
      <c r="E4262">
        <v>2035</v>
      </c>
      <c r="F4262">
        <v>0.40444272199999998</v>
      </c>
      <c r="G4262">
        <v>8512.2278029999998</v>
      </c>
      <c r="H4262">
        <v>0</v>
      </c>
      <c r="I4262">
        <v>0.85</v>
      </c>
      <c r="J4262" s="2" t="str">
        <f t="shared" si="66"/>
        <v>EG_CCGTWR2026</v>
      </c>
    </row>
    <row r="4263" spans="1:10" x14ac:dyDescent="0.25">
      <c r="A4263" t="s">
        <v>14</v>
      </c>
      <c r="B4263" t="s">
        <v>6</v>
      </c>
      <c r="C4263" t="s">
        <v>9</v>
      </c>
      <c r="D4263">
        <v>2026</v>
      </c>
      <c r="E4263">
        <v>2035</v>
      </c>
      <c r="F4263">
        <v>0.40444272199999998</v>
      </c>
      <c r="G4263">
        <v>8512.2278029999998</v>
      </c>
      <c r="H4263">
        <v>0</v>
      </c>
      <c r="I4263">
        <v>0.85</v>
      </c>
      <c r="J4263" s="2" t="str">
        <f t="shared" si="66"/>
        <v>EG_CCGTNER2026</v>
      </c>
    </row>
    <row r="4264" spans="1:10" x14ac:dyDescent="0.25">
      <c r="A4264" t="s">
        <v>14</v>
      </c>
      <c r="B4264" t="s">
        <v>6</v>
      </c>
      <c r="C4264" t="s">
        <v>8</v>
      </c>
      <c r="D4264">
        <v>2026</v>
      </c>
      <c r="E4264">
        <v>2035</v>
      </c>
      <c r="F4264">
        <v>0.40444272199999998</v>
      </c>
      <c r="G4264">
        <v>8512.2278029999998</v>
      </c>
      <c r="H4264">
        <v>0</v>
      </c>
      <c r="I4264">
        <v>0.85</v>
      </c>
      <c r="J4264" s="2" t="str">
        <f t="shared" si="66"/>
        <v>EG_CCGTSR2026</v>
      </c>
    </row>
    <row r="4265" spans="1:10" x14ac:dyDescent="0.25">
      <c r="A4265" t="s">
        <v>14</v>
      </c>
      <c r="B4265" t="s">
        <v>6</v>
      </c>
      <c r="C4265" t="s">
        <v>12</v>
      </c>
      <c r="D4265">
        <v>2026</v>
      </c>
      <c r="E4265">
        <v>2035</v>
      </c>
      <c r="F4265">
        <v>0.40444272199999998</v>
      </c>
      <c r="G4265">
        <v>8512.2278029999998</v>
      </c>
      <c r="H4265">
        <v>0</v>
      </c>
      <c r="I4265">
        <v>0.85</v>
      </c>
      <c r="J4265" s="2" t="str">
        <f t="shared" si="66"/>
        <v>EG_CCGTNR2026</v>
      </c>
    </row>
    <row r="4266" spans="1:10" x14ac:dyDescent="0.25">
      <c r="A4266" t="s">
        <v>14</v>
      </c>
      <c r="B4266" t="s">
        <v>6</v>
      </c>
      <c r="C4266" t="s">
        <v>10</v>
      </c>
      <c r="D4266">
        <v>2026</v>
      </c>
      <c r="E4266">
        <v>2036</v>
      </c>
      <c r="F4266">
        <v>0.40444272199999998</v>
      </c>
      <c r="G4266">
        <v>8512.2278029999998</v>
      </c>
      <c r="H4266">
        <v>0</v>
      </c>
      <c r="I4266">
        <v>0.85</v>
      </c>
      <c r="J4266" s="2" t="str">
        <f t="shared" si="66"/>
        <v>EG_CCGTER2026</v>
      </c>
    </row>
    <row r="4267" spans="1:10" x14ac:dyDescent="0.25">
      <c r="A4267" t="s">
        <v>14</v>
      </c>
      <c r="B4267" t="s">
        <v>6</v>
      </c>
      <c r="C4267" t="s">
        <v>11</v>
      </c>
      <c r="D4267">
        <v>2026</v>
      </c>
      <c r="E4267">
        <v>2036</v>
      </c>
      <c r="F4267">
        <v>0.40444272199999998</v>
      </c>
      <c r="G4267">
        <v>8512.2278029999998</v>
      </c>
      <c r="H4267">
        <v>0</v>
      </c>
      <c r="I4267">
        <v>0.85</v>
      </c>
      <c r="J4267" s="2" t="str">
        <f t="shared" si="66"/>
        <v>EG_CCGTWR2026</v>
      </c>
    </row>
    <row r="4268" spans="1:10" x14ac:dyDescent="0.25">
      <c r="A4268" t="s">
        <v>14</v>
      </c>
      <c r="B4268" t="s">
        <v>6</v>
      </c>
      <c r="C4268" t="s">
        <v>9</v>
      </c>
      <c r="D4268">
        <v>2026</v>
      </c>
      <c r="E4268">
        <v>2036</v>
      </c>
      <c r="F4268">
        <v>0.40444272199999998</v>
      </c>
      <c r="G4268">
        <v>8512.2278029999998</v>
      </c>
      <c r="H4268">
        <v>0</v>
      </c>
      <c r="I4268">
        <v>0.85</v>
      </c>
      <c r="J4268" s="2" t="str">
        <f t="shared" si="66"/>
        <v>EG_CCGTNER2026</v>
      </c>
    </row>
    <row r="4269" spans="1:10" x14ac:dyDescent="0.25">
      <c r="A4269" t="s">
        <v>14</v>
      </c>
      <c r="B4269" t="s">
        <v>6</v>
      </c>
      <c r="C4269" t="s">
        <v>8</v>
      </c>
      <c r="D4269">
        <v>2026</v>
      </c>
      <c r="E4269">
        <v>2036</v>
      </c>
      <c r="F4269">
        <v>0.40444272199999998</v>
      </c>
      <c r="G4269">
        <v>8512.2278029999998</v>
      </c>
      <c r="H4269">
        <v>0</v>
      </c>
      <c r="I4269">
        <v>0.85</v>
      </c>
      <c r="J4269" s="2" t="str">
        <f t="shared" si="66"/>
        <v>EG_CCGTSR2026</v>
      </c>
    </row>
    <row r="4270" spans="1:10" x14ac:dyDescent="0.25">
      <c r="A4270" t="s">
        <v>14</v>
      </c>
      <c r="B4270" t="s">
        <v>6</v>
      </c>
      <c r="C4270" t="s">
        <v>12</v>
      </c>
      <c r="D4270">
        <v>2026</v>
      </c>
      <c r="E4270">
        <v>2036</v>
      </c>
      <c r="F4270">
        <v>0.40444272199999998</v>
      </c>
      <c r="G4270">
        <v>8512.2278029999998</v>
      </c>
      <c r="H4270">
        <v>0</v>
      </c>
      <c r="I4270">
        <v>0.85</v>
      </c>
      <c r="J4270" s="2" t="str">
        <f t="shared" si="66"/>
        <v>EG_CCGTNR2026</v>
      </c>
    </row>
    <row r="4271" spans="1:10" x14ac:dyDescent="0.25">
      <c r="A4271" t="s">
        <v>14</v>
      </c>
      <c r="B4271" t="s">
        <v>6</v>
      </c>
      <c r="C4271" t="s">
        <v>10</v>
      </c>
      <c r="D4271">
        <v>2026</v>
      </c>
      <c r="E4271">
        <v>2037</v>
      </c>
      <c r="F4271">
        <v>0.40444272199999998</v>
      </c>
      <c r="G4271">
        <v>8512.2278029999998</v>
      </c>
      <c r="H4271">
        <v>0</v>
      </c>
      <c r="I4271">
        <v>0.85</v>
      </c>
      <c r="J4271" s="2" t="str">
        <f t="shared" si="66"/>
        <v>EG_CCGTER2026</v>
      </c>
    </row>
    <row r="4272" spans="1:10" x14ac:dyDescent="0.25">
      <c r="A4272" t="s">
        <v>14</v>
      </c>
      <c r="B4272" t="s">
        <v>6</v>
      </c>
      <c r="C4272" t="s">
        <v>11</v>
      </c>
      <c r="D4272">
        <v>2026</v>
      </c>
      <c r="E4272">
        <v>2037</v>
      </c>
      <c r="F4272">
        <v>0.40444272199999998</v>
      </c>
      <c r="G4272">
        <v>8512.2278029999998</v>
      </c>
      <c r="H4272">
        <v>0</v>
      </c>
      <c r="I4272">
        <v>0.85</v>
      </c>
      <c r="J4272" s="2" t="str">
        <f t="shared" si="66"/>
        <v>EG_CCGTWR2026</v>
      </c>
    </row>
    <row r="4273" spans="1:10" x14ac:dyDescent="0.25">
      <c r="A4273" t="s">
        <v>14</v>
      </c>
      <c r="B4273" t="s">
        <v>6</v>
      </c>
      <c r="C4273" t="s">
        <v>9</v>
      </c>
      <c r="D4273">
        <v>2026</v>
      </c>
      <c r="E4273">
        <v>2037</v>
      </c>
      <c r="F4273">
        <v>0.40444272199999998</v>
      </c>
      <c r="G4273">
        <v>8512.2278029999998</v>
      </c>
      <c r="H4273">
        <v>0</v>
      </c>
      <c r="I4273">
        <v>0.85</v>
      </c>
      <c r="J4273" s="2" t="str">
        <f t="shared" si="66"/>
        <v>EG_CCGTNER2026</v>
      </c>
    </row>
    <row r="4274" spans="1:10" x14ac:dyDescent="0.25">
      <c r="A4274" t="s">
        <v>14</v>
      </c>
      <c r="B4274" t="s">
        <v>6</v>
      </c>
      <c r="C4274" t="s">
        <v>8</v>
      </c>
      <c r="D4274">
        <v>2026</v>
      </c>
      <c r="E4274">
        <v>2037</v>
      </c>
      <c r="F4274">
        <v>0.40444272199999998</v>
      </c>
      <c r="G4274">
        <v>8512.2278029999998</v>
      </c>
      <c r="H4274">
        <v>0</v>
      </c>
      <c r="I4274">
        <v>0.85</v>
      </c>
      <c r="J4274" s="2" t="str">
        <f t="shared" si="66"/>
        <v>EG_CCGTSR2026</v>
      </c>
    </row>
    <row r="4275" spans="1:10" x14ac:dyDescent="0.25">
      <c r="A4275" t="s">
        <v>14</v>
      </c>
      <c r="B4275" t="s">
        <v>6</v>
      </c>
      <c r="C4275" t="s">
        <v>12</v>
      </c>
      <c r="D4275">
        <v>2026</v>
      </c>
      <c r="E4275">
        <v>2037</v>
      </c>
      <c r="F4275">
        <v>0.40444272199999998</v>
      </c>
      <c r="G4275">
        <v>8512.2278029999998</v>
      </c>
      <c r="H4275">
        <v>0</v>
      </c>
      <c r="I4275">
        <v>0.85</v>
      </c>
      <c r="J4275" s="2" t="str">
        <f t="shared" si="66"/>
        <v>EG_CCGTNR2026</v>
      </c>
    </row>
    <row r="4276" spans="1:10" x14ac:dyDescent="0.25">
      <c r="A4276" t="s">
        <v>14</v>
      </c>
      <c r="B4276" t="s">
        <v>6</v>
      </c>
      <c r="C4276" t="s">
        <v>10</v>
      </c>
      <c r="D4276">
        <v>2026</v>
      </c>
      <c r="E4276">
        <v>2038</v>
      </c>
      <c r="F4276">
        <v>0.40444272199999998</v>
      </c>
      <c r="G4276">
        <v>8512.2278029999998</v>
      </c>
      <c r="H4276">
        <v>0</v>
      </c>
      <c r="I4276">
        <v>0.85</v>
      </c>
      <c r="J4276" s="2" t="str">
        <f t="shared" si="66"/>
        <v>EG_CCGTER2026</v>
      </c>
    </row>
    <row r="4277" spans="1:10" x14ac:dyDescent="0.25">
      <c r="A4277" t="s">
        <v>14</v>
      </c>
      <c r="B4277" t="s">
        <v>6</v>
      </c>
      <c r="C4277" t="s">
        <v>11</v>
      </c>
      <c r="D4277">
        <v>2026</v>
      </c>
      <c r="E4277">
        <v>2038</v>
      </c>
      <c r="F4277">
        <v>0.40444272199999998</v>
      </c>
      <c r="G4277">
        <v>8512.2278029999998</v>
      </c>
      <c r="H4277">
        <v>0</v>
      </c>
      <c r="I4277">
        <v>0.85</v>
      </c>
      <c r="J4277" s="2" t="str">
        <f t="shared" si="66"/>
        <v>EG_CCGTWR2026</v>
      </c>
    </row>
    <row r="4278" spans="1:10" x14ac:dyDescent="0.25">
      <c r="A4278" t="s">
        <v>14</v>
      </c>
      <c r="B4278" t="s">
        <v>6</v>
      </c>
      <c r="C4278" t="s">
        <v>9</v>
      </c>
      <c r="D4278">
        <v>2026</v>
      </c>
      <c r="E4278">
        <v>2038</v>
      </c>
      <c r="F4278">
        <v>0.40444272199999998</v>
      </c>
      <c r="G4278">
        <v>8512.2278029999998</v>
      </c>
      <c r="H4278">
        <v>0</v>
      </c>
      <c r="I4278">
        <v>0.85</v>
      </c>
      <c r="J4278" s="2" t="str">
        <f t="shared" si="66"/>
        <v>EG_CCGTNER2026</v>
      </c>
    </row>
    <row r="4279" spans="1:10" x14ac:dyDescent="0.25">
      <c r="A4279" t="s">
        <v>14</v>
      </c>
      <c r="B4279" t="s">
        <v>6</v>
      </c>
      <c r="C4279" t="s">
        <v>8</v>
      </c>
      <c r="D4279">
        <v>2026</v>
      </c>
      <c r="E4279">
        <v>2038</v>
      </c>
      <c r="F4279">
        <v>0.40444272199999998</v>
      </c>
      <c r="G4279">
        <v>8512.2278029999998</v>
      </c>
      <c r="H4279">
        <v>0</v>
      </c>
      <c r="I4279">
        <v>0.85</v>
      </c>
      <c r="J4279" s="2" t="str">
        <f t="shared" si="66"/>
        <v>EG_CCGTSR2026</v>
      </c>
    </row>
    <row r="4280" spans="1:10" x14ac:dyDescent="0.25">
      <c r="A4280" t="s">
        <v>14</v>
      </c>
      <c r="B4280" t="s">
        <v>6</v>
      </c>
      <c r="C4280" t="s">
        <v>12</v>
      </c>
      <c r="D4280">
        <v>2026</v>
      </c>
      <c r="E4280">
        <v>2038</v>
      </c>
      <c r="F4280">
        <v>0.40444272199999998</v>
      </c>
      <c r="G4280">
        <v>8512.2278029999998</v>
      </c>
      <c r="H4280">
        <v>0</v>
      </c>
      <c r="I4280">
        <v>0.85</v>
      </c>
      <c r="J4280" s="2" t="str">
        <f t="shared" si="66"/>
        <v>EG_CCGTNR2026</v>
      </c>
    </row>
    <row r="4281" spans="1:10" x14ac:dyDescent="0.25">
      <c r="A4281" t="s">
        <v>14</v>
      </c>
      <c r="B4281" t="s">
        <v>6</v>
      </c>
      <c r="C4281" t="s">
        <v>10</v>
      </c>
      <c r="D4281">
        <v>2026</v>
      </c>
      <c r="E4281">
        <v>2039</v>
      </c>
      <c r="F4281">
        <v>0.40444272199999998</v>
      </c>
      <c r="G4281">
        <v>8512.2278029999998</v>
      </c>
      <c r="H4281">
        <v>0</v>
      </c>
      <c r="I4281">
        <v>0.85</v>
      </c>
      <c r="J4281" s="2" t="str">
        <f t="shared" si="66"/>
        <v>EG_CCGTER2026</v>
      </c>
    </row>
    <row r="4282" spans="1:10" x14ac:dyDescent="0.25">
      <c r="A4282" t="s">
        <v>14</v>
      </c>
      <c r="B4282" t="s">
        <v>6</v>
      </c>
      <c r="C4282" t="s">
        <v>11</v>
      </c>
      <c r="D4282">
        <v>2026</v>
      </c>
      <c r="E4282">
        <v>2039</v>
      </c>
      <c r="F4282">
        <v>0.40444272199999998</v>
      </c>
      <c r="G4282">
        <v>8512.2278029999998</v>
      </c>
      <c r="H4282">
        <v>0</v>
      </c>
      <c r="I4282">
        <v>0.85</v>
      </c>
      <c r="J4282" s="2" t="str">
        <f t="shared" si="66"/>
        <v>EG_CCGTWR2026</v>
      </c>
    </row>
    <row r="4283" spans="1:10" x14ac:dyDescent="0.25">
      <c r="A4283" t="s">
        <v>14</v>
      </c>
      <c r="B4283" t="s">
        <v>6</v>
      </c>
      <c r="C4283" t="s">
        <v>9</v>
      </c>
      <c r="D4283">
        <v>2026</v>
      </c>
      <c r="E4283">
        <v>2039</v>
      </c>
      <c r="F4283">
        <v>0.40444272199999998</v>
      </c>
      <c r="G4283">
        <v>8512.2278029999998</v>
      </c>
      <c r="H4283">
        <v>0</v>
      </c>
      <c r="I4283">
        <v>0.85</v>
      </c>
      <c r="J4283" s="2" t="str">
        <f t="shared" si="66"/>
        <v>EG_CCGTNER2026</v>
      </c>
    </row>
    <row r="4284" spans="1:10" x14ac:dyDescent="0.25">
      <c r="A4284" t="s">
        <v>14</v>
      </c>
      <c r="B4284" t="s">
        <v>6</v>
      </c>
      <c r="C4284" t="s">
        <v>8</v>
      </c>
      <c r="D4284">
        <v>2026</v>
      </c>
      <c r="E4284">
        <v>2039</v>
      </c>
      <c r="F4284">
        <v>0.40444272199999998</v>
      </c>
      <c r="G4284">
        <v>8512.2278029999998</v>
      </c>
      <c r="H4284">
        <v>0</v>
      </c>
      <c r="I4284">
        <v>0.85</v>
      </c>
      <c r="J4284" s="2" t="str">
        <f t="shared" si="66"/>
        <v>EG_CCGTSR2026</v>
      </c>
    </row>
    <row r="4285" spans="1:10" x14ac:dyDescent="0.25">
      <c r="A4285" t="s">
        <v>14</v>
      </c>
      <c r="B4285" t="s">
        <v>6</v>
      </c>
      <c r="C4285" t="s">
        <v>12</v>
      </c>
      <c r="D4285">
        <v>2026</v>
      </c>
      <c r="E4285">
        <v>2039</v>
      </c>
      <c r="F4285">
        <v>0.40444272199999998</v>
      </c>
      <c r="G4285">
        <v>8512.2278029999998</v>
      </c>
      <c r="H4285">
        <v>0</v>
      </c>
      <c r="I4285">
        <v>0.85</v>
      </c>
      <c r="J4285" s="2" t="str">
        <f t="shared" si="66"/>
        <v>EG_CCGTNR2026</v>
      </c>
    </row>
    <row r="4286" spans="1:10" x14ac:dyDescent="0.25">
      <c r="A4286" t="s">
        <v>14</v>
      </c>
      <c r="B4286" t="s">
        <v>6</v>
      </c>
      <c r="C4286" t="s">
        <v>10</v>
      </c>
      <c r="D4286">
        <v>2026</v>
      </c>
      <c r="E4286">
        <v>2040</v>
      </c>
      <c r="F4286">
        <v>0.40444272199999998</v>
      </c>
      <c r="G4286">
        <v>8512.2278029999998</v>
      </c>
      <c r="H4286">
        <v>0</v>
      </c>
      <c r="I4286">
        <v>0.85</v>
      </c>
      <c r="J4286" s="2" t="str">
        <f t="shared" si="66"/>
        <v>EG_CCGTER2026</v>
      </c>
    </row>
    <row r="4287" spans="1:10" x14ac:dyDescent="0.25">
      <c r="A4287" t="s">
        <v>14</v>
      </c>
      <c r="B4287" t="s">
        <v>6</v>
      </c>
      <c r="C4287" t="s">
        <v>11</v>
      </c>
      <c r="D4287">
        <v>2026</v>
      </c>
      <c r="E4287">
        <v>2040</v>
      </c>
      <c r="F4287">
        <v>0.40444272199999998</v>
      </c>
      <c r="G4287">
        <v>8512.2278029999998</v>
      </c>
      <c r="H4287">
        <v>0</v>
      </c>
      <c r="I4287">
        <v>0.85</v>
      </c>
      <c r="J4287" s="2" t="str">
        <f t="shared" si="66"/>
        <v>EG_CCGTWR2026</v>
      </c>
    </row>
    <row r="4288" spans="1:10" x14ac:dyDescent="0.25">
      <c r="A4288" t="s">
        <v>14</v>
      </c>
      <c r="B4288" t="s">
        <v>6</v>
      </c>
      <c r="C4288" t="s">
        <v>9</v>
      </c>
      <c r="D4288">
        <v>2026</v>
      </c>
      <c r="E4288">
        <v>2040</v>
      </c>
      <c r="F4288">
        <v>0.40444272199999998</v>
      </c>
      <c r="G4288">
        <v>8512.2278029999998</v>
      </c>
      <c r="H4288">
        <v>0</v>
      </c>
      <c r="I4288">
        <v>0.85</v>
      </c>
      <c r="J4288" s="2" t="str">
        <f t="shared" si="66"/>
        <v>EG_CCGTNER2026</v>
      </c>
    </row>
    <row r="4289" spans="1:10" x14ac:dyDescent="0.25">
      <c r="A4289" t="s">
        <v>14</v>
      </c>
      <c r="B4289" t="s">
        <v>6</v>
      </c>
      <c r="C4289" t="s">
        <v>8</v>
      </c>
      <c r="D4289">
        <v>2026</v>
      </c>
      <c r="E4289">
        <v>2040</v>
      </c>
      <c r="F4289">
        <v>0.40444272199999998</v>
      </c>
      <c r="G4289">
        <v>8512.2278029999998</v>
      </c>
      <c r="H4289">
        <v>0</v>
      </c>
      <c r="I4289">
        <v>0.85</v>
      </c>
      <c r="J4289" s="2" t="str">
        <f t="shared" si="66"/>
        <v>EG_CCGTSR2026</v>
      </c>
    </row>
    <row r="4290" spans="1:10" x14ac:dyDescent="0.25">
      <c r="A4290" t="s">
        <v>14</v>
      </c>
      <c r="B4290" t="s">
        <v>6</v>
      </c>
      <c r="C4290" t="s">
        <v>12</v>
      </c>
      <c r="D4290">
        <v>2026</v>
      </c>
      <c r="E4290">
        <v>2040</v>
      </c>
      <c r="F4290">
        <v>0.40444272199999998</v>
      </c>
      <c r="G4290">
        <v>8512.2278029999998</v>
      </c>
      <c r="H4290">
        <v>0</v>
      </c>
      <c r="I4290">
        <v>0.85</v>
      </c>
      <c r="J4290" s="2" t="str">
        <f t="shared" si="66"/>
        <v>EG_CCGTNR2026</v>
      </c>
    </row>
    <row r="4291" spans="1:10" x14ac:dyDescent="0.25">
      <c r="A4291" t="s">
        <v>14</v>
      </c>
      <c r="B4291" t="s">
        <v>6</v>
      </c>
      <c r="C4291" t="s">
        <v>10</v>
      </c>
      <c r="D4291">
        <v>2026</v>
      </c>
      <c r="E4291">
        <v>2041</v>
      </c>
      <c r="F4291">
        <v>0.40444272199999998</v>
      </c>
      <c r="G4291">
        <v>8512.2278029999998</v>
      </c>
      <c r="H4291">
        <v>0</v>
      </c>
      <c r="I4291">
        <v>0.85</v>
      </c>
      <c r="J4291" s="2" t="str">
        <f t="shared" ref="J4291:J4354" si="67">_xlfn.CONCAT(A4291,C4291,D4291)</f>
        <v>EG_CCGTER2026</v>
      </c>
    </row>
    <row r="4292" spans="1:10" x14ac:dyDescent="0.25">
      <c r="A4292" t="s">
        <v>14</v>
      </c>
      <c r="B4292" t="s">
        <v>6</v>
      </c>
      <c r="C4292" t="s">
        <v>11</v>
      </c>
      <c r="D4292">
        <v>2026</v>
      </c>
      <c r="E4292">
        <v>2041</v>
      </c>
      <c r="F4292">
        <v>0.40444272199999998</v>
      </c>
      <c r="G4292">
        <v>8512.2278029999998</v>
      </c>
      <c r="H4292">
        <v>0</v>
      </c>
      <c r="I4292">
        <v>0.85</v>
      </c>
      <c r="J4292" s="2" t="str">
        <f t="shared" si="67"/>
        <v>EG_CCGTWR2026</v>
      </c>
    </row>
    <row r="4293" spans="1:10" x14ac:dyDescent="0.25">
      <c r="A4293" t="s">
        <v>14</v>
      </c>
      <c r="B4293" t="s">
        <v>6</v>
      </c>
      <c r="C4293" t="s">
        <v>9</v>
      </c>
      <c r="D4293">
        <v>2026</v>
      </c>
      <c r="E4293">
        <v>2041</v>
      </c>
      <c r="F4293">
        <v>0.40444272199999998</v>
      </c>
      <c r="G4293">
        <v>8512.2278029999998</v>
      </c>
      <c r="H4293">
        <v>0</v>
      </c>
      <c r="I4293">
        <v>0.85</v>
      </c>
      <c r="J4293" s="2" t="str">
        <f t="shared" si="67"/>
        <v>EG_CCGTNER2026</v>
      </c>
    </row>
    <row r="4294" spans="1:10" x14ac:dyDescent="0.25">
      <c r="A4294" t="s">
        <v>14</v>
      </c>
      <c r="B4294" t="s">
        <v>6</v>
      </c>
      <c r="C4294" t="s">
        <v>8</v>
      </c>
      <c r="D4294">
        <v>2026</v>
      </c>
      <c r="E4294">
        <v>2041</v>
      </c>
      <c r="F4294">
        <v>0.40444272199999998</v>
      </c>
      <c r="G4294">
        <v>8512.2278029999998</v>
      </c>
      <c r="H4294">
        <v>0</v>
      </c>
      <c r="I4294">
        <v>0.85</v>
      </c>
      <c r="J4294" s="2" t="str">
        <f t="shared" si="67"/>
        <v>EG_CCGTSR2026</v>
      </c>
    </row>
    <row r="4295" spans="1:10" x14ac:dyDescent="0.25">
      <c r="A4295" t="s">
        <v>14</v>
      </c>
      <c r="B4295" t="s">
        <v>6</v>
      </c>
      <c r="C4295" t="s">
        <v>12</v>
      </c>
      <c r="D4295">
        <v>2026</v>
      </c>
      <c r="E4295">
        <v>2041</v>
      </c>
      <c r="F4295">
        <v>0.40444272199999998</v>
      </c>
      <c r="G4295">
        <v>8512.2278029999998</v>
      </c>
      <c r="H4295">
        <v>0</v>
      </c>
      <c r="I4295">
        <v>0.85</v>
      </c>
      <c r="J4295" s="2" t="str">
        <f t="shared" si="67"/>
        <v>EG_CCGTNR2026</v>
      </c>
    </row>
    <row r="4296" spans="1:10" x14ac:dyDescent="0.25">
      <c r="A4296" t="s">
        <v>16</v>
      </c>
      <c r="B4296" t="s">
        <v>6</v>
      </c>
      <c r="C4296" t="s">
        <v>10</v>
      </c>
      <c r="D4296">
        <v>2026</v>
      </c>
      <c r="E4296">
        <v>2026</v>
      </c>
      <c r="F4296">
        <v>0.28070162799999998</v>
      </c>
      <c r="G4296">
        <v>6679.7506489999996</v>
      </c>
      <c r="H4296">
        <v>0</v>
      </c>
      <c r="I4296">
        <v>0.85</v>
      </c>
      <c r="J4296" s="2" t="str">
        <f t="shared" si="67"/>
        <v>EG_OCGTER2026</v>
      </c>
    </row>
    <row r="4297" spans="1:10" x14ac:dyDescent="0.25">
      <c r="A4297" t="s">
        <v>16</v>
      </c>
      <c r="B4297" t="s">
        <v>6</v>
      </c>
      <c r="C4297" t="s">
        <v>11</v>
      </c>
      <c r="D4297">
        <v>2026</v>
      </c>
      <c r="E4297">
        <v>2026</v>
      </c>
      <c r="F4297">
        <v>0.28070162799999998</v>
      </c>
      <c r="G4297">
        <v>6679.7506489999996</v>
      </c>
      <c r="H4297">
        <v>0</v>
      </c>
      <c r="I4297">
        <v>0.85</v>
      </c>
      <c r="J4297" s="2" t="str">
        <f t="shared" si="67"/>
        <v>EG_OCGTWR2026</v>
      </c>
    </row>
    <row r="4298" spans="1:10" x14ac:dyDescent="0.25">
      <c r="A4298" t="s">
        <v>16</v>
      </c>
      <c r="B4298" t="s">
        <v>6</v>
      </c>
      <c r="C4298" t="s">
        <v>9</v>
      </c>
      <c r="D4298">
        <v>2026</v>
      </c>
      <c r="E4298">
        <v>2026</v>
      </c>
      <c r="F4298">
        <v>0.28070162799999998</v>
      </c>
      <c r="G4298">
        <v>6679.7506489999996</v>
      </c>
      <c r="H4298">
        <v>0</v>
      </c>
      <c r="I4298">
        <v>0.85</v>
      </c>
      <c r="J4298" s="2" t="str">
        <f t="shared" si="67"/>
        <v>EG_OCGTNER2026</v>
      </c>
    </row>
    <row r="4299" spans="1:10" x14ac:dyDescent="0.25">
      <c r="A4299" t="s">
        <v>16</v>
      </c>
      <c r="B4299" t="s">
        <v>6</v>
      </c>
      <c r="C4299" t="s">
        <v>8</v>
      </c>
      <c r="D4299">
        <v>2026</v>
      </c>
      <c r="E4299">
        <v>2026</v>
      </c>
      <c r="F4299">
        <v>0.28070162799999998</v>
      </c>
      <c r="G4299">
        <v>6679.7506489999996</v>
      </c>
      <c r="H4299">
        <v>0</v>
      </c>
      <c r="I4299">
        <v>0.85</v>
      </c>
      <c r="J4299" s="2" t="str">
        <f t="shared" si="67"/>
        <v>EG_OCGTSR2026</v>
      </c>
    </row>
    <row r="4300" spans="1:10" x14ac:dyDescent="0.25">
      <c r="A4300" t="s">
        <v>16</v>
      </c>
      <c r="B4300" t="s">
        <v>6</v>
      </c>
      <c r="C4300" t="s">
        <v>12</v>
      </c>
      <c r="D4300">
        <v>2026</v>
      </c>
      <c r="E4300">
        <v>2026</v>
      </c>
      <c r="F4300">
        <v>0.28070162799999998</v>
      </c>
      <c r="G4300">
        <v>6679.7506489999996</v>
      </c>
      <c r="H4300">
        <v>0</v>
      </c>
      <c r="I4300">
        <v>0.85</v>
      </c>
      <c r="J4300" s="2" t="str">
        <f t="shared" si="67"/>
        <v>EG_OCGTNR2026</v>
      </c>
    </row>
    <row r="4301" spans="1:10" x14ac:dyDescent="0.25">
      <c r="A4301" t="s">
        <v>16</v>
      </c>
      <c r="B4301" t="s">
        <v>6</v>
      </c>
      <c r="C4301" t="s">
        <v>10</v>
      </c>
      <c r="D4301">
        <v>2026</v>
      </c>
      <c r="E4301">
        <v>2027</v>
      </c>
      <c r="F4301">
        <v>0.28070162799999998</v>
      </c>
      <c r="G4301">
        <v>6679.7506489999996</v>
      </c>
      <c r="H4301">
        <v>0</v>
      </c>
      <c r="I4301">
        <v>0.85</v>
      </c>
      <c r="J4301" s="2" t="str">
        <f t="shared" si="67"/>
        <v>EG_OCGTER2026</v>
      </c>
    </row>
    <row r="4302" spans="1:10" x14ac:dyDescent="0.25">
      <c r="A4302" t="s">
        <v>16</v>
      </c>
      <c r="B4302" t="s">
        <v>6</v>
      </c>
      <c r="C4302" t="s">
        <v>11</v>
      </c>
      <c r="D4302">
        <v>2026</v>
      </c>
      <c r="E4302">
        <v>2027</v>
      </c>
      <c r="F4302">
        <v>0.28070162799999998</v>
      </c>
      <c r="G4302">
        <v>6679.7506489999996</v>
      </c>
      <c r="H4302">
        <v>0</v>
      </c>
      <c r="I4302">
        <v>0.85</v>
      </c>
      <c r="J4302" s="2" t="str">
        <f t="shared" si="67"/>
        <v>EG_OCGTWR2026</v>
      </c>
    </row>
    <row r="4303" spans="1:10" x14ac:dyDescent="0.25">
      <c r="A4303" t="s">
        <v>16</v>
      </c>
      <c r="B4303" t="s">
        <v>6</v>
      </c>
      <c r="C4303" t="s">
        <v>9</v>
      </c>
      <c r="D4303">
        <v>2026</v>
      </c>
      <c r="E4303">
        <v>2027</v>
      </c>
      <c r="F4303">
        <v>0.28070162799999998</v>
      </c>
      <c r="G4303">
        <v>6679.7506489999996</v>
      </c>
      <c r="H4303">
        <v>0</v>
      </c>
      <c r="I4303">
        <v>0.85</v>
      </c>
      <c r="J4303" s="2" t="str">
        <f t="shared" si="67"/>
        <v>EG_OCGTNER2026</v>
      </c>
    </row>
    <row r="4304" spans="1:10" x14ac:dyDescent="0.25">
      <c r="A4304" t="s">
        <v>16</v>
      </c>
      <c r="B4304" t="s">
        <v>6</v>
      </c>
      <c r="C4304" t="s">
        <v>8</v>
      </c>
      <c r="D4304">
        <v>2026</v>
      </c>
      <c r="E4304">
        <v>2027</v>
      </c>
      <c r="F4304">
        <v>0.28070162799999998</v>
      </c>
      <c r="G4304">
        <v>6679.7506489999996</v>
      </c>
      <c r="H4304">
        <v>0</v>
      </c>
      <c r="I4304">
        <v>0.85</v>
      </c>
      <c r="J4304" s="2" t="str">
        <f t="shared" si="67"/>
        <v>EG_OCGTSR2026</v>
      </c>
    </row>
    <row r="4305" spans="1:10" x14ac:dyDescent="0.25">
      <c r="A4305" t="s">
        <v>16</v>
      </c>
      <c r="B4305" t="s">
        <v>6</v>
      </c>
      <c r="C4305" t="s">
        <v>12</v>
      </c>
      <c r="D4305">
        <v>2026</v>
      </c>
      <c r="E4305">
        <v>2027</v>
      </c>
      <c r="F4305">
        <v>0.28070162799999998</v>
      </c>
      <c r="G4305">
        <v>6679.7506489999996</v>
      </c>
      <c r="H4305">
        <v>0</v>
      </c>
      <c r="I4305">
        <v>0.85</v>
      </c>
      <c r="J4305" s="2" t="str">
        <f t="shared" si="67"/>
        <v>EG_OCGTNR2026</v>
      </c>
    </row>
    <row r="4306" spans="1:10" x14ac:dyDescent="0.25">
      <c r="A4306" t="s">
        <v>16</v>
      </c>
      <c r="B4306" t="s">
        <v>6</v>
      </c>
      <c r="C4306" t="s">
        <v>10</v>
      </c>
      <c r="D4306">
        <v>2026</v>
      </c>
      <c r="E4306">
        <v>2028</v>
      </c>
      <c r="F4306">
        <v>0.28070162799999998</v>
      </c>
      <c r="G4306">
        <v>6679.7506489999996</v>
      </c>
      <c r="H4306">
        <v>0</v>
      </c>
      <c r="I4306">
        <v>0.85</v>
      </c>
      <c r="J4306" s="2" t="str">
        <f t="shared" si="67"/>
        <v>EG_OCGTER2026</v>
      </c>
    </row>
    <row r="4307" spans="1:10" x14ac:dyDescent="0.25">
      <c r="A4307" t="s">
        <v>16</v>
      </c>
      <c r="B4307" t="s">
        <v>6</v>
      </c>
      <c r="C4307" t="s">
        <v>11</v>
      </c>
      <c r="D4307">
        <v>2026</v>
      </c>
      <c r="E4307">
        <v>2028</v>
      </c>
      <c r="F4307">
        <v>0.28070162799999998</v>
      </c>
      <c r="G4307">
        <v>6679.7506489999996</v>
      </c>
      <c r="H4307">
        <v>0</v>
      </c>
      <c r="I4307">
        <v>0.85</v>
      </c>
      <c r="J4307" s="2" t="str">
        <f t="shared" si="67"/>
        <v>EG_OCGTWR2026</v>
      </c>
    </row>
    <row r="4308" spans="1:10" x14ac:dyDescent="0.25">
      <c r="A4308" t="s">
        <v>16</v>
      </c>
      <c r="B4308" t="s">
        <v>6</v>
      </c>
      <c r="C4308" t="s">
        <v>9</v>
      </c>
      <c r="D4308">
        <v>2026</v>
      </c>
      <c r="E4308">
        <v>2028</v>
      </c>
      <c r="F4308">
        <v>0.28070162799999998</v>
      </c>
      <c r="G4308">
        <v>6679.7506489999996</v>
      </c>
      <c r="H4308">
        <v>0</v>
      </c>
      <c r="I4308">
        <v>0.85</v>
      </c>
      <c r="J4308" s="2" t="str">
        <f t="shared" si="67"/>
        <v>EG_OCGTNER2026</v>
      </c>
    </row>
    <row r="4309" spans="1:10" x14ac:dyDescent="0.25">
      <c r="A4309" t="s">
        <v>16</v>
      </c>
      <c r="B4309" t="s">
        <v>6</v>
      </c>
      <c r="C4309" t="s">
        <v>8</v>
      </c>
      <c r="D4309">
        <v>2026</v>
      </c>
      <c r="E4309">
        <v>2028</v>
      </c>
      <c r="F4309">
        <v>0.28070162799999998</v>
      </c>
      <c r="G4309">
        <v>6679.7506489999996</v>
      </c>
      <c r="H4309">
        <v>0</v>
      </c>
      <c r="I4309">
        <v>0.85</v>
      </c>
      <c r="J4309" s="2" t="str">
        <f t="shared" si="67"/>
        <v>EG_OCGTSR2026</v>
      </c>
    </row>
    <row r="4310" spans="1:10" x14ac:dyDescent="0.25">
      <c r="A4310" t="s">
        <v>16</v>
      </c>
      <c r="B4310" t="s">
        <v>6</v>
      </c>
      <c r="C4310" t="s">
        <v>12</v>
      </c>
      <c r="D4310">
        <v>2026</v>
      </c>
      <c r="E4310">
        <v>2028</v>
      </c>
      <c r="F4310">
        <v>0.28070162799999998</v>
      </c>
      <c r="G4310">
        <v>6679.7506489999996</v>
      </c>
      <c r="H4310">
        <v>0</v>
      </c>
      <c r="I4310">
        <v>0.85</v>
      </c>
      <c r="J4310" s="2" t="str">
        <f t="shared" si="67"/>
        <v>EG_OCGTNR2026</v>
      </c>
    </row>
    <row r="4311" spans="1:10" x14ac:dyDescent="0.25">
      <c r="A4311" t="s">
        <v>16</v>
      </c>
      <c r="B4311" t="s">
        <v>6</v>
      </c>
      <c r="C4311" t="s">
        <v>10</v>
      </c>
      <c r="D4311">
        <v>2026</v>
      </c>
      <c r="E4311">
        <v>2029</v>
      </c>
      <c r="F4311">
        <v>0.28070162799999998</v>
      </c>
      <c r="G4311">
        <v>6679.7506489999996</v>
      </c>
      <c r="H4311">
        <v>0</v>
      </c>
      <c r="I4311">
        <v>0.85</v>
      </c>
      <c r="J4311" s="2" t="str">
        <f t="shared" si="67"/>
        <v>EG_OCGTER2026</v>
      </c>
    </row>
    <row r="4312" spans="1:10" x14ac:dyDescent="0.25">
      <c r="A4312" t="s">
        <v>16</v>
      </c>
      <c r="B4312" t="s">
        <v>6</v>
      </c>
      <c r="C4312" t="s">
        <v>11</v>
      </c>
      <c r="D4312">
        <v>2026</v>
      </c>
      <c r="E4312">
        <v>2029</v>
      </c>
      <c r="F4312">
        <v>0.28070162799999998</v>
      </c>
      <c r="G4312">
        <v>6679.7506489999996</v>
      </c>
      <c r="H4312">
        <v>0</v>
      </c>
      <c r="I4312">
        <v>0.85</v>
      </c>
      <c r="J4312" s="2" t="str">
        <f t="shared" si="67"/>
        <v>EG_OCGTWR2026</v>
      </c>
    </row>
    <row r="4313" spans="1:10" x14ac:dyDescent="0.25">
      <c r="A4313" t="s">
        <v>16</v>
      </c>
      <c r="B4313" t="s">
        <v>6</v>
      </c>
      <c r="C4313" t="s">
        <v>9</v>
      </c>
      <c r="D4313">
        <v>2026</v>
      </c>
      <c r="E4313">
        <v>2029</v>
      </c>
      <c r="F4313">
        <v>0.28070162799999998</v>
      </c>
      <c r="G4313">
        <v>6679.7506489999996</v>
      </c>
      <c r="H4313">
        <v>0</v>
      </c>
      <c r="I4313">
        <v>0.85</v>
      </c>
      <c r="J4313" s="2" t="str">
        <f t="shared" si="67"/>
        <v>EG_OCGTNER2026</v>
      </c>
    </row>
    <row r="4314" spans="1:10" x14ac:dyDescent="0.25">
      <c r="A4314" t="s">
        <v>16</v>
      </c>
      <c r="B4314" t="s">
        <v>6</v>
      </c>
      <c r="C4314" t="s">
        <v>8</v>
      </c>
      <c r="D4314">
        <v>2026</v>
      </c>
      <c r="E4314">
        <v>2029</v>
      </c>
      <c r="F4314">
        <v>0.28070162799999998</v>
      </c>
      <c r="G4314">
        <v>6679.7506489999996</v>
      </c>
      <c r="H4314">
        <v>0</v>
      </c>
      <c r="I4314">
        <v>0.85</v>
      </c>
      <c r="J4314" s="2" t="str">
        <f t="shared" si="67"/>
        <v>EG_OCGTSR2026</v>
      </c>
    </row>
    <row r="4315" spans="1:10" x14ac:dyDescent="0.25">
      <c r="A4315" t="s">
        <v>16</v>
      </c>
      <c r="B4315" t="s">
        <v>6</v>
      </c>
      <c r="C4315" t="s">
        <v>12</v>
      </c>
      <c r="D4315">
        <v>2026</v>
      </c>
      <c r="E4315">
        <v>2029</v>
      </c>
      <c r="F4315">
        <v>0.28070162799999998</v>
      </c>
      <c r="G4315">
        <v>6679.7506489999996</v>
      </c>
      <c r="H4315">
        <v>0</v>
      </c>
      <c r="I4315">
        <v>0.85</v>
      </c>
      <c r="J4315" s="2" t="str">
        <f t="shared" si="67"/>
        <v>EG_OCGTNR2026</v>
      </c>
    </row>
    <row r="4316" spans="1:10" x14ac:dyDescent="0.25">
      <c r="A4316" t="s">
        <v>16</v>
      </c>
      <c r="B4316" t="s">
        <v>6</v>
      </c>
      <c r="C4316" t="s">
        <v>10</v>
      </c>
      <c r="D4316">
        <v>2026</v>
      </c>
      <c r="E4316">
        <v>2030</v>
      </c>
      <c r="F4316">
        <v>0.28070162799999998</v>
      </c>
      <c r="G4316">
        <v>6679.7506489999996</v>
      </c>
      <c r="H4316">
        <v>0</v>
      </c>
      <c r="I4316">
        <v>0.85</v>
      </c>
      <c r="J4316" s="2" t="str">
        <f t="shared" si="67"/>
        <v>EG_OCGTER2026</v>
      </c>
    </row>
    <row r="4317" spans="1:10" x14ac:dyDescent="0.25">
      <c r="A4317" t="s">
        <v>16</v>
      </c>
      <c r="B4317" t="s">
        <v>6</v>
      </c>
      <c r="C4317" t="s">
        <v>11</v>
      </c>
      <c r="D4317">
        <v>2026</v>
      </c>
      <c r="E4317">
        <v>2030</v>
      </c>
      <c r="F4317">
        <v>0.28070162799999998</v>
      </c>
      <c r="G4317">
        <v>6679.7506489999996</v>
      </c>
      <c r="H4317">
        <v>0</v>
      </c>
      <c r="I4317">
        <v>0.85</v>
      </c>
      <c r="J4317" s="2" t="str">
        <f t="shared" si="67"/>
        <v>EG_OCGTWR2026</v>
      </c>
    </row>
    <row r="4318" spans="1:10" x14ac:dyDescent="0.25">
      <c r="A4318" t="s">
        <v>16</v>
      </c>
      <c r="B4318" t="s">
        <v>6</v>
      </c>
      <c r="C4318" t="s">
        <v>9</v>
      </c>
      <c r="D4318">
        <v>2026</v>
      </c>
      <c r="E4318">
        <v>2030</v>
      </c>
      <c r="F4318">
        <v>0.28070162799999998</v>
      </c>
      <c r="G4318">
        <v>6679.7506489999996</v>
      </c>
      <c r="H4318">
        <v>0</v>
      </c>
      <c r="I4318">
        <v>0.85</v>
      </c>
      <c r="J4318" s="2" t="str">
        <f t="shared" si="67"/>
        <v>EG_OCGTNER2026</v>
      </c>
    </row>
    <row r="4319" spans="1:10" x14ac:dyDescent="0.25">
      <c r="A4319" t="s">
        <v>16</v>
      </c>
      <c r="B4319" t="s">
        <v>6</v>
      </c>
      <c r="C4319" t="s">
        <v>8</v>
      </c>
      <c r="D4319">
        <v>2026</v>
      </c>
      <c r="E4319">
        <v>2030</v>
      </c>
      <c r="F4319">
        <v>0.28070162799999998</v>
      </c>
      <c r="G4319">
        <v>6679.7506489999996</v>
      </c>
      <c r="H4319">
        <v>0</v>
      </c>
      <c r="I4319">
        <v>0.85</v>
      </c>
      <c r="J4319" s="2" t="str">
        <f t="shared" si="67"/>
        <v>EG_OCGTSR2026</v>
      </c>
    </row>
    <row r="4320" spans="1:10" x14ac:dyDescent="0.25">
      <c r="A4320" t="s">
        <v>16</v>
      </c>
      <c r="B4320" t="s">
        <v>6</v>
      </c>
      <c r="C4320" t="s">
        <v>12</v>
      </c>
      <c r="D4320">
        <v>2026</v>
      </c>
      <c r="E4320">
        <v>2030</v>
      </c>
      <c r="F4320">
        <v>0.28070162799999998</v>
      </c>
      <c r="G4320">
        <v>6679.7506489999996</v>
      </c>
      <c r="H4320">
        <v>0</v>
      </c>
      <c r="I4320">
        <v>0.85</v>
      </c>
      <c r="J4320" s="2" t="str">
        <f t="shared" si="67"/>
        <v>EG_OCGTNR2026</v>
      </c>
    </row>
    <row r="4321" spans="1:10" x14ac:dyDescent="0.25">
      <c r="A4321" t="s">
        <v>16</v>
      </c>
      <c r="B4321" t="s">
        <v>6</v>
      </c>
      <c r="C4321" t="s">
        <v>10</v>
      </c>
      <c r="D4321">
        <v>2026</v>
      </c>
      <c r="E4321">
        <v>2031</v>
      </c>
      <c r="F4321">
        <v>0.28070162799999998</v>
      </c>
      <c r="G4321">
        <v>6679.7506489999996</v>
      </c>
      <c r="H4321">
        <v>0</v>
      </c>
      <c r="I4321">
        <v>0.85</v>
      </c>
      <c r="J4321" s="2" t="str">
        <f t="shared" si="67"/>
        <v>EG_OCGTER2026</v>
      </c>
    </row>
    <row r="4322" spans="1:10" x14ac:dyDescent="0.25">
      <c r="A4322" t="s">
        <v>16</v>
      </c>
      <c r="B4322" t="s">
        <v>6</v>
      </c>
      <c r="C4322" t="s">
        <v>11</v>
      </c>
      <c r="D4322">
        <v>2026</v>
      </c>
      <c r="E4322">
        <v>2031</v>
      </c>
      <c r="F4322">
        <v>0.28070162799999998</v>
      </c>
      <c r="G4322">
        <v>6679.7506489999996</v>
      </c>
      <c r="H4322">
        <v>0</v>
      </c>
      <c r="I4322">
        <v>0.85</v>
      </c>
      <c r="J4322" s="2" t="str">
        <f t="shared" si="67"/>
        <v>EG_OCGTWR2026</v>
      </c>
    </row>
    <row r="4323" spans="1:10" x14ac:dyDescent="0.25">
      <c r="A4323" t="s">
        <v>16</v>
      </c>
      <c r="B4323" t="s">
        <v>6</v>
      </c>
      <c r="C4323" t="s">
        <v>9</v>
      </c>
      <c r="D4323">
        <v>2026</v>
      </c>
      <c r="E4323">
        <v>2031</v>
      </c>
      <c r="F4323">
        <v>0.28070162799999998</v>
      </c>
      <c r="G4323">
        <v>6679.7506489999996</v>
      </c>
      <c r="H4323">
        <v>0</v>
      </c>
      <c r="I4323">
        <v>0.85</v>
      </c>
      <c r="J4323" s="2" t="str">
        <f t="shared" si="67"/>
        <v>EG_OCGTNER2026</v>
      </c>
    </row>
    <row r="4324" spans="1:10" x14ac:dyDescent="0.25">
      <c r="A4324" t="s">
        <v>16</v>
      </c>
      <c r="B4324" t="s">
        <v>6</v>
      </c>
      <c r="C4324" t="s">
        <v>8</v>
      </c>
      <c r="D4324">
        <v>2026</v>
      </c>
      <c r="E4324">
        <v>2031</v>
      </c>
      <c r="F4324">
        <v>0.28070162799999998</v>
      </c>
      <c r="G4324">
        <v>6679.7506489999996</v>
      </c>
      <c r="H4324">
        <v>0</v>
      </c>
      <c r="I4324">
        <v>0.85</v>
      </c>
      <c r="J4324" s="2" t="str">
        <f t="shared" si="67"/>
        <v>EG_OCGTSR2026</v>
      </c>
    </row>
    <row r="4325" spans="1:10" x14ac:dyDescent="0.25">
      <c r="A4325" t="s">
        <v>16</v>
      </c>
      <c r="B4325" t="s">
        <v>6</v>
      </c>
      <c r="C4325" t="s">
        <v>12</v>
      </c>
      <c r="D4325">
        <v>2026</v>
      </c>
      <c r="E4325">
        <v>2031</v>
      </c>
      <c r="F4325">
        <v>0.28070162799999998</v>
      </c>
      <c r="G4325">
        <v>6679.7506489999996</v>
      </c>
      <c r="H4325">
        <v>0</v>
      </c>
      <c r="I4325">
        <v>0.85</v>
      </c>
      <c r="J4325" s="2" t="str">
        <f t="shared" si="67"/>
        <v>EG_OCGTNR2026</v>
      </c>
    </row>
    <row r="4326" spans="1:10" x14ac:dyDescent="0.25">
      <c r="A4326" t="s">
        <v>16</v>
      </c>
      <c r="B4326" t="s">
        <v>6</v>
      </c>
      <c r="C4326" t="s">
        <v>10</v>
      </c>
      <c r="D4326">
        <v>2026</v>
      </c>
      <c r="E4326">
        <v>2032</v>
      </c>
      <c r="F4326">
        <v>0.28070162799999998</v>
      </c>
      <c r="G4326">
        <v>6679.7506489999996</v>
      </c>
      <c r="H4326">
        <v>0</v>
      </c>
      <c r="I4326">
        <v>0.85</v>
      </c>
      <c r="J4326" s="2" t="str">
        <f t="shared" si="67"/>
        <v>EG_OCGTER2026</v>
      </c>
    </row>
    <row r="4327" spans="1:10" x14ac:dyDescent="0.25">
      <c r="A4327" t="s">
        <v>16</v>
      </c>
      <c r="B4327" t="s">
        <v>6</v>
      </c>
      <c r="C4327" t="s">
        <v>11</v>
      </c>
      <c r="D4327">
        <v>2026</v>
      </c>
      <c r="E4327">
        <v>2032</v>
      </c>
      <c r="F4327">
        <v>0.28070162799999998</v>
      </c>
      <c r="G4327">
        <v>6679.7506489999996</v>
      </c>
      <c r="H4327">
        <v>0</v>
      </c>
      <c r="I4327">
        <v>0.85</v>
      </c>
      <c r="J4327" s="2" t="str">
        <f t="shared" si="67"/>
        <v>EG_OCGTWR2026</v>
      </c>
    </row>
    <row r="4328" spans="1:10" x14ac:dyDescent="0.25">
      <c r="A4328" t="s">
        <v>16</v>
      </c>
      <c r="B4328" t="s">
        <v>6</v>
      </c>
      <c r="C4328" t="s">
        <v>9</v>
      </c>
      <c r="D4328">
        <v>2026</v>
      </c>
      <c r="E4328">
        <v>2032</v>
      </c>
      <c r="F4328">
        <v>0.28070162799999998</v>
      </c>
      <c r="G4328">
        <v>6679.7506489999996</v>
      </c>
      <c r="H4328">
        <v>0</v>
      </c>
      <c r="I4328">
        <v>0.85</v>
      </c>
      <c r="J4328" s="2" t="str">
        <f t="shared" si="67"/>
        <v>EG_OCGTNER2026</v>
      </c>
    </row>
    <row r="4329" spans="1:10" x14ac:dyDescent="0.25">
      <c r="A4329" t="s">
        <v>16</v>
      </c>
      <c r="B4329" t="s">
        <v>6</v>
      </c>
      <c r="C4329" t="s">
        <v>8</v>
      </c>
      <c r="D4329">
        <v>2026</v>
      </c>
      <c r="E4329">
        <v>2032</v>
      </c>
      <c r="F4329">
        <v>0.28070162799999998</v>
      </c>
      <c r="G4329">
        <v>6679.7506489999996</v>
      </c>
      <c r="H4329">
        <v>0</v>
      </c>
      <c r="I4329">
        <v>0.85</v>
      </c>
      <c r="J4329" s="2" t="str">
        <f t="shared" si="67"/>
        <v>EG_OCGTSR2026</v>
      </c>
    </row>
    <row r="4330" spans="1:10" x14ac:dyDescent="0.25">
      <c r="A4330" t="s">
        <v>16</v>
      </c>
      <c r="B4330" t="s">
        <v>6</v>
      </c>
      <c r="C4330" t="s">
        <v>12</v>
      </c>
      <c r="D4330">
        <v>2026</v>
      </c>
      <c r="E4330">
        <v>2032</v>
      </c>
      <c r="F4330">
        <v>0.28070162799999998</v>
      </c>
      <c r="G4330">
        <v>6679.7506489999996</v>
      </c>
      <c r="H4330">
        <v>0</v>
      </c>
      <c r="I4330">
        <v>0.85</v>
      </c>
      <c r="J4330" s="2" t="str">
        <f t="shared" si="67"/>
        <v>EG_OCGTNR2026</v>
      </c>
    </row>
    <row r="4331" spans="1:10" x14ac:dyDescent="0.25">
      <c r="A4331" t="s">
        <v>16</v>
      </c>
      <c r="B4331" t="s">
        <v>6</v>
      </c>
      <c r="C4331" t="s">
        <v>10</v>
      </c>
      <c r="D4331">
        <v>2026</v>
      </c>
      <c r="E4331">
        <v>2033</v>
      </c>
      <c r="F4331">
        <v>0.28070162799999998</v>
      </c>
      <c r="G4331">
        <v>6679.7506489999996</v>
      </c>
      <c r="H4331">
        <v>0</v>
      </c>
      <c r="I4331">
        <v>0.85</v>
      </c>
      <c r="J4331" s="2" t="str">
        <f t="shared" si="67"/>
        <v>EG_OCGTER2026</v>
      </c>
    </row>
    <row r="4332" spans="1:10" x14ac:dyDescent="0.25">
      <c r="A4332" t="s">
        <v>16</v>
      </c>
      <c r="B4332" t="s">
        <v>6</v>
      </c>
      <c r="C4332" t="s">
        <v>11</v>
      </c>
      <c r="D4332">
        <v>2026</v>
      </c>
      <c r="E4332">
        <v>2033</v>
      </c>
      <c r="F4332">
        <v>0.28070162799999998</v>
      </c>
      <c r="G4332">
        <v>6679.7506489999996</v>
      </c>
      <c r="H4332">
        <v>0</v>
      </c>
      <c r="I4332">
        <v>0.85</v>
      </c>
      <c r="J4332" s="2" t="str">
        <f t="shared" si="67"/>
        <v>EG_OCGTWR2026</v>
      </c>
    </row>
    <row r="4333" spans="1:10" x14ac:dyDescent="0.25">
      <c r="A4333" t="s">
        <v>16</v>
      </c>
      <c r="B4333" t="s">
        <v>6</v>
      </c>
      <c r="C4333" t="s">
        <v>9</v>
      </c>
      <c r="D4333">
        <v>2026</v>
      </c>
      <c r="E4333">
        <v>2033</v>
      </c>
      <c r="F4333">
        <v>0.28070162799999998</v>
      </c>
      <c r="G4333">
        <v>6679.7506489999996</v>
      </c>
      <c r="H4333">
        <v>0</v>
      </c>
      <c r="I4333">
        <v>0.85</v>
      </c>
      <c r="J4333" s="2" t="str">
        <f t="shared" si="67"/>
        <v>EG_OCGTNER2026</v>
      </c>
    </row>
    <row r="4334" spans="1:10" x14ac:dyDescent="0.25">
      <c r="A4334" t="s">
        <v>16</v>
      </c>
      <c r="B4334" t="s">
        <v>6</v>
      </c>
      <c r="C4334" t="s">
        <v>8</v>
      </c>
      <c r="D4334">
        <v>2026</v>
      </c>
      <c r="E4334">
        <v>2033</v>
      </c>
      <c r="F4334">
        <v>0.28070162799999998</v>
      </c>
      <c r="G4334">
        <v>6679.7506489999996</v>
      </c>
      <c r="H4334">
        <v>0</v>
      </c>
      <c r="I4334">
        <v>0.85</v>
      </c>
      <c r="J4334" s="2" t="str">
        <f t="shared" si="67"/>
        <v>EG_OCGTSR2026</v>
      </c>
    </row>
    <row r="4335" spans="1:10" x14ac:dyDescent="0.25">
      <c r="A4335" t="s">
        <v>16</v>
      </c>
      <c r="B4335" t="s">
        <v>6</v>
      </c>
      <c r="C4335" t="s">
        <v>12</v>
      </c>
      <c r="D4335">
        <v>2026</v>
      </c>
      <c r="E4335">
        <v>2033</v>
      </c>
      <c r="F4335">
        <v>0.28070162799999998</v>
      </c>
      <c r="G4335">
        <v>6679.7506489999996</v>
      </c>
      <c r="H4335">
        <v>0</v>
      </c>
      <c r="I4335">
        <v>0.85</v>
      </c>
      <c r="J4335" s="2" t="str">
        <f t="shared" si="67"/>
        <v>EG_OCGTNR2026</v>
      </c>
    </row>
    <row r="4336" spans="1:10" x14ac:dyDescent="0.25">
      <c r="A4336" t="s">
        <v>16</v>
      </c>
      <c r="B4336" t="s">
        <v>6</v>
      </c>
      <c r="C4336" t="s">
        <v>10</v>
      </c>
      <c r="D4336">
        <v>2026</v>
      </c>
      <c r="E4336">
        <v>2034</v>
      </c>
      <c r="F4336">
        <v>0.28070162799999998</v>
      </c>
      <c r="G4336">
        <v>6679.7506489999996</v>
      </c>
      <c r="H4336">
        <v>0</v>
      </c>
      <c r="I4336">
        <v>0.85</v>
      </c>
      <c r="J4336" s="2" t="str">
        <f t="shared" si="67"/>
        <v>EG_OCGTER2026</v>
      </c>
    </row>
    <row r="4337" spans="1:10" x14ac:dyDescent="0.25">
      <c r="A4337" t="s">
        <v>16</v>
      </c>
      <c r="B4337" t="s">
        <v>6</v>
      </c>
      <c r="C4337" t="s">
        <v>11</v>
      </c>
      <c r="D4337">
        <v>2026</v>
      </c>
      <c r="E4337">
        <v>2034</v>
      </c>
      <c r="F4337">
        <v>0.28070162799999998</v>
      </c>
      <c r="G4337">
        <v>6679.7506489999996</v>
      </c>
      <c r="H4337">
        <v>0</v>
      </c>
      <c r="I4337">
        <v>0.85</v>
      </c>
      <c r="J4337" s="2" t="str">
        <f t="shared" si="67"/>
        <v>EG_OCGTWR2026</v>
      </c>
    </row>
    <row r="4338" spans="1:10" x14ac:dyDescent="0.25">
      <c r="A4338" t="s">
        <v>16</v>
      </c>
      <c r="B4338" t="s">
        <v>6</v>
      </c>
      <c r="C4338" t="s">
        <v>9</v>
      </c>
      <c r="D4338">
        <v>2026</v>
      </c>
      <c r="E4338">
        <v>2034</v>
      </c>
      <c r="F4338">
        <v>0.28070162799999998</v>
      </c>
      <c r="G4338">
        <v>6679.7506489999996</v>
      </c>
      <c r="H4338">
        <v>0</v>
      </c>
      <c r="I4338">
        <v>0.85</v>
      </c>
      <c r="J4338" s="2" t="str">
        <f t="shared" si="67"/>
        <v>EG_OCGTNER2026</v>
      </c>
    </row>
    <row r="4339" spans="1:10" x14ac:dyDescent="0.25">
      <c r="A4339" t="s">
        <v>16</v>
      </c>
      <c r="B4339" t="s">
        <v>6</v>
      </c>
      <c r="C4339" t="s">
        <v>8</v>
      </c>
      <c r="D4339">
        <v>2026</v>
      </c>
      <c r="E4339">
        <v>2034</v>
      </c>
      <c r="F4339">
        <v>0.28070162799999998</v>
      </c>
      <c r="G4339">
        <v>6679.7506489999996</v>
      </c>
      <c r="H4339">
        <v>0</v>
      </c>
      <c r="I4339">
        <v>0.85</v>
      </c>
      <c r="J4339" s="2" t="str">
        <f t="shared" si="67"/>
        <v>EG_OCGTSR2026</v>
      </c>
    </row>
    <row r="4340" spans="1:10" x14ac:dyDescent="0.25">
      <c r="A4340" t="s">
        <v>16</v>
      </c>
      <c r="B4340" t="s">
        <v>6</v>
      </c>
      <c r="C4340" t="s">
        <v>12</v>
      </c>
      <c r="D4340">
        <v>2026</v>
      </c>
      <c r="E4340">
        <v>2034</v>
      </c>
      <c r="F4340">
        <v>0.28070162799999998</v>
      </c>
      <c r="G4340">
        <v>6679.7506489999996</v>
      </c>
      <c r="H4340">
        <v>0</v>
      </c>
      <c r="I4340">
        <v>0.85</v>
      </c>
      <c r="J4340" s="2" t="str">
        <f t="shared" si="67"/>
        <v>EG_OCGTNR2026</v>
      </c>
    </row>
    <row r="4341" spans="1:10" x14ac:dyDescent="0.25">
      <c r="A4341" t="s">
        <v>16</v>
      </c>
      <c r="B4341" t="s">
        <v>6</v>
      </c>
      <c r="C4341" t="s">
        <v>10</v>
      </c>
      <c r="D4341">
        <v>2026</v>
      </c>
      <c r="E4341">
        <v>2035</v>
      </c>
      <c r="F4341">
        <v>0.28070162799999998</v>
      </c>
      <c r="G4341">
        <v>6679.7506489999996</v>
      </c>
      <c r="H4341">
        <v>0</v>
      </c>
      <c r="I4341">
        <v>0.85</v>
      </c>
      <c r="J4341" s="2" t="str">
        <f t="shared" si="67"/>
        <v>EG_OCGTER2026</v>
      </c>
    </row>
    <row r="4342" spans="1:10" x14ac:dyDescent="0.25">
      <c r="A4342" t="s">
        <v>16</v>
      </c>
      <c r="B4342" t="s">
        <v>6</v>
      </c>
      <c r="C4342" t="s">
        <v>11</v>
      </c>
      <c r="D4342">
        <v>2026</v>
      </c>
      <c r="E4342">
        <v>2035</v>
      </c>
      <c r="F4342">
        <v>0.28070162799999998</v>
      </c>
      <c r="G4342">
        <v>6679.7506489999996</v>
      </c>
      <c r="H4342">
        <v>0</v>
      </c>
      <c r="I4342">
        <v>0.85</v>
      </c>
      <c r="J4342" s="2" t="str">
        <f t="shared" si="67"/>
        <v>EG_OCGTWR2026</v>
      </c>
    </row>
    <row r="4343" spans="1:10" x14ac:dyDescent="0.25">
      <c r="A4343" t="s">
        <v>16</v>
      </c>
      <c r="B4343" t="s">
        <v>6</v>
      </c>
      <c r="C4343" t="s">
        <v>9</v>
      </c>
      <c r="D4343">
        <v>2026</v>
      </c>
      <c r="E4343">
        <v>2035</v>
      </c>
      <c r="F4343">
        <v>0.28070162799999998</v>
      </c>
      <c r="G4343">
        <v>6679.7506489999996</v>
      </c>
      <c r="H4343">
        <v>0</v>
      </c>
      <c r="I4343">
        <v>0.85</v>
      </c>
      <c r="J4343" s="2" t="str">
        <f t="shared" si="67"/>
        <v>EG_OCGTNER2026</v>
      </c>
    </row>
    <row r="4344" spans="1:10" x14ac:dyDescent="0.25">
      <c r="A4344" t="s">
        <v>16</v>
      </c>
      <c r="B4344" t="s">
        <v>6</v>
      </c>
      <c r="C4344" t="s">
        <v>8</v>
      </c>
      <c r="D4344">
        <v>2026</v>
      </c>
      <c r="E4344">
        <v>2035</v>
      </c>
      <c r="F4344">
        <v>0.28070162799999998</v>
      </c>
      <c r="G4344">
        <v>6679.7506489999996</v>
      </c>
      <c r="H4344">
        <v>0</v>
      </c>
      <c r="I4344">
        <v>0.85</v>
      </c>
      <c r="J4344" s="2" t="str">
        <f t="shared" si="67"/>
        <v>EG_OCGTSR2026</v>
      </c>
    </row>
    <row r="4345" spans="1:10" x14ac:dyDescent="0.25">
      <c r="A4345" t="s">
        <v>16</v>
      </c>
      <c r="B4345" t="s">
        <v>6</v>
      </c>
      <c r="C4345" t="s">
        <v>12</v>
      </c>
      <c r="D4345">
        <v>2026</v>
      </c>
      <c r="E4345">
        <v>2035</v>
      </c>
      <c r="F4345">
        <v>0.28070162799999998</v>
      </c>
      <c r="G4345">
        <v>6679.7506489999996</v>
      </c>
      <c r="H4345">
        <v>0</v>
      </c>
      <c r="I4345">
        <v>0.85</v>
      </c>
      <c r="J4345" s="2" t="str">
        <f t="shared" si="67"/>
        <v>EG_OCGTNR2026</v>
      </c>
    </row>
    <row r="4346" spans="1:10" x14ac:dyDescent="0.25">
      <c r="A4346" t="s">
        <v>16</v>
      </c>
      <c r="B4346" t="s">
        <v>6</v>
      </c>
      <c r="C4346" t="s">
        <v>10</v>
      </c>
      <c r="D4346">
        <v>2026</v>
      </c>
      <c r="E4346">
        <v>2036</v>
      </c>
      <c r="F4346">
        <v>0.28070162799999998</v>
      </c>
      <c r="G4346">
        <v>6679.7506489999996</v>
      </c>
      <c r="H4346">
        <v>0</v>
      </c>
      <c r="I4346">
        <v>0.85</v>
      </c>
      <c r="J4346" s="2" t="str">
        <f t="shared" si="67"/>
        <v>EG_OCGTER2026</v>
      </c>
    </row>
    <row r="4347" spans="1:10" x14ac:dyDescent="0.25">
      <c r="A4347" t="s">
        <v>16</v>
      </c>
      <c r="B4347" t="s">
        <v>6</v>
      </c>
      <c r="C4347" t="s">
        <v>11</v>
      </c>
      <c r="D4347">
        <v>2026</v>
      </c>
      <c r="E4347">
        <v>2036</v>
      </c>
      <c r="F4347">
        <v>0.28070162799999998</v>
      </c>
      <c r="G4347">
        <v>6679.7506489999996</v>
      </c>
      <c r="H4347">
        <v>0</v>
      </c>
      <c r="I4347">
        <v>0.85</v>
      </c>
      <c r="J4347" s="2" t="str">
        <f t="shared" si="67"/>
        <v>EG_OCGTWR2026</v>
      </c>
    </row>
    <row r="4348" spans="1:10" x14ac:dyDescent="0.25">
      <c r="A4348" t="s">
        <v>16</v>
      </c>
      <c r="B4348" t="s">
        <v>6</v>
      </c>
      <c r="C4348" t="s">
        <v>9</v>
      </c>
      <c r="D4348">
        <v>2026</v>
      </c>
      <c r="E4348">
        <v>2036</v>
      </c>
      <c r="F4348">
        <v>0.28070162799999998</v>
      </c>
      <c r="G4348">
        <v>6679.7506489999996</v>
      </c>
      <c r="H4348">
        <v>0</v>
      </c>
      <c r="I4348">
        <v>0.85</v>
      </c>
      <c r="J4348" s="2" t="str">
        <f t="shared" si="67"/>
        <v>EG_OCGTNER2026</v>
      </c>
    </row>
    <row r="4349" spans="1:10" x14ac:dyDescent="0.25">
      <c r="A4349" t="s">
        <v>16</v>
      </c>
      <c r="B4349" t="s">
        <v>6</v>
      </c>
      <c r="C4349" t="s">
        <v>8</v>
      </c>
      <c r="D4349">
        <v>2026</v>
      </c>
      <c r="E4349">
        <v>2036</v>
      </c>
      <c r="F4349">
        <v>0.28070162799999998</v>
      </c>
      <c r="G4349">
        <v>6679.7506489999996</v>
      </c>
      <c r="H4349">
        <v>0</v>
      </c>
      <c r="I4349">
        <v>0.85</v>
      </c>
      <c r="J4349" s="2" t="str">
        <f t="shared" si="67"/>
        <v>EG_OCGTSR2026</v>
      </c>
    </row>
    <row r="4350" spans="1:10" x14ac:dyDescent="0.25">
      <c r="A4350" t="s">
        <v>16</v>
      </c>
      <c r="B4350" t="s">
        <v>6</v>
      </c>
      <c r="C4350" t="s">
        <v>12</v>
      </c>
      <c r="D4350">
        <v>2026</v>
      </c>
      <c r="E4350">
        <v>2036</v>
      </c>
      <c r="F4350">
        <v>0.28070162799999998</v>
      </c>
      <c r="G4350">
        <v>6679.7506489999996</v>
      </c>
      <c r="H4350">
        <v>0</v>
      </c>
      <c r="I4350">
        <v>0.85</v>
      </c>
      <c r="J4350" s="2" t="str">
        <f t="shared" si="67"/>
        <v>EG_OCGTNR2026</v>
      </c>
    </row>
    <row r="4351" spans="1:10" x14ac:dyDescent="0.25">
      <c r="A4351" t="s">
        <v>16</v>
      </c>
      <c r="B4351" t="s">
        <v>6</v>
      </c>
      <c r="C4351" t="s">
        <v>10</v>
      </c>
      <c r="D4351">
        <v>2026</v>
      </c>
      <c r="E4351">
        <v>2037</v>
      </c>
      <c r="F4351">
        <v>0.28070162799999998</v>
      </c>
      <c r="G4351">
        <v>6679.7506489999996</v>
      </c>
      <c r="H4351">
        <v>0</v>
      </c>
      <c r="I4351">
        <v>0.85</v>
      </c>
      <c r="J4351" s="2" t="str">
        <f t="shared" si="67"/>
        <v>EG_OCGTER2026</v>
      </c>
    </row>
    <row r="4352" spans="1:10" x14ac:dyDescent="0.25">
      <c r="A4352" t="s">
        <v>16</v>
      </c>
      <c r="B4352" t="s">
        <v>6</v>
      </c>
      <c r="C4352" t="s">
        <v>11</v>
      </c>
      <c r="D4352">
        <v>2026</v>
      </c>
      <c r="E4352">
        <v>2037</v>
      </c>
      <c r="F4352">
        <v>0.28070162799999998</v>
      </c>
      <c r="G4352">
        <v>6679.7506489999996</v>
      </c>
      <c r="H4352">
        <v>0</v>
      </c>
      <c r="I4352">
        <v>0.85</v>
      </c>
      <c r="J4352" s="2" t="str">
        <f t="shared" si="67"/>
        <v>EG_OCGTWR2026</v>
      </c>
    </row>
    <row r="4353" spans="1:10" x14ac:dyDescent="0.25">
      <c r="A4353" t="s">
        <v>16</v>
      </c>
      <c r="B4353" t="s">
        <v>6</v>
      </c>
      <c r="C4353" t="s">
        <v>9</v>
      </c>
      <c r="D4353">
        <v>2026</v>
      </c>
      <c r="E4353">
        <v>2037</v>
      </c>
      <c r="F4353">
        <v>0.28070162799999998</v>
      </c>
      <c r="G4353">
        <v>6679.7506489999996</v>
      </c>
      <c r="H4353">
        <v>0</v>
      </c>
      <c r="I4353">
        <v>0.85</v>
      </c>
      <c r="J4353" s="2" t="str">
        <f t="shared" si="67"/>
        <v>EG_OCGTNER2026</v>
      </c>
    </row>
    <row r="4354" spans="1:10" x14ac:dyDescent="0.25">
      <c r="A4354" t="s">
        <v>16</v>
      </c>
      <c r="B4354" t="s">
        <v>6</v>
      </c>
      <c r="C4354" t="s">
        <v>8</v>
      </c>
      <c r="D4354">
        <v>2026</v>
      </c>
      <c r="E4354">
        <v>2037</v>
      </c>
      <c r="F4354">
        <v>0.28070162799999998</v>
      </c>
      <c r="G4354">
        <v>6679.7506489999996</v>
      </c>
      <c r="H4354">
        <v>0</v>
      </c>
      <c r="I4354">
        <v>0.85</v>
      </c>
      <c r="J4354" s="2" t="str">
        <f t="shared" si="67"/>
        <v>EG_OCGTSR2026</v>
      </c>
    </row>
    <row r="4355" spans="1:10" x14ac:dyDescent="0.25">
      <c r="A4355" t="s">
        <v>16</v>
      </c>
      <c r="B4355" t="s">
        <v>6</v>
      </c>
      <c r="C4355" t="s">
        <v>12</v>
      </c>
      <c r="D4355">
        <v>2026</v>
      </c>
      <c r="E4355">
        <v>2037</v>
      </c>
      <c r="F4355">
        <v>0.28070162799999998</v>
      </c>
      <c r="G4355">
        <v>6679.7506489999996</v>
      </c>
      <c r="H4355">
        <v>0</v>
      </c>
      <c r="I4355">
        <v>0.85</v>
      </c>
      <c r="J4355" s="2" t="str">
        <f t="shared" ref="J4355:J4418" si="68">_xlfn.CONCAT(A4355,C4355,D4355)</f>
        <v>EG_OCGTNR2026</v>
      </c>
    </row>
    <row r="4356" spans="1:10" x14ac:dyDescent="0.25">
      <c r="A4356" t="s">
        <v>16</v>
      </c>
      <c r="B4356" t="s">
        <v>6</v>
      </c>
      <c r="C4356" t="s">
        <v>10</v>
      </c>
      <c r="D4356">
        <v>2026</v>
      </c>
      <c r="E4356">
        <v>2038</v>
      </c>
      <c r="F4356">
        <v>0.28070162799999998</v>
      </c>
      <c r="G4356">
        <v>6679.7506489999996</v>
      </c>
      <c r="H4356">
        <v>0</v>
      </c>
      <c r="I4356">
        <v>0.85</v>
      </c>
      <c r="J4356" s="2" t="str">
        <f t="shared" si="68"/>
        <v>EG_OCGTER2026</v>
      </c>
    </row>
    <row r="4357" spans="1:10" x14ac:dyDescent="0.25">
      <c r="A4357" t="s">
        <v>16</v>
      </c>
      <c r="B4357" t="s">
        <v>6</v>
      </c>
      <c r="C4357" t="s">
        <v>11</v>
      </c>
      <c r="D4357">
        <v>2026</v>
      </c>
      <c r="E4357">
        <v>2038</v>
      </c>
      <c r="F4357">
        <v>0.28070162799999998</v>
      </c>
      <c r="G4357">
        <v>6679.7506489999996</v>
      </c>
      <c r="H4357">
        <v>0</v>
      </c>
      <c r="I4357">
        <v>0.85</v>
      </c>
      <c r="J4357" s="2" t="str">
        <f t="shared" si="68"/>
        <v>EG_OCGTWR2026</v>
      </c>
    </row>
    <row r="4358" spans="1:10" x14ac:dyDescent="0.25">
      <c r="A4358" t="s">
        <v>16</v>
      </c>
      <c r="B4358" t="s">
        <v>6</v>
      </c>
      <c r="C4358" t="s">
        <v>9</v>
      </c>
      <c r="D4358">
        <v>2026</v>
      </c>
      <c r="E4358">
        <v>2038</v>
      </c>
      <c r="F4358">
        <v>0.28070162799999998</v>
      </c>
      <c r="G4358">
        <v>6679.7506489999996</v>
      </c>
      <c r="H4358">
        <v>0</v>
      </c>
      <c r="I4358">
        <v>0.85</v>
      </c>
      <c r="J4358" s="2" t="str">
        <f t="shared" si="68"/>
        <v>EG_OCGTNER2026</v>
      </c>
    </row>
    <row r="4359" spans="1:10" x14ac:dyDescent="0.25">
      <c r="A4359" t="s">
        <v>16</v>
      </c>
      <c r="B4359" t="s">
        <v>6</v>
      </c>
      <c r="C4359" t="s">
        <v>8</v>
      </c>
      <c r="D4359">
        <v>2026</v>
      </c>
      <c r="E4359">
        <v>2038</v>
      </c>
      <c r="F4359">
        <v>0.28070162799999998</v>
      </c>
      <c r="G4359">
        <v>6679.7506489999996</v>
      </c>
      <c r="H4359">
        <v>0</v>
      </c>
      <c r="I4359">
        <v>0.85</v>
      </c>
      <c r="J4359" s="2" t="str">
        <f t="shared" si="68"/>
        <v>EG_OCGTSR2026</v>
      </c>
    </row>
    <row r="4360" spans="1:10" x14ac:dyDescent="0.25">
      <c r="A4360" t="s">
        <v>16</v>
      </c>
      <c r="B4360" t="s">
        <v>6</v>
      </c>
      <c r="C4360" t="s">
        <v>12</v>
      </c>
      <c r="D4360">
        <v>2026</v>
      </c>
      <c r="E4360">
        <v>2038</v>
      </c>
      <c r="F4360">
        <v>0.28070162799999998</v>
      </c>
      <c r="G4360">
        <v>6679.7506489999996</v>
      </c>
      <c r="H4360">
        <v>0</v>
      </c>
      <c r="I4360">
        <v>0.85</v>
      </c>
      <c r="J4360" s="2" t="str">
        <f t="shared" si="68"/>
        <v>EG_OCGTNR2026</v>
      </c>
    </row>
    <row r="4361" spans="1:10" x14ac:dyDescent="0.25">
      <c r="A4361" t="s">
        <v>16</v>
      </c>
      <c r="B4361" t="s">
        <v>6</v>
      </c>
      <c r="C4361" t="s">
        <v>10</v>
      </c>
      <c r="D4361">
        <v>2026</v>
      </c>
      <c r="E4361">
        <v>2039</v>
      </c>
      <c r="F4361">
        <v>0.28070162799999998</v>
      </c>
      <c r="G4361">
        <v>6679.7506489999996</v>
      </c>
      <c r="H4361">
        <v>0</v>
      </c>
      <c r="I4361">
        <v>0.85</v>
      </c>
      <c r="J4361" s="2" t="str">
        <f t="shared" si="68"/>
        <v>EG_OCGTER2026</v>
      </c>
    </row>
    <row r="4362" spans="1:10" x14ac:dyDescent="0.25">
      <c r="A4362" t="s">
        <v>16</v>
      </c>
      <c r="B4362" t="s">
        <v>6</v>
      </c>
      <c r="C4362" t="s">
        <v>11</v>
      </c>
      <c r="D4362">
        <v>2026</v>
      </c>
      <c r="E4362">
        <v>2039</v>
      </c>
      <c r="F4362">
        <v>0.28070162799999998</v>
      </c>
      <c r="G4362">
        <v>6679.7506489999996</v>
      </c>
      <c r="H4362">
        <v>0</v>
      </c>
      <c r="I4362">
        <v>0.85</v>
      </c>
      <c r="J4362" s="2" t="str">
        <f t="shared" si="68"/>
        <v>EG_OCGTWR2026</v>
      </c>
    </row>
    <row r="4363" spans="1:10" x14ac:dyDescent="0.25">
      <c r="A4363" t="s">
        <v>16</v>
      </c>
      <c r="B4363" t="s">
        <v>6</v>
      </c>
      <c r="C4363" t="s">
        <v>9</v>
      </c>
      <c r="D4363">
        <v>2026</v>
      </c>
      <c r="E4363">
        <v>2039</v>
      </c>
      <c r="F4363">
        <v>0.28070162799999998</v>
      </c>
      <c r="G4363">
        <v>6679.7506489999996</v>
      </c>
      <c r="H4363">
        <v>0</v>
      </c>
      <c r="I4363">
        <v>0.85</v>
      </c>
      <c r="J4363" s="2" t="str">
        <f t="shared" si="68"/>
        <v>EG_OCGTNER2026</v>
      </c>
    </row>
    <row r="4364" spans="1:10" x14ac:dyDescent="0.25">
      <c r="A4364" t="s">
        <v>16</v>
      </c>
      <c r="B4364" t="s">
        <v>6</v>
      </c>
      <c r="C4364" t="s">
        <v>8</v>
      </c>
      <c r="D4364">
        <v>2026</v>
      </c>
      <c r="E4364">
        <v>2039</v>
      </c>
      <c r="F4364">
        <v>0.28070162799999998</v>
      </c>
      <c r="G4364">
        <v>6679.7506489999996</v>
      </c>
      <c r="H4364">
        <v>0</v>
      </c>
      <c r="I4364">
        <v>0.85</v>
      </c>
      <c r="J4364" s="2" t="str">
        <f t="shared" si="68"/>
        <v>EG_OCGTSR2026</v>
      </c>
    </row>
    <row r="4365" spans="1:10" x14ac:dyDescent="0.25">
      <c r="A4365" t="s">
        <v>16</v>
      </c>
      <c r="B4365" t="s">
        <v>6</v>
      </c>
      <c r="C4365" t="s">
        <v>12</v>
      </c>
      <c r="D4365">
        <v>2026</v>
      </c>
      <c r="E4365">
        <v>2039</v>
      </c>
      <c r="F4365">
        <v>0.28070162799999998</v>
      </c>
      <c r="G4365">
        <v>6679.7506489999996</v>
      </c>
      <c r="H4365">
        <v>0</v>
      </c>
      <c r="I4365">
        <v>0.85</v>
      </c>
      <c r="J4365" s="2" t="str">
        <f t="shared" si="68"/>
        <v>EG_OCGTNR2026</v>
      </c>
    </row>
    <row r="4366" spans="1:10" x14ac:dyDescent="0.25">
      <c r="A4366" t="s">
        <v>16</v>
      </c>
      <c r="B4366" t="s">
        <v>6</v>
      </c>
      <c r="C4366" t="s">
        <v>10</v>
      </c>
      <c r="D4366">
        <v>2026</v>
      </c>
      <c r="E4366">
        <v>2040</v>
      </c>
      <c r="F4366">
        <v>0.28070162799999998</v>
      </c>
      <c r="G4366">
        <v>6679.7506489999996</v>
      </c>
      <c r="H4366">
        <v>0</v>
      </c>
      <c r="I4366">
        <v>0.85</v>
      </c>
      <c r="J4366" s="2" t="str">
        <f t="shared" si="68"/>
        <v>EG_OCGTER2026</v>
      </c>
    </row>
    <row r="4367" spans="1:10" x14ac:dyDescent="0.25">
      <c r="A4367" t="s">
        <v>16</v>
      </c>
      <c r="B4367" t="s">
        <v>6</v>
      </c>
      <c r="C4367" t="s">
        <v>11</v>
      </c>
      <c r="D4367">
        <v>2026</v>
      </c>
      <c r="E4367">
        <v>2040</v>
      </c>
      <c r="F4367">
        <v>0.28070162799999998</v>
      </c>
      <c r="G4367">
        <v>6679.7506489999996</v>
      </c>
      <c r="H4367">
        <v>0</v>
      </c>
      <c r="I4367">
        <v>0.85</v>
      </c>
      <c r="J4367" s="2" t="str">
        <f t="shared" si="68"/>
        <v>EG_OCGTWR2026</v>
      </c>
    </row>
    <row r="4368" spans="1:10" x14ac:dyDescent="0.25">
      <c r="A4368" t="s">
        <v>16</v>
      </c>
      <c r="B4368" t="s">
        <v>6</v>
      </c>
      <c r="C4368" t="s">
        <v>9</v>
      </c>
      <c r="D4368">
        <v>2026</v>
      </c>
      <c r="E4368">
        <v>2040</v>
      </c>
      <c r="F4368">
        <v>0.28070162799999998</v>
      </c>
      <c r="G4368">
        <v>6679.7506489999996</v>
      </c>
      <c r="H4368">
        <v>0</v>
      </c>
      <c r="I4368">
        <v>0.85</v>
      </c>
      <c r="J4368" s="2" t="str">
        <f t="shared" si="68"/>
        <v>EG_OCGTNER2026</v>
      </c>
    </row>
    <row r="4369" spans="1:10" x14ac:dyDescent="0.25">
      <c r="A4369" t="s">
        <v>16</v>
      </c>
      <c r="B4369" t="s">
        <v>6</v>
      </c>
      <c r="C4369" t="s">
        <v>8</v>
      </c>
      <c r="D4369">
        <v>2026</v>
      </c>
      <c r="E4369">
        <v>2040</v>
      </c>
      <c r="F4369">
        <v>0.28070162799999998</v>
      </c>
      <c r="G4369">
        <v>6679.7506489999996</v>
      </c>
      <c r="H4369">
        <v>0</v>
      </c>
      <c r="I4369">
        <v>0.85</v>
      </c>
      <c r="J4369" s="2" t="str">
        <f t="shared" si="68"/>
        <v>EG_OCGTSR2026</v>
      </c>
    </row>
    <row r="4370" spans="1:10" x14ac:dyDescent="0.25">
      <c r="A4370" t="s">
        <v>16</v>
      </c>
      <c r="B4370" t="s">
        <v>6</v>
      </c>
      <c r="C4370" t="s">
        <v>12</v>
      </c>
      <c r="D4370">
        <v>2026</v>
      </c>
      <c r="E4370">
        <v>2040</v>
      </c>
      <c r="F4370">
        <v>0.28070162799999998</v>
      </c>
      <c r="G4370">
        <v>6679.7506489999996</v>
      </c>
      <c r="H4370">
        <v>0</v>
      </c>
      <c r="I4370">
        <v>0.85</v>
      </c>
      <c r="J4370" s="2" t="str">
        <f t="shared" si="68"/>
        <v>EG_OCGTNR2026</v>
      </c>
    </row>
    <row r="4371" spans="1:10" x14ac:dyDescent="0.25">
      <c r="A4371" t="s">
        <v>16</v>
      </c>
      <c r="B4371" t="s">
        <v>6</v>
      </c>
      <c r="C4371" t="s">
        <v>10</v>
      </c>
      <c r="D4371">
        <v>2026</v>
      </c>
      <c r="E4371">
        <v>2041</v>
      </c>
      <c r="F4371">
        <v>0.28070162799999998</v>
      </c>
      <c r="G4371">
        <v>6679.7506489999996</v>
      </c>
      <c r="H4371">
        <v>0</v>
      </c>
      <c r="I4371">
        <v>0.85</v>
      </c>
      <c r="J4371" s="2" t="str">
        <f t="shared" si="68"/>
        <v>EG_OCGTER2026</v>
      </c>
    </row>
    <row r="4372" spans="1:10" x14ac:dyDescent="0.25">
      <c r="A4372" t="s">
        <v>16</v>
      </c>
      <c r="B4372" t="s">
        <v>6</v>
      </c>
      <c r="C4372" t="s">
        <v>11</v>
      </c>
      <c r="D4372">
        <v>2026</v>
      </c>
      <c r="E4372">
        <v>2041</v>
      </c>
      <c r="F4372">
        <v>0.28070162799999998</v>
      </c>
      <c r="G4372">
        <v>6679.7506489999996</v>
      </c>
      <c r="H4372">
        <v>0</v>
      </c>
      <c r="I4372">
        <v>0.85</v>
      </c>
      <c r="J4372" s="2" t="str">
        <f t="shared" si="68"/>
        <v>EG_OCGTWR2026</v>
      </c>
    </row>
    <row r="4373" spans="1:10" x14ac:dyDescent="0.25">
      <c r="A4373" t="s">
        <v>16</v>
      </c>
      <c r="B4373" t="s">
        <v>6</v>
      </c>
      <c r="C4373" t="s">
        <v>9</v>
      </c>
      <c r="D4373">
        <v>2026</v>
      </c>
      <c r="E4373">
        <v>2041</v>
      </c>
      <c r="F4373">
        <v>0.28070162799999998</v>
      </c>
      <c r="G4373">
        <v>6679.7506489999996</v>
      </c>
      <c r="H4373">
        <v>0</v>
      </c>
      <c r="I4373">
        <v>0.85</v>
      </c>
      <c r="J4373" s="2" t="str">
        <f t="shared" si="68"/>
        <v>EG_OCGTNER2026</v>
      </c>
    </row>
    <row r="4374" spans="1:10" x14ac:dyDescent="0.25">
      <c r="A4374" t="s">
        <v>16</v>
      </c>
      <c r="B4374" t="s">
        <v>6</v>
      </c>
      <c r="C4374" t="s">
        <v>8</v>
      </c>
      <c r="D4374">
        <v>2026</v>
      </c>
      <c r="E4374">
        <v>2041</v>
      </c>
      <c r="F4374">
        <v>0.28070162799999998</v>
      </c>
      <c r="G4374">
        <v>6679.7506489999996</v>
      </c>
      <c r="H4374">
        <v>0</v>
      </c>
      <c r="I4374">
        <v>0.85</v>
      </c>
      <c r="J4374" s="2" t="str">
        <f t="shared" si="68"/>
        <v>EG_OCGTSR2026</v>
      </c>
    </row>
    <row r="4375" spans="1:10" x14ac:dyDescent="0.25">
      <c r="A4375" t="s">
        <v>16</v>
      </c>
      <c r="B4375" t="s">
        <v>6</v>
      </c>
      <c r="C4375" t="s">
        <v>12</v>
      </c>
      <c r="D4375">
        <v>2026</v>
      </c>
      <c r="E4375">
        <v>2041</v>
      </c>
      <c r="F4375">
        <v>0.28070162799999998</v>
      </c>
      <c r="G4375">
        <v>6679.7506489999996</v>
      </c>
      <c r="H4375">
        <v>0</v>
      </c>
      <c r="I4375">
        <v>0.85</v>
      </c>
      <c r="J4375" s="2" t="str">
        <f t="shared" si="68"/>
        <v>EG_OCGTNR2026</v>
      </c>
    </row>
    <row r="4376" spans="1:10" x14ac:dyDescent="0.25">
      <c r="A4376" t="s">
        <v>15</v>
      </c>
      <c r="B4376" t="s">
        <v>6</v>
      </c>
      <c r="C4376" t="s">
        <v>10</v>
      </c>
      <c r="D4376">
        <v>2026</v>
      </c>
      <c r="E4376">
        <v>2026</v>
      </c>
      <c r="F4376">
        <v>1</v>
      </c>
      <c r="G4376">
        <v>19631.81452</v>
      </c>
      <c r="H4376">
        <v>0</v>
      </c>
      <c r="I4376">
        <v>1</v>
      </c>
      <c r="J4376" s="2" t="str">
        <f t="shared" si="68"/>
        <v>EG_LHER2026</v>
      </c>
    </row>
    <row r="4377" spans="1:10" x14ac:dyDescent="0.25">
      <c r="A4377" t="s">
        <v>15</v>
      </c>
      <c r="B4377" t="s">
        <v>6</v>
      </c>
      <c r="C4377" t="s">
        <v>11</v>
      </c>
      <c r="D4377">
        <v>2026</v>
      </c>
      <c r="E4377">
        <v>2026</v>
      </c>
      <c r="F4377">
        <v>1</v>
      </c>
      <c r="G4377">
        <v>19631.81452</v>
      </c>
      <c r="H4377">
        <v>0</v>
      </c>
      <c r="I4377">
        <v>1</v>
      </c>
      <c r="J4377" s="2" t="str">
        <f t="shared" si="68"/>
        <v>EG_LHWR2026</v>
      </c>
    </row>
    <row r="4378" spans="1:10" x14ac:dyDescent="0.25">
      <c r="A4378" t="s">
        <v>15</v>
      </c>
      <c r="B4378" t="s">
        <v>6</v>
      </c>
      <c r="C4378" t="s">
        <v>9</v>
      </c>
      <c r="D4378">
        <v>2026</v>
      </c>
      <c r="E4378">
        <v>2026</v>
      </c>
      <c r="F4378">
        <v>1</v>
      </c>
      <c r="G4378">
        <v>19631.81452</v>
      </c>
      <c r="H4378">
        <v>0</v>
      </c>
      <c r="I4378">
        <v>1</v>
      </c>
      <c r="J4378" s="2" t="str">
        <f t="shared" si="68"/>
        <v>EG_LHNER2026</v>
      </c>
    </row>
    <row r="4379" spans="1:10" x14ac:dyDescent="0.25">
      <c r="A4379" t="s">
        <v>15</v>
      </c>
      <c r="B4379" t="s">
        <v>6</v>
      </c>
      <c r="C4379" t="s">
        <v>8</v>
      </c>
      <c r="D4379">
        <v>2026</v>
      </c>
      <c r="E4379">
        <v>2026</v>
      </c>
      <c r="F4379">
        <v>1</v>
      </c>
      <c r="G4379">
        <v>19631.81452</v>
      </c>
      <c r="H4379">
        <v>0</v>
      </c>
      <c r="I4379">
        <v>1</v>
      </c>
      <c r="J4379" s="2" t="str">
        <f t="shared" si="68"/>
        <v>EG_LHSR2026</v>
      </c>
    </row>
    <row r="4380" spans="1:10" x14ac:dyDescent="0.25">
      <c r="A4380" t="s">
        <v>15</v>
      </c>
      <c r="B4380" t="s">
        <v>6</v>
      </c>
      <c r="C4380" t="s">
        <v>12</v>
      </c>
      <c r="D4380">
        <v>2026</v>
      </c>
      <c r="E4380">
        <v>2026</v>
      </c>
      <c r="F4380">
        <v>1</v>
      </c>
      <c r="G4380">
        <v>19631.81452</v>
      </c>
      <c r="H4380">
        <v>0</v>
      </c>
      <c r="I4380">
        <v>1</v>
      </c>
      <c r="J4380" s="2" t="str">
        <f t="shared" si="68"/>
        <v>EG_LHNR2026</v>
      </c>
    </row>
    <row r="4381" spans="1:10" x14ac:dyDescent="0.25">
      <c r="A4381" t="s">
        <v>15</v>
      </c>
      <c r="B4381" t="s">
        <v>6</v>
      </c>
      <c r="C4381" t="s">
        <v>10</v>
      </c>
      <c r="D4381">
        <v>2026</v>
      </c>
      <c r="E4381">
        <v>2027</v>
      </c>
      <c r="F4381">
        <v>1</v>
      </c>
      <c r="G4381">
        <v>19631.81452</v>
      </c>
      <c r="H4381">
        <v>0</v>
      </c>
      <c r="I4381">
        <v>1</v>
      </c>
      <c r="J4381" s="2" t="str">
        <f t="shared" si="68"/>
        <v>EG_LHER2026</v>
      </c>
    </row>
    <row r="4382" spans="1:10" x14ac:dyDescent="0.25">
      <c r="A4382" t="s">
        <v>15</v>
      </c>
      <c r="B4382" t="s">
        <v>6</v>
      </c>
      <c r="C4382" t="s">
        <v>11</v>
      </c>
      <c r="D4382">
        <v>2026</v>
      </c>
      <c r="E4382">
        <v>2027</v>
      </c>
      <c r="F4382">
        <v>1</v>
      </c>
      <c r="G4382">
        <v>19631.81452</v>
      </c>
      <c r="H4382">
        <v>0</v>
      </c>
      <c r="I4382">
        <v>1</v>
      </c>
      <c r="J4382" s="2" t="str">
        <f t="shared" si="68"/>
        <v>EG_LHWR2026</v>
      </c>
    </row>
    <row r="4383" spans="1:10" x14ac:dyDescent="0.25">
      <c r="A4383" t="s">
        <v>15</v>
      </c>
      <c r="B4383" t="s">
        <v>6</v>
      </c>
      <c r="C4383" t="s">
        <v>9</v>
      </c>
      <c r="D4383">
        <v>2026</v>
      </c>
      <c r="E4383">
        <v>2027</v>
      </c>
      <c r="F4383">
        <v>1</v>
      </c>
      <c r="G4383">
        <v>19631.81452</v>
      </c>
      <c r="H4383">
        <v>0</v>
      </c>
      <c r="I4383">
        <v>1</v>
      </c>
      <c r="J4383" s="2" t="str">
        <f t="shared" si="68"/>
        <v>EG_LHNER2026</v>
      </c>
    </row>
    <row r="4384" spans="1:10" x14ac:dyDescent="0.25">
      <c r="A4384" t="s">
        <v>15</v>
      </c>
      <c r="B4384" t="s">
        <v>6</v>
      </c>
      <c r="C4384" t="s">
        <v>8</v>
      </c>
      <c r="D4384">
        <v>2026</v>
      </c>
      <c r="E4384">
        <v>2027</v>
      </c>
      <c r="F4384">
        <v>1</v>
      </c>
      <c r="G4384">
        <v>19631.81452</v>
      </c>
      <c r="H4384">
        <v>0</v>
      </c>
      <c r="I4384">
        <v>1</v>
      </c>
      <c r="J4384" s="2" t="str">
        <f t="shared" si="68"/>
        <v>EG_LHSR2026</v>
      </c>
    </row>
    <row r="4385" spans="1:10" x14ac:dyDescent="0.25">
      <c r="A4385" t="s">
        <v>15</v>
      </c>
      <c r="B4385" t="s">
        <v>6</v>
      </c>
      <c r="C4385" t="s">
        <v>12</v>
      </c>
      <c r="D4385">
        <v>2026</v>
      </c>
      <c r="E4385">
        <v>2027</v>
      </c>
      <c r="F4385">
        <v>1</v>
      </c>
      <c r="G4385">
        <v>19631.81452</v>
      </c>
      <c r="H4385">
        <v>0</v>
      </c>
      <c r="I4385">
        <v>1</v>
      </c>
      <c r="J4385" s="2" t="str">
        <f t="shared" si="68"/>
        <v>EG_LHNR2026</v>
      </c>
    </row>
    <row r="4386" spans="1:10" x14ac:dyDescent="0.25">
      <c r="A4386" t="s">
        <v>15</v>
      </c>
      <c r="B4386" t="s">
        <v>6</v>
      </c>
      <c r="C4386" t="s">
        <v>10</v>
      </c>
      <c r="D4386">
        <v>2026</v>
      </c>
      <c r="E4386">
        <v>2028</v>
      </c>
      <c r="F4386">
        <v>1</v>
      </c>
      <c r="G4386">
        <v>19631.81452</v>
      </c>
      <c r="H4386">
        <v>0</v>
      </c>
      <c r="I4386">
        <v>1</v>
      </c>
      <c r="J4386" s="2" t="str">
        <f t="shared" si="68"/>
        <v>EG_LHER2026</v>
      </c>
    </row>
    <row r="4387" spans="1:10" x14ac:dyDescent="0.25">
      <c r="A4387" t="s">
        <v>15</v>
      </c>
      <c r="B4387" t="s">
        <v>6</v>
      </c>
      <c r="C4387" t="s">
        <v>11</v>
      </c>
      <c r="D4387">
        <v>2026</v>
      </c>
      <c r="E4387">
        <v>2028</v>
      </c>
      <c r="F4387">
        <v>1</v>
      </c>
      <c r="G4387">
        <v>19631.81452</v>
      </c>
      <c r="H4387">
        <v>0</v>
      </c>
      <c r="I4387">
        <v>1</v>
      </c>
      <c r="J4387" s="2" t="str">
        <f t="shared" si="68"/>
        <v>EG_LHWR2026</v>
      </c>
    </row>
    <row r="4388" spans="1:10" x14ac:dyDescent="0.25">
      <c r="A4388" t="s">
        <v>15</v>
      </c>
      <c r="B4388" t="s">
        <v>6</v>
      </c>
      <c r="C4388" t="s">
        <v>9</v>
      </c>
      <c r="D4388">
        <v>2026</v>
      </c>
      <c r="E4388">
        <v>2028</v>
      </c>
      <c r="F4388">
        <v>1</v>
      </c>
      <c r="G4388">
        <v>19631.81452</v>
      </c>
      <c r="H4388">
        <v>0</v>
      </c>
      <c r="I4388">
        <v>1</v>
      </c>
      <c r="J4388" s="2" t="str">
        <f t="shared" si="68"/>
        <v>EG_LHNER2026</v>
      </c>
    </row>
    <row r="4389" spans="1:10" x14ac:dyDescent="0.25">
      <c r="A4389" t="s">
        <v>15</v>
      </c>
      <c r="B4389" t="s">
        <v>6</v>
      </c>
      <c r="C4389" t="s">
        <v>8</v>
      </c>
      <c r="D4389">
        <v>2026</v>
      </c>
      <c r="E4389">
        <v>2028</v>
      </c>
      <c r="F4389">
        <v>1</v>
      </c>
      <c r="G4389">
        <v>19631.81452</v>
      </c>
      <c r="H4389">
        <v>0</v>
      </c>
      <c r="I4389">
        <v>1</v>
      </c>
      <c r="J4389" s="2" t="str">
        <f t="shared" si="68"/>
        <v>EG_LHSR2026</v>
      </c>
    </row>
    <row r="4390" spans="1:10" x14ac:dyDescent="0.25">
      <c r="A4390" t="s">
        <v>15</v>
      </c>
      <c r="B4390" t="s">
        <v>6</v>
      </c>
      <c r="C4390" t="s">
        <v>12</v>
      </c>
      <c r="D4390">
        <v>2026</v>
      </c>
      <c r="E4390">
        <v>2028</v>
      </c>
      <c r="F4390">
        <v>1</v>
      </c>
      <c r="G4390">
        <v>19631.81452</v>
      </c>
      <c r="H4390">
        <v>0</v>
      </c>
      <c r="I4390">
        <v>1</v>
      </c>
      <c r="J4390" s="2" t="str">
        <f t="shared" si="68"/>
        <v>EG_LHNR2026</v>
      </c>
    </row>
    <row r="4391" spans="1:10" x14ac:dyDescent="0.25">
      <c r="A4391" t="s">
        <v>15</v>
      </c>
      <c r="B4391" t="s">
        <v>6</v>
      </c>
      <c r="C4391" t="s">
        <v>10</v>
      </c>
      <c r="D4391">
        <v>2026</v>
      </c>
      <c r="E4391">
        <v>2029</v>
      </c>
      <c r="F4391">
        <v>1</v>
      </c>
      <c r="G4391">
        <v>19631.81452</v>
      </c>
      <c r="H4391">
        <v>0</v>
      </c>
      <c r="I4391">
        <v>1</v>
      </c>
      <c r="J4391" s="2" t="str">
        <f t="shared" si="68"/>
        <v>EG_LHER2026</v>
      </c>
    </row>
    <row r="4392" spans="1:10" x14ac:dyDescent="0.25">
      <c r="A4392" t="s">
        <v>15</v>
      </c>
      <c r="B4392" t="s">
        <v>6</v>
      </c>
      <c r="C4392" t="s">
        <v>11</v>
      </c>
      <c r="D4392">
        <v>2026</v>
      </c>
      <c r="E4392">
        <v>2029</v>
      </c>
      <c r="F4392">
        <v>1</v>
      </c>
      <c r="G4392">
        <v>19631.81452</v>
      </c>
      <c r="H4392">
        <v>0</v>
      </c>
      <c r="I4392">
        <v>1</v>
      </c>
      <c r="J4392" s="2" t="str">
        <f t="shared" si="68"/>
        <v>EG_LHWR2026</v>
      </c>
    </row>
    <row r="4393" spans="1:10" x14ac:dyDescent="0.25">
      <c r="A4393" t="s">
        <v>15</v>
      </c>
      <c r="B4393" t="s">
        <v>6</v>
      </c>
      <c r="C4393" t="s">
        <v>9</v>
      </c>
      <c r="D4393">
        <v>2026</v>
      </c>
      <c r="E4393">
        <v>2029</v>
      </c>
      <c r="F4393">
        <v>1</v>
      </c>
      <c r="G4393">
        <v>19631.81452</v>
      </c>
      <c r="H4393">
        <v>0</v>
      </c>
      <c r="I4393">
        <v>1</v>
      </c>
      <c r="J4393" s="2" t="str">
        <f t="shared" si="68"/>
        <v>EG_LHNER2026</v>
      </c>
    </row>
    <row r="4394" spans="1:10" x14ac:dyDescent="0.25">
      <c r="A4394" t="s">
        <v>15</v>
      </c>
      <c r="B4394" t="s">
        <v>6</v>
      </c>
      <c r="C4394" t="s">
        <v>8</v>
      </c>
      <c r="D4394">
        <v>2026</v>
      </c>
      <c r="E4394">
        <v>2029</v>
      </c>
      <c r="F4394">
        <v>1</v>
      </c>
      <c r="G4394">
        <v>19631.81452</v>
      </c>
      <c r="H4394">
        <v>0</v>
      </c>
      <c r="I4394">
        <v>1</v>
      </c>
      <c r="J4394" s="2" t="str">
        <f t="shared" si="68"/>
        <v>EG_LHSR2026</v>
      </c>
    </row>
    <row r="4395" spans="1:10" x14ac:dyDescent="0.25">
      <c r="A4395" t="s">
        <v>15</v>
      </c>
      <c r="B4395" t="s">
        <v>6</v>
      </c>
      <c r="C4395" t="s">
        <v>12</v>
      </c>
      <c r="D4395">
        <v>2026</v>
      </c>
      <c r="E4395">
        <v>2029</v>
      </c>
      <c r="F4395">
        <v>1</v>
      </c>
      <c r="G4395">
        <v>19631.81452</v>
      </c>
      <c r="H4395">
        <v>0</v>
      </c>
      <c r="I4395">
        <v>1</v>
      </c>
      <c r="J4395" s="2" t="str">
        <f t="shared" si="68"/>
        <v>EG_LHNR2026</v>
      </c>
    </row>
    <row r="4396" spans="1:10" x14ac:dyDescent="0.25">
      <c r="A4396" t="s">
        <v>15</v>
      </c>
      <c r="B4396" t="s">
        <v>6</v>
      </c>
      <c r="C4396" t="s">
        <v>10</v>
      </c>
      <c r="D4396">
        <v>2026</v>
      </c>
      <c r="E4396">
        <v>2030</v>
      </c>
      <c r="F4396">
        <v>1</v>
      </c>
      <c r="G4396">
        <v>19631.81452</v>
      </c>
      <c r="H4396">
        <v>0</v>
      </c>
      <c r="I4396">
        <v>1</v>
      </c>
      <c r="J4396" s="2" t="str">
        <f t="shared" si="68"/>
        <v>EG_LHER2026</v>
      </c>
    </row>
    <row r="4397" spans="1:10" x14ac:dyDescent="0.25">
      <c r="A4397" t="s">
        <v>15</v>
      </c>
      <c r="B4397" t="s">
        <v>6</v>
      </c>
      <c r="C4397" t="s">
        <v>11</v>
      </c>
      <c r="D4397">
        <v>2026</v>
      </c>
      <c r="E4397">
        <v>2030</v>
      </c>
      <c r="F4397">
        <v>1</v>
      </c>
      <c r="G4397">
        <v>19631.81452</v>
      </c>
      <c r="H4397">
        <v>0</v>
      </c>
      <c r="I4397">
        <v>1</v>
      </c>
      <c r="J4397" s="2" t="str">
        <f t="shared" si="68"/>
        <v>EG_LHWR2026</v>
      </c>
    </row>
    <row r="4398" spans="1:10" x14ac:dyDescent="0.25">
      <c r="A4398" t="s">
        <v>15</v>
      </c>
      <c r="B4398" t="s">
        <v>6</v>
      </c>
      <c r="C4398" t="s">
        <v>9</v>
      </c>
      <c r="D4398">
        <v>2026</v>
      </c>
      <c r="E4398">
        <v>2030</v>
      </c>
      <c r="F4398">
        <v>1</v>
      </c>
      <c r="G4398">
        <v>19631.81452</v>
      </c>
      <c r="H4398">
        <v>0</v>
      </c>
      <c r="I4398">
        <v>1</v>
      </c>
      <c r="J4398" s="2" t="str">
        <f t="shared" si="68"/>
        <v>EG_LHNER2026</v>
      </c>
    </row>
    <row r="4399" spans="1:10" x14ac:dyDescent="0.25">
      <c r="A4399" t="s">
        <v>15</v>
      </c>
      <c r="B4399" t="s">
        <v>6</v>
      </c>
      <c r="C4399" t="s">
        <v>8</v>
      </c>
      <c r="D4399">
        <v>2026</v>
      </c>
      <c r="E4399">
        <v>2030</v>
      </c>
      <c r="F4399">
        <v>1</v>
      </c>
      <c r="G4399">
        <v>19631.81452</v>
      </c>
      <c r="H4399">
        <v>0</v>
      </c>
      <c r="I4399">
        <v>1</v>
      </c>
      <c r="J4399" s="2" t="str">
        <f t="shared" si="68"/>
        <v>EG_LHSR2026</v>
      </c>
    </row>
    <row r="4400" spans="1:10" x14ac:dyDescent="0.25">
      <c r="A4400" t="s">
        <v>15</v>
      </c>
      <c r="B4400" t="s">
        <v>6</v>
      </c>
      <c r="C4400" t="s">
        <v>12</v>
      </c>
      <c r="D4400">
        <v>2026</v>
      </c>
      <c r="E4400">
        <v>2030</v>
      </c>
      <c r="F4400">
        <v>1</v>
      </c>
      <c r="G4400">
        <v>19631.81452</v>
      </c>
      <c r="H4400">
        <v>0</v>
      </c>
      <c r="I4400">
        <v>1</v>
      </c>
      <c r="J4400" s="2" t="str">
        <f t="shared" si="68"/>
        <v>EG_LHNR2026</v>
      </c>
    </row>
    <row r="4401" spans="1:10" x14ac:dyDescent="0.25">
      <c r="A4401" t="s">
        <v>15</v>
      </c>
      <c r="B4401" t="s">
        <v>6</v>
      </c>
      <c r="C4401" t="s">
        <v>10</v>
      </c>
      <c r="D4401">
        <v>2026</v>
      </c>
      <c r="E4401">
        <v>2031</v>
      </c>
      <c r="F4401">
        <v>1</v>
      </c>
      <c r="G4401">
        <v>19631.81452</v>
      </c>
      <c r="H4401">
        <v>0</v>
      </c>
      <c r="I4401">
        <v>1</v>
      </c>
      <c r="J4401" s="2" t="str">
        <f t="shared" si="68"/>
        <v>EG_LHER2026</v>
      </c>
    </row>
    <row r="4402" spans="1:10" x14ac:dyDescent="0.25">
      <c r="A4402" t="s">
        <v>15</v>
      </c>
      <c r="B4402" t="s">
        <v>6</v>
      </c>
      <c r="C4402" t="s">
        <v>11</v>
      </c>
      <c r="D4402">
        <v>2026</v>
      </c>
      <c r="E4402">
        <v>2031</v>
      </c>
      <c r="F4402">
        <v>1</v>
      </c>
      <c r="G4402">
        <v>19631.81452</v>
      </c>
      <c r="H4402">
        <v>0</v>
      </c>
      <c r="I4402">
        <v>1</v>
      </c>
      <c r="J4402" s="2" t="str">
        <f t="shared" si="68"/>
        <v>EG_LHWR2026</v>
      </c>
    </row>
    <row r="4403" spans="1:10" x14ac:dyDescent="0.25">
      <c r="A4403" t="s">
        <v>15</v>
      </c>
      <c r="B4403" t="s">
        <v>6</v>
      </c>
      <c r="C4403" t="s">
        <v>9</v>
      </c>
      <c r="D4403">
        <v>2026</v>
      </c>
      <c r="E4403">
        <v>2031</v>
      </c>
      <c r="F4403">
        <v>1</v>
      </c>
      <c r="G4403">
        <v>19631.81452</v>
      </c>
      <c r="H4403">
        <v>0</v>
      </c>
      <c r="I4403">
        <v>1</v>
      </c>
      <c r="J4403" s="2" t="str">
        <f t="shared" si="68"/>
        <v>EG_LHNER2026</v>
      </c>
    </row>
    <row r="4404" spans="1:10" x14ac:dyDescent="0.25">
      <c r="A4404" t="s">
        <v>15</v>
      </c>
      <c r="B4404" t="s">
        <v>6</v>
      </c>
      <c r="C4404" t="s">
        <v>8</v>
      </c>
      <c r="D4404">
        <v>2026</v>
      </c>
      <c r="E4404">
        <v>2031</v>
      </c>
      <c r="F4404">
        <v>1</v>
      </c>
      <c r="G4404">
        <v>19631.81452</v>
      </c>
      <c r="H4404">
        <v>0</v>
      </c>
      <c r="I4404">
        <v>1</v>
      </c>
      <c r="J4404" s="2" t="str">
        <f t="shared" si="68"/>
        <v>EG_LHSR2026</v>
      </c>
    </row>
    <row r="4405" spans="1:10" x14ac:dyDescent="0.25">
      <c r="A4405" t="s">
        <v>15</v>
      </c>
      <c r="B4405" t="s">
        <v>6</v>
      </c>
      <c r="C4405" t="s">
        <v>12</v>
      </c>
      <c r="D4405">
        <v>2026</v>
      </c>
      <c r="E4405">
        <v>2031</v>
      </c>
      <c r="F4405">
        <v>1</v>
      </c>
      <c r="G4405">
        <v>19631.81452</v>
      </c>
      <c r="H4405">
        <v>0</v>
      </c>
      <c r="I4405">
        <v>1</v>
      </c>
      <c r="J4405" s="2" t="str">
        <f t="shared" si="68"/>
        <v>EG_LHNR2026</v>
      </c>
    </row>
    <row r="4406" spans="1:10" x14ac:dyDescent="0.25">
      <c r="A4406" t="s">
        <v>15</v>
      </c>
      <c r="B4406" t="s">
        <v>6</v>
      </c>
      <c r="C4406" t="s">
        <v>10</v>
      </c>
      <c r="D4406">
        <v>2026</v>
      </c>
      <c r="E4406">
        <v>2032</v>
      </c>
      <c r="F4406">
        <v>1</v>
      </c>
      <c r="G4406">
        <v>19631.81452</v>
      </c>
      <c r="H4406">
        <v>0</v>
      </c>
      <c r="I4406">
        <v>1</v>
      </c>
      <c r="J4406" s="2" t="str">
        <f t="shared" si="68"/>
        <v>EG_LHER2026</v>
      </c>
    </row>
    <row r="4407" spans="1:10" x14ac:dyDescent="0.25">
      <c r="A4407" t="s">
        <v>15</v>
      </c>
      <c r="B4407" t="s">
        <v>6</v>
      </c>
      <c r="C4407" t="s">
        <v>11</v>
      </c>
      <c r="D4407">
        <v>2026</v>
      </c>
      <c r="E4407">
        <v>2032</v>
      </c>
      <c r="F4407">
        <v>1</v>
      </c>
      <c r="G4407">
        <v>19631.81452</v>
      </c>
      <c r="H4407">
        <v>0</v>
      </c>
      <c r="I4407">
        <v>1</v>
      </c>
      <c r="J4407" s="2" t="str">
        <f t="shared" si="68"/>
        <v>EG_LHWR2026</v>
      </c>
    </row>
    <row r="4408" spans="1:10" x14ac:dyDescent="0.25">
      <c r="A4408" t="s">
        <v>15</v>
      </c>
      <c r="B4408" t="s">
        <v>6</v>
      </c>
      <c r="C4408" t="s">
        <v>9</v>
      </c>
      <c r="D4408">
        <v>2026</v>
      </c>
      <c r="E4408">
        <v>2032</v>
      </c>
      <c r="F4408">
        <v>1</v>
      </c>
      <c r="G4408">
        <v>19631.81452</v>
      </c>
      <c r="H4408">
        <v>0</v>
      </c>
      <c r="I4408">
        <v>1</v>
      </c>
      <c r="J4408" s="2" t="str">
        <f t="shared" si="68"/>
        <v>EG_LHNER2026</v>
      </c>
    </row>
    <row r="4409" spans="1:10" x14ac:dyDescent="0.25">
      <c r="A4409" t="s">
        <v>15</v>
      </c>
      <c r="B4409" t="s">
        <v>6</v>
      </c>
      <c r="C4409" t="s">
        <v>8</v>
      </c>
      <c r="D4409">
        <v>2026</v>
      </c>
      <c r="E4409">
        <v>2032</v>
      </c>
      <c r="F4409">
        <v>1</v>
      </c>
      <c r="G4409">
        <v>19631.81452</v>
      </c>
      <c r="H4409">
        <v>0</v>
      </c>
      <c r="I4409">
        <v>1</v>
      </c>
      <c r="J4409" s="2" t="str">
        <f t="shared" si="68"/>
        <v>EG_LHSR2026</v>
      </c>
    </row>
    <row r="4410" spans="1:10" x14ac:dyDescent="0.25">
      <c r="A4410" t="s">
        <v>15</v>
      </c>
      <c r="B4410" t="s">
        <v>6</v>
      </c>
      <c r="C4410" t="s">
        <v>12</v>
      </c>
      <c r="D4410">
        <v>2026</v>
      </c>
      <c r="E4410">
        <v>2032</v>
      </c>
      <c r="F4410">
        <v>1</v>
      </c>
      <c r="G4410">
        <v>19631.81452</v>
      </c>
      <c r="H4410">
        <v>0</v>
      </c>
      <c r="I4410">
        <v>1</v>
      </c>
      <c r="J4410" s="2" t="str">
        <f t="shared" si="68"/>
        <v>EG_LHNR2026</v>
      </c>
    </row>
    <row r="4411" spans="1:10" x14ac:dyDescent="0.25">
      <c r="A4411" t="s">
        <v>15</v>
      </c>
      <c r="B4411" t="s">
        <v>6</v>
      </c>
      <c r="C4411" t="s">
        <v>10</v>
      </c>
      <c r="D4411">
        <v>2026</v>
      </c>
      <c r="E4411">
        <v>2033</v>
      </c>
      <c r="F4411">
        <v>1</v>
      </c>
      <c r="G4411">
        <v>19631.81452</v>
      </c>
      <c r="H4411">
        <v>0</v>
      </c>
      <c r="I4411">
        <v>1</v>
      </c>
      <c r="J4411" s="2" t="str">
        <f t="shared" si="68"/>
        <v>EG_LHER2026</v>
      </c>
    </row>
    <row r="4412" spans="1:10" x14ac:dyDescent="0.25">
      <c r="A4412" t="s">
        <v>15</v>
      </c>
      <c r="B4412" t="s">
        <v>6</v>
      </c>
      <c r="C4412" t="s">
        <v>11</v>
      </c>
      <c r="D4412">
        <v>2026</v>
      </c>
      <c r="E4412">
        <v>2033</v>
      </c>
      <c r="F4412">
        <v>1</v>
      </c>
      <c r="G4412">
        <v>19631.81452</v>
      </c>
      <c r="H4412">
        <v>0</v>
      </c>
      <c r="I4412">
        <v>1</v>
      </c>
      <c r="J4412" s="2" t="str">
        <f t="shared" si="68"/>
        <v>EG_LHWR2026</v>
      </c>
    </row>
    <row r="4413" spans="1:10" x14ac:dyDescent="0.25">
      <c r="A4413" t="s">
        <v>15</v>
      </c>
      <c r="B4413" t="s">
        <v>6</v>
      </c>
      <c r="C4413" t="s">
        <v>9</v>
      </c>
      <c r="D4413">
        <v>2026</v>
      </c>
      <c r="E4413">
        <v>2033</v>
      </c>
      <c r="F4413">
        <v>1</v>
      </c>
      <c r="G4413">
        <v>19631.81452</v>
      </c>
      <c r="H4413">
        <v>0</v>
      </c>
      <c r="I4413">
        <v>1</v>
      </c>
      <c r="J4413" s="2" t="str">
        <f t="shared" si="68"/>
        <v>EG_LHNER2026</v>
      </c>
    </row>
    <row r="4414" spans="1:10" x14ac:dyDescent="0.25">
      <c r="A4414" t="s">
        <v>15</v>
      </c>
      <c r="B4414" t="s">
        <v>6</v>
      </c>
      <c r="C4414" t="s">
        <v>8</v>
      </c>
      <c r="D4414">
        <v>2026</v>
      </c>
      <c r="E4414">
        <v>2033</v>
      </c>
      <c r="F4414">
        <v>1</v>
      </c>
      <c r="G4414">
        <v>19631.81452</v>
      </c>
      <c r="H4414">
        <v>0</v>
      </c>
      <c r="I4414">
        <v>1</v>
      </c>
      <c r="J4414" s="2" t="str">
        <f t="shared" si="68"/>
        <v>EG_LHSR2026</v>
      </c>
    </row>
    <row r="4415" spans="1:10" x14ac:dyDescent="0.25">
      <c r="A4415" t="s">
        <v>15</v>
      </c>
      <c r="B4415" t="s">
        <v>6</v>
      </c>
      <c r="C4415" t="s">
        <v>12</v>
      </c>
      <c r="D4415">
        <v>2026</v>
      </c>
      <c r="E4415">
        <v>2033</v>
      </c>
      <c r="F4415">
        <v>1</v>
      </c>
      <c r="G4415">
        <v>19631.81452</v>
      </c>
      <c r="H4415">
        <v>0</v>
      </c>
      <c r="I4415">
        <v>1</v>
      </c>
      <c r="J4415" s="2" t="str">
        <f t="shared" si="68"/>
        <v>EG_LHNR2026</v>
      </c>
    </row>
    <row r="4416" spans="1:10" x14ac:dyDescent="0.25">
      <c r="A4416" t="s">
        <v>15</v>
      </c>
      <c r="B4416" t="s">
        <v>6</v>
      </c>
      <c r="C4416" t="s">
        <v>10</v>
      </c>
      <c r="D4416">
        <v>2026</v>
      </c>
      <c r="E4416">
        <v>2034</v>
      </c>
      <c r="F4416">
        <v>1</v>
      </c>
      <c r="G4416">
        <v>19631.81452</v>
      </c>
      <c r="H4416">
        <v>0</v>
      </c>
      <c r="I4416">
        <v>1</v>
      </c>
      <c r="J4416" s="2" t="str">
        <f t="shared" si="68"/>
        <v>EG_LHER2026</v>
      </c>
    </row>
    <row r="4417" spans="1:10" x14ac:dyDescent="0.25">
      <c r="A4417" t="s">
        <v>15</v>
      </c>
      <c r="B4417" t="s">
        <v>6</v>
      </c>
      <c r="C4417" t="s">
        <v>11</v>
      </c>
      <c r="D4417">
        <v>2026</v>
      </c>
      <c r="E4417">
        <v>2034</v>
      </c>
      <c r="F4417">
        <v>1</v>
      </c>
      <c r="G4417">
        <v>19631.81452</v>
      </c>
      <c r="H4417">
        <v>0</v>
      </c>
      <c r="I4417">
        <v>1</v>
      </c>
      <c r="J4417" s="2" t="str">
        <f t="shared" si="68"/>
        <v>EG_LHWR2026</v>
      </c>
    </row>
    <row r="4418" spans="1:10" x14ac:dyDescent="0.25">
      <c r="A4418" t="s">
        <v>15</v>
      </c>
      <c r="B4418" t="s">
        <v>6</v>
      </c>
      <c r="C4418" t="s">
        <v>9</v>
      </c>
      <c r="D4418">
        <v>2026</v>
      </c>
      <c r="E4418">
        <v>2034</v>
      </c>
      <c r="F4418">
        <v>1</v>
      </c>
      <c r="G4418">
        <v>19631.81452</v>
      </c>
      <c r="H4418">
        <v>0</v>
      </c>
      <c r="I4418">
        <v>1</v>
      </c>
      <c r="J4418" s="2" t="str">
        <f t="shared" si="68"/>
        <v>EG_LHNER2026</v>
      </c>
    </row>
    <row r="4419" spans="1:10" x14ac:dyDescent="0.25">
      <c r="A4419" t="s">
        <v>15</v>
      </c>
      <c r="B4419" t="s">
        <v>6</v>
      </c>
      <c r="C4419" t="s">
        <v>8</v>
      </c>
      <c r="D4419">
        <v>2026</v>
      </c>
      <c r="E4419">
        <v>2034</v>
      </c>
      <c r="F4419">
        <v>1</v>
      </c>
      <c r="G4419">
        <v>19631.81452</v>
      </c>
      <c r="H4419">
        <v>0</v>
      </c>
      <c r="I4419">
        <v>1</v>
      </c>
      <c r="J4419" s="2" t="str">
        <f t="shared" ref="J4419:J4482" si="69">_xlfn.CONCAT(A4419,C4419,D4419)</f>
        <v>EG_LHSR2026</v>
      </c>
    </row>
    <row r="4420" spans="1:10" x14ac:dyDescent="0.25">
      <c r="A4420" t="s">
        <v>15</v>
      </c>
      <c r="B4420" t="s">
        <v>6</v>
      </c>
      <c r="C4420" t="s">
        <v>12</v>
      </c>
      <c r="D4420">
        <v>2026</v>
      </c>
      <c r="E4420">
        <v>2034</v>
      </c>
      <c r="F4420">
        <v>1</v>
      </c>
      <c r="G4420">
        <v>19631.81452</v>
      </c>
      <c r="H4420">
        <v>0</v>
      </c>
      <c r="I4420">
        <v>1</v>
      </c>
      <c r="J4420" s="2" t="str">
        <f t="shared" si="69"/>
        <v>EG_LHNR2026</v>
      </c>
    </row>
    <row r="4421" spans="1:10" x14ac:dyDescent="0.25">
      <c r="A4421" t="s">
        <v>15</v>
      </c>
      <c r="B4421" t="s">
        <v>6</v>
      </c>
      <c r="C4421" t="s">
        <v>10</v>
      </c>
      <c r="D4421">
        <v>2026</v>
      </c>
      <c r="E4421">
        <v>2035</v>
      </c>
      <c r="F4421">
        <v>1</v>
      </c>
      <c r="G4421">
        <v>19631.81452</v>
      </c>
      <c r="H4421">
        <v>0</v>
      </c>
      <c r="I4421">
        <v>1</v>
      </c>
      <c r="J4421" s="2" t="str">
        <f t="shared" si="69"/>
        <v>EG_LHER2026</v>
      </c>
    </row>
    <row r="4422" spans="1:10" x14ac:dyDescent="0.25">
      <c r="A4422" t="s">
        <v>15</v>
      </c>
      <c r="B4422" t="s">
        <v>6</v>
      </c>
      <c r="C4422" t="s">
        <v>11</v>
      </c>
      <c r="D4422">
        <v>2026</v>
      </c>
      <c r="E4422">
        <v>2035</v>
      </c>
      <c r="F4422">
        <v>1</v>
      </c>
      <c r="G4422">
        <v>19631.81452</v>
      </c>
      <c r="H4422">
        <v>0</v>
      </c>
      <c r="I4422">
        <v>1</v>
      </c>
      <c r="J4422" s="2" t="str">
        <f t="shared" si="69"/>
        <v>EG_LHWR2026</v>
      </c>
    </row>
    <row r="4423" spans="1:10" x14ac:dyDescent="0.25">
      <c r="A4423" t="s">
        <v>15</v>
      </c>
      <c r="B4423" t="s">
        <v>6</v>
      </c>
      <c r="C4423" t="s">
        <v>9</v>
      </c>
      <c r="D4423">
        <v>2026</v>
      </c>
      <c r="E4423">
        <v>2035</v>
      </c>
      <c r="F4423">
        <v>1</v>
      </c>
      <c r="G4423">
        <v>19631.81452</v>
      </c>
      <c r="H4423">
        <v>0</v>
      </c>
      <c r="I4423">
        <v>1</v>
      </c>
      <c r="J4423" s="2" t="str">
        <f t="shared" si="69"/>
        <v>EG_LHNER2026</v>
      </c>
    </row>
    <row r="4424" spans="1:10" x14ac:dyDescent="0.25">
      <c r="A4424" t="s">
        <v>15</v>
      </c>
      <c r="B4424" t="s">
        <v>6</v>
      </c>
      <c r="C4424" t="s">
        <v>8</v>
      </c>
      <c r="D4424">
        <v>2026</v>
      </c>
      <c r="E4424">
        <v>2035</v>
      </c>
      <c r="F4424">
        <v>1</v>
      </c>
      <c r="G4424">
        <v>19631.81452</v>
      </c>
      <c r="H4424">
        <v>0</v>
      </c>
      <c r="I4424">
        <v>1</v>
      </c>
      <c r="J4424" s="2" t="str">
        <f t="shared" si="69"/>
        <v>EG_LHSR2026</v>
      </c>
    </row>
    <row r="4425" spans="1:10" x14ac:dyDescent="0.25">
      <c r="A4425" t="s">
        <v>15</v>
      </c>
      <c r="B4425" t="s">
        <v>6</v>
      </c>
      <c r="C4425" t="s">
        <v>12</v>
      </c>
      <c r="D4425">
        <v>2026</v>
      </c>
      <c r="E4425">
        <v>2035</v>
      </c>
      <c r="F4425">
        <v>1</v>
      </c>
      <c r="G4425">
        <v>19631.81452</v>
      </c>
      <c r="H4425">
        <v>0</v>
      </c>
      <c r="I4425">
        <v>1</v>
      </c>
      <c r="J4425" s="2" t="str">
        <f t="shared" si="69"/>
        <v>EG_LHNR2026</v>
      </c>
    </row>
    <row r="4426" spans="1:10" x14ac:dyDescent="0.25">
      <c r="A4426" t="s">
        <v>15</v>
      </c>
      <c r="B4426" t="s">
        <v>6</v>
      </c>
      <c r="C4426" t="s">
        <v>10</v>
      </c>
      <c r="D4426">
        <v>2026</v>
      </c>
      <c r="E4426">
        <v>2036</v>
      </c>
      <c r="F4426">
        <v>1</v>
      </c>
      <c r="G4426">
        <v>19631.81452</v>
      </c>
      <c r="H4426">
        <v>0</v>
      </c>
      <c r="I4426">
        <v>1</v>
      </c>
      <c r="J4426" s="2" t="str">
        <f t="shared" si="69"/>
        <v>EG_LHER2026</v>
      </c>
    </row>
    <row r="4427" spans="1:10" x14ac:dyDescent="0.25">
      <c r="A4427" t="s">
        <v>15</v>
      </c>
      <c r="B4427" t="s">
        <v>6</v>
      </c>
      <c r="C4427" t="s">
        <v>11</v>
      </c>
      <c r="D4427">
        <v>2026</v>
      </c>
      <c r="E4427">
        <v>2036</v>
      </c>
      <c r="F4427">
        <v>1</v>
      </c>
      <c r="G4427">
        <v>19631.81452</v>
      </c>
      <c r="H4427">
        <v>0</v>
      </c>
      <c r="I4427">
        <v>1</v>
      </c>
      <c r="J4427" s="2" t="str">
        <f t="shared" si="69"/>
        <v>EG_LHWR2026</v>
      </c>
    </row>
    <row r="4428" spans="1:10" x14ac:dyDescent="0.25">
      <c r="A4428" t="s">
        <v>15</v>
      </c>
      <c r="B4428" t="s">
        <v>6</v>
      </c>
      <c r="C4428" t="s">
        <v>9</v>
      </c>
      <c r="D4428">
        <v>2026</v>
      </c>
      <c r="E4428">
        <v>2036</v>
      </c>
      <c r="F4428">
        <v>1</v>
      </c>
      <c r="G4428">
        <v>19631.81452</v>
      </c>
      <c r="H4428">
        <v>0</v>
      </c>
      <c r="I4428">
        <v>1</v>
      </c>
      <c r="J4428" s="2" t="str">
        <f t="shared" si="69"/>
        <v>EG_LHNER2026</v>
      </c>
    </row>
    <row r="4429" spans="1:10" x14ac:dyDescent="0.25">
      <c r="A4429" t="s">
        <v>15</v>
      </c>
      <c r="B4429" t="s">
        <v>6</v>
      </c>
      <c r="C4429" t="s">
        <v>8</v>
      </c>
      <c r="D4429">
        <v>2026</v>
      </c>
      <c r="E4429">
        <v>2036</v>
      </c>
      <c r="F4429">
        <v>1</v>
      </c>
      <c r="G4429">
        <v>19631.81452</v>
      </c>
      <c r="H4429">
        <v>0</v>
      </c>
      <c r="I4429">
        <v>1</v>
      </c>
      <c r="J4429" s="2" t="str">
        <f t="shared" si="69"/>
        <v>EG_LHSR2026</v>
      </c>
    </row>
    <row r="4430" spans="1:10" x14ac:dyDescent="0.25">
      <c r="A4430" t="s">
        <v>15</v>
      </c>
      <c r="B4430" t="s">
        <v>6</v>
      </c>
      <c r="C4430" t="s">
        <v>12</v>
      </c>
      <c r="D4430">
        <v>2026</v>
      </c>
      <c r="E4430">
        <v>2036</v>
      </c>
      <c r="F4430">
        <v>1</v>
      </c>
      <c r="G4430">
        <v>19631.81452</v>
      </c>
      <c r="H4430">
        <v>0</v>
      </c>
      <c r="I4430">
        <v>1</v>
      </c>
      <c r="J4430" s="2" t="str">
        <f t="shared" si="69"/>
        <v>EG_LHNR2026</v>
      </c>
    </row>
    <row r="4431" spans="1:10" x14ac:dyDescent="0.25">
      <c r="A4431" t="s">
        <v>15</v>
      </c>
      <c r="B4431" t="s">
        <v>6</v>
      </c>
      <c r="C4431" t="s">
        <v>10</v>
      </c>
      <c r="D4431">
        <v>2026</v>
      </c>
      <c r="E4431">
        <v>2037</v>
      </c>
      <c r="F4431">
        <v>1</v>
      </c>
      <c r="G4431">
        <v>19631.81452</v>
      </c>
      <c r="H4431">
        <v>0</v>
      </c>
      <c r="I4431">
        <v>1</v>
      </c>
      <c r="J4431" s="2" t="str">
        <f t="shared" si="69"/>
        <v>EG_LHER2026</v>
      </c>
    </row>
    <row r="4432" spans="1:10" x14ac:dyDescent="0.25">
      <c r="A4432" t="s">
        <v>15</v>
      </c>
      <c r="B4432" t="s">
        <v>6</v>
      </c>
      <c r="C4432" t="s">
        <v>11</v>
      </c>
      <c r="D4432">
        <v>2026</v>
      </c>
      <c r="E4432">
        <v>2037</v>
      </c>
      <c r="F4432">
        <v>1</v>
      </c>
      <c r="G4432">
        <v>19631.81452</v>
      </c>
      <c r="H4432">
        <v>0</v>
      </c>
      <c r="I4432">
        <v>1</v>
      </c>
      <c r="J4432" s="2" t="str">
        <f t="shared" si="69"/>
        <v>EG_LHWR2026</v>
      </c>
    </row>
    <row r="4433" spans="1:10" x14ac:dyDescent="0.25">
      <c r="A4433" t="s">
        <v>15</v>
      </c>
      <c r="B4433" t="s">
        <v>6</v>
      </c>
      <c r="C4433" t="s">
        <v>9</v>
      </c>
      <c r="D4433">
        <v>2026</v>
      </c>
      <c r="E4433">
        <v>2037</v>
      </c>
      <c r="F4433">
        <v>1</v>
      </c>
      <c r="G4433">
        <v>19631.81452</v>
      </c>
      <c r="H4433">
        <v>0</v>
      </c>
      <c r="I4433">
        <v>1</v>
      </c>
      <c r="J4433" s="2" t="str">
        <f t="shared" si="69"/>
        <v>EG_LHNER2026</v>
      </c>
    </row>
    <row r="4434" spans="1:10" x14ac:dyDescent="0.25">
      <c r="A4434" t="s">
        <v>15</v>
      </c>
      <c r="B4434" t="s">
        <v>6</v>
      </c>
      <c r="C4434" t="s">
        <v>8</v>
      </c>
      <c r="D4434">
        <v>2026</v>
      </c>
      <c r="E4434">
        <v>2037</v>
      </c>
      <c r="F4434">
        <v>1</v>
      </c>
      <c r="G4434">
        <v>19631.81452</v>
      </c>
      <c r="H4434">
        <v>0</v>
      </c>
      <c r="I4434">
        <v>1</v>
      </c>
      <c r="J4434" s="2" t="str">
        <f t="shared" si="69"/>
        <v>EG_LHSR2026</v>
      </c>
    </row>
    <row r="4435" spans="1:10" x14ac:dyDescent="0.25">
      <c r="A4435" t="s">
        <v>15</v>
      </c>
      <c r="B4435" t="s">
        <v>6</v>
      </c>
      <c r="C4435" t="s">
        <v>12</v>
      </c>
      <c r="D4435">
        <v>2026</v>
      </c>
      <c r="E4435">
        <v>2037</v>
      </c>
      <c r="F4435">
        <v>1</v>
      </c>
      <c r="G4435">
        <v>19631.81452</v>
      </c>
      <c r="H4435">
        <v>0</v>
      </c>
      <c r="I4435">
        <v>1</v>
      </c>
      <c r="J4435" s="2" t="str">
        <f t="shared" si="69"/>
        <v>EG_LHNR2026</v>
      </c>
    </row>
    <row r="4436" spans="1:10" x14ac:dyDescent="0.25">
      <c r="A4436" t="s">
        <v>15</v>
      </c>
      <c r="B4436" t="s">
        <v>6</v>
      </c>
      <c r="C4436" t="s">
        <v>10</v>
      </c>
      <c r="D4436">
        <v>2026</v>
      </c>
      <c r="E4436">
        <v>2038</v>
      </c>
      <c r="F4436">
        <v>1</v>
      </c>
      <c r="G4436">
        <v>19631.81452</v>
      </c>
      <c r="H4436">
        <v>0</v>
      </c>
      <c r="I4436">
        <v>1</v>
      </c>
      <c r="J4436" s="2" t="str">
        <f t="shared" si="69"/>
        <v>EG_LHER2026</v>
      </c>
    </row>
    <row r="4437" spans="1:10" x14ac:dyDescent="0.25">
      <c r="A4437" t="s">
        <v>15</v>
      </c>
      <c r="B4437" t="s">
        <v>6</v>
      </c>
      <c r="C4437" t="s">
        <v>11</v>
      </c>
      <c r="D4437">
        <v>2026</v>
      </c>
      <c r="E4437">
        <v>2038</v>
      </c>
      <c r="F4437">
        <v>1</v>
      </c>
      <c r="G4437">
        <v>19631.81452</v>
      </c>
      <c r="H4437">
        <v>0</v>
      </c>
      <c r="I4437">
        <v>1</v>
      </c>
      <c r="J4437" s="2" t="str">
        <f t="shared" si="69"/>
        <v>EG_LHWR2026</v>
      </c>
    </row>
    <row r="4438" spans="1:10" x14ac:dyDescent="0.25">
      <c r="A4438" t="s">
        <v>15</v>
      </c>
      <c r="B4438" t="s">
        <v>6</v>
      </c>
      <c r="C4438" t="s">
        <v>9</v>
      </c>
      <c r="D4438">
        <v>2026</v>
      </c>
      <c r="E4438">
        <v>2038</v>
      </c>
      <c r="F4438">
        <v>1</v>
      </c>
      <c r="G4438">
        <v>19631.81452</v>
      </c>
      <c r="H4438">
        <v>0</v>
      </c>
      <c r="I4438">
        <v>1</v>
      </c>
      <c r="J4438" s="2" t="str">
        <f t="shared" si="69"/>
        <v>EG_LHNER2026</v>
      </c>
    </row>
    <row r="4439" spans="1:10" x14ac:dyDescent="0.25">
      <c r="A4439" t="s">
        <v>15</v>
      </c>
      <c r="B4439" t="s">
        <v>6</v>
      </c>
      <c r="C4439" t="s">
        <v>8</v>
      </c>
      <c r="D4439">
        <v>2026</v>
      </c>
      <c r="E4439">
        <v>2038</v>
      </c>
      <c r="F4439">
        <v>1</v>
      </c>
      <c r="G4439">
        <v>19631.81452</v>
      </c>
      <c r="H4439">
        <v>0</v>
      </c>
      <c r="I4439">
        <v>1</v>
      </c>
      <c r="J4439" s="2" t="str">
        <f t="shared" si="69"/>
        <v>EG_LHSR2026</v>
      </c>
    </row>
    <row r="4440" spans="1:10" x14ac:dyDescent="0.25">
      <c r="A4440" t="s">
        <v>15</v>
      </c>
      <c r="B4440" t="s">
        <v>6</v>
      </c>
      <c r="C4440" t="s">
        <v>12</v>
      </c>
      <c r="D4440">
        <v>2026</v>
      </c>
      <c r="E4440">
        <v>2038</v>
      </c>
      <c r="F4440">
        <v>1</v>
      </c>
      <c r="G4440">
        <v>19631.81452</v>
      </c>
      <c r="H4440">
        <v>0</v>
      </c>
      <c r="I4440">
        <v>1</v>
      </c>
      <c r="J4440" s="2" t="str">
        <f t="shared" si="69"/>
        <v>EG_LHNR2026</v>
      </c>
    </row>
    <row r="4441" spans="1:10" x14ac:dyDescent="0.25">
      <c r="A4441" t="s">
        <v>15</v>
      </c>
      <c r="B4441" t="s">
        <v>6</v>
      </c>
      <c r="C4441" t="s">
        <v>10</v>
      </c>
      <c r="D4441">
        <v>2026</v>
      </c>
      <c r="E4441">
        <v>2039</v>
      </c>
      <c r="F4441">
        <v>1</v>
      </c>
      <c r="G4441">
        <v>19631.81452</v>
      </c>
      <c r="H4441">
        <v>0</v>
      </c>
      <c r="I4441">
        <v>1</v>
      </c>
      <c r="J4441" s="2" t="str">
        <f t="shared" si="69"/>
        <v>EG_LHER2026</v>
      </c>
    </row>
    <row r="4442" spans="1:10" x14ac:dyDescent="0.25">
      <c r="A4442" t="s">
        <v>15</v>
      </c>
      <c r="B4442" t="s">
        <v>6</v>
      </c>
      <c r="C4442" t="s">
        <v>11</v>
      </c>
      <c r="D4442">
        <v>2026</v>
      </c>
      <c r="E4442">
        <v>2039</v>
      </c>
      <c r="F4442">
        <v>1</v>
      </c>
      <c r="G4442">
        <v>19631.81452</v>
      </c>
      <c r="H4442">
        <v>0</v>
      </c>
      <c r="I4442">
        <v>1</v>
      </c>
      <c r="J4442" s="2" t="str">
        <f t="shared" si="69"/>
        <v>EG_LHWR2026</v>
      </c>
    </row>
    <row r="4443" spans="1:10" x14ac:dyDescent="0.25">
      <c r="A4443" t="s">
        <v>15</v>
      </c>
      <c r="B4443" t="s">
        <v>6</v>
      </c>
      <c r="C4443" t="s">
        <v>9</v>
      </c>
      <c r="D4443">
        <v>2026</v>
      </c>
      <c r="E4443">
        <v>2039</v>
      </c>
      <c r="F4443">
        <v>1</v>
      </c>
      <c r="G4443">
        <v>19631.81452</v>
      </c>
      <c r="H4443">
        <v>0</v>
      </c>
      <c r="I4443">
        <v>1</v>
      </c>
      <c r="J4443" s="2" t="str">
        <f t="shared" si="69"/>
        <v>EG_LHNER2026</v>
      </c>
    </row>
    <row r="4444" spans="1:10" x14ac:dyDescent="0.25">
      <c r="A4444" t="s">
        <v>15</v>
      </c>
      <c r="B4444" t="s">
        <v>6</v>
      </c>
      <c r="C4444" t="s">
        <v>8</v>
      </c>
      <c r="D4444">
        <v>2026</v>
      </c>
      <c r="E4444">
        <v>2039</v>
      </c>
      <c r="F4444">
        <v>1</v>
      </c>
      <c r="G4444">
        <v>19631.81452</v>
      </c>
      <c r="H4444">
        <v>0</v>
      </c>
      <c r="I4444">
        <v>1</v>
      </c>
      <c r="J4444" s="2" t="str">
        <f t="shared" si="69"/>
        <v>EG_LHSR2026</v>
      </c>
    </row>
    <row r="4445" spans="1:10" x14ac:dyDescent="0.25">
      <c r="A4445" t="s">
        <v>15</v>
      </c>
      <c r="B4445" t="s">
        <v>6</v>
      </c>
      <c r="C4445" t="s">
        <v>12</v>
      </c>
      <c r="D4445">
        <v>2026</v>
      </c>
      <c r="E4445">
        <v>2039</v>
      </c>
      <c r="F4445">
        <v>1</v>
      </c>
      <c r="G4445">
        <v>19631.81452</v>
      </c>
      <c r="H4445">
        <v>0</v>
      </c>
      <c r="I4445">
        <v>1</v>
      </c>
      <c r="J4445" s="2" t="str">
        <f t="shared" si="69"/>
        <v>EG_LHNR2026</v>
      </c>
    </row>
    <row r="4446" spans="1:10" x14ac:dyDescent="0.25">
      <c r="A4446" t="s">
        <v>15</v>
      </c>
      <c r="B4446" t="s">
        <v>6</v>
      </c>
      <c r="C4446" t="s">
        <v>10</v>
      </c>
      <c r="D4446">
        <v>2026</v>
      </c>
      <c r="E4446">
        <v>2040</v>
      </c>
      <c r="F4446">
        <v>1</v>
      </c>
      <c r="G4446">
        <v>19631.81452</v>
      </c>
      <c r="H4446">
        <v>0</v>
      </c>
      <c r="I4446">
        <v>1</v>
      </c>
      <c r="J4446" s="2" t="str">
        <f t="shared" si="69"/>
        <v>EG_LHER2026</v>
      </c>
    </row>
    <row r="4447" spans="1:10" x14ac:dyDescent="0.25">
      <c r="A4447" t="s">
        <v>15</v>
      </c>
      <c r="B4447" t="s">
        <v>6</v>
      </c>
      <c r="C4447" t="s">
        <v>11</v>
      </c>
      <c r="D4447">
        <v>2026</v>
      </c>
      <c r="E4447">
        <v>2040</v>
      </c>
      <c r="F4447">
        <v>1</v>
      </c>
      <c r="G4447">
        <v>19631.81452</v>
      </c>
      <c r="H4447">
        <v>0</v>
      </c>
      <c r="I4447">
        <v>1</v>
      </c>
      <c r="J4447" s="2" t="str">
        <f t="shared" si="69"/>
        <v>EG_LHWR2026</v>
      </c>
    </row>
    <row r="4448" spans="1:10" x14ac:dyDescent="0.25">
      <c r="A4448" t="s">
        <v>15</v>
      </c>
      <c r="B4448" t="s">
        <v>6</v>
      </c>
      <c r="C4448" t="s">
        <v>9</v>
      </c>
      <c r="D4448">
        <v>2026</v>
      </c>
      <c r="E4448">
        <v>2040</v>
      </c>
      <c r="F4448">
        <v>1</v>
      </c>
      <c r="G4448">
        <v>19631.81452</v>
      </c>
      <c r="H4448">
        <v>0</v>
      </c>
      <c r="I4448">
        <v>1</v>
      </c>
      <c r="J4448" s="2" t="str">
        <f t="shared" si="69"/>
        <v>EG_LHNER2026</v>
      </c>
    </row>
    <row r="4449" spans="1:10" x14ac:dyDescent="0.25">
      <c r="A4449" t="s">
        <v>15</v>
      </c>
      <c r="B4449" t="s">
        <v>6</v>
      </c>
      <c r="C4449" t="s">
        <v>8</v>
      </c>
      <c r="D4449">
        <v>2026</v>
      </c>
      <c r="E4449">
        <v>2040</v>
      </c>
      <c r="F4449">
        <v>1</v>
      </c>
      <c r="G4449">
        <v>19631.81452</v>
      </c>
      <c r="H4449">
        <v>0</v>
      </c>
      <c r="I4449">
        <v>1</v>
      </c>
      <c r="J4449" s="2" t="str">
        <f t="shared" si="69"/>
        <v>EG_LHSR2026</v>
      </c>
    </row>
    <row r="4450" spans="1:10" x14ac:dyDescent="0.25">
      <c r="A4450" t="s">
        <v>15</v>
      </c>
      <c r="B4450" t="s">
        <v>6</v>
      </c>
      <c r="C4450" t="s">
        <v>12</v>
      </c>
      <c r="D4450">
        <v>2026</v>
      </c>
      <c r="E4450">
        <v>2040</v>
      </c>
      <c r="F4450">
        <v>1</v>
      </c>
      <c r="G4450">
        <v>19631.81452</v>
      </c>
      <c r="H4450">
        <v>0</v>
      </c>
      <c r="I4450">
        <v>1</v>
      </c>
      <c r="J4450" s="2" t="str">
        <f t="shared" si="69"/>
        <v>EG_LHNR2026</v>
      </c>
    </row>
    <row r="4451" spans="1:10" x14ac:dyDescent="0.25">
      <c r="A4451" t="s">
        <v>15</v>
      </c>
      <c r="B4451" t="s">
        <v>6</v>
      </c>
      <c r="C4451" t="s">
        <v>10</v>
      </c>
      <c r="D4451">
        <v>2026</v>
      </c>
      <c r="E4451">
        <v>2041</v>
      </c>
      <c r="F4451">
        <v>1</v>
      </c>
      <c r="G4451">
        <v>19631.81452</v>
      </c>
      <c r="H4451">
        <v>0</v>
      </c>
      <c r="I4451">
        <v>1</v>
      </c>
      <c r="J4451" s="2" t="str">
        <f t="shared" si="69"/>
        <v>EG_LHER2026</v>
      </c>
    </row>
    <row r="4452" spans="1:10" x14ac:dyDescent="0.25">
      <c r="A4452" t="s">
        <v>15</v>
      </c>
      <c r="B4452" t="s">
        <v>6</v>
      </c>
      <c r="C4452" t="s">
        <v>11</v>
      </c>
      <c r="D4452">
        <v>2026</v>
      </c>
      <c r="E4452">
        <v>2041</v>
      </c>
      <c r="F4452">
        <v>1</v>
      </c>
      <c r="G4452">
        <v>19631.81452</v>
      </c>
      <c r="H4452">
        <v>0</v>
      </c>
      <c r="I4452">
        <v>1</v>
      </c>
      <c r="J4452" s="2" t="str">
        <f t="shared" si="69"/>
        <v>EG_LHWR2026</v>
      </c>
    </row>
    <row r="4453" spans="1:10" x14ac:dyDescent="0.25">
      <c r="A4453" t="s">
        <v>15</v>
      </c>
      <c r="B4453" t="s">
        <v>6</v>
      </c>
      <c r="C4453" t="s">
        <v>9</v>
      </c>
      <c r="D4453">
        <v>2026</v>
      </c>
      <c r="E4453">
        <v>2041</v>
      </c>
      <c r="F4453">
        <v>1</v>
      </c>
      <c r="G4453">
        <v>19631.81452</v>
      </c>
      <c r="H4453">
        <v>0</v>
      </c>
      <c r="I4453">
        <v>1</v>
      </c>
      <c r="J4453" s="2" t="str">
        <f t="shared" si="69"/>
        <v>EG_LHNER2026</v>
      </c>
    </row>
    <row r="4454" spans="1:10" x14ac:dyDescent="0.25">
      <c r="A4454" t="s">
        <v>15</v>
      </c>
      <c r="B4454" t="s">
        <v>6</v>
      </c>
      <c r="C4454" t="s">
        <v>8</v>
      </c>
      <c r="D4454">
        <v>2026</v>
      </c>
      <c r="E4454">
        <v>2041</v>
      </c>
      <c r="F4454">
        <v>1</v>
      </c>
      <c r="G4454">
        <v>19631.81452</v>
      </c>
      <c r="H4454">
        <v>0</v>
      </c>
      <c r="I4454">
        <v>1</v>
      </c>
      <c r="J4454" s="2" t="str">
        <f t="shared" si="69"/>
        <v>EG_LHSR2026</v>
      </c>
    </row>
    <row r="4455" spans="1:10" x14ac:dyDescent="0.25">
      <c r="A4455" t="s">
        <v>15</v>
      </c>
      <c r="B4455" t="s">
        <v>6</v>
      </c>
      <c r="C4455" t="s">
        <v>12</v>
      </c>
      <c r="D4455">
        <v>2026</v>
      </c>
      <c r="E4455">
        <v>2041</v>
      </c>
      <c r="F4455">
        <v>1</v>
      </c>
      <c r="G4455">
        <v>19631.81452</v>
      </c>
      <c r="H4455">
        <v>0</v>
      </c>
      <c r="I4455">
        <v>1</v>
      </c>
      <c r="J4455" s="2" t="str">
        <f t="shared" si="69"/>
        <v>EG_LHNR2026</v>
      </c>
    </row>
    <row r="4456" spans="1:10" x14ac:dyDescent="0.25">
      <c r="A4456" t="s">
        <v>18</v>
      </c>
      <c r="B4456" t="s">
        <v>6</v>
      </c>
      <c r="C4456" t="s">
        <v>10</v>
      </c>
      <c r="D4456">
        <v>2026</v>
      </c>
      <c r="E4456">
        <v>2026</v>
      </c>
      <c r="F4456">
        <v>1</v>
      </c>
      <c r="G4456">
        <v>11825.348760000001</v>
      </c>
      <c r="H4456">
        <v>0</v>
      </c>
      <c r="I4456">
        <v>1</v>
      </c>
      <c r="J4456" s="2" t="str">
        <f t="shared" si="69"/>
        <v>EG_SHER2026</v>
      </c>
    </row>
    <row r="4457" spans="1:10" x14ac:dyDescent="0.25">
      <c r="A4457" t="s">
        <v>18</v>
      </c>
      <c r="B4457" t="s">
        <v>6</v>
      </c>
      <c r="C4457" t="s">
        <v>11</v>
      </c>
      <c r="D4457">
        <v>2026</v>
      </c>
      <c r="E4457">
        <v>2026</v>
      </c>
      <c r="F4457">
        <v>1</v>
      </c>
      <c r="G4457">
        <v>11825.348760000001</v>
      </c>
      <c r="H4457">
        <v>0</v>
      </c>
      <c r="I4457">
        <v>1</v>
      </c>
      <c r="J4457" s="2" t="str">
        <f t="shared" si="69"/>
        <v>EG_SHWR2026</v>
      </c>
    </row>
    <row r="4458" spans="1:10" x14ac:dyDescent="0.25">
      <c r="A4458" t="s">
        <v>18</v>
      </c>
      <c r="B4458" t="s">
        <v>6</v>
      </c>
      <c r="C4458" t="s">
        <v>9</v>
      </c>
      <c r="D4458">
        <v>2026</v>
      </c>
      <c r="E4458">
        <v>2026</v>
      </c>
      <c r="F4458">
        <v>1</v>
      </c>
      <c r="G4458">
        <v>11825.348760000001</v>
      </c>
      <c r="H4458">
        <v>0</v>
      </c>
      <c r="I4458">
        <v>1</v>
      </c>
      <c r="J4458" s="2" t="str">
        <f t="shared" si="69"/>
        <v>EG_SHNER2026</v>
      </c>
    </row>
    <row r="4459" spans="1:10" x14ac:dyDescent="0.25">
      <c r="A4459" t="s">
        <v>18</v>
      </c>
      <c r="B4459" t="s">
        <v>6</v>
      </c>
      <c r="C4459" t="s">
        <v>8</v>
      </c>
      <c r="D4459">
        <v>2026</v>
      </c>
      <c r="E4459">
        <v>2026</v>
      </c>
      <c r="F4459">
        <v>1</v>
      </c>
      <c r="G4459">
        <v>11825.348760000001</v>
      </c>
      <c r="H4459">
        <v>0</v>
      </c>
      <c r="I4459">
        <v>1</v>
      </c>
      <c r="J4459" s="2" t="str">
        <f t="shared" si="69"/>
        <v>EG_SHSR2026</v>
      </c>
    </row>
    <row r="4460" spans="1:10" x14ac:dyDescent="0.25">
      <c r="A4460" t="s">
        <v>18</v>
      </c>
      <c r="B4460" t="s">
        <v>6</v>
      </c>
      <c r="C4460" t="s">
        <v>12</v>
      </c>
      <c r="D4460">
        <v>2026</v>
      </c>
      <c r="E4460">
        <v>2026</v>
      </c>
      <c r="F4460">
        <v>1</v>
      </c>
      <c r="G4460">
        <v>11825.348760000001</v>
      </c>
      <c r="H4460">
        <v>0</v>
      </c>
      <c r="I4460">
        <v>1</v>
      </c>
      <c r="J4460" s="2" t="str">
        <f t="shared" si="69"/>
        <v>EG_SHNR2026</v>
      </c>
    </row>
    <row r="4461" spans="1:10" x14ac:dyDescent="0.25">
      <c r="A4461" t="s">
        <v>18</v>
      </c>
      <c r="B4461" t="s">
        <v>6</v>
      </c>
      <c r="C4461" t="s">
        <v>10</v>
      </c>
      <c r="D4461">
        <v>2026</v>
      </c>
      <c r="E4461">
        <v>2027</v>
      </c>
      <c r="F4461">
        <v>1</v>
      </c>
      <c r="G4461">
        <v>11825.348760000001</v>
      </c>
      <c r="H4461">
        <v>0</v>
      </c>
      <c r="I4461">
        <v>1</v>
      </c>
      <c r="J4461" s="2" t="str">
        <f t="shared" si="69"/>
        <v>EG_SHER2026</v>
      </c>
    </row>
    <row r="4462" spans="1:10" x14ac:dyDescent="0.25">
      <c r="A4462" t="s">
        <v>18</v>
      </c>
      <c r="B4462" t="s">
        <v>6</v>
      </c>
      <c r="C4462" t="s">
        <v>11</v>
      </c>
      <c r="D4462">
        <v>2026</v>
      </c>
      <c r="E4462">
        <v>2027</v>
      </c>
      <c r="F4462">
        <v>1</v>
      </c>
      <c r="G4462">
        <v>11825.348760000001</v>
      </c>
      <c r="H4462">
        <v>0</v>
      </c>
      <c r="I4462">
        <v>1</v>
      </c>
      <c r="J4462" s="2" t="str">
        <f t="shared" si="69"/>
        <v>EG_SHWR2026</v>
      </c>
    </row>
    <row r="4463" spans="1:10" x14ac:dyDescent="0.25">
      <c r="A4463" t="s">
        <v>18</v>
      </c>
      <c r="B4463" t="s">
        <v>6</v>
      </c>
      <c r="C4463" t="s">
        <v>9</v>
      </c>
      <c r="D4463">
        <v>2026</v>
      </c>
      <c r="E4463">
        <v>2027</v>
      </c>
      <c r="F4463">
        <v>1</v>
      </c>
      <c r="G4463">
        <v>11825.348760000001</v>
      </c>
      <c r="H4463">
        <v>0</v>
      </c>
      <c r="I4463">
        <v>1</v>
      </c>
      <c r="J4463" s="2" t="str">
        <f t="shared" si="69"/>
        <v>EG_SHNER2026</v>
      </c>
    </row>
    <row r="4464" spans="1:10" x14ac:dyDescent="0.25">
      <c r="A4464" t="s">
        <v>18</v>
      </c>
      <c r="B4464" t="s">
        <v>6</v>
      </c>
      <c r="C4464" t="s">
        <v>8</v>
      </c>
      <c r="D4464">
        <v>2026</v>
      </c>
      <c r="E4464">
        <v>2027</v>
      </c>
      <c r="F4464">
        <v>1</v>
      </c>
      <c r="G4464">
        <v>11825.348760000001</v>
      </c>
      <c r="H4464">
        <v>0</v>
      </c>
      <c r="I4464">
        <v>1</v>
      </c>
      <c r="J4464" s="2" t="str">
        <f t="shared" si="69"/>
        <v>EG_SHSR2026</v>
      </c>
    </row>
    <row r="4465" spans="1:10" x14ac:dyDescent="0.25">
      <c r="A4465" t="s">
        <v>18</v>
      </c>
      <c r="B4465" t="s">
        <v>6</v>
      </c>
      <c r="C4465" t="s">
        <v>12</v>
      </c>
      <c r="D4465">
        <v>2026</v>
      </c>
      <c r="E4465">
        <v>2027</v>
      </c>
      <c r="F4465">
        <v>1</v>
      </c>
      <c r="G4465">
        <v>11825.348760000001</v>
      </c>
      <c r="H4465">
        <v>0</v>
      </c>
      <c r="I4465">
        <v>1</v>
      </c>
      <c r="J4465" s="2" t="str">
        <f t="shared" si="69"/>
        <v>EG_SHNR2026</v>
      </c>
    </row>
    <row r="4466" spans="1:10" x14ac:dyDescent="0.25">
      <c r="A4466" t="s">
        <v>18</v>
      </c>
      <c r="B4466" t="s">
        <v>6</v>
      </c>
      <c r="C4466" t="s">
        <v>10</v>
      </c>
      <c r="D4466">
        <v>2026</v>
      </c>
      <c r="E4466">
        <v>2028</v>
      </c>
      <c r="F4466">
        <v>1</v>
      </c>
      <c r="G4466">
        <v>11825.348760000001</v>
      </c>
      <c r="H4466">
        <v>0</v>
      </c>
      <c r="I4466">
        <v>1</v>
      </c>
      <c r="J4466" s="2" t="str">
        <f t="shared" si="69"/>
        <v>EG_SHER2026</v>
      </c>
    </row>
    <row r="4467" spans="1:10" x14ac:dyDescent="0.25">
      <c r="A4467" t="s">
        <v>18</v>
      </c>
      <c r="B4467" t="s">
        <v>6</v>
      </c>
      <c r="C4467" t="s">
        <v>11</v>
      </c>
      <c r="D4467">
        <v>2026</v>
      </c>
      <c r="E4467">
        <v>2028</v>
      </c>
      <c r="F4467">
        <v>1</v>
      </c>
      <c r="G4467">
        <v>11825.348760000001</v>
      </c>
      <c r="H4467">
        <v>0</v>
      </c>
      <c r="I4467">
        <v>1</v>
      </c>
      <c r="J4467" s="2" t="str">
        <f t="shared" si="69"/>
        <v>EG_SHWR2026</v>
      </c>
    </row>
    <row r="4468" spans="1:10" x14ac:dyDescent="0.25">
      <c r="A4468" t="s">
        <v>18</v>
      </c>
      <c r="B4468" t="s">
        <v>6</v>
      </c>
      <c r="C4468" t="s">
        <v>9</v>
      </c>
      <c r="D4468">
        <v>2026</v>
      </c>
      <c r="E4468">
        <v>2028</v>
      </c>
      <c r="F4468">
        <v>1</v>
      </c>
      <c r="G4468">
        <v>11825.348760000001</v>
      </c>
      <c r="H4468">
        <v>0</v>
      </c>
      <c r="I4468">
        <v>1</v>
      </c>
      <c r="J4468" s="2" t="str">
        <f t="shared" si="69"/>
        <v>EG_SHNER2026</v>
      </c>
    </row>
    <row r="4469" spans="1:10" x14ac:dyDescent="0.25">
      <c r="A4469" t="s">
        <v>18</v>
      </c>
      <c r="B4469" t="s">
        <v>6</v>
      </c>
      <c r="C4469" t="s">
        <v>8</v>
      </c>
      <c r="D4469">
        <v>2026</v>
      </c>
      <c r="E4469">
        <v>2028</v>
      </c>
      <c r="F4469">
        <v>1</v>
      </c>
      <c r="G4469">
        <v>11825.348760000001</v>
      </c>
      <c r="H4469">
        <v>0</v>
      </c>
      <c r="I4469">
        <v>1</v>
      </c>
      <c r="J4469" s="2" t="str">
        <f t="shared" si="69"/>
        <v>EG_SHSR2026</v>
      </c>
    </row>
    <row r="4470" spans="1:10" x14ac:dyDescent="0.25">
      <c r="A4470" t="s">
        <v>18</v>
      </c>
      <c r="B4470" t="s">
        <v>6</v>
      </c>
      <c r="C4470" t="s">
        <v>12</v>
      </c>
      <c r="D4470">
        <v>2026</v>
      </c>
      <c r="E4470">
        <v>2028</v>
      </c>
      <c r="F4470">
        <v>1</v>
      </c>
      <c r="G4470">
        <v>11825.348760000001</v>
      </c>
      <c r="H4470">
        <v>0</v>
      </c>
      <c r="I4470">
        <v>1</v>
      </c>
      <c r="J4470" s="2" t="str">
        <f t="shared" si="69"/>
        <v>EG_SHNR2026</v>
      </c>
    </row>
    <row r="4471" spans="1:10" x14ac:dyDescent="0.25">
      <c r="A4471" t="s">
        <v>18</v>
      </c>
      <c r="B4471" t="s">
        <v>6</v>
      </c>
      <c r="C4471" t="s">
        <v>10</v>
      </c>
      <c r="D4471">
        <v>2026</v>
      </c>
      <c r="E4471">
        <v>2029</v>
      </c>
      <c r="F4471">
        <v>1</v>
      </c>
      <c r="G4471">
        <v>11825.348760000001</v>
      </c>
      <c r="H4471">
        <v>0</v>
      </c>
      <c r="I4471">
        <v>1</v>
      </c>
      <c r="J4471" s="2" t="str">
        <f t="shared" si="69"/>
        <v>EG_SHER2026</v>
      </c>
    </row>
    <row r="4472" spans="1:10" x14ac:dyDescent="0.25">
      <c r="A4472" t="s">
        <v>18</v>
      </c>
      <c r="B4472" t="s">
        <v>6</v>
      </c>
      <c r="C4472" t="s">
        <v>11</v>
      </c>
      <c r="D4472">
        <v>2026</v>
      </c>
      <c r="E4472">
        <v>2029</v>
      </c>
      <c r="F4472">
        <v>1</v>
      </c>
      <c r="G4472">
        <v>11825.348760000001</v>
      </c>
      <c r="H4472">
        <v>0</v>
      </c>
      <c r="I4472">
        <v>1</v>
      </c>
      <c r="J4472" s="2" t="str">
        <f t="shared" si="69"/>
        <v>EG_SHWR2026</v>
      </c>
    </row>
    <row r="4473" spans="1:10" x14ac:dyDescent="0.25">
      <c r="A4473" t="s">
        <v>18</v>
      </c>
      <c r="B4473" t="s">
        <v>6</v>
      </c>
      <c r="C4473" t="s">
        <v>9</v>
      </c>
      <c r="D4473">
        <v>2026</v>
      </c>
      <c r="E4473">
        <v>2029</v>
      </c>
      <c r="F4473">
        <v>1</v>
      </c>
      <c r="G4473">
        <v>11825.348760000001</v>
      </c>
      <c r="H4473">
        <v>0</v>
      </c>
      <c r="I4473">
        <v>1</v>
      </c>
      <c r="J4473" s="2" t="str">
        <f t="shared" si="69"/>
        <v>EG_SHNER2026</v>
      </c>
    </row>
    <row r="4474" spans="1:10" x14ac:dyDescent="0.25">
      <c r="A4474" t="s">
        <v>18</v>
      </c>
      <c r="B4474" t="s">
        <v>6</v>
      </c>
      <c r="C4474" t="s">
        <v>8</v>
      </c>
      <c r="D4474">
        <v>2026</v>
      </c>
      <c r="E4474">
        <v>2029</v>
      </c>
      <c r="F4474">
        <v>1</v>
      </c>
      <c r="G4474">
        <v>11825.348760000001</v>
      </c>
      <c r="H4474">
        <v>0</v>
      </c>
      <c r="I4474">
        <v>1</v>
      </c>
      <c r="J4474" s="2" t="str">
        <f t="shared" si="69"/>
        <v>EG_SHSR2026</v>
      </c>
    </row>
    <row r="4475" spans="1:10" x14ac:dyDescent="0.25">
      <c r="A4475" t="s">
        <v>18</v>
      </c>
      <c r="B4475" t="s">
        <v>6</v>
      </c>
      <c r="C4475" t="s">
        <v>12</v>
      </c>
      <c r="D4475">
        <v>2026</v>
      </c>
      <c r="E4475">
        <v>2029</v>
      </c>
      <c r="F4475">
        <v>1</v>
      </c>
      <c r="G4475">
        <v>11825.348760000001</v>
      </c>
      <c r="H4475">
        <v>0</v>
      </c>
      <c r="I4475">
        <v>1</v>
      </c>
      <c r="J4475" s="2" t="str">
        <f t="shared" si="69"/>
        <v>EG_SHNR2026</v>
      </c>
    </row>
    <row r="4476" spans="1:10" x14ac:dyDescent="0.25">
      <c r="A4476" t="s">
        <v>18</v>
      </c>
      <c r="B4476" t="s">
        <v>6</v>
      </c>
      <c r="C4476" t="s">
        <v>10</v>
      </c>
      <c r="D4476">
        <v>2026</v>
      </c>
      <c r="E4476">
        <v>2030</v>
      </c>
      <c r="F4476">
        <v>1</v>
      </c>
      <c r="G4476">
        <v>11825.348760000001</v>
      </c>
      <c r="H4476">
        <v>0</v>
      </c>
      <c r="I4476">
        <v>1</v>
      </c>
      <c r="J4476" s="2" t="str">
        <f t="shared" si="69"/>
        <v>EG_SHER2026</v>
      </c>
    </row>
    <row r="4477" spans="1:10" x14ac:dyDescent="0.25">
      <c r="A4477" t="s">
        <v>18</v>
      </c>
      <c r="B4477" t="s">
        <v>6</v>
      </c>
      <c r="C4477" t="s">
        <v>11</v>
      </c>
      <c r="D4477">
        <v>2026</v>
      </c>
      <c r="E4477">
        <v>2030</v>
      </c>
      <c r="F4477">
        <v>1</v>
      </c>
      <c r="G4477">
        <v>11825.348760000001</v>
      </c>
      <c r="H4477">
        <v>0</v>
      </c>
      <c r="I4477">
        <v>1</v>
      </c>
      <c r="J4477" s="2" t="str">
        <f t="shared" si="69"/>
        <v>EG_SHWR2026</v>
      </c>
    </row>
    <row r="4478" spans="1:10" x14ac:dyDescent="0.25">
      <c r="A4478" t="s">
        <v>18</v>
      </c>
      <c r="B4478" t="s">
        <v>6</v>
      </c>
      <c r="C4478" t="s">
        <v>9</v>
      </c>
      <c r="D4478">
        <v>2026</v>
      </c>
      <c r="E4478">
        <v>2030</v>
      </c>
      <c r="F4478">
        <v>1</v>
      </c>
      <c r="G4478">
        <v>11825.348760000001</v>
      </c>
      <c r="H4478">
        <v>0</v>
      </c>
      <c r="I4478">
        <v>1</v>
      </c>
      <c r="J4478" s="2" t="str">
        <f t="shared" si="69"/>
        <v>EG_SHNER2026</v>
      </c>
    </row>
    <row r="4479" spans="1:10" x14ac:dyDescent="0.25">
      <c r="A4479" t="s">
        <v>18</v>
      </c>
      <c r="B4479" t="s">
        <v>6</v>
      </c>
      <c r="C4479" t="s">
        <v>8</v>
      </c>
      <c r="D4479">
        <v>2026</v>
      </c>
      <c r="E4479">
        <v>2030</v>
      </c>
      <c r="F4479">
        <v>1</v>
      </c>
      <c r="G4479">
        <v>11825.348760000001</v>
      </c>
      <c r="H4479">
        <v>0</v>
      </c>
      <c r="I4479">
        <v>1</v>
      </c>
      <c r="J4479" s="2" t="str">
        <f t="shared" si="69"/>
        <v>EG_SHSR2026</v>
      </c>
    </row>
    <row r="4480" spans="1:10" x14ac:dyDescent="0.25">
      <c r="A4480" t="s">
        <v>18</v>
      </c>
      <c r="B4480" t="s">
        <v>6</v>
      </c>
      <c r="C4480" t="s">
        <v>12</v>
      </c>
      <c r="D4480">
        <v>2026</v>
      </c>
      <c r="E4480">
        <v>2030</v>
      </c>
      <c r="F4480">
        <v>1</v>
      </c>
      <c r="G4480">
        <v>11825.348760000001</v>
      </c>
      <c r="H4480">
        <v>0</v>
      </c>
      <c r="I4480">
        <v>1</v>
      </c>
      <c r="J4480" s="2" t="str">
        <f t="shared" si="69"/>
        <v>EG_SHNR2026</v>
      </c>
    </row>
    <row r="4481" spans="1:10" x14ac:dyDescent="0.25">
      <c r="A4481" t="s">
        <v>18</v>
      </c>
      <c r="B4481" t="s">
        <v>6</v>
      </c>
      <c r="C4481" t="s">
        <v>10</v>
      </c>
      <c r="D4481">
        <v>2026</v>
      </c>
      <c r="E4481">
        <v>2031</v>
      </c>
      <c r="F4481">
        <v>1</v>
      </c>
      <c r="G4481">
        <v>11825.348760000001</v>
      </c>
      <c r="H4481">
        <v>0</v>
      </c>
      <c r="I4481">
        <v>1</v>
      </c>
      <c r="J4481" s="2" t="str">
        <f t="shared" si="69"/>
        <v>EG_SHER2026</v>
      </c>
    </row>
    <row r="4482" spans="1:10" x14ac:dyDescent="0.25">
      <c r="A4482" t="s">
        <v>18</v>
      </c>
      <c r="B4482" t="s">
        <v>6</v>
      </c>
      <c r="C4482" t="s">
        <v>11</v>
      </c>
      <c r="D4482">
        <v>2026</v>
      </c>
      <c r="E4482">
        <v>2031</v>
      </c>
      <c r="F4482">
        <v>1</v>
      </c>
      <c r="G4482">
        <v>11825.348760000001</v>
      </c>
      <c r="H4482">
        <v>0</v>
      </c>
      <c r="I4482">
        <v>1</v>
      </c>
      <c r="J4482" s="2" t="str">
        <f t="shared" si="69"/>
        <v>EG_SHWR2026</v>
      </c>
    </row>
    <row r="4483" spans="1:10" x14ac:dyDescent="0.25">
      <c r="A4483" t="s">
        <v>18</v>
      </c>
      <c r="B4483" t="s">
        <v>6</v>
      </c>
      <c r="C4483" t="s">
        <v>9</v>
      </c>
      <c r="D4483">
        <v>2026</v>
      </c>
      <c r="E4483">
        <v>2031</v>
      </c>
      <c r="F4483">
        <v>1</v>
      </c>
      <c r="G4483">
        <v>11825.348760000001</v>
      </c>
      <c r="H4483">
        <v>0</v>
      </c>
      <c r="I4483">
        <v>1</v>
      </c>
      <c r="J4483" s="2" t="str">
        <f t="shared" ref="J4483:J4546" si="70">_xlfn.CONCAT(A4483,C4483,D4483)</f>
        <v>EG_SHNER2026</v>
      </c>
    </row>
    <row r="4484" spans="1:10" x14ac:dyDescent="0.25">
      <c r="A4484" t="s">
        <v>18</v>
      </c>
      <c r="B4484" t="s">
        <v>6</v>
      </c>
      <c r="C4484" t="s">
        <v>8</v>
      </c>
      <c r="D4484">
        <v>2026</v>
      </c>
      <c r="E4484">
        <v>2031</v>
      </c>
      <c r="F4484">
        <v>1</v>
      </c>
      <c r="G4484">
        <v>11825.348760000001</v>
      </c>
      <c r="H4484">
        <v>0</v>
      </c>
      <c r="I4484">
        <v>1</v>
      </c>
      <c r="J4484" s="2" t="str">
        <f t="shared" si="70"/>
        <v>EG_SHSR2026</v>
      </c>
    </row>
    <row r="4485" spans="1:10" x14ac:dyDescent="0.25">
      <c r="A4485" t="s">
        <v>18</v>
      </c>
      <c r="B4485" t="s">
        <v>6</v>
      </c>
      <c r="C4485" t="s">
        <v>12</v>
      </c>
      <c r="D4485">
        <v>2026</v>
      </c>
      <c r="E4485">
        <v>2031</v>
      </c>
      <c r="F4485">
        <v>1</v>
      </c>
      <c r="G4485">
        <v>11825.348760000001</v>
      </c>
      <c r="H4485">
        <v>0</v>
      </c>
      <c r="I4485">
        <v>1</v>
      </c>
      <c r="J4485" s="2" t="str">
        <f t="shared" si="70"/>
        <v>EG_SHNR2026</v>
      </c>
    </row>
    <row r="4486" spans="1:10" x14ac:dyDescent="0.25">
      <c r="A4486" t="s">
        <v>18</v>
      </c>
      <c r="B4486" t="s">
        <v>6</v>
      </c>
      <c r="C4486" t="s">
        <v>10</v>
      </c>
      <c r="D4486">
        <v>2026</v>
      </c>
      <c r="E4486">
        <v>2032</v>
      </c>
      <c r="F4486">
        <v>1</v>
      </c>
      <c r="G4486">
        <v>11825.348760000001</v>
      </c>
      <c r="H4486">
        <v>0</v>
      </c>
      <c r="I4486">
        <v>1</v>
      </c>
      <c r="J4486" s="2" t="str">
        <f t="shared" si="70"/>
        <v>EG_SHER2026</v>
      </c>
    </row>
    <row r="4487" spans="1:10" x14ac:dyDescent="0.25">
      <c r="A4487" t="s">
        <v>18</v>
      </c>
      <c r="B4487" t="s">
        <v>6</v>
      </c>
      <c r="C4487" t="s">
        <v>11</v>
      </c>
      <c r="D4487">
        <v>2026</v>
      </c>
      <c r="E4487">
        <v>2032</v>
      </c>
      <c r="F4487">
        <v>1</v>
      </c>
      <c r="G4487">
        <v>11825.348760000001</v>
      </c>
      <c r="H4487">
        <v>0</v>
      </c>
      <c r="I4487">
        <v>1</v>
      </c>
      <c r="J4487" s="2" t="str">
        <f t="shared" si="70"/>
        <v>EG_SHWR2026</v>
      </c>
    </row>
    <row r="4488" spans="1:10" x14ac:dyDescent="0.25">
      <c r="A4488" t="s">
        <v>18</v>
      </c>
      <c r="B4488" t="s">
        <v>6</v>
      </c>
      <c r="C4488" t="s">
        <v>9</v>
      </c>
      <c r="D4488">
        <v>2026</v>
      </c>
      <c r="E4488">
        <v>2032</v>
      </c>
      <c r="F4488">
        <v>1</v>
      </c>
      <c r="G4488">
        <v>11825.348760000001</v>
      </c>
      <c r="H4488">
        <v>0</v>
      </c>
      <c r="I4488">
        <v>1</v>
      </c>
      <c r="J4488" s="2" t="str">
        <f t="shared" si="70"/>
        <v>EG_SHNER2026</v>
      </c>
    </row>
    <row r="4489" spans="1:10" x14ac:dyDescent="0.25">
      <c r="A4489" t="s">
        <v>18</v>
      </c>
      <c r="B4489" t="s">
        <v>6</v>
      </c>
      <c r="C4489" t="s">
        <v>8</v>
      </c>
      <c r="D4489">
        <v>2026</v>
      </c>
      <c r="E4489">
        <v>2032</v>
      </c>
      <c r="F4489">
        <v>1</v>
      </c>
      <c r="G4489">
        <v>11825.348760000001</v>
      </c>
      <c r="H4489">
        <v>0</v>
      </c>
      <c r="I4489">
        <v>1</v>
      </c>
      <c r="J4489" s="2" t="str">
        <f t="shared" si="70"/>
        <v>EG_SHSR2026</v>
      </c>
    </row>
    <row r="4490" spans="1:10" x14ac:dyDescent="0.25">
      <c r="A4490" t="s">
        <v>18</v>
      </c>
      <c r="B4490" t="s">
        <v>6</v>
      </c>
      <c r="C4490" t="s">
        <v>12</v>
      </c>
      <c r="D4490">
        <v>2026</v>
      </c>
      <c r="E4490">
        <v>2032</v>
      </c>
      <c r="F4490">
        <v>1</v>
      </c>
      <c r="G4490">
        <v>11825.348760000001</v>
      </c>
      <c r="H4490">
        <v>0</v>
      </c>
      <c r="I4490">
        <v>1</v>
      </c>
      <c r="J4490" s="2" t="str">
        <f t="shared" si="70"/>
        <v>EG_SHNR2026</v>
      </c>
    </row>
    <row r="4491" spans="1:10" x14ac:dyDescent="0.25">
      <c r="A4491" t="s">
        <v>18</v>
      </c>
      <c r="B4491" t="s">
        <v>6</v>
      </c>
      <c r="C4491" t="s">
        <v>10</v>
      </c>
      <c r="D4491">
        <v>2026</v>
      </c>
      <c r="E4491">
        <v>2033</v>
      </c>
      <c r="F4491">
        <v>1</v>
      </c>
      <c r="G4491">
        <v>11825.348760000001</v>
      </c>
      <c r="H4491">
        <v>0</v>
      </c>
      <c r="I4491">
        <v>1</v>
      </c>
      <c r="J4491" s="2" t="str">
        <f t="shared" si="70"/>
        <v>EG_SHER2026</v>
      </c>
    </row>
    <row r="4492" spans="1:10" x14ac:dyDescent="0.25">
      <c r="A4492" t="s">
        <v>18</v>
      </c>
      <c r="B4492" t="s">
        <v>6</v>
      </c>
      <c r="C4492" t="s">
        <v>11</v>
      </c>
      <c r="D4492">
        <v>2026</v>
      </c>
      <c r="E4492">
        <v>2033</v>
      </c>
      <c r="F4492">
        <v>1</v>
      </c>
      <c r="G4492">
        <v>11825.348760000001</v>
      </c>
      <c r="H4492">
        <v>0</v>
      </c>
      <c r="I4492">
        <v>1</v>
      </c>
      <c r="J4492" s="2" t="str">
        <f t="shared" si="70"/>
        <v>EG_SHWR2026</v>
      </c>
    </row>
    <row r="4493" spans="1:10" x14ac:dyDescent="0.25">
      <c r="A4493" t="s">
        <v>18</v>
      </c>
      <c r="B4493" t="s">
        <v>6</v>
      </c>
      <c r="C4493" t="s">
        <v>9</v>
      </c>
      <c r="D4493">
        <v>2026</v>
      </c>
      <c r="E4493">
        <v>2033</v>
      </c>
      <c r="F4493">
        <v>1</v>
      </c>
      <c r="G4493">
        <v>11825.348760000001</v>
      </c>
      <c r="H4493">
        <v>0</v>
      </c>
      <c r="I4493">
        <v>1</v>
      </c>
      <c r="J4493" s="2" t="str">
        <f t="shared" si="70"/>
        <v>EG_SHNER2026</v>
      </c>
    </row>
    <row r="4494" spans="1:10" x14ac:dyDescent="0.25">
      <c r="A4494" t="s">
        <v>18</v>
      </c>
      <c r="B4494" t="s">
        <v>6</v>
      </c>
      <c r="C4494" t="s">
        <v>8</v>
      </c>
      <c r="D4494">
        <v>2026</v>
      </c>
      <c r="E4494">
        <v>2033</v>
      </c>
      <c r="F4494">
        <v>1</v>
      </c>
      <c r="G4494">
        <v>11825.348760000001</v>
      </c>
      <c r="H4494">
        <v>0</v>
      </c>
      <c r="I4494">
        <v>1</v>
      </c>
      <c r="J4494" s="2" t="str">
        <f t="shared" si="70"/>
        <v>EG_SHSR2026</v>
      </c>
    </row>
    <row r="4495" spans="1:10" x14ac:dyDescent="0.25">
      <c r="A4495" t="s">
        <v>18</v>
      </c>
      <c r="B4495" t="s">
        <v>6</v>
      </c>
      <c r="C4495" t="s">
        <v>12</v>
      </c>
      <c r="D4495">
        <v>2026</v>
      </c>
      <c r="E4495">
        <v>2033</v>
      </c>
      <c r="F4495">
        <v>1</v>
      </c>
      <c r="G4495">
        <v>11825.348760000001</v>
      </c>
      <c r="H4495">
        <v>0</v>
      </c>
      <c r="I4495">
        <v>1</v>
      </c>
      <c r="J4495" s="2" t="str">
        <f t="shared" si="70"/>
        <v>EG_SHNR2026</v>
      </c>
    </row>
    <row r="4496" spans="1:10" x14ac:dyDescent="0.25">
      <c r="A4496" t="s">
        <v>18</v>
      </c>
      <c r="B4496" t="s">
        <v>6</v>
      </c>
      <c r="C4496" t="s">
        <v>10</v>
      </c>
      <c r="D4496">
        <v>2026</v>
      </c>
      <c r="E4496">
        <v>2034</v>
      </c>
      <c r="F4496">
        <v>1</v>
      </c>
      <c r="G4496">
        <v>11825.348760000001</v>
      </c>
      <c r="H4496">
        <v>0</v>
      </c>
      <c r="I4496">
        <v>1</v>
      </c>
      <c r="J4496" s="2" t="str">
        <f t="shared" si="70"/>
        <v>EG_SHER2026</v>
      </c>
    </row>
    <row r="4497" spans="1:10" x14ac:dyDescent="0.25">
      <c r="A4497" t="s">
        <v>18</v>
      </c>
      <c r="B4497" t="s">
        <v>6</v>
      </c>
      <c r="C4497" t="s">
        <v>11</v>
      </c>
      <c r="D4497">
        <v>2026</v>
      </c>
      <c r="E4497">
        <v>2034</v>
      </c>
      <c r="F4497">
        <v>1</v>
      </c>
      <c r="G4497">
        <v>11825.348760000001</v>
      </c>
      <c r="H4497">
        <v>0</v>
      </c>
      <c r="I4497">
        <v>1</v>
      </c>
      <c r="J4497" s="2" t="str">
        <f t="shared" si="70"/>
        <v>EG_SHWR2026</v>
      </c>
    </row>
    <row r="4498" spans="1:10" x14ac:dyDescent="0.25">
      <c r="A4498" t="s">
        <v>18</v>
      </c>
      <c r="B4498" t="s">
        <v>6</v>
      </c>
      <c r="C4498" t="s">
        <v>9</v>
      </c>
      <c r="D4498">
        <v>2026</v>
      </c>
      <c r="E4498">
        <v>2034</v>
      </c>
      <c r="F4498">
        <v>1</v>
      </c>
      <c r="G4498">
        <v>11825.348760000001</v>
      </c>
      <c r="H4498">
        <v>0</v>
      </c>
      <c r="I4498">
        <v>1</v>
      </c>
      <c r="J4498" s="2" t="str">
        <f t="shared" si="70"/>
        <v>EG_SHNER2026</v>
      </c>
    </row>
    <row r="4499" spans="1:10" x14ac:dyDescent="0.25">
      <c r="A4499" t="s">
        <v>18</v>
      </c>
      <c r="B4499" t="s">
        <v>6</v>
      </c>
      <c r="C4499" t="s">
        <v>8</v>
      </c>
      <c r="D4499">
        <v>2026</v>
      </c>
      <c r="E4499">
        <v>2034</v>
      </c>
      <c r="F4499">
        <v>1</v>
      </c>
      <c r="G4499">
        <v>11825.348760000001</v>
      </c>
      <c r="H4499">
        <v>0</v>
      </c>
      <c r="I4499">
        <v>1</v>
      </c>
      <c r="J4499" s="2" t="str">
        <f t="shared" si="70"/>
        <v>EG_SHSR2026</v>
      </c>
    </row>
    <row r="4500" spans="1:10" x14ac:dyDescent="0.25">
      <c r="A4500" t="s">
        <v>18</v>
      </c>
      <c r="B4500" t="s">
        <v>6</v>
      </c>
      <c r="C4500" t="s">
        <v>12</v>
      </c>
      <c r="D4500">
        <v>2026</v>
      </c>
      <c r="E4500">
        <v>2034</v>
      </c>
      <c r="F4500">
        <v>1</v>
      </c>
      <c r="G4500">
        <v>11825.348760000001</v>
      </c>
      <c r="H4500">
        <v>0</v>
      </c>
      <c r="I4500">
        <v>1</v>
      </c>
      <c r="J4500" s="2" t="str">
        <f t="shared" si="70"/>
        <v>EG_SHNR2026</v>
      </c>
    </row>
    <row r="4501" spans="1:10" x14ac:dyDescent="0.25">
      <c r="A4501" t="s">
        <v>18</v>
      </c>
      <c r="B4501" t="s">
        <v>6</v>
      </c>
      <c r="C4501" t="s">
        <v>10</v>
      </c>
      <c r="D4501">
        <v>2026</v>
      </c>
      <c r="E4501">
        <v>2035</v>
      </c>
      <c r="F4501">
        <v>1</v>
      </c>
      <c r="G4501">
        <v>11825.348760000001</v>
      </c>
      <c r="H4501">
        <v>0</v>
      </c>
      <c r="I4501">
        <v>1</v>
      </c>
      <c r="J4501" s="2" t="str">
        <f t="shared" si="70"/>
        <v>EG_SHER2026</v>
      </c>
    </row>
    <row r="4502" spans="1:10" x14ac:dyDescent="0.25">
      <c r="A4502" t="s">
        <v>18</v>
      </c>
      <c r="B4502" t="s">
        <v>6</v>
      </c>
      <c r="C4502" t="s">
        <v>11</v>
      </c>
      <c r="D4502">
        <v>2026</v>
      </c>
      <c r="E4502">
        <v>2035</v>
      </c>
      <c r="F4502">
        <v>1</v>
      </c>
      <c r="G4502">
        <v>11825.348760000001</v>
      </c>
      <c r="H4502">
        <v>0</v>
      </c>
      <c r="I4502">
        <v>1</v>
      </c>
      <c r="J4502" s="2" t="str">
        <f t="shared" si="70"/>
        <v>EG_SHWR2026</v>
      </c>
    </row>
    <row r="4503" spans="1:10" x14ac:dyDescent="0.25">
      <c r="A4503" t="s">
        <v>18</v>
      </c>
      <c r="B4503" t="s">
        <v>6</v>
      </c>
      <c r="C4503" t="s">
        <v>9</v>
      </c>
      <c r="D4503">
        <v>2026</v>
      </c>
      <c r="E4503">
        <v>2035</v>
      </c>
      <c r="F4503">
        <v>1</v>
      </c>
      <c r="G4503">
        <v>11825.348760000001</v>
      </c>
      <c r="H4503">
        <v>0</v>
      </c>
      <c r="I4503">
        <v>1</v>
      </c>
      <c r="J4503" s="2" t="str">
        <f t="shared" si="70"/>
        <v>EG_SHNER2026</v>
      </c>
    </row>
    <row r="4504" spans="1:10" x14ac:dyDescent="0.25">
      <c r="A4504" t="s">
        <v>18</v>
      </c>
      <c r="B4504" t="s">
        <v>6</v>
      </c>
      <c r="C4504" t="s">
        <v>8</v>
      </c>
      <c r="D4504">
        <v>2026</v>
      </c>
      <c r="E4504">
        <v>2035</v>
      </c>
      <c r="F4504">
        <v>1</v>
      </c>
      <c r="G4504">
        <v>11825.348760000001</v>
      </c>
      <c r="H4504">
        <v>0</v>
      </c>
      <c r="I4504">
        <v>1</v>
      </c>
      <c r="J4504" s="2" t="str">
        <f t="shared" si="70"/>
        <v>EG_SHSR2026</v>
      </c>
    </row>
    <row r="4505" spans="1:10" x14ac:dyDescent="0.25">
      <c r="A4505" t="s">
        <v>18</v>
      </c>
      <c r="B4505" t="s">
        <v>6</v>
      </c>
      <c r="C4505" t="s">
        <v>12</v>
      </c>
      <c r="D4505">
        <v>2026</v>
      </c>
      <c r="E4505">
        <v>2035</v>
      </c>
      <c r="F4505">
        <v>1</v>
      </c>
      <c r="G4505">
        <v>11825.348760000001</v>
      </c>
      <c r="H4505">
        <v>0</v>
      </c>
      <c r="I4505">
        <v>1</v>
      </c>
      <c r="J4505" s="2" t="str">
        <f t="shared" si="70"/>
        <v>EG_SHNR2026</v>
      </c>
    </row>
    <row r="4506" spans="1:10" x14ac:dyDescent="0.25">
      <c r="A4506" t="s">
        <v>18</v>
      </c>
      <c r="B4506" t="s">
        <v>6</v>
      </c>
      <c r="C4506" t="s">
        <v>10</v>
      </c>
      <c r="D4506">
        <v>2026</v>
      </c>
      <c r="E4506">
        <v>2036</v>
      </c>
      <c r="F4506">
        <v>1</v>
      </c>
      <c r="G4506">
        <v>11825.348760000001</v>
      </c>
      <c r="H4506">
        <v>0</v>
      </c>
      <c r="I4506">
        <v>1</v>
      </c>
      <c r="J4506" s="2" t="str">
        <f t="shared" si="70"/>
        <v>EG_SHER2026</v>
      </c>
    </row>
    <row r="4507" spans="1:10" x14ac:dyDescent="0.25">
      <c r="A4507" t="s">
        <v>18</v>
      </c>
      <c r="B4507" t="s">
        <v>6</v>
      </c>
      <c r="C4507" t="s">
        <v>11</v>
      </c>
      <c r="D4507">
        <v>2026</v>
      </c>
      <c r="E4507">
        <v>2036</v>
      </c>
      <c r="F4507">
        <v>1</v>
      </c>
      <c r="G4507">
        <v>11825.348760000001</v>
      </c>
      <c r="H4507">
        <v>0</v>
      </c>
      <c r="I4507">
        <v>1</v>
      </c>
      <c r="J4507" s="2" t="str">
        <f t="shared" si="70"/>
        <v>EG_SHWR2026</v>
      </c>
    </row>
    <row r="4508" spans="1:10" x14ac:dyDescent="0.25">
      <c r="A4508" t="s">
        <v>18</v>
      </c>
      <c r="B4508" t="s">
        <v>6</v>
      </c>
      <c r="C4508" t="s">
        <v>9</v>
      </c>
      <c r="D4508">
        <v>2026</v>
      </c>
      <c r="E4508">
        <v>2036</v>
      </c>
      <c r="F4508">
        <v>1</v>
      </c>
      <c r="G4508">
        <v>11825.348760000001</v>
      </c>
      <c r="H4508">
        <v>0</v>
      </c>
      <c r="I4508">
        <v>1</v>
      </c>
      <c r="J4508" s="2" t="str">
        <f t="shared" si="70"/>
        <v>EG_SHNER2026</v>
      </c>
    </row>
    <row r="4509" spans="1:10" x14ac:dyDescent="0.25">
      <c r="A4509" t="s">
        <v>18</v>
      </c>
      <c r="B4509" t="s">
        <v>6</v>
      </c>
      <c r="C4509" t="s">
        <v>8</v>
      </c>
      <c r="D4509">
        <v>2026</v>
      </c>
      <c r="E4509">
        <v>2036</v>
      </c>
      <c r="F4509">
        <v>1</v>
      </c>
      <c r="G4509">
        <v>11825.348760000001</v>
      </c>
      <c r="H4509">
        <v>0</v>
      </c>
      <c r="I4509">
        <v>1</v>
      </c>
      <c r="J4509" s="2" t="str">
        <f t="shared" si="70"/>
        <v>EG_SHSR2026</v>
      </c>
    </row>
    <row r="4510" spans="1:10" x14ac:dyDescent="0.25">
      <c r="A4510" t="s">
        <v>18</v>
      </c>
      <c r="B4510" t="s">
        <v>6</v>
      </c>
      <c r="C4510" t="s">
        <v>12</v>
      </c>
      <c r="D4510">
        <v>2026</v>
      </c>
      <c r="E4510">
        <v>2036</v>
      </c>
      <c r="F4510">
        <v>1</v>
      </c>
      <c r="G4510">
        <v>11825.348760000001</v>
      </c>
      <c r="H4510">
        <v>0</v>
      </c>
      <c r="I4510">
        <v>1</v>
      </c>
      <c r="J4510" s="2" t="str">
        <f t="shared" si="70"/>
        <v>EG_SHNR2026</v>
      </c>
    </row>
    <row r="4511" spans="1:10" x14ac:dyDescent="0.25">
      <c r="A4511" t="s">
        <v>18</v>
      </c>
      <c r="B4511" t="s">
        <v>6</v>
      </c>
      <c r="C4511" t="s">
        <v>10</v>
      </c>
      <c r="D4511">
        <v>2026</v>
      </c>
      <c r="E4511">
        <v>2037</v>
      </c>
      <c r="F4511">
        <v>1</v>
      </c>
      <c r="G4511">
        <v>11825.348760000001</v>
      </c>
      <c r="H4511">
        <v>0</v>
      </c>
      <c r="I4511">
        <v>1</v>
      </c>
      <c r="J4511" s="2" t="str">
        <f t="shared" si="70"/>
        <v>EG_SHER2026</v>
      </c>
    </row>
    <row r="4512" spans="1:10" x14ac:dyDescent="0.25">
      <c r="A4512" t="s">
        <v>18</v>
      </c>
      <c r="B4512" t="s">
        <v>6</v>
      </c>
      <c r="C4512" t="s">
        <v>11</v>
      </c>
      <c r="D4512">
        <v>2026</v>
      </c>
      <c r="E4512">
        <v>2037</v>
      </c>
      <c r="F4512">
        <v>1</v>
      </c>
      <c r="G4512">
        <v>11825.348760000001</v>
      </c>
      <c r="H4512">
        <v>0</v>
      </c>
      <c r="I4512">
        <v>1</v>
      </c>
      <c r="J4512" s="2" t="str">
        <f t="shared" si="70"/>
        <v>EG_SHWR2026</v>
      </c>
    </row>
    <row r="4513" spans="1:10" x14ac:dyDescent="0.25">
      <c r="A4513" t="s">
        <v>18</v>
      </c>
      <c r="B4513" t="s">
        <v>6</v>
      </c>
      <c r="C4513" t="s">
        <v>9</v>
      </c>
      <c r="D4513">
        <v>2026</v>
      </c>
      <c r="E4513">
        <v>2037</v>
      </c>
      <c r="F4513">
        <v>1</v>
      </c>
      <c r="G4513">
        <v>11825.348760000001</v>
      </c>
      <c r="H4513">
        <v>0</v>
      </c>
      <c r="I4513">
        <v>1</v>
      </c>
      <c r="J4513" s="2" t="str">
        <f t="shared" si="70"/>
        <v>EG_SHNER2026</v>
      </c>
    </row>
    <row r="4514" spans="1:10" x14ac:dyDescent="0.25">
      <c r="A4514" t="s">
        <v>18</v>
      </c>
      <c r="B4514" t="s">
        <v>6</v>
      </c>
      <c r="C4514" t="s">
        <v>8</v>
      </c>
      <c r="D4514">
        <v>2026</v>
      </c>
      <c r="E4514">
        <v>2037</v>
      </c>
      <c r="F4514">
        <v>1</v>
      </c>
      <c r="G4514">
        <v>11825.348760000001</v>
      </c>
      <c r="H4514">
        <v>0</v>
      </c>
      <c r="I4514">
        <v>1</v>
      </c>
      <c r="J4514" s="2" t="str">
        <f t="shared" si="70"/>
        <v>EG_SHSR2026</v>
      </c>
    </row>
    <row r="4515" spans="1:10" x14ac:dyDescent="0.25">
      <c r="A4515" t="s">
        <v>18</v>
      </c>
      <c r="B4515" t="s">
        <v>6</v>
      </c>
      <c r="C4515" t="s">
        <v>12</v>
      </c>
      <c r="D4515">
        <v>2026</v>
      </c>
      <c r="E4515">
        <v>2037</v>
      </c>
      <c r="F4515">
        <v>1</v>
      </c>
      <c r="G4515">
        <v>11825.348760000001</v>
      </c>
      <c r="H4515">
        <v>0</v>
      </c>
      <c r="I4515">
        <v>1</v>
      </c>
      <c r="J4515" s="2" t="str">
        <f t="shared" si="70"/>
        <v>EG_SHNR2026</v>
      </c>
    </row>
    <row r="4516" spans="1:10" x14ac:dyDescent="0.25">
      <c r="A4516" t="s">
        <v>18</v>
      </c>
      <c r="B4516" t="s">
        <v>6</v>
      </c>
      <c r="C4516" t="s">
        <v>10</v>
      </c>
      <c r="D4516">
        <v>2026</v>
      </c>
      <c r="E4516">
        <v>2038</v>
      </c>
      <c r="F4516">
        <v>1</v>
      </c>
      <c r="G4516">
        <v>11825.348760000001</v>
      </c>
      <c r="H4516">
        <v>0</v>
      </c>
      <c r="I4516">
        <v>1</v>
      </c>
      <c r="J4516" s="2" t="str">
        <f t="shared" si="70"/>
        <v>EG_SHER2026</v>
      </c>
    </row>
    <row r="4517" spans="1:10" x14ac:dyDescent="0.25">
      <c r="A4517" t="s">
        <v>18</v>
      </c>
      <c r="B4517" t="s">
        <v>6</v>
      </c>
      <c r="C4517" t="s">
        <v>11</v>
      </c>
      <c r="D4517">
        <v>2026</v>
      </c>
      <c r="E4517">
        <v>2038</v>
      </c>
      <c r="F4517">
        <v>1</v>
      </c>
      <c r="G4517">
        <v>11825.348760000001</v>
      </c>
      <c r="H4517">
        <v>0</v>
      </c>
      <c r="I4517">
        <v>1</v>
      </c>
      <c r="J4517" s="2" t="str">
        <f t="shared" si="70"/>
        <v>EG_SHWR2026</v>
      </c>
    </row>
    <row r="4518" spans="1:10" x14ac:dyDescent="0.25">
      <c r="A4518" t="s">
        <v>18</v>
      </c>
      <c r="B4518" t="s">
        <v>6</v>
      </c>
      <c r="C4518" t="s">
        <v>9</v>
      </c>
      <c r="D4518">
        <v>2026</v>
      </c>
      <c r="E4518">
        <v>2038</v>
      </c>
      <c r="F4518">
        <v>1</v>
      </c>
      <c r="G4518">
        <v>11825.348760000001</v>
      </c>
      <c r="H4518">
        <v>0</v>
      </c>
      <c r="I4518">
        <v>1</v>
      </c>
      <c r="J4518" s="2" t="str">
        <f t="shared" si="70"/>
        <v>EG_SHNER2026</v>
      </c>
    </row>
    <row r="4519" spans="1:10" x14ac:dyDescent="0.25">
      <c r="A4519" t="s">
        <v>18</v>
      </c>
      <c r="B4519" t="s">
        <v>6</v>
      </c>
      <c r="C4519" t="s">
        <v>8</v>
      </c>
      <c r="D4519">
        <v>2026</v>
      </c>
      <c r="E4519">
        <v>2038</v>
      </c>
      <c r="F4519">
        <v>1</v>
      </c>
      <c r="G4519">
        <v>11825.348760000001</v>
      </c>
      <c r="H4519">
        <v>0</v>
      </c>
      <c r="I4519">
        <v>1</v>
      </c>
      <c r="J4519" s="2" t="str">
        <f t="shared" si="70"/>
        <v>EG_SHSR2026</v>
      </c>
    </row>
    <row r="4520" spans="1:10" x14ac:dyDescent="0.25">
      <c r="A4520" t="s">
        <v>18</v>
      </c>
      <c r="B4520" t="s">
        <v>6</v>
      </c>
      <c r="C4520" t="s">
        <v>12</v>
      </c>
      <c r="D4520">
        <v>2026</v>
      </c>
      <c r="E4520">
        <v>2038</v>
      </c>
      <c r="F4520">
        <v>1</v>
      </c>
      <c r="G4520">
        <v>11825.348760000001</v>
      </c>
      <c r="H4520">
        <v>0</v>
      </c>
      <c r="I4520">
        <v>1</v>
      </c>
      <c r="J4520" s="2" t="str">
        <f t="shared" si="70"/>
        <v>EG_SHNR2026</v>
      </c>
    </row>
    <row r="4521" spans="1:10" x14ac:dyDescent="0.25">
      <c r="A4521" t="s">
        <v>18</v>
      </c>
      <c r="B4521" t="s">
        <v>6</v>
      </c>
      <c r="C4521" t="s">
        <v>10</v>
      </c>
      <c r="D4521">
        <v>2026</v>
      </c>
      <c r="E4521">
        <v>2039</v>
      </c>
      <c r="F4521">
        <v>1</v>
      </c>
      <c r="G4521">
        <v>11825.348760000001</v>
      </c>
      <c r="H4521">
        <v>0</v>
      </c>
      <c r="I4521">
        <v>1</v>
      </c>
      <c r="J4521" s="2" t="str">
        <f t="shared" si="70"/>
        <v>EG_SHER2026</v>
      </c>
    </row>
    <row r="4522" spans="1:10" x14ac:dyDescent="0.25">
      <c r="A4522" t="s">
        <v>18</v>
      </c>
      <c r="B4522" t="s">
        <v>6</v>
      </c>
      <c r="C4522" t="s">
        <v>11</v>
      </c>
      <c r="D4522">
        <v>2026</v>
      </c>
      <c r="E4522">
        <v>2039</v>
      </c>
      <c r="F4522">
        <v>1</v>
      </c>
      <c r="G4522">
        <v>11825.348760000001</v>
      </c>
      <c r="H4522">
        <v>0</v>
      </c>
      <c r="I4522">
        <v>1</v>
      </c>
      <c r="J4522" s="2" t="str">
        <f t="shared" si="70"/>
        <v>EG_SHWR2026</v>
      </c>
    </row>
    <row r="4523" spans="1:10" x14ac:dyDescent="0.25">
      <c r="A4523" t="s">
        <v>18</v>
      </c>
      <c r="B4523" t="s">
        <v>6</v>
      </c>
      <c r="C4523" t="s">
        <v>9</v>
      </c>
      <c r="D4523">
        <v>2026</v>
      </c>
      <c r="E4523">
        <v>2039</v>
      </c>
      <c r="F4523">
        <v>1</v>
      </c>
      <c r="G4523">
        <v>11825.348760000001</v>
      </c>
      <c r="H4523">
        <v>0</v>
      </c>
      <c r="I4523">
        <v>1</v>
      </c>
      <c r="J4523" s="2" t="str">
        <f t="shared" si="70"/>
        <v>EG_SHNER2026</v>
      </c>
    </row>
    <row r="4524" spans="1:10" x14ac:dyDescent="0.25">
      <c r="A4524" t="s">
        <v>18</v>
      </c>
      <c r="B4524" t="s">
        <v>6</v>
      </c>
      <c r="C4524" t="s">
        <v>8</v>
      </c>
      <c r="D4524">
        <v>2026</v>
      </c>
      <c r="E4524">
        <v>2039</v>
      </c>
      <c r="F4524">
        <v>1</v>
      </c>
      <c r="G4524">
        <v>11825.348760000001</v>
      </c>
      <c r="H4524">
        <v>0</v>
      </c>
      <c r="I4524">
        <v>1</v>
      </c>
      <c r="J4524" s="2" t="str">
        <f t="shared" si="70"/>
        <v>EG_SHSR2026</v>
      </c>
    </row>
    <row r="4525" spans="1:10" x14ac:dyDescent="0.25">
      <c r="A4525" t="s">
        <v>18</v>
      </c>
      <c r="B4525" t="s">
        <v>6</v>
      </c>
      <c r="C4525" t="s">
        <v>12</v>
      </c>
      <c r="D4525">
        <v>2026</v>
      </c>
      <c r="E4525">
        <v>2039</v>
      </c>
      <c r="F4525">
        <v>1</v>
      </c>
      <c r="G4525">
        <v>11825.348760000001</v>
      </c>
      <c r="H4525">
        <v>0</v>
      </c>
      <c r="I4525">
        <v>1</v>
      </c>
      <c r="J4525" s="2" t="str">
        <f t="shared" si="70"/>
        <v>EG_SHNR2026</v>
      </c>
    </row>
    <row r="4526" spans="1:10" x14ac:dyDescent="0.25">
      <c r="A4526" t="s">
        <v>18</v>
      </c>
      <c r="B4526" t="s">
        <v>6</v>
      </c>
      <c r="C4526" t="s">
        <v>10</v>
      </c>
      <c r="D4526">
        <v>2026</v>
      </c>
      <c r="E4526">
        <v>2040</v>
      </c>
      <c r="F4526">
        <v>1</v>
      </c>
      <c r="G4526">
        <v>11825.348760000001</v>
      </c>
      <c r="H4526">
        <v>0</v>
      </c>
      <c r="I4526">
        <v>1</v>
      </c>
      <c r="J4526" s="2" t="str">
        <f t="shared" si="70"/>
        <v>EG_SHER2026</v>
      </c>
    </row>
    <row r="4527" spans="1:10" x14ac:dyDescent="0.25">
      <c r="A4527" t="s">
        <v>18</v>
      </c>
      <c r="B4527" t="s">
        <v>6</v>
      </c>
      <c r="C4527" t="s">
        <v>11</v>
      </c>
      <c r="D4527">
        <v>2026</v>
      </c>
      <c r="E4527">
        <v>2040</v>
      </c>
      <c r="F4527">
        <v>1</v>
      </c>
      <c r="G4527">
        <v>11825.348760000001</v>
      </c>
      <c r="H4527">
        <v>0</v>
      </c>
      <c r="I4527">
        <v>1</v>
      </c>
      <c r="J4527" s="2" t="str">
        <f t="shared" si="70"/>
        <v>EG_SHWR2026</v>
      </c>
    </row>
    <row r="4528" spans="1:10" x14ac:dyDescent="0.25">
      <c r="A4528" t="s">
        <v>18</v>
      </c>
      <c r="B4528" t="s">
        <v>6</v>
      </c>
      <c r="C4528" t="s">
        <v>9</v>
      </c>
      <c r="D4528">
        <v>2026</v>
      </c>
      <c r="E4528">
        <v>2040</v>
      </c>
      <c r="F4528">
        <v>1</v>
      </c>
      <c r="G4528">
        <v>11825.348760000001</v>
      </c>
      <c r="H4528">
        <v>0</v>
      </c>
      <c r="I4528">
        <v>1</v>
      </c>
      <c r="J4528" s="2" t="str">
        <f t="shared" si="70"/>
        <v>EG_SHNER2026</v>
      </c>
    </row>
    <row r="4529" spans="1:10" x14ac:dyDescent="0.25">
      <c r="A4529" t="s">
        <v>18</v>
      </c>
      <c r="B4529" t="s">
        <v>6</v>
      </c>
      <c r="C4529" t="s">
        <v>8</v>
      </c>
      <c r="D4529">
        <v>2026</v>
      </c>
      <c r="E4529">
        <v>2040</v>
      </c>
      <c r="F4529">
        <v>1</v>
      </c>
      <c r="G4529">
        <v>11825.348760000001</v>
      </c>
      <c r="H4529">
        <v>0</v>
      </c>
      <c r="I4529">
        <v>1</v>
      </c>
      <c r="J4529" s="2" t="str">
        <f t="shared" si="70"/>
        <v>EG_SHSR2026</v>
      </c>
    </row>
    <row r="4530" spans="1:10" x14ac:dyDescent="0.25">
      <c r="A4530" t="s">
        <v>18</v>
      </c>
      <c r="B4530" t="s">
        <v>6</v>
      </c>
      <c r="C4530" t="s">
        <v>12</v>
      </c>
      <c r="D4530">
        <v>2026</v>
      </c>
      <c r="E4530">
        <v>2040</v>
      </c>
      <c r="F4530">
        <v>1</v>
      </c>
      <c r="G4530">
        <v>11825.348760000001</v>
      </c>
      <c r="H4530">
        <v>0</v>
      </c>
      <c r="I4530">
        <v>1</v>
      </c>
      <c r="J4530" s="2" t="str">
        <f t="shared" si="70"/>
        <v>EG_SHNR2026</v>
      </c>
    </row>
    <row r="4531" spans="1:10" x14ac:dyDescent="0.25">
      <c r="A4531" t="s">
        <v>18</v>
      </c>
      <c r="B4531" t="s">
        <v>6</v>
      </c>
      <c r="C4531" t="s">
        <v>10</v>
      </c>
      <c r="D4531">
        <v>2026</v>
      </c>
      <c r="E4531">
        <v>2041</v>
      </c>
      <c r="F4531">
        <v>1</v>
      </c>
      <c r="G4531">
        <v>11825.348760000001</v>
      </c>
      <c r="H4531">
        <v>0</v>
      </c>
      <c r="I4531">
        <v>1</v>
      </c>
      <c r="J4531" s="2" t="str">
        <f t="shared" si="70"/>
        <v>EG_SHER2026</v>
      </c>
    </row>
    <row r="4532" spans="1:10" x14ac:dyDescent="0.25">
      <c r="A4532" t="s">
        <v>18</v>
      </c>
      <c r="B4532" t="s">
        <v>6</v>
      </c>
      <c r="C4532" t="s">
        <v>11</v>
      </c>
      <c r="D4532">
        <v>2026</v>
      </c>
      <c r="E4532">
        <v>2041</v>
      </c>
      <c r="F4532">
        <v>1</v>
      </c>
      <c r="G4532">
        <v>11825.348760000001</v>
      </c>
      <c r="H4532">
        <v>0</v>
      </c>
      <c r="I4532">
        <v>1</v>
      </c>
      <c r="J4532" s="2" t="str">
        <f t="shared" si="70"/>
        <v>EG_SHWR2026</v>
      </c>
    </row>
    <row r="4533" spans="1:10" x14ac:dyDescent="0.25">
      <c r="A4533" t="s">
        <v>18</v>
      </c>
      <c r="B4533" t="s">
        <v>6</v>
      </c>
      <c r="C4533" t="s">
        <v>9</v>
      </c>
      <c r="D4533">
        <v>2026</v>
      </c>
      <c r="E4533">
        <v>2041</v>
      </c>
      <c r="F4533">
        <v>1</v>
      </c>
      <c r="G4533">
        <v>11825.348760000001</v>
      </c>
      <c r="H4533">
        <v>0</v>
      </c>
      <c r="I4533">
        <v>1</v>
      </c>
      <c r="J4533" s="2" t="str">
        <f t="shared" si="70"/>
        <v>EG_SHNER2026</v>
      </c>
    </row>
    <row r="4534" spans="1:10" x14ac:dyDescent="0.25">
      <c r="A4534" t="s">
        <v>18</v>
      </c>
      <c r="B4534" t="s">
        <v>6</v>
      </c>
      <c r="C4534" t="s">
        <v>8</v>
      </c>
      <c r="D4534">
        <v>2026</v>
      </c>
      <c r="E4534">
        <v>2041</v>
      </c>
      <c r="F4534">
        <v>1</v>
      </c>
      <c r="G4534">
        <v>11825.348760000001</v>
      </c>
      <c r="H4534">
        <v>0</v>
      </c>
      <c r="I4534">
        <v>1</v>
      </c>
      <c r="J4534" s="2" t="str">
        <f t="shared" si="70"/>
        <v>EG_SHSR2026</v>
      </c>
    </row>
    <row r="4535" spans="1:10" x14ac:dyDescent="0.25">
      <c r="A4535" t="s">
        <v>18</v>
      </c>
      <c r="B4535" t="s">
        <v>6</v>
      </c>
      <c r="C4535" t="s">
        <v>12</v>
      </c>
      <c r="D4535">
        <v>2026</v>
      </c>
      <c r="E4535">
        <v>2041</v>
      </c>
      <c r="F4535">
        <v>1</v>
      </c>
      <c r="G4535">
        <v>11825.348760000001</v>
      </c>
      <c r="H4535">
        <v>0</v>
      </c>
      <c r="I4535">
        <v>1</v>
      </c>
      <c r="J4535" s="2" t="str">
        <f t="shared" si="70"/>
        <v>EG_SHNR2026</v>
      </c>
    </row>
    <row r="4536" spans="1:10" x14ac:dyDescent="0.25">
      <c r="A4536" t="s">
        <v>17</v>
      </c>
      <c r="B4536" t="s">
        <v>6</v>
      </c>
      <c r="C4536" t="s">
        <v>10</v>
      </c>
      <c r="D4536">
        <v>2026</v>
      </c>
      <c r="E4536">
        <v>2026</v>
      </c>
      <c r="F4536">
        <v>1</v>
      </c>
      <c r="G4536">
        <v>20833.210350000001</v>
      </c>
      <c r="H4536">
        <v>0</v>
      </c>
      <c r="I4536">
        <v>0.70916666699999997</v>
      </c>
      <c r="J4536" s="2" t="str">
        <f t="shared" si="70"/>
        <v>EG_PHWRER2026</v>
      </c>
    </row>
    <row r="4537" spans="1:10" x14ac:dyDescent="0.25">
      <c r="A4537" t="s">
        <v>17</v>
      </c>
      <c r="B4537" t="s">
        <v>6</v>
      </c>
      <c r="C4537" t="s">
        <v>11</v>
      </c>
      <c r="D4537">
        <v>2026</v>
      </c>
      <c r="E4537">
        <v>2026</v>
      </c>
      <c r="F4537">
        <v>1</v>
      </c>
      <c r="G4537">
        <v>20833.210350000001</v>
      </c>
      <c r="H4537">
        <v>0</v>
      </c>
      <c r="I4537">
        <v>0.70916666699999997</v>
      </c>
      <c r="J4537" s="2" t="str">
        <f t="shared" si="70"/>
        <v>EG_PHWRWR2026</v>
      </c>
    </row>
    <row r="4538" spans="1:10" x14ac:dyDescent="0.25">
      <c r="A4538" t="s">
        <v>17</v>
      </c>
      <c r="B4538" t="s">
        <v>6</v>
      </c>
      <c r="C4538" t="s">
        <v>9</v>
      </c>
      <c r="D4538">
        <v>2026</v>
      </c>
      <c r="E4538">
        <v>2026</v>
      </c>
      <c r="F4538">
        <v>1</v>
      </c>
      <c r="G4538">
        <v>20833.210350000001</v>
      </c>
      <c r="H4538">
        <v>0</v>
      </c>
      <c r="I4538">
        <v>0.70916666699999997</v>
      </c>
      <c r="J4538" s="2" t="str">
        <f t="shared" si="70"/>
        <v>EG_PHWRNER2026</v>
      </c>
    </row>
    <row r="4539" spans="1:10" x14ac:dyDescent="0.25">
      <c r="A4539" t="s">
        <v>17</v>
      </c>
      <c r="B4539" t="s">
        <v>6</v>
      </c>
      <c r="C4539" t="s">
        <v>8</v>
      </c>
      <c r="D4539">
        <v>2026</v>
      </c>
      <c r="E4539">
        <v>2026</v>
      </c>
      <c r="F4539">
        <v>1</v>
      </c>
      <c r="G4539">
        <v>20833.210350000001</v>
      </c>
      <c r="H4539">
        <v>0</v>
      </c>
      <c r="I4539">
        <v>0.70916666699999997</v>
      </c>
      <c r="J4539" s="2" t="str">
        <f t="shared" si="70"/>
        <v>EG_PHWRSR2026</v>
      </c>
    </row>
    <row r="4540" spans="1:10" x14ac:dyDescent="0.25">
      <c r="A4540" t="s">
        <v>17</v>
      </c>
      <c r="B4540" t="s">
        <v>6</v>
      </c>
      <c r="C4540" t="s">
        <v>12</v>
      </c>
      <c r="D4540">
        <v>2026</v>
      </c>
      <c r="E4540">
        <v>2026</v>
      </c>
      <c r="F4540">
        <v>1</v>
      </c>
      <c r="G4540">
        <v>20833.210350000001</v>
      </c>
      <c r="H4540">
        <v>0</v>
      </c>
      <c r="I4540">
        <v>0.70916666699999997</v>
      </c>
      <c r="J4540" s="2" t="str">
        <f t="shared" si="70"/>
        <v>EG_PHWRNR2026</v>
      </c>
    </row>
    <row r="4541" spans="1:10" x14ac:dyDescent="0.25">
      <c r="A4541" t="s">
        <v>17</v>
      </c>
      <c r="B4541" t="s">
        <v>6</v>
      </c>
      <c r="C4541" t="s">
        <v>10</v>
      </c>
      <c r="D4541">
        <v>2026</v>
      </c>
      <c r="E4541">
        <v>2027</v>
      </c>
      <c r="F4541">
        <v>1</v>
      </c>
      <c r="G4541">
        <v>20833.210350000001</v>
      </c>
      <c r="H4541">
        <v>0</v>
      </c>
      <c r="I4541">
        <v>0.70916666699999997</v>
      </c>
      <c r="J4541" s="2" t="str">
        <f t="shared" si="70"/>
        <v>EG_PHWRER2026</v>
      </c>
    </row>
    <row r="4542" spans="1:10" x14ac:dyDescent="0.25">
      <c r="A4542" t="s">
        <v>17</v>
      </c>
      <c r="B4542" t="s">
        <v>6</v>
      </c>
      <c r="C4542" t="s">
        <v>11</v>
      </c>
      <c r="D4542">
        <v>2026</v>
      </c>
      <c r="E4542">
        <v>2027</v>
      </c>
      <c r="F4542">
        <v>1</v>
      </c>
      <c r="G4542">
        <v>20833.210350000001</v>
      </c>
      <c r="H4542">
        <v>0</v>
      </c>
      <c r="I4542">
        <v>0.70916666699999997</v>
      </c>
      <c r="J4542" s="2" t="str">
        <f t="shared" si="70"/>
        <v>EG_PHWRWR2026</v>
      </c>
    </row>
    <row r="4543" spans="1:10" x14ac:dyDescent="0.25">
      <c r="A4543" t="s">
        <v>17</v>
      </c>
      <c r="B4543" t="s">
        <v>6</v>
      </c>
      <c r="C4543" t="s">
        <v>9</v>
      </c>
      <c r="D4543">
        <v>2026</v>
      </c>
      <c r="E4543">
        <v>2027</v>
      </c>
      <c r="F4543">
        <v>1</v>
      </c>
      <c r="G4543">
        <v>20833.210350000001</v>
      </c>
      <c r="H4543">
        <v>0</v>
      </c>
      <c r="I4543">
        <v>0.70916666699999997</v>
      </c>
      <c r="J4543" s="2" t="str">
        <f t="shared" si="70"/>
        <v>EG_PHWRNER2026</v>
      </c>
    </row>
    <row r="4544" spans="1:10" x14ac:dyDescent="0.25">
      <c r="A4544" t="s">
        <v>17</v>
      </c>
      <c r="B4544" t="s">
        <v>6</v>
      </c>
      <c r="C4544" t="s">
        <v>8</v>
      </c>
      <c r="D4544">
        <v>2026</v>
      </c>
      <c r="E4544">
        <v>2027</v>
      </c>
      <c r="F4544">
        <v>1</v>
      </c>
      <c r="G4544">
        <v>20833.210350000001</v>
      </c>
      <c r="H4544">
        <v>0</v>
      </c>
      <c r="I4544">
        <v>0.70916666699999997</v>
      </c>
      <c r="J4544" s="2" t="str">
        <f t="shared" si="70"/>
        <v>EG_PHWRSR2026</v>
      </c>
    </row>
    <row r="4545" spans="1:10" x14ac:dyDescent="0.25">
      <c r="A4545" t="s">
        <v>17</v>
      </c>
      <c r="B4545" t="s">
        <v>6</v>
      </c>
      <c r="C4545" t="s">
        <v>12</v>
      </c>
      <c r="D4545">
        <v>2026</v>
      </c>
      <c r="E4545">
        <v>2027</v>
      </c>
      <c r="F4545">
        <v>1</v>
      </c>
      <c r="G4545">
        <v>20833.210350000001</v>
      </c>
      <c r="H4545">
        <v>0</v>
      </c>
      <c r="I4545">
        <v>0.70916666699999997</v>
      </c>
      <c r="J4545" s="2" t="str">
        <f t="shared" si="70"/>
        <v>EG_PHWRNR2026</v>
      </c>
    </row>
    <row r="4546" spans="1:10" x14ac:dyDescent="0.25">
      <c r="A4546" t="s">
        <v>17</v>
      </c>
      <c r="B4546" t="s">
        <v>6</v>
      </c>
      <c r="C4546" t="s">
        <v>10</v>
      </c>
      <c r="D4546">
        <v>2026</v>
      </c>
      <c r="E4546">
        <v>2028</v>
      </c>
      <c r="F4546">
        <v>1</v>
      </c>
      <c r="G4546">
        <v>20833.210350000001</v>
      </c>
      <c r="H4546">
        <v>0</v>
      </c>
      <c r="I4546">
        <v>0.70916666699999997</v>
      </c>
      <c r="J4546" s="2" t="str">
        <f t="shared" si="70"/>
        <v>EG_PHWRER2026</v>
      </c>
    </row>
    <row r="4547" spans="1:10" x14ac:dyDescent="0.25">
      <c r="A4547" t="s">
        <v>17</v>
      </c>
      <c r="B4547" t="s">
        <v>6</v>
      </c>
      <c r="C4547" t="s">
        <v>11</v>
      </c>
      <c r="D4547">
        <v>2026</v>
      </c>
      <c r="E4547">
        <v>2028</v>
      </c>
      <c r="F4547">
        <v>1</v>
      </c>
      <c r="G4547">
        <v>20833.210350000001</v>
      </c>
      <c r="H4547">
        <v>0</v>
      </c>
      <c r="I4547">
        <v>0.70916666699999997</v>
      </c>
      <c r="J4547" s="2" t="str">
        <f t="shared" ref="J4547:J4610" si="71">_xlfn.CONCAT(A4547,C4547,D4547)</f>
        <v>EG_PHWRWR2026</v>
      </c>
    </row>
    <row r="4548" spans="1:10" x14ac:dyDescent="0.25">
      <c r="A4548" t="s">
        <v>17</v>
      </c>
      <c r="B4548" t="s">
        <v>6</v>
      </c>
      <c r="C4548" t="s">
        <v>9</v>
      </c>
      <c r="D4548">
        <v>2026</v>
      </c>
      <c r="E4548">
        <v>2028</v>
      </c>
      <c r="F4548">
        <v>1</v>
      </c>
      <c r="G4548">
        <v>20833.210350000001</v>
      </c>
      <c r="H4548">
        <v>0</v>
      </c>
      <c r="I4548">
        <v>0.70916666699999997</v>
      </c>
      <c r="J4548" s="2" t="str">
        <f t="shared" si="71"/>
        <v>EG_PHWRNER2026</v>
      </c>
    </row>
    <row r="4549" spans="1:10" x14ac:dyDescent="0.25">
      <c r="A4549" t="s">
        <v>17</v>
      </c>
      <c r="B4549" t="s">
        <v>6</v>
      </c>
      <c r="C4549" t="s">
        <v>8</v>
      </c>
      <c r="D4549">
        <v>2026</v>
      </c>
      <c r="E4549">
        <v>2028</v>
      </c>
      <c r="F4549">
        <v>1</v>
      </c>
      <c r="G4549">
        <v>20833.210350000001</v>
      </c>
      <c r="H4549">
        <v>0</v>
      </c>
      <c r="I4549">
        <v>0.70916666699999997</v>
      </c>
      <c r="J4549" s="2" t="str">
        <f t="shared" si="71"/>
        <v>EG_PHWRSR2026</v>
      </c>
    </row>
    <row r="4550" spans="1:10" x14ac:dyDescent="0.25">
      <c r="A4550" t="s">
        <v>17</v>
      </c>
      <c r="B4550" t="s">
        <v>6</v>
      </c>
      <c r="C4550" t="s">
        <v>12</v>
      </c>
      <c r="D4550">
        <v>2026</v>
      </c>
      <c r="E4550">
        <v>2028</v>
      </c>
      <c r="F4550">
        <v>1</v>
      </c>
      <c r="G4550">
        <v>20833.210350000001</v>
      </c>
      <c r="H4550">
        <v>0</v>
      </c>
      <c r="I4550">
        <v>0.70916666699999997</v>
      </c>
      <c r="J4550" s="2" t="str">
        <f t="shared" si="71"/>
        <v>EG_PHWRNR2026</v>
      </c>
    </row>
    <row r="4551" spans="1:10" x14ac:dyDescent="0.25">
      <c r="A4551" t="s">
        <v>17</v>
      </c>
      <c r="B4551" t="s">
        <v>6</v>
      </c>
      <c r="C4551" t="s">
        <v>10</v>
      </c>
      <c r="D4551">
        <v>2026</v>
      </c>
      <c r="E4551">
        <v>2029</v>
      </c>
      <c r="F4551">
        <v>1</v>
      </c>
      <c r="G4551">
        <v>20833.210350000001</v>
      </c>
      <c r="H4551">
        <v>0</v>
      </c>
      <c r="I4551">
        <v>0.70916666699999997</v>
      </c>
      <c r="J4551" s="2" t="str">
        <f t="shared" si="71"/>
        <v>EG_PHWRER2026</v>
      </c>
    </row>
    <row r="4552" spans="1:10" x14ac:dyDescent="0.25">
      <c r="A4552" t="s">
        <v>17</v>
      </c>
      <c r="B4552" t="s">
        <v>6</v>
      </c>
      <c r="C4552" t="s">
        <v>11</v>
      </c>
      <c r="D4552">
        <v>2026</v>
      </c>
      <c r="E4552">
        <v>2029</v>
      </c>
      <c r="F4552">
        <v>1</v>
      </c>
      <c r="G4552">
        <v>20833.210350000001</v>
      </c>
      <c r="H4552">
        <v>0</v>
      </c>
      <c r="I4552">
        <v>0.70916666699999997</v>
      </c>
      <c r="J4552" s="2" t="str">
        <f t="shared" si="71"/>
        <v>EG_PHWRWR2026</v>
      </c>
    </row>
    <row r="4553" spans="1:10" x14ac:dyDescent="0.25">
      <c r="A4553" t="s">
        <v>17</v>
      </c>
      <c r="B4553" t="s">
        <v>6</v>
      </c>
      <c r="C4553" t="s">
        <v>9</v>
      </c>
      <c r="D4553">
        <v>2026</v>
      </c>
      <c r="E4553">
        <v>2029</v>
      </c>
      <c r="F4553">
        <v>1</v>
      </c>
      <c r="G4553">
        <v>20833.210350000001</v>
      </c>
      <c r="H4553">
        <v>0</v>
      </c>
      <c r="I4553">
        <v>0.70916666699999997</v>
      </c>
      <c r="J4553" s="2" t="str">
        <f t="shared" si="71"/>
        <v>EG_PHWRNER2026</v>
      </c>
    </row>
    <row r="4554" spans="1:10" x14ac:dyDescent="0.25">
      <c r="A4554" t="s">
        <v>17</v>
      </c>
      <c r="B4554" t="s">
        <v>6</v>
      </c>
      <c r="C4554" t="s">
        <v>8</v>
      </c>
      <c r="D4554">
        <v>2026</v>
      </c>
      <c r="E4554">
        <v>2029</v>
      </c>
      <c r="F4554">
        <v>1</v>
      </c>
      <c r="G4554">
        <v>20833.210350000001</v>
      </c>
      <c r="H4554">
        <v>0</v>
      </c>
      <c r="I4554">
        <v>0.70916666699999997</v>
      </c>
      <c r="J4554" s="2" t="str">
        <f t="shared" si="71"/>
        <v>EG_PHWRSR2026</v>
      </c>
    </row>
    <row r="4555" spans="1:10" x14ac:dyDescent="0.25">
      <c r="A4555" t="s">
        <v>17</v>
      </c>
      <c r="B4555" t="s">
        <v>6</v>
      </c>
      <c r="C4555" t="s">
        <v>12</v>
      </c>
      <c r="D4555">
        <v>2026</v>
      </c>
      <c r="E4555">
        <v>2029</v>
      </c>
      <c r="F4555">
        <v>1</v>
      </c>
      <c r="G4555">
        <v>20833.210350000001</v>
      </c>
      <c r="H4555">
        <v>0</v>
      </c>
      <c r="I4555">
        <v>0.70916666699999997</v>
      </c>
      <c r="J4555" s="2" t="str">
        <f t="shared" si="71"/>
        <v>EG_PHWRNR2026</v>
      </c>
    </row>
    <row r="4556" spans="1:10" x14ac:dyDescent="0.25">
      <c r="A4556" t="s">
        <v>17</v>
      </c>
      <c r="B4556" t="s">
        <v>6</v>
      </c>
      <c r="C4556" t="s">
        <v>10</v>
      </c>
      <c r="D4556">
        <v>2026</v>
      </c>
      <c r="E4556">
        <v>2030</v>
      </c>
      <c r="F4556">
        <v>1</v>
      </c>
      <c r="G4556">
        <v>20833.210350000001</v>
      </c>
      <c r="H4556">
        <v>0</v>
      </c>
      <c r="I4556">
        <v>0.70916666699999997</v>
      </c>
      <c r="J4556" s="2" t="str">
        <f t="shared" si="71"/>
        <v>EG_PHWRER2026</v>
      </c>
    </row>
    <row r="4557" spans="1:10" x14ac:dyDescent="0.25">
      <c r="A4557" t="s">
        <v>17</v>
      </c>
      <c r="B4557" t="s">
        <v>6</v>
      </c>
      <c r="C4557" t="s">
        <v>11</v>
      </c>
      <c r="D4557">
        <v>2026</v>
      </c>
      <c r="E4557">
        <v>2030</v>
      </c>
      <c r="F4557">
        <v>1</v>
      </c>
      <c r="G4557">
        <v>20833.210350000001</v>
      </c>
      <c r="H4557">
        <v>0</v>
      </c>
      <c r="I4557">
        <v>0.70916666699999997</v>
      </c>
      <c r="J4557" s="2" t="str">
        <f t="shared" si="71"/>
        <v>EG_PHWRWR2026</v>
      </c>
    </row>
    <row r="4558" spans="1:10" x14ac:dyDescent="0.25">
      <c r="A4558" t="s">
        <v>17</v>
      </c>
      <c r="B4558" t="s">
        <v>6</v>
      </c>
      <c r="C4558" t="s">
        <v>9</v>
      </c>
      <c r="D4558">
        <v>2026</v>
      </c>
      <c r="E4558">
        <v>2030</v>
      </c>
      <c r="F4558">
        <v>1</v>
      </c>
      <c r="G4558">
        <v>20833.210350000001</v>
      </c>
      <c r="H4558">
        <v>0</v>
      </c>
      <c r="I4558">
        <v>0.70916666699999997</v>
      </c>
      <c r="J4558" s="2" t="str">
        <f t="shared" si="71"/>
        <v>EG_PHWRNER2026</v>
      </c>
    </row>
    <row r="4559" spans="1:10" x14ac:dyDescent="0.25">
      <c r="A4559" t="s">
        <v>17</v>
      </c>
      <c r="B4559" t="s">
        <v>6</v>
      </c>
      <c r="C4559" t="s">
        <v>8</v>
      </c>
      <c r="D4559">
        <v>2026</v>
      </c>
      <c r="E4559">
        <v>2030</v>
      </c>
      <c r="F4559">
        <v>1</v>
      </c>
      <c r="G4559">
        <v>20833.210350000001</v>
      </c>
      <c r="H4559">
        <v>0</v>
      </c>
      <c r="I4559">
        <v>0.70916666699999997</v>
      </c>
      <c r="J4559" s="2" t="str">
        <f t="shared" si="71"/>
        <v>EG_PHWRSR2026</v>
      </c>
    </row>
    <row r="4560" spans="1:10" x14ac:dyDescent="0.25">
      <c r="A4560" t="s">
        <v>17</v>
      </c>
      <c r="B4560" t="s">
        <v>6</v>
      </c>
      <c r="C4560" t="s">
        <v>12</v>
      </c>
      <c r="D4560">
        <v>2026</v>
      </c>
      <c r="E4560">
        <v>2030</v>
      </c>
      <c r="F4560">
        <v>1</v>
      </c>
      <c r="G4560">
        <v>20833.210350000001</v>
      </c>
      <c r="H4560">
        <v>0</v>
      </c>
      <c r="I4560">
        <v>0.70916666699999997</v>
      </c>
      <c r="J4560" s="2" t="str">
        <f t="shared" si="71"/>
        <v>EG_PHWRNR2026</v>
      </c>
    </row>
    <row r="4561" spans="1:10" x14ac:dyDescent="0.25">
      <c r="A4561" t="s">
        <v>17</v>
      </c>
      <c r="B4561" t="s">
        <v>6</v>
      </c>
      <c r="C4561" t="s">
        <v>10</v>
      </c>
      <c r="D4561">
        <v>2026</v>
      </c>
      <c r="E4561">
        <v>2031</v>
      </c>
      <c r="F4561">
        <v>1</v>
      </c>
      <c r="G4561">
        <v>20833.210350000001</v>
      </c>
      <c r="H4561">
        <v>0</v>
      </c>
      <c r="I4561">
        <v>0.70916666699999997</v>
      </c>
      <c r="J4561" s="2" t="str">
        <f t="shared" si="71"/>
        <v>EG_PHWRER2026</v>
      </c>
    </row>
    <row r="4562" spans="1:10" x14ac:dyDescent="0.25">
      <c r="A4562" t="s">
        <v>17</v>
      </c>
      <c r="B4562" t="s">
        <v>6</v>
      </c>
      <c r="C4562" t="s">
        <v>11</v>
      </c>
      <c r="D4562">
        <v>2026</v>
      </c>
      <c r="E4562">
        <v>2031</v>
      </c>
      <c r="F4562">
        <v>1</v>
      </c>
      <c r="G4562">
        <v>20833.210350000001</v>
      </c>
      <c r="H4562">
        <v>0</v>
      </c>
      <c r="I4562">
        <v>0.70916666699999997</v>
      </c>
      <c r="J4562" s="2" t="str">
        <f t="shared" si="71"/>
        <v>EG_PHWRWR2026</v>
      </c>
    </row>
    <row r="4563" spans="1:10" x14ac:dyDescent="0.25">
      <c r="A4563" t="s">
        <v>17</v>
      </c>
      <c r="B4563" t="s">
        <v>6</v>
      </c>
      <c r="C4563" t="s">
        <v>9</v>
      </c>
      <c r="D4563">
        <v>2026</v>
      </c>
      <c r="E4563">
        <v>2031</v>
      </c>
      <c r="F4563">
        <v>1</v>
      </c>
      <c r="G4563">
        <v>20833.210350000001</v>
      </c>
      <c r="H4563">
        <v>0</v>
      </c>
      <c r="I4563">
        <v>0.70916666699999997</v>
      </c>
      <c r="J4563" s="2" t="str">
        <f t="shared" si="71"/>
        <v>EG_PHWRNER2026</v>
      </c>
    </row>
    <row r="4564" spans="1:10" x14ac:dyDescent="0.25">
      <c r="A4564" t="s">
        <v>17</v>
      </c>
      <c r="B4564" t="s">
        <v>6</v>
      </c>
      <c r="C4564" t="s">
        <v>8</v>
      </c>
      <c r="D4564">
        <v>2026</v>
      </c>
      <c r="E4564">
        <v>2031</v>
      </c>
      <c r="F4564">
        <v>1</v>
      </c>
      <c r="G4564">
        <v>20833.210350000001</v>
      </c>
      <c r="H4564">
        <v>0</v>
      </c>
      <c r="I4564">
        <v>0.70916666699999997</v>
      </c>
      <c r="J4564" s="2" t="str">
        <f t="shared" si="71"/>
        <v>EG_PHWRSR2026</v>
      </c>
    </row>
    <row r="4565" spans="1:10" x14ac:dyDescent="0.25">
      <c r="A4565" t="s">
        <v>17</v>
      </c>
      <c r="B4565" t="s">
        <v>6</v>
      </c>
      <c r="C4565" t="s">
        <v>12</v>
      </c>
      <c r="D4565">
        <v>2026</v>
      </c>
      <c r="E4565">
        <v>2031</v>
      </c>
      <c r="F4565">
        <v>1</v>
      </c>
      <c r="G4565">
        <v>20833.210350000001</v>
      </c>
      <c r="H4565">
        <v>0</v>
      </c>
      <c r="I4565">
        <v>0.70916666699999997</v>
      </c>
      <c r="J4565" s="2" t="str">
        <f t="shared" si="71"/>
        <v>EG_PHWRNR2026</v>
      </c>
    </row>
    <row r="4566" spans="1:10" x14ac:dyDescent="0.25">
      <c r="A4566" t="s">
        <v>17</v>
      </c>
      <c r="B4566" t="s">
        <v>6</v>
      </c>
      <c r="C4566" t="s">
        <v>10</v>
      </c>
      <c r="D4566">
        <v>2026</v>
      </c>
      <c r="E4566">
        <v>2032</v>
      </c>
      <c r="F4566">
        <v>1</v>
      </c>
      <c r="G4566">
        <v>20833.210350000001</v>
      </c>
      <c r="H4566">
        <v>0</v>
      </c>
      <c r="I4566">
        <v>0.70916666699999997</v>
      </c>
      <c r="J4566" s="2" t="str">
        <f t="shared" si="71"/>
        <v>EG_PHWRER2026</v>
      </c>
    </row>
    <row r="4567" spans="1:10" x14ac:dyDescent="0.25">
      <c r="A4567" t="s">
        <v>17</v>
      </c>
      <c r="B4567" t="s">
        <v>6</v>
      </c>
      <c r="C4567" t="s">
        <v>11</v>
      </c>
      <c r="D4567">
        <v>2026</v>
      </c>
      <c r="E4567">
        <v>2032</v>
      </c>
      <c r="F4567">
        <v>1</v>
      </c>
      <c r="G4567">
        <v>20833.210350000001</v>
      </c>
      <c r="H4567">
        <v>0</v>
      </c>
      <c r="I4567">
        <v>0.70916666699999997</v>
      </c>
      <c r="J4567" s="2" t="str">
        <f t="shared" si="71"/>
        <v>EG_PHWRWR2026</v>
      </c>
    </row>
    <row r="4568" spans="1:10" x14ac:dyDescent="0.25">
      <c r="A4568" t="s">
        <v>17</v>
      </c>
      <c r="B4568" t="s">
        <v>6</v>
      </c>
      <c r="C4568" t="s">
        <v>9</v>
      </c>
      <c r="D4568">
        <v>2026</v>
      </c>
      <c r="E4568">
        <v>2032</v>
      </c>
      <c r="F4568">
        <v>1</v>
      </c>
      <c r="G4568">
        <v>20833.210350000001</v>
      </c>
      <c r="H4568">
        <v>0</v>
      </c>
      <c r="I4568">
        <v>0.70916666699999997</v>
      </c>
      <c r="J4568" s="2" t="str">
        <f t="shared" si="71"/>
        <v>EG_PHWRNER2026</v>
      </c>
    </row>
    <row r="4569" spans="1:10" x14ac:dyDescent="0.25">
      <c r="A4569" t="s">
        <v>17</v>
      </c>
      <c r="B4569" t="s">
        <v>6</v>
      </c>
      <c r="C4569" t="s">
        <v>8</v>
      </c>
      <c r="D4569">
        <v>2026</v>
      </c>
      <c r="E4569">
        <v>2032</v>
      </c>
      <c r="F4569">
        <v>1</v>
      </c>
      <c r="G4569">
        <v>20833.210350000001</v>
      </c>
      <c r="H4569">
        <v>0</v>
      </c>
      <c r="I4569">
        <v>0.70916666699999997</v>
      </c>
      <c r="J4569" s="2" t="str">
        <f t="shared" si="71"/>
        <v>EG_PHWRSR2026</v>
      </c>
    </row>
    <row r="4570" spans="1:10" x14ac:dyDescent="0.25">
      <c r="A4570" t="s">
        <v>17</v>
      </c>
      <c r="B4570" t="s">
        <v>6</v>
      </c>
      <c r="C4570" t="s">
        <v>12</v>
      </c>
      <c r="D4570">
        <v>2026</v>
      </c>
      <c r="E4570">
        <v>2032</v>
      </c>
      <c r="F4570">
        <v>1</v>
      </c>
      <c r="G4570">
        <v>20833.210350000001</v>
      </c>
      <c r="H4570">
        <v>0</v>
      </c>
      <c r="I4570">
        <v>0.70916666699999997</v>
      </c>
      <c r="J4570" s="2" t="str">
        <f t="shared" si="71"/>
        <v>EG_PHWRNR2026</v>
      </c>
    </row>
    <row r="4571" spans="1:10" x14ac:dyDescent="0.25">
      <c r="A4571" t="s">
        <v>17</v>
      </c>
      <c r="B4571" t="s">
        <v>6</v>
      </c>
      <c r="C4571" t="s">
        <v>10</v>
      </c>
      <c r="D4571">
        <v>2026</v>
      </c>
      <c r="E4571">
        <v>2033</v>
      </c>
      <c r="F4571">
        <v>1</v>
      </c>
      <c r="G4571">
        <v>20833.210350000001</v>
      </c>
      <c r="H4571">
        <v>0</v>
      </c>
      <c r="I4571">
        <v>0.70916666699999997</v>
      </c>
      <c r="J4571" s="2" t="str">
        <f t="shared" si="71"/>
        <v>EG_PHWRER2026</v>
      </c>
    </row>
    <row r="4572" spans="1:10" x14ac:dyDescent="0.25">
      <c r="A4572" t="s">
        <v>17</v>
      </c>
      <c r="B4572" t="s">
        <v>6</v>
      </c>
      <c r="C4572" t="s">
        <v>11</v>
      </c>
      <c r="D4572">
        <v>2026</v>
      </c>
      <c r="E4572">
        <v>2033</v>
      </c>
      <c r="F4572">
        <v>1</v>
      </c>
      <c r="G4572">
        <v>20833.210350000001</v>
      </c>
      <c r="H4572">
        <v>0</v>
      </c>
      <c r="I4572">
        <v>0.70916666699999997</v>
      </c>
      <c r="J4572" s="2" t="str">
        <f t="shared" si="71"/>
        <v>EG_PHWRWR2026</v>
      </c>
    </row>
    <row r="4573" spans="1:10" x14ac:dyDescent="0.25">
      <c r="A4573" t="s">
        <v>17</v>
      </c>
      <c r="B4573" t="s">
        <v>6</v>
      </c>
      <c r="C4573" t="s">
        <v>9</v>
      </c>
      <c r="D4573">
        <v>2026</v>
      </c>
      <c r="E4573">
        <v>2033</v>
      </c>
      <c r="F4573">
        <v>1</v>
      </c>
      <c r="G4573">
        <v>20833.210350000001</v>
      </c>
      <c r="H4573">
        <v>0</v>
      </c>
      <c r="I4573">
        <v>0.70916666699999997</v>
      </c>
      <c r="J4573" s="2" t="str">
        <f t="shared" si="71"/>
        <v>EG_PHWRNER2026</v>
      </c>
    </row>
    <row r="4574" spans="1:10" x14ac:dyDescent="0.25">
      <c r="A4574" t="s">
        <v>17</v>
      </c>
      <c r="B4574" t="s">
        <v>6</v>
      </c>
      <c r="C4574" t="s">
        <v>8</v>
      </c>
      <c r="D4574">
        <v>2026</v>
      </c>
      <c r="E4574">
        <v>2033</v>
      </c>
      <c r="F4574">
        <v>1</v>
      </c>
      <c r="G4574">
        <v>20833.210350000001</v>
      </c>
      <c r="H4574">
        <v>0</v>
      </c>
      <c r="I4574">
        <v>0.70916666699999997</v>
      </c>
      <c r="J4574" s="2" t="str">
        <f t="shared" si="71"/>
        <v>EG_PHWRSR2026</v>
      </c>
    </row>
    <row r="4575" spans="1:10" x14ac:dyDescent="0.25">
      <c r="A4575" t="s">
        <v>17</v>
      </c>
      <c r="B4575" t="s">
        <v>6</v>
      </c>
      <c r="C4575" t="s">
        <v>12</v>
      </c>
      <c r="D4575">
        <v>2026</v>
      </c>
      <c r="E4575">
        <v>2033</v>
      </c>
      <c r="F4575">
        <v>1</v>
      </c>
      <c r="G4575">
        <v>20833.210350000001</v>
      </c>
      <c r="H4575">
        <v>0</v>
      </c>
      <c r="I4575">
        <v>0.70916666699999997</v>
      </c>
      <c r="J4575" s="2" t="str">
        <f t="shared" si="71"/>
        <v>EG_PHWRNR2026</v>
      </c>
    </row>
    <row r="4576" spans="1:10" x14ac:dyDescent="0.25">
      <c r="A4576" t="s">
        <v>17</v>
      </c>
      <c r="B4576" t="s">
        <v>6</v>
      </c>
      <c r="C4576" t="s">
        <v>10</v>
      </c>
      <c r="D4576">
        <v>2026</v>
      </c>
      <c r="E4576">
        <v>2034</v>
      </c>
      <c r="F4576">
        <v>1</v>
      </c>
      <c r="G4576">
        <v>20833.210350000001</v>
      </c>
      <c r="H4576">
        <v>0</v>
      </c>
      <c r="I4576">
        <v>0.70916666699999997</v>
      </c>
      <c r="J4576" s="2" t="str">
        <f t="shared" si="71"/>
        <v>EG_PHWRER2026</v>
      </c>
    </row>
    <row r="4577" spans="1:10" x14ac:dyDescent="0.25">
      <c r="A4577" t="s">
        <v>17</v>
      </c>
      <c r="B4577" t="s">
        <v>6</v>
      </c>
      <c r="C4577" t="s">
        <v>11</v>
      </c>
      <c r="D4577">
        <v>2026</v>
      </c>
      <c r="E4577">
        <v>2034</v>
      </c>
      <c r="F4577">
        <v>1</v>
      </c>
      <c r="G4577">
        <v>20833.210350000001</v>
      </c>
      <c r="H4577">
        <v>0</v>
      </c>
      <c r="I4577">
        <v>0.70916666699999997</v>
      </c>
      <c r="J4577" s="2" t="str">
        <f t="shared" si="71"/>
        <v>EG_PHWRWR2026</v>
      </c>
    </row>
    <row r="4578" spans="1:10" x14ac:dyDescent="0.25">
      <c r="A4578" t="s">
        <v>17</v>
      </c>
      <c r="B4578" t="s">
        <v>6</v>
      </c>
      <c r="C4578" t="s">
        <v>9</v>
      </c>
      <c r="D4578">
        <v>2026</v>
      </c>
      <c r="E4578">
        <v>2034</v>
      </c>
      <c r="F4578">
        <v>1</v>
      </c>
      <c r="G4578">
        <v>20833.210350000001</v>
      </c>
      <c r="H4578">
        <v>0</v>
      </c>
      <c r="I4578">
        <v>0.70916666699999997</v>
      </c>
      <c r="J4578" s="2" t="str">
        <f t="shared" si="71"/>
        <v>EG_PHWRNER2026</v>
      </c>
    </row>
    <row r="4579" spans="1:10" x14ac:dyDescent="0.25">
      <c r="A4579" t="s">
        <v>17</v>
      </c>
      <c r="B4579" t="s">
        <v>6</v>
      </c>
      <c r="C4579" t="s">
        <v>8</v>
      </c>
      <c r="D4579">
        <v>2026</v>
      </c>
      <c r="E4579">
        <v>2034</v>
      </c>
      <c r="F4579">
        <v>1</v>
      </c>
      <c r="G4579">
        <v>20833.210350000001</v>
      </c>
      <c r="H4579">
        <v>0</v>
      </c>
      <c r="I4579">
        <v>0.70916666699999997</v>
      </c>
      <c r="J4579" s="2" t="str">
        <f t="shared" si="71"/>
        <v>EG_PHWRSR2026</v>
      </c>
    </row>
    <row r="4580" spans="1:10" x14ac:dyDescent="0.25">
      <c r="A4580" t="s">
        <v>17</v>
      </c>
      <c r="B4580" t="s">
        <v>6</v>
      </c>
      <c r="C4580" t="s">
        <v>12</v>
      </c>
      <c r="D4580">
        <v>2026</v>
      </c>
      <c r="E4580">
        <v>2034</v>
      </c>
      <c r="F4580">
        <v>1</v>
      </c>
      <c r="G4580">
        <v>20833.210350000001</v>
      </c>
      <c r="H4580">
        <v>0</v>
      </c>
      <c r="I4580">
        <v>0.70916666699999997</v>
      </c>
      <c r="J4580" s="2" t="str">
        <f t="shared" si="71"/>
        <v>EG_PHWRNR2026</v>
      </c>
    </row>
    <row r="4581" spans="1:10" x14ac:dyDescent="0.25">
      <c r="A4581" t="s">
        <v>17</v>
      </c>
      <c r="B4581" t="s">
        <v>6</v>
      </c>
      <c r="C4581" t="s">
        <v>10</v>
      </c>
      <c r="D4581">
        <v>2026</v>
      </c>
      <c r="E4581">
        <v>2035</v>
      </c>
      <c r="F4581">
        <v>1</v>
      </c>
      <c r="G4581">
        <v>20833.210350000001</v>
      </c>
      <c r="H4581">
        <v>0</v>
      </c>
      <c r="I4581">
        <v>0.70916666699999997</v>
      </c>
      <c r="J4581" s="2" t="str">
        <f t="shared" si="71"/>
        <v>EG_PHWRER2026</v>
      </c>
    </row>
    <row r="4582" spans="1:10" x14ac:dyDescent="0.25">
      <c r="A4582" t="s">
        <v>17</v>
      </c>
      <c r="B4582" t="s">
        <v>6</v>
      </c>
      <c r="C4582" t="s">
        <v>11</v>
      </c>
      <c r="D4582">
        <v>2026</v>
      </c>
      <c r="E4582">
        <v>2035</v>
      </c>
      <c r="F4582">
        <v>1</v>
      </c>
      <c r="G4582">
        <v>20833.210350000001</v>
      </c>
      <c r="H4582">
        <v>0</v>
      </c>
      <c r="I4582">
        <v>0.70916666699999997</v>
      </c>
      <c r="J4582" s="2" t="str">
        <f t="shared" si="71"/>
        <v>EG_PHWRWR2026</v>
      </c>
    </row>
    <row r="4583" spans="1:10" x14ac:dyDescent="0.25">
      <c r="A4583" t="s">
        <v>17</v>
      </c>
      <c r="B4583" t="s">
        <v>6</v>
      </c>
      <c r="C4583" t="s">
        <v>9</v>
      </c>
      <c r="D4583">
        <v>2026</v>
      </c>
      <c r="E4583">
        <v>2035</v>
      </c>
      <c r="F4583">
        <v>1</v>
      </c>
      <c r="G4583">
        <v>20833.210350000001</v>
      </c>
      <c r="H4583">
        <v>0</v>
      </c>
      <c r="I4583">
        <v>0.70916666699999997</v>
      </c>
      <c r="J4583" s="2" t="str">
        <f t="shared" si="71"/>
        <v>EG_PHWRNER2026</v>
      </c>
    </row>
    <row r="4584" spans="1:10" x14ac:dyDescent="0.25">
      <c r="A4584" t="s">
        <v>17</v>
      </c>
      <c r="B4584" t="s">
        <v>6</v>
      </c>
      <c r="C4584" t="s">
        <v>8</v>
      </c>
      <c r="D4584">
        <v>2026</v>
      </c>
      <c r="E4584">
        <v>2035</v>
      </c>
      <c r="F4584">
        <v>1</v>
      </c>
      <c r="G4584">
        <v>20833.210350000001</v>
      </c>
      <c r="H4584">
        <v>0</v>
      </c>
      <c r="I4584">
        <v>0.70916666699999997</v>
      </c>
      <c r="J4584" s="2" t="str">
        <f t="shared" si="71"/>
        <v>EG_PHWRSR2026</v>
      </c>
    </row>
    <row r="4585" spans="1:10" x14ac:dyDescent="0.25">
      <c r="A4585" t="s">
        <v>17</v>
      </c>
      <c r="B4585" t="s">
        <v>6</v>
      </c>
      <c r="C4585" t="s">
        <v>12</v>
      </c>
      <c r="D4585">
        <v>2026</v>
      </c>
      <c r="E4585">
        <v>2035</v>
      </c>
      <c r="F4585">
        <v>1</v>
      </c>
      <c r="G4585">
        <v>20833.210350000001</v>
      </c>
      <c r="H4585">
        <v>0</v>
      </c>
      <c r="I4585">
        <v>0.70916666699999997</v>
      </c>
      <c r="J4585" s="2" t="str">
        <f t="shared" si="71"/>
        <v>EG_PHWRNR2026</v>
      </c>
    </row>
    <row r="4586" spans="1:10" x14ac:dyDescent="0.25">
      <c r="A4586" t="s">
        <v>17</v>
      </c>
      <c r="B4586" t="s">
        <v>6</v>
      </c>
      <c r="C4586" t="s">
        <v>10</v>
      </c>
      <c r="D4586">
        <v>2026</v>
      </c>
      <c r="E4586">
        <v>2036</v>
      </c>
      <c r="F4586">
        <v>1</v>
      </c>
      <c r="G4586">
        <v>20833.210350000001</v>
      </c>
      <c r="H4586">
        <v>0</v>
      </c>
      <c r="I4586">
        <v>0.70916666699999997</v>
      </c>
      <c r="J4586" s="2" t="str">
        <f t="shared" si="71"/>
        <v>EG_PHWRER2026</v>
      </c>
    </row>
    <row r="4587" spans="1:10" x14ac:dyDescent="0.25">
      <c r="A4587" t="s">
        <v>17</v>
      </c>
      <c r="B4587" t="s">
        <v>6</v>
      </c>
      <c r="C4587" t="s">
        <v>11</v>
      </c>
      <c r="D4587">
        <v>2026</v>
      </c>
      <c r="E4587">
        <v>2036</v>
      </c>
      <c r="F4587">
        <v>1</v>
      </c>
      <c r="G4587">
        <v>20833.210350000001</v>
      </c>
      <c r="H4587">
        <v>0</v>
      </c>
      <c r="I4587">
        <v>0.70916666699999997</v>
      </c>
      <c r="J4587" s="2" t="str">
        <f t="shared" si="71"/>
        <v>EG_PHWRWR2026</v>
      </c>
    </row>
    <row r="4588" spans="1:10" x14ac:dyDescent="0.25">
      <c r="A4588" t="s">
        <v>17</v>
      </c>
      <c r="B4588" t="s">
        <v>6</v>
      </c>
      <c r="C4588" t="s">
        <v>9</v>
      </c>
      <c r="D4588">
        <v>2026</v>
      </c>
      <c r="E4588">
        <v>2036</v>
      </c>
      <c r="F4588">
        <v>1</v>
      </c>
      <c r="G4588">
        <v>20833.210350000001</v>
      </c>
      <c r="H4588">
        <v>0</v>
      </c>
      <c r="I4588">
        <v>0.70916666699999997</v>
      </c>
      <c r="J4588" s="2" t="str">
        <f t="shared" si="71"/>
        <v>EG_PHWRNER2026</v>
      </c>
    </row>
    <row r="4589" spans="1:10" x14ac:dyDescent="0.25">
      <c r="A4589" t="s">
        <v>17</v>
      </c>
      <c r="B4589" t="s">
        <v>6</v>
      </c>
      <c r="C4589" t="s">
        <v>8</v>
      </c>
      <c r="D4589">
        <v>2026</v>
      </c>
      <c r="E4589">
        <v>2036</v>
      </c>
      <c r="F4589">
        <v>1</v>
      </c>
      <c r="G4589">
        <v>20833.210350000001</v>
      </c>
      <c r="H4589">
        <v>0</v>
      </c>
      <c r="I4589">
        <v>0.70916666699999997</v>
      </c>
      <c r="J4589" s="2" t="str">
        <f t="shared" si="71"/>
        <v>EG_PHWRSR2026</v>
      </c>
    </row>
    <row r="4590" spans="1:10" x14ac:dyDescent="0.25">
      <c r="A4590" t="s">
        <v>17</v>
      </c>
      <c r="B4590" t="s">
        <v>6</v>
      </c>
      <c r="C4590" t="s">
        <v>12</v>
      </c>
      <c r="D4590">
        <v>2026</v>
      </c>
      <c r="E4590">
        <v>2036</v>
      </c>
      <c r="F4590">
        <v>1</v>
      </c>
      <c r="G4590">
        <v>20833.210350000001</v>
      </c>
      <c r="H4590">
        <v>0</v>
      </c>
      <c r="I4590">
        <v>0.70916666699999997</v>
      </c>
      <c r="J4590" s="2" t="str">
        <f t="shared" si="71"/>
        <v>EG_PHWRNR2026</v>
      </c>
    </row>
    <row r="4591" spans="1:10" x14ac:dyDescent="0.25">
      <c r="A4591" t="s">
        <v>17</v>
      </c>
      <c r="B4591" t="s">
        <v>6</v>
      </c>
      <c r="C4591" t="s">
        <v>10</v>
      </c>
      <c r="D4591">
        <v>2026</v>
      </c>
      <c r="E4591">
        <v>2037</v>
      </c>
      <c r="F4591">
        <v>1</v>
      </c>
      <c r="G4591">
        <v>20833.210350000001</v>
      </c>
      <c r="H4591">
        <v>0</v>
      </c>
      <c r="I4591">
        <v>0.70916666699999997</v>
      </c>
      <c r="J4591" s="2" t="str">
        <f t="shared" si="71"/>
        <v>EG_PHWRER2026</v>
      </c>
    </row>
    <row r="4592" spans="1:10" x14ac:dyDescent="0.25">
      <c r="A4592" t="s">
        <v>17</v>
      </c>
      <c r="B4592" t="s">
        <v>6</v>
      </c>
      <c r="C4592" t="s">
        <v>11</v>
      </c>
      <c r="D4592">
        <v>2026</v>
      </c>
      <c r="E4592">
        <v>2037</v>
      </c>
      <c r="F4592">
        <v>1</v>
      </c>
      <c r="G4592">
        <v>20833.210350000001</v>
      </c>
      <c r="H4592">
        <v>0</v>
      </c>
      <c r="I4592">
        <v>0.70916666699999997</v>
      </c>
      <c r="J4592" s="2" t="str">
        <f t="shared" si="71"/>
        <v>EG_PHWRWR2026</v>
      </c>
    </row>
    <row r="4593" spans="1:10" x14ac:dyDescent="0.25">
      <c r="A4593" t="s">
        <v>17</v>
      </c>
      <c r="B4593" t="s">
        <v>6</v>
      </c>
      <c r="C4593" t="s">
        <v>9</v>
      </c>
      <c r="D4593">
        <v>2026</v>
      </c>
      <c r="E4593">
        <v>2037</v>
      </c>
      <c r="F4593">
        <v>1</v>
      </c>
      <c r="G4593">
        <v>20833.210350000001</v>
      </c>
      <c r="H4593">
        <v>0</v>
      </c>
      <c r="I4593">
        <v>0.70916666699999997</v>
      </c>
      <c r="J4593" s="2" t="str">
        <f t="shared" si="71"/>
        <v>EG_PHWRNER2026</v>
      </c>
    </row>
    <row r="4594" spans="1:10" x14ac:dyDescent="0.25">
      <c r="A4594" t="s">
        <v>17</v>
      </c>
      <c r="B4594" t="s">
        <v>6</v>
      </c>
      <c r="C4594" t="s">
        <v>8</v>
      </c>
      <c r="D4594">
        <v>2026</v>
      </c>
      <c r="E4594">
        <v>2037</v>
      </c>
      <c r="F4594">
        <v>1</v>
      </c>
      <c r="G4594">
        <v>20833.210350000001</v>
      </c>
      <c r="H4594">
        <v>0</v>
      </c>
      <c r="I4594">
        <v>0.70916666699999997</v>
      </c>
      <c r="J4594" s="2" t="str">
        <f t="shared" si="71"/>
        <v>EG_PHWRSR2026</v>
      </c>
    </row>
    <row r="4595" spans="1:10" x14ac:dyDescent="0.25">
      <c r="A4595" t="s">
        <v>17</v>
      </c>
      <c r="B4595" t="s">
        <v>6</v>
      </c>
      <c r="C4595" t="s">
        <v>12</v>
      </c>
      <c r="D4595">
        <v>2026</v>
      </c>
      <c r="E4595">
        <v>2037</v>
      </c>
      <c r="F4595">
        <v>1</v>
      </c>
      <c r="G4595">
        <v>20833.210350000001</v>
      </c>
      <c r="H4595">
        <v>0</v>
      </c>
      <c r="I4595">
        <v>0.70916666699999997</v>
      </c>
      <c r="J4595" s="2" t="str">
        <f t="shared" si="71"/>
        <v>EG_PHWRNR2026</v>
      </c>
    </row>
    <row r="4596" spans="1:10" x14ac:dyDescent="0.25">
      <c r="A4596" t="s">
        <v>17</v>
      </c>
      <c r="B4596" t="s">
        <v>6</v>
      </c>
      <c r="C4596" t="s">
        <v>10</v>
      </c>
      <c r="D4596">
        <v>2026</v>
      </c>
      <c r="E4596">
        <v>2038</v>
      </c>
      <c r="F4596">
        <v>1</v>
      </c>
      <c r="G4596">
        <v>20833.210350000001</v>
      </c>
      <c r="H4596">
        <v>0</v>
      </c>
      <c r="I4596">
        <v>0.70916666699999997</v>
      </c>
      <c r="J4596" s="2" t="str">
        <f t="shared" si="71"/>
        <v>EG_PHWRER2026</v>
      </c>
    </row>
    <row r="4597" spans="1:10" x14ac:dyDescent="0.25">
      <c r="A4597" t="s">
        <v>17</v>
      </c>
      <c r="B4597" t="s">
        <v>6</v>
      </c>
      <c r="C4597" t="s">
        <v>11</v>
      </c>
      <c r="D4597">
        <v>2026</v>
      </c>
      <c r="E4597">
        <v>2038</v>
      </c>
      <c r="F4597">
        <v>1</v>
      </c>
      <c r="G4597">
        <v>20833.210350000001</v>
      </c>
      <c r="H4597">
        <v>0</v>
      </c>
      <c r="I4597">
        <v>0.70916666699999997</v>
      </c>
      <c r="J4597" s="2" t="str">
        <f t="shared" si="71"/>
        <v>EG_PHWRWR2026</v>
      </c>
    </row>
    <row r="4598" spans="1:10" x14ac:dyDescent="0.25">
      <c r="A4598" t="s">
        <v>17</v>
      </c>
      <c r="B4598" t="s">
        <v>6</v>
      </c>
      <c r="C4598" t="s">
        <v>9</v>
      </c>
      <c r="D4598">
        <v>2026</v>
      </c>
      <c r="E4598">
        <v>2038</v>
      </c>
      <c r="F4598">
        <v>1</v>
      </c>
      <c r="G4598">
        <v>20833.210350000001</v>
      </c>
      <c r="H4598">
        <v>0</v>
      </c>
      <c r="I4598">
        <v>0.70916666699999997</v>
      </c>
      <c r="J4598" s="2" t="str">
        <f t="shared" si="71"/>
        <v>EG_PHWRNER2026</v>
      </c>
    </row>
    <row r="4599" spans="1:10" x14ac:dyDescent="0.25">
      <c r="A4599" t="s">
        <v>17</v>
      </c>
      <c r="B4599" t="s">
        <v>6</v>
      </c>
      <c r="C4599" t="s">
        <v>8</v>
      </c>
      <c r="D4599">
        <v>2026</v>
      </c>
      <c r="E4599">
        <v>2038</v>
      </c>
      <c r="F4599">
        <v>1</v>
      </c>
      <c r="G4599">
        <v>20833.210350000001</v>
      </c>
      <c r="H4599">
        <v>0</v>
      </c>
      <c r="I4599">
        <v>0.70916666699999997</v>
      </c>
      <c r="J4599" s="2" t="str">
        <f t="shared" si="71"/>
        <v>EG_PHWRSR2026</v>
      </c>
    </row>
    <row r="4600" spans="1:10" x14ac:dyDescent="0.25">
      <c r="A4600" t="s">
        <v>17</v>
      </c>
      <c r="B4600" t="s">
        <v>6</v>
      </c>
      <c r="C4600" t="s">
        <v>12</v>
      </c>
      <c r="D4600">
        <v>2026</v>
      </c>
      <c r="E4600">
        <v>2038</v>
      </c>
      <c r="F4600">
        <v>1</v>
      </c>
      <c r="G4600">
        <v>20833.210350000001</v>
      </c>
      <c r="H4600">
        <v>0</v>
      </c>
      <c r="I4600">
        <v>0.70916666699999997</v>
      </c>
      <c r="J4600" s="2" t="str">
        <f t="shared" si="71"/>
        <v>EG_PHWRNR2026</v>
      </c>
    </row>
    <row r="4601" spans="1:10" x14ac:dyDescent="0.25">
      <c r="A4601" t="s">
        <v>17</v>
      </c>
      <c r="B4601" t="s">
        <v>6</v>
      </c>
      <c r="C4601" t="s">
        <v>10</v>
      </c>
      <c r="D4601">
        <v>2026</v>
      </c>
      <c r="E4601">
        <v>2039</v>
      </c>
      <c r="F4601">
        <v>1</v>
      </c>
      <c r="G4601">
        <v>20833.210350000001</v>
      </c>
      <c r="H4601">
        <v>0</v>
      </c>
      <c r="I4601">
        <v>0.70916666699999997</v>
      </c>
      <c r="J4601" s="2" t="str">
        <f t="shared" si="71"/>
        <v>EG_PHWRER2026</v>
      </c>
    </row>
    <row r="4602" spans="1:10" x14ac:dyDescent="0.25">
      <c r="A4602" t="s">
        <v>17</v>
      </c>
      <c r="B4602" t="s">
        <v>6</v>
      </c>
      <c r="C4602" t="s">
        <v>11</v>
      </c>
      <c r="D4602">
        <v>2026</v>
      </c>
      <c r="E4602">
        <v>2039</v>
      </c>
      <c r="F4602">
        <v>1</v>
      </c>
      <c r="G4602">
        <v>20833.210350000001</v>
      </c>
      <c r="H4602">
        <v>0</v>
      </c>
      <c r="I4602">
        <v>0.70916666699999997</v>
      </c>
      <c r="J4602" s="2" t="str">
        <f t="shared" si="71"/>
        <v>EG_PHWRWR2026</v>
      </c>
    </row>
    <row r="4603" spans="1:10" x14ac:dyDescent="0.25">
      <c r="A4603" t="s">
        <v>17</v>
      </c>
      <c r="B4603" t="s">
        <v>6</v>
      </c>
      <c r="C4603" t="s">
        <v>9</v>
      </c>
      <c r="D4603">
        <v>2026</v>
      </c>
      <c r="E4603">
        <v>2039</v>
      </c>
      <c r="F4603">
        <v>1</v>
      </c>
      <c r="G4603">
        <v>20833.210350000001</v>
      </c>
      <c r="H4603">
        <v>0</v>
      </c>
      <c r="I4603">
        <v>0.70916666699999997</v>
      </c>
      <c r="J4603" s="2" t="str">
        <f t="shared" si="71"/>
        <v>EG_PHWRNER2026</v>
      </c>
    </row>
    <row r="4604" spans="1:10" x14ac:dyDescent="0.25">
      <c r="A4604" t="s">
        <v>17</v>
      </c>
      <c r="B4604" t="s">
        <v>6</v>
      </c>
      <c r="C4604" t="s">
        <v>8</v>
      </c>
      <c r="D4604">
        <v>2026</v>
      </c>
      <c r="E4604">
        <v>2039</v>
      </c>
      <c r="F4604">
        <v>1</v>
      </c>
      <c r="G4604">
        <v>20833.210350000001</v>
      </c>
      <c r="H4604">
        <v>0</v>
      </c>
      <c r="I4604">
        <v>0.70916666699999997</v>
      </c>
      <c r="J4604" s="2" t="str">
        <f t="shared" si="71"/>
        <v>EG_PHWRSR2026</v>
      </c>
    </row>
    <row r="4605" spans="1:10" x14ac:dyDescent="0.25">
      <c r="A4605" t="s">
        <v>17</v>
      </c>
      <c r="B4605" t="s">
        <v>6</v>
      </c>
      <c r="C4605" t="s">
        <v>12</v>
      </c>
      <c r="D4605">
        <v>2026</v>
      </c>
      <c r="E4605">
        <v>2039</v>
      </c>
      <c r="F4605">
        <v>1</v>
      </c>
      <c r="G4605">
        <v>20833.210350000001</v>
      </c>
      <c r="H4605">
        <v>0</v>
      </c>
      <c r="I4605">
        <v>0.70916666699999997</v>
      </c>
      <c r="J4605" s="2" t="str">
        <f t="shared" si="71"/>
        <v>EG_PHWRNR2026</v>
      </c>
    </row>
    <row r="4606" spans="1:10" x14ac:dyDescent="0.25">
      <c r="A4606" t="s">
        <v>17</v>
      </c>
      <c r="B4606" t="s">
        <v>6</v>
      </c>
      <c r="C4606" t="s">
        <v>10</v>
      </c>
      <c r="D4606">
        <v>2026</v>
      </c>
      <c r="E4606">
        <v>2040</v>
      </c>
      <c r="F4606">
        <v>1</v>
      </c>
      <c r="G4606">
        <v>20833.210350000001</v>
      </c>
      <c r="H4606">
        <v>0</v>
      </c>
      <c r="I4606">
        <v>0.70916666699999997</v>
      </c>
      <c r="J4606" s="2" t="str">
        <f t="shared" si="71"/>
        <v>EG_PHWRER2026</v>
      </c>
    </row>
    <row r="4607" spans="1:10" x14ac:dyDescent="0.25">
      <c r="A4607" t="s">
        <v>17</v>
      </c>
      <c r="B4607" t="s">
        <v>6</v>
      </c>
      <c r="C4607" t="s">
        <v>11</v>
      </c>
      <c r="D4607">
        <v>2026</v>
      </c>
      <c r="E4607">
        <v>2040</v>
      </c>
      <c r="F4607">
        <v>1</v>
      </c>
      <c r="G4607">
        <v>20833.210350000001</v>
      </c>
      <c r="H4607">
        <v>0</v>
      </c>
      <c r="I4607">
        <v>0.70916666699999997</v>
      </c>
      <c r="J4607" s="2" t="str">
        <f t="shared" si="71"/>
        <v>EG_PHWRWR2026</v>
      </c>
    </row>
    <row r="4608" spans="1:10" x14ac:dyDescent="0.25">
      <c r="A4608" t="s">
        <v>17</v>
      </c>
      <c r="B4608" t="s">
        <v>6</v>
      </c>
      <c r="C4608" t="s">
        <v>9</v>
      </c>
      <c r="D4608">
        <v>2026</v>
      </c>
      <c r="E4608">
        <v>2040</v>
      </c>
      <c r="F4608">
        <v>1</v>
      </c>
      <c r="G4608">
        <v>20833.210350000001</v>
      </c>
      <c r="H4608">
        <v>0</v>
      </c>
      <c r="I4608">
        <v>0.70916666699999997</v>
      </c>
      <c r="J4608" s="2" t="str">
        <f t="shared" si="71"/>
        <v>EG_PHWRNER2026</v>
      </c>
    </row>
    <row r="4609" spans="1:10" x14ac:dyDescent="0.25">
      <c r="A4609" t="s">
        <v>17</v>
      </c>
      <c r="B4609" t="s">
        <v>6</v>
      </c>
      <c r="C4609" t="s">
        <v>8</v>
      </c>
      <c r="D4609">
        <v>2026</v>
      </c>
      <c r="E4609">
        <v>2040</v>
      </c>
      <c r="F4609">
        <v>1</v>
      </c>
      <c r="G4609">
        <v>20833.210350000001</v>
      </c>
      <c r="H4609">
        <v>0</v>
      </c>
      <c r="I4609">
        <v>0.70916666699999997</v>
      </c>
      <c r="J4609" s="2" t="str">
        <f t="shared" si="71"/>
        <v>EG_PHWRSR2026</v>
      </c>
    </row>
    <row r="4610" spans="1:10" x14ac:dyDescent="0.25">
      <c r="A4610" t="s">
        <v>17</v>
      </c>
      <c r="B4610" t="s">
        <v>6</v>
      </c>
      <c r="C4610" t="s">
        <v>12</v>
      </c>
      <c r="D4610">
        <v>2026</v>
      </c>
      <c r="E4610">
        <v>2040</v>
      </c>
      <c r="F4610">
        <v>1</v>
      </c>
      <c r="G4610">
        <v>20833.210350000001</v>
      </c>
      <c r="H4610">
        <v>0</v>
      </c>
      <c r="I4610">
        <v>0.70916666699999997</v>
      </c>
      <c r="J4610" s="2" t="str">
        <f t="shared" si="71"/>
        <v>EG_PHWRNR2026</v>
      </c>
    </row>
    <row r="4611" spans="1:10" x14ac:dyDescent="0.25">
      <c r="A4611" t="s">
        <v>17</v>
      </c>
      <c r="B4611" t="s">
        <v>6</v>
      </c>
      <c r="C4611" t="s">
        <v>10</v>
      </c>
      <c r="D4611">
        <v>2026</v>
      </c>
      <c r="E4611">
        <v>2041</v>
      </c>
      <c r="F4611">
        <v>1</v>
      </c>
      <c r="G4611">
        <v>20833.210350000001</v>
      </c>
      <c r="H4611">
        <v>0</v>
      </c>
      <c r="I4611">
        <v>0.70916666699999997</v>
      </c>
      <c r="J4611" s="2" t="str">
        <f t="shared" ref="J4611:J4674" si="72">_xlfn.CONCAT(A4611,C4611,D4611)</f>
        <v>EG_PHWRER2026</v>
      </c>
    </row>
    <row r="4612" spans="1:10" x14ac:dyDescent="0.25">
      <c r="A4612" t="s">
        <v>17</v>
      </c>
      <c r="B4612" t="s">
        <v>6</v>
      </c>
      <c r="C4612" t="s">
        <v>11</v>
      </c>
      <c r="D4612">
        <v>2026</v>
      </c>
      <c r="E4612">
        <v>2041</v>
      </c>
      <c r="F4612">
        <v>1</v>
      </c>
      <c r="G4612">
        <v>20833.210350000001</v>
      </c>
      <c r="H4612">
        <v>0</v>
      </c>
      <c r="I4612">
        <v>0.70916666699999997</v>
      </c>
      <c r="J4612" s="2" t="str">
        <f t="shared" si="72"/>
        <v>EG_PHWRWR2026</v>
      </c>
    </row>
    <row r="4613" spans="1:10" x14ac:dyDescent="0.25">
      <c r="A4613" t="s">
        <v>17</v>
      </c>
      <c r="B4613" t="s">
        <v>6</v>
      </c>
      <c r="C4613" t="s">
        <v>9</v>
      </c>
      <c r="D4613">
        <v>2026</v>
      </c>
      <c r="E4613">
        <v>2041</v>
      </c>
      <c r="F4613">
        <v>1</v>
      </c>
      <c r="G4613">
        <v>20833.210350000001</v>
      </c>
      <c r="H4613">
        <v>0</v>
      </c>
      <c r="I4613">
        <v>0.70916666699999997</v>
      </c>
      <c r="J4613" s="2" t="str">
        <f t="shared" si="72"/>
        <v>EG_PHWRNER2026</v>
      </c>
    </row>
    <row r="4614" spans="1:10" x14ac:dyDescent="0.25">
      <c r="A4614" t="s">
        <v>17</v>
      </c>
      <c r="B4614" t="s">
        <v>6</v>
      </c>
      <c r="C4614" t="s">
        <v>8</v>
      </c>
      <c r="D4614">
        <v>2026</v>
      </c>
      <c r="E4614">
        <v>2041</v>
      </c>
      <c r="F4614">
        <v>1</v>
      </c>
      <c r="G4614">
        <v>20833.210350000001</v>
      </c>
      <c r="H4614">
        <v>0</v>
      </c>
      <c r="I4614">
        <v>0.70916666699999997</v>
      </c>
      <c r="J4614" s="2" t="str">
        <f t="shared" si="72"/>
        <v>EG_PHWRSR2026</v>
      </c>
    </row>
    <row r="4615" spans="1:10" x14ac:dyDescent="0.25">
      <c r="A4615" t="s">
        <v>17</v>
      </c>
      <c r="B4615" t="s">
        <v>6</v>
      </c>
      <c r="C4615" t="s">
        <v>12</v>
      </c>
      <c r="D4615">
        <v>2026</v>
      </c>
      <c r="E4615">
        <v>2041</v>
      </c>
      <c r="F4615">
        <v>1</v>
      </c>
      <c r="G4615">
        <v>20833.210350000001</v>
      </c>
      <c r="H4615">
        <v>0</v>
      </c>
      <c r="I4615">
        <v>0.70916666699999997</v>
      </c>
      <c r="J4615" s="2" t="str">
        <f t="shared" si="72"/>
        <v>EG_PHWRNR2026</v>
      </c>
    </row>
    <row r="4616" spans="1:10" x14ac:dyDescent="0.25">
      <c r="A4616" t="s">
        <v>22</v>
      </c>
      <c r="B4616" t="s">
        <v>6</v>
      </c>
      <c r="C4616" t="s">
        <v>10</v>
      </c>
      <c r="D4616">
        <v>2026</v>
      </c>
      <c r="E4616">
        <v>2026</v>
      </c>
      <c r="F4616">
        <v>1</v>
      </c>
      <c r="G4616">
        <v>35289.429389999998</v>
      </c>
      <c r="H4616">
        <v>0</v>
      </c>
      <c r="I4616">
        <v>0.70916666699999997</v>
      </c>
      <c r="J4616" s="2" t="str">
        <f t="shared" si="72"/>
        <v>EG_SMRER2026</v>
      </c>
    </row>
    <row r="4617" spans="1:10" x14ac:dyDescent="0.25">
      <c r="A4617" t="s">
        <v>22</v>
      </c>
      <c r="B4617" t="s">
        <v>6</v>
      </c>
      <c r="C4617" t="s">
        <v>11</v>
      </c>
      <c r="D4617">
        <v>2026</v>
      </c>
      <c r="E4617">
        <v>2026</v>
      </c>
      <c r="F4617">
        <v>1</v>
      </c>
      <c r="G4617">
        <v>35289.429389999998</v>
      </c>
      <c r="H4617">
        <v>0</v>
      </c>
      <c r="I4617">
        <v>0.70916666699999997</v>
      </c>
      <c r="J4617" s="2" t="str">
        <f t="shared" si="72"/>
        <v>EG_SMRWR2026</v>
      </c>
    </row>
    <row r="4618" spans="1:10" x14ac:dyDescent="0.25">
      <c r="A4618" t="s">
        <v>22</v>
      </c>
      <c r="B4618" t="s">
        <v>6</v>
      </c>
      <c r="C4618" t="s">
        <v>9</v>
      </c>
      <c r="D4618">
        <v>2026</v>
      </c>
      <c r="E4618">
        <v>2026</v>
      </c>
      <c r="F4618">
        <v>1</v>
      </c>
      <c r="G4618">
        <v>35289.429389999998</v>
      </c>
      <c r="H4618">
        <v>0</v>
      </c>
      <c r="I4618">
        <v>0.70916666699999997</v>
      </c>
      <c r="J4618" s="2" t="str">
        <f t="shared" si="72"/>
        <v>EG_SMRNER2026</v>
      </c>
    </row>
    <row r="4619" spans="1:10" x14ac:dyDescent="0.25">
      <c r="A4619" t="s">
        <v>22</v>
      </c>
      <c r="B4619" t="s">
        <v>6</v>
      </c>
      <c r="C4619" t="s">
        <v>8</v>
      </c>
      <c r="D4619">
        <v>2026</v>
      </c>
      <c r="E4619">
        <v>2026</v>
      </c>
      <c r="F4619">
        <v>1</v>
      </c>
      <c r="G4619">
        <v>35289.429389999998</v>
      </c>
      <c r="H4619">
        <v>0</v>
      </c>
      <c r="I4619">
        <v>0.70916666699999997</v>
      </c>
      <c r="J4619" s="2" t="str">
        <f t="shared" si="72"/>
        <v>EG_SMRSR2026</v>
      </c>
    </row>
    <row r="4620" spans="1:10" x14ac:dyDescent="0.25">
      <c r="A4620" t="s">
        <v>22</v>
      </c>
      <c r="B4620" t="s">
        <v>6</v>
      </c>
      <c r="C4620" t="s">
        <v>12</v>
      </c>
      <c r="D4620">
        <v>2026</v>
      </c>
      <c r="E4620">
        <v>2026</v>
      </c>
      <c r="F4620">
        <v>1</v>
      </c>
      <c r="G4620">
        <v>35289.429389999998</v>
      </c>
      <c r="H4620">
        <v>0</v>
      </c>
      <c r="I4620">
        <v>0.70916666699999997</v>
      </c>
      <c r="J4620" s="2" t="str">
        <f t="shared" si="72"/>
        <v>EG_SMRNR2026</v>
      </c>
    </row>
    <row r="4621" spans="1:10" x14ac:dyDescent="0.25">
      <c r="A4621" t="s">
        <v>22</v>
      </c>
      <c r="B4621" t="s">
        <v>6</v>
      </c>
      <c r="C4621" t="s">
        <v>10</v>
      </c>
      <c r="D4621">
        <v>2026</v>
      </c>
      <c r="E4621">
        <v>2027</v>
      </c>
      <c r="F4621">
        <v>1</v>
      </c>
      <c r="G4621">
        <v>35289.429389999998</v>
      </c>
      <c r="H4621">
        <v>0</v>
      </c>
      <c r="I4621">
        <v>0.70916666699999997</v>
      </c>
      <c r="J4621" s="2" t="str">
        <f t="shared" si="72"/>
        <v>EG_SMRER2026</v>
      </c>
    </row>
    <row r="4622" spans="1:10" x14ac:dyDescent="0.25">
      <c r="A4622" t="s">
        <v>22</v>
      </c>
      <c r="B4622" t="s">
        <v>6</v>
      </c>
      <c r="C4622" t="s">
        <v>11</v>
      </c>
      <c r="D4622">
        <v>2026</v>
      </c>
      <c r="E4622">
        <v>2027</v>
      </c>
      <c r="F4622">
        <v>1</v>
      </c>
      <c r="G4622">
        <v>35289.429389999998</v>
      </c>
      <c r="H4622">
        <v>0</v>
      </c>
      <c r="I4622">
        <v>0.70916666699999997</v>
      </c>
      <c r="J4622" s="2" t="str">
        <f t="shared" si="72"/>
        <v>EG_SMRWR2026</v>
      </c>
    </row>
    <row r="4623" spans="1:10" x14ac:dyDescent="0.25">
      <c r="A4623" t="s">
        <v>22</v>
      </c>
      <c r="B4623" t="s">
        <v>6</v>
      </c>
      <c r="C4623" t="s">
        <v>9</v>
      </c>
      <c r="D4623">
        <v>2026</v>
      </c>
      <c r="E4623">
        <v>2027</v>
      </c>
      <c r="F4623">
        <v>1</v>
      </c>
      <c r="G4623">
        <v>35289.429389999998</v>
      </c>
      <c r="H4623">
        <v>0</v>
      </c>
      <c r="I4623">
        <v>0.70916666699999997</v>
      </c>
      <c r="J4623" s="2" t="str">
        <f t="shared" si="72"/>
        <v>EG_SMRNER2026</v>
      </c>
    </row>
    <row r="4624" spans="1:10" x14ac:dyDescent="0.25">
      <c r="A4624" t="s">
        <v>22</v>
      </c>
      <c r="B4624" t="s">
        <v>6</v>
      </c>
      <c r="C4624" t="s">
        <v>8</v>
      </c>
      <c r="D4624">
        <v>2026</v>
      </c>
      <c r="E4624">
        <v>2027</v>
      </c>
      <c r="F4624">
        <v>1</v>
      </c>
      <c r="G4624">
        <v>35289.429389999998</v>
      </c>
      <c r="H4624">
        <v>0</v>
      </c>
      <c r="I4624">
        <v>0.70916666699999997</v>
      </c>
      <c r="J4624" s="2" t="str">
        <f t="shared" si="72"/>
        <v>EG_SMRSR2026</v>
      </c>
    </row>
    <row r="4625" spans="1:10" x14ac:dyDescent="0.25">
      <c r="A4625" t="s">
        <v>22</v>
      </c>
      <c r="B4625" t="s">
        <v>6</v>
      </c>
      <c r="C4625" t="s">
        <v>12</v>
      </c>
      <c r="D4625">
        <v>2026</v>
      </c>
      <c r="E4625">
        <v>2027</v>
      </c>
      <c r="F4625">
        <v>1</v>
      </c>
      <c r="G4625">
        <v>35289.429389999998</v>
      </c>
      <c r="H4625">
        <v>0</v>
      </c>
      <c r="I4625">
        <v>0.70916666699999997</v>
      </c>
      <c r="J4625" s="2" t="str">
        <f t="shared" si="72"/>
        <v>EG_SMRNR2026</v>
      </c>
    </row>
    <row r="4626" spans="1:10" x14ac:dyDescent="0.25">
      <c r="A4626" t="s">
        <v>22</v>
      </c>
      <c r="B4626" t="s">
        <v>6</v>
      </c>
      <c r="C4626" t="s">
        <v>10</v>
      </c>
      <c r="D4626">
        <v>2026</v>
      </c>
      <c r="E4626">
        <v>2028</v>
      </c>
      <c r="F4626">
        <v>1</v>
      </c>
      <c r="G4626">
        <v>35289.429389999998</v>
      </c>
      <c r="H4626">
        <v>0</v>
      </c>
      <c r="I4626">
        <v>0.70916666699999997</v>
      </c>
      <c r="J4626" s="2" t="str">
        <f t="shared" si="72"/>
        <v>EG_SMRER2026</v>
      </c>
    </row>
    <row r="4627" spans="1:10" x14ac:dyDescent="0.25">
      <c r="A4627" t="s">
        <v>22</v>
      </c>
      <c r="B4627" t="s">
        <v>6</v>
      </c>
      <c r="C4627" t="s">
        <v>11</v>
      </c>
      <c r="D4627">
        <v>2026</v>
      </c>
      <c r="E4627">
        <v>2028</v>
      </c>
      <c r="F4627">
        <v>1</v>
      </c>
      <c r="G4627">
        <v>35289.429389999998</v>
      </c>
      <c r="H4627">
        <v>0</v>
      </c>
      <c r="I4627">
        <v>0.70916666699999997</v>
      </c>
      <c r="J4627" s="2" t="str">
        <f t="shared" si="72"/>
        <v>EG_SMRWR2026</v>
      </c>
    </row>
    <row r="4628" spans="1:10" x14ac:dyDescent="0.25">
      <c r="A4628" t="s">
        <v>22</v>
      </c>
      <c r="B4628" t="s">
        <v>6</v>
      </c>
      <c r="C4628" t="s">
        <v>9</v>
      </c>
      <c r="D4628">
        <v>2026</v>
      </c>
      <c r="E4628">
        <v>2028</v>
      </c>
      <c r="F4628">
        <v>1</v>
      </c>
      <c r="G4628">
        <v>35289.429389999998</v>
      </c>
      <c r="H4628">
        <v>0</v>
      </c>
      <c r="I4628">
        <v>0.70916666699999997</v>
      </c>
      <c r="J4628" s="2" t="str">
        <f t="shared" si="72"/>
        <v>EG_SMRNER2026</v>
      </c>
    </row>
    <row r="4629" spans="1:10" x14ac:dyDescent="0.25">
      <c r="A4629" t="s">
        <v>22</v>
      </c>
      <c r="B4629" t="s">
        <v>6</v>
      </c>
      <c r="C4629" t="s">
        <v>8</v>
      </c>
      <c r="D4629">
        <v>2026</v>
      </c>
      <c r="E4629">
        <v>2028</v>
      </c>
      <c r="F4629">
        <v>1</v>
      </c>
      <c r="G4629">
        <v>35289.429389999998</v>
      </c>
      <c r="H4629">
        <v>0</v>
      </c>
      <c r="I4629">
        <v>0.70916666699999997</v>
      </c>
      <c r="J4629" s="2" t="str">
        <f t="shared" si="72"/>
        <v>EG_SMRSR2026</v>
      </c>
    </row>
    <row r="4630" spans="1:10" x14ac:dyDescent="0.25">
      <c r="A4630" t="s">
        <v>22</v>
      </c>
      <c r="B4630" t="s">
        <v>6</v>
      </c>
      <c r="C4630" t="s">
        <v>12</v>
      </c>
      <c r="D4630">
        <v>2026</v>
      </c>
      <c r="E4630">
        <v>2028</v>
      </c>
      <c r="F4630">
        <v>1</v>
      </c>
      <c r="G4630">
        <v>35289.429389999998</v>
      </c>
      <c r="H4630">
        <v>0</v>
      </c>
      <c r="I4630">
        <v>0.70916666699999997</v>
      </c>
      <c r="J4630" s="2" t="str">
        <f t="shared" si="72"/>
        <v>EG_SMRNR2026</v>
      </c>
    </row>
    <row r="4631" spans="1:10" x14ac:dyDescent="0.25">
      <c r="A4631" t="s">
        <v>22</v>
      </c>
      <c r="B4631" t="s">
        <v>6</v>
      </c>
      <c r="C4631" t="s">
        <v>10</v>
      </c>
      <c r="D4631">
        <v>2026</v>
      </c>
      <c r="E4631">
        <v>2029</v>
      </c>
      <c r="F4631">
        <v>1</v>
      </c>
      <c r="G4631">
        <v>35289.429389999998</v>
      </c>
      <c r="H4631">
        <v>0</v>
      </c>
      <c r="I4631">
        <v>0.70916666699999997</v>
      </c>
      <c r="J4631" s="2" t="str">
        <f t="shared" si="72"/>
        <v>EG_SMRER2026</v>
      </c>
    </row>
    <row r="4632" spans="1:10" x14ac:dyDescent="0.25">
      <c r="A4632" t="s">
        <v>22</v>
      </c>
      <c r="B4632" t="s">
        <v>6</v>
      </c>
      <c r="C4632" t="s">
        <v>11</v>
      </c>
      <c r="D4632">
        <v>2026</v>
      </c>
      <c r="E4632">
        <v>2029</v>
      </c>
      <c r="F4632">
        <v>1</v>
      </c>
      <c r="G4632">
        <v>35289.429389999998</v>
      </c>
      <c r="H4632">
        <v>0</v>
      </c>
      <c r="I4632">
        <v>0.70916666699999997</v>
      </c>
      <c r="J4632" s="2" t="str">
        <f t="shared" si="72"/>
        <v>EG_SMRWR2026</v>
      </c>
    </row>
    <row r="4633" spans="1:10" x14ac:dyDescent="0.25">
      <c r="A4633" t="s">
        <v>22</v>
      </c>
      <c r="B4633" t="s">
        <v>6</v>
      </c>
      <c r="C4633" t="s">
        <v>9</v>
      </c>
      <c r="D4633">
        <v>2026</v>
      </c>
      <c r="E4633">
        <v>2029</v>
      </c>
      <c r="F4633">
        <v>1</v>
      </c>
      <c r="G4633">
        <v>35289.429389999998</v>
      </c>
      <c r="H4633">
        <v>0</v>
      </c>
      <c r="I4633">
        <v>0.70916666699999997</v>
      </c>
      <c r="J4633" s="2" t="str">
        <f t="shared" si="72"/>
        <v>EG_SMRNER2026</v>
      </c>
    </row>
    <row r="4634" spans="1:10" x14ac:dyDescent="0.25">
      <c r="A4634" t="s">
        <v>22</v>
      </c>
      <c r="B4634" t="s">
        <v>6</v>
      </c>
      <c r="C4634" t="s">
        <v>8</v>
      </c>
      <c r="D4634">
        <v>2026</v>
      </c>
      <c r="E4634">
        <v>2029</v>
      </c>
      <c r="F4634">
        <v>1</v>
      </c>
      <c r="G4634">
        <v>35289.429389999998</v>
      </c>
      <c r="H4634">
        <v>0</v>
      </c>
      <c r="I4634">
        <v>0.70916666699999997</v>
      </c>
      <c r="J4634" s="2" t="str">
        <f t="shared" si="72"/>
        <v>EG_SMRSR2026</v>
      </c>
    </row>
    <row r="4635" spans="1:10" x14ac:dyDescent="0.25">
      <c r="A4635" t="s">
        <v>22</v>
      </c>
      <c r="B4635" t="s">
        <v>6</v>
      </c>
      <c r="C4635" t="s">
        <v>12</v>
      </c>
      <c r="D4635">
        <v>2026</v>
      </c>
      <c r="E4635">
        <v>2029</v>
      </c>
      <c r="F4635">
        <v>1</v>
      </c>
      <c r="G4635">
        <v>35289.429389999998</v>
      </c>
      <c r="H4635">
        <v>0</v>
      </c>
      <c r="I4635">
        <v>0.70916666699999997</v>
      </c>
      <c r="J4635" s="2" t="str">
        <f t="shared" si="72"/>
        <v>EG_SMRNR2026</v>
      </c>
    </row>
    <row r="4636" spans="1:10" x14ac:dyDescent="0.25">
      <c r="A4636" t="s">
        <v>22</v>
      </c>
      <c r="B4636" t="s">
        <v>6</v>
      </c>
      <c r="C4636" t="s">
        <v>10</v>
      </c>
      <c r="D4636">
        <v>2026</v>
      </c>
      <c r="E4636">
        <v>2030</v>
      </c>
      <c r="F4636">
        <v>1</v>
      </c>
      <c r="G4636">
        <v>35289.429389999998</v>
      </c>
      <c r="H4636">
        <v>0</v>
      </c>
      <c r="I4636">
        <v>0.70916666699999997</v>
      </c>
      <c r="J4636" s="2" t="str">
        <f t="shared" si="72"/>
        <v>EG_SMRER2026</v>
      </c>
    </row>
    <row r="4637" spans="1:10" x14ac:dyDescent="0.25">
      <c r="A4637" t="s">
        <v>22</v>
      </c>
      <c r="B4637" t="s">
        <v>6</v>
      </c>
      <c r="C4637" t="s">
        <v>11</v>
      </c>
      <c r="D4637">
        <v>2026</v>
      </c>
      <c r="E4637">
        <v>2030</v>
      </c>
      <c r="F4637">
        <v>1</v>
      </c>
      <c r="G4637">
        <v>35289.429389999998</v>
      </c>
      <c r="H4637">
        <v>0</v>
      </c>
      <c r="I4637">
        <v>0.70916666699999997</v>
      </c>
      <c r="J4637" s="2" t="str">
        <f t="shared" si="72"/>
        <v>EG_SMRWR2026</v>
      </c>
    </row>
    <row r="4638" spans="1:10" x14ac:dyDescent="0.25">
      <c r="A4638" t="s">
        <v>22</v>
      </c>
      <c r="B4638" t="s">
        <v>6</v>
      </c>
      <c r="C4638" t="s">
        <v>9</v>
      </c>
      <c r="D4638">
        <v>2026</v>
      </c>
      <c r="E4638">
        <v>2030</v>
      </c>
      <c r="F4638">
        <v>1</v>
      </c>
      <c r="G4638">
        <v>35289.429389999998</v>
      </c>
      <c r="H4638">
        <v>0</v>
      </c>
      <c r="I4638">
        <v>0.70916666699999997</v>
      </c>
      <c r="J4638" s="2" t="str">
        <f t="shared" si="72"/>
        <v>EG_SMRNER2026</v>
      </c>
    </row>
    <row r="4639" spans="1:10" x14ac:dyDescent="0.25">
      <c r="A4639" t="s">
        <v>22</v>
      </c>
      <c r="B4639" t="s">
        <v>6</v>
      </c>
      <c r="C4639" t="s">
        <v>8</v>
      </c>
      <c r="D4639">
        <v>2026</v>
      </c>
      <c r="E4639">
        <v>2030</v>
      </c>
      <c r="F4639">
        <v>1</v>
      </c>
      <c r="G4639">
        <v>35289.429389999998</v>
      </c>
      <c r="H4639">
        <v>0</v>
      </c>
      <c r="I4639">
        <v>0.70916666699999997</v>
      </c>
      <c r="J4639" s="2" t="str">
        <f t="shared" si="72"/>
        <v>EG_SMRSR2026</v>
      </c>
    </row>
    <row r="4640" spans="1:10" x14ac:dyDescent="0.25">
      <c r="A4640" t="s">
        <v>22</v>
      </c>
      <c r="B4640" t="s">
        <v>6</v>
      </c>
      <c r="C4640" t="s">
        <v>12</v>
      </c>
      <c r="D4640">
        <v>2026</v>
      </c>
      <c r="E4640">
        <v>2030</v>
      </c>
      <c r="F4640">
        <v>1</v>
      </c>
      <c r="G4640">
        <v>35289.429389999998</v>
      </c>
      <c r="H4640">
        <v>0</v>
      </c>
      <c r="I4640">
        <v>0.70916666699999997</v>
      </c>
      <c r="J4640" s="2" t="str">
        <f t="shared" si="72"/>
        <v>EG_SMRNR2026</v>
      </c>
    </row>
    <row r="4641" spans="1:10" x14ac:dyDescent="0.25">
      <c r="A4641" t="s">
        <v>22</v>
      </c>
      <c r="B4641" t="s">
        <v>6</v>
      </c>
      <c r="C4641" t="s">
        <v>10</v>
      </c>
      <c r="D4641">
        <v>2026</v>
      </c>
      <c r="E4641">
        <v>2031</v>
      </c>
      <c r="F4641">
        <v>1</v>
      </c>
      <c r="G4641">
        <v>35289.429389999998</v>
      </c>
      <c r="H4641">
        <v>0</v>
      </c>
      <c r="I4641">
        <v>0.70916666699999997</v>
      </c>
      <c r="J4641" s="2" t="str">
        <f t="shared" si="72"/>
        <v>EG_SMRER2026</v>
      </c>
    </row>
    <row r="4642" spans="1:10" x14ac:dyDescent="0.25">
      <c r="A4642" t="s">
        <v>22</v>
      </c>
      <c r="B4642" t="s">
        <v>6</v>
      </c>
      <c r="C4642" t="s">
        <v>11</v>
      </c>
      <c r="D4642">
        <v>2026</v>
      </c>
      <c r="E4642">
        <v>2031</v>
      </c>
      <c r="F4642">
        <v>1</v>
      </c>
      <c r="G4642">
        <v>35289.429389999998</v>
      </c>
      <c r="H4642">
        <v>0</v>
      </c>
      <c r="I4642">
        <v>0.70916666699999997</v>
      </c>
      <c r="J4642" s="2" t="str">
        <f t="shared" si="72"/>
        <v>EG_SMRWR2026</v>
      </c>
    </row>
    <row r="4643" spans="1:10" x14ac:dyDescent="0.25">
      <c r="A4643" t="s">
        <v>22</v>
      </c>
      <c r="B4643" t="s">
        <v>6</v>
      </c>
      <c r="C4643" t="s">
        <v>9</v>
      </c>
      <c r="D4643">
        <v>2026</v>
      </c>
      <c r="E4643">
        <v>2031</v>
      </c>
      <c r="F4643">
        <v>1</v>
      </c>
      <c r="G4643">
        <v>35289.429389999998</v>
      </c>
      <c r="H4643">
        <v>0</v>
      </c>
      <c r="I4643">
        <v>0.70916666699999997</v>
      </c>
      <c r="J4643" s="2" t="str">
        <f t="shared" si="72"/>
        <v>EG_SMRNER2026</v>
      </c>
    </row>
    <row r="4644" spans="1:10" x14ac:dyDescent="0.25">
      <c r="A4644" t="s">
        <v>22</v>
      </c>
      <c r="B4644" t="s">
        <v>6</v>
      </c>
      <c r="C4644" t="s">
        <v>8</v>
      </c>
      <c r="D4644">
        <v>2026</v>
      </c>
      <c r="E4644">
        <v>2031</v>
      </c>
      <c r="F4644">
        <v>1</v>
      </c>
      <c r="G4644">
        <v>35289.429389999998</v>
      </c>
      <c r="H4644">
        <v>0</v>
      </c>
      <c r="I4644">
        <v>0.70916666699999997</v>
      </c>
      <c r="J4644" s="2" t="str">
        <f t="shared" si="72"/>
        <v>EG_SMRSR2026</v>
      </c>
    </row>
    <row r="4645" spans="1:10" x14ac:dyDescent="0.25">
      <c r="A4645" t="s">
        <v>22</v>
      </c>
      <c r="B4645" t="s">
        <v>6</v>
      </c>
      <c r="C4645" t="s">
        <v>12</v>
      </c>
      <c r="D4645">
        <v>2026</v>
      </c>
      <c r="E4645">
        <v>2031</v>
      </c>
      <c r="F4645">
        <v>1</v>
      </c>
      <c r="G4645">
        <v>35289.429389999998</v>
      </c>
      <c r="H4645">
        <v>0</v>
      </c>
      <c r="I4645">
        <v>0.70916666699999997</v>
      </c>
      <c r="J4645" s="2" t="str">
        <f t="shared" si="72"/>
        <v>EG_SMRNR2026</v>
      </c>
    </row>
    <row r="4646" spans="1:10" x14ac:dyDescent="0.25">
      <c r="A4646" t="s">
        <v>22</v>
      </c>
      <c r="B4646" t="s">
        <v>6</v>
      </c>
      <c r="C4646" t="s">
        <v>10</v>
      </c>
      <c r="D4646">
        <v>2026</v>
      </c>
      <c r="E4646">
        <v>2032</v>
      </c>
      <c r="F4646">
        <v>1</v>
      </c>
      <c r="G4646">
        <v>35289.429389999998</v>
      </c>
      <c r="H4646">
        <v>0</v>
      </c>
      <c r="I4646">
        <v>0.70916666699999997</v>
      </c>
      <c r="J4646" s="2" t="str">
        <f t="shared" si="72"/>
        <v>EG_SMRER2026</v>
      </c>
    </row>
    <row r="4647" spans="1:10" x14ac:dyDescent="0.25">
      <c r="A4647" t="s">
        <v>22</v>
      </c>
      <c r="B4647" t="s">
        <v>6</v>
      </c>
      <c r="C4647" t="s">
        <v>11</v>
      </c>
      <c r="D4647">
        <v>2026</v>
      </c>
      <c r="E4647">
        <v>2032</v>
      </c>
      <c r="F4647">
        <v>1</v>
      </c>
      <c r="G4647">
        <v>35289.429389999998</v>
      </c>
      <c r="H4647">
        <v>0</v>
      </c>
      <c r="I4647">
        <v>0.70916666699999997</v>
      </c>
      <c r="J4647" s="2" t="str">
        <f t="shared" si="72"/>
        <v>EG_SMRWR2026</v>
      </c>
    </row>
    <row r="4648" spans="1:10" x14ac:dyDescent="0.25">
      <c r="A4648" t="s">
        <v>22</v>
      </c>
      <c r="B4648" t="s">
        <v>6</v>
      </c>
      <c r="C4648" t="s">
        <v>9</v>
      </c>
      <c r="D4648">
        <v>2026</v>
      </c>
      <c r="E4648">
        <v>2032</v>
      </c>
      <c r="F4648">
        <v>1</v>
      </c>
      <c r="G4648">
        <v>35289.429389999998</v>
      </c>
      <c r="H4648">
        <v>0</v>
      </c>
      <c r="I4648">
        <v>0.70916666699999997</v>
      </c>
      <c r="J4648" s="2" t="str">
        <f t="shared" si="72"/>
        <v>EG_SMRNER2026</v>
      </c>
    </row>
    <row r="4649" spans="1:10" x14ac:dyDescent="0.25">
      <c r="A4649" t="s">
        <v>22</v>
      </c>
      <c r="B4649" t="s">
        <v>6</v>
      </c>
      <c r="C4649" t="s">
        <v>8</v>
      </c>
      <c r="D4649">
        <v>2026</v>
      </c>
      <c r="E4649">
        <v>2032</v>
      </c>
      <c r="F4649">
        <v>1</v>
      </c>
      <c r="G4649">
        <v>35289.429389999998</v>
      </c>
      <c r="H4649">
        <v>0</v>
      </c>
      <c r="I4649">
        <v>0.70916666699999997</v>
      </c>
      <c r="J4649" s="2" t="str">
        <f t="shared" si="72"/>
        <v>EG_SMRSR2026</v>
      </c>
    </row>
    <row r="4650" spans="1:10" x14ac:dyDescent="0.25">
      <c r="A4650" t="s">
        <v>22</v>
      </c>
      <c r="B4650" t="s">
        <v>6</v>
      </c>
      <c r="C4650" t="s">
        <v>12</v>
      </c>
      <c r="D4650">
        <v>2026</v>
      </c>
      <c r="E4650">
        <v>2032</v>
      </c>
      <c r="F4650">
        <v>1</v>
      </c>
      <c r="G4650">
        <v>35289.429389999998</v>
      </c>
      <c r="H4650">
        <v>0</v>
      </c>
      <c r="I4650">
        <v>0.70916666699999997</v>
      </c>
      <c r="J4650" s="2" t="str">
        <f t="shared" si="72"/>
        <v>EG_SMRNR2026</v>
      </c>
    </row>
    <row r="4651" spans="1:10" x14ac:dyDescent="0.25">
      <c r="A4651" t="s">
        <v>22</v>
      </c>
      <c r="B4651" t="s">
        <v>6</v>
      </c>
      <c r="C4651" t="s">
        <v>10</v>
      </c>
      <c r="D4651">
        <v>2026</v>
      </c>
      <c r="E4651">
        <v>2033</v>
      </c>
      <c r="F4651">
        <v>1</v>
      </c>
      <c r="G4651">
        <v>35289.429389999998</v>
      </c>
      <c r="H4651">
        <v>0</v>
      </c>
      <c r="I4651">
        <v>0.70916666699999997</v>
      </c>
      <c r="J4651" s="2" t="str">
        <f t="shared" si="72"/>
        <v>EG_SMRER2026</v>
      </c>
    </row>
    <row r="4652" spans="1:10" x14ac:dyDescent="0.25">
      <c r="A4652" t="s">
        <v>22</v>
      </c>
      <c r="B4652" t="s">
        <v>6</v>
      </c>
      <c r="C4652" t="s">
        <v>11</v>
      </c>
      <c r="D4652">
        <v>2026</v>
      </c>
      <c r="E4652">
        <v>2033</v>
      </c>
      <c r="F4652">
        <v>1</v>
      </c>
      <c r="G4652">
        <v>35289.429389999998</v>
      </c>
      <c r="H4652">
        <v>0</v>
      </c>
      <c r="I4652">
        <v>0.70916666699999997</v>
      </c>
      <c r="J4652" s="2" t="str">
        <f t="shared" si="72"/>
        <v>EG_SMRWR2026</v>
      </c>
    </row>
    <row r="4653" spans="1:10" x14ac:dyDescent="0.25">
      <c r="A4653" t="s">
        <v>22</v>
      </c>
      <c r="B4653" t="s">
        <v>6</v>
      </c>
      <c r="C4653" t="s">
        <v>9</v>
      </c>
      <c r="D4653">
        <v>2026</v>
      </c>
      <c r="E4653">
        <v>2033</v>
      </c>
      <c r="F4653">
        <v>1</v>
      </c>
      <c r="G4653">
        <v>35289.429389999998</v>
      </c>
      <c r="H4653">
        <v>0</v>
      </c>
      <c r="I4653">
        <v>0.70916666699999997</v>
      </c>
      <c r="J4653" s="2" t="str">
        <f t="shared" si="72"/>
        <v>EG_SMRNER2026</v>
      </c>
    </row>
    <row r="4654" spans="1:10" x14ac:dyDescent="0.25">
      <c r="A4654" t="s">
        <v>22</v>
      </c>
      <c r="B4654" t="s">
        <v>6</v>
      </c>
      <c r="C4654" t="s">
        <v>8</v>
      </c>
      <c r="D4654">
        <v>2026</v>
      </c>
      <c r="E4654">
        <v>2033</v>
      </c>
      <c r="F4654">
        <v>1</v>
      </c>
      <c r="G4654">
        <v>35289.429389999998</v>
      </c>
      <c r="H4654">
        <v>0</v>
      </c>
      <c r="I4654">
        <v>0.70916666699999997</v>
      </c>
      <c r="J4654" s="2" t="str">
        <f t="shared" si="72"/>
        <v>EG_SMRSR2026</v>
      </c>
    </row>
    <row r="4655" spans="1:10" x14ac:dyDescent="0.25">
      <c r="A4655" t="s">
        <v>22</v>
      </c>
      <c r="B4655" t="s">
        <v>6</v>
      </c>
      <c r="C4655" t="s">
        <v>12</v>
      </c>
      <c r="D4655">
        <v>2026</v>
      </c>
      <c r="E4655">
        <v>2033</v>
      </c>
      <c r="F4655">
        <v>1</v>
      </c>
      <c r="G4655">
        <v>35289.429389999998</v>
      </c>
      <c r="H4655">
        <v>0</v>
      </c>
      <c r="I4655">
        <v>0.70916666699999997</v>
      </c>
      <c r="J4655" s="2" t="str">
        <f t="shared" si="72"/>
        <v>EG_SMRNR2026</v>
      </c>
    </row>
    <row r="4656" spans="1:10" x14ac:dyDescent="0.25">
      <c r="A4656" t="s">
        <v>22</v>
      </c>
      <c r="B4656" t="s">
        <v>6</v>
      </c>
      <c r="C4656" t="s">
        <v>10</v>
      </c>
      <c r="D4656">
        <v>2026</v>
      </c>
      <c r="E4656">
        <v>2034</v>
      </c>
      <c r="F4656">
        <v>1</v>
      </c>
      <c r="G4656">
        <v>35289.429389999998</v>
      </c>
      <c r="H4656">
        <v>0</v>
      </c>
      <c r="I4656">
        <v>0.70916666699999997</v>
      </c>
      <c r="J4656" s="2" t="str">
        <f t="shared" si="72"/>
        <v>EG_SMRER2026</v>
      </c>
    </row>
    <row r="4657" spans="1:10" x14ac:dyDescent="0.25">
      <c r="A4657" t="s">
        <v>22</v>
      </c>
      <c r="B4657" t="s">
        <v>6</v>
      </c>
      <c r="C4657" t="s">
        <v>11</v>
      </c>
      <c r="D4657">
        <v>2026</v>
      </c>
      <c r="E4657">
        <v>2034</v>
      </c>
      <c r="F4657">
        <v>1</v>
      </c>
      <c r="G4657">
        <v>35289.429389999998</v>
      </c>
      <c r="H4657">
        <v>0</v>
      </c>
      <c r="I4657">
        <v>0.70916666699999997</v>
      </c>
      <c r="J4657" s="2" t="str">
        <f t="shared" si="72"/>
        <v>EG_SMRWR2026</v>
      </c>
    </row>
    <row r="4658" spans="1:10" x14ac:dyDescent="0.25">
      <c r="A4658" t="s">
        <v>22</v>
      </c>
      <c r="B4658" t="s">
        <v>6</v>
      </c>
      <c r="C4658" t="s">
        <v>9</v>
      </c>
      <c r="D4658">
        <v>2026</v>
      </c>
      <c r="E4658">
        <v>2034</v>
      </c>
      <c r="F4658">
        <v>1</v>
      </c>
      <c r="G4658">
        <v>35289.429389999998</v>
      </c>
      <c r="H4658">
        <v>0</v>
      </c>
      <c r="I4658">
        <v>0.70916666699999997</v>
      </c>
      <c r="J4658" s="2" t="str">
        <f t="shared" si="72"/>
        <v>EG_SMRNER2026</v>
      </c>
    </row>
    <row r="4659" spans="1:10" x14ac:dyDescent="0.25">
      <c r="A4659" t="s">
        <v>22</v>
      </c>
      <c r="B4659" t="s">
        <v>6</v>
      </c>
      <c r="C4659" t="s">
        <v>8</v>
      </c>
      <c r="D4659">
        <v>2026</v>
      </c>
      <c r="E4659">
        <v>2034</v>
      </c>
      <c r="F4659">
        <v>1</v>
      </c>
      <c r="G4659">
        <v>35289.429389999998</v>
      </c>
      <c r="H4659">
        <v>0</v>
      </c>
      <c r="I4659">
        <v>0.70916666699999997</v>
      </c>
      <c r="J4659" s="2" t="str">
        <f t="shared" si="72"/>
        <v>EG_SMRSR2026</v>
      </c>
    </row>
    <row r="4660" spans="1:10" x14ac:dyDescent="0.25">
      <c r="A4660" t="s">
        <v>22</v>
      </c>
      <c r="B4660" t="s">
        <v>6</v>
      </c>
      <c r="C4660" t="s">
        <v>12</v>
      </c>
      <c r="D4660">
        <v>2026</v>
      </c>
      <c r="E4660">
        <v>2034</v>
      </c>
      <c r="F4660">
        <v>1</v>
      </c>
      <c r="G4660">
        <v>35289.429389999998</v>
      </c>
      <c r="H4660">
        <v>0</v>
      </c>
      <c r="I4660">
        <v>0.70916666699999997</v>
      </c>
      <c r="J4660" s="2" t="str">
        <f t="shared" si="72"/>
        <v>EG_SMRNR2026</v>
      </c>
    </row>
    <row r="4661" spans="1:10" x14ac:dyDescent="0.25">
      <c r="A4661" t="s">
        <v>22</v>
      </c>
      <c r="B4661" t="s">
        <v>6</v>
      </c>
      <c r="C4661" t="s">
        <v>10</v>
      </c>
      <c r="D4661">
        <v>2026</v>
      </c>
      <c r="E4661">
        <v>2035</v>
      </c>
      <c r="F4661">
        <v>1</v>
      </c>
      <c r="G4661">
        <v>35289.429389999998</v>
      </c>
      <c r="H4661">
        <v>0</v>
      </c>
      <c r="I4661">
        <v>0.70916666699999997</v>
      </c>
      <c r="J4661" s="2" t="str">
        <f t="shared" si="72"/>
        <v>EG_SMRER2026</v>
      </c>
    </row>
    <row r="4662" spans="1:10" x14ac:dyDescent="0.25">
      <c r="A4662" t="s">
        <v>22</v>
      </c>
      <c r="B4662" t="s">
        <v>6</v>
      </c>
      <c r="C4662" t="s">
        <v>11</v>
      </c>
      <c r="D4662">
        <v>2026</v>
      </c>
      <c r="E4662">
        <v>2035</v>
      </c>
      <c r="F4662">
        <v>1</v>
      </c>
      <c r="G4662">
        <v>35289.429389999998</v>
      </c>
      <c r="H4662">
        <v>0</v>
      </c>
      <c r="I4662">
        <v>0.70916666699999997</v>
      </c>
      <c r="J4662" s="2" t="str">
        <f t="shared" si="72"/>
        <v>EG_SMRWR2026</v>
      </c>
    </row>
    <row r="4663" spans="1:10" x14ac:dyDescent="0.25">
      <c r="A4663" t="s">
        <v>22</v>
      </c>
      <c r="B4663" t="s">
        <v>6</v>
      </c>
      <c r="C4663" t="s">
        <v>9</v>
      </c>
      <c r="D4663">
        <v>2026</v>
      </c>
      <c r="E4663">
        <v>2035</v>
      </c>
      <c r="F4663">
        <v>1</v>
      </c>
      <c r="G4663">
        <v>35289.429389999998</v>
      </c>
      <c r="H4663">
        <v>0</v>
      </c>
      <c r="I4663">
        <v>0.70916666699999997</v>
      </c>
      <c r="J4663" s="2" t="str">
        <f t="shared" si="72"/>
        <v>EG_SMRNER2026</v>
      </c>
    </row>
    <row r="4664" spans="1:10" x14ac:dyDescent="0.25">
      <c r="A4664" t="s">
        <v>22</v>
      </c>
      <c r="B4664" t="s">
        <v>6</v>
      </c>
      <c r="C4664" t="s">
        <v>8</v>
      </c>
      <c r="D4664">
        <v>2026</v>
      </c>
      <c r="E4664">
        <v>2035</v>
      </c>
      <c r="F4664">
        <v>1</v>
      </c>
      <c r="G4664">
        <v>35289.429389999998</v>
      </c>
      <c r="H4664">
        <v>0</v>
      </c>
      <c r="I4664">
        <v>0.70916666699999997</v>
      </c>
      <c r="J4664" s="2" t="str">
        <f t="shared" si="72"/>
        <v>EG_SMRSR2026</v>
      </c>
    </row>
    <row r="4665" spans="1:10" x14ac:dyDescent="0.25">
      <c r="A4665" t="s">
        <v>22</v>
      </c>
      <c r="B4665" t="s">
        <v>6</v>
      </c>
      <c r="C4665" t="s">
        <v>12</v>
      </c>
      <c r="D4665">
        <v>2026</v>
      </c>
      <c r="E4665">
        <v>2035</v>
      </c>
      <c r="F4665">
        <v>1</v>
      </c>
      <c r="G4665">
        <v>35289.429389999998</v>
      </c>
      <c r="H4665">
        <v>0</v>
      </c>
      <c r="I4665">
        <v>0.70916666699999997</v>
      </c>
      <c r="J4665" s="2" t="str">
        <f t="shared" si="72"/>
        <v>EG_SMRNR2026</v>
      </c>
    </row>
    <row r="4666" spans="1:10" x14ac:dyDescent="0.25">
      <c r="A4666" t="s">
        <v>22</v>
      </c>
      <c r="B4666" t="s">
        <v>6</v>
      </c>
      <c r="C4666" t="s">
        <v>10</v>
      </c>
      <c r="D4666">
        <v>2026</v>
      </c>
      <c r="E4666">
        <v>2036</v>
      </c>
      <c r="F4666">
        <v>1</v>
      </c>
      <c r="G4666">
        <v>35289.429389999998</v>
      </c>
      <c r="H4666">
        <v>0</v>
      </c>
      <c r="I4666">
        <v>0.70916666699999997</v>
      </c>
      <c r="J4666" s="2" t="str">
        <f t="shared" si="72"/>
        <v>EG_SMRER2026</v>
      </c>
    </row>
    <row r="4667" spans="1:10" x14ac:dyDescent="0.25">
      <c r="A4667" t="s">
        <v>22</v>
      </c>
      <c r="B4667" t="s">
        <v>6</v>
      </c>
      <c r="C4667" t="s">
        <v>11</v>
      </c>
      <c r="D4667">
        <v>2026</v>
      </c>
      <c r="E4667">
        <v>2036</v>
      </c>
      <c r="F4667">
        <v>1</v>
      </c>
      <c r="G4667">
        <v>35289.429389999998</v>
      </c>
      <c r="H4667">
        <v>0</v>
      </c>
      <c r="I4667">
        <v>0.70916666699999997</v>
      </c>
      <c r="J4667" s="2" t="str">
        <f t="shared" si="72"/>
        <v>EG_SMRWR2026</v>
      </c>
    </row>
    <row r="4668" spans="1:10" x14ac:dyDescent="0.25">
      <c r="A4668" t="s">
        <v>22</v>
      </c>
      <c r="B4668" t="s">
        <v>6</v>
      </c>
      <c r="C4668" t="s">
        <v>9</v>
      </c>
      <c r="D4668">
        <v>2026</v>
      </c>
      <c r="E4668">
        <v>2036</v>
      </c>
      <c r="F4668">
        <v>1</v>
      </c>
      <c r="G4668">
        <v>35289.429389999998</v>
      </c>
      <c r="H4668">
        <v>0</v>
      </c>
      <c r="I4668">
        <v>0.70916666699999997</v>
      </c>
      <c r="J4668" s="2" t="str">
        <f t="shared" si="72"/>
        <v>EG_SMRNER2026</v>
      </c>
    </row>
    <row r="4669" spans="1:10" x14ac:dyDescent="0.25">
      <c r="A4669" t="s">
        <v>22</v>
      </c>
      <c r="B4669" t="s">
        <v>6</v>
      </c>
      <c r="C4669" t="s">
        <v>8</v>
      </c>
      <c r="D4669">
        <v>2026</v>
      </c>
      <c r="E4669">
        <v>2036</v>
      </c>
      <c r="F4669">
        <v>1</v>
      </c>
      <c r="G4669">
        <v>35289.429389999998</v>
      </c>
      <c r="H4669">
        <v>0</v>
      </c>
      <c r="I4669">
        <v>0.70916666699999997</v>
      </c>
      <c r="J4669" s="2" t="str">
        <f t="shared" si="72"/>
        <v>EG_SMRSR2026</v>
      </c>
    </row>
    <row r="4670" spans="1:10" x14ac:dyDescent="0.25">
      <c r="A4670" t="s">
        <v>22</v>
      </c>
      <c r="B4670" t="s">
        <v>6</v>
      </c>
      <c r="C4670" t="s">
        <v>12</v>
      </c>
      <c r="D4670">
        <v>2026</v>
      </c>
      <c r="E4670">
        <v>2036</v>
      </c>
      <c r="F4670">
        <v>1</v>
      </c>
      <c r="G4670">
        <v>35289.429389999998</v>
      </c>
      <c r="H4670">
        <v>0</v>
      </c>
      <c r="I4670">
        <v>0.70916666699999997</v>
      </c>
      <c r="J4670" s="2" t="str">
        <f t="shared" si="72"/>
        <v>EG_SMRNR2026</v>
      </c>
    </row>
    <row r="4671" spans="1:10" x14ac:dyDescent="0.25">
      <c r="A4671" t="s">
        <v>22</v>
      </c>
      <c r="B4671" t="s">
        <v>6</v>
      </c>
      <c r="C4671" t="s">
        <v>10</v>
      </c>
      <c r="D4671">
        <v>2026</v>
      </c>
      <c r="E4671">
        <v>2037</v>
      </c>
      <c r="F4671">
        <v>1</v>
      </c>
      <c r="G4671">
        <v>35289.429389999998</v>
      </c>
      <c r="H4671">
        <v>0</v>
      </c>
      <c r="I4671">
        <v>0.70916666699999997</v>
      </c>
      <c r="J4671" s="2" t="str">
        <f t="shared" si="72"/>
        <v>EG_SMRER2026</v>
      </c>
    </row>
    <row r="4672" spans="1:10" x14ac:dyDescent="0.25">
      <c r="A4672" t="s">
        <v>22</v>
      </c>
      <c r="B4672" t="s">
        <v>6</v>
      </c>
      <c r="C4672" t="s">
        <v>11</v>
      </c>
      <c r="D4672">
        <v>2026</v>
      </c>
      <c r="E4672">
        <v>2037</v>
      </c>
      <c r="F4672">
        <v>1</v>
      </c>
      <c r="G4672">
        <v>35289.429389999998</v>
      </c>
      <c r="H4672">
        <v>0</v>
      </c>
      <c r="I4672">
        <v>0.70916666699999997</v>
      </c>
      <c r="J4672" s="2" t="str">
        <f t="shared" si="72"/>
        <v>EG_SMRWR2026</v>
      </c>
    </row>
    <row r="4673" spans="1:10" x14ac:dyDescent="0.25">
      <c r="A4673" t="s">
        <v>22</v>
      </c>
      <c r="B4673" t="s">
        <v>6</v>
      </c>
      <c r="C4673" t="s">
        <v>9</v>
      </c>
      <c r="D4673">
        <v>2026</v>
      </c>
      <c r="E4673">
        <v>2037</v>
      </c>
      <c r="F4673">
        <v>1</v>
      </c>
      <c r="G4673">
        <v>35289.429389999998</v>
      </c>
      <c r="H4673">
        <v>0</v>
      </c>
      <c r="I4673">
        <v>0.70916666699999997</v>
      </c>
      <c r="J4673" s="2" t="str">
        <f t="shared" si="72"/>
        <v>EG_SMRNER2026</v>
      </c>
    </row>
    <row r="4674" spans="1:10" x14ac:dyDescent="0.25">
      <c r="A4674" t="s">
        <v>22</v>
      </c>
      <c r="B4674" t="s">
        <v>6</v>
      </c>
      <c r="C4674" t="s">
        <v>8</v>
      </c>
      <c r="D4674">
        <v>2026</v>
      </c>
      <c r="E4674">
        <v>2037</v>
      </c>
      <c r="F4674">
        <v>1</v>
      </c>
      <c r="G4674">
        <v>35289.429389999998</v>
      </c>
      <c r="H4674">
        <v>0</v>
      </c>
      <c r="I4674">
        <v>0.70916666699999997</v>
      </c>
      <c r="J4674" s="2" t="str">
        <f t="shared" si="72"/>
        <v>EG_SMRSR2026</v>
      </c>
    </row>
    <row r="4675" spans="1:10" x14ac:dyDescent="0.25">
      <c r="A4675" t="s">
        <v>22</v>
      </c>
      <c r="B4675" t="s">
        <v>6</v>
      </c>
      <c r="C4675" t="s">
        <v>12</v>
      </c>
      <c r="D4675">
        <v>2026</v>
      </c>
      <c r="E4675">
        <v>2037</v>
      </c>
      <c r="F4675">
        <v>1</v>
      </c>
      <c r="G4675">
        <v>35289.429389999998</v>
      </c>
      <c r="H4675">
        <v>0</v>
      </c>
      <c r="I4675">
        <v>0.70916666699999997</v>
      </c>
      <c r="J4675" s="2" t="str">
        <f t="shared" ref="J4675:J4738" si="73">_xlfn.CONCAT(A4675,C4675,D4675)</f>
        <v>EG_SMRNR2026</v>
      </c>
    </row>
    <row r="4676" spans="1:10" x14ac:dyDescent="0.25">
      <c r="A4676" t="s">
        <v>22</v>
      </c>
      <c r="B4676" t="s">
        <v>6</v>
      </c>
      <c r="C4676" t="s">
        <v>10</v>
      </c>
      <c r="D4676">
        <v>2026</v>
      </c>
      <c r="E4676">
        <v>2038</v>
      </c>
      <c r="F4676">
        <v>1</v>
      </c>
      <c r="G4676">
        <v>35289.429389999998</v>
      </c>
      <c r="H4676">
        <v>0</v>
      </c>
      <c r="I4676">
        <v>0.70916666699999997</v>
      </c>
      <c r="J4676" s="2" t="str">
        <f t="shared" si="73"/>
        <v>EG_SMRER2026</v>
      </c>
    </row>
    <row r="4677" spans="1:10" x14ac:dyDescent="0.25">
      <c r="A4677" t="s">
        <v>22</v>
      </c>
      <c r="B4677" t="s">
        <v>6</v>
      </c>
      <c r="C4677" t="s">
        <v>11</v>
      </c>
      <c r="D4677">
        <v>2026</v>
      </c>
      <c r="E4677">
        <v>2038</v>
      </c>
      <c r="F4677">
        <v>1</v>
      </c>
      <c r="G4677">
        <v>35289.429389999998</v>
      </c>
      <c r="H4677">
        <v>0</v>
      </c>
      <c r="I4677">
        <v>0.70916666699999997</v>
      </c>
      <c r="J4677" s="2" t="str">
        <f t="shared" si="73"/>
        <v>EG_SMRWR2026</v>
      </c>
    </row>
    <row r="4678" spans="1:10" x14ac:dyDescent="0.25">
      <c r="A4678" t="s">
        <v>22</v>
      </c>
      <c r="B4678" t="s">
        <v>6</v>
      </c>
      <c r="C4678" t="s">
        <v>9</v>
      </c>
      <c r="D4678">
        <v>2026</v>
      </c>
      <c r="E4678">
        <v>2038</v>
      </c>
      <c r="F4678">
        <v>1</v>
      </c>
      <c r="G4678">
        <v>35289.429389999998</v>
      </c>
      <c r="H4678">
        <v>0</v>
      </c>
      <c r="I4678">
        <v>0.70916666699999997</v>
      </c>
      <c r="J4678" s="2" t="str">
        <f t="shared" si="73"/>
        <v>EG_SMRNER2026</v>
      </c>
    </row>
    <row r="4679" spans="1:10" x14ac:dyDescent="0.25">
      <c r="A4679" t="s">
        <v>22</v>
      </c>
      <c r="B4679" t="s">
        <v>6</v>
      </c>
      <c r="C4679" t="s">
        <v>8</v>
      </c>
      <c r="D4679">
        <v>2026</v>
      </c>
      <c r="E4679">
        <v>2038</v>
      </c>
      <c r="F4679">
        <v>1</v>
      </c>
      <c r="G4679">
        <v>35289.429389999998</v>
      </c>
      <c r="H4679">
        <v>0</v>
      </c>
      <c r="I4679">
        <v>0.70916666699999997</v>
      </c>
      <c r="J4679" s="2" t="str">
        <f t="shared" si="73"/>
        <v>EG_SMRSR2026</v>
      </c>
    </row>
    <row r="4680" spans="1:10" x14ac:dyDescent="0.25">
      <c r="A4680" t="s">
        <v>22</v>
      </c>
      <c r="B4680" t="s">
        <v>6</v>
      </c>
      <c r="C4680" t="s">
        <v>12</v>
      </c>
      <c r="D4680">
        <v>2026</v>
      </c>
      <c r="E4680">
        <v>2038</v>
      </c>
      <c r="F4680">
        <v>1</v>
      </c>
      <c r="G4680">
        <v>35289.429389999998</v>
      </c>
      <c r="H4680">
        <v>0</v>
      </c>
      <c r="I4680">
        <v>0.70916666699999997</v>
      </c>
      <c r="J4680" s="2" t="str">
        <f t="shared" si="73"/>
        <v>EG_SMRNR2026</v>
      </c>
    </row>
    <row r="4681" spans="1:10" x14ac:dyDescent="0.25">
      <c r="A4681" t="s">
        <v>22</v>
      </c>
      <c r="B4681" t="s">
        <v>6</v>
      </c>
      <c r="C4681" t="s">
        <v>10</v>
      </c>
      <c r="D4681">
        <v>2026</v>
      </c>
      <c r="E4681">
        <v>2039</v>
      </c>
      <c r="F4681">
        <v>1</v>
      </c>
      <c r="G4681">
        <v>35289.429389999998</v>
      </c>
      <c r="H4681">
        <v>0</v>
      </c>
      <c r="I4681">
        <v>0.70916666699999997</v>
      </c>
      <c r="J4681" s="2" t="str">
        <f t="shared" si="73"/>
        <v>EG_SMRER2026</v>
      </c>
    </row>
    <row r="4682" spans="1:10" x14ac:dyDescent="0.25">
      <c r="A4682" t="s">
        <v>22</v>
      </c>
      <c r="B4682" t="s">
        <v>6</v>
      </c>
      <c r="C4682" t="s">
        <v>11</v>
      </c>
      <c r="D4682">
        <v>2026</v>
      </c>
      <c r="E4682">
        <v>2039</v>
      </c>
      <c r="F4682">
        <v>1</v>
      </c>
      <c r="G4682">
        <v>35289.429389999998</v>
      </c>
      <c r="H4682">
        <v>0</v>
      </c>
      <c r="I4682">
        <v>0.70916666699999997</v>
      </c>
      <c r="J4682" s="2" t="str">
        <f t="shared" si="73"/>
        <v>EG_SMRWR2026</v>
      </c>
    </row>
    <row r="4683" spans="1:10" x14ac:dyDescent="0.25">
      <c r="A4683" t="s">
        <v>22</v>
      </c>
      <c r="B4683" t="s">
        <v>6</v>
      </c>
      <c r="C4683" t="s">
        <v>9</v>
      </c>
      <c r="D4683">
        <v>2026</v>
      </c>
      <c r="E4683">
        <v>2039</v>
      </c>
      <c r="F4683">
        <v>1</v>
      </c>
      <c r="G4683">
        <v>35289.429389999998</v>
      </c>
      <c r="H4683">
        <v>0</v>
      </c>
      <c r="I4683">
        <v>0.70916666699999997</v>
      </c>
      <c r="J4683" s="2" t="str">
        <f t="shared" si="73"/>
        <v>EG_SMRNER2026</v>
      </c>
    </row>
    <row r="4684" spans="1:10" x14ac:dyDescent="0.25">
      <c r="A4684" t="s">
        <v>22</v>
      </c>
      <c r="B4684" t="s">
        <v>6</v>
      </c>
      <c r="C4684" t="s">
        <v>8</v>
      </c>
      <c r="D4684">
        <v>2026</v>
      </c>
      <c r="E4684">
        <v>2039</v>
      </c>
      <c r="F4684">
        <v>1</v>
      </c>
      <c r="G4684">
        <v>35289.429389999998</v>
      </c>
      <c r="H4684">
        <v>0</v>
      </c>
      <c r="I4684">
        <v>0.70916666699999997</v>
      </c>
      <c r="J4684" s="2" t="str">
        <f t="shared" si="73"/>
        <v>EG_SMRSR2026</v>
      </c>
    </row>
    <row r="4685" spans="1:10" x14ac:dyDescent="0.25">
      <c r="A4685" t="s">
        <v>22</v>
      </c>
      <c r="B4685" t="s">
        <v>6</v>
      </c>
      <c r="C4685" t="s">
        <v>12</v>
      </c>
      <c r="D4685">
        <v>2026</v>
      </c>
      <c r="E4685">
        <v>2039</v>
      </c>
      <c r="F4685">
        <v>1</v>
      </c>
      <c r="G4685">
        <v>35289.429389999998</v>
      </c>
      <c r="H4685">
        <v>0</v>
      </c>
      <c r="I4685">
        <v>0.70916666699999997</v>
      </c>
      <c r="J4685" s="2" t="str">
        <f t="shared" si="73"/>
        <v>EG_SMRNR2026</v>
      </c>
    </row>
    <row r="4686" spans="1:10" x14ac:dyDescent="0.25">
      <c r="A4686" t="s">
        <v>22</v>
      </c>
      <c r="B4686" t="s">
        <v>6</v>
      </c>
      <c r="C4686" t="s">
        <v>10</v>
      </c>
      <c r="D4686">
        <v>2026</v>
      </c>
      <c r="E4686">
        <v>2040</v>
      </c>
      <c r="F4686">
        <v>1</v>
      </c>
      <c r="G4686">
        <v>35289.429389999998</v>
      </c>
      <c r="H4686">
        <v>0</v>
      </c>
      <c r="I4686">
        <v>0.70916666699999997</v>
      </c>
      <c r="J4686" s="2" t="str">
        <f t="shared" si="73"/>
        <v>EG_SMRER2026</v>
      </c>
    </row>
    <row r="4687" spans="1:10" x14ac:dyDescent="0.25">
      <c r="A4687" t="s">
        <v>22</v>
      </c>
      <c r="B4687" t="s">
        <v>6</v>
      </c>
      <c r="C4687" t="s">
        <v>11</v>
      </c>
      <c r="D4687">
        <v>2026</v>
      </c>
      <c r="E4687">
        <v>2040</v>
      </c>
      <c r="F4687">
        <v>1</v>
      </c>
      <c r="G4687">
        <v>35289.429389999998</v>
      </c>
      <c r="H4687">
        <v>0</v>
      </c>
      <c r="I4687">
        <v>0.70916666699999997</v>
      </c>
      <c r="J4687" s="2" t="str">
        <f t="shared" si="73"/>
        <v>EG_SMRWR2026</v>
      </c>
    </row>
    <row r="4688" spans="1:10" x14ac:dyDescent="0.25">
      <c r="A4688" t="s">
        <v>22</v>
      </c>
      <c r="B4688" t="s">
        <v>6</v>
      </c>
      <c r="C4688" t="s">
        <v>9</v>
      </c>
      <c r="D4688">
        <v>2026</v>
      </c>
      <c r="E4688">
        <v>2040</v>
      </c>
      <c r="F4688">
        <v>1</v>
      </c>
      <c r="G4688">
        <v>35289.429389999998</v>
      </c>
      <c r="H4688">
        <v>0</v>
      </c>
      <c r="I4688">
        <v>0.70916666699999997</v>
      </c>
      <c r="J4688" s="2" t="str">
        <f t="shared" si="73"/>
        <v>EG_SMRNER2026</v>
      </c>
    </row>
    <row r="4689" spans="1:10" x14ac:dyDescent="0.25">
      <c r="A4689" t="s">
        <v>22</v>
      </c>
      <c r="B4689" t="s">
        <v>6</v>
      </c>
      <c r="C4689" t="s">
        <v>8</v>
      </c>
      <c r="D4689">
        <v>2026</v>
      </c>
      <c r="E4689">
        <v>2040</v>
      </c>
      <c r="F4689">
        <v>1</v>
      </c>
      <c r="G4689">
        <v>35289.429389999998</v>
      </c>
      <c r="H4689">
        <v>0</v>
      </c>
      <c r="I4689">
        <v>0.70916666699999997</v>
      </c>
      <c r="J4689" s="2" t="str">
        <f t="shared" si="73"/>
        <v>EG_SMRSR2026</v>
      </c>
    </row>
    <row r="4690" spans="1:10" x14ac:dyDescent="0.25">
      <c r="A4690" t="s">
        <v>22</v>
      </c>
      <c r="B4690" t="s">
        <v>6</v>
      </c>
      <c r="C4690" t="s">
        <v>12</v>
      </c>
      <c r="D4690">
        <v>2026</v>
      </c>
      <c r="E4690">
        <v>2040</v>
      </c>
      <c r="F4690">
        <v>1</v>
      </c>
      <c r="G4690">
        <v>35289.429389999998</v>
      </c>
      <c r="H4690">
        <v>0</v>
      </c>
      <c r="I4690">
        <v>0.70916666699999997</v>
      </c>
      <c r="J4690" s="2" t="str">
        <f t="shared" si="73"/>
        <v>EG_SMRNR2026</v>
      </c>
    </row>
    <row r="4691" spans="1:10" x14ac:dyDescent="0.25">
      <c r="A4691" t="s">
        <v>22</v>
      </c>
      <c r="B4691" t="s">
        <v>6</v>
      </c>
      <c r="C4691" t="s">
        <v>10</v>
      </c>
      <c r="D4691">
        <v>2026</v>
      </c>
      <c r="E4691">
        <v>2041</v>
      </c>
      <c r="F4691">
        <v>1</v>
      </c>
      <c r="G4691">
        <v>35289.429389999998</v>
      </c>
      <c r="H4691">
        <v>0</v>
      </c>
      <c r="I4691">
        <v>0.70916666699999997</v>
      </c>
      <c r="J4691" s="2" t="str">
        <f t="shared" si="73"/>
        <v>EG_SMRER2026</v>
      </c>
    </row>
    <row r="4692" spans="1:10" x14ac:dyDescent="0.25">
      <c r="A4692" t="s">
        <v>22</v>
      </c>
      <c r="B4692" t="s">
        <v>6</v>
      </c>
      <c r="C4692" t="s">
        <v>11</v>
      </c>
      <c r="D4692">
        <v>2026</v>
      </c>
      <c r="E4692">
        <v>2041</v>
      </c>
      <c r="F4692">
        <v>1</v>
      </c>
      <c r="G4692">
        <v>35289.429389999998</v>
      </c>
      <c r="H4692">
        <v>0</v>
      </c>
      <c r="I4692">
        <v>0.70916666699999997</v>
      </c>
      <c r="J4692" s="2" t="str">
        <f t="shared" si="73"/>
        <v>EG_SMRWR2026</v>
      </c>
    </row>
    <row r="4693" spans="1:10" x14ac:dyDescent="0.25">
      <c r="A4693" t="s">
        <v>22</v>
      </c>
      <c r="B4693" t="s">
        <v>6</v>
      </c>
      <c r="C4693" t="s">
        <v>9</v>
      </c>
      <c r="D4693">
        <v>2026</v>
      </c>
      <c r="E4693">
        <v>2041</v>
      </c>
      <c r="F4693">
        <v>1</v>
      </c>
      <c r="G4693">
        <v>35289.429389999998</v>
      </c>
      <c r="H4693">
        <v>0</v>
      </c>
      <c r="I4693">
        <v>0.70916666699999997</v>
      </c>
      <c r="J4693" s="2" t="str">
        <f t="shared" si="73"/>
        <v>EG_SMRNER2026</v>
      </c>
    </row>
    <row r="4694" spans="1:10" x14ac:dyDescent="0.25">
      <c r="A4694" t="s">
        <v>22</v>
      </c>
      <c r="B4694" t="s">
        <v>6</v>
      </c>
      <c r="C4694" t="s">
        <v>8</v>
      </c>
      <c r="D4694">
        <v>2026</v>
      </c>
      <c r="E4694">
        <v>2041</v>
      </c>
      <c r="F4694">
        <v>1</v>
      </c>
      <c r="G4694">
        <v>35289.429389999998</v>
      </c>
      <c r="H4694">
        <v>0</v>
      </c>
      <c r="I4694">
        <v>0.70916666699999997</v>
      </c>
      <c r="J4694" s="2" t="str">
        <f t="shared" si="73"/>
        <v>EG_SMRSR2026</v>
      </c>
    </row>
    <row r="4695" spans="1:10" x14ac:dyDescent="0.25">
      <c r="A4695" t="s">
        <v>22</v>
      </c>
      <c r="B4695" t="s">
        <v>6</v>
      </c>
      <c r="C4695" t="s">
        <v>12</v>
      </c>
      <c r="D4695">
        <v>2026</v>
      </c>
      <c r="E4695">
        <v>2041</v>
      </c>
      <c r="F4695">
        <v>1</v>
      </c>
      <c r="G4695">
        <v>35289.429389999998</v>
      </c>
      <c r="H4695">
        <v>0</v>
      </c>
      <c r="I4695">
        <v>0.70916666699999997</v>
      </c>
      <c r="J4695" s="2" t="str">
        <f t="shared" si="73"/>
        <v>EG_SMRNR2026</v>
      </c>
    </row>
    <row r="4696" spans="1:10" x14ac:dyDescent="0.25">
      <c r="A4696" t="s">
        <v>7</v>
      </c>
      <c r="B4696" t="s">
        <v>6</v>
      </c>
      <c r="C4696" t="s">
        <v>10</v>
      </c>
      <c r="D4696">
        <v>2026</v>
      </c>
      <c r="E4696">
        <v>2026</v>
      </c>
      <c r="F4696">
        <v>0.238845897</v>
      </c>
      <c r="G4696">
        <v>7713.4572399999997</v>
      </c>
      <c r="H4696">
        <v>0</v>
      </c>
      <c r="I4696">
        <v>1</v>
      </c>
      <c r="J4696" s="2" t="str">
        <f t="shared" si="73"/>
        <v>EG_BIOMASSER2026</v>
      </c>
    </row>
    <row r="4697" spans="1:10" x14ac:dyDescent="0.25">
      <c r="A4697" t="s">
        <v>7</v>
      </c>
      <c r="B4697" t="s">
        <v>6</v>
      </c>
      <c r="C4697" t="s">
        <v>11</v>
      </c>
      <c r="D4697">
        <v>2026</v>
      </c>
      <c r="E4697">
        <v>2026</v>
      </c>
      <c r="F4697">
        <v>0.238845897</v>
      </c>
      <c r="G4697">
        <v>7713.4572399999997</v>
      </c>
      <c r="H4697">
        <v>0</v>
      </c>
      <c r="I4697">
        <v>1</v>
      </c>
      <c r="J4697" s="2" t="str">
        <f t="shared" si="73"/>
        <v>EG_BIOMASSWR2026</v>
      </c>
    </row>
    <row r="4698" spans="1:10" x14ac:dyDescent="0.25">
      <c r="A4698" t="s">
        <v>7</v>
      </c>
      <c r="B4698" t="s">
        <v>6</v>
      </c>
      <c r="C4698" t="s">
        <v>9</v>
      </c>
      <c r="D4698">
        <v>2026</v>
      </c>
      <c r="E4698">
        <v>2026</v>
      </c>
      <c r="F4698">
        <v>0.238845897</v>
      </c>
      <c r="G4698">
        <v>7713.4572399999997</v>
      </c>
      <c r="H4698">
        <v>0</v>
      </c>
      <c r="I4698">
        <v>1</v>
      </c>
      <c r="J4698" s="2" t="str">
        <f t="shared" si="73"/>
        <v>EG_BIOMASSNER2026</v>
      </c>
    </row>
    <row r="4699" spans="1:10" x14ac:dyDescent="0.25">
      <c r="A4699" t="s">
        <v>7</v>
      </c>
      <c r="B4699" t="s">
        <v>6</v>
      </c>
      <c r="C4699" t="s">
        <v>8</v>
      </c>
      <c r="D4699">
        <v>2026</v>
      </c>
      <c r="E4699">
        <v>2026</v>
      </c>
      <c r="F4699">
        <v>0.238845897</v>
      </c>
      <c r="G4699">
        <v>7713.4572399999997</v>
      </c>
      <c r="H4699">
        <v>0</v>
      </c>
      <c r="I4699">
        <v>1</v>
      </c>
      <c r="J4699" s="2" t="str">
        <f t="shared" si="73"/>
        <v>EG_BIOMASSSR2026</v>
      </c>
    </row>
    <row r="4700" spans="1:10" x14ac:dyDescent="0.25">
      <c r="A4700" t="s">
        <v>7</v>
      </c>
      <c r="B4700" t="s">
        <v>6</v>
      </c>
      <c r="C4700" t="s">
        <v>12</v>
      </c>
      <c r="D4700">
        <v>2026</v>
      </c>
      <c r="E4700">
        <v>2026</v>
      </c>
      <c r="F4700">
        <v>0.238845897</v>
      </c>
      <c r="G4700">
        <v>7713.4572399999997</v>
      </c>
      <c r="H4700">
        <v>0</v>
      </c>
      <c r="I4700">
        <v>1</v>
      </c>
      <c r="J4700" s="2" t="str">
        <f t="shared" si="73"/>
        <v>EG_BIOMASSNR2026</v>
      </c>
    </row>
    <row r="4701" spans="1:10" x14ac:dyDescent="0.25">
      <c r="A4701" t="s">
        <v>7</v>
      </c>
      <c r="B4701" t="s">
        <v>6</v>
      </c>
      <c r="C4701" t="s">
        <v>10</v>
      </c>
      <c r="D4701">
        <v>2026</v>
      </c>
      <c r="E4701">
        <v>2027</v>
      </c>
      <c r="F4701">
        <v>0.238845897</v>
      </c>
      <c r="G4701">
        <v>7713.4572399999997</v>
      </c>
      <c r="H4701">
        <v>0</v>
      </c>
      <c r="I4701">
        <v>1</v>
      </c>
      <c r="J4701" s="2" t="str">
        <f t="shared" si="73"/>
        <v>EG_BIOMASSER2026</v>
      </c>
    </row>
    <row r="4702" spans="1:10" x14ac:dyDescent="0.25">
      <c r="A4702" t="s">
        <v>7</v>
      </c>
      <c r="B4702" t="s">
        <v>6</v>
      </c>
      <c r="C4702" t="s">
        <v>11</v>
      </c>
      <c r="D4702">
        <v>2026</v>
      </c>
      <c r="E4702">
        <v>2027</v>
      </c>
      <c r="F4702">
        <v>0.238845897</v>
      </c>
      <c r="G4702">
        <v>7713.4572399999997</v>
      </c>
      <c r="H4702">
        <v>0</v>
      </c>
      <c r="I4702">
        <v>1</v>
      </c>
      <c r="J4702" s="2" t="str">
        <f t="shared" si="73"/>
        <v>EG_BIOMASSWR2026</v>
      </c>
    </row>
    <row r="4703" spans="1:10" x14ac:dyDescent="0.25">
      <c r="A4703" t="s">
        <v>7</v>
      </c>
      <c r="B4703" t="s">
        <v>6</v>
      </c>
      <c r="C4703" t="s">
        <v>9</v>
      </c>
      <c r="D4703">
        <v>2026</v>
      </c>
      <c r="E4703">
        <v>2027</v>
      </c>
      <c r="F4703">
        <v>0.238845897</v>
      </c>
      <c r="G4703">
        <v>7713.4572399999997</v>
      </c>
      <c r="H4703">
        <v>0</v>
      </c>
      <c r="I4703">
        <v>1</v>
      </c>
      <c r="J4703" s="2" t="str">
        <f t="shared" si="73"/>
        <v>EG_BIOMASSNER2026</v>
      </c>
    </row>
    <row r="4704" spans="1:10" x14ac:dyDescent="0.25">
      <c r="A4704" t="s">
        <v>7</v>
      </c>
      <c r="B4704" t="s">
        <v>6</v>
      </c>
      <c r="C4704" t="s">
        <v>8</v>
      </c>
      <c r="D4704">
        <v>2026</v>
      </c>
      <c r="E4704">
        <v>2027</v>
      </c>
      <c r="F4704">
        <v>0.238845897</v>
      </c>
      <c r="G4704">
        <v>7713.4572399999997</v>
      </c>
      <c r="H4704">
        <v>0</v>
      </c>
      <c r="I4704">
        <v>1</v>
      </c>
      <c r="J4704" s="2" t="str">
        <f t="shared" si="73"/>
        <v>EG_BIOMASSSR2026</v>
      </c>
    </row>
    <row r="4705" spans="1:10" x14ac:dyDescent="0.25">
      <c r="A4705" t="s">
        <v>7</v>
      </c>
      <c r="B4705" t="s">
        <v>6</v>
      </c>
      <c r="C4705" t="s">
        <v>12</v>
      </c>
      <c r="D4705">
        <v>2026</v>
      </c>
      <c r="E4705">
        <v>2027</v>
      </c>
      <c r="F4705">
        <v>0.238845897</v>
      </c>
      <c r="G4705">
        <v>7713.4572399999997</v>
      </c>
      <c r="H4705">
        <v>0</v>
      </c>
      <c r="I4705">
        <v>1</v>
      </c>
      <c r="J4705" s="2" t="str">
        <f t="shared" si="73"/>
        <v>EG_BIOMASSNR2026</v>
      </c>
    </row>
    <row r="4706" spans="1:10" x14ac:dyDescent="0.25">
      <c r="A4706" t="s">
        <v>7</v>
      </c>
      <c r="B4706" t="s">
        <v>6</v>
      </c>
      <c r="C4706" t="s">
        <v>10</v>
      </c>
      <c r="D4706">
        <v>2026</v>
      </c>
      <c r="E4706">
        <v>2028</v>
      </c>
      <c r="F4706">
        <v>0.238845897</v>
      </c>
      <c r="G4706">
        <v>7713.4572399999997</v>
      </c>
      <c r="H4706">
        <v>0</v>
      </c>
      <c r="I4706">
        <v>1</v>
      </c>
      <c r="J4706" s="2" t="str">
        <f t="shared" si="73"/>
        <v>EG_BIOMASSER2026</v>
      </c>
    </row>
    <row r="4707" spans="1:10" x14ac:dyDescent="0.25">
      <c r="A4707" t="s">
        <v>7</v>
      </c>
      <c r="B4707" t="s">
        <v>6</v>
      </c>
      <c r="C4707" t="s">
        <v>11</v>
      </c>
      <c r="D4707">
        <v>2026</v>
      </c>
      <c r="E4707">
        <v>2028</v>
      </c>
      <c r="F4707">
        <v>0.238845897</v>
      </c>
      <c r="G4707">
        <v>7713.4572399999997</v>
      </c>
      <c r="H4707">
        <v>0</v>
      </c>
      <c r="I4707">
        <v>1</v>
      </c>
      <c r="J4707" s="2" t="str">
        <f t="shared" si="73"/>
        <v>EG_BIOMASSWR2026</v>
      </c>
    </row>
    <row r="4708" spans="1:10" x14ac:dyDescent="0.25">
      <c r="A4708" t="s">
        <v>7</v>
      </c>
      <c r="B4708" t="s">
        <v>6</v>
      </c>
      <c r="C4708" t="s">
        <v>9</v>
      </c>
      <c r="D4708">
        <v>2026</v>
      </c>
      <c r="E4708">
        <v>2028</v>
      </c>
      <c r="F4708">
        <v>0.238845897</v>
      </c>
      <c r="G4708">
        <v>7713.4572399999997</v>
      </c>
      <c r="H4708">
        <v>0</v>
      </c>
      <c r="I4708">
        <v>1</v>
      </c>
      <c r="J4708" s="2" t="str">
        <f t="shared" si="73"/>
        <v>EG_BIOMASSNER2026</v>
      </c>
    </row>
    <row r="4709" spans="1:10" x14ac:dyDescent="0.25">
      <c r="A4709" t="s">
        <v>7</v>
      </c>
      <c r="B4709" t="s">
        <v>6</v>
      </c>
      <c r="C4709" t="s">
        <v>8</v>
      </c>
      <c r="D4709">
        <v>2026</v>
      </c>
      <c r="E4709">
        <v>2028</v>
      </c>
      <c r="F4709">
        <v>0.238845897</v>
      </c>
      <c r="G4709">
        <v>7713.4572399999997</v>
      </c>
      <c r="H4709">
        <v>0</v>
      </c>
      <c r="I4709">
        <v>1</v>
      </c>
      <c r="J4709" s="2" t="str">
        <f t="shared" si="73"/>
        <v>EG_BIOMASSSR2026</v>
      </c>
    </row>
    <row r="4710" spans="1:10" x14ac:dyDescent="0.25">
      <c r="A4710" t="s">
        <v>7</v>
      </c>
      <c r="B4710" t="s">
        <v>6</v>
      </c>
      <c r="C4710" t="s">
        <v>12</v>
      </c>
      <c r="D4710">
        <v>2026</v>
      </c>
      <c r="E4710">
        <v>2028</v>
      </c>
      <c r="F4710">
        <v>0.238845897</v>
      </c>
      <c r="G4710">
        <v>7713.4572399999997</v>
      </c>
      <c r="H4710">
        <v>0</v>
      </c>
      <c r="I4710">
        <v>1</v>
      </c>
      <c r="J4710" s="2" t="str">
        <f t="shared" si="73"/>
        <v>EG_BIOMASSNR2026</v>
      </c>
    </row>
    <row r="4711" spans="1:10" x14ac:dyDescent="0.25">
      <c r="A4711" t="s">
        <v>7</v>
      </c>
      <c r="B4711" t="s">
        <v>6</v>
      </c>
      <c r="C4711" t="s">
        <v>10</v>
      </c>
      <c r="D4711">
        <v>2026</v>
      </c>
      <c r="E4711">
        <v>2029</v>
      </c>
      <c r="F4711">
        <v>0.238845897</v>
      </c>
      <c r="G4711">
        <v>7713.4572399999997</v>
      </c>
      <c r="H4711">
        <v>0</v>
      </c>
      <c r="I4711">
        <v>1</v>
      </c>
      <c r="J4711" s="2" t="str">
        <f t="shared" si="73"/>
        <v>EG_BIOMASSER2026</v>
      </c>
    </row>
    <row r="4712" spans="1:10" x14ac:dyDescent="0.25">
      <c r="A4712" t="s">
        <v>7</v>
      </c>
      <c r="B4712" t="s">
        <v>6</v>
      </c>
      <c r="C4712" t="s">
        <v>11</v>
      </c>
      <c r="D4712">
        <v>2026</v>
      </c>
      <c r="E4712">
        <v>2029</v>
      </c>
      <c r="F4712">
        <v>0.238845897</v>
      </c>
      <c r="G4712">
        <v>7713.4572399999997</v>
      </c>
      <c r="H4712">
        <v>0</v>
      </c>
      <c r="I4712">
        <v>1</v>
      </c>
      <c r="J4712" s="2" t="str">
        <f t="shared" si="73"/>
        <v>EG_BIOMASSWR2026</v>
      </c>
    </row>
    <row r="4713" spans="1:10" x14ac:dyDescent="0.25">
      <c r="A4713" t="s">
        <v>7</v>
      </c>
      <c r="B4713" t="s">
        <v>6</v>
      </c>
      <c r="C4713" t="s">
        <v>9</v>
      </c>
      <c r="D4713">
        <v>2026</v>
      </c>
      <c r="E4713">
        <v>2029</v>
      </c>
      <c r="F4713">
        <v>0.238845897</v>
      </c>
      <c r="G4713">
        <v>7713.4572399999997</v>
      </c>
      <c r="H4713">
        <v>0</v>
      </c>
      <c r="I4713">
        <v>1</v>
      </c>
      <c r="J4713" s="2" t="str">
        <f t="shared" si="73"/>
        <v>EG_BIOMASSNER2026</v>
      </c>
    </row>
    <row r="4714" spans="1:10" x14ac:dyDescent="0.25">
      <c r="A4714" t="s">
        <v>7</v>
      </c>
      <c r="B4714" t="s">
        <v>6</v>
      </c>
      <c r="C4714" t="s">
        <v>8</v>
      </c>
      <c r="D4714">
        <v>2026</v>
      </c>
      <c r="E4714">
        <v>2029</v>
      </c>
      <c r="F4714">
        <v>0.238845897</v>
      </c>
      <c r="G4714">
        <v>7713.4572399999997</v>
      </c>
      <c r="H4714">
        <v>0</v>
      </c>
      <c r="I4714">
        <v>1</v>
      </c>
      <c r="J4714" s="2" t="str">
        <f t="shared" si="73"/>
        <v>EG_BIOMASSSR2026</v>
      </c>
    </row>
    <row r="4715" spans="1:10" x14ac:dyDescent="0.25">
      <c r="A4715" t="s">
        <v>7</v>
      </c>
      <c r="B4715" t="s">
        <v>6</v>
      </c>
      <c r="C4715" t="s">
        <v>12</v>
      </c>
      <c r="D4715">
        <v>2026</v>
      </c>
      <c r="E4715">
        <v>2029</v>
      </c>
      <c r="F4715">
        <v>0.238845897</v>
      </c>
      <c r="G4715">
        <v>7713.4572399999997</v>
      </c>
      <c r="H4715">
        <v>0</v>
      </c>
      <c r="I4715">
        <v>1</v>
      </c>
      <c r="J4715" s="2" t="str">
        <f t="shared" si="73"/>
        <v>EG_BIOMASSNR2026</v>
      </c>
    </row>
    <row r="4716" spans="1:10" x14ac:dyDescent="0.25">
      <c r="A4716" t="s">
        <v>7</v>
      </c>
      <c r="B4716" t="s">
        <v>6</v>
      </c>
      <c r="C4716" t="s">
        <v>10</v>
      </c>
      <c r="D4716">
        <v>2026</v>
      </c>
      <c r="E4716">
        <v>2030</v>
      </c>
      <c r="F4716">
        <v>0.238845897</v>
      </c>
      <c r="G4716">
        <v>7713.4572399999997</v>
      </c>
      <c r="H4716">
        <v>0</v>
      </c>
      <c r="I4716">
        <v>1</v>
      </c>
      <c r="J4716" s="2" t="str">
        <f t="shared" si="73"/>
        <v>EG_BIOMASSER2026</v>
      </c>
    </row>
    <row r="4717" spans="1:10" x14ac:dyDescent="0.25">
      <c r="A4717" t="s">
        <v>7</v>
      </c>
      <c r="B4717" t="s">
        <v>6</v>
      </c>
      <c r="C4717" t="s">
        <v>11</v>
      </c>
      <c r="D4717">
        <v>2026</v>
      </c>
      <c r="E4717">
        <v>2030</v>
      </c>
      <c r="F4717">
        <v>0.238845897</v>
      </c>
      <c r="G4717">
        <v>7713.4572399999997</v>
      </c>
      <c r="H4717">
        <v>0</v>
      </c>
      <c r="I4717">
        <v>1</v>
      </c>
      <c r="J4717" s="2" t="str">
        <f t="shared" si="73"/>
        <v>EG_BIOMASSWR2026</v>
      </c>
    </row>
    <row r="4718" spans="1:10" x14ac:dyDescent="0.25">
      <c r="A4718" t="s">
        <v>7</v>
      </c>
      <c r="B4718" t="s">
        <v>6</v>
      </c>
      <c r="C4718" t="s">
        <v>9</v>
      </c>
      <c r="D4718">
        <v>2026</v>
      </c>
      <c r="E4718">
        <v>2030</v>
      </c>
      <c r="F4718">
        <v>0.238845897</v>
      </c>
      <c r="G4718">
        <v>7713.4572399999997</v>
      </c>
      <c r="H4718">
        <v>0</v>
      </c>
      <c r="I4718">
        <v>1</v>
      </c>
      <c r="J4718" s="2" t="str">
        <f t="shared" si="73"/>
        <v>EG_BIOMASSNER2026</v>
      </c>
    </row>
    <row r="4719" spans="1:10" x14ac:dyDescent="0.25">
      <c r="A4719" t="s">
        <v>7</v>
      </c>
      <c r="B4719" t="s">
        <v>6</v>
      </c>
      <c r="C4719" t="s">
        <v>8</v>
      </c>
      <c r="D4719">
        <v>2026</v>
      </c>
      <c r="E4719">
        <v>2030</v>
      </c>
      <c r="F4719">
        <v>0.238845897</v>
      </c>
      <c r="G4719">
        <v>7713.4572399999997</v>
      </c>
      <c r="H4719">
        <v>0</v>
      </c>
      <c r="I4719">
        <v>1</v>
      </c>
      <c r="J4719" s="2" t="str">
        <f t="shared" si="73"/>
        <v>EG_BIOMASSSR2026</v>
      </c>
    </row>
    <row r="4720" spans="1:10" x14ac:dyDescent="0.25">
      <c r="A4720" t="s">
        <v>7</v>
      </c>
      <c r="B4720" t="s">
        <v>6</v>
      </c>
      <c r="C4720" t="s">
        <v>12</v>
      </c>
      <c r="D4720">
        <v>2026</v>
      </c>
      <c r="E4720">
        <v>2030</v>
      </c>
      <c r="F4720">
        <v>0.238845897</v>
      </c>
      <c r="G4720">
        <v>7713.4572399999997</v>
      </c>
      <c r="H4720">
        <v>0</v>
      </c>
      <c r="I4720">
        <v>1</v>
      </c>
      <c r="J4720" s="2" t="str">
        <f t="shared" si="73"/>
        <v>EG_BIOMASSNR2026</v>
      </c>
    </row>
    <row r="4721" spans="1:10" x14ac:dyDescent="0.25">
      <c r="A4721" t="s">
        <v>7</v>
      </c>
      <c r="B4721" t="s">
        <v>6</v>
      </c>
      <c r="C4721" t="s">
        <v>10</v>
      </c>
      <c r="D4721">
        <v>2026</v>
      </c>
      <c r="E4721">
        <v>2031</v>
      </c>
      <c r="F4721">
        <v>0.238845897</v>
      </c>
      <c r="G4721">
        <v>7713.4572399999997</v>
      </c>
      <c r="H4721">
        <v>0</v>
      </c>
      <c r="I4721">
        <v>1</v>
      </c>
      <c r="J4721" s="2" t="str">
        <f t="shared" si="73"/>
        <v>EG_BIOMASSER2026</v>
      </c>
    </row>
    <row r="4722" spans="1:10" x14ac:dyDescent="0.25">
      <c r="A4722" t="s">
        <v>7</v>
      </c>
      <c r="B4722" t="s">
        <v>6</v>
      </c>
      <c r="C4722" t="s">
        <v>11</v>
      </c>
      <c r="D4722">
        <v>2026</v>
      </c>
      <c r="E4722">
        <v>2031</v>
      </c>
      <c r="F4722">
        <v>0.238845897</v>
      </c>
      <c r="G4722">
        <v>7713.4572399999997</v>
      </c>
      <c r="H4722">
        <v>0</v>
      </c>
      <c r="I4722">
        <v>1</v>
      </c>
      <c r="J4722" s="2" t="str">
        <f t="shared" si="73"/>
        <v>EG_BIOMASSWR2026</v>
      </c>
    </row>
    <row r="4723" spans="1:10" x14ac:dyDescent="0.25">
      <c r="A4723" t="s">
        <v>7</v>
      </c>
      <c r="B4723" t="s">
        <v>6</v>
      </c>
      <c r="C4723" t="s">
        <v>9</v>
      </c>
      <c r="D4723">
        <v>2026</v>
      </c>
      <c r="E4723">
        <v>2031</v>
      </c>
      <c r="F4723">
        <v>0.238845897</v>
      </c>
      <c r="G4723">
        <v>7713.4572399999997</v>
      </c>
      <c r="H4723">
        <v>0</v>
      </c>
      <c r="I4723">
        <v>1</v>
      </c>
      <c r="J4723" s="2" t="str">
        <f t="shared" si="73"/>
        <v>EG_BIOMASSNER2026</v>
      </c>
    </row>
    <row r="4724" spans="1:10" x14ac:dyDescent="0.25">
      <c r="A4724" t="s">
        <v>7</v>
      </c>
      <c r="B4724" t="s">
        <v>6</v>
      </c>
      <c r="C4724" t="s">
        <v>8</v>
      </c>
      <c r="D4724">
        <v>2026</v>
      </c>
      <c r="E4724">
        <v>2031</v>
      </c>
      <c r="F4724">
        <v>0.238845897</v>
      </c>
      <c r="G4724">
        <v>7713.4572399999997</v>
      </c>
      <c r="H4724">
        <v>0</v>
      </c>
      <c r="I4724">
        <v>1</v>
      </c>
      <c r="J4724" s="2" t="str">
        <f t="shared" si="73"/>
        <v>EG_BIOMASSSR2026</v>
      </c>
    </row>
    <row r="4725" spans="1:10" x14ac:dyDescent="0.25">
      <c r="A4725" t="s">
        <v>7</v>
      </c>
      <c r="B4725" t="s">
        <v>6</v>
      </c>
      <c r="C4725" t="s">
        <v>12</v>
      </c>
      <c r="D4725">
        <v>2026</v>
      </c>
      <c r="E4725">
        <v>2031</v>
      </c>
      <c r="F4725">
        <v>0.238845897</v>
      </c>
      <c r="G4725">
        <v>7713.4572399999997</v>
      </c>
      <c r="H4725">
        <v>0</v>
      </c>
      <c r="I4725">
        <v>1</v>
      </c>
      <c r="J4725" s="2" t="str">
        <f t="shared" si="73"/>
        <v>EG_BIOMASSNR2026</v>
      </c>
    </row>
    <row r="4726" spans="1:10" x14ac:dyDescent="0.25">
      <c r="A4726" t="s">
        <v>7</v>
      </c>
      <c r="B4726" t="s">
        <v>6</v>
      </c>
      <c r="C4726" t="s">
        <v>10</v>
      </c>
      <c r="D4726">
        <v>2026</v>
      </c>
      <c r="E4726">
        <v>2032</v>
      </c>
      <c r="F4726">
        <v>0.238845897</v>
      </c>
      <c r="G4726">
        <v>7713.4572399999997</v>
      </c>
      <c r="H4726">
        <v>0</v>
      </c>
      <c r="I4726">
        <v>1</v>
      </c>
      <c r="J4726" s="2" t="str">
        <f t="shared" si="73"/>
        <v>EG_BIOMASSER2026</v>
      </c>
    </row>
    <row r="4727" spans="1:10" x14ac:dyDescent="0.25">
      <c r="A4727" t="s">
        <v>7</v>
      </c>
      <c r="B4727" t="s">
        <v>6</v>
      </c>
      <c r="C4727" t="s">
        <v>11</v>
      </c>
      <c r="D4727">
        <v>2026</v>
      </c>
      <c r="E4727">
        <v>2032</v>
      </c>
      <c r="F4727">
        <v>0.238845897</v>
      </c>
      <c r="G4727">
        <v>7713.4572399999997</v>
      </c>
      <c r="H4727">
        <v>0</v>
      </c>
      <c r="I4727">
        <v>1</v>
      </c>
      <c r="J4727" s="2" t="str">
        <f t="shared" si="73"/>
        <v>EG_BIOMASSWR2026</v>
      </c>
    </row>
    <row r="4728" spans="1:10" x14ac:dyDescent="0.25">
      <c r="A4728" t="s">
        <v>7</v>
      </c>
      <c r="B4728" t="s">
        <v>6</v>
      </c>
      <c r="C4728" t="s">
        <v>9</v>
      </c>
      <c r="D4728">
        <v>2026</v>
      </c>
      <c r="E4728">
        <v>2032</v>
      </c>
      <c r="F4728">
        <v>0.238845897</v>
      </c>
      <c r="G4728">
        <v>7713.4572399999997</v>
      </c>
      <c r="H4728">
        <v>0</v>
      </c>
      <c r="I4728">
        <v>1</v>
      </c>
      <c r="J4728" s="2" t="str">
        <f t="shared" si="73"/>
        <v>EG_BIOMASSNER2026</v>
      </c>
    </row>
    <row r="4729" spans="1:10" x14ac:dyDescent="0.25">
      <c r="A4729" t="s">
        <v>7</v>
      </c>
      <c r="B4729" t="s">
        <v>6</v>
      </c>
      <c r="C4729" t="s">
        <v>8</v>
      </c>
      <c r="D4729">
        <v>2026</v>
      </c>
      <c r="E4729">
        <v>2032</v>
      </c>
      <c r="F4729">
        <v>0.238845897</v>
      </c>
      <c r="G4729">
        <v>7713.4572399999997</v>
      </c>
      <c r="H4729">
        <v>0</v>
      </c>
      <c r="I4729">
        <v>1</v>
      </c>
      <c r="J4729" s="2" t="str">
        <f t="shared" si="73"/>
        <v>EG_BIOMASSSR2026</v>
      </c>
    </row>
    <row r="4730" spans="1:10" x14ac:dyDescent="0.25">
      <c r="A4730" t="s">
        <v>7</v>
      </c>
      <c r="B4730" t="s">
        <v>6</v>
      </c>
      <c r="C4730" t="s">
        <v>12</v>
      </c>
      <c r="D4730">
        <v>2026</v>
      </c>
      <c r="E4730">
        <v>2032</v>
      </c>
      <c r="F4730">
        <v>0.238845897</v>
      </c>
      <c r="G4730">
        <v>7713.4572399999997</v>
      </c>
      <c r="H4730">
        <v>0</v>
      </c>
      <c r="I4730">
        <v>1</v>
      </c>
      <c r="J4730" s="2" t="str">
        <f t="shared" si="73"/>
        <v>EG_BIOMASSNR2026</v>
      </c>
    </row>
    <row r="4731" spans="1:10" x14ac:dyDescent="0.25">
      <c r="A4731" t="s">
        <v>7</v>
      </c>
      <c r="B4731" t="s">
        <v>6</v>
      </c>
      <c r="C4731" t="s">
        <v>10</v>
      </c>
      <c r="D4731">
        <v>2026</v>
      </c>
      <c r="E4731">
        <v>2033</v>
      </c>
      <c r="F4731">
        <v>0.238845897</v>
      </c>
      <c r="G4731">
        <v>7713.4572399999997</v>
      </c>
      <c r="H4731">
        <v>0</v>
      </c>
      <c r="I4731">
        <v>1</v>
      </c>
      <c r="J4731" s="2" t="str">
        <f t="shared" si="73"/>
        <v>EG_BIOMASSER2026</v>
      </c>
    </row>
    <row r="4732" spans="1:10" x14ac:dyDescent="0.25">
      <c r="A4732" t="s">
        <v>7</v>
      </c>
      <c r="B4732" t="s">
        <v>6</v>
      </c>
      <c r="C4732" t="s">
        <v>11</v>
      </c>
      <c r="D4732">
        <v>2026</v>
      </c>
      <c r="E4732">
        <v>2033</v>
      </c>
      <c r="F4732">
        <v>0.238845897</v>
      </c>
      <c r="G4732">
        <v>7713.4572399999997</v>
      </c>
      <c r="H4732">
        <v>0</v>
      </c>
      <c r="I4732">
        <v>1</v>
      </c>
      <c r="J4732" s="2" t="str">
        <f t="shared" si="73"/>
        <v>EG_BIOMASSWR2026</v>
      </c>
    </row>
    <row r="4733" spans="1:10" x14ac:dyDescent="0.25">
      <c r="A4733" t="s">
        <v>7</v>
      </c>
      <c r="B4733" t="s">
        <v>6</v>
      </c>
      <c r="C4733" t="s">
        <v>9</v>
      </c>
      <c r="D4733">
        <v>2026</v>
      </c>
      <c r="E4733">
        <v>2033</v>
      </c>
      <c r="F4733">
        <v>0.238845897</v>
      </c>
      <c r="G4733">
        <v>7713.4572399999997</v>
      </c>
      <c r="H4733">
        <v>0</v>
      </c>
      <c r="I4733">
        <v>1</v>
      </c>
      <c r="J4733" s="2" t="str">
        <f t="shared" si="73"/>
        <v>EG_BIOMASSNER2026</v>
      </c>
    </row>
    <row r="4734" spans="1:10" x14ac:dyDescent="0.25">
      <c r="A4734" t="s">
        <v>7</v>
      </c>
      <c r="B4734" t="s">
        <v>6</v>
      </c>
      <c r="C4734" t="s">
        <v>8</v>
      </c>
      <c r="D4734">
        <v>2026</v>
      </c>
      <c r="E4734">
        <v>2033</v>
      </c>
      <c r="F4734">
        <v>0.238845897</v>
      </c>
      <c r="G4734">
        <v>7713.4572399999997</v>
      </c>
      <c r="H4734">
        <v>0</v>
      </c>
      <c r="I4734">
        <v>1</v>
      </c>
      <c r="J4734" s="2" t="str">
        <f t="shared" si="73"/>
        <v>EG_BIOMASSSR2026</v>
      </c>
    </row>
    <row r="4735" spans="1:10" x14ac:dyDescent="0.25">
      <c r="A4735" t="s">
        <v>7</v>
      </c>
      <c r="B4735" t="s">
        <v>6</v>
      </c>
      <c r="C4735" t="s">
        <v>12</v>
      </c>
      <c r="D4735">
        <v>2026</v>
      </c>
      <c r="E4735">
        <v>2033</v>
      </c>
      <c r="F4735">
        <v>0.238845897</v>
      </c>
      <c r="G4735">
        <v>7713.4572399999997</v>
      </c>
      <c r="H4735">
        <v>0</v>
      </c>
      <c r="I4735">
        <v>1</v>
      </c>
      <c r="J4735" s="2" t="str">
        <f t="shared" si="73"/>
        <v>EG_BIOMASSNR2026</v>
      </c>
    </row>
    <row r="4736" spans="1:10" x14ac:dyDescent="0.25">
      <c r="A4736" t="s">
        <v>7</v>
      </c>
      <c r="B4736" t="s">
        <v>6</v>
      </c>
      <c r="C4736" t="s">
        <v>10</v>
      </c>
      <c r="D4736">
        <v>2026</v>
      </c>
      <c r="E4736">
        <v>2034</v>
      </c>
      <c r="F4736">
        <v>0.238845897</v>
      </c>
      <c r="G4736">
        <v>7713.4572399999997</v>
      </c>
      <c r="H4736">
        <v>0</v>
      </c>
      <c r="I4736">
        <v>1</v>
      </c>
      <c r="J4736" s="2" t="str">
        <f t="shared" si="73"/>
        <v>EG_BIOMASSER2026</v>
      </c>
    </row>
    <row r="4737" spans="1:10" x14ac:dyDescent="0.25">
      <c r="A4737" t="s">
        <v>7</v>
      </c>
      <c r="B4737" t="s">
        <v>6</v>
      </c>
      <c r="C4737" t="s">
        <v>11</v>
      </c>
      <c r="D4737">
        <v>2026</v>
      </c>
      <c r="E4737">
        <v>2034</v>
      </c>
      <c r="F4737">
        <v>0.238845897</v>
      </c>
      <c r="G4737">
        <v>7713.4572399999997</v>
      </c>
      <c r="H4737">
        <v>0</v>
      </c>
      <c r="I4737">
        <v>1</v>
      </c>
      <c r="J4737" s="2" t="str">
        <f t="shared" si="73"/>
        <v>EG_BIOMASSWR2026</v>
      </c>
    </row>
    <row r="4738" spans="1:10" x14ac:dyDescent="0.25">
      <c r="A4738" t="s">
        <v>7</v>
      </c>
      <c r="B4738" t="s">
        <v>6</v>
      </c>
      <c r="C4738" t="s">
        <v>9</v>
      </c>
      <c r="D4738">
        <v>2026</v>
      </c>
      <c r="E4738">
        <v>2034</v>
      </c>
      <c r="F4738">
        <v>0.238845897</v>
      </c>
      <c r="G4738">
        <v>7713.4572399999997</v>
      </c>
      <c r="H4738">
        <v>0</v>
      </c>
      <c r="I4738">
        <v>1</v>
      </c>
      <c r="J4738" s="2" t="str">
        <f t="shared" si="73"/>
        <v>EG_BIOMASSNER2026</v>
      </c>
    </row>
    <row r="4739" spans="1:10" x14ac:dyDescent="0.25">
      <c r="A4739" t="s">
        <v>7</v>
      </c>
      <c r="B4739" t="s">
        <v>6</v>
      </c>
      <c r="C4739" t="s">
        <v>8</v>
      </c>
      <c r="D4739">
        <v>2026</v>
      </c>
      <c r="E4739">
        <v>2034</v>
      </c>
      <c r="F4739">
        <v>0.238845897</v>
      </c>
      <c r="G4739">
        <v>7713.4572399999997</v>
      </c>
      <c r="H4739">
        <v>0</v>
      </c>
      <c r="I4739">
        <v>1</v>
      </c>
      <c r="J4739" s="2" t="str">
        <f t="shared" ref="J4739:J4802" si="74">_xlfn.CONCAT(A4739,C4739,D4739)</f>
        <v>EG_BIOMASSSR2026</v>
      </c>
    </row>
    <row r="4740" spans="1:10" x14ac:dyDescent="0.25">
      <c r="A4740" t="s">
        <v>7</v>
      </c>
      <c r="B4740" t="s">
        <v>6</v>
      </c>
      <c r="C4740" t="s">
        <v>12</v>
      </c>
      <c r="D4740">
        <v>2026</v>
      </c>
      <c r="E4740">
        <v>2034</v>
      </c>
      <c r="F4740">
        <v>0.238845897</v>
      </c>
      <c r="G4740">
        <v>7713.4572399999997</v>
      </c>
      <c r="H4740">
        <v>0</v>
      </c>
      <c r="I4740">
        <v>1</v>
      </c>
      <c r="J4740" s="2" t="str">
        <f t="shared" si="74"/>
        <v>EG_BIOMASSNR2026</v>
      </c>
    </row>
    <row r="4741" spans="1:10" x14ac:dyDescent="0.25">
      <c r="A4741" t="s">
        <v>7</v>
      </c>
      <c r="B4741" t="s">
        <v>6</v>
      </c>
      <c r="C4741" t="s">
        <v>10</v>
      </c>
      <c r="D4741">
        <v>2026</v>
      </c>
      <c r="E4741">
        <v>2035</v>
      </c>
      <c r="F4741">
        <v>0.238845897</v>
      </c>
      <c r="G4741">
        <v>7713.4572399999997</v>
      </c>
      <c r="H4741">
        <v>0</v>
      </c>
      <c r="I4741">
        <v>1</v>
      </c>
      <c r="J4741" s="2" t="str">
        <f t="shared" si="74"/>
        <v>EG_BIOMASSER2026</v>
      </c>
    </row>
    <row r="4742" spans="1:10" x14ac:dyDescent="0.25">
      <c r="A4742" t="s">
        <v>7</v>
      </c>
      <c r="B4742" t="s">
        <v>6</v>
      </c>
      <c r="C4742" t="s">
        <v>11</v>
      </c>
      <c r="D4742">
        <v>2026</v>
      </c>
      <c r="E4742">
        <v>2035</v>
      </c>
      <c r="F4742">
        <v>0.238845897</v>
      </c>
      <c r="G4742">
        <v>7713.4572399999997</v>
      </c>
      <c r="H4742">
        <v>0</v>
      </c>
      <c r="I4742">
        <v>1</v>
      </c>
      <c r="J4742" s="2" t="str">
        <f t="shared" si="74"/>
        <v>EG_BIOMASSWR2026</v>
      </c>
    </row>
    <row r="4743" spans="1:10" x14ac:dyDescent="0.25">
      <c r="A4743" t="s">
        <v>7</v>
      </c>
      <c r="B4743" t="s">
        <v>6</v>
      </c>
      <c r="C4743" t="s">
        <v>9</v>
      </c>
      <c r="D4743">
        <v>2026</v>
      </c>
      <c r="E4743">
        <v>2035</v>
      </c>
      <c r="F4743">
        <v>0.238845897</v>
      </c>
      <c r="G4743">
        <v>7713.4572399999997</v>
      </c>
      <c r="H4743">
        <v>0</v>
      </c>
      <c r="I4743">
        <v>1</v>
      </c>
      <c r="J4743" s="2" t="str">
        <f t="shared" si="74"/>
        <v>EG_BIOMASSNER2026</v>
      </c>
    </row>
    <row r="4744" spans="1:10" x14ac:dyDescent="0.25">
      <c r="A4744" t="s">
        <v>7</v>
      </c>
      <c r="B4744" t="s">
        <v>6</v>
      </c>
      <c r="C4744" t="s">
        <v>8</v>
      </c>
      <c r="D4744">
        <v>2026</v>
      </c>
      <c r="E4744">
        <v>2035</v>
      </c>
      <c r="F4744">
        <v>0.238845897</v>
      </c>
      <c r="G4744">
        <v>7713.4572399999997</v>
      </c>
      <c r="H4744">
        <v>0</v>
      </c>
      <c r="I4744">
        <v>1</v>
      </c>
      <c r="J4744" s="2" t="str">
        <f t="shared" si="74"/>
        <v>EG_BIOMASSSR2026</v>
      </c>
    </row>
    <row r="4745" spans="1:10" x14ac:dyDescent="0.25">
      <c r="A4745" t="s">
        <v>7</v>
      </c>
      <c r="B4745" t="s">
        <v>6</v>
      </c>
      <c r="C4745" t="s">
        <v>12</v>
      </c>
      <c r="D4745">
        <v>2026</v>
      </c>
      <c r="E4745">
        <v>2035</v>
      </c>
      <c r="F4745">
        <v>0.238845897</v>
      </c>
      <c r="G4745">
        <v>7713.4572399999997</v>
      </c>
      <c r="H4745">
        <v>0</v>
      </c>
      <c r="I4745">
        <v>1</v>
      </c>
      <c r="J4745" s="2" t="str">
        <f t="shared" si="74"/>
        <v>EG_BIOMASSNR2026</v>
      </c>
    </row>
    <row r="4746" spans="1:10" x14ac:dyDescent="0.25">
      <c r="A4746" t="s">
        <v>7</v>
      </c>
      <c r="B4746" t="s">
        <v>6</v>
      </c>
      <c r="C4746" t="s">
        <v>10</v>
      </c>
      <c r="D4746">
        <v>2026</v>
      </c>
      <c r="E4746">
        <v>2036</v>
      </c>
      <c r="F4746">
        <v>0.238845897</v>
      </c>
      <c r="G4746">
        <v>7713.4572399999997</v>
      </c>
      <c r="H4746">
        <v>0</v>
      </c>
      <c r="I4746">
        <v>1</v>
      </c>
      <c r="J4746" s="2" t="str">
        <f t="shared" si="74"/>
        <v>EG_BIOMASSER2026</v>
      </c>
    </row>
    <row r="4747" spans="1:10" x14ac:dyDescent="0.25">
      <c r="A4747" t="s">
        <v>7</v>
      </c>
      <c r="B4747" t="s">
        <v>6</v>
      </c>
      <c r="C4747" t="s">
        <v>11</v>
      </c>
      <c r="D4747">
        <v>2026</v>
      </c>
      <c r="E4747">
        <v>2036</v>
      </c>
      <c r="F4747">
        <v>0.238845897</v>
      </c>
      <c r="G4747">
        <v>7713.4572399999997</v>
      </c>
      <c r="H4747">
        <v>0</v>
      </c>
      <c r="I4747">
        <v>1</v>
      </c>
      <c r="J4747" s="2" t="str">
        <f t="shared" si="74"/>
        <v>EG_BIOMASSWR2026</v>
      </c>
    </row>
    <row r="4748" spans="1:10" x14ac:dyDescent="0.25">
      <c r="A4748" t="s">
        <v>7</v>
      </c>
      <c r="B4748" t="s">
        <v>6</v>
      </c>
      <c r="C4748" t="s">
        <v>9</v>
      </c>
      <c r="D4748">
        <v>2026</v>
      </c>
      <c r="E4748">
        <v>2036</v>
      </c>
      <c r="F4748">
        <v>0.238845897</v>
      </c>
      <c r="G4748">
        <v>7713.4572399999997</v>
      </c>
      <c r="H4748">
        <v>0</v>
      </c>
      <c r="I4748">
        <v>1</v>
      </c>
      <c r="J4748" s="2" t="str">
        <f t="shared" si="74"/>
        <v>EG_BIOMASSNER2026</v>
      </c>
    </row>
    <row r="4749" spans="1:10" x14ac:dyDescent="0.25">
      <c r="A4749" t="s">
        <v>7</v>
      </c>
      <c r="B4749" t="s">
        <v>6</v>
      </c>
      <c r="C4749" t="s">
        <v>8</v>
      </c>
      <c r="D4749">
        <v>2026</v>
      </c>
      <c r="E4749">
        <v>2036</v>
      </c>
      <c r="F4749">
        <v>0.238845897</v>
      </c>
      <c r="G4749">
        <v>7713.4572399999997</v>
      </c>
      <c r="H4749">
        <v>0</v>
      </c>
      <c r="I4749">
        <v>1</v>
      </c>
      <c r="J4749" s="2" t="str">
        <f t="shared" si="74"/>
        <v>EG_BIOMASSSR2026</v>
      </c>
    </row>
    <row r="4750" spans="1:10" x14ac:dyDescent="0.25">
      <c r="A4750" t="s">
        <v>7</v>
      </c>
      <c r="B4750" t="s">
        <v>6</v>
      </c>
      <c r="C4750" t="s">
        <v>12</v>
      </c>
      <c r="D4750">
        <v>2026</v>
      </c>
      <c r="E4750">
        <v>2036</v>
      </c>
      <c r="F4750">
        <v>0.238845897</v>
      </c>
      <c r="G4750">
        <v>7713.4572399999997</v>
      </c>
      <c r="H4750">
        <v>0</v>
      </c>
      <c r="I4750">
        <v>1</v>
      </c>
      <c r="J4750" s="2" t="str">
        <f t="shared" si="74"/>
        <v>EG_BIOMASSNR2026</v>
      </c>
    </row>
    <row r="4751" spans="1:10" x14ac:dyDescent="0.25">
      <c r="A4751" t="s">
        <v>7</v>
      </c>
      <c r="B4751" t="s">
        <v>6</v>
      </c>
      <c r="C4751" t="s">
        <v>10</v>
      </c>
      <c r="D4751">
        <v>2026</v>
      </c>
      <c r="E4751">
        <v>2037</v>
      </c>
      <c r="F4751">
        <v>0.238845897</v>
      </c>
      <c r="G4751">
        <v>7713.4572399999997</v>
      </c>
      <c r="H4751">
        <v>0</v>
      </c>
      <c r="I4751">
        <v>1</v>
      </c>
      <c r="J4751" s="2" t="str">
        <f t="shared" si="74"/>
        <v>EG_BIOMASSER2026</v>
      </c>
    </row>
    <row r="4752" spans="1:10" x14ac:dyDescent="0.25">
      <c r="A4752" t="s">
        <v>7</v>
      </c>
      <c r="B4752" t="s">
        <v>6</v>
      </c>
      <c r="C4752" t="s">
        <v>11</v>
      </c>
      <c r="D4752">
        <v>2026</v>
      </c>
      <c r="E4752">
        <v>2037</v>
      </c>
      <c r="F4752">
        <v>0.238845897</v>
      </c>
      <c r="G4752">
        <v>7713.4572399999997</v>
      </c>
      <c r="H4752">
        <v>0</v>
      </c>
      <c r="I4752">
        <v>1</v>
      </c>
      <c r="J4752" s="2" t="str">
        <f t="shared" si="74"/>
        <v>EG_BIOMASSWR2026</v>
      </c>
    </row>
    <row r="4753" spans="1:10" x14ac:dyDescent="0.25">
      <c r="A4753" t="s">
        <v>7</v>
      </c>
      <c r="B4753" t="s">
        <v>6</v>
      </c>
      <c r="C4753" t="s">
        <v>9</v>
      </c>
      <c r="D4753">
        <v>2026</v>
      </c>
      <c r="E4753">
        <v>2037</v>
      </c>
      <c r="F4753">
        <v>0.238845897</v>
      </c>
      <c r="G4753">
        <v>7713.4572399999997</v>
      </c>
      <c r="H4753">
        <v>0</v>
      </c>
      <c r="I4753">
        <v>1</v>
      </c>
      <c r="J4753" s="2" t="str">
        <f t="shared" si="74"/>
        <v>EG_BIOMASSNER2026</v>
      </c>
    </row>
    <row r="4754" spans="1:10" x14ac:dyDescent="0.25">
      <c r="A4754" t="s">
        <v>7</v>
      </c>
      <c r="B4754" t="s">
        <v>6</v>
      </c>
      <c r="C4754" t="s">
        <v>8</v>
      </c>
      <c r="D4754">
        <v>2026</v>
      </c>
      <c r="E4754">
        <v>2037</v>
      </c>
      <c r="F4754">
        <v>0.238845897</v>
      </c>
      <c r="G4754">
        <v>7713.4572399999997</v>
      </c>
      <c r="H4754">
        <v>0</v>
      </c>
      <c r="I4754">
        <v>1</v>
      </c>
      <c r="J4754" s="2" t="str">
        <f t="shared" si="74"/>
        <v>EG_BIOMASSSR2026</v>
      </c>
    </row>
    <row r="4755" spans="1:10" x14ac:dyDescent="0.25">
      <c r="A4755" t="s">
        <v>7</v>
      </c>
      <c r="B4755" t="s">
        <v>6</v>
      </c>
      <c r="C4755" t="s">
        <v>12</v>
      </c>
      <c r="D4755">
        <v>2026</v>
      </c>
      <c r="E4755">
        <v>2037</v>
      </c>
      <c r="F4755">
        <v>0.238845897</v>
      </c>
      <c r="G4755">
        <v>7713.4572399999997</v>
      </c>
      <c r="H4755">
        <v>0</v>
      </c>
      <c r="I4755">
        <v>1</v>
      </c>
      <c r="J4755" s="2" t="str">
        <f t="shared" si="74"/>
        <v>EG_BIOMASSNR2026</v>
      </c>
    </row>
    <row r="4756" spans="1:10" x14ac:dyDescent="0.25">
      <c r="A4756" t="s">
        <v>7</v>
      </c>
      <c r="B4756" t="s">
        <v>6</v>
      </c>
      <c r="C4756" t="s">
        <v>10</v>
      </c>
      <c r="D4756">
        <v>2026</v>
      </c>
      <c r="E4756">
        <v>2038</v>
      </c>
      <c r="F4756">
        <v>0.238845897</v>
      </c>
      <c r="G4756">
        <v>7713.4572399999997</v>
      </c>
      <c r="H4756">
        <v>0</v>
      </c>
      <c r="I4756">
        <v>1</v>
      </c>
      <c r="J4756" s="2" t="str">
        <f t="shared" si="74"/>
        <v>EG_BIOMASSER2026</v>
      </c>
    </row>
    <row r="4757" spans="1:10" x14ac:dyDescent="0.25">
      <c r="A4757" t="s">
        <v>7</v>
      </c>
      <c r="B4757" t="s">
        <v>6</v>
      </c>
      <c r="C4757" t="s">
        <v>11</v>
      </c>
      <c r="D4757">
        <v>2026</v>
      </c>
      <c r="E4757">
        <v>2038</v>
      </c>
      <c r="F4757">
        <v>0.238845897</v>
      </c>
      <c r="G4757">
        <v>7713.4572399999997</v>
      </c>
      <c r="H4757">
        <v>0</v>
      </c>
      <c r="I4757">
        <v>1</v>
      </c>
      <c r="J4757" s="2" t="str">
        <f t="shared" si="74"/>
        <v>EG_BIOMASSWR2026</v>
      </c>
    </row>
    <row r="4758" spans="1:10" x14ac:dyDescent="0.25">
      <c r="A4758" t="s">
        <v>7</v>
      </c>
      <c r="B4758" t="s">
        <v>6</v>
      </c>
      <c r="C4758" t="s">
        <v>9</v>
      </c>
      <c r="D4758">
        <v>2026</v>
      </c>
      <c r="E4758">
        <v>2038</v>
      </c>
      <c r="F4758">
        <v>0.238845897</v>
      </c>
      <c r="G4758">
        <v>7713.4572399999997</v>
      </c>
      <c r="H4758">
        <v>0</v>
      </c>
      <c r="I4758">
        <v>1</v>
      </c>
      <c r="J4758" s="2" t="str">
        <f t="shared" si="74"/>
        <v>EG_BIOMASSNER2026</v>
      </c>
    </row>
    <row r="4759" spans="1:10" x14ac:dyDescent="0.25">
      <c r="A4759" t="s">
        <v>7</v>
      </c>
      <c r="B4759" t="s">
        <v>6</v>
      </c>
      <c r="C4759" t="s">
        <v>8</v>
      </c>
      <c r="D4759">
        <v>2026</v>
      </c>
      <c r="E4759">
        <v>2038</v>
      </c>
      <c r="F4759">
        <v>0.238845897</v>
      </c>
      <c r="G4759">
        <v>7713.4572399999997</v>
      </c>
      <c r="H4759">
        <v>0</v>
      </c>
      <c r="I4759">
        <v>1</v>
      </c>
      <c r="J4759" s="2" t="str">
        <f t="shared" si="74"/>
        <v>EG_BIOMASSSR2026</v>
      </c>
    </row>
    <row r="4760" spans="1:10" x14ac:dyDescent="0.25">
      <c r="A4760" t="s">
        <v>7</v>
      </c>
      <c r="B4760" t="s">
        <v>6</v>
      </c>
      <c r="C4760" t="s">
        <v>12</v>
      </c>
      <c r="D4760">
        <v>2026</v>
      </c>
      <c r="E4760">
        <v>2038</v>
      </c>
      <c r="F4760">
        <v>0.238845897</v>
      </c>
      <c r="G4760">
        <v>7713.4572399999997</v>
      </c>
      <c r="H4760">
        <v>0</v>
      </c>
      <c r="I4760">
        <v>1</v>
      </c>
      <c r="J4760" s="2" t="str">
        <f t="shared" si="74"/>
        <v>EG_BIOMASSNR2026</v>
      </c>
    </row>
    <row r="4761" spans="1:10" x14ac:dyDescent="0.25">
      <c r="A4761" t="s">
        <v>7</v>
      </c>
      <c r="B4761" t="s">
        <v>6</v>
      </c>
      <c r="C4761" t="s">
        <v>10</v>
      </c>
      <c r="D4761">
        <v>2026</v>
      </c>
      <c r="E4761">
        <v>2039</v>
      </c>
      <c r="F4761">
        <v>0.238845897</v>
      </c>
      <c r="G4761">
        <v>7713.4572399999997</v>
      </c>
      <c r="H4761">
        <v>0</v>
      </c>
      <c r="I4761">
        <v>1</v>
      </c>
      <c r="J4761" s="2" t="str">
        <f t="shared" si="74"/>
        <v>EG_BIOMASSER2026</v>
      </c>
    </row>
    <row r="4762" spans="1:10" x14ac:dyDescent="0.25">
      <c r="A4762" t="s">
        <v>7</v>
      </c>
      <c r="B4762" t="s">
        <v>6</v>
      </c>
      <c r="C4762" t="s">
        <v>11</v>
      </c>
      <c r="D4762">
        <v>2026</v>
      </c>
      <c r="E4762">
        <v>2039</v>
      </c>
      <c r="F4762">
        <v>0.238845897</v>
      </c>
      <c r="G4762">
        <v>7713.4572399999997</v>
      </c>
      <c r="H4762">
        <v>0</v>
      </c>
      <c r="I4762">
        <v>1</v>
      </c>
      <c r="J4762" s="2" t="str">
        <f t="shared" si="74"/>
        <v>EG_BIOMASSWR2026</v>
      </c>
    </row>
    <row r="4763" spans="1:10" x14ac:dyDescent="0.25">
      <c r="A4763" t="s">
        <v>7</v>
      </c>
      <c r="B4763" t="s">
        <v>6</v>
      </c>
      <c r="C4763" t="s">
        <v>9</v>
      </c>
      <c r="D4763">
        <v>2026</v>
      </c>
      <c r="E4763">
        <v>2039</v>
      </c>
      <c r="F4763">
        <v>0.238845897</v>
      </c>
      <c r="G4763">
        <v>7713.4572399999997</v>
      </c>
      <c r="H4763">
        <v>0</v>
      </c>
      <c r="I4763">
        <v>1</v>
      </c>
      <c r="J4763" s="2" t="str">
        <f t="shared" si="74"/>
        <v>EG_BIOMASSNER2026</v>
      </c>
    </row>
    <row r="4764" spans="1:10" x14ac:dyDescent="0.25">
      <c r="A4764" t="s">
        <v>7</v>
      </c>
      <c r="B4764" t="s">
        <v>6</v>
      </c>
      <c r="C4764" t="s">
        <v>8</v>
      </c>
      <c r="D4764">
        <v>2026</v>
      </c>
      <c r="E4764">
        <v>2039</v>
      </c>
      <c r="F4764">
        <v>0.238845897</v>
      </c>
      <c r="G4764">
        <v>7713.4572399999997</v>
      </c>
      <c r="H4764">
        <v>0</v>
      </c>
      <c r="I4764">
        <v>1</v>
      </c>
      <c r="J4764" s="2" t="str">
        <f t="shared" si="74"/>
        <v>EG_BIOMASSSR2026</v>
      </c>
    </row>
    <row r="4765" spans="1:10" x14ac:dyDescent="0.25">
      <c r="A4765" t="s">
        <v>7</v>
      </c>
      <c r="B4765" t="s">
        <v>6</v>
      </c>
      <c r="C4765" t="s">
        <v>12</v>
      </c>
      <c r="D4765">
        <v>2026</v>
      </c>
      <c r="E4765">
        <v>2039</v>
      </c>
      <c r="F4765">
        <v>0.238845897</v>
      </c>
      <c r="G4765">
        <v>7713.4572399999997</v>
      </c>
      <c r="H4765">
        <v>0</v>
      </c>
      <c r="I4765">
        <v>1</v>
      </c>
      <c r="J4765" s="2" t="str">
        <f t="shared" si="74"/>
        <v>EG_BIOMASSNR2026</v>
      </c>
    </row>
    <row r="4766" spans="1:10" x14ac:dyDescent="0.25">
      <c r="A4766" t="s">
        <v>7</v>
      </c>
      <c r="B4766" t="s">
        <v>6</v>
      </c>
      <c r="C4766" t="s">
        <v>10</v>
      </c>
      <c r="D4766">
        <v>2026</v>
      </c>
      <c r="E4766">
        <v>2040</v>
      </c>
      <c r="F4766">
        <v>0.238845897</v>
      </c>
      <c r="G4766">
        <v>7713.4572399999997</v>
      </c>
      <c r="H4766">
        <v>0</v>
      </c>
      <c r="I4766">
        <v>1</v>
      </c>
      <c r="J4766" s="2" t="str">
        <f t="shared" si="74"/>
        <v>EG_BIOMASSER2026</v>
      </c>
    </row>
    <row r="4767" spans="1:10" x14ac:dyDescent="0.25">
      <c r="A4767" t="s">
        <v>7</v>
      </c>
      <c r="B4767" t="s">
        <v>6</v>
      </c>
      <c r="C4767" t="s">
        <v>11</v>
      </c>
      <c r="D4767">
        <v>2026</v>
      </c>
      <c r="E4767">
        <v>2040</v>
      </c>
      <c r="F4767">
        <v>0.238845897</v>
      </c>
      <c r="G4767">
        <v>7713.4572399999997</v>
      </c>
      <c r="H4767">
        <v>0</v>
      </c>
      <c r="I4767">
        <v>1</v>
      </c>
      <c r="J4767" s="2" t="str">
        <f t="shared" si="74"/>
        <v>EG_BIOMASSWR2026</v>
      </c>
    </row>
    <row r="4768" spans="1:10" x14ac:dyDescent="0.25">
      <c r="A4768" t="s">
        <v>7</v>
      </c>
      <c r="B4768" t="s">
        <v>6</v>
      </c>
      <c r="C4768" t="s">
        <v>9</v>
      </c>
      <c r="D4768">
        <v>2026</v>
      </c>
      <c r="E4768">
        <v>2040</v>
      </c>
      <c r="F4768">
        <v>0.238845897</v>
      </c>
      <c r="G4768">
        <v>7713.4572399999997</v>
      </c>
      <c r="H4768">
        <v>0</v>
      </c>
      <c r="I4768">
        <v>1</v>
      </c>
      <c r="J4768" s="2" t="str">
        <f t="shared" si="74"/>
        <v>EG_BIOMASSNER2026</v>
      </c>
    </row>
    <row r="4769" spans="1:10" x14ac:dyDescent="0.25">
      <c r="A4769" t="s">
        <v>7</v>
      </c>
      <c r="B4769" t="s">
        <v>6</v>
      </c>
      <c r="C4769" t="s">
        <v>8</v>
      </c>
      <c r="D4769">
        <v>2026</v>
      </c>
      <c r="E4769">
        <v>2040</v>
      </c>
      <c r="F4769">
        <v>0.238845897</v>
      </c>
      <c r="G4769">
        <v>7713.4572399999997</v>
      </c>
      <c r="H4769">
        <v>0</v>
      </c>
      <c r="I4769">
        <v>1</v>
      </c>
      <c r="J4769" s="2" t="str">
        <f t="shared" si="74"/>
        <v>EG_BIOMASSSR2026</v>
      </c>
    </row>
    <row r="4770" spans="1:10" x14ac:dyDescent="0.25">
      <c r="A4770" t="s">
        <v>7</v>
      </c>
      <c r="B4770" t="s">
        <v>6</v>
      </c>
      <c r="C4770" t="s">
        <v>12</v>
      </c>
      <c r="D4770">
        <v>2026</v>
      </c>
      <c r="E4770">
        <v>2040</v>
      </c>
      <c r="F4770">
        <v>0.238845897</v>
      </c>
      <c r="G4770">
        <v>7713.4572399999997</v>
      </c>
      <c r="H4770">
        <v>0</v>
      </c>
      <c r="I4770">
        <v>1</v>
      </c>
      <c r="J4770" s="2" t="str">
        <f t="shared" si="74"/>
        <v>EG_BIOMASSNR2026</v>
      </c>
    </row>
    <row r="4771" spans="1:10" x14ac:dyDescent="0.25">
      <c r="A4771" t="s">
        <v>7</v>
      </c>
      <c r="B4771" t="s">
        <v>6</v>
      </c>
      <c r="C4771" t="s">
        <v>10</v>
      </c>
      <c r="D4771">
        <v>2026</v>
      </c>
      <c r="E4771">
        <v>2041</v>
      </c>
      <c r="F4771">
        <v>0.238845897</v>
      </c>
      <c r="G4771">
        <v>7713.4572399999997</v>
      </c>
      <c r="H4771">
        <v>0</v>
      </c>
      <c r="I4771">
        <v>1</v>
      </c>
      <c r="J4771" s="2" t="str">
        <f t="shared" si="74"/>
        <v>EG_BIOMASSER2026</v>
      </c>
    </row>
    <row r="4772" spans="1:10" x14ac:dyDescent="0.25">
      <c r="A4772" t="s">
        <v>7</v>
      </c>
      <c r="B4772" t="s">
        <v>6</v>
      </c>
      <c r="C4772" t="s">
        <v>11</v>
      </c>
      <c r="D4772">
        <v>2026</v>
      </c>
      <c r="E4772">
        <v>2041</v>
      </c>
      <c r="F4772">
        <v>0.238845897</v>
      </c>
      <c r="G4772">
        <v>7713.4572399999997</v>
      </c>
      <c r="H4772">
        <v>0</v>
      </c>
      <c r="I4772">
        <v>1</v>
      </c>
      <c r="J4772" s="2" t="str">
        <f t="shared" si="74"/>
        <v>EG_BIOMASSWR2026</v>
      </c>
    </row>
    <row r="4773" spans="1:10" x14ac:dyDescent="0.25">
      <c r="A4773" t="s">
        <v>7</v>
      </c>
      <c r="B4773" t="s">
        <v>6</v>
      </c>
      <c r="C4773" t="s">
        <v>9</v>
      </c>
      <c r="D4773">
        <v>2026</v>
      </c>
      <c r="E4773">
        <v>2041</v>
      </c>
      <c r="F4773">
        <v>0.238845897</v>
      </c>
      <c r="G4773">
        <v>7713.4572399999997</v>
      </c>
      <c r="H4773">
        <v>0</v>
      </c>
      <c r="I4773">
        <v>1</v>
      </c>
      <c r="J4773" s="2" t="str">
        <f t="shared" si="74"/>
        <v>EG_BIOMASSNER2026</v>
      </c>
    </row>
    <row r="4774" spans="1:10" x14ac:dyDescent="0.25">
      <c r="A4774" t="s">
        <v>7</v>
      </c>
      <c r="B4774" t="s">
        <v>6</v>
      </c>
      <c r="C4774" t="s">
        <v>8</v>
      </c>
      <c r="D4774">
        <v>2026</v>
      </c>
      <c r="E4774">
        <v>2041</v>
      </c>
      <c r="F4774">
        <v>0.238845897</v>
      </c>
      <c r="G4774">
        <v>7713.4572399999997</v>
      </c>
      <c r="H4774">
        <v>0</v>
      </c>
      <c r="I4774">
        <v>1</v>
      </c>
      <c r="J4774" s="2" t="str">
        <f t="shared" si="74"/>
        <v>EG_BIOMASSSR2026</v>
      </c>
    </row>
    <row r="4775" spans="1:10" x14ac:dyDescent="0.25">
      <c r="A4775" t="s">
        <v>7</v>
      </c>
      <c r="B4775" t="s">
        <v>6</v>
      </c>
      <c r="C4775" t="s">
        <v>12</v>
      </c>
      <c r="D4775">
        <v>2026</v>
      </c>
      <c r="E4775">
        <v>2041</v>
      </c>
      <c r="F4775">
        <v>0.238845897</v>
      </c>
      <c r="G4775">
        <v>7713.4572399999997</v>
      </c>
      <c r="H4775">
        <v>0</v>
      </c>
      <c r="I4775">
        <v>1</v>
      </c>
      <c r="J4775" s="2" t="str">
        <f t="shared" si="74"/>
        <v>EG_BIOMASSNR2026</v>
      </c>
    </row>
    <row r="4776" spans="1:10" x14ac:dyDescent="0.25">
      <c r="A4776" t="s">
        <v>19</v>
      </c>
      <c r="B4776" t="s">
        <v>6</v>
      </c>
      <c r="C4776" t="s">
        <v>10</v>
      </c>
      <c r="D4776">
        <v>2026</v>
      </c>
      <c r="E4776">
        <v>2026</v>
      </c>
      <c r="F4776">
        <v>1</v>
      </c>
      <c r="G4776">
        <v>5076.4210089999997</v>
      </c>
      <c r="H4776">
        <v>0</v>
      </c>
      <c r="I4776">
        <v>1</v>
      </c>
      <c r="J4776" s="2" t="str">
        <f t="shared" si="74"/>
        <v>EG_SOLARGMER2026</v>
      </c>
    </row>
    <row r="4777" spans="1:10" x14ac:dyDescent="0.25">
      <c r="A4777" t="s">
        <v>19</v>
      </c>
      <c r="B4777" t="s">
        <v>6</v>
      </c>
      <c r="C4777" t="s">
        <v>11</v>
      </c>
      <c r="D4777">
        <v>2026</v>
      </c>
      <c r="E4777">
        <v>2026</v>
      </c>
      <c r="F4777">
        <v>1</v>
      </c>
      <c r="G4777">
        <v>5076.4210089999997</v>
      </c>
      <c r="H4777">
        <v>0</v>
      </c>
      <c r="I4777">
        <v>1</v>
      </c>
      <c r="J4777" s="2" t="str">
        <f t="shared" si="74"/>
        <v>EG_SOLARGMWR2026</v>
      </c>
    </row>
    <row r="4778" spans="1:10" x14ac:dyDescent="0.25">
      <c r="A4778" t="s">
        <v>19</v>
      </c>
      <c r="B4778" t="s">
        <v>6</v>
      </c>
      <c r="C4778" t="s">
        <v>9</v>
      </c>
      <c r="D4778">
        <v>2026</v>
      </c>
      <c r="E4778">
        <v>2026</v>
      </c>
      <c r="F4778">
        <v>1</v>
      </c>
      <c r="G4778">
        <v>5076.4210089999997</v>
      </c>
      <c r="H4778">
        <v>0</v>
      </c>
      <c r="I4778">
        <v>1</v>
      </c>
      <c r="J4778" s="2" t="str">
        <f t="shared" si="74"/>
        <v>EG_SOLARGMNER2026</v>
      </c>
    </row>
    <row r="4779" spans="1:10" x14ac:dyDescent="0.25">
      <c r="A4779" t="s">
        <v>19</v>
      </c>
      <c r="B4779" t="s">
        <v>6</v>
      </c>
      <c r="C4779" t="s">
        <v>8</v>
      </c>
      <c r="D4779">
        <v>2026</v>
      </c>
      <c r="E4779">
        <v>2026</v>
      </c>
      <c r="F4779">
        <v>1</v>
      </c>
      <c r="G4779">
        <v>5076.4210089999997</v>
      </c>
      <c r="H4779">
        <v>0</v>
      </c>
      <c r="I4779">
        <v>1</v>
      </c>
      <c r="J4779" s="2" t="str">
        <f t="shared" si="74"/>
        <v>EG_SOLARGMSR2026</v>
      </c>
    </row>
    <row r="4780" spans="1:10" x14ac:dyDescent="0.25">
      <c r="A4780" t="s">
        <v>19</v>
      </c>
      <c r="B4780" t="s">
        <v>6</v>
      </c>
      <c r="C4780" t="s">
        <v>12</v>
      </c>
      <c r="D4780">
        <v>2026</v>
      </c>
      <c r="E4780">
        <v>2026</v>
      </c>
      <c r="F4780">
        <v>1</v>
      </c>
      <c r="G4780">
        <v>5076.4210089999997</v>
      </c>
      <c r="H4780">
        <v>0</v>
      </c>
      <c r="I4780">
        <v>1</v>
      </c>
      <c r="J4780" s="2" t="str">
        <f t="shared" si="74"/>
        <v>EG_SOLARGMNR2026</v>
      </c>
    </row>
    <row r="4781" spans="1:10" x14ac:dyDescent="0.25">
      <c r="A4781" t="s">
        <v>19</v>
      </c>
      <c r="B4781" t="s">
        <v>6</v>
      </c>
      <c r="C4781" t="s">
        <v>10</v>
      </c>
      <c r="D4781">
        <v>2026</v>
      </c>
      <c r="E4781">
        <v>2027</v>
      </c>
      <c r="F4781">
        <v>1</v>
      </c>
      <c r="G4781">
        <v>5076.4210089999997</v>
      </c>
      <c r="H4781">
        <v>0</v>
      </c>
      <c r="I4781">
        <v>1</v>
      </c>
      <c r="J4781" s="2" t="str">
        <f t="shared" si="74"/>
        <v>EG_SOLARGMER2026</v>
      </c>
    </row>
    <row r="4782" spans="1:10" x14ac:dyDescent="0.25">
      <c r="A4782" t="s">
        <v>19</v>
      </c>
      <c r="B4782" t="s">
        <v>6</v>
      </c>
      <c r="C4782" t="s">
        <v>11</v>
      </c>
      <c r="D4782">
        <v>2026</v>
      </c>
      <c r="E4782">
        <v>2027</v>
      </c>
      <c r="F4782">
        <v>1</v>
      </c>
      <c r="G4782">
        <v>5076.4210089999997</v>
      </c>
      <c r="H4782">
        <v>0</v>
      </c>
      <c r="I4782">
        <v>1</v>
      </c>
      <c r="J4782" s="2" t="str">
        <f t="shared" si="74"/>
        <v>EG_SOLARGMWR2026</v>
      </c>
    </row>
    <row r="4783" spans="1:10" x14ac:dyDescent="0.25">
      <c r="A4783" t="s">
        <v>19</v>
      </c>
      <c r="B4783" t="s">
        <v>6</v>
      </c>
      <c r="C4783" t="s">
        <v>9</v>
      </c>
      <c r="D4783">
        <v>2026</v>
      </c>
      <c r="E4783">
        <v>2027</v>
      </c>
      <c r="F4783">
        <v>1</v>
      </c>
      <c r="G4783">
        <v>5076.4210089999997</v>
      </c>
      <c r="H4783">
        <v>0</v>
      </c>
      <c r="I4783">
        <v>1</v>
      </c>
      <c r="J4783" s="2" t="str">
        <f t="shared" si="74"/>
        <v>EG_SOLARGMNER2026</v>
      </c>
    </row>
    <row r="4784" spans="1:10" x14ac:dyDescent="0.25">
      <c r="A4784" t="s">
        <v>19</v>
      </c>
      <c r="B4784" t="s">
        <v>6</v>
      </c>
      <c r="C4784" t="s">
        <v>8</v>
      </c>
      <c r="D4784">
        <v>2026</v>
      </c>
      <c r="E4784">
        <v>2027</v>
      </c>
      <c r="F4784">
        <v>1</v>
      </c>
      <c r="G4784">
        <v>5076.4210089999997</v>
      </c>
      <c r="H4784">
        <v>0</v>
      </c>
      <c r="I4784">
        <v>1</v>
      </c>
      <c r="J4784" s="2" t="str">
        <f t="shared" si="74"/>
        <v>EG_SOLARGMSR2026</v>
      </c>
    </row>
    <row r="4785" spans="1:10" x14ac:dyDescent="0.25">
      <c r="A4785" t="s">
        <v>19</v>
      </c>
      <c r="B4785" t="s">
        <v>6</v>
      </c>
      <c r="C4785" t="s">
        <v>12</v>
      </c>
      <c r="D4785">
        <v>2026</v>
      </c>
      <c r="E4785">
        <v>2027</v>
      </c>
      <c r="F4785">
        <v>1</v>
      </c>
      <c r="G4785">
        <v>5076.4210089999997</v>
      </c>
      <c r="H4785">
        <v>0</v>
      </c>
      <c r="I4785">
        <v>1</v>
      </c>
      <c r="J4785" s="2" t="str">
        <f t="shared" si="74"/>
        <v>EG_SOLARGMNR2026</v>
      </c>
    </row>
    <row r="4786" spans="1:10" x14ac:dyDescent="0.25">
      <c r="A4786" t="s">
        <v>19</v>
      </c>
      <c r="B4786" t="s">
        <v>6</v>
      </c>
      <c r="C4786" t="s">
        <v>10</v>
      </c>
      <c r="D4786">
        <v>2026</v>
      </c>
      <c r="E4786">
        <v>2028</v>
      </c>
      <c r="F4786">
        <v>1</v>
      </c>
      <c r="G4786">
        <v>5076.4210089999997</v>
      </c>
      <c r="H4786">
        <v>0</v>
      </c>
      <c r="I4786">
        <v>1</v>
      </c>
      <c r="J4786" s="2" t="str">
        <f t="shared" si="74"/>
        <v>EG_SOLARGMER2026</v>
      </c>
    </row>
    <row r="4787" spans="1:10" x14ac:dyDescent="0.25">
      <c r="A4787" t="s">
        <v>19</v>
      </c>
      <c r="B4787" t="s">
        <v>6</v>
      </c>
      <c r="C4787" t="s">
        <v>11</v>
      </c>
      <c r="D4787">
        <v>2026</v>
      </c>
      <c r="E4787">
        <v>2028</v>
      </c>
      <c r="F4787">
        <v>1</v>
      </c>
      <c r="G4787">
        <v>5076.4210089999997</v>
      </c>
      <c r="H4787">
        <v>0</v>
      </c>
      <c r="I4787">
        <v>1</v>
      </c>
      <c r="J4787" s="2" t="str">
        <f t="shared" si="74"/>
        <v>EG_SOLARGMWR2026</v>
      </c>
    </row>
    <row r="4788" spans="1:10" x14ac:dyDescent="0.25">
      <c r="A4788" t="s">
        <v>19</v>
      </c>
      <c r="B4788" t="s">
        <v>6</v>
      </c>
      <c r="C4788" t="s">
        <v>9</v>
      </c>
      <c r="D4788">
        <v>2026</v>
      </c>
      <c r="E4788">
        <v>2028</v>
      </c>
      <c r="F4788">
        <v>1</v>
      </c>
      <c r="G4788">
        <v>5076.4210089999997</v>
      </c>
      <c r="H4788">
        <v>0</v>
      </c>
      <c r="I4788">
        <v>1</v>
      </c>
      <c r="J4788" s="2" t="str">
        <f t="shared" si="74"/>
        <v>EG_SOLARGMNER2026</v>
      </c>
    </row>
    <row r="4789" spans="1:10" x14ac:dyDescent="0.25">
      <c r="A4789" t="s">
        <v>19</v>
      </c>
      <c r="B4789" t="s">
        <v>6</v>
      </c>
      <c r="C4789" t="s">
        <v>8</v>
      </c>
      <c r="D4789">
        <v>2026</v>
      </c>
      <c r="E4789">
        <v>2028</v>
      </c>
      <c r="F4789">
        <v>1</v>
      </c>
      <c r="G4789">
        <v>5076.4210089999997</v>
      </c>
      <c r="H4789">
        <v>0</v>
      </c>
      <c r="I4789">
        <v>1</v>
      </c>
      <c r="J4789" s="2" t="str">
        <f t="shared" si="74"/>
        <v>EG_SOLARGMSR2026</v>
      </c>
    </row>
    <row r="4790" spans="1:10" x14ac:dyDescent="0.25">
      <c r="A4790" t="s">
        <v>19</v>
      </c>
      <c r="B4790" t="s">
        <v>6</v>
      </c>
      <c r="C4790" t="s">
        <v>12</v>
      </c>
      <c r="D4790">
        <v>2026</v>
      </c>
      <c r="E4790">
        <v>2028</v>
      </c>
      <c r="F4790">
        <v>1</v>
      </c>
      <c r="G4790">
        <v>5076.4210089999997</v>
      </c>
      <c r="H4790">
        <v>0</v>
      </c>
      <c r="I4790">
        <v>1</v>
      </c>
      <c r="J4790" s="2" t="str">
        <f t="shared" si="74"/>
        <v>EG_SOLARGMNR2026</v>
      </c>
    </row>
    <row r="4791" spans="1:10" x14ac:dyDescent="0.25">
      <c r="A4791" t="s">
        <v>19</v>
      </c>
      <c r="B4791" t="s">
        <v>6</v>
      </c>
      <c r="C4791" t="s">
        <v>10</v>
      </c>
      <c r="D4791">
        <v>2026</v>
      </c>
      <c r="E4791">
        <v>2029</v>
      </c>
      <c r="F4791">
        <v>1</v>
      </c>
      <c r="G4791">
        <v>5076.4210089999997</v>
      </c>
      <c r="H4791">
        <v>0</v>
      </c>
      <c r="I4791">
        <v>1</v>
      </c>
      <c r="J4791" s="2" t="str">
        <f t="shared" si="74"/>
        <v>EG_SOLARGMER2026</v>
      </c>
    </row>
    <row r="4792" spans="1:10" x14ac:dyDescent="0.25">
      <c r="A4792" t="s">
        <v>19</v>
      </c>
      <c r="B4792" t="s">
        <v>6</v>
      </c>
      <c r="C4792" t="s">
        <v>11</v>
      </c>
      <c r="D4792">
        <v>2026</v>
      </c>
      <c r="E4792">
        <v>2029</v>
      </c>
      <c r="F4792">
        <v>1</v>
      </c>
      <c r="G4792">
        <v>5076.4210089999997</v>
      </c>
      <c r="H4792">
        <v>0</v>
      </c>
      <c r="I4792">
        <v>1</v>
      </c>
      <c r="J4792" s="2" t="str">
        <f t="shared" si="74"/>
        <v>EG_SOLARGMWR2026</v>
      </c>
    </row>
    <row r="4793" spans="1:10" x14ac:dyDescent="0.25">
      <c r="A4793" t="s">
        <v>19</v>
      </c>
      <c r="B4793" t="s">
        <v>6</v>
      </c>
      <c r="C4793" t="s">
        <v>9</v>
      </c>
      <c r="D4793">
        <v>2026</v>
      </c>
      <c r="E4793">
        <v>2029</v>
      </c>
      <c r="F4793">
        <v>1</v>
      </c>
      <c r="G4793">
        <v>5076.4210089999997</v>
      </c>
      <c r="H4793">
        <v>0</v>
      </c>
      <c r="I4793">
        <v>1</v>
      </c>
      <c r="J4793" s="2" t="str">
        <f t="shared" si="74"/>
        <v>EG_SOLARGMNER2026</v>
      </c>
    </row>
    <row r="4794" spans="1:10" x14ac:dyDescent="0.25">
      <c r="A4794" t="s">
        <v>19</v>
      </c>
      <c r="B4794" t="s">
        <v>6</v>
      </c>
      <c r="C4794" t="s">
        <v>8</v>
      </c>
      <c r="D4794">
        <v>2026</v>
      </c>
      <c r="E4794">
        <v>2029</v>
      </c>
      <c r="F4794">
        <v>1</v>
      </c>
      <c r="G4794">
        <v>5076.4210089999997</v>
      </c>
      <c r="H4794">
        <v>0</v>
      </c>
      <c r="I4794">
        <v>1</v>
      </c>
      <c r="J4794" s="2" t="str">
        <f t="shared" si="74"/>
        <v>EG_SOLARGMSR2026</v>
      </c>
    </row>
    <row r="4795" spans="1:10" x14ac:dyDescent="0.25">
      <c r="A4795" t="s">
        <v>19</v>
      </c>
      <c r="B4795" t="s">
        <v>6</v>
      </c>
      <c r="C4795" t="s">
        <v>12</v>
      </c>
      <c r="D4795">
        <v>2026</v>
      </c>
      <c r="E4795">
        <v>2029</v>
      </c>
      <c r="F4795">
        <v>1</v>
      </c>
      <c r="G4795">
        <v>5076.4210089999997</v>
      </c>
      <c r="H4795">
        <v>0</v>
      </c>
      <c r="I4795">
        <v>1</v>
      </c>
      <c r="J4795" s="2" t="str">
        <f t="shared" si="74"/>
        <v>EG_SOLARGMNR2026</v>
      </c>
    </row>
    <row r="4796" spans="1:10" x14ac:dyDescent="0.25">
      <c r="A4796" t="s">
        <v>19</v>
      </c>
      <c r="B4796" t="s">
        <v>6</v>
      </c>
      <c r="C4796" t="s">
        <v>10</v>
      </c>
      <c r="D4796">
        <v>2026</v>
      </c>
      <c r="E4796">
        <v>2030</v>
      </c>
      <c r="F4796">
        <v>1</v>
      </c>
      <c r="G4796">
        <v>5076.4210089999997</v>
      </c>
      <c r="H4796">
        <v>0</v>
      </c>
      <c r="I4796">
        <v>1</v>
      </c>
      <c r="J4796" s="2" t="str">
        <f t="shared" si="74"/>
        <v>EG_SOLARGMER2026</v>
      </c>
    </row>
    <row r="4797" spans="1:10" x14ac:dyDescent="0.25">
      <c r="A4797" t="s">
        <v>19</v>
      </c>
      <c r="B4797" t="s">
        <v>6</v>
      </c>
      <c r="C4797" t="s">
        <v>11</v>
      </c>
      <c r="D4797">
        <v>2026</v>
      </c>
      <c r="E4797">
        <v>2030</v>
      </c>
      <c r="F4797">
        <v>1</v>
      </c>
      <c r="G4797">
        <v>5076.4210089999997</v>
      </c>
      <c r="H4797">
        <v>0</v>
      </c>
      <c r="I4797">
        <v>1</v>
      </c>
      <c r="J4797" s="2" t="str">
        <f t="shared" si="74"/>
        <v>EG_SOLARGMWR2026</v>
      </c>
    </row>
    <row r="4798" spans="1:10" x14ac:dyDescent="0.25">
      <c r="A4798" t="s">
        <v>19</v>
      </c>
      <c r="B4798" t="s">
        <v>6</v>
      </c>
      <c r="C4798" t="s">
        <v>9</v>
      </c>
      <c r="D4798">
        <v>2026</v>
      </c>
      <c r="E4798">
        <v>2030</v>
      </c>
      <c r="F4798">
        <v>1</v>
      </c>
      <c r="G4798">
        <v>5076.4210089999997</v>
      </c>
      <c r="H4798">
        <v>0</v>
      </c>
      <c r="I4798">
        <v>1</v>
      </c>
      <c r="J4798" s="2" t="str">
        <f t="shared" si="74"/>
        <v>EG_SOLARGMNER2026</v>
      </c>
    </row>
    <row r="4799" spans="1:10" x14ac:dyDescent="0.25">
      <c r="A4799" t="s">
        <v>19</v>
      </c>
      <c r="B4799" t="s">
        <v>6</v>
      </c>
      <c r="C4799" t="s">
        <v>8</v>
      </c>
      <c r="D4799">
        <v>2026</v>
      </c>
      <c r="E4799">
        <v>2030</v>
      </c>
      <c r="F4799">
        <v>1</v>
      </c>
      <c r="G4799">
        <v>5076.4210089999997</v>
      </c>
      <c r="H4799">
        <v>0</v>
      </c>
      <c r="I4799">
        <v>1</v>
      </c>
      <c r="J4799" s="2" t="str">
        <f t="shared" si="74"/>
        <v>EG_SOLARGMSR2026</v>
      </c>
    </row>
    <row r="4800" spans="1:10" x14ac:dyDescent="0.25">
      <c r="A4800" t="s">
        <v>19</v>
      </c>
      <c r="B4800" t="s">
        <v>6</v>
      </c>
      <c r="C4800" t="s">
        <v>12</v>
      </c>
      <c r="D4800">
        <v>2026</v>
      </c>
      <c r="E4800">
        <v>2030</v>
      </c>
      <c r="F4800">
        <v>1</v>
      </c>
      <c r="G4800">
        <v>5076.4210089999997</v>
      </c>
      <c r="H4800">
        <v>0</v>
      </c>
      <c r="I4800">
        <v>1</v>
      </c>
      <c r="J4800" s="2" t="str">
        <f t="shared" si="74"/>
        <v>EG_SOLARGMNR2026</v>
      </c>
    </row>
    <row r="4801" spans="1:10" x14ac:dyDescent="0.25">
      <c r="A4801" t="s">
        <v>19</v>
      </c>
      <c r="B4801" t="s">
        <v>6</v>
      </c>
      <c r="C4801" t="s">
        <v>10</v>
      </c>
      <c r="D4801">
        <v>2026</v>
      </c>
      <c r="E4801">
        <v>2031</v>
      </c>
      <c r="F4801">
        <v>1</v>
      </c>
      <c r="G4801">
        <v>5076.4210089999997</v>
      </c>
      <c r="H4801">
        <v>0</v>
      </c>
      <c r="I4801">
        <v>1</v>
      </c>
      <c r="J4801" s="2" t="str">
        <f t="shared" si="74"/>
        <v>EG_SOLARGMER2026</v>
      </c>
    </row>
    <row r="4802" spans="1:10" x14ac:dyDescent="0.25">
      <c r="A4802" t="s">
        <v>19</v>
      </c>
      <c r="B4802" t="s">
        <v>6</v>
      </c>
      <c r="C4802" t="s">
        <v>11</v>
      </c>
      <c r="D4802">
        <v>2026</v>
      </c>
      <c r="E4802">
        <v>2031</v>
      </c>
      <c r="F4802">
        <v>1</v>
      </c>
      <c r="G4802">
        <v>5076.4210089999997</v>
      </c>
      <c r="H4802">
        <v>0</v>
      </c>
      <c r="I4802">
        <v>1</v>
      </c>
      <c r="J4802" s="2" t="str">
        <f t="shared" si="74"/>
        <v>EG_SOLARGMWR2026</v>
      </c>
    </row>
    <row r="4803" spans="1:10" x14ac:dyDescent="0.25">
      <c r="A4803" t="s">
        <v>19</v>
      </c>
      <c r="B4803" t="s">
        <v>6</v>
      </c>
      <c r="C4803" t="s">
        <v>9</v>
      </c>
      <c r="D4803">
        <v>2026</v>
      </c>
      <c r="E4803">
        <v>2031</v>
      </c>
      <c r="F4803">
        <v>1</v>
      </c>
      <c r="G4803">
        <v>5076.4210089999997</v>
      </c>
      <c r="H4803">
        <v>0</v>
      </c>
      <c r="I4803">
        <v>1</v>
      </c>
      <c r="J4803" s="2" t="str">
        <f t="shared" ref="J4803:J4866" si="75">_xlfn.CONCAT(A4803,C4803,D4803)</f>
        <v>EG_SOLARGMNER2026</v>
      </c>
    </row>
    <row r="4804" spans="1:10" x14ac:dyDescent="0.25">
      <c r="A4804" t="s">
        <v>19</v>
      </c>
      <c r="B4804" t="s">
        <v>6</v>
      </c>
      <c r="C4804" t="s">
        <v>8</v>
      </c>
      <c r="D4804">
        <v>2026</v>
      </c>
      <c r="E4804">
        <v>2031</v>
      </c>
      <c r="F4804">
        <v>1</v>
      </c>
      <c r="G4804">
        <v>5076.4210089999997</v>
      </c>
      <c r="H4804">
        <v>0</v>
      </c>
      <c r="I4804">
        <v>1</v>
      </c>
      <c r="J4804" s="2" t="str">
        <f t="shared" si="75"/>
        <v>EG_SOLARGMSR2026</v>
      </c>
    </row>
    <row r="4805" spans="1:10" x14ac:dyDescent="0.25">
      <c r="A4805" t="s">
        <v>19</v>
      </c>
      <c r="B4805" t="s">
        <v>6</v>
      </c>
      <c r="C4805" t="s">
        <v>12</v>
      </c>
      <c r="D4805">
        <v>2026</v>
      </c>
      <c r="E4805">
        <v>2031</v>
      </c>
      <c r="F4805">
        <v>1</v>
      </c>
      <c r="G4805">
        <v>5076.4210089999997</v>
      </c>
      <c r="H4805">
        <v>0</v>
      </c>
      <c r="I4805">
        <v>1</v>
      </c>
      <c r="J4805" s="2" t="str">
        <f t="shared" si="75"/>
        <v>EG_SOLARGMNR2026</v>
      </c>
    </row>
    <row r="4806" spans="1:10" x14ac:dyDescent="0.25">
      <c r="A4806" t="s">
        <v>19</v>
      </c>
      <c r="B4806" t="s">
        <v>6</v>
      </c>
      <c r="C4806" t="s">
        <v>10</v>
      </c>
      <c r="D4806">
        <v>2026</v>
      </c>
      <c r="E4806">
        <v>2032</v>
      </c>
      <c r="F4806">
        <v>1</v>
      </c>
      <c r="G4806">
        <v>5076.4210089999997</v>
      </c>
      <c r="H4806">
        <v>0</v>
      </c>
      <c r="I4806">
        <v>1</v>
      </c>
      <c r="J4806" s="2" t="str">
        <f t="shared" si="75"/>
        <v>EG_SOLARGMER2026</v>
      </c>
    </row>
    <row r="4807" spans="1:10" x14ac:dyDescent="0.25">
      <c r="A4807" t="s">
        <v>19</v>
      </c>
      <c r="B4807" t="s">
        <v>6</v>
      </c>
      <c r="C4807" t="s">
        <v>11</v>
      </c>
      <c r="D4807">
        <v>2026</v>
      </c>
      <c r="E4807">
        <v>2032</v>
      </c>
      <c r="F4807">
        <v>1</v>
      </c>
      <c r="G4807">
        <v>5076.4210089999997</v>
      </c>
      <c r="H4807">
        <v>0</v>
      </c>
      <c r="I4807">
        <v>1</v>
      </c>
      <c r="J4807" s="2" t="str">
        <f t="shared" si="75"/>
        <v>EG_SOLARGMWR2026</v>
      </c>
    </row>
    <row r="4808" spans="1:10" x14ac:dyDescent="0.25">
      <c r="A4808" t="s">
        <v>19</v>
      </c>
      <c r="B4808" t="s">
        <v>6</v>
      </c>
      <c r="C4808" t="s">
        <v>9</v>
      </c>
      <c r="D4808">
        <v>2026</v>
      </c>
      <c r="E4808">
        <v>2032</v>
      </c>
      <c r="F4808">
        <v>1</v>
      </c>
      <c r="G4808">
        <v>5076.4210089999997</v>
      </c>
      <c r="H4808">
        <v>0</v>
      </c>
      <c r="I4808">
        <v>1</v>
      </c>
      <c r="J4808" s="2" t="str">
        <f t="shared" si="75"/>
        <v>EG_SOLARGMNER2026</v>
      </c>
    </row>
    <row r="4809" spans="1:10" x14ac:dyDescent="0.25">
      <c r="A4809" t="s">
        <v>19</v>
      </c>
      <c r="B4809" t="s">
        <v>6</v>
      </c>
      <c r="C4809" t="s">
        <v>8</v>
      </c>
      <c r="D4809">
        <v>2026</v>
      </c>
      <c r="E4809">
        <v>2032</v>
      </c>
      <c r="F4809">
        <v>1</v>
      </c>
      <c r="G4809">
        <v>5076.4210089999997</v>
      </c>
      <c r="H4809">
        <v>0</v>
      </c>
      <c r="I4809">
        <v>1</v>
      </c>
      <c r="J4809" s="2" t="str">
        <f t="shared" si="75"/>
        <v>EG_SOLARGMSR2026</v>
      </c>
    </row>
    <row r="4810" spans="1:10" x14ac:dyDescent="0.25">
      <c r="A4810" t="s">
        <v>19</v>
      </c>
      <c r="B4810" t="s">
        <v>6</v>
      </c>
      <c r="C4810" t="s">
        <v>12</v>
      </c>
      <c r="D4810">
        <v>2026</v>
      </c>
      <c r="E4810">
        <v>2032</v>
      </c>
      <c r="F4810">
        <v>1</v>
      </c>
      <c r="G4810">
        <v>5076.4210089999997</v>
      </c>
      <c r="H4810">
        <v>0</v>
      </c>
      <c r="I4810">
        <v>1</v>
      </c>
      <c r="J4810" s="2" t="str">
        <f t="shared" si="75"/>
        <v>EG_SOLARGMNR2026</v>
      </c>
    </row>
    <row r="4811" spans="1:10" x14ac:dyDescent="0.25">
      <c r="A4811" t="s">
        <v>19</v>
      </c>
      <c r="B4811" t="s">
        <v>6</v>
      </c>
      <c r="C4811" t="s">
        <v>10</v>
      </c>
      <c r="D4811">
        <v>2026</v>
      </c>
      <c r="E4811">
        <v>2033</v>
      </c>
      <c r="F4811">
        <v>1</v>
      </c>
      <c r="G4811">
        <v>5076.4210089999997</v>
      </c>
      <c r="H4811">
        <v>0</v>
      </c>
      <c r="I4811">
        <v>1</v>
      </c>
      <c r="J4811" s="2" t="str">
        <f t="shared" si="75"/>
        <v>EG_SOLARGMER2026</v>
      </c>
    </row>
    <row r="4812" spans="1:10" x14ac:dyDescent="0.25">
      <c r="A4812" t="s">
        <v>19</v>
      </c>
      <c r="B4812" t="s">
        <v>6</v>
      </c>
      <c r="C4812" t="s">
        <v>11</v>
      </c>
      <c r="D4812">
        <v>2026</v>
      </c>
      <c r="E4812">
        <v>2033</v>
      </c>
      <c r="F4812">
        <v>1</v>
      </c>
      <c r="G4812">
        <v>5076.4210089999997</v>
      </c>
      <c r="H4812">
        <v>0</v>
      </c>
      <c r="I4812">
        <v>1</v>
      </c>
      <c r="J4812" s="2" t="str">
        <f t="shared" si="75"/>
        <v>EG_SOLARGMWR2026</v>
      </c>
    </row>
    <row r="4813" spans="1:10" x14ac:dyDescent="0.25">
      <c r="A4813" t="s">
        <v>19</v>
      </c>
      <c r="B4813" t="s">
        <v>6</v>
      </c>
      <c r="C4813" t="s">
        <v>9</v>
      </c>
      <c r="D4813">
        <v>2026</v>
      </c>
      <c r="E4813">
        <v>2033</v>
      </c>
      <c r="F4813">
        <v>1</v>
      </c>
      <c r="G4813">
        <v>5076.4210089999997</v>
      </c>
      <c r="H4813">
        <v>0</v>
      </c>
      <c r="I4813">
        <v>1</v>
      </c>
      <c r="J4813" s="2" t="str">
        <f t="shared" si="75"/>
        <v>EG_SOLARGMNER2026</v>
      </c>
    </row>
    <row r="4814" spans="1:10" x14ac:dyDescent="0.25">
      <c r="A4814" t="s">
        <v>19</v>
      </c>
      <c r="B4814" t="s">
        <v>6</v>
      </c>
      <c r="C4814" t="s">
        <v>8</v>
      </c>
      <c r="D4814">
        <v>2026</v>
      </c>
      <c r="E4814">
        <v>2033</v>
      </c>
      <c r="F4814">
        <v>1</v>
      </c>
      <c r="G4814">
        <v>5076.4210089999997</v>
      </c>
      <c r="H4814">
        <v>0</v>
      </c>
      <c r="I4814">
        <v>1</v>
      </c>
      <c r="J4814" s="2" t="str">
        <f t="shared" si="75"/>
        <v>EG_SOLARGMSR2026</v>
      </c>
    </row>
    <row r="4815" spans="1:10" x14ac:dyDescent="0.25">
      <c r="A4815" t="s">
        <v>19</v>
      </c>
      <c r="B4815" t="s">
        <v>6</v>
      </c>
      <c r="C4815" t="s">
        <v>12</v>
      </c>
      <c r="D4815">
        <v>2026</v>
      </c>
      <c r="E4815">
        <v>2033</v>
      </c>
      <c r="F4815">
        <v>1</v>
      </c>
      <c r="G4815">
        <v>5076.4210089999997</v>
      </c>
      <c r="H4815">
        <v>0</v>
      </c>
      <c r="I4815">
        <v>1</v>
      </c>
      <c r="J4815" s="2" t="str">
        <f t="shared" si="75"/>
        <v>EG_SOLARGMNR2026</v>
      </c>
    </row>
    <row r="4816" spans="1:10" x14ac:dyDescent="0.25">
      <c r="A4816" t="s">
        <v>19</v>
      </c>
      <c r="B4816" t="s">
        <v>6</v>
      </c>
      <c r="C4816" t="s">
        <v>10</v>
      </c>
      <c r="D4816">
        <v>2026</v>
      </c>
      <c r="E4816">
        <v>2034</v>
      </c>
      <c r="F4816">
        <v>1</v>
      </c>
      <c r="G4816">
        <v>5076.4210089999997</v>
      </c>
      <c r="H4816">
        <v>0</v>
      </c>
      <c r="I4816">
        <v>1</v>
      </c>
      <c r="J4816" s="2" t="str">
        <f t="shared" si="75"/>
        <v>EG_SOLARGMER2026</v>
      </c>
    </row>
    <row r="4817" spans="1:10" x14ac:dyDescent="0.25">
      <c r="A4817" t="s">
        <v>19</v>
      </c>
      <c r="B4817" t="s">
        <v>6</v>
      </c>
      <c r="C4817" t="s">
        <v>11</v>
      </c>
      <c r="D4817">
        <v>2026</v>
      </c>
      <c r="E4817">
        <v>2034</v>
      </c>
      <c r="F4817">
        <v>1</v>
      </c>
      <c r="G4817">
        <v>5076.4210089999997</v>
      </c>
      <c r="H4817">
        <v>0</v>
      </c>
      <c r="I4817">
        <v>1</v>
      </c>
      <c r="J4817" s="2" t="str">
        <f t="shared" si="75"/>
        <v>EG_SOLARGMWR2026</v>
      </c>
    </row>
    <row r="4818" spans="1:10" x14ac:dyDescent="0.25">
      <c r="A4818" t="s">
        <v>19</v>
      </c>
      <c r="B4818" t="s">
        <v>6</v>
      </c>
      <c r="C4818" t="s">
        <v>9</v>
      </c>
      <c r="D4818">
        <v>2026</v>
      </c>
      <c r="E4818">
        <v>2034</v>
      </c>
      <c r="F4818">
        <v>1</v>
      </c>
      <c r="G4818">
        <v>5076.4210089999997</v>
      </c>
      <c r="H4818">
        <v>0</v>
      </c>
      <c r="I4818">
        <v>1</v>
      </c>
      <c r="J4818" s="2" t="str">
        <f t="shared" si="75"/>
        <v>EG_SOLARGMNER2026</v>
      </c>
    </row>
    <row r="4819" spans="1:10" x14ac:dyDescent="0.25">
      <c r="A4819" t="s">
        <v>19</v>
      </c>
      <c r="B4819" t="s">
        <v>6</v>
      </c>
      <c r="C4819" t="s">
        <v>8</v>
      </c>
      <c r="D4819">
        <v>2026</v>
      </c>
      <c r="E4819">
        <v>2034</v>
      </c>
      <c r="F4819">
        <v>1</v>
      </c>
      <c r="G4819">
        <v>5076.4210089999997</v>
      </c>
      <c r="H4819">
        <v>0</v>
      </c>
      <c r="I4819">
        <v>1</v>
      </c>
      <c r="J4819" s="2" t="str">
        <f t="shared" si="75"/>
        <v>EG_SOLARGMSR2026</v>
      </c>
    </row>
    <row r="4820" spans="1:10" x14ac:dyDescent="0.25">
      <c r="A4820" t="s">
        <v>19</v>
      </c>
      <c r="B4820" t="s">
        <v>6</v>
      </c>
      <c r="C4820" t="s">
        <v>12</v>
      </c>
      <c r="D4820">
        <v>2026</v>
      </c>
      <c r="E4820">
        <v>2034</v>
      </c>
      <c r="F4820">
        <v>1</v>
      </c>
      <c r="G4820">
        <v>5076.4210089999997</v>
      </c>
      <c r="H4820">
        <v>0</v>
      </c>
      <c r="I4820">
        <v>1</v>
      </c>
      <c r="J4820" s="2" t="str">
        <f t="shared" si="75"/>
        <v>EG_SOLARGMNR2026</v>
      </c>
    </row>
    <row r="4821" spans="1:10" x14ac:dyDescent="0.25">
      <c r="A4821" t="s">
        <v>19</v>
      </c>
      <c r="B4821" t="s">
        <v>6</v>
      </c>
      <c r="C4821" t="s">
        <v>10</v>
      </c>
      <c r="D4821">
        <v>2026</v>
      </c>
      <c r="E4821">
        <v>2035</v>
      </c>
      <c r="F4821">
        <v>1</v>
      </c>
      <c r="G4821">
        <v>5076.4210089999997</v>
      </c>
      <c r="H4821">
        <v>0</v>
      </c>
      <c r="I4821">
        <v>1</v>
      </c>
      <c r="J4821" s="2" t="str">
        <f t="shared" si="75"/>
        <v>EG_SOLARGMER2026</v>
      </c>
    </row>
    <row r="4822" spans="1:10" x14ac:dyDescent="0.25">
      <c r="A4822" t="s">
        <v>19</v>
      </c>
      <c r="B4822" t="s">
        <v>6</v>
      </c>
      <c r="C4822" t="s">
        <v>11</v>
      </c>
      <c r="D4822">
        <v>2026</v>
      </c>
      <c r="E4822">
        <v>2035</v>
      </c>
      <c r="F4822">
        <v>1</v>
      </c>
      <c r="G4822">
        <v>5076.4210089999997</v>
      </c>
      <c r="H4822">
        <v>0</v>
      </c>
      <c r="I4822">
        <v>1</v>
      </c>
      <c r="J4822" s="2" t="str">
        <f t="shared" si="75"/>
        <v>EG_SOLARGMWR2026</v>
      </c>
    </row>
    <row r="4823" spans="1:10" x14ac:dyDescent="0.25">
      <c r="A4823" t="s">
        <v>19</v>
      </c>
      <c r="B4823" t="s">
        <v>6</v>
      </c>
      <c r="C4823" t="s">
        <v>9</v>
      </c>
      <c r="D4823">
        <v>2026</v>
      </c>
      <c r="E4823">
        <v>2035</v>
      </c>
      <c r="F4823">
        <v>1</v>
      </c>
      <c r="G4823">
        <v>5076.4210089999997</v>
      </c>
      <c r="H4823">
        <v>0</v>
      </c>
      <c r="I4823">
        <v>1</v>
      </c>
      <c r="J4823" s="2" t="str">
        <f t="shared" si="75"/>
        <v>EG_SOLARGMNER2026</v>
      </c>
    </row>
    <row r="4824" spans="1:10" x14ac:dyDescent="0.25">
      <c r="A4824" t="s">
        <v>19</v>
      </c>
      <c r="B4824" t="s">
        <v>6</v>
      </c>
      <c r="C4824" t="s">
        <v>8</v>
      </c>
      <c r="D4824">
        <v>2026</v>
      </c>
      <c r="E4824">
        <v>2035</v>
      </c>
      <c r="F4824">
        <v>1</v>
      </c>
      <c r="G4824">
        <v>5076.4210089999997</v>
      </c>
      <c r="H4824">
        <v>0</v>
      </c>
      <c r="I4824">
        <v>1</v>
      </c>
      <c r="J4824" s="2" t="str">
        <f t="shared" si="75"/>
        <v>EG_SOLARGMSR2026</v>
      </c>
    </row>
    <row r="4825" spans="1:10" x14ac:dyDescent="0.25">
      <c r="A4825" t="s">
        <v>19</v>
      </c>
      <c r="B4825" t="s">
        <v>6</v>
      </c>
      <c r="C4825" t="s">
        <v>12</v>
      </c>
      <c r="D4825">
        <v>2026</v>
      </c>
      <c r="E4825">
        <v>2035</v>
      </c>
      <c r="F4825">
        <v>1</v>
      </c>
      <c r="G4825">
        <v>5076.4210089999997</v>
      </c>
      <c r="H4825">
        <v>0</v>
      </c>
      <c r="I4825">
        <v>1</v>
      </c>
      <c r="J4825" s="2" t="str">
        <f t="shared" si="75"/>
        <v>EG_SOLARGMNR2026</v>
      </c>
    </row>
    <row r="4826" spans="1:10" x14ac:dyDescent="0.25">
      <c r="A4826" t="s">
        <v>19</v>
      </c>
      <c r="B4826" t="s">
        <v>6</v>
      </c>
      <c r="C4826" t="s">
        <v>10</v>
      </c>
      <c r="D4826">
        <v>2026</v>
      </c>
      <c r="E4826">
        <v>2036</v>
      </c>
      <c r="F4826">
        <v>1</v>
      </c>
      <c r="G4826">
        <v>5076.4210089999997</v>
      </c>
      <c r="H4826">
        <v>0</v>
      </c>
      <c r="I4826">
        <v>1</v>
      </c>
      <c r="J4826" s="2" t="str">
        <f t="shared" si="75"/>
        <v>EG_SOLARGMER2026</v>
      </c>
    </row>
    <row r="4827" spans="1:10" x14ac:dyDescent="0.25">
      <c r="A4827" t="s">
        <v>19</v>
      </c>
      <c r="B4827" t="s">
        <v>6</v>
      </c>
      <c r="C4827" t="s">
        <v>11</v>
      </c>
      <c r="D4827">
        <v>2026</v>
      </c>
      <c r="E4827">
        <v>2036</v>
      </c>
      <c r="F4827">
        <v>1</v>
      </c>
      <c r="G4827">
        <v>5076.4210089999997</v>
      </c>
      <c r="H4827">
        <v>0</v>
      </c>
      <c r="I4827">
        <v>1</v>
      </c>
      <c r="J4827" s="2" t="str">
        <f t="shared" si="75"/>
        <v>EG_SOLARGMWR2026</v>
      </c>
    </row>
    <row r="4828" spans="1:10" x14ac:dyDescent="0.25">
      <c r="A4828" t="s">
        <v>19</v>
      </c>
      <c r="B4828" t="s">
        <v>6</v>
      </c>
      <c r="C4828" t="s">
        <v>9</v>
      </c>
      <c r="D4828">
        <v>2026</v>
      </c>
      <c r="E4828">
        <v>2036</v>
      </c>
      <c r="F4828">
        <v>1</v>
      </c>
      <c r="G4828">
        <v>5076.4210089999997</v>
      </c>
      <c r="H4828">
        <v>0</v>
      </c>
      <c r="I4828">
        <v>1</v>
      </c>
      <c r="J4828" s="2" t="str">
        <f t="shared" si="75"/>
        <v>EG_SOLARGMNER2026</v>
      </c>
    </row>
    <row r="4829" spans="1:10" x14ac:dyDescent="0.25">
      <c r="A4829" t="s">
        <v>19</v>
      </c>
      <c r="B4829" t="s">
        <v>6</v>
      </c>
      <c r="C4829" t="s">
        <v>8</v>
      </c>
      <c r="D4829">
        <v>2026</v>
      </c>
      <c r="E4829">
        <v>2036</v>
      </c>
      <c r="F4829">
        <v>1</v>
      </c>
      <c r="G4829">
        <v>5076.4210089999997</v>
      </c>
      <c r="H4829">
        <v>0</v>
      </c>
      <c r="I4829">
        <v>1</v>
      </c>
      <c r="J4829" s="2" t="str">
        <f t="shared" si="75"/>
        <v>EG_SOLARGMSR2026</v>
      </c>
    </row>
    <row r="4830" spans="1:10" x14ac:dyDescent="0.25">
      <c r="A4830" t="s">
        <v>19</v>
      </c>
      <c r="B4830" t="s">
        <v>6</v>
      </c>
      <c r="C4830" t="s">
        <v>12</v>
      </c>
      <c r="D4830">
        <v>2026</v>
      </c>
      <c r="E4830">
        <v>2036</v>
      </c>
      <c r="F4830">
        <v>1</v>
      </c>
      <c r="G4830">
        <v>5076.4210089999997</v>
      </c>
      <c r="H4830">
        <v>0</v>
      </c>
      <c r="I4830">
        <v>1</v>
      </c>
      <c r="J4830" s="2" t="str">
        <f t="shared" si="75"/>
        <v>EG_SOLARGMNR2026</v>
      </c>
    </row>
    <row r="4831" spans="1:10" x14ac:dyDescent="0.25">
      <c r="A4831" t="s">
        <v>19</v>
      </c>
      <c r="B4831" t="s">
        <v>6</v>
      </c>
      <c r="C4831" t="s">
        <v>10</v>
      </c>
      <c r="D4831">
        <v>2026</v>
      </c>
      <c r="E4831">
        <v>2037</v>
      </c>
      <c r="F4831">
        <v>1</v>
      </c>
      <c r="G4831">
        <v>5076.4210089999997</v>
      </c>
      <c r="H4831">
        <v>0</v>
      </c>
      <c r="I4831">
        <v>1</v>
      </c>
      <c r="J4831" s="2" t="str">
        <f t="shared" si="75"/>
        <v>EG_SOLARGMER2026</v>
      </c>
    </row>
    <row r="4832" spans="1:10" x14ac:dyDescent="0.25">
      <c r="A4832" t="s">
        <v>19</v>
      </c>
      <c r="B4832" t="s">
        <v>6</v>
      </c>
      <c r="C4832" t="s">
        <v>11</v>
      </c>
      <c r="D4832">
        <v>2026</v>
      </c>
      <c r="E4832">
        <v>2037</v>
      </c>
      <c r="F4832">
        <v>1</v>
      </c>
      <c r="G4832">
        <v>5076.4210089999997</v>
      </c>
      <c r="H4832">
        <v>0</v>
      </c>
      <c r="I4832">
        <v>1</v>
      </c>
      <c r="J4832" s="2" t="str">
        <f t="shared" si="75"/>
        <v>EG_SOLARGMWR2026</v>
      </c>
    </row>
    <row r="4833" spans="1:10" x14ac:dyDescent="0.25">
      <c r="A4833" t="s">
        <v>19</v>
      </c>
      <c r="B4833" t="s">
        <v>6</v>
      </c>
      <c r="C4833" t="s">
        <v>9</v>
      </c>
      <c r="D4833">
        <v>2026</v>
      </c>
      <c r="E4833">
        <v>2037</v>
      </c>
      <c r="F4833">
        <v>1</v>
      </c>
      <c r="G4833">
        <v>5076.4210089999997</v>
      </c>
      <c r="H4833">
        <v>0</v>
      </c>
      <c r="I4833">
        <v>1</v>
      </c>
      <c r="J4833" s="2" t="str">
        <f t="shared" si="75"/>
        <v>EG_SOLARGMNER2026</v>
      </c>
    </row>
    <row r="4834" spans="1:10" x14ac:dyDescent="0.25">
      <c r="A4834" t="s">
        <v>19</v>
      </c>
      <c r="B4834" t="s">
        <v>6</v>
      </c>
      <c r="C4834" t="s">
        <v>8</v>
      </c>
      <c r="D4834">
        <v>2026</v>
      </c>
      <c r="E4834">
        <v>2037</v>
      </c>
      <c r="F4834">
        <v>1</v>
      </c>
      <c r="G4834">
        <v>5076.4210089999997</v>
      </c>
      <c r="H4834">
        <v>0</v>
      </c>
      <c r="I4834">
        <v>1</v>
      </c>
      <c r="J4834" s="2" t="str">
        <f t="shared" si="75"/>
        <v>EG_SOLARGMSR2026</v>
      </c>
    </row>
    <row r="4835" spans="1:10" x14ac:dyDescent="0.25">
      <c r="A4835" t="s">
        <v>19</v>
      </c>
      <c r="B4835" t="s">
        <v>6</v>
      </c>
      <c r="C4835" t="s">
        <v>12</v>
      </c>
      <c r="D4835">
        <v>2026</v>
      </c>
      <c r="E4835">
        <v>2037</v>
      </c>
      <c r="F4835">
        <v>1</v>
      </c>
      <c r="G4835">
        <v>5076.4210089999997</v>
      </c>
      <c r="H4835">
        <v>0</v>
      </c>
      <c r="I4835">
        <v>1</v>
      </c>
      <c r="J4835" s="2" t="str">
        <f t="shared" si="75"/>
        <v>EG_SOLARGMNR2026</v>
      </c>
    </row>
    <row r="4836" spans="1:10" x14ac:dyDescent="0.25">
      <c r="A4836" t="s">
        <v>19</v>
      </c>
      <c r="B4836" t="s">
        <v>6</v>
      </c>
      <c r="C4836" t="s">
        <v>10</v>
      </c>
      <c r="D4836">
        <v>2026</v>
      </c>
      <c r="E4836">
        <v>2038</v>
      </c>
      <c r="F4836">
        <v>1</v>
      </c>
      <c r="G4836">
        <v>5076.4210089999997</v>
      </c>
      <c r="H4836">
        <v>0</v>
      </c>
      <c r="I4836">
        <v>1</v>
      </c>
      <c r="J4836" s="2" t="str">
        <f t="shared" si="75"/>
        <v>EG_SOLARGMER2026</v>
      </c>
    </row>
    <row r="4837" spans="1:10" x14ac:dyDescent="0.25">
      <c r="A4837" t="s">
        <v>19</v>
      </c>
      <c r="B4837" t="s">
        <v>6</v>
      </c>
      <c r="C4837" t="s">
        <v>11</v>
      </c>
      <c r="D4837">
        <v>2026</v>
      </c>
      <c r="E4837">
        <v>2038</v>
      </c>
      <c r="F4837">
        <v>1</v>
      </c>
      <c r="G4837">
        <v>5076.4210089999997</v>
      </c>
      <c r="H4837">
        <v>0</v>
      </c>
      <c r="I4837">
        <v>1</v>
      </c>
      <c r="J4837" s="2" t="str">
        <f t="shared" si="75"/>
        <v>EG_SOLARGMWR2026</v>
      </c>
    </row>
    <row r="4838" spans="1:10" x14ac:dyDescent="0.25">
      <c r="A4838" t="s">
        <v>19</v>
      </c>
      <c r="B4838" t="s">
        <v>6</v>
      </c>
      <c r="C4838" t="s">
        <v>9</v>
      </c>
      <c r="D4838">
        <v>2026</v>
      </c>
      <c r="E4838">
        <v>2038</v>
      </c>
      <c r="F4838">
        <v>1</v>
      </c>
      <c r="G4838">
        <v>5076.4210089999997</v>
      </c>
      <c r="H4838">
        <v>0</v>
      </c>
      <c r="I4838">
        <v>1</v>
      </c>
      <c r="J4838" s="2" t="str">
        <f t="shared" si="75"/>
        <v>EG_SOLARGMNER2026</v>
      </c>
    </row>
    <row r="4839" spans="1:10" x14ac:dyDescent="0.25">
      <c r="A4839" t="s">
        <v>19</v>
      </c>
      <c r="B4839" t="s">
        <v>6</v>
      </c>
      <c r="C4839" t="s">
        <v>8</v>
      </c>
      <c r="D4839">
        <v>2026</v>
      </c>
      <c r="E4839">
        <v>2038</v>
      </c>
      <c r="F4839">
        <v>1</v>
      </c>
      <c r="G4839">
        <v>5076.4210089999997</v>
      </c>
      <c r="H4839">
        <v>0</v>
      </c>
      <c r="I4839">
        <v>1</v>
      </c>
      <c r="J4839" s="2" t="str">
        <f t="shared" si="75"/>
        <v>EG_SOLARGMSR2026</v>
      </c>
    </row>
    <row r="4840" spans="1:10" x14ac:dyDescent="0.25">
      <c r="A4840" t="s">
        <v>19</v>
      </c>
      <c r="B4840" t="s">
        <v>6</v>
      </c>
      <c r="C4840" t="s">
        <v>12</v>
      </c>
      <c r="D4840">
        <v>2026</v>
      </c>
      <c r="E4840">
        <v>2038</v>
      </c>
      <c r="F4840">
        <v>1</v>
      </c>
      <c r="G4840">
        <v>5076.4210089999997</v>
      </c>
      <c r="H4840">
        <v>0</v>
      </c>
      <c r="I4840">
        <v>1</v>
      </c>
      <c r="J4840" s="2" t="str">
        <f t="shared" si="75"/>
        <v>EG_SOLARGMNR2026</v>
      </c>
    </row>
    <row r="4841" spans="1:10" x14ac:dyDescent="0.25">
      <c r="A4841" t="s">
        <v>19</v>
      </c>
      <c r="B4841" t="s">
        <v>6</v>
      </c>
      <c r="C4841" t="s">
        <v>10</v>
      </c>
      <c r="D4841">
        <v>2026</v>
      </c>
      <c r="E4841">
        <v>2039</v>
      </c>
      <c r="F4841">
        <v>1</v>
      </c>
      <c r="G4841">
        <v>5076.4210089999997</v>
      </c>
      <c r="H4841">
        <v>0</v>
      </c>
      <c r="I4841">
        <v>1</v>
      </c>
      <c r="J4841" s="2" t="str">
        <f t="shared" si="75"/>
        <v>EG_SOLARGMER2026</v>
      </c>
    </row>
    <row r="4842" spans="1:10" x14ac:dyDescent="0.25">
      <c r="A4842" t="s">
        <v>19</v>
      </c>
      <c r="B4842" t="s">
        <v>6</v>
      </c>
      <c r="C4842" t="s">
        <v>11</v>
      </c>
      <c r="D4842">
        <v>2026</v>
      </c>
      <c r="E4842">
        <v>2039</v>
      </c>
      <c r="F4842">
        <v>1</v>
      </c>
      <c r="G4842">
        <v>5076.4210089999997</v>
      </c>
      <c r="H4842">
        <v>0</v>
      </c>
      <c r="I4842">
        <v>1</v>
      </c>
      <c r="J4842" s="2" t="str">
        <f t="shared" si="75"/>
        <v>EG_SOLARGMWR2026</v>
      </c>
    </row>
    <row r="4843" spans="1:10" x14ac:dyDescent="0.25">
      <c r="A4843" t="s">
        <v>19</v>
      </c>
      <c r="B4843" t="s">
        <v>6</v>
      </c>
      <c r="C4843" t="s">
        <v>9</v>
      </c>
      <c r="D4843">
        <v>2026</v>
      </c>
      <c r="E4843">
        <v>2039</v>
      </c>
      <c r="F4843">
        <v>1</v>
      </c>
      <c r="G4843">
        <v>5076.4210089999997</v>
      </c>
      <c r="H4843">
        <v>0</v>
      </c>
      <c r="I4843">
        <v>1</v>
      </c>
      <c r="J4843" s="2" t="str">
        <f t="shared" si="75"/>
        <v>EG_SOLARGMNER2026</v>
      </c>
    </row>
    <row r="4844" spans="1:10" x14ac:dyDescent="0.25">
      <c r="A4844" t="s">
        <v>19</v>
      </c>
      <c r="B4844" t="s">
        <v>6</v>
      </c>
      <c r="C4844" t="s">
        <v>8</v>
      </c>
      <c r="D4844">
        <v>2026</v>
      </c>
      <c r="E4844">
        <v>2039</v>
      </c>
      <c r="F4844">
        <v>1</v>
      </c>
      <c r="G4844">
        <v>5076.4210089999997</v>
      </c>
      <c r="H4844">
        <v>0</v>
      </c>
      <c r="I4844">
        <v>1</v>
      </c>
      <c r="J4844" s="2" t="str">
        <f t="shared" si="75"/>
        <v>EG_SOLARGMSR2026</v>
      </c>
    </row>
    <row r="4845" spans="1:10" x14ac:dyDescent="0.25">
      <c r="A4845" t="s">
        <v>19</v>
      </c>
      <c r="B4845" t="s">
        <v>6</v>
      </c>
      <c r="C4845" t="s">
        <v>12</v>
      </c>
      <c r="D4845">
        <v>2026</v>
      </c>
      <c r="E4845">
        <v>2039</v>
      </c>
      <c r="F4845">
        <v>1</v>
      </c>
      <c r="G4845">
        <v>5076.4210089999997</v>
      </c>
      <c r="H4845">
        <v>0</v>
      </c>
      <c r="I4845">
        <v>1</v>
      </c>
      <c r="J4845" s="2" t="str">
        <f t="shared" si="75"/>
        <v>EG_SOLARGMNR2026</v>
      </c>
    </row>
    <row r="4846" spans="1:10" x14ac:dyDescent="0.25">
      <c r="A4846" t="s">
        <v>19</v>
      </c>
      <c r="B4846" t="s">
        <v>6</v>
      </c>
      <c r="C4846" t="s">
        <v>10</v>
      </c>
      <c r="D4846">
        <v>2026</v>
      </c>
      <c r="E4846">
        <v>2040</v>
      </c>
      <c r="F4846">
        <v>1</v>
      </c>
      <c r="G4846">
        <v>5076.4210089999997</v>
      </c>
      <c r="H4846">
        <v>0</v>
      </c>
      <c r="I4846">
        <v>1</v>
      </c>
      <c r="J4846" s="2" t="str">
        <f t="shared" si="75"/>
        <v>EG_SOLARGMER2026</v>
      </c>
    </row>
    <row r="4847" spans="1:10" x14ac:dyDescent="0.25">
      <c r="A4847" t="s">
        <v>19</v>
      </c>
      <c r="B4847" t="s">
        <v>6</v>
      </c>
      <c r="C4847" t="s">
        <v>11</v>
      </c>
      <c r="D4847">
        <v>2026</v>
      </c>
      <c r="E4847">
        <v>2040</v>
      </c>
      <c r="F4847">
        <v>1</v>
      </c>
      <c r="G4847">
        <v>5076.4210089999997</v>
      </c>
      <c r="H4847">
        <v>0</v>
      </c>
      <c r="I4847">
        <v>1</v>
      </c>
      <c r="J4847" s="2" t="str">
        <f t="shared" si="75"/>
        <v>EG_SOLARGMWR2026</v>
      </c>
    </row>
    <row r="4848" spans="1:10" x14ac:dyDescent="0.25">
      <c r="A4848" t="s">
        <v>19</v>
      </c>
      <c r="B4848" t="s">
        <v>6</v>
      </c>
      <c r="C4848" t="s">
        <v>9</v>
      </c>
      <c r="D4848">
        <v>2026</v>
      </c>
      <c r="E4848">
        <v>2040</v>
      </c>
      <c r="F4848">
        <v>1</v>
      </c>
      <c r="G4848">
        <v>5076.4210089999997</v>
      </c>
      <c r="H4848">
        <v>0</v>
      </c>
      <c r="I4848">
        <v>1</v>
      </c>
      <c r="J4848" s="2" t="str">
        <f t="shared" si="75"/>
        <v>EG_SOLARGMNER2026</v>
      </c>
    </row>
    <row r="4849" spans="1:10" x14ac:dyDescent="0.25">
      <c r="A4849" t="s">
        <v>19</v>
      </c>
      <c r="B4849" t="s">
        <v>6</v>
      </c>
      <c r="C4849" t="s">
        <v>8</v>
      </c>
      <c r="D4849">
        <v>2026</v>
      </c>
      <c r="E4849">
        <v>2040</v>
      </c>
      <c r="F4849">
        <v>1</v>
      </c>
      <c r="G4849">
        <v>5076.4210089999997</v>
      </c>
      <c r="H4849">
        <v>0</v>
      </c>
      <c r="I4849">
        <v>1</v>
      </c>
      <c r="J4849" s="2" t="str">
        <f t="shared" si="75"/>
        <v>EG_SOLARGMSR2026</v>
      </c>
    </row>
    <row r="4850" spans="1:10" x14ac:dyDescent="0.25">
      <c r="A4850" t="s">
        <v>19</v>
      </c>
      <c r="B4850" t="s">
        <v>6</v>
      </c>
      <c r="C4850" t="s">
        <v>12</v>
      </c>
      <c r="D4850">
        <v>2026</v>
      </c>
      <c r="E4850">
        <v>2040</v>
      </c>
      <c r="F4850">
        <v>1</v>
      </c>
      <c r="G4850">
        <v>5076.4210089999997</v>
      </c>
      <c r="H4850">
        <v>0</v>
      </c>
      <c r="I4850">
        <v>1</v>
      </c>
      <c r="J4850" s="2" t="str">
        <f t="shared" si="75"/>
        <v>EG_SOLARGMNR2026</v>
      </c>
    </row>
    <row r="4851" spans="1:10" x14ac:dyDescent="0.25">
      <c r="A4851" t="s">
        <v>19</v>
      </c>
      <c r="B4851" t="s">
        <v>6</v>
      </c>
      <c r="C4851" t="s">
        <v>10</v>
      </c>
      <c r="D4851">
        <v>2026</v>
      </c>
      <c r="E4851">
        <v>2041</v>
      </c>
      <c r="F4851">
        <v>1</v>
      </c>
      <c r="G4851">
        <v>5076.4210089999997</v>
      </c>
      <c r="H4851">
        <v>0</v>
      </c>
      <c r="I4851">
        <v>1</v>
      </c>
      <c r="J4851" s="2" t="str">
        <f t="shared" si="75"/>
        <v>EG_SOLARGMER2026</v>
      </c>
    </row>
    <row r="4852" spans="1:10" x14ac:dyDescent="0.25">
      <c r="A4852" t="s">
        <v>19</v>
      </c>
      <c r="B4852" t="s">
        <v>6</v>
      </c>
      <c r="C4852" t="s">
        <v>11</v>
      </c>
      <c r="D4852">
        <v>2026</v>
      </c>
      <c r="E4852">
        <v>2041</v>
      </c>
      <c r="F4852">
        <v>1</v>
      </c>
      <c r="G4852">
        <v>5076.4210089999997</v>
      </c>
      <c r="H4852">
        <v>0</v>
      </c>
      <c r="I4852">
        <v>1</v>
      </c>
      <c r="J4852" s="2" t="str">
        <f t="shared" si="75"/>
        <v>EG_SOLARGMWR2026</v>
      </c>
    </row>
    <row r="4853" spans="1:10" x14ac:dyDescent="0.25">
      <c r="A4853" t="s">
        <v>19</v>
      </c>
      <c r="B4853" t="s">
        <v>6</v>
      </c>
      <c r="C4853" t="s">
        <v>9</v>
      </c>
      <c r="D4853">
        <v>2026</v>
      </c>
      <c r="E4853">
        <v>2041</v>
      </c>
      <c r="F4853">
        <v>1</v>
      </c>
      <c r="G4853">
        <v>5076.4210089999997</v>
      </c>
      <c r="H4853">
        <v>0</v>
      </c>
      <c r="I4853">
        <v>1</v>
      </c>
      <c r="J4853" s="2" t="str">
        <f t="shared" si="75"/>
        <v>EG_SOLARGMNER2026</v>
      </c>
    </row>
    <row r="4854" spans="1:10" x14ac:dyDescent="0.25">
      <c r="A4854" t="s">
        <v>19</v>
      </c>
      <c r="B4854" t="s">
        <v>6</v>
      </c>
      <c r="C4854" t="s">
        <v>8</v>
      </c>
      <c r="D4854">
        <v>2026</v>
      </c>
      <c r="E4854">
        <v>2041</v>
      </c>
      <c r="F4854">
        <v>1</v>
      </c>
      <c r="G4854">
        <v>5076.4210089999997</v>
      </c>
      <c r="H4854">
        <v>0</v>
      </c>
      <c r="I4854">
        <v>1</v>
      </c>
      <c r="J4854" s="2" t="str">
        <f t="shared" si="75"/>
        <v>EG_SOLARGMSR2026</v>
      </c>
    </row>
    <row r="4855" spans="1:10" x14ac:dyDescent="0.25">
      <c r="A4855" t="s">
        <v>19</v>
      </c>
      <c r="B4855" t="s">
        <v>6</v>
      </c>
      <c r="C4855" t="s">
        <v>12</v>
      </c>
      <c r="D4855">
        <v>2026</v>
      </c>
      <c r="E4855">
        <v>2041</v>
      </c>
      <c r="F4855">
        <v>1</v>
      </c>
      <c r="G4855">
        <v>5076.4210089999997</v>
      </c>
      <c r="H4855">
        <v>0</v>
      </c>
      <c r="I4855">
        <v>1</v>
      </c>
      <c r="J4855" s="2" t="str">
        <f t="shared" si="75"/>
        <v>EG_SOLARGMNR2026</v>
      </c>
    </row>
    <row r="4856" spans="1:10" x14ac:dyDescent="0.25">
      <c r="A4856" t="s">
        <v>20</v>
      </c>
      <c r="B4856" t="s">
        <v>6</v>
      </c>
      <c r="C4856" t="s">
        <v>10</v>
      </c>
      <c r="D4856">
        <v>2026</v>
      </c>
      <c r="E4856">
        <v>2026</v>
      </c>
      <c r="F4856">
        <v>1</v>
      </c>
      <c r="G4856">
        <v>5019.384779</v>
      </c>
      <c r="H4856">
        <v>0</v>
      </c>
      <c r="I4856">
        <v>1</v>
      </c>
      <c r="J4856" s="2" t="str">
        <f t="shared" si="75"/>
        <v>EG_SOLARRFER2026</v>
      </c>
    </row>
    <row r="4857" spans="1:10" x14ac:dyDescent="0.25">
      <c r="A4857" t="s">
        <v>20</v>
      </c>
      <c r="B4857" t="s">
        <v>6</v>
      </c>
      <c r="C4857" t="s">
        <v>11</v>
      </c>
      <c r="D4857">
        <v>2026</v>
      </c>
      <c r="E4857">
        <v>2026</v>
      </c>
      <c r="F4857">
        <v>1</v>
      </c>
      <c r="G4857">
        <v>5019.384779</v>
      </c>
      <c r="H4857">
        <v>0</v>
      </c>
      <c r="I4857">
        <v>1</v>
      </c>
      <c r="J4857" s="2" t="str">
        <f t="shared" si="75"/>
        <v>EG_SOLARRFWR2026</v>
      </c>
    </row>
    <row r="4858" spans="1:10" x14ac:dyDescent="0.25">
      <c r="A4858" t="s">
        <v>20</v>
      </c>
      <c r="B4858" t="s">
        <v>6</v>
      </c>
      <c r="C4858" t="s">
        <v>9</v>
      </c>
      <c r="D4858">
        <v>2026</v>
      </c>
      <c r="E4858">
        <v>2026</v>
      </c>
      <c r="F4858">
        <v>1</v>
      </c>
      <c r="G4858">
        <v>5019.384779</v>
      </c>
      <c r="H4858">
        <v>0</v>
      </c>
      <c r="I4858">
        <v>1</v>
      </c>
      <c r="J4858" s="2" t="str">
        <f t="shared" si="75"/>
        <v>EG_SOLARRFNER2026</v>
      </c>
    </row>
    <row r="4859" spans="1:10" x14ac:dyDescent="0.25">
      <c r="A4859" t="s">
        <v>20</v>
      </c>
      <c r="B4859" t="s">
        <v>6</v>
      </c>
      <c r="C4859" t="s">
        <v>8</v>
      </c>
      <c r="D4859">
        <v>2026</v>
      </c>
      <c r="E4859">
        <v>2026</v>
      </c>
      <c r="F4859">
        <v>1</v>
      </c>
      <c r="G4859">
        <v>5019.384779</v>
      </c>
      <c r="H4859">
        <v>0</v>
      </c>
      <c r="I4859">
        <v>1</v>
      </c>
      <c r="J4859" s="2" t="str">
        <f t="shared" si="75"/>
        <v>EG_SOLARRFSR2026</v>
      </c>
    </row>
    <row r="4860" spans="1:10" x14ac:dyDescent="0.25">
      <c r="A4860" t="s">
        <v>20</v>
      </c>
      <c r="B4860" t="s">
        <v>6</v>
      </c>
      <c r="C4860" t="s">
        <v>12</v>
      </c>
      <c r="D4860">
        <v>2026</v>
      </c>
      <c r="E4860">
        <v>2026</v>
      </c>
      <c r="F4860">
        <v>1</v>
      </c>
      <c r="G4860">
        <v>5019.384779</v>
      </c>
      <c r="H4860">
        <v>0</v>
      </c>
      <c r="I4860">
        <v>1</v>
      </c>
      <c r="J4860" s="2" t="str">
        <f t="shared" si="75"/>
        <v>EG_SOLARRFNR2026</v>
      </c>
    </row>
    <row r="4861" spans="1:10" x14ac:dyDescent="0.25">
      <c r="A4861" t="s">
        <v>20</v>
      </c>
      <c r="B4861" t="s">
        <v>6</v>
      </c>
      <c r="C4861" t="s">
        <v>10</v>
      </c>
      <c r="D4861">
        <v>2026</v>
      </c>
      <c r="E4861">
        <v>2027</v>
      </c>
      <c r="F4861">
        <v>1</v>
      </c>
      <c r="G4861">
        <v>5019.384779</v>
      </c>
      <c r="H4861">
        <v>0</v>
      </c>
      <c r="I4861">
        <v>1</v>
      </c>
      <c r="J4861" s="2" t="str">
        <f t="shared" si="75"/>
        <v>EG_SOLARRFER2026</v>
      </c>
    </row>
    <row r="4862" spans="1:10" x14ac:dyDescent="0.25">
      <c r="A4862" t="s">
        <v>20</v>
      </c>
      <c r="B4862" t="s">
        <v>6</v>
      </c>
      <c r="C4862" t="s">
        <v>11</v>
      </c>
      <c r="D4862">
        <v>2026</v>
      </c>
      <c r="E4862">
        <v>2027</v>
      </c>
      <c r="F4862">
        <v>1</v>
      </c>
      <c r="G4862">
        <v>5019.384779</v>
      </c>
      <c r="H4862">
        <v>0</v>
      </c>
      <c r="I4862">
        <v>1</v>
      </c>
      <c r="J4862" s="2" t="str">
        <f t="shared" si="75"/>
        <v>EG_SOLARRFWR2026</v>
      </c>
    </row>
    <row r="4863" spans="1:10" x14ac:dyDescent="0.25">
      <c r="A4863" t="s">
        <v>20</v>
      </c>
      <c r="B4863" t="s">
        <v>6</v>
      </c>
      <c r="C4863" t="s">
        <v>9</v>
      </c>
      <c r="D4863">
        <v>2026</v>
      </c>
      <c r="E4863">
        <v>2027</v>
      </c>
      <c r="F4863">
        <v>1</v>
      </c>
      <c r="G4863">
        <v>5019.384779</v>
      </c>
      <c r="H4863">
        <v>0</v>
      </c>
      <c r="I4863">
        <v>1</v>
      </c>
      <c r="J4863" s="2" t="str">
        <f t="shared" si="75"/>
        <v>EG_SOLARRFNER2026</v>
      </c>
    </row>
    <row r="4864" spans="1:10" x14ac:dyDescent="0.25">
      <c r="A4864" t="s">
        <v>20</v>
      </c>
      <c r="B4864" t="s">
        <v>6</v>
      </c>
      <c r="C4864" t="s">
        <v>8</v>
      </c>
      <c r="D4864">
        <v>2026</v>
      </c>
      <c r="E4864">
        <v>2027</v>
      </c>
      <c r="F4864">
        <v>1</v>
      </c>
      <c r="G4864">
        <v>5019.384779</v>
      </c>
      <c r="H4864">
        <v>0</v>
      </c>
      <c r="I4864">
        <v>1</v>
      </c>
      <c r="J4864" s="2" t="str">
        <f t="shared" si="75"/>
        <v>EG_SOLARRFSR2026</v>
      </c>
    </row>
    <row r="4865" spans="1:10" x14ac:dyDescent="0.25">
      <c r="A4865" t="s">
        <v>20</v>
      </c>
      <c r="B4865" t="s">
        <v>6</v>
      </c>
      <c r="C4865" t="s">
        <v>12</v>
      </c>
      <c r="D4865">
        <v>2026</v>
      </c>
      <c r="E4865">
        <v>2027</v>
      </c>
      <c r="F4865">
        <v>1</v>
      </c>
      <c r="G4865">
        <v>5019.384779</v>
      </c>
      <c r="H4865">
        <v>0</v>
      </c>
      <c r="I4865">
        <v>1</v>
      </c>
      <c r="J4865" s="2" t="str">
        <f t="shared" si="75"/>
        <v>EG_SOLARRFNR2026</v>
      </c>
    </row>
    <row r="4866" spans="1:10" x14ac:dyDescent="0.25">
      <c r="A4866" t="s">
        <v>20</v>
      </c>
      <c r="B4866" t="s">
        <v>6</v>
      </c>
      <c r="C4866" t="s">
        <v>10</v>
      </c>
      <c r="D4866">
        <v>2026</v>
      </c>
      <c r="E4866">
        <v>2028</v>
      </c>
      <c r="F4866">
        <v>1</v>
      </c>
      <c r="G4866">
        <v>5019.384779</v>
      </c>
      <c r="H4866">
        <v>0</v>
      </c>
      <c r="I4866">
        <v>1</v>
      </c>
      <c r="J4866" s="2" t="str">
        <f t="shared" si="75"/>
        <v>EG_SOLARRFER2026</v>
      </c>
    </row>
    <row r="4867" spans="1:10" x14ac:dyDescent="0.25">
      <c r="A4867" t="s">
        <v>20</v>
      </c>
      <c r="B4867" t="s">
        <v>6</v>
      </c>
      <c r="C4867" t="s">
        <v>11</v>
      </c>
      <c r="D4867">
        <v>2026</v>
      </c>
      <c r="E4867">
        <v>2028</v>
      </c>
      <c r="F4867">
        <v>1</v>
      </c>
      <c r="G4867">
        <v>5019.384779</v>
      </c>
      <c r="H4867">
        <v>0</v>
      </c>
      <c r="I4867">
        <v>1</v>
      </c>
      <c r="J4867" s="2" t="str">
        <f t="shared" ref="J4867:J4930" si="76">_xlfn.CONCAT(A4867,C4867,D4867)</f>
        <v>EG_SOLARRFWR2026</v>
      </c>
    </row>
    <row r="4868" spans="1:10" x14ac:dyDescent="0.25">
      <c r="A4868" t="s">
        <v>20</v>
      </c>
      <c r="B4868" t="s">
        <v>6</v>
      </c>
      <c r="C4868" t="s">
        <v>9</v>
      </c>
      <c r="D4868">
        <v>2026</v>
      </c>
      <c r="E4868">
        <v>2028</v>
      </c>
      <c r="F4868">
        <v>1</v>
      </c>
      <c r="G4868">
        <v>5019.384779</v>
      </c>
      <c r="H4868">
        <v>0</v>
      </c>
      <c r="I4868">
        <v>1</v>
      </c>
      <c r="J4868" s="2" t="str">
        <f t="shared" si="76"/>
        <v>EG_SOLARRFNER2026</v>
      </c>
    </row>
    <row r="4869" spans="1:10" x14ac:dyDescent="0.25">
      <c r="A4869" t="s">
        <v>20</v>
      </c>
      <c r="B4869" t="s">
        <v>6</v>
      </c>
      <c r="C4869" t="s">
        <v>8</v>
      </c>
      <c r="D4869">
        <v>2026</v>
      </c>
      <c r="E4869">
        <v>2028</v>
      </c>
      <c r="F4869">
        <v>1</v>
      </c>
      <c r="G4869">
        <v>5019.384779</v>
      </c>
      <c r="H4869">
        <v>0</v>
      </c>
      <c r="I4869">
        <v>1</v>
      </c>
      <c r="J4869" s="2" t="str">
        <f t="shared" si="76"/>
        <v>EG_SOLARRFSR2026</v>
      </c>
    </row>
    <row r="4870" spans="1:10" x14ac:dyDescent="0.25">
      <c r="A4870" t="s">
        <v>20</v>
      </c>
      <c r="B4870" t="s">
        <v>6</v>
      </c>
      <c r="C4870" t="s">
        <v>12</v>
      </c>
      <c r="D4870">
        <v>2026</v>
      </c>
      <c r="E4870">
        <v>2028</v>
      </c>
      <c r="F4870">
        <v>1</v>
      </c>
      <c r="G4870">
        <v>5019.384779</v>
      </c>
      <c r="H4870">
        <v>0</v>
      </c>
      <c r="I4870">
        <v>1</v>
      </c>
      <c r="J4870" s="2" t="str">
        <f t="shared" si="76"/>
        <v>EG_SOLARRFNR2026</v>
      </c>
    </row>
    <row r="4871" spans="1:10" x14ac:dyDescent="0.25">
      <c r="A4871" t="s">
        <v>20</v>
      </c>
      <c r="B4871" t="s">
        <v>6</v>
      </c>
      <c r="C4871" t="s">
        <v>10</v>
      </c>
      <c r="D4871">
        <v>2026</v>
      </c>
      <c r="E4871">
        <v>2029</v>
      </c>
      <c r="F4871">
        <v>1</v>
      </c>
      <c r="G4871">
        <v>5019.384779</v>
      </c>
      <c r="H4871">
        <v>0</v>
      </c>
      <c r="I4871">
        <v>1</v>
      </c>
      <c r="J4871" s="2" t="str">
        <f t="shared" si="76"/>
        <v>EG_SOLARRFER2026</v>
      </c>
    </row>
    <row r="4872" spans="1:10" x14ac:dyDescent="0.25">
      <c r="A4872" t="s">
        <v>20</v>
      </c>
      <c r="B4872" t="s">
        <v>6</v>
      </c>
      <c r="C4872" t="s">
        <v>11</v>
      </c>
      <c r="D4872">
        <v>2026</v>
      </c>
      <c r="E4872">
        <v>2029</v>
      </c>
      <c r="F4872">
        <v>1</v>
      </c>
      <c r="G4872">
        <v>5019.384779</v>
      </c>
      <c r="H4872">
        <v>0</v>
      </c>
      <c r="I4872">
        <v>1</v>
      </c>
      <c r="J4872" s="2" t="str">
        <f t="shared" si="76"/>
        <v>EG_SOLARRFWR2026</v>
      </c>
    </row>
    <row r="4873" spans="1:10" x14ac:dyDescent="0.25">
      <c r="A4873" t="s">
        <v>20</v>
      </c>
      <c r="B4873" t="s">
        <v>6</v>
      </c>
      <c r="C4873" t="s">
        <v>9</v>
      </c>
      <c r="D4873">
        <v>2026</v>
      </c>
      <c r="E4873">
        <v>2029</v>
      </c>
      <c r="F4873">
        <v>1</v>
      </c>
      <c r="G4873">
        <v>5019.384779</v>
      </c>
      <c r="H4873">
        <v>0</v>
      </c>
      <c r="I4873">
        <v>1</v>
      </c>
      <c r="J4873" s="2" t="str">
        <f t="shared" si="76"/>
        <v>EG_SOLARRFNER2026</v>
      </c>
    </row>
    <row r="4874" spans="1:10" x14ac:dyDescent="0.25">
      <c r="A4874" t="s">
        <v>20</v>
      </c>
      <c r="B4874" t="s">
        <v>6</v>
      </c>
      <c r="C4874" t="s">
        <v>8</v>
      </c>
      <c r="D4874">
        <v>2026</v>
      </c>
      <c r="E4874">
        <v>2029</v>
      </c>
      <c r="F4874">
        <v>1</v>
      </c>
      <c r="G4874">
        <v>5019.384779</v>
      </c>
      <c r="H4874">
        <v>0</v>
      </c>
      <c r="I4874">
        <v>1</v>
      </c>
      <c r="J4874" s="2" t="str">
        <f t="shared" si="76"/>
        <v>EG_SOLARRFSR2026</v>
      </c>
    </row>
    <row r="4875" spans="1:10" x14ac:dyDescent="0.25">
      <c r="A4875" t="s">
        <v>20</v>
      </c>
      <c r="B4875" t="s">
        <v>6</v>
      </c>
      <c r="C4875" t="s">
        <v>12</v>
      </c>
      <c r="D4875">
        <v>2026</v>
      </c>
      <c r="E4875">
        <v>2029</v>
      </c>
      <c r="F4875">
        <v>1</v>
      </c>
      <c r="G4875">
        <v>5019.384779</v>
      </c>
      <c r="H4875">
        <v>0</v>
      </c>
      <c r="I4875">
        <v>1</v>
      </c>
      <c r="J4875" s="2" t="str">
        <f t="shared" si="76"/>
        <v>EG_SOLARRFNR2026</v>
      </c>
    </row>
    <row r="4876" spans="1:10" x14ac:dyDescent="0.25">
      <c r="A4876" t="s">
        <v>20</v>
      </c>
      <c r="B4876" t="s">
        <v>6</v>
      </c>
      <c r="C4876" t="s">
        <v>10</v>
      </c>
      <c r="D4876">
        <v>2026</v>
      </c>
      <c r="E4876">
        <v>2030</v>
      </c>
      <c r="F4876">
        <v>1</v>
      </c>
      <c r="G4876">
        <v>5019.384779</v>
      </c>
      <c r="H4876">
        <v>0</v>
      </c>
      <c r="I4876">
        <v>1</v>
      </c>
      <c r="J4876" s="2" t="str">
        <f t="shared" si="76"/>
        <v>EG_SOLARRFER2026</v>
      </c>
    </row>
    <row r="4877" spans="1:10" x14ac:dyDescent="0.25">
      <c r="A4877" t="s">
        <v>20</v>
      </c>
      <c r="B4877" t="s">
        <v>6</v>
      </c>
      <c r="C4877" t="s">
        <v>11</v>
      </c>
      <c r="D4877">
        <v>2026</v>
      </c>
      <c r="E4877">
        <v>2030</v>
      </c>
      <c r="F4877">
        <v>1</v>
      </c>
      <c r="G4877">
        <v>5019.384779</v>
      </c>
      <c r="H4877">
        <v>0</v>
      </c>
      <c r="I4877">
        <v>1</v>
      </c>
      <c r="J4877" s="2" t="str">
        <f t="shared" si="76"/>
        <v>EG_SOLARRFWR2026</v>
      </c>
    </row>
    <row r="4878" spans="1:10" x14ac:dyDescent="0.25">
      <c r="A4878" t="s">
        <v>20</v>
      </c>
      <c r="B4878" t="s">
        <v>6</v>
      </c>
      <c r="C4878" t="s">
        <v>9</v>
      </c>
      <c r="D4878">
        <v>2026</v>
      </c>
      <c r="E4878">
        <v>2030</v>
      </c>
      <c r="F4878">
        <v>1</v>
      </c>
      <c r="G4878">
        <v>5019.384779</v>
      </c>
      <c r="H4878">
        <v>0</v>
      </c>
      <c r="I4878">
        <v>1</v>
      </c>
      <c r="J4878" s="2" t="str">
        <f t="shared" si="76"/>
        <v>EG_SOLARRFNER2026</v>
      </c>
    </row>
    <row r="4879" spans="1:10" x14ac:dyDescent="0.25">
      <c r="A4879" t="s">
        <v>20</v>
      </c>
      <c r="B4879" t="s">
        <v>6</v>
      </c>
      <c r="C4879" t="s">
        <v>8</v>
      </c>
      <c r="D4879">
        <v>2026</v>
      </c>
      <c r="E4879">
        <v>2030</v>
      </c>
      <c r="F4879">
        <v>1</v>
      </c>
      <c r="G4879">
        <v>5019.384779</v>
      </c>
      <c r="H4879">
        <v>0</v>
      </c>
      <c r="I4879">
        <v>1</v>
      </c>
      <c r="J4879" s="2" t="str">
        <f t="shared" si="76"/>
        <v>EG_SOLARRFSR2026</v>
      </c>
    </row>
    <row r="4880" spans="1:10" x14ac:dyDescent="0.25">
      <c r="A4880" t="s">
        <v>20</v>
      </c>
      <c r="B4880" t="s">
        <v>6</v>
      </c>
      <c r="C4880" t="s">
        <v>12</v>
      </c>
      <c r="D4880">
        <v>2026</v>
      </c>
      <c r="E4880">
        <v>2030</v>
      </c>
      <c r="F4880">
        <v>1</v>
      </c>
      <c r="G4880">
        <v>5019.384779</v>
      </c>
      <c r="H4880">
        <v>0</v>
      </c>
      <c r="I4880">
        <v>1</v>
      </c>
      <c r="J4880" s="2" t="str">
        <f t="shared" si="76"/>
        <v>EG_SOLARRFNR2026</v>
      </c>
    </row>
    <row r="4881" spans="1:10" x14ac:dyDescent="0.25">
      <c r="A4881" t="s">
        <v>20</v>
      </c>
      <c r="B4881" t="s">
        <v>6</v>
      </c>
      <c r="C4881" t="s">
        <v>10</v>
      </c>
      <c r="D4881">
        <v>2026</v>
      </c>
      <c r="E4881">
        <v>2031</v>
      </c>
      <c r="F4881">
        <v>1</v>
      </c>
      <c r="G4881">
        <v>5019.384779</v>
      </c>
      <c r="H4881">
        <v>0</v>
      </c>
      <c r="I4881">
        <v>1</v>
      </c>
      <c r="J4881" s="2" t="str">
        <f t="shared" si="76"/>
        <v>EG_SOLARRFER2026</v>
      </c>
    </row>
    <row r="4882" spans="1:10" x14ac:dyDescent="0.25">
      <c r="A4882" t="s">
        <v>20</v>
      </c>
      <c r="B4882" t="s">
        <v>6</v>
      </c>
      <c r="C4882" t="s">
        <v>11</v>
      </c>
      <c r="D4882">
        <v>2026</v>
      </c>
      <c r="E4882">
        <v>2031</v>
      </c>
      <c r="F4882">
        <v>1</v>
      </c>
      <c r="G4882">
        <v>5019.384779</v>
      </c>
      <c r="H4882">
        <v>0</v>
      </c>
      <c r="I4882">
        <v>1</v>
      </c>
      <c r="J4882" s="2" t="str">
        <f t="shared" si="76"/>
        <v>EG_SOLARRFWR2026</v>
      </c>
    </row>
    <row r="4883" spans="1:10" x14ac:dyDescent="0.25">
      <c r="A4883" t="s">
        <v>20</v>
      </c>
      <c r="B4883" t="s">
        <v>6</v>
      </c>
      <c r="C4883" t="s">
        <v>9</v>
      </c>
      <c r="D4883">
        <v>2026</v>
      </c>
      <c r="E4883">
        <v>2031</v>
      </c>
      <c r="F4883">
        <v>1</v>
      </c>
      <c r="G4883">
        <v>5019.384779</v>
      </c>
      <c r="H4883">
        <v>0</v>
      </c>
      <c r="I4883">
        <v>1</v>
      </c>
      <c r="J4883" s="2" t="str">
        <f t="shared" si="76"/>
        <v>EG_SOLARRFNER2026</v>
      </c>
    </row>
    <row r="4884" spans="1:10" x14ac:dyDescent="0.25">
      <c r="A4884" t="s">
        <v>20</v>
      </c>
      <c r="B4884" t="s">
        <v>6</v>
      </c>
      <c r="C4884" t="s">
        <v>8</v>
      </c>
      <c r="D4884">
        <v>2026</v>
      </c>
      <c r="E4884">
        <v>2031</v>
      </c>
      <c r="F4884">
        <v>1</v>
      </c>
      <c r="G4884">
        <v>5019.384779</v>
      </c>
      <c r="H4884">
        <v>0</v>
      </c>
      <c r="I4884">
        <v>1</v>
      </c>
      <c r="J4884" s="2" t="str">
        <f t="shared" si="76"/>
        <v>EG_SOLARRFSR2026</v>
      </c>
    </row>
    <row r="4885" spans="1:10" x14ac:dyDescent="0.25">
      <c r="A4885" t="s">
        <v>20</v>
      </c>
      <c r="B4885" t="s">
        <v>6</v>
      </c>
      <c r="C4885" t="s">
        <v>12</v>
      </c>
      <c r="D4885">
        <v>2026</v>
      </c>
      <c r="E4885">
        <v>2031</v>
      </c>
      <c r="F4885">
        <v>1</v>
      </c>
      <c r="G4885">
        <v>5019.384779</v>
      </c>
      <c r="H4885">
        <v>0</v>
      </c>
      <c r="I4885">
        <v>1</v>
      </c>
      <c r="J4885" s="2" t="str">
        <f t="shared" si="76"/>
        <v>EG_SOLARRFNR2026</v>
      </c>
    </row>
    <row r="4886" spans="1:10" x14ac:dyDescent="0.25">
      <c r="A4886" t="s">
        <v>20</v>
      </c>
      <c r="B4886" t="s">
        <v>6</v>
      </c>
      <c r="C4886" t="s">
        <v>10</v>
      </c>
      <c r="D4886">
        <v>2026</v>
      </c>
      <c r="E4886">
        <v>2032</v>
      </c>
      <c r="F4886">
        <v>1</v>
      </c>
      <c r="G4886">
        <v>5019.384779</v>
      </c>
      <c r="H4886">
        <v>0</v>
      </c>
      <c r="I4886">
        <v>1</v>
      </c>
      <c r="J4886" s="2" t="str">
        <f t="shared" si="76"/>
        <v>EG_SOLARRFER2026</v>
      </c>
    </row>
    <row r="4887" spans="1:10" x14ac:dyDescent="0.25">
      <c r="A4887" t="s">
        <v>20</v>
      </c>
      <c r="B4887" t="s">
        <v>6</v>
      </c>
      <c r="C4887" t="s">
        <v>11</v>
      </c>
      <c r="D4887">
        <v>2026</v>
      </c>
      <c r="E4887">
        <v>2032</v>
      </c>
      <c r="F4887">
        <v>1</v>
      </c>
      <c r="G4887">
        <v>5019.384779</v>
      </c>
      <c r="H4887">
        <v>0</v>
      </c>
      <c r="I4887">
        <v>1</v>
      </c>
      <c r="J4887" s="2" t="str">
        <f t="shared" si="76"/>
        <v>EG_SOLARRFWR2026</v>
      </c>
    </row>
    <row r="4888" spans="1:10" x14ac:dyDescent="0.25">
      <c r="A4888" t="s">
        <v>20</v>
      </c>
      <c r="B4888" t="s">
        <v>6</v>
      </c>
      <c r="C4888" t="s">
        <v>9</v>
      </c>
      <c r="D4888">
        <v>2026</v>
      </c>
      <c r="E4888">
        <v>2032</v>
      </c>
      <c r="F4888">
        <v>1</v>
      </c>
      <c r="G4888">
        <v>5019.384779</v>
      </c>
      <c r="H4888">
        <v>0</v>
      </c>
      <c r="I4888">
        <v>1</v>
      </c>
      <c r="J4888" s="2" t="str">
        <f t="shared" si="76"/>
        <v>EG_SOLARRFNER2026</v>
      </c>
    </row>
    <row r="4889" spans="1:10" x14ac:dyDescent="0.25">
      <c r="A4889" t="s">
        <v>20</v>
      </c>
      <c r="B4889" t="s">
        <v>6</v>
      </c>
      <c r="C4889" t="s">
        <v>8</v>
      </c>
      <c r="D4889">
        <v>2026</v>
      </c>
      <c r="E4889">
        <v>2032</v>
      </c>
      <c r="F4889">
        <v>1</v>
      </c>
      <c r="G4889">
        <v>5019.384779</v>
      </c>
      <c r="H4889">
        <v>0</v>
      </c>
      <c r="I4889">
        <v>1</v>
      </c>
      <c r="J4889" s="2" t="str">
        <f t="shared" si="76"/>
        <v>EG_SOLARRFSR2026</v>
      </c>
    </row>
    <row r="4890" spans="1:10" x14ac:dyDescent="0.25">
      <c r="A4890" t="s">
        <v>20</v>
      </c>
      <c r="B4890" t="s">
        <v>6</v>
      </c>
      <c r="C4890" t="s">
        <v>12</v>
      </c>
      <c r="D4890">
        <v>2026</v>
      </c>
      <c r="E4890">
        <v>2032</v>
      </c>
      <c r="F4890">
        <v>1</v>
      </c>
      <c r="G4890">
        <v>5019.384779</v>
      </c>
      <c r="H4890">
        <v>0</v>
      </c>
      <c r="I4890">
        <v>1</v>
      </c>
      <c r="J4890" s="2" t="str">
        <f t="shared" si="76"/>
        <v>EG_SOLARRFNR2026</v>
      </c>
    </row>
    <row r="4891" spans="1:10" x14ac:dyDescent="0.25">
      <c r="A4891" t="s">
        <v>20</v>
      </c>
      <c r="B4891" t="s">
        <v>6</v>
      </c>
      <c r="C4891" t="s">
        <v>10</v>
      </c>
      <c r="D4891">
        <v>2026</v>
      </c>
      <c r="E4891">
        <v>2033</v>
      </c>
      <c r="F4891">
        <v>1</v>
      </c>
      <c r="G4891">
        <v>5019.384779</v>
      </c>
      <c r="H4891">
        <v>0</v>
      </c>
      <c r="I4891">
        <v>1</v>
      </c>
      <c r="J4891" s="2" t="str">
        <f t="shared" si="76"/>
        <v>EG_SOLARRFER2026</v>
      </c>
    </row>
    <row r="4892" spans="1:10" x14ac:dyDescent="0.25">
      <c r="A4892" t="s">
        <v>20</v>
      </c>
      <c r="B4892" t="s">
        <v>6</v>
      </c>
      <c r="C4892" t="s">
        <v>11</v>
      </c>
      <c r="D4892">
        <v>2026</v>
      </c>
      <c r="E4892">
        <v>2033</v>
      </c>
      <c r="F4892">
        <v>1</v>
      </c>
      <c r="G4892">
        <v>5019.384779</v>
      </c>
      <c r="H4892">
        <v>0</v>
      </c>
      <c r="I4892">
        <v>1</v>
      </c>
      <c r="J4892" s="2" t="str">
        <f t="shared" si="76"/>
        <v>EG_SOLARRFWR2026</v>
      </c>
    </row>
    <row r="4893" spans="1:10" x14ac:dyDescent="0.25">
      <c r="A4893" t="s">
        <v>20</v>
      </c>
      <c r="B4893" t="s">
        <v>6</v>
      </c>
      <c r="C4893" t="s">
        <v>9</v>
      </c>
      <c r="D4893">
        <v>2026</v>
      </c>
      <c r="E4893">
        <v>2033</v>
      </c>
      <c r="F4893">
        <v>1</v>
      </c>
      <c r="G4893">
        <v>5019.384779</v>
      </c>
      <c r="H4893">
        <v>0</v>
      </c>
      <c r="I4893">
        <v>1</v>
      </c>
      <c r="J4893" s="2" t="str">
        <f t="shared" si="76"/>
        <v>EG_SOLARRFNER2026</v>
      </c>
    </row>
    <row r="4894" spans="1:10" x14ac:dyDescent="0.25">
      <c r="A4894" t="s">
        <v>20</v>
      </c>
      <c r="B4894" t="s">
        <v>6</v>
      </c>
      <c r="C4894" t="s">
        <v>8</v>
      </c>
      <c r="D4894">
        <v>2026</v>
      </c>
      <c r="E4894">
        <v>2033</v>
      </c>
      <c r="F4894">
        <v>1</v>
      </c>
      <c r="G4894">
        <v>5019.384779</v>
      </c>
      <c r="H4894">
        <v>0</v>
      </c>
      <c r="I4894">
        <v>1</v>
      </c>
      <c r="J4894" s="2" t="str">
        <f t="shared" si="76"/>
        <v>EG_SOLARRFSR2026</v>
      </c>
    </row>
    <row r="4895" spans="1:10" x14ac:dyDescent="0.25">
      <c r="A4895" t="s">
        <v>20</v>
      </c>
      <c r="B4895" t="s">
        <v>6</v>
      </c>
      <c r="C4895" t="s">
        <v>12</v>
      </c>
      <c r="D4895">
        <v>2026</v>
      </c>
      <c r="E4895">
        <v>2033</v>
      </c>
      <c r="F4895">
        <v>1</v>
      </c>
      <c r="G4895">
        <v>5019.384779</v>
      </c>
      <c r="H4895">
        <v>0</v>
      </c>
      <c r="I4895">
        <v>1</v>
      </c>
      <c r="J4895" s="2" t="str">
        <f t="shared" si="76"/>
        <v>EG_SOLARRFNR2026</v>
      </c>
    </row>
    <row r="4896" spans="1:10" x14ac:dyDescent="0.25">
      <c r="A4896" t="s">
        <v>20</v>
      </c>
      <c r="B4896" t="s">
        <v>6</v>
      </c>
      <c r="C4896" t="s">
        <v>10</v>
      </c>
      <c r="D4896">
        <v>2026</v>
      </c>
      <c r="E4896">
        <v>2034</v>
      </c>
      <c r="F4896">
        <v>1</v>
      </c>
      <c r="G4896">
        <v>5019.384779</v>
      </c>
      <c r="H4896">
        <v>0</v>
      </c>
      <c r="I4896">
        <v>1</v>
      </c>
      <c r="J4896" s="2" t="str">
        <f t="shared" si="76"/>
        <v>EG_SOLARRFER2026</v>
      </c>
    </row>
    <row r="4897" spans="1:10" x14ac:dyDescent="0.25">
      <c r="A4897" t="s">
        <v>20</v>
      </c>
      <c r="B4897" t="s">
        <v>6</v>
      </c>
      <c r="C4897" t="s">
        <v>11</v>
      </c>
      <c r="D4897">
        <v>2026</v>
      </c>
      <c r="E4897">
        <v>2034</v>
      </c>
      <c r="F4897">
        <v>1</v>
      </c>
      <c r="G4897">
        <v>5019.384779</v>
      </c>
      <c r="H4897">
        <v>0</v>
      </c>
      <c r="I4897">
        <v>1</v>
      </c>
      <c r="J4897" s="2" t="str">
        <f t="shared" si="76"/>
        <v>EG_SOLARRFWR2026</v>
      </c>
    </row>
    <row r="4898" spans="1:10" x14ac:dyDescent="0.25">
      <c r="A4898" t="s">
        <v>20</v>
      </c>
      <c r="B4898" t="s">
        <v>6</v>
      </c>
      <c r="C4898" t="s">
        <v>9</v>
      </c>
      <c r="D4898">
        <v>2026</v>
      </c>
      <c r="E4898">
        <v>2034</v>
      </c>
      <c r="F4898">
        <v>1</v>
      </c>
      <c r="G4898">
        <v>5019.384779</v>
      </c>
      <c r="H4898">
        <v>0</v>
      </c>
      <c r="I4898">
        <v>1</v>
      </c>
      <c r="J4898" s="2" t="str">
        <f t="shared" si="76"/>
        <v>EG_SOLARRFNER2026</v>
      </c>
    </row>
    <row r="4899" spans="1:10" x14ac:dyDescent="0.25">
      <c r="A4899" t="s">
        <v>20</v>
      </c>
      <c r="B4899" t="s">
        <v>6</v>
      </c>
      <c r="C4899" t="s">
        <v>8</v>
      </c>
      <c r="D4899">
        <v>2026</v>
      </c>
      <c r="E4899">
        <v>2034</v>
      </c>
      <c r="F4899">
        <v>1</v>
      </c>
      <c r="G4899">
        <v>5019.384779</v>
      </c>
      <c r="H4899">
        <v>0</v>
      </c>
      <c r="I4899">
        <v>1</v>
      </c>
      <c r="J4899" s="2" t="str">
        <f t="shared" si="76"/>
        <v>EG_SOLARRFSR2026</v>
      </c>
    </row>
    <row r="4900" spans="1:10" x14ac:dyDescent="0.25">
      <c r="A4900" t="s">
        <v>20</v>
      </c>
      <c r="B4900" t="s">
        <v>6</v>
      </c>
      <c r="C4900" t="s">
        <v>12</v>
      </c>
      <c r="D4900">
        <v>2026</v>
      </c>
      <c r="E4900">
        <v>2034</v>
      </c>
      <c r="F4900">
        <v>1</v>
      </c>
      <c r="G4900">
        <v>5019.384779</v>
      </c>
      <c r="H4900">
        <v>0</v>
      </c>
      <c r="I4900">
        <v>1</v>
      </c>
      <c r="J4900" s="2" t="str">
        <f t="shared" si="76"/>
        <v>EG_SOLARRFNR2026</v>
      </c>
    </row>
    <row r="4901" spans="1:10" x14ac:dyDescent="0.25">
      <c r="A4901" t="s">
        <v>20</v>
      </c>
      <c r="B4901" t="s">
        <v>6</v>
      </c>
      <c r="C4901" t="s">
        <v>10</v>
      </c>
      <c r="D4901">
        <v>2026</v>
      </c>
      <c r="E4901">
        <v>2035</v>
      </c>
      <c r="F4901">
        <v>1</v>
      </c>
      <c r="G4901">
        <v>5019.384779</v>
      </c>
      <c r="H4901">
        <v>0</v>
      </c>
      <c r="I4901">
        <v>1</v>
      </c>
      <c r="J4901" s="2" t="str">
        <f t="shared" si="76"/>
        <v>EG_SOLARRFER2026</v>
      </c>
    </row>
    <row r="4902" spans="1:10" x14ac:dyDescent="0.25">
      <c r="A4902" t="s">
        <v>20</v>
      </c>
      <c r="B4902" t="s">
        <v>6</v>
      </c>
      <c r="C4902" t="s">
        <v>11</v>
      </c>
      <c r="D4902">
        <v>2026</v>
      </c>
      <c r="E4902">
        <v>2035</v>
      </c>
      <c r="F4902">
        <v>1</v>
      </c>
      <c r="G4902">
        <v>5019.384779</v>
      </c>
      <c r="H4902">
        <v>0</v>
      </c>
      <c r="I4902">
        <v>1</v>
      </c>
      <c r="J4902" s="2" t="str">
        <f t="shared" si="76"/>
        <v>EG_SOLARRFWR2026</v>
      </c>
    </row>
    <row r="4903" spans="1:10" x14ac:dyDescent="0.25">
      <c r="A4903" t="s">
        <v>20</v>
      </c>
      <c r="B4903" t="s">
        <v>6</v>
      </c>
      <c r="C4903" t="s">
        <v>9</v>
      </c>
      <c r="D4903">
        <v>2026</v>
      </c>
      <c r="E4903">
        <v>2035</v>
      </c>
      <c r="F4903">
        <v>1</v>
      </c>
      <c r="G4903">
        <v>5019.384779</v>
      </c>
      <c r="H4903">
        <v>0</v>
      </c>
      <c r="I4903">
        <v>1</v>
      </c>
      <c r="J4903" s="2" t="str">
        <f t="shared" si="76"/>
        <v>EG_SOLARRFNER2026</v>
      </c>
    </row>
    <row r="4904" spans="1:10" x14ac:dyDescent="0.25">
      <c r="A4904" t="s">
        <v>20</v>
      </c>
      <c r="B4904" t="s">
        <v>6</v>
      </c>
      <c r="C4904" t="s">
        <v>8</v>
      </c>
      <c r="D4904">
        <v>2026</v>
      </c>
      <c r="E4904">
        <v>2035</v>
      </c>
      <c r="F4904">
        <v>1</v>
      </c>
      <c r="G4904">
        <v>5019.384779</v>
      </c>
      <c r="H4904">
        <v>0</v>
      </c>
      <c r="I4904">
        <v>1</v>
      </c>
      <c r="J4904" s="2" t="str">
        <f t="shared" si="76"/>
        <v>EG_SOLARRFSR2026</v>
      </c>
    </row>
    <row r="4905" spans="1:10" x14ac:dyDescent="0.25">
      <c r="A4905" t="s">
        <v>20</v>
      </c>
      <c r="B4905" t="s">
        <v>6</v>
      </c>
      <c r="C4905" t="s">
        <v>12</v>
      </c>
      <c r="D4905">
        <v>2026</v>
      </c>
      <c r="E4905">
        <v>2035</v>
      </c>
      <c r="F4905">
        <v>1</v>
      </c>
      <c r="G4905">
        <v>5019.384779</v>
      </c>
      <c r="H4905">
        <v>0</v>
      </c>
      <c r="I4905">
        <v>1</v>
      </c>
      <c r="J4905" s="2" t="str">
        <f t="shared" si="76"/>
        <v>EG_SOLARRFNR2026</v>
      </c>
    </row>
    <row r="4906" spans="1:10" x14ac:dyDescent="0.25">
      <c r="A4906" t="s">
        <v>20</v>
      </c>
      <c r="B4906" t="s">
        <v>6</v>
      </c>
      <c r="C4906" t="s">
        <v>10</v>
      </c>
      <c r="D4906">
        <v>2026</v>
      </c>
      <c r="E4906">
        <v>2036</v>
      </c>
      <c r="F4906">
        <v>1</v>
      </c>
      <c r="G4906">
        <v>5019.384779</v>
      </c>
      <c r="H4906">
        <v>0</v>
      </c>
      <c r="I4906">
        <v>1</v>
      </c>
      <c r="J4906" s="2" t="str">
        <f t="shared" si="76"/>
        <v>EG_SOLARRFER2026</v>
      </c>
    </row>
    <row r="4907" spans="1:10" x14ac:dyDescent="0.25">
      <c r="A4907" t="s">
        <v>20</v>
      </c>
      <c r="B4907" t="s">
        <v>6</v>
      </c>
      <c r="C4907" t="s">
        <v>11</v>
      </c>
      <c r="D4907">
        <v>2026</v>
      </c>
      <c r="E4907">
        <v>2036</v>
      </c>
      <c r="F4907">
        <v>1</v>
      </c>
      <c r="G4907">
        <v>5019.384779</v>
      </c>
      <c r="H4907">
        <v>0</v>
      </c>
      <c r="I4907">
        <v>1</v>
      </c>
      <c r="J4907" s="2" t="str">
        <f t="shared" si="76"/>
        <v>EG_SOLARRFWR2026</v>
      </c>
    </row>
    <row r="4908" spans="1:10" x14ac:dyDescent="0.25">
      <c r="A4908" t="s">
        <v>20</v>
      </c>
      <c r="B4908" t="s">
        <v>6</v>
      </c>
      <c r="C4908" t="s">
        <v>9</v>
      </c>
      <c r="D4908">
        <v>2026</v>
      </c>
      <c r="E4908">
        <v>2036</v>
      </c>
      <c r="F4908">
        <v>1</v>
      </c>
      <c r="G4908">
        <v>5019.384779</v>
      </c>
      <c r="H4908">
        <v>0</v>
      </c>
      <c r="I4908">
        <v>1</v>
      </c>
      <c r="J4908" s="2" t="str">
        <f t="shared" si="76"/>
        <v>EG_SOLARRFNER2026</v>
      </c>
    </row>
    <row r="4909" spans="1:10" x14ac:dyDescent="0.25">
      <c r="A4909" t="s">
        <v>20</v>
      </c>
      <c r="B4909" t="s">
        <v>6</v>
      </c>
      <c r="C4909" t="s">
        <v>8</v>
      </c>
      <c r="D4909">
        <v>2026</v>
      </c>
      <c r="E4909">
        <v>2036</v>
      </c>
      <c r="F4909">
        <v>1</v>
      </c>
      <c r="G4909">
        <v>5019.384779</v>
      </c>
      <c r="H4909">
        <v>0</v>
      </c>
      <c r="I4909">
        <v>1</v>
      </c>
      <c r="J4909" s="2" t="str">
        <f t="shared" si="76"/>
        <v>EG_SOLARRFSR2026</v>
      </c>
    </row>
    <row r="4910" spans="1:10" x14ac:dyDescent="0.25">
      <c r="A4910" t="s">
        <v>20</v>
      </c>
      <c r="B4910" t="s">
        <v>6</v>
      </c>
      <c r="C4910" t="s">
        <v>12</v>
      </c>
      <c r="D4910">
        <v>2026</v>
      </c>
      <c r="E4910">
        <v>2036</v>
      </c>
      <c r="F4910">
        <v>1</v>
      </c>
      <c r="G4910">
        <v>5019.384779</v>
      </c>
      <c r="H4910">
        <v>0</v>
      </c>
      <c r="I4910">
        <v>1</v>
      </c>
      <c r="J4910" s="2" t="str">
        <f t="shared" si="76"/>
        <v>EG_SOLARRFNR2026</v>
      </c>
    </row>
    <row r="4911" spans="1:10" x14ac:dyDescent="0.25">
      <c r="A4911" t="s">
        <v>20</v>
      </c>
      <c r="B4911" t="s">
        <v>6</v>
      </c>
      <c r="C4911" t="s">
        <v>10</v>
      </c>
      <c r="D4911">
        <v>2026</v>
      </c>
      <c r="E4911">
        <v>2037</v>
      </c>
      <c r="F4911">
        <v>1</v>
      </c>
      <c r="G4911">
        <v>5019.384779</v>
      </c>
      <c r="H4911">
        <v>0</v>
      </c>
      <c r="I4911">
        <v>1</v>
      </c>
      <c r="J4911" s="2" t="str">
        <f t="shared" si="76"/>
        <v>EG_SOLARRFER2026</v>
      </c>
    </row>
    <row r="4912" spans="1:10" x14ac:dyDescent="0.25">
      <c r="A4912" t="s">
        <v>20</v>
      </c>
      <c r="B4912" t="s">
        <v>6</v>
      </c>
      <c r="C4912" t="s">
        <v>11</v>
      </c>
      <c r="D4912">
        <v>2026</v>
      </c>
      <c r="E4912">
        <v>2037</v>
      </c>
      <c r="F4912">
        <v>1</v>
      </c>
      <c r="G4912">
        <v>5019.384779</v>
      </c>
      <c r="H4912">
        <v>0</v>
      </c>
      <c r="I4912">
        <v>1</v>
      </c>
      <c r="J4912" s="2" t="str">
        <f t="shared" si="76"/>
        <v>EG_SOLARRFWR2026</v>
      </c>
    </row>
    <row r="4913" spans="1:10" x14ac:dyDescent="0.25">
      <c r="A4913" t="s">
        <v>20</v>
      </c>
      <c r="B4913" t="s">
        <v>6</v>
      </c>
      <c r="C4913" t="s">
        <v>9</v>
      </c>
      <c r="D4913">
        <v>2026</v>
      </c>
      <c r="E4913">
        <v>2037</v>
      </c>
      <c r="F4913">
        <v>1</v>
      </c>
      <c r="G4913">
        <v>5019.384779</v>
      </c>
      <c r="H4913">
        <v>0</v>
      </c>
      <c r="I4913">
        <v>1</v>
      </c>
      <c r="J4913" s="2" t="str">
        <f t="shared" si="76"/>
        <v>EG_SOLARRFNER2026</v>
      </c>
    </row>
    <row r="4914" spans="1:10" x14ac:dyDescent="0.25">
      <c r="A4914" t="s">
        <v>20</v>
      </c>
      <c r="B4914" t="s">
        <v>6</v>
      </c>
      <c r="C4914" t="s">
        <v>8</v>
      </c>
      <c r="D4914">
        <v>2026</v>
      </c>
      <c r="E4914">
        <v>2037</v>
      </c>
      <c r="F4914">
        <v>1</v>
      </c>
      <c r="G4914">
        <v>5019.384779</v>
      </c>
      <c r="H4914">
        <v>0</v>
      </c>
      <c r="I4914">
        <v>1</v>
      </c>
      <c r="J4914" s="2" t="str">
        <f t="shared" si="76"/>
        <v>EG_SOLARRFSR2026</v>
      </c>
    </row>
    <row r="4915" spans="1:10" x14ac:dyDescent="0.25">
      <c r="A4915" t="s">
        <v>20</v>
      </c>
      <c r="B4915" t="s">
        <v>6</v>
      </c>
      <c r="C4915" t="s">
        <v>12</v>
      </c>
      <c r="D4915">
        <v>2026</v>
      </c>
      <c r="E4915">
        <v>2037</v>
      </c>
      <c r="F4915">
        <v>1</v>
      </c>
      <c r="G4915">
        <v>5019.384779</v>
      </c>
      <c r="H4915">
        <v>0</v>
      </c>
      <c r="I4915">
        <v>1</v>
      </c>
      <c r="J4915" s="2" t="str">
        <f t="shared" si="76"/>
        <v>EG_SOLARRFNR2026</v>
      </c>
    </row>
    <row r="4916" spans="1:10" x14ac:dyDescent="0.25">
      <c r="A4916" t="s">
        <v>20</v>
      </c>
      <c r="B4916" t="s">
        <v>6</v>
      </c>
      <c r="C4916" t="s">
        <v>10</v>
      </c>
      <c r="D4916">
        <v>2026</v>
      </c>
      <c r="E4916">
        <v>2038</v>
      </c>
      <c r="F4916">
        <v>1</v>
      </c>
      <c r="G4916">
        <v>5019.384779</v>
      </c>
      <c r="H4916">
        <v>0</v>
      </c>
      <c r="I4916">
        <v>1</v>
      </c>
      <c r="J4916" s="2" t="str">
        <f t="shared" si="76"/>
        <v>EG_SOLARRFER2026</v>
      </c>
    </row>
    <row r="4917" spans="1:10" x14ac:dyDescent="0.25">
      <c r="A4917" t="s">
        <v>20</v>
      </c>
      <c r="B4917" t="s">
        <v>6</v>
      </c>
      <c r="C4917" t="s">
        <v>11</v>
      </c>
      <c r="D4917">
        <v>2026</v>
      </c>
      <c r="E4917">
        <v>2038</v>
      </c>
      <c r="F4917">
        <v>1</v>
      </c>
      <c r="G4917">
        <v>5019.384779</v>
      </c>
      <c r="H4917">
        <v>0</v>
      </c>
      <c r="I4917">
        <v>1</v>
      </c>
      <c r="J4917" s="2" t="str">
        <f t="shared" si="76"/>
        <v>EG_SOLARRFWR2026</v>
      </c>
    </row>
    <row r="4918" spans="1:10" x14ac:dyDescent="0.25">
      <c r="A4918" t="s">
        <v>20</v>
      </c>
      <c r="B4918" t="s">
        <v>6</v>
      </c>
      <c r="C4918" t="s">
        <v>9</v>
      </c>
      <c r="D4918">
        <v>2026</v>
      </c>
      <c r="E4918">
        <v>2038</v>
      </c>
      <c r="F4918">
        <v>1</v>
      </c>
      <c r="G4918">
        <v>5019.384779</v>
      </c>
      <c r="H4918">
        <v>0</v>
      </c>
      <c r="I4918">
        <v>1</v>
      </c>
      <c r="J4918" s="2" t="str">
        <f t="shared" si="76"/>
        <v>EG_SOLARRFNER2026</v>
      </c>
    </row>
    <row r="4919" spans="1:10" x14ac:dyDescent="0.25">
      <c r="A4919" t="s">
        <v>20</v>
      </c>
      <c r="B4919" t="s">
        <v>6</v>
      </c>
      <c r="C4919" t="s">
        <v>8</v>
      </c>
      <c r="D4919">
        <v>2026</v>
      </c>
      <c r="E4919">
        <v>2038</v>
      </c>
      <c r="F4919">
        <v>1</v>
      </c>
      <c r="G4919">
        <v>5019.384779</v>
      </c>
      <c r="H4919">
        <v>0</v>
      </c>
      <c r="I4919">
        <v>1</v>
      </c>
      <c r="J4919" s="2" t="str">
        <f t="shared" si="76"/>
        <v>EG_SOLARRFSR2026</v>
      </c>
    </row>
    <row r="4920" spans="1:10" x14ac:dyDescent="0.25">
      <c r="A4920" t="s">
        <v>20</v>
      </c>
      <c r="B4920" t="s">
        <v>6</v>
      </c>
      <c r="C4920" t="s">
        <v>12</v>
      </c>
      <c r="D4920">
        <v>2026</v>
      </c>
      <c r="E4920">
        <v>2038</v>
      </c>
      <c r="F4920">
        <v>1</v>
      </c>
      <c r="G4920">
        <v>5019.384779</v>
      </c>
      <c r="H4920">
        <v>0</v>
      </c>
      <c r="I4920">
        <v>1</v>
      </c>
      <c r="J4920" s="2" t="str">
        <f t="shared" si="76"/>
        <v>EG_SOLARRFNR2026</v>
      </c>
    </row>
    <row r="4921" spans="1:10" x14ac:dyDescent="0.25">
      <c r="A4921" t="s">
        <v>20</v>
      </c>
      <c r="B4921" t="s">
        <v>6</v>
      </c>
      <c r="C4921" t="s">
        <v>10</v>
      </c>
      <c r="D4921">
        <v>2026</v>
      </c>
      <c r="E4921">
        <v>2039</v>
      </c>
      <c r="F4921">
        <v>1</v>
      </c>
      <c r="G4921">
        <v>5019.384779</v>
      </c>
      <c r="H4921">
        <v>0</v>
      </c>
      <c r="I4921">
        <v>1</v>
      </c>
      <c r="J4921" s="2" t="str">
        <f t="shared" si="76"/>
        <v>EG_SOLARRFER2026</v>
      </c>
    </row>
    <row r="4922" spans="1:10" x14ac:dyDescent="0.25">
      <c r="A4922" t="s">
        <v>20</v>
      </c>
      <c r="B4922" t="s">
        <v>6</v>
      </c>
      <c r="C4922" t="s">
        <v>11</v>
      </c>
      <c r="D4922">
        <v>2026</v>
      </c>
      <c r="E4922">
        <v>2039</v>
      </c>
      <c r="F4922">
        <v>1</v>
      </c>
      <c r="G4922">
        <v>5019.384779</v>
      </c>
      <c r="H4922">
        <v>0</v>
      </c>
      <c r="I4922">
        <v>1</v>
      </c>
      <c r="J4922" s="2" t="str">
        <f t="shared" si="76"/>
        <v>EG_SOLARRFWR2026</v>
      </c>
    </row>
    <row r="4923" spans="1:10" x14ac:dyDescent="0.25">
      <c r="A4923" t="s">
        <v>20</v>
      </c>
      <c r="B4923" t="s">
        <v>6</v>
      </c>
      <c r="C4923" t="s">
        <v>9</v>
      </c>
      <c r="D4923">
        <v>2026</v>
      </c>
      <c r="E4923">
        <v>2039</v>
      </c>
      <c r="F4923">
        <v>1</v>
      </c>
      <c r="G4923">
        <v>5019.384779</v>
      </c>
      <c r="H4923">
        <v>0</v>
      </c>
      <c r="I4923">
        <v>1</v>
      </c>
      <c r="J4923" s="2" t="str">
        <f t="shared" si="76"/>
        <v>EG_SOLARRFNER2026</v>
      </c>
    </row>
    <row r="4924" spans="1:10" x14ac:dyDescent="0.25">
      <c r="A4924" t="s">
        <v>20</v>
      </c>
      <c r="B4924" t="s">
        <v>6</v>
      </c>
      <c r="C4924" t="s">
        <v>8</v>
      </c>
      <c r="D4924">
        <v>2026</v>
      </c>
      <c r="E4924">
        <v>2039</v>
      </c>
      <c r="F4924">
        <v>1</v>
      </c>
      <c r="G4924">
        <v>5019.384779</v>
      </c>
      <c r="H4924">
        <v>0</v>
      </c>
      <c r="I4924">
        <v>1</v>
      </c>
      <c r="J4924" s="2" t="str">
        <f t="shared" si="76"/>
        <v>EG_SOLARRFSR2026</v>
      </c>
    </row>
    <row r="4925" spans="1:10" x14ac:dyDescent="0.25">
      <c r="A4925" t="s">
        <v>20</v>
      </c>
      <c r="B4925" t="s">
        <v>6</v>
      </c>
      <c r="C4925" t="s">
        <v>12</v>
      </c>
      <c r="D4925">
        <v>2026</v>
      </c>
      <c r="E4925">
        <v>2039</v>
      </c>
      <c r="F4925">
        <v>1</v>
      </c>
      <c r="G4925">
        <v>5019.384779</v>
      </c>
      <c r="H4925">
        <v>0</v>
      </c>
      <c r="I4925">
        <v>1</v>
      </c>
      <c r="J4925" s="2" t="str">
        <f t="shared" si="76"/>
        <v>EG_SOLARRFNR2026</v>
      </c>
    </row>
    <row r="4926" spans="1:10" x14ac:dyDescent="0.25">
      <c r="A4926" t="s">
        <v>20</v>
      </c>
      <c r="B4926" t="s">
        <v>6</v>
      </c>
      <c r="C4926" t="s">
        <v>10</v>
      </c>
      <c r="D4926">
        <v>2026</v>
      </c>
      <c r="E4926">
        <v>2040</v>
      </c>
      <c r="F4926">
        <v>1</v>
      </c>
      <c r="G4926">
        <v>5019.384779</v>
      </c>
      <c r="H4926">
        <v>0</v>
      </c>
      <c r="I4926">
        <v>1</v>
      </c>
      <c r="J4926" s="2" t="str">
        <f t="shared" si="76"/>
        <v>EG_SOLARRFER2026</v>
      </c>
    </row>
    <row r="4927" spans="1:10" x14ac:dyDescent="0.25">
      <c r="A4927" t="s">
        <v>20</v>
      </c>
      <c r="B4927" t="s">
        <v>6</v>
      </c>
      <c r="C4927" t="s">
        <v>11</v>
      </c>
      <c r="D4927">
        <v>2026</v>
      </c>
      <c r="E4927">
        <v>2040</v>
      </c>
      <c r="F4927">
        <v>1</v>
      </c>
      <c r="G4927">
        <v>5019.384779</v>
      </c>
      <c r="H4927">
        <v>0</v>
      </c>
      <c r="I4927">
        <v>1</v>
      </c>
      <c r="J4927" s="2" t="str">
        <f t="shared" si="76"/>
        <v>EG_SOLARRFWR2026</v>
      </c>
    </row>
    <row r="4928" spans="1:10" x14ac:dyDescent="0.25">
      <c r="A4928" t="s">
        <v>20</v>
      </c>
      <c r="B4928" t="s">
        <v>6</v>
      </c>
      <c r="C4928" t="s">
        <v>9</v>
      </c>
      <c r="D4928">
        <v>2026</v>
      </c>
      <c r="E4928">
        <v>2040</v>
      </c>
      <c r="F4928">
        <v>1</v>
      </c>
      <c r="G4928">
        <v>5019.384779</v>
      </c>
      <c r="H4928">
        <v>0</v>
      </c>
      <c r="I4928">
        <v>1</v>
      </c>
      <c r="J4928" s="2" t="str">
        <f t="shared" si="76"/>
        <v>EG_SOLARRFNER2026</v>
      </c>
    </row>
    <row r="4929" spans="1:10" x14ac:dyDescent="0.25">
      <c r="A4929" t="s">
        <v>20</v>
      </c>
      <c r="B4929" t="s">
        <v>6</v>
      </c>
      <c r="C4929" t="s">
        <v>8</v>
      </c>
      <c r="D4929">
        <v>2026</v>
      </c>
      <c r="E4929">
        <v>2040</v>
      </c>
      <c r="F4929">
        <v>1</v>
      </c>
      <c r="G4929">
        <v>5019.384779</v>
      </c>
      <c r="H4929">
        <v>0</v>
      </c>
      <c r="I4929">
        <v>1</v>
      </c>
      <c r="J4929" s="2" t="str">
        <f t="shared" si="76"/>
        <v>EG_SOLARRFSR2026</v>
      </c>
    </row>
    <row r="4930" spans="1:10" x14ac:dyDescent="0.25">
      <c r="A4930" t="s">
        <v>20</v>
      </c>
      <c r="B4930" t="s">
        <v>6</v>
      </c>
      <c r="C4930" t="s">
        <v>12</v>
      </c>
      <c r="D4930">
        <v>2026</v>
      </c>
      <c r="E4930">
        <v>2040</v>
      </c>
      <c r="F4930">
        <v>1</v>
      </c>
      <c r="G4930">
        <v>5019.384779</v>
      </c>
      <c r="H4930">
        <v>0</v>
      </c>
      <c r="I4930">
        <v>1</v>
      </c>
      <c r="J4930" s="2" t="str">
        <f t="shared" si="76"/>
        <v>EG_SOLARRFNR2026</v>
      </c>
    </row>
    <row r="4931" spans="1:10" x14ac:dyDescent="0.25">
      <c r="A4931" t="s">
        <v>20</v>
      </c>
      <c r="B4931" t="s">
        <v>6</v>
      </c>
      <c r="C4931" t="s">
        <v>10</v>
      </c>
      <c r="D4931">
        <v>2026</v>
      </c>
      <c r="E4931">
        <v>2041</v>
      </c>
      <c r="F4931">
        <v>1</v>
      </c>
      <c r="G4931">
        <v>5019.384779</v>
      </c>
      <c r="H4931">
        <v>0</v>
      </c>
      <c r="I4931">
        <v>1</v>
      </c>
      <c r="J4931" s="2" t="str">
        <f t="shared" ref="J4931:J4994" si="77">_xlfn.CONCAT(A4931,C4931,D4931)</f>
        <v>EG_SOLARRFER2026</v>
      </c>
    </row>
    <row r="4932" spans="1:10" x14ac:dyDescent="0.25">
      <c r="A4932" t="s">
        <v>20</v>
      </c>
      <c r="B4932" t="s">
        <v>6</v>
      </c>
      <c r="C4932" t="s">
        <v>11</v>
      </c>
      <c r="D4932">
        <v>2026</v>
      </c>
      <c r="E4932">
        <v>2041</v>
      </c>
      <c r="F4932">
        <v>1</v>
      </c>
      <c r="G4932">
        <v>5019.384779</v>
      </c>
      <c r="H4932">
        <v>0</v>
      </c>
      <c r="I4932">
        <v>1</v>
      </c>
      <c r="J4932" s="2" t="str">
        <f t="shared" si="77"/>
        <v>EG_SOLARRFWR2026</v>
      </c>
    </row>
    <row r="4933" spans="1:10" x14ac:dyDescent="0.25">
      <c r="A4933" t="s">
        <v>20</v>
      </c>
      <c r="B4933" t="s">
        <v>6</v>
      </c>
      <c r="C4933" t="s">
        <v>9</v>
      </c>
      <c r="D4933">
        <v>2026</v>
      </c>
      <c r="E4933">
        <v>2041</v>
      </c>
      <c r="F4933">
        <v>1</v>
      </c>
      <c r="G4933">
        <v>5019.384779</v>
      </c>
      <c r="H4933">
        <v>0</v>
      </c>
      <c r="I4933">
        <v>1</v>
      </c>
      <c r="J4933" s="2" t="str">
        <f t="shared" si="77"/>
        <v>EG_SOLARRFNER2026</v>
      </c>
    </row>
    <row r="4934" spans="1:10" x14ac:dyDescent="0.25">
      <c r="A4934" t="s">
        <v>20</v>
      </c>
      <c r="B4934" t="s">
        <v>6</v>
      </c>
      <c r="C4934" t="s">
        <v>8</v>
      </c>
      <c r="D4934">
        <v>2026</v>
      </c>
      <c r="E4934">
        <v>2041</v>
      </c>
      <c r="F4934">
        <v>1</v>
      </c>
      <c r="G4934">
        <v>5019.384779</v>
      </c>
      <c r="H4934">
        <v>0</v>
      </c>
      <c r="I4934">
        <v>1</v>
      </c>
      <c r="J4934" s="2" t="str">
        <f t="shared" si="77"/>
        <v>EG_SOLARRFSR2026</v>
      </c>
    </row>
    <row r="4935" spans="1:10" x14ac:dyDescent="0.25">
      <c r="A4935" t="s">
        <v>20</v>
      </c>
      <c r="B4935" t="s">
        <v>6</v>
      </c>
      <c r="C4935" t="s">
        <v>12</v>
      </c>
      <c r="D4935">
        <v>2026</v>
      </c>
      <c r="E4935">
        <v>2041</v>
      </c>
      <c r="F4935">
        <v>1</v>
      </c>
      <c r="G4935">
        <v>5019.384779</v>
      </c>
      <c r="H4935">
        <v>0</v>
      </c>
      <c r="I4935">
        <v>1</v>
      </c>
      <c r="J4935" s="2" t="str">
        <f t="shared" si="77"/>
        <v>EG_SOLARRFNR2026</v>
      </c>
    </row>
    <row r="4936" spans="1:10" x14ac:dyDescent="0.25">
      <c r="A4936" t="s">
        <v>21</v>
      </c>
      <c r="B4936" t="s">
        <v>6</v>
      </c>
      <c r="C4936" t="s">
        <v>10</v>
      </c>
      <c r="D4936">
        <v>2026</v>
      </c>
      <c r="E4936">
        <v>2026</v>
      </c>
      <c r="F4936">
        <v>1</v>
      </c>
      <c r="G4936">
        <v>10443.50741</v>
      </c>
      <c r="H4936">
        <v>0</v>
      </c>
      <c r="I4936">
        <v>1</v>
      </c>
      <c r="J4936" s="2" t="str">
        <f t="shared" si="77"/>
        <v>EG_WINDONER2026</v>
      </c>
    </row>
    <row r="4937" spans="1:10" x14ac:dyDescent="0.25">
      <c r="A4937" t="s">
        <v>21</v>
      </c>
      <c r="B4937" t="s">
        <v>6</v>
      </c>
      <c r="C4937" t="s">
        <v>11</v>
      </c>
      <c r="D4937">
        <v>2026</v>
      </c>
      <c r="E4937">
        <v>2026</v>
      </c>
      <c r="F4937">
        <v>1</v>
      </c>
      <c r="G4937">
        <v>10443.50741</v>
      </c>
      <c r="H4937">
        <v>0</v>
      </c>
      <c r="I4937">
        <v>1</v>
      </c>
      <c r="J4937" s="2" t="str">
        <f t="shared" si="77"/>
        <v>EG_WINDONWR2026</v>
      </c>
    </row>
    <row r="4938" spans="1:10" x14ac:dyDescent="0.25">
      <c r="A4938" t="s">
        <v>21</v>
      </c>
      <c r="B4938" t="s">
        <v>6</v>
      </c>
      <c r="C4938" t="s">
        <v>9</v>
      </c>
      <c r="D4938">
        <v>2026</v>
      </c>
      <c r="E4938">
        <v>2026</v>
      </c>
      <c r="F4938">
        <v>1</v>
      </c>
      <c r="G4938">
        <v>10443.50741</v>
      </c>
      <c r="H4938">
        <v>0</v>
      </c>
      <c r="I4938">
        <v>1</v>
      </c>
      <c r="J4938" s="2" t="str">
        <f t="shared" si="77"/>
        <v>EG_WINDONNER2026</v>
      </c>
    </row>
    <row r="4939" spans="1:10" x14ac:dyDescent="0.25">
      <c r="A4939" t="s">
        <v>21</v>
      </c>
      <c r="B4939" t="s">
        <v>6</v>
      </c>
      <c r="C4939" t="s">
        <v>8</v>
      </c>
      <c r="D4939">
        <v>2026</v>
      </c>
      <c r="E4939">
        <v>2026</v>
      </c>
      <c r="F4939">
        <v>1</v>
      </c>
      <c r="G4939">
        <v>10443.50741</v>
      </c>
      <c r="H4939">
        <v>0</v>
      </c>
      <c r="I4939">
        <v>1</v>
      </c>
      <c r="J4939" s="2" t="str">
        <f t="shared" si="77"/>
        <v>EG_WINDONSR2026</v>
      </c>
    </row>
    <row r="4940" spans="1:10" x14ac:dyDescent="0.25">
      <c r="A4940" t="s">
        <v>21</v>
      </c>
      <c r="B4940" t="s">
        <v>6</v>
      </c>
      <c r="C4940" t="s">
        <v>12</v>
      </c>
      <c r="D4940">
        <v>2026</v>
      </c>
      <c r="E4940">
        <v>2026</v>
      </c>
      <c r="F4940">
        <v>1</v>
      </c>
      <c r="G4940">
        <v>10443.50741</v>
      </c>
      <c r="H4940">
        <v>0</v>
      </c>
      <c r="I4940">
        <v>1</v>
      </c>
      <c r="J4940" s="2" t="str">
        <f t="shared" si="77"/>
        <v>EG_WINDONNR2026</v>
      </c>
    </row>
    <row r="4941" spans="1:10" x14ac:dyDescent="0.25">
      <c r="A4941" t="s">
        <v>21</v>
      </c>
      <c r="B4941" t="s">
        <v>6</v>
      </c>
      <c r="C4941" t="s">
        <v>10</v>
      </c>
      <c r="D4941">
        <v>2026</v>
      </c>
      <c r="E4941">
        <v>2027</v>
      </c>
      <c r="F4941">
        <v>1</v>
      </c>
      <c r="G4941">
        <v>10443.50741</v>
      </c>
      <c r="H4941">
        <v>0</v>
      </c>
      <c r="I4941">
        <v>1</v>
      </c>
      <c r="J4941" s="2" t="str">
        <f t="shared" si="77"/>
        <v>EG_WINDONER2026</v>
      </c>
    </row>
    <row r="4942" spans="1:10" x14ac:dyDescent="0.25">
      <c r="A4942" t="s">
        <v>21</v>
      </c>
      <c r="B4942" t="s">
        <v>6</v>
      </c>
      <c r="C4942" t="s">
        <v>11</v>
      </c>
      <c r="D4942">
        <v>2026</v>
      </c>
      <c r="E4942">
        <v>2027</v>
      </c>
      <c r="F4942">
        <v>1</v>
      </c>
      <c r="G4942">
        <v>10443.50741</v>
      </c>
      <c r="H4942">
        <v>0</v>
      </c>
      <c r="I4942">
        <v>1</v>
      </c>
      <c r="J4942" s="2" t="str">
        <f t="shared" si="77"/>
        <v>EG_WINDONWR2026</v>
      </c>
    </row>
    <row r="4943" spans="1:10" x14ac:dyDescent="0.25">
      <c r="A4943" t="s">
        <v>21</v>
      </c>
      <c r="B4943" t="s">
        <v>6</v>
      </c>
      <c r="C4943" t="s">
        <v>9</v>
      </c>
      <c r="D4943">
        <v>2026</v>
      </c>
      <c r="E4943">
        <v>2027</v>
      </c>
      <c r="F4943">
        <v>1</v>
      </c>
      <c r="G4943">
        <v>10443.50741</v>
      </c>
      <c r="H4943">
        <v>0</v>
      </c>
      <c r="I4943">
        <v>1</v>
      </c>
      <c r="J4943" s="2" t="str">
        <f t="shared" si="77"/>
        <v>EG_WINDONNER2026</v>
      </c>
    </row>
    <row r="4944" spans="1:10" x14ac:dyDescent="0.25">
      <c r="A4944" t="s">
        <v>21</v>
      </c>
      <c r="B4944" t="s">
        <v>6</v>
      </c>
      <c r="C4944" t="s">
        <v>8</v>
      </c>
      <c r="D4944">
        <v>2026</v>
      </c>
      <c r="E4944">
        <v>2027</v>
      </c>
      <c r="F4944">
        <v>1</v>
      </c>
      <c r="G4944">
        <v>10443.50741</v>
      </c>
      <c r="H4944">
        <v>0</v>
      </c>
      <c r="I4944">
        <v>1</v>
      </c>
      <c r="J4944" s="2" t="str">
        <f t="shared" si="77"/>
        <v>EG_WINDONSR2026</v>
      </c>
    </row>
    <row r="4945" spans="1:10" x14ac:dyDescent="0.25">
      <c r="A4945" t="s">
        <v>21</v>
      </c>
      <c r="B4945" t="s">
        <v>6</v>
      </c>
      <c r="C4945" t="s">
        <v>12</v>
      </c>
      <c r="D4945">
        <v>2026</v>
      </c>
      <c r="E4945">
        <v>2027</v>
      </c>
      <c r="F4945">
        <v>1</v>
      </c>
      <c r="G4945">
        <v>10443.50741</v>
      </c>
      <c r="H4945">
        <v>0</v>
      </c>
      <c r="I4945">
        <v>1</v>
      </c>
      <c r="J4945" s="2" t="str">
        <f t="shared" si="77"/>
        <v>EG_WINDONNR2026</v>
      </c>
    </row>
    <row r="4946" spans="1:10" x14ac:dyDescent="0.25">
      <c r="A4946" t="s">
        <v>21</v>
      </c>
      <c r="B4946" t="s">
        <v>6</v>
      </c>
      <c r="C4946" t="s">
        <v>10</v>
      </c>
      <c r="D4946">
        <v>2026</v>
      </c>
      <c r="E4946">
        <v>2028</v>
      </c>
      <c r="F4946">
        <v>1</v>
      </c>
      <c r="G4946">
        <v>10443.50741</v>
      </c>
      <c r="H4946">
        <v>0</v>
      </c>
      <c r="I4946">
        <v>1</v>
      </c>
      <c r="J4946" s="2" t="str">
        <f t="shared" si="77"/>
        <v>EG_WINDONER2026</v>
      </c>
    </row>
    <row r="4947" spans="1:10" x14ac:dyDescent="0.25">
      <c r="A4947" t="s">
        <v>21</v>
      </c>
      <c r="B4947" t="s">
        <v>6</v>
      </c>
      <c r="C4947" t="s">
        <v>11</v>
      </c>
      <c r="D4947">
        <v>2026</v>
      </c>
      <c r="E4947">
        <v>2028</v>
      </c>
      <c r="F4947">
        <v>1</v>
      </c>
      <c r="G4947">
        <v>10443.50741</v>
      </c>
      <c r="H4947">
        <v>0</v>
      </c>
      <c r="I4947">
        <v>1</v>
      </c>
      <c r="J4947" s="2" t="str">
        <f t="shared" si="77"/>
        <v>EG_WINDONWR2026</v>
      </c>
    </row>
    <row r="4948" spans="1:10" x14ac:dyDescent="0.25">
      <c r="A4948" t="s">
        <v>21</v>
      </c>
      <c r="B4948" t="s">
        <v>6</v>
      </c>
      <c r="C4948" t="s">
        <v>9</v>
      </c>
      <c r="D4948">
        <v>2026</v>
      </c>
      <c r="E4948">
        <v>2028</v>
      </c>
      <c r="F4948">
        <v>1</v>
      </c>
      <c r="G4948">
        <v>10443.50741</v>
      </c>
      <c r="H4948">
        <v>0</v>
      </c>
      <c r="I4948">
        <v>1</v>
      </c>
      <c r="J4948" s="2" t="str">
        <f t="shared" si="77"/>
        <v>EG_WINDONNER2026</v>
      </c>
    </row>
    <row r="4949" spans="1:10" x14ac:dyDescent="0.25">
      <c r="A4949" t="s">
        <v>21</v>
      </c>
      <c r="B4949" t="s">
        <v>6</v>
      </c>
      <c r="C4949" t="s">
        <v>8</v>
      </c>
      <c r="D4949">
        <v>2026</v>
      </c>
      <c r="E4949">
        <v>2028</v>
      </c>
      <c r="F4949">
        <v>1</v>
      </c>
      <c r="G4949">
        <v>10443.50741</v>
      </c>
      <c r="H4949">
        <v>0</v>
      </c>
      <c r="I4949">
        <v>1</v>
      </c>
      <c r="J4949" s="2" t="str">
        <f t="shared" si="77"/>
        <v>EG_WINDONSR2026</v>
      </c>
    </row>
    <row r="4950" spans="1:10" x14ac:dyDescent="0.25">
      <c r="A4950" t="s">
        <v>21</v>
      </c>
      <c r="B4950" t="s">
        <v>6</v>
      </c>
      <c r="C4950" t="s">
        <v>12</v>
      </c>
      <c r="D4950">
        <v>2026</v>
      </c>
      <c r="E4950">
        <v>2028</v>
      </c>
      <c r="F4950">
        <v>1</v>
      </c>
      <c r="G4950">
        <v>10443.50741</v>
      </c>
      <c r="H4950">
        <v>0</v>
      </c>
      <c r="I4950">
        <v>1</v>
      </c>
      <c r="J4950" s="2" t="str">
        <f t="shared" si="77"/>
        <v>EG_WINDONNR2026</v>
      </c>
    </row>
    <row r="4951" spans="1:10" x14ac:dyDescent="0.25">
      <c r="A4951" t="s">
        <v>21</v>
      </c>
      <c r="B4951" t="s">
        <v>6</v>
      </c>
      <c r="C4951" t="s">
        <v>10</v>
      </c>
      <c r="D4951">
        <v>2026</v>
      </c>
      <c r="E4951">
        <v>2029</v>
      </c>
      <c r="F4951">
        <v>1</v>
      </c>
      <c r="G4951">
        <v>10443.50741</v>
      </c>
      <c r="H4951">
        <v>0</v>
      </c>
      <c r="I4951">
        <v>1</v>
      </c>
      <c r="J4951" s="2" t="str">
        <f t="shared" si="77"/>
        <v>EG_WINDONER2026</v>
      </c>
    </row>
    <row r="4952" spans="1:10" x14ac:dyDescent="0.25">
      <c r="A4952" t="s">
        <v>21</v>
      </c>
      <c r="B4952" t="s">
        <v>6</v>
      </c>
      <c r="C4952" t="s">
        <v>11</v>
      </c>
      <c r="D4952">
        <v>2026</v>
      </c>
      <c r="E4952">
        <v>2029</v>
      </c>
      <c r="F4952">
        <v>1</v>
      </c>
      <c r="G4952">
        <v>10443.50741</v>
      </c>
      <c r="H4952">
        <v>0</v>
      </c>
      <c r="I4952">
        <v>1</v>
      </c>
      <c r="J4952" s="2" t="str">
        <f t="shared" si="77"/>
        <v>EG_WINDONWR2026</v>
      </c>
    </row>
    <row r="4953" spans="1:10" x14ac:dyDescent="0.25">
      <c r="A4953" t="s">
        <v>21</v>
      </c>
      <c r="B4953" t="s">
        <v>6</v>
      </c>
      <c r="C4953" t="s">
        <v>9</v>
      </c>
      <c r="D4953">
        <v>2026</v>
      </c>
      <c r="E4953">
        <v>2029</v>
      </c>
      <c r="F4953">
        <v>1</v>
      </c>
      <c r="G4953">
        <v>10443.50741</v>
      </c>
      <c r="H4953">
        <v>0</v>
      </c>
      <c r="I4953">
        <v>1</v>
      </c>
      <c r="J4953" s="2" t="str">
        <f t="shared" si="77"/>
        <v>EG_WINDONNER2026</v>
      </c>
    </row>
    <row r="4954" spans="1:10" x14ac:dyDescent="0.25">
      <c r="A4954" t="s">
        <v>21</v>
      </c>
      <c r="B4954" t="s">
        <v>6</v>
      </c>
      <c r="C4954" t="s">
        <v>8</v>
      </c>
      <c r="D4954">
        <v>2026</v>
      </c>
      <c r="E4954">
        <v>2029</v>
      </c>
      <c r="F4954">
        <v>1</v>
      </c>
      <c r="G4954">
        <v>10443.50741</v>
      </c>
      <c r="H4954">
        <v>0</v>
      </c>
      <c r="I4954">
        <v>1</v>
      </c>
      <c r="J4954" s="2" t="str">
        <f t="shared" si="77"/>
        <v>EG_WINDONSR2026</v>
      </c>
    </row>
    <row r="4955" spans="1:10" x14ac:dyDescent="0.25">
      <c r="A4955" t="s">
        <v>21</v>
      </c>
      <c r="B4955" t="s">
        <v>6</v>
      </c>
      <c r="C4955" t="s">
        <v>12</v>
      </c>
      <c r="D4955">
        <v>2026</v>
      </c>
      <c r="E4955">
        <v>2029</v>
      </c>
      <c r="F4955">
        <v>1</v>
      </c>
      <c r="G4955">
        <v>10443.50741</v>
      </c>
      <c r="H4955">
        <v>0</v>
      </c>
      <c r="I4955">
        <v>1</v>
      </c>
      <c r="J4955" s="2" t="str">
        <f t="shared" si="77"/>
        <v>EG_WINDONNR2026</v>
      </c>
    </row>
    <row r="4956" spans="1:10" x14ac:dyDescent="0.25">
      <c r="A4956" t="s">
        <v>21</v>
      </c>
      <c r="B4956" t="s">
        <v>6</v>
      </c>
      <c r="C4956" t="s">
        <v>10</v>
      </c>
      <c r="D4956">
        <v>2026</v>
      </c>
      <c r="E4956">
        <v>2030</v>
      </c>
      <c r="F4956">
        <v>1</v>
      </c>
      <c r="G4956">
        <v>10443.50741</v>
      </c>
      <c r="H4956">
        <v>0</v>
      </c>
      <c r="I4956">
        <v>1</v>
      </c>
      <c r="J4956" s="2" t="str">
        <f t="shared" si="77"/>
        <v>EG_WINDONER2026</v>
      </c>
    </row>
    <row r="4957" spans="1:10" x14ac:dyDescent="0.25">
      <c r="A4957" t="s">
        <v>21</v>
      </c>
      <c r="B4957" t="s">
        <v>6</v>
      </c>
      <c r="C4957" t="s">
        <v>11</v>
      </c>
      <c r="D4957">
        <v>2026</v>
      </c>
      <c r="E4957">
        <v>2030</v>
      </c>
      <c r="F4957">
        <v>1</v>
      </c>
      <c r="G4957">
        <v>10443.50741</v>
      </c>
      <c r="H4957">
        <v>0</v>
      </c>
      <c r="I4957">
        <v>1</v>
      </c>
      <c r="J4957" s="2" t="str">
        <f t="shared" si="77"/>
        <v>EG_WINDONWR2026</v>
      </c>
    </row>
    <row r="4958" spans="1:10" x14ac:dyDescent="0.25">
      <c r="A4958" t="s">
        <v>21</v>
      </c>
      <c r="B4958" t="s">
        <v>6</v>
      </c>
      <c r="C4958" t="s">
        <v>9</v>
      </c>
      <c r="D4958">
        <v>2026</v>
      </c>
      <c r="E4958">
        <v>2030</v>
      </c>
      <c r="F4958">
        <v>1</v>
      </c>
      <c r="G4958">
        <v>10443.50741</v>
      </c>
      <c r="H4958">
        <v>0</v>
      </c>
      <c r="I4958">
        <v>1</v>
      </c>
      <c r="J4958" s="2" t="str">
        <f t="shared" si="77"/>
        <v>EG_WINDONNER2026</v>
      </c>
    </row>
    <row r="4959" spans="1:10" x14ac:dyDescent="0.25">
      <c r="A4959" t="s">
        <v>21</v>
      </c>
      <c r="B4959" t="s">
        <v>6</v>
      </c>
      <c r="C4959" t="s">
        <v>8</v>
      </c>
      <c r="D4959">
        <v>2026</v>
      </c>
      <c r="E4959">
        <v>2030</v>
      </c>
      <c r="F4959">
        <v>1</v>
      </c>
      <c r="G4959">
        <v>10443.50741</v>
      </c>
      <c r="H4959">
        <v>0</v>
      </c>
      <c r="I4959">
        <v>1</v>
      </c>
      <c r="J4959" s="2" t="str">
        <f t="shared" si="77"/>
        <v>EG_WINDONSR2026</v>
      </c>
    </row>
    <row r="4960" spans="1:10" x14ac:dyDescent="0.25">
      <c r="A4960" t="s">
        <v>21</v>
      </c>
      <c r="B4960" t="s">
        <v>6</v>
      </c>
      <c r="C4960" t="s">
        <v>12</v>
      </c>
      <c r="D4960">
        <v>2026</v>
      </c>
      <c r="E4960">
        <v>2030</v>
      </c>
      <c r="F4960">
        <v>1</v>
      </c>
      <c r="G4960">
        <v>10443.50741</v>
      </c>
      <c r="H4960">
        <v>0</v>
      </c>
      <c r="I4960">
        <v>1</v>
      </c>
      <c r="J4960" s="2" t="str">
        <f t="shared" si="77"/>
        <v>EG_WINDONNR2026</v>
      </c>
    </row>
    <row r="4961" spans="1:10" x14ac:dyDescent="0.25">
      <c r="A4961" t="s">
        <v>21</v>
      </c>
      <c r="B4961" t="s">
        <v>6</v>
      </c>
      <c r="C4961" t="s">
        <v>10</v>
      </c>
      <c r="D4961">
        <v>2026</v>
      </c>
      <c r="E4961">
        <v>2031</v>
      </c>
      <c r="F4961">
        <v>1</v>
      </c>
      <c r="G4961">
        <v>10443.50741</v>
      </c>
      <c r="H4961">
        <v>0</v>
      </c>
      <c r="I4961">
        <v>1</v>
      </c>
      <c r="J4961" s="2" t="str">
        <f t="shared" si="77"/>
        <v>EG_WINDONER2026</v>
      </c>
    </row>
    <row r="4962" spans="1:10" x14ac:dyDescent="0.25">
      <c r="A4962" t="s">
        <v>21</v>
      </c>
      <c r="B4962" t="s">
        <v>6</v>
      </c>
      <c r="C4962" t="s">
        <v>11</v>
      </c>
      <c r="D4962">
        <v>2026</v>
      </c>
      <c r="E4962">
        <v>2031</v>
      </c>
      <c r="F4962">
        <v>1</v>
      </c>
      <c r="G4962">
        <v>10443.50741</v>
      </c>
      <c r="H4962">
        <v>0</v>
      </c>
      <c r="I4962">
        <v>1</v>
      </c>
      <c r="J4962" s="2" t="str">
        <f t="shared" si="77"/>
        <v>EG_WINDONWR2026</v>
      </c>
    </row>
    <row r="4963" spans="1:10" x14ac:dyDescent="0.25">
      <c r="A4963" t="s">
        <v>21</v>
      </c>
      <c r="B4963" t="s">
        <v>6</v>
      </c>
      <c r="C4963" t="s">
        <v>9</v>
      </c>
      <c r="D4963">
        <v>2026</v>
      </c>
      <c r="E4963">
        <v>2031</v>
      </c>
      <c r="F4963">
        <v>1</v>
      </c>
      <c r="G4963">
        <v>10443.50741</v>
      </c>
      <c r="H4963">
        <v>0</v>
      </c>
      <c r="I4963">
        <v>1</v>
      </c>
      <c r="J4963" s="2" t="str">
        <f t="shared" si="77"/>
        <v>EG_WINDONNER2026</v>
      </c>
    </row>
    <row r="4964" spans="1:10" x14ac:dyDescent="0.25">
      <c r="A4964" t="s">
        <v>21</v>
      </c>
      <c r="B4964" t="s">
        <v>6</v>
      </c>
      <c r="C4964" t="s">
        <v>8</v>
      </c>
      <c r="D4964">
        <v>2026</v>
      </c>
      <c r="E4964">
        <v>2031</v>
      </c>
      <c r="F4964">
        <v>1</v>
      </c>
      <c r="G4964">
        <v>10443.50741</v>
      </c>
      <c r="H4964">
        <v>0</v>
      </c>
      <c r="I4964">
        <v>1</v>
      </c>
      <c r="J4964" s="2" t="str">
        <f t="shared" si="77"/>
        <v>EG_WINDONSR2026</v>
      </c>
    </row>
    <row r="4965" spans="1:10" x14ac:dyDescent="0.25">
      <c r="A4965" t="s">
        <v>21</v>
      </c>
      <c r="B4965" t="s">
        <v>6</v>
      </c>
      <c r="C4965" t="s">
        <v>12</v>
      </c>
      <c r="D4965">
        <v>2026</v>
      </c>
      <c r="E4965">
        <v>2031</v>
      </c>
      <c r="F4965">
        <v>1</v>
      </c>
      <c r="G4965">
        <v>10443.50741</v>
      </c>
      <c r="H4965">
        <v>0</v>
      </c>
      <c r="I4965">
        <v>1</v>
      </c>
      <c r="J4965" s="2" t="str">
        <f t="shared" si="77"/>
        <v>EG_WINDONNR2026</v>
      </c>
    </row>
    <row r="4966" spans="1:10" x14ac:dyDescent="0.25">
      <c r="A4966" t="s">
        <v>21</v>
      </c>
      <c r="B4966" t="s">
        <v>6</v>
      </c>
      <c r="C4966" t="s">
        <v>10</v>
      </c>
      <c r="D4966">
        <v>2026</v>
      </c>
      <c r="E4966">
        <v>2032</v>
      </c>
      <c r="F4966">
        <v>1</v>
      </c>
      <c r="G4966">
        <v>10443.50741</v>
      </c>
      <c r="H4966">
        <v>0</v>
      </c>
      <c r="I4966">
        <v>1</v>
      </c>
      <c r="J4966" s="2" t="str">
        <f t="shared" si="77"/>
        <v>EG_WINDONER2026</v>
      </c>
    </row>
    <row r="4967" spans="1:10" x14ac:dyDescent="0.25">
      <c r="A4967" t="s">
        <v>21</v>
      </c>
      <c r="B4967" t="s">
        <v>6</v>
      </c>
      <c r="C4967" t="s">
        <v>11</v>
      </c>
      <c r="D4967">
        <v>2026</v>
      </c>
      <c r="E4967">
        <v>2032</v>
      </c>
      <c r="F4967">
        <v>1</v>
      </c>
      <c r="G4967">
        <v>10443.50741</v>
      </c>
      <c r="H4967">
        <v>0</v>
      </c>
      <c r="I4967">
        <v>1</v>
      </c>
      <c r="J4967" s="2" t="str">
        <f t="shared" si="77"/>
        <v>EG_WINDONWR2026</v>
      </c>
    </row>
    <row r="4968" spans="1:10" x14ac:dyDescent="0.25">
      <c r="A4968" t="s">
        <v>21</v>
      </c>
      <c r="B4968" t="s">
        <v>6</v>
      </c>
      <c r="C4968" t="s">
        <v>9</v>
      </c>
      <c r="D4968">
        <v>2026</v>
      </c>
      <c r="E4968">
        <v>2032</v>
      </c>
      <c r="F4968">
        <v>1</v>
      </c>
      <c r="G4968">
        <v>10443.50741</v>
      </c>
      <c r="H4968">
        <v>0</v>
      </c>
      <c r="I4968">
        <v>1</v>
      </c>
      <c r="J4968" s="2" t="str">
        <f t="shared" si="77"/>
        <v>EG_WINDONNER2026</v>
      </c>
    </row>
    <row r="4969" spans="1:10" x14ac:dyDescent="0.25">
      <c r="A4969" t="s">
        <v>21</v>
      </c>
      <c r="B4969" t="s">
        <v>6</v>
      </c>
      <c r="C4969" t="s">
        <v>8</v>
      </c>
      <c r="D4969">
        <v>2026</v>
      </c>
      <c r="E4969">
        <v>2032</v>
      </c>
      <c r="F4969">
        <v>1</v>
      </c>
      <c r="G4969">
        <v>10443.50741</v>
      </c>
      <c r="H4969">
        <v>0</v>
      </c>
      <c r="I4969">
        <v>1</v>
      </c>
      <c r="J4969" s="2" t="str">
        <f t="shared" si="77"/>
        <v>EG_WINDONSR2026</v>
      </c>
    </row>
    <row r="4970" spans="1:10" x14ac:dyDescent="0.25">
      <c r="A4970" t="s">
        <v>21</v>
      </c>
      <c r="B4970" t="s">
        <v>6</v>
      </c>
      <c r="C4970" t="s">
        <v>12</v>
      </c>
      <c r="D4970">
        <v>2026</v>
      </c>
      <c r="E4970">
        <v>2032</v>
      </c>
      <c r="F4970">
        <v>1</v>
      </c>
      <c r="G4970">
        <v>10443.50741</v>
      </c>
      <c r="H4970">
        <v>0</v>
      </c>
      <c r="I4970">
        <v>1</v>
      </c>
      <c r="J4970" s="2" t="str">
        <f t="shared" si="77"/>
        <v>EG_WINDONNR2026</v>
      </c>
    </row>
    <row r="4971" spans="1:10" x14ac:dyDescent="0.25">
      <c r="A4971" t="s">
        <v>21</v>
      </c>
      <c r="B4971" t="s">
        <v>6</v>
      </c>
      <c r="C4971" t="s">
        <v>10</v>
      </c>
      <c r="D4971">
        <v>2026</v>
      </c>
      <c r="E4971">
        <v>2033</v>
      </c>
      <c r="F4971">
        <v>1</v>
      </c>
      <c r="G4971">
        <v>10443.50741</v>
      </c>
      <c r="H4971">
        <v>0</v>
      </c>
      <c r="I4971">
        <v>1</v>
      </c>
      <c r="J4971" s="2" t="str">
        <f t="shared" si="77"/>
        <v>EG_WINDONER2026</v>
      </c>
    </row>
    <row r="4972" spans="1:10" x14ac:dyDescent="0.25">
      <c r="A4972" t="s">
        <v>21</v>
      </c>
      <c r="B4972" t="s">
        <v>6</v>
      </c>
      <c r="C4972" t="s">
        <v>11</v>
      </c>
      <c r="D4972">
        <v>2026</v>
      </c>
      <c r="E4972">
        <v>2033</v>
      </c>
      <c r="F4972">
        <v>1</v>
      </c>
      <c r="G4972">
        <v>10443.50741</v>
      </c>
      <c r="H4972">
        <v>0</v>
      </c>
      <c r="I4972">
        <v>1</v>
      </c>
      <c r="J4972" s="2" t="str">
        <f t="shared" si="77"/>
        <v>EG_WINDONWR2026</v>
      </c>
    </row>
    <row r="4973" spans="1:10" x14ac:dyDescent="0.25">
      <c r="A4973" t="s">
        <v>21</v>
      </c>
      <c r="B4973" t="s">
        <v>6</v>
      </c>
      <c r="C4973" t="s">
        <v>9</v>
      </c>
      <c r="D4973">
        <v>2026</v>
      </c>
      <c r="E4973">
        <v>2033</v>
      </c>
      <c r="F4973">
        <v>1</v>
      </c>
      <c r="G4973">
        <v>10443.50741</v>
      </c>
      <c r="H4973">
        <v>0</v>
      </c>
      <c r="I4973">
        <v>1</v>
      </c>
      <c r="J4973" s="2" t="str">
        <f t="shared" si="77"/>
        <v>EG_WINDONNER2026</v>
      </c>
    </row>
    <row r="4974" spans="1:10" x14ac:dyDescent="0.25">
      <c r="A4974" t="s">
        <v>21</v>
      </c>
      <c r="B4974" t="s">
        <v>6</v>
      </c>
      <c r="C4974" t="s">
        <v>8</v>
      </c>
      <c r="D4974">
        <v>2026</v>
      </c>
      <c r="E4974">
        <v>2033</v>
      </c>
      <c r="F4974">
        <v>1</v>
      </c>
      <c r="G4974">
        <v>10443.50741</v>
      </c>
      <c r="H4974">
        <v>0</v>
      </c>
      <c r="I4974">
        <v>1</v>
      </c>
      <c r="J4974" s="2" t="str">
        <f t="shared" si="77"/>
        <v>EG_WINDONSR2026</v>
      </c>
    </row>
    <row r="4975" spans="1:10" x14ac:dyDescent="0.25">
      <c r="A4975" t="s">
        <v>21</v>
      </c>
      <c r="B4975" t="s">
        <v>6</v>
      </c>
      <c r="C4975" t="s">
        <v>12</v>
      </c>
      <c r="D4975">
        <v>2026</v>
      </c>
      <c r="E4975">
        <v>2033</v>
      </c>
      <c r="F4975">
        <v>1</v>
      </c>
      <c r="G4975">
        <v>10443.50741</v>
      </c>
      <c r="H4975">
        <v>0</v>
      </c>
      <c r="I4975">
        <v>1</v>
      </c>
      <c r="J4975" s="2" t="str">
        <f t="shared" si="77"/>
        <v>EG_WINDONNR2026</v>
      </c>
    </row>
    <row r="4976" spans="1:10" x14ac:dyDescent="0.25">
      <c r="A4976" t="s">
        <v>21</v>
      </c>
      <c r="B4976" t="s">
        <v>6</v>
      </c>
      <c r="C4976" t="s">
        <v>10</v>
      </c>
      <c r="D4976">
        <v>2026</v>
      </c>
      <c r="E4976">
        <v>2034</v>
      </c>
      <c r="F4976">
        <v>1</v>
      </c>
      <c r="G4976">
        <v>10443.50741</v>
      </c>
      <c r="H4976">
        <v>0</v>
      </c>
      <c r="I4976">
        <v>1</v>
      </c>
      <c r="J4976" s="2" t="str">
        <f t="shared" si="77"/>
        <v>EG_WINDONER2026</v>
      </c>
    </row>
    <row r="4977" spans="1:10" x14ac:dyDescent="0.25">
      <c r="A4977" t="s">
        <v>21</v>
      </c>
      <c r="B4977" t="s">
        <v>6</v>
      </c>
      <c r="C4977" t="s">
        <v>11</v>
      </c>
      <c r="D4977">
        <v>2026</v>
      </c>
      <c r="E4977">
        <v>2034</v>
      </c>
      <c r="F4977">
        <v>1</v>
      </c>
      <c r="G4977">
        <v>10443.50741</v>
      </c>
      <c r="H4977">
        <v>0</v>
      </c>
      <c r="I4977">
        <v>1</v>
      </c>
      <c r="J4977" s="2" t="str">
        <f t="shared" si="77"/>
        <v>EG_WINDONWR2026</v>
      </c>
    </row>
    <row r="4978" spans="1:10" x14ac:dyDescent="0.25">
      <c r="A4978" t="s">
        <v>21</v>
      </c>
      <c r="B4978" t="s">
        <v>6</v>
      </c>
      <c r="C4978" t="s">
        <v>9</v>
      </c>
      <c r="D4978">
        <v>2026</v>
      </c>
      <c r="E4978">
        <v>2034</v>
      </c>
      <c r="F4978">
        <v>1</v>
      </c>
      <c r="G4978">
        <v>10443.50741</v>
      </c>
      <c r="H4978">
        <v>0</v>
      </c>
      <c r="I4978">
        <v>1</v>
      </c>
      <c r="J4978" s="2" t="str">
        <f t="shared" si="77"/>
        <v>EG_WINDONNER2026</v>
      </c>
    </row>
    <row r="4979" spans="1:10" x14ac:dyDescent="0.25">
      <c r="A4979" t="s">
        <v>21</v>
      </c>
      <c r="B4979" t="s">
        <v>6</v>
      </c>
      <c r="C4979" t="s">
        <v>8</v>
      </c>
      <c r="D4979">
        <v>2026</v>
      </c>
      <c r="E4979">
        <v>2034</v>
      </c>
      <c r="F4979">
        <v>1</v>
      </c>
      <c r="G4979">
        <v>10443.50741</v>
      </c>
      <c r="H4979">
        <v>0</v>
      </c>
      <c r="I4979">
        <v>1</v>
      </c>
      <c r="J4979" s="2" t="str">
        <f t="shared" si="77"/>
        <v>EG_WINDONSR2026</v>
      </c>
    </row>
    <row r="4980" spans="1:10" x14ac:dyDescent="0.25">
      <c r="A4980" t="s">
        <v>21</v>
      </c>
      <c r="B4980" t="s">
        <v>6</v>
      </c>
      <c r="C4980" t="s">
        <v>12</v>
      </c>
      <c r="D4980">
        <v>2026</v>
      </c>
      <c r="E4980">
        <v>2034</v>
      </c>
      <c r="F4980">
        <v>1</v>
      </c>
      <c r="G4980">
        <v>10443.50741</v>
      </c>
      <c r="H4980">
        <v>0</v>
      </c>
      <c r="I4980">
        <v>1</v>
      </c>
      <c r="J4980" s="2" t="str">
        <f t="shared" si="77"/>
        <v>EG_WINDONNR2026</v>
      </c>
    </row>
    <row r="4981" spans="1:10" x14ac:dyDescent="0.25">
      <c r="A4981" t="s">
        <v>21</v>
      </c>
      <c r="B4981" t="s">
        <v>6</v>
      </c>
      <c r="C4981" t="s">
        <v>10</v>
      </c>
      <c r="D4981">
        <v>2026</v>
      </c>
      <c r="E4981">
        <v>2035</v>
      </c>
      <c r="F4981">
        <v>1</v>
      </c>
      <c r="G4981">
        <v>10443.50741</v>
      </c>
      <c r="H4981">
        <v>0</v>
      </c>
      <c r="I4981">
        <v>1</v>
      </c>
      <c r="J4981" s="2" t="str">
        <f t="shared" si="77"/>
        <v>EG_WINDONER2026</v>
      </c>
    </row>
    <row r="4982" spans="1:10" x14ac:dyDescent="0.25">
      <c r="A4982" t="s">
        <v>21</v>
      </c>
      <c r="B4982" t="s">
        <v>6</v>
      </c>
      <c r="C4982" t="s">
        <v>11</v>
      </c>
      <c r="D4982">
        <v>2026</v>
      </c>
      <c r="E4982">
        <v>2035</v>
      </c>
      <c r="F4982">
        <v>1</v>
      </c>
      <c r="G4982">
        <v>10443.50741</v>
      </c>
      <c r="H4982">
        <v>0</v>
      </c>
      <c r="I4982">
        <v>1</v>
      </c>
      <c r="J4982" s="2" t="str">
        <f t="shared" si="77"/>
        <v>EG_WINDONWR2026</v>
      </c>
    </row>
    <row r="4983" spans="1:10" x14ac:dyDescent="0.25">
      <c r="A4983" t="s">
        <v>21</v>
      </c>
      <c r="B4983" t="s">
        <v>6</v>
      </c>
      <c r="C4983" t="s">
        <v>9</v>
      </c>
      <c r="D4983">
        <v>2026</v>
      </c>
      <c r="E4983">
        <v>2035</v>
      </c>
      <c r="F4983">
        <v>1</v>
      </c>
      <c r="G4983">
        <v>10443.50741</v>
      </c>
      <c r="H4983">
        <v>0</v>
      </c>
      <c r="I4983">
        <v>1</v>
      </c>
      <c r="J4983" s="2" t="str">
        <f t="shared" si="77"/>
        <v>EG_WINDONNER2026</v>
      </c>
    </row>
    <row r="4984" spans="1:10" x14ac:dyDescent="0.25">
      <c r="A4984" t="s">
        <v>21</v>
      </c>
      <c r="B4984" t="s">
        <v>6</v>
      </c>
      <c r="C4984" t="s">
        <v>8</v>
      </c>
      <c r="D4984">
        <v>2026</v>
      </c>
      <c r="E4984">
        <v>2035</v>
      </c>
      <c r="F4984">
        <v>1</v>
      </c>
      <c r="G4984">
        <v>10443.50741</v>
      </c>
      <c r="H4984">
        <v>0</v>
      </c>
      <c r="I4984">
        <v>1</v>
      </c>
      <c r="J4984" s="2" t="str">
        <f t="shared" si="77"/>
        <v>EG_WINDONSR2026</v>
      </c>
    </row>
    <row r="4985" spans="1:10" x14ac:dyDescent="0.25">
      <c r="A4985" t="s">
        <v>21</v>
      </c>
      <c r="B4985" t="s">
        <v>6</v>
      </c>
      <c r="C4985" t="s">
        <v>12</v>
      </c>
      <c r="D4985">
        <v>2026</v>
      </c>
      <c r="E4985">
        <v>2035</v>
      </c>
      <c r="F4985">
        <v>1</v>
      </c>
      <c r="G4985">
        <v>10443.50741</v>
      </c>
      <c r="H4985">
        <v>0</v>
      </c>
      <c r="I4985">
        <v>1</v>
      </c>
      <c r="J4985" s="2" t="str">
        <f t="shared" si="77"/>
        <v>EG_WINDONNR2026</v>
      </c>
    </row>
    <row r="4986" spans="1:10" x14ac:dyDescent="0.25">
      <c r="A4986" t="s">
        <v>21</v>
      </c>
      <c r="B4986" t="s">
        <v>6</v>
      </c>
      <c r="C4986" t="s">
        <v>10</v>
      </c>
      <c r="D4986">
        <v>2026</v>
      </c>
      <c r="E4986">
        <v>2036</v>
      </c>
      <c r="F4986">
        <v>1</v>
      </c>
      <c r="G4986">
        <v>10443.50741</v>
      </c>
      <c r="H4986">
        <v>0</v>
      </c>
      <c r="I4986">
        <v>1</v>
      </c>
      <c r="J4986" s="2" t="str">
        <f t="shared" si="77"/>
        <v>EG_WINDONER2026</v>
      </c>
    </row>
    <row r="4987" spans="1:10" x14ac:dyDescent="0.25">
      <c r="A4987" t="s">
        <v>21</v>
      </c>
      <c r="B4987" t="s">
        <v>6</v>
      </c>
      <c r="C4987" t="s">
        <v>11</v>
      </c>
      <c r="D4987">
        <v>2026</v>
      </c>
      <c r="E4987">
        <v>2036</v>
      </c>
      <c r="F4987">
        <v>1</v>
      </c>
      <c r="G4987">
        <v>10443.50741</v>
      </c>
      <c r="H4987">
        <v>0</v>
      </c>
      <c r="I4987">
        <v>1</v>
      </c>
      <c r="J4987" s="2" t="str">
        <f t="shared" si="77"/>
        <v>EG_WINDONWR2026</v>
      </c>
    </row>
    <row r="4988" spans="1:10" x14ac:dyDescent="0.25">
      <c r="A4988" t="s">
        <v>21</v>
      </c>
      <c r="B4988" t="s">
        <v>6</v>
      </c>
      <c r="C4988" t="s">
        <v>9</v>
      </c>
      <c r="D4988">
        <v>2026</v>
      </c>
      <c r="E4988">
        <v>2036</v>
      </c>
      <c r="F4988">
        <v>1</v>
      </c>
      <c r="G4988">
        <v>10443.50741</v>
      </c>
      <c r="H4988">
        <v>0</v>
      </c>
      <c r="I4988">
        <v>1</v>
      </c>
      <c r="J4988" s="2" t="str">
        <f t="shared" si="77"/>
        <v>EG_WINDONNER2026</v>
      </c>
    </row>
    <row r="4989" spans="1:10" x14ac:dyDescent="0.25">
      <c r="A4989" t="s">
        <v>21</v>
      </c>
      <c r="B4989" t="s">
        <v>6</v>
      </c>
      <c r="C4989" t="s">
        <v>8</v>
      </c>
      <c r="D4989">
        <v>2026</v>
      </c>
      <c r="E4989">
        <v>2036</v>
      </c>
      <c r="F4989">
        <v>1</v>
      </c>
      <c r="G4989">
        <v>10443.50741</v>
      </c>
      <c r="H4989">
        <v>0</v>
      </c>
      <c r="I4989">
        <v>1</v>
      </c>
      <c r="J4989" s="2" t="str">
        <f t="shared" si="77"/>
        <v>EG_WINDONSR2026</v>
      </c>
    </row>
    <row r="4990" spans="1:10" x14ac:dyDescent="0.25">
      <c r="A4990" t="s">
        <v>21</v>
      </c>
      <c r="B4990" t="s">
        <v>6</v>
      </c>
      <c r="C4990" t="s">
        <v>12</v>
      </c>
      <c r="D4990">
        <v>2026</v>
      </c>
      <c r="E4990">
        <v>2036</v>
      </c>
      <c r="F4990">
        <v>1</v>
      </c>
      <c r="G4990">
        <v>10443.50741</v>
      </c>
      <c r="H4990">
        <v>0</v>
      </c>
      <c r="I4990">
        <v>1</v>
      </c>
      <c r="J4990" s="2" t="str">
        <f t="shared" si="77"/>
        <v>EG_WINDONNR2026</v>
      </c>
    </row>
    <row r="4991" spans="1:10" x14ac:dyDescent="0.25">
      <c r="A4991" t="s">
        <v>21</v>
      </c>
      <c r="B4991" t="s">
        <v>6</v>
      </c>
      <c r="C4991" t="s">
        <v>10</v>
      </c>
      <c r="D4991">
        <v>2026</v>
      </c>
      <c r="E4991">
        <v>2037</v>
      </c>
      <c r="F4991">
        <v>1</v>
      </c>
      <c r="G4991">
        <v>10443.50741</v>
      </c>
      <c r="H4991">
        <v>0</v>
      </c>
      <c r="I4991">
        <v>1</v>
      </c>
      <c r="J4991" s="2" t="str">
        <f t="shared" si="77"/>
        <v>EG_WINDONER2026</v>
      </c>
    </row>
    <row r="4992" spans="1:10" x14ac:dyDescent="0.25">
      <c r="A4992" t="s">
        <v>21</v>
      </c>
      <c r="B4992" t="s">
        <v>6</v>
      </c>
      <c r="C4992" t="s">
        <v>11</v>
      </c>
      <c r="D4992">
        <v>2026</v>
      </c>
      <c r="E4992">
        <v>2037</v>
      </c>
      <c r="F4992">
        <v>1</v>
      </c>
      <c r="G4992">
        <v>10443.50741</v>
      </c>
      <c r="H4992">
        <v>0</v>
      </c>
      <c r="I4992">
        <v>1</v>
      </c>
      <c r="J4992" s="2" t="str">
        <f t="shared" si="77"/>
        <v>EG_WINDONWR2026</v>
      </c>
    </row>
    <row r="4993" spans="1:10" x14ac:dyDescent="0.25">
      <c r="A4993" t="s">
        <v>21</v>
      </c>
      <c r="B4993" t="s">
        <v>6</v>
      </c>
      <c r="C4993" t="s">
        <v>9</v>
      </c>
      <c r="D4993">
        <v>2026</v>
      </c>
      <c r="E4993">
        <v>2037</v>
      </c>
      <c r="F4993">
        <v>1</v>
      </c>
      <c r="G4993">
        <v>10443.50741</v>
      </c>
      <c r="H4993">
        <v>0</v>
      </c>
      <c r="I4993">
        <v>1</v>
      </c>
      <c r="J4993" s="2" t="str">
        <f t="shared" si="77"/>
        <v>EG_WINDONNER2026</v>
      </c>
    </row>
    <row r="4994" spans="1:10" x14ac:dyDescent="0.25">
      <c r="A4994" t="s">
        <v>21</v>
      </c>
      <c r="B4994" t="s">
        <v>6</v>
      </c>
      <c r="C4994" t="s">
        <v>8</v>
      </c>
      <c r="D4994">
        <v>2026</v>
      </c>
      <c r="E4994">
        <v>2037</v>
      </c>
      <c r="F4994">
        <v>1</v>
      </c>
      <c r="G4994">
        <v>10443.50741</v>
      </c>
      <c r="H4994">
        <v>0</v>
      </c>
      <c r="I4994">
        <v>1</v>
      </c>
      <c r="J4994" s="2" t="str">
        <f t="shared" si="77"/>
        <v>EG_WINDONSR2026</v>
      </c>
    </row>
    <row r="4995" spans="1:10" x14ac:dyDescent="0.25">
      <c r="A4995" t="s">
        <v>21</v>
      </c>
      <c r="B4995" t="s">
        <v>6</v>
      </c>
      <c r="C4995" t="s">
        <v>12</v>
      </c>
      <c r="D4995">
        <v>2026</v>
      </c>
      <c r="E4995">
        <v>2037</v>
      </c>
      <c r="F4995">
        <v>1</v>
      </c>
      <c r="G4995">
        <v>10443.50741</v>
      </c>
      <c r="H4995">
        <v>0</v>
      </c>
      <c r="I4995">
        <v>1</v>
      </c>
      <c r="J4995" s="2" t="str">
        <f t="shared" ref="J4995:J5058" si="78">_xlfn.CONCAT(A4995,C4995,D4995)</f>
        <v>EG_WINDONNR2026</v>
      </c>
    </row>
    <row r="4996" spans="1:10" x14ac:dyDescent="0.25">
      <c r="A4996" t="s">
        <v>21</v>
      </c>
      <c r="B4996" t="s">
        <v>6</v>
      </c>
      <c r="C4996" t="s">
        <v>10</v>
      </c>
      <c r="D4996">
        <v>2026</v>
      </c>
      <c r="E4996">
        <v>2038</v>
      </c>
      <c r="F4996">
        <v>1</v>
      </c>
      <c r="G4996">
        <v>10443.50741</v>
      </c>
      <c r="H4996">
        <v>0</v>
      </c>
      <c r="I4996">
        <v>1</v>
      </c>
      <c r="J4996" s="2" t="str">
        <f t="shared" si="78"/>
        <v>EG_WINDONER2026</v>
      </c>
    </row>
    <row r="4997" spans="1:10" x14ac:dyDescent="0.25">
      <c r="A4997" t="s">
        <v>21</v>
      </c>
      <c r="B4997" t="s">
        <v>6</v>
      </c>
      <c r="C4997" t="s">
        <v>11</v>
      </c>
      <c r="D4997">
        <v>2026</v>
      </c>
      <c r="E4997">
        <v>2038</v>
      </c>
      <c r="F4997">
        <v>1</v>
      </c>
      <c r="G4997">
        <v>10443.50741</v>
      </c>
      <c r="H4997">
        <v>0</v>
      </c>
      <c r="I4997">
        <v>1</v>
      </c>
      <c r="J4997" s="2" t="str">
        <f t="shared" si="78"/>
        <v>EG_WINDONWR2026</v>
      </c>
    </row>
    <row r="4998" spans="1:10" x14ac:dyDescent="0.25">
      <c r="A4998" t="s">
        <v>21</v>
      </c>
      <c r="B4998" t="s">
        <v>6</v>
      </c>
      <c r="C4998" t="s">
        <v>9</v>
      </c>
      <c r="D4998">
        <v>2026</v>
      </c>
      <c r="E4998">
        <v>2038</v>
      </c>
      <c r="F4998">
        <v>1</v>
      </c>
      <c r="G4998">
        <v>10443.50741</v>
      </c>
      <c r="H4998">
        <v>0</v>
      </c>
      <c r="I4998">
        <v>1</v>
      </c>
      <c r="J4998" s="2" t="str">
        <f t="shared" si="78"/>
        <v>EG_WINDONNER2026</v>
      </c>
    </row>
    <row r="4999" spans="1:10" x14ac:dyDescent="0.25">
      <c r="A4999" t="s">
        <v>21</v>
      </c>
      <c r="B4999" t="s">
        <v>6</v>
      </c>
      <c r="C4999" t="s">
        <v>8</v>
      </c>
      <c r="D4999">
        <v>2026</v>
      </c>
      <c r="E4999">
        <v>2038</v>
      </c>
      <c r="F4999">
        <v>1</v>
      </c>
      <c r="G4999">
        <v>10443.50741</v>
      </c>
      <c r="H4999">
        <v>0</v>
      </c>
      <c r="I4999">
        <v>1</v>
      </c>
      <c r="J4999" s="2" t="str">
        <f t="shared" si="78"/>
        <v>EG_WINDONSR2026</v>
      </c>
    </row>
    <row r="5000" spans="1:10" x14ac:dyDescent="0.25">
      <c r="A5000" t="s">
        <v>21</v>
      </c>
      <c r="B5000" t="s">
        <v>6</v>
      </c>
      <c r="C5000" t="s">
        <v>12</v>
      </c>
      <c r="D5000">
        <v>2026</v>
      </c>
      <c r="E5000">
        <v>2038</v>
      </c>
      <c r="F5000">
        <v>1</v>
      </c>
      <c r="G5000">
        <v>10443.50741</v>
      </c>
      <c r="H5000">
        <v>0</v>
      </c>
      <c r="I5000">
        <v>1</v>
      </c>
      <c r="J5000" s="2" t="str">
        <f t="shared" si="78"/>
        <v>EG_WINDONNR2026</v>
      </c>
    </row>
    <row r="5001" spans="1:10" x14ac:dyDescent="0.25">
      <c r="A5001" t="s">
        <v>21</v>
      </c>
      <c r="B5001" t="s">
        <v>6</v>
      </c>
      <c r="C5001" t="s">
        <v>10</v>
      </c>
      <c r="D5001">
        <v>2026</v>
      </c>
      <c r="E5001">
        <v>2039</v>
      </c>
      <c r="F5001">
        <v>1</v>
      </c>
      <c r="G5001">
        <v>10443.50741</v>
      </c>
      <c r="H5001">
        <v>0</v>
      </c>
      <c r="I5001">
        <v>1</v>
      </c>
      <c r="J5001" s="2" t="str">
        <f t="shared" si="78"/>
        <v>EG_WINDONER2026</v>
      </c>
    </row>
    <row r="5002" spans="1:10" x14ac:dyDescent="0.25">
      <c r="A5002" t="s">
        <v>21</v>
      </c>
      <c r="B5002" t="s">
        <v>6</v>
      </c>
      <c r="C5002" t="s">
        <v>11</v>
      </c>
      <c r="D5002">
        <v>2026</v>
      </c>
      <c r="E5002">
        <v>2039</v>
      </c>
      <c r="F5002">
        <v>1</v>
      </c>
      <c r="G5002">
        <v>10443.50741</v>
      </c>
      <c r="H5002">
        <v>0</v>
      </c>
      <c r="I5002">
        <v>1</v>
      </c>
      <c r="J5002" s="2" t="str">
        <f t="shared" si="78"/>
        <v>EG_WINDONWR2026</v>
      </c>
    </row>
    <row r="5003" spans="1:10" x14ac:dyDescent="0.25">
      <c r="A5003" t="s">
        <v>21</v>
      </c>
      <c r="B5003" t="s">
        <v>6</v>
      </c>
      <c r="C5003" t="s">
        <v>9</v>
      </c>
      <c r="D5003">
        <v>2026</v>
      </c>
      <c r="E5003">
        <v>2039</v>
      </c>
      <c r="F5003">
        <v>1</v>
      </c>
      <c r="G5003">
        <v>10443.50741</v>
      </c>
      <c r="H5003">
        <v>0</v>
      </c>
      <c r="I5003">
        <v>1</v>
      </c>
      <c r="J5003" s="2" t="str">
        <f t="shared" si="78"/>
        <v>EG_WINDONNER2026</v>
      </c>
    </row>
    <row r="5004" spans="1:10" x14ac:dyDescent="0.25">
      <c r="A5004" t="s">
        <v>21</v>
      </c>
      <c r="B5004" t="s">
        <v>6</v>
      </c>
      <c r="C5004" t="s">
        <v>8</v>
      </c>
      <c r="D5004">
        <v>2026</v>
      </c>
      <c r="E5004">
        <v>2039</v>
      </c>
      <c r="F5004">
        <v>1</v>
      </c>
      <c r="G5004">
        <v>10443.50741</v>
      </c>
      <c r="H5004">
        <v>0</v>
      </c>
      <c r="I5004">
        <v>1</v>
      </c>
      <c r="J5004" s="2" t="str">
        <f t="shared" si="78"/>
        <v>EG_WINDONSR2026</v>
      </c>
    </row>
    <row r="5005" spans="1:10" x14ac:dyDescent="0.25">
      <c r="A5005" t="s">
        <v>21</v>
      </c>
      <c r="B5005" t="s">
        <v>6</v>
      </c>
      <c r="C5005" t="s">
        <v>12</v>
      </c>
      <c r="D5005">
        <v>2026</v>
      </c>
      <c r="E5005">
        <v>2039</v>
      </c>
      <c r="F5005">
        <v>1</v>
      </c>
      <c r="G5005">
        <v>10443.50741</v>
      </c>
      <c r="H5005">
        <v>0</v>
      </c>
      <c r="I5005">
        <v>1</v>
      </c>
      <c r="J5005" s="2" t="str">
        <f t="shared" si="78"/>
        <v>EG_WINDONNR2026</v>
      </c>
    </row>
    <row r="5006" spans="1:10" x14ac:dyDescent="0.25">
      <c r="A5006" t="s">
        <v>21</v>
      </c>
      <c r="B5006" t="s">
        <v>6</v>
      </c>
      <c r="C5006" t="s">
        <v>10</v>
      </c>
      <c r="D5006">
        <v>2026</v>
      </c>
      <c r="E5006">
        <v>2040</v>
      </c>
      <c r="F5006">
        <v>1</v>
      </c>
      <c r="G5006">
        <v>10443.50741</v>
      </c>
      <c r="H5006">
        <v>0</v>
      </c>
      <c r="I5006">
        <v>1</v>
      </c>
      <c r="J5006" s="2" t="str">
        <f t="shared" si="78"/>
        <v>EG_WINDONER2026</v>
      </c>
    </row>
    <row r="5007" spans="1:10" x14ac:dyDescent="0.25">
      <c r="A5007" t="s">
        <v>21</v>
      </c>
      <c r="B5007" t="s">
        <v>6</v>
      </c>
      <c r="C5007" t="s">
        <v>11</v>
      </c>
      <c r="D5007">
        <v>2026</v>
      </c>
      <c r="E5007">
        <v>2040</v>
      </c>
      <c r="F5007">
        <v>1</v>
      </c>
      <c r="G5007">
        <v>10443.50741</v>
      </c>
      <c r="H5007">
        <v>0</v>
      </c>
      <c r="I5007">
        <v>1</v>
      </c>
      <c r="J5007" s="2" t="str">
        <f t="shared" si="78"/>
        <v>EG_WINDONWR2026</v>
      </c>
    </row>
    <row r="5008" spans="1:10" x14ac:dyDescent="0.25">
      <c r="A5008" t="s">
        <v>21</v>
      </c>
      <c r="B5008" t="s">
        <v>6</v>
      </c>
      <c r="C5008" t="s">
        <v>9</v>
      </c>
      <c r="D5008">
        <v>2026</v>
      </c>
      <c r="E5008">
        <v>2040</v>
      </c>
      <c r="F5008">
        <v>1</v>
      </c>
      <c r="G5008">
        <v>10443.50741</v>
      </c>
      <c r="H5008">
        <v>0</v>
      </c>
      <c r="I5008">
        <v>1</v>
      </c>
      <c r="J5008" s="2" t="str">
        <f t="shared" si="78"/>
        <v>EG_WINDONNER2026</v>
      </c>
    </row>
    <row r="5009" spans="1:10" x14ac:dyDescent="0.25">
      <c r="A5009" t="s">
        <v>21</v>
      </c>
      <c r="B5009" t="s">
        <v>6</v>
      </c>
      <c r="C5009" t="s">
        <v>8</v>
      </c>
      <c r="D5009">
        <v>2026</v>
      </c>
      <c r="E5009">
        <v>2040</v>
      </c>
      <c r="F5009">
        <v>1</v>
      </c>
      <c r="G5009">
        <v>10443.50741</v>
      </c>
      <c r="H5009">
        <v>0</v>
      </c>
      <c r="I5009">
        <v>1</v>
      </c>
      <c r="J5009" s="2" t="str">
        <f t="shared" si="78"/>
        <v>EG_WINDONSR2026</v>
      </c>
    </row>
    <row r="5010" spans="1:10" x14ac:dyDescent="0.25">
      <c r="A5010" t="s">
        <v>21</v>
      </c>
      <c r="B5010" t="s">
        <v>6</v>
      </c>
      <c r="C5010" t="s">
        <v>12</v>
      </c>
      <c r="D5010">
        <v>2026</v>
      </c>
      <c r="E5010">
        <v>2040</v>
      </c>
      <c r="F5010">
        <v>1</v>
      </c>
      <c r="G5010">
        <v>10443.50741</v>
      </c>
      <c r="H5010">
        <v>0</v>
      </c>
      <c r="I5010">
        <v>1</v>
      </c>
      <c r="J5010" s="2" t="str">
        <f t="shared" si="78"/>
        <v>EG_WINDONNR2026</v>
      </c>
    </row>
    <row r="5011" spans="1:10" x14ac:dyDescent="0.25">
      <c r="A5011" t="s">
        <v>21</v>
      </c>
      <c r="B5011" t="s">
        <v>6</v>
      </c>
      <c r="C5011" t="s">
        <v>10</v>
      </c>
      <c r="D5011">
        <v>2026</v>
      </c>
      <c r="E5011">
        <v>2041</v>
      </c>
      <c r="F5011">
        <v>1</v>
      </c>
      <c r="G5011">
        <v>10443.50741</v>
      </c>
      <c r="H5011">
        <v>0</v>
      </c>
      <c r="I5011">
        <v>1</v>
      </c>
      <c r="J5011" s="2" t="str">
        <f t="shared" si="78"/>
        <v>EG_WINDONER2026</v>
      </c>
    </row>
    <row r="5012" spans="1:10" x14ac:dyDescent="0.25">
      <c r="A5012" t="s">
        <v>21</v>
      </c>
      <c r="B5012" t="s">
        <v>6</v>
      </c>
      <c r="C5012" t="s">
        <v>11</v>
      </c>
      <c r="D5012">
        <v>2026</v>
      </c>
      <c r="E5012">
        <v>2041</v>
      </c>
      <c r="F5012">
        <v>1</v>
      </c>
      <c r="G5012">
        <v>10443.50741</v>
      </c>
      <c r="H5012">
        <v>0</v>
      </c>
      <c r="I5012">
        <v>1</v>
      </c>
      <c r="J5012" s="2" t="str">
        <f t="shared" si="78"/>
        <v>EG_WINDONWR2026</v>
      </c>
    </row>
    <row r="5013" spans="1:10" x14ac:dyDescent="0.25">
      <c r="A5013" t="s">
        <v>21</v>
      </c>
      <c r="B5013" t="s">
        <v>6</v>
      </c>
      <c r="C5013" t="s">
        <v>9</v>
      </c>
      <c r="D5013">
        <v>2026</v>
      </c>
      <c r="E5013">
        <v>2041</v>
      </c>
      <c r="F5013">
        <v>1</v>
      </c>
      <c r="G5013">
        <v>10443.50741</v>
      </c>
      <c r="H5013">
        <v>0</v>
      </c>
      <c r="I5013">
        <v>1</v>
      </c>
      <c r="J5013" s="2" t="str">
        <f t="shared" si="78"/>
        <v>EG_WINDONNER2026</v>
      </c>
    </row>
    <row r="5014" spans="1:10" x14ac:dyDescent="0.25">
      <c r="A5014" t="s">
        <v>21</v>
      </c>
      <c r="B5014" t="s">
        <v>6</v>
      </c>
      <c r="C5014" t="s">
        <v>8</v>
      </c>
      <c r="D5014">
        <v>2026</v>
      </c>
      <c r="E5014">
        <v>2041</v>
      </c>
      <c r="F5014">
        <v>1</v>
      </c>
      <c r="G5014">
        <v>10443.50741</v>
      </c>
      <c r="H5014">
        <v>0</v>
      </c>
      <c r="I5014">
        <v>1</v>
      </c>
      <c r="J5014" s="2" t="str">
        <f t="shared" si="78"/>
        <v>EG_WINDONSR2026</v>
      </c>
    </row>
    <row r="5015" spans="1:10" x14ac:dyDescent="0.25">
      <c r="A5015" t="s">
        <v>21</v>
      </c>
      <c r="B5015" t="s">
        <v>6</v>
      </c>
      <c r="C5015" t="s">
        <v>12</v>
      </c>
      <c r="D5015">
        <v>2026</v>
      </c>
      <c r="E5015">
        <v>2041</v>
      </c>
      <c r="F5015">
        <v>1</v>
      </c>
      <c r="G5015">
        <v>10443.50741</v>
      </c>
      <c r="H5015">
        <v>0</v>
      </c>
      <c r="I5015">
        <v>1</v>
      </c>
      <c r="J5015" s="2" t="str">
        <f t="shared" si="78"/>
        <v>EG_WINDONNR2026</v>
      </c>
    </row>
    <row r="5016" spans="1:10" x14ac:dyDescent="0.25">
      <c r="A5016" t="s">
        <v>23</v>
      </c>
      <c r="B5016" t="s">
        <v>6</v>
      </c>
      <c r="C5016" t="s">
        <v>10</v>
      </c>
      <c r="D5016">
        <v>2026</v>
      </c>
      <c r="E5016">
        <v>2026</v>
      </c>
      <c r="F5016">
        <v>1</v>
      </c>
      <c r="G5016">
        <v>31036.186890000001</v>
      </c>
      <c r="H5016">
        <v>0</v>
      </c>
      <c r="I5016">
        <v>1</v>
      </c>
      <c r="J5016" s="2" t="str">
        <f t="shared" si="78"/>
        <v>EG_WINDOFFER2026</v>
      </c>
    </row>
    <row r="5017" spans="1:10" x14ac:dyDescent="0.25">
      <c r="A5017" t="s">
        <v>23</v>
      </c>
      <c r="B5017" t="s">
        <v>6</v>
      </c>
      <c r="C5017" t="s">
        <v>11</v>
      </c>
      <c r="D5017">
        <v>2026</v>
      </c>
      <c r="E5017">
        <v>2026</v>
      </c>
      <c r="F5017">
        <v>1</v>
      </c>
      <c r="G5017">
        <v>31036.186890000001</v>
      </c>
      <c r="H5017">
        <v>0</v>
      </c>
      <c r="I5017">
        <v>1</v>
      </c>
      <c r="J5017" s="2" t="str">
        <f t="shared" si="78"/>
        <v>EG_WINDOFFWR2026</v>
      </c>
    </row>
    <row r="5018" spans="1:10" x14ac:dyDescent="0.25">
      <c r="A5018" t="s">
        <v>23</v>
      </c>
      <c r="B5018" t="s">
        <v>6</v>
      </c>
      <c r="C5018" t="s">
        <v>9</v>
      </c>
      <c r="D5018">
        <v>2026</v>
      </c>
      <c r="E5018">
        <v>2026</v>
      </c>
      <c r="F5018">
        <v>1</v>
      </c>
      <c r="G5018">
        <v>31036.186890000001</v>
      </c>
      <c r="H5018">
        <v>0</v>
      </c>
      <c r="I5018">
        <v>1</v>
      </c>
      <c r="J5018" s="2" t="str">
        <f t="shared" si="78"/>
        <v>EG_WINDOFFNER2026</v>
      </c>
    </row>
    <row r="5019" spans="1:10" x14ac:dyDescent="0.25">
      <c r="A5019" t="s">
        <v>23</v>
      </c>
      <c r="B5019" t="s">
        <v>6</v>
      </c>
      <c r="C5019" t="s">
        <v>8</v>
      </c>
      <c r="D5019">
        <v>2026</v>
      </c>
      <c r="E5019">
        <v>2026</v>
      </c>
      <c r="F5019">
        <v>1</v>
      </c>
      <c r="G5019">
        <v>31036.186890000001</v>
      </c>
      <c r="H5019">
        <v>0</v>
      </c>
      <c r="I5019">
        <v>1</v>
      </c>
      <c r="J5019" s="2" t="str">
        <f t="shared" si="78"/>
        <v>EG_WINDOFFSR2026</v>
      </c>
    </row>
    <row r="5020" spans="1:10" x14ac:dyDescent="0.25">
      <c r="A5020" t="s">
        <v>23</v>
      </c>
      <c r="B5020" t="s">
        <v>6</v>
      </c>
      <c r="C5020" t="s">
        <v>12</v>
      </c>
      <c r="D5020">
        <v>2026</v>
      </c>
      <c r="E5020">
        <v>2026</v>
      </c>
      <c r="F5020">
        <v>1</v>
      </c>
      <c r="G5020">
        <v>31036.186890000001</v>
      </c>
      <c r="H5020">
        <v>0</v>
      </c>
      <c r="I5020">
        <v>1</v>
      </c>
      <c r="J5020" s="2" t="str">
        <f t="shared" si="78"/>
        <v>EG_WINDOFFNR2026</v>
      </c>
    </row>
    <row r="5021" spans="1:10" x14ac:dyDescent="0.25">
      <c r="A5021" t="s">
        <v>23</v>
      </c>
      <c r="B5021" t="s">
        <v>6</v>
      </c>
      <c r="C5021" t="s">
        <v>10</v>
      </c>
      <c r="D5021">
        <v>2026</v>
      </c>
      <c r="E5021">
        <v>2027</v>
      </c>
      <c r="F5021">
        <v>1</v>
      </c>
      <c r="G5021">
        <v>31036.186890000001</v>
      </c>
      <c r="H5021">
        <v>0</v>
      </c>
      <c r="I5021">
        <v>1</v>
      </c>
      <c r="J5021" s="2" t="str">
        <f t="shared" si="78"/>
        <v>EG_WINDOFFER2026</v>
      </c>
    </row>
    <row r="5022" spans="1:10" x14ac:dyDescent="0.25">
      <c r="A5022" t="s">
        <v>23</v>
      </c>
      <c r="B5022" t="s">
        <v>6</v>
      </c>
      <c r="C5022" t="s">
        <v>11</v>
      </c>
      <c r="D5022">
        <v>2026</v>
      </c>
      <c r="E5022">
        <v>2027</v>
      </c>
      <c r="F5022">
        <v>1</v>
      </c>
      <c r="G5022">
        <v>31036.186890000001</v>
      </c>
      <c r="H5022">
        <v>0</v>
      </c>
      <c r="I5022">
        <v>1</v>
      </c>
      <c r="J5022" s="2" t="str">
        <f t="shared" si="78"/>
        <v>EG_WINDOFFWR2026</v>
      </c>
    </row>
    <row r="5023" spans="1:10" x14ac:dyDescent="0.25">
      <c r="A5023" t="s">
        <v>23</v>
      </c>
      <c r="B5023" t="s">
        <v>6</v>
      </c>
      <c r="C5023" t="s">
        <v>9</v>
      </c>
      <c r="D5023">
        <v>2026</v>
      </c>
      <c r="E5023">
        <v>2027</v>
      </c>
      <c r="F5023">
        <v>1</v>
      </c>
      <c r="G5023">
        <v>31036.186890000001</v>
      </c>
      <c r="H5023">
        <v>0</v>
      </c>
      <c r="I5023">
        <v>1</v>
      </c>
      <c r="J5023" s="2" t="str">
        <f t="shared" si="78"/>
        <v>EG_WINDOFFNER2026</v>
      </c>
    </row>
    <row r="5024" spans="1:10" x14ac:dyDescent="0.25">
      <c r="A5024" t="s">
        <v>23</v>
      </c>
      <c r="B5024" t="s">
        <v>6</v>
      </c>
      <c r="C5024" t="s">
        <v>8</v>
      </c>
      <c r="D5024">
        <v>2026</v>
      </c>
      <c r="E5024">
        <v>2027</v>
      </c>
      <c r="F5024">
        <v>1</v>
      </c>
      <c r="G5024">
        <v>31036.186890000001</v>
      </c>
      <c r="H5024">
        <v>0</v>
      </c>
      <c r="I5024">
        <v>1</v>
      </c>
      <c r="J5024" s="2" t="str">
        <f t="shared" si="78"/>
        <v>EG_WINDOFFSR2026</v>
      </c>
    </row>
    <row r="5025" spans="1:10" x14ac:dyDescent="0.25">
      <c r="A5025" t="s">
        <v>23</v>
      </c>
      <c r="B5025" t="s">
        <v>6</v>
      </c>
      <c r="C5025" t="s">
        <v>12</v>
      </c>
      <c r="D5025">
        <v>2026</v>
      </c>
      <c r="E5025">
        <v>2027</v>
      </c>
      <c r="F5025">
        <v>1</v>
      </c>
      <c r="G5025">
        <v>31036.186890000001</v>
      </c>
      <c r="H5025">
        <v>0</v>
      </c>
      <c r="I5025">
        <v>1</v>
      </c>
      <c r="J5025" s="2" t="str">
        <f t="shared" si="78"/>
        <v>EG_WINDOFFNR2026</v>
      </c>
    </row>
    <row r="5026" spans="1:10" x14ac:dyDescent="0.25">
      <c r="A5026" t="s">
        <v>23</v>
      </c>
      <c r="B5026" t="s">
        <v>6</v>
      </c>
      <c r="C5026" t="s">
        <v>10</v>
      </c>
      <c r="D5026">
        <v>2026</v>
      </c>
      <c r="E5026">
        <v>2028</v>
      </c>
      <c r="F5026">
        <v>1</v>
      </c>
      <c r="G5026">
        <v>31036.186890000001</v>
      </c>
      <c r="H5026">
        <v>0</v>
      </c>
      <c r="I5026">
        <v>1</v>
      </c>
      <c r="J5026" s="2" t="str">
        <f t="shared" si="78"/>
        <v>EG_WINDOFFER2026</v>
      </c>
    </row>
    <row r="5027" spans="1:10" x14ac:dyDescent="0.25">
      <c r="A5027" t="s">
        <v>23</v>
      </c>
      <c r="B5027" t="s">
        <v>6</v>
      </c>
      <c r="C5027" t="s">
        <v>11</v>
      </c>
      <c r="D5027">
        <v>2026</v>
      </c>
      <c r="E5027">
        <v>2028</v>
      </c>
      <c r="F5027">
        <v>1</v>
      </c>
      <c r="G5027">
        <v>31036.186890000001</v>
      </c>
      <c r="H5027">
        <v>0</v>
      </c>
      <c r="I5027">
        <v>1</v>
      </c>
      <c r="J5027" s="2" t="str">
        <f t="shared" si="78"/>
        <v>EG_WINDOFFWR2026</v>
      </c>
    </row>
    <row r="5028" spans="1:10" x14ac:dyDescent="0.25">
      <c r="A5028" t="s">
        <v>23</v>
      </c>
      <c r="B5028" t="s">
        <v>6</v>
      </c>
      <c r="C5028" t="s">
        <v>9</v>
      </c>
      <c r="D5028">
        <v>2026</v>
      </c>
      <c r="E5028">
        <v>2028</v>
      </c>
      <c r="F5028">
        <v>1</v>
      </c>
      <c r="G5028">
        <v>31036.186890000001</v>
      </c>
      <c r="H5028">
        <v>0</v>
      </c>
      <c r="I5028">
        <v>1</v>
      </c>
      <c r="J5028" s="2" t="str">
        <f t="shared" si="78"/>
        <v>EG_WINDOFFNER2026</v>
      </c>
    </row>
    <row r="5029" spans="1:10" x14ac:dyDescent="0.25">
      <c r="A5029" t="s">
        <v>23</v>
      </c>
      <c r="B5029" t="s">
        <v>6</v>
      </c>
      <c r="C5029" t="s">
        <v>8</v>
      </c>
      <c r="D5029">
        <v>2026</v>
      </c>
      <c r="E5029">
        <v>2028</v>
      </c>
      <c r="F5029">
        <v>1</v>
      </c>
      <c r="G5029">
        <v>31036.186890000001</v>
      </c>
      <c r="H5029">
        <v>0</v>
      </c>
      <c r="I5029">
        <v>1</v>
      </c>
      <c r="J5029" s="2" t="str">
        <f t="shared" si="78"/>
        <v>EG_WINDOFFSR2026</v>
      </c>
    </row>
    <row r="5030" spans="1:10" x14ac:dyDescent="0.25">
      <c r="A5030" t="s">
        <v>23</v>
      </c>
      <c r="B5030" t="s">
        <v>6</v>
      </c>
      <c r="C5030" t="s">
        <v>12</v>
      </c>
      <c r="D5030">
        <v>2026</v>
      </c>
      <c r="E5030">
        <v>2028</v>
      </c>
      <c r="F5030">
        <v>1</v>
      </c>
      <c r="G5030">
        <v>31036.186890000001</v>
      </c>
      <c r="H5030">
        <v>0</v>
      </c>
      <c r="I5030">
        <v>1</v>
      </c>
      <c r="J5030" s="2" t="str">
        <f t="shared" si="78"/>
        <v>EG_WINDOFFNR2026</v>
      </c>
    </row>
    <row r="5031" spans="1:10" x14ac:dyDescent="0.25">
      <c r="A5031" t="s">
        <v>23</v>
      </c>
      <c r="B5031" t="s">
        <v>6</v>
      </c>
      <c r="C5031" t="s">
        <v>10</v>
      </c>
      <c r="D5031">
        <v>2026</v>
      </c>
      <c r="E5031">
        <v>2029</v>
      </c>
      <c r="F5031">
        <v>1</v>
      </c>
      <c r="G5031">
        <v>31036.186890000001</v>
      </c>
      <c r="H5031">
        <v>0</v>
      </c>
      <c r="I5031">
        <v>1</v>
      </c>
      <c r="J5031" s="2" t="str">
        <f t="shared" si="78"/>
        <v>EG_WINDOFFER2026</v>
      </c>
    </row>
    <row r="5032" spans="1:10" x14ac:dyDescent="0.25">
      <c r="A5032" t="s">
        <v>23</v>
      </c>
      <c r="B5032" t="s">
        <v>6</v>
      </c>
      <c r="C5032" t="s">
        <v>11</v>
      </c>
      <c r="D5032">
        <v>2026</v>
      </c>
      <c r="E5032">
        <v>2029</v>
      </c>
      <c r="F5032">
        <v>1</v>
      </c>
      <c r="G5032">
        <v>31036.186890000001</v>
      </c>
      <c r="H5032">
        <v>0</v>
      </c>
      <c r="I5032">
        <v>1</v>
      </c>
      <c r="J5032" s="2" t="str">
        <f t="shared" si="78"/>
        <v>EG_WINDOFFWR2026</v>
      </c>
    </row>
    <row r="5033" spans="1:10" x14ac:dyDescent="0.25">
      <c r="A5033" t="s">
        <v>23</v>
      </c>
      <c r="B5033" t="s">
        <v>6</v>
      </c>
      <c r="C5033" t="s">
        <v>9</v>
      </c>
      <c r="D5033">
        <v>2026</v>
      </c>
      <c r="E5033">
        <v>2029</v>
      </c>
      <c r="F5033">
        <v>1</v>
      </c>
      <c r="G5033">
        <v>31036.186890000001</v>
      </c>
      <c r="H5033">
        <v>0</v>
      </c>
      <c r="I5033">
        <v>1</v>
      </c>
      <c r="J5033" s="2" t="str">
        <f t="shared" si="78"/>
        <v>EG_WINDOFFNER2026</v>
      </c>
    </row>
    <row r="5034" spans="1:10" x14ac:dyDescent="0.25">
      <c r="A5034" t="s">
        <v>23</v>
      </c>
      <c r="B5034" t="s">
        <v>6</v>
      </c>
      <c r="C5034" t="s">
        <v>8</v>
      </c>
      <c r="D5034">
        <v>2026</v>
      </c>
      <c r="E5034">
        <v>2029</v>
      </c>
      <c r="F5034">
        <v>1</v>
      </c>
      <c r="G5034">
        <v>31036.186890000001</v>
      </c>
      <c r="H5034">
        <v>0</v>
      </c>
      <c r="I5034">
        <v>1</v>
      </c>
      <c r="J5034" s="2" t="str">
        <f t="shared" si="78"/>
        <v>EG_WINDOFFSR2026</v>
      </c>
    </row>
    <row r="5035" spans="1:10" x14ac:dyDescent="0.25">
      <c r="A5035" t="s">
        <v>23</v>
      </c>
      <c r="B5035" t="s">
        <v>6</v>
      </c>
      <c r="C5035" t="s">
        <v>12</v>
      </c>
      <c r="D5035">
        <v>2026</v>
      </c>
      <c r="E5035">
        <v>2029</v>
      </c>
      <c r="F5035">
        <v>1</v>
      </c>
      <c r="G5035">
        <v>31036.186890000001</v>
      </c>
      <c r="H5035">
        <v>0</v>
      </c>
      <c r="I5035">
        <v>1</v>
      </c>
      <c r="J5035" s="2" t="str">
        <f t="shared" si="78"/>
        <v>EG_WINDOFFNR2026</v>
      </c>
    </row>
    <row r="5036" spans="1:10" x14ac:dyDescent="0.25">
      <c r="A5036" t="s">
        <v>23</v>
      </c>
      <c r="B5036" t="s">
        <v>6</v>
      </c>
      <c r="C5036" t="s">
        <v>10</v>
      </c>
      <c r="D5036">
        <v>2026</v>
      </c>
      <c r="E5036">
        <v>2030</v>
      </c>
      <c r="F5036">
        <v>1</v>
      </c>
      <c r="G5036">
        <v>31036.186890000001</v>
      </c>
      <c r="H5036">
        <v>0</v>
      </c>
      <c r="I5036">
        <v>1</v>
      </c>
      <c r="J5036" s="2" t="str">
        <f t="shared" si="78"/>
        <v>EG_WINDOFFER2026</v>
      </c>
    </row>
    <row r="5037" spans="1:10" x14ac:dyDescent="0.25">
      <c r="A5037" t="s">
        <v>23</v>
      </c>
      <c r="B5037" t="s">
        <v>6</v>
      </c>
      <c r="C5037" t="s">
        <v>11</v>
      </c>
      <c r="D5037">
        <v>2026</v>
      </c>
      <c r="E5037">
        <v>2030</v>
      </c>
      <c r="F5037">
        <v>1</v>
      </c>
      <c r="G5037">
        <v>31036.186890000001</v>
      </c>
      <c r="H5037">
        <v>0</v>
      </c>
      <c r="I5037">
        <v>1</v>
      </c>
      <c r="J5037" s="2" t="str">
        <f t="shared" si="78"/>
        <v>EG_WINDOFFWR2026</v>
      </c>
    </row>
    <row r="5038" spans="1:10" x14ac:dyDescent="0.25">
      <c r="A5038" t="s">
        <v>23</v>
      </c>
      <c r="B5038" t="s">
        <v>6</v>
      </c>
      <c r="C5038" t="s">
        <v>9</v>
      </c>
      <c r="D5038">
        <v>2026</v>
      </c>
      <c r="E5038">
        <v>2030</v>
      </c>
      <c r="F5038">
        <v>1</v>
      </c>
      <c r="G5038">
        <v>31036.186890000001</v>
      </c>
      <c r="H5038">
        <v>0</v>
      </c>
      <c r="I5038">
        <v>1</v>
      </c>
      <c r="J5038" s="2" t="str">
        <f t="shared" si="78"/>
        <v>EG_WINDOFFNER2026</v>
      </c>
    </row>
    <row r="5039" spans="1:10" x14ac:dyDescent="0.25">
      <c r="A5039" t="s">
        <v>23</v>
      </c>
      <c r="B5039" t="s">
        <v>6</v>
      </c>
      <c r="C5039" t="s">
        <v>8</v>
      </c>
      <c r="D5039">
        <v>2026</v>
      </c>
      <c r="E5039">
        <v>2030</v>
      </c>
      <c r="F5039">
        <v>1</v>
      </c>
      <c r="G5039">
        <v>31036.186890000001</v>
      </c>
      <c r="H5039">
        <v>0</v>
      </c>
      <c r="I5039">
        <v>1</v>
      </c>
      <c r="J5039" s="2" t="str">
        <f t="shared" si="78"/>
        <v>EG_WINDOFFSR2026</v>
      </c>
    </row>
    <row r="5040" spans="1:10" x14ac:dyDescent="0.25">
      <c r="A5040" t="s">
        <v>23</v>
      </c>
      <c r="B5040" t="s">
        <v>6</v>
      </c>
      <c r="C5040" t="s">
        <v>12</v>
      </c>
      <c r="D5040">
        <v>2026</v>
      </c>
      <c r="E5040">
        <v>2030</v>
      </c>
      <c r="F5040">
        <v>1</v>
      </c>
      <c r="G5040">
        <v>31036.186890000001</v>
      </c>
      <c r="H5040">
        <v>0</v>
      </c>
      <c r="I5040">
        <v>1</v>
      </c>
      <c r="J5040" s="2" t="str">
        <f t="shared" si="78"/>
        <v>EG_WINDOFFNR2026</v>
      </c>
    </row>
    <row r="5041" spans="1:10" x14ac:dyDescent="0.25">
      <c r="A5041" t="s">
        <v>23</v>
      </c>
      <c r="B5041" t="s">
        <v>6</v>
      </c>
      <c r="C5041" t="s">
        <v>10</v>
      </c>
      <c r="D5041">
        <v>2026</v>
      </c>
      <c r="E5041">
        <v>2031</v>
      </c>
      <c r="F5041">
        <v>1</v>
      </c>
      <c r="G5041">
        <v>31036.186890000001</v>
      </c>
      <c r="H5041">
        <v>0</v>
      </c>
      <c r="I5041">
        <v>1</v>
      </c>
      <c r="J5041" s="2" t="str">
        <f t="shared" si="78"/>
        <v>EG_WINDOFFER2026</v>
      </c>
    </row>
    <row r="5042" spans="1:10" x14ac:dyDescent="0.25">
      <c r="A5042" t="s">
        <v>23</v>
      </c>
      <c r="B5042" t="s">
        <v>6</v>
      </c>
      <c r="C5042" t="s">
        <v>11</v>
      </c>
      <c r="D5042">
        <v>2026</v>
      </c>
      <c r="E5042">
        <v>2031</v>
      </c>
      <c r="F5042">
        <v>1</v>
      </c>
      <c r="G5042">
        <v>31036.186890000001</v>
      </c>
      <c r="H5042">
        <v>0</v>
      </c>
      <c r="I5042">
        <v>1</v>
      </c>
      <c r="J5042" s="2" t="str">
        <f t="shared" si="78"/>
        <v>EG_WINDOFFWR2026</v>
      </c>
    </row>
    <row r="5043" spans="1:10" x14ac:dyDescent="0.25">
      <c r="A5043" t="s">
        <v>23</v>
      </c>
      <c r="B5043" t="s">
        <v>6</v>
      </c>
      <c r="C5043" t="s">
        <v>9</v>
      </c>
      <c r="D5043">
        <v>2026</v>
      </c>
      <c r="E5043">
        <v>2031</v>
      </c>
      <c r="F5043">
        <v>1</v>
      </c>
      <c r="G5043">
        <v>31036.186890000001</v>
      </c>
      <c r="H5043">
        <v>0</v>
      </c>
      <c r="I5043">
        <v>1</v>
      </c>
      <c r="J5043" s="2" t="str">
        <f t="shared" si="78"/>
        <v>EG_WINDOFFNER2026</v>
      </c>
    </row>
    <row r="5044" spans="1:10" x14ac:dyDescent="0.25">
      <c r="A5044" t="s">
        <v>23</v>
      </c>
      <c r="B5044" t="s">
        <v>6</v>
      </c>
      <c r="C5044" t="s">
        <v>8</v>
      </c>
      <c r="D5044">
        <v>2026</v>
      </c>
      <c r="E5044">
        <v>2031</v>
      </c>
      <c r="F5044">
        <v>1</v>
      </c>
      <c r="G5044">
        <v>31036.186890000001</v>
      </c>
      <c r="H5044">
        <v>0</v>
      </c>
      <c r="I5044">
        <v>1</v>
      </c>
      <c r="J5044" s="2" t="str">
        <f t="shared" si="78"/>
        <v>EG_WINDOFFSR2026</v>
      </c>
    </row>
    <row r="5045" spans="1:10" x14ac:dyDescent="0.25">
      <c r="A5045" t="s">
        <v>23</v>
      </c>
      <c r="B5045" t="s">
        <v>6</v>
      </c>
      <c r="C5045" t="s">
        <v>12</v>
      </c>
      <c r="D5045">
        <v>2026</v>
      </c>
      <c r="E5045">
        <v>2031</v>
      </c>
      <c r="F5045">
        <v>1</v>
      </c>
      <c r="G5045">
        <v>31036.186890000001</v>
      </c>
      <c r="H5045">
        <v>0</v>
      </c>
      <c r="I5045">
        <v>1</v>
      </c>
      <c r="J5045" s="2" t="str">
        <f t="shared" si="78"/>
        <v>EG_WINDOFFNR2026</v>
      </c>
    </row>
    <row r="5046" spans="1:10" x14ac:dyDescent="0.25">
      <c r="A5046" t="s">
        <v>23</v>
      </c>
      <c r="B5046" t="s">
        <v>6</v>
      </c>
      <c r="C5046" t="s">
        <v>10</v>
      </c>
      <c r="D5046">
        <v>2026</v>
      </c>
      <c r="E5046">
        <v>2032</v>
      </c>
      <c r="F5046">
        <v>1</v>
      </c>
      <c r="G5046">
        <v>31036.186890000001</v>
      </c>
      <c r="H5046">
        <v>0</v>
      </c>
      <c r="I5046">
        <v>1</v>
      </c>
      <c r="J5046" s="2" t="str">
        <f t="shared" si="78"/>
        <v>EG_WINDOFFER2026</v>
      </c>
    </row>
    <row r="5047" spans="1:10" x14ac:dyDescent="0.25">
      <c r="A5047" t="s">
        <v>23</v>
      </c>
      <c r="B5047" t="s">
        <v>6</v>
      </c>
      <c r="C5047" t="s">
        <v>11</v>
      </c>
      <c r="D5047">
        <v>2026</v>
      </c>
      <c r="E5047">
        <v>2032</v>
      </c>
      <c r="F5047">
        <v>1</v>
      </c>
      <c r="G5047">
        <v>31036.186890000001</v>
      </c>
      <c r="H5047">
        <v>0</v>
      </c>
      <c r="I5047">
        <v>1</v>
      </c>
      <c r="J5047" s="2" t="str">
        <f t="shared" si="78"/>
        <v>EG_WINDOFFWR2026</v>
      </c>
    </row>
    <row r="5048" spans="1:10" x14ac:dyDescent="0.25">
      <c r="A5048" t="s">
        <v>23</v>
      </c>
      <c r="B5048" t="s">
        <v>6</v>
      </c>
      <c r="C5048" t="s">
        <v>9</v>
      </c>
      <c r="D5048">
        <v>2026</v>
      </c>
      <c r="E5048">
        <v>2032</v>
      </c>
      <c r="F5048">
        <v>1</v>
      </c>
      <c r="G5048">
        <v>31036.186890000001</v>
      </c>
      <c r="H5048">
        <v>0</v>
      </c>
      <c r="I5048">
        <v>1</v>
      </c>
      <c r="J5048" s="2" t="str">
        <f t="shared" si="78"/>
        <v>EG_WINDOFFNER2026</v>
      </c>
    </row>
    <row r="5049" spans="1:10" x14ac:dyDescent="0.25">
      <c r="A5049" t="s">
        <v>23</v>
      </c>
      <c r="B5049" t="s">
        <v>6</v>
      </c>
      <c r="C5049" t="s">
        <v>8</v>
      </c>
      <c r="D5049">
        <v>2026</v>
      </c>
      <c r="E5049">
        <v>2032</v>
      </c>
      <c r="F5049">
        <v>1</v>
      </c>
      <c r="G5049">
        <v>31036.186890000001</v>
      </c>
      <c r="H5049">
        <v>0</v>
      </c>
      <c r="I5049">
        <v>1</v>
      </c>
      <c r="J5049" s="2" t="str">
        <f t="shared" si="78"/>
        <v>EG_WINDOFFSR2026</v>
      </c>
    </row>
    <row r="5050" spans="1:10" x14ac:dyDescent="0.25">
      <c r="A5050" t="s">
        <v>23</v>
      </c>
      <c r="B5050" t="s">
        <v>6</v>
      </c>
      <c r="C5050" t="s">
        <v>12</v>
      </c>
      <c r="D5050">
        <v>2026</v>
      </c>
      <c r="E5050">
        <v>2032</v>
      </c>
      <c r="F5050">
        <v>1</v>
      </c>
      <c r="G5050">
        <v>31036.186890000001</v>
      </c>
      <c r="H5050">
        <v>0</v>
      </c>
      <c r="I5050">
        <v>1</v>
      </c>
      <c r="J5050" s="2" t="str">
        <f t="shared" si="78"/>
        <v>EG_WINDOFFNR2026</v>
      </c>
    </row>
    <row r="5051" spans="1:10" x14ac:dyDescent="0.25">
      <c r="A5051" t="s">
        <v>23</v>
      </c>
      <c r="B5051" t="s">
        <v>6</v>
      </c>
      <c r="C5051" t="s">
        <v>10</v>
      </c>
      <c r="D5051">
        <v>2026</v>
      </c>
      <c r="E5051">
        <v>2033</v>
      </c>
      <c r="F5051">
        <v>1</v>
      </c>
      <c r="G5051">
        <v>31036.186890000001</v>
      </c>
      <c r="H5051">
        <v>0</v>
      </c>
      <c r="I5051">
        <v>1</v>
      </c>
      <c r="J5051" s="2" t="str">
        <f t="shared" si="78"/>
        <v>EG_WINDOFFER2026</v>
      </c>
    </row>
    <row r="5052" spans="1:10" x14ac:dyDescent="0.25">
      <c r="A5052" t="s">
        <v>23</v>
      </c>
      <c r="B5052" t="s">
        <v>6</v>
      </c>
      <c r="C5052" t="s">
        <v>11</v>
      </c>
      <c r="D5052">
        <v>2026</v>
      </c>
      <c r="E5052">
        <v>2033</v>
      </c>
      <c r="F5052">
        <v>1</v>
      </c>
      <c r="G5052">
        <v>31036.186890000001</v>
      </c>
      <c r="H5052">
        <v>0</v>
      </c>
      <c r="I5052">
        <v>1</v>
      </c>
      <c r="J5052" s="2" t="str">
        <f t="shared" si="78"/>
        <v>EG_WINDOFFWR2026</v>
      </c>
    </row>
    <row r="5053" spans="1:10" x14ac:dyDescent="0.25">
      <c r="A5053" t="s">
        <v>23</v>
      </c>
      <c r="B5053" t="s">
        <v>6</v>
      </c>
      <c r="C5053" t="s">
        <v>9</v>
      </c>
      <c r="D5053">
        <v>2026</v>
      </c>
      <c r="E5053">
        <v>2033</v>
      </c>
      <c r="F5053">
        <v>1</v>
      </c>
      <c r="G5053">
        <v>31036.186890000001</v>
      </c>
      <c r="H5053">
        <v>0</v>
      </c>
      <c r="I5053">
        <v>1</v>
      </c>
      <c r="J5053" s="2" t="str">
        <f t="shared" si="78"/>
        <v>EG_WINDOFFNER2026</v>
      </c>
    </row>
    <row r="5054" spans="1:10" x14ac:dyDescent="0.25">
      <c r="A5054" t="s">
        <v>23</v>
      </c>
      <c r="B5054" t="s">
        <v>6</v>
      </c>
      <c r="C5054" t="s">
        <v>8</v>
      </c>
      <c r="D5054">
        <v>2026</v>
      </c>
      <c r="E5054">
        <v>2033</v>
      </c>
      <c r="F5054">
        <v>1</v>
      </c>
      <c r="G5054">
        <v>31036.186890000001</v>
      </c>
      <c r="H5054">
        <v>0</v>
      </c>
      <c r="I5054">
        <v>1</v>
      </c>
      <c r="J5054" s="2" t="str">
        <f t="shared" si="78"/>
        <v>EG_WINDOFFSR2026</v>
      </c>
    </row>
    <row r="5055" spans="1:10" x14ac:dyDescent="0.25">
      <c r="A5055" t="s">
        <v>23</v>
      </c>
      <c r="B5055" t="s">
        <v>6</v>
      </c>
      <c r="C5055" t="s">
        <v>12</v>
      </c>
      <c r="D5055">
        <v>2026</v>
      </c>
      <c r="E5055">
        <v>2033</v>
      </c>
      <c r="F5055">
        <v>1</v>
      </c>
      <c r="G5055">
        <v>31036.186890000001</v>
      </c>
      <c r="H5055">
        <v>0</v>
      </c>
      <c r="I5055">
        <v>1</v>
      </c>
      <c r="J5055" s="2" t="str">
        <f t="shared" si="78"/>
        <v>EG_WINDOFFNR2026</v>
      </c>
    </row>
    <row r="5056" spans="1:10" x14ac:dyDescent="0.25">
      <c r="A5056" t="s">
        <v>23</v>
      </c>
      <c r="B5056" t="s">
        <v>6</v>
      </c>
      <c r="C5056" t="s">
        <v>10</v>
      </c>
      <c r="D5056">
        <v>2026</v>
      </c>
      <c r="E5056">
        <v>2034</v>
      </c>
      <c r="F5056">
        <v>1</v>
      </c>
      <c r="G5056">
        <v>31036.186890000001</v>
      </c>
      <c r="H5056">
        <v>0</v>
      </c>
      <c r="I5056">
        <v>1</v>
      </c>
      <c r="J5056" s="2" t="str">
        <f t="shared" si="78"/>
        <v>EG_WINDOFFER2026</v>
      </c>
    </row>
    <row r="5057" spans="1:10" x14ac:dyDescent="0.25">
      <c r="A5057" t="s">
        <v>23</v>
      </c>
      <c r="B5057" t="s">
        <v>6</v>
      </c>
      <c r="C5057" t="s">
        <v>11</v>
      </c>
      <c r="D5057">
        <v>2026</v>
      </c>
      <c r="E5057">
        <v>2034</v>
      </c>
      <c r="F5057">
        <v>1</v>
      </c>
      <c r="G5057">
        <v>31036.186890000001</v>
      </c>
      <c r="H5057">
        <v>0</v>
      </c>
      <c r="I5057">
        <v>1</v>
      </c>
      <c r="J5057" s="2" t="str">
        <f t="shared" si="78"/>
        <v>EG_WINDOFFWR2026</v>
      </c>
    </row>
    <row r="5058" spans="1:10" x14ac:dyDescent="0.25">
      <c r="A5058" t="s">
        <v>23</v>
      </c>
      <c r="B5058" t="s">
        <v>6</v>
      </c>
      <c r="C5058" t="s">
        <v>9</v>
      </c>
      <c r="D5058">
        <v>2026</v>
      </c>
      <c r="E5058">
        <v>2034</v>
      </c>
      <c r="F5058">
        <v>1</v>
      </c>
      <c r="G5058">
        <v>31036.186890000001</v>
      </c>
      <c r="H5058">
        <v>0</v>
      </c>
      <c r="I5058">
        <v>1</v>
      </c>
      <c r="J5058" s="2" t="str">
        <f t="shared" si="78"/>
        <v>EG_WINDOFFNER2026</v>
      </c>
    </row>
    <row r="5059" spans="1:10" x14ac:dyDescent="0.25">
      <c r="A5059" t="s">
        <v>23</v>
      </c>
      <c r="B5059" t="s">
        <v>6</v>
      </c>
      <c r="C5059" t="s">
        <v>8</v>
      </c>
      <c r="D5059">
        <v>2026</v>
      </c>
      <c r="E5059">
        <v>2034</v>
      </c>
      <c r="F5059">
        <v>1</v>
      </c>
      <c r="G5059">
        <v>31036.186890000001</v>
      </c>
      <c r="H5059">
        <v>0</v>
      </c>
      <c r="I5059">
        <v>1</v>
      </c>
      <c r="J5059" s="2" t="str">
        <f t="shared" ref="J5059:J5122" si="79">_xlfn.CONCAT(A5059,C5059,D5059)</f>
        <v>EG_WINDOFFSR2026</v>
      </c>
    </row>
    <row r="5060" spans="1:10" x14ac:dyDescent="0.25">
      <c r="A5060" t="s">
        <v>23</v>
      </c>
      <c r="B5060" t="s">
        <v>6</v>
      </c>
      <c r="C5060" t="s">
        <v>12</v>
      </c>
      <c r="D5060">
        <v>2026</v>
      </c>
      <c r="E5060">
        <v>2034</v>
      </c>
      <c r="F5060">
        <v>1</v>
      </c>
      <c r="G5060">
        <v>31036.186890000001</v>
      </c>
      <c r="H5060">
        <v>0</v>
      </c>
      <c r="I5060">
        <v>1</v>
      </c>
      <c r="J5060" s="2" t="str">
        <f t="shared" si="79"/>
        <v>EG_WINDOFFNR2026</v>
      </c>
    </row>
    <row r="5061" spans="1:10" x14ac:dyDescent="0.25">
      <c r="A5061" t="s">
        <v>23</v>
      </c>
      <c r="B5061" t="s">
        <v>6</v>
      </c>
      <c r="C5061" t="s">
        <v>10</v>
      </c>
      <c r="D5061">
        <v>2026</v>
      </c>
      <c r="E5061">
        <v>2035</v>
      </c>
      <c r="F5061">
        <v>1</v>
      </c>
      <c r="G5061">
        <v>31036.186890000001</v>
      </c>
      <c r="H5061">
        <v>0</v>
      </c>
      <c r="I5061">
        <v>1</v>
      </c>
      <c r="J5061" s="2" t="str">
        <f t="shared" si="79"/>
        <v>EG_WINDOFFER2026</v>
      </c>
    </row>
    <row r="5062" spans="1:10" x14ac:dyDescent="0.25">
      <c r="A5062" t="s">
        <v>23</v>
      </c>
      <c r="B5062" t="s">
        <v>6</v>
      </c>
      <c r="C5062" t="s">
        <v>11</v>
      </c>
      <c r="D5062">
        <v>2026</v>
      </c>
      <c r="E5062">
        <v>2035</v>
      </c>
      <c r="F5062">
        <v>1</v>
      </c>
      <c r="G5062">
        <v>31036.186890000001</v>
      </c>
      <c r="H5062">
        <v>0</v>
      </c>
      <c r="I5062">
        <v>1</v>
      </c>
      <c r="J5062" s="2" t="str">
        <f t="shared" si="79"/>
        <v>EG_WINDOFFWR2026</v>
      </c>
    </row>
    <row r="5063" spans="1:10" x14ac:dyDescent="0.25">
      <c r="A5063" t="s">
        <v>23</v>
      </c>
      <c r="B5063" t="s">
        <v>6</v>
      </c>
      <c r="C5063" t="s">
        <v>9</v>
      </c>
      <c r="D5063">
        <v>2026</v>
      </c>
      <c r="E5063">
        <v>2035</v>
      </c>
      <c r="F5063">
        <v>1</v>
      </c>
      <c r="G5063">
        <v>31036.186890000001</v>
      </c>
      <c r="H5063">
        <v>0</v>
      </c>
      <c r="I5063">
        <v>1</v>
      </c>
      <c r="J5063" s="2" t="str">
        <f t="shared" si="79"/>
        <v>EG_WINDOFFNER2026</v>
      </c>
    </row>
    <row r="5064" spans="1:10" x14ac:dyDescent="0.25">
      <c r="A5064" t="s">
        <v>23</v>
      </c>
      <c r="B5064" t="s">
        <v>6</v>
      </c>
      <c r="C5064" t="s">
        <v>8</v>
      </c>
      <c r="D5064">
        <v>2026</v>
      </c>
      <c r="E5064">
        <v>2035</v>
      </c>
      <c r="F5064">
        <v>1</v>
      </c>
      <c r="G5064">
        <v>31036.186890000001</v>
      </c>
      <c r="H5064">
        <v>0</v>
      </c>
      <c r="I5064">
        <v>1</v>
      </c>
      <c r="J5064" s="2" t="str">
        <f t="shared" si="79"/>
        <v>EG_WINDOFFSR2026</v>
      </c>
    </row>
    <row r="5065" spans="1:10" x14ac:dyDescent="0.25">
      <c r="A5065" t="s">
        <v>23</v>
      </c>
      <c r="B5065" t="s">
        <v>6</v>
      </c>
      <c r="C5065" t="s">
        <v>12</v>
      </c>
      <c r="D5065">
        <v>2026</v>
      </c>
      <c r="E5065">
        <v>2035</v>
      </c>
      <c r="F5065">
        <v>1</v>
      </c>
      <c r="G5065">
        <v>31036.186890000001</v>
      </c>
      <c r="H5065">
        <v>0</v>
      </c>
      <c r="I5065">
        <v>1</v>
      </c>
      <c r="J5065" s="2" t="str">
        <f t="shared" si="79"/>
        <v>EG_WINDOFFNR2026</v>
      </c>
    </row>
    <row r="5066" spans="1:10" x14ac:dyDescent="0.25">
      <c r="A5066" t="s">
        <v>23</v>
      </c>
      <c r="B5066" t="s">
        <v>6</v>
      </c>
      <c r="C5066" t="s">
        <v>10</v>
      </c>
      <c r="D5066">
        <v>2026</v>
      </c>
      <c r="E5066">
        <v>2036</v>
      </c>
      <c r="F5066">
        <v>1</v>
      </c>
      <c r="G5066">
        <v>31036.186890000001</v>
      </c>
      <c r="H5066">
        <v>0</v>
      </c>
      <c r="I5066">
        <v>1</v>
      </c>
      <c r="J5066" s="2" t="str">
        <f t="shared" si="79"/>
        <v>EG_WINDOFFER2026</v>
      </c>
    </row>
    <row r="5067" spans="1:10" x14ac:dyDescent="0.25">
      <c r="A5067" t="s">
        <v>23</v>
      </c>
      <c r="B5067" t="s">
        <v>6</v>
      </c>
      <c r="C5067" t="s">
        <v>11</v>
      </c>
      <c r="D5067">
        <v>2026</v>
      </c>
      <c r="E5067">
        <v>2036</v>
      </c>
      <c r="F5067">
        <v>1</v>
      </c>
      <c r="G5067">
        <v>31036.186890000001</v>
      </c>
      <c r="H5067">
        <v>0</v>
      </c>
      <c r="I5067">
        <v>1</v>
      </c>
      <c r="J5067" s="2" t="str">
        <f t="shared" si="79"/>
        <v>EG_WINDOFFWR2026</v>
      </c>
    </row>
    <row r="5068" spans="1:10" x14ac:dyDescent="0.25">
      <c r="A5068" t="s">
        <v>23</v>
      </c>
      <c r="B5068" t="s">
        <v>6</v>
      </c>
      <c r="C5068" t="s">
        <v>9</v>
      </c>
      <c r="D5068">
        <v>2026</v>
      </c>
      <c r="E5068">
        <v>2036</v>
      </c>
      <c r="F5068">
        <v>1</v>
      </c>
      <c r="G5068">
        <v>31036.186890000001</v>
      </c>
      <c r="H5068">
        <v>0</v>
      </c>
      <c r="I5068">
        <v>1</v>
      </c>
      <c r="J5068" s="2" t="str">
        <f t="shared" si="79"/>
        <v>EG_WINDOFFNER2026</v>
      </c>
    </row>
    <row r="5069" spans="1:10" x14ac:dyDescent="0.25">
      <c r="A5069" t="s">
        <v>23</v>
      </c>
      <c r="B5069" t="s">
        <v>6</v>
      </c>
      <c r="C5069" t="s">
        <v>8</v>
      </c>
      <c r="D5069">
        <v>2026</v>
      </c>
      <c r="E5069">
        <v>2036</v>
      </c>
      <c r="F5069">
        <v>1</v>
      </c>
      <c r="G5069">
        <v>31036.186890000001</v>
      </c>
      <c r="H5069">
        <v>0</v>
      </c>
      <c r="I5069">
        <v>1</v>
      </c>
      <c r="J5069" s="2" t="str">
        <f t="shared" si="79"/>
        <v>EG_WINDOFFSR2026</v>
      </c>
    </row>
    <row r="5070" spans="1:10" x14ac:dyDescent="0.25">
      <c r="A5070" t="s">
        <v>23</v>
      </c>
      <c r="B5070" t="s">
        <v>6</v>
      </c>
      <c r="C5070" t="s">
        <v>12</v>
      </c>
      <c r="D5070">
        <v>2026</v>
      </c>
      <c r="E5070">
        <v>2036</v>
      </c>
      <c r="F5070">
        <v>1</v>
      </c>
      <c r="G5070">
        <v>31036.186890000001</v>
      </c>
      <c r="H5070">
        <v>0</v>
      </c>
      <c r="I5070">
        <v>1</v>
      </c>
      <c r="J5070" s="2" t="str">
        <f t="shared" si="79"/>
        <v>EG_WINDOFFNR2026</v>
      </c>
    </row>
    <row r="5071" spans="1:10" x14ac:dyDescent="0.25">
      <c r="A5071" t="s">
        <v>23</v>
      </c>
      <c r="B5071" t="s">
        <v>6</v>
      </c>
      <c r="C5071" t="s">
        <v>10</v>
      </c>
      <c r="D5071">
        <v>2026</v>
      </c>
      <c r="E5071">
        <v>2037</v>
      </c>
      <c r="F5071">
        <v>1</v>
      </c>
      <c r="G5071">
        <v>31036.186890000001</v>
      </c>
      <c r="H5071">
        <v>0</v>
      </c>
      <c r="I5071">
        <v>1</v>
      </c>
      <c r="J5071" s="2" t="str">
        <f t="shared" si="79"/>
        <v>EG_WINDOFFER2026</v>
      </c>
    </row>
    <row r="5072" spans="1:10" x14ac:dyDescent="0.25">
      <c r="A5072" t="s">
        <v>23</v>
      </c>
      <c r="B5072" t="s">
        <v>6</v>
      </c>
      <c r="C5072" t="s">
        <v>11</v>
      </c>
      <c r="D5072">
        <v>2026</v>
      </c>
      <c r="E5072">
        <v>2037</v>
      </c>
      <c r="F5072">
        <v>1</v>
      </c>
      <c r="G5072">
        <v>31036.186890000001</v>
      </c>
      <c r="H5072">
        <v>0</v>
      </c>
      <c r="I5072">
        <v>1</v>
      </c>
      <c r="J5072" s="2" t="str">
        <f t="shared" si="79"/>
        <v>EG_WINDOFFWR2026</v>
      </c>
    </row>
    <row r="5073" spans="1:10" x14ac:dyDescent="0.25">
      <c r="A5073" t="s">
        <v>23</v>
      </c>
      <c r="B5073" t="s">
        <v>6</v>
      </c>
      <c r="C5073" t="s">
        <v>9</v>
      </c>
      <c r="D5073">
        <v>2026</v>
      </c>
      <c r="E5073">
        <v>2037</v>
      </c>
      <c r="F5073">
        <v>1</v>
      </c>
      <c r="G5073">
        <v>31036.186890000001</v>
      </c>
      <c r="H5073">
        <v>0</v>
      </c>
      <c r="I5073">
        <v>1</v>
      </c>
      <c r="J5073" s="2" t="str">
        <f t="shared" si="79"/>
        <v>EG_WINDOFFNER2026</v>
      </c>
    </row>
    <row r="5074" spans="1:10" x14ac:dyDescent="0.25">
      <c r="A5074" t="s">
        <v>23</v>
      </c>
      <c r="B5074" t="s">
        <v>6</v>
      </c>
      <c r="C5074" t="s">
        <v>8</v>
      </c>
      <c r="D5074">
        <v>2026</v>
      </c>
      <c r="E5074">
        <v>2037</v>
      </c>
      <c r="F5074">
        <v>1</v>
      </c>
      <c r="G5074">
        <v>31036.186890000001</v>
      </c>
      <c r="H5074">
        <v>0</v>
      </c>
      <c r="I5074">
        <v>1</v>
      </c>
      <c r="J5074" s="2" t="str">
        <f t="shared" si="79"/>
        <v>EG_WINDOFFSR2026</v>
      </c>
    </row>
    <row r="5075" spans="1:10" x14ac:dyDescent="0.25">
      <c r="A5075" t="s">
        <v>23</v>
      </c>
      <c r="B5075" t="s">
        <v>6</v>
      </c>
      <c r="C5075" t="s">
        <v>12</v>
      </c>
      <c r="D5075">
        <v>2026</v>
      </c>
      <c r="E5075">
        <v>2037</v>
      </c>
      <c r="F5075">
        <v>1</v>
      </c>
      <c r="G5075">
        <v>31036.186890000001</v>
      </c>
      <c r="H5075">
        <v>0</v>
      </c>
      <c r="I5075">
        <v>1</v>
      </c>
      <c r="J5075" s="2" t="str">
        <f t="shared" si="79"/>
        <v>EG_WINDOFFNR2026</v>
      </c>
    </row>
    <row r="5076" spans="1:10" x14ac:dyDescent="0.25">
      <c r="A5076" t="s">
        <v>23</v>
      </c>
      <c r="B5076" t="s">
        <v>6</v>
      </c>
      <c r="C5076" t="s">
        <v>10</v>
      </c>
      <c r="D5076">
        <v>2026</v>
      </c>
      <c r="E5076">
        <v>2038</v>
      </c>
      <c r="F5076">
        <v>1</v>
      </c>
      <c r="G5076">
        <v>31036.186890000001</v>
      </c>
      <c r="H5076">
        <v>0</v>
      </c>
      <c r="I5076">
        <v>1</v>
      </c>
      <c r="J5076" s="2" t="str">
        <f t="shared" si="79"/>
        <v>EG_WINDOFFER2026</v>
      </c>
    </row>
    <row r="5077" spans="1:10" x14ac:dyDescent="0.25">
      <c r="A5077" t="s">
        <v>23</v>
      </c>
      <c r="B5077" t="s">
        <v>6</v>
      </c>
      <c r="C5077" t="s">
        <v>11</v>
      </c>
      <c r="D5077">
        <v>2026</v>
      </c>
      <c r="E5077">
        <v>2038</v>
      </c>
      <c r="F5077">
        <v>1</v>
      </c>
      <c r="G5077">
        <v>31036.186890000001</v>
      </c>
      <c r="H5077">
        <v>0</v>
      </c>
      <c r="I5077">
        <v>1</v>
      </c>
      <c r="J5077" s="2" t="str">
        <f t="shared" si="79"/>
        <v>EG_WINDOFFWR2026</v>
      </c>
    </row>
    <row r="5078" spans="1:10" x14ac:dyDescent="0.25">
      <c r="A5078" t="s">
        <v>23</v>
      </c>
      <c r="B5078" t="s">
        <v>6</v>
      </c>
      <c r="C5078" t="s">
        <v>9</v>
      </c>
      <c r="D5078">
        <v>2026</v>
      </c>
      <c r="E5078">
        <v>2038</v>
      </c>
      <c r="F5078">
        <v>1</v>
      </c>
      <c r="G5078">
        <v>31036.186890000001</v>
      </c>
      <c r="H5078">
        <v>0</v>
      </c>
      <c r="I5078">
        <v>1</v>
      </c>
      <c r="J5078" s="2" t="str">
        <f t="shared" si="79"/>
        <v>EG_WINDOFFNER2026</v>
      </c>
    </row>
    <row r="5079" spans="1:10" x14ac:dyDescent="0.25">
      <c r="A5079" t="s">
        <v>23</v>
      </c>
      <c r="B5079" t="s">
        <v>6</v>
      </c>
      <c r="C5079" t="s">
        <v>8</v>
      </c>
      <c r="D5079">
        <v>2026</v>
      </c>
      <c r="E5079">
        <v>2038</v>
      </c>
      <c r="F5079">
        <v>1</v>
      </c>
      <c r="G5079">
        <v>31036.186890000001</v>
      </c>
      <c r="H5079">
        <v>0</v>
      </c>
      <c r="I5079">
        <v>1</v>
      </c>
      <c r="J5079" s="2" t="str">
        <f t="shared" si="79"/>
        <v>EG_WINDOFFSR2026</v>
      </c>
    </row>
    <row r="5080" spans="1:10" x14ac:dyDescent="0.25">
      <c r="A5080" t="s">
        <v>23</v>
      </c>
      <c r="B5080" t="s">
        <v>6</v>
      </c>
      <c r="C5080" t="s">
        <v>12</v>
      </c>
      <c r="D5080">
        <v>2026</v>
      </c>
      <c r="E5080">
        <v>2038</v>
      </c>
      <c r="F5080">
        <v>1</v>
      </c>
      <c r="G5080">
        <v>31036.186890000001</v>
      </c>
      <c r="H5080">
        <v>0</v>
      </c>
      <c r="I5080">
        <v>1</v>
      </c>
      <c r="J5080" s="2" t="str">
        <f t="shared" si="79"/>
        <v>EG_WINDOFFNR2026</v>
      </c>
    </row>
    <row r="5081" spans="1:10" x14ac:dyDescent="0.25">
      <c r="A5081" t="s">
        <v>23</v>
      </c>
      <c r="B5081" t="s">
        <v>6</v>
      </c>
      <c r="C5081" t="s">
        <v>10</v>
      </c>
      <c r="D5081">
        <v>2026</v>
      </c>
      <c r="E5081">
        <v>2039</v>
      </c>
      <c r="F5081">
        <v>1</v>
      </c>
      <c r="G5081">
        <v>31036.186890000001</v>
      </c>
      <c r="H5081">
        <v>0</v>
      </c>
      <c r="I5081">
        <v>1</v>
      </c>
      <c r="J5081" s="2" t="str">
        <f t="shared" si="79"/>
        <v>EG_WINDOFFER2026</v>
      </c>
    </row>
    <row r="5082" spans="1:10" x14ac:dyDescent="0.25">
      <c r="A5082" t="s">
        <v>23</v>
      </c>
      <c r="B5082" t="s">
        <v>6</v>
      </c>
      <c r="C5082" t="s">
        <v>11</v>
      </c>
      <c r="D5082">
        <v>2026</v>
      </c>
      <c r="E5082">
        <v>2039</v>
      </c>
      <c r="F5082">
        <v>1</v>
      </c>
      <c r="G5082">
        <v>31036.186890000001</v>
      </c>
      <c r="H5082">
        <v>0</v>
      </c>
      <c r="I5082">
        <v>1</v>
      </c>
      <c r="J5082" s="2" t="str">
        <f t="shared" si="79"/>
        <v>EG_WINDOFFWR2026</v>
      </c>
    </row>
    <row r="5083" spans="1:10" x14ac:dyDescent="0.25">
      <c r="A5083" t="s">
        <v>23</v>
      </c>
      <c r="B5083" t="s">
        <v>6</v>
      </c>
      <c r="C5083" t="s">
        <v>9</v>
      </c>
      <c r="D5083">
        <v>2026</v>
      </c>
      <c r="E5083">
        <v>2039</v>
      </c>
      <c r="F5083">
        <v>1</v>
      </c>
      <c r="G5083">
        <v>31036.186890000001</v>
      </c>
      <c r="H5083">
        <v>0</v>
      </c>
      <c r="I5083">
        <v>1</v>
      </c>
      <c r="J5083" s="2" t="str">
        <f t="shared" si="79"/>
        <v>EG_WINDOFFNER2026</v>
      </c>
    </row>
    <row r="5084" spans="1:10" x14ac:dyDescent="0.25">
      <c r="A5084" t="s">
        <v>23</v>
      </c>
      <c r="B5084" t="s">
        <v>6</v>
      </c>
      <c r="C5084" t="s">
        <v>8</v>
      </c>
      <c r="D5084">
        <v>2026</v>
      </c>
      <c r="E5084">
        <v>2039</v>
      </c>
      <c r="F5084">
        <v>1</v>
      </c>
      <c r="G5084">
        <v>31036.186890000001</v>
      </c>
      <c r="H5084">
        <v>0</v>
      </c>
      <c r="I5084">
        <v>1</v>
      </c>
      <c r="J5084" s="2" t="str">
        <f t="shared" si="79"/>
        <v>EG_WINDOFFSR2026</v>
      </c>
    </row>
    <row r="5085" spans="1:10" x14ac:dyDescent="0.25">
      <c r="A5085" t="s">
        <v>23</v>
      </c>
      <c r="B5085" t="s">
        <v>6</v>
      </c>
      <c r="C5085" t="s">
        <v>12</v>
      </c>
      <c r="D5085">
        <v>2026</v>
      </c>
      <c r="E5085">
        <v>2039</v>
      </c>
      <c r="F5085">
        <v>1</v>
      </c>
      <c r="G5085">
        <v>31036.186890000001</v>
      </c>
      <c r="H5085">
        <v>0</v>
      </c>
      <c r="I5085">
        <v>1</v>
      </c>
      <c r="J5085" s="2" t="str">
        <f t="shared" si="79"/>
        <v>EG_WINDOFFNR2026</v>
      </c>
    </row>
    <row r="5086" spans="1:10" x14ac:dyDescent="0.25">
      <c r="A5086" t="s">
        <v>23</v>
      </c>
      <c r="B5086" t="s">
        <v>6</v>
      </c>
      <c r="C5086" t="s">
        <v>10</v>
      </c>
      <c r="D5086">
        <v>2026</v>
      </c>
      <c r="E5086">
        <v>2040</v>
      </c>
      <c r="F5086">
        <v>1</v>
      </c>
      <c r="G5086">
        <v>31036.186890000001</v>
      </c>
      <c r="H5086">
        <v>0</v>
      </c>
      <c r="I5086">
        <v>1</v>
      </c>
      <c r="J5086" s="2" t="str">
        <f t="shared" si="79"/>
        <v>EG_WINDOFFER2026</v>
      </c>
    </row>
    <row r="5087" spans="1:10" x14ac:dyDescent="0.25">
      <c r="A5087" t="s">
        <v>23</v>
      </c>
      <c r="B5087" t="s">
        <v>6</v>
      </c>
      <c r="C5087" t="s">
        <v>11</v>
      </c>
      <c r="D5087">
        <v>2026</v>
      </c>
      <c r="E5087">
        <v>2040</v>
      </c>
      <c r="F5087">
        <v>1</v>
      </c>
      <c r="G5087">
        <v>31036.186890000001</v>
      </c>
      <c r="H5087">
        <v>0</v>
      </c>
      <c r="I5087">
        <v>1</v>
      </c>
      <c r="J5087" s="2" t="str">
        <f t="shared" si="79"/>
        <v>EG_WINDOFFWR2026</v>
      </c>
    </row>
    <row r="5088" spans="1:10" x14ac:dyDescent="0.25">
      <c r="A5088" t="s">
        <v>23</v>
      </c>
      <c r="B5088" t="s">
        <v>6</v>
      </c>
      <c r="C5088" t="s">
        <v>9</v>
      </c>
      <c r="D5088">
        <v>2026</v>
      </c>
      <c r="E5088">
        <v>2040</v>
      </c>
      <c r="F5088">
        <v>1</v>
      </c>
      <c r="G5088">
        <v>31036.186890000001</v>
      </c>
      <c r="H5088">
        <v>0</v>
      </c>
      <c r="I5088">
        <v>1</v>
      </c>
      <c r="J5088" s="2" t="str">
        <f t="shared" si="79"/>
        <v>EG_WINDOFFNER2026</v>
      </c>
    </row>
    <row r="5089" spans="1:10" x14ac:dyDescent="0.25">
      <c r="A5089" t="s">
        <v>23</v>
      </c>
      <c r="B5089" t="s">
        <v>6</v>
      </c>
      <c r="C5089" t="s">
        <v>8</v>
      </c>
      <c r="D5089">
        <v>2026</v>
      </c>
      <c r="E5089">
        <v>2040</v>
      </c>
      <c r="F5089">
        <v>1</v>
      </c>
      <c r="G5089">
        <v>31036.186890000001</v>
      </c>
      <c r="H5089">
        <v>0</v>
      </c>
      <c r="I5089">
        <v>1</v>
      </c>
      <c r="J5089" s="2" t="str">
        <f t="shared" si="79"/>
        <v>EG_WINDOFFSR2026</v>
      </c>
    </row>
    <row r="5090" spans="1:10" x14ac:dyDescent="0.25">
      <c r="A5090" t="s">
        <v>23</v>
      </c>
      <c r="B5090" t="s">
        <v>6</v>
      </c>
      <c r="C5090" t="s">
        <v>12</v>
      </c>
      <c r="D5090">
        <v>2026</v>
      </c>
      <c r="E5090">
        <v>2040</v>
      </c>
      <c r="F5090">
        <v>1</v>
      </c>
      <c r="G5090">
        <v>31036.186890000001</v>
      </c>
      <c r="H5090">
        <v>0</v>
      </c>
      <c r="I5090">
        <v>1</v>
      </c>
      <c r="J5090" s="2" t="str">
        <f t="shared" si="79"/>
        <v>EG_WINDOFFNR2026</v>
      </c>
    </row>
    <row r="5091" spans="1:10" x14ac:dyDescent="0.25">
      <c r="A5091" t="s">
        <v>23</v>
      </c>
      <c r="B5091" t="s">
        <v>6</v>
      </c>
      <c r="C5091" t="s">
        <v>10</v>
      </c>
      <c r="D5091">
        <v>2026</v>
      </c>
      <c r="E5091">
        <v>2041</v>
      </c>
      <c r="F5091">
        <v>1</v>
      </c>
      <c r="G5091">
        <v>31036.186890000001</v>
      </c>
      <c r="H5091">
        <v>0</v>
      </c>
      <c r="I5091">
        <v>1</v>
      </c>
      <c r="J5091" s="2" t="str">
        <f t="shared" si="79"/>
        <v>EG_WINDOFFER2026</v>
      </c>
    </row>
    <row r="5092" spans="1:10" x14ac:dyDescent="0.25">
      <c r="A5092" t="s">
        <v>23</v>
      </c>
      <c r="B5092" t="s">
        <v>6</v>
      </c>
      <c r="C5092" t="s">
        <v>11</v>
      </c>
      <c r="D5092">
        <v>2026</v>
      </c>
      <c r="E5092">
        <v>2041</v>
      </c>
      <c r="F5092">
        <v>1</v>
      </c>
      <c r="G5092">
        <v>31036.186890000001</v>
      </c>
      <c r="H5092">
        <v>0</v>
      </c>
      <c r="I5092">
        <v>1</v>
      </c>
      <c r="J5092" s="2" t="str">
        <f t="shared" si="79"/>
        <v>EG_WINDOFFWR2026</v>
      </c>
    </row>
    <row r="5093" spans="1:10" x14ac:dyDescent="0.25">
      <c r="A5093" t="s">
        <v>23</v>
      </c>
      <c r="B5093" t="s">
        <v>6</v>
      </c>
      <c r="C5093" t="s">
        <v>9</v>
      </c>
      <c r="D5093">
        <v>2026</v>
      </c>
      <c r="E5093">
        <v>2041</v>
      </c>
      <c r="F5093">
        <v>1</v>
      </c>
      <c r="G5093">
        <v>31036.186890000001</v>
      </c>
      <c r="H5093">
        <v>0</v>
      </c>
      <c r="I5093">
        <v>1</v>
      </c>
      <c r="J5093" s="2" t="str">
        <f t="shared" si="79"/>
        <v>EG_WINDOFFNER2026</v>
      </c>
    </row>
    <row r="5094" spans="1:10" x14ac:dyDescent="0.25">
      <c r="A5094" t="s">
        <v>23</v>
      </c>
      <c r="B5094" t="s">
        <v>6</v>
      </c>
      <c r="C5094" t="s">
        <v>8</v>
      </c>
      <c r="D5094">
        <v>2026</v>
      </c>
      <c r="E5094">
        <v>2041</v>
      </c>
      <c r="F5094">
        <v>1</v>
      </c>
      <c r="G5094">
        <v>31036.186890000001</v>
      </c>
      <c r="H5094">
        <v>0</v>
      </c>
      <c r="I5094">
        <v>1</v>
      </c>
      <c r="J5094" s="2" t="str">
        <f t="shared" si="79"/>
        <v>EG_WINDOFFSR2026</v>
      </c>
    </row>
    <row r="5095" spans="1:10" x14ac:dyDescent="0.25">
      <c r="A5095" t="s">
        <v>23</v>
      </c>
      <c r="B5095" t="s">
        <v>6</v>
      </c>
      <c r="C5095" t="s">
        <v>12</v>
      </c>
      <c r="D5095">
        <v>2026</v>
      </c>
      <c r="E5095">
        <v>2041</v>
      </c>
      <c r="F5095">
        <v>1</v>
      </c>
      <c r="G5095">
        <v>31036.186890000001</v>
      </c>
      <c r="H5095">
        <v>0</v>
      </c>
      <c r="I5095">
        <v>1</v>
      </c>
      <c r="J5095" s="2" t="str">
        <f t="shared" si="79"/>
        <v>EG_WINDOFFNR2026</v>
      </c>
    </row>
    <row r="5096" spans="1:10" x14ac:dyDescent="0.25">
      <c r="A5096" t="s">
        <v>13</v>
      </c>
      <c r="B5096" t="s">
        <v>6</v>
      </c>
      <c r="C5096" t="s">
        <v>10</v>
      </c>
      <c r="D5096">
        <v>2027</v>
      </c>
      <c r="E5096">
        <v>2027</v>
      </c>
      <c r="F5096">
        <v>0.38096819999999998</v>
      </c>
      <c r="G5096">
        <v>13721.031290000001</v>
      </c>
      <c r="H5096">
        <v>133.5230182</v>
      </c>
      <c r="I5096">
        <v>0.85</v>
      </c>
      <c r="J5096" s="2" t="str">
        <f t="shared" si="79"/>
        <v>EG_COALER2027</v>
      </c>
    </row>
    <row r="5097" spans="1:10" x14ac:dyDescent="0.25">
      <c r="A5097" t="s">
        <v>13</v>
      </c>
      <c r="B5097" t="s">
        <v>6</v>
      </c>
      <c r="C5097" t="s">
        <v>11</v>
      </c>
      <c r="D5097">
        <v>2027</v>
      </c>
      <c r="E5097">
        <v>2027</v>
      </c>
      <c r="F5097">
        <v>0.38096819999999998</v>
      </c>
      <c r="G5097">
        <v>13721.031290000001</v>
      </c>
      <c r="H5097">
        <v>133.5230182</v>
      </c>
      <c r="I5097">
        <v>0.85</v>
      </c>
      <c r="J5097" s="2" t="str">
        <f t="shared" si="79"/>
        <v>EG_COALWR2027</v>
      </c>
    </row>
    <row r="5098" spans="1:10" x14ac:dyDescent="0.25">
      <c r="A5098" t="s">
        <v>13</v>
      </c>
      <c r="B5098" t="s">
        <v>6</v>
      </c>
      <c r="C5098" t="s">
        <v>9</v>
      </c>
      <c r="D5098">
        <v>2027</v>
      </c>
      <c r="E5098">
        <v>2027</v>
      </c>
      <c r="F5098">
        <v>0.38096819999999998</v>
      </c>
      <c r="G5098">
        <v>13721.031290000001</v>
      </c>
      <c r="H5098">
        <v>133.5230182</v>
      </c>
      <c r="I5098">
        <v>0.85</v>
      </c>
      <c r="J5098" s="2" t="str">
        <f t="shared" si="79"/>
        <v>EG_COALNER2027</v>
      </c>
    </row>
    <row r="5099" spans="1:10" x14ac:dyDescent="0.25">
      <c r="A5099" t="s">
        <v>13</v>
      </c>
      <c r="B5099" t="s">
        <v>6</v>
      </c>
      <c r="C5099" t="s">
        <v>8</v>
      </c>
      <c r="D5099">
        <v>2027</v>
      </c>
      <c r="E5099">
        <v>2027</v>
      </c>
      <c r="F5099">
        <v>0.38096819999999998</v>
      </c>
      <c r="G5099">
        <v>13721.031290000001</v>
      </c>
      <c r="H5099">
        <v>133.5230182</v>
      </c>
      <c r="I5099">
        <v>0.85</v>
      </c>
      <c r="J5099" s="2" t="str">
        <f t="shared" si="79"/>
        <v>EG_COALSR2027</v>
      </c>
    </row>
    <row r="5100" spans="1:10" x14ac:dyDescent="0.25">
      <c r="A5100" t="s">
        <v>13</v>
      </c>
      <c r="B5100" t="s">
        <v>6</v>
      </c>
      <c r="C5100" t="s">
        <v>12</v>
      </c>
      <c r="D5100">
        <v>2027</v>
      </c>
      <c r="E5100">
        <v>2027</v>
      </c>
      <c r="F5100">
        <v>0.38096819999999998</v>
      </c>
      <c r="G5100">
        <v>13721.031290000001</v>
      </c>
      <c r="H5100">
        <v>133.5230182</v>
      </c>
      <c r="I5100">
        <v>0.85</v>
      </c>
      <c r="J5100" s="2" t="str">
        <f t="shared" si="79"/>
        <v>EG_COALNR2027</v>
      </c>
    </row>
    <row r="5101" spans="1:10" x14ac:dyDescent="0.25">
      <c r="A5101" t="s">
        <v>13</v>
      </c>
      <c r="B5101" t="s">
        <v>6</v>
      </c>
      <c r="C5101" t="s">
        <v>10</v>
      </c>
      <c r="D5101">
        <v>2027</v>
      </c>
      <c r="E5101">
        <v>2028</v>
      </c>
      <c r="F5101">
        <v>0.38096819999999998</v>
      </c>
      <c r="G5101">
        <v>13721.031290000001</v>
      </c>
      <c r="H5101">
        <v>133.5230182</v>
      </c>
      <c r="I5101">
        <v>0.85</v>
      </c>
      <c r="J5101" s="2" t="str">
        <f t="shared" si="79"/>
        <v>EG_COALER2027</v>
      </c>
    </row>
    <row r="5102" spans="1:10" x14ac:dyDescent="0.25">
      <c r="A5102" t="s">
        <v>13</v>
      </c>
      <c r="B5102" t="s">
        <v>6</v>
      </c>
      <c r="C5102" t="s">
        <v>11</v>
      </c>
      <c r="D5102">
        <v>2027</v>
      </c>
      <c r="E5102">
        <v>2028</v>
      </c>
      <c r="F5102">
        <v>0.38096819999999998</v>
      </c>
      <c r="G5102">
        <v>13721.031290000001</v>
      </c>
      <c r="H5102">
        <v>133.5230182</v>
      </c>
      <c r="I5102">
        <v>0.85</v>
      </c>
      <c r="J5102" s="2" t="str">
        <f t="shared" si="79"/>
        <v>EG_COALWR2027</v>
      </c>
    </row>
    <row r="5103" spans="1:10" x14ac:dyDescent="0.25">
      <c r="A5103" t="s">
        <v>13</v>
      </c>
      <c r="B5103" t="s">
        <v>6</v>
      </c>
      <c r="C5103" t="s">
        <v>9</v>
      </c>
      <c r="D5103">
        <v>2027</v>
      </c>
      <c r="E5103">
        <v>2028</v>
      </c>
      <c r="F5103">
        <v>0.38096819999999998</v>
      </c>
      <c r="G5103">
        <v>13721.031290000001</v>
      </c>
      <c r="H5103">
        <v>133.5230182</v>
      </c>
      <c r="I5103">
        <v>0.85</v>
      </c>
      <c r="J5103" s="2" t="str">
        <f t="shared" si="79"/>
        <v>EG_COALNER2027</v>
      </c>
    </row>
    <row r="5104" spans="1:10" x14ac:dyDescent="0.25">
      <c r="A5104" t="s">
        <v>13</v>
      </c>
      <c r="B5104" t="s">
        <v>6</v>
      </c>
      <c r="C5104" t="s">
        <v>8</v>
      </c>
      <c r="D5104">
        <v>2027</v>
      </c>
      <c r="E5104">
        <v>2028</v>
      </c>
      <c r="F5104">
        <v>0.38096819999999998</v>
      </c>
      <c r="G5104">
        <v>13721.031290000001</v>
      </c>
      <c r="H5104">
        <v>133.5230182</v>
      </c>
      <c r="I5104">
        <v>0.85</v>
      </c>
      <c r="J5104" s="2" t="str">
        <f t="shared" si="79"/>
        <v>EG_COALSR2027</v>
      </c>
    </row>
    <row r="5105" spans="1:10" x14ac:dyDescent="0.25">
      <c r="A5105" t="s">
        <v>13</v>
      </c>
      <c r="B5105" t="s">
        <v>6</v>
      </c>
      <c r="C5105" t="s">
        <v>12</v>
      </c>
      <c r="D5105">
        <v>2027</v>
      </c>
      <c r="E5105">
        <v>2028</v>
      </c>
      <c r="F5105">
        <v>0.38096819999999998</v>
      </c>
      <c r="G5105">
        <v>13721.031290000001</v>
      </c>
      <c r="H5105">
        <v>133.5230182</v>
      </c>
      <c r="I5105">
        <v>0.85</v>
      </c>
      <c r="J5105" s="2" t="str">
        <f t="shared" si="79"/>
        <v>EG_COALNR2027</v>
      </c>
    </row>
    <row r="5106" spans="1:10" x14ac:dyDescent="0.25">
      <c r="A5106" t="s">
        <v>13</v>
      </c>
      <c r="B5106" t="s">
        <v>6</v>
      </c>
      <c r="C5106" t="s">
        <v>10</v>
      </c>
      <c r="D5106">
        <v>2027</v>
      </c>
      <c r="E5106">
        <v>2029</v>
      </c>
      <c r="F5106">
        <v>0.38096819999999998</v>
      </c>
      <c r="G5106">
        <v>13721.031290000001</v>
      </c>
      <c r="H5106">
        <v>133.5230182</v>
      </c>
      <c r="I5106">
        <v>0.85</v>
      </c>
      <c r="J5106" s="2" t="str">
        <f t="shared" si="79"/>
        <v>EG_COALER2027</v>
      </c>
    </row>
    <row r="5107" spans="1:10" x14ac:dyDescent="0.25">
      <c r="A5107" t="s">
        <v>13</v>
      </c>
      <c r="B5107" t="s">
        <v>6</v>
      </c>
      <c r="C5107" t="s">
        <v>11</v>
      </c>
      <c r="D5107">
        <v>2027</v>
      </c>
      <c r="E5107">
        <v>2029</v>
      </c>
      <c r="F5107">
        <v>0.38096819999999998</v>
      </c>
      <c r="G5107">
        <v>13721.031290000001</v>
      </c>
      <c r="H5107">
        <v>133.5230182</v>
      </c>
      <c r="I5107">
        <v>0.85</v>
      </c>
      <c r="J5107" s="2" t="str">
        <f t="shared" si="79"/>
        <v>EG_COALWR2027</v>
      </c>
    </row>
    <row r="5108" spans="1:10" x14ac:dyDescent="0.25">
      <c r="A5108" t="s">
        <v>13</v>
      </c>
      <c r="B5108" t="s">
        <v>6</v>
      </c>
      <c r="C5108" t="s">
        <v>9</v>
      </c>
      <c r="D5108">
        <v>2027</v>
      </c>
      <c r="E5108">
        <v>2029</v>
      </c>
      <c r="F5108">
        <v>0.38096819999999998</v>
      </c>
      <c r="G5108">
        <v>13721.031290000001</v>
      </c>
      <c r="H5108">
        <v>133.5230182</v>
      </c>
      <c r="I5108">
        <v>0.85</v>
      </c>
      <c r="J5108" s="2" t="str">
        <f t="shared" si="79"/>
        <v>EG_COALNER2027</v>
      </c>
    </row>
    <row r="5109" spans="1:10" x14ac:dyDescent="0.25">
      <c r="A5109" t="s">
        <v>13</v>
      </c>
      <c r="B5109" t="s">
        <v>6</v>
      </c>
      <c r="C5109" t="s">
        <v>8</v>
      </c>
      <c r="D5109">
        <v>2027</v>
      </c>
      <c r="E5109">
        <v>2029</v>
      </c>
      <c r="F5109">
        <v>0.38096819999999998</v>
      </c>
      <c r="G5109">
        <v>13721.031290000001</v>
      </c>
      <c r="H5109">
        <v>133.5230182</v>
      </c>
      <c r="I5109">
        <v>0.85</v>
      </c>
      <c r="J5109" s="2" t="str">
        <f t="shared" si="79"/>
        <v>EG_COALSR2027</v>
      </c>
    </row>
    <row r="5110" spans="1:10" x14ac:dyDescent="0.25">
      <c r="A5110" t="s">
        <v>13</v>
      </c>
      <c r="B5110" t="s">
        <v>6</v>
      </c>
      <c r="C5110" t="s">
        <v>12</v>
      </c>
      <c r="D5110">
        <v>2027</v>
      </c>
      <c r="E5110">
        <v>2029</v>
      </c>
      <c r="F5110">
        <v>0.38096819999999998</v>
      </c>
      <c r="G5110">
        <v>13721.031290000001</v>
      </c>
      <c r="H5110">
        <v>133.5230182</v>
      </c>
      <c r="I5110">
        <v>0.85</v>
      </c>
      <c r="J5110" s="2" t="str">
        <f t="shared" si="79"/>
        <v>EG_COALNR2027</v>
      </c>
    </row>
    <row r="5111" spans="1:10" x14ac:dyDescent="0.25">
      <c r="A5111" t="s">
        <v>13</v>
      </c>
      <c r="B5111" t="s">
        <v>6</v>
      </c>
      <c r="C5111" t="s">
        <v>10</v>
      </c>
      <c r="D5111">
        <v>2027</v>
      </c>
      <c r="E5111">
        <v>2030</v>
      </c>
      <c r="F5111">
        <v>0.38096819999999998</v>
      </c>
      <c r="G5111">
        <v>13721.031290000001</v>
      </c>
      <c r="H5111">
        <v>133.5230182</v>
      </c>
      <c r="I5111">
        <v>0.85</v>
      </c>
      <c r="J5111" s="2" t="str">
        <f t="shared" si="79"/>
        <v>EG_COALER2027</v>
      </c>
    </row>
    <row r="5112" spans="1:10" x14ac:dyDescent="0.25">
      <c r="A5112" t="s">
        <v>13</v>
      </c>
      <c r="B5112" t="s">
        <v>6</v>
      </c>
      <c r="C5112" t="s">
        <v>11</v>
      </c>
      <c r="D5112">
        <v>2027</v>
      </c>
      <c r="E5112">
        <v>2030</v>
      </c>
      <c r="F5112">
        <v>0.38096819999999998</v>
      </c>
      <c r="G5112">
        <v>13721.031290000001</v>
      </c>
      <c r="H5112">
        <v>133.5230182</v>
      </c>
      <c r="I5112">
        <v>0.85</v>
      </c>
      <c r="J5112" s="2" t="str">
        <f t="shared" si="79"/>
        <v>EG_COALWR2027</v>
      </c>
    </row>
    <row r="5113" spans="1:10" x14ac:dyDescent="0.25">
      <c r="A5113" t="s">
        <v>13</v>
      </c>
      <c r="B5113" t="s">
        <v>6</v>
      </c>
      <c r="C5113" t="s">
        <v>9</v>
      </c>
      <c r="D5113">
        <v>2027</v>
      </c>
      <c r="E5113">
        <v>2030</v>
      </c>
      <c r="F5113">
        <v>0.38096819999999998</v>
      </c>
      <c r="G5113">
        <v>13721.031290000001</v>
      </c>
      <c r="H5113">
        <v>133.5230182</v>
      </c>
      <c r="I5113">
        <v>0.85</v>
      </c>
      <c r="J5113" s="2" t="str">
        <f t="shared" si="79"/>
        <v>EG_COALNER2027</v>
      </c>
    </row>
    <row r="5114" spans="1:10" x14ac:dyDescent="0.25">
      <c r="A5114" t="s">
        <v>13</v>
      </c>
      <c r="B5114" t="s">
        <v>6</v>
      </c>
      <c r="C5114" t="s">
        <v>8</v>
      </c>
      <c r="D5114">
        <v>2027</v>
      </c>
      <c r="E5114">
        <v>2030</v>
      </c>
      <c r="F5114">
        <v>0.38096819999999998</v>
      </c>
      <c r="G5114">
        <v>13721.031290000001</v>
      </c>
      <c r="H5114">
        <v>133.5230182</v>
      </c>
      <c r="I5114">
        <v>0.85</v>
      </c>
      <c r="J5114" s="2" t="str">
        <f t="shared" si="79"/>
        <v>EG_COALSR2027</v>
      </c>
    </row>
    <row r="5115" spans="1:10" x14ac:dyDescent="0.25">
      <c r="A5115" t="s">
        <v>13</v>
      </c>
      <c r="B5115" t="s">
        <v>6</v>
      </c>
      <c r="C5115" t="s">
        <v>12</v>
      </c>
      <c r="D5115">
        <v>2027</v>
      </c>
      <c r="E5115">
        <v>2030</v>
      </c>
      <c r="F5115">
        <v>0.38096819999999998</v>
      </c>
      <c r="G5115">
        <v>13721.031290000001</v>
      </c>
      <c r="H5115">
        <v>133.5230182</v>
      </c>
      <c r="I5115">
        <v>0.85</v>
      </c>
      <c r="J5115" s="2" t="str">
        <f t="shared" si="79"/>
        <v>EG_COALNR2027</v>
      </c>
    </row>
    <row r="5116" spans="1:10" x14ac:dyDescent="0.25">
      <c r="A5116" t="s">
        <v>13</v>
      </c>
      <c r="B5116" t="s">
        <v>6</v>
      </c>
      <c r="C5116" t="s">
        <v>10</v>
      </c>
      <c r="D5116">
        <v>2027</v>
      </c>
      <c r="E5116">
        <v>2031</v>
      </c>
      <c r="F5116">
        <v>0.38096819999999998</v>
      </c>
      <c r="G5116">
        <v>13721.031290000001</v>
      </c>
      <c r="H5116">
        <v>133.5230182</v>
      </c>
      <c r="I5116">
        <v>0.85</v>
      </c>
      <c r="J5116" s="2" t="str">
        <f t="shared" si="79"/>
        <v>EG_COALER2027</v>
      </c>
    </row>
    <row r="5117" spans="1:10" x14ac:dyDescent="0.25">
      <c r="A5117" t="s">
        <v>13</v>
      </c>
      <c r="B5117" t="s">
        <v>6</v>
      </c>
      <c r="C5117" t="s">
        <v>11</v>
      </c>
      <c r="D5117">
        <v>2027</v>
      </c>
      <c r="E5117">
        <v>2031</v>
      </c>
      <c r="F5117">
        <v>0.38096819999999998</v>
      </c>
      <c r="G5117">
        <v>13721.031290000001</v>
      </c>
      <c r="H5117">
        <v>133.5230182</v>
      </c>
      <c r="I5117">
        <v>0.85</v>
      </c>
      <c r="J5117" s="2" t="str">
        <f t="shared" si="79"/>
        <v>EG_COALWR2027</v>
      </c>
    </row>
    <row r="5118" spans="1:10" x14ac:dyDescent="0.25">
      <c r="A5118" t="s">
        <v>13</v>
      </c>
      <c r="B5118" t="s">
        <v>6</v>
      </c>
      <c r="C5118" t="s">
        <v>9</v>
      </c>
      <c r="D5118">
        <v>2027</v>
      </c>
      <c r="E5118">
        <v>2031</v>
      </c>
      <c r="F5118">
        <v>0.38096819999999998</v>
      </c>
      <c r="G5118">
        <v>13721.031290000001</v>
      </c>
      <c r="H5118">
        <v>133.5230182</v>
      </c>
      <c r="I5118">
        <v>0.85</v>
      </c>
      <c r="J5118" s="2" t="str">
        <f t="shared" si="79"/>
        <v>EG_COALNER2027</v>
      </c>
    </row>
    <row r="5119" spans="1:10" x14ac:dyDescent="0.25">
      <c r="A5119" t="s">
        <v>13</v>
      </c>
      <c r="B5119" t="s">
        <v>6</v>
      </c>
      <c r="C5119" t="s">
        <v>8</v>
      </c>
      <c r="D5119">
        <v>2027</v>
      </c>
      <c r="E5119">
        <v>2031</v>
      </c>
      <c r="F5119">
        <v>0.38096819999999998</v>
      </c>
      <c r="G5119">
        <v>13721.031290000001</v>
      </c>
      <c r="H5119">
        <v>133.5230182</v>
      </c>
      <c r="I5119">
        <v>0.85</v>
      </c>
      <c r="J5119" s="2" t="str">
        <f t="shared" si="79"/>
        <v>EG_COALSR2027</v>
      </c>
    </row>
    <row r="5120" spans="1:10" x14ac:dyDescent="0.25">
      <c r="A5120" t="s">
        <v>13</v>
      </c>
      <c r="B5120" t="s">
        <v>6</v>
      </c>
      <c r="C5120" t="s">
        <v>12</v>
      </c>
      <c r="D5120">
        <v>2027</v>
      </c>
      <c r="E5120">
        <v>2031</v>
      </c>
      <c r="F5120">
        <v>0.38096819999999998</v>
      </c>
      <c r="G5120">
        <v>13721.031290000001</v>
      </c>
      <c r="H5120">
        <v>133.5230182</v>
      </c>
      <c r="I5120">
        <v>0.85</v>
      </c>
      <c r="J5120" s="2" t="str">
        <f t="shared" si="79"/>
        <v>EG_COALNR2027</v>
      </c>
    </row>
    <row r="5121" spans="1:10" x14ac:dyDescent="0.25">
      <c r="A5121" t="s">
        <v>13</v>
      </c>
      <c r="B5121" t="s">
        <v>6</v>
      </c>
      <c r="C5121" t="s">
        <v>10</v>
      </c>
      <c r="D5121">
        <v>2027</v>
      </c>
      <c r="E5121">
        <v>2032</v>
      </c>
      <c r="F5121">
        <v>0.38096819999999998</v>
      </c>
      <c r="G5121">
        <v>13721.031290000001</v>
      </c>
      <c r="H5121">
        <v>133.5230182</v>
      </c>
      <c r="I5121">
        <v>0.85</v>
      </c>
      <c r="J5121" s="2" t="str">
        <f t="shared" si="79"/>
        <v>EG_COALER2027</v>
      </c>
    </row>
    <row r="5122" spans="1:10" x14ac:dyDescent="0.25">
      <c r="A5122" t="s">
        <v>13</v>
      </c>
      <c r="B5122" t="s">
        <v>6</v>
      </c>
      <c r="C5122" t="s">
        <v>11</v>
      </c>
      <c r="D5122">
        <v>2027</v>
      </c>
      <c r="E5122">
        <v>2032</v>
      </c>
      <c r="F5122">
        <v>0.38096819999999998</v>
      </c>
      <c r="G5122">
        <v>13721.031290000001</v>
      </c>
      <c r="H5122">
        <v>133.5230182</v>
      </c>
      <c r="I5122">
        <v>0.85</v>
      </c>
      <c r="J5122" s="2" t="str">
        <f t="shared" si="79"/>
        <v>EG_COALWR2027</v>
      </c>
    </row>
    <row r="5123" spans="1:10" x14ac:dyDescent="0.25">
      <c r="A5123" t="s">
        <v>13</v>
      </c>
      <c r="B5123" t="s">
        <v>6</v>
      </c>
      <c r="C5123" t="s">
        <v>9</v>
      </c>
      <c r="D5123">
        <v>2027</v>
      </c>
      <c r="E5123">
        <v>2032</v>
      </c>
      <c r="F5123">
        <v>0.38096819999999998</v>
      </c>
      <c r="G5123">
        <v>13721.031290000001</v>
      </c>
      <c r="H5123">
        <v>133.5230182</v>
      </c>
      <c r="I5123">
        <v>0.85</v>
      </c>
      <c r="J5123" s="2" t="str">
        <f t="shared" ref="J5123:J5186" si="80">_xlfn.CONCAT(A5123,C5123,D5123)</f>
        <v>EG_COALNER2027</v>
      </c>
    </row>
    <row r="5124" spans="1:10" x14ac:dyDescent="0.25">
      <c r="A5124" t="s">
        <v>13</v>
      </c>
      <c r="B5124" t="s">
        <v>6</v>
      </c>
      <c r="C5124" t="s">
        <v>8</v>
      </c>
      <c r="D5124">
        <v>2027</v>
      </c>
      <c r="E5124">
        <v>2032</v>
      </c>
      <c r="F5124">
        <v>0.38096819999999998</v>
      </c>
      <c r="G5124">
        <v>13721.031290000001</v>
      </c>
      <c r="H5124">
        <v>133.5230182</v>
      </c>
      <c r="I5124">
        <v>0.85</v>
      </c>
      <c r="J5124" s="2" t="str">
        <f t="shared" si="80"/>
        <v>EG_COALSR2027</v>
      </c>
    </row>
    <row r="5125" spans="1:10" x14ac:dyDescent="0.25">
      <c r="A5125" t="s">
        <v>13</v>
      </c>
      <c r="B5125" t="s">
        <v>6</v>
      </c>
      <c r="C5125" t="s">
        <v>12</v>
      </c>
      <c r="D5125">
        <v>2027</v>
      </c>
      <c r="E5125">
        <v>2032</v>
      </c>
      <c r="F5125">
        <v>0.38096819999999998</v>
      </c>
      <c r="G5125">
        <v>13721.031290000001</v>
      </c>
      <c r="H5125">
        <v>133.5230182</v>
      </c>
      <c r="I5125">
        <v>0.85</v>
      </c>
      <c r="J5125" s="2" t="str">
        <f t="shared" si="80"/>
        <v>EG_COALNR2027</v>
      </c>
    </row>
    <row r="5126" spans="1:10" x14ac:dyDescent="0.25">
      <c r="A5126" t="s">
        <v>13</v>
      </c>
      <c r="B5126" t="s">
        <v>6</v>
      </c>
      <c r="C5126" t="s">
        <v>10</v>
      </c>
      <c r="D5126">
        <v>2027</v>
      </c>
      <c r="E5126">
        <v>2033</v>
      </c>
      <c r="F5126">
        <v>0.38096819999999998</v>
      </c>
      <c r="G5126">
        <v>13721.031290000001</v>
      </c>
      <c r="H5126">
        <v>133.5230182</v>
      </c>
      <c r="I5126">
        <v>0.85</v>
      </c>
      <c r="J5126" s="2" t="str">
        <f t="shared" si="80"/>
        <v>EG_COALER2027</v>
      </c>
    </row>
    <row r="5127" spans="1:10" x14ac:dyDescent="0.25">
      <c r="A5127" t="s">
        <v>13</v>
      </c>
      <c r="B5127" t="s">
        <v>6</v>
      </c>
      <c r="C5127" t="s">
        <v>11</v>
      </c>
      <c r="D5127">
        <v>2027</v>
      </c>
      <c r="E5127">
        <v>2033</v>
      </c>
      <c r="F5127">
        <v>0.38096819999999998</v>
      </c>
      <c r="G5127">
        <v>13721.031290000001</v>
      </c>
      <c r="H5127">
        <v>133.5230182</v>
      </c>
      <c r="I5127">
        <v>0.85</v>
      </c>
      <c r="J5127" s="2" t="str">
        <f t="shared" si="80"/>
        <v>EG_COALWR2027</v>
      </c>
    </row>
    <row r="5128" spans="1:10" x14ac:dyDescent="0.25">
      <c r="A5128" t="s">
        <v>13</v>
      </c>
      <c r="B5128" t="s">
        <v>6</v>
      </c>
      <c r="C5128" t="s">
        <v>9</v>
      </c>
      <c r="D5128">
        <v>2027</v>
      </c>
      <c r="E5128">
        <v>2033</v>
      </c>
      <c r="F5128">
        <v>0.38096819999999998</v>
      </c>
      <c r="G5128">
        <v>13721.031290000001</v>
      </c>
      <c r="H5128">
        <v>133.5230182</v>
      </c>
      <c r="I5128">
        <v>0.85</v>
      </c>
      <c r="J5128" s="2" t="str">
        <f t="shared" si="80"/>
        <v>EG_COALNER2027</v>
      </c>
    </row>
    <row r="5129" spans="1:10" x14ac:dyDescent="0.25">
      <c r="A5129" t="s">
        <v>13</v>
      </c>
      <c r="B5129" t="s">
        <v>6</v>
      </c>
      <c r="C5129" t="s">
        <v>8</v>
      </c>
      <c r="D5129">
        <v>2027</v>
      </c>
      <c r="E5129">
        <v>2033</v>
      </c>
      <c r="F5129">
        <v>0.38096819999999998</v>
      </c>
      <c r="G5129">
        <v>13721.031290000001</v>
      </c>
      <c r="H5129">
        <v>133.5230182</v>
      </c>
      <c r="I5129">
        <v>0.85</v>
      </c>
      <c r="J5129" s="2" t="str">
        <f t="shared" si="80"/>
        <v>EG_COALSR2027</v>
      </c>
    </row>
    <row r="5130" spans="1:10" x14ac:dyDescent="0.25">
      <c r="A5130" t="s">
        <v>13</v>
      </c>
      <c r="B5130" t="s">
        <v>6</v>
      </c>
      <c r="C5130" t="s">
        <v>12</v>
      </c>
      <c r="D5130">
        <v>2027</v>
      </c>
      <c r="E5130">
        <v>2033</v>
      </c>
      <c r="F5130">
        <v>0.38096819999999998</v>
      </c>
      <c r="G5130">
        <v>13721.031290000001</v>
      </c>
      <c r="H5130">
        <v>133.5230182</v>
      </c>
      <c r="I5130">
        <v>0.85</v>
      </c>
      <c r="J5130" s="2" t="str">
        <f t="shared" si="80"/>
        <v>EG_COALNR2027</v>
      </c>
    </row>
    <row r="5131" spans="1:10" x14ac:dyDescent="0.25">
      <c r="A5131" t="s">
        <v>13</v>
      </c>
      <c r="B5131" t="s">
        <v>6</v>
      </c>
      <c r="C5131" t="s">
        <v>10</v>
      </c>
      <c r="D5131">
        <v>2027</v>
      </c>
      <c r="E5131">
        <v>2034</v>
      </c>
      <c r="F5131">
        <v>0.38096819999999998</v>
      </c>
      <c r="G5131">
        <v>13721.031290000001</v>
      </c>
      <c r="H5131">
        <v>133.5230182</v>
      </c>
      <c r="I5131">
        <v>0.85</v>
      </c>
      <c r="J5131" s="2" t="str">
        <f t="shared" si="80"/>
        <v>EG_COALER2027</v>
      </c>
    </row>
    <row r="5132" spans="1:10" x14ac:dyDescent="0.25">
      <c r="A5132" t="s">
        <v>13</v>
      </c>
      <c r="B5132" t="s">
        <v>6</v>
      </c>
      <c r="C5132" t="s">
        <v>11</v>
      </c>
      <c r="D5132">
        <v>2027</v>
      </c>
      <c r="E5132">
        <v>2034</v>
      </c>
      <c r="F5132">
        <v>0.38096819999999998</v>
      </c>
      <c r="G5132">
        <v>13721.031290000001</v>
      </c>
      <c r="H5132">
        <v>133.5230182</v>
      </c>
      <c r="I5132">
        <v>0.85</v>
      </c>
      <c r="J5132" s="2" t="str">
        <f t="shared" si="80"/>
        <v>EG_COALWR2027</v>
      </c>
    </row>
    <row r="5133" spans="1:10" x14ac:dyDescent="0.25">
      <c r="A5133" t="s">
        <v>13</v>
      </c>
      <c r="B5133" t="s">
        <v>6</v>
      </c>
      <c r="C5133" t="s">
        <v>9</v>
      </c>
      <c r="D5133">
        <v>2027</v>
      </c>
      <c r="E5133">
        <v>2034</v>
      </c>
      <c r="F5133">
        <v>0.38096819999999998</v>
      </c>
      <c r="G5133">
        <v>13721.031290000001</v>
      </c>
      <c r="H5133">
        <v>133.5230182</v>
      </c>
      <c r="I5133">
        <v>0.85</v>
      </c>
      <c r="J5133" s="2" t="str">
        <f t="shared" si="80"/>
        <v>EG_COALNER2027</v>
      </c>
    </row>
    <row r="5134" spans="1:10" x14ac:dyDescent="0.25">
      <c r="A5134" t="s">
        <v>13</v>
      </c>
      <c r="B5134" t="s">
        <v>6</v>
      </c>
      <c r="C5134" t="s">
        <v>8</v>
      </c>
      <c r="D5134">
        <v>2027</v>
      </c>
      <c r="E5134">
        <v>2034</v>
      </c>
      <c r="F5134">
        <v>0.38096819999999998</v>
      </c>
      <c r="G5134">
        <v>13721.031290000001</v>
      </c>
      <c r="H5134">
        <v>133.5230182</v>
      </c>
      <c r="I5134">
        <v>0.85</v>
      </c>
      <c r="J5134" s="2" t="str">
        <f t="shared" si="80"/>
        <v>EG_COALSR2027</v>
      </c>
    </row>
    <row r="5135" spans="1:10" x14ac:dyDescent="0.25">
      <c r="A5135" t="s">
        <v>13</v>
      </c>
      <c r="B5135" t="s">
        <v>6</v>
      </c>
      <c r="C5135" t="s">
        <v>12</v>
      </c>
      <c r="D5135">
        <v>2027</v>
      </c>
      <c r="E5135">
        <v>2034</v>
      </c>
      <c r="F5135">
        <v>0.38096819999999998</v>
      </c>
      <c r="G5135">
        <v>13721.031290000001</v>
      </c>
      <c r="H5135">
        <v>133.5230182</v>
      </c>
      <c r="I5135">
        <v>0.85</v>
      </c>
      <c r="J5135" s="2" t="str">
        <f t="shared" si="80"/>
        <v>EG_COALNR2027</v>
      </c>
    </row>
    <row r="5136" spans="1:10" x14ac:dyDescent="0.25">
      <c r="A5136" t="s">
        <v>13</v>
      </c>
      <c r="B5136" t="s">
        <v>6</v>
      </c>
      <c r="C5136" t="s">
        <v>10</v>
      </c>
      <c r="D5136">
        <v>2027</v>
      </c>
      <c r="E5136">
        <v>2035</v>
      </c>
      <c r="F5136">
        <v>0.38096819999999998</v>
      </c>
      <c r="G5136">
        <v>13721.031290000001</v>
      </c>
      <c r="H5136">
        <v>133.5230182</v>
      </c>
      <c r="I5136">
        <v>0.85</v>
      </c>
      <c r="J5136" s="2" t="str">
        <f t="shared" si="80"/>
        <v>EG_COALER2027</v>
      </c>
    </row>
    <row r="5137" spans="1:10" x14ac:dyDescent="0.25">
      <c r="A5137" t="s">
        <v>13</v>
      </c>
      <c r="B5137" t="s">
        <v>6</v>
      </c>
      <c r="C5137" t="s">
        <v>11</v>
      </c>
      <c r="D5137">
        <v>2027</v>
      </c>
      <c r="E5137">
        <v>2035</v>
      </c>
      <c r="F5137">
        <v>0.38096819999999998</v>
      </c>
      <c r="G5137">
        <v>13721.031290000001</v>
      </c>
      <c r="H5137">
        <v>133.5230182</v>
      </c>
      <c r="I5137">
        <v>0.85</v>
      </c>
      <c r="J5137" s="2" t="str">
        <f t="shared" si="80"/>
        <v>EG_COALWR2027</v>
      </c>
    </row>
    <row r="5138" spans="1:10" x14ac:dyDescent="0.25">
      <c r="A5138" t="s">
        <v>13</v>
      </c>
      <c r="B5138" t="s">
        <v>6</v>
      </c>
      <c r="C5138" t="s">
        <v>9</v>
      </c>
      <c r="D5138">
        <v>2027</v>
      </c>
      <c r="E5138">
        <v>2035</v>
      </c>
      <c r="F5138">
        <v>0.38096819999999998</v>
      </c>
      <c r="G5138">
        <v>13721.031290000001</v>
      </c>
      <c r="H5138">
        <v>133.5230182</v>
      </c>
      <c r="I5138">
        <v>0.85</v>
      </c>
      <c r="J5138" s="2" t="str">
        <f t="shared" si="80"/>
        <v>EG_COALNER2027</v>
      </c>
    </row>
    <row r="5139" spans="1:10" x14ac:dyDescent="0.25">
      <c r="A5139" t="s">
        <v>13</v>
      </c>
      <c r="B5139" t="s">
        <v>6</v>
      </c>
      <c r="C5139" t="s">
        <v>8</v>
      </c>
      <c r="D5139">
        <v>2027</v>
      </c>
      <c r="E5139">
        <v>2035</v>
      </c>
      <c r="F5139">
        <v>0.38096819999999998</v>
      </c>
      <c r="G5139">
        <v>13721.031290000001</v>
      </c>
      <c r="H5139">
        <v>133.5230182</v>
      </c>
      <c r="I5139">
        <v>0.85</v>
      </c>
      <c r="J5139" s="2" t="str">
        <f t="shared" si="80"/>
        <v>EG_COALSR2027</v>
      </c>
    </row>
    <row r="5140" spans="1:10" x14ac:dyDescent="0.25">
      <c r="A5140" t="s">
        <v>13</v>
      </c>
      <c r="B5140" t="s">
        <v>6</v>
      </c>
      <c r="C5140" t="s">
        <v>12</v>
      </c>
      <c r="D5140">
        <v>2027</v>
      </c>
      <c r="E5140">
        <v>2035</v>
      </c>
      <c r="F5140">
        <v>0.38096819999999998</v>
      </c>
      <c r="G5140">
        <v>13721.031290000001</v>
      </c>
      <c r="H5140">
        <v>133.5230182</v>
      </c>
      <c r="I5140">
        <v>0.85</v>
      </c>
      <c r="J5140" s="2" t="str">
        <f t="shared" si="80"/>
        <v>EG_COALNR2027</v>
      </c>
    </row>
    <row r="5141" spans="1:10" x14ac:dyDescent="0.25">
      <c r="A5141" t="s">
        <v>13</v>
      </c>
      <c r="B5141" t="s">
        <v>6</v>
      </c>
      <c r="C5141" t="s">
        <v>10</v>
      </c>
      <c r="D5141">
        <v>2027</v>
      </c>
      <c r="E5141">
        <v>2036</v>
      </c>
      <c r="F5141">
        <v>0.38096819999999998</v>
      </c>
      <c r="G5141">
        <v>13721.031290000001</v>
      </c>
      <c r="H5141">
        <v>133.5230182</v>
      </c>
      <c r="I5141">
        <v>0.85</v>
      </c>
      <c r="J5141" s="2" t="str">
        <f t="shared" si="80"/>
        <v>EG_COALER2027</v>
      </c>
    </row>
    <row r="5142" spans="1:10" x14ac:dyDescent="0.25">
      <c r="A5142" t="s">
        <v>13</v>
      </c>
      <c r="B5142" t="s">
        <v>6</v>
      </c>
      <c r="C5142" t="s">
        <v>11</v>
      </c>
      <c r="D5142">
        <v>2027</v>
      </c>
      <c r="E5142">
        <v>2036</v>
      </c>
      <c r="F5142">
        <v>0.38096819999999998</v>
      </c>
      <c r="G5142">
        <v>13721.031290000001</v>
      </c>
      <c r="H5142">
        <v>133.5230182</v>
      </c>
      <c r="I5142">
        <v>0.85</v>
      </c>
      <c r="J5142" s="2" t="str">
        <f t="shared" si="80"/>
        <v>EG_COALWR2027</v>
      </c>
    </row>
    <row r="5143" spans="1:10" x14ac:dyDescent="0.25">
      <c r="A5143" t="s">
        <v>13</v>
      </c>
      <c r="B5143" t="s">
        <v>6</v>
      </c>
      <c r="C5143" t="s">
        <v>9</v>
      </c>
      <c r="D5143">
        <v>2027</v>
      </c>
      <c r="E5143">
        <v>2036</v>
      </c>
      <c r="F5143">
        <v>0.38096819999999998</v>
      </c>
      <c r="G5143">
        <v>13721.031290000001</v>
      </c>
      <c r="H5143">
        <v>133.5230182</v>
      </c>
      <c r="I5143">
        <v>0.85</v>
      </c>
      <c r="J5143" s="2" t="str">
        <f t="shared" si="80"/>
        <v>EG_COALNER2027</v>
      </c>
    </row>
    <row r="5144" spans="1:10" x14ac:dyDescent="0.25">
      <c r="A5144" t="s">
        <v>13</v>
      </c>
      <c r="B5144" t="s">
        <v>6</v>
      </c>
      <c r="C5144" t="s">
        <v>8</v>
      </c>
      <c r="D5144">
        <v>2027</v>
      </c>
      <c r="E5144">
        <v>2036</v>
      </c>
      <c r="F5144">
        <v>0.38096819999999998</v>
      </c>
      <c r="G5144">
        <v>13721.031290000001</v>
      </c>
      <c r="H5144">
        <v>133.5230182</v>
      </c>
      <c r="I5144">
        <v>0.85</v>
      </c>
      <c r="J5144" s="2" t="str">
        <f t="shared" si="80"/>
        <v>EG_COALSR2027</v>
      </c>
    </row>
    <row r="5145" spans="1:10" x14ac:dyDescent="0.25">
      <c r="A5145" t="s">
        <v>13</v>
      </c>
      <c r="B5145" t="s">
        <v>6</v>
      </c>
      <c r="C5145" t="s">
        <v>12</v>
      </c>
      <c r="D5145">
        <v>2027</v>
      </c>
      <c r="E5145">
        <v>2036</v>
      </c>
      <c r="F5145">
        <v>0.38096819999999998</v>
      </c>
      <c r="G5145">
        <v>13721.031290000001</v>
      </c>
      <c r="H5145">
        <v>133.5230182</v>
      </c>
      <c r="I5145">
        <v>0.85</v>
      </c>
      <c r="J5145" s="2" t="str">
        <f t="shared" si="80"/>
        <v>EG_COALNR2027</v>
      </c>
    </row>
    <row r="5146" spans="1:10" x14ac:dyDescent="0.25">
      <c r="A5146" t="s">
        <v>13</v>
      </c>
      <c r="B5146" t="s">
        <v>6</v>
      </c>
      <c r="C5146" t="s">
        <v>10</v>
      </c>
      <c r="D5146">
        <v>2027</v>
      </c>
      <c r="E5146">
        <v>2037</v>
      </c>
      <c r="F5146">
        <v>0.38096819999999998</v>
      </c>
      <c r="G5146">
        <v>13721.031290000001</v>
      </c>
      <c r="H5146">
        <v>133.5230182</v>
      </c>
      <c r="I5146">
        <v>0.85</v>
      </c>
      <c r="J5146" s="2" t="str">
        <f t="shared" si="80"/>
        <v>EG_COALER2027</v>
      </c>
    </row>
    <row r="5147" spans="1:10" x14ac:dyDescent="0.25">
      <c r="A5147" t="s">
        <v>13</v>
      </c>
      <c r="B5147" t="s">
        <v>6</v>
      </c>
      <c r="C5147" t="s">
        <v>11</v>
      </c>
      <c r="D5147">
        <v>2027</v>
      </c>
      <c r="E5147">
        <v>2037</v>
      </c>
      <c r="F5147">
        <v>0.38096819999999998</v>
      </c>
      <c r="G5147">
        <v>13721.031290000001</v>
      </c>
      <c r="H5147">
        <v>133.5230182</v>
      </c>
      <c r="I5147">
        <v>0.85</v>
      </c>
      <c r="J5147" s="2" t="str">
        <f t="shared" si="80"/>
        <v>EG_COALWR2027</v>
      </c>
    </row>
    <row r="5148" spans="1:10" x14ac:dyDescent="0.25">
      <c r="A5148" t="s">
        <v>13</v>
      </c>
      <c r="B5148" t="s">
        <v>6</v>
      </c>
      <c r="C5148" t="s">
        <v>9</v>
      </c>
      <c r="D5148">
        <v>2027</v>
      </c>
      <c r="E5148">
        <v>2037</v>
      </c>
      <c r="F5148">
        <v>0.38096819999999998</v>
      </c>
      <c r="G5148">
        <v>13721.031290000001</v>
      </c>
      <c r="H5148">
        <v>133.5230182</v>
      </c>
      <c r="I5148">
        <v>0.85</v>
      </c>
      <c r="J5148" s="2" t="str">
        <f t="shared" si="80"/>
        <v>EG_COALNER2027</v>
      </c>
    </row>
    <row r="5149" spans="1:10" x14ac:dyDescent="0.25">
      <c r="A5149" t="s">
        <v>13</v>
      </c>
      <c r="B5149" t="s">
        <v>6</v>
      </c>
      <c r="C5149" t="s">
        <v>8</v>
      </c>
      <c r="D5149">
        <v>2027</v>
      </c>
      <c r="E5149">
        <v>2037</v>
      </c>
      <c r="F5149">
        <v>0.38096819999999998</v>
      </c>
      <c r="G5149">
        <v>13721.031290000001</v>
      </c>
      <c r="H5149">
        <v>133.5230182</v>
      </c>
      <c r="I5149">
        <v>0.85</v>
      </c>
      <c r="J5149" s="2" t="str">
        <f t="shared" si="80"/>
        <v>EG_COALSR2027</v>
      </c>
    </row>
    <row r="5150" spans="1:10" x14ac:dyDescent="0.25">
      <c r="A5150" t="s">
        <v>13</v>
      </c>
      <c r="B5150" t="s">
        <v>6</v>
      </c>
      <c r="C5150" t="s">
        <v>12</v>
      </c>
      <c r="D5150">
        <v>2027</v>
      </c>
      <c r="E5150">
        <v>2037</v>
      </c>
      <c r="F5150">
        <v>0.38096819999999998</v>
      </c>
      <c r="G5150">
        <v>13721.031290000001</v>
      </c>
      <c r="H5150">
        <v>133.5230182</v>
      </c>
      <c r="I5150">
        <v>0.85</v>
      </c>
      <c r="J5150" s="2" t="str">
        <f t="shared" si="80"/>
        <v>EG_COALNR2027</v>
      </c>
    </row>
    <row r="5151" spans="1:10" x14ac:dyDescent="0.25">
      <c r="A5151" t="s">
        <v>13</v>
      </c>
      <c r="B5151" t="s">
        <v>6</v>
      </c>
      <c r="C5151" t="s">
        <v>10</v>
      </c>
      <c r="D5151">
        <v>2027</v>
      </c>
      <c r="E5151">
        <v>2038</v>
      </c>
      <c r="F5151">
        <v>0.38096819999999998</v>
      </c>
      <c r="G5151">
        <v>13721.031290000001</v>
      </c>
      <c r="H5151">
        <v>133.5230182</v>
      </c>
      <c r="I5151">
        <v>0.85</v>
      </c>
      <c r="J5151" s="2" t="str">
        <f t="shared" si="80"/>
        <v>EG_COALER2027</v>
      </c>
    </row>
    <row r="5152" spans="1:10" x14ac:dyDescent="0.25">
      <c r="A5152" t="s">
        <v>13</v>
      </c>
      <c r="B5152" t="s">
        <v>6</v>
      </c>
      <c r="C5152" t="s">
        <v>11</v>
      </c>
      <c r="D5152">
        <v>2027</v>
      </c>
      <c r="E5152">
        <v>2038</v>
      </c>
      <c r="F5152">
        <v>0.38096819999999998</v>
      </c>
      <c r="G5152">
        <v>13721.031290000001</v>
      </c>
      <c r="H5152">
        <v>133.5230182</v>
      </c>
      <c r="I5152">
        <v>0.85</v>
      </c>
      <c r="J5152" s="2" t="str">
        <f t="shared" si="80"/>
        <v>EG_COALWR2027</v>
      </c>
    </row>
    <row r="5153" spans="1:10" x14ac:dyDescent="0.25">
      <c r="A5153" t="s">
        <v>13</v>
      </c>
      <c r="B5153" t="s">
        <v>6</v>
      </c>
      <c r="C5153" t="s">
        <v>9</v>
      </c>
      <c r="D5153">
        <v>2027</v>
      </c>
      <c r="E5153">
        <v>2038</v>
      </c>
      <c r="F5153">
        <v>0.38096819999999998</v>
      </c>
      <c r="G5153">
        <v>13721.031290000001</v>
      </c>
      <c r="H5153">
        <v>133.5230182</v>
      </c>
      <c r="I5153">
        <v>0.85</v>
      </c>
      <c r="J5153" s="2" t="str">
        <f t="shared" si="80"/>
        <v>EG_COALNER2027</v>
      </c>
    </row>
    <row r="5154" spans="1:10" x14ac:dyDescent="0.25">
      <c r="A5154" t="s">
        <v>13</v>
      </c>
      <c r="B5154" t="s">
        <v>6</v>
      </c>
      <c r="C5154" t="s">
        <v>8</v>
      </c>
      <c r="D5154">
        <v>2027</v>
      </c>
      <c r="E5154">
        <v>2038</v>
      </c>
      <c r="F5154">
        <v>0.38096819999999998</v>
      </c>
      <c r="G5154">
        <v>13721.031290000001</v>
      </c>
      <c r="H5154">
        <v>133.5230182</v>
      </c>
      <c r="I5154">
        <v>0.85</v>
      </c>
      <c r="J5154" s="2" t="str">
        <f t="shared" si="80"/>
        <v>EG_COALSR2027</v>
      </c>
    </row>
    <row r="5155" spans="1:10" x14ac:dyDescent="0.25">
      <c r="A5155" t="s">
        <v>13</v>
      </c>
      <c r="B5155" t="s">
        <v>6</v>
      </c>
      <c r="C5155" t="s">
        <v>12</v>
      </c>
      <c r="D5155">
        <v>2027</v>
      </c>
      <c r="E5155">
        <v>2038</v>
      </c>
      <c r="F5155">
        <v>0.38096819999999998</v>
      </c>
      <c r="G5155">
        <v>13721.031290000001</v>
      </c>
      <c r="H5155">
        <v>133.5230182</v>
      </c>
      <c r="I5155">
        <v>0.85</v>
      </c>
      <c r="J5155" s="2" t="str">
        <f t="shared" si="80"/>
        <v>EG_COALNR2027</v>
      </c>
    </row>
    <row r="5156" spans="1:10" x14ac:dyDescent="0.25">
      <c r="A5156" t="s">
        <v>13</v>
      </c>
      <c r="B5156" t="s">
        <v>6</v>
      </c>
      <c r="C5156" t="s">
        <v>10</v>
      </c>
      <c r="D5156">
        <v>2027</v>
      </c>
      <c r="E5156">
        <v>2039</v>
      </c>
      <c r="F5156">
        <v>0.38096819999999998</v>
      </c>
      <c r="G5156">
        <v>13721.031290000001</v>
      </c>
      <c r="H5156">
        <v>133.5230182</v>
      </c>
      <c r="I5156">
        <v>0.85</v>
      </c>
      <c r="J5156" s="2" t="str">
        <f t="shared" si="80"/>
        <v>EG_COALER2027</v>
      </c>
    </row>
    <row r="5157" spans="1:10" x14ac:dyDescent="0.25">
      <c r="A5157" t="s">
        <v>13</v>
      </c>
      <c r="B5157" t="s">
        <v>6</v>
      </c>
      <c r="C5157" t="s">
        <v>11</v>
      </c>
      <c r="D5157">
        <v>2027</v>
      </c>
      <c r="E5157">
        <v>2039</v>
      </c>
      <c r="F5157">
        <v>0.38096819999999998</v>
      </c>
      <c r="G5157">
        <v>13721.031290000001</v>
      </c>
      <c r="H5157">
        <v>133.5230182</v>
      </c>
      <c r="I5157">
        <v>0.85</v>
      </c>
      <c r="J5157" s="2" t="str">
        <f t="shared" si="80"/>
        <v>EG_COALWR2027</v>
      </c>
    </row>
    <row r="5158" spans="1:10" x14ac:dyDescent="0.25">
      <c r="A5158" t="s">
        <v>13</v>
      </c>
      <c r="B5158" t="s">
        <v>6</v>
      </c>
      <c r="C5158" t="s">
        <v>9</v>
      </c>
      <c r="D5158">
        <v>2027</v>
      </c>
      <c r="E5158">
        <v>2039</v>
      </c>
      <c r="F5158">
        <v>0.38096819999999998</v>
      </c>
      <c r="G5158">
        <v>13721.031290000001</v>
      </c>
      <c r="H5158">
        <v>133.5230182</v>
      </c>
      <c r="I5158">
        <v>0.85</v>
      </c>
      <c r="J5158" s="2" t="str">
        <f t="shared" si="80"/>
        <v>EG_COALNER2027</v>
      </c>
    </row>
    <row r="5159" spans="1:10" x14ac:dyDescent="0.25">
      <c r="A5159" t="s">
        <v>13</v>
      </c>
      <c r="B5159" t="s">
        <v>6</v>
      </c>
      <c r="C5159" t="s">
        <v>8</v>
      </c>
      <c r="D5159">
        <v>2027</v>
      </c>
      <c r="E5159">
        <v>2039</v>
      </c>
      <c r="F5159">
        <v>0.38096819999999998</v>
      </c>
      <c r="G5159">
        <v>13721.031290000001</v>
      </c>
      <c r="H5159">
        <v>133.5230182</v>
      </c>
      <c r="I5159">
        <v>0.85</v>
      </c>
      <c r="J5159" s="2" t="str">
        <f t="shared" si="80"/>
        <v>EG_COALSR2027</v>
      </c>
    </row>
    <row r="5160" spans="1:10" x14ac:dyDescent="0.25">
      <c r="A5160" t="s">
        <v>13</v>
      </c>
      <c r="B5160" t="s">
        <v>6</v>
      </c>
      <c r="C5160" t="s">
        <v>12</v>
      </c>
      <c r="D5160">
        <v>2027</v>
      </c>
      <c r="E5160">
        <v>2039</v>
      </c>
      <c r="F5160">
        <v>0.38096819999999998</v>
      </c>
      <c r="G5160">
        <v>13721.031290000001</v>
      </c>
      <c r="H5160">
        <v>133.5230182</v>
      </c>
      <c r="I5160">
        <v>0.85</v>
      </c>
      <c r="J5160" s="2" t="str">
        <f t="shared" si="80"/>
        <v>EG_COALNR2027</v>
      </c>
    </row>
    <row r="5161" spans="1:10" x14ac:dyDescent="0.25">
      <c r="A5161" t="s">
        <v>13</v>
      </c>
      <c r="B5161" t="s">
        <v>6</v>
      </c>
      <c r="C5161" t="s">
        <v>10</v>
      </c>
      <c r="D5161">
        <v>2027</v>
      </c>
      <c r="E5161">
        <v>2040</v>
      </c>
      <c r="F5161">
        <v>0.38096819999999998</v>
      </c>
      <c r="G5161">
        <v>13721.031290000001</v>
      </c>
      <c r="H5161">
        <v>133.5230182</v>
      </c>
      <c r="I5161">
        <v>0.85</v>
      </c>
      <c r="J5161" s="2" t="str">
        <f t="shared" si="80"/>
        <v>EG_COALER2027</v>
      </c>
    </row>
    <row r="5162" spans="1:10" x14ac:dyDescent="0.25">
      <c r="A5162" t="s">
        <v>13</v>
      </c>
      <c r="B5162" t="s">
        <v>6</v>
      </c>
      <c r="C5162" t="s">
        <v>11</v>
      </c>
      <c r="D5162">
        <v>2027</v>
      </c>
      <c r="E5162">
        <v>2040</v>
      </c>
      <c r="F5162">
        <v>0.38096819999999998</v>
      </c>
      <c r="G5162">
        <v>13721.031290000001</v>
      </c>
      <c r="H5162">
        <v>133.5230182</v>
      </c>
      <c r="I5162">
        <v>0.85</v>
      </c>
      <c r="J5162" s="2" t="str">
        <f t="shared" si="80"/>
        <v>EG_COALWR2027</v>
      </c>
    </row>
    <row r="5163" spans="1:10" x14ac:dyDescent="0.25">
      <c r="A5163" t="s">
        <v>13</v>
      </c>
      <c r="B5163" t="s">
        <v>6</v>
      </c>
      <c r="C5163" t="s">
        <v>9</v>
      </c>
      <c r="D5163">
        <v>2027</v>
      </c>
      <c r="E5163">
        <v>2040</v>
      </c>
      <c r="F5163">
        <v>0.38096819999999998</v>
      </c>
      <c r="G5163">
        <v>13721.031290000001</v>
      </c>
      <c r="H5163">
        <v>133.5230182</v>
      </c>
      <c r="I5163">
        <v>0.85</v>
      </c>
      <c r="J5163" s="2" t="str">
        <f t="shared" si="80"/>
        <v>EG_COALNER2027</v>
      </c>
    </row>
    <row r="5164" spans="1:10" x14ac:dyDescent="0.25">
      <c r="A5164" t="s">
        <v>13</v>
      </c>
      <c r="B5164" t="s">
        <v>6</v>
      </c>
      <c r="C5164" t="s">
        <v>8</v>
      </c>
      <c r="D5164">
        <v>2027</v>
      </c>
      <c r="E5164">
        <v>2040</v>
      </c>
      <c r="F5164">
        <v>0.38096819999999998</v>
      </c>
      <c r="G5164">
        <v>13721.031290000001</v>
      </c>
      <c r="H5164">
        <v>133.5230182</v>
      </c>
      <c r="I5164">
        <v>0.85</v>
      </c>
      <c r="J5164" s="2" t="str">
        <f t="shared" si="80"/>
        <v>EG_COALSR2027</v>
      </c>
    </row>
    <row r="5165" spans="1:10" x14ac:dyDescent="0.25">
      <c r="A5165" t="s">
        <v>13</v>
      </c>
      <c r="B5165" t="s">
        <v>6</v>
      </c>
      <c r="C5165" t="s">
        <v>12</v>
      </c>
      <c r="D5165">
        <v>2027</v>
      </c>
      <c r="E5165">
        <v>2040</v>
      </c>
      <c r="F5165">
        <v>0.38096819999999998</v>
      </c>
      <c r="G5165">
        <v>13721.031290000001</v>
      </c>
      <c r="H5165">
        <v>133.5230182</v>
      </c>
      <c r="I5165">
        <v>0.85</v>
      </c>
      <c r="J5165" s="2" t="str">
        <f t="shared" si="80"/>
        <v>EG_COALNR2027</v>
      </c>
    </row>
    <row r="5166" spans="1:10" x14ac:dyDescent="0.25">
      <c r="A5166" t="s">
        <v>13</v>
      </c>
      <c r="B5166" t="s">
        <v>6</v>
      </c>
      <c r="C5166" t="s">
        <v>10</v>
      </c>
      <c r="D5166">
        <v>2027</v>
      </c>
      <c r="E5166">
        <v>2041</v>
      </c>
      <c r="F5166">
        <v>0.38096819999999998</v>
      </c>
      <c r="G5166">
        <v>13721.031290000001</v>
      </c>
      <c r="H5166">
        <v>133.5230182</v>
      </c>
      <c r="I5166">
        <v>0.85</v>
      </c>
      <c r="J5166" s="2" t="str">
        <f t="shared" si="80"/>
        <v>EG_COALER2027</v>
      </c>
    </row>
    <row r="5167" spans="1:10" x14ac:dyDescent="0.25">
      <c r="A5167" t="s">
        <v>13</v>
      </c>
      <c r="B5167" t="s">
        <v>6</v>
      </c>
      <c r="C5167" t="s">
        <v>11</v>
      </c>
      <c r="D5167">
        <v>2027</v>
      </c>
      <c r="E5167">
        <v>2041</v>
      </c>
      <c r="F5167">
        <v>0.38096819999999998</v>
      </c>
      <c r="G5167">
        <v>13721.031290000001</v>
      </c>
      <c r="H5167">
        <v>133.5230182</v>
      </c>
      <c r="I5167">
        <v>0.85</v>
      </c>
      <c r="J5167" s="2" t="str">
        <f t="shared" si="80"/>
        <v>EG_COALWR2027</v>
      </c>
    </row>
    <row r="5168" spans="1:10" x14ac:dyDescent="0.25">
      <c r="A5168" t="s">
        <v>13</v>
      </c>
      <c r="B5168" t="s">
        <v>6</v>
      </c>
      <c r="C5168" t="s">
        <v>9</v>
      </c>
      <c r="D5168">
        <v>2027</v>
      </c>
      <c r="E5168">
        <v>2041</v>
      </c>
      <c r="F5168">
        <v>0.38096819999999998</v>
      </c>
      <c r="G5168">
        <v>13721.031290000001</v>
      </c>
      <c r="H5168">
        <v>133.5230182</v>
      </c>
      <c r="I5168">
        <v>0.85</v>
      </c>
      <c r="J5168" s="2" t="str">
        <f t="shared" si="80"/>
        <v>EG_COALNER2027</v>
      </c>
    </row>
    <row r="5169" spans="1:10" x14ac:dyDescent="0.25">
      <c r="A5169" t="s">
        <v>13</v>
      </c>
      <c r="B5169" t="s">
        <v>6</v>
      </c>
      <c r="C5169" t="s">
        <v>8</v>
      </c>
      <c r="D5169">
        <v>2027</v>
      </c>
      <c r="E5169">
        <v>2041</v>
      </c>
      <c r="F5169">
        <v>0.38096819999999998</v>
      </c>
      <c r="G5169">
        <v>13721.031290000001</v>
      </c>
      <c r="H5169">
        <v>133.5230182</v>
      </c>
      <c r="I5169">
        <v>0.85</v>
      </c>
      <c r="J5169" s="2" t="str">
        <f t="shared" si="80"/>
        <v>EG_COALSR2027</v>
      </c>
    </row>
    <row r="5170" spans="1:10" x14ac:dyDescent="0.25">
      <c r="A5170" t="s">
        <v>13</v>
      </c>
      <c r="B5170" t="s">
        <v>6</v>
      </c>
      <c r="C5170" t="s">
        <v>12</v>
      </c>
      <c r="D5170">
        <v>2027</v>
      </c>
      <c r="E5170">
        <v>2041</v>
      </c>
      <c r="F5170">
        <v>0.38096819999999998</v>
      </c>
      <c r="G5170">
        <v>13721.031290000001</v>
      </c>
      <c r="H5170">
        <v>133.5230182</v>
      </c>
      <c r="I5170">
        <v>0.85</v>
      </c>
      <c r="J5170" s="2" t="str">
        <f t="shared" si="80"/>
        <v>EG_COALNR2027</v>
      </c>
    </row>
    <row r="5171" spans="1:10" x14ac:dyDescent="0.25">
      <c r="A5171" t="s">
        <v>14</v>
      </c>
      <c r="B5171" t="s">
        <v>6</v>
      </c>
      <c r="C5171" t="s">
        <v>10</v>
      </c>
      <c r="D5171">
        <v>2027</v>
      </c>
      <c r="E5171">
        <v>2027</v>
      </c>
      <c r="F5171">
        <v>0.40444272199999998</v>
      </c>
      <c r="G5171">
        <v>8512.2278029999998</v>
      </c>
      <c r="H5171">
        <v>0</v>
      </c>
      <c r="I5171">
        <v>0.85</v>
      </c>
      <c r="J5171" s="2" t="str">
        <f t="shared" si="80"/>
        <v>EG_CCGTER2027</v>
      </c>
    </row>
    <row r="5172" spans="1:10" x14ac:dyDescent="0.25">
      <c r="A5172" t="s">
        <v>14</v>
      </c>
      <c r="B5172" t="s">
        <v>6</v>
      </c>
      <c r="C5172" t="s">
        <v>11</v>
      </c>
      <c r="D5172">
        <v>2027</v>
      </c>
      <c r="E5172">
        <v>2027</v>
      </c>
      <c r="F5172">
        <v>0.40444272199999998</v>
      </c>
      <c r="G5172">
        <v>8512.2278029999998</v>
      </c>
      <c r="H5172">
        <v>0</v>
      </c>
      <c r="I5172">
        <v>0.85</v>
      </c>
      <c r="J5172" s="2" t="str">
        <f t="shared" si="80"/>
        <v>EG_CCGTWR2027</v>
      </c>
    </row>
    <row r="5173" spans="1:10" x14ac:dyDescent="0.25">
      <c r="A5173" t="s">
        <v>14</v>
      </c>
      <c r="B5173" t="s">
        <v>6</v>
      </c>
      <c r="C5173" t="s">
        <v>9</v>
      </c>
      <c r="D5173">
        <v>2027</v>
      </c>
      <c r="E5173">
        <v>2027</v>
      </c>
      <c r="F5173">
        <v>0.40444272199999998</v>
      </c>
      <c r="G5173">
        <v>8512.2278029999998</v>
      </c>
      <c r="H5173">
        <v>0</v>
      </c>
      <c r="I5173">
        <v>0.85</v>
      </c>
      <c r="J5173" s="2" t="str">
        <f t="shared" si="80"/>
        <v>EG_CCGTNER2027</v>
      </c>
    </row>
    <row r="5174" spans="1:10" x14ac:dyDescent="0.25">
      <c r="A5174" t="s">
        <v>14</v>
      </c>
      <c r="B5174" t="s">
        <v>6</v>
      </c>
      <c r="C5174" t="s">
        <v>8</v>
      </c>
      <c r="D5174">
        <v>2027</v>
      </c>
      <c r="E5174">
        <v>2027</v>
      </c>
      <c r="F5174">
        <v>0.40444272199999998</v>
      </c>
      <c r="G5174">
        <v>8512.2278029999998</v>
      </c>
      <c r="H5174">
        <v>0</v>
      </c>
      <c r="I5174">
        <v>0.85</v>
      </c>
      <c r="J5174" s="2" t="str">
        <f t="shared" si="80"/>
        <v>EG_CCGTSR2027</v>
      </c>
    </row>
    <row r="5175" spans="1:10" x14ac:dyDescent="0.25">
      <c r="A5175" t="s">
        <v>14</v>
      </c>
      <c r="B5175" t="s">
        <v>6</v>
      </c>
      <c r="C5175" t="s">
        <v>12</v>
      </c>
      <c r="D5175">
        <v>2027</v>
      </c>
      <c r="E5175">
        <v>2027</v>
      </c>
      <c r="F5175">
        <v>0.40444272199999998</v>
      </c>
      <c r="G5175">
        <v>8512.2278029999998</v>
      </c>
      <c r="H5175">
        <v>0</v>
      </c>
      <c r="I5175">
        <v>0.85</v>
      </c>
      <c r="J5175" s="2" t="str">
        <f t="shared" si="80"/>
        <v>EG_CCGTNR2027</v>
      </c>
    </row>
    <row r="5176" spans="1:10" x14ac:dyDescent="0.25">
      <c r="A5176" t="s">
        <v>14</v>
      </c>
      <c r="B5176" t="s">
        <v>6</v>
      </c>
      <c r="C5176" t="s">
        <v>10</v>
      </c>
      <c r="D5176">
        <v>2027</v>
      </c>
      <c r="E5176">
        <v>2028</v>
      </c>
      <c r="F5176">
        <v>0.40444272199999998</v>
      </c>
      <c r="G5176">
        <v>8512.2278029999998</v>
      </c>
      <c r="H5176">
        <v>0</v>
      </c>
      <c r="I5176">
        <v>0.85</v>
      </c>
      <c r="J5176" s="2" t="str">
        <f t="shared" si="80"/>
        <v>EG_CCGTER2027</v>
      </c>
    </row>
    <row r="5177" spans="1:10" x14ac:dyDescent="0.25">
      <c r="A5177" t="s">
        <v>14</v>
      </c>
      <c r="B5177" t="s">
        <v>6</v>
      </c>
      <c r="C5177" t="s">
        <v>11</v>
      </c>
      <c r="D5177">
        <v>2027</v>
      </c>
      <c r="E5177">
        <v>2028</v>
      </c>
      <c r="F5177">
        <v>0.40444272199999998</v>
      </c>
      <c r="G5177">
        <v>8512.2278029999998</v>
      </c>
      <c r="H5177">
        <v>0</v>
      </c>
      <c r="I5177">
        <v>0.85</v>
      </c>
      <c r="J5177" s="2" t="str">
        <f t="shared" si="80"/>
        <v>EG_CCGTWR2027</v>
      </c>
    </row>
    <row r="5178" spans="1:10" x14ac:dyDescent="0.25">
      <c r="A5178" t="s">
        <v>14</v>
      </c>
      <c r="B5178" t="s">
        <v>6</v>
      </c>
      <c r="C5178" t="s">
        <v>9</v>
      </c>
      <c r="D5178">
        <v>2027</v>
      </c>
      <c r="E5178">
        <v>2028</v>
      </c>
      <c r="F5178">
        <v>0.40444272199999998</v>
      </c>
      <c r="G5178">
        <v>8512.2278029999998</v>
      </c>
      <c r="H5178">
        <v>0</v>
      </c>
      <c r="I5178">
        <v>0.85</v>
      </c>
      <c r="J5178" s="2" t="str">
        <f t="shared" si="80"/>
        <v>EG_CCGTNER2027</v>
      </c>
    </row>
    <row r="5179" spans="1:10" x14ac:dyDescent="0.25">
      <c r="A5179" t="s">
        <v>14</v>
      </c>
      <c r="B5179" t="s">
        <v>6</v>
      </c>
      <c r="C5179" t="s">
        <v>8</v>
      </c>
      <c r="D5179">
        <v>2027</v>
      </c>
      <c r="E5179">
        <v>2028</v>
      </c>
      <c r="F5179">
        <v>0.40444272199999998</v>
      </c>
      <c r="G5179">
        <v>8512.2278029999998</v>
      </c>
      <c r="H5179">
        <v>0</v>
      </c>
      <c r="I5179">
        <v>0.85</v>
      </c>
      <c r="J5179" s="2" t="str">
        <f t="shared" si="80"/>
        <v>EG_CCGTSR2027</v>
      </c>
    </row>
    <row r="5180" spans="1:10" x14ac:dyDescent="0.25">
      <c r="A5180" t="s">
        <v>14</v>
      </c>
      <c r="B5180" t="s">
        <v>6</v>
      </c>
      <c r="C5180" t="s">
        <v>12</v>
      </c>
      <c r="D5180">
        <v>2027</v>
      </c>
      <c r="E5180">
        <v>2028</v>
      </c>
      <c r="F5180">
        <v>0.40444272199999998</v>
      </c>
      <c r="G5180">
        <v>8512.2278029999998</v>
      </c>
      <c r="H5180">
        <v>0</v>
      </c>
      <c r="I5180">
        <v>0.85</v>
      </c>
      <c r="J5180" s="2" t="str">
        <f t="shared" si="80"/>
        <v>EG_CCGTNR2027</v>
      </c>
    </row>
    <row r="5181" spans="1:10" x14ac:dyDescent="0.25">
      <c r="A5181" t="s">
        <v>14</v>
      </c>
      <c r="B5181" t="s">
        <v>6</v>
      </c>
      <c r="C5181" t="s">
        <v>10</v>
      </c>
      <c r="D5181">
        <v>2027</v>
      </c>
      <c r="E5181">
        <v>2029</v>
      </c>
      <c r="F5181">
        <v>0.40444272199999998</v>
      </c>
      <c r="G5181">
        <v>8512.2278029999998</v>
      </c>
      <c r="H5181">
        <v>0</v>
      </c>
      <c r="I5181">
        <v>0.85</v>
      </c>
      <c r="J5181" s="2" t="str">
        <f t="shared" si="80"/>
        <v>EG_CCGTER2027</v>
      </c>
    </row>
    <row r="5182" spans="1:10" x14ac:dyDescent="0.25">
      <c r="A5182" t="s">
        <v>14</v>
      </c>
      <c r="B5182" t="s">
        <v>6</v>
      </c>
      <c r="C5182" t="s">
        <v>11</v>
      </c>
      <c r="D5182">
        <v>2027</v>
      </c>
      <c r="E5182">
        <v>2029</v>
      </c>
      <c r="F5182">
        <v>0.40444272199999998</v>
      </c>
      <c r="G5182">
        <v>8512.2278029999998</v>
      </c>
      <c r="H5182">
        <v>0</v>
      </c>
      <c r="I5182">
        <v>0.85</v>
      </c>
      <c r="J5182" s="2" t="str">
        <f t="shared" si="80"/>
        <v>EG_CCGTWR2027</v>
      </c>
    </row>
    <row r="5183" spans="1:10" x14ac:dyDescent="0.25">
      <c r="A5183" t="s">
        <v>14</v>
      </c>
      <c r="B5183" t="s">
        <v>6</v>
      </c>
      <c r="C5183" t="s">
        <v>9</v>
      </c>
      <c r="D5183">
        <v>2027</v>
      </c>
      <c r="E5183">
        <v>2029</v>
      </c>
      <c r="F5183">
        <v>0.40444272199999998</v>
      </c>
      <c r="G5183">
        <v>8512.2278029999998</v>
      </c>
      <c r="H5183">
        <v>0</v>
      </c>
      <c r="I5183">
        <v>0.85</v>
      </c>
      <c r="J5183" s="2" t="str">
        <f t="shared" si="80"/>
        <v>EG_CCGTNER2027</v>
      </c>
    </row>
    <row r="5184" spans="1:10" x14ac:dyDescent="0.25">
      <c r="A5184" t="s">
        <v>14</v>
      </c>
      <c r="B5184" t="s">
        <v>6</v>
      </c>
      <c r="C5184" t="s">
        <v>8</v>
      </c>
      <c r="D5184">
        <v>2027</v>
      </c>
      <c r="E5184">
        <v>2029</v>
      </c>
      <c r="F5184">
        <v>0.40444272199999998</v>
      </c>
      <c r="G5184">
        <v>8512.2278029999998</v>
      </c>
      <c r="H5184">
        <v>0</v>
      </c>
      <c r="I5184">
        <v>0.85</v>
      </c>
      <c r="J5184" s="2" t="str">
        <f t="shared" si="80"/>
        <v>EG_CCGTSR2027</v>
      </c>
    </row>
    <row r="5185" spans="1:10" x14ac:dyDescent="0.25">
      <c r="A5185" t="s">
        <v>14</v>
      </c>
      <c r="B5185" t="s">
        <v>6</v>
      </c>
      <c r="C5185" t="s">
        <v>12</v>
      </c>
      <c r="D5185">
        <v>2027</v>
      </c>
      <c r="E5185">
        <v>2029</v>
      </c>
      <c r="F5185">
        <v>0.40444272199999998</v>
      </c>
      <c r="G5185">
        <v>8512.2278029999998</v>
      </c>
      <c r="H5185">
        <v>0</v>
      </c>
      <c r="I5185">
        <v>0.85</v>
      </c>
      <c r="J5185" s="2" t="str">
        <f t="shared" si="80"/>
        <v>EG_CCGTNR2027</v>
      </c>
    </row>
    <row r="5186" spans="1:10" x14ac:dyDescent="0.25">
      <c r="A5186" t="s">
        <v>14</v>
      </c>
      <c r="B5186" t="s">
        <v>6</v>
      </c>
      <c r="C5186" t="s">
        <v>10</v>
      </c>
      <c r="D5186">
        <v>2027</v>
      </c>
      <c r="E5186">
        <v>2030</v>
      </c>
      <c r="F5186">
        <v>0.40444272199999998</v>
      </c>
      <c r="G5186">
        <v>8512.2278029999998</v>
      </c>
      <c r="H5186">
        <v>0</v>
      </c>
      <c r="I5186">
        <v>0.85</v>
      </c>
      <c r="J5186" s="2" t="str">
        <f t="shared" si="80"/>
        <v>EG_CCGTER2027</v>
      </c>
    </row>
    <row r="5187" spans="1:10" x14ac:dyDescent="0.25">
      <c r="A5187" t="s">
        <v>14</v>
      </c>
      <c r="B5187" t="s">
        <v>6</v>
      </c>
      <c r="C5187" t="s">
        <v>11</v>
      </c>
      <c r="D5187">
        <v>2027</v>
      </c>
      <c r="E5187">
        <v>2030</v>
      </c>
      <c r="F5187">
        <v>0.40444272199999998</v>
      </c>
      <c r="G5187">
        <v>8512.2278029999998</v>
      </c>
      <c r="H5187">
        <v>0</v>
      </c>
      <c r="I5187">
        <v>0.85</v>
      </c>
      <c r="J5187" s="2" t="str">
        <f t="shared" ref="J5187:J5250" si="81">_xlfn.CONCAT(A5187,C5187,D5187)</f>
        <v>EG_CCGTWR2027</v>
      </c>
    </row>
    <row r="5188" spans="1:10" x14ac:dyDescent="0.25">
      <c r="A5188" t="s">
        <v>14</v>
      </c>
      <c r="B5188" t="s">
        <v>6</v>
      </c>
      <c r="C5188" t="s">
        <v>9</v>
      </c>
      <c r="D5188">
        <v>2027</v>
      </c>
      <c r="E5188">
        <v>2030</v>
      </c>
      <c r="F5188">
        <v>0.40444272199999998</v>
      </c>
      <c r="G5188">
        <v>8512.2278029999998</v>
      </c>
      <c r="H5188">
        <v>0</v>
      </c>
      <c r="I5188">
        <v>0.85</v>
      </c>
      <c r="J5188" s="2" t="str">
        <f t="shared" si="81"/>
        <v>EG_CCGTNER2027</v>
      </c>
    </row>
    <row r="5189" spans="1:10" x14ac:dyDescent="0.25">
      <c r="A5189" t="s">
        <v>14</v>
      </c>
      <c r="B5189" t="s">
        <v>6</v>
      </c>
      <c r="C5189" t="s">
        <v>8</v>
      </c>
      <c r="D5189">
        <v>2027</v>
      </c>
      <c r="E5189">
        <v>2030</v>
      </c>
      <c r="F5189">
        <v>0.40444272199999998</v>
      </c>
      <c r="G5189">
        <v>8512.2278029999998</v>
      </c>
      <c r="H5189">
        <v>0</v>
      </c>
      <c r="I5189">
        <v>0.85</v>
      </c>
      <c r="J5189" s="2" t="str">
        <f t="shared" si="81"/>
        <v>EG_CCGTSR2027</v>
      </c>
    </row>
    <row r="5190" spans="1:10" x14ac:dyDescent="0.25">
      <c r="A5190" t="s">
        <v>14</v>
      </c>
      <c r="B5190" t="s">
        <v>6</v>
      </c>
      <c r="C5190" t="s">
        <v>12</v>
      </c>
      <c r="D5190">
        <v>2027</v>
      </c>
      <c r="E5190">
        <v>2030</v>
      </c>
      <c r="F5190">
        <v>0.40444272199999998</v>
      </c>
      <c r="G5190">
        <v>8512.2278029999998</v>
      </c>
      <c r="H5190">
        <v>0</v>
      </c>
      <c r="I5190">
        <v>0.85</v>
      </c>
      <c r="J5190" s="2" t="str">
        <f t="shared" si="81"/>
        <v>EG_CCGTNR2027</v>
      </c>
    </row>
    <row r="5191" spans="1:10" x14ac:dyDescent="0.25">
      <c r="A5191" t="s">
        <v>14</v>
      </c>
      <c r="B5191" t="s">
        <v>6</v>
      </c>
      <c r="C5191" t="s">
        <v>10</v>
      </c>
      <c r="D5191">
        <v>2027</v>
      </c>
      <c r="E5191">
        <v>2031</v>
      </c>
      <c r="F5191">
        <v>0.40444272199999998</v>
      </c>
      <c r="G5191">
        <v>8512.2278029999998</v>
      </c>
      <c r="H5191">
        <v>0</v>
      </c>
      <c r="I5191">
        <v>0.85</v>
      </c>
      <c r="J5191" s="2" t="str">
        <f t="shared" si="81"/>
        <v>EG_CCGTER2027</v>
      </c>
    </row>
    <row r="5192" spans="1:10" x14ac:dyDescent="0.25">
      <c r="A5192" t="s">
        <v>14</v>
      </c>
      <c r="B5192" t="s">
        <v>6</v>
      </c>
      <c r="C5192" t="s">
        <v>11</v>
      </c>
      <c r="D5192">
        <v>2027</v>
      </c>
      <c r="E5192">
        <v>2031</v>
      </c>
      <c r="F5192">
        <v>0.40444272199999998</v>
      </c>
      <c r="G5192">
        <v>8512.2278029999998</v>
      </c>
      <c r="H5192">
        <v>0</v>
      </c>
      <c r="I5192">
        <v>0.85</v>
      </c>
      <c r="J5192" s="2" t="str">
        <f t="shared" si="81"/>
        <v>EG_CCGTWR2027</v>
      </c>
    </row>
    <row r="5193" spans="1:10" x14ac:dyDescent="0.25">
      <c r="A5193" t="s">
        <v>14</v>
      </c>
      <c r="B5193" t="s">
        <v>6</v>
      </c>
      <c r="C5193" t="s">
        <v>9</v>
      </c>
      <c r="D5193">
        <v>2027</v>
      </c>
      <c r="E5193">
        <v>2031</v>
      </c>
      <c r="F5193">
        <v>0.40444272199999998</v>
      </c>
      <c r="G5193">
        <v>8512.2278029999998</v>
      </c>
      <c r="H5193">
        <v>0</v>
      </c>
      <c r="I5193">
        <v>0.85</v>
      </c>
      <c r="J5193" s="2" t="str">
        <f t="shared" si="81"/>
        <v>EG_CCGTNER2027</v>
      </c>
    </row>
    <row r="5194" spans="1:10" x14ac:dyDescent="0.25">
      <c r="A5194" t="s">
        <v>14</v>
      </c>
      <c r="B5194" t="s">
        <v>6</v>
      </c>
      <c r="C5194" t="s">
        <v>8</v>
      </c>
      <c r="D5194">
        <v>2027</v>
      </c>
      <c r="E5194">
        <v>2031</v>
      </c>
      <c r="F5194">
        <v>0.40444272199999998</v>
      </c>
      <c r="G5194">
        <v>8512.2278029999998</v>
      </c>
      <c r="H5194">
        <v>0</v>
      </c>
      <c r="I5194">
        <v>0.85</v>
      </c>
      <c r="J5194" s="2" t="str">
        <f t="shared" si="81"/>
        <v>EG_CCGTSR2027</v>
      </c>
    </row>
    <row r="5195" spans="1:10" x14ac:dyDescent="0.25">
      <c r="A5195" t="s">
        <v>14</v>
      </c>
      <c r="B5195" t="s">
        <v>6</v>
      </c>
      <c r="C5195" t="s">
        <v>12</v>
      </c>
      <c r="D5195">
        <v>2027</v>
      </c>
      <c r="E5195">
        <v>2031</v>
      </c>
      <c r="F5195">
        <v>0.40444272199999998</v>
      </c>
      <c r="G5195">
        <v>8512.2278029999998</v>
      </c>
      <c r="H5195">
        <v>0</v>
      </c>
      <c r="I5195">
        <v>0.85</v>
      </c>
      <c r="J5195" s="2" t="str">
        <f t="shared" si="81"/>
        <v>EG_CCGTNR2027</v>
      </c>
    </row>
    <row r="5196" spans="1:10" x14ac:dyDescent="0.25">
      <c r="A5196" t="s">
        <v>14</v>
      </c>
      <c r="B5196" t="s">
        <v>6</v>
      </c>
      <c r="C5196" t="s">
        <v>10</v>
      </c>
      <c r="D5196">
        <v>2027</v>
      </c>
      <c r="E5196">
        <v>2032</v>
      </c>
      <c r="F5196">
        <v>0.40444272199999998</v>
      </c>
      <c r="G5196">
        <v>8512.2278029999998</v>
      </c>
      <c r="H5196">
        <v>0</v>
      </c>
      <c r="I5196">
        <v>0.85</v>
      </c>
      <c r="J5196" s="2" t="str">
        <f t="shared" si="81"/>
        <v>EG_CCGTER2027</v>
      </c>
    </row>
    <row r="5197" spans="1:10" x14ac:dyDescent="0.25">
      <c r="A5197" t="s">
        <v>14</v>
      </c>
      <c r="B5197" t="s">
        <v>6</v>
      </c>
      <c r="C5197" t="s">
        <v>11</v>
      </c>
      <c r="D5197">
        <v>2027</v>
      </c>
      <c r="E5197">
        <v>2032</v>
      </c>
      <c r="F5197">
        <v>0.40444272199999998</v>
      </c>
      <c r="G5197">
        <v>8512.2278029999998</v>
      </c>
      <c r="H5197">
        <v>0</v>
      </c>
      <c r="I5197">
        <v>0.85</v>
      </c>
      <c r="J5197" s="2" t="str">
        <f t="shared" si="81"/>
        <v>EG_CCGTWR2027</v>
      </c>
    </row>
    <row r="5198" spans="1:10" x14ac:dyDescent="0.25">
      <c r="A5198" t="s">
        <v>14</v>
      </c>
      <c r="B5198" t="s">
        <v>6</v>
      </c>
      <c r="C5198" t="s">
        <v>9</v>
      </c>
      <c r="D5198">
        <v>2027</v>
      </c>
      <c r="E5198">
        <v>2032</v>
      </c>
      <c r="F5198">
        <v>0.40444272199999998</v>
      </c>
      <c r="G5198">
        <v>8512.2278029999998</v>
      </c>
      <c r="H5198">
        <v>0</v>
      </c>
      <c r="I5198">
        <v>0.85</v>
      </c>
      <c r="J5198" s="2" t="str">
        <f t="shared" si="81"/>
        <v>EG_CCGTNER2027</v>
      </c>
    </row>
    <row r="5199" spans="1:10" x14ac:dyDescent="0.25">
      <c r="A5199" t="s">
        <v>14</v>
      </c>
      <c r="B5199" t="s">
        <v>6</v>
      </c>
      <c r="C5199" t="s">
        <v>8</v>
      </c>
      <c r="D5199">
        <v>2027</v>
      </c>
      <c r="E5199">
        <v>2032</v>
      </c>
      <c r="F5199">
        <v>0.40444272199999998</v>
      </c>
      <c r="G5199">
        <v>8512.2278029999998</v>
      </c>
      <c r="H5199">
        <v>0</v>
      </c>
      <c r="I5199">
        <v>0.85</v>
      </c>
      <c r="J5199" s="2" t="str">
        <f t="shared" si="81"/>
        <v>EG_CCGTSR2027</v>
      </c>
    </row>
    <row r="5200" spans="1:10" x14ac:dyDescent="0.25">
      <c r="A5200" t="s">
        <v>14</v>
      </c>
      <c r="B5200" t="s">
        <v>6</v>
      </c>
      <c r="C5200" t="s">
        <v>12</v>
      </c>
      <c r="D5200">
        <v>2027</v>
      </c>
      <c r="E5200">
        <v>2032</v>
      </c>
      <c r="F5200">
        <v>0.40444272199999998</v>
      </c>
      <c r="G5200">
        <v>8512.2278029999998</v>
      </c>
      <c r="H5200">
        <v>0</v>
      </c>
      <c r="I5200">
        <v>0.85</v>
      </c>
      <c r="J5200" s="2" t="str">
        <f t="shared" si="81"/>
        <v>EG_CCGTNR2027</v>
      </c>
    </row>
    <row r="5201" spans="1:10" x14ac:dyDescent="0.25">
      <c r="A5201" t="s">
        <v>14</v>
      </c>
      <c r="B5201" t="s">
        <v>6</v>
      </c>
      <c r="C5201" t="s">
        <v>10</v>
      </c>
      <c r="D5201">
        <v>2027</v>
      </c>
      <c r="E5201">
        <v>2033</v>
      </c>
      <c r="F5201">
        <v>0.40444272199999998</v>
      </c>
      <c r="G5201">
        <v>8512.2278029999998</v>
      </c>
      <c r="H5201">
        <v>0</v>
      </c>
      <c r="I5201">
        <v>0.85</v>
      </c>
      <c r="J5201" s="2" t="str">
        <f t="shared" si="81"/>
        <v>EG_CCGTER2027</v>
      </c>
    </row>
    <row r="5202" spans="1:10" x14ac:dyDescent="0.25">
      <c r="A5202" t="s">
        <v>14</v>
      </c>
      <c r="B5202" t="s">
        <v>6</v>
      </c>
      <c r="C5202" t="s">
        <v>11</v>
      </c>
      <c r="D5202">
        <v>2027</v>
      </c>
      <c r="E5202">
        <v>2033</v>
      </c>
      <c r="F5202">
        <v>0.40444272199999998</v>
      </c>
      <c r="G5202">
        <v>8512.2278029999998</v>
      </c>
      <c r="H5202">
        <v>0</v>
      </c>
      <c r="I5202">
        <v>0.85</v>
      </c>
      <c r="J5202" s="2" t="str">
        <f t="shared" si="81"/>
        <v>EG_CCGTWR2027</v>
      </c>
    </row>
    <row r="5203" spans="1:10" x14ac:dyDescent="0.25">
      <c r="A5203" t="s">
        <v>14</v>
      </c>
      <c r="B5203" t="s">
        <v>6</v>
      </c>
      <c r="C5203" t="s">
        <v>9</v>
      </c>
      <c r="D5203">
        <v>2027</v>
      </c>
      <c r="E5203">
        <v>2033</v>
      </c>
      <c r="F5203">
        <v>0.40444272199999998</v>
      </c>
      <c r="G5203">
        <v>8512.2278029999998</v>
      </c>
      <c r="H5203">
        <v>0</v>
      </c>
      <c r="I5203">
        <v>0.85</v>
      </c>
      <c r="J5203" s="2" t="str">
        <f t="shared" si="81"/>
        <v>EG_CCGTNER2027</v>
      </c>
    </row>
    <row r="5204" spans="1:10" x14ac:dyDescent="0.25">
      <c r="A5204" t="s">
        <v>14</v>
      </c>
      <c r="B5204" t="s">
        <v>6</v>
      </c>
      <c r="C5204" t="s">
        <v>8</v>
      </c>
      <c r="D5204">
        <v>2027</v>
      </c>
      <c r="E5204">
        <v>2033</v>
      </c>
      <c r="F5204">
        <v>0.40444272199999998</v>
      </c>
      <c r="G5204">
        <v>8512.2278029999998</v>
      </c>
      <c r="H5204">
        <v>0</v>
      </c>
      <c r="I5204">
        <v>0.85</v>
      </c>
      <c r="J5204" s="2" t="str">
        <f t="shared" si="81"/>
        <v>EG_CCGTSR2027</v>
      </c>
    </row>
    <row r="5205" spans="1:10" x14ac:dyDescent="0.25">
      <c r="A5205" t="s">
        <v>14</v>
      </c>
      <c r="B5205" t="s">
        <v>6</v>
      </c>
      <c r="C5205" t="s">
        <v>12</v>
      </c>
      <c r="D5205">
        <v>2027</v>
      </c>
      <c r="E5205">
        <v>2033</v>
      </c>
      <c r="F5205">
        <v>0.40444272199999998</v>
      </c>
      <c r="G5205">
        <v>8512.2278029999998</v>
      </c>
      <c r="H5205">
        <v>0</v>
      </c>
      <c r="I5205">
        <v>0.85</v>
      </c>
      <c r="J5205" s="2" t="str">
        <f t="shared" si="81"/>
        <v>EG_CCGTNR2027</v>
      </c>
    </row>
    <row r="5206" spans="1:10" x14ac:dyDescent="0.25">
      <c r="A5206" t="s">
        <v>14</v>
      </c>
      <c r="B5206" t="s">
        <v>6</v>
      </c>
      <c r="C5206" t="s">
        <v>10</v>
      </c>
      <c r="D5206">
        <v>2027</v>
      </c>
      <c r="E5206">
        <v>2034</v>
      </c>
      <c r="F5206">
        <v>0.40444272199999998</v>
      </c>
      <c r="G5206">
        <v>8512.2278029999998</v>
      </c>
      <c r="H5206">
        <v>0</v>
      </c>
      <c r="I5206">
        <v>0.85</v>
      </c>
      <c r="J5206" s="2" t="str">
        <f t="shared" si="81"/>
        <v>EG_CCGTER2027</v>
      </c>
    </row>
    <row r="5207" spans="1:10" x14ac:dyDescent="0.25">
      <c r="A5207" t="s">
        <v>14</v>
      </c>
      <c r="B5207" t="s">
        <v>6</v>
      </c>
      <c r="C5207" t="s">
        <v>11</v>
      </c>
      <c r="D5207">
        <v>2027</v>
      </c>
      <c r="E5207">
        <v>2034</v>
      </c>
      <c r="F5207">
        <v>0.40444272199999998</v>
      </c>
      <c r="G5207">
        <v>8512.2278029999998</v>
      </c>
      <c r="H5207">
        <v>0</v>
      </c>
      <c r="I5207">
        <v>0.85</v>
      </c>
      <c r="J5207" s="2" t="str">
        <f t="shared" si="81"/>
        <v>EG_CCGTWR2027</v>
      </c>
    </row>
    <row r="5208" spans="1:10" x14ac:dyDescent="0.25">
      <c r="A5208" t="s">
        <v>14</v>
      </c>
      <c r="B5208" t="s">
        <v>6</v>
      </c>
      <c r="C5208" t="s">
        <v>9</v>
      </c>
      <c r="D5208">
        <v>2027</v>
      </c>
      <c r="E5208">
        <v>2034</v>
      </c>
      <c r="F5208">
        <v>0.40444272199999998</v>
      </c>
      <c r="G5208">
        <v>8512.2278029999998</v>
      </c>
      <c r="H5208">
        <v>0</v>
      </c>
      <c r="I5208">
        <v>0.85</v>
      </c>
      <c r="J5208" s="2" t="str">
        <f t="shared" si="81"/>
        <v>EG_CCGTNER2027</v>
      </c>
    </row>
    <row r="5209" spans="1:10" x14ac:dyDescent="0.25">
      <c r="A5209" t="s">
        <v>14</v>
      </c>
      <c r="B5209" t="s">
        <v>6</v>
      </c>
      <c r="C5209" t="s">
        <v>8</v>
      </c>
      <c r="D5209">
        <v>2027</v>
      </c>
      <c r="E5209">
        <v>2034</v>
      </c>
      <c r="F5209">
        <v>0.40444272199999998</v>
      </c>
      <c r="G5209">
        <v>8512.2278029999998</v>
      </c>
      <c r="H5209">
        <v>0</v>
      </c>
      <c r="I5209">
        <v>0.85</v>
      </c>
      <c r="J5209" s="2" t="str">
        <f t="shared" si="81"/>
        <v>EG_CCGTSR2027</v>
      </c>
    </row>
    <row r="5210" spans="1:10" x14ac:dyDescent="0.25">
      <c r="A5210" t="s">
        <v>14</v>
      </c>
      <c r="B5210" t="s">
        <v>6</v>
      </c>
      <c r="C5210" t="s">
        <v>12</v>
      </c>
      <c r="D5210">
        <v>2027</v>
      </c>
      <c r="E5210">
        <v>2034</v>
      </c>
      <c r="F5210">
        <v>0.40444272199999998</v>
      </c>
      <c r="G5210">
        <v>8512.2278029999998</v>
      </c>
      <c r="H5210">
        <v>0</v>
      </c>
      <c r="I5210">
        <v>0.85</v>
      </c>
      <c r="J5210" s="2" t="str">
        <f t="shared" si="81"/>
        <v>EG_CCGTNR2027</v>
      </c>
    </row>
    <row r="5211" spans="1:10" x14ac:dyDescent="0.25">
      <c r="A5211" t="s">
        <v>14</v>
      </c>
      <c r="B5211" t="s">
        <v>6</v>
      </c>
      <c r="C5211" t="s">
        <v>10</v>
      </c>
      <c r="D5211">
        <v>2027</v>
      </c>
      <c r="E5211">
        <v>2035</v>
      </c>
      <c r="F5211">
        <v>0.40444272199999998</v>
      </c>
      <c r="G5211">
        <v>8512.2278029999998</v>
      </c>
      <c r="H5211">
        <v>0</v>
      </c>
      <c r="I5211">
        <v>0.85</v>
      </c>
      <c r="J5211" s="2" t="str">
        <f t="shared" si="81"/>
        <v>EG_CCGTER2027</v>
      </c>
    </row>
    <row r="5212" spans="1:10" x14ac:dyDescent="0.25">
      <c r="A5212" t="s">
        <v>14</v>
      </c>
      <c r="B5212" t="s">
        <v>6</v>
      </c>
      <c r="C5212" t="s">
        <v>11</v>
      </c>
      <c r="D5212">
        <v>2027</v>
      </c>
      <c r="E5212">
        <v>2035</v>
      </c>
      <c r="F5212">
        <v>0.40444272199999998</v>
      </c>
      <c r="G5212">
        <v>8512.2278029999998</v>
      </c>
      <c r="H5212">
        <v>0</v>
      </c>
      <c r="I5212">
        <v>0.85</v>
      </c>
      <c r="J5212" s="2" t="str">
        <f t="shared" si="81"/>
        <v>EG_CCGTWR2027</v>
      </c>
    </row>
    <row r="5213" spans="1:10" x14ac:dyDescent="0.25">
      <c r="A5213" t="s">
        <v>14</v>
      </c>
      <c r="B5213" t="s">
        <v>6</v>
      </c>
      <c r="C5213" t="s">
        <v>9</v>
      </c>
      <c r="D5213">
        <v>2027</v>
      </c>
      <c r="E5213">
        <v>2035</v>
      </c>
      <c r="F5213">
        <v>0.40444272199999998</v>
      </c>
      <c r="G5213">
        <v>8512.2278029999998</v>
      </c>
      <c r="H5213">
        <v>0</v>
      </c>
      <c r="I5213">
        <v>0.85</v>
      </c>
      <c r="J5213" s="2" t="str">
        <f t="shared" si="81"/>
        <v>EG_CCGTNER2027</v>
      </c>
    </row>
    <row r="5214" spans="1:10" x14ac:dyDescent="0.25">
      <c r="A5214" t="s">
        <v>14</v>
      </c>
      <c r="B5214" t="s">
        <v>6</v>
      </c>
      <c r="C5214" t="s">
        <v>8</v>
      </c>
      <c r="D5214">
        <v>2027</v>
      </c>
      <c r="E5214">
        <v>2035</v>
      </c>
      <c r="F5214">
        <v>0.40444272199999998</v>
      </c>
      <c r="G5214">
        <v>8512.2278029999998</v>
      </c>
      <c r="H5214">
        <v>0</v>
      </c>
      <c r="I5214">
        <v>0.85</v>
      </c>
      <c r="J5214" s="2" t="str">
        <f t="shared" si="81"/>
        <v>EG_CCGTSR2027</v>
      </c>
    </row>
    <row r="5215" spans="1:10" x14ac:dyDescent="0.25">
      <c r="A5215" t="s">
        <v>14</v>
      </c>
      <c r="B5215" t="s">
        <v>6</v>
      </c>
      <c r="C5215" t="s">
        <v>12</v>
      </c>
      <c r="D5215">
        <v>2027</v>
      </c>
      <c r="E5215">
        <v>2035</v>
      </c>
      <c r="F5215">
        <v>0.40444272199999998</v>
      </c>
      <c r="G5215">
        <v>8512.2278029999998</v>
      </c>
      <c r="H5215">
        <v>0</v>
      </c>
      <c r="I5215">
        <v>0.85</v>
      </c>
      <c r="J5215" s="2" t="str">
        <f t="shared" si="81"/>
        <v>EG_CCGTNR2027</v>
      </c>
    </row>
    <row r="5216" spans="1:10" x14ac:dyDescent="0.25">
      <c r="A5216" t="s">
        <v>14</v>
      </c>
      <c r="B5216" t="s">
        <v>6</v>
      </c>
      <c r="C5216" t="s">
        <v>10</v>
      </c>
      <c r="D5216">
        <v>2027</v>
      </c>
      <c r="E5216">
        <v>2036</v>
      </c>
      <c r="F5216">
        <v>0.40444272199999998</v>
      </c>
      <c r="G5216">
        <v>8512.2278029999998</v>
      </c>
      <c r="H5216">
        <v>0</v>
      </c>
      <c r="I5216">
        <v>0.85</v>
      </c>
      <c r="J5216" s="2" t="str">
        <f t="shared" si="81"/>
        <v>EG_CCGTER2027</v>
      </c>
    </row>
    <row r="5217" spans="1:10" x14ac:dyDescent="0.25">
      <c r="A5217" t="s">
        <v>14</v>
      </c>
      <c r="B5217" t="s">
        <v>6</v>
      </c>
      <c r="C5217" t="s">
        <v>11</v>
      </c>
      <c r="D5217">
        <v>2027</v>
      </c>
      <c r="E5217">
        <v>2036</v>
      </c>
      <c r="F5217">
        <v>0.40444272199999998</v>
      </c>
      <c r="G5217">
        <v>8512.2278029999998</v>
      </c>
      <c r="H5217">
        <v>0</v>
      </c>
      <c r="I5217">
        <v>0.85</v>
      </c>
      <c r="J5217" s="2" t="str">
        <f t="shared" si="81"/>
        <v>EG_CCGTWR2027</v>
      </c>
    </row>
    <row r="5218" spans="1:10" x14ac:dyDescent="0.25">
      <c r="A5218" t="s">
        <v>14</v>
      </c>
      <c r="B5218" t="s">
        <v>6</v>
      </c>
      <c r="C5218" t="s">
        <v>9</v>
      </c>
      <c r="D5218">
        <v>2027</v>
      </c>
      <c r="E5218">
        <v>2036</v>
      </c>
      <c r="F5218">
        <v>0.40444272199999998</v>
      </c>
      <c r="G5218">
        <v>8512.2278029999998</v>
      </c>
      <c r="H5218">
        <v>0</v>
      </c>
      <c r="I5218">
        <v>0.85</v>
      </c>
      <c r="J5218" s="2" t="str">
        <f t="shared" si="81"/>
        <v>EG_CCGTNER2027</v>
      </c>
    </row>
    <row r="5219" spans="1:10" x14ac:dyDescent="0.25">
      <c r="A5219" t="s">
        <v>14</v>
      </c>
      <c r="B5219" t="s">
        <v>6</v>
      </c>
      <c r="C5219" t="s">
        <v>8</v>
      </c>
      <c r="D5219">
        <v>2027</v>
      </c>
      <c r="E5219">
        <v>2036</v>
      </c>
      <c r="F5219">
        <v>0.40444272199999998</v>
      </c>
      <c r="G5219">
        <v>8512.2278029999998</v>
      </c>
      <c r="H5219">
        <v>0</v>
      </c>
      <c r="I5219">
        <v>0.85</v>
      </c>
      <c r="J5219" s="2" t="str">
        <f t="shared" si="81"/>
        <v>EG_CCGTSR2027</v>
      </c>
    </row>
    <row r="5220" spans="1:10" x14ac:dyDescent="0.25">
      <c r="A5220" t="s">
        <v>14</v>
      </c>
      <c r="B5220" t="s">
        <v>6</v>
      </c>
      <c r="C5220" t="s">
        <v>12</v>
      </c>
      <c r="D5220">
        <v>2027</v>
      </c>
      <c r="E5220">
        <v>2036</v>
      </c>
      <c r="F5220">
        <v>0.40444272199999998</v>
      </c>
      <c r="G5220">
        <v>8512.2278029999998</v>
      </c>
      <c r="H5220">
        <v>0</v>
      </c>
      <c r="I5220">
        <v>0.85</v>
      </c>
      <c r="J5220" s="2" t="str">
        <f t="shared" si="81"/>
        <v>EG_CCGTNR2027</v>
      </c>
    </row>
    <row r="5221" spans="1:10" x14ac:dyDescent="0.25">
      <c r="A5221" t="s">
        <v>14</v>
      </c>
      <c r="B5221" t="s">
        <v>6</v>
      </c>
      <c r="C5221" t="s">
        <v>10</v>
      </c>
      <c r="D5221">
        <v>2027</v>
      </c>
      <c r="E5221">
        <v>2037</v>
      </c>
      <c r="F5221">
        <v>0.40444272199999998</v>
      </c>
      <c r="G5221">
        <v>8512.2278029999998</v>
      </c>
      <c r="H5221">
        <v>0</v>
      </c>
      <c r="I5221">
        <v>0.85</v>
      </c>
      <c r="J5221" s="2" t="str">
        <f t="shared" si="81"/>
        <v>EG_CCGTER2027</v>
      </c>
    </row>
    <row r="5222" spans="1:10" x14ac:dyDescent="0.25">
      <c r="A5222" t="s">
        <v>14</v>
      </c>
      <c r="B5222" t="s">
        <v>6</v>
      </c>
      <c r="C5222" t="s">
        <v>11</v>
      </c>
      <c r="D5222">
        <v>2027</v>
      </c>
      <c r="E5222">
        <v>2037</v>
      </c>
      <c r="F5222">
        <v>0.40444272199999998</v>
      </c>
      <c r="G5222">
        <v>8512.2278029999998</v>
      </c>
      <c r="H5222">
        <v>0</v>
      </c>
      <c r="I5222">
        <v>0.85</v>
      </c>
      <c r="J5222" s="2" t="str">
        <f t="shared" si="81"/>
        <v>EG_CCGTWR2027</v>
      </c>
    </row>
    <row r="5223" spans="1:10" x14ac:dyDescent="0.25">
      <c r="A5223" t="s">
        <v>14</v>
      </c>
      <c r="B5223" t="s">
        <v>6</v>
      </c>
      <c r="C5223" t="s">
        <v>9</v>
      </c>
      <c r="D5223">
        <v>2027</v>
      </c>
      <c r="E5223">
        <v>2037</v>
      </c>
      <c r="F5223">
        <v>0.40444272199999998</v>
      </c>
      <c r="G5223">
        <v>8512.2278029999998</v>
      </c>
      <c r="H5223">
        <v>0</v>
      </c>
      <c r="I5223">
        <v>0.85</v>
      </c>
      <c r="J5223" s="2" t="str">
        <f t="shared" si="81"/>
        <v>EG_CCGTNER2027</v>
      </c>
    </row>
    <row r="5224" spans="1:10" x14ac:dyDescent="0.25">
      <c r="A5224" t="s">
        <v>14</v>
      </c>
      <c r="B5224" t="s">
        <v>6</v>
      </c>
      <c r="C5224" t="s">
        <v>8</v>
      </c>
      <c r="D5224">
        <v>2027</v>
      </c>
      <c r="E5224">
        <v>2037</v>
      </c>
      <c r="F5224">
        <v>0.40444272199999998</v>
      </c>
      <c r="G5224">
        <v>8512.2278029999998</v>
      </c>
      <c r="H5224">
        <v>0</v>
      </c>
      <c r="I5224">
        <v>0.85</v>
      </c>
      <c r="J5224" s="2" t="str">
        <f t="shared" si="81"/>
        <v>EG_CCGTSR2027</v>
      </c>
    </row>
    <row r="5225" spans="1:10" x14ac:dyDescent="0.25">
      <c r="A5225" t="s">
        <v>14</v>
      </c>
      <c r="B5225" t="s">
        <v>6</v>
      </c>
      <c r="C5225" t="s">
        <v>12</v>
      </c>
      <c r="D5225">
        <v>2027</v>
      </c>
      <c r="E5225">
        <v>2037</v>
      </c>
      <c r="F5225">
        <v>0.40444272199999998</v>
      </c>
      <c r="G5225">
        <v>8512.2278029999998</v>
      </c>
      <c r="H5225">
        <v>0</v>
      </c>
      <c r="I5225">
        <v>0.85</v>
      </c>
      <c r="J5225" s="2" t="str">
        <f t="shared" si="81"/>
        <v>EG_CCGTNR2027</v>
      </c>
    </row>
    <row r="5226" spans="1:10" x14ac:dyDescent="0.25">
      <c r="A5226" t="s">
        <v>14</v>
      </c>
      <c r="B5226" t="s">
        <v>6</v>
      </c>
      <c r="C5226" t="s">
        <v>10</v>
      </c>
      <c r="D5226">
        <v>2027</v>
      </c>
      <c r="E5226">
        <v>2038</v>
      </c>
      <c r="F5226">
        <v>0.40444272199999998</v>
      </c>
      <c r="G5226">
        <v>8512.2278029999998</v>
      </c>
      <c r="H5226">
        <v>0</v>
      </c>
      <c r="I5226">
        <v>0.85</v>
      </c>
      <c r="J5226" s="2" t="str">
        <f t="shared" si="81"/>
        <v>EG_CCGTER2027</v>
      </c>
    </row>
    <row r="5227" spans="1:10" x14ac:dyDescent="0.25">
      <c r="A5227" t="s">
        <v>14</v>
      </c>
      <c r="B5227" t="s">
        <v>6</v>
      </c>
      <c r="C5227" t="s">
        <v>11</v>
      </c>
      <c r="D5227">
        <v>2027</v>
      </c>
      <c r="E5227">
        <v>2038</v>
      </c>
      <c r="F5227">
        <v>0.40444272199999998</v>
      </c>
      <c r="G5227">
        <v>8512.2278029999998</v>
      </c>
      <c r="H5227">
        <v>0</v>
      </c>
      <c r="I5227">
        <v>0.85</v>
      </c>
      <c r="J5227" s="2" t="str">
        <f t="shared" si="81"/>
        <v>EG_CCGTWR2027</v>
      </c>
    </row>
    <row r="5228" spans="1:10" x14ac:dyDescent="0.25">
      <c r="A5228" t="s">
        <v>14</v>
      </c>
      <c r="B5228" t="s">
        <v>6</v>
      </c>
      <c r="C5228" t="s">
        <v>9</v>
      </c>
      <c r="D5228">
        <v>2027</v>
      </c>
      <c r="E5228">
        <v>2038</v>
      </c>
      <c r="F5228">
        <v>0.40444272199999998</v>
      </c>
      <c r="G5228">
        <v>8512.2278029999998</v>
      </c>
      <c r="H5228">
        <v>0</v>
      </c>
      <c r="I5228">
        <v>0.85</v>
      </c>
      <c r="J5228" s="2" t="str">
        <f t="shared" si="81"/>
        <v>EG_CCGTNER2027</v>
      </c>
    </row>
    <row r="5229" spans="1:10" x14ac:dyDescent="0.25">
      <c r="A5229" t="s">
        <v>14</v>
      </c>
      <c r="B5229" t="s">
        <v>6</v>
      </c>
      <c r="C5229" t="s">
        <v>8</v>
      </c>
      <c r="D5229">
        <v>2027</v>
      </c>
      <c r="E5229">
        <v>2038</v>
      </c>
      <c r="F5229">
        <v>0.40444272199999998</v>
      </c>
      <c r="G5229">
        <v>8512.2278029999998</v>
      </c>
      <c r="H5229">
        <v>0</v>
      </c>
      <c r="I5229">
        <v>0.85</v>
      </c>
      <c r="J5229" s="2" t="str">
        <f t="shared" si="81"/>
        <v>EG_CCGTSR2027</v>
      </c>
    </row>
    <row r="5230" spans="1:10" x14ac:dyDescent="0.25">
      <c r="A5230" t="s">
        <v>14</v>
      </c>
      <c r="B5230" t="s">
        <v>6</v>
      </c>
      <c r="C5230" t="s">
        <v>12</v>
      </c>
      <c r="D5230">
        <v>2027</v>
      </c>
      <c r="E5230">
        <v>2038</v>
      </c>
      <c r="F5230">
        <v>0.40444272199999998</v>
      </c>
      <c r="G5230">
        <v>8512.2278029999998</v>
      </c>
      <c r="H5230">
        <v>0</v>
      </c>
      <c r="I5230">
        <v>0.85</v>
      </c>
      <c r="J5230" s="2" t="str">
        <f t="shared" si="81"/>
        <v>EG_CCGTNR2027</v>
      </c>
    </row>
    <row r="5231" spans="1:10" x14ac:dyDescent="0.25">
      <c r="A5231" t="s">
        <v>14</v>
      </c>
      <c r="B5231" t="s">
        <v>6</v>
      </c>
      <c r="C5231" t="s">
        <v>10</v>
      </c>
      <c r="D5231">
        <v>2027</v>
      </c>
      <c r="E5231">
        <v>2039</v>
      </c>
      <c r="F5231">
        <v>0.40444272199999998</v>
      </c>
      <c r="G5231">
        <v>8512.2278029999998</v>
      </c>
      <c r="H5231">
        <v>0</v>
      </c>
      <c r="I5231">
        <v>0.85</v>
      </c>
      <c r="J5231" s="2" t="str">
        <f t="shared" si="81"/>
        <v>EG_CCGTER2027</v>
      </c>
    </row>
    <row r="5232" spans="1:10" x14ac:dyDescent="0.25">
      <c r="A5232" t="s">
        <v>14</v>
      </c>
      <c r="B5232" t="s">
        <v>6</v>
      </c>
      <c r="C5232" t="s">
        <v>11</v>
      </c>
      <c r="D5232">
        <v>2027</v>
      </c>
      <c r="E5232">
        <v>2039</v>
      </c>
      <c r="F5232">
        <v>0.40444272199999998</v>
      </c>
      <c r="G5232">
        <v>8512.2278029999998</v>
      </c>
      <c r="H5232">
        <v>0</v>
      </c>
      <c r="I5232">
        <v>0.85</v>
      </c>
      <c r="J5232" s="2" t="str">
        <f t="shared" si="81"/>
        <v>EG_CCGTWR2027</v>
      </c>
    </row>
    <row r="5233" spans="1:10" x14ac:dyDescent="0.25">
      <c r="A5233" t="s">
        <v>14</v>
      </c>
      <c r="B5233" t="s">
        <v>6</v>
      </c>
      <c r="C5233" t="s">
        <v>9</v>
      </c>
      <c r="D5233">
        <v>2027</v>
      </c>
      <c r="E5233">
        <v>2039</v>
      </c>
      <c r="F5233">
        <v>0.40444272199999998</v>
      </c>
      <c r="G5233">
        <v>8512.2278029999998</v>
      </c>
      <c r="H5233">
        <v>0</v>
      </c>
      <c r="I5233">
        <v>0.85</v>
      </c>
      <c r="J5233" s="2" t="str">
        <f t="shared" si="81"/>
        <v>EG_CCGTNER2027</v>
      </c>
    </row>
    <row r="5234" spans="1:10" x14ac:dyDescent="0.25">
      <c r="A5234" t="s">
        <v>14</v>
      </c>
      <c r="B5234" t="s">
        <v>6</v>
      </c>
      <c r="C5234" t="s">
        <v>8</v>
      </c>
      <c r="D5234">
        <v>2027</v>
      </c>
      <c r="E5234">
        <v>2039</v>
      </c>
      <c r="F5234">
        <v>0.40444272199999998</v>
      </c>
      <c r="G5234">
        <v>8512.2278029999998</v>
      </c>
      <c r="H5234">
        <v>0</v>
      </c>
      <c r="I5234">
        <v>0.85</v>
      </c>
      <c r="J5234" s="2" t="str">
        <f t="shared" si="81"/>
        <v>EG_CCGTSR2027</v>
      </c>
    </row>
    <row r="5235" spans="1:10" x14ac:dyDescent="0.25">
      <c r="A5235" t="s">
        <v>14</v>
      </c>
      <c r="B5235" t="s">
        <v>6</v>
      </c>
      <c r="C5235" t="s">
        <v>12</v>
      </c>
      <c r="D5235">
        <v>2027</v>
      </c>
      <c r="E5235">
        <v>2039</v>
      </c>
      <c r="F5235">
        <v>0.40444272199999998</v>
      </c>
      <c r="G5235">
        <v>8512.2278029999998</v>
      </c>
      <c r="H5235">
        <v>0</v>
      </c>
      <c r="I5235">
        <v>0.85</v>
      </c>
      <c r="J5235" s="2" t="str">
        <f t="shared" si="81"/>
        <v>EG_CCGTNR2027</v>
      </c>
    </row>
    <row r="5236" spans="1:10" x14ac:dyDescent="0.25">
      <c r="A5236" t="s">
        <v>14</v>
      </c>
      <c r="B5236" t="s">
        <v>6</v>
      </c>
      <c r="C5236" t="s">
        <v>10</v>
      </c>
      <c r="D5236">
        <v>2027</v>
      </c>
      <c r="E5236">
        <v>2040</v>
      </c>
      <c r="F5236">
        <v>0.40444272199999998</v>
      </c>
      <c r="G5236">
        <v>8512.2278029999998</v>
      </c>
      <c r="H5236">
        <v>0</v>
      </c>
      <c r="I5236">
        <v>0.85</v>
      </c>
      <c r="J5236" s="2" t="str">
        <f t="shared" si="81"/>
        <v>EG_CCGTER2027</v>
      </c>
    </row>
    <row r="5237" spans="1:10" x14ac:dyDescent="0.25">
      <c r="A5237" t="s">
        <v>14</v>
      </c>
      <c r="B5237" t="s">
        <v>6</v>
      </c>
      <c r="C5237" t="s">
        <v>11</v>
      </c>
      <c r="D5237">
        <v>2027</v>
      </c>
      <c r="E5237">
        <v>2040</v>
      </c>
      <c r="F5237">
        <v>0.40444272199999998</v>
      </c>
      <c r="G5237">
        <v>8512.2278029999998</v>
      </c>
      <c r="H5237">
        <v>0</v>
      </c>
      <c r="I5237">
        <v>0.85</v>
      </c>
      <c r="J5237" s="2" t="str">
        <f t="shared" si="81"/>
        <v>EG_CCGTWR2027</v>
      </c>
    </row>
    <row r="5238" spans="1:10" x14ac:dyDescent="0.25">
      <c r="A5238" t="s">
        <v>14</v>
      </c>
      <c r="B5238" t="s">
        <v>6</v>
      </c>
      <c r="C5238" t="s">
        <v>9</v>
      </c>
      <c r="D5238">
        <v>2027</v>
      </c>
      <c r="E5238">
        <v>2040</v>
      </c>
      <c r="F5238">
        <v>0.40444272199999998</v>
      </c>
      <c r="G5238">
        <v>8512.2278029999998</v>
      </c>
      <c r="H5238">
        <v>0</v>
      </c>
      <c r="I5238">
        <v>0.85</v>
      </c>
      <c r="J5238" s="2" t="str">
        <f t="shared" si="81"/>
        <v>EG_CCGTNER2027</v>
      </c>
    </row>
    <row r="5239" spans="1:10" x14ac:dyDescent="0.25">
      <c r="A5239" t="s">
        <v>14</v>
      </c>
      <c r="B5239" t="s">
        <v>6</v>
      </c>
      <c r="C5239" t="s">
        <v>8</v>
      </c>
      <c r="D5239">
        <v>2027</v>
      </c>
      <c r="E5239">
        <v>2040</v>
      </c>
      <c r="F5239">
        <v>0.40444272199999998</v>
      </c>
      <c r="G5239">
        <v>8512.2278029999998</v>
      </c>
      <c r="H5239">
        <v>0</v>
      </c>
      <c r="I5239">
        <v>0.85</v>
      </c>
      <c r="J5239" s="2" t="str">
        <f t="shared" si="81"/>
        <v>EG_CCGTSR2027</v>
      </c>
    </row>
    <row r="5240" spans="1:10" x14ac:dyDescent="0.25">
      <c r="A5240" t="s">
        <v>14</v>
      </c>
      <c r="B5240" t="s">
        <v>6</v>
      </c>
      <c r="C5240" t="s">
        <v>12</v>
      </c>
      <c r="D5240">
        <v>2027</v>
      </c>
      <c r="E5240">
        <v>2040</v>
      </c>
      <c r="F5240">
        <v>0.40444272199999998</v>
      </c>
      <c r="G5240">
        <v>8512.2278029999998</v>
      </c>
      <c r="H5240">
        <v>0</v>
      </c>
      <c r="I5240">
        <v>0.85</v>
      </c>
      <c r="J5240" s="2" t="str">
        <f t="shared" si="81"/>
        <v>EG_CCGTNR2027</v>
      </c>
    </row>
    <row r="5241" spans="1:10" x14ac:dyDescent="0.25">
      <c r="A5241" t="s">
        <v>14</v>
      </c>
      <c r="B5241" t="s">
        <v>6</v>
      </c>
      <c r="C5241" t="s">
        <v>10</v>
      </c>
      <c r="D5241">
        <v>2027</v>
      </c>
      <c r="E5241">
        <v>2041</v>
      </c>
      <c r="F5241">
        <v>0.40444272199999998</v>
      </c>
      <c r="G5241">
        <v>8512.2278029999998</v>
      </c>
      <c r="H5241">
        <v>0</v>
      </c>
      <c r="I5241">
        <v>0.85</v>
      </c>
      <c r="J5241" s="2" t="str">
        <f t="shared" si="81"/>
        <v>EG_CCGTER2027</v>
      </c>
    </row>
    <row r="5242" spans="1:10" x14ac:dyDescent="0.25">
      <c r="A5242" t="s">
        <v>14</v>
      </c>
      <c r="B5242" t="s">
        <v>6</v>
      </c>
      <c r="C5242" t="s">
        <v>11</v>
      </c>
      <c r="D5242">
        <v>2027</v>
      </c>
      <c r="E5242">
        <v>2041</v>
      </c>
      <c r="F5242">
        <v>0.40444272199999998</v>
      </c>
      <c r="G5242">
        <v>8512.2278029999998</v>
      </c>
      <c r="H5242">
        <v>0</v>
      </c>
      <c r="I5242">
        <v>0.85</v>
      </c>
      <c r="J5242" s="2" t="str">
        <f t="shared" si="81"/>
        <v>EG_CCGTWR2027</v>
      </c>
    </row>
    <row r="5243" spans="1:10" x14ac:dyDescent="0.25">
      <c r="A5243" t="s">
        <v>14</v>
      </c>
      <c r="B5243" t="s">
        <v>6</v>
      </c>
      <c r="C5243" t="s">
        <v>9</v>
      </c>
      <c r="D5243">
        <v>2027</v>
      </c>
      <c r="E5243">
        <v>2041</v>
      </c>
      <c r="F5243">
        <v>0.40444272199999998</v>
      </c>
      <c r="G5243">
        <v>8512.2278029999998</v>
      </c>
      <c r="H5243">
        <v>0</v>
      </c>
      <c r="I5243">
        <v>0.85</v>
      </c>
      <c r="J5243" s="2" t="str">
        <f t="shared" si="81"/>
        <v>EG_CCGTNER2027</v>
      </c>
    </row>
    <row r="5244" spans="1:10" x14ac:dyDescent="0.25">
      <c r="A5244" t="s">
        <v>14</v>
      </c>
      <c r="B5244" t="s">
        <v>6</v>
      </c>
      <c r="C5244" t="s">
        <v>8</v>
      </c>
      <c r="D5244">
        <v>2027</v>
      </c>
      <c r="E5244">
        <v>2041</v>
      </c>
      <c r="F5244">
        <v>0.40444272199999998</v>
      </c>
      <c r="G5244">
        <v>8512.2278029999998</v>
      </c>
      <c r="H5244">
        <v>0</v>
      </c>
      <c r="I5244">
        <v>0.85</v>
      </c>
      <c r="J5244" s="2" t="str">
        <f t="shared" si="81"/>
        <v>EG_CCGTSR2027</v>
      </c>
    </row>
    <row r="5245" spans="1:10" x14ac:dyDescent="0.25">
      <c r="A5245" t="s">
        <v>14</v>
      </c>
      <c r="B5245" t="s">
        <v>6</v>
      </c>
      <c r="C5245" t="s">
        <v>12</v>
      </c>
      <c r="D5245">
        <v>2027</v>
      </c>
      <c r="E5245">
        <v>2041</v>
      </c>
      <c r="F5245">
        <v>0.40444272199999998</v>
      </c>
      <c r="G5245">
        <v>8512.2278029999998</v>
      </c>
      <c r="H5245">
        <v>0</v>
      </c>
      <c r="I5245">
        <v>0.85</v>
      </c>
      <c r="J5245" s="2" t="str">
        <f t="shared" si="81"/>
        <v>EG_CCGTNR2027</v>
      </c>
    </row>
    <row r="5246" spans="1:10" x14ac:dyDescent="0.25">
      <c r="A5246" t="s">
        <v>16</v>
      </c>
      <c r="B5246" t="s">
        <v>6</v>
      </c>
      <c r="C5246" t="s">
        <v>10</v>
      </c>
      <c r="D5246">
        <v>2027</v>
      </c>
      <c r="E5246">
        <v>2027</v>
      </c>
      <c r="F5246">
        <v>0.28070162799999998</v>
      </c>
      <c r="G5246">
        <v>6679.7506489999996</v>
      </c>
      <c r="H5246">
        <v>0</v>
      </c>
      <c r="I5246">
        <v>0.85</v>
      </c>
      <c r="J5246" s="2" t="str">
        <f t="shared" si="81"/>
        <v>EG_OCGTER2027</v>
      </c>
    </row>
    <row r="5247" spans="1:10" x14ac:dyDescent="0.25">
      <c r="A5247" t="s">
        <v>16</v>
      </c>
      <c r="B5247" t="s">
        <v>6</v>
      </c>
      <c r="C5247" t="s">
        <v>11</v>
      </c>
      <c r="D5247">
        <v>2027</v>
      </c>
      <c r="E5247">
        <v>2027</v>
      </c>
      <c r="F5247">
        <v>0.28070162799999998</v>
      </c>
      <c r="G5247">
        <v>6679.7506489999996</v>
      </c>
      <c r="H5247">
        <v>0</v>
      </c>
      <c r="I5247">
        <v>0.85</v>
      </c>
      <c r="J5247" s="2" t="str">
        <f t="shared" si="81"/>
        <v>EG_OCGTWR2027</v>
      </c>
    </row>
    <row r="5248" spans="1:10" x14ac:dyDescent="0.25">
      <c r="A5248" t="s">
        <v>16</v>
      </c>
      <c r="B5248" t="s">
        <v>6</v>
      </c>
      <c r="C5248" t="s">
        <v>9</v>
      </c>
      <c r="D5248">
        <v>2027</v>
      </c>
      <c r="E5248">
        <v>2027</v>
      </c>
      <c r="F5248">
        <v>0.28070162799999998</v>
      </c>
      <c r="G5248">
        <v>6679.7506489999996</v>
      </c>
      <c r="H5248">
        <v>0</v>
      </c>
      <c r="I5248">
        <v>0.85</v>
      </c>
      <c r="J5248" s="2" t="str">
        <f t="shared" si="81"/>
        <v>EG_OCGTNER2027</v>
      </c>
    </row>
    <row r="5249" spans="1:10" x14ac:dyDescent="0.25">
      <c r="A5249" t="s">
        <v>16</v>
      </c>
      <c r="B5249" t="s">
        <v>6</v>
      </c>
      <c r="C5249" t="s">
        <v>8</v>
      </c>
      <c r="D5249">
        <v>2027</v>
      </c>
      <c r="E5249">
        <v>2027</v>
      </c>
      <c r="F5249">
        <v>0.28070162799999998</v>
      </c>
      <c r="G5249">
        <v>6679.7506489999996</v>
      </c>
      <c r="H5249">
        <v>0</v>
      </c>
      <c r="I5249">
        <v>0.85</v>
      </c>
      <c r="J5249" s="2" t="str">
        <f t="shared" si="81"/>
        <v>EG_OCGTSR2027</v>
      </c>
    </row>
    <row r="5250" spans="1:10" x14ac:dyDescent="0.25">
      <c r="A5250" t="s">
        <v>16</v>
      </c>
      <c r="B5250" t="s">
        <v>6</v>
      </c>
      <c r="C5250" t="s">
        <v>12</v>
      </c>
      <c r="D5250">
        <v>2027</v>
      </c>
      <c r="E5250">
        <v>2027</v>
      </c>
      <c r="F5250">
        <v>0.28070162799999998</v>
      </c>
      <c r="G5250">
        <v>6679.7506489999996</v>
      </c>
      <c r="H5250">
        <v>0</v>
      </c>
      <c r="I5250">
        <v>0.85</v>
      </c>
      <c r="J5250" s="2" t="str">
        <f t="shared" si="81"/>
        <v>EG_OCGTNR2027</v>
      </c>
    </row>
    <row r="5251" spans="1:10" x14ac:dyDescent="0.25">
      <c r="A5251" t="s">
        <v>16</v>
      </c>
      <c r="B5251" t="s">
        <v>6</v>
      </c>
      <c r="C5251" t="s">
        <v>10</v>
      </c>
      <c r="D5251">
        <v>2027</v>
      </c>
      <c r="E5251">
        <v>2028</v>
      </c>
      <c r="F5251">
        <v>0.28070162799999998</v>
      </c>
      <c r="G5251">
        <v>6679.7506489999996</v>
      </c>
      <c r="H5251">
        <v>0</v>
      </c>
      <c r="I5251">
        <v>0.85</v>
      </c>
      <c r="J5251" s="2" t="str">
        <f t="shared" ref="J5251:J5314" si="82">_xlfn.CONCAT(A5251,C5251,D5251)</f>
        <v>EG_OCGTER2027</v>
      </c>
    </row>
    <row r="5252" spans="1:10" x14ac:dyDescent="0.25">
      <c r="A5252" t="s">
        <v>16</v>
      </c>
      <c r="B5252" t="s">
        <v>6</v>
      </c>
      <c r="C5252" t="s">
        <v>11</v>
      </c>
      <c r="D5252">
        <v>2027</v>
      </c>
      <c r="E5252">
        <v>2028</v>
      </c>
      <c r="F5252">
        <v>0.28070162799999998</v>
      </c>
      <c r="G5252">
        <v>6679.7506489999996</v>
      </c>
      <c r="H5252">
        <v>0</v>
      </c>
      <c r="I5252">
        <v>0.85</v>
      </c>
      <c r="J5252" s="2" t="str">
        <f t="shared" si="82"/>
        <v>EG_OCGTWR2027</v>
      </c>
    </row>
    <row r="5253" spans="1:10" x14ac:dyDescent="0.25">
      <c r="A5253" t="s">
        <v>16</v>
      </c>
      <c r="B5253" t="s">
        <v>6</v>
      </c>
      <c r="C5253" t="s">
        <v>9</v>
      </c>
      <c r="D5253">
        <v>2027</v>
      </c>
      <c r="E5253">
        <v>2028</v>
      </c>
      <c r="F5253">
        <v>0.28070162799999998</v>
      </c>
      <c r="G5253">
        <v>6679.7506489999996</v>
      </c>
      <c r="H5253">
        <v>0</v>
      </c>
      <c r="I5253">
        <v>0.85</v>
      </c>
      <c r="J5253" s="2" t="str">
        <f t="shared" si="82"/>
        <v>EG_OCGTNER2027</v>
      </c>
    </row>
    <row r="5254" spans="1:10" x14ac:dyDescent="0.25">
      <c r="A5254" t="s">
        <v>16</v>
      </c>
      <c r="B5254" t="s">
        <v>6</v>
      </c>
      <c r="C5254" t="s">
        <v>8</v>
      </c>
      <c r="D5254">
        <v>2027</v>
      </c>
      <c r="E5254">
        <v>2028</v>
      </c>
      <c r="F5254">
        <v>0.28070162799999998</v>
      </c>
      <c r="G5254">
        <v>6679.7506489999996</v>
      </c>
      <c r="H5254">
        <v>0</v>
      </c>
      <c r="I5254">
        <v>0.85</v>
      </c>
      <c r="J5254" s="2" t="str">
        <f t="shared" si="82"/>
        <v>EG_OCGTSR2027</v>
      </c>
    </row>
    <row r="5255" spans="1:10" x14ac:dyDescent="0.25">
      <c r="A5255" t="s">
        <v>16</v>
      </c>
      <c r="B5255" t="s">
        <v>6</v>
      </c>
      <c r="C5255" t="s">
        <v>12</v>
      </c>
      <c r="D5255">
        <v>2027</v>
      </c>
      <c r="E5255">
        <v>2028</v>
      </c>
      <c r="F5255">
        <v>0.28070162799999998</v>
      </c>
      <c r="G5255">
        <v>6679.7506489999996</v>
      </c>
      <c r="H5255">
        <v>0</v>
      </c>
      <c r="I5255">
        <v>0.85</v>
      </c>
      <c r="J5255" s="2" t="str">
        <f t="shared" si="82"/>
        <v>EG_OCGTNR2027</v>
      </c>
    </row>
    <row r="5256" spans="1:10" x14ac:dyDescent="0.25">
      <c r="A5256" t="s">
        <v>16</v>
      </c>
      <c r="B5256" t="s">
        <v>6</v>
      </c>
      <c r="C5256" t="s">
        <v>10</v>
      </c>
      <c r="D5256">
        <v>2027</v>
      </c>
      <c r="E5256">
        <v>2029</v>
      </c>
      <c r="F5256">
        <v>0.28070162799999998</v>
      </c>
      <c r="G5256">
        <v>6679.7506489999996</v>
      </c>
      <c r="H5256">
        <v>0</v>
      </c>
      <c r="I5256">
        <v>0.85</v>
      </c>
      <c r="J5256" s="2" t="str">
        <f t="shared" si="82"/>
        <v>EG_OCGTER2027</v>
      </c>
    </row>
    <row r="5257" spans="1:10" x14ac:dyDescent="0.25">
      <c r="A5257" t="s">
        <v>16</v>
      </c>
      <c r="B5257" t="s">
        <v>6</v>
      </c>
      <c r="C5257" t="s">
        <v>11</v>
      </c>
      <c r="D5257">
        <v>2027</v>
      </c>
      <c r="E5257">
        <v>2029</v>
      </c>
      <c r="F5257">
        <v>0.28070162799999998</v>
      </c>
      <c r="G5257">
        <v>6679.7506489999996</v>
      </c>
      <c r="H5257">
        <v>0</v>
      </c>
      <c r="I5257">
        <v>0.85</v>
      </c>
      <c r="J5257" s="2" t="str">
        <f t="shared" si="82"/>
        <v>EG_OCGTWR2027</v>
      </c>
    </row>
    <row r="5258" spans="1:10" x14ac:dyDescent="0.25">
      <c r="A5258" t="s">
        <v>16</v>
      </c>
      <c r="B5258" t="s">
        <v>6</v>
      </c>
      <c r="C5258" t="s">
        <v>9</v>
      </c>
      <c r="D5258">
        <v>2027</v>
      </c>
      <c r="E5258">
        <v>2029</v>
      </c>
      <c r="F5258">
        <v>0.28070162799999998</v>
      </c>
      <c r="G5258">
        <v>6679.7506489999996</v>
      </c>
      <c r="H5258">
        <v>0</v>
      </c>
      <c r="I5258">
        <v>0.85</v>
      </c>
      <c r="J5258" s="2" t="str">
        <f t="shared" si="82"/>
        <v>EG_OCGTNER2027</v>
      </c>
    </row>
    <row r="5259" spans="1:10" x14ac:dyDescent="0.25">
      <c r="A5259" t="s">
        <v>16</v>
      </c>
      <c r="B5259" t="s">
        <v>6</v>
      </c>
      <c r="C5259" t="s">
        <v>8</v>
      </c>
      <c r="D5259">
        <v>2027</v>
      </c>
      <c r="E5259">
        <v>2029</v>
      </c>
      <c r="F5259">
        <v>0.28070162799999998</v>
      </c>
      <c r="G5259">
        <v>6679.7506489999996</v>
      </c>
      <c r="H5259">
        <v>0</v>
      </c>
      <c r="I5259">
        <v>0.85</v>
      </c>
      <c r="J5259" s="2" t="str">
        <f t="shared" si="82"/>
        <v>EG_OCGTSR2027</v>
      </c>
    </row>
    <row r="5260" spans="1:10" x14ac:dyDescent="0.25">
      <c r="A5260" t="s">
        <v>16</v>
      </c>
      <c r="B5260" t="s">
        <v>6</v>
      </c>
      <c r="C5260" t="s">
        <v>12</v>
      </c>
      <c r="D5260">
        <v>2027</v>
      </c>
      <c r="E5260">
        <v>2029</v>
      </c>
      <c r="F5260">
        <v>0.28070162799999998</v>
      </c>
      <c r="G5260">
        <v>6679.7506489999996</v>
      </c>
      <c r="H5260">
        <v>0</v>
      </c>
      <c r="I5260">
        <v>0.85</v>
      </c>
      <c r="J5260" s="2" t="str">
        <f t="shared" si="82"/>
        <v>EG_OCGTNR2027</v>
      </c>
    </row>
    <row r="5261" spans="1:10" x14ac:dyDescent="0.25">
      <c r="A5261" t="s">
        <v>16</v>
      </c>
      <c r="B5261" t="s">
        <v>6</v>
      </c>
      <c r="C5261" t="s">
        <v>10</v>
      </c>
      <c r="D5261">
        <v>2027</v>
      </c>
      <c r="E5261">
        <v>2030</v>
      </c>
      <c r="F5261">
        <v>0.28070162799999998</v>
      </c>
      <c r="G5261">
        <v>6679.7506489999996</v>
      </c>
      <c r="H5261">
        <v>0</v>
      </c>
      <c r="I5261">
        <v>0.85</v>
      </c>
      <c r="J5261" s="2" t="str">
        <f t="shared" si="82"/>
        <v>EG_OCGTER2027</v>
      </c>
    </row>
    <row r="5262" spans="1:10" x14ac:dyDescent="0.25">
      <c r="A5262" t="s">
        <v>16</v>
      </c>
      <c r="B5262" t="s">
        <v>6</v>
      </c>
      <c r="C5262" t="s">
        <v>11</v>
      </c>
      <c r="D5262">
        <v>2027</v>
      </c>
      <c r="E5262">
        <v>2030</v>
      </c>
      <c r="F5262">
        <v>0.28070162799999998</v>
      </c>
      <c r="G5262">
        <v>6679.7506489999996</v>
      </c>
      <c r="H5262">
        <v>0</v>
      </c>
      <c r="I5262">
        <v>0.85</v>
      </c>
      <c r="J5262" s="2" t="str">
        <f t="shared" si="82"/>
        <v>EG_OCGTWR2027</v>
      </c>
    </row>
    <row r="5263" spans="1:10" x14ac:dyDescent="0.25">
      <c r="A5263" t="s">
        <v>16</v>
      </c>
      <c r="B5263" t="s">
        <v>6</v>
      </c>
      <c r="C5263" t="s">
        <v>9</v>
      </c>
      <c r="D5263">
        <v>2027</v>
      </c>
      <c r="E5263">
        <v>2030</v>
      </c>
      <c r="F5263">
        <v>0.28070162799999998</v>
      </c>
      <c r="G5263">
        <v>6679.7506489999996</v>
      </c>
      <c r="H5263">
        <v>0</v>
      </c>
      <c r="I5263">
        <v>0.85</v>
      </c>
      <c r="J5263" s="2" t="str">
        <f t="shared" si="82"/>
        <v>EG_OCGTNER2027</v>
      </c>
    </row>
    <row r="5264" spans="1:10" x14ac:dyDescent="0.25">
      <c r="A5264" t="s">
        <v>16</v>
      </c>
      <c r="B5264" t="s">
        <v>6</v>
      </c>
      <c r="C5264" t="s">
        <v>8</v>
      </c>
      <c r="D5264">
        <v>2027</v>
      </c>
      <c r="E5264">
        <v>2030</v>
      </c>
      <c r="F5264">
        <v>0.28070162799999998</v>
      </c>
      <c r="G5264">
        <v>6679.7506489999996</v>
      </c>
      <c r="H5264">
        <v>0</v>
      </c>
      <c r="I5264">
        <v>0.85</v>
      </c>
      <c r="J5264" s="2" t="str">
        <f t="shared" si="82"/>
        <v>EG_OCGTSR2027</v>
      </c>
    </row>
    <row r="5265" spans="1:10" x14ac:dyDescent="0.25">
      <c r="A5265" t="s">
        <v>16</v>
      </c>
      <c r="B5265" t="s">
        <v>6</v>
      </c>
      <c r="C5265" t="s">
        <v>12</v>
      </c>
      <c r="D5265">
        <v>2027</v>
      </c>
      <c r="E5265">
        <v>2030</v>
      </c>
      <c r="F5265">
        <v>0.28070162799999998</v>
      </c>
      <c r="G5265">
        <v>6679.7506489999996</v>
      </c>
      <c r="H5265">
        <v>0</v>
      </c>
      <c r="I5265">
        <v>0.85</v>
      </c>
      <c r="J5265" s="2" t="str">
        <f t="shared" si="82"/>
        <v>EG_OCGTNR2027</v>
      </c>
    </row>
    <row r="5266" spans="1:10" x14ac:dyDescent="0.25">
      <c r="A5266" t="s">
        <v>16</v>
      </c>
      <c r="B5266" t="s">
        <v>6</v>
      </c>
      <c r="C5266" t="s">
        <v>10</v>
      </c>
      <c r="D5266">
        <v>2027</v>
      </c>
      <c r="E5266">
        <v>2031</v>
      </c>
      <c r="F5266">
        <v>0.28070162799999998</v>
      </c>
      <c r="G5266">
        <v>6679.7506489999996</v>
      </c>
      <c r="H5266">
        <v>0</v>
      </c>
      <c r="I5266">
        <v>0.85</v>
      </c>
      <c r="J5266" s="2" t="str">
        <f t="shared" si="82"/>
        <v>EG_OCGTER2027</v>
      </c>
    </row>
    <row r="5267" spans="1:10" x14ac:dyDescent="0.25">
      <c r="A5267" t="s">
        <v>16</v>
      </c>
      <c r="B5267" t="s">
        <v>6</v>
      </c>
      <c r="C5267" t="s">
        <v>11</v>
      </c>
      <c r="D5267">
        <v>2027</v>
      </c>
      <c r="E5267">
        <v>2031</v>
      </c>
      <c r="F5267">
        <v>0.28070162799999998</v>
      </c>
      <c r="G5267">
        <v>6679.7506489999996</v>
      </c>
      <c r="H5267">
        <v>0</v>
      </c>
      <c r="I5267">
        <v>0.85</v>
      </c>
      <c r="J5267" s="2" t="str">
        <f t="shared" si="82"/>
        <v>EG_OCGTWR2027</v>
      </c>
    </row>
    <row r="5268" spans="1:10" x14ac:dyDescent="0.25">
      <c r="A5268" t="s">
        <v>16</v>
      </c>
      <c r="B5268" t="s">
        <v>6</v>
      </c>
      <c r="C5268" t="s">
        <v>9</v>
      </c>
      <c r="D5268">
        <v>2027</v>
      </c>
      <c r="E5268">
        <v>2031</v>
      </c>
      <c r="F5268">
        <v>0.28070162799999998</v>
      </c>
      <c r="G5268">
        <v>6679.7506489999996</v>
      </c>
      <c r="H5268">
        <v>0</v>
      </c>
      <c r="I5268">
        <v>0.85</v>
      </c>
      <c r="J5268" s="2" t="str">
        <f t="shared" si="82"/>
        <v>EG_OCGTNER2027</v>
      </c>
    </row>
    <row r="5269" spans="1:10" x14ac:dyDescent="0.25">
      <c r="A5269" t="s">
        <v>16</v>
      </c>
      <c r="B5269" t="s">
        <v>6</v>
      </c>
      <c r="C5269" t="s">
        <v>8</v>
      </c>
      <c r="D5269">
        <v>2027</v>
      </c>
      <c r="E5269">
        <v>2031</v>
      </c>
      <c r="F5269">
        <v>0.28070162799999998</v>
      </c>
      <c r="G5269">
        <v>6679.7506489999996</v>
      </c>
      <c r="H5269">
        <v>0</v>
      </c>
      <c r="I5269">
        <v>0.85</v>
      </c>
      <c r="J5269" s="2" t="str">
        <f t="shared" si="82"/>
        <v>EG_OCGTSR2027</v>
      </c>
    </row>
    <row r="5270" spans="1:10" x14ac:dyDescent="0.25">
      <c r="A5270" t="s">
        <v>16</v>
      </c>
      <c r="B5270" t="s">
        <v>6</v>
      </c>
      <c r="C5270" t="s">
        <v>12</v>
      </c>
      <c r="D5270">
        <v>2027</v>
      </c>
      <c r="E5270">
        <v>2031</v>
      </c>
      <c r="F5270">
        <v>0.28070162799999998</v>
      </c>
      <c r="G5270">
        <v>6679.7506489999996</v>
      </c>
      <c r="H5270">
        <v>0</v>
      </c>
      <c r="I5270">
        <v>0.85</v>
      </c>
      <c r="J5270" s="2" t="str">
        <f t="shared" si="82"/>
        <v>EG_OCGTNR2027</v>
      </c>
    </row>
    <row r="5271" spans="1:10" x14ac:dyDescent="0.25">
      <c r="A5271" t="s">
        <v>16</v>
      </c>
      <c r="B5271" t="s">
        <v>6</v>
      </c>
      <c r="C5271" t="s">
        <v>10</v>
      </c>
      <c r="D5271">
        <v>2027</v>
      </c>
      <c r="E5271">
        <v>2032</v>
      </c>
      <c r="F5271">
        <v>0.28070162799999998</v>
      </c>
      <c r="G5271">
        <v>6679.7506489999996</v>
      </c>
      <c r="H5271">
        <v>0</v>
      </c>
      <c r="I5271">
        <v>0.85</v>
      </c>
      <c r="J5271" s="2" t="str">
        <f t="shared" si="82"/>
        <v>EG_OCGTER2027</v>
      </c>
    </row>
    <row r="5272" spans="1:10" x14ac:dyDescent="0.25">
      <c r="A5272" t="s">
        <v>16</v>
      </c>
      <c r="B5272" t="s">
        <v>6</v>
      </c>
      <c r="C5272" t="s">
        <v>11</v>
      </c>
      <c r="D5272">
        <v>2027</v>
      </c>
      <c r="E5272">
        <v>2032</v>
      </c>
      <c r="F5272">
        <v>0.28070162799999998</v>
      </c>
      <c r="G5272">
        <v>6679.7506489999996</v>
      </c>
      <c r="H5272">
        <v>0</v>
      </c>
      <c r="I5272">
        <v>0.85</v>
      </c>
      <c r="J5272" s="2" t="str">
        <f t="shared" si="82"/>
        <v>EG_OCGTWR2027</v>
      </c>
    </row>
    <row r="5273" spans="1:10" x14ac:dyDescent="0.25">
      <c r="A5273" t="s">
        <v>16</v>
      </c>
      <c r="B5273" t="s">
        <v>6</v>
      </c>
      <c r="C5273" t="s">
        <v>9</v>
      </c>
      <c r="D5273">
        <v>2027</v>
      </c>
      <c r="E5273">
        <v>2032</v>
      </c>
      <c r="F5273">
        <v>0.28070162799999998</v>
      </c>
      <c r="G5273">
        <v>6679.7506489999996</v>
      </c>
      <c r="H5273">
        <v>0</v>
      </c>
      <c r="I5273">
        <v>0.85</v>
      </c>
      <c r="J5273" s="2" t="str">
        <f t="shared" si="82"/>
        <v>EG_OCGTNER2027</v>
      </c>
    </row>
    <row r="5274" spans="1:10" x14ac:dyDescent="0.25">
      <c r="A5274" t="s">
        <v>16</v>
      </c>
      <c r="B5274" t="s">
        <v>6</v>
      </c>
      <c r="C5274" t="s">
        <v>8</v>
      </c>
      <c r="D5274">
        <v>2027</v>
      </c>
      <c r="E5274">
        <v>2032</v>
      </c>
      <c r="F5274">
        <v>0.28070162799999998</v>
      </c>
      <c r="G5274">
        <v>6679.7506489999996</v>
      </c>
      <c r="H5274">
        <v>0</v>
      </c>
      <c r="I5274">
        <v>0.85</v>
      </c>
      <c r="J5274" s="2" t="str">
        <f t="shared" si="82"/>
        <v>EG_OCGTSR2027</v>
      </c>
    </row>
    <row r="5275" spans="1:10" x14ac:dyDescent="0.25">
      <c r="A5275" t="s">
        <v>16</v>
      </c>
      <c r="B5275" t="s">
        <v>6</v>
      </c>
      <c r="C5275" t="s">
        <v>12</v>
      </c>
      <c r="D5275">
        <v>2027</v>
      </c>
      <c r="E5275">
        <v>2032</v>
      </c>
      <c r="F5275">
        <v>0.28070162799999998</v>
      </c>
      <c r="G5275">
        <v>6679.7506489999996</v>
      </c>
      <c r="H5275">
        <v>0</v>
      </c>
      <c r="I5275">
        <v>0.85</v>
      </c>
      <c r="J5275" s="2" t="str">
        <f t="shared" si="82"/>
        <v>EG_OCGTNR2027</v>
      </c>
    </row>
    <row r="5276" spans="1:10" x14ac:dyDescent="0.25">
      <c r="A5276" t="s">
        <v>16</v>
      </c>
      <c r="B5276" t="s">
        <v>6</v>
      </c>
      <c r="C5276" t="s">
        <v>10</v>
      </c>
      <c r="D5276">
        <v>2027</v>
      </c>
      <c r="E5276">
        <v>2033</v>
      </c>
      <c r="F5276">
        <v>0.28070162799999998</v>
      </c>
      <c r="G5276">
        <v>6679.7506489999996</v>
      </c>
      <c r="H5276">
        <v>0</v>
      </c>
      <c r="I5276">
        <v>0.85</v>
      </c>
      <c r="J5276" s="2" t="str">
        <f t="shared" si="82"/>
        <v>EG_OCGTER2027</v>
      </c>
    </row>
    <row r="5277" spans="1:10" x14ac:dyDescent="0.25">
      <c r="A5277" t="s">
        <v>16</v>
      </c>
      <c r="B5277" t="s">
        <v>6</v>
      </c>
      <c r="C5277" t="s">
        <v>11</v>
      </c>
      <c r="D5277">
        <v>2027</v>
      </c>
      <c r="E5277">
        <v>2033</v>
      </c>
      <c r="F5277">
        <v>0.28070162799999998</v>
      </c>
      <c r="G5277">
        <v>6679.7506489999996</v>
      </c>
      <c r="H5277">
        <v>0</v>
      </c>
      <c r="I5277">
        <v>0.85</v>
      </c>
      <c r="J5277" s="2" t="str">
        <f t="shared" si="82"/>
        <v>EG_OCGTWR2027</v>
      </c>
    </row>
    <row r="5278" spans="1:10" x14ac:dyDescent="0.25">
      <c r="A5278" t="s">
        <v>16</v>
      </c>
      <c r="B5278" t="s">
        <v>6</v>
      </c>
      <c r="C5278" t="s">
        <v>9</v>
      </c>
      <c r="D5278">
        <v>2027</v>
      </c>
      <c r="E5278">
        <v>2033</v>
      </c>
      <c r="F5278">
        <v>0.28070162799999998</v>
      </c>
      <c r="G5278">
        <v>6679.7506489999996</v>
      </c>
      <c r="H5278">
        <v>0</v>
      </c>
      <c r="I5278">
        <v>0.85</v>
      </c>
      <c r="J5278" s="2" t="str">
        <f t="shared" si="82"/>
        <v>EG_OCGTNER2027</v>
      </c>
    </row>
    <row r="5279" spans="1:10" x14ac:dyDescent="0.25">
      <c r="A5279" t="s">
        <v>16</v>
      </c>
      <c r="B5279" t="s">
        <v>6</v>
      </c>
      <c r="C5279" t="s">
        <v>8</v>
      </c>
      <c r="D5279">
        <v>2027</v>
      </c>
      <c r="E5279">
        <v>2033</v>
      </c>
      <c r="F5279">
        <v>0.28070162799999998</v>
      </c>
      <c r="G5279">
        <v>6679.7506489999996</v>
      </c>
      <c r="H5279">
        <v>0</v>
      </c>
      <c r="I5279">
        <v>0.85</v>
      </c>
      <c r="J5279" s="2" t="str">
        <f t="shared" si="82"/>
        <v>EG_OCGTSR2027</v>
      </c>
    </row>
    <row r="5280" spans="1:10" x14ac:dyDescent="0.25">
      <c r="A5280" t="s">
        <v>16</v>
      </c>
      <c r="B5280" t="s">
        <v>6</v>
      </c>
      <c r="C5280" t="s">
        <v>12</v>
      </c>
      <c r="D5280">
        <v>2027</v>
      </c>
      <c r="E5280">
        <v>2033</v>
      </c>
      <c r="F5280">
        <v>0.28070162799999998</v>
      </c>
      <c r="G5280">
        <v>6679.7506489999996</v>
      </c>
      <c r="H5280">
        <v>0</v>
      </c>
      <c r="I5280">
        <v>0.85</v>
      </c>
      <c r="J5280" s="2" t="str">
        <f t="shared" si="82"/>
        <v>EG_OCGTNR2027</v>
      </c>
    </row>
    <row r="5281" spans="1:10" x14ac:dyDescent="0.25">
      <c r="A5281" t="s">
        <v>16</v>
      </c>
      <c r="B5281" t="s">
        <v>6</v>
      </c>
      <c r="C5281" t="s">
        <v>10</v>
      </c>
      <c r="D5281">
        <v>2027</v>
      </c>
      <c r="E5281">
        <v>2034</v>
      </c>
      <c r="F5281">
        <v>0.28070162799999998</v>
      </c>
      <c r="G5281">
        <v>6679.7506489999996</v>
      </c>
      <c r="H5281">
        <v>0</v>
      </c>
      <c r="I5281">
        <v>0.85</v>
      </c>
      <c r="J5281" s="2" t="str">
        <f t="shared" si="82"/>
        <v>EG_OCGTER2027</v>
      </c>
    </row>
    <row r="5282" spans="1:10" x14ac:dyDescent="0.25">
      <c r="A5282" t="s">
        <v>16</v>
      </c>
      <c r="B5282" t="s">
        <v>6</v>
      </c>
      <c r="C5282" t="s">
        <v>11</v>
      </c>
      <c r="D5282">
        <v>2027</v>
      </c>
      <c r="E5282">
        <v>2034</v>
      </c>
      <c r="F5282">
        <v>0.28070162799999998</v>
      </c>
      <c r="G5282">
        <v>6679.7506489999996</v>
      </c>
      <c r="H5282">
        <v>0</v>
      </c>
      <c r="I5282">
        <v>0.85</v>
      </c>
      <c r="J5282" s="2" t="str">
        <f t="shared" si="82"/>
        <v>EG_OCGTWR2027</v>
      </c>
    </row>
    <row r="5283" spans="1:10" x14ac:dyDescent="0.25">
      <c r="A5283" t="s">
        <v>16</v>
      </c>
      <c r="B5283" t="s">
        <v>6</v>
      </c>
      <c r="C5283" t="s">
        <v>9</v>
      </c>
      <c r="D5283">
        <v>2027</v>
      </c>
      <c r="E5283">
        <v>2034</v>
      </c>
      <c r="F5283">
        <v>0.28070162799999998</v>
      </c>
      <c r="G5283">
        <v>6679.7506489999996</v>
      </c>
      <c r="H5283">
        <v>0</v>
      </c>
      <c r="I5283">
        <v>0.85</v>
      </c>
      <c r="J5283" s="2" t="str">
        <f t="shared" si="82"/>
        <v>EG_OCGTNER2027</v>
      </c>
    </row>
    <row r="5284" spans="1:10" x14ac:dyDescent="0.25">
      <c r="A5284" t="s">
        <v>16</v>
      </c>
      <c r="B5284" t="s">
        <v>6</v>
      </c>
      <c r="C5284" t="s">
        <v>8</v>
      </c>
      <c r="D5284">
        <v>2027</v>
      </c>
      <c r="E5284">
        <v>2034</v>
      </c>
      <c r="F5284">
        <v>0.28070162799999998</v>
      </c>
      <c r="G5284">
        <v>6679.7506489999996</v>
      </c>
      <c r="H5284">
        <v>0</v>
      </c>
      <c r="I5284">
        <v>0.85</v>
      </c>
      <c r="J5284" s="2" t="str">
        <f t="shared" si="82"/>
        <v>EG_OCGTSR2027</v>
      </c>
    </row>
    <row r="5285" spans="1:10" x14ac:dyDescent="0.25">
      <c r="A5285" t="s">
        <v>16</v>
      </c>
      <c r="B5285" t="s">
        <v>6</v>
      </c>
      <c r="C5285" t="s">
        <v>12</v>
      </c>
      <c r="D5285">
        <v>2027</v>
      </c>
      <c r="E5285">
        <v>2034</v>
      </c>
      <c r="F5285">
        <v>0.28070162799999998</v>
      </c>
      <c r="G5285">
        <v>6679.7506489999996</v>
      </c>
      <c r="H5285">
        <v>0</v>
      </c>
      <c r="I5285">
        <v>0.85</v>
      </c>
      <c r="J5285" s="2" t="str">
        <f t="shared" si="82"/>
        <v>EG_OCGTNR2027</v>
      </c>
    </row>
    <row r="5286" spans="1:10" x14ac:dyDescent="0.25">
      <c r="A5286" t="s">
        <v>16</v>
      </c>
      <c r="B5286" t="s">
        <v>6</v>
      </c>
      <c r="C5286" t="s">
        <v>10</v>
      </c>
      <c r="D5286">
        <v>2027</v>
      </c>
      <c r="E5286">
        <v>2035</v>
      </c>
      <c r="F5286">
        <v>0.28070162799999998</v>
      </c>
      <c r="G5286">
        <v>6679.7506489999996</v>
      </c>
      <c r="H5286">
        <v>0</v>
      </c>
      <c r="I5286">
        <v>0.85</v>
      </c>
      <c r="J5286" s="2" t="str">
        <f t="shared" si="82"/>
        <v>EG_OCGTER2027</v>
      </c>
    </row>
    <row r="5287" spans="1:10" x14ac:dyDescent="0.25">
      <c r="A5287" t="s">
        <v>16</v>
      </c>
      <c r="B5287" t="s">
        <v>6</v>
      </c>
      <c r="C5287" t="s">
        <v>11</v>
      </c>
      <c r="D5287">
        <v>2027</v>
      </c>
      <c r="E5287">
        <v>2035</v>
      </c>
      <c r="F5287">
        <v>0.28070162799999998</v>
      </c>
      <c r="G5287">
        <v>6679.7506489999996</v>
      </c>
      <c r="H5287">
        <v>0</v>
      </c>
      <c r="I5287">
        <v>0.85</v>
      </c>
      <c r="J5287" s="2" t="str">
        <f t="shared" si="82"/>
        <v>EG_OCGTWR2027</v>
      </c>
    </row>
    <row r="5288" spans="1:10" x14ac:dyDescent="0.25">
      <c r="A5288" t="s">
        <v>16</v>
      </c>
      <c r="B5288" t="s">
        <v>6</v>
      </c>
      <c r="C5288" t="s">
        <v>9</v>
      </c>
      <c r="D5288">
        <v>2027</v>
      </c>
      <c r="E5288">
        <v>2035</v>
      </c>
      <c r="F5288">
        <v>0.28070162799999998</v>
      </c>
      <c r="G5288">
        <v>6679.7506489999996</v>
      </c>
      <c r="H5288">
        <v>0</v>
      </c>
      <c r="I5288">
        <v>0.85</v>
      </c>
      <c r="J5288" s="2" t="str">
        <f t="shared" si="82"/>
        <v>EG_OCGTNER2027</v>
      </c>
    </row>
    <row r="5289" spans="1:10" x14ac:dyDescent="0.25">
      <c r="A5289" t="s">
        <v>16</v>
      </c>
      <c r="B5289" t="s">
        <v>6</v>
      </c>
      <c r="C5289" t="s">
        <v>8</v>
      </c>
      <c r="D5289">
        <v>2027</v>
      </c>
      <c r="E5289">
        <v>2035</v>
      </c>
      <c r="F5289">
        <v>0.28070162799999998</v>
      </c>
      <c r="G5289">
        <v>6679.7506489999996</v>
      </c>
      <c r="H5289">
        <v>0</v>
      </c>
      <c r="I5289">
        <v>0.85</v>
      </c>
      <c r="J5289" s="2" t="str">
        <f t="shared" si="82"/>
        <v>EG_OCGTSR2027</v>
      </c>
    </row>
    <row r="5290" spans="1:10" x14ac:dyDescent="0.25">
      <c r="A5290" t="s">
        <v>16</v>
      </c>
      <c r="B5290" t="s">
        <v>6</v>
      </c>
      <c r="C5290" t="s">
        <v>12</v>
      </c>
      <c r="D5290">
        <v>2027</v>
      </c>
      <c r="E5290">
        <v>2035</v>
      </c>
      <c r="F5290">
        <v>0.28070162799999998</v>
      </c>
      <c r="G5290">
        <v>6679.7506489999996</v>
      </c>
      <c r="H5290">
        <v>0</v>
      </c>
      <c r="I5290">
        <v>0.85</v>
      </c>
      <c r="J5290" s="2" t="str">
        <f t="shared" si="82"/>
        <v>EG_OCGTNR2027</v>
      </c>
    </row>
    <row r="5291" spans="1:10" x14ac:dyDescent="0.25">
      <c r="A5291" t="s">
        <v>16</v>
      </c>
      <c r="B5291" t="s">
        <v>6</v>
      </c>
      <c r="C5291" t="s">
        <v>10</v>
      </c>
      <c r="D5291">
        <v>2027</v>
      </c>
      <c r="E5291">
        <v>2036</v>
      </c>
      <c r="F5291">
        <v>0.28070162799999998</v>
      </c>
      <c r="G5291">
        <v>6679.7506489999996</v>
      </c>
      <c r="H5291">
        <v>0</v>
      </c>
      <c r="I5291">
        <v>0.85</v>
      </c>
      <c r="J5291" s="2" t="str">
        <f t="shared" si="82"/>
        <v>EG_OCGTER2027</v>
      </c>
    </row>
    <row r="5292" spans="1:10" x14ac:dyDescent="0.25">
      <c r="A5292" t="s">
        <v>16</v>
      </c>
      <c r="B5292" t="s">
        <v>6</v>
      </c>
      <c r="C5292" t="s">
        <v>11</v>
      </c>
      <c r="D5292">
        <v>2027</v>
      </c>
      <c r="E5292">
        <v>2036</v>
      </c>
      <c r="F5292">
        <v>0.28070162799999998</v>
      </c>
      <c r="G5292">
        <v>6679.7506489999996</v>
      </c>
      <c r="H5292">
        <v>0</v>
      </c>
      <c r="I5292">
        <v>0.85</v>
      </c>
      <c r="J5292" s="2" t="str">
        <f t="shared" si="82"/>
        <v>EG_OCGTWR2027</v>
      </c>
    </row>
    <row r="5293" spans="1:10" x14ac:dyDescent="0.25">
      <c r="A5293" t="s">
        <v>16</v>
      </c>
      <c r="B5293" t="s">
        <v>6</v>
      </c>
      <c r="C5293" t="s">
        <v>9</v>
      </c>
      <c r="D5293">
        <v>2027</v>
      </c>
      <c r="E5293">
        <v>2036</v>
      </c>
      <c r="F5293">
        <v>0.28070162799999998</v>
      </c>
      <c r="G5293">
        <v>6679.7506489999996</v>
      </c>
      <c r="H5293">
        <v>0</v>
      </c>
      <c r="I5293">
        <v>0.85</v>
      </c>
      <c r="J5293" s="2" t="str">
        <f t="shared" si="82"/>
        <v>EG_OCGTNER2027</v>
      </c>
    </row>
    <row r="5294" spans="1:10" x14ac:dyDescent="0.25">
      <c r="A5294" t="s">
        <v>16</v>
      </c>
      <c r="B5294" t="s">
        <v>6</v>
      </c>
      <c r="C5294" t="s">
        <v>8</v>
      </c>
      <c r="D5294">
        <v>2027</v>
      </c>
      <c r="E5294">
        <v>2036</v>
      </c>
      <c r="F5294">
        <v>0.28070162799999998</v>
      </c>
      <c r="G5294">
        <v>6679.7506489999996</v>
      </c>
      <c r="H5294">
        <v>0</v>
      </c>
      <c r="I5294">
        <v>0.85</v>
      </c>
      <c r="J5294" s="2" t="str">
        <f t="shared" si="82"/>
        <v>EG_OCGTSR2027</v>
      </c>
    </row>
    <row r="5295" spans="1:10" x14ac:dyDescent="0.25">
      <c r="A5295" t="s">
        <v>16</v>
      </c>
      <c r="B5295" t="s">
        <v>6</v>
      </c>
      <c r="C5295" t="s">
        <v>12</v>
      </c>
      <c r="D5295">
        <v>2027</v>
      </c>
      <c r="E5295">
        <v>2036</v>
      </c>
      <c r="F5295">
        <v>0.28070162799999998</v>
      </c>
      <c r="G5295">
        <v>6679.7506489999996</v>
      </c>
      <c r="H5295">
        <v>0</v>
      </c>
      <c r="I5295">
        <v>0.85</v>
      </c>
      <c r="J5295" s="2" t="str">
        <f t="shared" si="82"/>
        <v>EG_OCGTNR2027</v>
      </c>
    </row>
    <row r="5296" spans="1:10" x14ac:dyDescent="0.25">
      <c r="A5296" t="s">
        <v>16</v>
      </c>
      <c r="B5296" t="s">
        <v>6</v>
      </c>
      <c r="C5296" t="s">
        <v>10</v>
      </c>
      <c r="D5296">
        <v>2027</v>
      </c>
      <c r="E5296">
        <v>2037</v>
      </c>
      <c r="F5296">
        <v>0.28070162799999998</v>
      </c>
      <c r="G5296">
        <v>6679.7506489999996</v>
      </c>
      <c r="H5296">
        <v>0</v>
      </c>
      <c r="I5296">
        <v>0.85</v>
      </c>
      <c r="J5296" s="2" t="str">
        <f t="shared" si="82"/>
        <v>EG_OCGTER2027</v>
      </c>
    </row>
    <row r="5297" spans="1:10" x14ac:dyDescent="0.25">
      <c r="A5297" t="s">
        <v>16</v>
      </c>
      <c r="B5297" t="s">
        <v>6</v>
      </c>
      <c r="C5297" t="s">
        <v>11</v>
      </c>
      <c r="D5297">
        <v>2027</v>
      </c>
      <c r="E5297">
        <v>2037</v>
      </c>
      <c r="F5297">
        <v>0.28070162799999998</v>
      </c>
      <c r="G5297">
        <v>6679.7506489999996</v>
      </c>
      <c r="H5297">
        <v>0</v>
      </c>
      <c r="I5297">
        <v>0.85</v>
      </c>
      <c r="J5297" s="2" t="str">
        <f t="shared" si="82"/>
        <v>EG_OCGTWR2027</v>
      </c>
    </row>
    <row r="5298" spans="1:10" x14ac:dyDescent="0.25">
      <c r="A5298" t="s">
        <v>16</v>
      </c>
      <c r="B5298" t="s">
        <v>6</v>
      </c>
      <c r="C5298" t="s">
        <v>9</v>
      </c>
      <c r="D5298">
        <v>2027</v>
      </c>
      <c r="E5298">
        <v>2037</v>
      </c>
      <c r="F5298">
        <v>0.28070162799999998</v>
      </c>
      <c r="G5298">
        <v>6679.7506489999996</v>
      </c>
      <c r="H5298">
        <v>0</v>
      </c>
      <c r="I5298">
        <v>0.85</v>
      </c>
      <c r="J5298" s="2" t="str">
        <f t="shared" si="82"/>
        <v>EG_OCGTNER2027</v>
      </c>
    </row>
    <row r="5299" spans="1:10" x14ac:dyDescent="0.25">
      <c r="A5299" t="s">
        <v>16</v>
      </c>
      <c r="B5299" t="s">
        <v>6</v>
      </c>
      <c r="C5299" t="s">
        <v>8</v>
      </c>
      <c r="D5299">
        <v>2027</v>
      </c>
      <c r="E5299">
        <v>2037</v>
      </c>
      <c r="F5299">
        <v>0.28070162799999998</v>
      </c>
      <c r="G5299">
        <v>6679.7506489999996</v>
      </c>
      <c r="H5299">
        <v>0</v>
      </c>
      <c r="I5299">
        <v>0.85</v>
      </c>
      <c r="J5299" s="2" t="str">
        <f t="shared" si="82"/>
        <v>EG_OCGTSR2027</v>
      </c>
    </row>
    <row r="5300" spans="1:10" x14ac:dyDescent="0.25">
      <c r="A5300" t="s">
        <v>16</v>
      </c>
      <c r="B5300" t="s">
        <v>6</v>
      </c>
      <c r="C5300" t="s">
        <v>12</v>
      </c>
      <c r="D5300">
        <v>2027</v>
      </c>
      <c r="E5300">
        <v>2037</v>
      </c>
      <c r="F5300">
        <v>0.28070162799999998</v>
      </c>
      <c r="G5300">
        <v>6679.7506489999996</v>
      </c>
      <c r="H5300">
        <v>0</v>
      </c>
      <c r="I5300">
        <v>0.85</v>
      </c>
      <c r="J5300" s="2" t="str">
        <f t="shared" si="82"/>
        <v>EG_OCGTNR2027</v>
      </c>
    </row>
    <row r="5301" spans="1:10" x14ac:dyDescent="0.25">
      <c r="A5301" t="s">
        <v>16</v>
      </c>
      <c r="B5301" t="s">
        <v>6</v>
      </c>
      <c r="C5301" t="s">
        <v>10</v>
      </c>
      <c r="D5301">
        <v>2027</v>
      </c>
      <c r="E5301">
        <v>2038</v>
      </c>
      <c r="F5301">
        <v>0.28070162799999998</v>
      </c>
      <c r="G5301">
        <v>6679.7506489999996</v>
      </c>
      <c r="H5301">
        <v>0</v>
      </c>
      <c r="I5301">
        <v>0.85</v>
      </c>
      <c r="J5301" s="2" t="str">
        <f t="shared" si="82"/>
        <v>EG_OCGTER2027</v>
      </c>
    </row>
    <row r="5302" spans="1:10" x14ac:dyDescent="0.25">
      <c r="A5302" t="s">
        <v>16</v>
      </c>
      <c r="B5302" t="s">
        <v>6</v>
      </c>
      <c r="C5302" t="s">
        <v>11</v>
      </c>
      <c r="D5302">
        <v>2027</v>
      </c>
      <c r="E5302">
        <v>2038</v>
      </c>
      <c r="F5302">
        <v>0.28070162799999998</v>
      </c>
      <c r="G5302">
        <v>6679.7506489999996</v>
      </c>
      <c r="H5302">
        <v>0</v>
      </c>
      <c r="I5302">
        <v>0.85</v>
      </c>
      <c r="J5302" s="2" t="str">
        <f t="shared" si="82"/>
        <v>EG_OCGTWR2027</v>
      </c>
    </row>
    <row r="5303" spans="1:10" x14ac:dyDescent="0.25">
      <c r="A5303" t="s">
        <v>16</v>
      </c>
      <c r="B5303" t="s">
        <v>6</v>
      </c>
      <c r="C5303" t="s">
        <v>9</v>
      </c>
      <c r="D5303">
        <v>2027</v>
      </c>
      <c r="E5303">
        <v>2038</v>
      </c>
      <c r="F5303">
        <v>0.28070162799999998</v>
      </c>
      <c r="G5303">
        <v>6679.7506489999996</v>
      </c>
      <c r="H5303">
        <v>0</v>
      </c>
      <c r="I5303">
        <v>0.85</v>
      </c>
      <c r="J5303" s="2" t="str">
        <f t="shared" si="82"/>
        <v>EG_OCGTNER2027</v>
      </c>
    </row>
    <row r="5304" spans="1:10" x14ac:dyDescent="0.25">
      <c r="A5304" t="s">
        <v>16</v>
      </c>
      <c r="B5304" t="s">
        <v>6</v>
      </c>
      <c r="C5304" t="s">
        <v>8</v>
      </c>
      <c r="D5304">
        <v>2027</v>
      </c>
      <c r="E5304">
        <v>2038</v>
      </c>
      <c r="F5304">
        <v>0.28070162799999998</v>
      </c>
      <c r="G5304">
        <v>6679.7506489999996</v>
      </c>
      <c r="H5304">
        <v>0</v>
      </c>
      <c r="I5304">
        <v>0.85</v>
      </c>
      <c r="J5304" s="2" t="str">
        <f t="shared" si="82"/>
        <v>EG_OCGTSR2027</v>
      </c>
    </row>
    <row r="5305" spans="1:10" x14ac:dyDescent="0.25">
      <c r="A5305" t="s">
        <v>16</v>
      </c>
      <c r="B5305" t="s">
        <v>6</v>
      </c>
      <c r="C5305" t="s">
        <v>12</v>
      </c>
      <c r="D5305">
        <v>2027</v>
      </c>
      <c r="E5305">
        <v>2038</v>
      </c>
      <c r="F5305">
        <v>0.28070162799999998</v>
      </c>
      <c r="G5305">
        <v>6679.7506489999996</v>
      </c>
      <c r="H5305">
        <v>0</v>
      </c>
      <c r="I5305">
        <v>0.85</v>
      </c>
      <c r="J5305" s="2" t="str">
        <f t="shared" si="82"/>
        <v>EG_OCGTNR2027</v>
      </c>
    </row>
    <row r="5306" spans="1:10" x14ac:dyDescent="0.25">
      <c r="A5306" t="s">
        <v>16</v>
      </c>
      <c r="B5306" t="s">
        <v>6</v>
      </c>
      <c r="C5306" t="s">
        <v>10</v>
      </c>
      <c r="D5306">
        <v>2027</v>
      </c>
      <c r="E5306">
        <v>2039</v>
      </c>
      <c r="F5306">
        <v>0.28070162799999998</v>
      </c>
      <c r="G5306">
        <v>6679.7506489999996</v>
      </c>
      <c r="H5306">
        <v>0</v>
      </c>
      <c r="I5306">
        <v>0.85</v>
      </c>
      <c r="J5306" s="2" t="str">
        <f t="shared" si="82"/>
        <v>EG_OCGTER2027</v>
      </c>
    </row>
    <row r="5307" spans="1:10" x14ac:dyDescent="0.25">
      <c r="A5307" t="s">
        <v>16</v>
      </c>
      <c r="B5307" t="s">
        <v>6</v>
      </c>
      <c r="C5307" t="s">
        <v>11</v>
      </c>
      <c r="D5307">
        <v>2027</v>
      </c>
      <c r="E5307">
        <v>2039</v>
      </c>
      <c r="F5307">
        <v>0.28070162799999998</v>
      </c>
      <c r="G5307">
        <v>6679.7506489999996</v>
      </c>
      <c r="H5307">
        <v>0</v>
      </c>
      <c r="I5307">
        <v>0.85</v>
      </c>
      <c r="J5307" s="2" t="str">
        <f t="shared" si="82"/>
        <v>EG_OCGTWR2027</v>
      </c>
    </row>
    <row r="5308" spans="1:10" x14ac:dyDescent="0.25">
      <c r="A5308" t="s">
        <v>16</v>
      </c>
      <c r="B5308" t="s">
        <v>6</v>
      </c>
      <c r="C5308" t="s">
        <v>9</v>
      </c>
      <c r="D5308">
        <v>2027</v>
      </c>
      <c r="E5308">
        <v>2039</v>
      </c>
      <c r="F5308">
        <v>0.28070162799999998</v>
      </c>
      <c r="G5308">
        <v>6679.7506489999996</v>
      </c>
      <c r="H5308">
        <v>0</v>
      </c>
      <c r="I5308">
        <v>0.85</v>
      </c>
      <c r="J5308" s="2" t="str">
        <f t="shared" si="82"/>
        <v>EG_OCGTNER2027</v>
      </c>
    </row>
    <row r="5309" spans="1:10" x14ac:dyDescent="0.25">
      <c r="A5309" t="s">
        <v>16</v>
      </c>
      <c r="B5309" t="s">
        <v>6</v>
      </c>
      <c r="C5309" t="s">
        <v>8</v>
      </c>
      <c r="D5309">
        <v>2027</v>
      </c>
      <c r="E5309">
        <v>2039</v>
      </c>
      <c r="F5309">
        <v>0.28070162799999998</v>
      </c>
      <c r="G5309">
        <v>6679.7506489999996</v>
      </c>
      <c r="H5309">
        <v>0</v>
      </c>
      <c r="I5309">
        <v>0.85</v>
      </c>
      <c r="J5309" s="2" t="str">
        <f t="shared" si="82"/>
        <v>EG_OCGTSR2027</v>
      </c>
    </row>
    <row r="5310" spans="1:10" x14ac:dyDescent="0.25">
      <c r="A5310" t="s">
        <v>16</v>
      </c>
      <c r="B5310" t="s">
        <v>6</v>
      </c>
      <c r="C5310" t="s">
        <v>12</v>
      </c>
      <c r="D5310">
        <v>2027</v>
      </c>
      <c r="E5310">
        <v>2039</v>
      </c>
      <c r="F5310">
        <v>0.28070162799999998</v>
      </c>
      <c r="G5310">
        <v>6679.7506489999996</v>
      </c>
      <c r="H5310">
        <v>0</v>
      </c>
      <c r="I5310">
        <v>0.85</v>
      </c>
      <c r="J5310" s="2" t="str">
        <f t="shared" si="82"/>
        <v>EG_OCGTNR2027</v>
      </c>
    </row>
    <row r="5311" spans="1:10" x14ac:dyDescent="0.25">
      <c r="A5311" t="s">
        <v>16</v>
      </c>
      <c r="B5311" t="s">
        <v>6</v>
      </c>
      <c r="C5311" t="s">
        <v>10</v>
      </c>
      <c r="D5311">
        <v>2027</v>
      </c>
      <c r="E5311">
        <v>2040</v>
      </c>
      <c r="F5311">
        <v>0.28070162799999998</v>
      </c>
      <c r="G5311">
        <v>6679.7506489999996</v>
      </c>
      <c r="H5311">
        <v>0</v>
      </c>
      <c r="I5311">
        <v>0.85</v>
      </c>
      <c r="J5311" s="2" t="str">
        <f t="shared" si="82"/>
        <v>EG_OCGTER2027</v>
      </c>
    </row>
    <row r="5312" spans="1:10" x14ac:dyDescent="0.25">
      <c r="A5312" t="s">
        <v>16</v>
      </c>
      <c r="B5312" t="s">
        <v>6</v>
      </c>
      <c r="C5312" t="s">
        <v>11</v>
      </c>
      <c r="D5312">
        <v>2027</v>
      </c>
      <c r="E5312">
        <v>2040</v>
      </c>
      <c r="F5312">
        <v>0.28070162799999998</v>
      </c>
      <c r="G5312">
        <v>6679.7506489999996</v>
      </c>
      <c r="H5312">
        <v>0</v>
      </c>
      <c r="I5312">
        <v>0.85</v>
      </c>
      <c r="J5312" s="2" t="str">
        <f t="shared" si="82"/>
        <v>EG_OCGTWR2027</v>
      </c>
    </row>
    <row r="5313" spans="1:10" x14ac:dyDescent="0.25">
      <c r="A5313" t="s">
        <v>16</v>
      </c>
      <c r="B5313" t="s">
        <v>6</v>
      </c>
      <c r="C5313" t="s">
        <v>9</v>
      </c>
      <c r="D5313">
        <v>2027</v>
      </c>
      <c r="E5313">
        <v>2040</v>
      </c>
      <c r="F5313">
        <v>0.28070162799999998</v>
      </c>
      <c r="G5313">
        <v>6679.7506489999996</v>
      </c>
      <c r="H5313">
        <v>0</v>
      </c>
      <c r="I5313">
        <v>0.85</v>
      </c>
      <c r="J5313" s="2" t="str">
        <f t="shared" si="82"/>
        <v>EG_OCGTNER2027</v>
      </c>
    </row>
    <row r="5314" spans="1:10" x14ac:dyDescent="0.25">
      <c r="A5314" t="s">
        <v>16</v>
      </c>
      <c r="B5314" t="s">
        <v>6</v>
      </c>
      <c r="C5314" t="s">
        <v>8</v>
      </c>
      <c r="D5314">
        <v>2027</v>
      </c>
      <c r="E5314">
        <v>2040</v>
      </c>
      <c r="F5314">
        <v>0.28070162799999998</v>
      </c>
      <c r="G5314">
        <v>6679.7506489999996</v>
      </c>
      <c r="H5314">
        <v>0</v>
      </c>
      <c r="I5314">
        <v>0.85</v>
      </c>
      <c r="J5314" s="2" t="str">
        <f t="shared" si="82"/>
        <v>EG_OCGTSR2027</v>
      </c>
    </row>
    <row r="5315" spans="1:10" x14ac:dyDescent="0.25">
      <c r="A5315" t="s">
        <v>16</v>
      </c>
      <c r="B5315" t="s">
        <v>6</v>
      </c>
      <c r="C5315" t="s">
        <v>12</v>
      </c>
      <c r="D5315">
        <v>2027</v>
      </c>
      <c r="E5315">
        <v>2040</v>
      </c>
      <c r="F5315">
        <v>0.28070162799999998</v>
      </c>
      <c r="G5315">
        <v>6679.7506489999996</v>
      </c>
      <c r="H5315">
        <v>0</v>
      </c>
      <c r="I5315">
        <v>0.85</v>
      </c>
      <c r="J5315" s="2" t="str">
        <f t="shared" ref="J5315:J5378" si="83">_xlfn.CONCAT(A5315,C5315,D5315)</f>
        <v>EG_OCGTNR2027</v>
      </c>
    </row>
    <row r="5316" spans="1:10" x14ac:dyDescent="0.25">
      <c r="A5316" t="s">
        <v>16</v>
      </c>
      <c r="B5316" t="s">
        <v>6</v>
      </c>
      <c r="C5316" t="s">
        <v>10</v>
      </c>
      <c r="D5316">
        <v>2027</v>
      </c>
      <c r="E5316">
        <v>2041</v>
      </c>
      <c r="F5316">
        <v>0.28070162799999998</v>
      </c>
      <c r="G5316">
        <v>6679.7506489999996</v>
      </c>
      <c r="H5316">
        <v>0</v>
      </c>
      <c r="I5316">
        <v>0.85</v>
      </c>
      <c r="J5316" s="2" t="str">
        <f t="shared" si="83"/>
        <v>EG_OCGTER2027</v>
      </c>
    </row>
    <row r="5317" spans="1:10" x14ac:dyDescent="0.25">
      <c r="A5317" t="s">
        <v>16</v>
      </c>
      <c r="B5317" t="s">
        <v>6</v>
      </c>
      <c r="C5317" t="s">
        <v>11</v>
      </c>
      <c r="D5317">
        <v>2027</v>
      </c>
      <c r="E5317">
        <v>2041</v>
      </c>
      <c r="F5317">
        <v>0.28070162799999998</v>
      </c>
      <c r="G5317">
        <v>6679.7506489999996</v>
      </c>
      <c r="H5317">
        <v>0</v>
      </c>
      <c r="I5317">
        <v>0.85</v>
      </c>
      <c r="J5317" s="2" t="str">
        <f t="shared" si="83"/>
        <v>EG_OCGTWR2027</v>
      </c>
    </row>
    <row r="5318" spans="1:10" x14ac:dyDescent="0.25">
      <c r="A5318" t="s">
        <v>16</v>
      </c>
      <c r="B5318" t="s">
        <v>6</v>
      </c>
      <c r="C5318" t="s">
        <v>9</v>
      </c>
      <c r="D5318">
        <v>2027</v>
      </c>
      <c r="E5318">
        <v>2041</v>
      </c>
      <c r="F5318">
        <v>0.28070162799999998</v>
      </c>
      <c r="G5318">
        <v>6679.7506489999996</v>
      </c>
      <c r="H5318">
        <v>0</v>
      </c>
      <c r="I5318">
        <v>0.85</v>
      </c>
      <c r="J5318" s="2" t="str">
        <f t="shared" si="83"/>
        <v>EG_OCGTNER2027</v>
      </c>
    </row>
    <row r="5319" spans="1:10" x14ac:dyDescent="0.25">
      <c r="A5319" t="s">
        <v>16</v>
      </c>
      <c r="B5319" t="s">
        <v>6</v>
      </c>
      <c r="C5319" t="s">
        <v>8</v>
      </c>
      <c r="D5319">
        <v>2027</v>
      </c>
      <c r="E5319">
        <v>2041</v>
      </c>
      <c r="F5319">
        <v>0.28070162799999998</v>
      </c>
      <c r="G5319">
        <v>6679.7506489999996</v>
      </c>
      <c r="H5319">
        <v>0</v>
      </c>
      <c r="I5319">
        <v>0.85</v>
      </c>
      <c r="J5319" s="2" t="str">
        <f t="shared" si="83"/>
        <v>EG_OCGTSR2027</v>
      </c>
    </row>
    <row r="5320" spans="1:10" x14ac:dyDescent="0.25">
      <c r="A5320" t="s">
        <v>16</v>
      </c>
      <c r="B5320" t="s">
        <v>6</v>
      </c>
      <c r="C5320" t="s">
        <v>12</v>
      </c>
      <c r="D5320">
        <v>2027</v>
      </c>
      <c r="E5320">
        <v>2041</v>
      </c>
      <c r="F5320">
        <v>0.28070162799999998</v>
      </c>
      <c r="G5320">
        <v>6679.7506489999996</v>
      </c>
      <c r="H5320">
        <v>0</v>
      </c>
      <c r="I5320">
        <v>0.85</v>
      </c>
      <c r="J5320" s="2" t="str">
        <f t="shared" si="83"/>
        <v>EG_OCGTNR2027</v>
      </c>
    </row>
    <row r="5321" spans="1:10" x14ac:dyDescent="0.25">
      <c r="A5321" t="s">
        <v>15</v>
      </c>
      <c r="B5321" t="s">
        <v>6</v>
      </c>
      <c r="C5321" t="s">
        <v>10</v>
      </c>
      <c r="D5321">
        <v>2027</v>
      </c>
      <c r="E5321">
        <v>2027</v>
      </c>
      <c r="F5321">
        <v>1</v>
      </c>
      <c r="G5321">
        <v>19631.81452</v>
      </c>
      <c r="H5321">
        <v>0</v>
      </c>
      <c r="I5321">
        <v>1</v>
      </c>
      <c r="J5321" s="2" t="str">
        <f t="shared" si="83"/>
        <v>EG_LHER2027</v>
      </c>
    </row>
    <row r="5322" spans="1:10" x14ac:dyDescent="0.25">
      <c r="A5322" t="s">
        <v>15</v>
      </c>
      <c r="B5322" t="s">
        <v>6</v>
      </c>
      <c r="C5322" t="s">
        <v>11</v>
      </c>
      <c r="D5322">
        <v>2027</v>
      </c>
      <c r="E5322">
        <v>2027</v>
      </c>
      <c r="F5322">
        <v>1</v>
      </c>
      <c r="G5322">
        <v>19631.81452</v>
      </c>
      <c r="H5322">
        <v>0</v>
      </c>
      <c r="I5322">
        <v>1</v>
      </c>
      <c r="J5322" s="2" t="str">
        <f t="shared" si="83"/>
        <v>EG_LHWR2027</v>
      </c>
    </row>
    <row r="5323" spans="1:10" x14ac:dyDescent="0.25">
      <c r="A5323" t="s">
        <v>15</v>
      </c>
      <c r="B5323" t="s">
        <v>6</v>
      </c>
      <c r="C5323" t="s">
        <v>9</v>
      </c>
      <c r="D5323">
        <v>2027</v>
      </c>
      <c r="E5323">
        <v>2027</v>
      </c>
      <c r="F5323">
        <v>1</v>
      </c>
      <c r="G5323">
        <v>19631.81452</v>
      </c>
      <c r="H5323">
        <v>0</v>
      </c>
      <c r="I5323">
        <v>1</v>
      </c>
      <c r="J5323" s="2" t="str">
        <f t="shared" si="83"/>
        <v>EG_LHNER2027</v>
      </c>
    </row>
    <row r="5324" spans="1:10" x14ac:dyDescent="0.25">
      <c r="A5324" t="s">
        <v>15</v>
      </c>
      <c r="B5324" t="s">
        <v>6</v>
      </c>
      <c r="C5324" t="s">
        <v>8</v>
      </c>
      <c r="D5324">
        <v>2027</v>
      </c>
      <c r="E5324">
        <v>2027</v>
      </c>
      <c r="F5324">
        <v>1</v>
      </c>
      <c r="G5324">
        <v>19631.81452</v>
      </c>
      <c r="H5324">
        <v>0</v>
      </c>
      <c r="I5324">
        <v>1</v>
      </c>
      <c r="J5324" s="2" t="str">
        <f t="shared" si="83"/>
        <v>EG_LHSR2027</v>
      </c>
    </row>
    <row r="5325" spans="1:10" x14ac:dyDescent="0.25">
      <c r="A5325" t="s">
        <v>15</v>
      </c>
      <c r="B5325" t="s">
        <v>6</v>
      </c>
      <c r="C5325" t="s">
        <v>12</v>
      </c>
      <c r="D5325">
        <v>2027</v>
      </c>
      <c r="E5325">
        <v>2027</v>
      </c>
      <c r="F5325">
        <v>1</v>
      </c>
      <c r="G5325">
        <v>19631.81452</v>
      </c>
      <c r="H5325">
        <v>0</v>
      </c>
      <c r="I5325">
        <v>1</v>
      </c>
      <c r="J5325" s="2" t="str">
        <f t="shared" si="83"/>
        <v>EG_LHNR2027</v>
      </c>
    </row>
    <row r="5326" spans="1:10" x14ac:dyDescent="0.25">
      <c r="A5326" t="s">
        <v>15</v>
      </c>
      <c r="B5326" t="s">
        <v>6</v>
      </c>
      <c r="C5326" t="s">
        <v>10</v>
      </c>
      <c r="D5326">
        <v>2027</v>
      </c>
      <c r="E5326">
        <v>2028</v>
      </c>
      <c r="F5326">
        <v>1</v>
      </c>
      <c r="G5326">
        <v>19631.81452</v>
      </c>
      <c r="H5326">
        <v>0</v>
      </c>
      <c r="I5326">
        <v>1</v>
      </c>
      <c r="J5326" s="2" t="str">
        <f t="shared" si="83"/>
        <v>EG_LHER2027</v>
      </c>
    </row>
    <row r="5327" spans="1:10" x14ac:dyDescent="0.25">
      <c r="A5327" t="s">
        <v>15</v>
      </c>
      <c r="B5327" t="s">
        <v>6</v>
      </c>
      <c r="C5327" t="s">
        <v>11</v>
      </c>
      <c r="D5327">
        <v>2027</v>
      </c>
      <c r="E5327">
        <v>2028</v>
      </c>
      <c r="F5327">
        <v>1</v>
      </c>
      <c r="G5327">
        <v>19631.81452</v>
      </c>
      <c r="H5327">
        <v>0</v>
      </c>
      <c r="I5327">
        <v>1</v>
      </c>
      <c r="J5327" s="2" t="str">
        <f t="shared" si="83"/>
        <v>EG_LHWR2027</v>
      </c>
    </row>
    <row r="5328" spans="1:10" x14ac:dyDescent="0.25">
      <c r="A5328" t="s">
        <v>15</v>
      </c>
      <c r="B5328" t="s">
        <v>6</v>
      </c>
      <c r="C5328" t="s">
        <v>9</v>
      </c>
      <c r="D5328">
        <v>2027</v>
      </c>
      <c r="E5328">
        <v>2028</v>
      </c>
      <c r="F5328">
        <v>1</v>
      </c>
      <c r="G5328">
        <v>19631.81452</v>
      </c>
      <c r="H5328">
        <v>0</v>
      </c>
      <c r="I5328">
        <v>1</v>
      </c>
      <c r="J5328" s="2" t="str">
        <f t="shared" si="83"/>
        <v>EG_LHNER2027</v>
      </c>
    </row>
    <row r="5329" spans="1:10" x14ac:dyDescent="0.25">
      <c r="A5329" t="s">
        <v>15</v>
      </c>
      <c r="B5329" t="s">
        <v>6</v>
      </c>
      <c r="C5329" t="s">
        <v>8</v>
      </c>
      <c r="D5329">
        <v>2027</v>
      </c>
      <c r="E5329">
        <v>2028</v>
      </c>
      <c r="F5329">
        <v>1</v>
      </c>
      <c r="G5329">
        <v>19631.81452</v>
      </c>
      <c r="H5329">
        <v>0</v>
      </c>
      <c r="I5329">
        <v>1</v>
      </c>
      <c r="J5329" s="2" t="str">
        <f t="shared" si="83"/>
        <v>EG_LHSR2027</v>
      </c>
    </row>
    <row r="5330" spans="1:10" x14ac:dyDescent="0.25">
      <c r="A5330" t="s">
        <v>15</v>
      </c>
      <c r="B5330" t="s">
        <v>6</v>
      </c>
      <c r="C5330" t="s">
        <v>12</v>
      </c>
      <c r="D5330">
        <v>2027</v>
      </c>
      <c r="E5330">
        <v>2028</v>
      </c>
      <c r="F5330">
        <v>1</v>
      </c>
      <c r="G5330">
        <v>19631.81452</v>
      </c>
      <c r="H5330">
        <v>0</v>
      </c>
      <c r="I5330">
        <v>1</v>
      </c>
      <c r="J5330" s="2" t="str">
        <f t="shared" si="83"/>
        <v>EG_LHNR2027</v>
      </c>
    </row>
    <row r="5331" spans="1:10" x14ac:dyDescent="0.25">
      <c r="A5331" t="s">
        <v>15</v>
      </c>
      <c r="B5331" t="s">
        <v>6</v>
      </c>
      <c r="C5331" t="s">
        <v>10</v>
      </c>
      <c r="D5331">
        <v>2027</v>
      </c>
      <c r="E5331">
        <v>2029</v>
      </c>
      <c r="F5331">
        <v>1</v>
      </c>
      <c r="G5331">
        <v>19631.81452</v>
      </c>
      <c r="H5331">
        <v>0</v>
      </c>
      <c r="I5331">
        <v>1</v>
      </c>
      <c r="J5331" s="2" t="str">
        <f t="shared" si="83"/>
        <v>EG_LHER2027</v>
      </c>
    </row>
    <row r="5332" spans="1:10" x14ac:dyDescent="0.25">
      <c r="A5332" t="s">
        <v>15</v>
      </c>
      <c r="B5332" t="s">
        <v>6</v>
      </c>
      <c r="C5332" t="s">
        <v>11</v>
      </c>
      <c r="D5332">
        <v>2027</v>
      </c>
      <c r="E5332">
        <v>2029</v>
      </c>
      <c r="F5332">
        <v>1</v>
      </c>
      <c r="G5332">
        <v>19631.81452</v>
      </c>
      <c r="H5332">
        <v>0</v>
      </c>
      <c r="I5332">
        <v>1</v>
      </c>
      <c r="J5332" s="2" t="str">
        <f t="shared" si="83"/>
        <v>EG_LHWR2027</v>
      </c>
    </row>
    <row r="5333" spans="1:10" x14ac:dyDescent="0.25">
      <c r="A5333" t="s">
        <v>15</v>
      </c>
      <c r="B5333" t="s">
        <v>6</v>
      </c>
      <c r="C5333" t="s">
        <v>9</v>
      </c>
      <c r="D5333">
        <v>2027</v>
      </c>
      <c r="E5333">
        <v>2029</v>
      </c>
      <c r="F5333">
        <v>1</v>
      </c>
      <c r="G5333">
        <v>19631.81452</v>
      </c>
      <c r="H5333">
        <v>0</v>
      </c>
      <c r="I5333">
        <v>1</v>
      </c>
      <c r="J5333" s="2" t="str">
        <f t="shared" si="83"/>
        <v>EG_LHNER2027</v>
      </c>
    </row>
    <row r="5334" spans="1:10" x14ac:dyDescent="0.25">
      <c r="A5334" t="s">
        <v>15</v>
      </c>
      <c r="B5334" t="s">
        <v>6</v>
      </c>
      <c r="C5334" t="s">
        <v>8</v>
      </c>
      <c r="D5334">
        <v>2027</v>
      </c>
      <c r="E5334">
        <v>2029</v>
      </c>
      <c r="F5334">
        <v>1</v>
      </c>
      <c r="G5334">
        <v>19631.81452</v>
      </c>
      <c r="H5334">
        <v>0</v>
      </c>
      <c r="I5334">
        <v>1</v>
      </c>
      <c r="J5334" s="2" t="str">
        <f t="shared" si="83"/>
        <v>EG_LHSR2027</v>
      </c>
    </row>
    <row r="5335" spans="1:10" x14ac:dyDescent="0.25">
      <c r="A5335" t="s">
        <v>15</v>
      </c>
      <c r="B5335" t="s">
        <v>6</v>
      </c>
      <c r="C5335" t="s">
        <v>12</v>
      </c>
      <c r="D5335">
        <v>2027</v>
      </c>
      <c r="E5335">
        <v>2029</v>
      </c>
      <c r="F5335">
        <v>1</v>
      </c>
      <c r="G5335">
        <v>19631.81452</v>
      </c>
      <c r="H5335">
        <v>0</v>
      </c>
      <c r="I5335">
        <v>1</v>
      </c>
      <c r="J5335" s="2" t="str">
        <f t="shared" si="83"/>
        <v>EG_LHNR2027</v>
      </c>
    </row>
    <row r="5336" spans="1:10" x14ac:dyDescent="0.25">
      <c r="A5336" t="s">
        <v>15</v>
      </c>
      <c r="B5336" t="s">
        <v>6</v>
      </c>
      <c r="C5336" t="s">
        <v>10</v>
      </c>
      <c r="D5336">
        <v>2027</v>
      </c>
      <c r="E5336">
        <v>2030</v>
      </c>
      <c r="F5336">
        <v>1</v>
      </c>
      <c r="G5336">
        <v>19631.81452</v>
      </c>
      <c r="H5336">
        <v>0</v>
      </c>
      <c r="I5336">
        <v>1</v>
      </c>
      <c r="J5336" s="2" t="str">
        <f t="shared" si="83"/>
        <v>EG_LHER2027</v>
      </c>
    </row>
    <row r="5337" spans="1:10" x14ac:dyDescent="0.25">
      <c r="A5337" t="s">
        <v>15</v>
      </c>
      <c r="B5337" t="s">
        <v>6</v>
      </c>
      <c r="C5337" t="s">
        <v>11</v>
      </c>
      <c r="D5337">
        <v>2027</v>
      </c>
      <c r="E5337">
        <v>2030</v>
      </c>
      <c r="F5337">
        <v>1</v>
      </c>
      <c r="G5337">
        <v>19631.81452</v>
      </c>
      <c r="H5337">
        <v>0</v>
      </c>
      <c r="I5337">
        <v>1</v>
      </c>
      <c r="J5337" s="2" t="str">
        <f t="shared" si="83"/>
        <v>EG_LHWR2027</v>
      </c>
    </row>
    <row r="5338" spans="1:10" x14ac:dyDescent="0.25">
      <c r="A5338" t="s">
        <v>15</v>
      </c>
      <c r="B5338" t="s">
        <v>6</v>
      </c>
      <c r="C5338" t="s">
        <v>9</v>
      </c>
      <c r="D5338">
        <v>2027</v>
      </c>
      <c r="E5338">
        <v>2030</v>
      </c>
      <c r="F5338">
        <v>1</v>
      </c>
      <c r="G5338">
        <v>19631.81452</v>
      </c>
      <c r="H5338">
        <v>0</v>
      </c>
      <c r="I5338">
        <v>1</v>
      </c>
      <c r="J5338" s="2" t="str">
        <f t="shared" si="83"/>
        <v>EG_LHNER2027</v>
      </c>
    </row>
    <row r="5339" spans="1:10" x14ac:dyDescent="0.25">
      <c r="A5339" t="s">
        <v>15</v>
      </c>
      <c r="B5339" t="s">
        <v>6</v>
      </c>
      <c r="C5339" t="s">
        <v>8</v>
      </c>
      <c r="D5339">
        <v>2027</v>
      </c>
      <c r="E5339">
        <v>2030</v>
      </c>
      <c r="F5339">
        <v>1</v>
      </c>
      <c r="G5339">
        <v>19631.81452</v>
      </c>
      <c r="H5339">
        <v>0</v>
      </c>
      <c r="I5339">
        <v>1</v>
      </c>
      <c r="J5339" s="2" t="str">
        <f t="shared" si="83"/>
        <v>EG_LHSR2027</v>
      </c>
    </row>
    <row r="5340" spans="1:10" x14ac:dyDescent="0.25">
      <c r="A5340" t="s">
        <v>15</v>
      </c>
      <c r="B5340" t="s">
        <v>6</v>
      </c>
      <c r="C5340" t="s">
        <v>12</v>
      </c>
      <c r="D5340">
        <v>2027</v>
      </c>
      <c r="E5340">
        <v>2030</v>
      </c>
      <c r="F5340">
        <v>1</v>
      </c>
      <c r="G5340">
        <v>19631.81452</v>
      </c>
      <c r="H5340">
        <v>0</v>
      </c>
      <c r="I5340">
        <v>1</v>
      </c>
      <c r="J5340" s="2" t="str">
        <f t="shared" si="83"/>
        <v>EG_LHNR2027</v>
      </c>
    </row>
    <row r="5341" spans="1:10" x14ac:dyDescent="0.25">
      <c r="A5341" t="s">
        <v>15</v>
      </c>
      <c r="B5341" t="s">
        <v>6</v>
      </c>
      <c r="C5341" t="s">
        <v>10</v>
      </c>
      <c r="D5341">
        <v>2027</v>
      </c>
      <c r="E5341">
        <v>2031</v>
      </c>
      <c r="F5341">
        <v>1</v>
      </c>
      <c r="G5341">
        <v>19631.81452</v>
      </c>
      <c r="H5341">
        <v>0</v>
      </c>
      <c r="I5341">
        <v>1</v>
      </c>
      <c r="J5341" s="2" t="str">
        <f t="shared" si="83"/>
        <v>EG_LHER2027</v>
      </c>
    </row>
    <row r="5342" spans="1:10" x14ac:dyDescent="0.25">
      <c r="A5342" t="s">
        <v>15</v>
      </c>
      <c r="B5342" t="s">
        <v>6</v>
      </c>
      <c r="C5342" t="s">
        <v>11</v>
      </c>
      <c r="D5342">
        <v>2027</v>
      </c>
      <c r="E5342">
        <v>2031</v>
      </c>
      <c r="F5342">
        <v>1</v>
      </c>
      <c r="G5342">
        <v>19631.81452</v>
      </c>
      <c r="H5342">
        <v>0</v>
      </c>
      <c r="I5342">
        <v>1</v>
      </c>
      <c r="J5342" s="2" t="str">
        <f t="shared" si="83"/>
        <v>EG_LHWR2027</v>
      </c>
    </row>
    <row r="5343" spans="1:10" x14ac:dyDescent="0.25">
      <c r="A5343" t="s">
        <v>15</v>
      </c>
      <c r="B5343" t="s">
        <v>6</v>
      </c>
      <c r="C5343" t="s">
        <v>9</v>
      </c>
      <c r="D5343">
        <v>2027</v>
      </c>
      <c r="E5343">
        <v>2031</v>
      </c>
      <c r="F5343">
        <v>1</v>
      </c>
      <c r="G5343">
        <v>19631.81452</v>
      </c>
      <c r="H5343">
        <v>0</v>
      </c>
      <c r="I5343">
        <v>1</v>
      </c>
      <c r="J5343" s="2" t="str">
        <f t="shared" si="83"/>
        <v>EG_LHNER2027</v>
      </c>
    </row>
    <row r="5344" spans="1:10" x14ac:dyDescent="0.25">
      <c r="A5344" t="s">
        <v>15</v>
      </c>
      <c r="B5344" t="s">
        <v>6</v>
      </c>
      <c r="C5344" t="s">
        <v>8</v>
      </c>
      <c r="D5344">
        <v>2027</v>
      </c>
      <c r="E5344">
        <v>2031</v>
      </c>
      <c r="F5344">
        <v>1</v>
      </c>
      <c r="G5344">
        <v>19631.81452</v>
      </c>
      <c r="H5344">
        <v>0</v>
      </c>
      <c r="I5344">
        <v>1</v>
      </c>
      <c r="J5344" s="2" t="str">
        <f t="shared" si="83"/>
        <v>EG_LHSR2027</v>
      </c>
    </row>
    <row r="5345" spans="1:10" x14ac:dyDescent="0.25">
      <c r="A5345" t="s">
        <v>15</v>
      </c>
      <c r="B5345" t="s">
        <v>6</v>
      </c>
      <c r="C5345" t="s">
        <v>12</v>
      </c>
      <c r="D5345">
        <v>2027</v>
      </c>
      <c r="E5345">
        <v>2031</v>
      </c>
      <c r="F5345">
        <v>1</v>
      </c>
      <c r="G5345">
        <v>19631.81452</v>
      </c>
      <c r="H5345">
        <v>0</v>
      </c>
      <c r="I5345">
        <v>1</v>
      </c>
      <c r="J5345" s="2" t="str">
        <f t="shared" si="83"/>
        <v>EG_LHNR2027</v>
      </c>
    </row>
    <row r="5346" spans="1:10" x14ac:dyDescent="0.25">
      <c r="A5346" t="s">
        <v>15</v>
      </c>
      <c r="B5346" t="s">
        <v>6</v>
      </c>
      <c r="C5346" t="s">
        <v>10</v>
      </c>
      <c r="D5346">
        <v>2027</v>
      </c>
      <c r="E5346">
        <v>2032</v>
      </c>
      <c r="F5346">
        <v>1</v>
      </c>
      <c r="G5346">
        <v>19631.81452</v>
      </c>
      <c r="H5346">
        <v>0</v>
      </c>
      <c r="I5346">
        <v>1</v>
      </c>
      <c r="J5346" s="2" t="str">
        <f t="shared" si="83"/>
        <v>EG_LHER2027</v>
      </c>
    </row>
    <row r="5347" spans="1:10" x14ac:dyDescent="0.25">
      <c r="A5347" t="s">
        <v>15</v>
      </c>
      <c r="B5347" t="s">
        <v>6</v>
      </c>
      <c r="C5347" t="s">
        <v>11</v>
      </c>
      <c r="D5347">
        <v>2027</v>
      </c>
      <c r="E5347">
        <v>2032</v>
      </c>
      <c r="F5347">
        <v>1</v>
      </c>
      <c r="G5347">
        <v>19631.81452</v>
      </c>
      <c r="H5347">
        <v>0</v>
      </c>
      <c r="I5347">
        <v>1</v>
      </c>
      <c r="J5347" s="2" t="str">
        <f t="shared" si="83"/>
        <v>EG_LHWR2027</v>
      </c>
    </row>
    <row r="5348" spans="1:10" x14ac:dyDescent="0.25">
      <c r="A5348" t="s">
        <v>15</v>
      </c>
      <c r="B5348" t="s">
        <v>6</v>
      </c>
      <c r="C5348" t="s">
        <v>9</v>
      </c>
      <c r="D5348">
        <v>2027</v>
      </c>
      <c r="E5348">
        <v>2032</v>
      </c>
      <c r="F5348">
        <v>1</v>
      </c>
      <c r="G5348">
        <v>19631.81452</v>
      </c>
      <c r="H5348">
        <v>0</v>
      </c>
      <c r="I5348">
        <v>1</v>
      </c>
      <c r="J5348" s="2" t="str">
        <f t="shared" si="83"/>
        <v>EG_LHNER2027</v>
      </c>
    </row>
    <row r="5349" spans="1:10" x14ac:dyDescent="0.25">
      <c r="A5349" t="s">
        <v>15</v>
      </c>
      <c r="B5349" t="s">
        <v>6</v>
      </c>
      <c r="C5349" t="s">
        <v>8</v>
      </c>
      <c r="D5349">
        <v>2027</v>
      </c>
      <c r="E5349">
        <v>2032</v>
      </c>
      <c r="F5349">
        <v>1</v>
      </c>
      <c r="G5349">
        <v>19631.81452</v>
      </c>
      <c r="H5349">
        <v>0</v>
      </c>
      <c r="I5349">
        <v>1</v>
      </c>
      <c r="J5349" s="2" t="str">
        <f t="shared" si="83"/>
        <v>EG_LHSR2027</v>
      </c>
    </row>
    <row r="5350" spans="1:10" x14ac:dyDescent="0.25">
      <c r="A5350" t="s">
        <v>15</v>
      </c>
      <c r="B5350" t="s">
        <v>6</v>
      </c>
      <c r="C5350" t="s">
        <v>12</v>
      </c>
      <c r="D5350">
        <v>2027</v>
      </c>
      <c r="E5350">
        <v>2032</v>
      </c>
      <c r="F5350">
        <v>1</v>
      </c>
      <c r="G5350">
        <v>19631.81452</v>
      </c>
      <c r="H5350">
        <v>0</v>
      </c>
      <c r="I5350">
        <v>1</v>
      </c>
      <c r="J5350" s="2" t="str">
        <f t="shared" si="83"/>
        <v>EG_LHNR2027</v>
      </c>
    </row>
    <row r="5351" spans="1:10" x14ac:dyDescent="0.25">
      <c r="A5351" t="s">
        <v>15</v>
      </c>
      <c r="B5351" t="s">
        <v>6</v>
      </c>
      <c r="C5351" t="s">
        <v>10</v>
      </c>
      <c r="D5351">
        <v>2027</v>
      </c>
      <c r="E5351">
        <v>2033</v>
      </c>
      <c r="F5351">
        <v>1</v>
      </c>
      <c r="G5351">
        <v>19631.81452</v>
      </c>
      <c r="H5351">
        <v>0</v>
      </c>
      <c r="I5351">
        <v>1</v>
      </c>
      <c r="J5351" s="2" t="str">
        <f t="shared" si="83"/>
        <v>EG_LHER2027</v>
      </c>
    </row>
    <row r="5352" spans="1:10" x14ac:dyDescent="0.25">
      <c r="A5352" t="s">
        <v>15</v>
      </c>
      <c r="B5352" t="s">
        <v>6</v>
      </c>
      <c r="C5352" t="s">
        <v>11</v>
      </c>
      <c r="D5352">
        <v>2027</v>
      </c>
      <c r="E5352">
        <v>2033</v>
      </c>
      <c r="F5352">
        <v>1</v>
      </c>
      <c r="G5352">
        <v>19631.81452</v>
      </c>
      <c r="H5352">
        <v>0</v>
      </c>
      <c r="I5352">
        <v>1</v>
      </c>
      <c r="J5352" s="2" t="str">
        <f t="shared" si="83"/>
        <v>EG_LHWR2027</v>
      </c>
    </row>
    <row r="5353" spans="1:10" x14ac:dyDescent="0.25">
      <c r="A5353" t="s">
        <v>15</v>
      </c>
      <c r="B5353" t="s">
        <v>6</v>
      </c>
      <c r="C5353" t="s">
        <v>9</v>
      </c>
      <c r="D5353">
        <v>2027</v>
      </c>
      <c r="E5353">
        <v>2033</v>
      </c>
      <c r="F5353">
        <v>1</v>
      </c>
      <c r="G5353">
        <v>19631.81452</v>
      </c>
      <c r="H5353">
        <v>0</v>
      </c>
      <c r="I5353">
        <v>1</v>
      </c>
      <c r="J5353" s="2" t="str">
        <f t="shared" si="83"/>
        <v>EG_LHNER2027</v>
      </c>
    </row>
    <row r="5354" spans="1:10" x14ac:dyDescent="0.25">
      <c r="A5354" t="s">
        <v>15</v>
      </c>
      <c r="B5354" t="s">
        <v>6</v>
      </c>
      <c r="C5354" t="s">
        <v>8</v>
      </c>
      <c r="D5354">
        <v>2027</v>
      </c>
      <c r="E5354">
        <v>2033</v>
      </c>
      <c r="F5354">
        <v>1</v>
      </c>
      <c r="G5354">
        <v>19631.81452</v>
      </c>
      <c r="H5354">
        <v>0</v>
      </c>
      <c r="I5354">
        <v>1</v>
      </c>
      <c r="J5354" s="2" t="str">
        <f t="shared" si="83"/>
        <v>EG_LHSR2027</v>
      </c>
    </row>
    <row r="5355" spans="1:10" x14ac:dyDescent="0.25">
      <c r="A5355" t="s">
        <v>15</v>
      </c>
      <c r="B5355" t="s">
        <v>6</v>
      </c>
      <c r="C5355" t="s">
        <v>12</v>
      </c>
      <c r="D5355">
        <v>2027</v>
      </c>
      <c r="E5355">
        <v>2033</v>
      </c>
      <c r="F5355">
        <v>1</v>
      </c>
      <c r="G5355">
        <v>19631.81452</v>
      </c>
      <c r="H5355">
        <v>0</v>
      </c>
      <c r="I5355">
        <v>1</v>
      </c>
      <c r="J5355" s="2" t="str">
        <f t="shared" si="83"/>
        <v>EG_LHNR2027</v>
      </c>
    </row>
    <row r="5356" spans="1:10" x14ac:dyDescent="0.25">
      <c r="A5356" t="s">
        <v>15</v>
      </c>
      <c r="B5356" t="s">
        <v>6</v>
      </c>
      <c r="C5356" t="s">
        <v>10</v>
      </c>
      <c r="D5356">
        <v>2027</v>
      </c>
      <c r="E5356">
        <v>2034</v>
      </c>
      <c r="F5356">
        <v>1</v>
      </c>
      <c r="G5356">
        <v>19631.81452</v>
      </c>
      <c r="H5356">
        <v>0</v>
      </c>
      <c r="I5356">
        <v>1</v>
      </c>
      <c r="J5356" s="2" t="str">
        <f t="shared" si="83"/>
        <v>EG_LHER2027</v>
      </c>
    </row>
    <row r="5357" spans="1:10" x14ac:dyDescent="0.25">
      <c r="A5357" t="s">
        <v>15</v>
      </c>
      <c r="B5357" t="s">
        <v>6</v>
      </c>
      <c r="C5357" t="s">
        <v>11</v>
      </c>
      <c r="D5357">
        <v>2027</v>
      </c>
      <c r="E5357">
        <v>2034</v>
      </c>
      <c r="F5357">
        <v>1</v>
      </c>
      <c r="G5357">
        <v>19631.81452</v>
      </c>
      <c r="H5357">
        <v>0</v>
      </c>
      <c r="I5357">
        <v>1</v>
      </c>
      <c r="J5357" s="2" t="str">
        <f t="shared" si="83"/>
        <v>EG_LHWR2027</v>
      </c>
    </row>
    <row r="5358" spans="1:10" x14ac:dyDescent="0.25">
      <c r="A5358" t="s">
        <v>15</v>
      </c>
      <c r="B5358" t="s">
        <v>6</v>
      </c>
      <c r="C5358" t="s">
        <v>9</v>
      </c>
      <c r="D5358">
        <v>2027</v>
      </c>
      <c r="E5358">
        <v>2034</v>
      </c>
      <c r="F5358">
        <v>1</v>
      </c>
      <c r="G5358">
        <v>19631.81452</v>
      </c>
      <c r="H5358">
        <v>0</v>
      </c>
      <c r="I5358">
        <v>1</v>
      </c>
      <c r="J5358" s="2" t="str">
        <f t="shared" si="83"/>
        <v>EG_LHNER2027</v>
      </c>
    </row>
    <row r="5359" spans="1:10" x14ac:dyDescent="0.25">
      <c r="A5359" t="s">
        <v>15</v>
      </c>
      <c r="B5359" t="s">
        <v>6</v>
      </c>
      <c r="C5359" t="s">
        <v>8</v>
      </c>
      <c r="D5359">
        <v>2027</v>
      </c>
      <c r="E5359">
        <v>2034</v>
      </c>
      <c r="F5359">
        <v>1</v>
      </c>
      <c r="G5359">
        <v>19631.81452</v>
      </c>
      <c r="H5359">
        <v>0</v>
      </c>
      <c r="I5359">
        <v>1</v>
      </c>
      <c r="J5359" s="2" t="str">
        <f t="shared" si="83"/>
        <v>EG_LHSR2027</v>
      </c>
    </row>
    <row r="5360" spans="1:10" x14ac:dyDescent="0.25">
      <c r="A5360" t="s">
        <v>15</v>
      </c>
      <c r="B5360" t="s">
        <v>6</v>
      </c>
      <c r="C5360" t="s">
        <v>12</v>
      </c>
      <c r="D5360">
        <v>2027</v>
      </c>
      <c r="E5360">
        <v>2034</v>
      </c>
      <c r="F5360">
        <v>1</v>
      </c>
      <c r="G5360">
        <v>19631.81452</v>
      </c>
      <c r="H5360">
        <v>0</v>
      </c>
      <c r="I5360">
        <v>1</v>
      </c>
      <c r="J5360" s="2" t="str">
        <f t="shared" si="83"/>
        <v>EG_LHNR2027</v>
      </c>
    </row>
    <row r="5361" spans="1:10" x14ac:dyDescent="0.25">
      <c r="A5361" t="s">
        <v>15</v>
      </c>
      <c r="B5361" t="s">
        <v>6</v>
      </c>
      <c r="C5361" t="s">
        <v>10</v>
      </c>
      <c r="D5361">
        <v>2027</v>
      </c>
      <c r="E5361">
        <v>2035</v>
      </c>
      <c r="F5361">
        <v>1</v>
      </c>
      <c r="G5361">
        <v>19631.81452</v>
      </c>
      <c r="H5361">
        <v>0</v>
      </c>
      <c r="I5361">
        <v>1</v>
      </c>
      <c r="J5361" s="2" t="str">
        <f t="shared" si="83"/>
        <v>EG_LHER2027</v>
      </c>
    </row>
    <row r="5362" spans="1:10" x14ac:dyDescent="0.25">
      <c r="A5362" t="s">
        <v>15</v>
      </c>
      <c r="B5362" t="s">
        <v>6</v>
      </c>
      <c r="C5362" t="s">
        <v>11</v>
      </c>
      <c r="D5362">
        <v>2027</v>
      </c>
      <c r="E5362">
        <v>2035</v>
      </c>
      <c r="F5362">
        <v>1</v>
      </c>
      <c r="G5362">
        <v>19631.81452</v>
      </c>
      <c r="H5362">
        <v>0</v>
      </c>
      <c r="I5362">
        <v>1</v>
      </c>
      <c r="J5362" s="2" t="str">
        <f t="shared" si="83"/>
        <v>EG_LHWR2027</v>
      </c>
    </row>
    <row r="5363" spans="1:10" x14ac:dyDescent="0.25">
      <c r="A5363" t="s">
        <v>15</v>
      </c>
      <c r="B5363" t="s">
        <v>6</v>
      </c>
      <c r="C5363" t="s">
        <v>9</v>
      </c>
      <c r="D5363">
        <v>2027</v>
      </c>
      <c r="E5363">
        <v>2035</v>
      </c>
      <c r="F5363">
        <v>1</v>
      </c>
      <c r="G5363">
        <v>19631.81452</v>
      </c>
      <c r="H5363">
        <v>0</v>
      </c>
      <c r="I5363">
        <v>1</v>
      </c>
      <c r="J5363" s="2" t="str">
        <f t="shared" si="83"/>
        <v>EG_LHNER2027</v>
      </c>
    </row>
    <row r="5364" spans="1:10" x14ac:dyDescent="0.25">
      <c r="A5364" t="s">
        <v>15</v>
      </c>
      <c r="B5364" t="s">
        <v>6</v>
      </c>
      <c r="C5364" t="s">
        <v>8</v>
      </c>
      <c r="D5364">
        <v>2027</v>
      </c>
      <c r="E5364">
        <v>2035</v>
      </c>
      <c r="F5364">
        <v>1</v>
      </c>
      <c r="G5364">
        <v>19631.81452</v>
      </c>
      <c r="H5364">
        <v>0</v>
      </c>
      <c r="I5364">
        <v>1</v>
      </c>
      <c r="J5364" s="2" t="str">
        <f t="shared" si="83"/>
        <v>EG_LHSR2027</v>
      </c>
    </row>
    <row r="5365" spans="1:10" x14ac:dyDescent="0.25">
      <c r="A5365" t="s">
        <v>15</v>
      </c>
      <c r="B5365" t="s">
        <v>6</v>
      </c>
      <c r="C5365" t="s">
        <v>12</v>
      </c>
      <c r="D5365">
        <v>2027</v>
      </c>
      <c r="E5365">
        <v>2035</v>
      </c>
      <c r="F5365">
        <v>1</v>
      </c>
      <c r="G5365">
        <v>19631.81452</v>
      </c>
      <c r="H5365">
        <v>0</v>
      </c>
      <c r="I5365">
        <v>1</v>
      </c>
      <c r="J5365" s="2" t="str">
        <f t="shared" si="83"/>
        <v>EG_LHNR2027</v>
      </c>
    </row>
    <row r="5366" spans="1:10" x14ac:dyDescent="0.25">
      <c r="A5366" t="s">
        <v>15</v>
      </c>
      <c r="B5366" t="s">
        <v>6</v>
      </c>
      <c r="C5366" t="s">
        <v>10</v>
      </c>
      <c r="D5366">
        <v>2027</v>
      </c>
      <c r="E5366">
        <v>2036</v>
      </c>
      <c r="F5366">
        <v>1</v>
      </c>
      <c r="G5366">
        <v>19631.81452</v>
      </c>
      <c r="H5366">
        <v>0</v>
      </c>
      <c r="I5366">
        <v>1</v>
      </c>
      <c r="J5366" s="2" t="str">
        <f t="shared" si="83"/>
        <v>EG_LHER2027</v>
      </c>
    </row>
    <row r="5367" spans="1:10" x14ac:dyDescent="0.25">
      <c r="A5367" t="s">
        <v>15</v>
      </c>
      <c r="B5367" t="s">
        <v>6</v>
      </c>
      <c r="C5367" t="s">
        <v>11</v>
      </c>
      <c r="D5367">
        <v>2027</v>
      </c>
      <c r="E5367">
        <v>2036</v>
      </c>
      <c r="F5367">
        <v>1</v>
      </c>
      <c r="G5367">
        <v>19631.81452</v>
      </c>
      <c r="H5367">
        <v>0</v>
      </c>
      <c r="I5367">
        <v>1</v>
      </c>
      <c r="J5367" s="2" t="str">
        <f t="shared" si="83"/>
        <v>EG_LHWR2027</v>
      </c>
    </row>
    <row r="5368" spans="1:10" x14ac:dyDescent="0.25">
      <c r="A5368" t="s">
        <v>15</v>
      </c>
      <c r="B5368" t="s">
        <v>6</v>
      </c>
      <c r="C5368" t="s">
        <v>9</v>
      </c>
      <c r="D5368">
        <v>2027</v>
      </c>
      <c r="E5368">
        <v>2036</v>
      </c>
      <c r="F5368">
        <v>1</v>
      </c>
      <c r="G5368">
        <v>19631.81452</v>
      </c>
      <c r="H5368">
        <v>0</v>
      </c>
      <c r="I5368">
        <v>1</v>
      </c>
      <c r="J5368" s="2" t="str">
        <f t="shared" si="83"/>
        <v>EG_LHNER2027</v>
      </c>
    </row>
    <row r="5369" spans="1:10" x14ac:dyDescent="0.25">
      <c r="A5369" t="s">
        <v>15</v>
      </c>
      <c r="B5369" t="s">
        <v>6</v>
      </c>
      <c r="C5369" t="s">
        <v>8</v>
      </c>
      <c r="D5369">
        <v>2027</v>
      </c>
      <c r="E5369">
        <v>2036</v>
      </c>
      <c r="F5369">
        <v>1</v>
      </c>
      <c r="G5369">
        <v>19631.81452</v>
      </c>
      <c r="H5369">
        <v>0</v>
      </c>
      <c r="I5369">
        <v>1</v>
      </c>
      <c r="J5369" s="2" t="str">
        <f t="shared" si="83"/>
        <v>EG_LHSR2027</v>
      </c>
    </row>
    <row r="5370" spans="1:10" x14ac:dyDescent="0.25">
      <c r="A5370" t="s">
        <v>15</v>
      </c>
      <c r="B5370" t="s">
        <v>6</v>
      </c>
      <c r="C5370" t="s">
        <v>12</v>
      </c>
      <c r="D5370">
        <v>2027</v>
      </c>
      <c r="E5370">
        <v>2036</v>
      </c>
      <c r="F5370">
        <v>1</v>
      </c>
      <c r="G5370">
        <v>19631.81452</v>
      </c>
      <c r="H5370">
        <v>0</v>
      </c>
      <c r="I5370">
        <v>1</v>
      </c>
      <c r="J5370" s="2" t="str">
        <f t="shared" si="83"/>
        <v>EG_LHNR2027</v>
      </c>
    </row>
    <row r="5371" spans="1:10" x14ac:dyDescent="0.25">
      <c r="A5371" t="s">
        <v>15</v>
      </c>
      <c r="B5371" t="s">
        <v>6</v>
      </c>
      <c r="C5371" t="s">
        <v>10</v>
      </c>
      <c r="D5371">
        <v>2027</v>
      </c>
      <c r="E5371">
        <v>2037</v>
      </c>
      <c r="F5371">
        <v>1</v>
      </c>
      <c r="G5371">
        <v>19631.81452</v>
      </c>
      <c r="H5371">
        <v>0</v>
      </c>
      <c r="I5371">
        <v>1</v>
      </c>
      <c r="J5371" s="2" t="str">
        <f t="shared" si="83"/>
        <v>EG_LHER2027</v>
      </c>
    </row>
    <row r="5372" spans="1:10" x14ac:dyDescent="0.25">
      <c r="A5372" t="s">
        <v>15</v>
      </c>
      <c r="B5372" t="s">
        <v>6</v>
      </c>
      <c r="C5372" t="s">
        <v>11</v>
      </c>
      <c r="D5372">
        <v>2027</v>
      </c>
      <c r="E5372">
        <v>2037</v>
      </c>
      <c r="F5372">
        <v>1</v>
      </c>
      <c r="G5372">
        <v>19631.81452</v>
      </c>
      <c r="H5372">
        <v>0</v>
      </c>
      <c r="I5372">
        <v>1</v>
      </c>
      <c r="J5372" s="2" t="str">
        <f t="shared" si="83"/>
        <v>EG_LHWR2027</v>
      </c>
    </row>
    <row r="5373" spans="1:10" x14ac:dyDescent="0.25">
      <c r="A5373" t="s">
        <v>15</v>
      </c>
      <c r="B5373" t="s">
        <v>6</v>
      </c>
      <c r="C5373" t="s">
        <v>9</v>
      </c>
      <c r="D5373">
        <v>2027</v>
      </c>
      <c r="E5373">
        <v>2037</v>
      </c>
      <c r="F5373">
        <v>1</v>
      </c>
      <c r="G5373">
        <v>19631.81452</v>
      </c>
      <c r="H5373">
        <v>0</v>
      </c>
      <c r="I5373">
        <v>1</v>
      </c>
      <c r="J5373" s="2" t="str">
        <f t="shared" si="83"/>
        <v>EG_LHNER2027</v>
      </c>
    </row>
    <row r="5374" spans="1:10" x14ac:dyDescent="0.25">
      <c r="A5374" t="s">
        <v>15</v>
      </c>
      <c r="B5374" t="s">
        <v>6</v>
      </c>
      <c r="C5374" t="s">
        <v>8</v>
      </c>
      <c r="D5374">
        <v>2027</v>
      </c>
      <c r="E5374">
        <v>2037</v>
      </c>
      <c r="F5374">
        <v>1</v>
      </c>
      <c r="G5374">
        <v>19631.81452</v>
      </c>
      <c r="H5374">
        <v>0</v>
      </c>
      <c r="I5374">
        <v>1</v>
      </c>
      <c r="J5374" s="2" t="str">
        <f t="shared" si="83"/>
        <v>EG_LHSR2027</v>
      </c>
    </row>
    <row r="5375" spans="1:10" x14ac:dyDescent="0.25">
      <c r="A5375" t="s">
        <v>15</v>
      </c>
      <c r="B5375" t="s">
        <v>6</v>
      </c>
      <c r="C5375" t="s">
        <v>12</v>
      </c>
      <c r="D5375">
        <v>2027</v>
      </c>
      <c r="E5375">
        <v>2037</v>
      </c>
      <c r="F5375">
        <v>1</v>
      </c>
      <c r="G5375">
        <v>19631.81452</v>
      </c>
      <c r="H5375">
        <v>0</v>
      </c>
      <c r="I5375">
        <v>1</v>
      </c>
      <c r="J5375" s="2" t="str">
        <f t="shared" si="83"/>
        <v>EG_LHNR2027</v>
      </c>
    </row>
    <row r="5376" spans="1:10" x14ac:dyDescent="0.25">
      <c r="A5376" t="s">
        <v>15</v>
      </c>
      <c r="B5376" t="s">
        <v>6</v>
      </c>
      <c r="C5376" t="s">
        <v>10</v>
      </c>
      <c r="D5376">
        <v>2027</v>
      </c>
      <c r="E5376">
        <v>2038</v>
      </c>
      <c r="F5376">
        <v>1</v>
      </c>
      <c r="G5376">
        <v>19631.81452</v>
      </c>
      <c r="H5376">
        <v>0</v>
      </c>
      <c r="I5376">
        <v>1</v>
      </c>
      <c r="J5376" s="2" t="str">
        <f t="shared" si="83"/>
        <v>EG_LHER2027</v>
      </c>
    </row>
    <row r="5377" spans="1:10" x14ac:dyDescent="0.25">
      <c r="A5377" t="s">
        <v>15</v>
      </c>
      <c r="B5377" t="s">
        <v>6</v>
      </c>
      <c r="C5377" t="s">
        <v>11</v>
      </c>
      <c r="D5377">
        <v>2027</v>
      </c>
      <c r="E5377">
        <v>2038</v>
      </c>
      <c r="F5377">
        <v>1</v>
      </c>
      <c r="G5377">
        <v>19631.81452</v>
      </c>
      <c r="H5377">
        <v>0</v>
      </c>
      <c r="I5377">
        <v>1</v>
      </c>
      <c r="J5377" s="2" t="str">
        <f t="shared" si="83"/>
        <v>EG_LHWR2027</v>
      </c>
    </row>
    <row r="5378" spans="1:10" x14ac:dyDescent="0.25">
      <c r="A5378" t="s">
        <v>15</v>
      </c>
      <c r="B5378" t="s">
        <v>6</v>
      </c>
      <c r="C5378" t="s">
        <v>9</v>
      </c>
      <c r="D5378">
        <v>2027</v>
      </c>
      <c r="E5378">
        <v>2038</v>
      </c>
      <c r="F5378">
        <v>1</v>
      </c>
      <c r="G5378">
        <v>19631.81452</v>
      </c>
      <c r="H5378">
        <v>0</v>
      </c>
      <c r="I5378">
        <v>1</v>
      </c>
      <c r="J5378" s="2" t="str">
        <f t="shared" si="83"/>
        <v>EG_LHNER2027</v>
      </c>
    </row>
    <row r="5379" spans="1:10" x14ac:dyDescent="0.25">
      <c r="A5379" t="s">
        <v>15</v>
      </c>
      <c r="B5379" t="s">
        <v>6</v>
      </c>
      <c r="C5379" t="s">
        <v>8</v>
      </c>
      <c r="D5379">
        <v>2027</v>
      </c>
      <c r="E5379">
        <v>2038</v>
      </c>
      <c r="F5379">
        <v>1</v>
      </c>
      <c r="G5379">
        <v>19631.81452</v>
      </c>
      <c r="H5379">
        <v>0</v>
      </c>
      <c r="I5379">
        <v>1</v>
      </c>
      <c r="J5379" s="2" t="str">
        <f t="shared" ref="J5379:J5442" si="84">_xlfn.CONCAT(A5379,C5379,D5379)</f>
        <v>EG_LHSR2027</v>
      </c>
    </row>
    <row r="5380" spans="1:10" x14ac:dyDescent="0.25">
      <c r="A5380" t="s">
        <v>15</v>
      </c>
      <c r="B5380" t="s">
        <v>6</v>
      </c>
      <c r="C5380" t="s">
        <v>12</v>
      </c>
      <c r="D5380">
        <v>2027</v>
      </c>
      <c r="E5380">
        <v>2038</v>
      </c>
      <c r="F5380">
        <v>1</v>
      </c>
      <c r="G5380">
        <v>19631.81452</v>
      </c>
      <c r="H5380">
        <v>0</v>
      </c>
      <c r="I5380">
        <v>1</v>
      </c>
      <c r="J5380" s="2" t="str">
        <f t="shared" si="84"/>
        <v>EG_LHNR2027</v>
      </c>
    </row>
    <row r="5381" spans="1:10" x14ac:dyDescent="0.25">
      <c r="A5381" t="s">
        <v>15</v>
      </c>
      <c r="B5381" t="s">
        <v>6</v>
      </c>
      <c r="C5381" t="s">
        <v>10</v>
      </c>
      <c r="D5381">
        <v>2027</v>
      </c>
      <c r="E5381">
        <v>2039</v>
      </c>
      <c r="F5381">
        <v>1</v>
      </c>
      <c r="G5381">
        <v>19631.81452</v>
      </c>
      <c r="H5381">
        <v>0</v>
      </c>
      <c r="I5381">
        <v>1</v>
      </c>
      <c r="J5381" s="2" t="str">
        <f t="shared" si="84"/>
        <v>EG_LHER2027</v>
      </c>
    </row>
    <row r="5382" spans="1:10" x14ac:dyDescent="0.25">
      <c r="A5382" t="s">
        <v>15</v>
      </c>
      <c r="B5382" t="s">
        <v>6</v>
      </c>
      <c r="C5382" t="s">
        <v>11</v>
      </c>
      <c r="D5382">
        <v>2027</v>
      </c>
      <c r="E5382">
        <v>2039</v>
      </c>
      <c r="F5382">
        <v>1</v>
      </c>
      <c r="G5382">
        <v>19631.81452</v>
      </c>
      <c r="H5382">
        <v>0</v>
      </c>
      <c r="I5382">
        <v>1</v>
      </c>
      <c r="J5382" s="2" t="str">
        <f t="shared" si="84"/>
        <v>EG_LHWR2027</v>
      </c>
    </row>
    <row r="5383" spans="1:10" x14ac:dyDescent="0.25">
      <c r="A5383" t="s">
        <v>15</v>
      </c>
      <c r="B5383" t="s">
        <v>6</v>
      </c>
      <c r="C5383" t="s">
        <v>9</v>
      </c>
      <c r="D5383">
        <v>2027</v>
      </c>
      <c r="E5383">
        <v>2039</v>
      </c>
      <c r="F5383">
        <v>1</v>
      </c>
      <c r="G5383">
        <v>19631.81452</v>
      </c>
      <c r="H5383">
        <v>0</v>
      </c>
      <c r="I5383">
        <v>1</v>
      </c>
      <c r="J5383" s="2" t="str">
        <f t="shared" si="84"/>
        <v>EG_LHNER2027</v>
      </c>
    </row>
    <row r="5384" spans="1:10" x14ac:dyDescent="0.25">
      <c r="A5384" t="s">
        <v>15</v>
      </c>
      <c r="B5384" t="s">
        <v>6</v>
      </c>
      <c r="C5384" t="s">
        <v>8</v>
      </c>
      <c r="D5384">
        <v>2027</v>
      </c>
      <c r="E5384">
        <v>2039</v>
      </c>
      <c r="F5384">
        <v>1</v>
      </c>
      <c r="G5384">
        <v>19631.81452</v>
      </c>
      <c r="H5384">
        <v>0</v>
      </c>
      <c r="I5384">
        <v>1</v>
      </c>
      <c r="J5384" s="2" t="str">
        <f t="shared" si="84"/>
        <v>EG_LHSR2027</v>
      </c>
    </row>
    <row r="5385" spans="1:10" x14ac:dyDescent="0.25">
      <c r="A5385" t="s">
        <v>15</v>
      </c>
      <c r="B5385" t="s">
        <v>6</v>
      </c>
      <c r="C5385" t="s">
        <v>12</v>
      </c>
      <c r="D5385">
        <v>2027</v>
      </c>
      <c r="E5385">
        <v>2039</v>
      </c>
      <c r="F5385">
        <v>1</v>
      </c>
      <c r="G5385">
        <v>19631.81452</v>
      </c>
      <c r="H5385">
        <v>0</v>
      </c>
      <c r="I5385">
        <v>1</v>
      </c>
      <c r="J5385" s="2" t="str">
        <f t="shared" si="84"/>
        <v>EG_LHNR2027</v>
      </c>
    </row>
    <row r="5386" spans="1:10" x14ac:dyDescent="0.25">
      <c r="A5386" t="s">
        <v>15</v>
      </c>
      <c r="B5386" t="s">
        <v>6</v>
      </c>
      <c r="C5386" t="s">
        <v>10</v>
      </c>
      <c r="D5386">
        <v>2027</v>
      </c>
      <c r="E5386">
        <v>2040</v>
      </c>
      <c r="F5386">
        <v>1</v>
      </c>
      <c r="G5386">
        <v>19631.81452</v>
      </c>
      <c r="H5386">
        <v>0</v>
      </c>
      <c r="I5386">
        <v>1</v>
      </c>
      <c r="J5386" s="2" t="str">
        <f t="shared" si="84"/>
        <v>EG_LHER2027</v>
      </c>
    </row>
    <row r="5387" spans="1:10" x14ac:dyDescent="0.25">
      <c r="A5387" t="s">
        <v>15</v>
      </c>
      <c r="B5387" t="s">
        <v>6</v>
      </c>
      <c r="C5387" t="s">
        <v>11</v>
      </c>
      <c r="D5387">
        <v>2027</v>
      </c>
      <c r="E5387">
        <v>2040</v>
      </c>
      <c r="F5387">
        <v>1</v>
      </c>
      <c r="G5387">
        <v>19631.81452</v>
      </c>
      <c r="H5387">
        <v>0</v>
      </c>
      <c r="I5387">
        <v>1</v>
      </c>
      <c r="J5387" s="2" t="str">
        <f t="shared" si="84"/>
        <v>EG_LHWR2027</v>
      </c>
    </row>
    <row r="5388" spans="1:10" x14ac:dyDescent="0.25">
      <c r="A5388" t="s">
        <v>15</v>
      </c>
      <c r="B5388" t="s">
        <v>6</v>
      </c>
      <c r="C5388" t="s">
        <v>9</v>
      </c>
      <c r="D5388">
        <v>2027</v>
      </c>
      <c r="E5388">
        <v>2040</v>
      </c>
      <c r="F5388">
        <v>1</v>
      </c>
      <c r="G5388">
        <v>19631.81452</v>
      </c>
      <c r="H5388">
        <v>0</v>
      </c>
      <c r="I5388">
        <v>1</v>
      </c>
      <c r="J5388" s="2" t="str">
        <f t="shared" si="84"/>
        <v>EG_LHNER2027</v>
      </c>
    </row>
    <row r="5389" spans="1:10" x14ac:dyDescent="0.25">
      <c r="A5389" t="s">
        <v>15</v>
      </c>
      <c r="B5389" t="s">
        <v>6</v>
      </c>
      <c r="C5389" t="s">
        <v>8</v>
      </c>
      <c r="D5389">
        <v>2027</v>
      </c>
      <c r="E5389">
        <v>2040</v>
      </c>
      <c r="F5389">
        <v>1</v>
      </c>
      <c r="G5389">
        <v>19631.81452</v>
      </c>
      <c r="H5389">
        <v>0</v>
      </c>
      <c r="I5389">
        <v>1</v>
      </c>
      <c r="J5389" s="2" t="str">
        <f t="shared" si="84"/>
        <v>EG_LHSR2027</v>
      </c>
    </row>
    <row r="5390" spans="1:10" x14ac:dyDescent="0.25">
      <c r="A5390" t="s">
        <v>15</v>
      </c>
      <c r="B5390" t="s">
        <v>6</v>
      </c>
      <c r="C5390" t="s">
        <v>12</v>
      </c>
      <c r="D5390">
        <v>2027</v>
      </c>
      <c r="E5390">
        <v>2040</v>
      </c>
      <c r="F5390">
        <v>1</v>
      </c>
      <c r="G5390">
        <v>19631.81452</v>
      </c>
      <c r="H5390">
        <v>0</v>
      </c>
      <c r="I5390">
        <v>1</v>
      </c>
      <c r="J5390" s="2" t="str">
        <f t="shared" si="84"/>
        <v>EG_LHNR2027</v>
      </c>
    </row>
    <row r="5391" spans="1:10" x14ac:dyDescent="0.25">
      <c r="A5391" t="s">
        <v>15</v>
      </c>
      <c r="B5391" t="s">
        <v>6</v>
      </c>
      <c r="C5391" t="s">
        <v>10</v>
      </c>
      <c r="D5391">
        <v>2027</v>
      </c>
      <c r="E5391">
        <v>2041</v>
      </c>
      <c r="F5391">
        <v>1</v>
      </c>
      <c r="G5391">
        <v>19631.81452</v>
      </c>
      <c r="H5391">
        <v>0</v>
      </c>
      <c r="I5391">
        <v>1</v>
      </c>
      <c r="J5391" s="2" t="str">
        <f t="shared" si="84"/>
        <v>EG_LHER2027</v>
      </c>
    </row>
    <row r="5392" spans="1:10" x14ac:dyDescent="0.25">
      <c r="A5392" t="s">
        <v>15</v>
      </c>
      <c r="B5392" t="s">
        <v>6</v>
      </c>
      <c r="C5392" t="s">
        <v>11</v>
      </c>
      <c r="D5392">
        <v>2027</v>
      </c>
      <c r="E5392">
        <v>2041</v>
      </c>
      <c r="F5392">
        <v>1</v>
      </c>
      <c r="G5392">
        <v>19631.81452</v>
      </c>
      <c r="H5392">
        <v>0</v>
      </c>
      <c r="I5392">
        <v>1</v>
      </c>
      <c r="J5392" s="2" t="str">
        <f t="shared" si="84"/>
        <v>EG_LHWR2027</v>
      </c>
    </row>
    <row r="5393" spans="1:10" x14ac:dyDescent="0.25">
      <c r="A5393" t="s">
        <v>15</v>
      </c>
      <c r="B5393" t="s">
        <v>6</v>
      </c>
      <c r="C5393" t="s">
        <v>9</v>
      </c>
      <c r="D5393">
        <v>2027</v>
      </c>
      <c r="E5393">
        <v>2041</v>
      </c>
      <c r="F5393">
        <v>1</v>
      </c>
      <c r="G5393">
        <v>19631.81452</v>
      </c>
      <c r="H5393">
        <v>0</v>
      </c>
      <c r="I5393">
        <v>1</v>
      </c>
      <c r="J5393" s="2" t="str">
        <f t="shared" si="84"/>
        <v>EG_LHNER2027</v>
      </c>
    </row>
    <row r="5394" spans="1:10" x14ac:dyDescent="0.25">
      <c r="A5394" t="s">
        <v>15</v>
      </c>
      <c r="B5394" t="s">
        <v>6</v>
      </c>
      <c r="C5394" t="s">
        <v>8</v>
      </c>
      <c r="D5394">
        <v>2027</v>
      </c>
      <c r="E5394">
        <v>2041</v>
      </c>
      <c r="F5394">
        <v>1</v>
      </c>
      <c r="G5394">
        <v>19631.81452</v>
      </c>
      <c r="H5394">
        <v>0</v>
      </c>
      <c r="I5394">
        <v>1</v>
      </c>
      <c r="J5394" s="2" t="str">
        <f t="shared" si="84"/>
        <v>EG_LHSR2027</v>
      </c>
    </row>
    <row r="5395" spans="1:10" x14ac:dyDescent="0.25">
      <c r="A5395" t="s">
        <v>15</v>
      </c>
      <c r="B5395" t="s">
        <v>6</v>
      </c>
      <c r="C5395" t="s">
        <v>12</v>
      </c>
      <c r="D5395">
        <v>2027</v>
      </c>
      <c r="E5395">
        <v>2041</v>
      </c>
      <c r="F5395">
        <v>1</v>
      </c>
      <c r="G5395">
        <v>19631.81452</v>
      </c>
      <c r="H5395">
        <v>0</v>
      </c>
      <c r="I5395">
        <v>1</v>
      </c>
      <c r="J5395" s="2" t="str">
        <f t="shared" si="84"/>
        <v>EG_LHNR2027</v>
      </c>
    </row>
    <row r="5396" spans="1:10" x14ac:dyDescent="0.25">
      <c r="A5396" t="s">
        <v>18</v>
      </c>
      <c r="B5396" t="s">
        <v>6</v>
      </c>
      <c r="C5396" t="s">
        <v>10</v>
      </c>
      <c r="D5396">
        <v>2027</v>
      </c>
      <c r="E5396">
        <v>2027</v>
      </c>
      <c r="F5396">
        <v>1</v>
      </c>
      <c r="G5396">
        <v>11825.348760000001</v>
      </c>
      <c r="H5396">
        <v>0</v>
      </c>
      <c r="I5396">
        <v>1</v>
      </c>
      <c r="J5396" s="2" t="str">
        <f t="shared" si="84"/>
        <v>EG_SHER2027</v>
      </c>
    </row>
    <row r="5397" spans="1:10" x14ac:dyDescent="0.25">
      <c r="A5397" t="s">
        <v>18</v>
      </c>
      <c r="B5397" t="s">
        <v>6</v>
      </c>
      <c r="C5397" t="s">
        <v>11</v>
      </c>
      <c r="D5397">
        <v>2027</v>
      </c>
      <c r="E5397">
        <v>2027</v>
      </c>
      <c r="F5397">
        <v>1</v>
      </c>
      <c r="G5397">
        <v>11825.348760000001</v>
      </c>
      <c r="H5397">
        <v>0</v>
      </c>
      <c r="I5397">
        <v>1</v>
      </c>
      <c r="J5397" s="2" t="str">
        <f t="shared" si="84"/>
        <v>EG_SHWR2027</v>
      </c>
    </row>
    <row r="5398" spans="1:10" x14ac:dyDescent="0.25">
      <c r="A5398" t="s">
        <v>18</v>
      </c>
      <c r="B5398" t="s">
        <v>6</v>
      </c>
      <c r="C5398" t="s">
        <v>9</v>
      </c>
      <c r="D5398">
        <v>2027</v>
      </c>
      <c r="E5398">
        <v>2027</v>
      </c>
      <c r="F5398">
        <v>1</v>
      </c>
      <c r="G5398">
        <v>11825.348760000001</v>
      </c>
      <c r="H5398">
        <v>0</v>
      </c>
      <c r="I5398">
        <v>1</v>
      </c>
      <c r="J5398" s="2" t="str">
        <f t="shared" si="84"/>
        <v>EG_SHNER2027</v>
      </c>
    </row>
    <row r="5399" spans="1:10" x14ac:dyDescent="0.25">
      <c r="A5399" t="s">
        <v>18</v>
      </c>
      <c r="B5399" t="s">
        <v>6</v>
      </c>
      <c r="C5399" t="s">
        <v>8</v>
      </c>
      <c r="D5399">
        <v>2027</v>
      </c>
      <c r="E5399">
        <v>2027</v>
      </c>
      <c r="F5399">
        <v>1</v>
      </c>
      <c r="G5399">
        <v>11825.348760000001</v>
      </c>
      <c r="H5399">
        <v>0</v>
      </c>
      <c r="I5399">
        <v>1</v>
      </c>
      <c r="J5399" s="2" t="str">
        <f t="shared" si="84"/>
        <v>EG_SHSR2027</v>
      </c>
    </row>
    <row r="5400" spans="1:10" x14ac:dyDescent="0.25">
      <c r="A5400" t="s">
        <v>18</v>
      </c>
      <c r="B5400" t="s">
        <v>6</v>
      </c>
      <c r="C5400" t="s">
        <v>12</v>
      </c>
      <c r="D5400">
        <v>2027</v>
      </c>
      <c r="E5400">
        <v>2027</v>
      </c>
      <c r="F5400">
        <v>1</v>
      </c>
      <c r="G5400">
        <v>11825.348760000001</v>
      </c>
      <c r="H5400">
        <v>0</v>
      </c>
      <c r="I5400">
        <v>1</v>
      </c>
      <c r="J5400" s="2" t="str">
        <f t="shared" si="84"/>
        <v>EG_SHNR2027</v>
      </c>
    </row>
    <row r="5401" spans="1:10" x14ac:dyDescent="0.25">
      <c r="A5401" t="s">
        <v>18</v>
      </c>
      <c r="B5401" t="s">
        <v>6</v>
      </c>
      <c r="C5401" t="s">
        <v>10</v>
      </c>
      <c r="D5401">
        <v>2027</v>
      </c>
      <c r="E5401">
        <v>2028</v>
      </c>
      <c r="F5401">
        <v>1</v>
      </c>
      <c r="G5401">
        <v>11825.348760000001</v>
      </c>
      <c r="H5401">
        <v>0</v>
      </c>
      <c r="I5401">
        <v>1</v>
      </c>
      <c r="J5401" s="2" t="str">
        <f t="shared" si="84"/>
        <v>EG_SHER2027</v>
      </c>
    </row>
    <row r="5402" spans="1:10" x14ac:dyDescent="0.25">
      <c r="A5402" t="s">
        <v>18</v>
      </c>
      <c r="B5402" t="s">
        <v>6</v>
      </c>
      <c r="C5402" t="s">
        <v>11</v>
      </c>
      <c r="D5402">
        <v>2027</v>
      </c>
      <c r="E5402">
        <v>2028</v>
      </c>
      <c r="F5402">
        <v>1</v>
      </c>
      <c r="G5402">
        <v>11825.348760000001</v>
      </c>
      <c r="H5402">
        <v>0</v>
      </c>
      <c r="I5402">
        <v>1</v>
      </c>
      <c r="J5402" s="2" t="str">
        <f t="shared" si="84"/>
        <v>EG_SHWR2027</v>
      </c>
    </row>
    <row r="5403" spans="1:10" x14ac:dyDescent="0.25">
      <c r="A5403" t="s">
        <v>18</v>
      </c>
      <c r="B5403" t="s">
        <v>6</v>
      </c>
      <c r="C5403" t="s">
        <v>9</v>
      </c>
      <c r="D5403">
        <v>2027</v>
      </c>
      <c r="E5403">
        <v>2028</v>
      </c>
      <c r="F5403">
        <v>1</v>
      </c>
      <c r="G5403">
        <v>11825.348760000001</v>
      </c>
      <c r="H5403">
        <v>0</v>
      </c>
      <c r="I5403">
        <v>1</v>
      </c>
      <c r="J5403" s="2" t="str">
        <f t="shared" si="84"/>
        <v>EG_SHNER2027</v>
      </c>
    </row>
    <row r="5404" spans="1:10" x14ac:dyDescent="0.25">
      <c r="A5404" t="s">
        <v>18</v>
      </c>
      <c r="B5404" t="s">
        <v>6</v>
      </c>
      <c r="C5404" t="s">
        <v>8</v>
      </c>
      <c r="D5404">
        <v>2027</v>
      </c>
      <c r="E5404">
        <v>2028</v>
      </c>
      <c r="F5404">
        <v>1</v>
      </c>
      <c r="G5404">
        <v>11825.348760000001</v>
      </c>
      <c r="H5404">
        <v>0</v>
      </c>
      <c r="I5404">
        <v>1</v>
      </c>
      <c r="J5404" s="2" t="str">
        <f t="shared" si="84"/>
        <v>EG_SHSR2027</v>
      </c>
    </row>
    <row r="5405" spans="1:10" x14ac:dyDescent="0.25">
      <c r="A5405" t="s">
        <v>18</v>
      </c>
      <c r="B5405" t="s">
        <v>6</v>
      </c>
      <c r="C5405" t="s">
        <v>12</v>
      </c>
      <c r="D5405">
        <v>2027</v>
      </c>
      <c r="E5405">
        <v>2028</v>
      </c>
      <c r="F5405">
        <v>1</v>
      </c>
      <c r="G5405">
        <v>11825.348760000001</v>
      </c>
      <c r="H5405">
        <v>0</v>
      </c>
      <c r="I5405">
        <v>1</v>
      </c>
      <c r="J5405" s="2" t="str">
        <f t="shared" si="84"/>
        <v>EG_SHNR2027</v>
      </c>
    </row>
    <row r="5406" spans="1:10" x14ac:dyDescent="0.25">
      <c r="A5406" t="s">
        <v>18</v>
      </c>
      <c r="B5406" t="s">
        <v>6</v>
      </c>
      <c r="C5406" t="s">
        <v>10</v>
      </c>
      <c r="D5406">
        <v>2027</v>
      </c>
      <c r="E5406">
        <v>2029</v>
      </c>
      <c r="F5406">
        <v>1</v>
      </c>
      <c r="G5406">
        <v>11825.348760000001</v>
      </c>
      <c r="H5406">
        <v>0</v>
      </c>
      <c r="I5406">
        <v>1</v>
      </c>
      <c r="J5406" s="2" t="str">
        <f t="shared" si="84"/>
        <v>EG_SHER2027</v>
      </c>
    </row>
    <row r="5407" spans="1:10" x14ac:dyDescent="0.25">
      <c r="A5407" t="s">
        <v>18</v>
      </c>
      <c r="B5407" t="s">
        <v>6</v>
      </c>
      <c r="C5407" t="s">
        <v>11</v>
      </c>
      <c r="D5407">
        <v>2027</v>
      </c>
      <c r="E5407">
        <v>2029</v>
      </c>
      <c r="F5407">
        <v>1</v>
      </c>
      <c r="G5407">
        <v>11825.348760000001</v>
      </c>
      <c r="H5407">
        <v>0</v>
      </c>
      <c r="I5407">
        <v>1</v>
      </c>
      <c r="J5407" s="2" t="str">
        <f t="shared" si="84"/>
        <v>EG_SHWR2027</v>
      </c>
    </row>
    <row r="5408" spans="1:10" x14ac:dyDescent="0.25">
      <c r="A5408" t="s">
        <v>18</v>
      </c>
      <c r="B5408" t="s">
        <v>6</v>
      </c>
      <c r="C5408" t="s">
        <v>9</v>
      </c>
      <c r="D5408">
        <v>2027</v>
      </c>
      <c r="E5408">
        <v>2029</v>
      </c>
      <c r="F5408">
        <v>1</v>
      </c>
      <c r="G5408">
        <v>11825.348760000001</v>
      </c>
      <c r="H5408">
        <v>0</v>
      </c>
      <c r="I5408">
        <v>1</v>
      </c>
      <c r="J5408" s="2" t="str">
        <f t="shared" si="84"/>
        <v>EG_SHNER2027</v>
      </c>
    </row>
    <row r="5409" spans="1:10" x14ac:dyDescent="0.25">
      <c r="A5409" t="s">
        <v>18</v>
      </c>
      <c r="B5409" t="s">
        <v>6</v>
      </c>
      <c r="C5409" t="s">
        <v>8</v>
      </c>
      <c r="D5409">
        <v>2027</v>
      </c>
      <c r="E5409">
        <v>2029</v>
      </c>
      <c r="F5409">
        <v>1</v>
      </c>
      <c r="G5409">
        <v>11825.348760000001</v>
      </c>
      <c r="H5409">
        <v>0</v>
      </c>
      <c r="I5409">
        <v>1</v>
      </c>
      <c r="J5409" s="2" t="str">
        <f t="shared" si="84"/>
        <v>EG_SHSR2027</v>
      </c>
    </row>
    <row r="5410" spans="1:10" x14ac:dyDescent="0.25">
      <c r="A5410" t="s">
        <v>18</v>
      </c>
      <c r="B5410" t="s">
        <v>6</v>
      </c>
      <c r="C5410" t="s">
        <v>12</v>
      </c>
      <c r="D5410">
        <v>2027</v>
      </c>
      <c r="E5410">
        <v>2029</v>
      </c>
      <c r="F5410">
        <v>1</v>
      </c>
      <c r="G5410">
        <v>11825.348760000001</v>
      </c>
      <c r="H5410">
        <v>0</v>
      </c>
      <c r="I5410">
        <v>1</v>
      </c>
      <c r="J5410" s="2" t="str">
        <f t="shared" si="84"/>
        <v>EG_SHNR2027</v>
      </c>
    </row>
    <row r="5411" spans="1:10" x14ac:dyDescent="0.25">
      <c r="A5411" t="s">
        <v>18</v>
      </c>
      <c r="B5411" t="s">
        <v>6</v>
      </c>
      <c r="C5411" t="s">
        <v>10</v>
      </c>
      <c r="D5411">
        <v>2027</v>
      </c>
      <c r="E5411">
        <v>2030</v>
      </c>
      <c r="F5411">
        <v>1</v>
      </c>
      <c r="G5411">
        <v>11825.348760000001</v>
      </c>
      <c r="H5411">
        <v>0</v>
      </c>
      <c r="I5411">
        <v>1</v>
      </c>
      <c r="J5411" s="2" t="str">
        <f t="shared" si="84"/>
        <v>EG_SHER2027</v>
      </c>
    </row>
    <row r="5412" spans="1:10" x14ac:dyDescent="0.25">
      <c r="A5412" t="s">
        <v>18</v>
      </c>
      <c r="B5412" t="s">
        <v>6</v>
      </c>
      <c r="C5412" t="s">
        <v>11</v>
      </c>
      <c r="D5412">
        <v>2027</v>
      </c>
      <c r="E5412">
        <v>2030</v>
      </c>
      <c r="F5412">
        <v>1</v>
      </c>
      <c r="G5412">
        <v>11825.348760000001</v>
      </c>
      <c r="H5412">
        <v>0</v>
      </c>
      <c r="I5412">
        <v>1</v>
      </c>
      <c r="J5412" s="2" t="str">
        <f t="shared" si="84"/>
        <v>EG_SHWR2027</v>
      </c>
    </row>
    <row r="5413" spans="1:10" x14ac:dyDescent="0.25">
      <c r="A5413" t="s">
        <v>18</v>
      </c>
      <c r="B5413" t="s">
        <v>6</v>
      </c>
      <c r="C5413" t="s">
        <v>9</v>
      </c>
      <c r="D5413">
        <v>2027</v>
      </c>
      <c r="E5413">
        <v>2030</v>
      </c>
      <c r="F5413">
        <v>1</v>
      </c>
      <c r="G5413">
        <v>11825.348760000001</v>
      </c>
      <c r="H5413">
        <v>0</v>
      </c>
      <c r="I5413">
        <v>1</v>
      </c>
      <c r="J5413" s="2" t="str">
        <f t="shared" si="84"/>
        <v>EG_SHNER2027</v>
      </c>
    </row>
    <row r="5414" spans="1:10" x14ac:dyDescent="0.25">
      <c r="A5414" t="s">
        <v>18</v>
      </c>
      <c r="B5414" t="s">
        <v>6</v>
      </c>
      <c r="C5414" t="s">
        <v>8</v>
      </c>
      <c r="D5414">
        <v>2027</v>
      </c>
      <c r="E5414">
        <v>2030</v>
      </c>
      <c r="F5414">
        <v>1</v>
      </c>
      <c r="G5414">
        <v>11825.348760000001</v>
      </c>
      <c r="H5414">
        <v>0</v>
      </c>
      <c r="I5414">
        <v>1</v>
      </c>
      <c r="J5414" s="2" t="str">
        <f t="shared" si="84"/>
        <v>EG_SHSR2027</v>
      </c>
    </row>
    <row r="5415" spans="1:10" x14ac:dyDescent="0.25">
      <c r="A5415" t="s">
        <v>18</v>
      </c>
      <c r="B5415" t="s">
        <v>6</v>
      </c>
      <c r="C5415" t="s">
        <v>12</v>
      </c>
      <c r="D5415">
        <v>2027</v>
      </c>
      <c r="E5415">
        <v>2030</v>
      </c>
      <c r="F5415">
        <v>1</v>
      </c>
      <c r="G5415">
        <v>11825.348760000001</v>
      </c>
      <c r="H5415">
        <v>0</v>
      </c>
      <c r="I5415">
        <v>1</v>
      </c>
      <c r="J5415" s="2" t="str">
        <f t="shared" si="84"/>
        <v>EG_SHNR2027</v>
      </c>
    </row>
    <row r="5416" spans="1:10" x14ac:dyDescent="0.25">
      <c r="A5416" t="s">
        <v>18</v>
      </c>
      <c r="B5416" t="s">
        <v>6</v>
      </c>
      <c r="C5416" t="s">
        <v>10</v>
      </c>
      <c r="D5416">
        <v>2027</v>
      </c>
      <c r="E5416">
        <v>2031</v>
      </c>
      <c r="F5416">
        <v>1</v>
      </c>
      <c r="G5416">
        <v>11825.348760000001</v>
      </c>
      <c r="H5416">
        <v>0</v>
      </c>
      <c r="I5416">
        <v>1</v>
      </c>
      <c r="J5416" s="2" t="str">
        <f t="shared" si="84"/>
        <v>EG_SHER2027</v>
      </c>
    </row>
    <row r="5417" spans="1:10" x14ac:dyDescent="0.25">
      <c r="A5417" t="s">
        <v>18</v>
      </c>
      <c r="B5417" t="s">
        <v>6</v>
      </c>
      <c r="C5417" t="s">
        <v>11</v>
      </c>
      <c r="D5417">
        <v>2027</v>
      </c>
      <c r="E5417">
        <v>2031</v>
      </c>
      <c r="F5417">
        <v>1</v>
      </c>
      <c r="G5417">
        <v>11825.348760000001</v>
      </c>
      <c r="H5417">
        <v>0</v>
      </c>
      <c r="I5417">
        <v>1</v>
      </c>
      <c r="J5417" s="2" t="str">
        <f t="shared" si="84"/>
        <v>EG_SHWR2027</v>
      </c>
    </row>
    <row r="5418" spans="1:10" x14ac:dyDescent="0.25">
      <c r="A5418" t="s">
        <v>18</v>
      </c>
      <c r="B5418" t="s">
        <v>6</v>
      </c>
      <c r="C5418" t="s">
        <v>9</v>
      </c>
      <c r="D5418">
        <v>2027</v>
      </c>
      <c r="E5418">
        <v>2031</v>
      </c>
      <c r="F5418">
        <v>1</v>
      </c>
      <c r="G5418">
        <v>11825.348760000001</v>
      </c>
      <c r="H5418">
        <v>0</v>
      </c>
      <c r="I5418">
        <v>1</v>
      </c>
      <c r="J5418" s="2" t="str">
        <f t="shared" si="84"/>
        <v>EG_SHNER2027</v>
      </c>
    </row>
    <row r="5419" spans="1:10" x14ac:dyDescent="0.25">
      <c r="A5419" t="s">
        <v>18</v>
      </c>
      <c r="B5419" t="s">
        <v>6</v>
      </c>
      <c r="C5419" t="s">
        <v>8</v>
      </c>
      <c r="D5419">
        <v>2027</v>
      </c>
      <c r="E5419">
        <v>2031</v>
      </c>
      <c r="F5419">
        <v>1</v>
      </c>
      <c r="G5419">
        <v>11825.348760000001</v>
      </c>
      <c r="H5419">
        <v>0</v>
      </c>
      <c r="I5419">
        <v>1</v>
      </c>
      <c r="J5419" s="2" t="str">
        <f t="shared" si="84"/>
        <v>EG_SHSR2027</v>
      </c>
    </row>
    <row r="5420" spans="1:10" x14ac:dyDescent="0.25">
      <c r="A5420" t="s">
        <v>18</v>
      </c>
      <c r="B5420" t="s">
        <v>6</v>
      </c>
      <c r="C5420" t="s">
        <v>12</v>
      </c>
      <c r="D5420">
        <v>2027</v>
      </c>
      <c r="E5420">
        <v>2031</v>
      </c>
      <c r="F5420">
        <v>1</v>
      </c>
      <c r="G5420">
        <v>11825.348760000001</v>
      </c>
      <c r="H5420">
        <v>0</v>
      </c>
      <c r="I5420">
        <v>1</v>
      </c>
      <c r="J5420" s="2" t="str">
        <f t="shared" si="84"/>
        <v>EG_SHNR2027</v>
      </c>
    </row>
    <row r="5421" spans="1:10" x14ac:dyDescent="0.25">
      <c r="A5421" t="s">
        <v>18</v>
      </c>
      <c r="B5421" t="s">
        <v>6</v>
      </c>
      <c r="C5421" t="s">
        <v>10</v>
      </c>
      <c r="D5421">
        <v>2027</v>
      </c>
      <c r="E5421">
        <v>2032</v>
      </c>
      <c r="F5421">
        <v>1</v>
      </c>
      <c r="G5421">
        <v>11825.348760000001</v>
      </c>
      <c r="H5421">
        <v>0</v>
      </c>
      <c r="I5421">
        <v>1</v>
      </c>
      <c r="J5421" s="2" t="str">
        <f t="shared" si="84"/>
        <v>EG_SHER2027</v>
      </c>
    </row>
    <row r="5422" spans="1:10" x14ac:dyDescent="0.25">
      <c r="A5422" t="s">
        <v>18</v>
      </c>
      <c r="B5422" t="s">
        <v>6</v>
      </c>
      <c r="C5422" t="s">
        <v>11</v>
      </c>
      <c r="D5422">
        <v>2027</v>
      </c>
      <c r="E5422">
        <v>2032</v>
      </c>
      <c r="F5422">
        <v>1</v>
      </c>
      <c r="G5422">
        <v>11825.348760000001</v>
      </c>
      <c r="H5422">
        <v>0</v>
      </c>
      <c r="I5422">
        <v>1</v>
      </c>
      <c r="J5422" s="2" t="str">
        <f t="shared" si="84"/>
        <v>EG_SHWR2027</v>
      </c>
    </row>
    <row r="5423" spans="1:10" x14ac:dyDescent="0.25">
      <c r="A5423" t="s">
        <v>18</v>
      </c>
      <c r="B5423" t="s">
        <v>6</v>
      </c>
      <c r="C5423" t="s">
        <v>9</v>
      </c>
      <c r="D5423">
        <v>2027</v>
      </c>
      <c r="E5423">
        <v>2032</v>
      </c>
      <c r="F5423">
        <v>1</v>
      </c>
      <c r="G5423">
        <v>11825.348760000001</v>
      </c>
      <c r="H5423">
        <v>0</v>
      </c>
      <c r="I5423">
        <v>1</v>
      </c>
      <c r="J5423" s="2" t="str">
        <f t="shared" si="84"/>
        <v>EG_SHNER2027</v>
      </c>
    </row>
    <row r="5424" spans="1:10" x14ac:dyDescent="0.25">
      <c r="A5424" t="s">
        <v>18</v>
      </c>
      <c r="B5424" t="s">
        <v>6</v>
      </c>
      <c r="C5424" t="s">
        <v>8</v>
      </c>
      <c r="D5424">
        <v>2027</v>
      </c>
      <c r="E5424">
        <v>2032</v>
      </c>
      <c r="F5424">
        <v>1</v>
      </c>
      <c r="G5424">
        <v>11825.348760000001</v>
      </c>
      <c r="H5424">
        <v>0</v>
      </c>
      <c r="I5424">
        <v>1</v>
      </c>
      <c r="J5424" s="2" t="str">
        <f t="shared" si="84"/>
        <v>EG_SHSR2027</v>
      </c>
    </row>
    <row r="5425" spans="1:10" x14ac:dyDescent="0.25">
      <c r="A5425" t="s">
        <v>18</v>
      </c>
      <c r="B5425" t="s">
        <v>6</v>
      </c>
      <c r="C5425" t="s">
        <v>12</v>
      </c>
      <c r="D5425">
        <v>2027</v>
      </c>
      <c r="E5425">
        <v>2032</v>
      </c>
      <c r="F5425">
        <v>1</v>
      </c>
      <c r="G5425">
        <v>11825.348760000001</v>
      </c>
      <c r="H5425">
        <v>0</v>
      </c>
      <c r="I5425">
        <v>1</v>
      </c>
      <c r="J5425" s="2" t="str">
        <f t="shared" si="84"/>
        <v>EG_SHNR2027</v>
      </c>
    </row>
    <row r="5426" spans="1:10" x14ac:dyDescent="0.25">
      <c r="A5426" t="s">
        <v>18</v>
      </c>
      <c r="B5426" t="s">
        <v>6</v>
      </c>
      <c r="C5426" t="s">
        <v>10</v>
      </c>
      <c r="D5426">
        <v>2027</v>
      </c>
      <c r="E5426">
        <v>2033</v>
      </c>
      <c r="F5426">
        <v>1</v>
      </c>
      <c r="G5426">
        <v>11825.348760000001</v>
      </c>
      <c r="H5426">
        <v>0</v>
      </c>
      <c r="I5426">
        <v>1</v>
      </c>
      <c r="J5426" s="2" t="str">
        <f t="shared" si="84"/>
        <v>EG_SHER2027</v>
      </c>
    </row>
    <row r="5427" spans="1:10" x14ac:dyDescent="0.25">
      <c r="A5427" t="s">
        <v>18</v>
      </c>
      <c r="B5427" t="s">
        <v>6</v>
      </c>
      <c r="C5427" t="s">
        <v>11</v>
      </c>
      <c r="D5427">
        <v>2027</v>
      </c>
      <c r="E5427">
        <v>2033</v>
      </c>
      <c r="F5427">
        <v>1</v>
      </c>
      <c r="G5427">
        <v>11825.348760000001</v>
      </c>
      <c r="H5427">
        <v>0</v>
      </c>
      <c r="I5427">
        <v>1</v>
      </c>
      <c r="J5427" s="2" t="str">
        <f t="shared" si="84"/>
        <v>EG_SHWR2027</v>
      </c>
    </row>
    <row r="5428" spans="1:10" x14ac:dyDescent="0.25">
      <c r="A5428" t="s">
        <v>18</v>
      </c>
      <c r="B5428" t="s">
        <v>6</v>
      </c>
      <c r="C5428" t="s">
        <v>9</v>
      </c>
      <c r="D5428">
        <v>2027</v>
      </c>
      <c r="E5428">
        <v>2033</v>
      </c>
      <c r="F5428">
        <v>1</v>
      </c>
      <c r="G5428">
        <v>11825.348760000001</v>
      </c>
      <c r="H5428">
        <v>0</v>
      </c>
      <c r="I5428">
        <v>1</v>
      </c>
      <c r="J5428" s="2" t="str">
        <f t="shared" si="84"/>
        <v>EG_SHNER2027</v>
      </c>
    </row>
    <row r="5429" spans="1:10" x14ac:dyDescent="0.25">
      <c r="A5429" t="s">
        <v>18</v>
      </c>
      <c r="B5429" t="s">
        <v>6</v>
      </c>
      <c r="C5429" t="s">
        <v>8</v>
      </c>
      <c r="D5429">
        <v>2027</v>
      </c>
      <c r="E5429">
        <v>2033</v>
      </c>
      <c r="F5429">
        <v>1</v>
      </c>
      <c r="G5429">
        <v>11825.348760000001</v>
      </c>
      <c r="H5429">
        <v>0</v>
      </c>
      <c r="I5429">
        <v>1</v>
      </c>
      <c r="J5429" s="2" t="str">
        <f t="shared" si="84"/>
        <v>EG_SHSR2027</v>
      </c>
    </row>
    <row r="5430" spans="1:10" x14ac:dyDescent="0.25">
      <c r="A5430" t="s">
        <v>18</v>
      </c>
      <c r="B5430" t="s">
        <v>6</v>
      </c>
      <c r="C5430" t="s">
        <v>12</v>
      </c>
      <c r="D5430">
        <v>2027</v>
      </c>
      <c r="E5430">
        <v>2033</v>
      </c>
      <c r="F5430">
        <v>1</v>
      </c>
      <c r="G5430">
        <v>11825.348760000001</v>
      </c>
      <c r="H5430">
        <v>0</v>
      </c>
      <c r="I5430">
        <v>1</v>
      </c>
      <c r="J5430" s="2" t="str">
        <f t="shared" si="84"/>
        <v>EG_SHNR2027</v>
      </c>
    </row>
    <row r="5431" spans="1:10" x14ac:dyDescent="0.25">
      <c r="A5431" t="s">
        <v>18</v>
      </c>
      <c r="B5431" t="s">
        <v>6</v>
      </c>
      <c r="C5431" t="s">
        <v>10</v>
      </c>
      <c r="D5431">
        <v>2027</v>
      </c>
      <c r="E5431">
        <v>2034</v>
      </c>
      <c r="F5431">
        <v>1</v>
      </c>
      <c r="G5431">
        <v>11825.348760000001</v>
      </c>
      <c r="H5431">
        <v>0</v>
      </c>
      <c r="I5431">
        <v>1</v>
      </c>
      <c r="J5431" s="2" t="str">
        <f t="shared" si="84"/>
        <v>EG_SHER2027</v>
      </c>
    </row>
    <row r="5432" spans="1:10" x14ac:dyDescent="0.25">
      <c r="A5432" t="s">
        <v>18</v>
      </c>
      <c r="B5432" t="s">
        <v>6</v>
      </c>
      <c r="C5432" t="s">
        <v>11</v>
      </c>
      <c r="D5432">
        <v>2027</v>
      </c>
      <c r="E5432">
        <v>2034</v>
      </c>
      <c r="F5432">
        <v>1</v>
      </c>
      <c r="G5432">
        <v>11825.348760000001</v>
      </c>
      <c r="H5432">
        <v>0</v>
      </c>
      <c r="I5432">
        <v>1</v>
      </c>
      <c r="J5432" s="2" t="str">
        <f t="shared" si="84"/>
        <v>EG_SHWR2027</v>
      </c>
    </row>
    <row r="5433" spans="1:10" x14ac:dyDescent="0.25">
      <c r="A5433" t="s">
        <v>18</v>
      </c>
      <c r="B5433" t="s">
        <v>6</v>
      </c>
      <c r="C5433" t="s">
        <v>9</v>
      </c>
      <c r="D5433">
        <v>2027</v>
      </c>
      <c r="E5433">
        <v>2034</v>
      </c>
      <c r="F5433">
        <v>1</v>
      </c>
      <c r="G5433">
        <v>11825.348760000001</v>
      </c>
      <c r="H5433">
        <v>0</v>
      </c>
      <c r="I5433">
        <v>1</v>
      </c>
      <c r="J5433" s="2" t="str">
        <f t="shared" si="84"/>
        <v>EG_SHNER2027</v>
      </c>
    </row>
    <row r="5434" spans="1:10" x14ac:dyDescent="0.25">
      <c r="A5434" t="s">
        <v>18</v>
      </c>
      <c r="B5434" t="s">
        <v>6</v>
      </c>
      <c r="C5434" t="s">
        <v>8</v>
      </c>
      <c r="D5434">
        <v>2027</v>
      </c>
      <c r="E5434">
        <v>2034</v>
      </c>
      <c r="F5434">
        <v>1</v>
      </c>
      <c r="G5434">
        <v>11825.348760000001</v>
      </c>
      <c r="H5434">
        <v>0</v>
      </c>
      <c r="I5434">
        <v>1</v>
      </c>
      <c r="J5434" s="2" t="str">
        <f t="shared" si="84"/>
        <v>EG_SHSR2027</v>
      </c>
    </row>
    <row r="5435" spans="1:10" x14ac:dyDescent="0.25">
      <c r="A5435" t="s">
        <v>18</v>
      </c>
      <c r="B5435" t="s">
        <v>6</v>
      </c>
      <c r="C5435" t="s">
        <v>12</v>
      </c>
      <c r="D5435">
        <v>2027</v>
      </c>
      <c r="E5435">
        <v>2034</v>
      </c>
      <c r="F5435">
        <v>1</v>
      </c>
      <c r="G5435">
        <v>11825.348760000001</v>
      </c>
      <c r="H5435">
        <v>0</v>
      </c>
      <c r="I5435">
        <v>1</v>
      </c>
      <c r="J5435" s="2" t="str">
        <f t="shared" si="84"/>
        <v>EG_SHNR2027</v>
      </c>
    </row>
    <row r="5436" spans="1:10" x14ac:dyDescent="0.25">
      <c r="A5436" t="s">
        <v>18</v>
      </c>
      <c r="B5436" t="s">
        <v>6</v>
      </c>
      <c r="C5436" t="s">
        <v>10</v>
      </c>
      <c r="D5436">
        <v>2027</v>
      </c>
      <c r="E5436">
        <v>2035</v>
      </c>
      <c r="F5436">
        <v>1</v>
      </c>
      <c r="G5436">
        <v>11825.348760000001</v>
      </c>
      <c r="H5436">
        <v>0</v>
      </c>
      <c r="I5436">
        <v>1</v>
      </c>
      <c r="J5436" s="2" t="str">
        <f t="shared" si="84"/>
        <v>EG_SHER2027</v>
      </c>
    </row>
    <row r="5437" spans="1:10" x14ac:dyDescent="0.25">
      <c r="A5437" t="s">
        <v>18</v>
      </c>
      <c r="B5437" t="s">
        <v>6</v>
      </c>
      <c r="C5437" t="s">
        <v>11</v>
      </c>
      <c r="D5437">
        <v>2027</v>
      </c>
      <c r="E5437">
        <v>2035</v>
      </c>
      <c r="F5437">
        <v>1</v>
      </c>
      <c r="G5437">
        <v>11825.348760000001</v>
      </c>
      <c r="H5437">
        <v>0</v>
      </c>
      <c r="I5437">
        <v>1</v>
      </c>
      <c r="J5437" s="2" t="str">
        <f t="shared" si="84"/>
        <v>EG_SHWR2027</v>
      </c>
    </row>
    <row r="5438" spans="1:10" x14ac:dyDescent="0.25">
      <c r="A5438" t="s">
        <v>18</v>
      </c>
      <c r="B5438" t="s">
        <v>6</v>
      </c>
      <c r="C5438" t="s">
        <v>9</v>
      </c>
      <c r="D5438">
        <v>2027</v>
      </c>
      <c r="E5438">
        <v>2035</v>
      </c>
      <c r="F5438">
        <v>1</v>
      </c>
      <c r="G5438">
        <v>11825.348760000001</v>
      </c>
      <c r="H5438">
        <v>0</v>
      </c>
      <c r="I5438">
        <v>1</v>
      </c>
      <c r="J5438" s="2" t="str">
        <f t="shared" si="84"/>
        <v>EG_SHNER2027</v>
      </c>
    </row>
    <row r="5439" spans="1:10" x14ac:dyDescent="0.25">
      <c r="A5439" t="s">
        <v>18</v>
      </c>
      <c r="B5439" t="s">
        <v>6</v>
      </c>
      <c r="C5439" t="s">
        <v>8</v>
      </c>
      <c r="D5439">
        <v>2027</v>
      </c>
      <c r="E5439">
        <v>2035</v>
      </c>
      <c r="F5439">
        <v>1</v>
      </c>
      <c r="G5439">
        <v>11825.348760000001</v>
      </c>
      <c r="H5439">
        <v>0</v>
      </c>
      <c r="I5439">
        <v>1</v>
      </c>
      <c r="J5439" s="2" t="str">
        <f t="shared" si="84"/>
        <v>EG_SHSR2027</v>
      </c>
    </row>
    <row r="5440" spans="1:10" x14ac:dyDescent="0.25">
      <c r="A5440" t="s">
        <v>18</v>
      </c>
      <c r="B5440" t="s">
        <v>6</v>
      </c>
      <c r="C5440" t="s">
        <v>12</v>
      </c>
      <c r="D5440">
        <v>2027</v>
      </c>
      <c r="E5440">
        <v>2035</v>
      </c>
      <c r="F5440">
        <v>1</v>
      </c>
      <c r="G5440">
        <v>11825.348760000001</v>
      </c>
      <c r="H5440">
        <v>0</v>
      </c>
      <c r="I5440">
        <v>1</v>
      </c>
      <c r="J5440" s="2" t="str">
        <f t="shared" si="84"/>
        <v>EG_SHNR2027</v>
      </c>
    </row>
    <row r="5441" spans="1:10" x14ac:dyDescent="0.25">
      <c r="A5441" t="s">
        <v>18</v>
      </c>
      <c r="B5441" t="s">
        <v>6</v>
      </c>
      <c r="C5441" t="s">
        <v>10</v>
      </c>
      <c r="D5441">
        <v>2027</v>
      </c>
      <c r="E5441">
        <v>2036</v>
      </c>
      <c r="F5441">
        <v>1</v>
      </c>
      <c r="G5441">
        <v>11825.348760000001</v>
      </c>
      <c r="H5441">
        <v>0</v>
      </c>
      <c r="I5441">
        <v>1</v>
      </c>
      <c r="J5441" s="2" t="str">
        <f t="shared" si="84"/>
        <v>EG_SHER2027</v>
      </c>
    </row>
    <row r="5442" spans="1:10" x14ac:dyDescent="0.25">
      <c r="A5442" t="s">
        <v>18</v>
      </c>
      <c r="B5442" t="s">
        <v>6</v>
      </c>
      <c r="C5442" t="s">
        <v>11</v>
      </c>
      <c r="D5442">
        <v>2027</v>
      </c>
      <c r="E5442">
        <v>2036</v>
      </c>
      <c r="F5442">
        <v>1</v>
      </c>
      <c r="G5442">
        <v>11825.348760000001</v>
      </c>
      <c r="H5442">
        <v>0</v>
      </c>
      <c r="I5442">
        <v>1</v>
      </c>
      <c r="J5442" s="2" t="str">
        <f t="shared" si="84"/>
        <v>EG_SHWR2027</v>
      </c>
    </row>
    <row r="5443" spans="1:10" x14ac:dyDescent="0.25">
      <c r="A5443" t="s">
        <v>18</v>
      </c>
      <c r="B5443" t="s">
        <v>6</v>
      </c>
      <c r="C5443" t="s">
        <v>9</v>
      </c>
      <c r="D5443">
        <v>2027</v>
      </c>
      <c r="E5443">
        <v>2036</v>
      </c>
      <c r="F5443">
        <v>1</v>
      </c>
      <c r="G5443">
        <v>11825.348760000001</v>
      </c>
      <c r="H5443">
        <v>0</v>
      </c>
      <c r="I5443">
        <v>1</v>
      </c>
      <c r="J5443" s="2" t="str">
        <f t="shared" ref="J5443:J5506" si="85">_xlfn.CONCAT(A5443,C5443,D5443)</f>
        <v>EG_SHNER2027</v>
      </c>
    </row>
    <row r="5444" spans="1:10" x14ac:dyDescent="0.25">
      <c r="A5444" t="s">
        <v>18</v>
      </c>
      <c r="B5444" t="s">
        <v>6</v>
      </c>
      <c r="C5444" t="s">
        <v>8</v>
      </c>
      <c r="D5444">
        <v>2027</v>
      </c>
      <c r="E5444">
        <v>2036</v>
      </c>
      <c r="F5444">
        <v>1</v>
      </c>
      <c r="G5444">
        <v>11825.348760000001</v>
      </c>
      <c r="H5444">
        <v>0</v>
      </c>
      <c r="I5444">
        <v>1</v>
      </c>
      <c r="J5444" s="2" t="str">
        <f t="shared" si="85"/>
        <v>EG_SHSR2027</v>
      </c>
    </row>
    <row r="5445" spans="1:10" x14ac:dyDescent="0.25">
      <c r="A5445" t="s">
        <v>18</v>
      </c>
      <c r="B5445" t="s">
        <v>6</v>
      </c>
      <c r="C5445" t="s">
        <v>12</v>
      </c>
      <c r="D5445">
        <v>2027</v>
      </c>
      <c r="E5445">
        <v>2036</v>
      </c>
      <c r="F5445">
        <v>1</v>
      </c>
      <c r="G5445">
        <v>11825.348760000001</v>
      </c>
      <c r="H5445">
        <v>0</v>
      </c>
      <c r="I5445">
        <v>1</v>
      </c>
      <c r="J5445" s="2" t="str">
        <f t="shared" si="85"/>
        <v>EG_SHNR2027</v>
      </c>
    </row>
    <row r="5446" spans="1:10" x14ac:dyDescent="0.25">
      <c r="A5446" t="s">
        <v>18</v>
      </c>
      <c r="B5446" t="s">
        <v>6</v>
      </c>
      <c r="C5446" t="s">
        <v>10</v>
      </c>
      <c r="D5446">
        <v>2027</v>
      </c>
      <c r="E5446">
        <v>2037</v>
      </c>
      <c r="F5446">
        <v>1</v>
      </c>
      <c r="G5446">
        <v>11825.348760000001</v>
      </c>
      <c r="H5446">
        <v>0</v>
      </c>
      <c r="I5446">
        <v>1</v>
      </c>
      <c r="J5446" s="2" t="str">
        <f t="shared" si="85"/>
        <v>EG_SHER2027</v>
      </c>
    </row>
    <row r="5447" spans="1:10" x14ac:dyDescent="0.25">
      <c r="A5447" t="s">
        <v>18</v>
      </c>
      <c r="B5447" t="s">
        <v>6</v>
      </c>
      <c r="C5447" t="s">
        <v>11</v>
      </c>
      <c r="D5447">
        <v>2027</v>
      </c>
      <c r="E5447">
        <v>2037</v>
      </c>
      <c r="F5447">
        <v>1</v>
      </c>
      <c r="G5447">
        <v>11825.348760000001</v>
      </c>
      <c r="H5447">
        <v>0</v>
      </c>
      <c r="I5447">
        <v>1</v>
      </c>
      <c r="J5447" s="2" t="str">
        <f t="shared" si="85"/>
        <v>EG_SHWR2027</v>
      </c>
    </row>
    <row r="5448" spans="1:10" x14ac:dyDescent="0.25">
      <c r="A5448" t="s">
        <v>18</v>
      </c>
      <c r="B5448" t="s">
        <v>6</v>
      </c>
      <c r="C5448" t="s">
        <v>9</v>
      </c>
      <c r="D5448">
        <v>2027</v>
      </c>
      <c r="E5448">
        <v>2037</v>
      </c>
      <c r="F5448">
        <v>1</v>
      </c>
      <c r="G5448">
        <v>11825.348760000001</v>
      </c>
      <c r="H5448">
        <v>0</v>
      </c>
      <c r="I5448">
        <v>1</v>
      </c>
      <c r="J5448" s="2" t="str">
        <f t="shared" si="85"/>
        <v>EG_SHNER2027</v>
      </c>
    </row>
    <row r="5449" spans="1:10" x14ac:dyDescent="0.25">
      <c r="A5449" t="s">
        <v>18</v>
      </c>
      <c r="B5449" t="s">
        <v>6</v>
      </c>
      <c r="C5449" t="s">
        <v>8</v>
      </c>
      <c r="D5449">
        <v>2027</v>
      </c>
      <c r="E5449">
        <v>2037</v>
      </c>
      <c r="F5449">
        <v>1</v>
      </c>
      <c r="G5449">
        <v>11825.348760000001</v>
      </c>
      <c r="H5449">
        <v>0</v>
      </c>
      <c r="I5449">
        <v>1</v>
      </c>
      <c r="J5449" s="2" t="str">
        <f t="shared" si="85"/>
        <v>EG_SHSR2027</v>
      </c>
    </row>
    <row r="5450" spans="1:10" x14ac:dyDescent="0.25">
      <c r="A5450" t="s">
        <v>18</v>
      </c>
      <c r="B5450" t="s">
        <v>6</v>
      </c>
      <c r="C5450" t="s">
        <v>12</v>
      </c>
      <c r="D5450">
        <v>2027</v>
      </c>
      <c r="E5450">
        <v>2037</v>
      </c>
      <c r="F5450">
        <v>1</v>
      </c>
      <c r="G5450">
        <v>11825.348760000001</v>
      </c>
      <c r="H5450">
        <v>0</v>
      </c>
      <c r="I5450">
        <v>1</v>
      </c>
      <c r="J5450" s="2" t="str">
        <f t="shared" si="85"/>
        <v>EG_SHNR2027</v>
      </c>
    </row>
    <row r="5451" spans="1:10" x14ac:dyDescent="0.25">
      <c r="A5451" t="s">
        <v>18</v>
      </c>
      <c r="B5451" t="s">
        <v>6</v>
      </c>
      <c r="C5451" t="s">
        <v>10</v>
      </c>
      <c r="D5451">
        <v>2027</v>
      </c>
      <c r="E5451">
        <v>2038</v>
      </c>
      <c r="F5451">
        <v>1</v>
      </c>
      <c r="G5451">
        <v>11825.348760000001</v>
      </c>
      <c r="H5451">
        <v>0</v>
      </c>
      <c r="I5451">
        <v>1</v>
      </c>
      <c r="J5451" s="2" t="str">
        <f t="shared" si="85"/>
        <v>EG_SHER2027</v>
      </c>
    </row>
    <row r="5452" spans="1:10" x14ac:dyDescent="0.25">
      <c r="A5452" t="s">
        <v>18</v>
      </c>
      <c r="B5452" t="s">
        <v>6</v>
      </c>
      <c r="C5452" t="s">
        <v>11</v>
      </c>
      <c r="D5452">
        <v>2027</v>
      </c>
      <c r="E5452">
        <v>2038</v>
      </c>
      <c r="F5452">
        <v>1</v>
      </c>
      <c r="G5452">
        <v>11825.348760000001</v>
      </c>
      <c r="H5452">
        <v>0</v>
      </c>
      <c r="I5452">
        <v>1</v>
      </c>
      <c r="J5452" s="2" t="str">
        <f t="shared" si="85"/>
        <v>EG_SHWR2027</v>
      </c>
    </row>
    <row r="5453" spans="1:10" x14ac:dyDescent="0.25">
      <c r="A5453" t="s">
        <v>18</v>
      </c>
      <c r="B5453" t="s">
        <v>6</v>
      </c>
      <c r="C5453" t="s">
        <v>9</v>
      </c>
      <c r="D5453">
        <v>2027</v>
      </c>
      <c r="E5453">
        <v>2038</v>
      </c>
      <c r="F5453">
        <v>1</v>
      </c>
      <c r="G5453">
        <v>11825.348760000001</v>
      </c>
      <c r="H5453">
        <v>0</v>
      </c>
      <c r="I5453">
        <v>1</v>
      </c>
      <c r="J5453" s="2" t="str">
        <f t="shared" si="85"/>
        <v>EG_SHNER2027</v>
      </c>
    </row>
    <row r="5454" spans="1:10" x14ac:dyDescent="0.25">
      <c r="A5454" t="s">
        <v>18</v>
      </c>
      <c r="B5454" t="s">
        <v>6</v>
      </c>
      <c r="C5454" t="s">
        <v>8</v>
      </c>
      <c r="D5454">
        <v>2027</v>
      </c>
      <c r="E5454">
        <v>2038</v>
      </c>
      <c r="F5454">
        <v>1</v>
      </c>
      <c r="G5454">
        <v>11825.348760000001</v>
      </c>
      <c r="H5454">
        <v>0</v>
      </c>
      <c r="I5454">
        <v>1</v>
      </c>
      <c r="J5454" s="2" t="str">
        <f t="shared" si="85"/>
        <v>EG_SHSR2027</v>
      </c>
    </row>
    <row r="5455" spans="1:10" x14ac:dyDescent="0.25">
      <c r="A5455" t="s">
        <v>18</v>
      </c>
      <c r="B5455" t="s">
        <v>6</v>
      </c>
      <c r="C5455" t="s">
        <v>12</v>
      </c>
      <c r="D5455">
        <v>2027</v>
      </c>
      <c r="E5455">
        <v>2038</v>
      </c>
      <c r="F5455">
        <v>1</v>
      </c>
      <c r="G5455">
        <v>11825.348760000001</v>
      </c>
      <c r="H5455">
        <v>0</v>
      </c>
      <c r="I5455">
        <v>1</v>
      </c>
      <c r="J5455" s="2" t="str">
        <f t="shared" si="85"/>
        <v>EG_SHNR2027</v>
      </c>
    </row>
    <row r="5456" spans="1:10" x14ac:dyDescent="0.25">
      <c r="A5456" t="s">
        <v>18</v>
      </c>
      <c r="B5456" t="s">
        <v>6</v>
      </c>
      <c r="C5456" t="s">
        <v>10</v>
      </c>
      <c r="D5456">
        <v>2027</v>
      </c>
      <c r="E5456">
        <v>2039</v>
      </c>
      <c r="F5456">
        <v>1</v>
      </c>
      <c r="G5456">
        <v>11825.348760000001</v>
      </c>
      <c r="H5456">
        <v>0</v>
      </c>
      <c r="I5456">
        <v>1</v>
      </c>
      <c r="J5456" s="2" t="str">
        <f t="shared" si="85"/>
        <v>EG_SHER2027</v>
      </c>
    </row>
    <row r="5457" spans="1:10" x14ac:dyDescent="0.25">
      <c r="A5457" t="s">
        <v>18</v>
      </c>
      <c r="B5457" t="s">
        <v>6</v>
      </c>
      <c r="C5457" t="s">
        <v>11</v>
      </c>
      <c r="D5457">
        <v>2027</v>
      </c>
      <c r="E5457">
        <v>2039</v>
      </c>
      <c r="F5457">
        <v>1</v>
      </c>
      <c r="G5457">
        <v>11825.348760000001</v>
      </c>
      <c r="H5457">
        <v>0</v>
      </c>
      <c r="I5457">
        <v>1</v>
      </c>
      <c r="J5457" s="2" t="str">
        <f t="shared" si="85"/>
        <v>EG_SHWR2027</v>
      </c>
    </row>
    <row r="5458" spans="1:10" x14ac:dyDescent="0.25">
      <c r="A5458" t="s">
        <v>18</v>
      </c>
      <c r="B5458" t="s">
        <v>6</v>
      </c>
      <c r="C5458" t="s">
        <v>9</v>
      </c>
      <c r="D5458">
        <v>2027</v>
      </c>
      <c r="E5458">
        <v>2039</v>
      </c>
      <c r="F5458">
        <v>1</v>
      </c>
      <c r="G5458">
        <v>11825.348760000001</v>
      </c>
      <c r="H5458">
        <v>0</v>
      </c>
      <c r="I5458">
        <v>1</v>
      </c>
      <c r="J5458" s="2" t="str">
        <f t="shared" si="85"/>
        <v>EG_SHNER2027</v>
      </c>
    </row>
    <row r="5459" spans="1:10" x14ac:dyDescent="0.25">
      <c r="A5459" t="s">
        <v>18</v>
      </c>
      <c r="B5459" t="s">
        <v>6</v>
      </c>
      <c r="C5459" t="s">
        <v>8</v>
      </c>
      <c r="D5459">
        <v>2027</v>
      </c>
      <c r="E5459">
        <v>2039</v>
      </c>
      <c r="F5459">
        <v>1</v>
      </c>
      <c r="G5459">
        <v>11825.348760000001</v>
      </c>
      <c r="H5459">
        <v>0</v>
      </c>
      <c r="I5459">
        <v>1</v>
      </c>
      <c r="J5459" s="2" t="str">
        <f t="shared" si="85"/>
        <v>EG_SHSR2027</v>
      </c>
    </row>
    <row r="5460" spans="1:10" x14ac:dyDescent="0.25">
      <c r="A5460" t="s">
        <v>18</v>
      </c>
      <c r="B5460" t="s">
        <v>6</v>
      </c>
      <c r="C5460" t="s">
        <v>12</v>
      </c>
      <c r="D5460">
        <v>2027</v>
      </c>
      <c r="E5460">
        <v>2039</v>
      </c>
      <c r="F5460">
        <v>1</v>
      </c>
      <c r="G5460">
        <v>11825.348760000001</v>
      </c>
      <c r="H5460">
        <v>0</v>
      </c>
      <c r="I5460">
        <v>1</v>
      </c>
      <c r="J5460" s="2" t="str">
        <f t="shared" si="85"/>
        <v>EG_SHNR2027</v>
      </c>
    </row>
    <row r="5461" spans="1:10" x14ac:dyDescent="0.25">
      <c r="A5461" t="s">
        <v>18</v>
      </c>
      <c r="B5461" t="s">
        <v>6</v>
      </c>
      <c r="C5461" t="s">
        <v>10</v>
      </c>
      <c r="D5461">
        <v>2027</v>
      </c>
      <c r="E5461">
        <v>2040</v>
      </c>
      <c r="F5461">
        <v>1</v>
      </c>
      <c r="G5461">
        <v>11825.348760000001</v>
      </c>
      <c r="H5461">
        <v>0</v>
      </c>
      <c r="I5461">
        <v>1</v>
      </c>
      <c r="J5461" s="2" t="str">
        <f t="shared" si="85"/>
        <v>EG_SHER2027</v>
      </c>
    </row>
    <row r="5462" spans="1:10" x14ac:dyDescent="0.25">
      <c r="A5462" t="s">
        <v>18</v>
      </c>
      <c r="B5462" t="s">
        <v>6</v>
      </c>
      <c r="C5462" t="s">
        <v>11</v>
      </c>
      <c r="D5462">
        <v>2027</v>
      </c>
      <c r="E5462">
        <v>2040</v>
      </c>
      <c r="F5462">
        <v>1</v>
      </c>
      <c r="G5462">
        <v>11825.348760000001</v>
      </c>
      <c r="H5462">
        <v>0</v>
      </c>
      <c r="I5462">
        <v>1</v>
      </c>
      <c r="J5462" s="2" t="str">
        <f t="shared" si="85"/>
        <v>EG_SHWR2027</v>
      </c>
    </row>
    <row r="5463" spans="1:10" x14ac:dyDescent="0.25">
      <c r="A5463" t="s">
        <v>18</v>
      </c>
      <c r="B5463" t="s">
        <v>6</v>
      </c>
      <c r="C5463" t="s">
        <v>9</v>
      </c>
      <c r="D5463">
        <v>2027</v>
      </c>
      <c r="E5463">
        <v>2040</v>
      </c>
      <c r="F5463">
        <v>1</v>
      </c>
      <c r="G5463">
        <v>11825.348760000001</v>
      </c>
      <c r="H5463">
        <v>0</v>
      </c>
      <c r="I5463">
        <v>1</v>
      </c>
      <c r="J5463" s="2" t="str">
        <f t="shared" si="85"/>
        <v>EG_SHNER2027</v>
      </c>
    </row>
    <row r="5464" spans="1:10" x14ac:dyDescent="0.25">
      <c r="A5464" t="s">
        <v>18</v>
      </c>
      <c r="B5464" t="s">
        <v>6</v>
      </c>
      <c r="C5464" t="s">
        <v>8</v>
      </c>
      <c r="D5464">
        <v>2027</v>
      </c>
      <c r="E5464">
        <v>2040</v>
      </c>
      <c r="F5464">
        <v>1</v>
      </c>
      <c r="G5464">
        <v>11825.348760000001</v>
      </c>
      <c r="H5464">
        <v>0</v>
      </c>
      <c r="I5464">
        <v>1</v>
      </c>
      <c r="J5464" s="2" t="str">
        <f t="shared" si="85"/>
        <v>EG_SHSR2027</v>
      </c>
    </row>
    <row r="5465" spans="1:10" x14ac:dyDescent="0.25">
      <c r="A5465" t="s">
        <v>18</v>
      </c>
      <c r="B5465" t="s">
        <v>6</v>
      </c>
      <c r="C5465" t="s">
        <v>12</v>
      </c>
      <c r="D5465">
        <v>2027</v>
      </c>
      <c r="E5465">
        <v>2040</v>
      </c>
      <c r="F5465">
        <v>1</v>
      </c>
      <c r="G5465">
        <v>11825.348760000001</v>
      </c>
      <c r="H5465">
        <v>0</v>
      </c>
      <c r="I5465">
        <v>1</v>
      </c>
      <c r="J5465" s="2" t="str">
        <f t="shared" si="85"/>
        <v>EG_SHNR2027</v>
      </c>
    </row>
    <row r="5466" spans="1:10" x14ac:dyDescent="0.25">
      <c r="A5466" t="s">
        <v>18</v>
      </c>
      <c r="B5466" t="s">
        <v>6</v>
      </c>
      <c r="C5466" t="s">
        <v>10</v>
      </c>
      <c r="D5466">
        <v>2027</v>
      </c>
      <c r="E5466">
        <v>2041</v>
      </c>
      <c r="F5466">
        <v>1</v>
      </c>
      <c r="G5466">
        <v>11825.348760000001</v>
      </c>
      <c r="H5466">
        <v>0</v>
      </c>
      <c r="I5466">
        <v>1</v>
      </c>
      <c r="J5466" s="2" t="str">
        <f t="shared" si="85"/>
        <v>EG_SHER2027</v>
      </c>
    </row>
    <row r="5467" spans="1:10" x14ac:dyDescent="0.25">
      <c r="A5467" t="s">
        <v>18</v>
      </c>
      <c r="B5467" t="s">
        <v>6</v>
      </c>
      <c r="C5467" t="s">
        <v>11</v>
      </c>
      <c r="D5467">
        <v>2027</v>
      </c>
      <c r="E5467">
        <v>2041</v>
      </c>
      <c r="F5467">
        <v>1</v>
      </c>
      <c r="G5467">
        <v>11825.348760000001</v>
      </c>
      <c r="H5467">
        <v>0</v>
      </c>
      <c r="I5467">
        <v>1</v>
      </c>
      <c r="J5467" s="2" t="str">
        <f t="shared" si="85"/>
        <v>EG_SHWR2027</v>
      </c>
    </row>
    <row r="5468" spans="1:10" x14ac:dyDescent="0.25">
      <c r="A5468" t="s">
        <v>18</v>
      </c>
      <c r="B5468" t="s">
        <v>6</v>
      </c>
      <c r="C5468" t="s">
        <v>9</v>
      </c>
      <c r="D5468">
        <v>2027</v>
      </c>
      <c r="E5468">
        <v>2041</v>
      </c>
      <c r="F5468">
        <v>1</v>
      </c>
      <c r="G5468">
        <v>11825.348760000001</v>
      </c>
      <c r="H5468">
        <v>0</v>
      </c>
      <c r="I5468">
        <v>1</v>
      </c>
      <c r="J5468" s="2" t="str">
        <f t="shared" si="85"/>
        <v>EG_SHNER2027</v>
      </c>
    </row>
    <row r="5469" spans="1:10" x14ac:dyDescent="0.25">
      <c r="A5469" t="s">
        <v>18</v>
      </c>
      <c r="B5469" t="s">
        <v>6</v>
      </c>
      <c r="C5469" t="s">
        <v>8</v>
      </c>
      <c r="D5469">
        <v>2027</v>
      </c>
      <c r="E5469">
        <v>2041</v>
      </c>
      <c r="F5469">
        <v>1</v>
      </c>
      <c r="G5469">
        <v>11825.348760000001</v>
      </c>
      <c r="H5469">
        <v>0</v>
      </c>
      <c r="I5469">
        <v>1</v>
      </c>
      <c r="J5469" s="2" t="str">
        <f t="shared" si="85"/>
        <v>EG_SHSR2027</v>
      </c>
    </row>
    <row r="5470" spans="1:10" x14ac:dyDescent="0.25">
      <c r="A5470" t="s">
        <v>18</v>
      </c>
      <c r="B5470" t="s">
        <v>6</v>
      </c>
      <c r="C5470" t="s">
        <v>12</v>
      </c>
      <c r="D5470">
        <v>2027</v>
      </c>
      <c r="E5470">
        <v>2041</v>
      </c>
      <c r="F5470">
        <v>1</v>
      </c>
      <c r="G5470">
        <v>11825.348760000001</v>
      </c>
      <c r="H5470">
        <v>0</v>
      </c>
      <c r="I5470">
        <v>1</v>
      </c>
      <c r="J5470" s="2" t="str">
        <f t="shared" si="85"/>
        <v>EG_SHNR2027</v>
      </c>
    </row>
    <row r="5471" spans="1:10" x14ac:dyDescent="0.25">
      <c r="A5471" t="s">
        <v>17</v>
      </c>
      <c r="B5471" t="s">
        <v>6</v>
      </c>
      <c r="C5471" t="s">
        <v>10</v>
      </c>
      <c r="D5471">
        <v>2027</v>
      </c>
      <c r="E5471">
        <v>2027</v>
      </c>
      <c r="F5471">
        <v>1</v>
      </c>
      <c r="G5471">
        <v>20833.210350000001</v>
      </c>
      <c r="H5471">
        <v>0</v>
      </c>
      <c r="I5471">
        <v>0.70916666699999997</v>
      </c>
      <c r="J5471" s="2" t="str">
        <f t="shared" si="85"/>
        <v>EG_PHWRER2027</v>
      </c>
    </row>
    <row r="5472" spans="1:10" x14ac:dyDescent="0.25">
      <c r="A5472" t="s">
        <v>17</v>
      </c>
      <c r="B5472" t="s">
        <v>6</v>
      </c>
      <c r="C5472" t="s">
        <v>11</v>
      </c>
      <c r="D5472">
        <v>2027</v>
      </c>
      <c r="E5472">
        <v>2027</v>
      </c>
      <c r="F5472">
        <v>1</v>
      </c>
      <c r="G5472">
        <v>20833.210350000001</v>
      </c>
      <c r="H5472">
        <v>0</v>
      </c>
      <c r="I5472">
        <v>0.70916666699999997</v>
      </c>
      <c r="J5472" s="2" t="str">
        <f t="shared" si="85"/>
        <v>EG_PHWRWR2027</v>
      </c>
    </row>
    <row r="5473" spans="1:10" x14ac:dyDescent="0.25">
      <c r="A5473" t="s">
        <v>17</v>
      </c>
      <c r="B5473" t="s">
        <v>6</v>
      </c>
      <c r="C5473" t="s">
        <v>9</v>
      </c>
      <c r="D5473">
        <v>2027</v>
      </c>
      <c r="E5473">
        <v>2027</v>
      </c>
      <c r="F5473">
        <v>1</v>
      </c>
      <c r="G5473">
        <v>20833.210350000001</v>
      </c>
      <c r="H5473">
        <v>0</v>
      </c>
      <c r="I5473">
        <v>0.70916666699999997</v>
      </c>
      <c r="J5473" s="2" t="str">
        <f t="shared" si="85"/>
        <v>EG_PHWRNER2027</v>
      </c>
    </row>
    <row r="5474" spans="1:10" x14ac:dyDescent="0.25">
      <c r="A5474" t="s">
        <v>17</v>
      </c>
      <c r="B5474" t="s">
        <v>6</v>
      </c>
      <c r="C5474" t="s">
        <v>8</v>
      </c>
      <c r="D5474">
        <v>2027</v>
      </c>
      <c r="E5474">
        <v>2027</v>
      </c>
      <c r="F5474">
        <v>1</v>
      </c>
      <c r="G5474">
        <v>20833.210350000001</v>
      </c>
      <c r="H5474">
        <v>0</v>
      </c>
      <c r="I5474">
        <v>0.70916666699999997</v>
      </c>
      <c r="J5474" s="2" t="str">
        <f t="shared" si="85"/>
        <v>EG_PHWRSR2027</v>
      </c>
    </row>
    <row r="5475" spans="1:10" x14ac:dyDescent="0.25">
      <c r="A5475" t="s">
        <v>17</v>
      </c>
      <c r="B5475" t="s">
        <v>6</v>
      </c>
      <c r="C5475" t="s">
        <v>12</v>
      </c>
      <c r="D5475">
        <v>2027</v>
      </c>
      <c r="E5475">
        <v>2027</v>
      </c>
      <c r="F5475">
        <v>1</v>
      </c>
      <c r="G5475">
        <v>20833.210350000001</v>
      </c>
      <c r="H5475">
        <v>0</v>
      </c>
      <c r="I5475">
        <v>0.70916666699999997</v>
      </c>
      <c r="J5475" s="2" t="str">
        <f t="shared" si="85"/>
        <v>EG_PHWRNR2027</v>
      </c>
    </row>
    <row r="5476" spans="1:10" x14ac:dyDescent="0.25">
      <c r="A5476" t="s">
        <v>17</v>
      </c>
      <c r="B5476" t="s">
        <v>6</v>
      </c>
      <c r="C5476" t="s">
        <v>10</v>
      </c>
      <c r="D5476">
        <v>2027</v>
      </c>
      <c r="E5476">
        <v>2028</v>
      </c>
      <c r="F5476">
        <v>1</v>
      </c>
      <c r="G5476">
        <v>20833.210350000001</v>
      </c>
      <c r="H5476">
        <v>0</v>
      </c>
      <c r="I5476">
        <v>0.70916666699999997</v>
      </c>
      <c r="J5476" s="2" t="str">
        <f t="shared" si="85"/>
        <v>EG_PHWRER2027</v>
      </c>
    </row>
    <row r="5477" spans="1:10" x14ac:dyDescent="0.25">
      <c r="A5477" t="s">
        <v>17</v>
      </c>
      <c r="B5477" t="s">
        <v>6</v>
      </c>
      <c r="C5477" t="s">
        <v>11</v>
      </c>
      <c r="D5477">
        <v>2027</v>
      </c>
      <c r="E5477">
        <v>2028</v>
      </c>
      <c r="F5477">
        <v>1</v>
      </c>
      <c r="G5477">
        <v>20833.210350000001</v>
      </c>
      <c r="H5477">
        <v>0</v>
      </c>
      <c r="I5477">
        <v>0.70916666699999997</v>
      </c>
      <c r="J5477" s="2" t="str">
        <f t="shared" si="85"/>
        <v>EG_PHWRWR2027</v>
      </c>
    </row>
    <row r="5478" spans="1:10" x14ac:dyDescent="0.25">
      <c r="A5478" t="s">
        <v>17</v>
      </c>
      <c r="B5478" t="s">
        <v>6</v>
      </c>
      <c r="C5478" t="s">
        <v>9</v>
      </c>
      <c r="D5478">
        <v>2027</v>
      </c>
      <c r="E5478">
        <v>2028</v>
      </c>
      <c r="F5478">
        <v>1</v>
      </c>
      <c r="G5478">
        <v>20833.210350000001</v>
      </c>
      <c r="H5478">
        <v>0</v>
      </c>
      <c r="I5478">
        <v>0.70916666699999997</v>
      </c>
      <c r="J5478" s="2" t="str">
        <f t="shared" si="85"/>
        <v>EG_PHWRNER2027</v>
      </c>
    </row>
    <row r="5479" spans="1:10" x14ac:dyDescent="0.25">
      <c r="A5479" t="s">
        <v>17</v>
      </c>
      <c r="B5479" t="s">
        <v>6</v>
      </c>
      <c r="C5479" t="s">
        <v>8</v>
      </c>
      <c r="D5479">
        <v>2027</v>
      </c>
      <c r="E5479">
        <v>2028</v>
      </c>
      <c r="F5479">
        <v>1</v>
      </c>
      <c r="G5479">
        <v>20833.210350000001</v>
      </c>
      <c r="H5479">
        <v>0</v>
      </c>
      <c r="I5479">
        <v>0.70916666699999997</v>
      </c>
      <c r="J5479" s="2" t="str">
        <f t="shared" si="85"/>
        <v>EG_PHWRSR2027</v>
      </c>
    </row>
    <row r="5480" spans="1:10" x14ac:dyDescent="0.25">
      <c r="A5480" t="s">
        <v>17</v>
      </c>
      <c r="B5480" t="s">
        <v>6</v>
      </c>
      <c r="C5480" t="s">
        <v>12</v>
      </c>
      <c r="D5480">
        <v>2027</v>
      </c>
      <c r="E5480">
        <v>2028</v>
      </c>
      <c r="F5480">
        <v>1</v>
      </c>
      <c r="G5480">
        <v>20833.210350000001</v>
      </c>
      <c r="H5480">
        <v>0</v>
      </c>
      <c r="I5480">
        <v>0.70916666699999997</v>
      </c>
      <c r="J5480" s="2" t="str">
        <f t="shared" si="85"/>
        <v>EG_PHWRNR2027</v>
      </c>
    </row>
    <row r="5481" spans="1:10" x14ac:dyDescent="0.25">
      <c r="A5481" t="s">
        <v>17</v>
      </c>
      <c r="B5481" t="s">
        <v>6</v>
      </c>
      <c r="C5481" t="s">
        <v>10</v>
      </c>
      <c r="D5481">
        <v>2027</v>
      </c>
      <c r="E5481">
        <v>2029</v>
      </c>
      <c r="F5481">
        <v>1</v>
      </c>
      <c r="G5481">
        <v>20833.210350000001</v>
      </c>
      <c r="H5481">
        <v>0</v>
      </c>
      <c r="I5481">
        <v>0.70916666699999997</v>
      </c>
      <c r="J5481" s="2" t="str">
        <f t="shared" si="85"/>
        <v>EG_PHWRER2027</v>
      </c>
    </row>
    <row r="5482" spans="1:10" x14ac:dyDescent="0.25">
      <c r="A5482" t="s">
        <v>17</v>
      </c>
      <c r="B5482" t="s">
        <v>6</v>
      </c>
      <c r="C5482" t="s">
        <v>11</v>
      </c>
      <c r="D5482">
        <v>2027</v>
      </c>
      <c r="E5482">
        <v>2029</v>
      </c>
      <c r="F5482">
        <v>1</v>
      </c>
      <c r="G5482">
        <v>20833.210350000001</v>
      </c>
      <c r="H5482">
        <v>0</v>
      </c>
      <c r="I5482">
        <v>0.70916666699999997</v>
      </c>
      <c r="J5482" s="2" t="str">
        <f t="shared" si="85"/>
        <v>EG_PHWRWR2027</v>
      </c>
    </row>
    <row r="5483" spans="1:10" x14ac:dyDescent="0.25">
      <c r="A5483" t="s">
        <v>17</v>
      </c>
      <c r="B5483" t="s">
        <v>6</v>
      </c>
      <c r="C5483" t="s">
        <v>9</v>
      </c>
      <c r="D5483">
        <v>2027</v>
      </c>
      <c r="E5483">
        <v>2029</v>
      </c>
      <c r="F5483">
        <v>1</v>
      </c>
      <c r="G5483">
        <v>20833.210350000001</v>
      </c>
      <c r="H5483">
        <v>0</v>
      </c>
      <c r="I5483">
        <v>0.70916666699999997</v>
      </c>
      <c r="J5483" s="2" t="str">
        <f t="shared" si="85"/>
        <v>EG_PHWRNER2027</v>
      </c>
    </row>
    <row r="5484" spans="1:10" x14ac:dyDescent="0.25">
      <c r="A5484" t="s">
        <v>17</v>
      </c>
      <c r="B5484" t="s">
        <v>6</v>
      </c>
      <c r="C5484" t="s">
        <v>8</v>
      </c>
      <c r="D5484">
        <v>2027</v>
      </c>
      <c r="E5484">
        <v>2029</v>
      </c>
      <c r="F5484">
        <v>1</v>
      </c>
      <c r="G5484">
        <v>20833.210350000001</v>
      </c>
      <c r="H5484">
        <v>0</v>
      </c>
      <c r="I5484">
        <v>0.70916666699999997</v>
      </c>
      <c r="J5484" s="2" t="str">
        <f t="shared" si="85"/>
        <v>EG_PHWRSR2027</v>
      </c>
    </row>
    <row r="5485" spans="1:10" x14ac:dyDescent="0.25">
      <c r="A5485" t="s">
        <v>17</v>
      </c>
      <c r="B5485" t="s">
        <v>6</v>
      </c>
      <c r="C5485" t="s">
        <v>12</v>
      </c>
      <c r="D5485">
        <v>2027</v>
      </c>
      <c r="E5485">
        <v>2029</v>
      </c>
      <c r="F5485">
        <v>1</v>
      </c>
      <c r="G5485">
        <v>20833.210350000001</v>
      </c>
      <c r="H5485">
        <v>0</v>
      </c>
      <c r="I5485">
        <v>0.70916666699999997</v>
      </c>
      <c r="J5485" s="2" t="str">
        <f t="shared" si="85"/>
        <v>EG_PHWRNR2027</v>
      </c>
    </row>
    <row r="5486" spans="1:10" x14ac:dyDescent="0.25">
      <c r="A5486" t="s">
        <v>17</v>
      </c>
      <c r="B5486" t="s">
        <v>6</v>
      </c>
      <c r="C5486" t="s">
        <v>10</v>
      </c>
      <c r="D5486">
        <v>2027</v>
      </c>
      <c r="E5486">
        <v>2030</v>
      </c>
      <c r="F5486">
        <v>1</v>
      </c>
      <c r="G5486">
        <v>20833.210350000001</v>
      </c>
      <c r="H5486">
        <v>0</v>
      </c>
      <c r="I5486">
        <v>0.70916666699999997</v>
      </c>
      <c r="J5486" s="2" t="str">
        <f t="shared" si="85"/>
        <v>EG_PHWRER2027</v>
      </c>
    </row>
    <row r="5487" spans="1:10" x14ac:dyDescent="0.25">
      <c r="A5487" t="s">
        <v>17</v>
      </c>
      <c r="B5487" t="s">
        <v>6</v>
      </c>
      <c r="C5487" t="s">
        <v>11</v>
      </c>
      <c r="D5487">
        <v>2027</v>
      </c>
      <c r="E5487">
        <v>2030</v>
      </c>
      <c r="F5487">
        <v>1</v>
      </c>
      <c r="G5487">
        <v>20833.210350000001</v>
      </c>
      <c r="H5487">
        <v>0</v>
      </c>
      <c r="I5487">
        <v>0.70916666699999997</v>
      </c>
      <c r="J5487" s="2" t="str">
        <f t="shared" si="85"/>
        <v>EG_PHWRWR2027</v>
      </c>
    </row>
    <row r="5488" spans="1:10" x14ac:dyDescent="0.25">
      <c r="A5488" t="s">
        <v>17</v>
      </c>
      <c r="B5488" t="s">
        <v>6</v>
      </c>
      <c r="C5488" t="s">
        <v>9</v>
      </c>
      <c r="D5488">
        <v>2027</v>
      </c>
      <c r="E5488">
        <v>2030</v>
      </c>
      <c r="F5488">
        <v>1</v>
      </c>
      <c r="G5488">
        <v>20833.210350000001</v>
      </c>
      <c r="H5488">
        <v>0</v>
      </c>
      <c r="I5488">
        <v>0.70916666699999997</v>
      </c>
      <c r="J5488" s="2" t="str">
        <f t="shared" si="85"/>
        <v>EG_PHWRNER2027</v>
      </c>
    </row>
    <row r="5489" spans="1:10" x14ac:dyDescent="0.25">
      <c r="A5489" t="s">
        <v>17</v>
      </c>
      <c r="B5489" t="s">
        <v>6</v>
      </c>
      <c r="C5489" t="s">
        <v>8</v>
      </c>
      <c r="D5489">
        <v>2027</v>
      </c>
      <c r="E5489">
        <v>2030</v>
      </c>
      <c r="F5489">
        <v>1</v>
      </c>
      <c r="G5489">
        <v>20833.210350000001</v>
      </c>
      <c r="H5489">
        <v>0</v>
      </c>
      <c r="I5489">
        <v>0.70916666699999997</v>
      </c>
      <c r="J5489" s="2" t="str">
        <f t="shared" si="85"/>
        <v>EG_PHWRSR2027</v>
      </c>
    </row>
    <row r="5490" spans="1:10" x14ac:dyDescent="0.25">
      <c r="A5490" t="s">
        <v>17</v>
      </c>
      <c r="B5490" t="s">
        <v>6</v>
      </c>
      <c r="C5490" t="s">
        <v>12</v>
      </c>
      <c r="D5490">
        <v>2027</v>
      </c>
      <c r="E5490">
        <v>2030</v>
      </c>
      <c r="F5490">
        <v>1</v>
      </c>
      <c r="G5490">
        <v>20833.210350000001</v>
      </c>
      <c r="H5490">
        <v>0</v>
      </c>
      <c r="I5490">
        <v>0.70916666699999997</v>
      </c>
      <c r="J5490" s="2" t="str">
        <f t="shared" si="85"/>
        <v>EG_PHWRNR2027</v>
      </c>
    </row>
    <row r="5491" spans="1:10" x14ac:dyDescent="0.25">
      <c r="A5491" t="s">
        <v>17</v>
      </c>
      <c r="B5491" t="s">
        <v>6</v>
      </c>
      <c r="C5491" t="s">
        <v>10</v>
      </c>
      <c r="D5491">
        <v>2027</v>
      </c>
      <c r="E5491">
        <v>2031</v>
      </c>
      <c r="F5491">
        <v>1</v>
      </c>
      <c r="G5491">
        <v>20833.210350000001</v>
      </c>
      <c r="H5491">
        <v>0</v>
      </c>
      <c r="I5491">
        <v>0.70916666699999997</v>
      </c>
      <c r="J5491" s="2" t="str">
        <f t="shared" si="85"/>
        <v>EG_PHWRER2027</v>
      </c>
    </row>
    <row r="5492" spans="1:10" x14ac:dyDescent="0.25">
      <c r="A5492" t="s">
        <v>17</v>
      </c>
      <c r="B5492" t="s">
        <v>6</v>
      </c>
      <c r="C5492" t="s">
        <v>11</v>
      </c>
      <c r="D5492">
        <v>2027</v>
      </c>
      <c r="E5492">
        <v>2031</v>
      </c>
      <c r="F5492">
        <v>1</v>
      </c>
      <c r="G5492">
        <v>20833.210350000001</v>
      </c>
      <c r="H5492">
        <v>0</v>
      </c>
      <c r="I5492">
        <v>0.70916666699999997</v>
      </c>
      <c r="J5492" s="2" t="str">
        <f t="shared" si="85"/>
        <v>EG_PHWRWR2027</v>
      </c>
    </row>
    <row r="5493" spans="1:10" x14ac:dyDescent="0.25">
      <c r="A5493" t="s">
        <v>17</v>
      </c>
      <c r="B5493" t="s">
        <v>6</v>
      </c>
      <c r="C5493" t="s">
        <v>9</v>
      </c>
      <c r="D5493">
        <v>2027</v>
      </c>
      <c r="E5493">
        <v>2031</v>
      </c>
      <c r="F5493">
        <v>1</v>
      </c>
      <c r="G5493">
        <v>20833.210350000001</v>
      </c>
      <c r="H5493">
        <v>0</v>
      </c>
      <c r="I5493">
        <v>0.70916666699999997</v>
      </c>
      <c r="J5493" s="2" t="str">
        <f t="shared" si="85"/>
        <v>EG_PHWRNER2027</v>
      </c>
    </row>
    <row r="5494" spans="1:10" x14ac:dyDescent="0.25">
      <c r="A5494" t="s">
        <v>17</v>
      </c>
      <c r="B5494" t="s">
        <v>6</v>
      </c>
      <c r="C5494" t="s">
        <v>8</v>
      </c>
      <c r="D5494">
        <v>2027</v>
      </c>
      <c r="E5494">
        <v>2031</v>
      </c>
      <c r="F5494">
        <v>1</v>
      </c>
      <c r="G5494">
        <v>20833.210350000001</v>
      </c>
      <c r="H5494">
        <v>0</v>
      </c>
      <c r="I5494">
        <v>0.70916666699999997</v>
      </c>
      <c r="J5494" s="2" t="str">
        <f t="shared" si="85"/>
        <v>EG_PHWRSR2027</v>
      </c>
    </row>
    <row r="5495" spans="1:10" x14ac:dyDescent="0.25">
      <c r="A5495" t="s">
        <v>17</v>
      </c>
      <c r="B5495" t="s">
        <v>6</v>
      </c>
      <c r="C5495" t="s">
        <v>12</v>
      </c>
      <c r="D5495">
        <v>2027</v>
      </c>
      <c r="E5495">
        <v>2031</v>
      </c>
      <c r="F5495">
        <v>1</v>
      </c>
      <c r="G5495">
        <v>20833.210350000001</v>
      </c>
      <c r="H5495">
        <v>0</v>
      </c>
      <c r="I5495">
        <v>0.70916666699999997</v>
      </c>
      <c r="J5495" s="2" t="str">
        <f t="shared" si="85"/>
        <v>EG_PHWRNR2027</v>
      </c>
    </row>
    <row r="5496" spans="1:10" x14ac:dyDescent="0.25">
      <c r="A5496" t="s">
        <v>17</v>
      </c>
      <c r="B5496" t="s">
        <v>6</v>
      </c>
      <c r="C5496" t="s">
        <v>10</v>
      </c>
      <c r="D5496">
        <v>2027</v>
      </c>
      <c r="E5496">
        <v>2032</v>
      </c>
      <c r="F5496">
        <v>1</v>
      </c>
      <c r="G5496">
        <v>20833.210350000001</v>
      </c>
      <c r="H5496">
        <v>0</v>
      </c>
      <c r="I5496">
        <v>0.70916666699999997</v>
      </c>
      <c r="J5496" s="2" t="str">
        <f t="shared" si="85"/>
        <v>EG_PHWRER2027</v>
      </c>
    </row>
    <row r="5497" spans="1:10" x14ac:dyDescent="0.25">
      <c r="A5497" t="s">
        <v>17</v>
      </c>
      <c r="B5497" t="s">
        <v>6</v>
      </c>
      <c r="C5497" t="s">
        <v>11</v>
      </c>
      <c r="D5497">
        <v>2027</v>
      </c>
      <c r="E5497">
        <v>2032</v>
      </c>
      <c r="F5497">
        <v>1</v>
      </c>
      <c r="G5497">
        <v>20833.210350000001</v>
      </c>
      <c r="H5497">
        <v>0</v>
      </c>
      <c r="I5497">
        <v>0.70916666699999997</v>
      </c>
      <c r="J5497" s="2" t="str">
        <f t="shared" si="85"/>
        <v>EG_PHWRWR2027</v>
      </c>
    </row>
    <row r="5498" spans="1:10" x14ac:dyDescent="0.25">
      <c r="A5498" t="s">
        <v>17</v>
      </c>
      <c r="B5498" t="s">
        <v>6</v>
      </c>
      <c r="C5498" t="s">
        <v>9</v>
      </c>
      <c r="D5498">
        <v>2027</v>
      </c>
      <c r="E5498">
        <v>2032</v>
      </c>
      <c r="F5498">
        <v>1</v>
      </c>
      <c r="G5498">
        <v>20833.210350000001</v>
      </c>
      <c r="H5498">
        <v>0</v>
      </c>
      <c r="I5498">
        <v>0.70916666699999997</v>
      </c>
      <c r="J5498" s="2" t="str">
        <f t="shared" si="85"/>
        <v>EG_PHWRNER2027</v>
      </c>
    </row>
    <row r="5499" spans="1:10" x14ac:dyDescent="0.25">
      <c r="A5499" t="s">
        <v>17</v>
      </c>
      <c r="B5499" t="s">
        <v>6</v>
      </c>
      <c r="C5499" t="s">
        <v>8</v>
      </c>
      <c r="D5499">
        <v>2027</v>
      </c>
      <c r="E5499">
        <v>2032</v>
      </c>
      <c r="F5499">
        <v>1</v>
      </c>
      <c r="G5499">
        <v>20833.210350000001</v>
      </c>
      <c r="H5499">
        <v>0</v>
      </c>
      <c r="I5499">
        <v>0.70916666699999997</v>
      </c>
      <c r="J5499" s="2" t="str">
        <f t="shared" si="85"/>
        <v>EG_PHWRSR2027</v>
      </c>
    </row>
    <row r="5500" spans="1:10" x14ac:dyDescent="0.25">
      <c r="A5500" t="s">
        <v>17</v>
      </c>
      <c r="B5500" t="s">
        <v>6</v>
      </c>
      <c r="C5500" t="s">
        <v>12</v>
      </c>
      <c r="D5500">
        <v>2027</v>
      </c>
      <c r="E5500">
        <v>2032</v>
      </c>
      <c r="F5500">
        <v>1</v>
      </c>
      <c r="G5500">
        <v>20833.210350000001</v>
      </c>
      <c r="H5500">
        <v>0</v>
      </c>
      <c r="I5500">
        <v>0.70916666699999997</v>
      </c>
      <c r="J5500" s="2" t="str">
        <f t="shared" si="85"/>
        <v>EG_PHWRNR2027</v>
      </c>
    </row>
    <row r="5501" spans="1:10" x14ac:dyDescent="0.25">
      <c r="A5501" t="s">
        <v>17</v>
      </c>
      <c r="B5501" t="s">
        <v>6</v>
      </c>
      <c r="C5501" t="s">
        <v>10</v>
      </c>
      <c r="D5501">
        <v>2027</v>
      </c>
      <c r="E5501">
        <v>2033</v>
      </c>
      <c r="F5501">
        <v>1</v>
      </c>
      <c r="G5501">
        <v>20833.210350000001</v>
      </c>
      <c r="H5501">
        <v>0</v>
      </c>
      <c r="I5501">
        <v>0.70916666699999997</v>
      </c>
      <c r="J5501" s="2" t="str">
        <f t="shared" si="85"/>
        <v>EG_PHWRER2027</v>
      </c>
    </row>
    <row r="5502" spans="1:10" x14ac:dyDescent="0.25">
      <c r="A5502" t="s">
        <v>17</v>
      </c>
      <c r="B5502" t="s">
        <v>6</v>
      </c>
      <c r="C5502" t="s">
        <v>11</v>
      </c>
      <c r="D5502">
        <v>2027</v>
      </c>
      <c r="E5502">
        <v>2033</v>
      </c>
      <c r="F5502">
        <v>1</v>
      </c>
      <c r="G5502">
        <v>20833.210350000001</v>
      </c>
      <c r="H5502">
        <v>0</v>
      </c>
      <c r="I5502">
        <v>0.70916666699999997</v>
      </c>
      <c r="J5502" s="2" t="str">
        <f t="shared" si="85"/>
        <v>EG_PHWRWR2027</v>
      </c>
    </row>
    <row r="5503" spans="1:10" x14ac:dyDescent="0.25">
      <c r="A5503" t="s">
        <v>17</v>
      </c>
      <c r="B5503" t="s">
        <v>6</v>
      </c>
      <c r="C5503" t="s">
        <v>9</v>
      </c>
      <c r="D5503">
        <v>2027</v>
      </c>
      <c r="E5503">
        <v>2033</v>
      </c>
      <c r="F5503">
        <v>1</v>
      </c>
      <c r="G5503">
        <v>20833.210350000001</v>
      </c>
      <c r="H5503">
        <v>0</v>
      </c>
      <c r="I5503">
        <v>0.70916666699999997</v>
      </c>
      <c r="J5503" s="2" t="str">
        <f t="shared" si="85"/>
        <v>EG_PHWRNER2027</v>
      </c>
    </row>
    <row r="5504" spans="1:10" x14ac:dyDescent="0.25">
      <c r="A5504" t="s">
        <v>17</v>
      </c>
      <c r="B5504" t="s">
        <v>6</v>
      </c>
      <c r="C5504" t="s">
        <v>8</v>
      </c>
      <c r="D5504">
        <v>2027</v>
      </c>
      <c r="E5504">
        <v>2033</v>
      </c>
      <c r="F5504">
        <v>1</v>
      </c>
      <c r="G5504">
        <v>20833.210350000001</v>
      </c>
      <c r="H5504">
        <v>0</v>
      </c>
      <c r="I5504">
        <v>0.70916666699999997</v>
      </c>
      <c r="J5504" s="2" t="str">
        <f t="shared" si="85"/>
        <v>EG_PHWRSR2027</v>
      </c>
    </row>
    <row r="5505" spans="1:10" x14ac:dyDescent="0.25">
      <c r="A5505" t="s">
        <v>17</v>
      </c>
      <c r="B5505" t="s">
        <v>6</v>
      </c>
      <c r="C5505" t="s">
        <v>12</v>
      </c>
      <c r="D5505">
        <v>2027</v>
      </c>
      <c r="E5505">
        <v>2033</v>
      </c>
      <c r="F5505">
        <v>1</v>
      </c>
      <c r="G5505">
        <v>20833.210350000001</v>
      </c>
      <c r="H5505">
        <v>0</v>
      </c>
      <c r="I5505">
        <v>0.70916666699999997</v>
      </c>
      <c r="J5505" s="2" t="str">
        <f t="shared" si="85"/>
        <v>EG_PHWRNR2027</v>
      </c>
    </row>
    <row r="5506" spans="1:10" x14ac:dyDescent="0.25">
      <c r="A5506" t="s">
        <v>17</v>
      </c>
      <c r="B5506" t="s">
        <v>6</v>
      </c>
      <c r="C5506" t="s">
        <v>10</v>
      </c>
      <c r="D5506">
        <v>2027</v>
      </c>
      <c r="E5506">
        <v>2034</v>
      </c>
      <c r="F5506">
        <v>1</v>
      </c>
      <c r="G5506">
        <v>20833.210350000001</v>
      </c>
      <c r="H5506">
        <v>0</v>
      </c>
      <c r="I5506">
        <v>0.70916666699999997</v>
      </c>
      <c r="J5506" s="2" t="str">
        <f t="shared" si="85"/>
        <v>EG_PHWRER2027</v>
      </c>
    </row>
    <row r="5507" spans="1:10" x14ac:dyDescent="0.25">
      <c r="A5507" t="s">
        <v>17</v>
      </c>
      <c r="B5507" t="s">
        <v>6</v>
      </c>
      <c r="C5507" t="s">
        <v>11</v>
      </c>
      <c r="D5507">
        <v>2027</v>
      </c>
      <c r="E5507">
        <v>2034</v>
      </c>
      <c r="F5507">
        <v>1</v>
      </c>
      <c r="G5507">
        <v>20833.210350000001</v>
      </c>
      <c r="H5507">
        <v>0</v>
      </c>
      <c r="I5507">
        <v>0.70916666699999997</v>
      </c>
      <c r="J5507" s="2" t="str">
        <f t="shared" ref="J5507:J5570" si="86">_xlfn.CONCAT(A5507,C5507,D5507)</f>
        <v>EG_PHWRWR2027</v>
      </c>
    </row>
    <row r="5508" spans="1:10" x14ac:dyDescent="0.25">
      <c r="A5508" t="s">
        <v>17</v>
      </c>
      <c r="B5508" t="s">
        <v>6</v>
      </c>
      <c r="C5508" t="s">
        <v>9</v>
      </c>
      <c r="D5508">
        <v>2027</v>
      </c>
      <c r="E5508">
        <v>2034</v>
      </c>
      <c r="F5508">
        <v>1</v>
      </c>
      <c r="G5508">
        <v>20833.210350000001</v>
      </c>
      <c r="H5508">
        <v>0</v>
      </c>
      <c r="I5508">
        <v>0.70916666699999997</v>
      </c>
      <c r="J5508" s="2" t="str">
        <f t="shared" si="86"/>
        <v>EG_PHWRNER2027</v>
      </c>
    </row>
    <row r="5509" spans="1:10" x14ac:dyDescent="0.25">
      <c r="A5509" t="s">
        <v>17</v>
      </c>
      <c r="B5509" t="s">
        <v>6</v>
      </c>
      <c r="C5509" t="s">
        <v>8</v>
      </c>
      <c r="D5509">
        <v>2027</v>
      </c>
      <c r="E5509">
        <v>2034</v>
      </c>
      <c r="F5509">
        <v>1</v>
      </c>
      <c r="G5509">
        <v>20833.210350000001</v>
      </c>
      <c r="H5509">
        <v>0</v>
      </c>
      <c r="I5509">
        <v>0.70916666699999997</v>
      </c>
      <c r="J5509" s="2" t="str">
        <f t="shared" si="86"/>
        <v>EG_PHWRSR2027</v>
      </c>
    </row>
    <row r="5510" spans="1:10" x14ac:dyDescent="0.25">
      <c r="A5510" t="s">
        <v>17</v>
      </c>
      <c r="B5510" t="s">
        <v>6</v>
      </c>
      <c r="C5510" t="s">
        <v>12</v>
      </c>
      <c r="D5510">
        <v>2027</v>
      </c>
      <c r="E5510">
        <v>2034</v>
      </c>
      <c r="F5510">
        <v>1</v>
      </c>
      <c r="G5510">
        <v>20833.210350000001</v>
      </c>
      <c r="H5510">
        <v>0</v>
      </c>
      <c r="I5510">
        <v>0.70916666699999997</v>
      </c>
      <c r="J5510" s="2" t="str">
        <f t="shared" si="86"/>
        <v>EG_PHWRNR2027</v>
      </c>
    </row>
    <row r="5511" spans="1:10" x14ac:dyDescent="0.25">
      <c r="A5511" t="s">
        <v>17</v>
      </c>
      <c r="B5511" t="s">
        <v>6</v>
      </c>
      <c r="C5511" t="s">
        <v>10</v>
      </c>
      <c r="D5511">
        <v>2027</v>
      </c>
      <c r="E5511">
        <v>2035</v>
      </c>
      <c r="F5511">
        <v>1</v>
      </c>
      <c r="G5511">
        <v>20833.210350000001</v>
      </c>
      <c r="H5511">
        <v>0</v>
      </c>
      <c r="I5511">
        <v>0.70916666699999997</v>
      </c>
      <c r="J5511" s="2" t="str">
        <f t="shared" si="86"/>
        <v>EG_PHWRER2027</v>
      </c>
    </row>
    <row r="5512" spans="1:10" x14ac:dyDescent="0.25">
      <c r="A5512" t="s">
        <v>17</v>
      </c>
      <c r="B5512" t="s">
        <v>6</v>
      </c>
      <c r="C5512" t="s">
        <v>11</v>
      </c>
      <c r="D5512">
        <v>2027</v>
      </c>
      <c r="E5512">
        <v>2035</v>
      </c>
      <c r="F5512">
        <v>1</v>
      </c>
      <c r="G5512">
        <v>20833.210350000001</v>
      </c>
      <c r="H5512">
        <v>0</v>
      </c>
      <c r="I5512">
        <v>0.70916666699999997</v>
      </c>
      <c r="J5512" s="2" t="str">
        <f t="shared" si="86"/>
        <v>EG_PHWRWR2027</v>
      </c>
    </row>
    <row r="5513" spans="1:10" x14ac:dyDescent="0.25">
      <c r="A5513" t="s">
        <v>17</v>
      </c>
      <c r="B5513" t="s">
        <v>6</v>
      </c>
      <c r="C5513" t="s">
        <v>9</v>
      </c>
      <c r="D5513">
        <v>2027</v>
      </c>
      <c r="E5513">
        <v>2035</v>
      </c>
      <c r="F5513">
        <v>1</v>
      </c>
      <c r="G5513">
        <v>20833.210350000001</v>
      </c>
      <c r="H5513">
        <v>0</v>
      </c>
      <c r="I5513">
        <v>0.70916666699999997</v>
      </c>
      <c r="J5513" s="2" t="str">
        <f t="shared" si="86"/>
        <v>EG_PHWRNER2027</v>
      </c>
    </row>
    <row r="5514" spans="1:10" x14ac:dyDescent="0.25">
      <c r="A5514" t="s">
        <v>17</v>
      </c>
      <c r="B5514" t="s">
        <v>6</v>
      </c>
      <c r="C5514" t="s">
        <v>8</v>
      </c>
      <c r="D5514">
        <v>2027</v>
      </c>
      <c r="E5514">
        <v>2035</v>
      </c>
      <c r="F5514">
        <v>1</v>
      </c>
      <c r="G5514">
        <v>20833.210350000001</v>
      </c>
      <c r="H5514">
        <v>0</v>
      </c>
      <c r="I5514">
        <v>0.70916666699999997</v>
      </c>
      <c r="J5514" s="2" t="str">
        <f t="shared" si="86"/>
        <v>EG_PHWRSR2027</v>
      </c>
    </row>
    <row r="5515" spans="1:10" x14ac:dyDescent="0.25">
      <c r="A5515" t="s">
        <v>17</v>
      </c>
      <c r="B5515" t="s">
        <v>6</v>
      </c>
      <c r="C5515" t="s">
        <v>12</v>
      </c>
      <c r="D5515">
        <v>2027</v>
      </c>
      <c r="E5515">
        <v>2035</v>
      </c>
      <c r="F5515">
        <v>1</v>
      </c>
      <c r="G5515">
        <v>20833.210350000001</v>
      </c>
      <c r="H5515">
        <v>0</v>
      </c>
      <c r="I5515">
        <v>0.70916666699999997</v>
      </c>
      <c r="J5515" s="2" t="str">
        <f t="shared" si="86"/>
        <v>EG_PHWRNR2027</v>
      </c>
    </row>
    <row r="5516" spans="1:10" x14ac:dyDescent="0.25">
      <c r="A5516" t="s">
        <v>17</v>
      </c>
      <c r="B5516" t="s">
        <v>6</v>
      </c>
      <c r="C5516" t="s">
        <v>10</v>
      </c>
      <c r="D5516">
        <v>2027</v>
      </c>
      <c r="E5516">
        <v>2036</v>
      </c>
      <c r="F5516">
        <v>1</v>
      </c>
      <c r="G5516">
        <v>20833.210350000001</v>
      </c>
      <c r="H5516">
        <v>0</v>
      </c>
      <c r="I5516">
        <v>0.70916666699999997</v>
      </c>
      <c r="J5516" s="2" t="str">
        <f t="shared" si="86"/>
        <v>EG_PHWRER2027</v>
      </c>
    </row>
    <row r="5517" spans="1:10" x14ac:dyDescent="0.25">
      <c r="A5517" t="s">
        <v>17</v>
      </c>
      <c r="B5517" t="s">
        <v>6</v>
      </c>
      <c r="C5517" t="s">
        <v>11</v>
      </c>
      <c r="D5517">
        <v>2027</v>
      </c>
      <c r="E5517">
        <v>2036</v>
      </c>
      <c r="F5517">
        <v>1</v>
      </c>
      <c r="G5517">
        <v>20833.210350000001</v>
      </c>
      <c r="H5517">
        <v>0</v>
      </c>
      <c r="I5517">
        <v>0.70916666699999997</v>
      </c>
      <c r="J5517" s="2" t="str">
        <f t="shared" si="86"/>
        <v>EG_PHWRWR2027</v>
      </c>
    </row>
    <row r="5518" spans="1:10" x14ac:dyDescent="0.25">
      <c r="A5518" t="s">
        <v>17</v>
      </c>
      <c r="B5518" t="s">
        <v>6</v>
      </c>
      <c r="C5518" t="s">
        <v>9</v>
      </c>
      <c r="D5518">
        <v>2027</v>
      </c>
      <c r="E5518">
        <v>2036</v>
      </c>
      <c r="F5518">
        <v>1</v>
      </c>
      <c r="G5518">
        <v>20833.210350000001</v>
      </c>
      <c r="H5518">
        <v>0</v>
      </c>
      <c r="I5518">
        <v>0.70916666699999997</v>
      </c>
      <c r="J5518" s="2" t="str">
        <f t="shared" si="86"/>
        <v>EG_PHWRNER2027</v>
      </c>
    </row>
    <row r="5519" spans="1:10" x14ac:dyDescent="0.25">
      <c r="A5519" t="s">
        <v>17</v>
      </c>
      <c r="B5519" t="s">
        <v>6</v>
      </c>
      <c r="C5519" t="s">
        <v>8</v>
      </c>
      <c r="D5519">
        <v>2027</v>
      </c>
      <c r="E5519">
        <v>2036</v>
      </c>
      <c r="F5519">
        <v>1</v>
      </c>
      <c r="G5519">
        <v>20833.210350000001</v>
      </c>
      <c r="H5519">
        <v>0</v>
      </c>
      <c r="I5519">
        <v>0.70916666699999997</v>
      </c>
      <c r="J5519" s="2" t="str">
        <f t="shared" si="86"/>
        <v>EG_PHWRSR2027</v>
      </c>
    </row>
    <row r="5520" spans="1:10" x14ac:dyDescent="0.25">
      <c r="A5520" t="s">
        <v>17</v>
      </c>
      <c r="B5520" t="s">
        <v>6</v>
      </c>
      <c r="C5520" t="s">
        <v>12</v>
      </c>
      <c r="D5520">
        <v>2027</v>
      </c>
      <c r="E5520">
        <v>2036</v>
      </c>
      <c r="F5520">
        <v>1</v>
      </c>
      <c r="G5520">
        <v>20833.210350000001</v>
      </c>
      <c r="H5520">
        <v>0</v>
      </c>
      <c r="I5520">
        <v>0.70916666699999997</v>
      </c>
      <c r="J5520" s="2" t="str">
        <f t="shared" si="86"/>
        <v>EG_PHWRNR2027</v>
      </c>
    </row>
    <row r="5521" spans="1:10" x14ac:dyDescent="0.25">
      <c r="A5521" t="s">
        <v>17</v>
      </c>
      <c r="B5521" t="s">
        <v>6</v>
      </c>
      <c r="C5521" t="s">
        <v>10</v>
      </c>
      <c r="D5521">
        <v>2027</v>
      </c>
      <c r="E5521">
        <v>2037</v>
      </c>
      <c r="F5521">
        <v>1</v>
      </c>
      <c r="G5521">
        <v>20833.210350000001</v>
      </c>
      <c r="H5521">
        <v>0</v>
      </c>
      <c r="I5521">
        <v>0.70916666699999997</v>
      </c>
      <c r="J5521" s="2" t="str">
        <f t="shared" si="86"/>
        <v>EG_PHWRER2027</v>
      </c>
    </row>
    <row r="5522" spans="1:10" x14ac:dyDescent="0.25">
      <c r="A5522" t="s">
        <v>17</v>
      </c>
      <c r="B5522" t="s">
        <v>6</v>
      </c>
      <c r="C5522" t="s">
        <v>11</v>
      </c>
      <c r="D5522">
        <v>2027</v>
      </c>
      <c r="E5522">
        <v>2037</v>
      </c>
      <c r="F5522">
        <v>1</v>
      </c>
      <c r="G5522">
        <v>20833.210350000001</v>
      </c>
      <c r="H5522">
        <v>0</v>
      </c>
      <c r="I5522">
        <v>0.70916666699999997</v>
      </c>
      <c r="J5522" s="2" t="str">
        <f t="shared" si="86"/>
        <v>EG_PHWRWR2027</v>
      </c>
    </row>
    <row r="5523" spans="1:10" x14ac:dyDescent="0.25">
      <c r="A5523" t="s">
        <v>17</v>
      </c>
      <c r="B5523" t="s">
        <v>6</v>
      </c>
      <c r="C5523" t="s">
        <v>9</v>
      </c>
      <c r="D5523">
        <v>2027</v>
      </c>
      <c r="E5523">
        <v>2037</v>
      </c>
      <c r="F5523">
        <v>1</v>
      </c>
      <c r="G5523">
        <v>20833.210350000001</v>
      </c>
      <c r="H5523">
        <v>0</v>
      </c>
      <c r="I5523">
        <v>0.70916666699999997</v>
      </c>
      <c r="J5523" s="2" t="str">
        <f t="shared" si="86"/>
        <v>EG_PHWRNER2027</v>
      </c>
    </row>
    <row r="5524" spans="1:10" x14ac:dyDescent="0.25">
      <c r="A5524" t="s">
        <v>17</v>
      </c>
      <c r="B5524" t="s">
        <v>6</v>
      </c>
      <c r="C5524" t="s">
        <v>8</v>
      </c>
      <c r="D5524">
        <v>2027</v>
      </c>
      <c r="E5524">
        <v>2037</v>
      </c>
      <c r="F5524">
        <v>1</v>
      </c>
      <c r="G5524">
        <v>20833.210350000001</v>
      </c>
      <c r="H5524">
        <v>0</v>
      </c>
      <c r="I5524">
        <v>0.70916666699999997</v>
      </c>
      <c r="J5524" s="2" t="str">
        <f t="shared" si="86"/>
        <v>EG_PHWRSR2027</v>
      </c>
    </row>
    <row r="5525" spans="1:10" x14ac:dyDescent="0.25">
      <c r="A5525" t="s">
        <v>17</v>
      </c>
      <c r="B5525" t="s">
        <v>6</v>
      </c>
      <c r="C5525" t="s">
        <v>12</v>
      </c>
      <c r="D5525">
        <v>2027</v>
      </c>
      <c r="E5525">
        <v>2037</v>
      </c>
      <c r="F5525">
        <v>1</v>
      </c>
      <c r="G5525">
        <v>20833.210350000001</v>
      </c>
      <c r="H5525">
        <v>0</v>
      </c>
      <c r="I5525">
        <v>0.70916666699999997</v>
      </c>
      <c r="J5525" s="2" t="str">
        <f t="shared" si="86"/>
        <v>EG_PHWRNR2027</v>
      </c>
    </row>
    <row r="5526" spans="1:10" x14ac:dyDescent="0.25">
      <c r="A5526" t="s">
        <v>17</v>
      </c>
      <c r="B5526" t="s">
        <v>6</v>
      </c>
      <c r="C5526" t="s">
        <v>10</v>
      </c>
      <c r="D5526">
        <v>2027</v>
      </c>
      <c r="E5526">
        <v>2038</v>
      </c>
      <c r="F5526">
        <v>1</v>
      </c>
      <c r="G5526">
        <v>20833.210350000001</v>
      </c>
      <c r="H5526">
        <v>0</v>
      </c>
      <c r="I5526">
        <v>0.70916666699999997</v>
      </c>
      <c r="J5526" s="2" t="str">
        <f t="shared" si="86"/>
        <v>EG_PHWRER2027</v>
      </c>
    </row>
    <row r="5527" spans="1:10" x14ac:dyDescent="0.25">
      <c r="A5527" t="s">
        <v>17</v>
      </c>
      <c r="B5527" t="s">
        <v>6</v>
      </c>
      <c r="C5527" t="s">
        <v>11</v>
      </c>
      <c r="D5527">
        <v>2027</v>
      </c>
      <c r="E5527">
        <v>2038</v>
      </c>
      <c r="F5527">
        <v>1</v>
      </c>
      <c r="G5527">
        <v>20833.210350000001</v>
      </c>
      <c r="H5527">
        <v>0</v>
      </c>
      <c r="I5527">
        <v>0.70916666699999997</v>
      </c>
      <c r="J5527" s="2" t="str">
        <f t="shared" si="86"/>
        <v>EG_PHWRWR2027</v>
      </c>
    </row>
    <row r="5528" spans="1:10" x14ac:dyDescent="0.25">
      <c r="A5528" t="s">
        <v>17</v>
      </c>
      <c r="B5528" t="s">
        <v>6</v>
      </c>
      <c r="C5528" t="s">
        <v>9</v>
      </c>
      <c r="D5528">
        <v>2027</v>
      </c>
      <c r="E5528">
        <v>2038</v>
      </c>
      <c r="F5528">
        <v>1</v>
      </c>
      <c r="G5528">
        <v>20833.210350000001</v>
      </c>
      <c r="H5528">
        <v>0</v>
      </c>
      <c r="I5528">
        <v>0.70916666699999997</v>
      </c>
      <c r="J5528" s="2" t="str">
        <f t="shared" si="86"/>
        <v>EG_PHWRNER2027</v>
      </c>
    </row>
    <row r="5529" spans="1:10" x14ac:dyDescent="0.25">
      <c r="A5529" t="s">
        <v>17</v>
      </c>
      <c r="B5529" t="s">
        <v>6</v>
      </c>
      <c r="C5529" t="s">
        <v>8</v>
      </c>
      <c r="D5529">
        <v>2027</v>
      </c>
      <c r="E5529">
        <v>2038</v>
      </c>
      <c r="F5529">
        <v>1</v>
      </c>
      <c r="G5529">
        <v>20833.210350000001</v>
      </c>
      <c r="H5529">
        <v>0</v>
      </c>
      <c r="I5529">
        <v>0.70916666699999997</v>
      </c>
      <c r="J5529" s="2" t="str">
        <f t="shared" si="86"/>
        <v>EG_PHWRSR2027</v>
      </c>
    </row>
    <row r="5530" spans="1:10" x14ac:dyDescent="0.25">
      <c r="A5530" t="s">
        <v>17</v>
      </c>
      <c r="B5530" t="s">
        <v>6</v>
      </c>
      <c r="C5530" t="s">
        <v>12</v>
      </c>
      <c r="D5530">
        <v>2027</v>
      </c>
      <c r="E5530">
        <v>2038</v>
      </c>
      <c r="F5530">
        <v>1</v>
      </c>
      <c r="G5530">
        <v>20833.210350000001</v>
      </c>
      <c r="H5530">
        <v>0</v>
      </c>
      <c r="I5530">
        <v>0.70916666699999997</v>
      </c>
      <c r="J5530" s="2" t="str">
        <f t="shared" si="86"/>
        <v>EG_PHWRNR2027</v>
      </c>
    </row>
    <row r="5531" spans="1:10" x14ac:dyDescent="0.25">
      <c r="A5531" t="s">
        <v>17</v>
      </c>
      <c r="B5531" t="s">
        <v>6</v>
      </c>
      <c r="C5531" t="s">
        <v>10</v>
      </c>
      <c r="D5531">
        <v>2027</v>
      </c>
      <c r="E5531">
        <v>2039</v>
      </c>
      <c r="F5531">
        <v>1</v>
      </c>
      <c r="G5531">
        <v>20833.210350000001</v>
      </c>
      <c r="H5531">
        <v>0</v>
      </c>
      <c r="I5531">
        <v>0.70916666699999997</v>
      </c>
      <c r="J5531" s="2" t="str">
        <f t="shared" si="86"/>
        <v>EG_PHWRER2027</v>
      </c>
    </row>
    <row r="5532" spans="1:10" x14ac:dyDescent="0.25">
      <c r="A5532" t="s">
        <v>17</v>
      </c>
      <c r="B5532" t="s">
        <v>6</v>
      </c>
      <c r="C5532" t="s">
        <v>11</v>
      </c>
      <c r="D5532">
        <v>2027</v>
      </c>
      <c r="E5532">
        <v>2039</v>
      </c>
      <c r="F5532">
        <v>1</v>
      </c>
      <c r="G5532">
        <v>20833.210350000001</v>
      </c>
      <c r="H5532">
        <v>0</v>
      </c>
      <c r="I5532">
        <v>0.70916666699999997</v>
      </c>
      <c r="J5532" s="2" t="str">
        <f t="shared" si="86"/>
        <v>EG_PHWRWR2027</v>
      </c>
    </row>
    <row r="5533" spans="1:10" x14ac:dyDescent="0.25">
      <c r="A5533" t="s">
        <v>17</v>
      </c>
      <c r="B5533" t="s">
        <v>6</v>
      </c>
      <c r="C5533" t="s">
        <v>9</v>
      </c>
      <c r="D5533">
        <v>2027</v>
      </c>
      <c r="E5533">
        <v>2039</v>
      </c>
      <c r="F5533">
        <v>1</v>
      </c>
      <c r="G5533">
        <v>20833.210350000001</v>
      </c>
      <c r="H5533">
        <v>0</v>
      </c>
      <c r="I5533">
        <v>0.70916666699999997</v>
      </c>
      <c r="J5533" s="2" t="str">
        <f t="shared" si="86"/>
        <v>EG_PHWRNER2027</v>
      </c>
    </row>
    <row r="5534" spans="1:10" x14ac:dyDescent="0.25">
      <c r="A5534" t="s">
        <v>17</v>
      </c>
      <c r="B5534" t="s">
        <v>6</v>
      </c>
      <c r="C5534" t="s">
        <v>8</v>
      </c>
      <c r="D5534">
        <v>2027</v>
      </c>
      <c r="E5534">
        <v>2039</v>
      </c>
      <c r="F5534">
        <v>1</v>
      </c>
      <c r="G5534">
        <v>20833.210350000001</v>
      </c>
      <c r="H5534">
        <v>0</v>
      </c>
      <c r="I5534">
        <v>0.70916666699999997</v>
      </c>
      <c r="J5534" s="2" t="str">
        <f t="shared" si="86"/>
        <v>EG_PHWRSR2027</v>
      </c>
    </row>
    <row r="5535" spans="1:10" x14ac:dyDescent="0.25">
      <c r="A5535" t="s">
        <v>17</v>
      </c>
      <c r="B5535" t="s">
        <v>6</v>
      </c>
      <c r="C5535" t="s">
        <v>12</v>
      </c>
      <c r="D5535">
        <v>2027</v>
      </c>
      <c r="E5535">
        <v>2039</v>
      </c>
      <c r="F5535">
        <v>1</v>
      </c>
      <c r="G5535">
        <v>20833.210350000001</v>
      </c>
      <c r="H5535">
        <v>0</v>
      </c>
      <c r="I5535">
        <v>0.70916666699999997</v>
      </c>
      <c r="J5535" s="2" t="str">
        <f t="shared" si="86"/>
        <v>EG_PHWRNR2027</v>
      </c>
    </row>
    <row r="5536" spans="1:10" x14ac:dyDescent="0.25">
      <c r="A5536" t="s">
        <v>17</v>
      </c>
      <c r="B5536" t="s">
        <v>6</v>
      </c>
      <c r="C5536" t="s">
        <v>10</v>
      </c>
      <c r="D5536">
        <v>2027</v>
      </c>
      <c r="E5536">
        <v>2040</v>
      </c>
      <c r="F5536">
        <v>1</v>
      </c>
      <c r="G5536">
        <v>20833.210350000001</v>
      </c>
      <c r="H5536">
        <v>0</v>
      </c>
      <c r="I5536">
        <v>0.70916666699999997</v>
      </c>
      <c r="J5536" s="2" t="str">
        <f t="shared" si="86"/>
        <v>EG_PHWRER2027</v>
      </c>
    </row>
    <row r="5537" spans="1:10" x14ac:dyDescent="0.25">
      <c r="A5537" t="s">
        <v>17</v>
      </c>
      <c r="B5537" t="s">
        <v>6</v>
      </c>
      <c r="C5537" t="s">
        <v>11</v>
      </c>
      <c r="D5537">
        <v>2027</v>
      </c>
      <c r="E5537">
        <v>2040</v>
      </c>
      <c r="F5537">
        <v>1</v>
      </c>
      <c r="G5537">
        <v>20833.210350000001</v>
      </c>
      <c r="H5537">
        <v>0</v>
      </c>
      <c r="I5537">
        <v>0.70916666699999997</v>
      </c>
      <c r="J5537" s="2" t="str">
        <f t="shared" si="86"/>
        <v>EG_PHWRWR2027</v>
      </c>
    </row>
    <row r="5538" spans="1:10" x14ac:dyDescent="0.25">
      <c r="A5538" t="s">
        <v>17</v>
      </c>
      <c r="B5538" t="s">
        <v>6</v>
      </c>
      <c r="C5538" t="s">
        <v>9</v>
      </c>
      <c r="D5538">
        <v>2027</v>
      </c>
      <c r="E5538">
        <v>2040</v>
      </c>
      <c r="F5538">
        <v>1</v>
      </c>
      <c r="G5538">
        <v>20833.210350000001</v>
      </c>
      <c r="H5538">
        <v>0</v>
      </c>
      <c r="I5538">
        <v>0.70916666699999997</v>
      </c>
      <c r="J5538" s="2" t="str">
        <f t="shared" si="86"/>
        <v>EG_PHWRNER2027</v>
      </c>
    </row>
    <row r="5539" spans="1:10" x14ac:dyDescent="0.25">
      <c r="A5539" t="s">
        <v>17</v>
      </c>
      <c r="B5539" t="s">
        <v>6</v>
      </c>
      <c r="C5539" t="s">
        <v>8</v>
      </c>
      <c r="D5539">
        <v>2027</v>
      </c>
      <c r="E5539">
        <v>2040</v>
      </c>
      <c r="F5539">
        <v>1</v>
      </c>
      <c r="G5539">
        <v>20833.210350000001</v>
      </c>
      <c r="H5539">
        <v>0</v>
      </c>
      <c r="I5539">
        <v>0.70916666699999997</v>
      </c>
      <c r="J5539" s="2" t="str">
        <f t="shared" si="86"/>
        <v>EG_PHWRSR2027</v>
      </c>
    </row>
    <row r="5540" spans="1:10" x14ac:dyDescent="0.25">
      <c r="A5540" t="s">
        <v>17</v>
      </c>
      <c r="B5540" t="s">
        <v>6</v>
      </c>
      <c r="C5540" t="s">
        <v>12</v>
      </c>
      <c r="D5540">
        <v>2027</v>
      </c>
      <c r="E5540">
        <v>2040</v>
      </c>
      <c r="F5540">
        <v>1</v>
      </c>
      <c r="G5540">
        <v>20833.210350000001</v>
      </c>
      <c r="H5540">
        <v>0</v>
      </c>
      <c r="I5540">
        <v>0.70916666699999997</v>
      </c>
      <c r="J5540" s="2" t="str">
        <f t="shared" si="86"/>
        <v>EG_PHWRNR2027</v>
      </c>
    </row>
    <row r="5541" spans="1:10" x14ac:dyDescent="0.25">
      <c r="A5541" t="s">
        <v>17</v>
      </c>
      <c r="B5541" t="s">
        <v>6</v>
      </c>
      <c r="C5541" t="s">
        <v>10</v>
      </c>
      <c r="D5541">
        <v>2027</v>
      </c>
      <c r="E5541">
        <v>2041</v>
      </c>
      <c r="F5541">
        <v>1</v>
      </c>
      <c r="G5541">
        <v>20833.210350000001</v>
      </c>
      <c r="H5541">
        <v>0</v>
      </c>
      <c r="I5541">
        <v>0.70916666699999997</v>
      </c>
      <c r="J5541" s="2" t="str">
        <f t="shared" si="86"/>
        <v>EG_PHWRER2027</v>
      </c>
    </row>
    <row r="5542" spans="1:10" x14ac:dyDescent="0.25">
      <c r="A5542" t="s">
        <v>17</v>
      </c>
      <c r="B5542" t="s">
        <v>6</v>
      </c>
      <c r="C5542" t="s">
        <v>11</v>
      </c>
      <c r="D5542">
        <v>2027</v>
      </c>
      <c r="E5542">
        <v>2041</v>
      </c>
      <c r="F5542">
        <v>1</v>
      </c>
      <c r="G5542">
        <v>20833.210350000001</v>
      </c>
      <c r="H5542">
        <v>0</v>
      </c>
      <c r="I5542">
        <v>0.70916666699999997</v>
      </c>
      <c r="J5542" s="2" t="str">
        <f t="shared" si="86"/>
        <v>EG_PHWRWR2027</v>
      </c>
    </row>
    <row r="5543" spans="1:10" x14ac:dyDescent="0.25">
      <c r="A5543" t="s">
        <v>17</v>
      </c>
      <c r="B5543" t="s">
        <v>6</v>
      </c>
      <c r="C5543" t="s">
        <v>9</v>
      </c>
      <c r="D5543">
        <v>2027</v>
      </c>
      <c r="E5543">
        <v>2041</v>
      </c>
      <c r="F5543">
        <v>1</v>
      </c>
      <c r="G5543">
        <v>20833.210350000001</v>
      </c>
      <c r="H5543">
        <v>0</v>
      </c>
      <c r="I5543">
        <v>0.70916666699999997</v>
      </c>
      <c r="J5543" s="2" t="str">
        <f t="shared" si="86"/>
        <v>EG_PHWRNER2027</v>
      </c>
    </row>
    <row r="5544" spans="1:10" x14ac:dyDescent="0.25">
      <c r="A5544" t="s">
        <v>17</v>
      </c>
      <c r="B5544" t="s">
        <v>6</v>
      </c>
      <c r="C5544" t="s">
        <v>8</v>
      </c>
      <c r="D5544">
        <v>2027</v>
      </c>
      <c r="E5544">
        <v>2041</v>
      </c>
      <c r="F5544">
        <v>1</v>
      </c>
      <c r="G5544">
        <v>20833.210350000001</v>
      </c>
      <c r="H5544">
        <v>0</v>
      </c>
      <c r="I5544">
        <v>0.70916666699999997</v>
      </c>
      <c r="J5544" s="2" t="str">
        <f t="shared" si="86"/>
        <v>EG_PHWRSR2027</v>
      </c>
    </row>
    <row r="5545" spans="1:10" x14ac:dyDescent="0.25">
      <c r="A5545" t="s">
        <v>17</v>
      </c>
      <c r="B5545" t="s">
        <v>6</v>
      </c>
      <c r="C5545" t="s">
        <v>12</v>
      </c>
      <c r="D5545">
        <v>2027</v>
      </c>
      <c r="E5545">
        <v>2041</v>
      </c>
      <c r="F5545">
        <v>1</v>
      </c>
      <c r="G5545">
        <v>20833.210350000001</v>
      </c>
      <c r="H5545">
        <v>0</v>
      </c>
      <c r="I5545">
        <v>0.70916666699999997</v>
      </c>
      <c r="J5545" s="2" t="str">
        <f t="shared" si="86"/>
        <v>EG_PHWRNR2027</v>
      </c>
    </row>
    <row r="5546" spans="1:10" x14ac:dyDescent="0.25">
      <c r="A5546" t="s">
        <v>22</v>
      </c>
      <c r="B5546" t="s">
        <v>6</v>
      </c>
      <c r="C5546" t="s">
        <v>10</v>
      </c>
      <c r="D5546">
        <v>2027</v>
      </c>
      <c r="E5546">
        <v>2027</v>
      </c>
      <c r="F5546">
        <v>1</v>
      </c>
      <c r="G5546">
        <v>35289.429389999998</v>
      </c>
      <c r="H5546">
        <v>0</v>
      </c>
      <c r="I5546">
        <v>0.70916666699999997</v>
      </c>
      <c r="J5546" s="2" t="str">
        <f t="shared" si="86"/>
        <v>EG_SMRER2027</v>
      </c>
    </row>
    <row r="5547" spans="1:10" x14ac:dyDescent="0.25">
      <c r="A5547" t="s">
        <v>22</v>
      </c>
      <c r="B5547" t="s">
        <v>6</v>
      </c>
      <c r="C5547" t="s">
        <v>11</v>
      </c>
      <c r="D5547">
        <v>2027</v>
      </c>
      <c r="E5547">
        <v>2027</v>
      </c>
      <c r="F5547">
        <v>1</v>
      </c>
      <c r="G5547">
        <v>35289.429389999998</v>
      </c>
      <c r="H5547">
        <v>0</v>
      </c>
      <c r="I5547">
        <v>0.70916666699999997</v>
      </c>
      <c r="J5547" s="2" t="str">
        <f t="shared" si="86"/>
        <v>EG_SMRWR2027</v>
      </c>
    </row>
    <row r="5548" spans="1:10" x14ac:dyDescent="0.25">
      <c r="A5548" t="s">
        <v>22</v>
      </c>
      <c r="B5548" t="s">
        <v>6</v>
      </c>
      <c r="C5548" t="s">
        <v>9</v>
      </c>
      <c r="D5548">
        <v>2027</v>
      </c>
      <c r="E5548">
        <v>2027</v>
      </c>
      <c r="F5548">
        <v>1</v>
      </c>
      <c r="G5548">
        <v>35289.429389999998</v>
      </c>
      <c r="H5548">
        <v>0</v>
      </c>
      <c r="I5548">
        <v>0.70916666699999997</v>
      </c>
      <c r="J5548" s="2" t="str">
        <f t="shared" si="86"/>
        <v>EG_SMRNER2027</v>
      </c>
    </row>
    <row r="5549" spans="1:10" x14ac:dyDescent="0.25">
      <c r="A5549" t="s">
        <v>22</v>
      </c>
      <c r="B5549" t="s">
        <v>6</v>
      </c>
      <c r="C5549" t="s">
        <v>8</v>
      </c>
      <c r="D5549">
        <v>2027</v>
      </c>
      <c r="E5549">
        <v>2027</v>
      </c>
      <c r="F5549">
        <v>1</v>
      </c>
      <c r="G5549">
        <v>35289.429389999998</v>
      </c>
      <c r="H5549">
        <v>0</v>
      </c>
      <c r="I5549">
        <v>0.70916666699999997</v>
      </c>
      <c r="J5549" s="2" t="str">
        <f t="shared" si="86"/>
        <v>EG_SMRSR2027</v>
      </c>
    </row>
    <row r="5550" spans="1:10" x14ac:dyDescent="0.25">
      <c r="A5550" t="s">
        <v>22</v>
      </c>
      <c r="B5550" t="s">
        <v>6</v>
      </c>
      <c r="C5550" t="s">
        <v>12</v>
      </c>
      <c r="D5550">
        <v>2027</v>
      </c>
      <c r="E5550">
        <v>2027</v>
      </c>
      <c r="F5550">
        <v>1</v>
      </c>
      <c r="G5550">
        <v>35289.429389999998</v>
      </c>
      <c r="H5550">
        <v>0</v>
      </c>
      <c r="I5550">
        <v>0.70916666699999997</v>
      </c>
      <c r="J5550" s="2" t="str">
        <f t="shared" si="86"/>
        <v>EG_SMRNR2027</v>
      </c>
    </row>
    <row r="5551" spans="1:10" x14ac:dyDescent="0.25">
      <c r="A5551" t="s">
        <v>22</v>
      </c>
      <c r="B5551" t="s">
        <v>6</v>
      </c>
      <c r="C5551" t="s">
        <v>10</v>
      </c>
      <c r="D5551">
        <v>2027</v>
      </c>
      <c r="E5551">
        <v>2028</v>
      </c>
      <c r="F5551">
        <v>1</v>
      </c>
      <c r="G5551">
        <v>35289.429389999998</v>
      </c>
      <c r="H5551">
        <v>0</v>
      </c>
      <c r="I5551">
        <v>0.70916666699999997</v>
      </c>
      <c r="J5551" s="2" t="str">
        <f t="shared" si="86"/>
        <v>EG_SMRER2027</v>
      </c>
    </row>
    <row r="5552" spans="1:10" x14ac:dyDescent="0.25">
      <c r="A5552" t="s">
        <v>22</v>
      </c>
      <c r="B5552" t="s">
        <v>6</v>
      </c>
      <c r="C5552" t="s">
        <v>11</v>
      </c>
      <c r="D5552">
        <v>2027</v>
      </c>
      <c r="E5552">
        <v>2028</v>
      </c>
      <c r="F5552">
        <v>1</v>
      </c>
      <c r="G5552">
        <v>35289.429389999998</v>
      </c>
      <c r="H5552">
        <v>0</v>
      </c>
      <c r="I5552">
        <v>0.70916666699999997</v>
      </c>
      <c r="J5552" s="2" t="str">
        <f t="shared" si="86"/>
        <v>EG_SMRWR2027</v>
      </c>
    </row>
    <row r="5553" spans="1:10" x14ac:dyDescent="0.25">
      <c r="A5553" t="s">
        <v>22</v>
      </c>
      <c r="B5553" t="s">
        <v>6</v>
      </c>
      <c r="C5553" t="s">
        <v>9</v>
      </c>
      <c r="D5553">
        <v>2027</v>
      </c>
      <c r="E5553">
        <v>2028</v>
      </c>
      <c r="F5553">
        <v>1</v>
      </c>
      <c r="G5553">
        <v>35289.429389999998</v>
      </c>
      <c r="H5553">
        <v>0</v>
      </c>
      <c r="I5553">
        <v>0.70916666699999997</v>
      </c>
      <c r="J5553" s="2" t="str">
        <f t="shared" si="86"/>
        <v>EG_SMRNER2027</v>
      </c>
    </row>
    <row r="5554" spans="1:10" x14ac:dyDescent="0.25">
      <c r="A5554" t="s">
        <v>22</v>
      </c>
      <c r="B5554" t="s">
        <v>6</v>
      </c>
      <c r="C5554" t="s">
        <v>8</v>
      </c>
      <c r="D5554">
        <v>2027</v>
      </c>
      <c r="E5554">
        <v>2028</v>
      </c>
      <c r="F5554">
        <v>1</v>
      </c>
      <c r="G5554">
        <v>35289.429389999998</v>
      </c>
      <c r="H5554">
        <v>0</v>
      </c>
      <c r="I5554">
        <v>0.70916666699999997</v>
      </c>
      <c r="J5554" s="2" t="str">
        <f t="shared" si="86"/>
        <v>EG_SMRSR2027</v>
      </c>
    </row>
    <row r="5555" spans="1:10" x14ac:dyDescent="0.25">
      <c r="A5555" t="s">
        <v>22</v>
      </c>
      <c r="B5555" t="s">
        <v>6</v>
      </c>
      <c r="C5555" t="s">
        <v>12</v>
      </c>
      <c r="D5555">
        <v>2027</v>
      </c>
      <c r="E5555">
        <v>2028</v>
      </c>
      <c r="F5555">
        <v>1</v>
      </c>
      <c r="G5555">
        <v>35289.429389999998</v>
      </c>
      <c r="H5555">
        <v>0</v>
      </c>
      <c r="I5555">
        <v>0.70916666699999997</v>
      </c>
      <c r="J5555" s="2" t="str">
        <f t="shared" si="86"/>
        <v>EG_SMRNR2027</v>
      </c>
    </row>
    <row r="5556" spans="1:10" x14ac:dyDescent="0.25">
      <c r="A5556" t="s">
        <v>22</v>
      </c>
      <c r="B5556" t="s">
        <v>6</v>
      </c>
      <c r="C5556" t="s">
        <v>10</v>
      </c>
      <c r="D5556">
        <v>2027</v>
      </c>
      <c r="E5556">
        <v>2029</v>
      </c>
      <c r="F5556">
        <v>1</v>
      </c>
      <c r="G5556">
        <v>35289.429389999998</v>
      </c>
      <c r="H5556">
        <v>0</v>
      </c>
      <c r="I5556">
        <v>0.70916666699999997</v>
      </c>
      <c r="J5556" s="2" t="str">
        <f t="shared" si="86"/>
        <v>EG_SMRER2027</v>
      </c>
    </row>
    <row r="5557" spans="1:10" x14ac:dyDescent="0.25">
      <c r="A5557" t="s">
        <v>22</v>
      </c>
      <c r="B5557" t="s">
        <v>6</v>
      </c>
      <c r="C5557" t="s">
        <v>11</v>
      </c>
      <c r="D5557">
        <v>2027</v>
      </c>
      <c r="E5557">
        <v>2029</v>
      </c>
      <c r="F5557">
        <v>1</v>
      </c>
      <c r="G5557">
        <v>35289.429389999998</v>
      </c>
      <c r="H5557">
        <v>0</v>
      </c>
      <c r="I5557">
        <v>0.70916666699999997</v>
      </c>
      <c r="J5557" s="2" t="str">
        <f t="shared" si="86"/>
        <v>EG_SMRWR2027</v>
      </c>
    </row>
    <row r="5558" spans="1:10" x14ac:dyDescent="0.25">
      <c r="A5558" t="s">
        <v>22</v>
      </c>
      <c r="B5558" t="s">
        <v>6</v>
      </c>
      <c r="C5558" t="s">
        <v>9</v>
      </c>
      <c r="D5558">
        <v>2027</v>
      </c>
      <c r="E5558">
        <v>2029</v>
      </c>
      <c r="F5558">
        <v>1</v>
      </c>
      <c r="G5558">
        <v>35289.429389999998</v>
      </c>
      <c r="H5558">
        <v>0</v>
      </c>
      <c r="I5558">
        <v>0.70916666699999997</v>
      </c>
      <c r="J5558" s="2" t="str">
        <f t="shared" si="86"/>
        <v>EG_SMRNER2027</v>
      </c>
    </row>
    <row r="5559" spans="1:10" x14ac:dyDescent="0.25">
      <c r="A5559" t="s">
        <v>22</v>
      </c>
      <c r="B5559" t="s">
        <v>6</v>
      </c>
      <c r="C5559" t="s">
        <v>8</v>
      </c>
      <c r="D5559">
        <v>2027</v>
      </c>
      <c r="E5559">
        <v>2029</v>
      </c>
      <c r="F5559">
        <v>1</v>
      </c>
      <c r="G5559">
        <v>35289.429389999998</v>
      </c>
      <c r="H5559">
        <v>0</v>
      </c>
      <c r="I5559">
        <v>0.70916666699999997</v>
      </c>
      <c r="J5559" s="2" t="str">
        <f t="shared" si="86"/>
        <v>EG_SMRSR2027</v>
      </c>
    </row>
    <row r="5560" spans="1:10" x14ac:dyDescent="0.25">
      <c r="A5560" t="s">
        <v>22</v>
      </c>
      <c r="B5560" t="s">
        <v>6</v>
      </c>
      <c r="C5560" t="s">
        <v>12</v>
      </c>
      <c r="D5560">
        <v>2027</v>
      </c>
      <c r="E5560">
        <v>2029</v>
      </c>
      <c r="F5560">
        <v>1</v>
      </c>
      <c r="G5560">
        <v>35289.429389999998</v>
      </c>
      <c r="H5560">
        <v>0</v>
      </c>
      <c r="I5560">
        <v>0.70916666699999997</v>
      </c>
      <c r="J5560" s="2" t="str">
        <f t="shared" si="86"/>
        <v>EG_SMRNR2027</v>
      </c>
    </row>
    <row r="5561" spans="1:10" x14ac:dyDescent="0.25">
      <c r="A5561" t="s">
        <v>22</v>
      </c>
      <c r="B5561" t="s">
        <v>6</v>
      </c>
      <c r="C5561" t="s">
        <v>10</v>
      </c>
      <c r="D5561">
        <v>2027</v>
      </c>
      <c r="E5561">
        <v>2030</v>
      </c>
      <c r="F5561">
        <v>1</v>
      </c>
      <c r="G5561">
        <v>35289.429389999998</v>
      </c>
      <c r="H5561">
        <v>0</v>
      </c>
      <c r="I5561">
        <v>0.70916666699999997</v>
      </c>
      <c r="J5561" s="2" t="str">
        <f t="shared" si="86"/>
        <v>EG_SMRER2027</v>
      </c>
    </row>
    <row r="5562" spans="1:10" x14ac:dyDescent="0.25">
      <c r="A5562" t="s">
        <v>22</v>
      </c>
      <c r="B5562" t="s">
        <v>6</v>
      </c>
      <c r="C5562" t="s">
        <v>11</v>
      </c>
      <c r="D5562">
        <v>2027</v>
      </c>
      <c r="E5562">
        <v>2030</v>
      </c>
      <c r="F5562">
        <v>1</v>
      </c>
      <c r="G5562">
        <v>35289.429389999998</v>
      </c>
      <c r="H5562">
        <v>0</v>
      </c>
      <c r="I5562">
        <v>0.70916666699999997</v>
      </c>
      <c r="J5562" s="2" t="str">
        <f t="shared" si="86"/>
        <v>EG_SMRWR2027</v>
      </c>
    </row>
    <row r="5563" spans="1:10" x14ac:dyDescent="0.25">
      <c r="A5563" t="s">
        <v>22</v>
      </c>
      <c r="B5563" t="s">
        <v>6</v>
      </c>
      <c r="C5563" t="s">
        <v>9</v>
      </c>
      <c r="D5563">
        <v>2027</v>
      </c>
      <c r="E5563">
        <v>2030</v>
      </c>
      <c r="F5563">
        <v>1</v>
      </c>
      <c r="G5563">
        <v>35289.429389999998</v>
      </c>
      <c r="H5563">
        <v>0</v>
      </c>
      <c r="I5563">
        <v>0.70916666699999997</v>
      </c>
      <c r="J5563" s="2" t="str">
        <f t="shared" si="86"/>
        <v>EG_SMRNER2027</v>
      </c>
    </row>
    <row r="5564" spans="1:10" x14ac:dyDescent="0.25">
      <c r="A5564" t="s">
        <v>22</v>
      </c>
      <c r="B5564" t="s">
        <v>6</v>
      </c>
      <c r="C5564" t="s">
        <v>8</v>
      </c>
      <c r="D5564">
        <v>2027</v>
      </c>
      <c r="E5564">
        <v>2030</v>
      </c>
      <c r="F5564">
        <v>1</v>
      </c>
      <c r="G5564">
        <v>35289.429389999998</v>
      </c>
      <c r="H5564">
        <v>0</v>
      </c>
      <c r="I5564">
        <v>0.70916666699999997</v>
      </c>
      <c r="J5564" s="2" t="str">
        <f t="shared" si="86"/>
        <v>EG_SMRSR2027</v>
      </c>
    </row>
    <row r="5565" spans="1:10" x14ac:dyDescent="0.25">
      <c r="A5565" t="s">
        <v>22</v>
      </c>
      <c r="B5565" t="s">
        <v>6</v>
      </c>
      <c r="C5565" t="s">
        <v>12</v>
      </c>
      <c r="D5565">
        <v>2027</v>
      </c>
      <c r="E5565">
        <v>2030</v>
      </c>
      <c r="F5565">
        <v>1</v>
      </c>
      <c r="G5565">
        <v>35289.429389999998</v>
      </c>
      <c r="H5565">
        <v>0</v>
      </c>
      <c r="I5565">
        <v>0.70916666699999997</v>
      </c>
      <c r="J5565" s="2" t="str">
        <f t="shared" si="86"/>
        <v>EG_SMRNR2027</v>
      </c>
    </row>
    <row r="5566" spans="1:10" x14ac:dyDescent="0.25">
      <c r="A5566" t="s">
        <v>22</v>
      </c>
      <c r="B5566" t="s">
        <v>6</v>
      </c>
      <c r="C5566" t="s">
        <v>10</v>
      </c>
      <c r="D5566">
        <v>2027</v>
      </c>
      <c r="E5566">
        <v>2031</v>
      </c>
      <c r="F5566">
        <v>1</v>
      </c>
      <c r="G5566">
        <v>35289.429389999998</v>
      </c>
      <c r="H5566">
        <v>0</v>
      </c>
      <c r="I5566">
        <v>0.70916666699999997</v>
      </c>
      <c r="J5566" s="2" t="str">
        <f t="shared" si="86"/>
        <v>EG_SMRER2027</v>
      </c>
    </row>
    <row r="5567" spans="1:10" x14ac:dyDescent="0.25">
      <c r="A5567" t="s">
        <v>22</v>
      </c>
      <c r="B5567" t="s">
        <v>6</v>
      </c>
      <c r="C5567" t="s">
        <v>11</v>
      </c>
      <c r="D5567">
        <v>2027</v>
      </c>
      <c r="E5567">
        <v>2031</v>
      </c>
      <c r="F5567">
        <v>1</v>
      </c>
      <c r="G5567">
        <v>35289.429389999998</v>
      </c>
      <c r="H5567">
        <v>0</v>
      </c>
      <c r="I5567">
        <v>0.70916666699999997</v>
      </c>
      <c r="J5567" s="2" t="str">
        <f t="shared" si="86"/>
        <v>EG_SMRWR2027</v>
      </c>
    </row>
    <row r="5568" spans="1:10" x14ac:dyDescent="0.25">
      <c r="A5568" t="s">
        <v>22</v>
      </c>
      <c r="B5568" t="s">
        <v>6</v>
      </c>
      <c r="C5568" t="s">
        <v>9</v>
      </c>
      <c r="D5568">
        <v>2027</v>
      </c>
      <c r="E5568">
        <v>2031</v>
      </c>
      <c r="F5568">
        <v>1</v>
      </c>
      <c r="G5568">
        <v>35289.429389999998</v>
      </c>
      <c r="H5568">
        <v>0</v>
      </c>
      <c r="I5568">
        <v>0.70916666699999997</v>
      </c>
      <c r="J5568" s="2" t="str">
        <f t="shared" si="86"/>
        <v>EG_SMRNER2027</v>
      </c>
    </row>
    <row r="5569" spans="1:10" x14ac:dyDescent="0.25">
      <c r="A5569" t="s">
        <v>22</v>
      </c>
      <c r="B5569" t="s">
        <v>6</v>
      </c>
      <c r="C5569" t="s">
        <v>8</v>
      </c>
      <c r="D5569">
        <v>2027</v>
      </c>
      <c r="E5569">
        <v>2031</v>
      </c>
      <c r="F5569">
        <v>1</v>
      </c>
      <c r="G5569">
        <v>35289.429389999998</v>
      </c>
      <c r="H5569">
        <v>0</v>
      </c>
      <c r="I5569">
        <v>0.70916666699999997</v>
      </c>
      <c r="J5569" s="2" t="str">
        <f t="shared" si="86"/>
        <v>EG_SMRSR2027</v>
      </c>
    </row>
    <row r="5570" spans="1:10" x14ac:dyDescent="0.25">
      <c r="A5570" t="s">
        <v>22</v>
      </c>
      <c r="B5570" t="s">
        <v>6</v>
      </c>
      <c r="C5570" t="s">
        <v>12</v>
      </c>
      <c r="D5570">
        <v>2027</v>
      </c>
      <c r="E5570">
        <v>2031</v>
      </c>
      <c r="F5570">
        <v>1</v>
      </c>
      <c r="G5570">
        <v>35289.429389999998</v>
      </c>
      <c r="H5570">
        <v>0</v>
      </c>
      <c r="I5570">
        <v>0.70916666699999997</v>
      </c>
      <c r="J5570" s="2" t="str">
        <f t="shared" si="86"/>
        <v>EG_SMRNR2027</v>
      </c>
    </row>
    <row r="5571" spans="1:10" x14ac:dyDescent="0.25">
      <c r="A5571" t="s">
        <v>22</v>
      </c>
      <c r="B5571" t="s">
        <v>6</v>
      </c>
      <c r="C5571" t="s">
        <v>10</v>
      </c>
      <c r="D5571">
        <v>2027</v>
      </c>
      <c r="E5571">
        <v>2032</v>
      </c>
      <c r="F5571">
        <v>1</v>
      </c>
      <c r="G5571">
        <v>35289.429389999998</v>
      </c>
      <c r="H5571">
        <v>0</v>
      </c>
      <c r="I5571">
        <v>0.70916666699999997</v>
      </c>
      <c r="J5571" s="2" t="str">
        <f t="shared" ref="J5571:J5634" si="87">_xlfn.CONCAT(A5571,C5571,D5571)</f>
        <v>EG_SMRER2027</v>
      </c>
    </row>
    <row r="5572" spans="1:10" x14ac:dyDescent="0.25">
      <c r="A5572" t="s">
        <v>22</v>
      </c>
      <c r="B5572" t="s">
        <v>6</v>
      </c>
      <c r="C5572" t="s">
        <v>11</v>
      </c>
      <c r="D5572">
        <v>2027</v>
      </c>
      <c r="E5572">
        <v>2032</v>
      </c>
      <c r="F5572">
        <v>1</v>
      </c>
      <c r="G5572">
        <v>35289.429389999998</v>
      </c>
      <c r="H5572">
        <v>0</v>
      </c>
      <c r="I5572">
        <v>0.70916666699999997</v>
      </c>
      <c r="J5572" s="2" t="str">
        <f t="shared" si="87"/>
        <v>EG_SMRWR2027</v>
      </c>
    </row>
    <row r="5573" spans="1:10" x14ac:dyDescent="0.25">
      <c r="A5573" t="s">
        <v>22</v>
      </c>
      <c r="B5573" t="s">
        <v>6</v>
      </c>
      <c r="C5573" t="s">
        <v>9</v>
      </c>
      <c r="D5573">
        <v>2027</v>
      </c>
      <c r="E5573">
        <v>2032</v>
      </c>
      <c r="F5573">
        <v>1</v>
      </c>
      <c r="G5573">
        <v>35289.429389999998</v>
      </c>
      <c r="H5573">
        <v>0</v>
      </c>
      <c r="I5573">
        <v>0.70916666699999997</v>
      </c>
      <c r="J5573" s="2" t="str">
        <f t="shared" si="87"/>
        <v>EG_SMRNER2027</v>
      </c>
    </row>
    <row r="5574" spans="1:10" x14ac:dyDescent="0.25">
      <c r="A5574" t="s">
        <v>22</v>
      </c>
      <c r="B5574" t="s">
        <v>6</v>
      </c>
      <c r="C5574" t="s">
        <v>8</v>
      </c>
      <c r="D5574">
        <v>2027</v>
      </c>
      <c r="E5574">
        <v>2032</v>
      </c>
      <c r="F5574">
        <v>1</v>
      </c>
      <c r="G5574">
        <v>35289.429389999998</v>
      </c>
      <c r="H5574">
        <v>0</v>
      </c>
      <c r="I5574">
        <v>0.70916666699999997</v>
      </c>
      <c r="J5574" s="2" t="str">
        <f t="shared" si="87"/>
        <v>EG_SMRSR2027</v>
      </c>
    </row>
    <row r="5575" spans="1:10" x14ac:dyDescent="0.25">
      <c r="A5575" t="s">
        <v>22</v>
      </c>
      <c r="B5575" t="s">
        <v>6</v>
      </c>
      <c r="C5575" t="s">
        <v>12</v>
      </c>
      <c r="D5575">
        <v>2027</v>
      </c>
      <c r="E5575">
        <v>2032</v>
      </c>
      <c r="F5575">
        <v>1</v>
      </c>
      <c r="G5575">
        <v>35289.429389999998</v>
      </c>
      <c r="H5575">
        <v>0</v>
      </c>
      <c r="I5575">
        <v>0.70916666699999997</v>
      </c>
      <c r="J5575" s="2" t="str">
        <f t="shared" si="87"/>
        <v>EG_SMRNR2027</v>
      </c>
    </row>
    <row r="5576" spans="1:10" x14ac:dyDescent="0.25">
      <c r="A5576" t="s">
        <v>22</v>
      </c>
      <c r="B5576" t="s">
        <v>6</v>
      </c>
      <c r="C5576" t="s">
        <v>10</v>
      </c>
      <c r="D5576">
        <v>2027</v>
      </c>
      <c r="E5576">
        <v>2033</v>
      </c>
      <c r="F5576">
        <v>1</v>
      </c>
      <c r="G5576">
        <v>35289.429389999998</v>
      </c>
      <c r="H5576">
        <v>0</v>
      </c>
      <c r="I5576">
        <v>0.70916666699999997</v>
      </c>
      <c r="J5576" s="2" t="str">
        <f t="shared" si="87"/>
        <v>EG_SMRER2027</v>
      </c>
    </row>
    <row r="5577" spans="1:10" x14ac:dyDescent="0.25">
      <c r="A5577" t="s">
        <v>22</v>
      </c>
      <c r="B5577" t="s">
        <v>6</v>
      </c>
      <c r="C5577" t="s">
        <v>11</v>
      </c>
      <c r="D5577">
        <v>2027</v>
      </c>
      <c r="E5577">
        <v>2033</v>
      </c>
      <c r="F5577">
        <v>1</v>
      </c>
      <c r="G5577">
        <v>35289.429389999998</v>
      </c>
      <c r="H5577">
        <v>0</v>
      </c>
      <c r="I5577">
        <v>0.70916666699999997</v>
      </c>
      <c r="J5577" s="2" t="str">
        <f t="shared" si="87"/>
        <v>EG_SMRWR2027</v>
      </c>
    </row>
    <row r="5578" spans="1:10" x14ac:dyDescent="0.25">
      <c r="A5578" t="s">
        <v>22</v>
      </c>
      <c r="B5578" t="s">
        <v>6</v>
      </c>
      <c r="C5578" t="s">
        <v>9</v>
      </c>
      <c r="D5578">
        <v>2027</v>
      </c>
      <c r="E5578">
        <v>2033</v>
      </c>
      <c r="F5578">
        <v>1</v>
      </c>
      <c r="G5578">
        <v>35289.429389999998</v>
      </c>
      <c r="H5578">
        <v>0</v>
      </c>
      <c r="I5578">
        <v>0.70916666699999997</v>
      </c>
      <c r="J5578" s="2" t="str">
        <f t="shared" si="87"/>
        <v>EG_SMRNER2027</v>
      </c>
    </row>
    <row r="5579" spans="1:10" x14ac:dyDescent="0.25">
      <c r="A5579" t="s">
        <v>22</v>
      </c>
      <c r="B5579" t="s">
        <v>6</v>
      </c>
      <c r="C5579" t="s">
        <v>8</v>
      </c>
      <c r="D5579">
        <v>2027</v>
      </c>
      <c r="E5579">
        <v>2033</v>
      </c>
      <c r="F5579">
        <v>1</v>
      </c>
      <c r="G5579">
        <v>35289.429389999998</v>
      </c>
      <c r="H5579">
        <v>0</v>
      </c>
      <c r="I5579">
        <v>0.70916666699999997</v>
      </c>
      <c r="J5579" s="2" t="str">
        <f t="shared" si="87"/>
        <v>EG_SMRSR2027</v>
      </c>
    </row>
    <row r="5580" spans="1:10" x14ac:dyDescent="0.25">
      <c r="A5580" t="s">
        <v>22</v>
      </c>
      <c r="B5580" t="s">
        <v>6</v>
      </c>
      <c r="C5580" t="s">
        <v>12</v>
      </c>
      <c r="D5580">
        <v>2027</v>
      </c>
      <c r="E5580">
        <v>2033</v>
      </c>
      <c r="F5580">
        <v>1</v>
      </c>
      <c r="G5580">
        <v>35289.429389999998</v>
      </c>
      <c r="H5580">
        <v>0</v>
      </c>
      <c r="I5580">
        <v>0.70916666699999997</v>
      </c>
      <c r="J5580" s="2" t="str">
        <f t="shared" si="87"/>
        <v>EG_SMRNR2027</v>
      </c>
    </row>
    <row r="5581" spans="1:10" x14ac:dyDescent="0.25">
      <c r="A5581" t="s">
        <v>22</v>
      </c>
      <c r="B5581" t="s">
        <v>6</v>
      </c>
      <c r="C5581" t="s">
        <v>10</v>
      </c>
      <c r="D5581">
        <v>2027</v>
      </c>
      <c r="E5581">
        <v>2034</v>
      </c>
      <c r="F5581">
        <v>1</v>
      </c>
      <c r="G5581">
        <v>35289.429389999998</v>
      </c>
      <c r="H5581">
        <v>0</v>
      </c>
      <c r="I5581">
        <v>0.70916666699999997</v>
      </c>
      <c r="J5581" s="2" t="str">
        <f t="shared" si="87"/>
        <v>EG_SMRER2027</v>
      </c>
    </row>
    <row r="5582" spans="1:10" x14ac:dyDescent="0.25">
      <c r="A5582" t="s">
        <v>22</v>
      </c>
      <c r="B5582" t="s">
        <v>6</v>
      </c>
      <c r="C5582" t="s">
        <v>11</v>
      </c>
      <c r="D5582">
        <v>2027</v>
      </c>
      <c r="E5582">
        <v>2034</v>
      </c>
      <c r="F5582">
        <v>1</v>
      </c>
      <c r="G5582">
        <v>35289.429389999998</v>
      </c>
      <c r="H5582">
        <v>0</v>
      </c>
      <c r="I5582">
        <v>0.70916666699999997</v>
      </c>
      <c r="J5582" s="2" t="str">
        <f t="shared" si="87"/>
        <v>EG_SMRWR2027</v>
      </c>
    </row>
    <row r="5583" spans="1:10" x14ac:dyDescent="0.25">
      <c r="A5583" t="s">
        <v>22</v>
      </c>
      <c r="B5583" t="s">
        <v>6</v>
      </c>
      <c r="C5583" t="s">
        <v>9</v>
      </c>
      <c r="D5583">
        <v>2027</v>
      </c>
      <c r="E5583">
        <v>2034</v>
      </c>
      <c r="F5583">
        <v>1</v>
      </c>
      <c r="G5583">
        <v>35289.429389999998</v>
      </c>
      <c r="H5583">
        <v>0</v>
      </c>
      <c r="I5583">
        <v>0.70916666699999997</v>
      </c>
      <c r="J5583" s="2" t="str">
        <f t="shared" si="87"/>
        <v>EG_SMRNER2027</v>
      </c>
    </row>
    <row r="5584" spans="1:10" x14ac:dyDescent="0.25">
      <c r="A5584" t="s">
        <v>22</v>
      </c>
      <c r="B5584" t="s">
        <v>6</v>
      </c>
      <c r="C5584" t="s">
        <v>8</v>
      </c>
      <c r="D5584">
        <v>2027</v>
      </c>
      <c r="E5584">
        <v>2034</v>
      </c>
      <c r="F5584">
        <v>1</v>
      </c>
      <c r="G5584">
        <v>35289.429389999998</v>
      </c>
      <c r="H5584">
        <v>0</v>
      </c>
      <c r="I5584">
        <v>0.70916666699999997</v>
      </c>
      <c r="J5584" s="2" t="str">
        <f t="shared" si="87"/>
        <v>EG_SMRSR2027</v>
      </c>
    </row>
    <row r="5585" spans="1:10" x14ac:dyDescent="0.25">
      <c r="A5585" t="s">
        <v>22</v>
      </c>
      <c r="B5585" t="s">
        <v>6</v>
      </c>
      <c r="C5585" t="s">
        <v>12</v>
      </c>
      <c r="D5585">
        <v>2027</v>
      </c>
      <c r="E5585">
        <v>2034</v>
      </c>
      <c r="F5585">
        <v>1</v>
      </c>
      <c r="G5585">
        <v>35289.429389999998</v>
      </c>
      <c r="H5585">
        <v>0</v>
      </c>
      <c r="I5585">
        <v>0.70916666699999997</v>
      </c>
      <c r="J5585" s="2" t="str">
        <f t="shared" si="87"/>
        <v>EG_SMRNR2027</v>
      </c>
    </row>
    <row r="5586" spans="1:10" x14ac:dyDescent="0.25">
      <c r="A5586" t="s">
        <v>22</v>
      </c>
      <c r="B5586" t="s">
        <v>6</v>
      </c>
      <c r="C5586" t="s">
        <v>10</v>
      </c>
      <c r="D5586">
        <v>2027</v>
      </c>
      <c r="E5586">
        <v>2035</v>
      </c>
      <c r="F5586">
        <v>1</v>
      </c>
      <c r="G5586">
        <v>35289.429389999998</v>
      </c>
      <c r="H5586">
        <v>0</v>
      </c>
      <c r="I5586">
        <v>0.70916666699999997</v>
      </c>
      <c r="J5586" s="2" t="str">
        <f t="shared" si="87"/>
        <v>EG_SMRER2027</v>
      </c>
    </row>
    <row r="5587" spans="1:10" x14ac:dyDescent="0.25">
      <c r="A5587" t="s">
        <v>22</v>
      </c>
      <c r="B5587" t="s">
        <v>6</v>
      </c>
      <c r="C5587" t="s">
        <v>11</v>
      </c>
      <c r="D5587">
        <v>2027</v>
      </c>
      <c r="E5587">
        <v>2035</v>
      </c>
      <c r="F5587">
        <v>1</v>
      </c>
      <c r="G5587">
        <v>35289.429389999998</v>
      </c>
      <c r="H5587">
        <v>0</v>
      </c>
      <c r="I5587">
        <v>0.70916666699999997</v>
      </c>
      <c r="J5587" s="2" t="str">
        <f t="shared" si="87"/>
        <v>EG_SMRWR2027</v>
      </c>
    </row>
    <row r="5588" spans="1:10" x14ac:dyDescent="0.25">
      <c r="A5588" t="s">
        <v>22</v>
      </c>
      <c r="B5588" t="s">
        <v>6</v>
      </c>
      <c r="C5588" t="s">
        <v>9</v>
      </c>
      <c r="D5588">
        <v>2027</v>
      </c>
      <c r="E5588">
        <v>2035</v>
      </c>
      <c r="F5588">
        <v>1</v>
      </c>
      <c r="G5588">
        <v>35289.429389999998</v>
      </c>
      <c r="H5588">
        <v>0</v>
      </c>
      <c r="I5588">
        <v>0.70916666699999997</v>
      </c>
      <c r="J5588" s="2" t="str">
        <f t="shared" si="87"/>
        <v>EG_SMRNER2027</v>
      </c>
    </row>
    <row r="5589" spans="1:10" x14ac:dyDescent="0.25">
      <c r="A5589" t="s">
        <v>22</v>
      </c>
      <c r="B5589" t="s">
        <v>6</v>
      </c>
      <c r="C5589" t="s">
        <v>8</v>
      </c>
      <c r="D5589">
        <v>2027</v>
      </c>
      <c r="E5589">
        <v>2035</v>
      </c>
      <c r="F5589">
        <v>1</v>
      </c>
      <c r="G5589">
        <v>35289.429389999998</v>
      </c>
      <c r="H5589">
        <v>0</v>
      </c>
      <c r="I5589">
        <v>0.70916666699999997</v>
      </c>
      <c r="J5589" s="2" t="str">
        <f t="shared" si="87"/>
        <v>EG_SMRSR2027</v>
      </c>
    </row>
    <row r="5590" spans="1:10" x14ac:dyDescent="0.25">
      <c r="A5590" t="s">
        <v>22</v>
      </c>
      <c r="B5590" t="s">
        <v>6</v>
      </c>
      <c r="C5590" t="s">
        <v>12</v>
      </c>
      <c r="D5590">
        <v>2027</v>
      </c>
      <c r="E5590">
        <v>2035</v>
      </c>
      <c r="F5590">
        <v>1</v>
      </c>
      <c r="G5590">
        <v>35289.429389999998</v>
      </c>
      <c r="H5590">
        <v>0</v>
      </c>
      <c r="I5590">
        <v>0.70916666699999997</v>
      </c>
      <c r="J5590" s="2" t="str">
        <f t="shared" si="87"/>
        <v>EG_SMRNR2027</v>
      </c>
    </row>
    <row r="5591" spans="1:10" x14ac:dyDescent="0.25">
      <c r="A5591" t="s">
        <v>22</v>
      </c>
      <c r="B5591" t="s">
        <v>6</v>
      </c>
      <c r="C5591" t="s">
        <v>10</v>
      </c>
      <c r="D5591">
        <v>2027</v>
      </c>
      <c r="E5591">
        <v>2036</v>
      </c>
      <c r="F5591">
        <v>1</v>
      </c>
      <c r="G5591">
        <v>35289.429389999998</v>
      </c>
      <c r="H5591">
        <v>0</v>
      </c>
      <c r="I5591">
        <v>0.70916666699999997</v>
      </c>
      <c r="J5591" s="2" t="str">
        <f t="shared" si="87"/>
        <v>EG_SMRER2027</v>
      </c>
    </row>
    <row r="5592" spans="1:10" x14ac:dyDescent="0.25">
      <c r="A5592" t="s">
        <v>22</v>
      </c>
      <c r="B5592" t="s">
        <v>6</v>
      </c>
      <c r="C5592" t="s">
        <v>11</v>
      </c>
      <c r="D5592">
        <v>2027</v>
      </c>
      <c r="E5592">
        <v>2036</v>
      </c>
      <c r="F5592">
        <v>1</v>
      </c>
      <c r="G5592">
        <v>35289.429389999998</v>
      </c>
      <c r="H5592">
        <v>0</v>
      </c>
      <c r="I5592">
        <v>0.70916666699999997</v>
      </c>
      <c r="J5592" s="2" t="str">
        <f t="shared" si="87"/>
        <v>EG_SMRWR2027</v>
      </c>
    </row>
    <row r="5593" spans="1:10" x14ac:dyDescent="0.25">
      <c r="A5593" t="s">
        <v>22</v>
      </c>
      <c r="B5593" t="s">
        <v>6</v>
      </c>
      <c r="C5593" t="s">
        <v>9</v>
      </c>
      <c r="D5593">
        <v>2027</v>
      </c>
      <c r="E5593">
        <v>2036</v>
      </c>
      <c r="F5593">
        <v>1</v>
      </c>
      <c r="G5593">
        <v>35289.429389999998</v>
      </c>
      <c r="H5593">
        <v>0</v>
      </c>
      <c r="I5593">
        <v>0.70916666699999997</v>
      </c>
      <c r="J5593" s="2" t="str">
        <f t="shared" si="87"/>
        <v>EG_SMRNER2027</v>
      </c>
    </row>
    <row r="5594" spans="1:10" x14ac:dyDescent="0.25">
      <c r="A5594" t="s">
        <v>22</v>
      </c>
      <c r="B5594" t="s">
        <v>6</v>
      </c>
      <c r="C5594" t="s">
        <v>8</v>
      </c>
      <c r="D5594">
        <v>2027</v>
      </c>
      <c r="E5594">
        <v>2036</v>
      </c>
      <c r="F5594">
        <v>1</v>
      </c>
      <c r="G5594">
        <v>35289.429389999998</v>
      </c>
      <c r="H5594">
        <v>0</v>
      </c>
      <c r="I5594">
        <v>0.70916666699999997</v>
      </c>
      <c r="J5594" s="2" t="str">
        <f t="shared" si="87"/>
        <v>EG_SMRSR2027</v>
      </c>
    </row>
    <row r="5595" spans="1:10" x14ac:dyDescent="0.25">
      <c r="A5595" t="s">
        <v>22</v>
      </c>
      <c r="B5595" t="s">
        <v>6</v>
      </c>
      <c r="C5595" t="s">
        <v>12</v>
      </c>
      <c r="D5595">
        <v>2027</v>
      </c>
      <c r="E5595">
        <v>2036</v>
      </c>
      <c r="F5595">
        <v>1</v>
      </c>
      <c r="G5595">
        <v>35289.429389999998</v>
      </c>
      <c r="H5595">
        <v>0</v>
      </c>
      <c r="I5595">
        <v>0.70916666699999997</v>
      </c>
      <c r="J5595" s="2" t="str">
        <f t="shared" si="87"/>
        <v>EG_SMRNR2027</v>
      </c>
    </row>
    <row r="5596" spans="1:10" x14ac:dyDescent="0.25">
      <c r="A5596" t="s">
        <v>22</v>
      </c>
      <c r="B5596" t="s">
        <v>6</v>
      </c>
      <c r="C5596" t="s">
        <v>10</v>
      </c>
      <c r="D5596">
        <v>2027</v>
      </c>
      <c r="E5596">
        <v>2037</v>
      </c>
      <c r="F5596">
        <v>1</v>
      </c>
      <c r="G5596">
        <v>35289.429389999998</v>
      </c>
      <c r="H5596">
        <v>0</v>
      </c>
      <c r="I5596">
        <v>0.70916666699999997</v>
      </c>
      <c r="J5596" s="2" t="str">
        <f t="shared" si="87"/>
        <v>EG_SMRER2027</v>
      </c>
    </row>
    <row r="5597" spans="1:10" x14ac:dyDescent="0.25">
      <c r="A5597" t="s">
        <v>22</v>
      </c>
      <c r="B5597" t="s">
        <v>6</v>
      </c>
      <c r="C5597" t="s">
        <v>11</v>
      </c>
      <c r="D5597">
        <v>2027</v>
      </c>
      <c r="E5597">
        <v>2037</v>
      </c>
      <c r="F5597">
        <v>1</v>
      </c>
      <c r="G5597">
        <v>35289.429389999998</v>
      </c>
      <c r="H5597">
        <v>0</v>
      </c>
      <c r="I5597">
        <v>0.70916666699999997</v>
      </c>
      <c r="J5597" s="2" t="str">
        <f t="shared" si="87"/>
        <v>EG_SMRWR2027</v>
      </c>
    </row>
    <row r="5598" spans="1:10" x14ac:dyDescent="0.25">
      <c r="A5598" t="s">
        <v>22</v>
      </c>
      <c r="B5598" t="s">
        <v>6</v>
      </c>
      <c r="C5598" t="s">
        <v>9</v>
      </c>
      <c r="D5598">
        <v>2027</v>
      </c>
      <c r="E5598">
        <v>2037</v>
      </c>
      <c r="F5598">
        <v>1</v>
      </c>
      <c r="G5598">
        <v>35289.429389999998</v>
      </c>
      <c r="H5598">
        <v>0</v>
      </c>
      <c r="I5598">
        <v>0.70916666699999997</v>
      </c>
      <c r="J5598" s="2" t="str">
        <f t="shared" si="87"/>
        <v>EG_SMRNER2027</v>
      </c>
    </row>
    <row r="5599" spans="1:10" x14ac:dyDescent="0.25">
      <c r="A5599" t="s">
        <v>22</v>
      </c>
      <c r="B5599" t="s">
        <v>6</v>
      </c>
      <c r="C5599" t="s">
        <v>8</v>
      </c>
      <c r="D5599">
        <v>2027</v>
      </c>
      <c r="E5599">
        <v>2037</v>
      </c>
      <c r="F5599">
        <v>1</v>
      </c>
      <c r="G5599">
        <v>35289.429389999998</v>
      </c>
      <c r="H5599">
        <v>0</v>
      </c>
      <c r="I5599">
        <v>0.70916666699999997</v>
      </c>
      <c r="J5599" s="2" t="str">
        <f t="shared" si="87"/>
        <v>EG_SMRSR2027</v>
      </c>
    </row>
    <row r="5600" spans="1:10" x14ac:dyDescent="0.25">
      <c r="A5600" t="s">
        <v>22</v>
      </c>
      <c r="B5600" t="s">
        <v>6</v>
      </c>
      <c r="C5600" t="s">
        <v>12</v>
      </c>
      <c r="D5600">
        <v>2027</v>
      </c>
      <c r="E5600">
        <v>2037</v>
      </c>
      <c r="F5600">
        <v>1</v>
      </c>
      <c r="G5600">
        <v>35289.429389999998</v>
      </c>
      <c r="H5600">
        <v>0</v>
      </c>
      <c r="I5600">
        <v>0.70916666699999997</v>
      </c>
      <c r="J5600" s="2" t="str">
        <f t="shared" si="87"/>
        <v>EG_SMRNR2027</v>
      </c>
    </row>
    <row r="5601" spans="1:10" x14ac:dyDescent="0.25">
      <c r="A5601" t="s">
        <v>22</v>
      </c>
      <c r="B5601" t="s">
        <v>6</v>
      </c>
      <c r="C5601" t="s">
        <v>10</v>
      </c>
      <c r="D5601">
        <v>2027</v>
      </c>
      <c r="E5601">
        <v>2038</v>
      </c>
      <c r="F5601">
        <v>1</v>
      </c>
      <c r="G5601">
        <v>35289.429389999998</v>
      </c>
      <c r="H5601">
        <v>0</v>
      </c>
      <c r="I5601">
        <v>0.70916666699999997</v>
      </c>
      <c r="J5601" s="2" t="str">
        <f t="shared" si="87"/>
        <v>EG_SMRER2027</v>
      </c>
    </row>
    <row r="5602" spans="1:10" x14ac:dyDescent="0.25">
      <c r="A5602" t="s">
        <v>22</v>
      </c>
      <c r="B5602" t="s">
        <v>6</v>
      </c>
      <c r="C5602" t="s">
        <v>11</v>
      </c>
      <c r="D5602">
        <v>2027</v>
      </c>
      <c r="E5602">
        <v>2038</v>
      </c>
      <c r="F5602">
        <v>1</v>
      </c>
      <c r="G5602">
        <v>35289.429389999998</v>
      </c>
      <c r="H5602">
        <v>0</v>
      </c>
      <c r="I5602">
        <v>0.70916666699999997</v>
      </c>
      <c r="J5602" s="2" t="str">
        <f t="shared" si="87"/>
        <v>EG_SMRWR2027</v>
      </c>
    </row>
    <row r="5603" spans="1:10" x14ac:dyDescent="0.25">
      <c r="A5603" t="s">
        <v>22</v>
      </c>
      <c r="B5603" t="s">
        <v>6</v>
      </c>
      <c r="C5603" t="s">
        <v>9</v>
      </c>
      <c r="D5603">
        <v>2027</v>
      </c>
      <c r="E5603">
        <v>2038</v>
      </c>
      <c r="F5603">
        <v>1</v>
      </c>
      <c r="G5603">
        <v>35289.429389999998</v>
      </c>
      <c r="H5603">
        <v>0</v>
      </c>
      <c r="I5603">
        <v>0.70916666699999997</v>
      </c>
      <c r="J5603" s="2" t="str">
        <f t="shared" si="87"/>
        <v>EG_SMRNER2027</v>
      </c>
    </row>
    <row r="5604" spans="1:10" x14ac:dyDescent="0.25">
      <c r="A5604" t="s">
        <v>22</v>
      </c>
      <c r="B5604" t="s">
        <v>6</v>
      </c>
      <c r="C5604" t="s">
        <v>8</v>
      </c>
      <c r="D5604">
        <v>2027</v>
      </c>
      <c r="E5604">
        <v>2038</v>
      </c>
      <c r="F5604">
        <v>1</v>
      </c>
      <c r="G5604">
        <v>35289.429389999998</v>
      </c>
      <c r="H5604">
        <v>0</v>
      </c>
      <c r="I5604">
        <v>0.70916666699999997</v>
      </c>
      <c r="J5604" s="2" t="str">
        <f t="shared" si="87"/>
        <v>EG_SMRSR2027</v>
      </c>
    </row>
    <row r="5605" spans="1:10" x14ac:dyDescent="0.25">
      <c r="A5605" t="s">
        <v>22</v>
      </c>
      <c r="B5605" t="s">
        <v>6</v>
      </c>
      <c r="C5605" t="s">
        <v>12</v>
      </c>
      <c r="D5605">
        <v>2027</v>
      </c>
      <c r="E5605">
        <v>2038</v>
      </c>
      <c r="F5605">
        <v>1</v>
      </c>
      <c r="G5605">
        <v>35289.429389999998</v>
      </c>
      <c r="H5605">
        <v>0</v>
      </c>
      <c r="I5605">
        <v>0.70916666699999997</v>
      </c>
      <c r="J5605" s="2" t="str">
        <f t="shared" si="87"/>
        <v>EG_SMRNR2027</v>
      </c>
    </row>
    <row r="5606" spans="1:10" x14ac:dyDescent="0.25">
      <c r="A5606" t="s">
        <v>22</v>
      </c>
      <c r="B5606" t="s">
        <v>6</v>
      </c>
      <c r="C5606" t="s">
        <v>10</v>
      </c>
      <c r="D5606">
        <v>2027</v>
      </c>
      <c r="E5606">
        <v>2039</v>
      </c>
      <c r="F5606">
        <v>1</v>
      </c>
      <c r="G5606">
        <v>35289.429389999998</v>
      </c>
      <c r="H5606">
        <v>0</v>
      </c>
      <c r="I5606">
        <v>0.70916666699999997</v>
      </c>
      <c r="J5606" s="2" t="str">
        <f t="shared" si="87"/>
        <v>EG_SMRER2027</v>
      </c>
    </row>
    <row r="5607" spans="1:10" x14ac:dyDescent="0.25">
      <c r="A5607" t="s">
        <v>22</v>
      </c>
      <c r="B5607" t="s">
        <v>6</v>
      </c>
      <c r="C5607" t="s">
        <v>11</v>
      </c>
      <c r="D5607">
        <v>2027</v>
      </c>
      <c r="E5607">
        <v>2039</v>
      </c>
      <c r="F5607">
        <v>1</v>
      </c>
      <c r="G5607">
        <v>35289.429389999998</v>
      </c>
      <c r="H5607">
        <v>0</v>
      </c>
      <c r="I5607">
        <v>0.70916666699999997</v>
      </c>
      <c r="J5607" s="2" t="str">
        <f t="shared" si="87"/>
        <v>EG_SMRWR2027</v>
      </c>
    </row>
    <row r="5608" spans="1:10" x14ac:dyDescent="0.25">
      <c r="A5608" t="s">
        <v>22</v>
      </c>
      <c r="B5608" t="s">
        <v>6</v>
      </c>
      <c r="C5608" t="s">
        <v>9</v>
      </c>
      <c r="D5608">
        <v>2027</v>
      </c>
      <c r="E5608">
        <v>2039</v>
      </c>
      <c r="F5608">
        <v>1</v>
      </c>
      <c r="G5608">
        <v>35289.429389999998</v>
      </c>
      <c r="H5608">
        <v>0</v>
      </c>
      <c r="I5608">
        <v>0.70916666699999997</v>
      </c>
      <c r="J5608" s="2" t="str">
        <f t="shared" si="87"/>
        <v>EG_SMRNER2027</v>
      </c>
    </row>
    <row r="5609" spans="1:10" x14ac:dyDescent="0.25">
      <c r="A5609" t="s">
        <v>22</v>
      </c>
      <c r="B5609" t="s">
        <v>6</v>
      </c>
      <c r="C5609" t="s">
        <v>8</v>
      </c>
      <c r="D5609">
        <v>2027</v>
      </c>
      <c r="E5609">
        <v>2039</v>
      </c>
      <c r="F5609">
        <v>1</v>
      </c>
      <c r="G5609">
        <v>35289.429389999998</v>
      </c>
      <c r="H5609">
        <v>0</v>
      </c>
      <c r="I5609">
        <v>0.70916666699999997</v>
      </c>
      <c r="J5609" s="2" t="str">
        <f t="shared" si="87"/>
        <v>EG_SMRSR2027</v>
      </c>
    </row>
    <row r="5610" spans="1:10" x14ac:dyDescent="0.25">
      <c r="A5610" t="s">
        <v>22</v>
      </c>
      <c r="B5610" t="s">
        <v>6</v>
      </c>
      <c r="C5610" t="s">
        <v>12</v>
      </c>
      <c r="D5610">
        <v>2027</v>
      </c>
      <c r="E5610">
        <v>2039</v>
      </c>
      <c r="F5610">
        <v>1</v>
      </c>
      <c r="G5610">
        <v>35289.429389999998</v>
      </c>
      <c r="H5610">
        <v>0</v>
      </c>
      <c r="I5610">
        <v>0.70916666699999997</v>
      </c>
      <c r="J5610" s="2" t="str">
        <f t="shared" si="87"/>
        <v>EG_SMRNR2027</v>
      </c>
    </row>
    <row r="5611" spans="1:10" x14ac:dyDescent="0.25">
      <c r="A5611" t="s">
        <v>22</v>
      </c>
      <c r="B5611" t="s">
        <v>6</v>
      </c>
      <c r="C5611" t="s">
        <v>10</v>
      </c>
      <c r="D5611">
        <v>2027</v>
      </c>
      <c r="E5611">
        <v>2040</v>
      </c>
      <c r="F5611">
        <v>1</v>
      </c>
      <c r="G5611">
        <v>35289.429389999998</v>
      </c>
      <c r="H5611">
        <v>0</v>
      </c>
      <c r="I5611">
        <v>0.70916666699999997</v>
      </c>
      <c r="J5611" s="2" t="str">
        <f t="shared" si="87"/>
        <v>EG_SMRER2027</v>
      </c>
    </row>
    <row r="5612" spans="1:10" x14ac:dyDescent="0.25">
      <c r="A5612" t="s">
        <v>22</v>
      </c>
      <c r="B5612" t="s">
        <v>6</v>
      </c>
      <c r="C5612" t="s">
        <v>11</v>
      </c>
      <c r="D5612">
        <v>2027</v>
      </c>
      <c r="E5612">
        <v>2040</v>
      </c>
      <c r="F5612">
        <v>1</v>
      </c>
      <c r="G5612">
        <v>35289.429389999998</v>
      </c>
      <c r="H5612">
        <v>0</v>
      </c>
      <c r="I5612">
        <v>0.70916666699999997</v>
      </c>
      <c r="J5612" s="2" t="str">
        <f t="shared" si="87"/>
        <v>EG_SMRWR2027</v>
      </c>
    </row>
    <row r="5613" spans="1:10" x14ac:dyDescent="0.25">
      <c r="A5613" t="s">
        <v>22</v>
      </c>
      <c r="B5613" t="s">
        <v>6</v>
      </c>
      <c r="C5613" t="s">
        <v>9</v>
      </c>
      <c r="D5613">
        <v>2027</v>
      </c>
      <c r="E5613">
        <v>2040</v>
      </c>
      <c r="F5613">
        <v>1</v>
      </c>
      <c r="G5613">
        <v>35289.429389999998</v>
      </c>
      <c r="H5613">
        <v>0</v>
      </c>
      <c r="I5613">
        <v>0.70916666699999997</v>
      </c>
      <c r="J5613" s="2" t="str">
        <f t="shared" si="87"/>
        <v>EG_SMRNER2027</v>
      </c>
    </row>
    <row r="5614" spans="1:10" x14ac:dyDescent="0.25">
      <c r="A5614" t="s">
        <v>22</v>
      </c>
      <c r="B5614" t="s">
        <v>6</v>
      </c>
      <c r="C5614" t="s">
        <v>8</v>
      </c>
      <c r="D5614">
        <v>2027</v>
      </c>
      <c r="E5614">
        <v>2040</v>
      </c>
      <c r="F5614">
        <v>1</v>
      </c>
      <c r="G5614">
        <v>35289.429389999998</v>
      </c>
      <c r="H5614">
        <v>0</v>
      </c>
      <c r="I5614">
        <v>0.70916666699999997</v>
      </c>
      <c r="J5614" s="2" t="str">
        <f t="shared" si="87"/>
        <v>EG_SMRSR2027</v>
      </c>
    </row>
    <row r="5615" spans="1:10" x14ac:dyDescent="0.25">
      <c r="A5615" t="s">
        <v>22</v>
      </c>
      <c r="B5615" t="s">
        <v>6</v>
      </c>
      <c r="C5615" t="s">
        <v>12</v>
      </c>
      <c r="D5615">
        <v>2027</v>
      </c>
      <c r="E5615">
        <v>2040</v>
      </c>
      <c r="F5615">
        <v>1</v>
      </c>
      <c r="G5615">
        <v>35289.429389999998</v>
      </c>
      <c r="H5615">
        <v>0</v>
      </c>
      <c r="I5615">
        <v>0.70916666699999997</v>
      </c>
      <c r="J5615" s="2" t="str">
        <f t="shared" si="87"/>
        <v>EG_SMRNR2027</v>
      </c>
    </row>
    <row r="5616" spans="1:10" x14ac:dyDescent="0.25">
      <c r="A5616" t="s">
        <v>22</v>
      </c>
      <c r="B5616" t="s">
        <v>6</v>
      </c>
      <c r="C5616" t="s">
        <v>10</v>
      </c>
      <c r="D5616">
        <v>2027</v>
      </c>
      <c r="E5616">
        <v>2041</v>
      </c>
      <c r="F5616">
        <v>1</v>
      </c>
      <c r="G5616">
        <v>35289.429389999998</v>
      </c>
      <c r="H5616">
        <v>0</v>
      </c>
      <c r="I5616">
        <v>0.70916666699999997</v>
      </c>
      <c r="J5616" s="2" t="str">
        <f t="shared" si="87"/>
        <v>EG_SMRER2027</v>
      </c>
    </row>
    <row r="5617" spans="1:10" x14ac:dyDescent="0.25">
      <c r="A5617" t="s">
        <v>22</v>
      </c>
      <c r="B5617" t="s">
        <v>6</v>
      </c>
      <c r="C5617" t="s">
        <v>11</v>
      </c>
      <c r="D5617">
        <v>2027</v>
      </c>
      <c r="E5617">
        <v>2041</v>
      </c>
      <c r="F5617">
        <v>1</v>
      </c>
      <c r="G5617">
        <v>35289.429389999998</v>
      </c>
      <c r="H5617">
        <v>0</v>
      </c>
      <c r="I5617">
        <v>0.70916666699999997</v>
      </c>
      <c r="J5617" s="2" t="str">
        <f t="shared" si="87"/>
        <v>EG_SMRWR2027</v>
      </c>
    </row>
    <row r="5618" spans="1:10" x14ac:dyDescent="0.25">
      <c r="A5618" t="s">
        <v>22</v>
      </c>
      <c r="B5618" t="s">
        <v>6</v>
      </c>
      <c r="C5618" t="s">
        <v>9</v>
      </c>
      <c r="D5618">
        <v>2027</v>
      </c>
      <c r="E5618">
        <v>2041</v>
      </c>
      <c r="F5618">
        <v>1</v>
      </c>
      <c r="G5618">
        <v>35289.429389999998</v>
      </c>
      <c r="H5618">
        <v>0</v>
      </c>
      <c r="I5618">
        <v>0.70916666699999997</v>
      </c>
      <c r="J5618" s="2" t="str">
        <f t="shared" si="87"/>
        <v>EG_SMRNER2027</v>
      </c>
    </row>
    <row r="5619" spans="1:10" x14ac:dyDescent="0.25">
      <c r="A5619" t="s">
        <v>22</v>
      </c>
      <c r="B5619" t="s">
        <v>6</v>
      </c>
      <c r="C5619" t="s">
        <v>8</v>
      </c>
      <c r="D5619">
        <v>2027</v>
      </c>
      <c r="E5619">
        <v>2041</v>
      </c>
      <c r="F5619">
        <v>1</v>
      </c>
      <c r="G5619">
        <v>35289.429389999998</v>
      </c>
      <c r="H5619">
        <v>0</v>
      </c>
      <c r="I5619">
        <v>0.70916666699999997</v>
      </c>
      <c r="J5619" s="2" t="str">
        <f t="shared" si="87"/>
        <v>EG_SMRSR2027</v>
      </c>
    </row>
    <row r="5620" spans="1:10" x14ac:dyDescent="0.25">
      <c r="A5620" t="s">
        <v>22</v>
      </c>
      <c r="B5620" t="s">
        <v>6</v>
      </c>
      <c r="C5620" t="s">
        <v>12</v>
      </c>
      <c r="D5620">
        <v>2027</v>
      </c>
      <c r="E5620">
        <v>2041</v>
      </c>
      <c r="F5620">
        <v>1</v>
      </c>
      <c r="G5620">
        <v>35289.429389999998</v>
      </c>
      <c r="H5620">
        <v>0</v>
      </c>
      <c r="I5620">
        <v>0.70916666699999997</v>
      </c>
      <c r="J5620" s="2" t="str">
        <f t="shared" si="87"/>
        <v>EG_SMRNR2027</v>
      </c>
    </row>
    <row r="5621" spans="1:10" x14ac:dyDescent="0.25">
      <c r="A5621" t="s">
        <v>7</v>
      </c>
      <c r="B5621" t="s">
        <v>6</v>
      </c>
      <c r="C5621" t="s">
        <v>10</v>
      </c>
      <c r="D5621">
        <v>2027</v>
      </c>
      <c r="E5621">
        <v>2027</v>
      </c>
      <c r="F5621">
        <v>0.238845897</v>
      </c>
      <c r="G5621">
        <v>7713.4572399999997</v>
      </c>
      <c r="H5621">
        <v>0</v>
      </c>
      <c r="I5621">
        <v>1</v>
      </c>
      <c r="J5621" s="2" t="str">
        <f t="shared" si="87"/>
        <v>EG_BIOMASSER2027</v>
      </c>
    </row>
    <row r="5622" spans="1:10" x14ac:dyDescent="0.25">
      <c r="A5622" t="s">
        <v>7</v>
      </c>
      <c r="B5622" t="s">
        <v>6</v>
      </c>
      <c r="C5622" t="s">
        <v>11</v>
      </c>
      <c r="D5622">
        <v>2027</v>
      </c>
      <c r="E5622">
        <v>2027</v>
      </c>
      <c r="F5622">
        <v>0.238845897</v>
      </c>
      <c r="G5622">
        <v>7713.4572399999997</v>
      </c>
      <c r="H5622">
        <v>0</v>
      </c>
      <c r="I5622">
        <v>1</v>
      </c>
      <c r="J5622" s="2" t="str">
        <f t="shared" si="87"/>
        <v>EG_BIOMASSWR2027</v>
      </c>
    </row>
    <row r="5623" spans="1:10" x14ac:dyDescent="0.25">
      <c r="A5623" t="s">
        <v>7</v>
      </c>
      <c r="B5623" t="s">
        <v>6</v>
      </c>
      <c r="C5623" t="s">
        <v>9</v>
      </c>
      <c r="D5623">
        <v>2027</v>
      </c>
      <c r="E5623">
        <v>2027</v>
      </c>
      <c r="F5623">
        <v>0.238845897</v>
      </c>
      <c r="G5623">
        <v>7713.4572399999997</v>
      </c>
      <c r="H5623">
        <v>0</v>
      </c>
      <c r="I5623">
        <v>1</v>
      </c>
      <c r="J5623" s="2" t="str">
        <f t="shared" si="87"/>
        <v>EG_BIOMASSNER2027</v>
      </c>
    </row>
    <row r="5624" spans="1:10" x14ac:dyDescent="0.25">
      <c r="A5624" t="s">
        <v>7</v>
      </c>
      <c r="B5624" t="s">
        <v>6</v>
      </c>
      <c r="C5624" t="s">
        <v>8</v>
      </c>
      <c r="D5624">
        <v>2027</v>
      </c>
      <c r="E5624">
        <v>2027</v>
      </c>
      <c r="F5624">
        <v>0.238845897</v>
      </c>
      <c r="G5624">
        <v>7713.4572399999997</v>
      </c>
      <c r="H5624">
        <v>0</v>
      </c>
      <c r="I5624">
        <v>1</v>
      </c>
      <c r="J5624" s="2" t="str">
        <f t="shared" si="87"/>
        <v>EG_BIOMASSSR2027</v>
      </c>
    </row>
    <row r="5625" spans="1:10" x14ac:dyDescent="0.25">
      <c r="A5625" t="s">
        <v>7</v>
      </c>
      <c r="B5625" t="s">
        <v>6</v>
      </c>
      <c r="C5625" t="s">
        <v>12</v>
      </c>
      <c r="D5625">
        <v>2027</v>
      </c>
      <c r="E5625">
        <v>2027</v>
      </c>
      <c r="F5625">
        <v>0.238845897</v>
      </c>
      <c r="G5625">
        <v>7713.4572399999997</v>
      </c>
      <c r="H5625">
        <v>0</v>
      </c>
      <c r="I5625">
        <v>1</v>
      </c>
      <c r="J5625" s="2" t="str">
        <f t="shared" si="87"/>
        <v>EG_BIOMASSNR2027</v>
      </c>
    </row>
    <row r="5626" spans="1:10" x14ac:dyDescent="0.25">
      <c r="A5626" t="s">
        <v>7</v>
      </c>
      <c r="B5626" t="s">
        <v>6</v>
      </c>
      <c r="C5626" t="s">
        <v>10</v>
      </c>
      <c r="D5626">
        <v>2027</v>
      </c>
      <c r="E5626">
        <v>2028</v>
      </c>
      <c r="F5626">
        <v>0.238845897</v>
      </c>
      <c r="G5626">
        <v>7713.4572399999997</v>
      </c>
      <c r="H5626">
        <v>0</v>
      </c>
      <c r="I5626">
        <v>1</v>
      </c>
      <c r="J5626" s="2" t="str">
        <f t="shared" si="87"/>
        <v>EG_BIOMASSER2027</v>
      </c>
    </row>
    <row r="5627" spans="1:10" x14ac:dyDescent="0.25">
      <c r="A5627" t="s">
        <v>7</v>
      </c>
      <c r="B5627" t="s">
        <v>6</v>
      </c>
      <c r="C5627" t="s">
        <v>11</v>
      </c>
      <c r="D5627">
        <v>2027</v>
      </c>
      <c r="E5627">
        <v>2028</v>
      </c>
      <c r="F5627">
        <v>0.238845897</v>
      </c>
      <c r="G5627">
        <v>7713.4572399999997</v>
      </c>
      <c r="H5627">
        <v>0</v>
      </c>
      <c r="I5627">
        <v>1</v>
      </c>
      <c r="J5627" s="2" t="str">
        <f t="shared" si="87"/>
        <v>EG_BIOMASSWR2027</v>
      </c>
    </row>
    <row r="5628" spans="1:10" x14ac:dyDescent="0.25">
      <c r="A5628" t="s">
        <v>7</v>
      </c>
      <c r="B5628" t="s">
        <v>6</v>
      </c>
      <c r="C5628" t="s">
        <v>9</v>
      </c>
      <c r="D5628">
        <v>2027</v>
      </c>
      <c r="E5628">
        <v>2028</v>
      </c>
      <c r="F5628">
        <v>0.238845897</v>
      </c>
      <c r="G5628">
        <v>7713.4572399999997</v>
      </c>
      <c r="H5628">
        <v>0</v>
      </c>
      <c r="I5628">
        <v>1</v>
      </c>
      <c r="J5628" s="2" t="str">
        <f t="shared" si="87"/>
        <v>EG_BIOMASSNER2027</v>
      </c>
    </row>
    <row r="5629" spans="1:10" x14ac:dyDescent="0.25">
      <c r="A5629" t="s">
        <v>7</v>
      </c>
      <c r="B5629" t="s">
        <v>6</v>
      </c>
      <c r="C5629" t="s">
        <v>8</v>
      </c>
      <c r="D5629">
        <v>2027</v>
      </c>
      <c r="E5629">
        <v>2028</v>
      </c>
      <c r="F5629">
        <v>0.238845897</v>
      </c>
      <c r="G5629">
        <v>7713.4572399999997</v>
      </c>
      <c r="H5629">
        <v>0</v>
      </c>
      <c r="I5629">
        <v>1</v>
      </c>
      <c r="J5629" s="2" t="str">
        <f t="shared" si="87"/>
        <v>EG_BIOMASSSR2027</v>
      </c>
    </row>
    <row r="5630" spans="1:10" x14ac:dyDescent="0.25">
      <c r="A5630" t="s">
        <v>7</v>
      </c>
      <c r="B5630" t="s">
        <v>6</v>
      </c>
      <c r="C5630" t="s">
        <v>12</v>
      </c>
      <c r="D5630">
        <v>2027</v>
      </c>
      <c r="E5630">
        <v>2028</v>
      </c>
      <c r="F5630">
        <v>0.238845897</v>
      </c>
      <c r="G5630">
        <v>7713.4572399999997</v>
      </c>
      <c r="H5630">
        <v>0</v>
      </c>
      <c r="I5630">
        <v>1</v>
      </c>
      <c r="J5630" s="2" t="str">
        <f t="shared" si="87"/>
        <v>EG_BIOMASSNR2027</v>
      </c>
    </row>
    <row r="5631" spans="1:10" x14ac:dyDescent="0.25">
      <c r="A5631" t="s">
        <v>7</v>
      </c>
      <c r="B5631" t="s">
        <v>6</v>
      </c>
      <c r="C5631" t="s">
        <v>10</v>
      </c>
      <c r="D5631">
        <v>2027</v>
      </c>
      <c r="E5631">
        <v>2029</v>
      </c>
      <c r="F5631">
        <v>0.238845897</v>
      </c>
      <c r="G5631">
        <v>7713.4572399999997</v>
      </c>
      <c r="H5631">
        <v>0</v>
      </c>
      <c r="I5631">
        <v>1</v>
      </c>
      <c r="J5631" s="2" t="str">
        <f t="shared" si="87"/>
        <v>EG_BIOMASSER2027</v>
      </c>
    </row>
    <row r="5632" spans="1:10" x14ac:dyDescent="0.25">
      <c r="A5632" t="s">
        <v>7</v>
      </c>
      <c r="B5632" t="s">
        <v>6</v>
      </c>
      <c r="C5632" t="s">
        <v>11</v>
      </c>
      <c r="D5632">
        <v>2027</v>
      </c>
      <c r="E5632">
        <v>2029</v>
      </c>
      <c r="F5632">
        <v>0.238845897</v>
      </c>
      <c r="G5632">
        <v>7713.4572399999997</v>
      </c>
      <c r="H5632">
        <v>0</v>
      </c>
      <c r="I5632">
        <v>1</v>
      </c>
      <c r="J5632" s="2" t="str">
        <f t="shared" si="87"/>
        <v>EG_BIOMASSWR2027</v>
      </c>
    </row>
    <row r="5633" spans="1:10" x14ac:dyDescent="0.25">
      <c r="A5633" t="s">
        <v>7</v>
      </c>
      <c r="B5633" t="s">
        <v>6</v>
      </c>
      <c r="C5633" t="s">
        <v>9</v>
      </c>
      <c r="D5633">
        <v>2027</v>
      </c>
      <c r="E5633">
        <v>2029</v>
      </c>
      <c r="F5633">
        <v>0.238845897</v>
      </c>
      <c r="G5633">
        <v>7713.4572399999997</v>
      </c>
      <c r="H5633">
        <v>0</v>
      </c>
      <c r="I5633">
        <v>1</v>
      </c>
      <c r="J5633" s="2" t="str">
        <f t="shared" si="87"/>
        <v>EG_BIOMASSNER2027</v>
      </c>
    </row>
    <row r="5634" spans="1:10" x14ac:dyDescent="0.25">
      <c r="A5634" t="s">
        <v>7</v>
      </c>
      <c r="B5634" t="s">
        <v>6</v>
      </c>
      <c r="C5634" t="s">
        <v>8</v>
      </c>
      <c r="D5634">
        <v>2027</v>
      </c>
      <c r="E5634">
        <v>2029</v>
      </c>
      <c r="F5634">
        <v>0.238845897</v>
      </c>
      <c r="G5634">
        <v>7713.4572399999997</v>
      </c>
      <c r="H5634">
        <v>0</v>
      </c>
      <c r="I5634">
        <v>1</v>
      </c>
      <c r="J5634" s="2" t="str">
        <f t="shared" si="87"/>
        <v>EG_BIOMASSSR2027</v>
      </c>
    </row>
    <row r="5635" spans="1:10" x14ac:dyDescent="0.25">
      <c r="A5635" t="s">
        <v>7</v>
      </c>
      <c r="B5635" t="s">
        <v>6</v>
      </c>
      <c r="C5635" t="s">
        <v>12</v>
      </c>
      <c r="D5635">
        <v>2027</v>
      </c>
      <c r="E5635">
        <v>2029</v>
      </c>
      <c r="F5635">
        <v>0.238845897</v>
      </c>
      <c r="G5635">
        <v>7713.4572399999997</v>
      </c>
      <c r="H5635">
        <v>0</v>
      </c>
      <c r="I5635">
        <v>1</v>
      </c>
      <c r="J5635" s="2" t="str">
        <f t="shared" ref="J5635:J5698" si="88">_xlfn.CONCAT(A5635,C5635,D5635)</f>
        <v>EG_BIOMASSNR2027</v>
      </c>
    </row>
    <row r="5636" spans="1:10" x14ac:dyDescent="0.25">
      <c r="A5636" t="s">
        <v>7</v>
      </c>
      <c r="B5636" t="s">
        <v>6</v>
      </c>
      <c r="C5636" t="s">
        <v>10</v>
      </c>
      <c r="D5636">
        <v>2027</v>
      </c>
      <c r="E5636">
        <v>2030</v>
      </c>
      <c r="F5636">
        <v>0.238845897</v>
      </c>
      <c r="G5636">
        <v>7713.4572399999997</v>
      </c>
      <c r="H5636">
        <v>0</v>
      </c>
      <c r="I5636">
        <v>1</v>
      </c>
      <c r="J5636" s="2" t="str">
        <f t="shared" si="88"/>
        <v>EG_BIOMASSER2027</v>
      </c>
    </row>
    <row r="5637" spans="1:10" x14ac:dyDescent="0.25">
      <c r="A5637" t="s">
        <v>7</v>
      </c>
      <c r="B5637" t="s">
        <v>6</v>
      </c>
      <c r="C5637" t="s">
        <v>11</v>
      </c>
      <c r="D5637">
        <v>2027</v>
      </c>
      <c r="E5637">
        <v>2030</v>
      </c>
      <c r="F5637">
        <v>0.238845897</v>
      </c>
      <c r="G5637">
        <v>7713.4572399999997</v>
      </c>
      <c r="H5637">
        <v>0</v>
      </c>
      <c r="I5637">
        <v>1</v>
      </c>
      <c r="J5637" s="2" t="str">
        <f t="shared" si="88"/>
        <v>EG_BIOMASSWR2027</v>
      </c>
    </row>
    <row r="5638" spans="1:10" x14ac:dyDescent="0.25">
      <c r="A5638" t="s">
        <v>7</v>
      </c>
      <c r="B5638" t="s">
        <v>6</v>
      </c>
      <c r="C5638" t="s">
        <v>9</v>
      </c>
      <c r="D5638">
        <v>2027</v>
      </c>
      <c r="E5638">
        <v>2030</v>
      </c>
      <c r="F5638">
        <v>0.238845897</v>
      </c>
      <c r="G5638">
        <v>7713.4572399999997</v>
      </c>
      <c r="H5638">
        <v>0</v>
      </c>
      <c r="I5638">
        <v>1</v>
      </c>
      <c r="J5638" s="2" t="str">
        <f t="shared" si="88"/>
        <v>EG_BIOMASSNER2027</v>
      </c>
    </row>
    <row r="5639" spans="1:10" x14ac:dyDescent="0.25">
      <c r="A5639" t="s">
        <v>7</v>
      </c>
      <c r="B5639" t="s">
        <v>6</v>
      </c>
      <c r="C5639" t="s">
        <v>8</v>
      </c>
      <c r="D5639">
        <v>2027</v>
      </c>
      <c r="E5639">
        <v>2030</v>
      </c>
      <c r="F5639">
        <v>0.238845897</v>
      </c>
      <c r="G5639">
        <v>7713.4572399999997</v>
      </c>
      <c r="H5639">
        <v>0</v>
      </c>
      <c r="I5639">
        <v>1</v>
      </c>
      <c r="J5639" s="2" t="str">
        <f t="shared" si="88"/>
        <v>EG_BIOMASSSR2027</v>
      </c>
    </row>
    <row r="5640" spans="1:10" x14ac:dyDescent="0.25">
      <c r="A5640" t="s">
        <v>7</v>
      </c>
      <c r="B5640" t="s">
        <v>6</v>
      </c>
      <c r="C5640" t="s">
        <v>12</v>
      </c>
      <c r="D5640">
        <v>2027</v>
      </c>
      <c r="E5640">
        <v>2030</v>
      </c>
      <c r="F5640">
        <v>0.238845897</v>
      </c>
      <c r="G5640">
        <v>7713.4572399999997</v>
      </c>
      <c r="H5640">
        <v>0</v>
      </c>
      <c r="I5640">
        <v>1</v>
      </c>
      <c r="J5640" s="2" t="str">
        <f t="shared" si="88"/>
        <v>EG_BIOMASSNR2027</v>
      </c>
    </row>
    <row r="5641" spans="1:10" x14ac:dyDescent="0.25">
      <c r="A5641" t="s">
        <v>7</v>
      </c>
      <c r="B5641" t="s">
        <v>6</v>
      </c>
      <c r="C5641" t="s">
        <v>10</v>
      </c>
      <c r="D5641">
        <v>2027</v>
      </c>
      <c r="E5641">
        <v>2031</v>
      </c>
      <c r="F5641">
        <v>0.238845897</v>
      </c>
      <c r="G5641">
        <v>7713.4572399999997</v>
      </c>
      <c r="H5641">
        <v>0</v>
      </c>
      <c r="I5641">
        <v>1</v>
      </c>
      <c r="J5641" s="2" t="str">
        <f t="shared" si="88"/>
        <v>EG_BIOMASSER2027</v>
      </c>
    </row>
    <row r="5642" spans="1:10" x14ac:dyDescent="0.25">
      <c r="A5642" t="s">
        <v>7</v>
      </c>
      <c r="B5642" t="s">
        <v>6</v>
      </c>
      <c r="C5642" t="s">
        <v>11</v>
      </c>
      <c r="D5642">
        <v>2027</v>
      </c>
      <c r="E5642">
        <v>2031</v>
      </c>
      <c r="F5642">
        <v>0.238845897</v>
      </c>
      <c r="G5642">
        <v>7713.4572399999997</v>
      </c>
      <c r="H5642">
        <v>0</v>
      </c>
      <c r="I5642">
        <v>1</v>
      </c>
      <c r="J5642" s="2" t="str">
        <f t="shared" si="88"/>
        <v>EG_BIOMASSWR2027</v>
      </c>
    </row>
    <row r="5643" spans="1:10" x14ac:dyDescent="0.25">
      <c r="A5643" t="s">
        <v>7</v>
      </c>
      <c r="B5643" t="s">
        <v>6</v>
      </c>
      <c r="C5643" t="s">
        <v>9</v>
      </c>
      <c r="D5643">
        <v>2027</v>
      </c>
      <c r="E5643">
        <v>2031</v>
      </c>
      <c r="F5643">
        <v>0.238845897</v>
      </c>
      <c r="G5643">
        <v>7713.4572399999997</v>
      </c>
      <c r="H5643">
        <v>0</v>
      </c>
      <c r="I5643">
        <v>1</v>
      </c>
      <c r="J5643" s="2" t="str">
        <f t="shared" si="88"/>
        <v>EG_BIOMASSNER2027</v>
      </c>
    </row>
    <row r="5644" spans="1:10" x14ac:dyDescent="0.25">
      <c r="A5644" t="s">
        <v>7</v>
      </c>
      <c r="B5644" t="s">
        <v>6</v>
      </c>
      <c r="C5644" t="s">
        <v>8</v>
      </c>
      <c r="D5644">
        <v>2027</v>
      </c>
      <c r="E5644">
        <v>2031</v>
      </c>
      <c r="F5644">
        <v>0.238845897</v>
      </c>
      <c r="G5644">
        <v>7713.4572399999997</v>
      </c>
      <c r="H5644">
        <v>0</v>
      </c>
      <c r="I5644">
        <v>1</v>
      </c>
      <c r="J5644" s="2" t="str">
        <f t="shared" si="88"/>
        <v>EG_BIOMASSSR2027</v>
      </c>
    </row>
    <row r="5645" spans="1:10" x14ac:dyDescent="0.25">
      <c r="A5645" t="s">
        <v>7</v>
      </c>
      <c r="B5645" t="s">
        <v>6</v>
      </c>
      <c r="C5645" t="s">
        <v>12</v>
      </c>
      <c r="D5645">
        <v>2027</v>
      </c>
      <c r="E5645">
        <v>2031</v>
      </c>
      <c r="F5645">
        <v>0.238845897</v>
      </c>
      <c r="G5645">
        <v>7713.4572399999997</v>
      </c>
      <c r="H5645">
        <v>0</v>
      </c>
      <c r="I5645">
        <v>1</v>
      </c>
      <c r="J5645" s="2" t="str">
        <f t="shared" si="88"/>
        <v>EG_BIOMASSNR2027</v>
      </c>
    </row>
    <row r="5646" spans="1:10" x14ac:dyDescent="0.25">
      <c r="A5646" t="s">
        <v>7</v>
      </c>
      <c r="B5646" t="s">
        <v>6</v>
      </c>
      <c r="C5646" t="s">
        <v>10</v>
      </c>
      <c r="D5646">
        <v>2027</v>
      </c>
      <c r="E5646">
        <v>2032</v>
      </c>
      <c r="F5646">
        <v>0.238845897</v>
      </c>
      <c r="G5646">
        <v>7713.4572399999997</v>
      </c>
      <c r="H5646">
        <v>0</v>
      </c>
      <c r="I5646">
        <v>1</v>
      </c>
      <c r="J5646" s="2" t="str">
        <f t="shared" si="88"/>
        <v>EG_BIOMASSER2027</v>
      </c>
    </row>
    <row r="5647" spans="1:10" x14ac:dyDescent="0.25">
      <c r="A5647" t="s">
        <v>7</v>
      </c>
      <c r="B5647" t="s">
        <v>6</v>
      </c>
      <c r="C5647" t="s">
        <v>11</v>
      </c>
      <c r="D5647">
        <v>2027</v>
      </c>
      <c r="E5647">
        <v>2032</v>
      </c>
      <c r="F5647">
        <v>0.238845897</v>
      </c>
      <c r="G5647">
        <v>7713.4572399999997</v>
      </c>
      <c r="H5647">
        <v>0</v>
      </c>
      <c r="I5647">
        <v>1</v>
      </c>
      <c r="J5647" s="2" t="str">
        <f t="shared" si="88"/>
        <v>EG_BIOMASSWR2027</v>
      </c>
    </row>
    <row r="5648" spans="1:10" x14ac:dyDescent="0.25">
      <c r="A5648" t="s">
        <v>7</v>
      </c>
      <c r="B5648" t="s">
        <v>6</v>
      </c>
      <c r="C5648" t="s">
        <v>9</v>
      </c>
      <c r="D5648">
        <v>2027</v>
      </c>
      <c r="E5648">
        <v>2032</v>
      </c>
      <c r="F5648">
        <v>0.238845897</v>
      </c>
      <c r="G5648">
        <v>7713.4572399999997</v>
      </c>
      <c r="H5648">
        <v>0</v>
      </c>
      <c r="I5648">
        <v>1</v>
      </c>
      <c r="J5648" s="2" t="str">
        <f t="shared" si="88"/>
        <v>EG_BIOMASSNER2027</v>
      </c>
    </row>
    <row r="5649" spans="1:10" x14ac:dyDescent="0.25">
      <c r="A5649" t="s">
        <v>7</v>
      </c>
      <c r="B5649" t="s">
        <v>6</v>
      </c>
      <c r="C5649" t="s">
        <v>8</v>
      </c>
      <c r="D5649">
        <v>2027</v>
      </c>
      <c r="E5649">
        <v>2032</v>
      </c>
      <c r="F5649">
        <v>0.238845897</v>
      </c>
      <c r="G5649">
        <v>7713.4572399999997</v>
      </c>
      <c r="H5649">
        <v>0</v>
      </c>
      <c r="I5649">
        <v>1</v>
      </c>
      <c r="J5649" s="2" t="str">
        <f t="shared" si="88"/>
        <v>EG_BIOMASSSR2027</v>
      </c>
    </row>
    <row r="5650" spans="1:10" x14ac:dyDescent="0.25">
      <c r="A5650" t="s">
        <v>7</v>
      </c>
      <c r="B5650" t="s">
        <v>6</v>
      </c>
      <c r="C5650" t="s">
        <v>12</v>
      </c>
      <c r="D5650">
        <v>2027</v>
      </c>
      <c r="E5650">
        <v>2032</v>
      </c>
      <c r="F5650">
        <v>0.238845897</v>
      </c>
      <c r="G5650">
        <v>7713.4572399999997</v>
      </c>
      <c r="H5650">
        <v>0</v>
      </c>
      <c r="I5650">
        <v>1</v>
      </c>
      <c r="J5650" s="2" t="str">
        <f t="shared" si="88"/>
        <v>EG_BIOMASSNR2027</v>
      </c>
    </row>
    <row r="5651" spans="1:10" x14ac:dyDescent="0.25">
      <c r="A5651" t="s">
        <v>7</v>
      </c>
      <c r="B5651" t="s">
        <v>6</v>
      </c>
      <c r="C5651" t="s">
        <v>10</v>
      </c>
      <c r="D5651">
        <v>2027</v>
      </c>
      <c r="E5651">
        <v>2033</v>
      </c>
      <c r="F5651">
        <v>0.238845897</v>
      </c>
      <c r="G5651">
        <v>7713.4572399999997</v>
      </c>
      <c r="H5651">
        <v>0</v>
      </c>
      <c r="I5651">
        <v>1</v>
      </c>
      <c r="J5651" s="2" t="str">
        <f t="shared" si="88"/>
        <v>EG_BIOMASSER2027</v>
      </c>
    </row>
    <row r="5652" spans="1:10" x14ac:dyDescent="0.25">
      <c r="A5652" t="s">
        <v>7</v>
      </c>
      <c r="B5652" t="s">
        <v>6</v>
      </c>
      <c r="C5652" t="s">
        <v>11</v>
      </c>
      <c r="D5652">
        <v>2027</v>
      </c>
      <c r="E5652">
        <v>2033</v>
      </c>
      <c r="F5652">
        <v>0.238845897</v>
      </c>
      <c r="G5652">
        <v>7713.4572399999997</v>
      </c>
      <c r="H5652">
        <v>0</v>
      </c>
      <c r="I5652">
        <v>1</v>
      </c>
      <c r="J5652" s="2" t="str">
        <f t="shared" si="88"/>
        <v>EG_BIOMASSWR2027</v>
      </c>
    </row>
    <row r="5653" spans="1:10" x14ac:dyDescent="0.25">
      <c r="A5653" t="s">
        <v>7</v>
      </c>
      <c r="B5653" t="s">
        <v>6</v>
      </c>
      <c r="C5653" t="s">
        <v>9</v>
      </c>
      <c r="D5653">
        <v>2027</v>
      </c>
      <c r="E5653">
        <v>2033</v>
      </c>
      <c r="F5653">
        <v>0.238845897</v>
      </c>
      <c r="G5653">
        <v>7713.4572399999997</v>
      </c>
      <c r="H5653">
        <v>0</v>
      </c>
      <c r="I5653">
        <v>1</v>
      </c>
      <c r="J5653" s="2" t="str">
        <f t="shared" si="88"/>
        <v>EG_BIOMASSNER2027</v>
      </c>
    </row>
    <row r="5654" spans="1:10" x14ac:dyDescent="0.25">
      <c r="A5654" t="s">
        <v>7</v>
      </c>
      <c r="B5654" t="s">
        <v>6</v>
      </c>
      <c r="C5654" t="s">
        <v>8</v>
      </c>
      <c r="D5654">
        <v>2027</v>
      </c>
      <c r="E5654">
        <v>2033</v>
      </c>
      <c r="F5654">
        <v>0.238845897</v>
      </c>
      <c r="G5654">
        <v>7713.4572399999997</v>
      </c>
      <c r="H5654">
        <v>0</v>
      </c>
      <c r="I5654">
        <v>1</v>
      </c>
      <c r="J5654" s="2" t="str">
        <f t="shared" si="88"/>
        <v>EG_BIOMASSSR2027</v>
      </c>
    </row>
    <row r="5655" spans="1:10" x14ac:dyDescent="0.25">
      <c r="A5655" t="s">
        <v>7</v>
      </c>
      <c r="B5655" t="s">
        <v>6</v>
      </c>
      <c r="C5655" t="s">
        <v>12</v>
      </c>
      <c r="D5655">
        <v>2027</v>
      </c>
      <c r="E5655">
        <v>2033</v>
      </c>
      <c r="F5655">
        <v>0.238845897</v>
      </c>
      <c r="G5655">
        <v>7713.4572399999997</v>
      </c>
      <c r="H5655">
        <v>0</v>
      </c>
      <c r="I5655">
        <v>1</v>
      </c>
      <c r="J5655" s="2" t="str">
        <f t="shared" si="88"/>
        <v>EG_BIOMASSNR2027</v>
      </c>
    </row>
    <row r="5656" spans="1:10" x14ac:dyDescent="0.25">
      <c r="A5656" t="s">
        <v>7</v>
      </c>
      <c r="B5656" t="s">
        <v>6</v>
      </c>
      <c r="C5656" t="s">
        <v>10</v>
      </c>
      <c r="D5656">
        <v>2027</v>
      </c>
      <c r="E5656">
        <v>2034</v>
      </c>
      <c r="F5656">
        <v>0.238845897</v>
      </c>
      <c r="G5656">
        <v>7713.4572399999997</v>
      </c>
      <c r="H5656">
        <v>0</v>
      </c>
      <c r="I5656">
        <v>1</v>
      </c>
      <c r="J5656" s="2" t="str">
        <f t="shared" si="88"/>
        <v>EG_BIOMASSER2027</v>
      </c>
    </row>
    <row r="5657" spans="1:10" x14ac:dyDescent="0.25">
      <c r="A5657" t="s">
        <v>7</v>
      </c>
      <c r="B5657" t="s">
        <v>6</v>
      </c>
      <c r="C5657" t="s">
        <v>11</v>
      </c>
      <c r="D5657">
        <v>2027</v>
      </c>
      <c r="E5657">
        <v>2034</v>
      </c>
      <c r="F5657">
        <v>0.238845897</v>
      </c>
      <c r="G5657">
        <v>7713.4572399999997</v>
      </c>
      <c r="H5657">
        <v>0</v>
      </c>
      <c r="I5657">
        <v>1</v>
      </c>
      <c r="J5657" s="2" t="str">
        <f t="shared" si="88"/>
        <v>EG_BIOMASSWR2027</v>
      </c>
    </row>
    <row r="5658" spans="1:10" x14ac:dyDescent="0.25">
      <c r="A5658" t="s">
        <v>7</v>
      </c>
      <c r="B5658" t="s">
        <v>6</v>
      </c>
      <c r="C5658" t="s">
        <v>9</v>
      </c>
      <c r="D5658">
        <v>2027</v>
      </c>
      <c r="E5658">
        <v>2034</v>
      </c>
      <c r="F5658">
        <v>0.238845897</v>
      </c>
      <c r="G5658">
        <v>7713.4572399999997</v>
      </c>
      <c r="H5658">
        <v>0</v>
      </c>
      <c r="I5658">
        <v>1</v>
      </c>
      <c r="J5658" s="2" t="str">
        <f t="shared" si="88"/>
        <v>EG_BIOMASSNER2027</v>
      </c>
    </row>
    <row r="5659" spans="1:10" x14ac:dyDescent="0.25">
      <c r="A5659" t="s">
        <v>7</v>
      </c>
      <c r="B5659" t="s">
        <v>6</v>
      </c>
      <c r="C5659" t="s">
        <v>8</v>
      </c>
      <c r="D5659">
        <v>2027</v>
      </c>
      <c r="E5659">
        <v>2034</v>
      </c>
      <c r="F5659">
        <v>0.238845897</v>
      </c>
      <c r="G5659">
        <v>7713.4572399999997</v>
      </c>
      <c r="H5659">
        <v>0</v>
      </c>
      <c r="I5659">
        <v>1</v>
      </c>
      <c r="J5659" s="2" t="str">
        <f t="shared" si="88"/>
        <v>EG_BIOMASSSR2027</v>
      </c>
    </row>
    <row r="5660" spans="1:10" x14ac:dyDescent="0.25">
      <c r="A5660" t="s">
        <v>7</v>
      </c>
      <c r="B5660" t="s">
        <v>6</v>
      </c>
      <c r="C5660" t="s">
        <v>12</v>
      </c>
      <c r="D5660">
        <v>2027</v>
      </c>
      <c r="E5660">
        <v>2034</v>
      </c>
      <c r="F5660">
        <v>0.238845897</v>
      </c>
      <c r="G5660">
        <v>7713.4572399999997</v>
      </c>
      <c r="H5660">
        <v>0</v>
      </c>
      <c r="I5660">
        <v>1</v>
      </c>
      <c r="J5660" s="2" t="str">
        <f t="shared" si="88"/>
        <v>EG_BIOMASSNR2027</v>
      </c>
    </row>
    <row r="5661" spans="1:10" x14ac:dyDescent="0.25">
      <c r="A5661" t="s">
        <v>7</v>
      </c>
      <c r="B5661" t="s">
        <v>6</v>
      </c>
      <c r="C5661" t="s">
        <v>10</v>
      </c>
      <c r="D5661">
        <v>2027</v>
      </c>
      <c r="E5661">
        <v>2035</v>
      </c>
      <c r="F5661">
        <v>0.238845897</v>
      </c>
      <c r="G5661">
        <v>7713.4572399999997</v>
      </c>
      <c r="H5661">
        <v>0</v>
      </c>
      <c r="I5661">
        <v>1</v>
      </c>
      <c r="J5661" s="2" t="str">
        <f t="shared" si="88"/>
        <v>EG_BIOMASSER2027</v>
      </c>
    </row>
    <row r="5662" spans="1:10" x14ac:dyDescent="0.25">
      <c r="A5662" t="s">
        <v>7</v>
      </c>
      <c r="B5662" t="s">
        <v>6</v>
      </c>
      <c r="C5662" t="s">
        <v>11</v>
      </c>
      <c r="D5662">
        <v>2027</v>
      </c>
      <c r="E5662">
        <v>2035</v>
      </c>
      <c r="F5662">
        <v>0.238845897</v>
      </c>
      <c r="G5662">
        <v>7713.4572399999997</v>
      </c>
      <c r="H5662">
        <v>0</v>
      </c>
      <c r="I5662">
        <v>1</v>
      </c>
      <c r="J5662" s="2" t="str">
        <f t="shared" si="88"/>
        <v>EG_BIOMASSWR2027</v>
      </c>
    </row>
    <row r="5663" spans="1:10" x14ac:dyDescent="0.25">
      <c r="A5663" t="s">
        <v>7</v>
      </c>
      <c r="B5663" t="s">
        <v>6</v>
      </c>
      <c r="C5663" t="s">
        <v>9</v>
      </c>
      <c r="D5663">
        <v>2027</v>
      </c>
      <c r="E5663">
        <v>2035</v>
      </c>
      <c r="F5663">
        <v>0.238845897</v>
      </c>
      <c r="G5663">
        <v>7713.4572399999997</v>
      </c>
      <c r="H5663">
        <v>0</v>
      </c>
      <c r="I5663">
        <v>1</v>
      </c>
      <c r="J5663" s="2" t="str">
        <f t="shared" si="88"/>
        <v>EG_BIOMASSNER2027</v>
      </c>
    </row>
    <row r="5664" spans="1:10" x14ac:dyDescent="0.25">
      <c r="A5664" t="s">
        <v>7</v>
      </c>
      <c r="B5664" t="s">
        <v>6</v>
      </c>
      <c r="C5664" t="s">
        <v>8</v>
      </c>
      <c r="D5664">
        <v>2027</v>
      </c>
      <c r="E5664">
        <v>2035</v>
      </c>
      <c r="F5664">
        <v>0.238845897</v>
      </c>
      <c r="G5664">
        <v>7713.4572399999997</v>
      </c>
      <c r="H5664">
        <v>0</v>
      </c>
      <c r="I5664">
        <v>1</v>
      </c>
      <c r="J5664" s="2" t="str">
        <f t="shared" si="88"/>
        <v>EG_BIOMASSSR2027</v>
      </c>
    </row>
    <row r="5665" spans="1:10" x14ac:dyDescent="0.25">
      <c r="A5665" t="s">
        <v>7</v>
      </c>
      <c r="B5665" t="s">
        <v>6</v>
      </c>
      <c r="C5665" t="s">
        <v>12</v>
      </c>
      <c r="D5665">
        <v>2027</v>
      </c>
      <c r="E5665">
        <v>2035</v>
      </c>
      <c r="F5665">
        <v>0.238845897</v>
      </c>
      <c r="G5665">
        <v>7713.4572399999997</v>
      </c>
      <c r="H5665">
        <v>0</v>
      </c>
      <c r="I5665">
        <v>1</v>
      </c>
      <c r="J5665" s="2" t="str">
        <f t="shared" si="88"/>
        <v>EG_BIOMASSNR2027</v>
      </c>
    </row>
    <row r="5666" spans="1:10" x14ac:dyDescent="0.25">
      <c r="A5666" t="s">
        <v>7</v>
      </c>
      <c r="B5666" t="s">
        <v>6</v>
      </c>
      <c r="C5666" t="s">
        <v>10</v>
      </c>
      <c r="D5666">
        <v>2027</v>
      </c>
      <c r="E5666">
        <v>2036</v>
      </c>
      <c r="F5666">
        <v>0.238845897</v>
      </c>
      <c r="G5666">
        <v>7713.4572399999997</v>
      </c>
      <c r="H5666">
        <v>0</v>
      </c>
      <c r="I5666">
        <v>1</v>
      </c>
      <c r="J5666" s="2" t="str">
        <f t="shared" si="88"/>
        <v>EG_BIOMASSER2027</v>
      </c>
    </row>
    <row r="5667" spans="1:10" x14ac:dyDescent="0.25">
      <c r="A5667" t="s">
        <v>7</v>
      </c>
      <c r="B5667" t="s">
        <v>6</v>
      </c>
      <c r="C5667" t="s">
        <v>11</v>
      </c>
      <c r="D5667">
        <v>2027</v>
      </c>
      <c r="E5667">
        <v>2036</v>
      </c>
      <c r="F5667">
        <v>0.238845897</v>
      </c>
      <c r="G5667">
        <v>7713.4572399999997</v>
      </c>
      <c r="H5667">
        <v>0</v>
      </c>
      <c r="I5667">
        <v>1</v>
      </c>
      <c r="J5667" s="2" t="str">
        <f t="shared" si="88"/>
        <v>EG_BIOMASSWR2027</v>
      </c>
    </row>
    <row r="5668" spans="1:10" x14ac:dyDescent="0.25">
      <c r="A5668" t="s">
        <v>7</v>
      </c>
      <c r="B5668" t="s">
        <v>6</v>
      </c>
      <c r="C5668" t="s">
        <v>9</v>
      </c>
      <c r="D5668">
        <v>2027</v>
      </c>
      <c r="E5668">
        <v>2036</v>
      </c>
      <c r="F5668">
        <v>0.238845897</v>
      </c>
      <c r="G5668">
        <v>7713.4572399999997</v>
      </c>
      <c r="H5668">
        <v>0</v>
      </c>
      <c r="I5668">
        <v>1</v>
      </c>
      <c r="J5668" s="2" t="str">
        <f t="shared" si="88"/>
        <v>EG_BIOMASSNER2027</v>
      </c>
    </row>
    <row r="5669" spans="1:10" x14ac:dyDescent="0.25">
      <c r="A5669" t="s">
        <v>7</v>
      </c>
      <c r="B5669" t="s">
        <v>6</v>
      </c>
      <c r="C5669" t="s">
        <v>8</v>
      </c>
      <c r="D5669">
        <v>2027</v>
      </c>
      <c r="E5669">
        <v>2036</v>
      </c>
      <c r="F5669">
        <v>0.238845897</v>
      </c>
      <c r="G5669">
        <v>7713.4572399999997</v>
      </c>
      <c r="H5669">
        <v>0</v>
      </c>
      <c r="I5669">
        <v>1</v>
      </c>
      <c r="J5669" s="2" t="str">
        <f t="shared" si="88"/>
        <v>EG_BIOMASSSR2027</v>
      </c>
    </row>
    <row r="5670" spans="1:10" x14ac:dyDescent="0.25">
      <c r="A5670" t="s">
        <v>7</v>
      </c>
      <c r="B5670" t="s">
        <v>6</v>
      </c>
      <c r="C5670" t="s">
        <v>12</v>
      </c>
      <c r="D5670">
        <v>2027</v>
      </c>
      <c r="E5670">
        <v>2036</v>
      </c>
      <c r="F5670">
        <v>0.238845897</v>
      </c>
      <c r="G5670">
        <v>7713.4572399999997</v>
      </c>
      <c r="H5670">
        <v>0</v>
      </c>
      <c r="I5670">
        <v>1</v>
      </c>
      <c r="J5670" s="2" t="str">
        <f t="shared" si="88"/>
        <v>EG_BIOMASSNR2027</v>
      </c>
    </row>
    <row r="5671" spans="1:10" x14ac:dyDescent="0.25">
      <c r="A5671" t="s">
        <v>7</v>
      </c>
      <c r="B5671" t="s">
        <v>6</v>
      </c>
      <c r="C5671" t="s">
        <v>10</v>
      </c>
      <c r="D5671">
        <v>2027</v>
      </c>
      <c r="E5671">
        <v>2037</v>
      </c>
      <c r="F5671">
        <v>0.238845897</v>
      </c>
      <c r="G5671">
        <v>7713.4572399999997</v>
      </c>
      <c r="H5671">
        <v>0</v>
      </c>
      <c r="I5671">
        <v>1</v>
      </c>
      <c r="J5671" s="2" t="str">
        <f t="shared" si="88"/>
        <v>EG_BIOMASSER2027</v>
      </c>
    </row>
    <row r="5672" spans="1:10" x14ac:dyDescent="0.25">
      <c r="A5672" t="s">
        <v>7</v>
      </c>
      <c r="B5672" t="s">
        <v>6</v>
      </c>
      <c r="C5672" t="s">
        <v>11</v>
      </c>
      <c r="D5672">
        <v>2027</v>
      </c>
      <c r="E5672">
        <v>2037</v>
      </c>
      <c r="F5672">
        <v>0.238845897</v>
      </c>
      <c r="G5672">
        <v>7713.4572399999997</v>
      </c>
      <c r="H5672">
        <v>0</v>
      </c>
      <c r="I5672">
        <v>1</v>
      </c>
      <c r="J5672" s="2" t="str">
        <f t="shared" si="88"/>
        <v>EG_BIOMASSWR2027</v>
      </c>
    </row>
    <row r="5673" spans="1:10" x14ac:dyDescent="0.25">
      <c r="A5673" t="s">
        <v>7</v>
      </c>
      <c r="B5673" t="s">
        <v>6</v>
      </c>
      <c r="C5673" t="s">
        <v>9</v>
      </c>
      <c r="D5673">
        <v>2027</v>
      </c>
      <c r="E5673">
        <v>2037</v>
      </c>
      <c r="F5673">
        <v>0.238845897</v>
      </c>
      <c r="G5673">
        <v>7713.4572399999997</v>
      </c>
      <c r="H5673">
        <v>0</v>
      </c>
      <c r="I5673">
        <v>1</v>
      </c>
      <c r="J5673" s="2" t="str">
        <f t="shared" si="88"/>
        <v>EG_BIOMASSNER2027</v>
      </c>
    </row>
    <row r="5674" spans="1:10" x14ac:dyDescent="0.25">
      <c r="A5674" t="s">
        <v>7</v>
      </c>
      <c r="B5674" t="s">
        <v>6</v>
      </c>
      <c r="C5674" t="s">
        <v>8</v>
      </c>
      <c r="D5674">
        <v>2027</v>
      </c>
      <c r="E5674">
        <v>2037</v>
      </c>
      <c r="F5674">
        <v>0.238845897</v>
      </c>
      <c r="G5674">
        <v>7713.4572399999997</v>
      </c>
      <c r="H5674">
        <v>0</v>
      </c>
      <c r="I5674">
        <v>1</v>
      </c>
      <c r="J5674" s="2" t="str">
        <f t="shared" si="88"/>
        <v>EG_BIOMASSSR2027</v>
      </c>
    </row>
    <row r="5675" spans="1:10" x14ac:dyDescent="0.25">
      <c r="A5675" t="s">
        <v>7</v>
      </c>
      <c r="B5675" t="s">
        <v>6</v>
      </c>
      <c r="C5675" t="s">
        <v>12</v>
      </c>
      <c r="D5675">
        <v>2027</v>
      </c>
      <c r="E5675">
        <v>2037</v>
      </c>
      <c r="F5675">
        <v>0.238845897</v>
      </c>
      <c r="G5675">
        <v>7713.4572399999997</v>
      </c>
      <c r="H5675">
        <v>0</v>
      </c>
      <c r="I5675">
        <v>1</v>
      </c>
      <c r="J5675" s="2" t="str">
        <f t="shared" si="88"/>
        <v>EG_BIOMASSNR2027</v>
      </c>
    </row>
    <row r="5676" spans="1:10" x14ac:dyDescent="0.25">
      <c r="A5676" t="s">
        <v>7</v>
      </c>
      <c r="B5676" t="s">
        <v>6</v>
      </c>
      <c r="C5676" t="s">
        <v>10</v>
      </c>
      <c r="D5676">
        <v>2027</v>
      </c>
      <c r="E5676">
        <v>2038</v>
      </c>
      <c r="F5676">
        <v>0.238845897</v>
      </c>
      <c r="G5676">
        <v>7713.4572399999997</v>
      </c>
      <c r="H5676">
        <v>0</v>
      </c>
      <c r="I5676">
        <v>1</v>
      </c>
      <c r="J5676" s="2" t="str">
        <f t="shared" si="88"/>
        <v>EG_BIOMASSER2027</v>
      </c>
    </row>
    <row r="5677" spans="1:10" x14ac:dyDescent="0.25">
      <c r="A5677" t="s">
        <v>7</v>
      </c>
      <c r="B5677" t="s">
        <v>6</v>
      </c>
      <c r="C5677" t="s">
        <v>11</v>
      </c>
      <c r="D5677">
        <v>2027</v>
      </c>
      <c r="E5677">
        <v>2038</v>
      </c>
      <c r="F5677">
        <v>0.238845897</v>
      </c>
      <c r="G5677">
        <v>7713.4572399999997</v>
      </c>
      <c r="H5677">
        <v>0</v>
      </c>
      <c r="I5677">
        <v>1</v>
      </c>
      <c r="J5677" s="2" t="str">
        <f t="shared" si="88"/>
        <v>EG_BIOMASSWR2027</v>
      </c>
    </row>
    <row r="5678" spans="1:10" x14ac:dyDescent="0.25">
      <c r="A5678" t="s">
        <v>7</v>
      </c>
      <c r="B5678" t="s">
        <v>6</v>
      </c>
      <c r="C5678" t="s">
        <v>9</v>
      </c>
      <c r="D5678">
        <v>2027</v>
      </c>
      <c r="E5678">
        <v>2038</v>
      </c>
      <c r="F5678">
        <v>0.238845897</v>
      </c>
      <c r="G5678">
        <v>7713.4572399999997</v>
      </c>
      <c r="H5678">
        <v>0</v>
      </c>
      <c r="I5678">
        <v>1</v>
      </c>
      <c r="J5678" s="2" t="str">
        <f t="shared" si="88"/>
        <v>EG_BIOMASSNER2027</v>
      </c>
    </row>
    <row r="5679" spans="1:10" x14ac:dyDescent="0.25">
      <c r="A5679" t="s">
        <v>7</v>
      </c>
      <c r="B5679" t="s">
        <v>6</v>
      </c>
      <c r="C5679" t="s">
        <v>8</v>
      </c>
      <c r="D5679">
        <v>2027</v>
      </c>
      <c r="E5679">
        <v>2038</v>
      </c>
      <c r="F5679">
        <v>0.238845897</v>
      </c>
      <c r="G5679">
        <v>7713.4572399999997</v>
      </c>
      <c r="H5679">
        <v>0</v>
      </c>
      <c r="I5679">
        <v>1</v>
      </c>
      <c r="J5679" s="2" t="str">
        <f t="shared" si="88"/>
        <v>EG_BIOMASSSR2027</v>
      </c>
    </row>
    <row r="5680" spans="1:10" x14ac:dyDescent="0.25">
      <c r="A5680" t="s">
        <v>7</v>
      </c>
      <c r="B5680" t="s">
        <v>6</v>
      </c>
      <c r="C5680" t="s">
        <v>12</v>
      </c>
      <c r="D5680">
        <v>2027</v>
      </c>
      <c r="E5680">
        <v>2038</v>
      </c>
      <c r="F5680">
        <v>0.238845897</v>
      </c>
      <c r="G5680">
        <v>7713.4572399999997</v>
      </c>
      <c r="H5680">
        <v>0</v>
      </c>
      <c r="I5680">
        <v>1</v>
      </c>
      <c r="J5680" s="2" t="str">
        <f t="shared" si="88"/>
        <v>EG_BIOMASSNR2027</v>
      </c>
    </row>
    <row r="5681" spans="1:10" x14ac:dyDescent="0.25">
      <c r="A5681" t="s">
        <v>7</v>
      </c>
      <c r="B5681" t="s">
        <v>6</v>
      </c>
      <c r="C5681" t="s">
        <v>10</v>
      </c>
      <c r="D5681">
        <v>2027</v>
      </c>
      <c r="E5681">
        <v>2039</v>
      </c>
      <c r="F5681">
        <v>0.238845897</v>
      </c>
      <c r="G5681">
        <v>7713.4572399999997</v>
      </c>
      <c r="H5681">
        <v>0</v>
      </c>
      <c r="I5681">
        <v>1</v>
      </c>
      <c r="J5681" s="2" t="str">
        <f t="shared" si="88"/>
        <v>EG_BIOMASSER2027</v>
      </c>
    </row>
    <row r="5682" spans="1:10" x14ac:dyDescent="0.25">
      <c r="A5682" t="s">
        <v>7</v>
      </c>
      <c r="B5682" t="s">
        <v>6</v>
      </c>
      <c r="C5682" t="s">
        <v>11</v>
      </c>
      <c r="D5682">
        <v>2027</v>
      </c>
      <c r="E5682">
        <v>2039</v>
      </c>
      <c r="F5682">
        <v>0.238845897</v>
      </c>
      <c r="G5682">
        <v>7713.4572399999997</v>
      </c>
      <c r="H5682">
        <v>0</v>
      </c>
      <c r="I5682">
        <v>1</v>
      </c>
      <c r="J5682" s="2" t="str">
        <f t="shared" si="88"/>
        <v>EG_BIOMASSWR2027</v>
      </c>
    </row>
    <row r="5683" spans="1:10" x14ac:dyDescent="0.25">
      <c r="A5683" t="s">
        <v>7</v>
      </c>
      <c r="B5683" t="s">
        <v>6</v>
      </c>
      <c r="C5683" t="s">
        <v>9</v>
      </c>
      <c r="D5683">
        <v>2027</v>
      </c>
      <c r="E5683">
        <v>2039</v>
      </c>
      <c r="F5683">
        <v>0.238845897</v>
      </c>
      <c r="G5683">
        <v>7713.4572399999997</v>
      </c>
      <c r="H5683">
        <v>0</v>
      </c>
      <c r="I5683">
        <v>1</v>
      </c>
      <c r="J5683" s="2" t="str">
        <f t="shared" si="88"/>
        <v>EG_BIOMASSNER2027</v>
      </c>
    </row>
    <row r="5684" spans="1:10" x14ac:dyDescent="0.25">
      <c r="A5684" t="s">
        <v>7</v>
      </c>
      <c r="B5684" t="s">
        <v>6</v>
      </c>
      <c r="C5684" t="s">
        <v>8</v>
      </c>
      <c r="D5684">
        <v>2027</v>
      </c>
      <c r="E5684">
        <v>2039</v>
      </c>
      <c r="F5684">
        <v>0.238845897</v>
      </c>
      <c r="G5684">
        <v>7713.4572399999997</v>
      </c>
      <c r="H5684">
        <v>0</v>
      </c>
      <c r="I5684">
        <v>1</v>
      </c>
      <c r="J5684" s="2" t="str">
        <f t="shared" si="88"/>
        <v>EG_BIOMASSSR2027</v>
      </c>
    </row>
    <row r="5685" spans="1:10" x14ac:dyDescent="0.25">
      <c r="A5685" t="s">
        <v>7</v>
      </c>
      <c r="B5685" t="s">
        <v>6</v>
      </c>
      <c r="C5685" t="s">
        <v>12</v>
      </c>
      <c r="D5685">
        <v>2027</v>
      </c>
      <c r="E5685">
        <v>2039</v>
      </c>
      <c r="F5685">
        <v>0.238845897</v>
      </c>
      <c r="G5685">
        <v>7713.4572399999997</v>
      </c>
      <c r="H5685">
        <v>0</v>
      </c>
      <c r="I5685">
        <v>1</v>
      </c>
      <c r="J5685" s="2" t="str">
        <f t="shared" si="88"/>
        <v>EG_BIOMASSNR2027</v>
      </c>
    </row>
    <row r="5686" spans="1:10" x14ac:dyDescent="0.25">
      <c r="A5686" t="s">
        <v>7</v>
      </c>
      <c r="B5686" t="s">
        <v>6</v>
      </c>
      <c r="C5686" t="s">
        <v>10</v>
      </c>
      <c r="D5686">
        <v>2027</v>
      </c>
      <c r="E5686">
        <v>2040</v>
      </c>
      <c r="F5686">
        <v>0.238845897</v>
      </c>
      <c r="G5686">
        <v>7713.4572399999997</v>
      </c>
      <c r="H5686">
        <v>0</v>
      </c>
      <c r="I5686">
        <v>1</v>
      </c>
      <c r="J5686" s="2" t="str">
        <f t="shared" si="88"/>
        <v>EG_BIOMASSER2027</v>
      </c>
    </row>
    <row r="5687" spans="1:10" x14ac:dyDescent="0.25">
      <c r="A5687" t="s">
        <v>7</v>
      </c>
      <c r="B5687" t="s">
        <v>6</v>
      </c>
      <c r="C5687" t="s">
        <v>11</v>
      </c>
      <c r="D5687">
        <v>2027</v>
      </c>
      <c r="E5687">
        <v>2040</v>
      </c>
      <c r="F5687">
        <v>0.238845897</v>
      </c>
      <c r="G5687">
        <v>7713.4572399999997</v>
      </c>
      <c r="H5687">
        <v>0</v>
      </c>
      <c r="I5687">
        <v>1</v>
      </c>
      <c r="J5687" s="2" t="str">
        <f t="shared" si="88"/>
        <v>EG_BIOMASSWR2027</v>
      </c>
    </row>
    <row r="5688" spans="1:10" x14ac:dyDescent="0.25">
      <c r="A5688" t="s">
        <v>7</v>
      </c>
      <c r="B5688" t="s">
        <v>6</v>
      </c>
      <c r="C5688" t="s">
        <v>9</v>
      </c>
      <c r="D5688">
        <v>2027</v>
      </c>
      <c r="E5688">
        <v>2040</v>
      </c>
      <c r="F5688">
        <v>0.238845897</v>
      </c>
      <c r="G5688">
        <v>7713.4572399999997</v>
      </c>
      <c r="H5688">
        <v>0</v>
      </c>
      <c r="I5688">
        <v>1</v>
      </c>
      <c r="J5688" s="2" t="str">
        <f t="shared" si="88"/>
        <v>EG_BIOMASSNER2027</v>
      </c>
    </row>
    <row r="5689" spans="1:10" x14ac:dyDescent="0.25">
      <c r="A5689" t="s">
        <v>7</v>
      </c>
      <c r="B5689" t="s">
        <v>6</v>
      </c>
      <c r="C5689" t="s">
        <v>8</v>
      </c>
      <c r="D5689">
        <v>2027</v>
      </c>
      <c r="E5689">
        <v>2040</v>
      </c>
      <c r="F5689">
        <v>0.238845897</v>
      </c>
      <c r="G5689">
        <v>7713.4572399999997</v>
      </c>
      <c r="H5689">
        <v>0</v>
      </c>
      <c r="I5689">
        <v>1</v>
      </c>
      <c r="J5689" s="2" t="str">
        <f t="shared" si="88"/>
        <v>EG_BIOMASSSR2027</v>
      </c>
    </row>
    <row r="5690" spans="1:10" x14ac:dyDescent="0.25">
      <c r="A5690" t="s">
        <v>7</v>
      </c>
      <c r="B5690" t="s">
        <v>6</v>
      </c>
      <c r="C5690" t="s">
        <v>12</v>
      </c>
      <c r="D5690">
        <v>2027</v>
      </c>
      <c r="E5690">
        <v>2040</v>
      </c>
      <c r="F5690">
        <v>0.238845897</v>
      </c>
      <c r="G5690">
        <v>7713.4572399999997</v>
      </c>
      <c r="H5690">
        <v>0</v>
      </c>
      <c r="I5690">
        <v>1</v>
      </c>
      <c r="J5690" s="2" t="str">
        <f t="shared" si="88"/>
        <v>EG_BIOMASSNR2027</v>
      </c>
    </row>
    <row r="5691" spans="1:10" x14ac:dyDescent="0.25">
      <c r="A5691" t="s">
        <v>7</v>
      </c>
      <c r="B5691" t="s">
        <v>6</v>
      </c>
      <c r="C5691" t="s">
        <v>10</v>
      </c>
      <c r="D5691">
        <v>2027</v>
      </c>
      <c r="E5691">
        <v>2041</v>
      </c>
      <c r="F5691">
        <v>0.238845897</v>
      </c>
      <c r="G5691">
        <v>7713.4572399999997</v>
      </c>
      <c r="H5691">
        <v>0</v>
      </c>
      <c r="I5691">
        <v>1</v>
      </c>
      <c r="J5691" s="2" t="str">
        <f t="shared" si="88"/>
        <v>EG_BIOMASSER2027</v>
      </c>
    </row>
    <row r="5692" spans="1:10" x14ac:dyDescent="0.25">
      <c r="A5692" t="s">
        <v>7</v>
      </c>
      <c r="B5692" t="s">
        <v>6</v>
      </c>
      <c r="C5692" t="s">
        <v>11</v>
      </c>
      <c r="D5692">
        <v>2027</v>
      </c>
      <c r="E5692">
        <v>2041</v>
      </c>
      <c r="F5692">
        <v>0.238845897</v>
      </c>
      <c r="G5692">
        <v>7713.4572399999997</v>
      </c>
      <c r="H5692">
        <v>0</v>
      </c>
      <c r="I5692">
        <v>1</v>
      </c>
      <c r="J5692" s="2" t="str">
        <f t="shared" si="88"/>
        <v>EG_BIOMASSWR2027</v>
      </c>
    </row>
    <row r="5693" spans="1:10" x14ac:dyDescent="0.25">
      <c r="A5693" t="s">
        <v>7</v>
      </c>
      <c r="B5693" t="s">
        <v>6</v>
      </c>
      <c r="C5693" t="s">
        <v>9</v>
      </c>
      <c r="D5693">
        <v>2027</v>
      </c>
      <c r="E5693">
        <v>2041</v>
      </c>
      <c r="F5693">
        <v>0.238845897</v>
      </c>
      <c r="G5693">
        <v>7713.4572399999997</v>
      </c>
      <c r="H5693">
        <v>0</v>
      </c>
      <c r="I5693">
        <v>1</v>
      </c>
      <c r="J5693" s="2" t="str">
        <f t="shared" si="88"/>
        <v>EG_BIOMASSNER2027</v>
      </c>
    </row>
    <row r="5694" spans="1:10" x14ac:dyDescent="0.25">
      <c r="A5694" t="s">
        <v>7</v>
      </c>
      <c r="B5694" t="s">
        <v>6</v>
      </c>
      <c r="C5694" t="s">
        <v>8</v>
      </c>
      <c r="D5694">
        <v>2027</v>
      </c>
      <c r="E5694">
        <v>2041</v>
      </c>
      <c r="F5694">
        <v>0.238845897</v>
      </c>
      <c r="G5694">
        <v>7713.4572399999997</v>
      </c>
      <c r="H5694">
        <v>0</v>
      </c>
      <c r="I5694">
        <v>1</v>
      </c>
      <c r="J5694" s="2" t="str">
        <f t="shared" si="88"/>
        <v>EG_BIOMASSSR2027</v>
      </c>
    </row>
    <row r="5695" spans="1:10" x14ac:dyDescent="0.25">
      <c r="A5695" t="s">
        <v>7</v>
      </c>
      <c r="B5695" t="s">
        <v>6</v>
      </c>
      <c r="C5695" t="s">
        <v>12</v>
      </c>
      <c r="D5695">
        <v>2027</v>
      </c>
      <c r="E5695">
        <v>2041</v>
      </c>
      <c r="F5695">
        <v>0.238845897</v>
      </c>
      <c r="G5695">
        <v>7713.4572399999997</v>
      </c>
      <c r="H5695">
        <v>0</v>
      </c>
      <c r="I5695">
        <v>1</v>
      </c>
      <c r="J5695" s="2" t="str">
        <f t="shared" si="88"/>
        <v>EG_BIOMASSNR2027</v>
      </c>
    </row>
    <row r="5696" spans="1:10" x14ac:dyDescent="0.25">
      <c r="A5696" t="s">
        <v>19</v>
      </c>
      <c r="B5696" t="s">
        <v>6</v>
      </c>
      <c r="C5696" t="s">
        <v>10</v>
      </c>
      <c r="D5696">
        <v>2027</v>
      </c>
      <c r="E5696">
        <v>2027</v>
      </c>
      <c r="F5696">
        <v>1</v>
      </c>
      <c r="G5696">
        <v>4903.9805720000004</v>
      </c>
      <c r="H5696">
        <v>0</v>
      </c>
      <c r="I5696">
        <v>1</v>
      </c>
      <c r="J5696" s="2" t="str">
        <f t="shared" si="88"/>
        <v>EG_SOLARGMER2027</v>
      </c>
    </row>
    <row r="5697" spans="1:10" x14ac:dyDescent="0.25">
      <c r="A5697" t="s">
        <v>19</v>
      </c>
      <c r="B5697" t="s">
        <v>6</v>
      </c>
      <c r="C5697" t="s">
        <v>11</v>
      </c>
      <c r="D5697">
        <v>2027</v>
      </c>
      <c r="E5697">
        <v>2027</v>
      </c>
      <c r="F5697">
        <v>1</v>
      </c>
      <c r="G5697">
        <v>4903.9805720000004</v>
      </c>
      <c r="H5697">
        <v>0</v>
      </c>
      <c r="I5697">
        <v>1</v>
      </c>
      <c r="J5697" s="2" t="str">
        <f t="shared" si="88"/>
        <v>EG_SOLARGMWR2027</v>
      </c>
    </row>
    <row r="5698" spans="1:10" x14ac:dyDescent="0.25">
      <c r="A5698" t="s">
        <v>19</v>
      </c>
      <c r="B5698" t="s">
        <v>6</v>
      </c>
      <c r="C5698" t="s">
        <v>9</v>
      </c>
      <c r="D5698">
        <v>2027</v>
      </c>
      <c r="E5698">
        <v>2027</v>
      </c>
      <c r="F5698">
        <v>1</v>
      </c>
      <c r="G5698">
        <v>4903.9805720000004</v>
      </c>
      <c r="H5698">
        <v>0</v>
      </c>
      <c r="I5698">
        <v>1</v>
      </c>
      <c r="J5698" s="2" t="str">
        <f t="shared" si="88"/>
        <v>EG_SOLARGMNER2027</v>
      </c>
    </row>
    <row r="5699" spans="1:10" x14ac:dyDescent="0.25">
      <c r="A5699" t="s">
        <v>19</v>
      </c>
      <c r="B5699" t="s">
        <v>6</v>
      </c>
      <c r="C5699" t="s">
        <v>8</v>
      </c>
      <c r="D5699">
        <v>2027</v>
      </c>
      <c r="E5699">
        <v>2027</v>
      </c>
      <c r="F5699">
        <v>1</v>
      </c>
      <c r="G5699">
        <v>4903.9805720000004</v>
      </c>
      <c r="H5699">
        <v>0</v>
      </c>
      <c r="I5699">
        <v>1</v>
      </c>
      <c r="J5699" s="2" t="str">
        <f t="shared" ref="J5699:J5762" si="89">_xlfn.CONCAT(A5699,C5699,D5699)</f>
        <v>EG_SOLARGMSR2027</v>
      </c>
    </row>
    <row r="5700" spans="1:10" x14ac:dyDescent="0.25">
      <c r="A5700" t="s">
        <v>19</v>
      </c>
      <c r="B5700" t="s">
        <v>6</v>
      </c>
      <c r="C5700" t="s">
        <v>12</v>
      </c>
      <c r="D5700">
        <v>2027</v>
      </c>
      <c r="E5700">
        <v>2027</v>
      </c>
      <c r="F5700">
        <v>1</v>
      </c>
      <c r="G5700">
        <v>4903.9805720000004</v>
      </c>
      <c r="H5700">
        <v>0</v>
      </c>
      <c r="I5700">
        <v>1</v>
      </c>
      <c r="J5700" s="2" t="str">
        <f t="shared" si="89"/>
        <v>EG_SOLARGMNR2027</v>
      </c>
    </row>
    <row r="5701" spans="1:10" x14ac:dyDescent="0.25">
      <c r="A5701" t="s">
        <v>19</v>
      </c>
      <c r="B5701" t="s">
        <v>6</v>
      </c>
      <c r="C5701" t="s">
        <v>10</v>
      </c>
      <c r="D5701">
        <v>2027</v>
      </c>
      <c r="E5701">
        <v>2028</v>
      </c>
      <c r="F5701">
        <v>1</v>
      </c>
      <c r="G5701">
        <v>4903.9805720000004</v>
      </c>
      <c r="H5701">
        <v>0</v>
      </c>
      <c r="I5701">
        <v>1</v>
      </c>
      <c r="J5701" s="2" t="str">
        <f t="shared" si="89"/>
        <v>EG_SOLARGMER2027</v>
      </c>
    </row>
    <row r="5702" spans="1:10" x14ac:dyDescent="0.25">
      <c r="A5702" t="s">
        <v>19</v>
      </c>
      <c r="B5702" t="s">
        <v>6</v>
      </c>
      <c r="C5702" t="s">
        <v>11</v>
      </c>
      <c r="D5702">
        <v>2027</v>
      </c>
      <c r="E5702">
        <v>2028</v>
      </c>
      <c r="F5702">
        <v>1</v>
      </c>
      <c r="G5702">
        <v>4903.9805720000004</v>
      </c>
      <c r="H5702">
        <v>0</v>
      </c>
      <c r="I5702">
        <v>1</v>
      </c>
      <c r="J5702" s="2" t="str">
        <f t="shared" si="89"/>
        <v>EG_SOLARGMWR2027</v>
      </c>
    </row>
    <row r="5703" spans="1:10" x14ac:dyDescent="0.25">
      <c r="A5703" t="s">
        <v>19</v>
      </c>
      <c r="B5703" t="s">
        <v>6</v>
      </c>
      <c r="C5703" t="s">
        <v>9</v>
      </c>
      <c r="D5703">
        <v>2027</v>
      </c>
      <c r="E5703">
        <v>2028</v>
      </c>
      <c r="F5703">
        <v>1</v>
      </c>
      <c r="G5703">
        <v>4903.9805720000004</v>
      </c>
      <c r="H5703">
        <v>0</v>
      </c>
      <c r="I5703">
        <v>1</v>
      </c>
      <c r="J5703" s="2" t="str">
        <f t="shared" si="89"/>
        <v>EG_SOLARGMNER2027</v>
      </c>
    </row>
    <row r="5704" spans="1:10" x14ac:dyDescent="0.25">
      <c r="A5704" t="s">
        <v>19</v>
      </c>
      <c r="B5704" t="s">
        <v>6</v>
      </c>
      <c r="C5704" t="s">
        <v>8</v>
      </c>
      <c r="D5704">
        <v>2027</v>
      </c>
      <c r="E5704">
        <v>2028</v>
      </c>
      <c r="F5704">
        <v>1</v>
      </c>
      <c r="G5704">
        <v>4903.9805720000004</v>
      </c>
      <c r="H5704">
        <v>0</v>
      </c>
      <c r="I5704">
        <v>1</v>
      </c>
      <c r="J5704" s="2" t="str">
        <f t="shared" si="89"/>
        <v>EG_SOLARGMSR2027</v>
      </c>
    </row>
    <row r="5705" spans="1:10" x14ac:dyDescent="0.25">
      <c r="A5705" t="s">
        <v>19</v>
      </c>
      <c r="B5705" t="s">
        <v>6</v>
      </c>
      <c r="C5705" t="s">
        <v>12</v>
      </c>
      <c r="D5705">
        <v>2027</v>
      </c>
      <c r="E5705">
        <v>2028</v>
      </c>
      <c r="F5705">
        <v>1</v>
      </c>
      <c r="G5705">
        <v>4903.9805720000004</v>
      </c>
      <c r="H5705">
        <v>0</v>
      </c>
      <c r="I5705">
        <v>1</v>
      </c>
      <c r="J5705" s="2" t="str">
        <f t="shared" si="89"/>
        <v>EG_SOLARGMNR2027</v>
      </c>
    </row>
    <row r="5706" spans="1:10" x14ac:dyDescent="0.25">
      <c r="A5706" t="s">
        <v>19</v>
      </c>
      <c r="B5706" t="s">
        <v>6</v>
      </c>
      <c r="C5706" t="s">
        <v>10</v>
      </c>
      <c r="D5706">
        <v>2027</v>
      </c>
      <c r="E5706">
        <v>2029</v>
      </c>
      <c r="F5706">
        <v>1</v>
      </c>
      <c r="G5706">
        <v>4903.9805720000004</v>
      </c>
      <c r="H5706">
        <v>0</v>
      </c>
      <c r="I5706">
        <v>1</v>
      </c>
      <c r="J5706" s="2" t="str">
        <f t="shared" si="89"/>
        <v>EG_SOLARGMER2027</v>
      </c>
    </row>
    <row r="5707" spans="1:10" x14ac:dyDescent="0.25">
      <c r="A5707" t="s">
        <v>19</v>
      </c>
      <c r="B5707" t="s">
        <v>6</v>
      </c>
      <c r="C5707" t="s">
        <v>11</v>
      </c>
      <c r="D5707">
        <v>2027</v>
      </c>
      <c r="E5707">
        <v>2029</v>
      </c>
      <c r="F5707">
        <v>1</v>
      </c>
      <c r="G5707">
        <v>4903.9805720000004</v>
      </c>
      <c r="H5707">
        <v>0</v>
      </c>
      <c r="I5707">
        <v>1</v>
      </c>
      <c r="J5707" s="2" t="str">
        <f t="shared" si="89"/>
        <v>EG_SOLARGMWR2027</v>
      </c>
    </row>
    <row r="5708" spans="1:10" x14ac:dyDescent="0.25">
      <c r="A5708" t="s">
        <v>19</v>
      </c>
      <c r="B5708" t="s">
        <v>6</v>
      </c>
      <c r="C5708" t="s">
        <v>9</v>
      </c>
      <c r="D5708">
        <v>2027</v>
      </c>
      <c r="E5708">
        <v>2029</v>
      </c>
      <c r="F5708">
        <v>1</v>
      </c>
      <c r="G5708">
        <v>4903.9805720000004</v>
      </c>
      <c r="H5708">
        <v>0</v>
      </c>
      <c r="I5708">
        <v>1</v>
      </c>
      <c r="J5708" s="2" t="str">
        <f t="shared" si="89"/>
        <v>EG_SOLARGMNER2027</v>
      </c>
    </row>
    <row r="5709" spans="1:10" x14ac:dyDescent="0.25">
      <c r="A5709" t="s">
        <v>19</v>
      </c>
      <c r="B5709" t="s">
        <v>6</v>
      </c>
      <c r="C5709" t="s">
        <v>8</v>
      </c>
      <c r="D5709">
        <v>2027</v>
      </c>
      <c r="E5709">
        <v>2029</v>
      </c>
      <c r="F5709">
        <v>1</v>
      </c>
      <c r="G5709">
        <v>4903.9805720000004</v>
      </c>
      <c r="H5709">
        <v>0</v>
      </c>
      <c r="I5709">
        <v>1</v>
      </c>
      <c r="J5709" s="2" t="str">
        <f t="shared" si="89"/>
        <v>EG_SOLARGMSR2027</v>
      </c>
    </row>
    <row r="5710" spans="1:10" x14ac:dyDescent="0.25">
      <c r="A5710" t="s">
        <v>19</v>
      </c>
      <c r="B5710" t="s">
        <v>6</v>
      </c>
      <c r="C5710" t="s">
        <v>12</v>
      </c>
      <c r="D5710">
        <v>2027</v>
      </c>
      <c r="E5710">
        <v>2029</v>
      </c>
      <c r="F5710">
        <v>1</v>
      </c>
      <c r="G5710">
        <v>4903.9805720000004</v>
      </c>
      <c r="H5710">
        <v>0</v>
      </c>
      <c r="I5710">
        <v>1</v>
      </c>
      <c r="J5710" s="2" t="str">
        <f t="shared" si="89"/>
        <v>EG_SOLARGMNR2027</v>
      </c>
    </row>
    <row r="5711" spans="1:10" x14ac:dyDescent="0.25">
      <c r="A5711" t="s">
        <v>19</v>
      </c>
      <c r="B5711" t="s">
        <v>6</v>
      </c>
      <c r="C5711" t="s">
        <v>10</v>
      </c>
      <c r="D5711">
        <v>2027</v>
      </c>
      <c r="E5711">
        <v>2030</v>
      </c>
      <c r="F5711">
        <v>1</v>
      </c>
      <c r="G5711">
        <v>4903.9805720000004</v>
      </c>
      <c r="H5711">
        <v>0</v>
      </c>
      <c r="I5711">
        <v>1</v>
      </c>
      <c r="J5711" s="2" t="str">
        <f t="shared" si="89"/>
        <v>EG_SOLARGMER2027</v>
      </c>
    </row>
    <row r="5712" spans="1:10" x14ac:dyDescent="0.25">
      <c r="A5712" t="s">
        <v>19</v>
      </c>
      <c r="B5712" t="s">
        <v>6</v>
      </c>
      <c r="C5712" t="s">
        <v>11</v>
      </c>
      <c r="D5712">
        <v>2027</v>
      </c>
      <c r="E5712">
        <v>2030</v>
      </c>
      <c r="F5712">
        <v>1</v>
      </c>
      <c r="G5712">
        <v>4903.9805720000004</v>
      </c>
      <c r="H5712">
        <v>0</v>
      </c>
      <c r="I5712">
        <v>1</v>
      </c>
      <c r="J5712" s="2" t="str">
        <f t="shared" si="89"/>
        <v>EG_SOLARGMWR2027</v>
      </c>
    </row>
    <row r="5713" spans="1:10" x14ac:dyDescent="0.25">
      <c r="A5713" t="s">
        <v>19</v>
      </c>
      <c r="B5713" t="s">
        <v>6</v>
      </c>
      <c r="C5713" t="s">
        <v>9</v>
      </c>
      <c r="D5713">
        <v>2027</v>
      </c>
      <c r="E5713">
        <v>2030</v>
      </c>
      <c r="F5713">
        <v>1</v>
      </c>
      <c r="G5713">
        <v>4903.9805720000004</v>
      </c>
      <c r="H5713">
        <v>0</v>
      </c>
      <c r="I5713">
        <v>1</v>
      </c>
      <c r="J5713" s="2" t="str">
        <f t="shared" si="89"/>
        <v>EG_SOLARGMNER2027</v>
      </c>
    </row>
    <row r="5714" spans="1:10" x14ac:dyDescent="0.25">
      <c r="A5714" t="s">
        <v>19</v>
      </c>
      <c r="B5714" t="s">
        <v>6</v>
      </c>
      <c r="C5714" t="s">
        <v>8</v>
      </c>
      <c r="D5714">
        <v>2027</v>
      </c>
      <c r="E5714">
        <v>2030</v>
      </c>
      <c r="F5714">
        <v>1</v>
      </c>
      <c r="G5714">
        <v>4903.9805720000004</v>
      </c>
      <c r="H5714">
        <v>0</v>
      </c>
      <c r="I5714">
        <v>1</v>
      </c>
      <c r="J5714" s="2" t="str">
        <f t="shared" si="89"/>
        <v>EG_SOLARGMSR2027</v>
      </c>
    </row>
    <row r="5715" spans="1:10" x14ac:dyDescent="0.25">
      <c r="A5715" t="s">
        <v>19</v>
      </c>
      <c r="B5715" t="s">
        <v>6</v>
      </c>
      <c r="C5715" t="s">
        <v>12</v>
      </c>
      <c r="D5715">
        <v>2027</v>
      </c>
      <c r="E5715">
        <v>2030</v>
      </c>
      <c r="F5715">
        <v>1</v>
      </c>
      <c r="G5715">
        <v>4903.9805720000004</v>
      </c>
      <c r="H5715">
        <v>0</v>
      </c>
      <c r="I5715">
        <v>1</v>
      </c>
      <c r="J5715" s="2" t="str">
        <f t="shared" si="89"/>
        <v>EG_SOLARGMNR2027</v>
      </c>
    </row>
    <row r="5716" spans="1:10" x14ac:dyDescent="0.25">
      <c r="A5716" t="s">
        <v>19</v>
      </c>
      <c r="B5716" t="s">
        <v>6</v>
      </c>
      <c r="C5716" t="s">
        <v>10</v>
      </c>
      <c r="D5716">
        <v>2027</v>
      </c>
      <c r="E5716">
        <v>2031</v>
      </c>
      <c r="F5716">
        <v>1</v>
      </c>
      <c r="G5716">
        <v>4903.9805720000004</v>
      </c>
      <c r="H5716">
        <v>0</v>
      </c>
      <c r="I5716">
        <v>1</v>
      </c>
      <c r="J5716" s="2" t="str">
        <f t="shared" si="89"/>
        <v>EG_SOLARGMER2027</v>
      </c>
    </row>
    <row r="5717" spans="1:10" x14ac:dyDescent="0.25">
      <c r="A5717" t="s">
        <v>19</v>
      </c>
      <c r="B5717" t="s">
        <v>6</v>
      </c>
      <c r="C5717" t="s">
        <v>11</v>
      </c>
      <c r="D5717">
        <v>2027</v>
      </c>
      <c r="E5717">
        <v>2031</v>
      </c>
      <c r="F5717">
        <v>1</v>
      </c>
      <c r="G5717">
        <v>4903.9805720000004</v>
      </c>
      <c r="H5717">
        <v>0</v>
      </c>
      <c r="I5717">
        <v>1</v>
      </c>
      <c r="J5717" s="2" t="str">
        <f t="shared" si="89"/>
        <v>EG_SOLARGMWR2027</v>
      </c>
    </row>
    <row r="5718" spans="1:10" x14ac:dyDescent="0.25">
      <c r="A5718" t="s">
        <v>19</v>
      </c>
      <c r="B5718" t="s">
        <v>6</v>
      </c>
      <c r="C5718" t="s">
        <v>9</v>
      </c>
      <c r="D5718">
        <v>2027</v>
      </c>
      <c r="E5718">
        <v>2031</v>
      </c>
      <c r="F5718">
        <v>1</v>
      </c>
      <c r="G5718">
        <v>4903.9805720000004</v>
      </c>
      <c r="H5718">
        <v>0</v>
      </c>
      <c r="I5718">
        <v>1</v>
      </c>
      <c r="J5718" s="2" t="str">
        <f t="shared" si="89"/>
        <v>EG_SOLARGMNER2027</v>
      </c>
    </row>
    <row r="5719" spans="1:10" x14ac:dyDescent="0.25">
      <c r="A5719" t="s">
        <v>19</v>
      </c>
      <c r="B5719" t="s">
        <v>6</v>
      </c>
      <c r="C5719" t="s">
        <v>8</v>
      </c>
      <c r="D5719">
        <v>2027</v>
      </c>
      <c r="E5719">
        <v>2031</v>
      </c>
      <c r="F5719">
        <v>1</v>
      </c>
      <c r="G5719">
        <v>4903.9805720000004</v>
      </c>
      <c r="H5719">
        <v>0</v>
      </c>
      <c r="I5719">
        <v>1</v>
      </c>
      <c r="J5719" s="2" t="str">
        <f t="shared" si="89"/>
        <v>EG_SOLARGMSR2027</v>
      </c>
    </row>
    <row r="5720" spans="1:10" x14ac:dyDescent="0.25">
      <c r="A5720" t="s">
        <v>19</v>
      </c>
      <c r="B5720" t="s">
        <v>6</v>
      </c>
      <c r="C5720" t="s">
        <v>12</v>
      </c>
      <c r="D5720">
        <v>2027</v>
      </c>
      <c r="E5720">
        <v>2031</v>
      </c>
      <c r="F5720">
        <v>1</v>
      </c>
      <c r="G5720">
        <v>4903.9805720000004</v>
      </c>
      <c r="H5720">
        <v>0</v>
      </c>
      <c r="I5720">
        <v>1</v>
      </c>
      <c r="J5720" s="2" t="str">
        <f t="shared" si="89"/>
        <v>EG_SOLARGMNR2027</v>
      </c>
    </row>
    <row r="5721" spans="1:10" x14ac:dyDescent="0.25">
      <c r="A5721" t="s">
        <v>19</v>
      </c>
      <c r="B5721" t="s">
        <v>6</v>
      </c>
      <c r="C5721" t="s">
        <v>10</v>
      </c>
      <c r="D5721">
        <v>2027</v>
      </c>
      <c r="E5721">
        <v>2032</v>
      </c>
      <c r="F5721">
        <v>1</v>
      </c>
      <c r="G5721">
        <v>4903.9805720000004</v>
      </c>
      <c r="H5721">
        <v>0</v>
      </c>
      <c r="I5721">
        <v>1</v>
      </c>
      <c r="J5721" s="2" t="str">
        <f t="shared" si="89"/>
        <v>EG_SOLARGMER2027</v>
      </c>
    </row>
    <row r="5722" spans="1:10" x14ac:dyDescent="0.25">
      <c r="A5722" t="s">
        <v>19</v>
      </c>
      <c r="B5722" t="s">
        <v>6</v>
      </c>
      <c r="C5722" t="s">
        <v>11</v>
      </c>
      <c r="D5722">
        <v>2027</v>
      </c>
      <c r="E5722">
        <v>2032</v>
      </c>
      <c r="F5722">
        <v>1</v>
      </c>
      <c r="G5722">
        <v>4903.9805720000004</v>
      </c>
      <c r="H5722">
        <v>0</v>
      </c>
      <c r="I5722">
        <v>1</v>
      </c>
      <c r="J5722" s="2" t="str">
        <f t="shared" si="89"/>
        <v>EG_SOLARGMWR2027</v>
      </c>
    </row>
    <row r="5723" spans="1:10" x14ac:dyDescent="0.25">
      <c r="A5723" t="s">
        <v>19</v>
      </c>
      <c r="B5723" t="s">
        <v>6</v>
      </c>
      <c r="C5723" t="s">
        <v>9</v>
      </c>
      <c r="D5723">
        <v>2027</v>
      </c>
      <c r="E5723">
        <v>2032</v>
      </c>
      <c r="F5723">
        <v>1</v>
      </c>
      <c r="G5723">
        <v>4903.9805720000004</v>
      </c>
      <c r="H5723">
        <v>0</v>
      </c>
      <c r="I5723">
        <v>1</v>
      </c>
      <c r="J5723" s="2" t="str">
        <f t="shared" si="89"/>
        <v>EG_SOLARGMNER2027</v>
      </c>
    </row>
    <row r="5724" spans="1:10" x14ac:dyDescent="0.25">
      <c r="A5724" t="s">
        <v>19</v>
      </c>
      <c r="B5724" t="s">
        <v>6</v>
      </c>
      <c r="C5724" t="s">
        <v>8</v>
      </c>
      <c r="D5724">
        <v>2027</v>
      </c>
      <c r="E5724">
        <v>2032</v>
      </c>
      <c r="F5724">
        <v>1</v>
      </c>
      <c r="G5724">
        <v>4903.9805720000004</v>
      </c>
      <c r="H5724">
        <v>0</v>
      </c>
      <c r="I5724">
        <v>1</v>
      </c>
      <c r="J5724" s="2" t="str">
        <f t="shared" si="89"/>
        <v>EG_SOLARGMSR2027</v>
      </c>
    </row>
    <row r="5725" spans="1:10" x14ac:dyDescent="0.25">
      <c r="A5725" t="s">
        <v>19</v>
      </c>
      <c r="B5725" t="s">
        <v>6</v>
      </c>
      <c r="C5725" t="s">
        <v>12</v>
      </c>
      <c r="D5725">
        <v>2027</v>
      </c>
      <c r="E5725">
        <v>2032</v>
      </c>
      <c r="F5725">
        <v>1</v>
      </c>
      <c r="G5725">
        <v>4903.9805720000004</v>
      </c>
      <c r="H5725">
        <v>0</v>
      </c>
      <c r="I5725">
        <v>1</v>
      </c>
      <c r="J5725" s="2" t="str">
        <f t="shared" si="89"/>
        <v>EG_SOLARGMNR2027</v>
      </c>
    </row>
    <row r="5726" spans="1:10" x14ac:dyDescent="0.25">
      <c r="A5726" t="s">
        <v>19</v>
      </c>
      <c r="B5726" t="s">
        <v>6</v>
      </c>
      <c r="C5726" t="s">
        <v>10</v>
      </c>
      <c r="D5726">
        <v>2027</v>
      </c>
      <c r="E5726">
        <v>2033</v>
      </c>
      <c r="F5726">
        <v>1</v>
      </c>
      <c r="G5726">
        <v>4903.9805720000004</v>
      </c>
      <c r="H5726">
        <v>0</v>
      </c>
      <c r="I5726">
        <v>1</v>
      </c>
      <c r="J5726" s="2" t="str">
        <f t="shared" si="89"/>
        <v>EG_SOLARGMER2027</v>
      </c>
    </row>
    <row r="5727" spans="1:10" x14ac:dyDescent="0.25">
      <c r="A5727" t="s">
        <v>19</v>
      </c>
      <c r="B5727" t="s">
        <v>6</v>
      </c>
      <c r="C5727" t="s">
        <v>11</v>
      </c>
      <c r="D5727">
        <v>2027</v>
      </c>
      <c r="E5727">
        <v>2033</v>
      </c>
      <c r="F5727">
        <v>1</v>
      </c>
      <c r="G5727">
        <v>4903.9805720000004</v>
      </c>
      <c r="H5727">
        <v>0</v>
      </c>
      <c r="I5727">
        <v>1</v>
      </c>
      <c r="J5727" s="2" t="str">
        <f t="shared" si="89"/>
        <v>EG_SOLARGMWR2027</v>
      </c>
    </row>
    <row r="5728" spans="1:10" x14ac:dyDescent="0.25">
      <c r="A5728" t="s">
        <v>19</v>
      </c>
      <c r="B5728" t="s">
        <v>6</v>
      </c>
      <c r="C5728" t="s">
        <v>9</v>
      </c>
      <c r="D5728">
        <v>2027</v>
      </c>
      <c r="E5728">
        <v>2033</v>
      </c>
      <c r="F5728">
        <v>1</v>
      </c>
      <c r="G5728">
        <v>4903.9805720000004</v>
      </c>
      <c r="H5728">
        <v>0</v>
      </c>
      <c r="I5728">
        <v>1</v>
      </c>
      <c r="J5728" s="2" t="str">
        <f t="shared" si="89"/>
        <v>EG_SOLARGMNER2027</v>
      </c>
    </row>
    <row r="5729" spans="1:10" x14ac:dyDescent="0.25">
      <c r="A5729" t="s">
        <v>19</v>
      </c>
      <c r="B5729" t="s">
        <v>6</v>
      </c>
      <c r="C5729" t="s">
        <v>8</v>
      </c>
      <c r="D5729">
        <v>2027</v>
      </c>
      <c r="E5729">
        <v>2033</v>
      </c>
      <c r="F5729">
        <v>1</v>
      </c>
      <c r="G5729">
        <v>4903.9805720000004</v>
      </c>
      <c r="H5729">
        <v>0</v>
      </c>
      <c r="I5729">
        <v>1</v>
      </c>
      <c r="J5729" s="2" t="str">
        <f t="shared" si="89"/>
        <v>EG_SOLARGMSR2027</v>
      </c>
    </row>
    <row r="5730" spans="1:10" x14ac:dyDescent="0.25">
      <c r="A5730" t="s">
        <v>19</v>
      </c>
      <c r="B5730" t="s">
        <v>6</v>
      </c>
      <c r="C5730" t="s">
        <v>12</v>
      </c>
      <c r="D5730">
        <v>2027</v>
      </c>
      <c r="E5730">
        <v>2033</v>
      </c>
      <c r="F5730">
        <v>1</v>
      </c>
      <c r="G5730">
        <v>4903.9805720000004</v>
      </c>
      <c r="H5730">
        <v>0</v>
      </c>
      <c r="I5730">
        <v>1</v>
      </c>
      <c r="J5730" s="2" t="str">
        <f t="shared" si="89"/>
        <v>EG_SOLARGMNR2027</v>
      </c>
    </row>
    <row r="5731" spans="1:10" x14ac:dyDescent="0.25">
      <c r="A5731" t="s">
        <v>19</v>
      </c>
      <c r="B5731" t="s">
        <v>6</v>
      </c>
      <c r="C5731" t="s">
        <v>10</v>
      </c>
      <c r="D5731">
        <v>2027</v>
      </c>
      <c r="E5731">
        <v>2034</v>
      </c>
      <c r="F5731">
        <v>1</v>
      </c>
      <c r="G5731">
        <v>4903.9805720000004</v>
      </c>
      <c r="H5731">
        <v>0</v>
      </c>
      <c r="I5731">
        <v>1</v>
      </c>
      <c r="J5731" s="2" t="str">
        <f t="shared" si="89"/>
        <v>EG_SOLARGMER2027</v>
      </c>
    </row>
    <row r="5732" spans="1:10" x14ac:dyDescent="0.25">
      <c r="A5732" t="s">
        <v>19</v>
      </c>
      <c r="B5732" t="s">
        <v>6</v>
      </c>
      <c r="C5732" t="s">
        <v>11</v>
      </c>
      <c r="D5732">
        <v>2027</v>
      </c>
      <c r="E5732">
        <v>2034</v>
      </c>
      <c r="F5732">
        <v>1</v>
      </c>
      <c r="G5732">
        <v>4903.9805720000004</v>
      </c>
      <c r="H5732">
        <v>0</v>
      </c>
      <c r="I5732">
        <v>1</v>
      </c>
      <c r="J5732" s="2" t="str">
        <f t="shared" si="89"/>
        <v>EG_SOLARGMWR2027</v>
      </c>
    </row>
    <row r="5733" spans="1:10" x14ac:dyDescent="0.25">
      <c r="A5733" t="s">
        <v>19</v>
      </c>
      <c r="B5733" t="s">
        <v>6</v>
      </c>
      <c r="C5733" t="s">
        <v>9</v>
      </c>
      <c r="D5733">
        <v>2027</v>
      </c>
      <c r="E5733">
        <v>2034</v>
      </c>
      <c r="F5733">
        <v>1</v>
      </c>
      <c r="G5733">
        <v>4903.9805720000004</v>
      </c>
      <c r="H5733">
        <v>0</v>
      </c>
      <c r="I5733">
        <v>1</v>
      </c>
      <c r="J5733" s="2" t="str">
        <f t="shared" si="89"/>
        <v>EG_SOLARGMNER2027</v>
      </c>
    </row>
    <row r="5734" spans="1:10" x14ac:dyDescent="0.25">
      <c r="A5734" t="s">
        <v>19</v>
      </c>
      <c r="B5734" t="s">
        <v>6</v>
      </c>
      <c r="C5734" t="s">
        <v>8</v>
      </c>
      <c r="D5734">
        <v>2027</v>
      </c>
      <c r="E5734">
        <v>2034</v>
      </c>
      <c r="F5734">
        <v>1</v>
      </c>
      <c r="G5734">
        <v>4903.9805720000004</v>
      </c>
      <c r="H5734">
        <v>0</v>
      </c>
      <c r="I5734">
        <v>1</v>
      </c>
      <c r="J5734" s="2" t="str">
        <f t="shared" si="89"/>
        <v>EG_SOLARGMSR2027</v>
      </c>
    </row>
    <row r="5735" spans="1:10" x14ac:dyDescent="0.25">
      <c r="A5735" t="s">
        <v>19</v>
      </c>
      <c r="B5735" t="s">
        <v>6</v>
      </c>
      <c r="C5735" t="s">
        <v>12</v>
      </c>
      <c r="D5735">
        <v>2027</v>
      </c>
      <c r="E5735">
        <v>2034</v>
      </c>
      <c r="F5735">
        <v>1</v>
      </c>
      <c r="G5735">
        <v>4903.9805720000004</v>
      </c>
      <c r="H5735">
        <v>0</v>
      </c>
      <c r="I5735">
        <v>1</v>
      </c>
      <c r="J5735" s="2" t="str">
        <f t="shared" si="89"/>
        <v>EG_SOLARGMNR2027</v>
      </c>
    </row>
    <row r="5736" spans="1:10" x14ac:dyDescent="0.25">
      <c r="A5736" t="s">
        <v>19</v>
      </c>
      <c r="B5736" t="s">
        <v>6</v>
      </c>
      <c r="C5736" t="s">
        <v>10</v>
      </c>
      <c r="D5736">
        <v>2027</v>
      </c>
      <c r="E5736">
        <v>2035</v>
      </c>
      <c r="F5736">
        <v>1</v>
      </c>
      <c r="G5736">
        <v>4903.9805720000004</v>
      </c>
      <c r="H5736">
        <v>0</v>
      </c>
      <c r="I5736">
        <v>1</v>
      </c>
      <c r="J5736" s="2" t="str">
        <f t="shared" si="89"/>
        <v>EG_SOLARGMER2027</v>
      </c>
    </row>
    <row r="5737" spans="1:10" x14ac:dyDescent="0.25">
      <c r="A5737" t="s">
        <v>19</v>
      </c>
      <c r="B5737" t="s">
        <v>6</v>
      </c>
      <c r="C5737" t="s">
        <v>11</v>
      </c>
      <c r="D5737">
        <v>2027</v>
      </c>
      <c r="E5737">
        <v>2035</v>
      </c>
      <c r="F5737">
        <v>1</v>
      </c>
      <c r="G5737">
        <v>4903.9805720000004</v>
      </c>
      <c r="H5737">
        <v>0</v>
      </c>
      <c r="I5737">
        <v>1</v>
      </c>
      <c r="J5737" s="2" t="str">
        <f t="shared" si="89"/>
        <v>EG_SOLARGMWR2027</v>
      </c>
    </row>
    <row r="5738" spans="1:10" x14ac:dyDescent="0.25">
      <c r="A5738" t="s">
        <v>19</v>
      </c>
      <c r="B5738" t="s">
        <v>6</v>
      </c>
      <c r="C5738" t="s">
        <v>9</v>
      </c>
      <c r="D5738">
        <v>2027</v>
      </c>
      <c r="E5738">
        <v>2035</v>
      </c>
      <c r="F5738">
        <v>1</v>
      </c>
      <c r="G5738">
        <v>4903.9805720000004</v>
      </c>
      <c r="H5738">
        <v>0</v>
      </c>
      <c r="I5738">
        <v>1</v>
      </c>
      <c r="J5738" s="2" t="str">
        <f t="shared" si="89"/>
        <v>EG_SOLARGMNER2027</v>
      </c>
    </row>
    <row r="5739" spans="1:10" x14ac:dyDescent="0.25">
      <c r="A5739" t="s">
        <v>19</v>
      </c>
      <c r="B5739" t="s">
        <v>6</v>
      </c>
      <c r="C5739" t="s">
        <v>8</v>
      </c>
      <c r="D5739">
        <v>2027</v>
      </c>
      <c r="E5739">
        <v>2035</v>
      </c>
      <c r="F5739">
        <v>1</v>
      </c>
      <c r="G5739">
        <v>4903.9805720000004</v>
      </c>
      <c r="H5739">
        <v>0</v>
      </c>
      <c r="I5739">
        <v>1</v>
      </c>
      <c r="J5739" s="2" t="str">
        <f t="shared" si="89"/>
        <v>EG_SOLARGMSR2027</v>
      </c>
    </row>
    <row r="5740" spans="1:10" x14ac:dyDescent="0.25">
      <c r="A5740" t="s">
        <v>19</v>
      </c>
      <c r="B5740" t="s">
        <v>6</v>
      </c>
      <c r="C5740" t="s">
        <v>12</v>
      </c>
      <c r="D5740">
        <v>2027</v>
      </c>
      <c r="E5740">
        <v>2035</v>
      </c>
      <c r="F5740">
        <v>1</v>
      </c>
      <c r="G5740">
        <v>4903.9805720000004</v>
      </c>
      <c r="H5740">
        <v>0</v>
      </c>
      <c r="I5740">
        <v>1</v>
      </c>
      <c r="J5740" s="2" t="str">
        <f t="shared" si="89"/>
        <v>EG_SOLARGMNR2027</v>
      </c>
    </row>
    <row r="5741" spans="1:10" x14ac:dyDescent="0.25">
      <c r="A5741" t="s">
        <v>19</v>
      </c>
      <c r="B5741" t="s">
        <v>6</v>
      </c>
      <c r="C5741" t="s">
        <v>10</v>
      </c>
      <c r="D5741">
        <v>2027</v>
      </c>
      <c r="E5741">
        <v>2036</v>
      </c>
      <c r="F5741">
        <v>1</v>
      </c>
      <c r="G5741">
        <v>4903.9805720000004</v>
      </c>
      <c r="H5741">
        <v>0</v>
      </c>
      <c r="I5741">
        <v>1</v>
      </c>
      <c r="J5741" s="2" t="str">
        <f t="shared" si="89"/>
        <v>EG_SOLARGMER2027</v>
      </c>
    </row>
    <row r="5742" spans="1:10" x14ac:dyDescent="0.25">
      <c r="A5742" t="s">
        <v>19</v>
      </c>
      <c r="B5742" t="s">
        <v>6</v>
      </c>
      <c r="C5742" t="s">
        <v>11</v>
      </c>
      <c r="D5742">
        <v>2027</v>
      </c>
      <c r="E5742">
        <v>2036</v>
      </c>
      <c r="F5742">
        <v>1</v>
      </c>
      <c r="G5742">
        <v>4903.9805720000004</v>
      </c>
      <c r="H5742">
        <v>0</v>
      </c>
      <c r="I5742">
        <v>1</v>
      </c>
      <c r="J5742" s="2" t="str">
        <f t="shared" si="89"/>
        <v>EG_SOLARGMWR2027</v>
      </c>
    </row>
    <row r="5743" spans="1:10" x14ac:dyDescent="0.25">
      <c r="A5743" t="s">
        <v>19</v>
      </c>
      <c r="B5743" t="s">
        <v>6</v>
      </c>
      <c r="C5743" t="s">
        <v>9</v>
      </c>
      <c r="D5743">
        <v>2027</v>
      </c>
      <c r="E5743">
        <v>2036</v>
      </c>
      <c r="F5743">
        <v>1</v>
      </c>
      <c r="G5743">
        <v>4903.9805720000004</v>
      </c>
      <c r="H5743">
        <v>0</v>
      </c>
      <c r="I5743">
        <v>1</v>
      </c>
      <c r="J5743" s="2" t="str">
        <f t="shared" si="89"/>
        <v>EG_SOLARGMNER2027</v>
      </c>
    </row>
    <row r="5744" spans="1:10" x14ac:dyDescent="0.25">
      <c r="A5744" t="s">
        <v>19</v>
      </c>
      <c r="B5744" t="s">
        <v>6</v>
      </c>
      <c r="C5744" t="s">
        <v>8</v>
      </c>
      <c r="D5744">
        <v>2027</v>
      </c>
      <c r="E5744">
        <v>2036</v>
      </c>
      <c r="F5744">
        <v>1</v>
      </c>
      <c r="G5744">
        <v>4903.9805720000004</v>
      </c>
      <c r="H5744">
        <v>0</v>
      </c>
      <c r="I5744">
        <v>1</v>
      </c>
      <c r="J5744" s="2" t="str">
        <f t="shared" si="89"/>
        <v>EG_SOLARGMSR2027</v>
      </c>
    </row>
    <row r="5745" spans="1:10" x14ac:dyDescent="0.25">
      <c r="A5745" t="s">
        <v>19</v>
      </c>
      <c r="B5745" t="s">
        <v>6</v>
      </c>
      <c r="C5745" t="s">
        <v>12</v>
      </c>
      <c r="D5745">
        <v>2027</v>
      </c>
      <c r="E5745">
        <v>2036</v>
      </c>
      <c r="F5745">
        <v>1</v>
      </c>
      <c r="G5745">
        <v>4903.9805720000004</v>
      </c>
      <c r="H5745">
        <v>0</v>
      </c>
      <c r="I5745">
        <v>1</v>
      </c>
      <c r="J5745" s="2" t="str">
        <f t="shared" si="89"/>
        <v>EG_SOLARGMNR2027</v>
      </c>
    </row>
    <row r="5746" spans="1:10" x14ac:dyDescent="0.25">
      <c r="A5746" t="s">
        <v>19</v>
      </c>
      <c r="B5746" t="s">
        <v>6</v>
      </c>
      <c r="C5746" t="s">
        <v>10</v>
      </c>
      <c r="D5746">
        <v>2027</v>
      </c>
      <c r="E5746">
        <v>2037</v>
      </c>
      <c r="F5746">
        <v>1</v>
      </c>
      <c r="G5746">
        <v>4903.9805720000004</v>
      </c>
      <c r="H5746">
        <v>0</v>
      </c>
      <c r="I5746">
        <v>1</v>
      </c>
      <c r="J5746" s="2" t="str">
        <f t="shared" si="89"/>
        <v>EG_SOLARGMER2027</v>
      </c>
    </row>
    <row r="5747" spans="1:10" x14ac:dyDescent="0.25">
      <c r="A5747" t="s">
        <v>19</v>
      </c>
      <c r="B5747" t="s">
        <v>6</v>
      </c>
      <c r="C5747" t="s">
        <v>11</v>
      </c>
      <c r="D5747">
        <v>2027</v>
      </c>
      <c r="E5747">
        <v>2037</v>
      </c>
      <c r="F5747">
        <v>1</v>
      </c>
      <c r="G5747">
        <v>4903.9805720000004</v>
      </c>
      <c r="H5747">
        <v>0</v>
      </c>
      <c r="I5747">
        <v>1</v>
      </c>
      <c r="J5747" s="2" t="str">
        <f t="shared" si="89"/>
        <v>EG_SOLARGMWR2027</v>
      </c>
    </row>
    <row r="5748" spans="1:10" x14ac:dyDescent="0.25">
      <c r="A5748" t="s">
        <v>19</v>
      </c>
      <c r="B5748" t="s">
        <v>6</v>
      </c>
      <c r="C5748" t="s">
        <v>9</v>
      </c>
      <c r="D5748">
        <v>2027</v>
      </c>
      <c r="E5748">
        <v>2037</v>
      </c>
      <c r="F5748">
        <v>1</v>
      </c>
      <c r="G5748">
        <v>4903.9805720000004</v>
      </c>
      <c r="H5748">
        <v>0</v>
      </c>
      <c r="I5748">
        <v>1</v>
      </c>
      <c r="J5748" s="2" t="str">
        <f t="shared" si="89"/>
        <v>EG_SOLARGMNER2027</v>
      </c>
    </row>
    <row r="5749" spans="1:10" x14ac:dyDescent="0.25">
      <c r="A5749" t="s">
        <v>19</v>
      </c>
      <c r="B5749" t="s">
        <v>6</v>
      </c>
      <c r="C5749" t="s">
        <v>8</v>
      </c>
      <c r="D5749">
        <v>2027</v>
      </c>
      <c r="E5749">
        <v>2037</v>
      </c>
      <c r="F5749">
        <v>1</v>
      </c>
      <c r="G5749">
        <v>4903.9805720000004</v>
      </c>
      <c r="H5749">
        <v>0</v>
      </c>
      <c r="I5749">
        <v>1</v>
      </c>
      <c r="J5749" s="2" t="str">
        <f t="shared" si="89"/>
        <v>EG_SOLARGMSR2027</v>
      </c>
    </row>
    <row r="5750" spans="1:10" x14ac:dyDescent="0.25">
      <c r="A5750" t="s">
        <v>19</v>
      </c>
      <c r="B5750" t="s">
        <v>6</v>
      </c>
      <c r="C5750" t="s">
        <v>12</v>
      </c>
      <c r="D5750">
        <v>2027</v>
      </c>
      <c r="E5750">
        <v>2037</v>
      </c>
      <c r="F5750">
        <v>1</v>
      </c>
      <c r="G5750">
        <v>4903.9805720000004</v>
      </c>
      <c r="H5750">
        <v>0</v>
      </c>
      <c r="I5750">
        <v>1</v>
      </c>
      <c r="J5750" s="2" t="str">
        <f t="shared" si="89"/>
        <v>EG_SOLARGMNR2027</v>
      </c>
    </row>
    <row r="5751" spans="1:10" x14ac:dyDescent="0.25">
      <c r="A5751" t="s">
        <v>19</v>
      </c>
      <c r="B5751" t="s">
        <v>6</v>
      </c>
      <c r="C5751" t="s">
        <v>10</v>
      </c>
      <c r="D5751">
        <v>2027</v>
      </c>
      <c r="E5751">
        <v>2038</v>
      </c>
      <c r="F5751">
        <v>1</v>
      </c>
      <c r="G5751">
        <v>4903.9805720000004</v>
      </c>
      <c r="H5751">
        <v>0</v>
      </c>
      <c r="I5751">
        <v>1</v>
      </c>
      <c r="J5751" s="2" t="str">
        <f t="shared" si="89"/>
        <v>EG_SOLARGMER2027</v>
      </c>
    </row>
    <row r="5752" spans="1:10" x14ac:dyDescent="0.25">
      <c r="A5752" t="s">
        <v>19</v>
      </c>
      <c r="B5752" t="s">
        <v>6</v>
      </c>
      <c r="C5752" t="s">
        <v>11</v>
      </c>
      <c r="D5752">
        <v>2027</v>
      </c>
      <c r="E5752">
        <v>2038</v>
      </c>
      <c r="F5752">
        <v>1</v>
      </c>
      <c r="G5752">
        <v>4903.9805720000004</v>
      </c>
      <c r="H5752">
        <v>0</v>
      </c>
      <c r="I5752">
        <v>1</v>
      </c>
      <c r="J5752" s="2" t="str">
        <f t="shared" si="89"/>
        <v>EG_SOLARGMWR2027</v>
      </c>
    </row>
    <row r="5753" spans="1:10" x14ac:dyDescent="0.25">
      <c r="A5753" t="s">
        <v>19</v>
      </c>
      <c r="B5753" t="s">
        <v>6</v>
      </c>
      <c r="C5753" t="s">
        <v>9</v>
      </c>
      <c r="D5753">
        <v>2027</v>
      </c>
      <c r="E5753">
        <v>2038</v>
      </c>
      <c r="F5753">
        <v>1</v>
      </c>
      <c r="G5753">
        <v>4903.9805720000004</v>
      </c>
      <c r="H5753">
        <v>0</v>
      </c>
      <c r="I5753">
        <v>1</v>
      </c>
      <c r="J5753" s="2" t="str">
        <f t="shared" si="89"/>
        <v>EG_SOLARGMNER2027</v>
      </c>
    </row>
    <row r="5754" spans="1:10" x14ac:dyDescent="0.25">
      <c r="A5754" t="s">
        <v>19</v>
      </c>
      <c r="B5754" t="s">
        <v>6</v>
      </c>
      <c r="C5754" t="s">
        <v>8</v>
      </c>
      <c r="D5754">
        <v>2027</v>
      </c>
      <c r="E5754">
        <v>2038</v>
      </c>
      <c r="F5754">
        <v>1</v>
      </c>
      <c r="G5754">
        <v>4903.9805720000004</v>
      </c>
      <c r="H5754">
        <v>0</v>
      </c>
      <c r="I5754">
        <v>1</v>
      </c>
      <c r="J5754" s="2" t="str">
        <f t="shared" si="89"/>
        <v>EG_SOLARGMSR2027</v>
      </c>
    </row>
    <row r="5755" spans="1:10" x14ac:dyDescent="0.25">
      <c r="A5755" t="s">
        <v>19</v>
      </c>
      <c r="B5755" t="s">
        <v>6</v>
      </c>
      <c r="C5755" t="s">
        <v>12</v>
      </c>
      <c r="D5755">
        <v>2027</v>
      </c>
      <c r="E5755">
        <v>2038</v>
      </c>
      <c r="F5755">
        <v>1</v>
      </c>
      <c r="G5755">
        <v>4903.9805720000004</v>
      </c>
      <c r="H5755">
        <v>0</v>
      </c>
      <c r="I5755">
        <v>1</v>
      </c>
      <c r="J5755" s="2" t="str">
        <f t="shared" si="89"/>
        <v>EG_SOLARGMNR2027</v>
      </c>
    </row>
    <row r="5756" spans="1:10" x14ac:dyDescent="0.25">
      <c r="A5756" t="s">
        <v>19</v>
      </c>
      <c r="B5756" t="s">
        <v>6</v>
      </c>
      <c r="C5756" t="s">
        <v>10</v>
      </c>
      <c r="D5756">
        <v>2027</v>
      </c>
      <c r="E5756">
        <v>2039</v>
      </c>
      <c r="F5756">
        <v>1</v>
      </c>
      <c r="G5756">
        <v>4903.9805720000004</v>
      </c>
      <c r="H5756">
        <v>0</v>
      </c>
      <c r="I5756">
        <v>1</v>
      </c>
      <c r="J5756" s="2" t="str">
        <f t="shared" si="89"/>
        <v>EG_SOLARGMER2027</v>
      </c>
    </row>
    <row r="5757" spans="1:10" x14ac:dyDescent="0.25">
      <c r="A5757" t="s">
        <v>19</v>
      </c>
      <c r="B5757" t="s">
        <v>6</v>
      </c>
      <c r="C5757" t="s">
        <v>11</v>
      </c>
      <c r="D5757">
        <v>2027</v>
      </c>
      <c r="E5757">
        <v>2039</v>
      </c>
      <c r="F5757">
        <v>1</v>
      </c>
      <c r="G5757">
        <v>4903.9805720000004</v>
      </c>
      <c r="H5757">
        <v>0</v>
      </c>
      <c r="I5757">
        <v>1</v>
      </c>
      <c r="J5757" s="2" t="str">
        <f t="shared" si="89"/>
        <v>EG_SOLARGMWR2027</v>
      </c>
    </row>
    <row r="5758" spans="1:10" x14ac:dyDescent="0.25">
      <c r="A5758" t="s">
        <v>19</v>
      </c>
      <c r="B5758" t="s">
        <v>6</v>
      </c>
      <c r="C5758" t="s">
        <v>9</v>
      </c>
      <c r="D5758">
        <v>2027</v>
      </c>
      <c r="E5758">
        <v>2039</v>
      </c>
      <c r="F5758">
        <v>1</v>
      </c>
      <c r="G5758">
        <v>4903.9805720000004</v>
      </c>
      <c r="H5758">
        <v>0</v>
      </c>
      <c r="I5758">
        <v>1</v>
      </c>
      <c r="J5758" s="2" t="str">
        <f t="shared" si="89"/>
        <v>EG_SOLARGMNER2027</v>
      </c>
    </row>
    <row r="5759" spans="1:10" x14ac:dyDescent="0.25">
      <c r="A5759" t="s">
        <v>19</v>
      </c>
      <c r="B5759" t="s">
        <v>6</v>
      </c>
      <c r="C5759" t="s">
        <v>8</v>
      </c>
      <c r="D5759">
        <v>2027</v>
      </c>
      <c r="E5759">
        <v>2039</v>
      </c>
      <c r="F5759">
        <v>1</v>
      </c>
      <c r="G5759">
        <v>4903.9805720000004</v>
      </c>
      <c r="H5759">
        <v>0</v>
      </c>
      <c r="I5759">
        <v>1</v>
      </c>
      <c r="J5759" s="2" t="str">
        <f t="shared" si="89"/>
        <v>EG_SOLARGMSR2027</v>
      </c>
    </row>
    <row r="5760" spans="1:10" x14ac:dyDescent="0.25">
      <c r="A5760" t="s">
        <v>19</v>
      </c>
      <c r="B5760" t="s">
        <v>6</v>
      </c>
      <c r="C5760" t="s">
        <v>12</v>
      </c>
      <c r="D5760">
        <v>2027</v>
      </c>
      <c r="E5760">
        <v>2039</v>
      </c>
      <c r="F5760">
        <v>1</v>
      </c>
      <c r="G5760">
        <v>4903.9805720000004</v>
      </c>
      <c r="H5760">
        <v>0</v>
      </c>
      <c r="I5760">
        <v>1</v>
      </c>
      <c r="J5760" s="2" t="str">
        <f t="shared" si="89"/>
        <v>EG_SOLARGMNR2027</v>
      </c>
    </row>
    <row r="5761" spans="1:10" x14ac:dyDescent="0.25">
      <c r="A5761" t="s">
        <v>19</v>
      </c>
      <c r="B5761" t="s">
        <v>6</v>
      </c>
      <c r="C5761" t="s">
        <v>10</v>
      </c>
      <c r="D5761">
        <v>2027</v>
      </c>
      <c r="E5761">
        <v>2040</v>
      </c>
      <c r="F5761">
        <v>1</v>
      </c>
      <c r="G5761">
        <v>4903.9805720000004</v>
      </c>
      <c r="H5761">
        <v>0</v>
      </c>
      <c r="I5761">
        <v>1</v>
      </c>
      <c r="J5761" s="2" t="str">
        <f t="shared" si="89"/>
        <v>EG_SOLARGMER2027</v>
      </c>
    </row>
    <row r="5762" spans="1:10" x14ac:dyDescent="0.25">
      <c r="A5762" t="s">
        <v>19</v>
      </c>
      <c r="B5762" t="s">
        <v>6</v>
      </c>
      <c r="C5762" t="s">
        <v>11</v>
      </c>
      <c r="D5762">
        <v>2027</v>
      </c>
      <c r="E5762">
        <v>2040</v>
      </c>
      <c r="F5762">
        <v>1</v>
      </c>
      <c r="G5762">
        <v>4903.9805720000004</v>
      </c>
      <c r="H5762">
        <v>0</v>
      </c>
      <c r="I5762">
        <v>1</v>
      </c>
      <c r="J5762" s="2" t="str">
        <f t="shared" si="89"/>
        <v>EG_SOLARGMWR2027</v>
      </c>
    </row>
    <row r="5763" spans="1:10" x14ac:dyDescent="0.25">
      <c r="A5763" t="s">
        <v>19</v>
      </c>
      <c r="B5763" t="s">
        <v>6</v>
      </c>
      <c r="C5763" t="s">
        <v>9</v>
      </c>
      <c r="D5763">
        <v>2027</v>
      </c>
      <c r="E5763">
        <v>2040</v>
      </c>
      <c r="F5763">
        <v>1</v>
      </c>
      <c r="G5763">
        <v>4903.9805720000004</v>
      </c>
      <c r="H5763">
        <v>0</v>
      </c>
      <c r="I5763">
        <v>1</v>
      </c>
      <c r="J5763" s="2" t="str">
        <f t="shared" ref="J5763:J5826" si="90">_xlfn.CONCAT(A5763,C5763,D5763)</f>
        <v>EG_SOLARGMNER2027</v>
      </c>
    </row>
    <row r="5764" spans="1:10" x14ac:dyDescent="0.25">
      <c r="A5764" t="s">
        <v>19</v>
      </c>
      <c r="B5764" t="s">
        <v>6</v>
      </c>
      <c r="C5764" t="s">
        <v>8</v>
      </c>
      <c r="D5764">
        <v>2027</v>
      </c>
      <c r="E5764">
        <v>2040</v>
      </c>
      <c r="F5764">
        <v>1</v>
      </c>
      <c r="G5764">
        <v>4903.9805720000004</v>
      </c>
      <c r="H5764">
        <v>0</v>
      </c>
      <c r="I5764">
        <v>1</v>
      </c>
      <c r="J5764" s="2" t="str">
        <f t="shared" si="90"/>
        <v>EG_SOLARGMSR2027</v>
      </c>
    </row>
    <row r="5765" spans="1:10" x14ac:dyDescent="0.25">
      <c r="A5765" t="s">
        <v>19</v>
      </c>
      <c r="B5765" t="s">
        <v>6</v>
      </c>
      <c r="C5765" t="s">
        <v>12</v>
      </c>
      <c r="D5765">
        <v>2027</v>
      </c>
      <c r="E5765">
        <v>2040</v>
      </c>
      <c r="F5765">
        <v>1</v>
      </c>
      <c r="G5765">
        <v>4903.9805720000004</v>
      </c>
      <c r="H5765">
        <v>0</v>
      </c>
      <c r="I5765">
        <v>1</v>
      </c>
      <c r="J5765" s="2" t="str">
        <f t="shared" si="90"/>
        <v>EG_SOLARGMNR2027</v>
      </c>
    </row>
    <row r="5766" spans="1:10" x14ac:dyDescent="0.25">
      <c r="A5766" t="s">
        <v>19</v>
      </c>
      <c r="B5766" t="s">
        <v>6</v>
      </c>
      <c r="C5766" t="s">
        <v>10</v>
      </c>
      <c r="D5766">
        <v>2027</v>
      </c>
      <c r="E5766">
        <v>2041</v>
      </c>
      <c r="F5766">
        <v>1</v>
      </c>
      <c r="G5766">
        <v>4903.9805720000004</v>
      </c>
      <c r="H5766">
        <v>0</v>
      </c>
      <c r="I5766">
        <v>1</v>
      </c>
      <c r="J5766" s="2" t="str">
        <f t="shared" si="90"/>
        <v>EG_SOLARGMER2027</v>
      </c>
    </row>
    <row r="5767" spans="1:10" x14ac:dyDescent="0.25">
      <c r="A5767" t="s">
        <v>19</v>
      </c>
      <c r="B5767" t="s">
        <v>6</v>
      </c>
      <c r="C5767" t="s">
        <v>11</v>
      </c>
      <c r="D5767">
        <v>2027</v>
      </c>
      <c r="E5767">
        <v>2041</v>
      </c>
      <c r="F5767">
        <v>1</v>
      </c>
      <c r="G5767">
        <v>4903.9805720000004</v>
      </c>
      <c r="H5767">
        <v>0</v>
      </c>
      <c r="I5767">
        <v>1</v>
      </c>
      <c r="J5767" s="2" t="str">
        <f t="shared" si="90"/>
        <v>EG_SOLARGMWR2027</v>
      </c>
    </row>
    <row r="5768" spans="1:10" x14ac:dyDescent="0.25">
      <c r="A5768" t="s">
        <v>19</v>
      </c>
      <c r="B5768" t="s">
        <v>6</v>
      </c>
      <c r="C5768" t="s">
        <v>9</v>
      </c>
      <c r="D5768">
        <v>2027</v>
      </c>
      <c r="E5768">
        <v>2041</v>
      </c>
      <c r="F5768">
        <v>1</v>
      </c>
      <c r="G5768">
        <v>4903.9805720000004</v>
      </c>
      <c r="H5768">
        <v>0</v>
      </c>
      <c r="I5768">
        <v>1</v>
      </c>
      <c r="J5768" s="2" t="str">
        <f t="shared" si="90"/>
        <v>EG_SOLARGMNER2027</v>
      </c>
    </row>
    <row r="5769" spans="1:10" x14ac:dyDescent="0.25">
      <c r="A5769" t="s">
        <v>19</v>
      </c>
      <c r="B5769" t="s">
        <v>6</v>
      </c>
      <c r="C5769" t="s">
        <v>8</v>
      </c>
      <c r="D5769">
        <v>2027</v>
      </c>
      <c r="E5769">
        <v>2041</v>
      </c>
      <c r="F5769">
        <v>1</v>
      </c>
      <c r="G5769">
        <v>4903.9805720000004</v>
      </c>
      <c r="H5769">
        <v>0</v>
      </c>
      <c r="I5769">
        <v>1</v>
      </c>
      <c r="J5769" s="2" t="str">
        <f t="shared" si="90"/>
        <v>EG_SOLARGMSR2027</v>
      </c>
    </row>
    <row r="5770" spans="1:10" x14ac:dyDescent="0.25">
      <c r="A5770" t="s">
        <v>19</v>
      </c>
      <c r="B5770" t="s">
        <v>6</v>
      </c>
      <c r="C5770" t="s">
        <v>12</v>
      </c>
      <c r="D5770">
        <v>2027</v>
      </c>
      <c r="E5770">
        <v>2041</v>
      </c>
      <c r="F5770">
        <v>1</v>
      </c>
      <c r="G5770">
        <v>4903.9805720000004</v>
      </c>
      <c r="H5770">
        <v>0</v>
      </c>
      <c r="I5770">
        <v>1</v>
      </c>
      <c r="J5770" s="2" t="str">
        <f t="shared" si="90"/>
        <v>EG_SOLARGMNR2027</v>
      </c>
    </row>
    <row r="5771" spans="1:10" x14ac:dyDescent="0.25">
      <c r="A5771" t="s">
        <v>20</v>
      </c>
      <c r="B5771" t="s">
        <v>6</v>
      </c>
      <c r="C5771" t="s">
        <v>10</v>
      </c>
      <c r="D5771">
        <v>2027</v>
      </c>
      <c r="E5771">
        <v>2027</v>
      </c>
      <c r="F5771">
        <v>1</v>
      </c>
      <c r="G5771">
        <v>4856.3156719999997</v>
      </c>
      <c r="H5771">
        <v>0</v>
      </c>
      <c r="I5771">
        <v>1</v>
      </c>
      <c r="J5771" s="2" t="str">
        <f t="shared" si="90"/>
        <v>EG_SOLARRFER2027</v>
      </c>
    </row>
    <row r="5772" spans="1:10" x14ac:dyDescent="0.25">
      <c r="A5772" t="s">
        <v>20</v>
      </c>
      <c r="B5772" t="s">
        <v>6</v>
      </c>
      <c r="C5772" t="s">
        <v>11</v>
      </c>
      <c r="D5772">
        <v>2027</v>
      </c>
      <c r="E5772">
        <v>2027</v>
      </c>
      <c r="F5772">
        <v>1</v>
      </c>
      <c r="G5772">
        <v>4856.3156719999997</v>
      </c>
      <c r="H5772">
        <v>0</v>
      </c>
      <c r="I5772">
        <v>1</v>
      </c>
      <c r="J5772" s="2" t="str">
        <f t="shared" si="90"/>
        <v>EG_SOLARRFWR2027</v>
      </c>
    </row>
    <row r="5773" spans="1:10" x14ac:dyDescent="0.25">
      <c r="A5773" t="s">
        <v>20</v>
      </c>
      <c r="B5773" t="s">
        <v>6</v>
      </c>
      <c r="C5773" t="s">
        <v>9</v>
      </c>
      <c r="D5773">
        <v>2027</v>
      </c>
      <c r="E5773">
        <v>2027</v>
      </c>
      <c r="F5773">
        <v>1</v>
      </c>
      <c r="G5773">
        <v>4856.3156719999997</v>
      </c>
      <c r="H5773">
        <v>0</v>
      </c>
      <c r="I5773">
        <v>1</v>
      </c>
      <c r="J5773" s="2" t="str">
        <f t="shared" si="90"/>
        <v>EG_SOLARRFNER2027</v>
      </c>
    </row>
    <row r="5774" spans="1:10" x14ac:dyDescent="0.25">
      <c r="A5774" t="s">
        <v>20</v>
      </c>
      <c r="B5774" t="s">
        <v>6</v>
      </c>
      <c r="C5774" t="s">
        <v>8</v>
      </c>
      <c r="D5774">
        <v>2027</v>
      </c>
      <c r="E5774">
        <v>2027</v>
      </c>
      <c r="F5774">
        <v>1</v>
      </c>
      <c r="G5774">
        <v>4856.3156719999997</v>
      </c>
      <c r="H5774">
        <v>0</v>
      </c>
      <c r="I5774">
        <v>1</v>
      </c>
      <c r="J5774" s="2" t="str">
        <f t="shared" si="90"/>
        <v>EG_SOLARRFSR2027</v>
      </c>
    </row>
    <row r="5775" spans="1:10" x14ac:dyDescent="0.25">
      <c r="A5775" t="s">
        <v>20</v>
      </c>
      <c r="B5775" t="s">
        <v>6</v>
      </c>
      <c r="C5775" t="s">
        <v>12</v>
      </c>
      <c r="D5775">
        <v>2027</v>
      </c>
      <c r="E5775">
        <v>2027</v>
      </c>
      <c r="F5775">
        <v>1</v>
      </c>
      <c r="G5775">
        <v>4856.3156719999997</v>
      </c>
      <c r="H5775">
        <v>0</v>
      </c>
      <c r="I5775">
        <v>1</v>
      </c>
      <c r="J5775" s="2" t="str">
        <f t="shared" si="90"/>
        <v>EG_SOLARRFNR2027</v>
      </c>
    </row>
    <row r="5776" spans="1:10" x14ac:dyDescent="0.25">
      <c r="A5776" t="s">
        <v>20</v>
      </c>
      <c r="B5776" t="s">
        <v>6</v>
      </c>
      <c r="C5776" t="s">
        <v>10</v>
      </c>
      <c r="D5776">
        <v>2027</v>
      </c>
      <c r="E5776">
        <v>2028</v>
      </c>
      <c r="F5776">
        <v>1</v>
      </c>
      <c r="G5776">
        <v>4856.3156719999997</v>
      </c>
      <c r="H5776">
        <v>0</v>
      </c>
      <c r="I5776">
        <v>1</v>
      </c>
      <c r="J5776" s="2" t="str">
        <f t="shared" si="90"/>
        <v>EG_SOLARRFER2027</v>
      </c>
    </row>
    <row r="5777" spans="1:10" x14ac:dyDescent="0.25">
      <c r="A5777" t="s">
        <v>20</v>
      </c>
      <c r="B5777" t="s">
        <v>6</v>
      </c>
      <c r="C5777" t="s">
        <v>11</v>
      </c>
      <c r="D5777">
        <v>2027</v>
      </c>
      <c r="E5777">
        <v>2028</v>
      </c>
      <c r="F5777">
        <v>1</v>
      </c>
      <c r="G5777">
        <v>4856.3156719999997</v>
      </c>
      <c r="H5777">
        <v>0</v>
      </c>
      <c r="I5777">
        <v>1</v>
      </c>
      <c r="J5777" s="2" t="str">
        <f t="shared" si="90"/>
        <v>EG_SOLARRFWR2027</v>
      </c>
    </row>
    <row r="5778" spans="1:10" x14ac:dyDescent="0.25">
      <c r="A5778" t="s">
        <v>20</v>
      </c>
      <c r="B5778" t="s">
        <v>6</v>
      </c>
      <c r="C5778" t="s">
        <v>9</v>
      </c>
      <c r="D5778">
        <v>2027</v>
      </c>
      <c r="E5778">
        <v>2028</v>
      </c>
      <c r="F5778">
        <v>1</v>
      </c>
      <c r="G5778">
        <v>4856.3156719999997</v>
      </c>
      <c r="H5778">
        <v>0</v>
      </c>
      <c r="I5778">
        <v>1</v>
      </c>
      <c r="J5778" s="2" t="str">
        <f t="shared" si="90"/>
        <v>EG_SOLARRFNER2027</v>
      </c>
    </row>
    <row r="5779" spans="1:10" x14ac:dyDescent="0.25">
      <c r="A5779" t="s">
        <v>20</v>
      </c>
      <c r="B5779" t="s">
        <v>6</v>
      </c>
      <c r="C5779" t="s">
        <v>8</v>
      </c>
      <c r="D5779">
        <v>2027</v>
      </c>
      <c r="E5779">
        <v>2028</v>
      </c>
      <c r="F5779">
        <v>1</v>
      </c>
      <c r="G5779">
        <v>4856.3156719999997</v>
      </c>
      <c r="H5779">
        <v>0</v>
      </c>
      <c r="I5779">
        <v>1</v>
      </c>
      <c r="J5779" s="2" t="str">
        <f t="shared" si="90"/>
        <v>EG_SOLARRFSR2027</v>
      </c>
    </row>
    <row r="5780" spans="1:10" x14ac:dyDescent="0.25">
      <c r="A5780" t="s">
        <v>20</v>
      </c>
      <c r="B5780" t="s">
        <v>6</v>
      </c>
      <c r="C5780" t="s">
        <v>12</v>
      </c>
      <c r="D5780">
        <v>2027</v>
      </c>
      <c r="E5780">
        <v>2028</v>
      </c>
      <c r="F5780">
        <v>1</v>
      </c>
      <c r="G5780">
        <v>4856.3156719999997</v>
      </c>
      <c r="H5780">
        <v>0</v>
      </c>
      <c r="I5780">
        <v>1</v>
      </c>
      <c r="J5780" s="2" t="str">
        <f t="shared" si="90"/>
        <v>EG_SOLARRFNR2027</v>
      </c>
    </row>
    <row r="5781" spans="1:10" x14ac:dyDescent="0.25">
      <c r="A5781" t="s">
        <v>20</v>
      </c>
      <c r="B5781" t="s">
        <v>6</v>
      </c>
      <c r="C5781" t="s">
        <v>10</v>
      </c>
      <c r="D5781">
        <v>2027</v>
      </c>
      <c r="E5781">
        <v>2029</v>
      </c>
      <c r="F5781">
        <v>1</v>
      </c>
      <c r="G5781">
        <v>4856.3156719999997</v>
      </c>
      <c r="H5781">
        <v>0</v>
      </c>
      <c r="I5781">
        <v>1</v>
      </c>
      <c r="J5781" s="2" t="str">
        <f t="shared" si="90"/>
        <v>EG_SOLARRFER2027</v>
      </c>
    </row>
    <row r="5782" spans="1:10" x14ac:dyDescent="0.25">
      <c r="A5782" t="s">
        <v>20</v>
      </c>
      <c r="B5782" t="s">
        <v>6</v>
      </c>
      <c r="C5782" t="s">
        <v>11</v>
      </c>
      <c r="D5782">
        <v>2027</v>
      </c>
      <c r="E5782">
        <v>2029</v>
      </c>
      <c r="F5782">
        <v>1</v>
      </c>
      <c r="G5782">
        <v>4856.3156719999997</v>
      </c>
      <c r="H5782">
        <v>0</v>
      </c>
      <c r="I5782">
        <v>1</v>
      </c>
      <c r="J5782" s="2" t="str">
        <f t="shared" si="90"/>
        <v>EG_SOLARRFWR2027</v>
      </c>
    </row>
    <row r="5783" spans="1:10" x14ac:dyDescent="0.25">
      <c r="A5783" t="s">
        <v>20</v>
      </c>
      <c r="B5783" t="s">
        <v>6</v>
      </c>
      <c r="C5783" t="s">
        <v>9</v>
      </c>
      <c r="D5783">
        <v>2027</v>
      </c>
      <c r="E5783">
        <v>2029</v>
      </c>
      <c r="F5783">
        <v>1</v>
      </c>
      <c r="G5783">
        <v>4856.3156719999997</v>
      </c>
      <c r="H5783">
        <v>0</v>
      </c>
      <c r="I5783">
        <v>1</v>
      </c>
      <c r="J5783" s="2" t="str">
        <f t="shared" si="90"/>
        <v>EG_SOLARRFNER2027</v>
      </c>
    </row>
    <row r="5784" spans="1:10" x14ac:dyDescent="0.25">
      <c r="A5784" t="s">
        <v>20</v>
      </c>
      <c r="B5784" t="s">
        <v>6</v>
      </c>
      <c r="C5784" t="s">
        <v>8</v>
      </c>
      <c r="D5784">
        <v>2027</v>
      </c>
      <c r="E5784">
        <v>2029</v>
      </c>
      <c r="F5784">
        <v>1</v>
      </c>
      <c r="G5784">
        <v>4856.3156719999997</v>
      </c>
      <c r="H5784">
        <v>0</v>
      </c>
      <c r="I5784">
        <v>1</v>
      </c>
      <c r="J5784" s="2" t="str">
        <f t="shared" si="90"/>
        <v>EG_SOLARRFSR2027</v>
      </c>
    </row>
    <row r="5785" spans="1:10" x14ac:dyDescent="0.25">
      <c r="A5785" t="s">
        <v>20</v>
      </c>
      <c r="B5785" t="s">
        <v>6</v>
      </c>
      <c r="C5785" t="s">
        <v>12</v>
      </c>
      <c r="D5785">
        <v>2027</v>
      </c>
      <c r="E5785">
        <v>2029</v>
      </c>
      <c r="F5785">
        <v>1</v>
      </c>
      <c r="G5785">
        <v>4856.3156719999997</v>
      </c>
      <c r="H5785">
        <v>0</v>
      </c>
      <c r="I5785">
        <v>1</v>
      </c>
      <c r="J5785" s="2" t="str">
        <f t="shared" si="90"/>
        <v>EG_SOLARRFNR2027</v>
      </c>
    </row>
    <row r="5786" spans="1:10" x14ac:dyDescent="0.25">
      <c r="A5786" t="s">
        <v>20</v>
      </c>
      <c r="B5786" t="s">
        <v>6</v>
      </c>
      <c r="C5786" t="s">
        <v>10</v>
      </c>
      <c r="D5786">
        <v>2027</v>
      </c>
      <c r="E5786">
        <v>2030</v>
      </c>
      <c r="F5786">
        <v>1</v>
      </c>
      <c r="G5786">
        <v>4856.3156719999997</v>
      </c>
      <c r="H5786">
        <v>0</v>
      </c>
      <c r="I5786">
        <v>1</v>
      </c>
      <c r="J5786" s="2" t="str">
        <f t="shared" si="90"/>
        <v>EG_SOLARRFER2027</v>
      </c>
    </row>
    <row r="5787" spans="1:10" x14ac:dyDescent="0.25">
      <c r="A5787" t="s">
        <v>20</v>
      </c>
      <c r="B5787" t="s">
        <v>6</v>
      </c>
      <c r="C5787" t="s">
        <v>11</v>
      </c>
      <c r="D5787">
        <v>2027</v>
      </c>
      <c r="E5787">
        <v>2030</v>
      </c>
      <c r="F5787">
        <v>1</v>
      </c>
      <c r="G5787">
        <v>4856.3156719999997</v>
      </c>
      <c r="H5787">
        <v>0</v>
      </c>
      <c r="I5787">
        <v>1</v>
      </c>
      <c r="J5787" s="2" t="str">
        <f t="shared" si="90"/>
        <v>EG_SOLARRFWR2027</v>
      </c>
    </row>
    <row r="5788" spans="1:10" x14ac:dyDescent="0.25">
      <c r="A5788" t="s">
        <v>20</v>
      </c>
      <c r="B5788" t="s">
        <v>6</v>
      </c>
      <c r="C5788" t="s">
        <v>9</v>
      </c>
      <c r="D5788">
        <v>2027</v>
      </c>
      <c r="E5788">
        <v>2030</v>
      </c>
      <c r="F5788">
        <v>1</v>
      </c>
      <c r="G5788">
        <v>4856.3156719999997</v>
      </c>
      <c r="H5788">
        <v>0</v>
      </c>
      <c r="I5788">
        <v>1</v>
      </c>
      <c r="J5788" s="2" t="str">
        <f t="shared" si="90"/>
        <v>EG_SOLARRFNER2027</v>
      </c>
    </row>
    <row r="5789" spans="1:10" x14ac:dyDescent="0.25">
      <c r="A5789" t="s">
        <v>20</v>
      </c>
      <c r="B5789" t="s">
        <v>6</v>
      </c>
      <c r="C5789" t="s">
        <v>8</v>
      </c>
      <c r="D5789">
        <v>2027</v>
      </c>
      <c r="E5789">
        <v>2030</v>
      </c>
      <c r="F5789">
        <v>1</v>
      </c>
      <c r="G5789">
        <v>4856.3156719999997</v>
      </c>
      <c r="H5789">
        <v>0</v>
      </c>
      <c r="I5789">
        <v>1</v>
      </c>
      <c r="J5789" s="2" t="str">
        <f t="shared" si="90"/>
        <v>EG_SOLARRFSR2027</v>
      </c>
    </row>
    <row r="5790" spans="1:10" x14ac:dyDescent="0.25">
      <c r="A5790" t="s">
        <v>20</v>
      </c>
      <c r="B5790" t="s">
        <v>6</v>
      </c>
      <c r="C5790" t="s">
        <v>12</v>
      </c>
      <c r="D5790">
        <v>2027</v>
      </c>
      <c r="E5790">
        <v>2030</v>
      </c>
      <c r="F5790">
        <v>1</v>
      </c>
      <c r="G5790">
        <v>4856.3156719999997</v>
      </c>
      <c r="H5790">
        <v>0</v>
      </c>
      <c r="I5790">
        <v>1</v>
      </c>
      <c r="J5790" s="2" t="str">
        <f t="shared" si="90"/>
        <v>EG_SOLARRFNR2027</v>
      </c>
    </row>
    <row r="5791" spans="1:10" x14ac:dyDescent="0.25">
      <c r="A5791" t="s">
        <v>20</v>
      </c>
      <c r="B5791" t="s">
        <v>6</v>
      </c>
      <c r="C5791" t="s">
        <v>10</v>
      </c>
      <c r="D5791">
        <v>2027</v>
      </c>
      <c r="E5791">
        <v>2031</v>
      </c>
      <c r="F5791">
        <v>1</v>
      </c>
      <c r="G5791">
        <v>4856.3156719999997</v>
      </c>
      <c r="H5791">
        <v>0</v>
      </c>
      <c r="I5791">
        <v>1</v>
      </c>
      <c r="J5791" s="2" t="str">
        <f t="shared" si="90"/>
        <v>EG_SOLARRFER2027</v>
      </c>
    </row>
    <row r="5792" spans="1:10" x14ac:dyDescent="0.25">
      <c r="A5792" t="s">
        <v>20</v>
      </c>
      <c r="B5792" t="s">
        <v>6</v>
      </c>
      <c r="C5792" t="s">
        <v>11</v>
      </c>
      <c r="D5792">
        <v>2027</v>
      </c>
      <c r="E5792">
        <v>2031</v>
      </c>
      <c r="F5792">
        <v>1</v>
      </c>
      <c r="G5792">
        <v>4856.3156719999997</v>
      </c>
      <c r="H5792">
        <v>0</v>
      </c>
      <c r="I5792">
        <v>1</v>
      </c>
      <c r="J5792" s="2" t="str">
        <f t="shared" si="90"/>
        <v>EG_SOLARRFWR2027</v>
      </c>
    </row>
    <row r="5793" spans="1:10" x14ac:dyDescent="0.25">
      <c r="A5793" t="s">
        <v>20</v>
      </c>
      <c r="B5793" t="s">
        <v>6</v>
      </c>
      <c r="C5793" t="s">
        <v>9</v>
      </c>
      <c r="D5793">
        <v>2027</v>
      </c>
      <c r="E5793">
        <v>2031</v>
      </c>
      <c r="F5793">
        <v>1</v>
      </c>
      <c r="G5793">
        <v>4856.3156719999997</v>
      </c>
      <c r="H5793">
        <v>0</v>
      </c>
      <c r="I5793">
        <v>1</v>
      </c>
      <c r="J5793" s="2" t="str">
        <f t="shared" si="90"/>
        <v>EG_SOLARRFNER2027</v>
      </c>
    </row>
    <row r="5794" spans="1:10" x14ac:dyDescent="0.25">
      <c r="A5794" t="s">
        <v>20</v>
      </c>
      <c r="B5794" t="s">
        <v>6</v>
      </c>
      <c r="C5794" t="s">
        <v>8</v>
      </c>
      <c r="D5794">
        <v>2027</v>
      </c>
      <c r="E5794">
        <v>2031</v>
      </c>
      <c r="F5794">
        <v>1</v>
      </c>
      <c r="G5794">
        <v>4856.3156719999997</v>
      </c>
      <c r="H5794">
        <v>0</v>
      </c>
      <c r="I5794">
        <v>1</v>
      </c>
      <c r="J5794" s="2" t="str">
        <f t="shared" si="90"/>
        <v>EG_SOLARRFSR2027</v>
      </c>
    </row>
    <row r="5795" spans="1:10" x14ac:dyDescent="0.25">
      <c r="A5795" t="s">
        <v>20</v>
      </c>
      <c r="B5795" t="s">
        <v>6</v>
      </c>
      <c r="C5795" t="s">
        <v>12</v>
      </c>
      <c r="D5795">
        <v>2027</v>
      </c>
      <c r="E5795">
        <v>2031</v>
      </c>
      <c r="F5795">
        <v>1</v>
      </c>
      <c r="G5795">
        <v>4856.3156719999997</v>
      </c>
      <c r="H5795">
        <v>0</v>
      </c>
      <c r="I5795">
        <v>1</v>
      </c>
      <c r="J5795" s="2" t="str">
        <f t="shared" si="90"/>
        <v>EG_SOLARRFNR2027</v>
      </c>
    </row>
    <row r="5796" spans="1:10" x14ac:dyDescent="0.25">
      <c r="A5796" t="s">
        <v>20</v>
      </c>
      <c r="B5796" t="s">
        <v>6</v>
      </c>
      <c r="C5796" t="s">
        <v>10</v>
      </c>
      <c r="D5796">
        <v>2027</v>
      </c>
      <c r="E5796">
        <v>2032</v>
      </c>
      <c r="F5796">
        <v>1</v>
      </c>
      <c r="G5796">
        <v>4856.3156719999997</v>
      </c>
      <c r="H5796">
        <v>0</v>
      </c>
      <c r="I5796">
        <v>1</v>
      </c>
      <c r="J5796" s="2" t="str">
        <f t="shared" si="90"/>
        <v>EG_SOLARRFER2027</v>
      </c>
    </row>
    <row r="5797" spans="1:10" x14ac:dyDescent="0.25">
      <c r="A5797" t="s">
        <v>20</v>
      </c>
      <c r="B5797" t="s">
        <v>6</v>
      </c>
      <c r="C5797" t="s">
        <v>11</v>
      </c>
      <c r="D5797">
        <v>2027</v>
      </c>
      <c r="E5797">
        <v>2032</v>
      </c>
      <c r="F5797">
        <v>1</v>
      </c>
      <c r="G5797">
        <v>4856.3156719999997</v>
      </c>
      <c r="H5797">
        <v>0</v>
      </c>
      <c r="I5797">
        <v>1</v>
      </c>
      <c r="J5797" s="2" t="str">
        <f t="shared" si="90"/>
        <v>EG_SOLARRFWR2027</v>
      </c>
    </row>
    <row r="5798" spans="1:10" x14ac:dyDescent="0.25">
      <c r="A5798" t="s">
        <v>20</v>
      </c>
      <c r="B5798" t="s">
        <v>6</v>
      </c>
      <c r="C5798" t="s">
        <v>9</v>
      </c>
      <c r="D5798">
        <v>2027</v>
      </c>
      <c r="E5798">
        <v>2032</v>
      </c>
      <c r="F5798">
        <v>1</v>
      </c>
      <c r="G5798">
        <v>4856.3156719999997</v>
      </c>
      <c r="H5798">
        <v>0</v>
      </c>
      <c r="I5798">
        <v>1</v>
      </c>
      <c r="J5798" s="2" t="str">
        <f t="shared" si="90"/>
        <v>EG_SOLARRFNER2027</v>
      </c>
    </row>
    <row r="5799" spans="1:10" x14ac:dyDescent="0.25">
      <c r="A5799" t="s">
        <v>20</v>
      </c>
      <c r="B5799" t="s">
        <v>6</v>
      </c>
      <c r="C5799" t="s">
        <v>8</v>
      </c>
      <c r="D5799">
        <v>2027</v>
      </c>
      <c r="E5799">
        <v>2032</v>
      </c>
      <c r="F5799">
        <v>1</v>
      </c>
      <c r="G5799">
        <v>4856.3156719999997</v>
      </c>
      <c r="H5799">
        <v>0</v>
      </c>
      <c r="I5799">
        <v>1</v>
      </c>
      <c r="J5799" s="2" t="str">
        <f t="shared" si="90"/>
        <v>EG_SOLARRFSR2027</v>
      </c>
    </row>
    <row r="5800" spans="1:10" x14ac:dyDescent="0.25">
      <c r="A5800" t="s">
        <v>20</v>
      </c>
      <c r="B5800" t="s">
        <v>6</v>
      </c>
      <c r="C5800" t="s">
        <v>12</v>
      </c>
      <c r="D5800">
        <v>2027</v>
      </c>
      <c r="E5800">
        <v>2032</v>
      </c>
      <c r="F5800">
        <v>1</v>
      </c>
      <c r="G5800">
        <v>4856.3156719999997</v>
      </c>
      <c r="H5800">
        <v>0</v>
      </c>
      <c r="I5800">
        <v>1</v>
      </c>
      <c r="J5800" s="2" t="str">
        <f t="shared" si="90"/>
        <v>EG_SOLARRFNR2027</v>
      </c>
    </row>
    <row r="5801" spans="1:10" x14ac:dyDescent="0.25">
      <c r="A5801" t="s">
        <v>20</v>
      </c>
      <c r="B5801" t="s">
        <v>6</v>
      </c>
      <c r="C5801" t="s">
        <v>10</v>
      </c>
      <c r="D5801">
        <v>2027</v>
      </c>
      <c r="E5801">
        <v>2033</v>
      </c>
      <c r="F5801">
        <v>1</v>
      </c>
      <c r="G5801">
        <v>4856.3156719999997</v>
      </c>
      <c r="H5801">
        <v>0</v>
      </c>
      <c r="I5801">
        <v>1</v>
      </c>
      <c r="J5801" s="2" t="str">
        <f t="shared" si="90"/>
        <v>EG_SOLARRFER2027</v>
      </c>
    </row>
    <row r="5802" spans="1:10" x14ac:dyDescent="0.25">
      <c r="A5802" t="s">
        <v>20</v>
      </c>
      <c r="B5802" t="s">
        <v>6</v>
      </c>
      <c r="C5802" t="s">
        <v>11</v>
      </c>
      <c r="D5802">
        <v>2027</v>
      </c>
      <c r="E5802">
        <v>2033</v>
      </c>
      <c r="F5802">
        <v>1</v>
      </c>
      <c r="G5802">
        <v>4856.3156719999997</v>
      </c>
      <c r="H5802">
        <v>0</v>
      </c>
      <c r="I5802">
        <v>1</v>
      </c>
      <c r="J5802" s="2" t="str">
        <f t="shared" si="90"/>
        <v>EG_SOLARRFWR2027</v>
      </c>
    </row>
    <row r="5803" spans="1:10" x14ac:dyDescent="0.25">
      <c r="A5803" t="s">
        <v>20</v>
      </c>
      <c r="B5803" t="s">
        <v>6</v>
      </c>
      <c r="C5803" t="s">
        <v>9</v>
      </c>
      <c r="D5803">
        <v>2027</v>
      </c>
      <c r="E5803">
        <v>2033</v>
      </c>
      <c r="F5803">
        <v>1</v>
      </c>
      <c r="G5803">
        <v>4856.3156719999997</v>
      </c>
      <c r="H5803">
        <v>0</v>
      </c>
      <c r="I5803">
        <v>1</v>
      </c>
      <c r="J5803" s="2" t="str">
        <f t="shared" si="90"/>
        <v>EG_SOLARRFNER2027</v>
      </c>
    </row>
    <row r="5804" spans="1:10" x14ac:dyDescent="0.25">
      <c r="A5804" t="s">
        <v>20</v>
      </c>
      <c r="B5804" t="s">
        <v>6</v>
      </c>
      <c r="C5804" t="s">
        <v>8</v>
      </c>
      <c r="D5804">
        <v>2027</v>
      </c>
      <c r="E5804">
        <v>2033</v>
      </c>
      <c r="F5804">
        <v>1</v>
      </c>
      <c r="G5804">
        <v>4856.3156719999997</v>
      </c>
      <c r="H5804">
        <v>0</v>
      </c>
      <c r="I5804">
        <v>1</v>
      </c>
      <c r="J5804" s="2" t="str">
        <f t="shared" si="90"/>
        <v>EG_SOLARRFSR2027</v>
      </c>
    </row>
    <row r="5805" spans="1:10" x14ac:dyDescent="0.25">
      <c r="A5805" t="s">
        <v>20</v>
      </c>
      <c r="B5805" t="s">
        <v>6</v>
      </c>
      <c r="C5805" t="s">
        <v>12</v>
      </c>
      <c r="D5805">
        <v>2027</v>
      </c>
      <c r="E5805">
        <v>2033</v>
      </c>
      <c r="F5805">
        <v>1</v>
      </c>
      <c r="G5805">
        <v>4856.3156719999997</v>
      </c>
      <c r="H5805">
        <v>0</v>
      </c>
      <c r="I5805">
        <v>1</v>
      </c>
      <c r="J5805" s="2" t="str">
        <f t="shared" si="90"/>
        <v>EG_SOLARRFNR2027</v>
      </c>
    </row>
    <row r="5806" spans="1:10" x14ac:dyDescent="0.25">
      <c r="A5806" t="s">
        <v>20</v>
      </c>
      <c r="B5806" t="s">
        <v>6</v>
      </c>
      <c r="C5806" t="s">
        <v>10</v>
      </c>
      <c r="D5806">
        <v>2027</v>
      </c>
      <c r="E5806">
        <v>2034</v>
      </c>
      <c r="F5806">
        <v>1</v>
      </c>
      <c r="G5806">
        <v>4856.3156719999997</v>
      </c>
      <c r="H5806">
        <v>0</v>
      </c>
      <c r="I5806">
        <v>1</v>
      </c>
      <c r="J5806" s="2" t="str">
        <f t="shared" si="90"/>
        <v>EG_SOLARRFER2027</v>
      </c>
    </row>
    <row r="5807" spans="1:10" x14ac:dyDescent="0.25">
      <c r="A5807" t="s">
        <v>20</v>
      </c>
      <c r="B5807" t="s">
        <v>6</v>
      </c>
      <c r="C5807" t="s">
        <v>11</v>
      </c>
      <c r="D5807">
        <v>2027</v>
      </c>
      <c r="E5807">
        <v>2034</v>
      </c>
      <c r="F5807">
        <v>1</v>
      </c>
      <c r="G5807">
        <v>4856.3156719999997</v>
      </c>
      <c r="H5807">
        <v>0</v>
      </c>
      <c r="I5807">
        <v>1</v>
      </c>
      <c r="J5807" s="2" t="str">
        <f t="shared" si="90"/>
        <v>EG_SOLARRFWR2027</v>
      </c>
    </row>
    <row r="5808" spans="1:10" x14ac:dyDescent="0.25">
      <c r="A5808" t="s">
        <v>20</v>
      </c>
      <c r="B5808" t="s">
        <v>6</v>
      </c>
      <c r="C5808" t="s">
        <v>9</v>
      </c>
      <c r="D5808">
        <v>2027</v>
      </c>
      <c r="E5808">
        <v>2034</v>
      </c>
      <c r="F5808">
        <v>1</v>
      </c>
      <c r="G5808">
        <v>4856.3156719999997</v>
      </c>
      <c r="H5808">
        <v>0</v>
      </c>
      <c r="I5808">
        <v>1</v>
      </c>
      <c r="J5808" s="2" t="str">
        <f t="shared" si="90"/>
        <v>EG_SOLARRFNER2027</v>
      </c>
    </row>
    <row r="5809" spans="1:10" x14ac:dyDescent="0.25">
      <c r="A5809" t="s">
        <v>20</v>
      </c>
      <c r="B5809" t="s">
        <v>6</v>
      </c>
      <c r="C5809" t="s">
        <v>8</v>
      </c>
      <c r="D5809">
        <v>2027</v>
      </c>
      <c r="E5809">
        <v>2034</v>
      </c>
      <c r="F5809">
        <v>1</v>
      </c>
      <c r="G5809">
        <v>4856.3156719999997</v>
      </c>
      <c r="H5809">
        <v>0</v>
      </c>
      <c r="I5809">
        <v>1</v>
      </c>
      <c r="J5809" s="2" t="str">
        <f t="shared" si="90"/>
        <v>EG_SOLARRFSR2027</v>
      </c>
    </row>
    <row r="5810" spans="1:10" x14ac:dyDescent="0.25">
      <c r="A5810" t="s">
        <v>20</v>
      </c>
      <c r="B5810" t="s">
        <v>6</v>
      </c>
      <c r="C5810" t="s">
        <v>12</v>
      </c>
      <c r="D5810">
        <v>2027</v>
      </c>
      <c r="E5810">
        <v>2034</v>
      </c>
      <c r="F5810">
        <v>1</v>
      </c>
      <c r="G5810">
        <v>4856.3156719999997</v>
      </c>
      <c r="H5810">
        <v>0</v>
      </c>
      <c r="I5810">
        <v>1</v>
      </c>
      <c r="J5810" s="2" t="str">
        <f t="shared" si="90"/>
        <v>EG_SOLARRFNR2027</v>
      </c>
    </row>
    <row r="5811" spans="1:10" x14ac:dyDescent="0.25">
      <c r="A5811" t="s">
        <v>20</v>
      </c>
      <c r="B5811" t="s">
        <v>6</v>
      </c>
      <c r="C5811" t="s">
        <v>10</v>
      </c>
      <c r="D5811">
        <v>2027</v>
      </c>
      <c r="E5811">
        <v>2035</v>
      </c>
      <c r="F5811">
        <v>1</v>
      </c>
      <c r="G5811">
        <v>4856.3156719999997</v>
      </c>
      <c r="H5811">
        <v>0</v>
      </c>
      <c r="I5811">
        <v>1</v>
      </c>
      <c r="J5811" s="2" t="str">
        <f t="shared" si="90"/>
        <v>EG_SOLARRFER2027</v>
      </c>
    </row>
    <row r="5812" spans="1:10" x14ac:dyDescent="0.25">
      <c r="A5812" t="s">
        <v>20</v>
      </c>
      <c r="B5812" t="s">
        <v>6</v>
      </c>
      <c r="C5812" t="s">
        <v>11</v>
      </c>
      <c r="D5812">
        <v>2027</v>
      </c>
      <c r="E5812">
        <v>2035</v>
      </c>
      <c r="F5812">
        <v>1</v>
      </c>
      <c r="G5812">
        <v>4856.3156719999997</v>
      </c>
      <c r="H5812">
        <v>0</v>
      </c>
      <c r="I5812">
        <v>1</v>
      </c>
      <c r="J5812" s="2" t="str">
        <f t="shared" si="90"/>
        <v>EG_SOLARRFWR2027</v>
      </c>
    </row>
    <row r="5813" spans="1:10" x14ac:dyDescent="0.25">
      <c r="A5813" t="s">
        <v>20</v>
      </c>
      <c r="B5813" t="s">
        <v>6</v>
      </c>
      <c r="C5813" t="s">
        <v>9</v>
      </c>
      <c r="D5813">
        <v>2027</v>
      </c>
      <c r="E5813">
        <v>2035</v>
      </c>
      <c r="F5813">
        <v>1</v>
      </c>
      <c r="G5813">
        <v>4856.3156719999997</v>
      </c>
      <c r="H5813">
        <v>0</v>
      </c>
      <c r="I5813">
        <v>1</v>
      </c>
      <c r="J5813" s="2" t="str">
        <f t="shared" si="90"/>
        <v>EG_SOLARRFNER2027</v>
      </c>
    </row>
    <row r="5814" spans="1:10" x14ac:dyDescent="0.25">
      <c r="A5814" t="s">
        <v>20</v>
      </c>
      <c r="B5814" t="s">
        <v>6</v>
      </c>
      <c r="C5814" t="s">
        <v>8</v>
      </c>
      <c r="D5814">
        <v>2027</v>
      </c>
      <c r="E5814">
        <v>2035</v>
      </c>
      <c r="F5814">
        <v>1</v>
      </c>
      <c r="G5814">
        <v>4856.3156719999997</v>
      </c>
      <c r="H5814">
        <v>0</v>
      </c>
      <c r="I5814">
        <v>1</v>
      </c>
      <c r="J5814" s="2" t="str">
        <f t="shared" si="90"/>
        <v>EG_SOLARRFSR2027</v>
      </c>
    </row>
    <row r="5815" spans="1:10" x14ac:dyDescent="0.25">
      <c r="A5815" t="s">
        <v>20</v>
      </c>
      <c r="B5815" t="s">
        <v>6</v>
      </c>
      <c r="C5815" t="s">
        <v>12</v>
      </c>
      <c r="D5815">
        <v>2027</v>
      </c>
      <c r="E5815">
        <v>2035</v>
      </c>
      <c r="F5815">
        <v>1</v>
      </c>
      <c r="G5815">
        <v>4856.3156719999997</v>
      </c>
      <c r="H5815">
        <v>0</v>
      </c>
      <c r="I5815">
        <v>1</v>
      </c>
      <c r="J5815" s="2" t="str">
        <f t="shared" si="90"/>
        <v>EG_SOLARRFNR2027</v>
      </c>
    </row>
    <row r="5816" spans="1:10" x14ac:dyDescent="0.25">
      <c r="A5816" t="s">
        <v>20</v>
      </c>
      <c r="B5816" t="s">
        <v>6</v>
      </c>
      <c r="C5816" t="s">
        <v>10</v>
      </c>
      <c r="D5816">
        <v>2027</v>
      </c>
      <c r="E5816">
        <v>2036</v>
      </c>
      <c r="F5816">
        <v>1</v>
      </c>
      <c r="G5816">
        <v>4856.3156719999997</v>
      </c>
      <c r="H5816">
        <v>0</v>
      </c>
      <c r="I5816">
        <v>1</v>
      </c>
      <c r="J5816" s="2" t="str">
        <f t="shared" si="90"/>
        <v>EG_SOLARRFER2027</v>
      </c>
    </row>
    <row r="5817" spans="1:10" x14ac:dyDescent="0.25">
      <c r="A5817" t="s">
        <v>20</v>
      </c>
      <c r="B5817" t="s">
        <v>6</v>
      </c>
      <c r="C5817" t="s">
        <v>11</v>
      </c>
      <c r="D5817">
        <v>2027</v>
      </c>
      <c r="E5817">
        <v>2036</v>
      </c>
      <c r="F5817">
        <v>1</v>
      </c>
      <c r="G5817">
        <v>4856.3156719999997</v>
      </c>
      <c r="H5817">
        <v>0</v>
      </c>
      <c r="I5817">
        <v>1</v>
      </c>
      <c r="J5817" s="2" t="str">
        <f t="shared" si="90"/>
        <v>EG_SOLARRFWR2027</v>
      </c>
    </row>
    <row r="5818" spans="1:10" x14ac:dyDescent="0.25">
      <c r="A5818" t="s">
        <v>20</v>
      </c>
      <c r="B5818" t="s">
        <v>6</v>
      </c>
      <c r="C5818" t="s">
        <v>9</v>
      </c>
      <c r="D5818">
        <v>2027</v>
      </c>
      <c r="E5818">
        <v>2036</v>
      </c>
      <c r="F5818">
        <v>1</v>
      </c>
      <c r="G5818">
        <v>4856.3156719999997</v>
      </c>
      <c r="H5818">
        <v>0</v>
      </c>
      <c r="I5818">
        <v>1</v>
      </c>
      <c r="J5818" s="2" t="str">
        <f t="shared" si="90"/>
        <v>EG_SOLARRFNER2027</v>
      </c>
    </row>
    <row r="5819" spans="1:10" x14ac:dyDescent="0.25">
      <c r="A5819" t="s">
        <v>20</v>
      </c>
      <c r="B5819" t="s">
        <v>6</v>
      </c>
      <c r="C5819" t="s">
        <v>8</v>
      </c>
      <c r="D5819">
        <v>2027</v>
      </c>
      <c r="E5819">
        <v>2036</v>
      </c>
      <c r="F5819">
        <v>1</v>
      </c>
      <c r="G5819">
        <v>4856.3156719999997</v>
      </c>
      <c r="H5819">
        <v>0</v>
      </c>
      <c r="I5819">
        <v>1</v>
      </c>
      <c r="J5819" s="2" t="str">
        <f t="shared" si="90"/>
        <v>EG_SOLARRFSR2027</v>
      </c>
    </row>
    <row r="5820" spans="1:10" x14ac:dyDescent="0.25">
      <c r="A5820" t="s">
        <v>20</v>
      </c>
      <c r="B5820" t="s">
        <v>6</v>
      </c>
      <c r="C5820" t="s">
        <v>12</v>
      </c>
      <c r="D5820">
        <v>2027</v>
      </c>
      <c r="E5820">
        <v>2036</v>
      </c>
      <c r="F5820">
        <v>1</v>
      </c>
      <c r="G5820">
        <v>4856.3156719999997</v>
      </c>
      <c r="H5820">
        <v>0</v>
      </c>
      <c r="I5820">
        <v>1</v>
      </c>
      <c r="J5820" s="2" t="str">
        <f t="shared" si="90"/>
        <v>EG_SOLARRFNR2027</v>
      </c>
    </row>
    <row r="5821" spans="1:10" x14ac:dyDescent="0.25">
      <c r="A5821" t="s">
        <v>20</v>
      </c>
      <c r="B5821" t="s">
        <v>6</v>
      </c>
      <c r="C5821" t="s">
        <v>10</v>
      </c>
      <c r="D5821">
        <v>2027</v>
      </c>
      <c r="E5821">
        <v>2037</v>
      </c>
      <c r="F5821">
        <v>1</v>
      </c>
      <c r="G5821">
        <v>4856.3156719999997</v>
      </c>
      <c r="H5821">
        <v>0</v>
      </c>
      <c r="I5821">
        <v>1</v>
      </c>
      <c r="J5821" s="2" t="str">
        <f t="shared" si="90"/>
        <v>EG_SOLARRFER2027</v>
      </c>
    </row>
    <row r="5822" spans="1:10" x14ac:dyDescent="0.25">
      <c r="A5822" t="s">
        <v>20</v>
      </c>
      <c r="B5822" t="s">
        <v>6</v>
      </c>
      <c r="C5822" t="s">
        <v>11</v>
      </c>
      <c r="D5822">
        <v>2027</v>
      </c>
      <c r="E5822">
        <v>2037</v>
      </c>
      <c r="F5822">
        <v>1</v>
      </c>
      <c r="G5822">
        <v>4856.3156719999997</v>
      </c>
      <c r="H5822">
        <v>0</v>
      </c>
      <c r="I5822">
        <v>1</v>
      </c>
      <c r="J5822" s="2" t="str">
        <f t="shared" si="90"/>
        <v>EG_SOLARRFWR2027</v>
      </c>
    </row>
    <row r="5823" spans="1:10" x14ac:dyDescent="0.25">
      <c r="A5823" t="s">
        <v>20</v>
      </c>
      <c r="B5823" t="s">
        <v>6</v>
      </c>
      <c r="C5823" t="s">
        <v>9</v>
      </c>
      <c r="D5823">
        <v>2027</v>
      </c>
      <c r="E5823">
        <v>2037</v>
      </c>
      <c r="F5823">
        <v>1</v>
      </c>
      <c r="G5823">
        <v>4856.3156719999997</v>
      </c>
      <c r="H5823">
        <v>0</v>
      </c>
      <c r="I5823">
        <v>1</v>
      </c>
      <c r="J5823" s="2" t="str">
        <f t="shared" si="90"/>
        <v>EG_SOLARRFNER2027</v>
      </c>
    </row>
    <row r="5824" spans="1:10" x14ac:dyDescent="0.25">
      <c r="A5824" t="s">
        <v>20</v>
      </c>
      <c r="B5824" t="s">
        <v>6</v>
      </c>
      <c r="C5824" t="s">
        <v>8</v>
      </c>
      <c r="D5824">
        <v>2027</v>
      </c>
      <c r="E5824">
        <v>2037</v>
      </c>
      <c r="F5824">
        <v>1</v>
      </c>
      <c r="G5824">
        <v>4856.3156719999997</v>
      </c>
      <c r="H5824">
        <v>0</v>
      </c>
      <c r="I5824">
        <v>1</v>
      </c>
      <c r="J5824" s="2" t="str">
        <f t="shared" si="90"/>
        <v>EG_SOLARRFSR2027</v>
      </c>
    </row>
    <row r="5825" spans="1:10" x14ac:dyDescent="0.25">
      <c r="A5825" t="s">
        <v>20</v>
      </c>
      <c r="B5825" t="s">
        <v>6</v>
      </c>
      <c r="C5825" t="s">
        <v>12</v>
      </c>
      <c r="D5825">
        <v>2027</v>
      </c>
      <c r="E5825">
        <v>2037</v>
      </c>
      <c r="F5825">
        <v>1</v>
      </c>
      <c r="G5825">
        <v>4856.3156719999997</v>
      </c>
      <c r="H5825">
        <v>0</v>
      </c>
      <c r="I5825">
        <v>1</v>
      </c>
      <c r="J5825" s="2" t="str">
        <f t="shared" si="90"/>
        <v>EG_SOLARRFNR2027</v>
      </c>
    </row>
    <row r="5826" spans="1:10" x14ac:dyDescent="0.25">
      <c r="A5826" t="s">
        <v>20</v>
      </c>
      <c r="B5826" t="s">
        <v>6</v>
      </c>
      <c r="C5826" t="s">
        <v>10</v>
      </c>
      <c r="D5826">
        <v>2027</v>
      </c>
      <c r="E5826">
        <v>2038</v>
      </c>
      <c r="F5826">
        <v>1</v>
      </c>
      <c r="G5826">
        <v>4856.3156719999997</v>
      </c>
      <c r="H5826">
        <v>0</v>
      </c>
      <c r="I5826">
        <v>1</v>
      </c>
      <c r="J5826" s="2" t="str">
        <f t="shared" si="90"/>
        <v>EG_SOLARRFER2027</v>
      </c>
    </row>
    <row r="5827" spans="1:10" x14ac:dyDescent="0.25">
      <c r="A5827" t="s">
        <v>20</v>
      </c>
      <c r="B5827" t="s">
        <v>6</v>
      </c>
      <c r="C5827" t="s">
        <v>11</v>
      </c>
      <c r="D5827">
        <v>2027</v>
      </c>
      <c r="E5827">
        <v>2038</v>
      </c>
      <c r="F5827">
        <v>1</v>
      </c>
      <c r="G5827">
        <v>4856.3156719999997</v>
      </c>
      <c r="H5827">
        <v>0</v>
      </c>
      <c r="I5827">
        <v>1</v>
      </c>
      <c r="J5827" s="2" t="str">
        <f t="shared" ref="J5827:J5890" si="91">_xlfn.CONCAT(A5827,C5827,D5827)</f>
        <v>EG_SOLARRFWR2027</v>
      </c>
    </row>
    <row r="5828" spans="1:10" x14ac:dyDescent="0.25">
      <c r="A5828" t="s">
        <v>20</v>
      </c>
      <c r="B5828" t="s">
        <v>6</v>
      </c>
      <c r="C5828" t="s">
        <v>9</v>
      </c>
      <c r="D5828">
        <v>2027</v>
      </c>
      <c r="E5828">
        <v>2038</v>
      </c>
      <c r="F5828">
        <v>1</v>
      </c>
      <c r="G5828">
        <v>4856.3156719999997</v>
      </c>
      <c r="H5828">
        <v>0</v>
      </c>
      <c r="I5828">
        <v>1</v>
      </c>
      <c r="J5828" s="2" t="str">
        <f t="shared" si="91"/>
        <v>EG_SOLARRFNER2027</v>
      </c>
    </row>
    <row r="5829" spans="1:10" x14ac:dyDescent="0.25">
      <c r="A5829" t="s">
        <v>20</v>
      </c>
      <c r="B5829" t="s">
        <v>6</v>
      </c>
      <c r="C5829" t="s">
        <v>8</v>
      </c>
      <c r="D5829">
        <v>2027</v>
      </c>
      <c r="E5829">
        <v>2038</v>
      </c>
      <c r="F5829">
        <v>1</v>
      </c>
      <c r="G5829">
        <v>4856.3156719999997</v>
      </c>
      <c r="H5829">
        <v>0</v>
      </c>
      <c r="I5829">
        <v>1</v>
      </c>
      <c r="J5829" s="2" t="str">
        <f t="shared" si="91"/>
        <v>EG_SOLARRFSR2027</v>
      </c>
    </row>
    <row r="5830" spans="1:10" x14ac:dyDescent="0.25">
      <c r="A5830" t="s">
        <v>20</v>
      </c>
      <c r="B5830" t="s">
        <v>6</v>
      </c>
      <c r="C5830" t="s">
        <v>12</v>
      </c>
      <c r="D5830">
        <v>2027</v>
      </c>
      <c r="E5830">
        <v>2038</v>
      </c>
      <c r="F5830">
        <v>1</v>
      </c>
      <c r="G5830">
        <v>4856.3156719999997</v>
      </c>
      <c r="H5830">
        <v>0</v>
      </c>
      <c r="I5830">
        <v>1</v>
      </c>
      <c r="J5830" s="2" t="str">
        <f t="shared" si="91"/>
        <v>EG_SOLARRFNR2027</v>
      </c>
    </row>
    <row r="5831" spans="1:10" x14ac:dyDescent="0.25">
      <c r="A5831" t="s">
        <v>20</v>
      </c>
      <c r="B5831" t="s">
        <v>6</v>
      </c>
      <c r="C5831" t="s">
        <v>10</v>
      </c>
      <c r="D5831">
        <v>2027</v>
      </c>
      <c r="E5831">
        <v>2039</v>
      </c>
      <c r="F5831">
        <v>1</v>
      </c>
      <c r="G5831">
        <v>4856.3156719999997</v>
      </c>
      <c r="H5831">
        <v>0</v>
      </c>
      <c r="I5831">
        <v>1</v>
      </c>
      <c r="J5831" s="2" t="str">
        <f t="shared" si="91"/>
        <v>EG_SOLARRFER2027</v>
      </c>
    </row>
    <row r="5832" spans="1:10" x14ac:dyDescent="0.25">
      <c r="A5832" t="s">
        <v>20</v>
      </c>
      <c r="B5832" t="s">
        <v>6</v>
      </c>
      <c r="C5832" t="s">
        <v>11</v>
      </c>
      <c r="D5832">
        <v>2027</v>
      </c>
      <c r="E5832">
        <v>2039</v>
      </c>
      <c r="F5832">
        <v>1</v>
      </c>
      <c r="G5832">
        <v>4856.3156719999997</v>
      </c>
      <c r="H5832">
        <v>0</v>
      </c>
      <c r="I5832">
        <v>1</v>
      </c>
      <c r="J5832" s="2" t="str">
        <f t="shared" si="91"/>
        <v>EG_SOLARRFWR2027</v>
      </c>
    </row>
    <row r="5833" spans="1:10" x14ac:dyDescent="0.25">
      <c r="A5833" t="s">
        <v>20</v>
      </c>
      <c r="B5833" t="s">
        <v>6</v>
      </c>
      <c r="C5833" t="s">
        <v>9</v>
      </c>
      <c r="D5833">
        <v>2027</v>
      </c>
      <c r="E5833">
        <v>2039</v>
      </c>
      <c r="F5833">
        <v>1</v>
      </c>
      <c r="G5833">
        <v>4856.3156719999997</v>
      </c>
      <c r="H5833">
        <v>0</v>
      </c>
      <c r="I5833">
        <v>1</v>
      </c>
      <c r="J5833" s="2" t="str">
        <f t="shared" si="91"/>
        <v>EG_SOLARRFNER2027</v>
      </c>
    </row>
    <row r="5834" spans="1:10" x14ac:dyDescent="0.25">
      <c r="A5834" t="s">
        <v>20</v>
      </c>
      <c r="B5834" t="s">
        <v>6</v>
      </c>
      <c r="C5834" t="s">
        <v>8</v>
      </c>
      <c r="D5834">
        <v>2027</v>
      </c>
      <c r="E5834">
        <v>2039</v>
      </c>
      <c r="F5834">
        <v>1</v>
      </c>
      <c r="G5834">
        <v>4856.3156719999997</v>
      </c>
      <c r="H5834">
        <v>0</v>
      </c>
      <c r="I5834">
        <v>1</v>
      </c>
      <c r="J5834" s="2" t="str">
        <f t="shared" si="91"/>
        <v>EG_SOLARRFSR2027</v>
      </c>
    </row>
    <row r="5835" spans="1:10" x14ac:dyDescent="0.25">
      <c r="A5835" t="s">
        <v>20</v>
      </c>
      <c r="B5835" t="s">
        <v>6</v>
      </c>
      <c r="C5835" t="s">
        <v>12</v>
      </c>
      <c r="D5835">
        <v>2027</v>
      </c>
      <c r="E5835">
        <v>2039</v>
      </c>
      <c r="F5835">
        <v>1</v>
      </c>
      <c r="G5835">
        <v>4856.3156719999997</v>
      </c>
      <c r="H5835">
        <v>0</v>
      </c>
      <c r="I5835">
        <v>1</v>
      </c>
      <c r="J5835" s="2" t="str">
        <f t="shared" si="91"/>
        <v>EG_SOLARRFNR2027</v>
      </c>
    </row>
    <row r="5836" spans="1:10" x14ac:dyDescent="0.25">
      <c r="A5836" t="s">
        <v>20</v>
      </c>
      <c r="B5836" t="s">
        <v>6</v>
      </c>
      <c r="C5836" t="s">
        <v>10</v>
      </c>
      <c r="D5836">
        <v>2027</v>
      </c>
      <c r="E5836">
        <v>2040</v>
      </c>
      <c r="F5836">
        <v>1</v>
      </c>
      <c r="G5836">
        <v>4856.3156719999997</v>
      </c>
      <c r="H5836">
        <v>0</v>
      </c>
      <c r="I5836">
        <v>1</v>
      </c>
      <c r="J5836" s="2" t="str">
        <f t="shared" si="91"/>
        <v>EG_SOLARRFER2027</v>
      </c>
    </row>
    <row r="5837" spans="1:10" x14ac:dyDescent="0.25">
      <c r="A5837" t="s">
        <v>20</v>
      </c>
      <c r="B5837" t="s">
        <v>6</v>
      </c>
      <c r="C5837" t="s">
        <v>11</v>
      </c>
      <c r="D5837">
        <v>2027</v>
      </c>
      <c r="E5837">
        <v>2040</v>
      </c>
      <c r="F5837">
        <v>1</v>
      </c>
      <c r="G5837">
        <v>4856.3156719999997</v>
      </c>
      <c r="H5837">
        <v>0</v>
      </c>
      <c r="I5837">
        <v>1</v>
      </c>
      <c r="J5837" s="2" t="str">
        <f t="shared" si="91"/>
        <v>EG_SOLARRFWR2027</v>
      </c>
    </row>
    <row r="5838" spans="1:10" x14ac:dyDescent="0.25">
      <c r="A5838" t="s">
        <v>20</v>
      </c>
      <c r="B5838" t="s">
        <v>6</v>
      </c>
      <c r="C5838" t="s">
        <v>9</v>
      </c>
      <c r="D5838">
        <v>2027</v>
      </c>
      <c r="E5838">
        <v>2040</v>
      </c>
      <c r="F5838">
        <v>1</v>
      </c>
      <c r="G5838">
        <v>4856.3156719999997</v>
      </c>
      <c r="H5838">
        <v>0</v>
      </c>
      <c r="I5838">
        <v>1</v>
      </c>
      <c r="J5838" s="2" t="str">
        <f t="shared" si="91"/>
        <v>EG_SOLARRFNER2027</v>
      </c>
    </row>
    <row r="5839" spans="1:10" x14ac:dyDescent="0.25">
      <c r="A5839" t="s">
        <v>20</v>
      </c>
      <c r="B5839" t="s">
        <v>6</v>
      </c>
      <c r="C5839" t="s">
        <v>8</v>
      </c>
      <c r="D5839">
        <v>2027</v>
      </c>
      <c r="E5839">
        <v>2040</v>
      </c>
      <c r="F5839">
        <v>1</v>
      </c>
      <c r="G5839">
        <v>4856.3156719999997</v>
      </c>
      <c r="H5839">
        <v>0</v>
      </c>
      <c r="I5839">
        <v>1</v>
      </c>
      <c r="J5839" s="2" t="str">
        <f t="shared" si="91"/>
        <v>EG_SOLARRFSR2027</v>
      </c>
    </row>
    <row r="5840" spans="1:10" x14ac:dyDescent="0.25">
      <c r="A5840" t="s">
        <v>20</v>
      </c>
      <c r="B5840" t="s">
        <v>6</v>
      </c>
      <c r="C5840" t="s">
        <v>12</v>
      </c>
      <c r="D5840">
        <v>2027</v>
      </c>
      <c r="E5840">
        <v>2040</v>
      </c>
      <c r="F5840">
        <v>1</v>
      </c>
      <c r="G5840">
        <v>4856.3156719999997</v>
      </c>
      <c r="H5840">
        <v>0</v>
      </c>
      <c r="I5840">
        <v>1</v>
      </c>
      <c r="J5840" s="2" t="str">
        <f t="shared" si="91"/>
        <v>EG_SOLARRFNR2027</v>
      </c>
    </row>
    <row r="5841" spans="1:10" x14ac:dyDescent="0.25">
      <c r="A5841" t="s">
        <v>20</v>
      </c>
      <c r="B5841" t="s">
        <v>6</v>
      </c>
      <c r="C5841" t="s">
        <v>10</v>
      </c>
      <c r="D5841">
        <v>2027</v>
      </c>
      <c r="E5841">
        <v>2041</v>
      </c>
      <c r="F5841">
        <v>1</v>
      </c>
      <c r="G5841">
        <v>4856.3156719999997</v>
      </c>
      <c r="H5841">
        <v>0</v>
      </c>
      <c r="I5841">
        <v>1</v>
      </c>
      <c r="J5841" s="2" t="str">
        <f t="shared" si="91"/>
        <v>EG_SOLARRFER2027</v>
      </c>
    </row>
    <row r="5842" spans="1:10" x14ac:dyDescent="0.25">
      <c r="A5842" t="s">
        <v>20</v>
      </c>
      <c r="B5842" t="s">
        <v>6</v>
      </c>
      <c r="C5842" t="s">
        <v>11</v>
      </c>
      <c r="D5842">
        <v>2027</v>
      </c>
      <c r="E5842">
        <v>2041</v>
      </c>
      <c r="F5842">
        <v>1</v>
      </c>
      <c r="G5842">
        <v>4856.3156719999997</v>
      </c>
      <c r="H5842">
        <v>0</v>
      </c>
      <c r="I5842">
        <v>1</v>
      </c>
      <c r="J5842" s="2" t="str">
        <f t="shared" si="91"/>
        <v>EG_SOLARRFWR2027</v>
      </c>
    </row>
    <row r="5843" spans="1:10" x14ac:dyDescent="0.25">
      <c r="A5843" t="s">
        <v>20</v>
      </c>
      <c r="B5843" t="s">
        <v>6</v>
      </c>
      <c r="C5843" t="s">
        <v>9</v>
      </c>
      <c r="D5843">
        <v>2027</v>
      </c>
      <c r="E5843">
        <v>2041</v>
      </c>
      <c r="F5843">
        <v>1</v>
      </c>
      <c r="G5843">
        <v>4856.3156719999997</v>
      </c>
      <c r="H5843">
        <v>0</v>
      </c>
      <c r="I5843">
        <v>1</v>
      </c>
      <c r="J5843" s="2" t="str">
        <f t="shared" si="91"/>
        <v>EG_SOLARRFNER2027</v>
      </c>
    </row>
    <row r="5844" spans="1:10" x14ac:dyDescent="0.25">
      <c r="A5844" t="s">
        <v>20</v>
      </c>
      <c r="B5844" t="s">
        <v>6</v>
      </c>
      <c r="C5844" t="s">
        <v>8</v>
      </c>
      <c r="D5844">
        <v>2027</v>
      </c>
      <c r="E5844">
        <v>2041</v>
      </c>
      <c r="F5844">
        <v>1</v>
      </c>
      <c r="G5844">
        <v>4856.3156719999997</v>
      </c>
      <c r="H5844">
        <v>0</v>
      </c>
      <c r="I5844">
        <v>1</v>
      </c>
      <c r="J5844" s="2" t="str">
        <f t="shared" si="91"/>
        <v>EG_SOLARRFSR2027</v>
      </c>
    </row>
    <row r="5845" spans="1:10" x14ac:dyDescent="0.25">
      <c r="A5845" t="s">
        <v>20</v>
      </c>
      <c r="B5845" t="s">
        <v>6</v>
      </c>
      <c r="C5845" t="s">
        <v>12</v>
      </c>
      <c r="D5845">
        <v>2027</v>
      </c>
      <c r="E5845">
        <v>2041</v>
      </c>
      <c r="F5845">
        <v>1</v>
      </c>
      <c r="G5845">
        <v>4856.3156719999997</v>
      </c>
      <c r="H5845">
        <v>0</v>
      </c>
      <c r="I5845">
        <v>1</v>
      </c>
      <c r="J5845" s="2" t="str">
        <f t="shared" si="91"/>
        <v>EG_SOLARRFNR2027</v>
      </c>
    </row>
    <row r="5846" spans="1:10" x14ac:dyDescent="0.25">
      <c r="A5846" t="s">
        <v>21</v>
      </c>
      <c r="B5846" t="s">
        <v>6</v>
      </c>
      <c r="C5846" t="s">
        <v>10</v>
      </c>
      <c r="D5846">
        <v>2027</v>
      </c>
      <c r="E5846">
        <v>2027</v>
      </c>
      <c r="F5846">
        <v>1</v>
      </c>
      <c r="G5846">
        <v>10372.5095</v>
      </c>
      <c r="H5846">
        <v>0</v>
      </c>
      <c r="I5846">
        <v>1</v>
      </c>
      <c r="J5846" s="2" t="str">
        <f t="shared" si="91"/>
        <v>EG_WINDONER2027</v>
      </c>
    </row>
    <row r="5847" spans="1:10" x14ac:dyDescent="0.25">
      <c r="A5847" t="s">
        <v>21</v>
      </c>
      <c r="B5847" t="s">
        <v>6</v>
      </c>
      <c r="C5847" t="s">
        <v>11</v>
      </c>
      <c r="D5847">
        <v>2027</v>
      </c>
      <c r="E5847">
        <v>2027</v>
      </c>
      <c r="F5847">
        <v>1</v>
      </c>
      <c r="G5847">
        <v>10372.5095</v>
      </c>
      <c r="H5847">
        <v>0</v>
      </c>
      <c r="I5847">
        <v>1</v>
      </c>
      <c r="J5847" s="2" t="str">
        <f t="shared" si="91"/>
        <v>EG_WINDONWR2027</v>
      </c>
    </row>
    <row r="5848" spans="1:10" x14ac:dyDescent="0.25">
      <c r="A5848" t="s">
        <v>21</v>
      </c>
      <c r="B5848" t="s">
        <v>6</v>
      </c>
      <c r="C5848" t="s">
        <v>9</v>
      </c>
      <c r="D5848">
        <v>2027</v>
      </c>
      <c r="E5848">
        <v>2027</v>
      </c>
      <c r="F5848">
        <v>1</v>
      </c>
      <c r="G5848">
        <v>10372.5095</v>
      </c>
      <c r="H5848">
        <v>0</v>
      </c>
      <c r="I5848">
        <v>1</v>
      </c>
      <c r="J5848" s="2" t="str">
        <f t="shared" si="91"/>
        <v>EG_WINDONNER2027</v>
      </c>
    </row>
    <row r="5849" spans="1:10" x14ac:dyDescent="0.25">
      <c r="A5849" t="s">
        <v>21</v>
      </c>
      <c r="B5849" t="s">
        <v>6</v>
      </c>
      <c r="C5849" t="s">
        <v>8</v>
      </c>
      <c r="D5849">
        <v>2027</v>
      </c>
      <c r="E5849">
        <v>2027</v>
      </c>
      <c r="F5849">
        <v>1</v>
      </c>
      <c r="G5849">
        <v>10372.5095</v>
      </c>
      <c r="H5849">
        <v>0</v>
      </c>
      <c r="I5849">
        <v>1</v>
      </c>
      <c r="J5849" s="2" t="str">
        <f t="shared" si="91"/>
        <v>EG_WINDONSR2027</v>
      </c>
    </row>
    <row r="5850" spans="1:10" x14ac:dyDescent="0.25">
      <c r="A5850" t="s">
        <v>21</v>
      </c>
      <c r="B5850" t="s">
        <v>6</v>
      </c>
      <c r="C5850" t="s">
        <v>12</v>
      </c>
      <c r="D5850">
        <v>2027</v>
      </c>
      <c r="E5850">
        <v>2027</v>
      </c>
      <c r="F5850">
        <v>1</v>
      </c>
      <c r="G5850">
        <v>10372.5095</v>
      </c>
      <c r="H5850">
        <v>0</v>
      </c>
      <c r="I5850">
        <v>1</v>
      </c>
      <c r="J5850" s="2" t="str">
        <f t="shared" si="91"/>
        <v>EG_WINDONNR2027</v>
      </c>
    </row>
    <row r="5851" spans="1:10" x14ac:dyDescent="0.25">
      <c r="A5851" t="s">
        <v>21</v>
      </c>
      <c r="B5851" t="s">
        <v>6</v>
      </c>
      <c r="C5851" t="s">
        <v>10</v>
      </c>
      <c r="D5851">
        <v>2027</v>
      </c>
      <c r="E5851">
        <v>2028</v>
      </c>
      <c r="F5851">
        <v>1</v>
      </c>
      <c r="G5851">
        <v>10372.5095</v>
      </c>
      <c r="H5851">
        <v>0</v>
      </c>
      <c r="I5851">
        <v>1</v>
      </c>
      <c r="J5851" s="2" t="str">
        <f t="shared" si="91"/>
        <v>EG_WINDONER2027</v>
      </c>
    </row>
    <row r="5852" spans="1:10" x14ac:dyDescent="0.25">
      <c r="A5852" t="s">
        <v>21</v>
      </c>
      <c r="B5852" t="s">
        <v>6</v>
      </c>
      <c r="C5852" t="s">
        <v>11</v>
      </c>
      <c r="D5852">
        <v>2027</v>
      </c>
      <c r="E5852">
        <v>2028</v>
      </c>
      <c r="F5852">
        <v>1</v>
      </c>
      <c r="G5852">
        <v>10372.5095</v>
      </c>
      <c r="H5852">
        <v>0</v>
      </c>
      <c r="I5852">
        <v>1</v>
      </c>
      <c r="J5852" s="2" t="str">
        <f t="shared" si="91"/>
        <v>EG_WINDONWR2027</v>
      </c>
    </row>
    <row r="5853" spans="1:10" x14ac:dyDescent="0.25">
      <c r="A5853" t="s">
        <v>21</v>
      </c>
      <c r="B5853" t="s">
        <v>6</v>
      </c>
      <c r="C5853" t="s">
        <v>9</v>
      </c>
      <c r="D5853">
        <v>2027</v>
      </c>
      <c r="E5853">
        <v>2028</v>
      </c>
      <c r="F5853">
        <v>1</v>
      </c>
      <c r="G5853">
        <v>10372.5095</v>
      </c>
      <c r="H5853">
        <v>0</v>
      </c>
      <c r="I5853">
        <v>1</v>
      </c>
      <c r="J5853" s="2" t="str">
        <f t="shared" si="91"/>
        <v>EG_WINDONNER2027</v>
      </c>
    </row>
    <row r="5854" spans="1:10" x14ac:dyDescent="0.25">
      <c r="A5854" t="s">
        <v>21</v>
      </c>
      <c r="B5854" t="s">
        <v>6</v>
      </c>
      <c r="C5854" t="s">
        <v>8</v>
      </c>
      <c r="D5854">
        <v>2027</v>
      </c>
      <c r="E5854">
        <v>2028</v>
      </c>
      <c r="F5854">
        <v>1</v>
      </c>
      <c r="G5854">
        <v>10372.5095</v>
      </c>
      <c r="H5854">
        <v>0</v>
      </c>
      <c r="I5854">
        <v>1</v>
      </c>
      <c r="J5854" s="2" t="str">
        <f t="shared" si="91"/>
        <v>EG_WINDONSR2027</v>
      </c>
    </row>
    <row r="5855" spans="1:10" x14ac:dyDescent="0.25">
      <c r="A5855" t="s">
        <v>21</v>
      </c>
      <c r="B5855" t="s">
        <v>6</v>
      </c>
      <c r="C5855" t="s">
        <v>12</v>
      </c>
      <c r="D5855">
        <v>2027</v>
      </c>
      <c r="E5855">
        <v>2028</v>
      </c>
      <c r="F5855">
        <v>1</v>
      </c>
      <c r="G5855">
        <v>10372.5095</v>
      </c>
      <c r="H5855">
        <v>0</v>
      </c>
      <c r="I5855">
        <v>1</v>
      </c>
      <c r="J5855" s="2" t="str">
        <f t="shared" si="91"/>
        <v>EG_WINDONNR2027</v>
      </c>
    </row>
    <row r="5856" spans="1:10" x14ac:dyDescent="0.25">
      <c r="A5856" t="s">
        <v>21</v>
      </c>
      <c r="B5856" t="s">
        <v>6</v>
      </c>
      <c r="C5856" t="s">
        <v>10</v>
      </c>
      <c r="D5856">
        <v>2027</v>
      </c>
      <c r="E5856">
        <v>2029</v>
      </c>
      <c r="F5856">
        <v>1</v>
      </c>
      <c r="G5856">
        <v>10372.5095</v>
      </c>
      <c r="H5856">
        <v>0</v>
      </c>
      <c r="I5856">
        <v>1</v>
      </c>
      <c r="J5856" s="2" t="str">
        <f t="shared" si="91"/>
        <v>EG_WINDONER2027</v>
      </c>
    </row>
    <row r="5857" spans="1:10" x14ac:dyDescent="0.25">
      <c r="A5857" t="s">
        <v>21</v>
      </c>
      <c r="B5857" t="s">
        <v>6</v>
      </c>
      <c r="C5857" t="s">
        <v>11</v>
      </c>
      <c r="D5857">
        <v>2027</v>
      </c>
      <c r="E5857">
        <v>2029</v>
      </c>
      <c r="F5857">
        <v>1</v>
      </c>
      <c r="G5857">
        <v>10372.5095</v>
      </c>
      <c r="H5857">
        <v>0</v>
      </c>
      <c r="I5857">
        <v>1</v>
      </c>
      <c r="J5857" s="2" t="str">
        <f t="shared" si="91"/>
        <v>EG_WINDONWR2027</v>
      </c>
    </row>
    <row r="5858" spans="1:10" x14ac:dyDescent="0.25">
      <c r="A5858" t="s">
        <v>21</v>
      </c>
      <c r="B5858" t="s">
        <v>6</v>
      </c>
      <c r="C5858" t="s">
        <v>9</v>
      </c>
      <c r="D5858">
        <v>2027</v>
      </c>
      <c r="E5858">
        <v>2029</v>
      </c>
      <c r="F5858">
        <v>1</v>
      </c>
      <c r="G5858">
        <v>10372.5095</v>
      </c>
      <c r="H5858">
        <v>0</v>
      </c>
      <c r="I5858">
        <v>1</v>
      </c>
      <c r="J5858" s="2" t="str">
        <f t="shared" si="91"/>
        <v>EG_WINDONNER2027</v>
      </c>
    </row>
    <row r="5859" spans="1:10" x14ac:dyDescent="0.25">
      <c r="A5859" t="s">
        <v>21</v>
      </c>
      <c r="B5859" t="s">
        <v>6</v>
      </c>
      <c r="C5859" t="s">
        <v>8</v>
      </c>
      <c r="D5859">
        <v>2027</v>
      </c>
      <c r="E5859">
        <v>2029</v>
      </c>
      <c r="F5859">
        <v>1</v>
      </c>
      <c r="G5859">
        <v>10372.5095</v>
      </c>
      <c r="H5859">
        <v>0</v>
      </c>
      <c r="I5859">
        <v>1</v>
      </c>
      <c r="J5859" s="2" t="str">
        <f t="shared" si="91"/>
        <v>EG_WINDONSR2027</v>
      </c>
    </row>
    <row r="5860" spans="1:10" x14ac:dyDescent="0.25">
      <c r="A5860" t="s">
        <v>21</v>
      </c>
      <c r="B5860" t="s">
        <v>6</v>
      </c>
      <c r="C5860" t="s">
        <v>12</v>
      </c>
      <c r="D5860">
        <v>2027</v>
      </c>
      <c r="E5860">
        <v>2029</v>
      </c>
      <c r="F5860">
        <v>1</v>
      </c>
      <c r="G5860">
        <v>10372.5095</v>
      </c>
      <c r="H5860">
        <v>0</v>
      </c>
      <c r="I5860">
        <v>1</v>
      </c>
      <c r="J5860" s="2" t="str">
        <f t="shared" si="91"/>
        <v>EG_WINDONNR2027</v>
      </c>
    </row>
    <row r="5861" spans="1:10" x14ac:dyDescent="0.25">
      <c r="A5861" t="s">
        <v>21</v>
      </c>
      <c r="B5861" t="s">
        <v>6</v>
      </c>
      <c r="C5861" t="s">
        <v>10</v>
      </c>
      <c r="D5861">
        <v>2027</v>
      </c>
      <c r="E5861">
        <v>2030</v>
      </c>
      <c r="F5861">
        <v>1</v>
      </c>
      <c r="G5861">
        <v>10372.5095</v>
      </c>
      <c r="H5861">
        <v>0</v>
      </c>
      <c r="I5861">
        <v>1</v>
      </c>
      <c r="J5861" s="2" t="str">
        <f t="shared" si="91"/>
        <v>EG_WINDONER2027</v>
      </c>
    </row>
    <row r="5862" spans="1:10" x14ac:dyDescent="0.25">
      <c r="A5862" t="s">
        <v>21</v>
      </c>
      <c r="B5862" t="s">
        <v>6</v>
      </c>
      <c r="C5862" t="s">
        <v>11</v>
      </c>
      <c r="D5862">
        <v>2027</v>
      </c>
      <c r="E5862">
        <v>2030</v>
      </c>
      <c r="F5862">
        <v>1</v>
      </c>
      <c r="G5862">
        <v>10372.5095</v>
      </c>
      <c r="H5862">
        <v>0</v>
      </c>
      <c r="I5862">
        <v>1</v>
      </c>
      <c r="J5862" s="2" t="str">
        <f t="shared" si="91"/>
        <v>EG_WINDONWR2027</v>
      </c>
    </row>
    <row r="5863" spans="1:10" x14ac:dyDescent="0.25">
      <c r="A5863" t="s">
        <v>21</v>
      </c>
      <c r="B5863" t="s">
        <v>6</v>
      </c>
      <c r="C5863" t="s">
        <v>9</v>
      </c>
      <c r="D5863">
        <v>2027</v>
      </c>
      <c r="E5863">
        <v>2030</v>
      </c>
      <c r="F5863">
        <v>1</v>
      </c>
      <c r="G5863">
        <v>10372.5095</v>
      </c>
      <c r="H5863">
        <v>0</v>
      </c>
      <c r="I5863">
        <v>1</v>
      </c>
      <c r="J5863" s="2" t="str">
        <f t="shared" si="91"/>
        <v>EG_WINDONNER2027</v>
      </c>
    </row>
    <row r="5864" spans="1:10" x14ac:dyDescent="0.25">
      <c r="A5864" t="s">
        <v>21</v>
      </c>
      <c r="B5864" t="s">
        <v>6</v>
      </c>
      <c r="C5864" t="s">
        <v>8</v>
      </c>
      <c r="D5864">
        <v>2027</v>
      </c>
      <c r="E5864">
        <v>2030</v>
      </c>
      <c r="F5864">
        <v>1</v>
      </c>
      <c r="G5864">
        <v>10372.5095</v>
      </c>
      <c r="H5864">
        <v>0</v>
      </c>
      <c r="I5864">
        <v>1</v>
      </c>
      <c r="J5864" s="2" t="str">
        <f t="shared" si="91"/>
        <v>EG_WINDONSR2027</v>
      </c>
    </row>
    <row r="5865" spans="1:10" x14ac:dyDescent="0.25">
      <c r="A5865" t="s">
        <v>21</v>
      </c>
      <c r="B5865" t="s">
        <v>6</v>
      </c>
      <c r="C5865" t="s">
        <v>12</v>
      </c>
      <c r="D5865">
        <v>2027</v>
      </c>
      <c r="E5865">
        <v>2030</v>
      </c>
      <c r="F5865">
        <v>1</v>
      </c>
      <c r="G5865">
        <v>10372.5095</v>
      </c>
      <c r="H5865">
        <v>0</v>
      </c>
      <c r="I5865">
        <v>1</v>
      </c>
      <c r="J5865" s="2" t="str">
        <f t="shared" si="91"/>
        <v>EG_WINDONNR2027</v>
      </c>
    </row>
    <row r="5866" spans="1:10" x14ac:dyDescent="0.25">
      <c r="A5866" t="s">
        <v>21</v>
      </c>
      <c r="B5866" t="s">
        <v>6</v>
      </c>
      <c r="C5866" t="s">
        <v>10</v>
      </c>
      <c r="D5866">
        <v>2027</v>
      </c>
      <c r="E5866">
        <v>2031</v>
      </c>
      <c r="F5866">
        <v>1</v>
      </c>
      <c r="G5866">
        <v>10372.5095</v>
      </c>
      <c r="H5866">
        <v>0</v>
      </c>
      <c r="I5866">
        <v>1</v>
      </c>
      <c r="J5866" s="2" t="str">
        <f t="shared" si="91"/>
        <v>EG_WINDONER2027</v>
      </c>
    </row>
    <row r="5867" spans="1:10" x14ac:dyDescent="0.25">
      <c r="A5867" t="s">
        <v>21</v>
      </c>
      <c r="B5867" t="s">
        <v>6</v>
      </c>
      <c r="C5867" t="s">
        <v>11</v>
      </c>
      <c r="D5867">
        <v>2027</v>
      </c>
      <c r="E5867">
        <v>2031</v>
      </c>
      <c r="F5867">
        <v>1</v>
      </c>
      <c r="G5867">
        <v>10372.5095</v>
      </c>
      <c r="H5867">
        <v>0</v>
      </c>
      <c r="I5867">
        <v>1</v>
      </c>
      <c r="J5867" s="2" t="str">
        <f t="shared" si="91"/>
        <v>EG_WINDONWR2027</v>
      </c>
    </row>
    <row r="5868" spans="1:10" x14ac:dyDescent="0.25">
      <c r="A5868" t="s">
        <v>21</v>
      </c>
      <c r="B5868" t="s">
        <v>6</v>
      </c>
      <c r="C5868" t="s">
        <v>9</v>
      </c>
      <c r="D5868">
        <v>2027</v>
      </c>
      <c r="E5868">
        <v>2031</v>
      </c>
      <c r="F5868">
        <v>1</v>
      </c>
      <c r="G5868">
        <v>10372.5095</v>
      </c>
      <c r="H5868">
        <v>0</v>
      </c>
      <c r="I5868">
        <v>1</v>
      </c>
      <c r="J5868" s="2" t="str">
        <f t="shared" si="91"/>
        <v>EG_WINDONNER2027</v>
      </c>
    </row>
    <row r="5869" spans="1:10" x14ac:dyDescent="0.25">
      <c r="A5869" t="s">
        <v>21</v>
      </c>
      <c r="B5869" t="s">
        <v>6</v>
      </c>
      <c r="C5869" t="s">
        <v>8</v>
      </c>
      <c r="D5869">
        <v>2027</v>
      </c>
      <c r="E5869">
        <v>2031</v>
      </c>
      <c r="F5869">
        <v>1</v>
      </c>
      <c r="G5869">
        <v>10372.5095</v>
      </c>
      <c r="H5869">
        <v>0</v>
      </c>
      <c r="I5869">
        <v>1</v>
      </c>
      <c r="J5869" s="2" t="str">
        <f t="shared" si="91"/>
        <v>EG_WINDONSR2027</v>
      </c>
    </row>
    <row r="5870" spans="1:10" x14ac:dyDescent="0.25">
      <c r="A5870" t="s">
        <v>21</v>
      </c>
      <c r="B5870" t="s">
        <v>6</v>
      </c>
      <c r="C5870" t="s">
        <v>12</v>
      </c>
      <c r="D5870">
        <v>2027</v>
      </c>
      <c r="E5870">
        <v>2031</v>
      </c>
      <c r="F5870">
        <v>1</v>
      </c>
      <c r="G5870">
        <v>10372.5095</v>
      </c>
      <c r="H5870">
        <v>0</v>
      </c>
      <c r="I5870">
        <v>1</v>
      </c>
      <c r="J5870" s="2" t="str">
        <f t="shared" si="91"/>
        <v>EG_WINDONNR2027</v>
      </c>
    </row>
    <row r="5871" spans="1:10" x14ac:dyDescent="0.25">
      <c r="A5871" t="s">
        <v>21</v>
      </c>
      <c r="B5871" t="s">
        <v>6</v>
      </c>
      <c r="C5871" t="s">
        <v>10</v>
      </c>
      <c r="D5871">
        <v>2027</v>
      </c>
      <c r="E5871">
        <v>2032</v>
      </c>
      <c r="F5871">
        <v>1</v>
      </c>
      <c r="G5871">
        <v>10372.5095</v>
      </c>
      <c r="H5871">
        <v>0</v>
      </c>
      <c r="I5871">
        <v>1</v>
      </c>
      <c r="J5871" s="2" t="str">
        <f t="shared" si="91"/>
        <v>EG_WINDONER2027</v>
      </c>
    </row>
    <row r="5872" spans="1:10" x14ac:dyDescent="0.25">
      <c r="A5872" t="s">
        <v>21</v>
      </c>
      <c r="B5872" t="s">
        <v>6</v>
      </c>
      <c r="C5872" t="s">
        <v>11</v>
      </c>
      <c r="D5872">
        <v>2027</v>
      </c>
      <c r="E5872">
        <v>2032</v>
      </c>
      <c r="F5872">
        <v>1</v>
      </c>
      <c r="G5872">
        <v>10372.5095</v>
      </c>
      <c r="H5872">
        <v>0</v>
      </c>
      <c r="I5872">
        <v>1</v>
      </c>
      <c r="J5872" s="2" t="str">
        <f t="shared" si="91"/>
        <v>EG_WINDONWR2027</v>
      </c>
    </row>
    <row r="5873" spans="1:10" x14ac:dyDescent="0.25">
      <c r="A5873" t="s">
        <v>21</v>
      </c>
      <c r="B5873" t="s">
        <v>6</v>
      </c>
      <c r="C5873" t="s">
        <v>9</v>
      </c>
      <c r="D5873">
        <v>2027</v>
      </c>
      <c r="E5873">
        <v>2032</v>
      </c>
      <c r="F5873">
        <v>1</v>
      </c>
      <c r="G5873">
        <v>10372.5095</v>
      </c>
      <c r="H5873">
        <v>0</v>
      </c>
      <c r="I5873">
        <v>1</v>
      </c>
      <c r="J5873" s="2" t="str">
        <f t="shared" si="91"/>
        <v>EG_WINDONNER2027</v>
      </c>
    </row>
    <row r="5874" spans="1:10" x14ac:dyDescent="0.25">
      <c r="A5874" t="s">
        <v>21</v>
      </c>
      <c r="B5874" t="s">
        <v>6</v>
      </c>
      <c r="C5874" t="s">
        <v>8</v>
      </c>
      <c r="D5874">
        <v>2027</v>
      </c>
      <c r="E5874">
        <v>2032</v>
      </c>
      <c r="F5874">
        <v>1</v>
      </c>
      <c r="G5874">
        <v>10372.5095</v>
      </c>
      <c r="H5874">
        <v>0</v>
      </c>
      <c r="I5874">
        <v>1</v>
      </c>
      <c r="J5874" s="2" t="str">
        <f t="shared" si="91"/>
        <v>EG_WINDONSR2027</v>
      </c>
    </row>
    <row r="5875" spans="1:10" x14ac:dyDescent="0.25">
      <c r="A5875" t="s">
        <v>21</v>
      </c>
      <c r="B5875" t="s">
        <v>6</v>
      </c>
      <c r="C5875" t="s">
        <v>12</v>
      </c>
      <c r="D5875">
        <v>2027</v>
      </c>
      <c r="E5875">
        <v>2032</v>
      </c>
      <c r="F5875">
        <v>1</v>
      </c>
      <c r="G5875">
        <v>10372.5095</v>
      </c>
      <c r="H5875">
        <v>0</v>
      </c>
      <c r="I5875">
        <v>1</v>
      </c>
      <c r="J5875" s="2" t="str">
        <f t="shared" si="91"/>
        <v>EG_WINDONNR2027</v>
      </c>
    </row>
    <row r="5876" spans="1:10" x14ac:dyDescent="0.25">
      <c r="A5876" t="s">
        <v>21</v>
      </c>
      <c r="B5876" t="s">
        <v>6</v>
      </c>
      <c r="C5876" t="s">
        <v>10</v>
      </c>
      <c r="D5876">
        <v>2027</v>
      </c>
      <c r="E5876">
        <v>2033</v>
      </c>
      <c r="F5876">
        <v>1</v>
      </c>
      <c r="G5876">
        <v>10372.5095</v>
      </c>
      <c r="H5876">
        <v>0</v>
      </c>
      <c r="I5876">
        <v>1</v>
      </c>
      <c r="J5876" s="2" t="str">
        <f t="shared" si="91"/>
        <v>EG_WINDONER2027</v>
      </c>
    </row>
    <row r="5877" spans="1:10" x14ac:dyDescent="0.25">
      <c r="A5877" t="s">
        <v>21</v>
      </c>
      <c r="B5877" t="s">
        <v>6</v>
      </c>
      <c r="C5877" t="s">
        <v>11</v>
      </c>
      <c r="D5877">
        <v>2027</v>
      </c>
      <c r="E5877">
        <v>2033</v>
      </c>
      <c r="F5877">
        <v>1</v>
      </c>
      <c r="G5877">
        <v>10372.5095</v>
      </c>
      <c r="H5877">
        <v>0</v>
      </c>
      <c r="I5877">
        <v>1</v>
      </c>
      <c r="J5877" s="2" t="str">
        <f t="shared" si="91"/>
        <v>EG_WINDONWR2027</v>
      </c>
    </row>
    <row r="5878" spans="1:10" x14ac:dyDescent="0.25">
      <c r="A5878" t="s">
        <v>21</v>
      </c>
      <c r="B5878" t="s">
        <v>6</v>
      </c>
      <c r="C5878" t="s">
        <v>9</v>
      </c>
      <c r="D5878">
        <v>2027</v>
      </c>
      <c r="E5878">
        <v>2033</v>
      </c>
      <c r="F5878">
        <v>1</v>
      </c>
      <c r="G5878">
        <v>10372.5095</v>
      </c>
      <c r="H5878">
        <v>0</v>
      </c>
      <c r="I5878">
        <v>1</v>
      </c>
      <c r="J5878" s="2" t="str">
        <f t="shared" si="91"/>
        <v>EG_WINDONNER2027</v>
      </c>
    </row>
    <row r="5879" spans="1:10" x14ac:dyDescent="0.25">
      <c r="A5879" t="s">
        <v>21</v>
      </c>
      <c r="B5879" t="s">
        <v>6</v>
      </c>
      <c r="C5879" t="s">
        <v>8</v>
      </c>
      <c r="D5879">
        <v>2027</v>
      </c>
      <c r="E5879">
        <v>2033</v>
      </c>
      <c r="F5879">
        <v>1</v>
      </c>
      <c r="G5879">
        <v>10372.5095</v>
      </c>
      <c r="H5879">
        <v>0</v>
      </c>
      <c r="I5879">
        <v>1</v>
      </c>
      <c r="J5879" s="2" t="str">
        <f t="shared" si="91"/>
        <v>EG_WINDONSR2027</v>
      </c>
    </row>
    <row r="5880" spans="1:10" x14ac:dyDescent="0.25">
      <c r="A5880" t="s">
        <v>21</v>
      </c>
      <c r="B5880" t="s">
        <v>6</v>
      </c>
      <c r="C5880" t="s">
        <v>12</v>
      </c>
      <c r="D5880">
        <v>2027</v>
      </c>
      <c r="E5880">
        <v>2033</v>
      </c>
      <c r="F5880">
        <v>1</v>
      </c>
      <c r="G5880">
        <v>10372.5095</v>
      </c>
      <c r="H5880">
        <v>0</v>
      </c>
      <c r="I5880">
        <v>1</v>
      </c>
      <c r="J5880" s="2" t="str">
        <f t="shared" si="91"/>
        <v>EG_WINDONNR2027</v>
      </c>
    </row>
    <row r="5881" spans="1:10" x14ac:dyDescent="0.25">
      <c r="A5881" t="s">
        <v>21</v>
      </c>
      <c r="B5881" t="s">
        <v>6</v>
      </c>
      <c r="C5881" t="s">
        <v>10</v>
      </c>
      <c r="D5881">
        <v>2027</v>
      </c>
      <c r="E5881">
        <v>2034</v>
      </c>
      <c r="F5881">
        <v>1</v>
      </c>
      <c r="G5881">
        <v>10372.5095</v>
      </c>
      <c r="H5881">
        <v>0</v>
      </c>
      <c r="I5881">
        <v>1</v>
      </c>
      <c r="J5881" s="2" t="str">
        <f t="shared" si="91"/>
        <v>EG_WINDONER2027</v>
      </c>
    </row>
    <row r="5882" spans="1:10" x14ac:dyDescent="0.25">
      <c r="A5882" t="s">
        <v>21</v>
      </c>
      <c r="B5882" t="s">
        <v>6</v>
      </c>
      <c r="C5882" t="s">
        <v>11</v>
      </c>
      <c r="D5882">
        <v>2027</v>
      </c>
      <c r="E5882">
        <v>2034</v>
      </c>
      <c r="F5882">
        <v>1</v>
      </c>
      <c r="G5882">
        <v>10372.5095</v>
      </c>
      <c r="H5882">
        <v>0</v>
      </c>
      <c r="I5882">
        <v>1</v>
      </c>
      <c r="J5882" s="2" t="str">
        <f t="shared" si="91"/>
        <v>EG_WINDONWR2027</v>
      </c>
    </row>
    <row r="5883" spans="1:10" x14ac:dyDescent="0.25">
      <c r="A5883" t="s">
        <v>21</v>
      </c>
      <c r="B5883" t="s">
        <v>6</v>
      </c>
      <c r="C5883" t="s">
        <v>9</v>
      </c>
      <c r="D5883">
        <v>2027</v>
      </c>
      <c r="E5883">
        <v>2034</v>
      </c>
      <c r="F5883">
        <v>1</v>
      </c>
      <c r="G5883">
        <v>10372.5095</v>
      </c>
      <c r="H5883">
        <v>0</v>
      </c>
      <c r="I5883">
        <v>1</v>
      </c>
      <c r="J5883" s="2" t="str">
        <f t="shared" si="91"/>
        <v>EG_WINDONNER2027</v>
      </c>
    </row>
    <row r="5884" spans="1:10" x14ac:dyDescent="0.25">
      <c r="A5884" t="s">
        <v>21</v>
      </c>
      <c r="B5884" t="s">
        <v>6</v>
      </c>
      <c r="C5884" t="s">
        <v>8</v>
      </c>
      <c r="D5884">
        <v>2027</v>
      </c>
      <c r="E5884">
        <v>2034</v>
      </c>
      <c r="F5884">
        <v>1</v>
      </c>
      <c r="G5884">
        <v>10372.5095</v>
      </c>
      <c r="H5884">
        <v>0</v>
      </c>
      <c r="I5884">
        <v>1</v>
      </c>
      <c r="J5884" s="2" t="str">
        <f t="shared" si="91"/>
        <v>EG_WINDONSR2027</v>
      </c>
    </row>
    <row r="5885" spans="1:10" x14ac:dyDescent="0.25">
      <c r="A5885" t="s">
        <v>21</v>
      </c>
      <c r="B5885" t="s">
        <v>6</v>
      </c>
      <c r="C5885" t="s">
        <v>12</v>
      </c>
      <c r="D5885">
        <v>2027</v>
      </c>
      <c r="E5885">
        <v>2034</v>
      </c>
      <c r="F5885">
        <v>1</v>
      </c>
      <c r="G5885">
        <v>10372.5095</v>
      </c>
      <c r="H5885">
        <v>0</v>
      </c>
      <c r="I5885">
        <v>1</v>
      </c>
      <c r="J5885" s="2" t="str">
        <f t="shared" si="91"/>
        <v>EG_WINDONNR2027</v>
      </c>
    </row>
    <row r="5886" spans="1:10" x14ac:dyDescent="0.25">
      <c r="A5886" t="s">
        <v>21</v>
      </c>
      <c r="B5886" t="s">
        <v>6</v>
      </c>
      <c r="C5886" t="s">
        <v>10</v>
      </c>
      <c r="D5886">
        <v>2027</v>
      </c>
      <c r="E5886">
        <v>2035</v>
      </c>
      <c r="F5886">
        <v>1</v>
      </c>
      <c r="G5886">
        <v>10372.5095</v>
      </c>
      <c r="H5886">
        <v>0</v>
      </c>
      <c r="I5886">
        <v>1</v>
      </c>
      <c r="J5886" s="2" t="str">
        <f t="shared" si="91"/>
        <v>EG_WINDONER2027</v>
      </c>
    </row>
    <row r="5887" spans="1:10" x14ac:dyDescent="0.25">
      <c r="A5887" t="s">
        <v>21</v>
      </c>
      <c r="B5887" t="s">
        <v>6</v>
      </c>
      <c r="C5887" t="s">
        <v>11</v>
      </c>
      <c r="D5887">
        <v>2027</v>
      </c>
      <c r="E5887">
        <v>2035</v>
      </c>
      <c r="F5887">
        <v>1</v>
      </c>
      <c r="G5887">
        <v>10372.5095</v>
      </c>
      <c r="H5887">
        <v>0</v>
      </c>
      <c r="I5887">
        <v>1</v>
      </c>
      <c r="J5887" s="2" t="str">
        <f t="shared" si="91"/>
        <v>EG_WINDONWR2027</v>
      </c>
    </row>
    <row r="5888" spans="1:10" x14ac:dyDescent="0.25">
      <c r="A5888" t="s">
        <v>21</v>
      </c>
      <c r="B5888" t="s">
        <v>6</v>
      </c>
      <c r="C5888" t="s">
        <v>9</v>
      </c>
      <c r="D5888">
        <v>2027</v>
      </c>
      <c r="E5888">
        <v>2035</v>
      </c>
      <c r="F5888">
        <v>1</v>
      </c>
      <c r="G5888">
        <v>10372.5095</v>
      </c>
      <c r="H5888">
        <v>0</v>
      </c>
      <c r="I5888">
        <v>1</v>
      </c>
      <c r="J5888" s="2" t="str">
        <f t="shared" si="91"/>
        <v>EG_WINDONNER2027</v>
      </c>
    </row>
    <row r="5889" spans="1:10" x14ac:dyDescent="0.25">
      <c r="A5889" t="s">
        <v>21</v>
      </c>
      <c r="B5889" t="s">
        <v>6</v>
      </c>
      <c r="C5889" t="s">
        <v>8</v>
      </c>
      <c r="D5889">
        <v>2027</v>
      </c>
      <c r="E5889">
        <v>2035</v>
      </c>
      <c r="F5889">
        <v>1</v>
      </c>
      <c r="G5889">
        <v>10372.5095</v>
      </c>
      <c r="H5889">
        <v>0</v>
      </c>
      <c r="I5889">
        <v>1</v>
      </c>
      <c r="J5889" s="2" t="str">
        <f t="shared" si="91"/>
        <v>EG_WINDONSR2027</v>
      </c>
    </row>
    <row r="5890" spans="1:10" x14ac:dyDescent="0.25">
      <c r="A5890" t="s">
        <v>21</v>
      </c>
      <c r="B5890" t="s">
        <v>6</v>
      </c>
      <c r="C5890" t="s">
        <v>12</v>
      </c>
      <c r="D5890">
        <v>2027</v>
      </c>
      <c r="E5890">
        <v>2035</v>
      </c>
      <c r="F5890">
        <v>1</v>
      </c>
      <c r="G5890">
        <v>10372.5095</v>
      </c>
      <c r="H5890">
        <v>0</v>
      </c>
      <c r="I5890">
        <v>1</v>
      </c>
      <c r="J5890" s="2" t="str">
        <f t="shared" si="91"/>
        <v>EG_WINDONNR2027</v>
      </c>
    </row>
    <row r="5891" spans="1:10" x14ac:dyDescent="0.25">
      <c r="A5891" t="s">
        <v>21</v>
      </c>
      <c r="B5891" t="s">
        <v>6</v>
      </c>
      <c r="C5891" t="s">
        <v>10</v>
      </c>
      <c r="D5891">
        <v>2027</v>
      </c>
      <c r="E5891">
        <v>2036</v>
      </c>
      <c r="F5891">
        <v>1</v>
      </c>
      <c r="G5891">
        <v>10372.5095</v>
      </c>
      <c r="H5891">
        <v>0</v>
      </c>
      <c r="I5891">
        <v>1</v>
      </c>
      <c r="J5891" s="2" t="str">
        <f t="shared" ref="J5891:J5954" si="92">_xlfn.CONCAT(A5891,C5891,D5891)</f>
        <v>EG_WINDONER2027</v>
      </c>
    </row>
    <row r="5892" spans="1:10" x14ac:dyDescent="0.25">
      <c r="A5892" t="s">
        <v>21</v>
      </c>
      <c r="B5892" t="s">
        <v>6</v>
      </c>
      <c r="C5892" t="s">
        <v>11</v>
      </c>
      <c r="D5892">
        <v>2027</v>
      </c>
      <c r="E5892">
        <v>2036</v>
      </c>
      <c r="F5892">
        <v>1</v>
      </c>
      <c r="G5892">
        <v>10372.5095</v>
      </c>
      <c r="H5892">
        <v>0</v>
      </c>
      <c r="I5892">
        <v>1</v>
      </c>
      <c r="J5892" s="2" t="str">
        <f t="shared" si="92"/>
        <v>EG_WINDONWR2027</v>
      </c>
    </row>
    <row r="5893" spans="1:10" x14ac:dyDescent="0.25">
      <c r="A5893" t="s">
        <v>21</v>
      </c>
      <c r="B5893" t="s">
        <v>6</v>
      </c>
      <c r="C5893" t="s">
        <v>9</v>
      </c>
      <c r="D5893">
        <v>2027</v>
      </c>
      <c r="E5893">
        <v>2036</v>
      </c>
      <c r="F5893">
        <v>1</v>
      </c>
      <c r="G5893">
        <v>10372.5095</v>
      </c>
      <c r="H5893">
        <v>0</v>
      </c>
      <c r="I5893">
        <v>1</v>
      </c>
      <c r="J5893" s="2" t="str">
        <f t="shared" si="92"/>
        <v>EG_WINDONNER2027</v>
      </c>
    </row>
    <row r="5894" spans="1:10" x14ac:dyDescent="0.25">
      <c r="A5894" t="s">
        <v>21</v>
      </c>
      <c r="B5894" t="s">
        <v>6</v>
      </c>
      <c r="C5894" t="s">
        <v>8</v>
      </c>
      <c r="D5894">
        <v>2027</v>
      </c>
      <c r="E5894">
        <v>2036</v>
      </c>
      <c r="F5894">
        <v>1</v>
      </c>
      <c r="G5894">
        <v>10372.5095</v>
      </c>
      <c r="H5894">
        <v>0</v>
      </c>
      <c r="I5894">
        <v>1</v>
      </c>
      <c r="J5894" s="2" t="str">
        <f t="shared" si="92"/>
        <v>EG_WINDONSR2027</v>
      </c>
    </row>
    <row r="5895" spans="1:10" x14ac:dyDescent="0.25">
      <c r="A5895" t="s">
        <v>21</v>
      </c>
      <c r="B5895" t="s">
        <v>6</v>
      </c>
      <c r="C5895" t="s">
        <v>12</v>
      </c>
      <c r="D5895">
        <v>2027</v>
      </c>
      <c r="E5895">
        <v>2036</v>
      </c>
      <c r="F5895">
        <v>1</v>
      </c>
      <c r="G5895">
        <v>10372.5095</v>
      </c>
      <c r="H5895">
        <v>0</v>
      </c>
      <c r="I5895">
        <v>1</v>
      </c>
      <c r="J5895" s="2" t="str">
        <f t="shared" si="92"/>
        <v>EG_WINDONNR2027</v>
      </c>
    </row>
    <row r="5896" spans="1:10" x14ac:dyDescent="0.25">
      <c r="A5896" t="s">
        <v>21</v>
      </c>
      <c r="B5896" t="s">
        <v>6</v>
      </c>
      <c r="C5896" t="s">
        <v>10</v>
      </c>
      <c r="D5896">
        <v>2027</v>
      </c>
      <c r="E5896">
        <v>2037</v>
      </c>
      <c r="F5896">
        <v>1</v>
      </c>
      <c r="G5896">
        <v>10372.5095</v>
      </c>
      <c r="H5896">
        <v>0</v>
      </c>
      <c r="I5896">
        <v>1</v>
      </c>
      <c r="J5896" s="2" t="str">
        <f t="shared" si="92"/>
        <v>EG_WINDONER2027</v>
      </c>
    </row>
    <row r="5897" spans="1:10" x14ac:dyDescent="0.25">
      <c r="A5897" t="s">
        <v>21</v>
      </c>
      <c r="B5897" t="s">
        <v>6</v>
      </c>
      <c r="C5897" t="s">
        <v>11</v>
      </c>
      <c r="D5897">
        <v>2027</v>
      </c>
      <c r="E5897">
        <v>2037</v>
      </c>
      <c r="F5897">
        <v>1</v>
      </c>
      <c r="G5897">
        <v>10372.5095</v>
      </c>
      <c r="H5897">
        <v>0</v>
      </c>
      <c r="I5897">
        <v>1</v>
      </c>
      <c r="J5897" s="2" t="str">
        <f t="shared" si="92"/>
        <v>EG_WINDONWR2027</v>
      </c>
    </row>
    <row r="5898" spans="1:10" x14ac:dyDescent="0.25">
      <c r="A5898" t="s">
        <v>21</v>
      </c>
      <c r="B5898" t="s">
        <v>6</v>
      </c>
      <c r="C5898" t="s">
        <v>9</v>
      </c>
      <c r="D5898">
        <v>2027</v>
      </c>
      <c r="E5898">
        <v>2037</v>
      </c>
      <c r="F5898">
        <v>1</v>
      </c>
      <c r="G5898">
        <v>10372.5095</v>
      </c>
      <c r="H5898">
        <v>0</v>
      </c>
      <c r="I5898">
        <v>1</v>
      </c>
      <c r="J5898" s="2" t="str">
        <f t="shared" si="92"/>
        <v>EG_WINDONNER2027</v>
      </c>
    </row>
    <row r="5899" spans="1:10" x14ac:dyDescent="0.25">
      <c r="A5899" t="s">
        <v>21</v>
      </c>
      <c r="B5899" t="s">
        <v>6</v>
      </c>
      <c r="C5899" t="s">
        <v>8</v>
      </c>
      <c r="D5899">
        <v>2027</v>
      </c>
      <c r="E5899">
        <v>2037</v>
      </c>
      <c r="F5899">
        <v>1</v>
      </c>
      <c r="G5899">
        <v>10372.5095</v>
      </c>
      <c r="H5899">
        <v>0</v>
      </c>
      <c r="I5899">
        <v>1</v>
      </c>
      <c r="J5899" s="2" t="str">
        <f t="shared" si="92"/>
        <v>EG_WINDONSR2027</v>
      </c>
    </row>
    <row r="5900" spans="1:10" x14ac:dyDescent="0.25">
      <c r="A5900" t="s">
        <v>21</v>
      </c>
      <c r="B5900" t="s">
        <v>6</v>
      </c>
      <c r="C5900" t="s">
        <v>12</v>
      </c>
      <c r="D5900">
        <v>2027</v>
      </c>
      <c r="E5900">
        <v>2037</v>
      </c>
      <c r="F5900">
        <v>1</v>
      </c>
      <c r="G5900">
        <v>10372.5095</v>
      </c>
      <c r="H5900">
        <v>0</v>
      </c>
      <c r="I5900">
        <v>1</v>
      </c>
      <c r="J5900" s="2" t="str">
        <f t="shared" si="92"/>
        <v>EG_WINDONNR2027</v>
      </c>
    </row>
    <row r="5901" spans="1:10" x14ac:dyDescent="0.25">
      <c r="A5901" t="s">
        <v>21</v>
      </c>
      <c r="B5901" t="s">
        <v>6</v>
      </c>
      <c r="C5901" t="s">
        <v>10</v>
      </c>
      <c r="D5901">
        <v>2027</v>
      </c>
      <c r="E5901">
        <v>2038</v>
      </c>
      <c r="F5901">
        <v>1</v>
      </c>
      <c r="G5901">
        <v>10372.5095</v>
      </c>
      <c r="H5901">
        <v>0</v>
      </c>
      <c r="I5901">
        <v>1</v>
      </c>
      <c r="J5901" s="2" t="str">
        <f t="shared" si="92"/>
        <v>EG_WINDONER2027</v>
      </c>
    </row>
    <row r="5902" spans="1:10" x14ac:dyDescent="0.25">
      <c r="A5902" t="s">
        <v>21</v>
      </c>
      <c r="B5902" t="s">
        <v>6</v>
      </c>
      <c r="C5902" t="s">
        <v>11</v>
      </c>
      <c r="D5902">
        <v>2027</v>
      </c>
      <c r="E5902">
        <v>2038</v>
      </c>
      <c r="F5902">
        <v>1</v>
      </c>
      <c r="G5902">
        <v>10372.5095</v>
      </c>
      <c r="H5902">
        <v>0</v>
      </c>
      <c r="I5902">
        <v>1</v>
      </c>
      <c r="J5902" s="2" t="str">
        <f t="shared" si="92"/>
        <v>EG_WINDONWR2027</v>
      </c>
    </row>
    <row r="5903" spans="1:10" x14ac:dyDescent="0.25">
      <c r="A5903" t="s">
        <v>21</v>
      </c>
      <c r="B5903" t="s">
        <v>6</v>
      </c>
      <c r="C5903" t="s">
        <v>9</v>
      </c>
      <c r="D5903">
        <v>2027</v>
      </c>
      <c r="E5903">
        <v>2038</v>
      </c>
      <c r="F5903">
        <v>1</v>
      </c>
      <c r="G5903">
        <v>10372.5095</v>
      </c>
      <c r="H5903">
        <v>0</v>
      </c>
      <c r="I5903">
        <v>1</v>
      </c>
      <c r="J5903" s="2" t="str">
        <f t="shared" si="92"/>
        <v>EG_WINDONNER2027</v>
      </c>
    </row>
    <row r="5904" spans="1:10" x14ac:dyDescent="0.25">
      <c r="A5904" t="s">
        <v>21</v>
      </c>
      <c r="B5904" t="s">
        <v>6</v>
      </c>
      <c r="C5904" t="s">
        <v>8</v>
      </c>
      <c r="D5904">
        <v>2027</v>
      </c>
      <c r="E5904">
        <v>2038</v>
      </c>
      <c r="F5904">
        <v>1</v>
      </c>
      <c r="G5904">
        <v>10372.5095</v>
      </c>
      <c r="H5904">
        <v>0</v>
      </c>
      <c r="I5904">
        <v>1</v>
      </c>
      <c r="J5904" s="2" t="str">
        <f t="shared" si="92"/>
        <v>EG_WINDONSR2027</v>
      </c>
    </row>
    <row r="5905" spans="1:10" x14ac:dyDescent="0.25">
      <c r="A5905" t="s">
        <v>21</v>
      </c>
      <c r="B5905" t="s">
        <v>6</v>
      </c>
      <c r="C5905" t="s">
        <v>12</v>
      </c>
      <c r="D5905">
        <v>2027</v>
      </c>
      <c r="E5905">
        <v>2038</v>
      </c>
      <c r="F5905">
        <v>1</v>
      </c>
      <c r="G5905">
        <v>10372.5095</v>
      </c>
      <c r="H5905">
        <v>0</v>
      </c>
      <c r="I5905">
        <v>1</v>
      </c>
      <c r="J5905" s="2" t="str">
        <f t="shared" si="92"/>
        <v>EG_WINDONNR2027</v>
      </c>
    </row>
    <row r="5906" spans="1:10" x14ac:dyDescent="0.25">
      <c r="A5906" t="s">
        <v>21</v>
      </c>
      <c r="B5906" t="s">
        <v>6</v>
      </c>
      <c r="C5906" t="s">
        <v>10</v>
      </c>
      <c r="D5906">
        <v>2027</v>
      </c>
      <c r="E5906">
        <v>2039</v>
      </c>
      <c r="F5906">
        <v>1</v>
      </c>
      <c r="G5906">
        <v>10372.5095</v>
      </c>
      <c r="H5906">
        <v>0</v>
      </c>
      <c r="I5906">
        <v>1</v>
      </c>
      <c r="J5906" s="2" t="str">
        <f t="shared" si="92"/>
        <v>EG_WINDONER2027</v>
      </c>
    </row>
    <row r="5907" spans="1:10" x14ac:dyDescent="0.25">
      <c r="A5907" t="s">
        <v>21</v>
      </c>
      <c r="B5907" t="s">
        <v>6</v>
      </c>
      <c r="C5907" t="s">
        <v>11</v>
      </c>
      <c r="D5907">
        <v>2027</v>
      </c>
      <c r="E5907">
        <v>2039</v>
      </c>
      <c r="F5907">
        <v>1</v>
      </c>
      <c r="G5907">
        <v>10372.5095</v>
      </c>
      <c r="H5907">
        <v>0</v>
      </c>
      <c r="I5907">
        <v>1</v>
      </c>
      <c r="J5907" s="2" t="str">
        <f t="shared" si="92"/>
        <v>EG_WINDONWR2027</v>
      </c>
    </row>
    <row r="5908" spans="1:10" x14ac:dyDescent="0.25">
      <c r="A5908" t="s">
        <v>21</v>
      </c>
      <c r="B5908" t="s">
        <v>6</v>
      </c>
      <c r="C5908" t="s">
        <v>9</v>
      </c>
      <c r="D5908">
        <v>2027</v>
      </c>
      <c r="E5908">
        <v>2039</v>
      </c>
      <c r="F5908">
        <v>1</v>
      </c>
      <c r="G5908">
        <v>10372.5095</v>
      </c>
      <c r="H5908">
        <v>0</v>
      </c>
      <c r="I5908">
        <v>1</v>
      </c>
      <c r="J5908" s="2" t="str">
        <f t="shared" si="92"/>
        <v>EG_WINDONNER2027</v>
      </c>
    </row>
    <row r="5909" spans="1:10" x14ac:dyDescent="0.25">
      <c r="A5909" t="s">
        <v>21</v>
      </c>
      <c r="B5909" t="s">
        <v>6</v>
      </c>
      <c r="C5909" t="s">
        <v>8</v>
      </c>
      <c r="D5909">
        <v>2027</v>
      </c>
      <c r="E5909">
        <v>2039</v>
      </c>
      <c r="F5909">
        <v>1</v>
      </c>
      <c r="G5909">
        <v>10372.5095</v>
      </c>
      <c r="H5909">
        <v>0</v>
      </c>
      <c r="I5909">
        <v>1</v>
      </c>
      <c r="J5909" s="2" t="str">
        <f t="shared" si="92"/>
        <v>EG_WINDONSR2027</v>
      </c>
    </row>
    <row r="5910" spans="1:10" x14ac:dyDescent="0.25">
      <c r="A5910" t="s">
        <v>21</v>
      </c>
      <c r="B5910" t="s">
        <v>6</v>
      </c>
      <c r="C5910" t="s">
        <v>12</v>
      </c>
      <c r="D5910">
        <v>2027</v>
      </c>
      <c r="E5910">
        <v>2039</v>
      </c>
      <c r="F5910">
        <v>1</v>
      </c>
      <c r="G5910">
        <v>10372.5095</v>
      </c>
      <c r="H5910">
        <v>0</v>
      </c>
      <c r="I5910">
        <v>1</v>
      </c>
      <c r="J5910" s="2" t="str">
        <f t="shared" si="92"/>
        <v>EG_WINDONNR2027</v>
      </c>
    </row>
    <row r="5911" spans="1:10" x14ac:dyDescent="0.25">
      <c r="A5911" t="s">
        <v>21</v>
      </c>
      <c r="B5911" t="s">
        <v>6</v>
      </c>
      <c r="C5911" t="s">
        <v>10</v>
      </c>
      <c r="D5911">
        <v>2027</v>
      </c>
      <c r="E5911">
        <v>2040</v>
      </c>
      <c r="F5911">
        <v>1</v>
      </c>
      <c r="G5911">
        <v>10372.5095</v>
      </c>
      <c r="H5911">
        <v>0</v>
      </c>
      <c r="I5911">
        <v>1</v>
      </c>
      <c r="J5911" s="2" t="str">
        <f t="shared" si="92"/>
        <v>EG_WINDONER2027</v>
      </c>
    </row>
    <row r="5912" spans="1:10" x14ac:dyDescent="0.25">
      <c r="A5912" t="s">
        <v>21</v>
      </c>
      <c r="B5912" t="s">
        <v>6</v>
      </c>
      <c r="C5912" t="s">
        <v>11</v>
      </c>
      <c r="D5912">
        <v>2027</v>
      </c>
      <c r="E5912">
        <v>2040</v>
      </c>
      <c r="F5912">
        <v>1</v>
      </c>
      <c r="G5912">
        <v>10372.5095</v>
      </c>
      <c r="H5912">
        <v>0</v>
      </c>
      <c r="I5912">
        <v>1</v>
      </c>
      <c r="J5912" s="2" t="str">
        <f t="shared" si="92"/>
        <v>EG_WINDONWR2027</v>
      </c>
    </row>
    <row r="5913" spans="1:10" x14ac:dyDescent="0.25">
      <c r="A5913" t="s">
        <v>21</v>
      </c>
      <c r="B5913" t="s">
        <v>6</v>
      </c>
      <c r="C5913" t="s">
        <v>9</v>
      </c>
      <c r="D5913">
        <v>2027</v>
      </c>
      <c r="E5913">
        <v>2040</v>
      </c>
      <c r="F5913">
        <v>1</v>
      </c>
      <c r="G5913">
        <v>10372.5095</v>
      </c>
      <c r="H5913">
        <v>0</v>
      </c>
      <c r="I5913">
        <v>1</v>
      </c>
      <c r="J5913" s="2" t="str">
        <f t="shared" si="92"/>
        <v>EG_WINDONNER2027</v>
      </c>
    </row>
    <row r="5914" spans="1:10" x14ac:dyDescent="0.25">
      <c r="A5914" t="s">
        <v>21</v>
      </c>
      <c r="B5914" t="s">
        <v>6</v>
      </c>
      <c r="C5914" t="s">
        <v>8</v>
      </c>
      <c r="D5914">
        <v>2027</v>
      </c>
      <c r="E5914">
        <v>2040</v>
      </c>
      <c r="F5914">
        <v>1</v>
      </c>
      <c r="G5914">
        <v>10372.5095</v>
      </c>
      <c r="H5914">
        <v>0</v>
      </c>
      <c r="I5914">
        <v>1</v>
      </c>
      <c r="J5914" s="2" t="str">
        <f t="shared" si="92"/>
        <v>EG_WINDONSR2027</v>
      </c>
    </row>
    <row r="5915" spans="1:10" x14ac:dyDescent="0.25">
      <c r="A5915" t="s">
        <v>21</v>
      </c>
      <c r="B5915" t="s">
        <v>6</v>
      </c>
      <c r="C5915" t="s">
        <v>12</v>
      </c>
      <c r="D5915">
        <v>2027</v>
      </c>
      <c r="E5915">
        <v>2040</v>
      </c>
      <c r="F5915">
        <v>1</v>
      </c>
      <c r="G5915">
        <v>10372.5095</v>
      </c>
      <c r="H5915">
        <v>0</v>
      </c>
      <c r="I5915">
        <v>1</v>
      </c>
      <c r="J5915" s="2" t="str">
        <f t="shared" si="92"/>
        <v>EG_WINDONNR2027</v>
      </c>
    </row>
    <row r="5916" spans="1:10" x14ac:dyDescent="0.25">
      <c r="A5916" t="s">
        <v>21</v>
      </c>
      <c r="B5916" t="s">
        <v>6</v>
      </c>
      <c r="C5916" t="s">
        <v>10</v>
      </c>
      <c r="D5916">
        <v>2027</v>
      </c>
      <c r="E5916">
        <v>2041</v>
      </c>
      <c r="F5916">
        <v>1</v>
      </c>
      <c r="G5916">
        <v>10372.5095</v>
      </c>
      <c r="H5916">
        <v>0</v>
      </c>
      <c r="I5916">
        <v>1</v>
      </c>
      <c r="J5916" s="2" t="str">
        <f t="shared" si="92"/>
        <v>EG_WINDONER2027</v>
      </c>
    </row>
    <row r="5917" spans="1:10" x14ac:dyDescent="0.25">
      <c r="A5917" t="s">
        <v>21</v>
      </c>
      <c r="B5917" t="s">
        <v>6</v>
      </c>
      <c r="C5917" t="s">
        <v>11</v>
      </c>
      <c r="D5917">
        <v>2027</v>
      </c>
      <c r="E5917">
        <v>2041</v>
      </c>
      <c r="F5917">
        <v>1</v>
      </c>
      <c r="G5917">
        <v>10372.5095</v>
      </c>
      <c r="H5917">
        <v>0</v>
      </c>
      <c r="I5917">
        <v>1</v>
      </c>
      <c r="J5917" s="2" t="str">
        <f t="shared" si="92"/>
        <v>EG_WINDONWR2027</v>
      </c>
    </row>
    <row r="5918" spans="1:10" x14ac:dyDescent="0.25">
      <c r="A5918" t="s">
        <v>21</v>
      </c>
      <c r="B5918" t="s">
        <v>6</v>
      </c>
      <c r="C5918" t="s">
        <v>9</v>
      </c>
      <c r="D5918">
        <v>2027</v>
      </c>
      <c r="E5918">
        <v>2041</v>
      </c>
      <c r="F5918">
        <v>1</v>
      </c>
      <c r="G5918">
        <v>10372.5095</v>
      </c>
      <c r="H5918">
        <v>0</v>
      </c>
      <c r="I5918">
        <v>1</v>
      </c>
      <c r="J5918" s="2" t="str">
        <f t="shared" si="92"/>
        <v>EG_WINDONNER2027</v>
      </c>
    </row>
    <row r="5919" spans="1:10" x14ac:dyDescent="0.25">
      <c r="A5919" t="s">
        <v>21</v>
      </c>
      <c r="B5919" t="s">
        <v>6</v>
      </c>
      <c r="C5919" t="s">
        <v>8</v>
      </c>
      <c r="D5919">
        <v>2027</v>
      </c>
      <c r="E5919">
        <v>2041</v>
      </c>
      <c r="F5919">
        <v>1</v>
      </c>
      <c r="G5919">
        <v>10372.5095</v>
      </c>
      <c r="H5919">
        <v>0</v>
      </c>
      <c r="I5919">
        <v>1</v>
      </c>
      <c r="J5919" s="2" t="str">
        <f t="shared" si="92"/>
        <v>EG_WINDONSR2027</v>
      </c>
    </row>
    <row r="5920" spans="1:10" x14ac:dyDescent="0.25">
      <c r="A5920" t="s">
        <v>21</v>
      </c>
      <c r="B5920" t="s">
        <v>6</v>
      </c>
      <c r="C5920" t="s">
        <v>12</v>
      </c>
      <c r="D5920">
        <v>2027</v>
      </c>
      <c r="E5920">
        <v>2041</v>
      </c>
      <c r="F5920">
        <v>1</v>
      </c>
      <c r="G5920">
        <v>10372.5095</v>
      </c>
      <c r="H5920">
        <v>0</v>
      </c>
      <c r="I5920">
        <v>1</v>
      </c>
      <c r="J5920" s="2" t="str">
        <f t="shared" si="92"/>
        <v>EG_WINDONNR2027</v>
      </c>
    </row>
    <row r="5921" spans="1:10" x14ac:dyDescent="0.25">
      <c r="A5921" t="s">
        <v>23</v>
      </c>
      <c r="B5921" t="s">
        <v>6</v>
      </c>
      <c r="C5921" t="s">
        <v>10</v>
      </c>
      <c r="D5921">
        <v>2027</v>
      </c>
      <c r="E5921">
        <v>2027</v>
      </c>
      <c r="F5921">
        <v>1</v>
      </c>
      <c r="G5921">
        <v>29419.75808</v>
      </c>
      <c r="H5921">
        <v>0</v>
      </c>
      <c r="I5921">
        <v>1</v>
      </c>
      <c r="J5921" s="2" t="str">
        <f t="shared" si="92"/>
        <v>EG_WINDOFFER2027</v>
      </c>
    </row>
    <row r="5922" spans="1:10" x14ac:dyDescent="0.25">
      <c r="A5922" t="s">
        <v>23</v>
      </c>
      <c r="B5922" t="s">
        <v>6</v>
      </c>
      <c r="C5922" t="s">
        <v>11</v>
      </c>
      <c r="D5922">
        <v>2027</v>
      </c>
      <c r="E5922">
        <v>2027</v>
      </c>
      <c r="F5922">
        <v>1</v>
      </c>
      <c r="G5922">
        <v>29419.75808</v>
      </c>
      <c r="H5922">
        <v>0</v>
      </c>
      <c r="I5922">
        <v>1</v>
      </c>
      <c r="J5922" s="2" t="str">
        <f t="shared" si="92"/>
        <v>EG_WINDOFFWR2027</v>
      </c>
    </row>
    <row r="5923" spans="1:10" x14ac:dyDescent="0.25">
      <c r="A5923" t="s">
        <v>23</v>
      </c>
      <c r="B5923" t="s">
        <v>6</v>
      </c>
      <c r="C5923" t="s">
        <v>9</v>
      </c>
      <c r="D5923">
        <v>2027</v>
      </c>
      <c r="E5923">
        <v>2027</v>
      </c>
      <c r="F5923">
        <v>1</v>
      </c>
      <c r="G5923">
        <v>29419.75808</v>
      </c>
      <c r="H5923">
        <v>0</v>
      </c>
      <c r="I5923">
        <v>1</v>
      </c>
      <c r="J5923" s="2" t="str">
        <f t="shared" si="92"/>
        <v>EG_WINDOFFNER2027</v>
      </c>
    </row>
    <row r="5924" spans="1:10" x14ac:dyDescent="0.25">
      <c r="A5924" t="s">
        <v>23</v>
      </c>
      <c r="B5924" t="s">
        <v>6</v>
      </c>
      <c r="C5924" t="s">
        <v>8</v>
      </c>
      <c r="D5924">
        <v>2027</v>
      </c>
      <c r="E5924">
        <v>2027</v>
      </c>
      <c r="F5924">
        <v>1</v>
      </c>
      <c r="G5924">
        <v>29419.75808</v>
      </c>
      <c r="H5924">
        <v>0</v>
      </c>
      <c r="I5924">
        <v>1</v>
      </c>
      <c r="J5924" s="2" t="str">
        <f t="shared" si="92"/>
        <v>EG_WINDOFFSR2027</v>
      </c>
    </row>
    <row r="5925" spans="1:10" x14ac:dyDescent="0.25">
      <c r="A5925" t="s">
        <v>23</v>
      </c>
      <c r="B5925" t="s">
        <v>6</v>
      </c>
      <c r="C5925" t="s">
        <v>12</v>
      </c>
      <c r="D5925">
        <v>2027</v>
      </c>
      <c r="E5925">
        <v>2027</v>
      </c>
      <c r="F5925">
        <v>1</v>
      </c>
      <c r="G5925">
        <v>29419.75808</v>
      </c>
      <c r="H5925">
        <v>0</v>
      </c>
      <c r="I5925">
        <v>1</v>
      </c>
      <c r="J5925" s="2" t="str">
        <f t="shared" si="92"/>
        <v>EG_WINDOFFNR2027</v>
      </c>
    </row>
    <row r="5926" spans="1:10" x14ac:dyDescent="0.25">
      <c r="A5926" t="s">
        <v>23</v>
      </c>
      <c r="B5926" t="s">
        <v>6</v>
      </c>
      <c r="C5926" t="s">
        <v>10</v>
      </c>
      <c r="D5926">
        <v>2027</v>
      </c>
      <c r="E5926">
        <v>2028</v>
      </c>
      <c r="F5926">
        <v>1</v>
      </c>
      <c r="G5926">
        <v>29419.75808</v>
      </c>
      <c r="H5926">
        <v>0</v>
      </c>
      <c r="I5926">
        <v>1</v>
      </c>
      <c r="J5926" s="2" t="str">
        <f t="shared" si="92"/>
        <v>EG_WINDOFFER2027</v>
      </c>
    </row>
    <row r="5927" spans="1:10" x14ac:dyDescent="0.25">
      <c r="A5927" t="s">
        <v>23</v>
      </c>
      <c r="B5927" t="s">
        <v>6</v>
      </c>
      <c r="C5927" t="s">
        <v>11</v>
      </c>
      <c r="D5927">
        <v>2027</v>
      </c>
      <c r="E5927">
        <v>2028</v>
      </c>
      <c r="F5927">
        <v>1</v>
      </c>
      <c r="G5927">
        <v>29419.75808</v>
      </c>
      <c r="H5927">
        <v>0</v>
      </c>
      <c r="I5927">
        <v>1</v>
      </c>
      <c r="J5927" s="2" t="str">
        <f t="shared" si="92"/>
        <v>EG_WINDOFFWR2027</v>
      </c>
    </row>
    <row r="5928" spans="1:10" x14ac:dyDescent="0.25">
      <c r="A5928" t="s">
        <v>23</v>
      </c>
      <c r="B5928" t="s">
        <v>6</v>
      </c>
      <c r="C5928" t="s">
        <v>9</v>
      </c>
      <c r="D5928">
        <v>2027</v>
      </c>
      <c r="E5928">
        <v>2028</v>
      </c>
      <c r="F5928">
        <v>1</v>
      </c>
      <c r="G5928">
        <v>29419.75808</v>
      </c>
      <c r="H5928">
        <v>0</v>
      </c>
      <c r="I5928">
        <v>1</v>
      </c>
      <c r="J5928" s="2" t="str">
        <f t="shared" si="92"/>
        <v>EG_WINDOFFNER2027</v>
      </c>
    </row>
    <row r="5929" spans="1:10" x14ac:dyDescent="0.25">
      <c r="A5929" t="s">
        <v>23</v>
      </c>
      <c r="B5929" t="s">
        <v>6</v>
      </c>
      <c r="C5929" t="s">
        <v>8</v>
      </c>
      <c r="D5929">
        <v>2027</v>
      </c>
      <c r="E5929">
        <v>2028</v>
      </c>
      <c r="F5929">
        <v>1</v>
      </c>
      <c r="G5929">
        <v>29419.75808</v>
      </c>
      <c r="H5929">
        <v>0</v>
      </c>
      <c r="I5929">
        <v>1</v>
      </c>
      <c r="J5929" s="2" t="str">
        <f t="shared" si="92"/>
        <v>EG_WINDOFFSR2027</v>
      </c>
    </row>
    <row r="5930" spans="1:10" x14ac:dyDescent="0.25">
      <c r="A5930" t="s">
        <v>23</v>
      </c>
      <c r="B5930" t="s">
        <v>6</v>
      </c>
      <c r="C5930" t="s">
        <v>12</v>
      </c>
      <c r="D5930">
        <v>2027</v>
      </c>
      <c r="E5930">
        <v>2028</v>
      </c>
      <c r="F5930">
        <v>1</v>
      </c>
      <c r="G5930">
        <v>29419.75808</v>
      </c>
      <c r="H5930">
        <v>0</v>
      </c>
      <c r="I5930">
        <v>1</v>
      </c>
      <c r="J5930" s="2" t="str">
        <f t="shared" si="92"/>
        <v>EG_WINDOFFNR2027</v>
      </c>
    </row>
    <row r="5931" spans="1:10" x14ac:dyDescent="0.25">
      <c r="A5931" t="s">
        <v>23</v>
      </c>
      <c r="B5931" t="s">
        <v>6</v>
      </c>
      <c r="C5931" t="s">
        <v>10</v>
      </c>
      <c r="D5931">
        <v>2027</v>
      </c>
      <c r="E5931">
        <v>2029</v>
      </c>
      <c r="F5931">
        <v>1</v>
      </c>
      <c r="G5931">
        <v>29419.75808</v>
      </c>
      <c r="H5931">
        <v>0</v>
      </c>
      <c r="I5931">
        <v>1</v>
      </c>
      <c r="J5931" s="2" t="str">
        <f t="shared" si="92"/>
        <v>EG_WINDOFFER2027</v>
      </c>
    </row>
    <row r="5932" spans="1:10" x14ac:dyDescent="0.25">
      <c r="A5932" t="s">
        <v>23</v>
      </c>
      <c r="B5932" t="s">
        <v>6</v>
      </c>
      <c r="C5932" t="s">
        <v>11</v>
      </c>
      <c r="D5932">
        <v>2027</v>
      </c>
      <c r="E5932">
        <v>2029</v>
      </c>
      <c r="F5932">
        <v>1</v>
      </c>
      <c r="G5932">
        <v>29419.75808</v>
      </c>
      <c r="H5932">
        <v>0</v>
      </c>
      <c r="I5932">
        <v>1</v>
      </c>
      <c r="J5932" s="2" t="str">
        <f t="shared" si="92"/>
        <v>EG_WINDOFFWR2027</v>
      </c>
    </row>
    <row r="5933" spans="1:10" x14ac:dyDescent="0.25">
      <c r="A5933" t="s">
        <v>23</v>
      </c>
      <c r="B5933" t="s">
        <v>6</v>
      </c>
      <c r="C5933" t="s">
        <v>9</v>
      </c>
      <c r="D5933">
        <v>2027</v>
      </c>
      <c r="E5933">
        <v>2029</v>
      </c>
      <c r="F5933">
        <v>1</v>
      </c>
      <c r="G5933">
        <v>29419.75808</v>
      </c>
      <c r="H5933">
        <v>0</v>
      </c>
      <c r="I5933">
        <v>1</v>
      </c>
      <c r="J5933" s="2" t="str">
        <f t="shared" si="92"/>
        <v>EG_WINDOFFNER2027</v>
      </c>
    </row>
    <row r="5934" spans="1:10" x14ac:dyDescent="0.25">
      <c r="A5934" t="s">
        <v>23</v>
      </c>
      <c r="B5934" t="s">
        <v>6</v>
      </c>
      <c r="C5934" t="s">
        <v>8</v>
      </c>
      <c r="D5934">
        <v>2027</v>
      </c>
      <c r="E5934">
        <v>2029</v>
      </c>
      <c r="F5934">
        <v>1</v>
      </c>
      <c r="G5934">
        <v>29419.75808</v>
      </c>
      <c r="H5934">
        <v>0</v>
      </c>
      <c r="I5934">
        <v>1</v>
      </c>
      <c r="J5934" s="2" t="str">
        <f t="shared" si="92"/>
        <v>EG_WINDOFFSR2027</v>
      </c>
    </row>
    <row r="5935" spans="1:10" x14ac:dyDescent="0.25">
      <c r="A5935" t="s">
        <v>23</v>
      </c>
      <c r="B5935" t="s">
        <v>6</v>
      </c>
      <c r="C5935" t="s">
        <v>12</v>
      </c>
      <c r="D5935">
        <v>2027</v>
      </c>
      <c r="E5935">
        <v>2029</v>
      </c>
      <c r="F5935">
        <v>1</v>
      </c>
      <c r="G5935">
        <v>29419.75808</v>
      </c>
      <c r="H5935">
        <v>0</v>
      </c>
      <c r="I5935">
        <v>1</v>
      </c>
      <c r="J5935" s="2" t="str">
        <f t="shared" si="92"/>
        <v>EG_WINDOFFNR2027</v>
      </c>
    </row>
    <row r="5936" spans="1:10" x14ac:dyDescent="0.25">
      <c r="A5936" t="s">
        <v>23</v>
      </c>
      <c r="B5936" t="s">
        <v>6</v>
      </c>
      <c r="C5936" t="s">
        <v>10</v>
      </c>
      <c r="D5936">
        <v>2027</v>
      </c>
      <c r="E5936">
        <v>2030</v>
      </c>
      <c r="F5936">
        <v>1</v>
      </c>
      <c r="G5936">
        <v>29419.75808</v>
      </c>
      <c r="H5936">
        <v>0</v>
      </c>
      <c r="I5936">
        <v>1</v>
      </c>
      <c r="J5936" s="2" t="str">
        <f t="shared" si="92"/>
        <v>EG_WINDOFFER2027</v>
      </c>
    </row>
    <row r="5937" spans="1:10" x14ac:dyDescent="0.25">
      <c r="A5937" t="s">
        <v>23</v>
      </c>
      <c r="B5937" t="s">
        <v>6</v>
      </c>
      <c r="C5937" t="s">
        <v>11</v>
      </c>
      <c r="D5937">
        <v>2027</v>
      </c>
      <c r="E5937">
        <v>2030</v>
      </c>
      <c r="F5937">
        <v>1</v>
      </c>
      <c r="G5937">
        <v>29419.75808</v>
      </c>
      <c r="H5937">
        <v>0</v>
      </c>
      <c r="I5937">
        <v>1</v>
      </c>
      <c r="J5937" s="2" t="str">
        <f t="shared" si="92"/>
        <v>EG_WINDOFFWR2027</v>
      </c>
    </row>
    <row r="5938" spans="1:10" x14ac:dyDescent="0.25">
      <c r="A5938" t="s">
        <v>23</v>
      </c>
      <c r="B5938" t="s">
        <v>6</v>
      </c>
      <c r="C5938" t="s">
        <v>9</v>
      </c>
      <c r="D5938">
        <v>2027</v>
      </c>
      <c r="E5938">
        <v>2030</v>
      </c>
      <c r="F5938">
        <v>1</v>
      </c>
      <c r="G5938">
        <v>29419.75808</v>
      </c>
      <c r="H5938">
        <v>0</v>
      </c>
      <c r="I5938">
        <v>1</v>
      </c>
      <c r="J5938" s="2" t="str">
        <f t="shared" si="92"/>
        <v>EG_WINDOFFNER2027</v>
      </c>
    </row>
    <row r="5939" spans="1:10" x14ac:dyDescent="0.25">
      <c r="A5939" t="s">
        <v>23</v>
      </c>
      <c r="B5939" t="s">
        <v>6</v>
      </c>
      <c r="C5939" t="s">
        <v>8</v>
      </c>
      <c r="D5939">
        <v>2027</v>
      </c>
      <c r="E5939">
        <v>2030</v>
      </c>
      <c r="F5939">
        <v>1</v>
      </c>
      <c r="G5939">
        <v>29419.75808</v>
      </c>
      <c r="H5939">
        <v>0</v>
      </c>
      <c r="I5939">
        <v>1</v>
      </c>
      <c r="J5939" s="2" t="str">
        <f t="shared" si="92"/>
        <v>EG_WINDOFFSR2027</v>
      </c>
    </row>
    <row r="5940" spans="1:10" x14ac:dyDescent="0.25">
      <c r="A5940" t="s">
        <v>23</v>
      </c>
      <c r="B5940" t="s">
        <v>6</v>
      </c>
      <c r="C5940" t="s">
        <v>12</v>
      </c>
      <c r="D5940">
        <v>2027</v>
      </c>
      <c r="E5940">
        <v>2030</v>
      </c>
      <c r="F5940">
        <v>1</v>
      </c>
      <c r="G5940">
        <v>29419.75808</v>
      </c>
      <c r="H5940">
        <v>0</v>
      </c>
      <c r="I5940">
        <v>1</v>
      </c>
      <c r="J5940" s="2" t="str">
        <f t="shared" si="92"/>
        <v>EG_WINDOFFNR2027</v>
      </c>
    </row>
    <row r="5941" spans="1:10" x14ac:dyDescent="0.25">
      <c r="A5941" t="s">
        <v>23</v>
      </c>
      <c r="B5941" t="s">
        <v>6</v>
      </c>
      <c r="C5941" t="s">
        <v>10</v>
      </c>
      <c r="D5941">
        <v>2027</v>
      </c>
      <c r="E5941">
        <v>2031</v>
      </c>
      <c r="F5941">
        <v>1</v>
      </c>
      <c r="G5941">
        <v>29419.75808</v>
      </c>
      <c r="H5941">
        <v>0</v>
      </c>
      <c r="I5941">
        <v>1</v>
      </c>
      <c r="J5941" s="2" t="str">
        <f t="shared" si="92"/>
        <v>EG_WINDOFFER2027</v>
      </c>
    </row>
    <row r="5942" spans="1:10" x14ac:dyDescent="0.25">
      <c r="A5942" t="s">
        <v>23</v>
      </c>
      <c r="B5942" t="s">
        <v>6</v>
      </c>
      <c r="C5942" t="s">
        <v>11</v>
      </c>
      <c r="D5942">
        <v>2027</v>
      </c>
      <c r="E5942">
        <v>2031</v>
      </c>
      <c r="F5942">
        <v>1</v>
      </c>
      <c r="G5942">
        <v>29419.75808</v>
      </c>
      <c r="H5942">
        <v>0</v>
      </c>
      <c r="I5942">
        <v>1</v>
      </c>
      <c r="J5942" s="2" t="str">
        <f t="shared" si="92"/>
        <v>EG_WINDOFFWR2027</v>
      </c>
    </row>
    <row r="5943" spans="1:10" x14ac:dyDescent="0.25">
      <c r="A5943" t="s">
        <v>23</v>
      </c>
      <c r="B5943" t="s">
        <v>6</v>
      </c>
      <c r="C5943" t="s">
        <v>9</v>
      </c>
      <c r="D5943">
        <v>2027</v>
      </c>
      <c r="E5943">
        <v>2031</v>
      </c>
      <c r="F5943">
        <v>1</v>
      </c>
      <c r="G5943">
        <v>29419.75808</v>
      </c>
      <c r="H5943">
        <v>0</v>
      </c>
      <c r="I5943">
        <v>1</v>
      </c>
      <c r="J5943" s="2" t="str">
        <f t="shared" si="92"/>
        <v>EG_WINDOFFNER2027</v>
      </c>
    </row>
    <row r="5944" spans="1:10" x14ac:dyDescent="0.25">
      <c r="A5944" t="s">
        <v>23</v>
      </c>
      <c r="B5944" t="s">
        <v>6</v>
      </c>
      <c r="C5944" t="s">
        <v>8</v>
      </c>
      <c r="D5944">
        <v>2027</v>
      </c>
      <c r="E5944">
        <v>2031</v>
      </c>
      <c r="F5944">
        <v>1</v>
      </c>
      <c r="G5944">
        <v>29419.75808</v>
      </c>
      <c r="H5944">
        <v>0</v>
      </c>
      <c r="I5944">
        <v>1</v>
      </c>
      <c r="J5944" s="2" t="str">
        <f t="shared" si="92"/>
        <v>EG_WINDOFFSR2027</v>
      </c>
    </row>
    <row r="5945" spans="1:10" x14ac:dyDescent="0.25">
      <c r="A5945" t="s">
        <v>23</v>
      </c>
      <c r="B5945" t="s">
        <v>6</v>
      </c>
      <c r="C5945" t="s">
        <v>12</v>
      </c>
      <c r="D5945">
        <v>2027</v>
      </c>
      <c r="E5945">
        <v>2031</v>
      </c>
      <c r="F5945">
        <v>1</v>
      </c>
      <c r="G5945">
        <v>29419.75808</v>
      </c>
      <c r="H5945">
        <v>0</v>
      </c>
      <c r="I5945">
        <v>1</v>
      </c>
      <c r="J5945" s="2" t="str">
        <f t="shared" si="92"/>
        <v>EG_WINDOFFNR2027</v>
      </c>
    </row>
    <row r="5946" spans="1:10" x14ac:dyDescent="0.25">
      <c r="A5946" t="s">
        <v>23</v>
      </c>
      <c r="B5946" t="s">
        <v>6</v>
      </c>
      <c r="C5946" t="s">
        <v>10</v>
      </c>
      <c r="D5946">
        <v>2027</v>
      </c>
      <c r="E5946">
        <v>2032</v>
      </c>
      <c r="F5946">
        <v>1</v>
      </c>
      <c r="G5946">
        <v>29419.75808</v>
      </c>
      <c r="H5946">
        <v>0</v>
      </c>
      <c r="I5946">
        <v>1</v>
      </c>
      <c r="J5946" s="2" t="str">
        <f t="shared" si="92"/>
        <v>EG_WINDOFFER2027</v>
      </c>
    </row>
    <row r="5947" spans="1:10" x14ac:dyDescent="0.25">
      <c r="A5947" t="s">
        <v>23</v>
      </c>
      <c r="B5947" t="s">
        <v>6</v>
      </c>
      <c r="C5947" t="s">
        <v>11</v>
      </c>
      <c r="D5947">
        <v>2027</v>
      </c>
      <c r="E5947">
        <v>2032</v>
      </c>
      <c r="F5947">
        <v>1</v>
      </c>
      <c r="G5947">
        <v>29419.75808</v>
      </c>
      <c r="H5947">
        <v>0</v>
      </c>
      <c r="I5947">
        <v>1</v>
      </c>
      <c r="J5947" s="2" t="str">
        <f t="shared" si="92"/>
        <v>EG_WINDOFFWR2027</v>
      </c>
    </row>
    <row r="5948" spans="1:10" x14ac:dyDescent="0.25">
      <c r="A5948" t="s">
        <v>23</v>
      </c>
      <c r="B5948" t="s">
        <v>6</v>
      </c>
      <c r="C5948" t="s">
        <v>9</v>
      </c>
      <c r="D5948">
        <v>2027</v>
      </c>
      <c r="E5948">
        <v>2032</v>
      </c>
      <c r="F5948">
        <v>1</v>
      </c>
      <c r="G5948">
        <v>29419.75808</v>
      </c>
      <c r="H5948">
        <v>0</v>
      </c>
      <c r="I5948">
        <v>1</v>
      </c>
      <c r="J5948" s="2" t="str">
        <f t="shared" si="92"/>
        <v>EG_WINDOFFNER2027</v>
      </c>
    </row>
    <row r="5949" spans="1:10" x14ac:dyDescent="0.25">
      <c r="A5949" t="s">
        <v>23</v>
      </c>
      <c r="B5949" t="s">
        <v>6</v>
      </c>
      <c r="C5949" t="s">
        <v>8</v>
      </c>
      <c r="D5949">
        <v>2027</v>
      </c>
      <c r="E5949">
        <v>2032</v>
      </c>
      <c r="F5949">
        <v>1</v>
      </c>
      <c r="G5949">
        <v>29419.75808</v>
      </c>
      <c r="H5949">
        <v>0</v>
      </c>
      <c r="I5949">
        <v>1</v>
      </c>
      <c r="J5949" s="2" t="str">
        <f t="shared" si="92"/>
        <v>EG_WINDOFFSR2027</v>
      </c>
    </row>
    <row r="5950" spans="1:10" x14ac:dyDescent="0.25">
      <c r="A5950" t="s">
        <v>23</v>
      </c>
      <c r="B5950" t="s">
        <v>6</v>
      </c>
      <c r="C5950" t="s">
        <v>12</v>
      </c>
      <c r="D5950">
        <v>2027</v>
      </c>
      <c r="E5950">
        <v>2032</v>
      </c>
      <c r="F5950">
        <v>1</v>
      </c>
      <c r="G5950">
        <v>29419.75808</v>
      </c>
      <c r="H5950">
        <v>0</v>
      </c>
      <c r="I5950">
        <v>1</v>
      </c>
      <c r="J5950" s="2" t="str">
        <f t="shared" si="92"/>
        <v>EG_WINDOFFNR2027</v>
      </c>
    </row>
    <row r="5951" spans="1:10" x14ac:dyDescent="0.25">
      <c r="A5951" t="s">
        <v>23</v>
      </c>
      <c r="B5951" t="s">
        <v>6</v>
      </c>
      <c r="C5951" t="s">
        <v>10</v>
      </c>
      <c r="D5951">
        <v>2027</v>
      </c>
      <c r="E5951">
        <v>2033</v>
      </c>
      <c r="F5951">
        <v>1</v>
      </c>
      <c r="G5951">
        <v>29419.75808</v>
      </c>
      <c r="H5951">
        <v>0</v>
      </c>
      <c r="I5951">
        <v>1</v>
      </c>
      <c r="J5951" s="2" t="str">
        <f t="shared" si="92"/>
        <v>EG_WINDOFFER2027</v>
      </c>
    </row>
    <row r="5952" spans="1:10" x14ac:dyDescent="0.25">
      <c r="A5952" t="s">
        <v>23</v>
      </c>
      <c r="B5952" t="s">
        <v>6</v>
      </c>
      <c r="C5952" t="s">
        <v>11</v>
      </c>
      <c r="D5952">
        <v>2027</v>
      </c>
      <c r="E5952">
        <v>2033</v>
      </c>
      <c r="F5952">
        <v>1</v>
      </c>
      <c r="G5952">
        <v>29419.75808</v>
      </c>
      <c r="H5952">
        <v>0</v>
      </c>
      <c r="I5952">
        <v>1</v>
      </c>
      <c r="J5952" s="2" t="str">
        <f t="shared" si="92"/>
        <v>EG_WINDOFFWR2027</v>
      </c>
    </row>
    <row r="5953" spans="1:10" x14ac:dyDescent="0.25">
      <c r="A5953" t="s">
        <v>23</v>
      </c>
      <c r="B5953" t="s">
        <v>6</v>
      </c>
      <c r="C5953" t="s">
        <v>9</v>
      </c>
      <c r="D5953">
        <v>2027</v>
      </c>
      <c r="E5953">
        <v>2033</v>
      </c>
      <c r="F5953">
        <v>1</v>
      </c>
      <c r="G5953">
        <v>29419.75808</v>
      </c>
      <c r="H5953">
        <v>0</v>
      </c>
      <c r="I5953">
        <v>1</v>
      </c>
      <c r="J5953" s="2" t="str">
        <f t="shared" si="92"/>
        <v>EG_WINDOFFNER2027</v>
      </c>
    </row>
    <row r="5954" spans="1:10" x14ac:dyDescent="0.25">
      <c r="A5954" t="s">
        <v>23</v>
      </c>
      <c r="B5954" t="s">
        <v>6</v>
      </c>
      <c r="C5954" t="s">
        <v>8</v>
      </c>
      <c r="D5954">
        <v>2027</v>
      </c>
      <c r="E5954">
        <v>2033</v>
      </c>
      <c r="F5954">
        <v>1</v>
      </c>
      <c r="G5954">
        <v>29419.75808</v>
      </c>
      <c r="H5954">
        <v>0</v>
      </c>
      <c r="I5954">
        <v>1</v>
      </c>
      <c r="J5954" s="2" t="str">
        <f t="shared" si="92"/>
        <v>EG_WINDOFFSR2027</v>
      </c>
    </row>
    <row r="5955" spans="1:10" x14ac:dyDescent="0.25">
      <c r="A5955" t="s">
        <v>23</v>
      </c>
      <c r="B5955" t="s">
        <v>6</v>
      </c>
      <c r="C5955" t="s">
        <v>12</v>
      </c>
      <c r="D5955">
        <v>2027</v>
      </c>
      <c r="E5955">
        <v>2033</v>
      </c>
      <c r="F5955">
        <v>1</v>
      </c>
      <c r="G5955">
        <v>29419.75808</v>
      </c>
      <c r="H5955">
        <v>0</v>
      </c>
      <c r="I5955">
        <v>1</v>
      </c>
      <c r="J5955" s="2" t="str">
        <f t="shared" ref="J5955:J6018" si="93">_xlfn.CONCAT(A5955,C5955,D5955)</f>
        <v>EG_WINDOFFNR2027</v>
      </c>
    </row>
    <row r="5956" spans="1:10" x14ac:dyDescent="0.25">
      <c r="A5956" t="s">
        <v>23</v>
      </c>
      <c r="B5956" t="s">
        <v>6</v>
      </c>
      <c r="C5956" t="s">
        <v>10</v>
      </c>
      <c r="D5956">
        <v>2027</v>
      </c>
      <c r="E5956">
        <v>2034</v>
      </c>
      <c r="F5956">
        <v>1</v>
      </c>
      <c r="G5956">
        <v>29419.75808</v>
      </c>
      <c r="H5956">
        <v>0</v>
      </c>
      <c r="I5956">
        <v>1</v>
      </c>
      <c r="J5956" s="2" t="str">
        <f t="shared" si="93"/>
        <v>EG_WINDOFFER2027</v>
      </c>
    </row>
    <row r="5957" spans="1:10" x14ac:dyDescent="0.25">
      <c r="A5957" t="s">
        <v>23</v>
      </c>
      <c r="B5957" t="s">
        <v>6</v>
      </c>
      <c r="C5957" t="s">
        <v>11</v>
      </c>
      <c r="D5957">
        <v>2027</v>
      </c>
      <c r="E5957">
        <v>2034</v>
      </c>
      <c r="F5957">
        <v>1</v>
      </c>
      <c r="G5957">
        <v>29419.75808</v>
      </c>
      <c r="H5957">
        <v>0</v>
      </c>
      <c r="I5957">
        <v>1</v>
      </c>
      <c r="J5957" s="2" t="str">
        <f t="shared" si="93"/>
        <v>EG_WINDOFFWR2027</v>
      </c>
    </row>
    <row r="5958" spans="1:10" x14ac:dyDescent="0.25">
      <c r="A5958" t="s">
        <v>23</v>
      </c>
      <c r="B5958" t="s">
        <v>6</v>
      </c>
      <c r="C5958" t="s">
        <v>9</v>
      </c>
      <c r="D5958">
        <v>2027</v>
      </c>
      <c r="E5958">
        <v>2034</v>
      </c>
      <c r="F5958">
        <v>1</v>
      </c>
      <c r="G5958">
        <v>29419.75808</v>
      </c>
      <c r="H5958">
        <v>0</v>
      </c>
      <c r="I5958">
        <v>1</v>
      </c>
      <c r="J5958" s="2" t="str">
        <f t="shared" si="93"/>
        <v>EG_WINDOFFNER2027</v>
      </c>
    </row>
    <row r="5959" spans="1:10" x14ac:dyDescent="0.25">
      <c r="A5959" t="s">
        <v>23</v>
      </c>
      <c r="B5959" t="s">
        <v>6</v>
      </c>
      <c r="C5959" t="s">
        <v>8</v>
      </c>
      <c r="D5959">
        <v>2027</v>
      </c>
      <c r="E5959">
        <v>2034</v>
      </c>
      <c r="F5959">
        <v>1</v>
      </c>
      <c r="G5959">
        <v>29419.75808</v>
      </c>
      <c r="H5959">
        <v>0</v>
      </c>
      <c r="I5959">
        <v>1</v>
      </c>
      <c r="J5959" s="2" t="str">
        <f t="shared" si="93"/>
        <v>EG_WINDOFFSR2027</v>
      </c>
    </row>
    <row r="5960" spans="1:10" x14ac:dyDescent="0.25">
      <c r="A5960" t="s">
        <v>23</v>
      </c>
      <c r="B5960" t="s">
        <v>6</v>
      </c>
      <c r="C5960" t="s">
        <v>12</v>
      </c>
      <c r="D5960">
        <v>2027</v>
      </c>
      <c r="E5960">
        <v>2034</v>
      </c>
      <c r="F5960">
        <v>1</v>
      </c>
      <c r="G5960">
        <v>29419.75808</v>
      </c>
      <c r="H5960">
        <v>0</v>
      </c>
      <c r="I5960">
        <v>1</v>
      </c>
      <c r="J5960" s="2" t="str">
        <f t="shared" si="93"/>
        <v>EG_WINDOFFNR2027</v>
      </c>
    </row>
    <row r="5961" spans="1:10" x14ac:dyDescent="0.25">
      <c r="A5961" t="s">
        <v>23</v>
      </c>
      <c r="B5961" t="s">
        <v>6</v>
      </c>
      <c r="C5961" t="s">
        <v>10</v>
      </c>
      <c r="D5961">
        <v>2027</v>
      </c>
      <c r="E5961">
        <v>2035</v>
      </c>
      <c r="F5961">
        <v>1</v>
      </c>
      <c r="G5961">
        <v>29419.75808</v>
      </c>
      <c r="H5961">
        <v>0</v>
      </c>
      <c r="I5961">
        <v>1</v>
      </c>
      <c r="J5961" s="2" t="str">
        <f t="shared" si="93"/>
        <v>EG_WINDOFFER2027</v>
      </c>
    </row>
    <row r="5962" spans="1:10" x14ac:dyDescent="0.25">
      <c r="A5962" t="s">
        <v>23</v>
      </c>
      <c r="B5962" t="s">
        <v>6</v>
      </c>
      <c r="C5962" t="s">
        <v>11</v>
      </c>
      <c r="D5962">
        <v>2027</v>
      </c>
      <c r="E5962">
        <v>2035</v>
      </c>
      <c r="F5962">
        <v>1</v>
      </c>
      <c r="G5962">
        <v>29419.75808</v>
      </c>
      <c r="H5962">
        <v>0</v>
      </c>
      <c r="I5962">
        <v>1</v>
      </c>
      <c r="J5962" s="2" t="str">
        <f t="shared" si="93"/>
        <v>EG_WINDOFFWR2027</v>
      </c>
    </row>
    <row r="5963" spans="1:10" x14ac:dyDescent="0.25">
      <c r="A5963" t="s">
        <v>23</v>
      </c>
      <c r="B5963" t="s">
        <v>6</v>
      </c>
      <c r="C5963" t="s">
        <v>9</v>
      </c>
      <c r="D5963">
        <v>2027</v>
      </c>
      <c r="E5963">
        <v>2035</v>
      </c>
      <c r="F5963">
        <v>1</v>
      </c>
      <c r="G5963">
        <v>29419.75808</v>
      </c>
      <c r="H5963">
        <v>0</v>
      </c>
      <c r="I5963">
        <v>1</v>
      </c>
      <c r="J5963" s="2" t="str">
        <f t="shared" si="93"/>
        <v>EG_WINDOFFNER2027</v>
      </c>
    </row>
    <row r="5964" spans="1:10" x14ac:dyDescent="0.25">
      <c r="A5964" t="s">
        <v>23</v>
      </c>
      <c r="B5964" t="s">
        <v>6</v>
      </c>
      <c r="C5964" t="s">
        <v>8</v>
      </c>
      <c r="D5964">
        <v>2027</v>
      </c>
      <c r="E5964">
        <v>2035</v>
      </c>
      <c r="F5964">
        <v>1</v>
      </c>
      <c r="G5964">
        <v>29419.75808</v>
      </c>
      <c r="H5964">
        <v>0</v>
      </c>
      <c r="I5964">
        <v>1</v>
      </c>
      <c r="J5964" s="2" t="str">
        <f t="shared" si="93"/>
        <v>EG_WINDOFFSR2027</v>
      </c>
    </row>
    <row r="5965" spans="1:10" x14ac:dyDescent="0.25">
      <c r="A5965" t="s">
        <v>23</v>
      </c>
      <c r="B5965" t="s">
        <v>6</v>
      </c>
      <c r="C5965" t="s">
        <v>12</v>
      </c>
      <c r="D5965">
        <v>2027</v>
      </c>
      <c r="E5965">
        <v>2035</v>
      </c>
      <c r="F5965">
        <v>1</v>
      </c>
      <c r="G5965">
        <v>29419.75808</v>
      </c>
      <c r="H5965">
        <v>0</v>
      </c>
      <c r="I5965">
        <v>1</v>
      </c>
      <c r="J5965" s="2" t="str">
        <f t="shared" si="93"/>
        <v>EG_WINDOFFNR2027</v>
      </c>
    </row>
    <row r="5966" spans="1:10" x14ac:dyDescent="0.25">
      <c r="A5966" t="s">
        <v>23</v>
      </c>
      <c r="B5966" t="s">
        <v>6</v>
      </c>
      <c r="C5966" t="s">
        <v>10</v>
      </c>
      <c r="D5966">
        <v>2027</v>
      </c>
      <c r="E5966">
        <v>2036</v>
      </c>
      <c r="F5966">
        <v>1</v>
      </c>
      <c r="G5966">
        <v>29419.75808</v>
      </c>
      <c r="H5966">
        <v>0</v>
      </c>
      <c r="I5966">
        <v>1</v>
      </c>
      <c r="J5966" s="2" t="str">
        <f t="shared" si="93"/>
        <v>EG_WINDOFFER2027</v>
      </c>
    </row>
    <row r="5967" spans="1:10" x14ac:dyDescent="0.25">
      <c r="A5967" t="s">
        <v>23</v>
      </c>
      <c r="B5967" t="s">
        <v>6</v>
      </c>
      <c r="C5967" t="s">
        <v>11</v>
      </c>
      <c r="D5967">
        <v>2027</v>
      </c>
      <c r="E5967">
        <v>2036</v>
      </c>
      <c r="F5967">
        <v>1</v>
      </c>
      <c r="G5967">
        <v>29419.75808</v>
      </c>
      <c r="H5967">
        <v>0</v>
      </c>
      <c r="I5967">
        <v>1</v>
      </c>
      <c r="J5967" s="2" t="str">
        <f t="shared" si="93"/>
        <v>EG_WINDOFFWR2027</v>
      </c>
    </row>
    <row r="5968" spans="1:10" x14ac:dyDescent="0.25">
      <c r="A5968" t="s">
        <v>23</v>
      </c>
      <c r="B5968" t="s">
        <v>6</v>
      </c>
      <c r="C5968" t="s">
        <v>9</v>
      </c>
      <c r="D5968">
        <v>2027</v>
      </c>
      <c r="E5968">
        <v>2036</v>
      </c>
      <c r="F5968">
        <v>1</v>
      </c>
      <c r="G5968">
        <v>29419.75808</v>
      </c>
      <c r="H5968">
        <v>0</v>
      </c>
      <c r="I5968">
        <v>1</v>
      </c>
      <c r="J5968" s="2" t="str">
        <f t="shared" si="93"/>
        <v>EG_WINDOFFNER2027</v>
      </c>
    </row>
    <row r="5969" spans="1:10" x14ac:dyDescent="0.25">
      <c r="A5969" t="s">
        <v>23</v>
      </c>
      <c r="B5969" t="s">
        <v>6</v>
      </c>
      <c r="C5969" t="s">
        <v>8</v>
      </c>
      <c r="D5969">
        <v>2027</v>
      </c>
      <c r="E5969">
        <v>2036</v>
      </c>
      <c r="F5969">
        <v>1</v>
      </c>
      <c r="G5969">
        <v>29419.75808</v>
      </c>
      <c r="H5969">
        <v>0</v>
      </c>
      <c r="I5969">
        <v>1</v>
      </c>
      <c r="J5969" s="2" t="str">
        <f t="shared" si="93"/>
        <v>EG_WINDOFFSR2027</v>
      </c>
    </row>
    <row r="5970" spans="1:10" x14ac:dyDescent="0.25">
      <c r="A5970" t="s">
        <v>23</v>
      </c>
      <c r="B5970" t="s">
        <v>6</v>
      </c>
      <c r="C5970" t="s">
        <v>12</v>
      </c>
      <c r="D5970">
        <v>2027</v>
      </c>
      <c r="E5970">
        <v>2036</v>
      </c>
      <c r="F5970">
        <v>1</v>
      </c>
      <c r="G5970">
        <v>29419.75808</v>
      </c>
      <c r="H5970">
        <v>0</v>
      </c>
      <c r="I5970">
        <v>1</v>
      </c>
      <c r="J5970" s="2" t="str">
        <f t="shared" si="93"/>
        <v>EG_WINDOFFNR2027</v>
      </c>
    </row>
    <row r="5971" spans="1:10" x14ac:dyDescent="0.25">
      <c r="A5971" t="s">
        <v>23</v>
      </c>
      <c r="B5971" t="s">
        <v>6</v>
      </c>
      <c r="C5971" t="s">
        <v>10</v>
      </c>
      <c r="D5971">
        <v>2027</v>
      </c>
      <c r="E5971">
        <v>2037</v>
      </c>
      <c r="F5971">
        <v>1</v>
      </c>
      <c r="G5971">
        <v>29419.75808</v>
      </c>
      <c r="H5971">
        <v>0</v>
      </c>
      <c r="I5971">
        <v>1</v>
      </c>
      <c r="J5971" s="2" t="str">
        <f t="shared" si="93"/>
        <v>EG_WINDOFFER2027</v>
      </c>
    </row>
    <row r="5972" spans="1:10" x14ac:dyDescent="0.25">
      <c r="A5972" t="s">
        <v>23</v>
      </c>
      <c r="B5972" t="s">
        <v>6</v>
      </c>
      <c r="C5972" t="s">
        <v>11</v>
      </c>
      <c r="D5972">
        <v>2027</v>
      </c>
      <c r="E5972">
        <v>2037</v>
      </c>
      <c r="F5972">
        <v>1</v>
      </c>
      <c r="G5972">
        <v>29419.75808</v>
      </c>
      <c r="H5972">
        <v>0</v>
      </c>
      <c r="I5972">
        <v>1</v>
      </c>
      <c r="J5972" s="2" t="str">
        <f t="shared" si="93"/>
        <v>EG_WINDOFFWR2027</v>
      </c>
    </row>
    <row r="5973" spans="1:10" x14ac:dyDescent="0.25">
      <c r="A5973" t="s">
        <v>23</v>
      </c>
      <c r="B5973" t="s">
        <v>6</v>
      </c>
      <c r="C5973" t="s">
        <v>9</v>
      </c>
      <c r="D5973">
        <v>2027</v>
      </c>
      <c r="E5973">
        <v>2037</v>
      </c>
      <c r="F5973">
        <v>1</v>
      </c>
      <c r="G5973">
        <v>29419.75808</v>
      </c>
      <c r="H5973">
        <v>0</v>
      </c>
      <c r="I5973">
        <v>1</v>
      </c>
      <c r="J5973" s="2" t="str">
        <f t="shared" si="93"/>
        <v>EG_WINDOFFNER2027</v>
      </c>
    </row>
    <row r="5974" spans="1:10" x14ac:dyDescent="0.25">
      <c r="A5974" t="s">
        <v>23</v>
      </c>
      <c r="B5974" t="s">
        <v>6</v>
      </c>
      <c r="C5974" t="s">
        <v>8</v>
      </c>
      <c r="D5974">
        <v>2027</v>
      </c>
      <c r="E5974">
        <v>2037</v>
      </c>
      <c r="F5974">
        <v>1</v>
      </c>
      <c r="G5974">
        <v>29419.75808</v>
      </c>
      <c r="H5974">
        <v>0</v>
      </c>
      <c r="I5974">
        <v>1</v>
      </c>
      <c r="J5974" s="2" t="str">
        <f t="shared" si="93"/>
        <v>EG_WINDOFFSR2027</v>
      </c>
    </row>
    <row r="5975" spans="1:10" x14ac:dyDescent="0.25">
      <c r="A5975" t="s">
        <v>23</v>
      </c>
      <c r="B5975" t="s">
        <v>6</v>
      </c>
      <c r="C5975" t="s">
        <v>12</v>
      </c>
      <c r="D5975">
        <v>2027</v>
      </c>
      <c r="E5975">
        <v>2037</v>
      </c>
      <c r="F5975">
        <v>1</v>
      </c>
      <c r="G5975">
        <v>29419.75808</v>
      </c>
      <c r="H5975">
        <v>0</v>
      </c>
      <c r="I5975">
        <v>1</v>
      </c>
      <c r="J5975" s="2" t="str">
        <f t="shared" si="93"/>
        <v>EG_WINDOFFNR2027</v>
      </c>
    </row>
    <row r="5976" spans="1:10" x14ac:dyDescent="0.25">
      <c r="A5976" t="s">
        <v>23</v>
      </c>
      <c r="B5976" t="s">
        <v>6</v>
      </c>
      <c r="C5976" t="s">
        <v>10</v>
      </c>
      <c r="D5976">
        <v>2027</v>
      </c>
      <c r="E5976">
        <v>2038</v>
      </c>
      <c r="F5976">
        <v>1</v>
      </c>
      <c r="G5976">
        <v>29419.75808</v>
      </c>
      <c r="H5976">
        <v>0</v>
      </c>
      <c r="I5976">
        <v>1</v>
      </c>
      <c r="J5976" s="2" t="str">
        <f t="shared" si="93"/>
        <v>EG_WINDOFFER2027</v>
      </c>
    </row>
    <row r="5977" spans="1:10" x14ac:dyDescent="0.25">
      <c r="A5977" t="s">
        <v>23</v>
      </c>
      <c r="B5977" t="s">
        <v>6</v>
      </c>
      <c r="C5977" t="s">
        <v>11</v>
      </c>
      <c r="D5977">
        <v>2027</v>
      </c>
      <c r="E5977">
        <v>2038</v>
      </c>
      <c r="F5977">
        <v>1</v>
      </c>
      <c r="G5977">
        <v>29419.75808</v>
      </c>
      <c r="H5977">
        <v>0</v>
      </c>
      <c r="I5977">
        <v>1</v>
      </c>
      <c r="J5977" s="2" t="str">
        <f t="shared" si="93"/>
        <v>EG_WINDOFFWR2027</v>
      </c>
    </row>
    <row r="5978" spans="1:10" x14ac:dyDescent="0.25">
      <c r="A5978" t="s">
        <v>23</v>
      </c>
      <c r="B5978" t="s">
        <v>6</v>
      </c>
      <c r="C5978" t="s">
        <v>9</v>
      </c>
      <c r="D5978">
        <v>2027</v>
      </c>
      <c r="E5978">
        <v>2038</v>
      </c>
      <c r="F5978">
        <v>1</v>
      </c>
      <c r="G5978">
        <v>29419.75808</v>
      </c>
      <c r="H5978">
        <v>0</v>
      </c>
      <c r="I5978">
        <v>1</v>
      </c>
      <c r="J5978" s="2" t="str">
        <f t="shared" si="93"/>
        <v>EG_WINDOFFNER2027</v>
      </c>
    </row>
    <row r="5979" spans="1:10" x14ac:dyDescent="0.25">
      <c r="A5979" t="s">
        <v>23</v>
      </c>
      <c r="B5979" t="s">
        <v>6</v>
      </c>
      <c r="C5979" t="s">
        <v>8</v>
      </c>
      <c r="D5979">
        <v>2027</v>
      </c>
      <c r="E5979">
        <v>2038</v>
      </c>
      <c r="F5979">
        <v>1</v>
      </c>
      <c r="G5979">
        <v>29419.75808</v>
      </c>
      <c r="H5979">
        <v>0</v>
      </c>
      <c r="I5979">
        <v>1</v>
      </c>
      <c r="J5979" s="2" t="str">
        <f t="shared" si="93"/>
        <v>EG_WINDOFFSR2027</v>
      </c>
    </row>
    <row r="5980" spans="1:10" x14ac:dyDescent="0.25">
      <c r="A5980" t="s">
        <v>23</v>
      </c>
      <c r="B5980" t="s">
        <v>6</v>
      </c>
      <c r="C5980" t="s">
        <v>12</v>
      </c>
      <c r="D5980">
        <v>2027</v>
      </c>
      <c r="E5980">
        <v>2038</v>
      </c>
      <c r="F5980">
        <v>1</v>
      </c>
      <c r="G5980">
        <v>29419.75808</v>
      </c>
      <c r="H5980">
        <v>0</v>
      </c>
      <c r="I5980">
        <v>1</v>
      </c>
      <c r="J5980" s="2" t="str">
        <f t="shared" si="93"/>
        <v>EG_WINDOFFNR2027</v>
      </c>
    </row>
    <row r="5981" spans="1:10" x14ac:dyDescent="0.25">
      <c r="A5981" t="s">
        <v>23</v>
      </c>
      <c r="B5981" t="s">
        <v>6</v>
      </c>
      <c r="C5981" t="s">
        <v>10</v>
      </c>
      <c r="D5981">
        <v>2027</v>
      </c>
      <c r="E5981">
        <v>2039</v>
      </c>
      <c r="F5981">
        <v>1</v>
      </c>
      <c r="G5981">
        <v>29419.75808</v>
      </c>
      <c r="H5981">
        <v>0</v>
      </c>
      <c r="I5981">
        <v>1</v>
      </c>
      <c r="J5981" s="2" t="str">
        <f t="shared" si="93"/>
        <v>EG_WINDOFFER2027</v>
      </c>
    </row>
    <row r="5982" spans="1:10" x14ac:dyDescent="0.25">
      <c r="A5982" t="s">
        <v>23</v>
      </c>
      <c r="B5982" t="s">
        <v>6</v>
      </c>
      <c r="C5982" t="s">
        <v>11</v>
      </c>
      <c r="D5982">
        <v>2027</v>
      </c>
      <c r="E5982">
        <v>2039</v>
      </c>
      <c r="F5982">
        <v>1</v>
      </c>
      <c r="G5982">
        <v>29419.75808</v>
      </c>
      <c r="H5982">
        <v>0</v>
      </c>
      <c r="I5982">
        <v>1</v>
      </c>
      <c r="J5982" s="2" t="str">
        <f t="shared" si="93"/>
        <v>EG_WINDOFFWR2027</v>
      </c>
    </row>
    <row r="5983" spans="1:10" x14ac:dyDescent="0.25">
      <c r="A5983" t="s">
        <v>23</v>
      </c>
      <c r="B5983" t="s">
        <v>6</v>
      </c>
      <c r="C5983" t="s">
        <v>9</v>
      </c>
      <c r="D5983">
        <v>2027</v>
      </c>
      <c r="E5983">
        <v>2039</v>
      </c>
      <c r="F5983">
        <v>1</v>
      </c>
      <c r="G5983">
        <v>29419.75808</v>
      </c>
      <c r="H5983">
        <v>0</v>
      </c>
      <c r="I5983">
        <v>1</v>
      </c>
      <c r="J5983" s="2" t="str">
        <f t="shared" si="93"/>
        <v>EG_WINDOFFNER2027</v>
      </c>
    </row>
    <row r="5984" spans="1:10" x14ac:dyDescent="0.25">
      <c r="A5984" t="s">
        <v>23</v>
      </c>
      <c r="B5984" t="s">
        <v>6</v>
      </c>
      <c r="C5984" t="s">
        <v>8</v>
      </c>
      <c r="D5984">
        <v>2027</v>
      </c>
      <c r="E5984">
        <v>2039</v>
      </c>
      <c r="F5984">
        <v>1</v>
      </c>
      <c r="G5984">
        <v>29419.75808</v>
      </c>
      <c r="H5984">
        <v>0</v>
      </c>
      <c r="I5984">
        <v>1</v>
      </c>
      <c r="J5984" s="2" t="str">
        <f t="shared" si="93"/>
        <v>EG_WINDOFFSR2027</v>
      </c>
    </row>
    <row r="5985" spans="1:10" x14ac:dyDescent="0.25">
      <c r="A5985" t="s">
        <v>23</v>
      </c>
      <c r="B5985" t="s">
        <v>6</v>
      </c>
      <c r="C5985" t="s">
        <v>12</v>
      </c>
      <c r="D5985">
        <v>2027</v>
      </c>
      <c r="E5985">
        <v>2039</v>
      </c>
      <c r="F5985">
        <v>1</v>
      </c>
      <c r="G5985">
        <v>29419.75808</v>
      </c>
      <c r="H5985">
        <v>0</v>
      </c>
      <c r="I5985">
        <v>1</v>
      </c>
      <c r="J5985" s="2" t="str">
        <f t="shared" si="93"/>
        <v>EG_WINDOFFNR2027</v>
      </c>
    </row>
    <row r="5986" spans="1:10" x14ac:dyDescent="0.25">
      <c r="A5986" t="s">
        <v>23</v>
      </c>
      <c r="B5986" t="s">
        <v>6</v>
      </c>
      <c r="C5986" t="s">
        <v>10</v>
      </c>
      <c r="D5986">
        <v>2027</v>
      </c>
      <c r="E5986">
        <v>2040</v>
      </c>
      <c r="F5986">
        <v>1</v>
      </c>
      <c r="G5986">
        <v>29419.75808</v>
      </c>
      <c r="H5986">
        <v>0</v>
      </c>
      <c r="I5986">
        <v>1</v>
      </c>
      <c r="J5986" s="2" t="str">
        <f t="shared" si="93"/>
        <v>EG_WINDOFFER2027</v>
      </c>
    </row>
    <row r="5987" spans="1:10" x14ac:dyDescent="0.25">
      <c r="A5987" t="s">
        <v>23</v>
      </c>
      <c r="B5987" t="s">
        <v>6</v>
      </c>
      <c r="C5987" t="s">
        <v>11</v>
      </c>
      <c r="D5987">
        <v>2027</v>
      </c>
      <c r="E5987">
        <v>2040</v>
      </c>
      <c r="F5987">
        <v>1</v>
      </c>
      <c r="G5987">
        <v>29419.75808</v>
      </c>
      <c r="H5987">
        <v>0</v>
      </c>
      <c r="I5987">
        <v>1</v>
      </c>
      <c r="J5987" s="2" t="str">
        <f t="shared" si="93"/>
        <v>EG_WINDOFFWR2027</v>
      </c>
    </row>
    <row r="5988" spans="1:10" x14ac:dyDescent="0.25">
      <c r="A5988" t="s">
        <v>23</v>
      </c>
      <c r="B5988" t="s">
        <v>6</v>
      </c>
      <c r="C5988" t="s">
        <v>9</v>
      </c>
      <c r="D5988">
        <v>2027</v>
      </c>
      <c r="E5988">
        <v>2040</v>
      </c>
      <c r="F5988">
        <v>1</v>
      </c>
      <c r="G5988">
        <v>29419.75808</v>
      </c>
      <c r="H5988">
        <v>0</v>
      </c>
      <c r="I5988">
        <v>1</v>
      </c>
      <c r="J5988" s="2" t="str">
        <f t="shared" si="93"/>
        <v>EG_WINDOFFNER2027</v>
      </c>
    </row>
    <row r="5989" spans="1:10" x14ac:dyDescent="0.25">
      <c r="A5989" t="s">
        <v>23</v>
      </c>
      <c r="B5989" t="s">
        <v>6</v>
      </c>
      <c r="C5989" t="s">
        <v>8</v>
      </c>
      <c r="D5989">
        <v>2027</v>
      </c>
      <c r="E5989">
        <v>2040</v>
      </c>
      <c r="F5989">
        <v>1</v>
      </c>
      <c r="G5989">
        <v>29419.75808</v>
      </c>
      <c r="H5989">
        <v>0</v>
      </c>
      <c r="I5989">
        <v>1</v>
      </c>
      <c r="J5989" s="2" t="str">
        <f t="shared" si="93"/>
        <v>EG_WINDOFFSR2027</v>
      </c>
    </row>
    <row r="5990" spans="1:10" x14ac:dyDescent="0.25">
      <c r="A5990" t="s">
        <v>23</v>
      </c>
      <c r="B5990" t="s">
        <v>6</v>
      </c>
      <c r="C5990" t="s">
        <v>12</v>
      </c>
      <c r="D5990">
        <v>2027</v>
      </c>
      <c r="E5990">
        <v>2040</v>
      </c>
      <c r="F5990">
        <v>1</v>
      </c>
      <c r="G5990">
        <v>29419.75808</v>
      </c>
      <c r="H5990">
        <v>0</v>
      </c>
      <c r="I5990">
        <v>1</v>
      </c>
      <c r="J5990" s="2" t="str">
        <f t="shared" si="93"/>
        <v>EG_WINDOFFNR2027</v>
      </c>
    </row>
    <row r="5991" spans="1:10" x14ac:dyDescent="0.25">
      <c r="A5991" t="s">
        <v>23</v>
      </c>
      <c r="B5991" t="s">
        <v>6</v>
      </c>
      <c r="C5991" t="s">
        <v>10</v>
      </c>
      <c r="D5991">
        <v>2027</v>
      </c>
      <c r="E5991">
        <v>2041</v>
      </c>
      <c r="F5991">
        <v>1</v>
      </c>
      <c r="G5991">
        <v>29419.75808</v>
      </c>
      <c r="H5991">
        <v>0</v>
      </c>
      <c r="I5991">
        <v>1</v>
      </c>
      <c r="J5991" s="2" t="str">
        <f t="shared" si="93"/>
        <v>EG_WINDOFFER2027</v>
      </c>
    </row>
    <row r="5992" spans="1:10" x14ac:dyDescent="0.25">
      <c r="A5992" t="s">
        <v>23</v>
      </c>
      <c r="B5992" t="s">
        <v>6</v>
      </c>
      <c r="C5992" t="s">
        <v>11</v>
      </c>
      <c r="D5992">
        <v>2027</v>
      </c>
      <c r="E5992">
        <v>2041</v>
      </c>
      <c r="F5992">
        <v>1</v>
      </c>
      <c r="G5992">
        <v>29419.75808</v>
      </c>
      <c r="H5992">
        <v>0</v>
      </c>
      <c r="I5992">
        <v>1</v>
      </c>
      <c r="J5992" s="2" t="str">
        <f t="shared" si="93"/>
        <v>EG_WINDOFFWR2027</v>
      </c>
    </row>
    <row r="5993" spans="1:10" x14ac:dyDescent="0.25">
      <c r="A5993" t="s">
        <v>23</v>
      </c>
      <c r="B5993" t="s">
        <v>6</v>
      </c>
      <c r="C5993" t="s">
        <v>9</v>
      </c>
      <c r="D5993">
        <v>2027</v>
      </c>
      <c r="E5993">
        <v>2041</v>
      </c>
      <c r="F5993">
        <v>1</v>
      </c>
      <c r="G5993">
        <v>29419.75808</v>
      </c>
      <c r="H5993">
        <v>0</v>
      </c>
      <c r="I5993">
        <v>1</v>
      </c>
      <c r="J5993" s="2" t="str">
        <f t="shared" si="93"/>
        <v>EG_WINDOFFNER2027</v>
      </c>
    </row>
    <row r="5994" spans="1:10" x14ac:dyDescent="0.25">
      <c r="A5994" t="s">
        <v>23</v>
      </c>
      <c r="B5994" t="s">
        <v>6</v>
      </c>
      <c r="C5994" t="s">
        <v>8</v>
      </c>
      <c r="D5994">
        <v>2027</v>
      </c>
      <c r="E5994">
        <v>2041</v>
      </c>
      <c r="F5994">
        <v>1</v>
      </c>
      <c r="G5994">
        <v>29419.75808</v>
      </c>
      <c r="H5994">
        <v>0</v>
      </c>
      <c r="I5994">
        <v>1</v>
      </c>
      <c r="J5994" s="2" t="str">
        <f t="shared" si="93"/>
        <v>EG_WINDOFFSR2027</v>
      </c>
    </row>
    <row r="5995" spans="1:10" x14ac:dyDescent="0.25">
      <c r="A5995" t="s">
        <v>23</v>
      </c>
      <c r="B5995" t="s">
        <v>6</v>
      </c>
      <c r="C5995" t="s">
        <v>12</v>
      </c>
      <c r="D5995">
        <v>2027</v>
      </c>
      <c r="E5995">
        <v>2041</v>
      </c>
      <c r="F5995">
        <v>1</v>
      </c>
      <c r="G5995">
        <v>29419.75808</v>
      </c>
      <c r="H5995">
        <v>0</v>
      </c>
      <c r="I5995">
        <v>1</v>
      </c>
      <c r="J5995" s="2" t="str">
        <f t="shared" si="93"/>
        <v>EG_WINDOFFNR2027</v>
      </c>
    </row>
    <row r="5996" spans="1:10" x14ac:dyDescent="0.25">
      <c r="A5996" t="s">
        <v>13</v>
      </c>
      <c r="B5996" t="s">
        <v>6</v>
      </c>
      <c r="C5996" t="s">
        <v>10</v>
      </c>
      <c r="D5996">
        <v>2028</v>
      </c>
      <c r="E5996">
        <v>2028</v>
      </c>
      <c r="F5996">
        <v>0.38096819999999998</v>
      </c>
      <c r="G5996">
        <v>13721.031290000001</v>
      </c>
      <c r="H5996">
        <v>133.5230182</v>
      </c>
      <c r="I5996">
        <v>0.85</v>
      </c>
      <c r="J5996" s="2" t="str">
        <f t="shared" si="93"/>
        <v>EG_COALER2028</v>
      </c>
    </row>
    <row r="5997" spans="1:10" x14ac:dyDescent="0.25">
      <c r="A5997" t="s">
        <v>13</v>
      </c>
      <c r="B5997" t="s">
        <v>6</v>
      </c>
      <c r="C5997" t="s">
        <v>11</v>
      </c>
      <c r="D5997">
        <v>2028</v>
      </c>
      <c r="E5997">
        <v>2028</v>
      </c>
      <c r="F5997">
        <v>0.38096819999999998</v>
      </c>
      <c r="G5997">
        <v>13721.031290000001</v>
      </c>
      <c r="H5997">
        <v>133.5230182</v>
      </c>
      <c r="I5997">
        <v>0.85</v>
      </c>
      <c r="J5997" s="2" t="str">
        <f t="shared" si="93"/>
        <v>EG_COALWR2028</v>
      </c>
    </row>
    <row r="5998" spans="1:10" x14ac:dyDescent="0.25">
      <c r="A5998" t="s">
        <v>13</v>
      </c>
      <c r="B5998" t="s">
        <v>6</v>
      </c>
      <c r="C5998" t="s">
        <v>9</v>
      </c>
      <c r="D5998">
        <v>2028</v>
      </c>
      <c r="E5998">
        <v>2028</v>
      </c>
      <c r="F5998">
        <v>0.38096819999999998</v>
      </c>
      <c r="G5998">
        <v>13721.031290000001</v>
      </c>
      <c r="H5998">
        <v>133.5230182</v>
      </c>
      <c r="I5998">
        <v>0.85</v>
      </c>
      <c r="J5998" s="2" t="str">
        <f t="shared" si="93"/>
        <v>EG_COALNER2028</v>
      </c>
    </row>
    <row r="5999" spans="1:10" x14ac:dyDescent="0.25">
      <c r="A5999" t="s">
        <v>13</v>
      </c>
      <c r="B5999" t="s">
        <v>6</v>
      </c>
      <c r="C5999" t="s">
        <v>8</v>
      </c>
      <c r="D5999">
        <v>2028</v>
      </c>
      <c r="E5999">
        <v>2028</v>
      </c>
      <c r="F5999">
        <v>0.38096819999999998</v>
      </c>
      <c r="G5999">
        <v>13721.031290000001</v>
      </c>
      <c r="H5999">
        <v>133.5230182</v>
      </c>
      <c r="I5999">
        <v>0.85</v>
      </c>
      <c r="J5999" s="2" t="str">
        <f t="shared" si="93"/>
        <v>EG_COALSR2028</v>
      </c>
    </row>
    <row r="6000" spans="1:10" x14ac:dyDescent="0.25">
      <c r="A6000" t="s">
        <v>13</v>
      </c>
      <c r="B6000" t="s">
        <v>6</v>
      </c>
      <c r="C6000" t="s">
        <v>12</v>
      </c>
      <c r="D6000">
        <v>2028</v>
      </c>
      <c r="E6000">
        <v>2028</v>
      </c>
      <c r="F6000">
        <v>0.38096819999999998</v>
      </c>
      <c r="G6000">
        <v>13721.031290000001</v>
      </c>
      <c r="H6000">
        <v>133.5230182</v>
      </c>
      <c r="I6000">
        <v>0.85</v>
      </c>
      <c r="J6000" s="2" t="str">
        <f t="shared" si="93"/>
        <v>EG_COALNR2028</v>
      </c>
    </row>
    <row r="6001" spans="1:10" x14ac:dyDescent="0.25">
      <c r="A6001" t="s">
        <v>13</v>
      </c>
      <c r="B6001" t="s">
        <v>6</v>
      </c>
      <c r="C6001" t="s">
        <v>10</v>
      </c>
      <c r="D6001">
        <v>2028</v>
      </c>
      <c r="E6001">
        <v>2029</v>
      </c>
      <c r="F6001">
        <v>0.38096819999999998</v>
      </c>
      <c r="G6001">
        <v>13721.031290000001</v>
      </c>
      <c r="H6001">
        <v>133.5230182</v>
      </c>
      <c r="I6001">
        <v>0.85</v>
      </c>
      <c r="J6001" s="2" t="str">
        <f t="shared" si="93"/>
        <v>EG_COALER2028</v>
      </c>
    </row>
    <row r="6002" spans="1:10" x14ac:dyDescent="0.25">
      <c r="A6002" t="s">
        <v>13</v>
      </c>
      <c r="B6002" t="s">
        <v>6</v>
      </c>
      <c r="C6002" t="s">
        <v>11</v>
      </c>
      <c r="D6002">
        <v>2028</v>
      </c>
      <c r="E6002">
        <v>2029</v>
      </c>
      <c r="F6002">
        <v>0.38096819999999998</v>
      </c>
      <c r="G6002">
        <v>13721.031290000001</v>
      </c>
      <c r="H6002">
        <v>133.5230182</v>
      </c>
      <c r="I6002">
        <v>0.85</v>
      </c>
      <c r="J6002" s="2" t="str">
        <f t="shared" si="93"/>
        <v>EG_COALWR2028</v>
      </c>
    </row>
    <row r="6003" spans="1:10" x14ac:dyDescent="0.25">
      <c r="A6003" t="s">
        <v>13</v>
      </c>
      <c r="B6003" t="s">
        <v>6</v>
      </c>
      <c r="C6003" t="s">
        <v>9</v>
      </c>
      <c r="D6003">
        <v>2028</v>
      </c>
      <c r="E6003">
        <v>2029</v>
      </c>
      <c r="F6003">
        <v>0.38096819999999998</v>
      </c>
      <c r="G6003">
        <v>13721.031290000001</v>
      </c>
      <c r="H6003">
        <v>133.5230182</v>
      </c>
      <c r="I6003">
        <v>0.85</v>
      </c>
      <c r="J6003" s="2" t="str">
        <f t="shared" si="93"/>
        <v>EG_COALNER2028</v>
      </c>
    </row>
    <row r="6004" spans="1:10" x14ac:dyDescent="0.25">
      <c r="A6004" t="s">
        <v>13</v>
      </c>
      <c r="B6004" t="s">
        <v>6</v>
      </c>
      <c r="C6004" t="s">
        <v>8</v>
      </c>
      <c r="D6004">
        <v>2028</v>
      </c>
      <c r="E6004">
        <v>2029</v>
      </c>
      <c r="F6004">
        <v>0.38096819999999998</v>
      </c>
      <c r="G6004">
        <v>13721.031290000001</v>
      </c>
      <c r="H6004">
        <v>133.5230182</v>
      </c>
      <c r="I6004">
        <v>0.85</v>
      </c>
      <c r="J6004" s="2" t="str">
        <f t="shared" si="93"/>
        <v>EG_COALSR2028</v>
      </c>
    </row>
    <row r="6005" spans="1:10" x14ac:dyDescent="0.25">
      <c r="A6005" t="s">
        <v>13</v>
      </c>
      <c r="B6005" t="s">
        <v>6</v>
      </c>
      <c r="C6005" t="s">
        <v>12</v>
      </c>
      <c r="D6005">
        <v>2028</v>
      </c>
      <c r="E6005">
        <v>2029</v>
      </c>
      <c r="F6005">
        <v>0.38096819999999998</v>
      </c>
      <c r="G6005">
        <v>13721.031290000001</v>
      </c>
      <c r="H6005">
        <v>133.5230182</v>
      </c>
      <c r="I6005">
        <v>0.85</v>
      </c>
      <c r="J6005" s="2" t="str">
        <f t="shared" si="93"/>
        <v>EG_COALNR2028</v>
      </c>
    </row>
    <row r="6006" spans="1:10" x14ac:dyDescent="0.25">
      <c r="A6006" t="s">
        <v>13</v>
      </c>
      <c r="B6006" t="s">
        <v>6</v>
      </c>
      <c r="C6006" t="s">
        <v>10</v>
      </c>
      <c r="D6006">
        <v>2028</v>
      </c>
      <c r="E6006">
        <v>2030</v>
      </c>
      <c r="F6006">
        <v>0.38096819999999998</v>
      </c>
      <c r="G6006">
        <v>13721.031290000001</v>
      </c>
      <c r="H6006">
        <v>133.5230182</v>
      </c>
      <c r="I6006">
        <v>0.85</v>
      </c>
      <c r="J6006" s="2" t="str">
        <f t="shared" si="93"/>
        <v>EG_COALER2028</v>
      </c>
    </row>
    <row r="6007" spans="1:10" x14ac:dyDescent="0.25">
      <c r="A6007" t="s">
        <v>13</v>
      </c>
      <c r="B6007" t="s">
        <v>6</v>
      </c>
      <c r="C6007" t="s">
        <v>11</v>
      </c>
      <c r="D6007">
        <v>2028</v>
      </c>
      <c r="E6007">
        <v>2030</v>
      </c>
      <c r="F6007">
        <v>0.38096819999999998</v>
      </c>
      <c r="G6007">
        <v>13721.031290000001</v>
      </c>
      <c r="H6007">
        <v>133.5230182</v>
      </c>
      <c r="I6007">
        <v>0.85</v>
      </c>
      <c r="J6007" s="2" t="str">
        <f t="shared" si="93"/>
        <v>EG_COALWR2028</v>
      </c>
    </row>
    <row r="6008" spans="1:10" x14ac:dyDescent="0.25">
      <c r="A6008" t="s">
        <v>13</v>
      </c>
      <c r="B6008" t="s">
        <v>6</v>
      </c>
      <c r="C6008" t="s">
        <v>9</v>
      </c>
      <c r="D6008">
        <v>2028</v>
      </c>
      <c r="E6008">
        <v>2030</v>
      </c>
      <c r="F6008">
        <v>0.38096819999999998</v>
      </c>
      <c r="G6008">
        <v>13721.031290000001</v>
      </c>
      <c r="H6008">
        <v>133.5230182</v>
      </c>
      <c r="I6008">
        <v>0.85</v>
      </c>
      <c r="J6008" s="2" t="str">
        <f t="shared" si="93"/>
        <v>EG_COALNER2028</v>
      </c>
    </row>
    <row r="6009" spans="1:10" x14ac:dyDescent="0.25">
      <c r="A6009" t="s">
        <v>13</v>
      </c>
      <c r="B6009" t="s">
        <v>6</v>
      </c>
      <c r="C6009" t="s">
        <v>8</v>
      </c>
      <c r="D6009">
        <v>2028</v>
      </c>
      <c r="E6009">
        <v>2030</v>
      </c>
      <c r="F6009">
        <v>0.38096819999999998</v>
      </c>
      <c r="G6009">
        <v>13721.031290000001</v>
      </c>
      <c r="H6009">
        <v>133.5230182</v>
      </c>
      <c r="I6009">
        <v>0.85</v>
      </c>
      <c r="J6009" s="2" t="str">
        <f t="shared" si="93"/>
        <v>EG_COALSR2028</v>
      </c>
    </row>
    <row r="6010" spans="1:10" x14ac:dyDescent="0.25">
      <c r="A6010" t="s">
        <v>13</v>
      </c>
      <c r="B6010" t="s">
        <v>6</v>
      </c>
      <c r="C6010" t="s">
        <v>12</v>
      </c>
      <c r="D6010">
        <v>2028</v>
      </c>
      <c r="E6010">
        <v>2030</v>
      </c>
      <c r="F6010">
        <v>0.38096819999999998</v>
      </c>
      <c r="G6010">
        <v>13721.031290000001</v>
      </c>
      <c r="H6010">
        <v>133.5230182</v>
      </c>
      <c r="I6010">
        <v>0.85</v>
      </c>
      <c r="J6010" s="2" t="str">
        <f t="shared" si="93"/>
        <v>EG_COALNR2028</v>
      </c>
    </row>
    <row r="6011" spans="1:10" x14ac:dyDescent="0.25">
      <c r="A6011" t="s">
        <v>13</v>
      </c>
      <c r="B6011" t="s">
        <v>6</v>
      </c>
      <c r="C6011" t="s">
        <v>10</v>
      </c>
      <c r="D6011">
        <v>2028</v>
      </c>
      <c r="E6011">
        <v>2031</v>
      </c>
      <c r="F6011">
        <v>0.38096819999999998</v>
      </c>
      <c r="G6011">
        <v>13721.031290000001</v>
      </c>
      <c r="H6011">
        <v>133.5230182</v>
      </c>
      <c r="I6011">
        <v>0.85</v>
      </c>
      <c r="J6011" s="2" t="str">
        <f t="shared" si="93"/>
        <v>EG_COALER2028</v>
      </c>
    </row>
    <row r="6012" spans="1:10" x14ac:dyDescent="0.25">
      <c r="A6012" t="s">
        <v>13</v>
      </c>
      <c r="B6012" t="s">
        <v>6</v>
      </c>
      <c r="C6012" t="s">
        <v>11</v>
      </c>
      <c r="D6012">
        <v>2028</v>
      </c>
      <c r="E6012">
        <v>2031</v>
      </c>
      <c r="F6012">
        <v>0.38096819999999998</v>
      </c>
      <c r="G6012">
        <v>13721.031290000001</v>
      </c>
      <c r="H6012">
        <v>133.5230182</v>
      </c>
      <c r="I6012">
        <v>0.85</v>
      </c>
      <c r="J6012" s="2" t="str">
        <f t="shared" si="93"/>
        <v>EG_COALWR2028</v>
      </c>
    </row>
    <row r="6013" spans="1:10" x14ac:dyDescent="0.25">
      <c r="A6013" t="s">
        <v>13</v>
      </c>
      <c r="B6013" t="s">
        <v>6</v>
      </c>
      <c r="C6013" t="s">
        <v>9</v>
      </c>
      <c r="D6013">
        <v>2028</v>
      </c>
      <c r="E6013">
        <v>2031</v>
      </c>
      <c r="F6013">
        <v>0.38096819999999998</v>
      </c>
      <c r="G6013">
        <v>13721.031290000001</v>
      </c>
      <c r="H6013">
        <v>133.5230182</v>
      </c>
      <c r="I6013">
        <v>0.85</v>
      </c>
      <c r="J6013" s="2" t="str">
        <f t="shared" si="93"/>
        <v>EG_COALNER2028</v>
      </c>
    </row>
    <row r="6014" spans="1:10" x14ac:dyDescent="0.25">
      <c r="A6014" t="s">
        <v>13</v>
      </c>
      <c r="B6014" t="s">
        <v>6</v>
      </c>
      <c r="C6014" t="s">
        <v>8</v>
      </c>
      <c r="D6014">
        <v>2028</v>
      </c>
      <c r="E6014">
        <v>2031</v>
      </c>
      <c r="F6014">
        <v>0.38096819999999998</v>
      </c>
      <c r="G6014">
        <v>13721.031290000001</v>
      </c>
      <c r="H6014">
        <v>133.5230182</v>
      </c>
      <c r="I6014">
        <v>0.85</v>
      </c>
      <c r="J6014" s="2" t="str">
        <f t="shared" si="93"/>
        <v>EG_COALSR2028</v>
      </c>
    </row>
    <row r="6015" spans="1:10" x14ac:dyDescent="0.25">
      <c r="A6015" t="s">
        <v>13</v>
      </c>
      <c r="B6015" t="s">
        <v>6</v>
      </c>
      <c r="C6015" t="s">
        <v>12</v>
      </c>
      <c r="D6015">
        <v>2028</v>
      </c>
      <c r="E6015">
        <v>2031</v>
      </c>
      <c r="F6015">
        <v>0.38096819999999998</v>
      </c>
      <c r="G6015">
        <v>13721.031290000001</v>
      </c>
      <c r="H6015">
        <v>133.5230182</v>
      </c>
      <c r="I6015">
        <v>0.85</v>
      </c>
      <c r="J6015" s="2" t="str">
        <f t="shared" si="93"/>
        <v>EG_COALNR2028</v>
      </c>
    </row>
    <row r="6016" spans="1:10" x14ac:dyDescent="0.25">
      <c r="A6016" t="s">
        <v>13</v>
      </c>
      <c r="B6016" t="s">
        <v>6</v>
      </c>
      <c r="C6016" t="s">
        <v>10</v>
      </c>
      <c r="D6016">
        <v>2028</v>
      </c>
      <c r="E6016">
        <v>2032</v>
      </c>
      <c r="F6016">
        <v>0.38096819999999998</v>
      </c>
      <c r="G6016">
        <v>13721.031290000001</v>
      </c>
      <c r="H6016">
        <v>133.5230182</v>
      </c>
      <c r="I6016">
        <v>0.85</v>
      </c>
      <c r="J6016" s="2" t="str">
        <f t="shared" si="93"/>
        <v>EG_COALER2028</v>
      </c>
    </row>
    <row r="6017" spans="1:10" x14ac:dyDescent="0.25">
      <c r="A6017" t="s">
        <v>13</v>
      </c>
      <c r="B6017" t="s">
        <v>6</v>
      </c>
      <c r="C6017" t="s">
        <v>11</v>
      </c>
      <c r="D6017">
        <v>2028</v>
      </c>
      <c r="E6017">
        <v>2032</v>
      </c>
      <c r="F6017">
        <v>0.38096819999999998</v>
      </c>
      <c r="G6017">
        <v>13721.031290000001</v>
      </c>
      <c r="H6017">
        <v>133.5230182</v>
      </c>
      <c r="I6017">
        <v>0.85</v>
      </c>
      <c r="J6017" s="2" t="str">
        <f t="shared" si="93"/>
        <v>EG_COALWR2028</v>
      </c>
    </row>
    <row r="6018" spans="1:10" x14ac:dyDescent="0.25">
      <c r="A6018" t="s">
        <v>13</v>
      </c>
      <c r="B6018" t="s">
        <v>6</v>
      </c>
      <c r="C6018" t="s">
        <v>9</v>
      </c>
      <c r="D6018">
        <v>2028</v>
      </c>
      <c r="E6018">
        <v>2032</v>
      </c>
      <c r="F6018">
        <v>0.38096819999999998</v>
      </c>
      <c r="G6018">
        <v>13721.031290000001</v>
      </c>
      <c r="H6018">
        <v>133.5230182</v>
      </c>
      <c r="I6018">
        <v>0.85</v>
      </c>
      <c r="J6018" s="2" t="str">
        <f t="shared" si="93"/>
        <v>EG_COALNER2028</v>
      </c>
    </row>
    <row r="6019" spans="1:10" x14ac:dyDescent="0.25">
      <c r="A6019" t="s">
        <v>13</v>
      </c>
      <c r="B6019" t="s">
        <v>6</v>
      </c>
      <c r="C6019" t="s">
        <v>8</v>
      </c>
      <c r="D6019">
        <v>2028</v>
      </c>
      <c r="E6019">
        <v>2032</v>
      </c>
      <c r="F6019">
        <v>0.38096819999999998</v>
      </c>
      <c r="G6019">
        <v>13721.031290000001</v>
      </c>
      <c r="H6019">
        <v>133.5230182</v>
      </c>
      <c r="I6019">
        <v>0.85</v>
      </c>
      <c r="J6019" s="2" t="str">
        <f t="shared" ref="J6019:J6082" si="94">_xlfn.CONCAT(A6019,C6019,D6019)</f>
        <v>EG_COALSR2028</v>
      </c>
    </row>
    <row r="6020" spans="1:10" x14ac:dyDescent="0.25">
      <c r="A6020" t="s">
        <v>13</v>
      </c>
      <c r="B6020" t="s">
        <v>6</v>
      </c>
      <c r="C6020" t="s">
        <v>12</v>
      </c>
      <c r="D6020">
        <v>2028</v>
      </c>
      <c r="E6020">
        <v>2032</v>
      </c>
      <c r="F6020">
        <v>0.38096819999999998</v>
      </c>
      <c r="G6020">
        <v>13721.031290000001</v>
      </c>
      <c r="H6020">
        <v>133.5230182</v>
      </c>
      <c r="I6020">
        <v>0.85</v>
      </c>
      <c r="J6020" s="2" t="str">
        <f t="shared" si="94"/>
        <v>EG_COALNR2028</v>
      </c>
    </row>
    <row r="6021" spans="1:10" x14ac:dyDescent="0.25">
      <c r="A6021" t="s">
        <v>13</v>
      </c>
      <c r="B6021" t="s">
        <v>6</v>
      </c>
      <c r="C6021" t="s">
        <v>10</v>
      </c>
      <c r="D6021">
        <v>2028</v>
      </c>
      <c r="E6021">
        <v>2033</v>
      </c>
      <c r="F6021">
        <v>0.38096819999999998</v>
      </c>
      <c r="G6021">
        <v>13721.031290000001</v>
      </c>
      <c r="H6021">
        <v>133.5230182</v>
      </c>
      <c r="I6021">
        <v>0.85</v>
      </c>
      <c r="J6021" s="2" t="str">
        <f t="shared" si="94"/>
        <v>EG_COALER2028</v>
      </c>
    </row>
    <row r="6022" spans="1:10" x14ac:dyDescent="0.25">
      <c r="A6022" t="s">
        <v>13</v>
      </c>
      <c r="B6022" t="s">
        <v>6</v>
      </c>
      <c r="C6022" t="s">
        <v>11</v>
      </c>
      <c r="D6022">
        <v>2028</v>
      </c>
      <c r="E6022">
        <v>2033</v>
      </c>
      <c r="F6022">
        <v>0.38096819999999998</v>
      </c>
      <c r="G6022">
        <v>13721.031290000001</v>
      </c>
      <c r="H6022">
        <v>133.5230182</v>
      </c>
      <c r="I6022">
        <v>0.85</v>
      </c>
      <c r="J6022" s="2" t="str">
        <f t="shared" si="94"/>
        <v>EG_COALWR2028</v>
      </c>
    </row>
    <row r="6023" spans="1:10" x14ac:dyDescent="0.25">
      <c r="A6023" t="s">
        <v>13</v>
      </c>
      <c r="B6023" t="s">
        <v>6</v>
      </c>
      <c r="C6023" t="s">
        <v>9</v>
      </c>
      <c r="D6023">
        <v>2028</v>
      </c>
      <c r="E6023">
        <v>2033</v>
      </c>
      <c r="F6023">
        <v>0.38096819999999998</v>
      </c>
      <c r="G6023">
        <v>13721.031290000001</v>
      </c>
      <c r="H6023">
        <v>133.5230182</v>
      </c>
      <c r="I6023">
        <v>0.85</v>
      </c>
      <c r="J6023" s="2" t="str">
        <f t="shared" si="94"/>
        <v>EG_COALNER2028</v>
      </c>
    </row>
    <row r="6024" spans="1:10" x14ac:dyDescent="0.25">
      <c r="A6024" t="s">
        <v>13</v>
      </c>
      <c r="B6024" t="s">
        <v>6</v>
      </c>
      <c r="C6024" t="s">
        <v>8</v>
      </c>
      <c r="D6024">
        <v>2028</v>
      </c>
      <c r="E6024">
        <v>2033</v>
      </c>
      <c r="F6024">
        <v>0.38096819999999998</v>
      </c>
      <c r="G6024">
        <v>13721.031290000001</v>
      </c>
      <c r="H6024">
        <v>133.5230182</v>
      </c>
      <c r="I6024">
        <v>0.85</v>
      </c>
      <c r="J6024" s="2" t="str">
        <f t="shared" si="94"/>
        <v>EG_COALSR2028</v>
      </c>
    </row>
    <row r="6025" spans="1:10" x14ac:dyDescent="0.25">
      <c r="A6025" t="s">
        <v>13</v>
      </c>
      <c r="B6025" t="s">
        <v>6</v>
      </c>
      <c r="C6025" t="s">
        <v>12</v>
      </c>
      <c r="D6025">
        <v>2028</v>
      </c>
      <c r="E6025">
        <v>2033</v>
      </c>
      <c r="F6025">
        <v>0.38096819999999998</v>
      </c>
      <c r="G6025">
        <v>13721.031290000001</v>
      </c>
      <c r="H6025">
        <v>133.5230182</v>
      </c>
      <c r="I6025">
        <v>0.85</v>
      </c>
      <c r="J6025" s="2" t="str">
        <f t="shared" si="94"/>
        <v>EG_COALNR2028</v>
      </c>
    </row>
    <row r="6026" spans="1:10" x14ac:dyDescent="0.25">
      <c r="A6026" t="s">
        <v>13</v>
      </c>
      <c r="B6026" t="s">
        <v>6</v>
      </c>
      <c r="C6026" t="s">
        <v>10</v>
      </c>
      <c r="D6026">
        <v>2028</v>
      </c>
      <c r="E6026">
        <v>2034</v>
      </c>
      <c r="F6026">
        <v>0.38096819999999998</v>
      </c>
      <c r="G6026">
        <v>13721.031290000001</v>
      </c>
      <c r="H6026">
        <v>133.5230182</v>
      </c>
      <c r="I6026">
        <v>0.85</v>
      </c>
      <c r="J6026" s="2" t="str">
        <f t="shared" si="94"/>
        <v>EG_COALER2028</v>
      </c>
    </row>
    <row r="6027" spans="1:10" x14ac:dyDescent="0.25">
      <c r="A6027" t="s">
        <v>13</v>
      </c>
      <c r="B6027" t="s">
        <v>6</v>
      </c>
      <c r="C6027" t="s">
        <v>11</v>
      </c>
      <c r="D6027">
        <v>2028</v>
      </c>
      <c r="E6027">
        <v>2034</v>
      </c>
      <c r="F6027">
        <v>0.38096819999999998</v>
      </c>
      <c r="G6027">
        <v>13721.031290000001</v>
      </c>
      <c r="H6027">
        <v>133.5230182</v>
      </c>
      <c r="I6027">
        <v>0.85</v>
      </c>
      <c r="J6027" s="2" t="str">
        <f t="shared" si="94"/>
        <v>EG_COALWR2028</v>
      </c>
    </row>
    <row r="6028" spans="1:10" x14ac:dyDescent="0.25">
      <c r="A6028" t="s">
        <v>13</v>
      </c>
      <c r="B6028" t="s">
        <v>6</v>
      </c>
      <c r="C6028" t="s">
        <v>9</v>
      </c>
      <c r="D6028">
        <v>2028</v>
      </c>
      <c r="E6028">
        <v>2034</v>
      </c>
      <c r="F6028">
        <v>0.38096819999999998</v>
      </c>
      <c r="G6028">
        <v>13721.031290000001</v>
      </c>
      <c r="H6028">
        <v>133.5230182</v>
      </c>
      <c r="I6028">
        <v>0.85</v>
      </c>
      <c r="J6028" s="2" t="str">
        <f t="shared" si="94"/>
        <v>EG_COALNER2028</v>
      </c>
    </row>
    <row r="6029" spans="1:10" x14ac:dyDescent="0.25">
      <c r="A6029" t="s">
        <v>13</v>
      </c>
      <c r="B6029" t="s">
        <v>6</v>
      </c>
      <c r="C6029" t="s">
        <v>8</v>
      </c>
      <c r="D6029">
        <v>2028</v>
      </c>
      <c r="E6029">
        <v>2034</v>
      </c>
      <c r="F6029">
        <v>0.38096819999999998</v>
      </c>
      <c r="G6029">
        <v>13721.031290000001</v>
      </c>
      <c r="H6029">
        <v>133.5230182</v>
      </c>
      <c r="I6029">
        <v>0.85</v>
      </c>
      <c r="J6029" s="2" t="str">
        <f t="shared" si="94"/>
        <v>EG_COALSR2028</v>
      </c>
    </row>
    <row r="6030" spans="1:10" x14ac:dyDescent="0.25">
      <c r="A6030" t="s">
        <v>13</v>
      </c>
      <c r="B6030" t="s">
        <v>6</v>
      </c>
      <c r="C6030" t="s">
        <v>12</v>
      </c>
      <c r="D6030">
        <v>2028</v>
      </c>
      <c r="E6030">
        <v>2034</v>
      </c>
      <c r="F6030">
        <v>0.38096819999999998</v>
      </c>
      <c r="G6030">
        <v>13721.031290000001</v>
      </c>
      <c r="H6030">
        <v>133.5230182</v>
      </c>
      <c r="I6030">
        <v>0.85</v>
      </c>
      <c r="J6030" s="2" t="str">
        <f t="shared" si="94"/>
        <v>EG_COALNR2028</v>
      </c>
    </row>
    <row r="6031" spans="1:10" x14ac:dyDescent="0.25">
      <c r="A6031" t="s">
        <v>13</v>
      </c>
      <c r="B6031" t="s">
        <v>6</v>
      </c>
      <c r="C6031" t="s">
        <v>10</v>
      </c>
      <c r="D6031">
        <v>2028</v>
      </c>
      <c r="E6031">
        <v>2035</v>
      </c>
      <c r="F6031">
        <v>0.38096819999999998</v>
      </c>
      <c r="G6031">
        <v>13721.031290000001</v>
      </c>
      <c r="H6031">
        <v>133.5230182</v>
      </c>
      <c r="I6031">
        <v>0.85</v>
      </c>
      <c r="J6031" s="2" t="str">
        <f t="shared" si="94"/>
        <v>EG_COALER2028</v>
      </c>
    </row>
    <row r="6032" spans="1:10" x14ac:dyDescent="0.25">
      <c r="A6032" t="s">
        <v>13</v>
      </c>
      <c r="B6032" t="s">
        <v>6</v>
      </c>
      <c r="C6032" t="s">
        <v>11</v>
      </c>
      <c r="D6032">
        <v>2028</v>
      </c>
      <c r="E6032">
        <v>2035</v>
      </c>
      <c r="F6032">
        <v>0.38096819999999998</v>
      </c>
      <c r="G6032">
        <v>13721.031290000001</v>
      </c>
      <c r="H6032">
        <v>133.5230182</v>
      </c>
      <c r="I6032">
        <v>0.85</v>
      </c>
      <c r="J6032" s="2" t="str">
        <f t="shared" si="94"/>
        <v>EG_COALWR2028</v>
      </c>
    </row>
    <row r="6033" spans="1:10" x14ac:dyDescent="0.25">
      <c r="A6033" t="s">
        <v>13</v>
      </c>
      <c r="B6033" t="s">
        <v>6</v>
      </c>
      <c r="C6033" t="s">
        <v>9</v>
      </c>
      <c r="D6033">
        <v>2028</v>
      </c>
      <c r="E6033">
        <v>2035</v>
      </c>
      <c r="F6033">
        <v>0.38096819999999998</v>
      </c>
      <c r="G6033">
        <v>13721.031290000001</v>
      </c>
      <c r="H6033">
        <v>133.5230182</v>
      </c>
      <c r="I6033">
        <v>0.85</v>
      </c>
      <c r="J6033" s="2" t="str">
        <f t="shared" si="94"/>
        <v>EG_COALNER2028</v>
      </c>
    </row>
    <row r="6034" spans="1:10" x14ac:dyDescent="0.25">
      <c r="A6034" t="s">
        <v>13</v>
      </c>
      <c r="B6034" t="s">
        <v>6</v>
      </c>
      <c r="C6034" t="s">
        <v>8</v>
      </c>
      <c r="D6034">
        <v>2028</v>
      </c>
      <c r="E6034">
        <v>2035</v>
      </c>
      <c r="F6034">
        <v>0.38096819999999998</v>
      </c>
      <c r="G6034">
        <v>13721.031290000001</v>
      </c>
      <c r="H6034">
        <v>133.5230182</v>
      </c>
      <c r="I6034">
        <v>0.85</v>
      </c>
      <c r="J6034" s="2" t="str">
        <f t="shared" si="94"/>
        <v>EG_COALSR2028</v>
      </c>
    </row>
    <row r="6035" spans="1:10" x14ac:dyDescent="0.25">
      <c r="A6035" t="s">
        <v>13</v>
      </c>
      <c r="B6035" t="s">
        <v>6</v>
      </c>
      <c r="C6035" t="s">
        <v>12</v>
      </c>
      <c r="D6035">
        <v>2028</v>
      </c>
      <c r="E6035">
        <v>2035</v>
      </c>
      <c r="F6035">
        <v>0.38096819999999998</v>
      </c>
      <c r="G6035">
        <v>13721.031290000001</v>
      </c>
      <c r="H6035">
        <v>133.5230182</v>
      </c>
      <c r="I6035">
        <v>0.85</v>
      </c>
      <c r="J6035" s="2" t="str">
        <f t="shared" si="94"/>
        <v>EG_COALNR2028</v>
      </c>
    </row>
    <row r="6036" spans="1:10" x14ac:dyDescent="0.25">
      <c r="A6036" t="s">
        <v>13</v>
      </c>
      <c r="B6036" t="s">
        <v>6</v>
      </c>
      <c r="C6036" t="s">
        <v>10</v>
      </c>
      <c r="D6036">
        <v>2028</v>
      </c>
      <c r="E6036">
        <v>2036</v>
      </c>
      <c r="F6036">
        <v>0.38096819999999998</v>
      </c>
      <c r="G6036">
        <v>13721.031290000001</v>
      </c>
      <c r="H6036">
        <v>133.5230182</v>
      </c>
      <c r="I6036">
        <v>0.85</v>
      </c>
      <c r="J6036" s="2" t="str">
        <f t="shared" si="94"/>
        <v>EG_COALER2028</v>
      </c>
    </row>
    <row r="6037" spans="1:10" x14ac:dyDescent="0.25">
      <c r="A6037" t="s">
        <v>13</v>
      </c>
      <c r="B6037" t="s">
        <v>6</v>
      </c>
      <c r="C6037" t="s">
        <v>11</v>
      </c>
      <c r="D6037">
        <v>2028</v>
      </c>
      <c r="E6037">
        <v>2036</v>
      </c>
      <c r="F6037">
        <v>0.38096819999999998</v>
      </c>
      <c r="G6037">
        <v>13721.031290000001</v>
      </c>
      <c r="H6037">
        <v>133.5230182</v>
      </c>
      <c r="I6037">
        <v>0.85</v>
      </c>
      <c r="J6037" s="2" t="str">
        <f t="shared" si="94"/>
        <v>EG_COALWR2028</v>
      </c>
    </row>
    <row r="6038" spans="1:10" x14ac:dyDescent="0.25">
      <c r="A6038" t="s">
        <v>13</v>
      </c>
      <c r="B6038" t="s">
        <v>6</v>
      </c>
      <c r="C6038" t="s">
        <v>9</v>
      </c>
      <c r="D6038">
        <v>2028</v>
      </c>
      <c r="E6038">
        <v>2036</v>
      </c>
      <c r="F6038">
        <v>0.38096819999999998</v>
      </c>
      <c r="G6038">
        <v>13721.031290000001</v>
      </c>
      <c r="H6038">
        <v>133.5230182</v>
      </c>
      <c r="I6038">
        <v>0.85</v>
      </c>
      <c r="J6038" s="2" t="str">
        <f t="shared" si="94"/>
        <v>EG_COALNER2028</v>
      </c>
    </row>
    <row r="6039" spans="1:10" x14ac:dyDescent="0.25">
      <c r="A6039" t="s">
        <v>13</v>
      </c>
      <c r="B6039" t="s">
        <v>6</v>
      </c>
      <c r="C6039" t="s">
        <v>8</v>
      </c>
      <c r="D6039">
        <v>2028</v>
      </c>
      <c r="E6039">
        <v>2036</v>
      </c>
      <c r="F6039">
        <v>0.38096819999999998</v>
      </c>
      <c r="G6039">
        <v>13721.031290000001</v>
      </c>
      <c r="H6039">
        <v>133.5230182</v>
      </c>
      <c r="I6039">
        <v>0.85</v>
      </c>
      <c r="J6039" s="2" t="str">
        <f t="shared" si="94"/>
        <v>EG_COALSR2028</v>
      </c>
    </row>
    <row r="6040" spans="1:10" x14ac:dyDescent="0.25">
      <c r="A6040" t="s">
        <v>13</v>
      </c>
      <c r="B6040" t="s">
        <v>6</v>
      </c>
      <c r="C6040" t="s">
        <v>12</v>
      </c>
      <c r="D6040">
        <v>2028</v>
      </c>
      <c r="E6040">
        <v>2036</v>
      </c>
      <c r="F6040">
        <v>0.38096819999999998</v>
      </c>
      <c r="G6040">
        <v>13721.031290000001</v>
      </c>
      <c r="H6040">
        <v>133.5230182</v>
      </c>
      <c r="I6040">
        <v>0.85</v>
      </c>
      <c r="J6040" s="2" t="str">
        <f t="shared" si="94"/>
        <v>EG_COALNR2028</v>
      </c>
    </row>
    <row r="6041" spans="1:10" x14ac:dyDescent="0.25">
      <c r="A6041" t="s">
        <v>13</v>
      </c>
      <c r="B6041" t="s">
        <v>6</v>
      </c>
      <c r="C6041" t="s">
        <v>10</v>
      </c>
      <c r="D6041">
        <v>2028</v>
      </c>
      <c r="E6041">
        <v>2037</v>
      </c>
      <c r="F6041">
        <v>0.38096819999999998</v>
      </c>
      <c r="G6041">
        <v>13721.031290000001</v>
      </c>
      <c r="H6041">
        <v>133.5230182</v>
      </c>
      <c r="I6041">
        <v>0.85</v>
      </c>
      <c r="J6041" s="2" t="str">
        <f t="shared" si="94"/>
        <v>EG_COALER2028</v>
      </c>
    </row>
    <row r="6042" spans="1:10" x14ac:dyDescent="0.25">
      <c r="A6042" t="s">
        <v>13</v>
      </c>
      <c r="B6042" t="s">
        <v>6</v>
      </c>
      <c r="C6042" t="s">
        <v>11</v>
      </c>
      <c r="D6042">
        <v>2028</v>
      </c>
      <c r="E6042">
        <v>2037</v>
      </c>
      <c r="F6042">
        <v>0.38096819999999998</v>
      </c>
      <c r="G6042">
        <v>13721.031290000001</v>
      </c>
      <c r="H6042">
        <v>133.5230182</v>
      </c>
      <c r="I6042">
        <v>0.85</v>
      </c>
      <c r="J6042" s="2" t="str">
        <f t="shared" si="94"/>
        <v>EG_COALWR2028</v>
      </c>
    </row>
    <row r="6043" spans="1:10" x14ac:dyDescent="0.25">
      <c r="A6043" t="s">
        <v>13</v>
      </c>
      <c r="B6043" t="s">
        <v>6</v>
      </c>
      <c r="C6043" t="s">
        <v>9</v>
      </c>
      <c r="D6043">
        <v>2028</v>
      </c>
      <c r="E6043">
        <v>2037</v>
      </c>
      <c r="F6043">
        <v>0.38096819999999998</v>
      </c>
      <c r="G6043">
        <v>13721.031290000001</v>
      </c>
      <c r="H6043">
        <v>133.5230182</v>
      </c>
      <c r="I6043">
        <v>0.85</v>
      </c>
      <c r="J6043" s="2" t="str">
        <f t="shared" si="94"/>
        <v>EG_COALNER2028</v>
      </c>
    </row>
    <row r="6044" spans="1:10" x14ac:dyDescent="0.25">
      <c r="A6044" t="s">
        <v>13</v>
      </c>
      <c r="B6044" t="s">
        <v>6</v>
      </c>
      <c r="C6044" t="s">
        <v>8</v>
      </c>
      <c r="D6044">
        <v>2028</v>
      </c>
      <c r="E6044">
        <v>2037</v>
      </c>
      <c r="F6044">
        <v>0.38096819999999998</v>
      </c>
      <c r="G6044">
        <v>13721.031290000001</v>
      </c>
      <c r="H6044">
        <v>133.5230182</v>
      </c>
      <c r="I6044">
        <v>0.85</v>
      </c>
      <c r="J6044" s="2" t="str">
        <f t="shared" si="94"/>
        <v>EG_COALSR2028</v>
      </c>
    </row>
    <row r="6045" spans="1:10" x14ac:dyDescent="0.25">
      <c r="A6045" t="s">
        <v>13</v>
      </c>
      <c r="B6045" t="s">
        <v>6</v>
      </c>
      <c r="C6045" t="s">
        <v>12</v>
      </c>
      <c r="D6045">
        <v>2028</v>
      </c>
      <c r="E6045">
        <v>2037</v>
      </c>
      <c r="F6045">
        <v>0.38096819999999998</v>
      </c>
      <c r="G6045">
        <v>13721.031290000001</v>
      </c>
      <c r="H6045">
        <v>133.5230182</v>
      </c>
      <c r="I6045">
        <v>0.85</v>
      </c>
      <c r="J6045" s="2" t="str">
        <f t="shared" si="94"/>
        <v>EG_COALNR2028</v>
      </c>
    </row>
    <row r="6046" spans="1:10" x14ac:dyDescent="0.25">
      <c r="A6046" t="s">
        <v>13</v>
      </c>
      <c r="B6046" t="s">
        <v>6</v>
      </c>
      <c r="C6046" t="s">
        <v>10</v>
      </c>
      <c r="D6046">
        <v>2028</v>
      </c>
      <c r="E6046">
        <v>2038</v>
      </c>
      <c r="F6046">
        <v>0.38096819999999998</v>
      </c>
      <c r="G6046">
        <v>13721.031290000001</v>
      </c>
      <c r="H6046">
        <v>133.5230182</v>
      </c>
      <c r="I6046">
        <v>0.85</v>
      </c>
      <c r="J6046" s="2" t="str">
        <f t="shared" si="94"/>
        <v>EG_COALER2028</v>
      </c>
    </row>
    <row r="6047" spans="1:10" x14ac:dyDescent="0.25">
      <c r="A6047" t="s">
        <v>13</v>
      </c>
      <c r="B6047" t="s">
        <v>6</v>
      </c>
      <c r="C6047" t="s">
        <v>11</v>
      </c>
      <c r="D6047">
        <v>2028</v>
      </c>
      <c r="E6047">
        <v>2038</v>
      </c>
      <c r="F6047">
        <v>0.38096819999999998</v>
      </c>
      <c r="G6047">
        <v>13721.031290000001</v>
      </c>
      <c r="H6047">
        <v>133.5230182</v>
      </c>
      <c r="I6047">
        <v>0.85</v>
      </c>
      <c r="J6047" s="2" t="str">
        <f t="shared" si="94"/>
        <v>EG_COALWR2028</v>
      </c>
    </row>
    <row r="6048" spans="1:10" x14ac:dyDescent="0.25">
      <c r="A6048" t="s">
        <v>13</v>
      </c>
      <c r="B6048" t="s">
        <v>6</v>
      </c>
      <c r="C6048" t="s">
        <v>9</v>
      </c>
      <c r="D6048">
        <v>2028</v>
      </c>
      <c r="E6048">
        <v>2038</v>
      </c>
      <c r="F6048">
        <v>0.38096819999999998</v>
      </c>
      <c r="G6048">
        <v>13721.031290000001</v>
      </c>
      <c r="H6048">
        <v>133.5230182</v>
      </c>
      <c r="I6048">
        <v>0.85</v>
      </c>
      <c r="J6048" s="2" t="str">
        <f t="shared" si="94"/>
        <v>EG_COALNER2028</v>
      </c>
    </row>
    <row r="6049" spans="1:10" x14ac:dyDescent="0.25">
      <c r="A6049" t="s">
        <v>13</v>
      </c>
      <c r="B6049" t="s">
        <v>6</v>
      </c>
      <c r="C6049" t="s">
        <v>8</v>
      </c>
      <c r="D6049">
        <v>2028</v>
      </c>
      <c r="E6049">
        <v>2038</v>
      </c>
      <c r="F6049">
        <v>0.38096819999999998</v>
      </c>
      <c r="G6049">
        <v>13721.031290000001</v>
      </c>
      <c r="H6049">
        <v>133.5230182</v>
      </c>
      <c r="I6049">
        <v>0.85</v>
      </c>
      <c r="J6049" s="2" t="str">
        <f t="shared" si="94"/>
        <v>EG_COALSR2028</v>
      </c>
    </row>
    <row r="6050" spans="1:10" x14ac:dyDescent="0.25">
      <c r="A6050" t="s">
        <v>13</v>
      </c>
      <c r="B6050" t="s">
        <v>6</v>
      </c>
      <c r="C6050" t="s">
        <v>12</v>
      </c>
      <c r="D6050">
        <v>2028</v>
      </c>
      <c r="E6050">
        <v>2038</v>
      </c>
      <c r="F6050">
        <v>0.38096819999999998</v>
      </c>
      <c r="G6050">
        <v>13721.031290000001</v>
      </c>
      <c r="H6050">
        <v>133.5230182</v>
      </c>
      <c r="I6050">
        <v>0.85</v>
      </c>
      <c r="J6050" s="2" t="str">
        <f t="shared" si="94"/>
        <v>EG_COALNR2028</v>
      </c>
    </row>
    <row r="6051" spans="1:10" x14ac:dyDescent="0.25">
      <c r="A6051" t="s">
        <v>13</v>
      </c>
      <c r="B6051" t="s">
        <v>6</v>
      </c>
      <c r="C6051" t="s">
        <v>10</v>
      </c>
      <c r="D6051">
        <v>2028</v>
      </c>
      <c r="E6051">
        <v>2039</v>
      </c>
      <c r="F6051">
        <v>0.38096819999999998</v>
      </c>
      <c r="G6051">
        <v>13721.031290000001</v>
      </c>
      <c r="H6051">
        <v>133.5230182</v>
      </c>
      <c r="I6051">
        <v>0.85</v>
      </c>
      <c r="J6051" s="2" t="str">
        <f t="shared" si="94"/>
        <v>EG_COALER2028</v>
      </c>
    </row>
    <row r="6052" spans="1:10" x14ac:dyDescent="0.25">
      <c r="A6052" t="s">
        <v>13</v>
      </c>
      <c r="B6052" t="s">
        <v>6</v>
      </c>
      <c r="C6052" t="s">
        <v>11</v>
      </c>
      <c r="D6052">
        <v>2028</v>
      </c>
      <c r="E6052">
        <v>2039</v>
      </c>
      <c r="F6052">
        <v>0.38096819999999998</v>
      </c>
      <c r="G6052">
        <v>13721.031290000001</v>
      </c>
      <c r="H6052">
        <v>133.5230182</v>
      </c>
      <c r="I6052">
        <v>0.85</v>
      </c>
      <c r="J6052" s="2" t="str">
        <f t="shared" si="94"/>
        <v>EG_COALWR2028</v>
      </c>
    </row>
    <row r="6053" spans="1:10" x14ac:dyDescent="0.25">
      <c r="A6053" t="s">
        <v>13</v>
      </c>
      <c r="B6053" t="s">
        <v>6</v>
      </c>
      <c r="C6053" t="s">
        <v>9</v>
      </c>
      <c r="D6053">
        <v>2028</v>
      </c>
      <c r="E6053">
        <v>2039</v>
      </c>
      <c r="F6053">
        <v>0.38096819999999998</v>
      </c>
      <c r="G6053">
        <v>13721.031290000001</v>
      </c>
      <c r="H6053">
        <v>133.5230182</v>
      </c>
      <c r="I6053">
        <v>0.85</v>
      </c>
      <c r="J6053" s="2" t="str">
        <f t="shared" si="94"/>
        <v>EG_COALNER2028</v>
      </c>
    </row>
    <row r="6054" spans="1:10" x14ac:dyDescent="0.25">
      <c r="A6054" t="s">
        <v>13</v>
      </c>
      <c r="B6054" t="s">
        <v>6</v>
      </c>
      <c r="C6054" t="s">
        <v>8</v>
      </c>
      <c r="D6054">
        <v>2028</v>
      </c>
      <c r="E6054">
        <v>2039</v>
      </c>
      <c r="F6054">
        <v>0.38096819999999998</v>
      </c>
      <c r="G6054">
        <v>13721.031290000001</v>
      </c>
      <c r="H6054">
        <v>133.5230182</v>
      </c>
      <c r="I6054">
        <v>0.85</v>
      </c>
      <c r="J6054" s="2" t="str">
        <f t="shared" si="94"/>
        <v>EG_COALSR2028</v>
      </c>
    </row>
    <row r="6055" spans="1:10" x14ac:dyDescent="0.25">
      <c r="A6055" t="s">
        <v>13</v>
      </c>
      <c r="B6055" t="s">
        <v>6</v>
      </c>
      <c r="C6055" t="s">
        <v>12</v>
      </c>
      <c r="D6055">
        <v>2028</v>
      </c>
      <c r="E6055">
        <v>2039</v>
      </c>
      <c r="F6055">
        <v>0.38096819999999998</v>
      </c>
      <c r="G6055">
        <v>13721.031290000001</v>
      </c>
      <c r="H6055">
        <v>133.5230182</v>
      </c>
      <c r="I6055">
        <v>0.85</v>
      </c>
      <c r="J6055" s="2" t="str">
        <f t="shared" si="94"/>
        <v>EG_COALNR2028</v>
      </c>
    </row>
    <row r="6056" spans="1:10" x14ac:dyDescent="0.25">
      <c r="A6056" t="s">
        <v>13</v>
      </c>
      <c r="B6056" t="s">
        <v>6</v>
      </c>
      <c r="C6056" t="s">
        <v>10</v>
      </c>
      <c r="D6056">
        <v>2028</v>
      </c>
      <c r="E6056">
        <v>2040</v>
      </c>
      <c r="F6056">
        <v>0.38096819999999998</v>
      </c>
      <c r="G6056">
        <v>13721.031290000001</v>
      </c>
      <c r="H6056">
        <v>133.5230182</v>
      </c>
      <c r="I6056">
        <v>0.85</v>
      </c>
      <c r="J6056" s="2" t="str">
        <f t="shared" si="94"/>
        <v>EG_COALER2028</v>
      </c>
    </row>
    <row r="6057" spans="1:10" x14ac:dyDescent="0.25">
      <c r="A6057" t="s">
        <v>13</v>
      </c>
      <c r="B6057" t="s">
        <v>6</v>
      </c>
      <c r="C6057" t="s">
        <v>11</v>
      </c>
      <c r="D6057">
        <v>2028</v>
      </c>
      <c r="E6057">
        <v>2040</v>
      </c>
      <c r="F6057">
        <v>0.38096819999999998</v>
      </c>
      <c r="G6057">
        <v>13721.031290000001</v>
      </c>
      <c r="H6057">
        <v>133.5230182</v>
      </c>
      <c r="I6057">
        <v>0.85</v>
      </c>
      <c r="J6057" s="2" t="str">
        <f t="shared" si="94"/>
        <v>EG_COALWR2028</v>
      </c>
    </row>
    <row r="6058" spans="1:10" x14ac:dyDescent="0.25">
      <c r="A6058" t="s">
        <v>13</v>
      </c>
      <c r="B6058" t="s">
        <v>6</v>
      </c>
      <c r="C6058" t="s">
        <v>9</v>
      </c>
      <c r="D6058">
        <v>2028</v>
      </c>
      <c r="E6058">
        <v>2040</v>
      </c>
      <c r="F6058">
        <v>0.38096819999999998</v>
      </c>
      <c r="G6058">
        <v>13721.031290000001</v>
      </c>
      <c r="H6058">
        <v>133.5230182</v>
      </c>
      <c r="I6058">
        <v>0.85</v>
      </c>
      <c r="J6058" s="2" t="str">
        <f t="shared" si="94"/>
        <v>EG_COALNER2028</v>
      </c>
    </row>
    <row r="6059" spans="1:10" x14ac:dyDescent="0.25">
      <c r="A6059" t="s">
        <v>13</v>
      </c>
      <c r="B6059" t="s">
        <v>6</v>
      </c>
      <c r="C6059" t="s">
        <v>8</v>
      </c>
      <c r="D6059">
        <v>2028</v>
      </c>
      <c r="E6059">
        <v>2040</v>
      </c>
      <c r="F6059">
        <v>0.38096819999999998</v>
      </c>
      <c r="G6059">
        <v>13721.031290000001</v>
      </c>
      <c r="H6059">
        <v>133.5230182</v>
      </c>
      <c r="I6059">
        <v>0.85</v>
      </c>
      <c r="J6059" s="2" t="str">
        <f t="shared" si="94"/>
        <v>EG_COALSR2028</v>
      </c>
    </row>
    <row r="6060" spans="1:10" x14ac:dyDescent="0.25">
      <c r="A6060" t="s">
        <v>13</v>
      </c>
      <c r="B6060" t="s">
        <v>6</v>
      </c>
      <c r="C6060" t="s">
        <v>12</v>
      </c>
      <c r="D6060">
        <v>2028</v>
      </c>
      <c r="E6060">
        <v>2040</v>
      </c>
      <c r="F6060">
        <v>0.38096819999999998</v>
      </c>
      <c r="G6060">
        <v>13721.031290000001</v>
      </c>
      <c r="H6060">
        <v>133.5230182</v>
      </c>
      <c r="I6060">
        <v>0.85</v>
      </c>
      <c r="J6060" s="2" t="str">
        <f t="shared" si="94"/>
        <v>EG_COALNR2028</v>
      </c>
    </row>
    <row r="6061" spans="1:10" x14ac:dyDescent="0.25">
      <c r="A6061" t="s">
        <v>13</v>
      </c>
      <c r="B6061" t="s">
        <v>6</v>
      </c>
      <c r="C6061" t="s">
        <v>10</v>
      </c>
      <c r="D6061">
        <v>2028</v>
      </c>
      <c r="E6061">
        <v>2041</v>
      </c>
      <c r="F6061">
        <v>0.38096819999999998</v>
      </c>
      <c r="G6061">
        <v>13721.031290000001</v>
      </c>
      <c r="H6061">
        <v>133.5230182</v>
      </c>
      <c r="I6061">
        <v>0.85</v>
      </c>
      <c r="J6061" s="2" t="str">
        <f t="shared" si="94"/>
        <v>EG_COALER2028</v>
      </c>
    </row>
    <row r="6062" spans="1:10" x14ac:dyDescent="0.25">
      <c r="A6062" t="s">
        <v>13</v>
      </c>
      <c r="B6062" t="s">
        <v>6</v>
      </c>
      <c r="C6062" t="s">
        <v>11</v>
      </c>
      <c r="D6062">
        <v>2028</v>
      </c>
      <c r="E6062">
        <v>2041</v>
      </c>
      <c r="F6062">
        <v>0.38096819999999998</v>
      </c>
      <c r="G6062">
        <v>13721.031290000001</v>
      </c>
      <c r="H6062">
        <v>133.5230182</v>
      </c>
      <c r="I6062">
        <v>0.85</v>
      </c>
      <c r="J6062" s="2" t="str">
        <f t="shared" si="94"/>
        <v>EG_COALWR2028</v>
      </c>
    </row>
    <row r="6063" spans="1:10" x14ac:dyDescent="0.25">
      <c r="A6063" t="s">
        <v>13</v>
      </c>
      <c r="B6063" t="s">
        <v>6</v>
      </c>
      <c r="C6063" t="s">
        <v>9</v>
      </c>
      <c r="D6063">
        <v>2028</v>
      </c>
      <c r="E6063">
        <v>2041</v>
      </c>
      <c r="F6063">
        <v>0.38096819999999998</v>
      </c>
      <c r="G6063">
        <v>13721.031290000001</v>
      </c>
      <c r="H6063">
        <v>133.5230182</v>
      </c>
      <c r="I6063">
        <v>0.85</v>
      </c>
      <c r="J6063" s="2" t="str">
        <f t="shared" si="94"/>
        <v>EG_COALNER2028</v>
      </c>
    </row>
    <row r="6064" spans="1:10" x14ac:dyDescent="0.25">
      <c r="A6064" t="s">
        <v>13</v>
      </c>
      <c r="B6064" t="s">
        <v>6</v>
      </c>
      <c r="C6064" t="s">
        <v>8</v>
      </c>
      <c r="D6064">
        <v>2028</v>
      </c>
      <c r="E6064">
        <v>2041</v>
      </c>
      <c r="F6064">
        <v>0.38096819999999998</v>
      </c>
      <c r="G6064">
        <v>13721.031290000001</v>
      </c>
      <c r="H6064">
        <v>133.5230182</v>
      </c>
      <c r="I6064">
        <v>0.85</v>
      </c>
      <c r="J6064" s="2" t="str">
        <f t="shared" si="94"/>
        <v>EG_COALSR2028</v>
      </c>
    </row>
    <row r="6065" spans="1:10" x14ac:dyDescent="0.25">
      <c r="A6065" t="s">
        <v>13</v>
      </c>
      <c r="B6065" t="s">
        <v>6</v>
      </c>
      <c r="C6065" t="s">
        <v>12</v>
      </c>
      <c r="D6065">
        <v>2028</v>
      </c>
      <c r="E6065">
        <v>2041</v>
      </c>
      <c r="F6065">
        <v>0.38096819999999998</v>
      </c>
      <c r="G6065">
        <v>13721.031290000001</v>
      </c>
      <c r="H6065">
        <v>133.5230182</v>
      </c>
      <c r="I6065">
        <v>0.85</v>
      </c>
      <c r="J6065" s="2" t="str">
        <f t="shared" si="94"/>
        <v>EG_COALNR2028</v>
      </c>
    </row>
    <row r="6066" spans="1:10" x14ac:dyDescent="0.25">
      <c r="A6066" t="s">
        <v>14</v>
      </c>
      <c r="B6066" t="s">
        <v>6</v>
      </c>
      <c r="C6066" t="s">
        <v>10</v>
      </c>
      <c r="D6066">
        <v>2028</v>
      </c>
      <c r="E6066">
        <v>2028</v>
      </c>
      <c r="F6066">
        <v>0.40444272199999998</v>
      </c>
      <c r="G6066">
        <v>8512.2278029999998</v>
      </c>
      <c r="H6066">
        <v>0</v>
      </c>
      <c r="I6066">
        <v>0.85</v>
      </c>
      <c r="J6066" s="2" t="str">
        <f t="shared" si="94"/>
        <v>EG_CCGTER2028</v>
      </c>
    </row>
    <row r="6067" spans="1:10" x14ac:dyDescent="0.25">
      <c r="A6067" t="s">
        <v>14</v>
      </c>
      <c r="B6067" t="s">
        <v>6</v>
      </c>
      <c r="C6067" t="s">
        <v>11</v>
      </c>
      <c r="D6067">
        <v>2028</v>
      </c>
      <c r="E6067">
        <v>2028</v>
      </c>
      <c r="F6067">
        <v>0.40444272199999998</v>
      </c>
      <c r="G6067">
        <v>8512.2278029999998</v>
      </c>
      <c r="H6067">
        <v>0</v>
      </c>
      <c r="I6067">
        <v>0.85</v>
      </c>
      <c r="J6067" s="2" t="str">
        <f t="shared" si="94"/>
        <v>EG_CCGTWR2028</v>
      </c>
    </row>
    <row r="6068" spans="1:10" x14ac:dyDescent="0.25">
      <c r="A6068" t="s">
        <v>14</v>
      </c>
      <c r="B6068" t="s">
        <v>6</v>
      </c>
      <c r="C6068" t="s">
        <v>9</v>
      </c>
      <c r="D6068">
        <v>2028</v>
      </c>
      <c r="E6068">
        <v>2028</v>
      </c>
      <c r="F6068">
        <v>0.40444272199999998</v>
      </c>
      <c r="G6068">
        <v>8512.2278029999998</v>
      </c>
      <c r="H6068">
        <v>0</v>
      </c>
      <c r="I6068">
        <v>0.85</v>
      </c>
      <c r="J6068" s="2" t="str">
        <f t="shared" si="94"/>
        <v>EG_CCGTNER2028</v>
      </c>
    </row>
    <row r="6069" spans="1:10" x14ac:dyDescent="0.25">
      <c r="A6069" t="s">
        <v>14</v>
      </c>
      <c r="B6069" t="s">
        <v>6</v>
      </c>
      <c r="C6069" t="s">
        <v>8</v>
      </c>
      <c r="D6069">
        <v>2028</v>
      </c>
      <c r="E6069">
        <v>2028</v>
      </c>
      <c r="F6069">
        <v>0.40444272199999998</v>
      </c>
      <c r="G6069">
        <v>8512.2278029999998</v>
      </c>
      <c r="H6069">
        <v>0</v>
      </c>
      <c r="I6069">
        <v>0.85</v>
      </c>
      <c r="J6069" s="2" t="str">
        <f t="shared" si="94"/>
        <v>EG_CCGTSR2028</v>
      </c>
    </row>
    <row r="6070" spans="1:10" x14ac:dyDescent="0.25">
      <c r="A6070" t="s">
        <v>14</v>
      </c>
      <c r="B6070" t="s">
        <v>6</v>
      </c>
      <c r="C6070" t="s">
        <v>12</v>
      </c>
      <c r="D6070">
        <v>2028</v>
      </c>
      <c r="E6070">
        <v>2028</v>
      </c>
      <c r="F6070">
        <v>0.40444272199999998</v>
      </c>
      <c r="G6070">
        <v>8512.2278029999998</v>
      </c>
      <c r="H6070">
        <v>0</v>
      </c>
      <c r="I6070">
        <v>0.85</v>
      </c>
      <c r="J6070" s="2" t="str">
        <f t="shared" si="94"/>
        <v>EG_CCGTNR2028</v>
      </c>
    </row>
    <row r="6071" spans="1:10" x14ac:dyDescent="0.25">
      <c r="A6071" t="s">
        <v>14</v>
      </c>
      <c r="B6071" t="s">
        <v>6</v>
      </c>
      <c r="C6071" t="s">
        <v>10</v>
      </c>
      <c r="D6071">
        <v>2028</v>
      </c>
      <c r="E6071">
        <v>2029</v>
      </c>
      <c r="F6071">
        <v>0.40444272199999998</v>
      </c>
      <c r="G6071">
        <v>8512.2278029999998</v>
      </c>
      <c r="H6071">
        <v>0</v>
      </c>
      <c r="I6071">
        <v>0.85</v>
      </c>
      <c r="J6071" s="2" t="str">
        <f t="shared" si="94"/>
        <v>EG_CCGTER2028</v>
      </c>
    </row>
    <row r="6072" spans="1:10" x14ac:dyDescent="0.25">
      <c r="A6072" t="s">
        <v>14</v>
      </c>
      <c r="B6072" t="s">
        <v>6</v>
      </c>
      <c r="C6072" t="s">
        <v>11</v>
      </c>
      <c r="D6072">
        <v>2028</v>
      </c>
      <c r="E6072">
        <v>2029</v>
      </c>
      <c r="F6072">
        <v>0.40444272199999998</v>
      </c>
      <c r="G6072">
        <v>8512.2278029999998</v>
      </c>
      <c r="H6072">
        <v>0</v>
      </c>
      <c r="I6072">
        <v>0.85</v>
      </c>
      <c r="J6072" s="2" t="str">
        <f t="shared" si="94"/>
        <v>EG_CCGTWR2028</v>
      </c>
    </row>
    <row r="6073" spans="1:10" x14ac:dyDescent="0.25">
      <c r="A6073" t="s">
        <v>14</v>
      </c>
      <c r="B6073" t="s">
        <v>6</v>
      </c>
      <c r="C6073" t="s">
        <v>9</v>
      </c>
      <c r="D6073">
        <v>2028</v>
      </c>
      <c r="E6073">
        <v>2029</v>
      </c>
      <c r="F6073">
        <v>0.40444272199999998</v>
      </c>
      <c r="G6073">
        <v>8512.2278029999998</v>
      </c>
      <c r="H6073">
        <v>0</v>
      </c>
      <c r="I6073">
        <v>0.85</v>
      </c>
      <c r="J6073" s="2" t="str">
        <f t="shared" si="94"/>
        <v>EG_CCGTNER2028</v>
      </c>
    </row>
    <row r="6074" spans="1:10" x14ac:dyDescent="0.25">
      <c r="A6074" t="s">
        <v>14</v>
      </c>
      <c r="B6074" t="s">
        <v>6</v>
      </c>
      <c r="C6074" t="s">
        <v>8</v>
      </c>
      <c r="D6074">
        <v>2028</v>
      </c>
      <c r="E6074">
        <v>2029</v>
      </c>
      <c r="F6074">
        <v>0.40444272199999998</v>
      </c>
      <c r="G6074">
        <v>8512.2278029999998</v>
      </c>
      <c r="H6074">
        <v>0</v>
      </c>
      <c r="I6074">
        <v>0.85</v>
      </c>
      <c r="J6074" s="2" t="str">
        <f t="shared" si="94"/>
        <v>EG_CCGTSR2028</v>
      </c>
    </row>
    <row r="6075" spans="1:10" x14ac:dyDescent="0.25">
      <c r="A6075" t="s">
        <v>14</v>
      </c>
      <c r="B6075" t="s">
        <v>6</v>
      </c>
      <c r="C6075" t="s">
        <v>12</v>
      </c>
      <c r="D6075">
        <v>2028</v>
      </c>
      <c r="E6075">
        <v>2029</v>
      </c>
      <c r="F6075">
        <v>0.40444272199999998</v>
      </c>
      <c r="G6075">
        <v>8512.2278029999998</v>
      </c>
      <c r="H6075">
        <v>0</v>
      </c>
      <c r="I6075">
        <v>0.85</v>
      </c>
      <c r="J6075" s="2" t="str">
        <f t="shared" si="94"/>
        <v>EG_CCGTNR2028</v>
      </c>
    </row>
    <row r="6076" spans="1:10" x14ac:dyDescent="0.25">
      <c r="A6076" t="s">
        <v>14</v>
      </c>
      <c r="B6076" t="s">
        <v>6</v>
      </c>
      <c r="C6076" t="s">
        <v>10</v>
      </c>
      <c r="D6076">
        <v>2028</v>
      </c>
      <c r="E6076">
        <v>2030</v>
      </c>
      <c r="F6076">
        <v>0.40444272199999998</v>
      </c>
      <c r="G6076">
        <v>8512.2278029999998</v>
      </c>
      <c r="H6076">
        <v>0</v>
      </c>
      <c r="I6076">
        <v>0.85</v>
      </c>
      <c r="J6076" s="2" t="str">
        <f t="shared" si="94"/>
        <v>EG_CCGTER2028</v>
      </c>
    </row>
    <row r="6077" spans="1:10" x14ac:dyDescent="0.25">
      <c r="A6077" t="s">
        <v>14</v>
      </c>
      <c r="B6077" t="s">
        <v>6</v>
      </c>
      <c r="C6077" t="s">
        <v>11</v>
      </c>
      <c r="D6077">
        <v>2028</v>
      </c>
      <c r="E6077">
        <v>2030</v>
      </c>
      <c r="F6077">
        <v>0.40444272199999998</v>
      </c>
      <c r="G6077">
        <v>8512.2278029999998</v>
      </c>
      <c r="H6077">
        <v>0</v>
      </c>
      <c r="I6077">
        <v>0.85</v>
      </c>
      <c r="J6077" s="2" t="str">
        <f t="shared" si="94"/>
        <v>EG_CCGTWR2028</v>
      </c>
    </row>
    <row r="6078" spans="1:10" x14ac:dyDescent="0.25">
      <c r="A6078" t="s">
        <v>14</v>
      </c>
      <c r="B6078" t="s">
        <v>6</v>
      </c>
      <c r="C6078" t="s">
        <v>9</v>
      </c>
      <c r="D6078">
        <v>2028</v>
      </c>
      <c r="E6078">
        <v>2030</v>
      </c>
      <c r="F6078">
        <v>0.40444272199999998</v>
      </c>
      <c r="G6078">
        <v>8512.2278029999998</v>
      </c>
      <c r="H6078">
        <v>0</v>
      </c>
      <c r="I6078">
        <v>0.85</v>
      </c>
      <c r="J6078" s="2" t="str">
        <f t="shared" si="94"/>
        <v>EG_CCGTNER2028</v>
      </c>
    </row>
    <row r="6079" spans="1:10" x14ac:dyDescent="0.25">
      <c r="A6079" t="s">
        <v>14</v>
      </c>
      <c r="B6079" t="s">
        <v>6</v>
      </c>
      <c r="C6079" t="s">
        <v>8</v>
      </c>
      <c r="D6079">
        <v>2028</v>
      </c>
      <c r="E6079">
        <v>2030</v>
      </c>
      <c r="F6079">
        <v>0.40444272199999998</v>
      </c>
      <c r="G6079">
        <v>8512.2278029999998</v>
      </c>
      <c r="H6079">
        <v>0</v>
      </c>
      <c r="I6079">
        <v>0.85</v>
      </c>
      <c r="J6079" s="2" t="str">
        <f t="shared" si="94"/>
        <v>EG_CCGTSR2028</v>
      </c>
    </row>
    <row r="6080" spans="1:10" x14ac:dyDescent="0.25">
      <c r="A6080" t="s">
        <v>14</v>
      </c>
      <c r="B6080" t="s">
        <v>6</v>
      </c>
      <c r="C6080" t="s">
        <v>12</v>
      </c>
      <c r="D6080">
        <v>2028</v>
      </c>
      <c r="E6080">
        <v>2030</v>
      </c>
      <c r="F6080">
        <v>0.40444272199999998</v>
      </c>
      <c r="G6080">
        <v>8512.2278029999998</v>
      </c>
      <c r="H6080">
        <v>0</v>
      </c>
      <c r="I6080">
        <v>0.85</v>
      </c>
      <c r="J6080" s="2" t="str">
        <f t="shared" si="94"/>
        <v>EG_CCGTNR2028</v>
      </c>
    </row>
    <row r="6081" spans="1:10" x14ac:dyDescent="0.25">
      <c r="A6081" t="s">
        <v>14</v>
      </c>
      <c r="B6081" t="s">
        <v>6</v>
      </c>
      <c r="C6081" t="s">
        <v>10</v>
      </c>
      <c r="D6081">
        <v>2028</v>
      </c>
      <c r="E6081">
        <v>2031</v>
      </c>
      <c r="F6081">
        <v>0.40444272199999998</v>
      </c>
      <c r="G6081">
        <v>8512.2278029999998</v>
      </c>
      <c r="H6081">
        <v>0</v>
      </c>
      <c r="I6081">
        <v>0.85</v>
      </c>
      <c r="J6081" s="2" t="str">
        <f t="shared" si="94"/>
        <v>EG_CCGTER2028</v>
      </c>
    </row>
    <row r="6082" spans="1:10" x14ac:dyDescent="0.25">
      <c r="A6082" t="s">
        <v>14</v>
      </c>
      <c r="B6082" t="s">
        <v>6</v>
      </c>
      <c r="C6082" t="s">
        <v>11</v>
      </c>
      <c r="D6082">
        <v>2028</v>
      </c>
      <c r="E6082">
        <v>2031</v>
      </c>
      <c r="F6082">
        <v>0.40444272199999998</v>
      </c>
      <c r="G6082">
        <v>8512.2278029999998</v>
      </c>
      <c r="H6082">
        <v>0</v>
      </c>
      <c r="I6082">
        <v>0.85</v>
      </c>
      <c r="J6082" s="2" t="str">
        <f t="shared" si="94"/>
        <v>EG_CCGTWR2028</v>
      </c>
    </row>
    <row r="6083" spans="1:10" x14ac:dyDescent="0.25">
      <c r="A6083" t="s">
        <v>14</v>
      </c>
      <c r="B6083" t="s">
        <v>6</v>
      </c>
      <c r="C6083" t="s">
        <v>9</v>
      </c>
      <c r="D6083">
        <v>2028</v>
      </c>
      <c r="E6083">
        <v>2031</v>
      </c>
      <c r="F6083">
        <v>0.40444272199999998</v>
      </c>
      <c r="G6083">
        <v>8512.2278029999998</v>
      </c>
      <c r="H6083">
        <v>0</v>
      </c>
      <c r="I6083">
        <v>0.85</v>
      </c>
      <c r="J6083" s="2" t="str">
        <f t="shared" ref="J6083:J6146" si="95">_xlfn.CONCAT(A6083,C6083,D6083)</f>
        <v>EG_CCGTNER2028</v>
      </c>
    </row>
    <row r="6084" spans="1:10" x14ac:dyDescent="0.25">
      <c r="A6084" t="s">
        <v>14</v>
      </c>
      <c r="B6084" t="s">
        <v>6</v>
      </c>
      <c r="C6084" t="s">
        <v>8</v>
      </c>
      <c r="D6084">
        <v>2028</v>
      </c>
      <c r="E6084">
        <v>2031</v>
      </c>
      <c r="F6084">
        <v>0.40444272199999998</v>
      </c>
      <c r="G6084">
        <v>8512.2278029999998</v>
      </c>
      <c r="H6084">
        <v>0</v>
      </c>
      <c r="I6084">
        <v>0.85</v>
      </c>
      <c r="J6084" s="2" t="str">
        <f t="shared" si="95"/>
        <v>EG_CCGTSR2028</v>
      </c>
    </row>
    <row r="6085" spans="1:10" x14ac:dyDescent="0.25">
      <c r="A6085" t="s">
        <v>14</v>
      </c>
      <c r="B6085" t="s">
        <v>6</v>
      </c>
      <c r="C6085" t="s">
        <v>12</v>
      </c>
      <c r="D6085">
        <v>2028</v>
      </c>
      <c r="E6085">
        <v>2031</v>
      </c>
      <c r="F6085">
        <v>0.40444272199999998</v>
      </c>
      <c r="G6085">
        <v>8512.2278029999998</v>
      </c>
      <c r="H6085">
        <v>0</v>
      </c>
      <c r="I6085">
        <v>0.85</v>
      </c>
      <c r="J6085" s="2" t="str">
        <f t="shared" si="95"/>
        <v>EG_CCGTNR2028</v>
      </c>
    </row>
    <row r="6086" spans="1:10" x14ac:dyDescent="0.25">
      <c r="A6086" t="s">
        <v>14</v>
      </c>
      <c r="B6086" t="s">
        <v>6</v>
      </c>
      <c r="C6086" t="s">
        <v>10</v>
      </c>
      <c r="D6086">
        <v>2028</v>
      </c>
      <c r="E6086">
        <v>2032</v>
      </c>
      <c r="F6086">
        <v>0.40444272199999998</v>
      </c>
      <c r="G6086">
        <v>8512.2278029999998</v>
      </c>
      <c r="H6086">
        <v>0</v>
      </c>
      <c r="I6086">
        <v>0.85</v>
      </c>
      <c r="J6086" s="2" t="str">
        <f t="shared" si="95"/>
        <v>EG_CCGTER2028</v>
      </c>
    </row>
    <row r="6087" spans="1:10" x14ac:dyDescent="0.25">
      <c r="A6087" t="s">
        <v>14</v>
      </c>
      <c r="B6087" t="s">
        <v>6</v>
      </c>
      <c r="C6087" t="s">
        <v>11</v>
      </c>
      <c r="D6087">
        <v>2028</v>
      </c>
      <c r="E6087">
        <v>2032</v>
      </c>
      <c r="F6087">
        <v>0.40444272199999998</v>
      </c>
      <c r="G6087">
        <v>8512.2278029999998</v>
      </c>
      <c r="H6087">
        <v>0</v>
      </c>
      <c r="I6087">
        <v>0.85</v>
      </c>
      <c r="J6087" s="2" t="str">
        <f t="shared" si="95"/>
        <v>EG_CCGTWR2028</v>
      </c>
    </row>
    <row r="6088" spans="1:10" x14ac:dyDescent="0.25">
      <c r="A6088" t="s">
        <v>14</v>
      </c>
      <c r="B6088" t="s">
        <v>6</v>
      </c>
      <c r="C6088" t="s">
        <v>9</v>
      </c>
      <c r="D6088">
        <v>2028</v>
      </c>
      <c r="E6088">
        <v>2032</v>
      </c>
      <c r="F6088">
        <v>0.40444272199999998</v>
      </c>
      <c r="G6088">
        <v>8512.2278029999998</v>
      </c>
      <c r="H6088">
        <v>0</v>
      </c>
      <c r="I6088">
        <v>0.85</v>
      </c>
      <c r="J6088" s="2" t="str">
        <f t="shared" si="95"/>
        <v>EG_CCGTNER2028</v>
      </c>
    </row>
    <row r="6089" spans="1:10" x14ac:dyDescent="0.25">
      <c r="A6089" t="s">
        <v>14</v>
      </c>
      <c r="B6089" t="s">
        <v>6</v>
      </c>
      <c r="C6089" t="s">
        <v>8</v>
      </c>
      <c r="D6089">
        <v>2028</v>
      </c>
      <c r="E6089">
        <v>2032</v>
      </c>
      <c r="F6089">
        <v>0.40444272199999998</v>
      </c>
      <c r="G6089">
        <v>8512.2278029999998</v>
      </c>
      <c r="H6089">
        <v>0</v>
      </c>
      <c r="I6089">
        <v>0.85</v>
      </c>
      <c r="J6089" s="2" t="str">
        <f t="shared" si="95"/>
        <v>EG_CCGTSR2028</v>
      </c>
    </row>
    <row r="6090" spans="1:10" x14ac:dyDescent="0.25">
      <c r="A6090" t="s">
        <v>14</v>
      </c>
      <c r="B6090" t="s">
        <v>6</v>
      </c>
      <c r="C6090" t="s">
        <v>12</v>
      </c>
      <c r="D6090">
        <v>2028</v>
      </c>
      <c r="E6090">
        <v>2032</v>
      </c>
      <c r="F6090">
        <v>0.40444272199999998</v>
      </c>
      <c r="G6090">
        <v>8512.2278029999998</v>
      </c>
      <c r="H6090">
        <v>0</v>
      </c>
      <c r="I6090">
        <v>0.85</v>
      </c>
      <c r="J6090" s="2" t="str">
        <f t="shared" si="95"/>
        <v>EG_CCGTNR2028</v>
      </c>
    </row>
    <row r="6091" spans="1:10" x14ac:dyDescent="0.25">
      <c r="A6091" t="s">
        <v>14</v>
      </c>
      <c r="B6091" t="s">
        <v>6</v>
      </c>
      <c r="C6091" t="s">
        <v>10</v>
      </c>
      <c r="D6091">
        <v>2028</v>
      </c>
      <c r="E6091">
        <v>2033</v>
      </c>
      <c r="F6091">
        <v>0.40444272199999998</v>
      </c>
      <c r="G6091">
        <v>8512.2278029999998</v>
      </c>
      <c r="H6091">
        <v>0</v>
      </c>
      <c r="I6091">
        <v>0.85</v>
      </c>
      <c r="J6091" s="2" t="str">
        <f t="shared" si="95"/>
        <v>EG_CCGTER2028</v>
      </c>
    </row>
    <row r="6092" spans="1:10" x14ac:dyDescent="0.25">
      <c r="A6092" t="s">
        <v>14</v>
      </c>
      <c r="B6092" t="s">
        <v>6</v>
      </c>
      <c r="C6092" t="s">
        <v>11</v>
      </c>
      <c r="D6092">
        <v>2028</v>
      </c>
      <c r="E6092">
        <v>2033</v>
      </c>
      <c r="F6092">
        <v>0.40444272199999998</v>
      </c>
      <c r="G6092">
        <v>8512.2278029999998</v>
      </c>
      <c r="H6092">
        <v>0</v>
      </c>
      <c r="I6092">
        <v>0.85</v>
      </c>
      <c r="J6092" s="2" t="str">
        <f t="shared" si="95"/>
        <v>EG_CCGTWR2028</v>
      </c>
    </row>
    <row r="6093" spans="1:10" x14ac:dyDescent="0.25">
      <c r="A6093" t="s">
        <v>14</v>
      </c>
      <c r="B6093" t="s">
        <v>6</v>
      </c>
      <c r="C6093" t="s">
        <v>9</v>
      </c>
      <c r="D6093">
        <v>2028</v>
      </c>
      <c r="E6093">
        <v>2033</v>
      </c>
      <c r="F6093">
        <v>0.40444272199999998</v>
      </c>
      <c r="G6093">
        <v>8512.2278029999998</v>
      </c>
      <c r="H6093">
        <v>0</v>
      </c>
      <c r="I6093">
        <v>0.85</v>
      </c>
      <c r="J6093" s="2" t="str">
        <f t="shared" si="95"/>
        <v>EG_CCGTNER2028</v>
      </c>
    </row>
    <row r="6094" spans="1:10" x14ac:dyDescent="0.25">
      <c r="A6094" t="s">
        <v>14</v>
      </c>
      <c r="B6094" t="s">
        <v>6</v>
      </c>
      <c r="C6094" t="s">
        <v>8</v>
      </c>
      <c r="D6094">
        <v>2028</v>
      </c>
      <c r="E6094">
        <v>2033</v>
      </c>
      <c r="F6094">
        <v>0.40444272199999998</v>
      </c>
      <c r="G6094">
        <v>8512.2278029999998</v>
      </c>
      <c r="H6094">
        <v>0</v>
      </c>
      <c r="I6094">
        <v>0.85</v>
      </c>
      <c r="J6094" s="2" t="str">
        <f t="shared" si="95"/>
        <v>EG_CCGTSR2028</v>
      </c>
    </row>
    <row r="6095" spans="1:10" x14ac:dyDescent="0.25">
      <c r="A6095" t="s">
        <v>14</v>
      </c>
      <c r="B6095" t="s">
        <v>6</v>
      </c>
      <c r="C6095" t="s">
        <v>12</v>
      </c>
      <c r="D6095">
        <v>2028</v>
      </c>
      <c r="E6095">
        <v>2033</v>
      </c>
      <c r="F6095">
        <v>0.40444272199999998</v>
      </c>
      <c r="G6095">
        <v>8512.2278029999998</v>
      </c>
      <c r="H6095">
        <v>0</v>
      </c>
      <c r="I6095">
        <v>0.85</v>
      </c>
      <c r="J6095" s="2" t="str">
        <f t="shared" si="95"/>
        <v>EG_CCGTNR2028</v>
      </c>
    </row>
    <row r="6096" spans="1:10" x14ac:dyDescent="0.25">
      <c r="A6096" t="s">
        <v>14</v>
      </c>
      <c r="B6096" t="s">
        <v>6</v>
      </c>
      <c r="C6096" t="s">
        <v>10</v>
      </c>
      <c r="D6096">
        <v>2028</v>
      </c>
      <c r="E6096">
        <v>2034</v>
      </c>
      <c r="F6096">
        <v>0.40444272199999998</v>
      </c>
      <c r="G6096">
        <v>8512.2278029999998</v>
      </c>
      <c r="H6096">
        <v>0</v>
      </c>
      <c r="I6096">
        <v>0.85</v>
      </c>
      <c r="J6096" s="2" t="str">
        <f t="shared" si="95"/>
        <v>EG_CCGTER2028</v>
      </c>
    </row>
    <row r="6097" spans="1:10" x14ac:dyDescent="0.25">
      <c r="A6097" t="s">
        <v>14</v>
      </c>
      <c r="B6097" t="s">
        <v>6</v>
      </c>
      <c r="C6097" t="s">
        <v>11</v>
      </c>
      <c r="D6097">
        <v>2028</v>
      </c>
      <c r="E6097">
        <v>2034</v>
      </c>
      <c r="F6097">
        <v>0.40444272199999998</v>
      </c>
      <c r="G6097">
        <v>8512.2278029999998</v>
      </c>
      <c r="H6097">
        <v>0</v>
      </c>
      <c r="I6097">
        <v>0.85</v>
      </c>
      <c r="J6097" s="2" t="str">
        <f t="shared" si="95"/>
        <v>EG_CCGTWR2028</v>
      </c>
    </row>
    <row r="6098" spans="1:10" x14ac:dyDescent="0.25">
      <c r="A6098" t="s">
        <v>14</v>
      </c>
      <c r="B6098" t="s">
        <v>6</v>
      </c>
      <c r="C6098" t="s">
        <v>9</v>
      </c>
      <c r="D6098">
        <v>2028</v>
      </c>
      <c r="E6098">
        <v>2034</v>
      </c>
      <c r="F6098">
        <v>0.40444272199999998</v>
      </c>
      <c r="G6098">
        <v>8512.2278029999998</v>
      </c>
      <c r="H6098">
        <v>0</v>
      </c>
      <c r="I6098">
        <v>0.85</v>
      </c>
      <c r="J6098" s="2" t="str">
        <f t="shared" si="95"/>
        <v>EG_CCGTNER2028</v>
      </c>
    </row>
    <row r="6099" spans="1:10" x14ac:dyDescent="0.25">
      <c r="A6099" t="s">
        <v>14</v>
      </c>
      <c r="B6099" t="s">
        <v>6</v>
      </c>
      <c r="C6099" t="s">
        <v>8</v>
      </c>
      <c r="D6099">
        <v>2028</v>
      </c>
      <c r="E6099">
        <v>2034</v>
      </c>
      <c r="F6099">
        <v>0.40444272199999998</v>
      </c>
      <c r="G6099">
        <v>8512.2278029999998</v>
      </c>
      <c r="H6099">
        <v>0</v>
      </c>
      <c r="I6099">
        <v>0.85</v>
      </c>
      <c r="J6099" s="2" t="str">
        <f t="shared" si="95"/>
        <v>EG_CCGTSR2028</v>
      </c>
    </row>
    <row r="6100" spans="1:10" x14ac:dyDescent="0.25">
      <c r="A6100" t="s">
        <v>14</v>
      </c>
      <c r="B6100" t="s">
        <v>6</v>
      </c>
      <c r="C6100" t="s">
        <v>12</v>
      </c>
      <c r="D6100">
        <v>2028</v>
      </c>
      <c r="E6100">
        <v>2034</v>
      </c>
      <c r="F6100">
        <v>0.40444272199999998</v>
      </c>
      <c r="G6100">
        <v>8512.2278029999998</v>
      </c>
      <c r="H6100">
        <v>0</v>
      </c>
      <c r="I6100">
        <v>0.85</v>
      </c>
      <c r="J6100" s="2" t="str">
        <f t="shared" si="95"/>
        <v>EG_CCGTNR2028</v>
      </c>
    </row>
    <row r="6101" spans="1:10" x14ac:dyDescent="0.25">
      <c r="A6101" t="s">
        <v>14</v>
      </c>
      <c r="B6101" t="s">
        <v>6</v>
      </c>
      <c r="C6101" t="s">
        <v>10</v>
      </c>
      <c r="D6101">
        <v>2028</v>
      </c>
      <c r="E6101">
        <v>2035</v>
      </c>
      <c r="F6101">
        <v>0.40444272199999998</v>
      </c>
      <c r="G6101">
        <v>8512.2278029999998</v>
      </c>
      <c r="H6101">
        <v>0</v>
      </c>
      <c r="I6101">
        <v>0.85</v>
      </c>
      <c r="J6101" s="2" t="str">
        <f t="shared" si="95"/>
        <v>EG_CCGTER2028</v>
      </c>
    </row>
    <row r="6102" spans="1:10" x14ac:dyDescent="0.25">
      <c r="A6102" t="s">
        <v>14</v>
      </c>
      <c r="B6102" t="s">
        <v>6</v>
      </c>
      <c r="C6102" t="s">
        <v>11</v>
      </c>
      <c r="D6102">
        <v>2028</v>
      </c>
      <c r="E6102">
        <v>2035</v>
      </c>
      <c r="F6102">
        <v>0.40444272199999998</v>
      </c>
      <c r="G6102">
        <v>8512.2278029999998</v>
      </c>
      <c r="H6102">
        <v>0</v>
      </c>
      <c r="I6102">
        <v>0.85</v>
      </c>
      <c r="J6102" s="2" t="str">
        <f t="shared" si="95"/>
        <v>EG_CCGTWR2028</v>
      </c>
    </row>
    <row r="6103" spans="1:10" x14ac:dyDescent="0.25">
      <c r="A6103" t="s">
        <v>14</v>
      </c>
      <c r="B6103" t="s">
        <v>6</v>
      </c>
      <c r="C6103" t="s">
        <v>9</v>
      </c>
      <c r="D6103">
        <v>2028</v>
      </c>
      <c r="E6103">
        <v>2035</v>
      </c>
      <c r="F6103">
        <v>0.40444272199999998</v>
      </c>
      <c r="G6103">
        <v>8512.2278029999998</v>
      </c>
      <c r="H6103">
        <v>0</v>
      </c>
      <c r="I6103">
        <v>0.85</v>
      </c>
      <c r="J6103" s="2" t="str">
        <f t="shared" si="95"/>
        <v>EG_CCGTNER2028</v>
      </c>
    </row>
    <row r="6104" spans="1:10" x14ac:dyDescent="0.25">
      <c r="A6104" t="s">
        <v>14</v>
      </c>
      <c r="B6104" t="s">
        <v>6</v>
      </c>
      <c r="C6104" t="s">
        <v>8</v>
      </c>
      <c r="D6104">
        <v>2028</v>
      </c>
      <c r="E6104">
        <v>2035</v>
      </c>
      <c r="F6104">
        <v>0.40444272199999998</v>
      </c>
      <c r="G6104">
        <v>8512.2278029999998</v>
      </c>
      <c r="H6104">
        <v>0</v>
      </c>
      <c r="I6104">
        <v>0.85</v>
      </c>
      <c r="J6104" s="2" t="str">
        <f t="shared" si="95"/>
        <v>EG_CCGTSR2028</v>
      </c>
    </row>
    <row r="6105" spans="1:10" x14ac:dyDescent="0.25">
      <c r="A6105" t="s">
        <v>14</v>
      </c>
      <c r="B6105" t="s">
        <v>6</v>
      </c>
      <c r="C6105" t="s">
        <v>12</v>
      </c>
      <c r="D6105">
        <v>2028</v>
      </c>
      <c r="E6105">
        <v>2035</v>
      </c>
      <c r="F6105">
        <v>0.40444272199999998</v>
      </c>
      <c r="G6105">
        <v>8512.2278029999998</v>
      </c>
      <c r="H6105">
        <v>0</v>
      </c>
      <c r="I6105">
        <v>0.85</v>
      </c>
      <c r="J6105" s="2" t="str">
        <f t="shared" si="95"/>
        <v>EG_CCGTNR2028</v>
      </c>
    </row>
    <row r="6106" spans="1:10" x14ac:dyDescent="0.25">
      <c r="A6106" t="s">
        <v>14</v>
      </c>
      <c r="B6106" t="s">
        <v>6</v>
      </c>
      <c r="C6106" t="s">
        <v>10</v>
      </c>
      <c r="D6106">
        <v>2028</v>
      </c>
      <c r="E6106">
        <v>2036</v>
      </c>
      <c r="F6106">
        <v>0.40444272199999998</v>
      </c>
      <c r="G6106">
        <v>8512.2278029999998</v>
      </c>
      <c r="H6106">
        <v>0</v>
      </c>
      <c r="I6106">
        <v>0.85</v>
      </c>
      <c r="J6106" s="2" t="str">
        <f t="shared" si="95"/>
        <v>EG_CCGTER2028</v>
      </c>
    </row>
    <row r="6107" spans="1:10" x14ac:dyDescent="0.25">
      <c r="A6107" t="s">
        <v>14</v>
      </c>
      <c r="B6107" t="s">
        <v>6</v>
      </c>
      <c r="C6107" t="s">
        <v>11</v>
      </c>
      <c r="D6107">
        <v>2028</v>
      </c>
      <c r="E6107">
        <v>2036</v>
      </c>
      <c r="F6107">
        <v>0.40444272199999998</v>
      </c>
      <c r="G6107">
        <v>8512.2278029999998</v>
      </c>
      <c r="H6107">
        <v>0</v>
      </c>
      <c r="I6107">
        <v>0.85</v>
      </c>
      <c r="J6107" s="2" t="str">
        <f t="shared" si="95"/>
        <v>EG_CCGTWR2028</v>
      </c>
    </row>
    <row r="6108" spans="1:10" x14ac:dyDescent="0.25">
      <c r="A6108" t="s">
        <v>14</v>
      </c>
      <c r="B6108" t="s">
        <v>6</v>
      </c>
      <c r="C6108" t="s">
        <v>9</v>
      </c>
      <c r="D6108">
        <v>2028</v>
      </c>
      <c r="E6108">
        <v>2036</v>
      </c>
      <c r="F6108">
        <v>0.40444272199999998</v>
      </c>
      <c r="G6108">
        <v>8512.2278029999998</v>
      </c>
      <c r="H6108">
        <v>0</v>
      </c>
      <c r="I6108">
        <v>0.85</v>
      </c>
      <c r="J6108" s="2" t="str">
        <f t="shared" si="95"/>
        <v>EG_CCGTNER2028</v>
      </c>
    </row>
    <row r="6109" spans="1:10" x14ac:dyDescent="0.25">
      <c r="A6109" t="s">
        <v>14</v>
      </c>
      <c r="B6109" t="s">
        <v>6</v>
      </c>
      <c r="C6109" t="s">
        <v>8</v>
      </c>
      <c r="D6109">
        <v>2028</v>
      </c>
      <c r="E6109">
        <v>2036</v>
      </c>
      <c r="F6109">
        <v>0.40444272199999998</v>
      </c>
      <c r="G6109">
        <v>8512.2278029999998</v>
      </c>
      <c r="H6109">
        <v>0</v>
      </c>
      <c r="I6109">
        <v>0.85</v>
      </c>
      <c r="J6109" s="2" t="str">
        <f t="shared" si="95"/>
        <v>EG_CCGTSR2028</v>
      </c>
    </row>
    <row r="6110" spans="1:10" x14ac:dyDescent="0.25">
      <c r="A6110" t="s">
        <v>14</v>
      </c>
      <c r="B6110" t="s">
        <v>6</v>
      </c>
      <c r="C6110" t="s">
        <v>12</v>
      </c>
      <c r="D6110">
        <v>2028</v>
      </c>
      <c r="E6110">
        <v>2036</v>
      </c>
      <c r="F6110">
        <v>0.40444272199999998</v>
      </c>
      <c r="G6110">
        <v>8512.2278029999998</v>
      </c>
      <c r="H6110">
        <v>0</v>
      </c>
      <c r="I6110">
        <v>0.85</v>
      </c>
      <c r="J6110" s="2" t="str">
        <f t="shared" si="95"/>
        <v>EG_CCGTNR2028</v>
      </c>
    </row>
    <row r="6111" spans="1:10" x14ac:dyDescent="0.25">
      <c r="A6111" t="s">
        <v>14</v>
      </c>
      <c r="B6111" t="s">
        <v>6</v>
      </c>
      <c r="C6111" t="s">
        <v>10</v>
      </c>
      <c r="D6111">
        <v>2028</v>
      </c>
      <c r="E6111">
        <v>2037</v>
      </c>
      <c r="F6111">
        <v>0.40444272199999998</v>
      </c>
      <c r="G6111">
        <v>8512.2278029999998</v>
      </c>
      <c r="H6111">
        <v>0</v>
      </c>
      <c r="I6111">
        <v>0.85</v>
      </c>
      <c r="J6111" s="2" t="str">
        <f t="shared" si="95"/>
        <v>EG_CCGTER2028</v>
      </c>
    </row>
    <row r="6112" spans="1:10" x14ac:dyDescent="0.25">
      <c r="A6112" t="s">
        <v>14</v>
      </c>
      <c r="B6112" t="s">
        <v>6</v>
      </c>
      <c r="C6112" t="s">
        <v>11</v>
      </c>
      <c r="D6112">
        <v>2028</v>
      </c>
      <c r="E6112">
        <v>2037</v>
      </c>
      <c r="F6112">
        <v>0.40444272199999998</v>
      </c>
      <c r="G6112">
        <v>8512.2278029999998</v>
      </c>
      <c r="H6112">
        <v>0</v>
      </c>
      <c r="I6112">
        <v>0.85</v>
      </c>
      <c r="J6112" s="2" t="str">
        <f t="shared" si="95"/>
        <v>EG_CCGTWR2028</v>
      </c>
    </row>
    <row r="6113" spans="1:10" x14ac:dyDescent="0.25">
      <c r="A6113" t="s">
        <v>14</v>
      </c>
      <c r="B6113" t="s">
        <v>6</v>
      </c>
      <c r="C6113" t="s">
        <v>9</v>
      </c>
      <c r="D6113">
        <v>2028</v>
      </c>
      <c r="E6113">
        <v>2037</v>
      </c>
      <c r="F6113">
        <v>0.40444272199999998</v>
      </c>
      <c r="G6113">
        <v>8512.2278029999998</v>
      </c>
      <c r="H6113">
        <v>0</v>
      </c>
      <c r="I6113">
        <v>0.85</v>
      </c>
      <c r="J6113" s="2" t="str">
        <f t="shared" si="95"/>
        <v>EG_CCGTNER2028</v>
      </c>
    </row>
    <row r="6114" spans="1:10" x14ac:dyDescent="0.25">
      <c r="A6114" t="s">
        <v>14</v>
      </c>
      <c r="B6114" t="s">
        <v>6</v>
      </c>
      <c r="C6114" t="s">
        <v>8</v>
      </c>
      <c r="D6114">
        <v>2028</v>
      </c>
      <c r="E6114">
        <v>2037</v>
      </c>
      <c r="F6114">
        <v>0.40444272199999998</v>
      </c>
      <c r="G6114">
        <v>8512.2278029999998</v>
      </c>
      <c r="H6114">
        <v>0</v>
      </c>
      <c r="I6114">
        <v>0.85</v>
      </c>
      <c r="J6114" s="2" t="str">
        <f t="shared" si="95"/>
        <v>EG_CCGTSR2028</v>
      </c>
    </row>
    <row r="6115" spans="1:10" x14ac:dyDescent="0.25">
      <c r="A6115" t="s">
        <v>14</v>
      </c>
      <c r="B6115" t="s">
        <v>6</v>
      </c>
      <c r="C6115" t="s">
        <v>12</v>
      </c>
      <c r="D6115">
        <v>2028</v>
      </c>
      <c r="E6115">
        <v>2037</v>
      </c>
      <c r="F6115">
        <v>0.40444272199999998</v>
      </c>
      <c r="G6115">
        <v>8512.2278029999998</v>
      </c>
      <c r="H6115">
        <v>0</v>
      </c>
      <c r="I6115">
        <v>0.85</v>
      </c>
      <c r="J6115" s="2" t="str">
        <f t="shared" si="95"/>
        <v>EG_CCGTNR2028</v>
      </c>
    </row>
    <row r="6116" spans="1:10" x14ac:dyDescent="0.25">
      <c r="A6116" t="s">
        <v>14</v>
      </c>
      <c r="B6116" t="s">
        <v>6</v>
      </c>
      <c r="C6116" t="s">
        <v>10</v>
      </c>
      <c r="D6116">
        <v>2028</v>
      </c>
      <c r="E6116">
        <v>2038</v>
      </c>
      <c r="F6116">
        <v>0.40444272199999998</v>
      </c>
      <c r="G6116">
        <v>8512.2278029999998</v>
      </c>
      <c r="H6116">
        <v>0</v>
      </c>
      <c r="I6116">
        <v>0.85</v>
      </c>
      <c r="J6116" s="2" t="str">
        <f t="shared" si="95"/>
        <v>EG_CCGTER2028</v>
      </c>
    </row>
    <row r="6117" spans="1:10" x14ac:dyDescent="0.25">
      <c r="A6117" t="s">
        <v>14</v>
      </c>
      <c r="B6117" t="s">
        <v>6</v>
      </c>
      <c r="C6117" t="s">
        <v>11</v>
      </c>
      <c r="D6117">
        <v>2028</v>
      </c>
      <c r="E6117">
        <v>2038</v>
      </c>
      <c r="F6117">
        <v>0.40444272199999998</v>
      </c>
      <c r="G6117">
        <v>8512.2278029999998</v>
      </c>
      <c r="H6117">
        <v>0</v>
      </c>
      <c r="I6117">
        <v>0.85</v>
      </c>
      <c r="J6117" s="2" t="str">
        <f t="shared" si="95"/>
        <v>EG_CCGTWR2028</v>
      </c>
    </row>
    <row r="6118" spans="1:10" x14ac:dyDescent="0.25">
      <c r="A6118" t="s">
        <v>14</v>
      </c>
      <c r="B6118" t="s">
        <v>6</v>
      </c>
      <c r="C6118" t="s">
        <v>9</v>
      </c>
      <c r="D6118">
        <v>2028</v>
      </c>
      <c r="E6118">
        <v>2038</v>
      </c>
      <c r="F6118">
        <v>0.40444272199999998</v>
      </c>
      <c r="G6118">
        <v>8512.2278029999998</v>
      </c>
      <c r="H6118">
        <v>0</v>
      </c>
      <c r="I6118">
        <v>0.85</v>
      </c>
      <c r="J6118" s="2" t="str">
        <f t="shared" si="95"/>
        <v>EG_CCGTNER2028</v>
      </c>
    </row>
    <row r="6119" spans="1:10" x14ac:dyDescent="0.25">
      <c r="A6119" t="s">
        <v>14</v>
      </c>
      <c r="B6119" t="s">
        <v>6</v>
      </c>
      <c r="C6119" t="s">
        <v>8</v>
      </c>
      <c r="D6119">
        <v>2028</v>
      </c>
      <c r="E6119">
        <v>2038</v>
      </c>
      <c r="F6119">
        <v>0.40444272199999998</v>
      </c>
      <c r="G6119">
        <v>8512.2278029999998</v>
      </c>
      <c r="H6119">
        <v>0</v>
      </c>
      <c r="I6119">
        <v>0.85</v>
      </c>
      <c r="J6119" s="2" t="str">
        <f t="shared" si="95"/>
        <v>EG_CCGTSR2028</v>
      </c>
    </row>
    <row r="6120" spans="1:10" x14ac:dyDescent="0.25">
      <c r="A6120" t="s">
        <v>14</v>
      </c>
      <c r="B6120" t="s">
        <v>6</v>
      </c>
      <c r="C6120" t="s">
        <v>12</v>
      </c>
      <c r="D6120">
        <v>2028</v>
      </c>
      <c r="E6120">
        <v>2038</v>
      </c>
      <c r="F6120">
        <v>0.40444272199999998</v>
      </c>
      <c r="G6120">
        <v>8512.2278029999998</v>
      </c>
      <c r="H6120">
        <v>0</v>
      </c>
      <c r="I6120">
        <v>0.85</v>
      </c>
      <c r="J6120" s="2" t="str">
        <f t="shared" si="95"/>
        <v>EG_CCGTNR2028</v>
      </c>
    </row>
    <row r="6121" spans="1:10" x14ac:dyDescent="0.25">
      <c r="A6121" t="s">
        <v>14</v>
      </c>
      <c r="B6121" t="s">
        <v>6</v>
      </c>
      <c r="C6121" t="s">
        <v>10</v>
      </c>
      <c r="D6121">
        <v>2028</v>
      </c>
      <c r="E6121">
        <v>2039</v>
      </c>
      <c r="F6121">
        <v>0.40444272199999998</v>
      </c>
      <c r="G6121">
        <v>8512.2278029999998</v>
      </c>
      <c r="H6121">
        <v>0</v>
      </c>
      <c r="I6121">
        <v>0.85</v>
      </c>
      <c r="J6121" s="2" t="str">
        <f t="shared" si="95"/>
        <v>EG_CCGTER2028</v>
      </c>
    </row>
    <row r="6122" spans="1:10" x14ac:dyDescent="0.25">
      <c r="A6122" t="s">
        <v>14</v>
      </c>
      <c r="B6122" t="s">
        <v>6</v>
      </c>
      <c r="C6122" t="s">
        <v>11</v>
      </c>
      <c r="D6122">
        <v>2028</v>
      </c>
      <c r="E6122">
        <v>2039</v>
      </c>
      <c r="F6122">
        <v>0.40444272199999998</v>
      </c>
      <c r="G6122">
        <v>8512.2278029999998</v>
      </c>
      <c r="H6122">
        <v>0</v>
      </c>
      <c r="I6122">
        <v>0.85</v>
      </c>
      <c r="J6122" s="2" t="str">
        <f t="shared" si="95"/>
        <v>EG_CCGTWR2028</v>
      </c>
    </row>
    <row r="6123" spans="1:10" x14ac:dyDescent="0.25">
      <c r="A6123" t="s">
        <v>14</v>
      </c>
      <c r="B6123" t="s">
        <v>6</v>
      </c>
      <c r="C6123" t="s">
        <v>9</v>
      </c>
      <c r="D6123">
        <v>2028</v>
      </c>
      <c r="E6123">
        <v>2039</v>
      </c>
      <c r="F6123">
        <v>0.40444272199999998</v>
      </c>
      <c r="G6123">
        <v>8512.2278029999998</v>
      </c>
      <c r="H6123">
        <v>0</v>
      </c>
      <c r="I6123">
        <v>0.85</v>
      </c>
      <c r="J6123" s="2" t="str">
        <f t="shared" si="95"/>
        <v>EG_CCGTNER2028</v>
      </c>
    </row>
    <row r="6124" spans="1:10" x14ac:dyDescent="0.25">
      <c r="A6124" t="s">
        <v>14</v>
      </c>
      <c r="B6124" t="s">
        <v>6</v>
      </c>
      <c r="C6124" t="s">
        <v>8</v>
      </c>
      <c r="D6124">
        <v>2028</v>
      </c>
      <c r="E6124">
        <v>2039</v>
      </c>
      <c r="F6124">
        <v>0.40444272199999998</v>
      </c>
      <c r="G6124">
        <v>8512.2278029999998</v>
      </c>
      <c r="H6124">
        <v>0</v>
      </c>
      <c r="I6124">
        <v>0.85</v>
      </c>
      <c r="J6124" s="2" t="str">
        <f t="shared" si="95"/>
        <v>EG_CCGTSR2028</v>
      </c>
    </row>
    <row r="6125" spans="1:10" x14ac:dyDescent="0.25">
      <c r="A6125" t="s">
        <v>14</v>
      </c>
      <c r="B6125" t="s">
        <v>6</v>
      </c>
      <c r="C6125" t="s">
        <v>12</v>
      </c>
      <c r="D6125">
        <v>2028</v>
      </c>
      <c r="E6125">
        <v>2039</v>
      </c>
      <c r="F6125">
        <v>0.40444272199999998</v>
      </c>
      <c r="G6125">
        <v>8512.2278029999998</v>
      </c>
      <c r="H6125">
        <v>0</v>
      </c>
      <c r="I6125">
        <v>0.85</v>
      </c>
      <c r="J6125" s="2" t="str">
        <f t="shared" si="95"/>
        <v>EG_CCGTNR2028</v>
      </c>
    </row>
    <row r="6126" spans="1:10" x14ac:dyDescent="0.25">
      <c r="A6126" t="s">
        <v>14</v>
      </c>
      <c r="B6126" t="s">
        <v>6</v>
      </c>
      <c r="C6126" t="s">
        <v>10</v>
      </c>
      <c r="D6126">
        <v>2028</v>
      </c>
      <c r="E6126">
        <v>2040</v>
      </c>
      <c r="F6126">
        <v>0.40444272199999998</v>
      </c>
      <c r="G6126">
        <v>8512.2278029999998</v>
      </c>
      <c r="H6126">
        <v>0</v>
      </c>
      <c r="I6126">
        <v>0.85</v>
      </c>
      <c r="J6126" s="2" t="str">
        <f t="shared" si="95"/>
        <v>EG_CCGTER2028</v>
      </c>
    </row>
    <row r="6127" spans="1:10" x14ac:dyDescent="0.25">
      <c r="A6127" t="s">
        <v>14</v>
      </c>
      <c r="B6127" t="s">
        <v>6</v>
      </c>
      <c r="C6127" t="s">
        <v>11</v>
      </c>
      <c r="D6127">
        <v>2028</v>
      </c>
      <c r="E6127">
        <v>2040</v>
      </c>
      <c r="F6127">
        <v>0.40444272199999998</v>
      </c>
      <c r="G6127">
        <v>8512.2278029999998</v>
      </c>
      <c r="H6127">
        <v>0</v>
      </c>
      <c r="I6127">
        <v>0.85</v>
      </c>
      <c r="J6127" s="2" t="str">
        <f t="shared" si="95"/>
        <v>EG_CCGTWR2028</v>
      </c>
    </row>
    <row r="6128" spans="1:10" x14ac:dyDescent="0.25">
      <c r="A6128" t="s">
        <v>14</v>
      </c>
      <c r="B6128" t="s">
        <v>6</v>
      </c>
      <c r="C6128" t="s">
        <v>9</v>
      </c>
      <c r="D6128">
        <v>2028</v>
      </c>
      <c r="E6128">
        <v>2040</v>
      </c>
      <c r="F6128">
        <v>0.40444272199999998</v>
      </c>
      <c r="G6128">
        <v>8512.2278029999998</v>
      </c>
      <c r="H6128">
        <v>0</v>
      </c>
      <c r="I6128">
        <v>0.85</v>
      </c>
      <c r="J6128" s="2" t="str">
        <f t="shared" si="95"/>
        <v>EG_CCGTNER2028</v>
      </c>
    </row>
    <row r="6129" spans="1:10" x14ac:dyDescent="0.25">
      <c r="A6129" t="s">
        <v>14</v>
      </c>
      <c r="B6129" t="s">
        <v>6</v>
      </c>
      <c r="C6129" t="s">
        <v>8</v>
      </c>
      <c r="D6129">
        <v>2028</v>
      </c>
      <c r="E6129">
        <v>2040</v>
      </c>
      <c r="F6129">
        <v>0.40444272199999998</v>
      </c>
      <c r="G6129">
        <v>8512.2278029999998</v>
      </c>
      <c r="H6129">
        <v>0</v>
      </c>
      <c r="I6129">
        <v>0.85</v>
      </c>
      <c r="J6129" s="2" t="str">
        <f t="shared" si="95"/>
        <v>EG_CCGTSR2028</v>
      </c>
    </row>
    <row r="6130" spans="1:10" x14ac:dyDescent="0.25">
      <c r="A6130" t="s">
        <v>14</v>
      </c>
      <c r="B6130" t="s">
        <v>6</v>
      </c>
      <c r="C6130" t="s">
        <v>12</v>
      </c>
      <c r="D6130">
        <v>2028</v>
      </c>
      <c r="E6130">
        <v>2040</v>
      </c>
      <c r="F6130">
        <v>0.40444272199999998</v>
      </c>
      <c r="G6130">
        <v>8512.2278029999998</v>
      </c>
      <c r="H6130">
        <v>0</v>
      </c>
      <c r="I6130">
        <v>0.85</v>
      </c>
      <c r="J6130" s="2" t="str">
        <f t="shared" si="95"/>
        <v>EG_CCGTNR2028</v>
      </c>
    </row>
    <row r="6131" spans="1:10" x14ac:dyDescent="0.25">
      <c r="A6131" t="s">
        <v>14</v>
      </c>
      <c r="B6131" t="s">
        <v>6</v>
      </c>
      <c r="C6131" t="s">
        <v>10</v>
      </c>
      <c r="D6131">
        <v>2028</v>
      </c>
      <c r="E6131">
        <v>2041</v>
      </c>
      <c r="F6131">
        <v>0.40444272199999998</v>
      </c>
      <c r="G6131">
        <v>8512.2278029999998</v>
      </c>
      <c r="H6131">
        <v>0</v>
      </c>
      <c r="I6131">
        <v>0.85</v>
      </c>
      <c r="J6131" s="2" t="str">
        <f t="shared" si="95"/>
        <v>EG_CCGTER2028</v>
      </c>
    </row>
    <row r="6132" spans="1:10" x14ac:dyDescent="0.25">
      <c r="A6132" t="s">
        <v>14</v>
      </c>
      <c r="B6132" t="s">
        <v>6</v>
      </c>
      <c r="C6132" t="s">
        <v>11</v>
      </c>
      <c r="D6132">
        <v>2028</v>
      </c>
      <c r="E6132">
        <v>2041</v>
      </c>
      <c r="F6132">
        <v>0.40444272199999998</v>
      </c>
      <c r="G6132">
        <v>8512.2278029999998</v>
      </c>
      <c r="H6132">
        <v>0</v>
      </c>
      <c r="I6132">
        <v>0.85</v>
      </c>
      <c r="J6132" s="2" t="str">
        <f t="shared" si="95"/>
        <v>EG_CCGTWR2028</v>
      </c>
    </row>
    <row r="6133" spans="1:10" x14ac:dyDescent="0.25">
      <c r="A6133" t="s">
        <v>14</v>
      </c>
      <c r="B6133" t="s">
        <v>6</v>
      </c>
      <c r="C6133" t="s">
        <v>9</v>
      </c>
      <c r="D6133">
        <v>2028</v>
      </c>
      <c r="E6133">
        <v>2041</v>
      </c>
      <c r="F6133">
        <v>0.40444272199999998</v>
      </c>
      <c r="G6133">
        <v>8512.2278029999998</v>
      </c>
      <c r="H6133">
        <v>0</v>
      </c>
      <c r="I6133">
        <v>0.85</v>
      </c>
      <c r="J6133" s="2" t="str">
        <f t="shared" si="95"/>
        <v>EG_CCGTNER2028</v>
      </c>
    </row>
    <row r="6134" spans="1:10" x14ac:dyDescent="0.25">
      <c r="A6134" t="s">
        <v>14</v>
      </c>
      <c r="B6134" t="s">
        <v>6</v>
      </c>
      <c r="C6134" t="s">
        <v>8</v>
      </c>
      <c r="D6134">
        <v>2028</v>
      </c>
      <c r="E6134">
        <v>2041</v>
      </c>
      <c r="F6134">
        <v>0.40444272199999998</v>
      </c>
      <c r="G6134">
        <v>8512.2278029999998</v>
      </c>
      <c r="H6134">
        <v>0</v>
      </c>
      <c r="I6134">
        <v>0.85</v>
      </c>
      <c r="J6134" s="2" t="str">
        <f t="shared" si="95"/>
        <v>EG_CCGTSR2028</v>
      </c>
    </row>
    <row r="6135" spans="1:10" x14ac:dyDescent="0.25">
      <c r="A6135" t="s">
        <v>14</v>
      </c>
      <c r="B6135" t="s">
        <v>6</v>
      </c>
      <c r="C6135" t="s">
        <v>12</v>
      </c>
      <c r="D6135">
        <v>2028</v>
      </c>
      <c r="E6135">
        <v>2041</v>
      </c>
      <c r="F6135">
        <v>0.40444272199999998</v>
      </c>
      <c r="G6135">
        <v>8512.2278029999998</v>
      </c>
      <c r="H6135">
        <v>0</v>
      </c>
      <c r="I6135">
        <v>0.85</v>
      </c>
      <c r="J6135" s="2" t="str">
        <f t="shared" si="95"/>
        <v>EG_CCGTNR2028</v>
      </c>
    </row>
    <row r="6136" spans="1:10" x14ac:dyDescent="0.25">
      <c r="A6136" t="s">
        <v>16</v>
      </c>
      <c r="B6136" t="s">
        <v>6</v>
      </c>
      <c r="C6136" t="s">
        <v>10</v>
      </c>
      <c r="D6136">
        <v>2028</v>
      </c>
      <c r="E6136">
        <v>2028</v>
      </c>
      <c r="F6136">
        <v>0.28070162799999998</v>
      </c>
      <c r="G6136">
        <v>6679.7506489999996</v>
      </c>
      <c r="H6136">
        <v>0</v>
      </c>
      <c r="I6136">
        <v>0.85</v>
      </c>
      <c r="J6136" s="2" t="str">
        <f t="shared" si="95"/>
        <v>EG_OCGTER2028</v>
      </c>
    </row>
    <row r="6137" spans="1:10" x14ac:dyDescent="0.25">
      <c r="A6137" t="s">
        <v>16</v>
      </c>
      <c r="B6137" t="s">
        <v>6</v>
      </c>
      <c r="C6137" t="s">
        <v>11</v>
      </c>
      <c r="D6137">
        <v>2028</v>
      </c>
      <c r="E6137">
        <v>2028</v>
      </c>
      <c r="F6137">
        <v>0.28070162799999998</v>
      </c>
      <c r="G6137">
        <v>6679.7506489999996</v>
      </c>
      <c r="H6137">
        <v>0</v>
      </c>
      <c r="I6137">
        <v>0.85</v>
      </c>
      <c r="J6137" s="2" t="str">
        <f t="shared" si="95"/>
        <v>EG_OCGTWR2028</v>
      </c>
    </row>
    <row r="6138" spans="1:10" x14ac:dyDescent="0.25">
      <c r="A6138" t="s">
        <v>16</v>
      </c>
      <c r="B6138" t="s">
        <v>6</v>
      </c>
      <c r="C6138" t="s">
        <v>9</v>
      </c>
      <c r="D6138">
        <v>2028</v>
      </c>
      <c r="E6138">
        <v>2028</v>
      </c>
      <c r="F6138">
        <v>0.28070162799999998</v>
      </c>
      <c r="G6138">
        <v>6679.7506489999996</v>
      </c>
      <c r="H6138">
        <v>0</v>
      </c>
      <c r="I6138">
        <v>0.85</v>
      </c>
      <c r="J6138" s="2" t="str">
        <f t="shared" si="95"/>
        <v>EG_OCGTNER2028</v>
      </c>
    </row>
    <row r="6139" spans="1:10" x14ac:dyDescent="0.25">
      <c r="A6139" t="s">
        <v>16</v>
      </c>
      <c r="B6139" t="s">
        <v>6</v>
      </c>
      <c r="C6139" t="s">
        <v>8</v>
      </c>
      <c r="D6139">
        <v>2028</v>
      </c>
      <c r="E6139">
        <v>2028</v>
      </c>
      <c r="F6139">
        <v>0.28070162799999998</v>
      </c>
      <c r="G6139">
        <v>6679.7506489999996</v>
      </c>
      <c r="H6139">
        <v>0</v>
      </c>
      <c r="I6139">
        <v>0.85</v>
      </c>
      <c r="J6139" s="2" t="str">
        <f t="shared" si="95"/>
        <v>EG_OCGTSR2028</v>
      </c>
    </row>
    <row r="6140" spans="1:10" x14ac:dyDescent="0.25">
      <c r="A6140" t="s">
        <v>16</v>
      </c>
      <c r="B6140" t="s">
        <v>6</v>
      </c>
      <c r="C6140" t="s">
        <v>12</v>
      </c>
      <c r="D6140">
        <v>2028</v>
      </c>
      <c r="E6140">
        <v>2028</v>
      </c>
      <c r="F6140">
        <v>0.28070162799999998</v>
      </c>
      <c r="G6140">
        <v>6679.7506489999996</v>
      </c>
      <c r="H6140">
        <v>0</v>
      </c>
      <c r="I6140">
        <v>0.85</v>
      </c>
      <c r="J6140" s="2" t="str">
        <f t="shared" si="95"/>
        <v>EG_OCGTNR2028</v>
      </c>
    </row>
    <row r="6141" spans="1:10" x14ac:dyDescent="0.25">
      <c r="A6141" t="s">
        <v>16</v>
      </c>
      <c r="B6141" t="s">
        <v>6</v>
      </c>
      <c r="C6141" t="s">
        <v>10</v>
      </c>
      <c r="D6141">
        <v>2028</v>
      </c>
      <c r="E6141">
        <v>2029</v>
      </c>
      <c r="F6141">
        <v>0.28070162799999998</v>
      </c>
      <c r="G6141">
        <v>6679.7506489999996</v>
      </c>
      <c r="H6141">
        <v>0</v>
      </c>
      <c r="I6141">
        <v>0.85</v>
      </c>
      <c r="J6141" s="2" t="str">
        <f t="shared" si="95"/>
        <v>EG_OCGTER2028</v>
      </c>
    </row>
    <row r="6142" spans="1:10" x14ac:dyDescent="0.25">
      <c r="A6142" t="s">
        <v>16</v>
      </c>
      <c r="B6142" t="s">
        <v>6</v>
      </c>
      <c r="C6142" t="s">
        <v>11</v>
      </c>
      <c r="D6142">
        <v>2028</v>
      </c>
      <c r="E6142">
        <v>2029</v>
      </c>
      <c r="F6142">
        <v>0.28070162799999998</v>
      </c>
      <c r="G6142">
        <v>6679.7506489999996</v>
      </c>
      <c r="H6142">
        <v>0</v>
      </c>
      <c r="I6142">
        <v>0.85</v>
      </c>
      <c r="J6142" s="2" t="str">
        <f t="shared" si="95"/>
        <v>EG_OCGTWR2028</v>
      </c>
    </row>
    <row r="6143" spans="1:10" x14ac:dyDescent="0.25">
      <c r="A6143" t="s">
        <v>16</v>
      </c>
      <c r="B6143" t="s">
        <v>6</v>
      </c>
      <c r="C6143" t="s">
        <v>9</v>
      </c>
      <c r="D6143">
        <v>2028</v>
      </c>
      <c r="E6143">
        <v>2029</v>
      </c>
      <c r="F6143">
        <v>0.28070162799999998</v>
      </c>
      <c r="G6143">
        <v>6679.7506489999996</v>
      </c>
      <c r="H6143">
        <v>0</v>
      </c>
      <c r="I6143">
        <v>0.85</v>
      </c>
      <c r="J6143" s="2" t="str">
        <f t="shared" si="95"/>
        <v>EG_OCGTNER2028</v>
      </c>
    </row>
    <row r="6144" spans="1:10" x14ac:dyDescent="0.25">
      <c r="A6144" t="s">
        <v>16</v>
      </c>
      <c r="B6144" t="s">
        <v>6</v>
      </c>
      <c r="C6144" t="s">
        <v>8</v>
      </c>
      <c r="D6144">
        <v>2028</v>
      </c>
      <c r="E6144">
        <v>2029</v>
      </c>
      <c r="F6144">
        <v>0.28070162799999998</v>
      </c>
      <c r="G6144">
        <v>6679.7506489999996</v>
      </c>
      <c r="H6144">
        <v>0</v>
      </c>
      <c r="I6144">
        <v>0.85</v>
      </c>
      <c r="J6144" s="2" t="str">
        <f t="shared" si="95"/>
        <v>EG_OCGTSR2028</v>
      </c>
    </row>
    <row r="6145" spans="1:10" x14ac:dyDescent="0.25">
      <c r="A6145" t="s">
        <v>16</v>
      </c>
      <c r="B6145" t="s">
        <v>6</v>
      </c>
      <c r="C6145" t="s">
        <v>12</v>
      </c>
      <c r="D6145">
        <v>2028</v>
      </c>
      <c r="E6145">
        <v>2029</v>
      </c>
      <c r="F6145">
        <v>0.28070162799999998</v>
      </c>
      <c r="G6145">
        <v>6679.7506489999996</v>
      </c>
      <c r="H6145">
        <v>0</v>
      </c>
      <c r="I6145">
        <v>0.85</v>
      </c>
      <c r="J6145" s="2" t="str">
        <f t="shared" si="95"/>
        <v>EG_OCGTNR2028</v>
      </c>
    </row>
    <row r="6146" spans="1:10" x14ac:dyDescent="0.25">
      <c r="A6146" t="s">
        <v>16</v>
      </c>
      <c r="B6146" t="s">
        <v>6</v>
      </c>
      <c r="C6146" t="s">
        <v>10</v>
      </c>
      <c r="D6146">
        <v>2028</v>
      </c>
      <c r="E6146">
        <v>2030</v>
      </c>
      <c r="F6146">
        <v>0.28070162799999998</v>
      </c>
      <c r="G6146">
        <v>6679.7506489999996</v>
      </c>
      <c r="H6146">
        <v>0</v>
      </c>
      <c r="I6146">
        <v>0.85</v>
      </c>
      <c r="J6146" s="2" t="str">
        <f t="shared" si="95"/>
        <v>EG_OCGTER2028</v>
      </c>
    </row>
    <row r="6147" spans="1:10" x14ac:dyDescent="0.25">
      <c r="A6147" t="s">
        <v>16</v>
      </c>
      <c r="B6147" t="s">
        <v>6</v>
      </c>
      <c r="C6147" t="s">
        <v>11</v>
      </c>
      <c r="D6147">
        <v>2028</v>
      </c>
      <c r="E6147">
        <v>2030</v>
      </c>
      <c r="F6147">
        <v>0.28070162799999998</v>
      </c>
      <c r="G6147">
        <v>6679.7506489999996</v>
      </c>
      <c r="H6147">
        <v>0</v>
      </c>
      <c r="I6147">
        <v>0.85</v>
      </c>
      <c r="J6147" s="2" t="str">
        <f t="shared" ref="J6147:J6210" si="96">_xlfn.CONCAT(A6147,C6147,D6147)</f>
        <v>EG_OCGTWR2028</v>
      </c>
    </row>
    <row r="6148" spans="1:10" x14ac:dyDescent="0.25">
      <c r="A6148" t="s">
        <v>16</v>
      </c>
      <c r="B6148" t="s">
        <v>6</v>
      </c>
      <c r="C6148" t="s">
        <v>9</v>
      </c>
      <c r="D6148">
        <v>2028</v>
      </c>
      <c r="E6148">
        <v>2030</v>
      </c>
      <c r="F6148">
        <v>0.28070162799999998</v>
      </c>
      <c r="G6148">
        <v>6679.7506489999996</v>
      </c>
      <c r="H6148">
        <v>0</v>
      </c>
      <c r="I6148">
        <v>0.85</v>
      </c>
      <c r="J6148" s="2" t="str">
        <f t="shared" si="96"/>
        <v>EG_OCGTNER2028</v>
      </c>
    </row>
    <row r="6149" spans="1:10" x14ac:dyDescent="0.25">
      <c r="A6149" t="s">
        <v>16</v>
      </c>
      <c r="B6149" t="s">
        <v>6</v>
      </c>
      <c r="C6149" t="s">
        <v>8</v>
      </c>
      <c r="D6149">
        <v>2028</v>
      </c>
      <c r="E6149">
        <v>2030</v>
      </c>
      <c r="F6149">
        <v>0.28070162799999998</v>
      </c>
      <c r="G6149">
        <v>6679.7506489999996</v>
      </c>
      <c r="H6149">
        <v>0</v>
      </c>
      <c r="I6149">
        <v>0.85</v>
      </c>
      <c r="J6149" s="2" t="str">
        <f t="shared" si="96"/>
        <v>EG_OCGTSR2028</v>
      </c>
    </row>
    <row r="6150" spans="1:10" x14ac:dyDescent="0.25">
      <c r="A6150" t="s">
        <v>16</v>
      </c>
      <c r="B6150" t="s">
        <v>6</v>
      </c>
      <c r="C6150" t="s">
        <v>12</v>
      </c>
      <c r="D6150">
        <v>2028</v>
      </c>
      <c r="E6150">
        <v>2030</v>
      </c>
      <c r="F6150">
        <v>0.28070162799999998</v>
      </c>
      <c r="G6150">
        <v>6679.7506489999996</v>
      </c>
      <c r="H6150">
        <v>0</v>
      </c>
      <c r="I6150">
        <v>0.85</v>
      </c>
      <c r="J6150" s="2" t="str">
        <f t="shared" si="96"/>
        <v>EG_OCGTNR2028</v>
      </c>
    </row>
    <row r="6151" spans="1:10" x14ac:dyDescent="0.25">
      <c r="A6151" t="s">
        <v>16</v>
      </c>
      <c r="B6151" t="s">
        <v>6</v>
      </c>
      <c r="C6151" t="s">
        <v>10</v>
      </c>
      <c r="D6151">
        <v>2028</v>
      </c>
      <c r="E6151">
        <v>2031</v>
      </c>
      <c r="F6151">
        <v>0.28070162799999998</v>
      </c>
      <c r="G6151">
        <v>6679.7506489999996</v>
      </c>
      <c r="H6151">
        <v>0</v>
      </c>
      <c r="I6151">
        <v>0.85</v>
      </c>
      <c r="J6151" s="2" t="str">
        <f t="shared" si="96"/>
        <v>EG_OCGTER2028</v>
      </c>
    </row>
    <row r="6152" spans="1:10" x14ac:dyDescent="0.25">
      <c r="A6152" t="s">
        <v>16</v>
      </c>
      <c r="B6152" t="s">
        <v>6</v>
      </c>
      <c r="C6152" t="s">
        <v>11</v>
      </c>
      <c r="D6152">
        <v>2028</v>
      </c>
      <c r="E6152">
        <v>2031</v>
      </c>
      <c r="F6152">
        <v>0.28070162799999998</v>
      </c>
      <c r="G6152">
        <v>6679.7506489999996</v>
      </c>
      <c r="H6152">
        <v>0</v>
      </c>
      <c r="I6152">
        <v>0.85</v>
      </c>
      <c r="J6152" s="2" t="str">
        <f t="shared" si="96"/>
        <v>EG_OCGTWR2028</v>
      </c>
    </row>
    <row r="6153" spans="1:10" x14ac:dyDescent="0.25">
      <c r="A6153" t="s">
        <v>16</v>
      </c>
      <c r="B6153" t="s">
        <v>6</v>
      </c>
      <c r="C6153" t="s">
        <v>9</v>
      </c>
      <c r="D6153">
        <v>2028</v>
      </c>
      <c r="E6153">
        <v>2031</v>
      </c>
      <c r="F6153">
        <v>0.28070162799999998</v>
      </c>
      <c r="G6153">
        <v>6679.7506489999996</v>
      </c>
      <c r="H6153">
        <v>0</v>
      </c>
      <c r="I6153">
        <v>0.85</v>
      </c>
      <c r="J6153" s="2" t="str">
        <f t="shared" si="96"/>
        <v>EG_OCGTNER2028</v>
      </c>
    </row>
    <row r="6154" spans="1:10" x14ac:dyDescent="0.25">
      <c r="A6154" t="s">
        <v>16</v>
      </c>
      <c r="B6154" t="s">
        <v>6</v>
      </c>
      <c r="C6154" t="s">
        <v>8</v>
      </c>
      <c r="D6154">
        <v>2028</v>
      </c>
      <c r="E6154">
        <v>2031</v>
      </c>
      <c r="F6154">
        <v>0.28070162799999998</v>
      </c>
      <c r="G6154">
        <v>6679.7506489999996</v>
      </c>
      <c r="H6154">
        <v>0</v>
      </c>
      <c r="I6154">
        <v>0.85</v>
      </c>
      <c r="J6154" s="2" t="str">
        <f t="shared" si="96"/>
        <v>EG_OCGTSR2028</v>
      </c>
    </row>
    <row r="6155" spans="1:10" x14ac:dyDescent="0.25">
      <c r="A6155" t="s">
        <v>16</v>
      </c>
      <c r="B6155" t="s">
        <v>6</v>
      </c>
      <c r="C6155" t="s">
        <v>12</v>
      </c>
      <c r="D6155">
        <v>2028</v>
      </c>
      <c r="E6155">
        <v>2031</v>
      </c>
      <c r="F6155">
        <v>0.28070162799999998</v>
      </c>
      <c r="G6155">
        <v>6679.7506489999996</v>
      </c>
      <c r="H6155">
        <v>0</v>
      </c>
      <c r="I6155">
        <v>0.85</v>
      </c>
      <c r="J6155" s="2" t="str">
        <f t="shared" si="96"/>
        <v>EG_OCGTNR2028</v>
      </c>
    </row>
    <row r="6156" spans="1:10" x14ac:dyDescent="0.25">
      <c r="A6156" t="s">
        <v>16</v>
      </c>
      <c r="B6156" t="s">
        <v>6</v>
      </c>
      <c r="C6156" t="s">
        <v>10</v>
      </c>
      <c r="D6156">
        <v>2028</v>
      </c>
      <c r="E6156">
        <v>2032</v>
      </c>
      <c r="F6156">
        <v>0.28070162799999998</v>
      </c>
      <c r="G6156">
        <v>6679.7506489999996</v>
      </c>
      <c r="H6156">
        <v>0</v>
      </c>
      <c r="I6156">
        <v>0.85</v>
      </c>
      <c r="J6156" s="2" t="str">
        <f t="shared" si="96"/>
        <v>EG_OCGTER2028</v>
      </c>
    </row>
    <row r="6157" spans="1:10" x14ac:dyDescent="0.25">
      <c r="A6157" t="s">
        <v>16</v>
      </c>
      <c r="B6157" t="s">
        <v>6</v>
      </c>
      <c r="C6157" t="s">
        <v>11</v>
      </c>
      <c r="D6157">
        <v>2028</v>
      </c>
      <c r="E6157">
        <v>2032</v>
      </c>
      <c r="F6157">
        <v>0.28070162799999998</v>
      </c>
      <c r="G6157">
        <v>6679.7506489999996</v>
      </c>
      <c r="H6157">
        <v>0</v>
      </c>
      <c r="I6157">
        <v>0.85</v>
      </c>
      <c r="J6157" s="2" t="str">
        <f t="shared" si="96"/>
        <v>EG_OCGTWR2028</v>
      </c>
    </row>
    <row r="6158" spans="1:10" x14ac:dyDescent="0.25">
      <c r="A6158" t="s">
        <v>16</v>
      </c>
      <c r="B6158" t="s">
        <v>6</v>
      </c>
      <c r="C6158" t="s">
        <v>9</v>
      </c>
      <c r="D6158">
        <v>2028</v>
      </c>
      <c r="E6158">
        <v>2032</v>
      </c>
      <c r="F6158">
        <v>0.28070162799999998</v>
      </c>
      <c r="G6158">
        <v>6679.7506489999996</v>
      </c>
      <c r="H6158">
        <v>0</v>
      </c>
      <c r="I6158">
        <v>0.85</v>
      </c>
      <c r="J6158" s="2" t="str">
        <f t="shared" si="96"/>
        <v>EG_OCGTNER2028</v>
      </c>
    </row>
    <row r="6159" spans="1:10" x14ac:dyDescent="0.25">
      <c r="A6159" t="s">
        <v>16</v>
      </c>
      <c r="B6159" t="s">
        <v>6</v>
      </c>
      <c r="C6159" t="s">
        <v>8</v>
      </c>
      <c r="D6159">
        <v>2028</v>
      </c>
      <c r="E6159">
        <v>2032</v>
      </c>
      <c r="F6159">
        <v>0.28070162799999998</v>
      </c>
      <c r="G6159">
        <v>6679.7506489999996</v>
      </c>
      <c r="H6159">
        <v>0</v>
      </c>
      <c r="I6159">
        <v>0.85</v>
      </c>
      <c r="J6159" s="2" t="str">
        <f t="shared" si="96"/>
        <v>EG_OCGTSR2028</v>
      </c>
    </row>
    <row r="6160" spans="1:10" x14ac:dyDescent="0.25">
      <c r="A6160" t="s">
        <v>16</v>
      </c>
      <c r="B6160" t="s">
        <v>6</v>
      </c>
      <c r="C6160" t="s">
        <v>12</v>
      </c>
      <c r="D6160">
        <v>2028</v>
      </c>
      <c r="E6160">
        <v>2032</v>
      </c>
      <c r="F6160">
        <v>0.28070162799999998</v>
      </c>
      <c r="G6160">
        <v>6679.7506489999996</v>
      </c>
      <c r="H6160">
        <v>0</v>
      </c>
      <c r="I6160">
        <v>0.85</v>
      </c>
      <c r="J6160" s="2" t="str">
        <f t="shared" si="96"/>
        <v>EG_OCGTNR2028</v>
      </c>
    </row>
    <row r="6161" spans="1:10" x14ac:dyDescent="0.25">
      <c r="A6161" t="s">
        <v>16</v>
      </c>
      <c r="B6161" t="s">
        <v>6</v>
      </c>
      <c r="C6161" t="s">
        <v>10</v>
      </c>
      <c r="D6161">
        <v>2028</v>
      </c>
      <c r="E6161">
        <v>2033</v>
      </c>
      <c r="F6161">
        <v>0.28070162799999998</v>
      </c>
      <c r="G6161">
        <v>6679.7506489999996</v>
      </c>
      <c r="H6161">
        <v>0</v>
      </c>
      <c r="I6161">
        <v>0.85</v>
      </c>
      <c r="J6161" s="2" t="str">
        <f t="shared" si="96"/>
        <v>EG_OCGTER2028</v>
      </c>
    </row>
    <row r="6162" spans="1:10" x14ac:dyDescent="0.25">
      <c r="A6162" t="s">
        <v>16</v>
      </c>
      <c r="B6162" t="s">
        <v>6</v>
      </c>
      <c r="C6162" t="s">
        <v>11</v>
      </c>
      <c r="D6162">
        <v>2028</v>
      </c>
      <c r="E6162">
        <v>2033</v>
      </c>
      <c r="F6162">
        <v>0.28070162799999998</v>
      </c>
      <c r="G6162">
        <v>6679.7506489999996</v>
      </c>
      <c r="H6162">
        <v>0</v>
      </c>
      <c r="I6162">
        <v>0.85</v>
      </c>
      <c r="J6162" s="2" t="str">
        <f t="shared" si="96"/>
        <v>EG_OCGTWR2028</v>
      </c>
    </row>
    <row r="6163" spans="1:10" x14ac:dyDescent="0.25">
      <c r="A6163" t="s">
        <v>16</v>
      </c>
      <c r="B6163" t="s">
        <v>6</v>
      </c>
      <c r="C6163" t="s">
        <v>9</v>
      </c>
      <c r="D6163">
        <v>2028</v>
      </c>
      <c r="E6163">
        <v>2033</v>
      </c>
      <c r="F6163">
        <v>0.28070162799999998</v>
      </c>
      <c r="G6163">
        <v>6679.7506489999996</v>
      </c>
      <c r="H6163">
        <v>0</v>
      </c>
      <c r="I6163">
        <v>0.85</v>
      </c>
      <c r="J6163" s="2" t="str">
        <f t="shared" si="96"/>
        <v>EG_OCGTNER2028</v>
      </c>
    </row>
    <row r="6164" spans="1:10" x14ac:dyDescent="0.25">
      <c r="A6164" t="s">
        <v>16</v>
      </c>
      <c r="B6164" t="s">
        <v>6</v>
      </c>
      <c r="C6164" t="s">
        <v>8</v>
      </c>
      <c r="D6164">
        <v>2028</v>
      </c>
      <c r="E6164">
        <v>2033</v>
      </c>
      <c r="F6164">
        <v>0.28070162799999998</v>
      </c>
      <c r="G6164">
        <v>6679.7506489999996</v>
      </c>
      <c r="H6164">
        <v>0</v>
      </c>
      <c r="I6164">
        <v>0.85</v>
      </c>
      <c r="J6164" s="2" t="str">
        <f t="shared" si="96"/>
        <v>EG_OCGTSR2028</v>
      </c>
    </row>
    <row r="6165" spans="1:10" x14ac:dyDescent="0.25">
      <c r="A6165" t="s">
        <v>16</v>
      </c>
      <c r="B6165" t="s">
        <v>6</v>
      </c>
      <c r="C6165" t="s">
        <v>12</v>
      </c>
      <c r="D6165">
        <v>2028</v>
      </c>
      <c r="E6165">
        <v>2033</v>
      </c>
      <c r="F6165">
        <v>0.28070162799999998</v>
      </c>
      <c r="G6165">
        <v>6679.7506489999996</v>
      </c>
      <c r="H6165">
        <v>0</v>
      </c>
      <c r="I6165">
        <v>0.85</v>
      </c>
      <c r="J6165" s="2" t="str">
        <f t="shared" si="96"/>
        <v>EG_OCGTNR2028</v>
      </c>
    </row>
    <row r="6166" spans="1:10" x14ac:dyDescent="0.25">
      <c r="A6166" t="s">
        <v>16</v>
      </c>
      <c r="B6166" t="s">
        <v>6</v>
      </c>
      <c r="C6166" t="s">
        <v>10</v>
      </c>
      <c r="D6166">
        <v>2028</v>
      </c>
      <c r="E6166">
        <v>2034</v>
      </c>
      <c r="F6166">
        <v>0.28070162799999998</v>
      </c>
      <c r="G6166">
        <v>6679.7506489999996</v>
      </c>
      <c r="H6166">
        <v>0</v>
      </c>
      <c r="I6166">
        <v>0.85</v>
      </c>
      <c r="J6166" s="2" t="str">
        <f t="shared" si="96"/>
        <v>EG_OCGTER2028</v>
      </c>
    </row>
    <row r="6167" spans="1:10" x14ac:dyDescent="0.25">
      <c r="A6167" t="s">
        <v>16</v>
      </c>
      <c r="B6167" t="s">
        <v>6</v>
      </c>
      <c r="C6167" t="s">
        <v>11</v>
      </c>
      <c r="D6167">
        <v>2028</v>
      </c>
      <c r="E6167">
        <v>2034</v>
      </c>
      <c r="F6167">
        <v>0.28070162799999998</v>
      </c>
      <c r="G6167">
        <v>6679.7506489999996</v>
      </c>
      <c r="H6167">
        <v>0</v>
      </c>
      <c r="I6167">
        <v>0.85</v>
      </c>
      <c r="J6167" s="2" t="str">
        <f t="shared" si="96"/>
        <v>EG_OCGTWR2028</v>
      </c>
    </row>
    <row r="6168" spans="1:10" x14ac:dyDescent="0.25">
      <c r="A6168" t="s">
        <v>16</v>
      </c>
      <c r="B6168" t="s">
        <v>6</v>
      </c>
      <c r="C6168" t="s">
        <v>9</v>
      </c>
      <c r="D6168">
        <v>2028</v>
      </c>
      <c r="E6168">
        <v>2034</v>
      </c>
      <c r="F6168">
        <v>0.28070162799999998</v>
      </c>
      <c r="G6168">
        <v>6679.7506489999996</v>
      </c>
      <c r="H6168">
        <v>0</v>
      </c>
      <c r="I6168">
        <v>0.85</v>
      </c>
      <c r="J6168" s="2" t="str">
        <f t="shared" si="96"/>
        <v>EG_OCGTNER2028</v>
      </c>
    </row>
    <row r="6169" spans="1:10" x14ac:dyDescent="0.25">
      <c r="A6169" t="s">
        <v>16</v>
      </c>
      <c r="B6169" t="s">
        <v>6</v>
      </c>
      <c r="C6169" t="s">
        <v>8</v>
      </c>
      <c r="D6169">
        <v>2028</v>
      </c>
      <c r="E6169">
        <v>2034</v>
      </c>
      <c r="F6169">
        <v>0.28070162799999998</v>
      </c>
      <c r="G6169">
        <v>6679.7506489999996</v>
      </c>
      <c r="H6169">
        <v>0</v>
      </c>
      <c r="I6169">
        <v>0.85</v>
      </c>
      <c r="J6169" s="2" t="str">
        <f t="shared" si="96"/>
        <v>EG_OCGTSR2028</v>
      </c>
    </row>
    <row r="6170" spans="1:10" x14ac:dyDescent="0.25">
      <c r="A6170" t="s">
        <v>16</v>
      </c>
      <c r="B6170" t="s">
        <v>6</v>
      </c>
      <c r="C6170" t="s">
        <v>12</v>
      </c>
      <c r="D6170">
        <v>2028</v>
      </c>
      <c r="E6170">
        <v>2034</v>
      </c>
      <c r="F6170">
        <v>0.28070162799999998</v>
      </c>
      <c r="G6170">
        <v>6679.7506489999996</v>
      </c>
      <c r="H6170">
        <v>0</v>
      </c>
      <c r="I6170">
        <v>0.85</v>
      </c>
      <c r="J6170" s="2" t="str">
        <f t="shared" si="96"/>
        <v>EG_OCGTNR2028</v>
      </c>
    </row>
    <row r="6171" spans="1:10" x14ac:dyDescent="0.25">
      <c r="A6171" t="s">
        <v>16</v>
      </c>
      <c r="B6171" t="s">
        <v>6</v>
      </c>
      <c r="C6171" t="s">
        <v>10</v>
      </c>
      <c r="D6171">
        <v>2028</v>
      </c>
      <c r="E6171">
        <v>2035</v>
      </c>
      <c r="F6171">
        <v>0.28070162799999998</v>
      </c>
      <c r="G6171">
        <v>6679.7506489999996</v>
      </c>
      <c r="H6171">
        <v>0</v>
      </c>
      <c r="I6171">
        <v>0.85</v>
      </c>
      <c r="J6171" s="2" t="str">
        <f t="shared" si="96"/>
        <v>EG_OCGTER2028</v>
      </c>
    </row>
    <row r="6172" spans="1:10" x14ac:dyDescent="0.25">
      <c r="A6172" t="s">
        <v>16</v>
      </c>
      <c r="B6172" t="s">
        <v>6</v>
      </c>
      <c r="C6172" t="s">
        <v>11</v>
      </c>
      <c r="D6172">
        <v>2028</v>
      </c>
      <c r="E6172">
        <v>2035</v>
      </c>
      <c r="F6172">
        <v>0.28070162799999998</v>
      </c>
      <c r="G6172">
        <v>6679.7506489999996</v>
      </c>
      <c r="H6172">
        <v>0</v>
      </c>
      <c r="I6172">
        <v>0.85</v>
      </c>
      <c r="J6172" s="2" t="str">
        <f t="shared" si="96"/>
        <v>EG_OCGTWR2028</v>
      </c>
    </row>
    <row r="6173" spans="1:10" x14ac:dyDescent="0.25">
      <c r="A6173" t="s">
        <v>16</v>
      </c>
      <c r="B6173" t="s">
        <v>6</v>
      </c>
      <c r="C6173" t="s">
        <v>9</v>
      </c>
      <c r="D6173">
        <v>2028</v>
      </c>
      <c r="E6173">
        <v>2035</v>
      </c>
      <c r="F6173">
        <v>0.28070162799999998</v>
      </c>
      <c r="G6173">
        <v>6679.7506489999996</v>
      </c>
      <c r="H6173">
        <v>0</v>
      </c>
      <c r="I6173">
        <v>0.85</v>
      </c>
      <c r="J6173" s="2" t="str">
        <f t="shared" si="96"/>
        <v>EG_OCGTNER2028</v>
      </c>
    </row>
    <row r="6174" spans="1:10" x14ac:dyDescent="0.25">
      <c r="A6174" t="s">
        <v>16</v>
      </c>
      <c r="B6174" t="s">
        <v>6</v>
      </c>
      <c r="C6174" t="s">
        <v>8</v>
      </c>
      <c r="D6174">
        <v>2028</v>
      </c>
      <c r="E6174">
        <v>2035</v>
      </c>
      <c r="F6174">
        <v>0.28070162799999998</v>
      </c>
      <c r="G6174">
        <v>6679.7506489999996</v>
      </c>
      <c r="H6174">
        <v>0</v>
      </c>
      <c r="I6174">
        <v>0.85</v>
      </c>
      <c r="J6174" s="2" t="str">
        <f t="shared" si="96"/>
        <v>EG_OCGTSR2028</v>
      </c>
    </row>
    <row r="6175" spans="1:10" x14ac:dyDescent="0.25">
      <c r="A6175" t="s">
        <v>16</v>
      </c>
      <c r="B6175" t="s">
        <v>6</v>
      </c>
      <c r="C6175" t="s">
        <v>12</v>
      </c>
      <c r="D6175">
        <v>2028</v>
      </c>
      <c r="E6175">
        <v>2035</v>
      </c>
      <c r="F6175">
        <v>0.28070162799999998</v>
      </c>
      <c r="G6175">
        <v>6679.7506489999996</v>
      </c>
      <c r="H6175">
        <v>0</v>
      </c>
      <c r="I6175">
        <v>0.85</v>
      </c>
      <c r="J6175" s="2" t="str">
        <f t="shared" si="96"/>
        <v>EG_OCGTNR2028</v>
      </c>
    </row>
    <row r="6176" spans="1:10" x14ac:dyDescent="0.25">
      <c r="A6176" t="s">
        <v>16</v>
      </c>
      <c r="B6176" t="s">
        <v>6</v>
      </c>
      <c r="C6176" t="s">
        <v>10</v>
      </c>
      <c r="D6176">
        <v>2028</v>
      </c>
      <c r="E6176">
        <v>2036</v>
      </c>
      <c r="F6176">
        <v>0.28070162799999998</v>
      </c>
      <c r="G6176">
        <v>6679.7506489999996</v>
      </c>
      <c r="H6176">
        <v>0</v>
      </c>
      <c r="I6176">
        <v>0.85</v>
      </c>
      <c r="J6176" s="2" t="str">
        <f t="shared" si="96"/>
        <v>EG_OCGTER2028</v>
      </c>
    </row>
    <row r="6177" spans="1:10" x14ac:dyDescent="0.25">
      <c r="A6177" t="s">
        <v>16</v>
      </c>
      <c r="B6177" t="s">
        <v>6</v>
      </c>
      <c r="C6177" t="s">
        <v>11</v>
      </c>
      <c r="D6177">
        <v>2028</v>
      </c>
      <c r="E6177">
        <v>2036</v>
      </c>
      <c r="F6177">
        <v>0.28070162799999998</v>
      </c>
      <c r="G6177">
        <v>6679.7506489999996</v>
      </c>
      <c r="H6177">
        <v>0</v>
      </c>
      <c r="I6177">
        <v>0.85</v>
      </c>
      <c r="J6177" s="2" t="str">
        <f t="shared" si="96"/>
        <v>EG_OCGTWR2028</v>
      </c>
    </row>
    <row r="6178" spans="1:10" x14ac:dyDescent="0.25">
      <c r="A6178" t="s">
        <v>16</v>
      </c>
      <c r="B6178" t="s">
        <v>6</v>
      </c>
      <c r="C6178" t="s">
        <v>9</v>
      </c>
      <c r="D6178">
        <v>2028</v>
      </c>
      <c r="E6178">
        <v>2036</v>
      </c>
      <c r="F6178">
        <v>0.28070162799999998</v>
      </c>
      <c r="G6178">
        <v>6679.7506489999996</v>
      </c>
      <c r="H6178">
        <v>0</v>
      </c>
      <c r="I6178">
        <v>0.85</v>
      </c>
      <c r="J6178" s="2" t="str">
        <f t="shared" si="96"/>
        <v>EG_OCGTNER2028</v>
      </c>
    </row>
    <row r="6179" spans="1:10" x14ac:dyDescent="0.25">
      <c r="A6179" t="s">
        <v>16</v>
      </c>
      <c r="B6179" t="s">
        <v>6</v>
      </c>
      <c r="C6179" t="s">
        <v>8</v>
      </c>
      <c r="D6179">
        <v>2028</v>
      </c>
      <c r="E6179">
        <v>2036</v>
      </c>
      <c r="F6179">
        <v>0.28070162799999998</v>
      </c>
      <c r="G6179">
        <v>6679.7506489999996</v>
      </c>
      <c r="H6179">
        <v>0</v>
      </c>
      <c r="I6179">
        <v>0.85</v>
      </c>
      <c r="J6179" s="2" t="str">
        <f t="shared" si="96"/>
        <v>EG_OCGTSR2028</v>
      </c>
    </row>
    <row r="6180" spans="1:10" x14ac:dyDescent="0.25">
      <c r="A6180" t="s">
        <v>16</v>
      </c>
      <c r="B6180" t="s">
        <v>6</v>
      </c>
      <c r="C6180" t="s">
        <v>12</v>
      </c>
      <c r="D6180">
        <v>2028</v>
      </c>
      <c r="E6180">
        <v>2036</v>
      </c>
      <c r="F6180">
        <v>0.28070162799999998</v>
      </c>
      <c r="G6180">
        <v>6679.7506489999996</v>
      </c>
      <c r="H6180">
        <v>0</v>
      </c>
      <c r="I6180">
        <v>0.85</v>
      </c>
      <c r="J6180" s="2" t="str">
        <f t="shared" si="96"/>
        <v>EG_OCGTNR2028</v>
      </c>
    </row>
    <row r="6181" spans="1:10" x14ac:dyDescent="0.25">
      <c r="A6181" t="s">
        <v>16</v>
      </c>
      <c r="B6181" t="s">
        <v>6</v>
      </c>
      <c r="C6181" t="s">
        <v>10</v>
      </c>
      <c r="D6181">
        <v>2028</v>
      </c>
      <c r="E6181">
        <v>2037</v>
      </c>
      <c r="F6181">
        <v>0.28070162799999998</v>
      </c>
      <c r="G6181">
        <v>6679.7506489999996</v>
      </c>
      <c r="H6181">
        <v>0</v>
      </c>
      <c r="I6181">
        <v>0.85</v>
      </c>
      <c r="J6181" s="2" t="str">
        <f t="shared" si="96"/>
        <v>EG_OCGTER2028</v>
      </c>
    </row>
    <row r="6182" spans="1:10" x14ac:dyDescent="0.25">
      <c r="A6182" t="s">
        <v>16</v>
      </c>
      <c r="B6182" t="s">
        <v>6</v>
      </c>
      <c r="C6182" t="s">
        <v>11</v>
      </c>
      <c r="D6182">
        <v>2028</v>
      </c>
      <c r="E6182">
        <v>2037</v>
      </c>
      <c r="F6182">
        <v>0.28070162799999998</v>
      </c>
      <c r="G6182">
        <v>6679.7506489999996</v>
      </c>
      <c r="H6182">
        <v>0</v>
      </c>
      <c r="I6182">
        <v>0.85</v>
      </c>
      <c r="J6182" s="2" t="str">
        <f t="shared" si="96"/>
        <v>EG_OCGTWR2028</v>
      </c>
    </row>
    <row r="6183" spans="1:10" x14ac:dyDescent="0.25">
      <c r="A6183" t="s">
        <v>16</v>
      </c>
      <c r="B6183" t="s">
        <v>6</v>
      </c>
      <c r="C6183" t="s">
        <v>9</v>
      </c>
      <c r="D6183">
        <v>2028</v>
      </c>
      <c r="E6183">
        <v>2037</v>
      </c>
      <c r="F6183">
        <v>0.28070162799999998</v>
      </c>
      <c r="G6183">
        <v>6679.7506489999996</v>
      </c>
      <c r="H6183">
        <v>0</v>
      </c>
      <c r="I6183">
        <v>0.85</v>
      </c>
      <c r="J6183" s="2" t="str">
        <f t="shared" si="96"/>
        <v>EG_OCGTNER2028</v>
      </c>
    </row>
    <row r="6184" spans="1:10" x14ac:dyDescent="0.25">
      <c r="A6184" t="s">
        <v>16</v>
      </c>
      <c r="B6184" t="s">
        <v>6</v>
      </c>
      <c r="C6184" t="s">
        <v>8</v>
      </c>
      <c r="D6184">
        <v>2028</v>
      </c>
      <c r="E6184">
        <v>2037</v>
      </c>
      <c r="F6184">
        <v>0.28070162799999998</v>
      </c>
      <c r="G6184">
        <v>6679.7506489999996</v>
      </c>
      <c r="H6184">
        <v>0</v>
      </c>
      <c r="I6184">
        <v>0.85</v>
      </c>
      <c r="J6184" s="2" t="str">
        <f t="shared" si="96"/>
        <v>EG_OCGTSR2028</v>
      </c>
    </row>
    <row r="6185" spans="1:10" x14ac:dyDescent="0.25">
      <c r="A6185" t="s">
        <v>16</v>
      </c>
      <c r="B6185" t="s">
        <v>6</v>
      </c>
      <c r="C6185" t="s">
        <v>12</v>
      </c>
      <c r="D6185">
        <v>2028</v>
      </c>
      <c r="E6185">
        <v>2037</v>
      </c>
      <c r="F6185">
        <v>0.28070162799999998</v>
      </c>
      <c r="G6185">
        <v>6679.7506489999996</v>
      </c>
      <c r="H6185">
        <v>0</v>
      </c>
      <c r="I6185">
        <v>0.85</v>
      </c>
      <c r="J6185" s="2" t="str">
        <f t="shared" si="96"/>
        <v>EG_OCGTNR2028</v>
      </c>
    </row>
    <row r="6186" spans="1:10" x14ac:dyDescent="0.25">
      <c r="A6186" t="s">
        <v>16</v>
      </c>
      <c r="B6186" t="s">
        <v>6</v>
      </c>
      <c r="C6186" t="s">
        <v>10</v>
      </c>
      <c r="D6186">
        <v>2028</v>
      </c>
      <c r="E6186">
        <v>2038</v>
      </c>
      <c r="F6186">
        <v>0.28070162799999998</v>
      </c>
      <c r="G6186">
        <v>6679.7506489999996</v>
      </c>
      <c r="H6186">
        <v>0</v>
      </c>
      <c r="I6186">
        <v>0.85</v>
      </c>
      <c r="J6186" s="2" t="str">
        <f t="shared" si="96"/>
        <v>EG_OCGTER2028</v>
      </c>
    </row>
    <row r="6187" spans="1:10" x14ac:dyDescent="0.25">
      <c r="A6187" t="s">
        <v>16</v>
      </c>
      <c r="B6187" t="s">
        <v>6</v>
      </c>
      <c r="C6187" t="s">
        <v>11</v>
      </c>
      <c r="D6187">
        <v>2028</v>
      </c>
      <c r="E6187">
        <v>2038</v>
      </c>
      <c r="F6187">
        <v>0.28070162799999998</v>
      </c>
      <c r="G6187">
        <v>6679.7506489999996</v>
      </c>
      <c r="H6187">
        <v>0</v>
      </c>
      <c r="I6187">
        <v>0.85</v>
      </c>
      <c r="J6187" s="2" t="str">
        <f t="shared" si="96"/>
        <v>EG_OCGTWR2028</v>
      </c>
    </row>
    <row r="6188" spans="1:10" x14ac:dyDescent="0.25">
      <c r="A6188" t="s">
        <v>16</v>
      </c>
      <c r="B6188" t="s">
        <v>6</v>
      </c>
      <c r="C6188" t="s">
        <v>9</v>
      </c>
      <c r="D6188">
        <v>2028</v>
      </c>
      <c r="E6188">
        <v>2038</v>
      </c>
      <c r="F6188">
        <v>0.28070162799999998</v>
      </c>
      <c r="G6188">
        <v>6679.7506489999996</v>
      </c>
      <c r="H6188">
        <v>0</v>
      </c>
      <c r="I6188">
        <v>0.85</v>
      </c>
      <c r="J6188" s="2" t="str">
        <f t="shared" si="96"/>
        <v>EG_OCGTNER2028</v>
      </c>
    </row>
    <row r="6189" spans="1:10" x14ac:dyDescent="0.25">
      <c r="A6189" t="s">
        <v>16</v>
      </c>
      <c r="B6189" t="s">
        <v>6</v>
      </c>
      <c r="C6189" t="s">
        <v>8</v>
      </c>
      <c r="D6189">
        <v>2028</v>
      </c>
      <c r="E6189">
        <v>2038</v>
      </c>
      <c r="F6189">
        <v>0.28070162799999998</v>
      </c>
      <c r="G6189">
        <v>6679.7506489999996</v>
      </c>
      <c r="H6189">
        <v>0</v>
      </c>
      <c r="I6189">
        <v>0.85</v>
      </c>
      <c r="J6189" s="2" t="str">
        <f t="shared" si="96"/>
        <v>EG_OCGTSR2028</v>
      </c>
    </row>
    <row r="6190" spans="1:10" x14ac:dyDescent="0.25">
      <c r="A6190" t="s">
        <v>16</v>
      </c>
      <c r="B6190" t="s">
        <v>6</v>
      </c>
      <c r="C6190" t="s">
        <v>12</v>
      </c>
      <c r="D6190">
        <v>2028</v>
      </c>
      <c r="E6190">
        <v>2038</v>
      </c>
      <c r="F6190">
        <v>0.28070162799999998</v>
      </c>
      <c r="G6190">
        <v>6679.7506489999996</v>
      </c>
      <c r="H6190">
        <v>0</v>
      </c>
      <c r="I6190">
        <v>0.85</v>
      </c>
      <c r="J6190" s="2" t="str">
        <f t="shared" si="96"/>
        <v>EG_OCGTNR2028</v>
      </c>
    </row>
    <row r="6191" spans="1:10" x14ac:dyDescent="0.25">
      <c r="A6191" t="s">
        <v>16</v>
      </c>
      <c r="B6191" t="s">
        <v>6</v>
      </c>
      <c r="C6191" t="s">
        <v>10</v>
      </c>
      <c r="D6191">
        <v>2028</v>
      </c>
      <c r="E6191">
        <v>2039</v>
      </c>
      <c r="F6191">
        <v>0.28070162799999998</v>
      </c>
      <c r="G6191">
        <v>6679.7506489999996</v>
      </c>
      <c r="H6191">
        <v>0</v>
      </c>
      <c r="I6191">
        <v>0.85</v>
      </c>
      <c r="J6191" s="2" t="str">
        <f t="shared" si="96"/>
        <v>EG_OCGTER2028</v>
      </c>
    </row>
    <row r="6192" spans="1:10" x14ac:dyDescent="0.25">
      <c r="A6192" t="s">
        <v>16</v>
      </c>
      <c r="B6192" t="s">
        <v>6</v>
      </c>
      <c r="C6192" t="s">
        <v>11</v>
      </c>
      <c r="D6192">
        <v>2028</v>
      </c>
      <c r="E6192">
        <v>2039</v>
      </c>
      <c r="F6192">
        <v>0.28070162799999998</v>
      </c>
      <c r="G6192">
        <v>6679.7506489999996</v>
      </c>
      <c r="H6192">
        <v>0</v>
      </c>
      <c r="I6192">
        <v>0.85</v>
      </c>
      <c r="J6192" s="2" t="str">
        <f t="shared" si="96"/>
        <v>EG_OCGTWR2028</v>
      </c>
    </row>
    <row r="6193" spans="1:10" x14ac:dyDescent="0.25">
      <c r="A6193" t="s">
        <v>16</v>
      </c>
      <c r="B6193" t="s">
        <v>6</v>
      </c>
      <c r="C6193" t="s">
        <v>9</v>
      </c>
      <c r="D6193">
        <v>2028</v>
      </c>
      <c r="E6193">
        <v>2039</v>
      </c>
      <c r="F6193">
        <v>0.28070162799999998</v>
      </c>
      <c r="G6193">
        <v>6679.7506489999996</v>
      </c>
      <c r="H6193">
        <v>0</v>
      </c>
      <c r="I6193">
        <v>0.85</v>
      </c>
      <c r="J6193" s="2" t="str">
        <f t="shared" si="96"/>
        <v>EG_OCGTNER2028</v>
      </c>
    </row>
    <row r="6194" spans="1:10" x14ac:dyDescent="0.25">
      <c r="A6194" t="s">
        <v>16</v>
      </c>
      <c r="B6194" t="s">
        <v>6</v>
      </c>
      <c r="C6194" t="s">
        <v>8</v>
      </c>
      <c r="D6194">
        <v>2028</v>
      </c>
      <c r="E6194">
        <v>2039</v>
      </c>
      <c r="F6194">
        <v>0.28070162799999998</v>
      </c>
      <c r="G6194">
        <v>6679.7506489999996</v>
      </c>
      <c r="H6194">
        <v>0</v>
      </c>
      <c r="I6194">
        <v>0.85</v>
      </c>
      <c r="J6194" s="2" t="str">
        <f t="shared" si="96"/>
        <v>EG_OCGTSR2028</v>
      </c>
    </row>
    <row r="6195" spans="1:10" x14ac:dyDescent="0.25">
      <c r="A6195" t="s">
        <v>16</v>
      </c>
      <c r="B6195" t="s">
        <v>6</v>
      </c>
      <c r="C6195" t="s">
        <v>12</v>
      </c>
      <c r="D6195">
        <v>2028</v>
      </c>
      <c r="E6195">
        <v>2039</v>
      </c>
      <c r="F6195">
        <v>0.28070162799999998</v>
      </c>
      <c r="G6195">
        <v>6679.7506489999996</v>
      </c>
      <c r="H6195">
        <v>0</v>
      </c>
      <c r="I6195">
        <v>0.85</v>
      </c>
      <c r="J6195" s="2" t="str">
        <f t="shared" si="96"/>
        <v>EG_OCGTNR2028</v>
      </c>
    </row>
    <row r="6196" spans="1:10" x14ac:dyDescent="0.25">
      <c r="A6196" t="s">
        <v>16</v>
      </c>
      <c r="B6196" t="s">
        <v>6</v>
      </c>
      <c r="C6196" t="s">
        <v>10</v>
      </c>
      <c r="D6196">
        <v>2028</v>
      </c>
      <c r="E6196">
        <v>2040</v>
      </c>
      <c r="F6196">
        <v>0.28070162799999998</v>
      </c>
      <c r="G6196">
        <v>6679.7506489999996</v>
      </c>
      <c r="H6196">
        <v>0</v>
      </c>
      <c r="I6196">
        <v>0.85</v>
      </c>
      <c r="J6196" s="2" t="str">
        <f t="shared" si="96"/>
        <v>EG_OCGTER2028</v>
      </c>
    </row>
    <row r="6197" spans="1:10" x14ac:dyDescent="0.25">
      <c r="A6197" t="s">
        <v>16</v>
      </c>
      <c r="B6197" t="s">
        <v>6</v>
      </c>
      <c r="C6197" t="s">
        <v>11</v>
      </c>
      <c r="D6197">
        <v>2028</v>
      </c>
      <c r="E6197">
        <v>2040</v>
      </c>
      <c r="F6197">
        <v>0.28070162799999998</v>
      </c>
      <c r="G6197">
        <v>6679.7506489999996</v>
      </c>
      <c r="H6197">
        <v>0</v>
      </c>
      <c r="I6197">
        <v>0.85</v>
      </c>
      <c r="J6197" s="2" t="str">
        <f t="shared" si="96"/>
        <v>EG_OCGTWR2028</v>
      </c>
    </row>
    <row r="6198" spans="1:10" x14ac:dyDescent="0.25">
      <c r="A6198" t="s">
        <v>16</v>
      </c>
      <c r="B6198" t="s">
        <v>6</v>
      </c>
      <c r="C6198" t="s">
        <v>9</v>
      </c>
      <c r="D6198">
        <v>2028</v>
      </c>
      <c r="E6198">
        <v>2040</v>
      </c>
      <c r="F6198">
        <v>0.28070162799999998</v>
      </c>
      <c r="G6198">
        <v>6679.7506489999996</v>
      </c>
      <c r="H6198">
        <v>0</v>
      </c>
      <c r="I6198">
        <v>0.85</v>
      </c>
      <c r="J6198" s="2" t="str">
        <f t="shared" si="96"/>
        <v>EG_OCGTNER2028</v>
      </c>
    </row>
    <row r="6199" spans="1:10" x14ac:dyDescent="0.25">
      <c r="A6199" t="s">
        <v>16</v>
      </c>
      <c r="B6199" t="s">
        <v>6</v>
      </c>
      <c r="C6199" t="s">
        <v>8</v>
      </c>
      <c r="D6199">
        <v>2028</v>
      </c>
      <c r="E6199">
        <v>2040</v>
      </c>
      <c r="F6199">
        <v>0.28070162799999998</v>
      </c>
      <c r="G6199">
        <v>6679.7506489999996</v>
      </c>
      <c r="H6199">
        <v>0</v>
      </c>
      <c r="I6199">
        <v>0.85</v>
      </c>
      <c r="J6199" s="2" t="str">
        <f t="shared" si="96"/>
        <v>EG_OCGTSR2028</v>
      </c>
    </row>
    <row r="6200" spans="1:10" x14ac:dyDescent="0.25">
      <c r="A6200" t="s">
        <v>16</v>
      </c>
      <c r="B6200" t="s">
        <v>6</v>
      </c>
      <c r="C6200" t="s">
        <v>12</v>
      </c>
      <c r="D6200">
        <v>2028</v>
      </c>
      <c r="E6200">
        <v>2040</v>
      </c>
      <c r="F6200">
        <v>0.28070162799999998</v>
      </c>
      <c r="G6200">
        <v>6679.7506489999996</v>
      </c>
      <c r="H6200">
        <v>0</v>
      </c>
      <c r="I6200">
        <v>0.85</v>
      </c>
      <c r="J6200" s="2" t="str">
        <f t="shared" si="96"/>
        <v>EG_OCGTNR2028</v>
      </c>
    </row>
    <row r="6201" spans="1:10" x14ac:dyDescent="0.25">
      <c r="A6201" t="s">
        <v>16</v>
      </c>
      <c r="B6201" t="s">
        <v>6</v>
      </c>
      <c r="C6201" t="s">
        <v>10</v>
      </c>
      <c r="D6201">
        <v>2028</v>
      </c>
      <c r="E6201">
        <v>2041</v>
      </c>
      <c r="F6201">
        <v>0.28070162799999998</v>
      </c>
      <c r="G6201">
        <v>6679.7506489999996</v>
      </c>
      <c r="H6201">
        <v>0</v>
      </c>
      <c r="I6201">
        <v>0.85</v>
      </c>
      <c r="J6201" s="2" t="str">
        <f t="shared" si="96"/>
        <v>EG_OCGTER2028</v>
      </c>
    </row>
    <row r="6202" spans="1:10" x14ac:dyDescent="0.25">
      <c r="A6202" t="s">
        <v>16</v>
      </c>
      <c r="B6202" t="s">
        <v>6</v>
      </c>
      <c r="C6202" t="s">
        <v>11</v>
      </c>
      <c r="D6202">
        <v>2028</v>
      </c>
      <c r="E6202">
        <v>2041</v>
      </c>
      <c r="F6202">
        <v>0.28070162799999998</v>
      </c>
      <c r="G6202">
        <v>6679.7506489999996</v>
      </c>
      <c r="H6202">
        <v>0</v>
      </c>
      <c r="I6202">
        <v>0.85</v>
      </c>
      <c r="J6202" s="2" t="str">
        <f t="shared" si="96"/>
        <v>EG_OCGTWR2028</v>
      </c>
    </row>
    <row r="6203" spans="1:10" x14ac:dyDescent="0.25">
      <c r="A6203" t="s">
        <v>16</v>
      </c>
      <c r="B6203" t="s">
        <v>6</v>
      </c>
      <c r="C6203" t="s">
        <v>9</v>
      </c>
      <c r="D6203">
        <v>2028</v>
      </c>
      <c r="E6203">
        <v>2041</v>
      </c>
      <c r="F6203">
        <v>0.28070162799999998</v>
      </c>
      <c r="G6203">
        <v>6679.7506489999996</v>
      </c>
      <c r="H6203">
        <v>0</v>
      </c>
      <c r="I6203">
        <v>0.85</v>
      </c>
      <c r="J6203" s="2" t="str">
        <f t="shared" si="96"/>
        <v>EG_OCGTNER2028</v>
      </c>
    </row>
    <row r="6204" spans="1:10" x14ac:dyDescent="0.25">
      <c r="A6204" t="s">
        <v>16</v>
      </c>
      <c r="B6204" t="s">
        <v>6</v>
      </c>
      <c r="C6204" t="s">
        <v>8</v>
      </c>
      <c r="D6204">
        <v>2028</v>
      </c>
      <c r="E6204">
        <v>2041</v>
      </c>
      <c r="F6204">
        <v>0.28070162799999998</v>
      </c>
      <c r="G6204">
        <v>6679.7506489999996</v>
      </c>
      <c r="H6204">
        <v>0</v>
      </c>
      <c r="I6204">
        <v>0.85</v>
      </c>
      <c r="J6204" s="2" t="str">
        <f t="shared" si="96"/>
        <v>EG_OCGTSR2028</v>
      </c>
    </row>
    <row r="6205" spans="1:10" x14ac:dyDescent="0.25">
      <c r="A6205" t="s">
        <v>16</v>
      </c>
      <c r="B6205" t="s">
        <v>6</v>
      </c>
      <c r="C6205" t="s">
        <v>12</v>
      </c>
      <c r="D6205">
        <v>2028</v>
      </c>
      <c r="E6205">
        <v>2041</v>
      </c>
      <c r="F6205">
        <v>0.28070162799999998</v>
      </c>
      <c r="G6205">
        <v>6679.7506489999996</v>
      </c>
      <c r="H6205">
        <v>0</v>
      </c>
      <c r="I6205">
        <v>0.85</v>
      </c>
      <c r="J6205" s="2" t="str">
        <f t="shared" si="96"/>
        <v>EG_OCGTNR2028</v>
      </c>
    </row>
    <row r="6206" spans="1:10" x14ac:dyDescent="0.25">
      <c r="A6206" t="s">
        <v>15</v>
      </c>
      <c r="B6206" t="s">
        <v>6</v>
      </c>
      <c r="C6206" t="s">
        <v>10</v>
      </c>
      <c r="D6206">
        <v>2028</v>
      </c>
      <c r="E6206">
        <v>2028</v>
      </c>
      <c r="F6206">
        <v>1</v>
      </c>
      <c r="G6206">
        <v>19631.81452</v>
      </c>
      <c r="H6206">
        <v>0</v>
      </c>
      <c r="I6206">
        <v>1</v>
      </c>
      <c r="J6206" s="2" t="str">
        <f t="shared" si="96"/>
        <v>EG_LHER2028</v>
      </c>
    </row>
    <row r="6207" spans="1:10" x14ac:dyDescent="0.25">
      <c r="A6207" t="s">
        <v>15</v>
      </c>
      <c r="B6207" t="s">
        <v>6</v>
      </c>
      <c r="C6207" t="s">
        <v>11</v>
      </c>
      <c r="D6207">
        <v>2028</v>
      </c>
      <c r="E6207">
        <v>2028</v>
      </c>
      <c r="F6207">
        <v>1</v>
      </c>
      <c r="G6207">
        <v>19631.81452</v>
      </c>
      <c r="H6207">
        <v>0</v>
      </c>
      <c r="I6207">
        <v>1</v>
      </c>
      <c r="J6207" s="2" t="str">
        <f t="shared" si="96"/>
        <v>EG_LHWR2028</v>
      </c>
    </row>
    <row r="6208" spans="1:10" x14ac:dyDescent="0.25">
      <c r="A6208" t="s">
        <v>15</v>
      </c>
      <c r="B6208" t="s">
        <v>6</v>
      </c>
      <c r="C6208" t="s">
        <v>9</v>
      </c>
      <c r="D6208">
        <v>2028</v>
      </c>
      <c r="E6208">
        <v>2028</v>
      </c>
      <c r="F6208">
        <v>1</v>
      </c>
      <c r="G6208">
        <v>19631.81452</v>
      </c>
      <c r="H6208">
        <v>0</v>
      </c>
      <c r="I6208">
        <v>1</v>
      </c>
      <c r="J6208" s="2" t="str">
        <f t="shared" si="96"/>
        <v>EG_LHNER2028</v>
      </c>
    </row>
    <row r="6209" spans="1:10" x14ac:dyDescent="0.25">
      <c r="A6209" t="s">
        <v>15</v>
      </c>
      <c r="B6209" t="s">
        <v>6</v>
      </c>
      <c r="C6209" t="s">
        <v>8</v>
      </c>
      <c r="D6209">
        <v>2028</v>
      </c>
      <c r="E6209">
        <v>2028</v>
      </c>
      <c r="F6209">
        <v>1</v>
      </c>
      <c r="G6209">
        <v>19631.81452</v>
      </c>
      <c r="H6209">
        <v>0</v>
      </c>
      <c r="I6209">
        <v>1</v>
      </c>
      <c r="J6209" s="2" t="str">
        <f t="shared" si="96"/>
        <v>EG_LHSR2028</v>
      </c>
    </row>
    <row r="6210" spans="1:10" x14ac:dyDescent="0.25">
      <c r="A6210" t="s">
        <v>15</v>
      </c>
      <c r="B6210" t="s">
        <v>6</v>
      </c>
      <c r="C6210" t="s">
        <v>12</v>
      </c>
      <c r="D6210">
        <v>2028</v>
      </c>
      <c r="E6210">
        <v>2028</v>
      </c>
      <c r="F6210">
        <v>1</v>
      </c>
      <c r="G6210">
        <v>19631.81452</v>
      </c>
      <c r="H6210">
        <v>0</v>
      </c>
      <c r="I6210">
        <v>1</v>
      </c>
      <c r="J6210" s="2" t="str">
        <f t="shared" si="96"/>
        <v>EG_LHNR2028</v>
      </c>
    </row>
    <row r="6211" spans="1:10" x14ac:dyDescent="0.25">
      <c r="A6211" t="s">
        <v>15</v>
      </c>
      <c r="B6211" t="s">
        <v>6</v>
      </c>
      <c r="C6211" t="s">
        <v>10</v>
      </c>
      <c r="D6211">
        <v>2028</v>
      </c>
      <c r="E6211">
        <v>2029</v>
      </c>
      <c r="F6211">
        <v>1</v>
      </c>
      <c r="G6211">
        <v>19631.81452</v>
      </c>
      <c r="H6211">
        <v>0</v>
      </c>
      <c r="I6211">
        <v>1</v>
      </c>
      <c r="J6211" s="2" t="str">
        <f t="shared" ref="J6211:J6274" si="97">_xlfn.CONCAT(A6211,C6211,D6211)</f>
        <v>EG_LHER2028</v>
      </c>
    </row>
    <row r="6212" spans="1:10" x14ac:dyDescent="0.25">
      <c r="A6212" t="s">
        <v>15</v>
      </c>
      <c r="B6212" t="s">
        <v>6</v>
      </c>
      <c r="C6212" t="s">
        <v>11</v>
      </c>
      <c r="D6212">
        <v>2028</v>
      </c>
      <c r="E6212">
        <v>2029</v>
      </c>
      <c r="F6212">
        <v>1</v>
      </c>
      <c r="G6212">
        <v>19631.81452</v>
      </c>
      <c r="H6212">
        <v>0</v>
      </c>
      <c r="I6212">
        <v>1</v>
      </c>
      <c r="J6212" s="2" t="str">
        <f t="shared" si="97"/>
        <v>EG_LHWR2028</v>
      </c>
    </row>
    <row r="6213" spans="1:10" x14ac:dyDescent="0.25">
      <c r="A6213" t="s">
        <v>15</v>
      </c>
      <c r="B6213" t="s">
        <v>6</v>
      </c>
      <c r="C6213" t="s">
        <v>9</v>
      </c>
      <c r="D6213">
        <v>2028</v>
      </c>
      <c r="E6213">
        <v>2029</v>
      </c>
      <c r="F6213">
        <v>1</v>
      </c>
      <c r="G6213">
        <v>19631.81452</v>
      </c>
      <c r="H6213">
        <v>0</v>
      </c>
      <c r="I6213">
        <v>1</v>
      </c>
      <c r="J6213" s="2" t="str">
        <f t="shared" si="97"/>
        <v>EG_LHNER2028</v>
      </c>
    </row>
    <row r="6214" spans="1:10" x14ac:dyDescent="0.25">
      <c r="A6214" t="s">
        <v>15</v>
      </c>
      <c r="B6214" t="s">
        <v>6</v>
      </c>
      <c r="C6214" t="s">
        <v>8</v>
      </c>
      <c r="D6214">
        <v>2028</v>
      </c>
      <c r="E6214">
        <v>2029</v>
      </c>
      <c r="F6214">
        <v>1</v>
      </c>
      <c r="G6214">
        <v>19631.81452</v>
      </c>
      <c r="H6214">
        <v>0</v>
      </c>
      <c r="I6214">
        <v>1</v>
      </c>
      <c r="J6214" s="2" t="str">
        <f t="shared" si="97"/>
        <v>EG_LHSR2028</v>
      </c>
    </row>
    <row r="6215" spans="1:10" x14ac:dyDescent="0.25">
      <c r="A6215" t="s">
        <v>15</v>
      </c>
      <c r="B6215" t="s">
        <v>6</v>
      </c>
      <c r="C6215" t="s">
        <v>12</v>
      </c>
      <c r="D6215">
        <v>2028</v>
      </c>
      <c r="E6215">
        <v>2029</v>
      </c>
      <c r="F6215">
        <v>1</v>
      </c>
      <c r="G6215">
        <v>19631.81452</v>
      </c>
      <c r="H6215">
        <v>0</v>
      </c>
      <c r="I6215">
        <v>1</v>
      </c>
      <c r="J6215" s="2" t="str">
        <f t="shared" si="97"/>
        <v>EG_LHNR2028</v>
      </c>
    </row>
    <row r="6216" spans="1:10" x14ac:dyDescent="0.25">
      <c r="A6216" t="s">
        <v>15</v>
      </c>
      <c r="B6216" t="s">
        <v>6</v>
      </c>
      <c r="C6216" t="s">
        <v>10</v>
      </c>
      <c r="D6216">
        <v>2028</v>
      </c>
      <c r="E6216">
        <v>2030</v>
      </c>
      <c r="F6216">
        <v>1</v>
      </c>
      <c r="G6216">
        <v>19631.81452</v>
      </c>
      <c r="H6216">
        <v>0</v>
      </c>
      <c r="I6216">
        <v>1</v>
      </c>
      <c r="J6216" s="2" t="str">
        <f t="shared" si="97"/>
        <v>EG_LHER2028</v>
      </c>
    </row>
    <row r="6217" spans="1:10" x14ac:dyDescent="0.25">
      <c r="A6217" t="s">
        <v>15</v>
      </c>
      <c r="B6217" t="s">
        <v>6</v>
      </c>
      <c r="C6217" t="s">
        <v>11</v>
      </c>
      <c r="D6217">
        <v>2028</v>
      </c>
      <c r="E6217">
        <v>2030</v>
      </c>
      <c r="F6217">
        <v>1</v>
      </c>
      <c r="G6217">
        <v>19631.81452</v>
      </c>
      <c r="H6217">
        <v>0</v>
      </c>
      <c r="I6217">
        <v>1</v>
      </c>
      <c r="J6217" s="2" t="str">
        <f t="shared" si="97"/>
        <v>EG_LHWR2028</v>
      </c>
    </row>
    <row r="6218" spans="1:10" x14ac:dyDescent="0.25">
      <c r="A6218" t="s">
        <v>15</v>
      </c>
      <c r="B6218" t="s">
        <v>6</v>
      </c>
      <c r="C6218" t="s">
        <v>9</v>
      </c>
      <c r="D6218">
        <v>2028</v>
      </c>
      <c r="E6218">
        <v>2030</v>
      </c>
      <c r="F6218">
        <v>1</v>
      </c>
      <c r="G6218">
        <v>19631.81452</v>
      </c>
      <c r="H6218">
        <v>0</v>
      </c>
      <c r="I6218">
        <v>1</v>
      </c>
      <c r="J6218" s="2" t="str">
        <f t="shared" si="97"/>
        <v>EG_LHNER2028</v>
      </c>
    </row>
    <row r="6219" spans="1:10" x14ac:dyDescent="0.25">
      <c r="A6219" t="s">
        <v>15</v>
      </c>
      <c r="B6219" t="s">
        <v>6</v>
      </c>
      <c r="C6219" t="s">
        <v>8</v>
      </c>
      <c r="D6219">
        <v>2028</v>
      </c>
      <c r="E6219">
        <v>2030</v>
      </c>
      <c r="F6219">
        <v>1</v>
      </c>
      <c r="G6219">
        <v>19631.81452</v>
      </c>
      <c r="H6219">
        <v>0</v>
      </c>
      <c r="I6219">
        <v>1</v>
      </c>
      <c r="J6219" s="2" t="str">
        <f t="shared" si="97"/>
        <v>EG_LHSR2028</v>
      </c>
    </row>
    <row r="6220" spans="1:10" x14ac:dyDescent="0.25">
      <c r="A6220" t="s">
        <v>15</v>
      </c>
      <c r="B6220" t="s">
        <v>6</v>
      </c>
      <c r="C6220" t="s">
        <v>12</v>
      </c>
      <c r="D6220">
        <v>2028</v>
      </c>
      <c r="E6220">
        <v>2030</v>
      </c>
      <c r="F6220">
        <v>1</v>
      </c>
      <c r="G6220">
        <v>19631.81452</v>
      </c>
      <c r="H6220">
        <v>0</v>
      </c>
      <c r="I6220">
        <v>1</v>
      </c>
      <c r="J6220" s="2" t="str">
        <f t="shared" si="97"/>
        <v>EG_LHNR2028</v>
      </c>
    </row>
    <row r="6221" spans="1:10" x14ac:dyDescent="0.25">
      <c r="A6221" t="s">
        <v>15</v>
      </c>
      <c r="B6221" t="s">
        <v>6</v>
      </c>
      <c r="C6221" t="s">
        <v>10</v>
      </c>
      <c r="D6221">
        <v>2028</v>
      </c>
      <c r="E6221">
        <v>2031</v>
      </c>
      <c r="F6221">
        <v>1</v>
      </c>
      <c r="G6221">
        <v>19631.81452</v>
      </c>
      <c r="H6221">
        <v>0</v>
      </c>
      <c r="I6221">
        <v>1</v>
      </c>
      <c r="J6221" s="2" t="str">
        <f t="shared" si="97"/>
        <v>EG_LHER2028</v>
      </c>
    </row>
    <row r="6222" spans="1:10" x14ac:dyDescent="0.25">
      <c r="A6222" t="s">
        <v>15</v>
      </c>
      <c r="B6222" t="s">
        <v>6</v>
      </c>
      <c r="C6222" t="s">
        <v>11</v>
      </c>
      <c r="D6222">
        <v>2028</v>
      </c>
      <c r="E6222">
        <v>2031</v>
      </c>
      <c r="F6222">
        <v>1</v>
      </c>
      <c r="G6222">
        <v>19631.81452</v>
      </c>
      <c r="H6222">
        <v>0</v>
      </c>
      <c r="I6222">
        <v>1</v>
      </c>
      <c r="J6222" s="2" t="str">
        <f t="shared" si="97"/>
        <v>EG_LHWR2028</v>
      </c>
    </row>
    <row r="6223" spans="1:10" x14ac:dyDescent="0.25">
      <c r="A6223" t="s">
        <v>15</v>
      </c>
      <c r="B6223" t="s">
        <v>6</v>
      </c>
      <c r="C6223" t="s">
        <v>9</v>
      </c>
      <c r="D6223">
        <v>2028</v>
      </c>
      <c r="E6223">
        <v>2031</v>
      </c>
      <c r="F6223">
        <v>1</v>
      </c>
      <c r="G6223">
        <v>19631.81452</v>
      </c>
      <c r="H6223">
        <v>0</v>
      </c>
      <c r="I6223">
        <v>1</v>
      </c>
      <c r="J6223" s="2" t="str">
        <f t="shared" si="97"/>
        <v>EG_LHNER2028</v>
      </c>
    </row>
    <row r="6224" spans="1:10" x14ac:dyDescent="0.25">
      <c r="A6224" t="s">
        <v>15</v>
      </c>
      <c r="B6224" t="s">
        <v>6</v>
      </c>
      <c r="C6224" t="s">
        <v>8</v>
      </c>
      <c r="D6224">
        <v>2028</v>
      </c>
      <c r="E6224">
        <v>2031</v>
      </c>
      <c r="F6224">
        <v>1</v>
      </c>
      <c r="G6224">
        <v>19631.81452</v>
      </c>
      <c r="H6224">
        <v>0</v>
      </c>
      <c r="I6224">
        <v>1</v>
      </c>
      <c r="J6224" s="2" t="str">
        <f t="shared" si="97"/>
        <v>EG_LHSR2028</v>
      </c>
    </row>
    <row r="6225" spans="1:10" x14ac:dyDescent="0.25">
      <c r="A6225" t="s">
        <v>15</v>
      </c>
      <c r="B6225" t="s">
        <v>6</v>
      </c>
      <c r="C6225" t="s">
        <v>12</v>
      </c>
      <c r="D6225">
        <v>2028</v>
      </c>
      <c r="E6225">
        <v>2031</v>
      </c>
      <c r="F6225">
        <v>1</v>
      </c>
      <c r="G6225">
        <v>19631.81452</v>
      </c>
      <c r="H6225">
        <v>0</v>
      </c>
      <c r="I6225">
        <v>1</v>
      </c>
      <c r="J6225" s="2" t="str">
        <f t="shared" si="97"/>
        <v>EG_LHNR2028</v>
      </c>
    </row>
    <row r="6226" spans="1:10" x14ac:dyDescent="0.25">
      <c r="A6226" t="s">
        <v>15</v>
      </c>
      <c r="B6226" t="s">
        <v>6</v>
      </c>
      <c r="C6226" t="s">
        <v>10</v>
      </c>
      <c r="D6226">
        <v>2028</v>
      </c>
      <c r="E6226">
        <v>2032</v>
      </c>
      <c r="F6226">
        <v>1</v>
      </c>
      <c r="G6226">
        <v>19631.81452</v>
      </c>
      <c r="H6226">
        <v>0</v>
      </c>
      <c r="I6226">
        <v>1</v>
      </c>
      <c r="J6226" s="2" t="str">
        <f t="shared" si="97"/>
        <v>EG_LHER2028</v>
      </c>
    </row>
    <row r="6227" spans="1:10" x14ac:dyDescent="0.25">
      <c r="A6227" t="s">
        <v>15</v>
      </c>
      <c r="B6227" t="s">
        <v>6</v>
      </c>
      <c r="C6227" t="s">
        <v>11</v>
      </c>
      <c r="D6227">
        <v>2028</v>
      </c>
      <c r="E6227">
        <v>2032</v>
      </c>
      <c r="F6227">
        <v>1</v>
      </c>
      <c r="G6227">
        <v>19631.81452</v>
      </c>
      <c r="H6227">
        <v>0</v>
      </c>
      <c r="I6227">
        <v>1</v>
      </c>
      <c r="J6227" s="2" t="str">
        <f t="shared" si="97"/>
        <v>EG_LHWR2028</v>
      </c>
    </row>
    <row r="6228" spans="1:10" x14ac:dyDescent="0.25">
      <c r="A6228" t="s">
        <v>15</v>
      </c>
      <c r="B6228" t="s">
        <v>6</v>
      </c>
      <c r="C6228" t="s">
        <v>9</v>
      </c>
      <c r="D6228">
        <v>2028</v>
      </c>
      <c r="E6228">
        <v>2032</v>
      </c>
      <c r="F6228">
        <v>1</v>
      </c>
      <c r="G6228">
        <v>19631.81452</v>
      </c>
      <c r="H6228">
        <v>0</v>
      </c>
      <c r="I6228">
        <v>1</v>
      </c>
      <c r="J6228" s="2" t="str">
        <f t="shared" si="97"/>
        <v>EG_LHNER2028</v>
      </c>
    </row>
    <row r="6229" spans="1:10" x14ac:dyDescent="0.25">
      <c r="A6229" t="s">
        <v>15</v>
      </c>
      <c r="B6229" t="s">
        <v>6</v>
      </c>
      <c r="C6229" t="s">
        <v>8</v>
      </c>
      <c r="D6229">
        <v>2028</v>
      </c>
      <c r="E6229">
        <v>2032</v>
      </c>
      <c r="F6229">
        <v>1</v>
      </c>
      <c r="G6229">
        <v>19631.81452</v>
      </c>
      <c r="H6229">
        <v>0</v>
      </c>
      <c r="I6229">
        <v>1</v>
      </c>
      <c r="J6229" s="2" t="str">
        <f t="shared" si="97"/>
        <v>EG_LHSR2028</v>
      </c>
    </row>
    <row r="6230" spans="1:10" x14ac:dyDescent="0.25">
      <c r="A6230" t="s">
        <v>15</v>
      </c>
      <c r="B6230" t="s">
        <v>6</v>
      </c>
      <c r="C6230" t="s">
        <v>12</v>
      </c>
      <c r="D6230">
        <v>2028</v>
      </c>
      <c r="E6230">
        <v>2032</v>
      </c>
      <c r="F6230">
        <v>1</v>
      </c>
      <c r="G6230">
        <v>19631.81452</v>
      </c>
      <c r="H6230">
        <v>0</v>
      </c>
      <c r="I6230">
        <v>1</v>
      </c>
      <c r="J6230" s="2" t="str">
        <f t="shared" si="97"/>
        <v>EG_LHNR2028</v>
      </c>
    </row>
    <row r="6231" spans="1:10" x14ac:dyDescent="0.25">
      <c r="A6231" t="s">
        <v>15</v>
      </c>
      <c r="B6231" t="s">
        <v>6</v>
      </c>
      <c r="C6231" t="s">
        <v>10</v>
      </c>
      <c r="D6231">
        <v>2028</v>
      </c>
      <c r="E6231">
        <v>2033</v>
      </c>
      <c r="F6231">
        <v>1</v>
      </c>
      <c r="G6231">
        <v>19631.81452</v>
      </c>
      <c r="H6231">
        <v>0</v>
      </c>
      <c r="I6231">
        <v>1</v>
      </c>
      <c r="J6231" s="2" t="str">
        <f t="shared" si="97"/>
        <v>EG_LHER2028</v>
      </c>
    </row>
    <row r="6232" spans="1:10" x14ac:dyDescent="0.25">
      <c r="A6232" t="s">
        <v>15</v>
      </c>
      <c r="B6232" t="s">
        <v>6</v>
      </c>
      <c r="C6232" t="s">
        <v>11</v>
      </c>
      <c r="D6232">
        <v>2028</v>
      </c>
      <c r="E6232">
        <v>2033</v>
      </c>
      <c r="F6232">
        <v>1</v>
      </c>
      <c r="G6232">
        <v>19631.81452</v>
      </c>
      <c r="H6232">
        <v>0</v>
      </c>
      <c r="I6232">
        <v>1</v>
      </c>
      <c r="J6232" s="2" t="str">
        <f t="shared" si="97"/>
        <v>EG_LHWR2028</v>
      </c>
    </row>
    <row r="6233" spans="1:10" x14ac:dyDescent="0.25">
      <c r="A6233" t="s">
        <v>15</v>
      </c>
      <c r="B6233" t="s">
        <v>6</v>
      </c>
      <c r="C6233" t="s">
        <v>9</v>
      </c>
      <c r="D6233">
        <v>2028</v>
      </c>
      <c r="E6233">
        <v>2033</v>
      </c>
      <c r="F6233">
        <v>1</v>
      </c>
      <c r="G6233">
        <v>19631.81452</v>
      </c>
      <c r="H6233">
        <v>0</v>
      </c>
      <c r="I6233">
        <v>1</v>
      </c>
      <c r="J6233" s="2" t="str">
        <f t="shared" si="97"/>
        <v>EG_LHNER2028</v>
      </c>
    </row>
    <row r="6234" spans="1:10" x14ac:dyDescent="0.25">
      <c r="A6234" t="s">
        <v>15</v>
      </c>
      <c r="B6234" t="s">
        <v>6</v>
      </c>
      <c r="C6234" t="s">
        <v>8</v>
      </c>
      <c r="D6234">
        <v>2028</v>
      </c>
      <c r="E6234">
        <v>2033</v>
      </c>
      <c r="F6234">
        <v>1</v>
      </c>
      <c r="G6234">
        <v>19631.81452</v>
      </c>
      <c r="H6234">
        <v>0</v>
      </c>
      <c r="I6234">
        <v>1</v>
      </c>
      <c r="J6234" s="2" t="str">
        <f t="shared" si="97"/>
        <v>EG_LHSR2028</v>
      </c>
    </row>
    <row r="6235" spans="1:10" x14ac:dyDescent="0.25">
      <c r="A6235" t="s">
        <v>15</v>
      </c>
      <c r="B6235" t="s">
        <v>6</v>
      </c>
      <c r="C6235" t="s">
        <v>12</v>
      </c>
      <c r="D6235">
        <v>2028</v>
      </c>
      <c r="E6235">
        <v>2033</v>
      </c>
      <c r="F6235">
        <v>1</v>
      </c>
      <c r="G6235">
        <v>19631.81452</v>
      </c>
      <c r="H6235">
        <v>0</v>
      </c>
      <c r="I6235">
        <v>1</v>
      </c>
      <c r="J6235" s="2" t="str">
        <f t="shared" si="97"/>
        <v>EG_LHNR2028</v>
      </c>
    </row>
    <row r="6236" spans="1:10" x14ac:dyDescent="0.25">
      <c r="A6236" t="s">
        <v>15</v>
      </c>
      <c r="B6236" t="s">
        <v>6</v>
      </c>
      <c r="C6236" t="s">
        <v>10</v>
      </c>
      <c r="D6236">
        <v>2028</v>
      </c>
      <c r="E6236">
        <v>2034</v>
      </c>
      <c r="F6236">
        <v>1</v>
      </c>
      <c r="G6236">
        <v>19631.81452</v>
      </c>
      <c r="H6236">
        <v>0</v>
      </c>
      <c r="I6236">
        <v>1</v>
      </c>
      <c r="J6236" s="2" t="str">
        <f t="shared" si="97"/>
        <v>EG_LHER2028</v>
      </c>
    </row>
    <row r="6237" spans="1:10" x14ac:dyDescent="0.25">
      <c r="A6237" t="s">
        <v>15</v>
      </c>
      <c r="B6237" t="s">
        <v>6</v>
      </c>
      <c r="C6237" t="s">
        <v>11</v>
      </c>
      <c r="D6237">
        <v>2028</v>
      </c>
      <c r="E6237">
        <v>2034</v>
      </c>
      <c r="F6237">
        <v>1</v>
      </c>
      <c r="G6237">
        <v>19631.81452</v>
      </c>
      <c r="H6237">
        <v>0</v>
      </c>
      <c r="I6237">
        <v>1</v>
      </c>
      <c r="J6237" s="2" t="str">
        <f t="shared" si="97"/>
        <v>EG_LHWR2028</v>
      </c>
    </row>
    <row r="6238" spans="1:10" x14ac:dyDescent="0.25">
      <c r="A6238" t="s">
        <v>15</v>
      </c>
      <c r="B6238" t="s">
        <v>6</v>
      </c>
      <c r="C6238" t="s">
        <v>9</v>
      </c>
      <c r="D6238">
        <v>2028</v>
      </c>
      <c r="E6238">
        <v>2034</v>
      </c>
      <c r="F6238">
        <v>1</v>
      </c>
      <c r="G6238">
        <v>19631.81452</v>
      </c>
      <c r="H6238">
        <v>0</v>
      </c>
      <c r="I6238">
        <v>1</v>
      </c>
      <c r="J6238" s="2" t="str">
        <f t="shared" si="97"/>
        <v>EG_LHNER2028</v>
      </c>
    </row>
    <row r="6239" spans="1:10" x14ac:dyDescent="0.25">
      <c r="A6239" t="s">
        <v>15</v>
      </c>
      <c r="B6239" t="s">
        <v>6</v>
      </c>
      <c r="C6239" t="s">
        <v>8</v>
      </c>
      <c r="D6239">
        <v>2028</v>
      </c>
      <c r="E6239">
        <v>2034</v>
      </c>
      <c r="F6239">
        <v>1</v>
      </c>
      <c r="G6239">
        <v>19631.81452</v>
      </c>
      <c r="H6239">
        <v>0</v>
      </c>
      <c r="I6239">
        <v>1</v>
      </c>
      <c r="J6239" s="2" t="str">
        <f t="shared" si="97"/>
        <v>EG_LHSR2028</v>
      </c>
    </row>
    <row r="6240" spans="1:10" x14ac:dyDescent="0.25">
      <c r="A6240" t="s">
        <v>15</v>
      </c>
      <c r="B6240" t="s">
        <v>6</v>
      </c>
      <c r="C6240" t="s">
        <v>12</v>
      </c>
      <c r="D6240">
        <v>2028</v>
      </c>
      <c r="E6240">
        <v>2034</v>
      </c>
      <c r="F6240">
        <v>1</v>
      </c>
      <c r="G6240">
        <v>19631.81452</v>
      </c>
      <c r="H6240">
        <v>0</v>
      </c>
      <c r="I6240">
        <v>1</v>
      </c>
      <c r="J6240" s="2" t="str">
        <f t="shared" si="97"/>
        <v>EG_LHNR2028</v>
      </c>
    </row>
    <row r="6241" spans="1:10" x14ac:dyDescent="0.25">
      <c r="A6241" t="s">
        <v>15</v>
      </c>
      <c r="B6241" t="s">
        <v>6</v>
      </c>
      <c r="C6241" t="s">
        <v>10</v>
      </c>
      <c r="D6241">
        <v>2028</v>
      </c>
      <c r="E6241">
        <v>2035</v>
      </c>
      <c r="F6241">
        <v>1</v>
      </c>
      <c r="G6241">
        <v>19631.81452</v>
      </c>
      <c r="H6241">
        <v>0</v>
      </c>
      <c r="I6241">
        <v>1</v>
      </c>
      <c r="J6241" s="2" t="str">
        <f t="shared" si="97"/>
        <v>EG_LHER2028</v>
      </c>
    </row>
    <row r="6242" spans="1:10" x14ac:dyDescent="0.25">
      <c r="A6242" t="s">
        <v>15</v>
      </c>
      <c r="B6242" t="s">
        <v>6</v>
      </c>
      <c r="C6242" t="s">
        <v>11</v>
      </c>
      <c r="D6242">
        <v>2028</v>
      </c>
      <c r="E6242">
        <v>2035</v>
      </c>
      <c r="F6242">
        <v>1</v>
      </c>
      <c r="G6242">
        <v>19631.81452</v>
      </c>
      <c r="H6242">
        <v>0</v>
      </c>
      <c r="I6242">
        <v>1</v>
      </c>
      <c r="J6242" s="2" t="str">
        <f t="shared" si="97"/>
        <v>EG_LHWR2028</v>
      </c>
    </row>
    <row r="6243" spans="1:10" x14ac:dyDescent="0.25">
      <c r="A6243" t="s">
        <v>15</v>
      </c>
      <c r="B6243" t="s">
        <v>6</v>
      </c>
      <c r="C6243" t="s">
        <v>9</v>
      </c>
      <c r="D6243">
        <v>2028</v>
      </c>
      <c r="E6243">
        <v>2035</v>
      </c>
      <c r="F6243">
        <v>1</v>
      </c>
      <c r="G6243">
        <v>19631.81452</v>
      </c>
      <c r="H6243">
        <v>0</v>
      </c>
      <c r="I6243">
        <v>1</v>
      </c>
      <c r="J6243" s="2" t="str">
        <f t="shared" si="97"/>
        <v>EG_LHNER2028</v>
      </c>
    </row>
    <row r="6244" spans="1:10" x14ac:dyDescent="0.25">
      <c r="A6244" t="s">
        <v>15</v>
      </c>
      <c r="B6244" t="s">
        <v>6</v>
      </c>
      <c r="C6244" t="s">
        <v>8</v>
      </c>
      <c r="D6244">
        <v>2028</v>
      </c>
      <c r="E6244">
        <v>2035</v>
      </c>
      <c r="F6244">
        <v>1</v>
      </c>
      <c r="G6244">
        <v>19631.81452</v>
      </c>
      <c r="H6244">
        <v>0</v>
      </c>
      <c r="I6244">
        <v>1</v>
      </c>
      <c r="J6244" s="2" t="str">
        <f t="shared" si="97"/>
        <v>EG_LHSR2028</v>
      </c>
    </row>
    <row r="6245" spans="1:10" x14ac:dyDescent="0.25">
      <c r="A6245" t="s">
        <v>15</v>
      </c>
      <c r="B6245" t="s">
        <v>6</v>
      </c>
      <c r="C6245" t="s">
        <v>12</v>
      </c>
      <c r="D6245">
        <v>2028</v>
      </c>
      <c r="E6245">
        <v>2035</v>
      </c>
      <c r="F6245">
        <v>1</v>
      </c>
      <c r="G6245">
        <v>19631.81452</v>
      </c>
      <c r="H6245">
        <v>0</v>
      </c>
      <c r="I6245">
        <v>1</v>
      </c>
      <c r="J6245" s="2" t="str">
        <f t="shared" si="97"/>
        <v>EG_LHNR2028</v>
      </c>
    </row>
    <row r="6246" spans="1:10" x14ac:dyDescent="0.25">
      <c r="A6246" t="s">
        <v>15</v>
      </c>
      <c r="B6246" t="s">
        <v>6</v>
      </c>
      <c r="C6246" t="s">
        <v>10</v>
      </c>
      <c r="D6246">
        <v>2028</v>
      </c>
      <c r="E6246">
        <v>2036</v>
      </c>
      <c r="F6246">
        <v>1</v>
      </c>
      <c r="G6246">
        <v>19631.81452</v>
      </c>
      <c r="H6246">
        <v>0</v>
      </c>
      <c r="I6246">
        <v>1</v>
      </c>
      <c r="J6246" s="2" t="str">
        <f t="shared" si="97"/>
        <v>EG_LHER2028</v>
      </c>
    </row>
    <row r="6247" spans="1:10" x14ac:dyDescent="0.25">
      <c r="A6247" t="s">
        <v>15</v>
      </c>
      <c r="B6247" t="s">
        <v>6</v>
      </c>
      <c r="C6247" t="s">
        <v>11</v>
      </c>
      <c r="D6247">
        <v>2028</v>
      </c>
      <c r="E6247">
        <v>2036</v>
      </c>
      <c r="F6247">
        <v>1</v>
      </c>
      <c r="G6247">
        <v>19631.81452</v>
      </c>
      <c r="H6247">
        <v>0</v>
      </c>
      <c r="I6247">
        <v>1</v>
      </c>
      <c r="J6247" s="2" t="str">
        <f t="shared" si="97"/>
        <v>EG_LHWR2028</v>
      </c>
    </row>
    <row r="6248" spans="1:10" x14ac:dyDescent="0.25">
      <c r="A6248" t="s">
        <v>15</v>
      </c>
      <c r="B6248" t="s">
        <v>6</v>
      </c>
      <c r="C6248" t="s">
        <v>9</v>
      </c>
      <c r="D6248">
        <v>2028</v>
      </c>
      <c r="E6248">
        <v>2036</v>
      </c>
      <c r="F6248">
        <v>1</v>
      </c>
      <c r="G6248">
        <v>19631.81452</v>
      </c>
      <c r="H6248">
        <v>0</v>
      </c>
      <c r="I6248">
        <v>1</v>
      </c>
      <c r="J6248" s="2" t="str">
        <f t="shared" si="97"/>
        <v>EG_LHNER2028</v>
      </c>
    </row>
    <row r="6249" spans="1:10" x14ac:dyDescent="0.25">
      <c r="A6249" t="s">
        <v>15</v>
      </c>
      <c r="B6249" t="s">
        <v>6</v>
      </c>
      <c r="C6249" t="s">
        <v>8</v>
      </c>
      <c r="D6249">
        <v>2028</v>
      </c>
      <c r="E6249">
        <v>2036</v>
      </c>
      <c r="F6249">
        <v>1</v>
      </c>
      <c r="G6249">
        <v>19631.81452</v>
      </c>
      <c r="H6249">
        <v>0</v>
      </c>
      <c r="I6249">
        <v>1</v>
      </c>
      <c r="J6249" s="2" t="str">
        <f t="shared" si="97"/>
        <v>EG_LHSR2028</v>
      </c>
    </row>
    <row r="6250" spans="1:10" x14ac:dyDescent="0.25">
      <c r="A6250" t="s">
        <v>15</v>
      </c>
      <c r="B6250" t="s">
        <v>6</v>
      </c>
      <c r="C6250" t="s">
        <v>12</v>
      </c>
      <c r="D6250">
        <v>2028</v>
      </c>
      <c r="E6250">
        <v>2036</v>
      </c>
      <c r="F6250">
        <v>1</v>
      </c>
      <c r="G6250">
        <v>19631.81452</v>
      </c>
      <c r="H6250">
        <v>0</v>
      </c>
      <c r="I6250">
        <v>1</v>
      </c>
      <c r="J6250" s="2" t="str">
        <f t="shared" si="97"/>
        <v>EG_LHNR2028</v>
      </c>
    </row>
    <row r="6251" spans="1:10" x14ac:dyDescent="0.25">
      <c r="A6251" t="s">
        <v>15</v>
      </c>
      <c r="B6251" t="s">
        <v>6</v>
      </c>
      <c r="C6251" t="s">
        <v>10</v>
      </c>
      <c r="D6251">
        <v>2028</v>
      </c>
      <c r="E6251">
        <v>2037</v>
      </c>
      <c r="F6251">
        <v>1</v>
      </c>
      <c r="G6251">
        <v>19631.81452</v>
      </c>
      <c r="H6251">
        <v>0</v>
      </c>
      <c r="I6251">
        <v>1</v>
      </c>
      <c r="J6251" s="2" t="str">
        <f t="shared" si="97"/>
        <v>EG_LHER2028</v>
      </c>
    </row>
    <row r="6252" spans="1:10" x14ac:dyDescent="0.25">
      <c r="A6252" t="s">
        <v>15</v>
      </c>
      <c r="B6252" t="s">
        <v>6</v>
      </c>
      <c r="C6252" t="s">
        <v>11</v>
      </c>
      <c r="D6252">
        <v>2028</v>
      </c>
      <c r="E6252">
        <v>2037</v>
      </c>
      <c r="F6252">
        <v>1</v>
      </c>
      <c r="G6252">
        <v>19631.81452</v>
      </c>
      <c r="H6252">
        <v>0</v>
      </c>
      <c r="I6252">
        <v>1</v>
      </c>
      <c r="J6252" s="2" t="str">
        <f t="shared" si="97"/>
        <v>EG_LHWR2028</v>
      </c>
    </row>
    <row r="6253" spans="1:10" x14ac:dyDescent="0.25">
      <c r="A6253" t="s">
        <v>15</v>
      </c>
      <c r="B6253" t="s">
        <v>6</v>
      </c>
      <c r="C6253" t="s">
        <v>9</v>
      </c>
      <c r="D6253">
        <v>2028</v>
      </c>
      <c r="E6253">
        <v>2037</v>
      </c>
      <c r="F6253">
        <v>1</v>
      </c>
      <c r="G6253">
        <v>19631.81452</v>
      </c>
      <c r="H6253">
        <v>0</v>
      </c>
      <c r="I6253">
        <v>1</v>
      </c>
      <c r="J6253" s="2" t="str">
        <f t="shared" si="97"/>
        <v>EG_LHNER2028</v>
      </c>
    </row>
    <row r="6254" spans="1:10" x14ac:dyDescent="0.25">
      <c r="A6254" t="s">
        <v>15</v>
      </c>
      <c r="B6254" t="s">
        <v>6</v>
      </c>
      <c r="C6254" t="s">
        <v>8</v>
      </c>
      <c r="D6254">
        <v>2028</v>
      </c>
      <c r="E6254">
        <v>2037</v>
      </c>
      <c r="F6254">
        <v>1</v>
      </c>
      <c r="G6254">
        <v>19631.81452</v>
      </c>
      <c r="H6254">
        <v>0</v>
      </c>
      <c r="I6254">
        <v>1</v>
      </c>
      <c r="J6254" s="2" t="str">
        <f t="shared" si="97"/>
        <v>EG_LHSR2028</v>
      </c>
    </row>
    <row r="6255" spans="1:10" x14ac:dyDescent="0.25">
      <c r="A6255" t="s">
        <v>15</v>
      </c>
      <c r="B6255" t="s">
        <v>6</v>
      </c>
      <c r="C6255" t="s">
        <v>12</v>
      </c>
      <c r="D6255">
        <v>2028</v>
      </c>
      <c r="E6255">
        <v>2037</v>
      </c>
      <c r="F6255">
        <v>1</v>
      </c>
      <c r="G6255">
        <v>19631.81452</v>
      </c>
      <c r="H6255">
        <v>0</v>
      </c>
      <c r="I6255">
        <v>1</v>
      </c>
      <c r="J6255" s="2" t="str">
        <f t="shared" si="97"/>
        <v>EG_LHNR2028</v>
      </c>
    </row>
    <row r="6256" spans="1:10" x14ac:dyDescent="0.25">
      <c r="A6256" t="s">
        <v>15</v>
      </c>
      <c r="B6256" t="s">
        <v>6</v>
      </c>
      <c r="C6256" t="s">
        <v>10</v>
      </c>
      <c r="D6256">
        <v>2028</v>
      </c>
      <c r="E6256">
        <v>2038</v>
      </c>
      <c r="F6256">
        <v>1</v>
      </c>
      <c r="G6256">
        <v>19631.81452</v>
      </c>
      <c r="H6256">
        <v>0</v>
      </c>
      <c r="I6256">
        <v>1</v>
      </c>
      <c r="J6256" s="2" t="str">
        <f t="shared" si="97"/>
        <v>EG_LHER2028</v>
      </c>
    </row>
    <row r="6257" spans="1:10" x14ac:dyDescent="0.25">
      <c r="A6257" t="s">
        <v>15</v>
      </c>
      <c r="B6257" t="s">
        <v>6</v>
      </c>
      <c r="C6257" t="s">
        <v>11</v>
      </c>
      <c r="D6257">
        <v>2028</v>
      </c>
      <c r="E6257">
        <v>2038</v>
      </c>
      <c r="F6257">
        <v>1</v>
      </c>
      <c r="G6257">
        <v>19631.81452</v>
      </c>
      <c r="H6257">
        <v>0</v>
      </c>
      <c r="I6257">
        <v>1</v>
      </c>
      <c r="J6257" s="2" t="str">
        <f t="shared" si="97"/>
        <v>EG_LHWR2028</v>
      </c>
    </row>
    <row r="6258" spans="1:10" x14ac:dyDescent="0.25">
      <c r="A6258" t="s">
        <v>15</v>
      </c>
      <c r="B6258" t="s">
        <v>6</v>
      </c>
      <c r="C6258" t="s">
        <v>9</v>
      </c>
      <c r="D6258">
        <v>2028</v>
      </c>
      <c r="E6258">
        <v>2038</v>
      </c>
      <c r="F6258">
        <v>1</v>
      </c>
      <c r="G6258">
        <v>19631.81452</v>
      </c>
      <c r="H6258">
        <v>0</v>
      </c>
      <c r="I6258">
        <v>1</v>
      </c>
      <c r="J6258" s="2" t="str">
        <f t="shared" si="97"/>
        <v>EG_LHNER2028</v>
      </c>
    </row>
    <row r="6259" spans="1:10" x14ac:dyDescent="0.25">
      <c r="A6259" t="s">
        <v>15</v>
      </c>
      <c r="B6259" t="s">
        <v>6</v>
      </c>
      <c r="C6259" t="s">
        <v>8</v>
      </c>
      <c r="D6259">
        <v>2028</v>
      </c>
      <c r="E6259">
        <v>2038</v>
      </c>
      <c r="F6259">
        <v>1</v>
      </c>
      <c r="G6259">
        <v>19631.81452</v>
      </c>
      <c r="H6259">
        <v>0</v>
      </c>
      <c r="I6259">
        <v>1</v>
      </c>
      <c r="J6259" s="2" t="str">
        <f t="shared" si="97"/>
        <v>EG_LHSR2028</v>
      </c>
    </row>
    <row r="6260" spans="1:10" x14ac:dyDescent="0.25">
      <c r="A6260" t="s">
        <v>15</v>
      </c>
      <c r="B6260" t="s">
        <v>6</v>
      </c>
      <c r="C6260" t="s">
        <v>12</v>
      </c>
      <c r="D6260">
        <v>2028</v>
      </c>
      <c r="E6260">
        <v>2038</v>
      </c>
      <c r="F6260">
        <v>1</v>
      </c>
      <c r="G6260">
        <v>19631.81452</v>
      </c>
      <c r="H6260">
        <v>0</v>
      </c>
      <c r="I6260">
        <v>1</v>
      </c>
      <c r="J6260" s="2" t="str">
        <f t="shared" si="97"/>
        <v>EG_LHNR2028</v>
      </c>
    </row>
    <row r="6261" spans="1:10" x14ac:dyDescent="0.25">
      <c r="A6261" t="s">
        <v>15</v>
      </c>
      <c r="B6261" t="s">
        <v>6</v>
      </c>
      <c r="C6261" t="s">
        <v>10</v>
      </c>
      <c r="D6261">
        <v>2028</v>
      </c>
      <c r="E6261">
        <v>2039</v>
      </c>
      <c r="F6261">
        <v>1</v>
      </c>
      <c r="G6261">
        <v>19631.81452</v>
      </c>
      <c r="H6261">
        <v>0</v>
      </c>
      <c r="I6261">
        <v>1</v>
      </c>
      <c r="J6261" s="2" t="str">
        <f t="shared" si="97"/>
        <v>EG_LHER2028</v>
      </c>
    </row>
    <row r="6262" spans="1:10" x14ac:dyDescent="0.25">
      <c r="A6262" t="s">
        <v>15</v>
      </c>
      <c r="B6262" t="s">
        <v>6</v>
      </c>
      <c r="C6262" t="s">
        <v>11</v>
      </c>
      <c r="D6262">
        <v>2028</v>
      </c>
      <c r="E6262">
        <v>2039</v>
      </c>
      <c r="F6262">
        <v>1</v>
      </c>
      <c r="G6262">
        <v>19631.81452</v>
      </c>
      <c r="H6262">
        <v>0</v>
      </c>
      <c r="I6262">
        <v>1</v>
      </c>
      <c r="J6262" s="2" t="str">
        <f t="shared" si="97"/>
        <v>EG_LHWR2028</v>
      </c>
    </row>
    <row r="6263" spans="1:10" x14ac:dyDescent="0.25">
      <c r="A6263" t="s">
        <v>15</v>
      </c>
      <c r="B6263" t="s">
        <v>6</v>
      </c>
      <c r="C6263" t="s">
        <v>9</v>
      </c>
      <c r="D6263">
        <v>2028</v>
      </c>
      <c r="E6263">
        <v>2039</v>
      </c>
      <c r="F6263">
        <v>1</v>
      </c>
      <c r="G6263">
        <v>19631.81452</v>
      </c>
      <c r="H6263">
        <v>0</v>
      </c>
      <c r="I6263">
        <v>1</v>
      </c>
      <c r="J6263" s="2" t="str">
        <f t="shared" si="97"/>
        <v>EG_LHNER2028</v>
      </c>
    </row>
    <row r="6264" spans="1:10" x14ac:dyDescent="0.25">
      <c r="A6264" t="s">
        <v>15</v>
      </c>
      <c r="B6264" t="s">
        <v>6</v>
      </c>
      <c r="C6264" t="s">
        <v>8</v>
      </c>
      <c r="D6264">
        <v>2028</v>
      </c>
      <c r="E6264">
        <v>2039</v>
      </c>
      <c r="F6264">
        <v>1</v>
      </c>
      <c r="G6264">
        <v>19631.81452</v>
      </c>
      <c r="H6264">
        <v>0</v>
      </c>
      <c r="I6264">
        <v>1</v>
      </c>
      <c r="J6264" s="2" t="str">
        <f t="shared" si="97"/>
        <v>EG_LHSR2028</v>
      </c>
    </row>
    <row r="6265" spans="1:10" x14ac:dyDescent="0.25">
      <c r="A6265" t="s">
        <v>15</v>
      </c>
      <c r="B6265" t="s">
        <v>6</v>
      </c>
      <c r="C6265" t="s">
        <v>12</v>
      </c>
      <c r="D6265">
        <v>2028</v>
      </c>
      <c r="E6265">
        <v>2039</v>
      </c>
      <c r="F6265">
        <v>1</v>
      </c>
      <c r="G6265">
        <v>19631.81452</v>
      </c>
      <c r="H6265">
        <v>0</v>
      </c>
      <c r="I6265">
        <v>1</v>
      </c>
      <c r="J6265" s="2" t="str">
        <f t="shared" si="97"/>
        <v>EG_LHNR2028</v>
      </c>
    </row>
    <row r="6266" spans="1:10" x14ac:dyDescent="0.25">
      <c r="A6266" t="s">
        <v>15</v>
      </c>
      <c r="B6266" t="s">
        <v>6</v>
      </c>
      <c r="C6266" t="s">
        <v>10</v>
      </c>
      <c r="D6266">
        <v>2028</v>
      </c>
      <c r="E6266">
        <v>2040</v>
      </c>
      <c r="F6266">
        <v>1</v>
      </c>
      <c r="G6266">
        <v>19631.81452</v>
      </c>
      <c r="H6266">
        <v>0</v>
      </c>
      <c r="I6266">
        <v>1</v>
      </c>
      <c r="J6266" s="2" t="str">
        <f t="shared" si="97"/>
        <v>EG_LHER2028</v>
      </c>
    </row>
    <row r="6267" spans="1:10" x14ac:dyDescent="0.25">
      <c r="A6267" t="s">
        <v>15</v>
      </c>
      <c r="B6267" t="s">
        <v>6</v>
      </c>
      <c r="C6267" t="s">
        <v>11</v>
      </c>
      <c r="D6267">
        <v>2028</v>
      </c>
      <c r="E6267">
        <v>2040</v>
      </c>
      <c r="F6267">
        <v>1</v>
      </c>
      <c r="G6267">
        <v>19631.81452</v>
      </c>
      <c r="H6267">
        <v>0</v>
      </c>
      <c r="I6267">
        <v>1</v>
      </c>
      <c r="J6267" s="2" t="str">
        <f t="shared" si="97"/>
        <v>EG_LHWR2028</v>
      </c>
    </row>
    <row r="6268" spans="1:10" x14ac:dyDescent="0.25">
      <c r="A6268" t="s">
        <v>15</v>
      </c>
      <c r="B6268" t="s">
        <v>6</v>
      </c>
      <c r="C6268" t="s">
        <v>9</v>
      </c>
      <c r="D6268">
        <v>2028</v>
      </c>
      <c r="E6268">
        <v>2040</v>
      </c>
      <c r="F6268">
        <v>1</v>
      </c>
      <c r="G6268">
        <v>19631.81452</v>
      </c>
      <c r="H6268">
        <v>0</v>
      </c>
      <c r="I6268">
        <v>1</v>
      </c>
      <c r="J6268" s="2" t="str">
        <f t="shared" si="97"/>
        <v>EG_LHNER2028</v>
      </c>
    </row>
    <row r="6269" spans="1:10" x14ac:dyDescent="0.25">
      <c r="A6269" t="s">
        <v>15</v>
      </c>
      <c r="B6269" t="s">
        <v>6</v>
      </c>
      <c r="C6269" t="s">
        <v>8</v>
      </c>
      <c r="D6269">
        <v>2028</v>
      </c>
      <c r="E6269">
        <v>2040</v>
      </c>
      <c r="F6269">
        <v>1</v>
      </c>
      <c r="G6269">
        <v>19631.81452</v>
      </c>
      <c r="H6269">
        <v>0</v>
      </c>
      <c r="I6269">
        <v>1</v>
      </c>
      <c r="J6269" s="2" t="str">
        <f t="shared" si="97"/>
        <v>EG_LHSR2028</v>
      </c>
    </row>
    <row r="6270" spans="1:10" x14ac:dyDescent="0.25">
      <c r="A6270" t="s">
        <v>15</v>
      </c>
      <c r="B6270" t="s">
        <v>6</v>
      </c>
      <c r="C6270" t="s">
        <v>12</v>
      </c>
      <c r="D6270">
        <v>2028</v>
      </c>
      <c r="E6270">
        <v>2040</v>
      </c>
      <c r="F6270">
        <v>1</v>
      </c>
      <c r="G6270">
        <v>19631.81452</v>
      </c>
      <c r="H6270">
        <v>0</v>
      </c>
      <c r="I6270">
        <v>1</v>
      </c>
      <c r="J6270" s="2" t="str">
        <f t="shared" si="97"/>
        <v>EG_LHNR2028</v>
      </c>
    </row>
    <row r="6271" spans="1:10" x14ac:dyDescent="0.25">
      <c r="A6271" t="s">
        <v>15</v>
      </c>
      <c r="B6271" t="s">
        <v>6</v>
      </c>
      <c r="C6271" t="s">
        <v>10</v>
      </c>
      <c r="D6271">
        <v>2028</v>
      </c>
      <c r="E6271">
        <v>2041</v>
      </c>
      <c r="F6271">
        <v>1</v>
      </c>
      <c r="G6271">
        <v>19631.81452</v>
      </c>
      <c r="H6271">
        <v>0</v>
      </c>
      <c r="I6271">
        <v>1</v>
      </c>
      <c r="J6271" s="2" t="str">
        <f t="shared" si="97"/>
        <v>EG_LHER2028</v>
      </c>
    </row>
    <row r="6272" spans="1:10" x14ac:dyDescent="0.25">
      <c r="A6272" t="s">
        <v>15</v>
      </c>
      <c r="B6272" t="s">
        <v>6</v>
      </c>
      <c r="C6272" t="s">
        <v>11</v>
      </c>
      <c r="D6272">
        <v>2028</v>
      </c>
      <c r="E6272">
        <v>2041</v>
      </c>
      <c r="F6272">
        <v>1</v>
      </c>
      <c r="G6272">
        <v>19631.81452</v>
      </c>
      <c r="H6272">
        <v>0</v>
      </c>
      <c r="I6272">
        <v>1</v>
      </c>
      <c r="J6272" s="2" t="str">
        <f t="shared" si="97"/>
        <v>EG_LHWR2028</v>
      </c>
    </row>
    <row r="6273" spans="1:10" x14ac:dyDescent="0.25">
      <c r="A6273" t="s">
        <v>15</v>
      </c>
      <c r="B6273" t="s">
        <v>6</v>
      </c>
      <c r="C6273" t="s">
        <v>9</v>
      </c>
      <c r="D6273">
        <v>2028</v>
      </c>
      <c r="E6273">
        <v>2041</v>
      </c>
      <c r="F6273">
        <v>1</v>
      </c>
      <c r="G6273">
        <v>19631.81452</v>
      </c>
      <c r="H6273">
        <v>0</v>
      </c>
      <c r="I6273">
        <v>1</v>
      </c>
      <c r="J6273" s="2" t="str">
        <f t="shared" si="97"/>
        <v>EG_LHNER2028</v>
      </c>
    </row>
    <row r="6274" spans="1:10" x14ac:dyDescent="0.25">
      <c r="A6274" t="s">
        <v>15</v>
      </c>
      <c r="B6274" t="s">
        <v>6</v>
      </c>
      <c r="C6274" t="s">
        <v>8</v>
      </c>
      <c r="D6274">
        <v>2028</v>
      </c>
      <c r="E6274">
        <v>2041</v>
      </c>
      <c r="F6274">
        <v>1</v>
      </c>
      <c r="G6274">
        <v>19631.81452</v>
      </c>
      <c r="H6274">
        <v>0</v>
      </c>
      <c r="I6274">
        <v>1</v>
      </c>
      <c r="J6274" s="2" t="str">
        <f t="shared" si="97"/>
        <v>EG_LHSR2028</v>
      </c>
    </row>
    <row r="6275" spans="1:10" x14ac:dyDescent="0.25">
      <c r="A6275" t="s">
        <v>15</v>
      </c>
      <c r="B6275" t="s">
        <v>6</v>
      </c>
      <c r="C6275" t="s">
        <v>12</v>
      </c>
      <c r="D6275">
        <v>2028</v>
      </c>
      <c r="E6275">
        <v>2041</v>
      </c>
      <c r="F6275">
        <v>1</v>
      </c>
      <c r="G6275">
        <v>19631.81452</v>
      </c>
      <c r="H6275">
        <v>0</v>
      </c>
      <c r="I6275">
        <v>1</v>
      </c>
      <c r="J6275" s="2" t="str">
        <f t="shared" ref="J6275:J6338" si="98">_xlfn.CONCAT(A6275,C6275,D6275)</f>
        <v>EG_LHNR2028</v>
      </c>
    </row>
    <row r="6276" spans="1:10" x14ac:dyDescent="0.25">
      <c r="A6276" t="s">
        <v>18</v>
      </c>
      <c r="B6276" t="s">
        <v>6</v>
      </c>
      <c r="C6276" t="s">
        <v>10</v>
      </c>
      <c r="D6276">
        <v>2028</v>
      </c>
      <c r="E6276">
        <v>2028</v>
      </c>
      <c r="F6276">
        <v>1</v>
      </c>
      <c r="G6276">
        <v>11825.348760000001</v>
      </c>
      <c r="H6276">
        <v>0</v>
      </c>
      <c r="I6276">
        <v>1</v>
      </c>
      <c r="J6276" s="2" t="str">
        <f t="shared" si="98"/>
        <v>EG_SHER2028</v>
      </c>
    </row>
    <row r="6277" spans="1:10" x14ac:dyDescent="0.25">
      <c r="A6277" t="s">
        <v>18</v>
      </c>
      <c r="B6277" t="s">
        <v>6</v>
      </c>
      <c r="C6277" t="s">
        <v>11</v>
      </c>
      <c r="D6277">
        <v>2028</v>
      </c>
      <c r="E6277">
        <v>2028</v>
      </c>
      <c r="F6277">
        <v>1</v>
      </c>
      <c r="G6277">
        <v>11825.348760000001</v>
      </c>
      <c r="H6277">
        <v>0</v>
      </c>
      <c r="I6277">
        <v>1</v>
      </c>
      <c r="J6277" s="2" t="str">
        <f t="shared" si="98"/>
        <v>EG_SHWR2028</v>
      </c>
    </row>
    <row r="6278" spans="1:10" x14ac:dyDescent="0.25">
      <c r="A6278" t="s">
        <v>18</v>
      </c>
      <c r="B6278" t="s">
        <v>6</v>
      </c>
      <c r="C6278" t="s">
        <v>9</v>
      </c>
      <c r="D6278">
        <v>2028</v>
      </c>
      <c r="E6278">
        <v>2028</v>
      </c>
      <c r="F6278">
        <v>1</v>
      </c>
      <c r="G6278">
        <v>11825.348760000001</v>
      </c>
      <c r="H6278">
        <v>0</v>
      </c>
      <c r="I6278">
        <v>1</v>
      </c>
      <c r="J6278" s="2" t="str">
        <f t="shared" si="98"/>
        <v>EG_SHNER2028</v>
      </c>
    </row>
    <row r="6279" spans="1:10" x14ac:dyDescent="0.25">
      <c r="A6279" t="s">
        <v>18</v>
      </c>
      <c r="B6279" t="s">
        <v>6</v>
      </c>
      <c r="C6279" t="s">
        <v>8</v>
      </c>
      <c r="D6279">
        <v>2028</v>
      </c>
      <c r="E6279">
        <v>2028</v>
      </c>
      <c r="F6279">
        <v>1</v>
      </c>
      <c r="G6279">
        <v>11825.348760000001</v>
      </c>
      <c r="H6279">
        <v>0</v>
      </c>
      <c r="I6279">
        <v>1</v>
      </c>
      <c r="J6279" s="2" t="str">
        <f t="shared" si="98"/>
        <v>EG_SHSR2028</v>
      </c>
    </row>
    <row r="6280" spans="1:10" x14ac:dyDescent="0.25">
      <c r="A6280" t="s">
        <v>18</v>
      </c>
      <c r="B6280" t="s">
        <v>6</v>
      </c>
      <c r="C6280" t="s">
        <v>12</v>
      </c>
      <c r="D6280">
        <v>2028</v>
      </c>
      <c r="E6280">
        <v>2028</v>
      </c>
      <c r="F6280">
        <v>1</v>
      </c>
      <c r="G6280">
        <v>11825.348760000001</v>
      </c>
      <c r="H6280">
        <v>0</v>
      </c>
      <c r="I6280">
        <v>1</v>
      </c>
      <c r="J6280" s="2" t="str">
        <f t="shared" si="98"/>
        <v>EG_SHNR2028</v>
      </c>
    </row>
    <row r="6281" spans="1:10" x14ac:dyDescent="0.25">
      <c r="A6281" t="s">
        <v>18</v>
      </c>
      <c r="B6281" t="s">
        <v>6</v>
      </c>
      <c r="C6281" t="s">
        <v>10</v>
      </c>
      <c r="D6281">
        <v>2028</v>
      </c>
      <c r="E6281">
        <v>2029</v>
      </c>
      <c r="F6281">
        <v>1</v>
      </c>
      <c r="G6281">
        <v>11825.348760000001</v>
      </c>
      <c r="H6281">
        <v>0</v>
      </c>
      <c r="I6281">
        <v>1</v>
      </c>
      <c r="J6281" s="2" t="str">
        <f t="shared" si="98"/>
        <v>EG_SHER2028</v>
      </c>
    </row>
    <row r="6282" spans="1:10" x14ac:dyDescent="0.25">
      <c r="A6282" t="s">
        <v>18</v>
      </c>
      <c r="B6282" t="s">
        <v>6</v>
      </c>
      <c r="C6282" t="s">
        <v>11</v>
      </c>
      <c r="D6282">
        <v>2028</v>
      </c>
      <c r="E6282">
        <v>2029</v>
      </c>
      <c r="F6282">
        <v>1</v>
      </c>
      <c r="G6282">
        <v>11825.348760000001</v>
      </c>
      <c r="H6282">
        <v>0</v>
      </c>
      <c r="I6282">
        <v>1</v>
      </c>
      <c r="J6282" s="2" t="str">
        <f t="shared" si="98"/>
        <v>EG_SHWR2028</v>
      </c>
    </row>
    <row r="6283" spans="1:10" x14ac:dyDescent="0.25">
      <c r="A6283" t="s">
        <v>18</v>
      </c>
      <c r="B6283" t="s">
        <v>6</v>
      </c>
      <c r="C6283" t="s">
        <v>9</v>
      </c>
      <c r="D6283">
        <v>2028</v>
      </c>
      <c r="E6283">
        <v>2029</v>
      </c>
      <c r="F6283">
        <v>1</v>
      </c>
      <c r="G6283">
        <v>11825.348760000001</v>
      </c>
      <c r="H6283">
        <v>0</v>
      </c>
      <c r="I6283">
        <v>1</v>
      </c>
      <c r="J6283" s="2" t="str">
        <f t="shared" si="98"/>
        <v>EG_SHNER2028</v>
      </c>
    </row>
    <row r="6284" spans="1:10" x14ac:dyDescent="0.25">
      <c r="A6284" t="s">
        <v>18</v>
      </c>
      <c r="B6284" t="s">
        <v>6</v>
      </c>
      <c r="C6284" t="s">
        <v>8</v>
      </c>
      <c r="D6284">
        <v>2028</v>
      </c>
      <c r="E6284">
        <v>2029</v>
      </c>
      <c r="F6284">
        <v>1</v>
      </c>
      <c r="G6284">
        <v>11825.348760000001</v>
      </c>
      <c r="H6284">
        <v>0</v>
      </c>
      <c r="I6284">
        <v>1</v>
      </c>
      <c r="J6284" s="2" t="str">
        <f t="shared" si="98"/>
        <v>EG_SHSR2028</v>
      </c>
    </row>
    <row r="6285" spans="1:10" x14ac:dyDescent="0.25">
      <c r="A6285" t="s">
        <v>18</v>
      </c>
      <c r="B6285" t="s">
        <v>6</v>
      </c>
      <c r="C6285" t="s">
        <v>12</v>
      </c>
      <c r="D6285">
        <v>2028</v>
      </c>
      <c r="E6285">
        <v>2029</v>
      </c>
      <c r="F6285">
        <v>1</v>
      </c>
      <c r="G6285">
        <v>11825.348760000001</v>
      </c>
      <c r="H6285">
        <v>0</v>
      </c>
      <c r="I6285">
        <v>1</v>
      </c>
      <c r="J6285" s="2" t="str">
        <f t="shared" si="98"/>
        <v>EG_SHNR2028</v>
      </c>
    </row>
    <row r="6286" spans="1:10" x14ac:dyDescent="0.25">
      <c r="A6286" t="s">
        <v>18</v>
      </c>
      <c r="B6286" t="s">
        <v>6</v>
      </c>
      <c r="C6286" t="s">
        <v>10</v>
      </c>
      <c r="D6286">
        <v>2028</v>
      </c>
      <c r="E6286">
        <v>2030</v>
      </c>
      <c r="F6286">
        <v>1</v>
      </c>
      <c r="G6286">
        <v>11825.348760000001</v>
      </c>
      <c r="H6286">
        <v>0</v>
      </c>
      <c r="I6286">
        <v>1</v>
      </c>
      <c r="J6286" s="2" t="str">
        <f t="shared" si="98"/>
        <v>EG_SHER2028</v>
      </c>
    </row>
    <row r="6287" spans="1:10" x14ac:dyDescent="0.25">
      <c r="A6287" t="s">
        <v>18</v>
      </c>
      <c r="B6287" t="s">
        <v>6</v>
      </c>
      <c r="C6287" t="s">
        <v>11</v>
      </c>
      <c r="D6287">
        <v>2028</v>
      </c>
      <c r="E6287">
        <v>2030</v>
      </c>
      <c r="F6287">
        <v>1</v>
      </c>
      <c r="G6287">
        <v>11825.348760000001</v>
      </c>
      <c r="H6287">
        <v>0</v>
      </c>
      <c r="I6287">
        <v>1</v>
      </c>
      <c r="J6287" s="2" t="str">
        <f t="shared" si="98"/>
        <v>EG_SHWR2028</v>
      </c>
    </row>
    <row r="6288" spans="1:10" x14ac:dyDescent="0.25">
      <c r="A6288" t="s">
        <v>18</v>
      </c>
      <c r="B6288" t="s">
        <v>6</v>
      </c>
      <c r="C6288" t="s">
        <v>9</v>
      </c>
      <c r="D6288">
        <v>2028</v>
      </c>
      <c r="E6288">
        <v>2030</v>
      </c>
      <c r="F6288">
        <v>1</v>
      </c>
      <c r="G6288">
        <v>11825.348760000001</v>
      </c>
      <c r="H6288">
        <v>0</v>
      </c>
      <c r="I6288">
        <v>1</v>
      </c>
      <c r="J6288" s="2" t="str">
        <f t="shared" si="98"/>
        <v>EG_SHNER2028</v>
      </c>
    </row>
    <row r="6289" spans="1:10" x14ac:dyDescent="0.25">
      <c r="A6289" t="s">
        <v>18</v>
      </c>
      <c r="B6289" t="s">
        <v>6</v>
      </c>
      <c r="C6289" t="s">
        <v>8</v>
      </c>
      <c r="D6289">
        <v>2028</v>
      </c>
      <c r="E6289">
        <v>2030</v>
      </c>
      <c r="F6289">
        <v>1</v>
      </c>
      <c r="G6289">
        <v>11825.348760000001</v>
      </c>
      <c r="H6289">
        <v>0</v>
      </c>
      <c r="I6289">
        <v>1</v>
      </c>
      <c r="J6289" s="2" t="str">
        <f t="shared" si="98"/>
        <v>EG_SHSR2028</v>
      </c>
    </row>
    <row r="6290" spans="1:10" x14ac:dyDescent="0.25">
      <c r="A6290" t="s">
        <v>18</v>
      </c>
      <c r="B6290" t="s">
        <v>6</v>
      </c>
      <c r="C6290" t="s">
        <v>12</v>
      </c>
      <c r="D6290">
        <v>2028</v>
      </c>
      <c r="E6290">
        <v>2030</v>
      </c>
      <c r="F6290">
        <v>1</v>
      </c>
      <c r="G6290">
        <v>11825.348760000001</v>
      </c>
      <c r="H6290">
        <v>0</v>
      </c>
      <c r="I6290">
        <v>1</v>
      </c>
      <c r="J6290" s="2" t="str">
        <f t="shared" si="98"/>
        <v>EG_SHNR2028</v>
      </c>
    </row>
    <row r="6291" spans="1:10" x14ac:dyDescent="0.25">
      <c r="A6291" t="s">
        <v>18</v>
      </c>
      <c r="B6291" t="s">
        <v>6</v>
      </c>
      <c r="C6291" t="s">
        <v>10</v>
      </c>
      <c r="D6291">
        <v>2028</v>
      </c>
      <c r="E6291">
        <v>2031</v>
      </c>
      <c r="F6291">
        <v>1</v>
      </c>
      <c r="G6291">
        <v>11825.348760000001</v>
      </c>
      <c r="H6291">
        <v>0</v>
      </c>
      <c r="I6291">
        <v>1</v>
      </c>
      <c r="J6291" s="2" t="str">
        <f t="shared" si="98"/>
        <v>EG_SHER2028</v>
      </c>
    </row>
    <row r="6292" spans="1:10" x14ac:dyDescent="0.25">
      <c r="A6292" t="s">
        <v>18</v>
      </c>
      <c r="B6292" t="s">
        <v>6</v>
      </c>
      <c r="C6292" t="s">
        <v>11</v>
      </c>
      <c r="D6292">
        <v>2028</v>
      </c>
      <c r="E6292">
        <v>2031</v>
      </c>
      <c r="F6292">
        <v>1</v>
      </c>
      <c r="G6292">
        <v>11825.348760000001</v>
      </c>
      <c r="H6292">
        <v>0</v>
      </c>
      <c r="I6292">
        <v>1</v>
      </c>
      <c r="J6292" s="2" t="str">
        <f t="shared" si="98"/>
        <v>EG_SHWR2028</v>
      </c>
    </row>
    <row r="6293" spans="1:10" x14ac:dyDescent="0.25">
      <c r="A6293" t="s">
        <v>18</v>
      </c>
      <c r="B6293" t="s">
        <v>6</v>
      </c>
      <c r="C6293" t="s">
        <v>9</v>
      </c>
      <c r="D6293">
        <v>2028</v>
      </c>
      <c r="E6293">
        <v>2031</v>
      </c>
      <c r="F6293">
        <v>1</v>
      </c>
      <c r="G6293">
        <v>11825.348760000001</v>
      </c>
      <c r="H6293">
        <v>0</v>
      </c>
      <c r="I6293">
        <v>1</v>
      </c>
      <c r="J6293" s="2" t="str">
        <f t="shared" si="98"/>
        <v>EG_SHNER2028</v>
      </c>
    </row>
    <row r="6294" spans="1:10" x14ac:dyDescent="0.25">
      <c r="A6294" t="s">
        <v>18</v>
      </c>
      <c r="B6294" t="s">
        <v>6</v>
      </c>
      <c r="C6294" t="s">
        <v>8</v>
      </c>
      <c r="D6294">
        <v>2028</v>
      </c>
      <c r="E6294">
        <v>2031</v>
      </c>
      <c r="F6294">
        <v>1</v>
      </c>
      <c r="G6294">
        <v>11825.348760000001</v>
      </c>
      <c r="H6294">
        <v>0</v>
      </c>
      <c r="I6294">
        <v>1</v>
      </c>
      <c r="J6294" s="2" t="str">
        <f t="shared" si="98"/>
        <v>EG_SHSR2028</v>
      </c>
    </row>
    <row r="6295" spans="1:10" x14ac:dyDescent="0.25">
      <c r="A6295" t="s">
        <v>18</v>
      </c>
      <c r="B6295" t="s">
        <v>6</v>
      </c>
      <c r="C6295" t="s">
        <v>12</v>
      </c>
      <c r="D6295">
        <v>2028</v>
      </c>
      <c r="E6295">
        <v>2031</v>
      </c>
      <c r="F6295">
        <v>1</v>
      </c>
      <c r="G6295">
        <v>11825.348760000001</v>
      </c>
      <c r="H6295">
        <v>0</v>
      </c>
      <c r="I6295">
        <v>1</v>
      </c>
      <c r="J6295" s="2" t="str">
        <f t="shared" si="98"/>
        <v>EG_SHNR2028</v>
      </c>
    </row>
    <row r="6296" spans="1:10" x14ac:dyDescent="0.25">
      <c r="A6296" t="s">
        <v>18</v>
      </c>
      <c r="B6296" t="s">
        <v>6</v>
      </c>
      <c r="C6296" t="s">
        <v>10</v>
      </c>
      <c r="D6296">
        <v>2028</v>
      </c>
      <c r="E6296">
        <v>2032</v>
      </c>
      <c r="F6296">
        <v>1</v>
      </c>
      <c r="G6296">
        <v>11825.348760000001</v>
      </c>
      <c r="H6296">
        <v>0</v>
      </c>
      <c r="I6296">
        <v>1</v>
      </c>
      <c r="J6296" s="2" t="str">
        <f t="shared" si="98"/>
        <v>EG_SHER2028</v>
      </c>
    </row>
    <row r="6297" spans="1:10" x14ac:dyDescent="0.25">
      <c r="A6297" t="s">
        <v>18</v>
      </c>
      <c r="B6297" t="s">
        <v>6</v>
      </c>
      <c r="C6297" t="s">
        <v>11</v>
      </c>
      <c r="D6297">
        <v>2028</v>
      </c>
      <c r="E6297">
        <v>2032</v>
      </c>
      <c r="F6297">
        <v>1</v>
      </c>
      <c r="G6297">
        <v>11825.348760000001</v>
      </c>
      <c r="H6297">
        <v>0</v>
      </c>
      <c r="I6297">
        <v>1</v>
      </c>
      <c r="J6297" s="2" t="str">
        <f t="shared" si="98"/>
        <v>EG_SHWR2028</v>
      </c>
    </row>
    <row r="6298" spans="1:10" x14ac:dyDescent="0.25">
      <c r="A6298" t="s">
        <v>18</v>
      </c>
      <c r="B6298" t="s">
        <v>6</v>
      </c>
      <c r="C6298" t="s">
        <v>9</v>
      </c>
      <c r="D6298">
        <v>2028</v>
      </c>
      <c r="E6298">
        <v>2032</v>
      </c>
      <c r="F6298">
        <v>1</v>
      </c>
      <c r="G6298">
        <v>11825.348760000001</v>
      </c>
      <c r="H6298">
        <v>0</v>
      </c>
      <c r="I6298">
        <v>1</v>
      </c>
      <c r="J6298" s="2" t="str">
        <f t="shared" si="98"/>
        <v>EG_SHNER2028</v>
      </c>
    </row>
    <row r="6299" spans="1:10" x14ac:dyDescent="0.25">
      <c r="A6299" t="s">
        <v>18</v>
      </c>
      <c r="B6299" t="s">
        <v>6</v>
      </c>
      <c r="C6299" t="s">
        <v>8</v>
      </c>
      <c r="D6299">
        <v>2028</v>
      </c>
      <c r="E6299">
        <v>2032</v>
      </c>
      <c r="F6299">
        <v>1</v>
      </c>
      <c r="G6299">
        <v>11825.348760000001</v>
      </c>
      <c r="H6299">
        <v>0</v>
      </c>
      <c r="I6299">
        <v>1</v>
      </c>
      <c r="J6299" s="2" t="str">
        <f t="shared" si="98"/>
        <v>EG_SHSR2028</v>
      </c>
    </row>
    <row r="6300" spans="1:10" x14ac:dyDescent="0.25">
      <c r="A6300" t="s">
        <v>18</v>
      </c>
      <c r="B6300" t="s">
        <v>6</v>
      </c>
      <c r="C6300" t="s">
        <v>12</v>
      </c>
      <c r="D6300">
        <v>2028</v>
      </c>
      <c r="E6300">
        <v>2032</v>
      </c>
      <c r="F6300">
        <v>1</v>
      </c>
      <c r="G6300">
        <v>11825.348760000001</v>
      </c>
      <c r="H6300">
        <v>0</v>
      </c>
      <c r="I6300">
        <v>1</v>
      </c>
      <c r="J6300" s="2" t="str">
        <f t="shared" si="98"/>
        <v>EG_SHNR2028</v>
      </c>
    </row>
    <row r="6301" spans="1:10" x14ac:dyDescent="0.25">
      <c r="A6301" t="s">
        <v>18</v>
      </c>
      <c r="B6301" t="s">
        <v>6</v>
      </c>
      <c r="C6301" t="s">
        <v>10</v>
      </c>
      <c r="D6301">
        <v>2028</v>
      </c>
      <c r="E6301">
        <v>2033</v>
      </c>
      <c r="F6301">
        <v>1</v>
      </c>
      <c r="G6301">
        <v>11825.348760000001</v>
      </c>
      <c r="H6301">
        <v>0</v>
      </c>
      <c r="I6301">
        <v>1</v>
      </c>
      <c r="J6301" s="2" t="str">
        <f t="shared" si="98"/>
        <v>EG_SHER2028</v>
      </c>
    </row>
    <row r="6302" spans="1:10" x14ac:dyDescent="0.25">
      <c r="A6302" t="s">
        <v>18</v>
      </c>
      <c r="B6302" t="s">
        <v>6</v>
      </c>
      <c r="C6302" t="s">
        <v>11</v>
      </c>
      <c r="D6302">
        <v>2028</v>
      </c>
      <c r="E6302">
        <v>2033</v>
      </c>
      <c r="F6302">
        <v>1</v>
      </c>
      <c r="G6302">
        <v>11825.348760000001</v>
      </c>
      <c r="H6302">
        <v>0</v>
      </c>
      <c r="I6302">
        <v>1</v>
      </c>
      <c r="J6302" s="2" t="str">
        <f t="shared" si="98"/>
        <v>EG_SHWR2028</v>
      </c>
    </row>
    <row r="6303" spans="1:10" x14ac:dyDescent="0.25">
      <c r="A6303" t="s">
        <v>18</v>
      </c>
      <c r="B6303" t="s">
        <v>6</v>
      </c>
      <c r="C6303" t="s">
        <v>9</v>
      </c>
      <c r="D6303">
        <v>2028</v>
      </c>
      <c r="E6303">
        <v>2033</v>
      </c>
      <c r="F6303">
        <v>1</v>
      </c>
      <c r="G6303">
        <v>11825.348760000001</v>
      </c>
      <c r="H6303">
        <v>0</v>
      </c>
      <c r="I6303">
        <v>1</v>
      </c>
      <c r="J6303" s="2" t="str">
        <f t="shared" si="98"/>
        <v>EG_SHNER2028</v>
      </c>
    </row>
    <row r="6304" spans="1:10" x14ac:dyDescent="0.25">
      <c r="A6304" t="s">
        <v>18</v>
      </c>
      <c r="B6304" t="s">
        <v>6</v>
      </c>
      <c r="C6304" t="s">
        <v>8</v>
      </c>
      <c r="D6304">
        <v>2028</v>
      </c>
      <c r="E6304">
        <v>2033</v>
      </c>
      <c r="F6304">
        <v>1</v>
      </c>
      <c r="G6304">
        <v>11825.348760000001</v>
      </c>
      <c r="H6304">
        <v>0</v>
      </c>
      <c r="I6304">
        <v>1</v>
      </c>
      <c r="J6304" s="2" t="str">
        <f t="shared" si="98"/>
        <v>EG_SHSR2028</v>
      </c>
    </row>
    <row r="6305" spans="1:10" x14ac:dyDescent="0.25">
      <c r="A6305" t="s">
        <v>18</v>
      </c>
      <c r="B6305" t="s">
        <v>6</v>
      </c>
      <c r="C6305" t="s">
        <v>12</v>
      </c>
      <c r="D6305">
        <v>2028</v>
      </c>
      <c r="E6305">
        <v>2033</v>
      </c>
      <c r="F6305">
        <v>1</v>
      </c>
      <c r="G6305">
        <v>11825.348760000001</v>
      </c>
      <c r="H6305">
        <v>0</v>
      </c>
      <c r="I6305">
        <v>1</v>
      </c>
      <c r="J6305" s="2" t="str">
        <f t="shared" si="98"/>
        <v>EG_SHNR2028</v>
      </c>
    </row>
    <row r="6306" spans="1:10" x14ac:dyDescent="0.25">
      <c r="A6306" t="s">
        <v>18</v>
      </c>
      <c r="B6306" t="s">
        <v>6</v>
      </c>
      <c r="C6306" t="s">
        <v>10</v>
      </c>
      <c r="D6306">
        <v>2028</v>
      </c>
      <c r="E6306">
        <v>2034</v>
      </c>
      <c r="F6306">
        <v>1</v>
      </c>
      <c r="G6306">
        <v>11825.348760000001</v>
      </c>
      <c r="H6306">
        <v>0</v>
      </c>
      <c r="I6306">
        <v>1</v>
      </c>
      <c r="J6306" s="2" t="str">
        <f t="shared" si="98"/>
        <v>EG_SHER2028</v>
      </c>
    </row>
    <row r="6307" spans="1:10" x14ac:dyDescent="0.25">
      <c r="A6307" t="s">
        <v>18</v>
      </c>
      <c r="B6307" t="s">
        <v>6</v>
      </c>
      <c r="C6307" t="s">
        <v>11</v>
      </c>
      <c r="D6307">
        <v>2028</v>
      </c>
      <c r="E6307">
        <v>2034</v>
      </c>
      <c r="F6307">
        <v>1</v>
      </c>
      <c r="G6307">
        <v>11825.348760000001</v>
      </c>
      <c r="H6307">
        <v>0</v>
      </c>
      <c r="I6307">
        <v>1</v>
      </c>
      <c r="J6307" s="2" t="str">
        <f t="shared" si="98"/>
        <v>EG_SHWR2028</v>
      </c>
    </row>
    <row r="6308" spans="1:10" x14ac:dyDescent="0.25">
      <c r="A6308" t="s">
        <v>18</v>
      </c>
      <c r="B6308" t="s">
        <v>6</v>
      </c>
      <c r="C6308" t="s">
        <v>9</v>
      </c>
      <c r="D6308">
        <v>2028</v>
      </c>
      <c r="E6308">
        <v>2034</v>
      </c>
      <c r="F6308">
        <v>1</v>
      </c>
      <c r="G6308">
        <v>11825.348760000001</v>
      </c>
      <c r="H6308">
        <v>0</v>
      </c>
      <c r="I6308">
        <v>1</v>
      </c>
      <c r="J6308" s="2" t="str">
        <f t="shared" si="98"/>
        <v>EG_SHNER2028</v>
      </c>
    </row>
    <row r="6309" spans="1:10" x14ac:dyDescent="0.25">
      <c r="A6309" t="s">
        <v>18</v>
      </c>
      <c r="B6309" t="s">
        <v>6</v>
      </c>
      <c r="C6309" t="s">
        <v>8</v>
      </c>
      <c r="D6309">
        <v>2028</v>
      </c>
      <c r="E6309">
        <v>2034</v>
      </c>
      <c r="F6309">
        <v>1</v>
      </c>
      <c r="G6309">
        <v>11825.348760000001</v>
      </c>
      <c r="H6309">
        <v>0</v>
      </c>
      <c r="I6309">
        <v>1</v>
      </c>
      <c r="J6309" s="2" t="str">
        <f t="shared" si="98"/>
        <v>EG_SHSR2028</v>
      </c>
    </row>
    <row r="6310" spans="1:10" x14ac:dyDescent="0.25">
      <c r="A6310" t="s">
        <v>18</v>
      </c>
      <c r="B6310" t="s">
        <v>6</v>
      </c>
      <c r="C6310" t="s">
        <v>12</v>
      </c>
      <c r="D6310">
        <v>2028</v>
      </c>
      <c r="E6310">
        <v>2034</v>
      </c>
      <c r="F6310">
        <v>1</v>
      </c>
      <c r="G6310">
        <v>11825.348760000001</v>
      </c>
      <c r="H6310">
        <v>0</v>
      </c>
      <c r="I6310">
        <v>1</v>
      </c>
      <c r="J6310" s="2" t="str">
        <f t="shared" si="98"/>
        <v>EG_SHNR2028</v>
      </c>
    </row>
    <row r="6311" spans="1:10" x14ac:dyDescent="0.25">
      <c r="A6311" t="s">
        <v>18</v>
      </c>
      <c r="B6311" t="s">
        <v>6</v>
      </c>
      <c r="C6311" t="s">
        <v>10</v>
      </c>
      <c r="D6311">
        <v>2028</v>
      </c>
      <c r="E6311">
        <v>2035</v>
      </c>
      <c r="F6311">
        <v>1</v>
      </c>
      <c r="G6311">
        <v>11825.348760000001</v>
      </c>
      <c r="H6311">
        <v>0</v>
      </c>
      <c r="I6311">
        <v>1</v>
      </c>
      <c r="J6311" s="2" t="str">
        <f t="shared" si="98"/>
        <v>EG_SHER2028</v>
      </c>
    </row>
    <row r="6312" spans="1:10" x14ac:dyDescent="0.25">
      <c r="A6312" t="s">
        <v>18</v>
      </c>
      <c r="B6312" t="s">
        <v>6</v>
      </c>
      <c r="C6312" t="s">
        <v>11</v>
      </c>
      <c r="D6312">
        <v>2028</v>
      </c>
      <c r="E6312">
        <v>2035</v>
      </c>
      <c r="F6312">
        <v>1</v>
      </c>
      <c r="G6312">
        <v>11825.348760000001</v>
      </c>
      <c r="H6312">
        <v>0</v>
      </c>
      <c r="I6312">
        <v>1</v>
      </c>
      <c r="J6312" s="2" t="str">
        <f t="shared" si="98"/>
        <v>EG_SHWR2028</v>
      </c>
    </row>
    <row r="6313" spans="1:10" x14ac:dyDescent="0.25">
      <c r="A6313" t="s">
        <v>18</v>
      </c>
      <c r="B6313" t="s">
        <v>6</v>
      </c>
      <c r="C6313" t="s">
        <v>9</v>
      </c>
      <c r="D6313">
        <v>2028</v>
      </c>
      <c r="E6313">
        <v>2035</v>
      </c>
      <c r="F6313">
        <v>1</v>
      </c>
      <c r="G6313">
        <v>11825.348760000001</v>
      </c>
      <c r="H6313">
        <v>0</v>
      </c>
      <c r="I6313">
        <v>1</v>
      </c>
      <c r="J6313" s="2" t="str">
        <f t="shared" si="98"/>
        <v>EG_SHNER2028</v>
      </c>
    </row>
    <row r="6314" spans="1:10" x14ac:dyDescent="0.25">
      <c r="A6314" t="s">
        <v>18</v>
      </c>
      <c r="B6314" t="s">
        <v>6</v>
      </c>
      <c r="C6314" t="s">
        <v>8</v>
      </c>
      <c r="D6314">
        <v>2028</v>
      </c>
      <c r="E6314">
        <v>2035</v>
      </c>
      <c r="F6314">
        <v>1</v>
      </c>
      <c r="G6314">
        <v>11825.348760000001</v>
      </c>
      <c r="H6314">
        <v>0</v>
      </c>
      <c r="I6314">
        <v>1</v>
      </c>
      <c r="J6314" s="2" t="str">
        <f t="shared" si="98"/>
        <v>EG_SHSR2028</v>
      </c>
    </row>
    <row r="6315" spans="1:10" x14ac:dyDescent="0.25">
      <c r="A6315" t="s">
        <v>18</v>
      </c>
      <c r="B6315" t="s">
        <v>6</v>
      </c>
      <c r="C6315" t="s">
        <v>12</v>
      </c>
      <c r="D6315">
        <v>2028</v>
      </c>
      <c r="E6315">
        <v>2035</v>
      </c>
      <c r="F6315">
        <v>1</v>
      </c>
      <c r="G6315">
        <v>11825.348760000001</v>
      </c>
      <c r="H6315">
        <v>0</v>
      </c>
      <c r="I6315">
        <v>1</v>
      </c>
      <c r="J6315" s="2" t="str">
        <f t="shared" si="98"/>
        <v>EG_SHNR2028</v>
      </c>
    </row>
    <row r="6316" spans="1:10" x14ac:dyDescent="0.25">
      <c r="A6316" t="s">
        <v>18</v>
      </c>
      <c r="B6316" t="s">
        <v>6</v>
      </c>
      <c r="C6316" t="s">
        <v>10</v>
      </c>
      <c r="D6316">
        <v>2028</v>
      </c>
      <c r="E6316">
        <v>2036</v>
      </c>
      <c r="F6316">
        <v>1</v>
      </c>
      <c r="G6316">
        <v>11825.348760000001</v>
      </c>
      <c r="H6316">
        <v>0</v>
      </c>
      <c r="I6316">
        <v>1</v>
      </c>
      <c r="J6316" s="2" t="str">
        <f t="shared" si="98"/>
        <v>EG_SHER2028</v>
      </c>
    </row>
    <row r="6317" spans="1:10" x14ac:dyDescent="0.25">
      <c r="A6317" t="s">
        <v>18</v>
      </c>
      <c r="B6317" t="s">
        <v>6</v>
      </c>
      <c r="C6317" t="s">
        <v>11</v>
      </c>
      <c r="D6317">
        <v>2028</v>
      </c>
      <c r="E6317">
        <v>2036</v>
      </c>
      <c r="F6317">
        <v>1</v>
      </c>
      <c r="G6317">
        <v>11825.348760000001</v>
      </c>
      <c r="H6317">
        <v>0</v>
      </c>
      <c r="I6317">
        <v>1</v>
      </c>
      <c r="J6317" s="2" t="str">
        <f t="shared" si="98"/>
        <v>EG_SHWR2028</v>
      </c>
    </row>
    <row r="6318" spans="1:10" x14ac:dyDescent="0.25">
      <c r="A6318" t="s">
        <v>18</v>
      </c>
      <c r="B6318" t="s">
        <v>6</v>
      </c>
      <c r="C6318" t="s">
        <v>9</v>
      </c>
      <c r="D6318">
        <v>2028</v>
      </c>
      <c r="E6318">
        <v>2036</v>
      </c>
      <c r="F6318">
        <v>1</v>
      </c>
      <c r="G6318">
        <v>11825.348760000001</v>
      </c>
      <c r="H6318">
        <v>0</v>
      </c>
      <c r="I6318">
        <v>1</v>
      </c>
      <c r="J6318" s="2" t="str">
        <f t="shared" si="98"/>
        <v>EG_SHNER2028</v>
      </c>
    </row>
    <row r="6319" spans="1:10" x14ac:dyDescent="0.25">
      <c r="A6319" t="s">
        <v>18</v>
      </c>
      <c r="B6319" t="s">
        <v>6</v>
      </c>
      <c r="C6319" t="s">
        <v>8</v>
      </c>
      <c r="D6319">
        <v>2028</v>
      </c>
      <c r="E6319">
        <v>2036</v>
      </c>
      <c r="F6319">
        <v>1</v>
      </c>
      <c r="G6319">
        <v>11825.348760000001</v>
      </c>
      <c r="H6319">
        <v>0</v>
      </c>
      <c r="I6319">
        <v>1</v>
      </c>
      <c r="J6319" s="2" t="str">
        <f t="shared" si="98"/>
        <v>EG_SHSR2028</v>
      </c>
    </row>
    <row r="6320" spans="1:10" x14ac:dyDescent="0.25">
      <c r="A6320" t="s">
        <v>18</v>
      </c>
      <c r="B6320" t="s">
        <v>6</v>
      </c>
      <c r="C6320" t="s">
        <v>12</v>
      </c>
      <c r="D6320">
        <v>2028</v>
      </c>
      <c r="E6320">
        <v>2036</v>
      </c>
      <c r="F6320">
        <v>1</v>
      </c>
      <c r="G6320">
        <v>11825.348760000001</v>
      </c>
      <c r="H6320">
        <v>0</v>
      </c>
      <c r="I6320">
        <v>1</v>
      </c>
      <c r="J6320" s="2" t="str">
        <f t="shared" si="98"/>
        <v>EG_SHNR2028</v>
      </c>
    </row>
    <row r="6321" spans="1:10" x14ac:dyDescent="0.25">
      <c r="A6321" t="s">
        <v>18</v>
      </c>
      <c r="B6321" t="s">
        <v>6</v>
      </c>
      <c r="C6321" t="s">
        <v>10</v>
      </c>
      <c r="D6321">
        <v>2028</v>
      </c>
      <c r="E6321">
        <v>2037</v>
      </c>
      <c r="F6321">
        <v>1</v>
      </c>
      <c r="G6321">
        <v>11825.348760000001</v>
      </c>
      <c r="H6321">
        <v>0</v>
      </c>
      <c r="I6321">
        <v>1</v>
      </c>
      <c r="J6321" s="2" t="str">
        <f t="shared" si="98"/>
        <v>EG_SHER2028</v>
      </c>
    </row>
    <row r="6322" spans="1:10" x14ac:dyDescent="0.25">
      <c r="A6322" t="s">
        <v>18</v>
      </c>
      <c r="B6322" t="s">
        <v>6</v>
      </c>
      <c r="C6322" t="s">
        <v>11</v>
      </c>
      <c r="D6322">
        <v>2028</v>
      </c>
      <c r="E6322">
        <v>2037</v>
      </c>
      <c r="F6322">
        <v>1</v>
      </c>
      <c r="G6322">
        <v>11825.348760000001</v>
      </c>
      <c r="H6322">
        <v>0</v>
      </c>
      <c r="I6322">
        <v>1</v>
      </c>
      <c r="J6322" s="2" t="str">
        <f t="shared" si="98"/>
        <v>EG_SHWR2028</v>
      </c>
    </row>
    <row r="6323" spans="1:10" x14ac:dyDescent="0.25">
      <c r="A6323" t="s">
        <v>18</v>
      </c>
      <c r="B6323" t="s">
        <v>6</v>
      </c>
      <c r="C6323" t="s">
        <v>9</v>
      </c>
      <c r="D6323">
        <v>2028</v>
      </c>
      <c r="E6323">
        <v>2037</v>
      </c>
      <c r="F6323">
        <v>1</v>
      </c>
      <c r="G6323">
        <v>11825.348760000001</v>
      </c>
      <c r="H6323">
        <v>0</v>
      </c>
      <c r="I6323">
        <v>1</v>
      </c>
      <c r="J6323" s="2" t="str">
        <f t="shared" si="98"/>
        <v>EG_SHNER2028</v>
      </c>
    </row>
    <row r="6324" spans="1:10" x14ac:dyDescent="0.25">
      <c r="A6324" t="s">
        <v>18</v>
      </c>
      <c r="B6324" t="s">
        <v>6</v>
      </c>
      <c r="C6324" t="s">
        <v>8</v>
      </c>
      <c r="D6324">
        <v>2028</v>
      </c>
      <c r="E6324">
        <v>2037</v>
      </c>
      <c r="F6324">
        <v>1</v>
      </c>
      <c r="G6324">
        <v>11825.348760000001</v>
      </c>
      <c r="H6324">
        <v>0</v>
      </c>
      <c r="I6324">
        <v>1</v>
      </c>
      <c r="J6324" s="2" t="str">
        <f t="shared" si="98"/>
        <v>EG_SHSR2028</v>
      </c>
    </row>
    <row r="6325" spans="1:10" x14ac:dyDescent="0.25">
      <c r="A6325" t="s">
        <v>18</v>
      </c>
      <c r="B6325" t="s">
        <v>6</v>
      </c>
      <c r="C6325" t="s">
        <v>12</v>
      </c>
      <c r="D6325">
        <v>2028</v>
      </c>
      <c r="E6325">
        <v>2037</v>
      </c>
      <c r="F6325">
        <v>1</v>
      </c>
      <c r="G6325">
        <v>11825.348760000001</v>
      </c>
      <c r="H6325">
        <v>0</v>
      </c>
      <c r="I6325">
        <v>1</v>
      </c>
      <c r="J6325" s="2" t="str">
        <f t="shared" si="98"/>
        <v>EG_SHNR2028</v>
      </c>
    </row>
    <row r="6326" spans="1:10" x14ac:dyDescent="0.25">
      <c r="A6326" t="s">
        <v>18</v>
      </c>
      <c r="B6326" t="s">
        <v>6</v>
      </c>
      <c r="C6326" t="s">
        <v>10</v>
      </c>
      <c r="D6326">
        <v>2028</v>
      </c>
      <c r="E6326">
        <v>2038</v>
      </c>
      <c r="F6326">
        <v>1</v>
      </c>
      <c r="G6326">
        <v>11825.348760000001</v>
      </c>
      <c r="H6326">
        <v>0</v>
      </c>
      <c r="I6326">
        <v>1</v>
      </c>
      <c r="J6326" s="2" t="str">
        <f t="shared" si="98"/>
        <v>EG_SHER2028</v>
      </c>
    </row>
    <row r="6327" spans="1:10" x14ac:dyDescent="0.25">
      <c r="A6327" t="s">
        <v>18</v>
      </c>
      <c r="B6327" t="s">
        <v>6</v>
      </c>
      <c r="C6327" t="s">
        <v>11</v>
      </c>
      <c r="D6327">
        <v>2028</v>
      </c>
      <c r="E6327">
        <v>2038</v>
      </c>
      <c r="F6327">
        <v>1</v>
      </c>
      <c r="G6327">
        <v>11825.348760000001</v>
      </c>
      <c r="H6327">
        <v>0</v>
      </c>
      <c r="I6327">
        <v>1</v>
      </c>
      <c r="J6327" s="2" t="str">
        <f t="shared" si="98"/>
        <v>EG_SHWR2028</v>
      </c>
    </row>
    <row r="6328" spans="1:10" x14ac:dyDescent="0.25">
      <c r="A6328" t="s">
        <v>18</v>
      </c>
      <c r="B6328" t="s">
        <v>6</v>
      </c>
      <c r="C6328" t="s">
        <v>9</v>
      </c>
      <c r="D6328">
        <v>2028</v>
      </c>
      <c r="E6328">
        <v>2038</v>
      </c>
      <c r="F6328">
        <v>1</v>
      </c>
      <c r="G6328">
        <v>11825.348760000001</v>
      </c>
      <c r="H6328">
        <v>0</v>
      </c>
      <c r="I6328">
        <v>1</v>
      </c>
      <c r="J6328" s="2" t="str">
        <f t="shared" si="98"/>
        <v>EG_SHNER2028</v>
      </c>
    </row>
    <row r="6329" spans="1:10" x14ac:dyDescent="0.25">
      <c r="A6329" t="s">
        <v>18</v>
      </c>
      <c r="B6329" t="s">
        <v>6</v>
      </c>
      <c r="C6329" t="s">
        <v>8</v>
      </c>
      <c r="D6329">
        <v>2028</v>
      </c>
      <c r="E6329">
        <v>2038</v>
      </c>
      <c r="F6329">
        <v>1</v>
      </c>
      <c r="G6329">
        <v>11825.348760000001</v>
      </c>
      <c r="H6329">
        <v>0</v>
      </c>
      <c r="I6329">
        <v>1</v>
      </c>
      <c r="J6329" s="2" t="str">
        <f t="shared" si="98"/>
        <v>EG_SHSR2028</v>
      </c>
    </row>
    <row r="6330" spans="1:10" x14ac:dyDescent="0.25">
      <c r="A6330" t="s">
        <v>18</v>
      </c>
      <c r="B6330" t="s">
        <v>6</v>
      </c>
      <c r="C6330" t="s">
        <v>12</v>
      </c>
      <c r="D6330">
        <v>2028</v>
      </c>
      <c r="E6330">
        <v>2038</v>
      </c>
      <c r="F6330">
        <v>1</v>
      </c>
      <c r="G6330">
        <v>11825.348760000001</v>
      </c>
      <c r="H6330">
        <v>0</v>
      </c>
      <c r="I6330">
        <v>1</v>
      </c>
      <c r="J6330" s="2" t="str">
        <f t="shared" si="98"/>
        <v>EG_SHNR2028</v>
      </c>
    </row>
    <row r="6331" spans="1:10" x14ac:dyDescent="0.25">
      <c r="A6331" t="s">
        <v>18</v>
      </c>
      <c r="B6331" t="s">
        <v>6</v>
      </c>
      <c r="C6331" t="s">
        <v>10</v>
      </c>
      <c r="D6331">
        <v>2028</v>
      </c>
      <c r="E6331">
        <v>2039</v>
      </c>
      <c r="F6331">
        <v>1</v>
      </c>
      <c r="G6331">
        <v>11825.348760000001</v>
      </c>
      <c r="H6331">
        <v>0</v>
      </c>
      <c r="I6331">
        <v>1</v>
      </c>
      <c r="J6331" s="2" t="str">
        <f t="shared" si="98"/>
        <v>EG_SHER2028</v>
      </c>
    </row>
    <row r="6332" spans="1:10" x14ac:dyDescent="0.25">
      <c r="A6332" t="s">
        <v>18</v>
      </c>
      <c r="B6332" t="s">
        <v>6</v>
      </c>
      <c r="C6332" t="s">
        <v>11</v>
      </c>
      <c r="D6332">
        <v>2028</v>
      </c>
      <c r="E6332">
        <v>2039</v>
      </c>
      <c r="F6332">
        <v>1</v>
      </c>
      <c r="G6332">
        <v>11825.348760000001</v>
      </c>
      <c r="H6332">
        <v>0</v>
      </c>
      <c r="I6332">
        <v>1</v>
      </c>
      <c r="J6332" s="2" t="str">
        <f t="shared" si="98"/>
        <v>EG_SHWR2028</v>
      </c>
    </row>
    <row r="6333" spans="1:10" x14ac:dyDescent="0.25">
      <c r="A6333" t="s">
        <v>18</v>
      </c>
      <c r="B6333" t="s">
        <v>6</v>
      </c>
      <c r="C6333" t="s">
        <v>9</v>
      </c>
      <c r="D6333">
        <v>2028</v>
      </c>
      <c r="E6333">
        <v>2039</v>
      </c>
      <c r="F6333">
        <v>1</v>
      </c>
      <c r="G6333">
        <v>11825.348760000001</v>
      </c>
      <c r="H6333">
        <v>0</v>
      </c>
      <c r="I6333">
        <v>1</v>
      </c>
      <c r="J6333" s="2" t="str">
        <f t="shared" si="98"/>
        <v>EG_SHNER2028</v>
      </c>
    </row>
    <row r="6334" spans="1:10" x14ac:dyDescent="0.25">
      <c r="A6334" t="s">
        <v>18</v>
      </c>
      <c r="B6334" t="s">
        <v>6</v>
      </c>
      <c r="C6334" t="s">
        <v>8</v>
      </c>
      <c r="D6334">
        <v>2028</v>
      </c>
      <c r="E6334">
        <v>2039</v>
      </c>
      <c r="F6334">
        <v>1</v>
      </c>
      <c r="G6334">
        <v>11825.348760000001</v>
      </c>
      <c r="H6334">
        <v>0</v>
      </c>
      <c r="I6334">
        <v>1</v>
      </c>
      <c r="J6334" s="2" t="str">
        <f t="shared" si="98"/>
        <v>EG_SHSR2028</v>
      </c>
    </row>
    <row r="6335" spans="1:10" x14ac:dyDescent="0.25">
      <c r="A6335" t="s">
        <v>18</v>
      </c>
      <c r="B6335" t="s">
        <v>6</v>
      </c>
      <c r="C6335" t="s">
        <v>12</v>
      </c>
      <c r="D6335">
        <v>2028</v>
      </c>
      <c r="E6335">
        <v>2039</v>
      </c>
      <c r="F6335">
        <v>1</v>
      </c>
      <c r="G6335">
        <v>11825.348760000001</v>
      </c>
      <c r="H6335">
        <v>0</v>
      </c>
      <c r="I6335">
        <v>1</v>
      </c>
      <c r="J6335" s="2" t="str">
        <f t="shared" si="98"/>
        <v>EG_SHNR2028</v>
      </c>
    </row>
    <row r="6336" spans="1:10" x14ac:dyDescent="0.25">
      <c r="A6336" t="s">
        <v>18</v>
      </c>
      <c r="B6336" t="s">
        <v>6</v>
      </c>
      <c r="C6336" t="s">
        <v>10</v>
      </c>
      <c r="D6336">
        <v>2028</v>
      </c>
      <c r="E6336">
        <v>2040</v>
      </c>
      <c r="F6336">
        <v>1</v>
      </c>
      <c r="G6336">
        <v>11825.348760000001</v>
      </c>
      <c r="H6336">
        <v>0</v>
      </c>
      <c r="I6336">
        <v>1</v>
      </c>
      <c r="J6336" s="2" t="str">
        <f t="shared" si="98"/>
        <v>EG_SHER2028</v>
      </c>
    </row>
    <row r="6337" spans="1:10" x14ac:dyDescent="0.25">
      <c r="A6337" t="s">
        <v>18</v>
      </c>
      <c r="B6337" t="s">
        <v>6</v>
      </c>
      <c r="C6337" t="s">
        <v>11</v>
      </c>
      <c r="D6337">
        <v>2028</v>
      </c>
      <c r="E6337">
        <v>2040</v>
      </c>
      <c r="F6337">
        <v>1</v>
      </c>
      <c r="G6337">
        <v>11825.348760000001</v>
      </c>
      <c r="H6337">
        <v>0</v>
      </c>
      <c r="I6337">
        <v>1</v>
      </c>
      <c r="J6337" s="2" t="str">
        <f t="shared" si="98"/>
        <v>EG_SHWR2028</v>
      </c>
    </row>
    <row r="6338" spans="1:10" x14ac:dyDescent="0.25">
      <c r="A6338" t="s">
        <v>18</v>
      </c>
      <c r="B6338" t="s">
        <v>6</v>
      </c>
      <c r="C6338" t="s">
        <v>9</v>
      </c>
      <c r="D6338">
        <v>2028</v>
      </c>
      <c r="E6338">
        <v>2040</v>
      </c>
      <c r="F6338">
        <v>1</v>
      </c>
      <c r="G6338">
        <v>11825.348760000001</v>
      </c>
      <c r="H6338">
        <v>0</v>
      </c>
      <c r="I6338">
        <v>1</v>
      </c>
      <c r="J6338" s="2" t="str">
        <f t="shared" si="98"/>
        <v>EG_SHNER2028</v>
      </c>
    </row>
    <row r="6339" spans="1:10" x14ac:dyDescent="0.25">
      <c r="A6339" t="s">
        <v>18</v>
      </c>
      <c r="B6339" t="s">
        <v>6</v>
      </c>
      <c r="C6339" t="s">
        <v>8</v>
      </c>
      <c r="D6339">
        <v>2028</v>
      </c>
      <c r="E6339">
        <v>2040</v>
      </c>
      <c r="F6339">
        <v>1</v>
      </c>
      <c r="G6339">
        <v>11825.348760000001</v>
      </c>
      <c r="H6339">
        <v>0</v>
      </c>
      <c r="I6339">
        <v>1</v>
      </c>
      <c r="J6339" s="2" t="str">
        <f t="shared" ref="J6339:J6402" si="99">_xlfn.CONCAT(A6339,C6339,D6339)</f>
        <v>EG_SHSR2028</v>
      </c>
    </row>
    <row r="6340" spans="1:10" x14ac:dyDescent="0.25">
      <c r="A6340" t="s">
        <v>18</v>
      </c>
      <c r="B6340" t="s">
        <v>6</v>
      </c>
      <c r="C6340" t="s">
        <v>12</v>
      </c>
      <c r="D6340">
        <v>2028</v>
      </c>
      <c r="E6340">
        <v>2040</v>
      </c>
      <c r="F6340">
        <v>1</v>
      </c>
      <c r="G6340">
        <v>11825.348760000001</v>
      </c>
      <c r="H6340">
        <v>0</v>
      </c>
      <c r="I6340">
        <v>1</v>
      </c>
      <c r="J6340" s="2" t="str">
        <f t="shared" si="99"/>
        <v>EG_SHNR2028</v>
      </c>
    </row>
    <row r="6341" spans="1:10" x14ac:dyDescent="0.25">
      <c r="A6341" t="s">
        <v>18</v>
      </c>
      <c r="B6341" t="s">
        <v>6</v>
      </c>
      <c r="C6341" t="s">
        <v>10</v>
      </c>
      <c r="D6341">
        <v>2028</v>
      </c>
      <c r="E6341">
        <v>2041</v>
      </c>
      <c r="F6341">
        <v>1</v>
      </c>
      <c r="G6341">
        <v>11825.348760000001</v>
      </c>
      <c r="H6341">
        <v>0</v>
      </c>
      <c r="I6341">
        <v>1</v>
      </c>
      <c r="J6341" s="2" t="str">
        <f t="shared" si="99"/>
        <v>EG_SHER2028</v>
      </c>
    </row>
    <row r="6342" spans="1:10" x14ac:dyDescent="0.25">
      <c r="A6342" t="s">
        <v>18</v>
      </c>
      <c r="B6342" t="s">
        <v>6</v>
      </c>
      <c r="C6342" t="s">
        <v>11</v>
      </c>
      <c r="D6342">
        <v>2028</v>
      </c>
      <c r="E6342">
        <v>2041</v>
      </c>
      <c r="F6342">
        <v>1</v>
      </c>
      <c r="G6342">
        <v>11825.348760000001</v>
      </c>
      <c r="H6342">
        <v>0</v>
      </c>
      <c r="I6342">
        <v>1</v>
      </c>
      <c r="J6342" s="2" t="str">
        <f t="shared" si="99"/>
        <v>EG_SHWR2028</v>
      </c>
    </row>
    <row r="6343" spans="1:10" x14ac:dyDescent="0.25">
      <c r="A6343" t="s">
        <v>18</v>
      </c>
      <c r="B6343" t="s">
        <v>6</v>
      </c>
      <c r="C6343" t="s">
        <v>9</v>
      </c>
      <c r="D6343">
        <v>2028</v>
      </c>
      <c r="E6343">
        <v>2041</v>
      </c>
      <c r="F6343">
        <v>1</v>
      </c>
      <c r="G6343">
        <v>11825.348760000001</v>
      </c>
      <c r="H6343">
        <v>0</v>
      </c>
      <c r="I6343">
        <v>1</v>
      </c>
      <c r="J6343" s="2" t="str">
        <f t="shared" si="99"/>
        <v>EG_SHNER2028</v>
      </c>
    </row>
    <row r="6344" spans="1:10" x14ac:dyDescent="0.25">
      <c r="A6344" t="s">
        <v>18</v>
      </c>
      <c r="B6344" t="s">
        <v>6</v>
      </c>
      <c r="C6344" t="s">
        <v>8</v>
      </c>
      <c r="D6344">
        <v>2028</v>
      </c>
      <c r="E6344">
        <v>2041</v>
      </c>
      <c r="F6344">
        <v>1</v>
      </c>
      <c r="G6344">
        <v>11825.348760000001</v>
      </c>
      <c r="H6344">
        <v>0</v>
      </c>
      <c r="I6344">
        <v>1</v>
      </c>
      <c r="J6344" s="2" t="str">
        <f t="shared" si="99"/>
        <v>EG_SHSR2028</v>
      </c>
    </row>
    <row r="6345" spans="1:10" x14ac:dyDescent="0.25">
      <c r="A6345" t="s">
        <v>18</v>
      </c>
      <c r="B6345" t="s">
        <v>6</v>
      </c>
      <c r="C6345" t="s">
        <v>12</v>
      </c>
      <c r="D6345">
        <v>2028</v>
      </c>
      <c r="E6345">
        <v>2041</v>
      </c>
      <c r="F6345">
        <v>1</v>
      </c>
      <c r="G6345">
        <v>11825.348760000001</v>
      </c>
      <c r="H6345">
        <v>0</v>
      </c>
      <c r="I6345">
        <v>1</v>
      </c>
      <c r="J6345" s="2" t="str">
        <f t="shared" si="99"/>
        <v>EG_SHNR2028</v>
      </c>
    </row>
    <row r="6346" spans="1:10" x14ac:dyDescent="0.25">
      <c r="A6346" t="s">
        <v>17</v>
      </c>
      <c r="B6346" t="s">
        <v>6</v>
      </c>
      <c r="C6346" t="s">
        <v>10</v>
      </c>
      <c r="D6346">
        <v>2028</v>
      </c>
      <c r="E6346">
        <v>2028</v>
      </c>
      <c r="F6346">
        <v>1</v>
      </c>
      <c r="G6346">
        <v>20833.210350000001</v>
      </c>
      <c r="H6346">
        <v>0</v>
      </c>
      <c r="I6346">
        <v>0.70916666699999997</v>
      </c>
      <c r="J6346" s="2" t="str">
        <f t="shared" si="99"/>
        <v>EG_PHWRER2028</v>
      </c>
    </row>
    <row r="6347" spans="1:10" x14ac:dyDescent="0.25">
      <c r="A6347" t="s">
        <v>17</v>
      </c>
      <c r="B6347" t="s">
        <v>6</v>
      </c>
      <c r="C6347" t="s">
        <v>11</v>
      </c>
      <c r="D6347">
        <v>2028</v>
      </c>
      <c r="E6347">
        <v>2028</v>
      </c>
      <c r="F6347">
        <v>1</v>
      </c>
      <c r="G6347">
        <v>20833.210350000001</v>
      </c>
      <c r="H6347">
        <v>0</v>
      </c>
      <c r="I6347">
        <v>0.70916666699999997</v>
      </c>
      <c r="J6347" s="2" t="str">
        <f t="shared" si="99"/>
        <v>EG_PHWRWR2028</v>
      </c>
    </row>
    <row r="6348" spans="1:10" x14ac:dyDescent="0.25">
      <c r="A6348" t="s">
        <v>17</v>
      </c>
      <c r="B6348" t="s">
        <v>6</v>
      </c>
      <c r="C6348" t="s">
        <v>9</v>
      </c>
      <c r="D6348">
        <v>2028</v>
      </c>
      <c r="E6348">
        <v>2028</v>
      </c>
      <c r="F6348">
        <v>1</v>
      </c>
      <c r="G6348">
        <v>20833.210350000001</v>
      </c>
      <c r="H6348">
        <v>0</v>
      </c>
      <c r="I6348">
        <v>0.70916666699999997</v>
      </c>
      <c r="J6348" s="2" t="str">
        <f t="shared" si="99"/>
        <v>EG_PHWRNER2028</v>
      </c>
    </row>
    <row r="6349" spans="1:10" x14ac:dyDescent="0.25">
      <c r="A6349" t="s">
        <v>17</v>
      </c>
      <c r="B6349" t="s">
        <v>6</v>
      </c>
      <c r="C6349" t="s">
        <v>8</v>
      </c>
      <c r="D6349">
        <v>2028</v>
      </c>
      <c r="E6349">
        <v>2028</v>
      </c>
      <c r="F6349">
        <v>1</v>
      </c>
      <c r="G6349">
        <v>20833.210350000001</v>
      </c>
      <c r="H6349">
        <v>0</v>
      </c>
      <c r="I6349">
        <v>0.70916666699999997</v>
      </c>
      <c r="J6349" s="2" t="str">
        <f t="shared" si="99"/>
        <v>EG_PHWRSR2028</v>
      </c>
    </row>
    <row r="6350" spans="1:10" x14ac:dyDescent="0.25">
      <c r="A6350" t="s">
        <v>17</v>
      </c>
      <c r="B6350" t="s">
        <v>6</v>
      </c>
      <c r="C6350" t="s">
        <v>12</v>
      </c>
      <c r="D6350">
        <v>2028</v>
      </c>
      <c r="E6350">
        <v>2028</v>
      </c>
      <c r="F6350">
        <v>1</v>
      </c>
      <c r="G6350">
        <v>20833.210350000001</v>
      </c>
      <c r="H6350">
        <v>0</v>
      </c>
      <c r="I6350">
        <v>0.70916666699999997</v>
      </c>
      <c r="J6350" s="2" t="str">
        <f t="shared" si="99"/>
        <v>EG_PHWRNR2028</v>
      </c>
    </row>
    <row r="6351" spans="1:10" x14ac:dyDescent="0.25">
      <c r="A6351" t="s">
        <v>17</v>
      </c>
      <c r="B6351" t="s">
        <v>6</v>
      </c>
      <c r="C6351" t="s">
        <v>10</v>
      </c>
      <c r="D6351">
        <v>2028</v>
      </c>
      <c r="E6351">
        <v>2029</v>
      </c>
      <c r="F6351">
        <v>1</v>
      </c>
      <c r="G6351">
        <v>20833.210350000001</v>
      </c>
      <c r="H6351">
        <v>0</v>
      </c>
      <c r="I6351">
        <v>0.70916666699999997</v>
      </c>
      <c r="J6351" s="2" t="str">
        <f t="shared" si="99"/>
        <v>EG_PHWRER2028</v>
      </c>
    </row>
    <row r="6352" spans="1:10" x14ac:dyDescent="0.25">
      <c r="A6352" t="s">
        <v>17</v>
      </c>
      <c r="B6352" t="s">
        <v>6</v>
      </c>
      <c r="C6352" t="s">
        <v>11</v>
      </c>
      <c r="D6352">
        <v>2028</v>
      </c>
      <c r="E6352">
        <v>2029</v>
      </c>
      <c r="F6352">
        <v>1</v>
      </c>
      <c r="G6352">
        <v>20833.210350000001</v>
      </c>
      <c r="H6352">
        <v>0</v>
      </c>
      <c r="I6352">
        <v>0.70916666699999997</v>
      </c>
      <c r="J6352" s="2" t="str">
        <f t="shared" si="99"/>
        <v>EG_PHWRWR2028</v>
      </c>
    </row>
    <row r="6353" spans="1:10" x14ac:dyDescent="0.25">
      <c r="A6353" t="s">
        <v>17</v>
      </c>
      <c r="B6353" t="s">
        <v>6</v>
      </c>
      <c r="C6353" t="s">
        <v>9</v>
      </c>
      <c r="D6353">
        <v>2028</v>
      </c>
      <c r="E6353">
        <v>2029</v>
      </c>
      <c r="F6353">
        <v>1</v>
      </c>
      <c r="G6353">
        <v>20833.210350000001</v>
      </c>
      <c r="H6353">
        <v>0</v>
      </c>
      <c r="I6353">
        <v>0.70916666699999997</v>
      </c>
      <c r="J6353" s="2" t="str">
        <f t="shared" si="99"/>
        <v>EG_PHWRNER2028</v>
      </c>
    </row>
    <row r="6354" spans="1:10" x14ac:dyDescent="0.25">
      <c r="A6354" t="s">
        <v>17</v>
      </c>
      <c r="B6354" t="s">
        <v>6</v>
      </c>
      <c r="C6354" t="s">
        <v>8</v>
      </c>
      <c r="D6354">
        <v>2028</v>
      </c>
      <c r="E6354">
        <v>2029</v>
      </c>
      <c r="F6354">
        <v>1</v>
      </c>
      <c r="G6354">
        <v>20833.210350000001</v>
      </c>
      <c r="H6354">
        <v>0</v>
      </c>
      <c r="I6354">
        <v>0.70916666699999997</v>
      </c>
      <c r="J6354" s="2" t="str">
        <f t="shared" si="99"/>
        <v>EG_PHWRSR2028</v>
      </c>
    </row>
    <row r="6355" spans="1:10" x14ac:dyDescent="0.25">
      <c r="A6355" t="s">
        <v>17</v>
      </c>
      <c r="B6355" t="s">
        <v>6</v>
      </c>
      <c r="C6355" t="s">
        <v>12</v>
      </c>
      <c r="D6355">
        <v>2028</v>
      </c>
      <c r="E6355">
        <v>2029</v>
      </c>
      <c r="F6355">
        <v>1</v>
      </c>
      <c r="G6355">
        <v>20833.210350000001</v>
      </c>
      <c r="H6355">
        <v>0</v>
      </c>
      <c r="I6355">
        <v>0.70916666699999997</v>
      </c>
      <c r="J6355" s="2" t="str">
        <f t="shared" si="99"/>
        <v>EG_PHWRNR2028</v>
      </c>
    </row>
    <row r="6356" spans="1:10" x14ac:dyDescent="0.25">
      <c r="A6356" t="s">
        <v>17</v>
      </c>
      <c r="B6356" t="s">
        <v>6</v>
      </c>
      <c r="C6356" t="s">
        <v>10</v>
      </c>
      <c r="D6356">
        <v>2028</v>
      </c>
      <c r="E6356">
        <v>2030</v>
      </c>
      <c r="F6356">
        <v>1</v>
      </c>
      <c r="G6356">
        <v>20833.210350000001</v>
      </c>
      <c r="H6356">
        <v>0</v>
      </c>
      <c r="I6356">
        <v>0.70916666699999997</v>
      </c>
      <c r="J6356" s="2" t="str">
        <f t="shared" si="99"/>
        <v>EG_PHWRER2028</v>
      </c>
    </row>
    <row r="6357" spans="1:10" x14ac:dyDescent="0.25">
      <c r="A6357" t="s">
        <v>17</v>
      </c>
      <c r="B6357" t="s">
        <v>6</v>
      </c>
      <c r="C6357" t="s">
        <v>11</v>
      </c>
      <c r="D6357">
        <v>2028</v>
      </c>
      <c r="E6357">
        <v>2030</v>
      </c>
      <c r="F6357">
        <v>1</v>
      </c>
      <c r="G6357">
        <v>20833.210350000001</v>
      </c>
      <c r="H6357">
        <v>0</v>
      </c>
      <c r="I6357">
        <v>0.70916666699999997</v>
      </c>
      <c r="J6357" s="2" t="str">
        <f t="shared" si="99"/>
        <v>EG_PHWRWR2028</v>
      </c>
    </row>
    <row r="6358" spans="1:10" x14ac:dyDescent="0.25">
      <c r="A6358" t="s">
        <v>17</v>
      </c>
      <c r="B6358" t="s">
        <v>6</v>
      </c>
      <c r="C6358" t="s">
        <v>9</v>
      </c>
      <c r="D6358">
        <v>2028</v>
      </c>
      <c r="E6358">
        <v>2030</v>
      </c>
      <c r="F6358">
        <v>1</v>
      </c>
      <c r="G6358">
        <v>20833.210350000001</v>
      </c>
      <c r="H6358">
        <v>0</v>
      </c>
      <c r="I6358">
        <v>0.70916666699999997</v>
      </c>
      <c r="J6358" s="2" t="str">
        <f t="shared" si="99"/>
        <v>EG_PHWRNER2028</v>
      </c>
    </row>
    <row r="6359" spans="1:10" x14ac:dyDescent="0.25">
      <c r="A6359" t="s">
        <v>17</v>
      </c>
      <c r="B6359" t="s">
        <v>6</v>
      </c>
      <c r="C6359" t="s">
        <v>8</v>
      </c>
      <c r="D6359">
        <v>2028</v>
      </c>
      <c r="E6359">
        <v>2030</v>
      </c>
      <c r="F6359">
        <v>1</v>
      </c>
      <c r="G6359">
        <v>20833.210350000001</v>
      </c>
      <c r="H6359">
        <v>0</v>
      </c>
      <c r="I6359">
        <v>0.70916666699999997</v>
      </c>
      <c r="J6359" s="2" t="str">
        <f t="shared" si="99"/>
        <v>EG_PHWRSR2028</v>
      </c>
    </row>
    <row r="6360" spans="1:10" x14ac:dyDescent="0.25">
      <c r="A6360" t="s">
        <v>17</v>
      </c>
      <c r="B6360" t="s">
        <v>6</v>
      </c>
      <c r="C6360" t="s">
        <v>12</v>
      </c>
      <c r="D6360">
        <v>2028</v>
      </c>
      <c r="E6360">
        <v>2030</v>
      </c>
      <c r="F6360">
        <v>1</v>
      </c>
      <c r="G6360">
        <v>20833.210350000001</v>
      </c>
      <c r="H6360">
        <v>0</v>
      </c>
      <c r="I6360">
        <v>0.70916666699999997</v>
      </c>
      <c r="J6360" s="2" t="str">
        <f t="shared" si="99"/>
        <v>EG_PHWRNR2028</v>
      </c>
    </row>
    <row r="6361" spans="1:10" x14ac:dyDescent="0.25">
      <c r="A6361" t="s">
        <v>17</v>
      </c>
      <c r="B6361" t="s">
        <v>6</v>
      </c>
      <c r="C6361" t="s">
        <v>10</v>
      </c>
      <c r="D6361">
        <v>2028</v>
      </c>
      <c r="E6361">
        <v>2031</v>
      </c>
      <c r="F6361">
        <v>1</v>
      </c>
      <c r="G6361">
        <v>20833.210350000001</v>
      </c>
      <c r="H6361">
        <v>0</v>
      </c>
      <c r="I6361">
        <v>0.70916666699999997</v>
      </c>
      <c r="J6361" s="2" t="str">
        <f t="shared" si="99"/>
        <v>EG_PHWRER2028</v>
      </c>
    </row>
    <row r="6362" spans="1:10" x14ac:dyDescent="0.25">
      <c r="A6362" t="s">
        <v>17</v>
      </c>
      <c r="B6362" t="s">
        <v>6</v>
      </c>
      <c r="C6362" t="s">
        <v>11</v>
      </c>
      <c r="D6362">
        <v>2028</v>
      </c>
      <c r="E6362">
        <v>2031</v>
      </c>
      <c r="F6362">
        <v>1</v>
      </c>
      <c r="G6362">
        <v>20833.210350000001</v>
      </c>
      <c r="H6362">
        <v>0</v>
      </c>
      <c r="I6362">
        <v>0.70916666699999997</v>
      </c>
      <c r="J6362" s="2" t="str">
        <f t="shared" si="99"/>
        <v>EG_PHWRWR2028</v>
      </c>
    </row>
    <row r="6363" spans="1:10" x14ac:dyDescent="0.25">
      <c r="A6363" t="s">
        <v>17</v>
      </c>
      <c r="B6363" t="s">
        <v>6</v>
      </c>
      <c r="C6363" t="s">
        <v>9</v>
      </c>
      <c r="D6363">
        <v>2028</v>
      </c>
      <c r="E6363">
        <v>2031</v>
      </c>
      <c r="F6363">
        <v>1</v>
      </c>
      <c r="G6363">
        <v>20833.210350000001</v>
      </c>
      <c r="H6363">
        <v>0</v>
      </c>
      <c r="I6363">
        <v>0.70916666699999997</v>
      </c>
      <c r="J6363" s="2" t="str">
        <f t="shared" si="99"/>
        <v>EG_PHWRNER2028</v>
      </c>
    </row>
    <row r="6364" spans="1:10" x14ac:dyDescent="0.25">
      <c r="A6364" t="s">
        <v>17</v>
      </c>
      <c r="B6364" t="s">
        <v>6</v>
      </c>
      <c r="C6364" t="s">
        <v>8</v>
      </c>
      <c r="D6364">
        <v>2028</v>
      </c>
      <c r="E6364">
        <v>2031</v>
      </c>
      <c r="F6364">
        <v>1</v>
      </c>
      <c r="G6364">
        <v>20833.210350000001</v>
      </c>
      <c r="H6364">
        <v>0</v>
      </c>
      <c r="I6364">
        <v>0.70916666699999997</v>
      </c>
      <c r="J6364" s="2" t="str">
        <f t="shared" si="99"/>
        <v>EG_PHWRSR2028</v>
      </c>
    </row>
    <row r="6365" spans="1:10" x14ac:dyDescent="0.25">
      <c r="A6365" t="s">
        <v>17</v>
      </c>
      <c r="B6365" t="s">
        <v>6</v>
      </c>
      <c r="C6365" t="s">
        <v>12</v>
      </c>
      <c r="D6365">
        <v>2028</v>
      </c>
      <c r="E6365">
        <v>2031</v>
      </c>
      <c r="F6365">
        <v>1</v>
      </c>
      <c r="G6365">
        <v>20833.210350000001</v>
      </c>
      <c r="H6365">
        <v>0</v>
      </c>
      <c r="I6365">
        <v>0.70916666699999997</v>
      </c>
      <c r="J6365" s="2" t="str">
        <f t="shared" si="99"/>
        <v>EG_PHWRNR2028</v>
      </c>
    </row>
    <row r="6366" spans="1:10" x14ac:dyDescent="0.25">
      <c r="A6366" t="s">
        <v>17</v>
      </c>
      <c r="B6366" t="s">
        <v>6</v>
      </c>
      <c r="C6366" t="s">
        <v>10</v>
      </c>
      <c r="D6366">
        <v>2028</v>
      </c>
      <c r="E6366">
        <v>2032</v>
      </c>
      <c r="F6366">
        <v>1</v>
      </c>
      <c r="G6366">
        <v>20833.210350000001</v>
      </c>
      <c r="H6366">
        <v>0</v>
      </c>
      <c r="I6366">
        <v>0.70916666699999997</v>
      </c>
      <c r="J6366" s="2" t="str">
        <f t="shared" si="99"/>
        <v>EG_PHWRER2028</v>
      </c>
    </row>
    <row r="6367" spans="1:10" x14ac:dyDescent="0.25">
      <c r="A6367" t="s">
        <v>17</v>
      </c>
      <c r="B6367" t="s">
        <v>6</v>
      </c>
      <c r="C6367" t="s">
        <v>11</v>
      </c>
      <c r="D6367">
        <v>2028</v>
      </c>
      <c r="E6367">
        <v>2032</v>
      </c>
      <c r="F6367">
        <v>1</v>
      </c>
      <c r="G6367">
        <v>20833.210350000001</v>
      </c>
      <c r="H6367">
        <v>0</v>
      </c>
      <c r="I6367">
        <v>0.70916666699999997</v>
      </c>
      <c r="J6367" s="2" t="str">
        <f t="shared" si="99"/>
        <v>EG_PHWRWR2028</v>
      </c>
    </row>
    <row r="6368" spans="1:10" x14ac:dyDescent="0.25">
      <c r="A6368" t="s">
        <v>17</v>
      </c>
      <c r="B6368" t="s">
        <v>6</v>
      </c>
      <c r="C6368" t="s">
        <v>9</v>
      </c>
      <c r="D6368">
        <v>2028</v>
      </c>
      <c r="E6368">
        <v>2032</v>
      </c>
      <c r="F6368">
        <v>1</v>
      </c>
      <c r="G6368">
        <v>20833.210350000001</v>
      </c>
      <c r="H6368">
        <v>0</v>
      </c>
      <c r="I6368">
        <v>0.70916666699999997</v>
      </c>
      <c r="J6368" s="2" t="str">
        <f t="shared" si="99"/>
        <v>EG_PHWRNER2028</v>
      </c>
    </row>
    <row r="6369" spans="1:10" x14ac:dyDescent="0.25">
      <c r="A6369" t="s">
        <v>17</v>
      </c>
      <c r="B6369" t="s">
        <v>6</v>
      </c>
      <c r="C6369" t="s">
        <v>8</v>
      </c>
      <c r="D6369">
        <v>2028</v>
      </c>
      <c r="E6369">
        <v>2032</v>
      </c>
      <c r="F6369">
        <v>1</v>
      </c>
      <c r="G6369">
        <v>20833.210350000001</v>
      </c>
      <c r="H6369">
        <v>0</v>
      </c>
      <c r="I6369">
        <v>0.70916666699999997</v>
      </c>
      <c r="J6369" s="2" t="str">
        <f t="shared" si="99"/>
        <v>EG_PHWRSR2028</v>
      </c>
    </row>
    <row r="6370" spans="1:10" x14ac:dyDescent="0.25">
      <c r="A6370" t="s">
        <v>17</v>
      </c>
      <c r="B6370" t="s">
        <v>6</v>
      </c>
      <c r="C6370" t="s">
        <v>12</v>
      </c>
      <c r="D6370">
        <v>2028</v>
      </c>
      <c r="E6370">
        <v>2032</v>
      </c>
      <c r="F6370">
        <v>1</v>
      </c>
      <c r="G6370">
        <v>20833.210350000001</v>
      </c>
      <c r="H6370">
        <v>0</v>
      </c>
      <c r="I6370">
        <v>0.70916666699999997</v>
      </c>
      <c r="J6370" s="2" t="str">
        <f t="shared" si="99"/>
        <v>EG_PHWRNR2028</v>
      </c>
    </row>
    <row r="6371" spans="1:10" x14ac:dyDescent="0.25">
      <c r="A6371" t="s">
        <v>17</v>
      </c>
      <c r="B6371" t="s">
        <v>6</v>
      </c>
      <c r="C6371" t="s">
        <v>10</v>
      </c>
      <c r="D6371">
        <v>2028</v>
      </c>
      <c r="E6371">
        <v>2033</v>
      </c>
      <c r="F6371">
        <v>1</v>
      </c>
      <c r="G6371">
        <v>20833.210350000001</v>
      </c>
      <c r="H6371">
        <v>0</v>
      </c>
      <c r="I6371">
        <v>0.70916666699999997</v>
      </c>
      <c r="J6371" s="2" t="str">
        <f t="shared" si="99"/>
        <v>EG_PHWRER2028</v>
      </c>
    </row>
    <row r="6372" spans="1:10" x14ac:dyDescent="0.25">
      <c r="A6372" t="s">
        <v>17</v>
      </c>
      <c r="B6372" t="s">
        <v>6</v>
      </c>
      <c r="C6372" t="s">
        <v>11</v>
      </c>
      <c r="D6372">
        <v>2028</v>
      </c>
      <c r="E6372">
        <v>2033</v>
      </c>
      <c r="F6372">
        <v>1</v>
      </c>
      <c r="G6372">
        <v>20833.210350000001</v>
      </c>
      <c r="H6372">
        <v>0</v>
      </c>
      <c r="I6372">
        <v>0.70916666699999997</v>
      </c>
      <c r="J6372" s="2" t="str">
        <f t="shared" si="99"/>
        <v>EG_PHWRWR2028</v>
      </c>
    </row>
    <row r="6373" spans="1:10" x14ac:dyDescent="0.25">
      <c r="A6373" t="s">
        <v>17</v>
      </c>
      <c r="B6373" t="s">
        <v>6</v>
      </c>
      <c r="C6373" t="s">
        <v>9</v>
      </c>
      <c r="D6373">
        <v>2028</v>
      </c>
      <c r="E6373">
        <v>2033</v>
      </c>
      <c r="F6373">
        <v>1</v>
      </c>
      <c r="G6373">
        <v>20833.210350000001</v>
      </c>
      <c r="H6373">
        <v>0</v>
      </c>
      <c r="I6373">
        <v>0.70916666699999997</v>
      </c>
      <c r="J6373" s="2" t="str">
        <f t="shared" si="99"/>
        <v>EG_PHWRNER2028</v>
      </c>
    </row>
    <row r="6374" spans="1:10" x14ac:dyDescent="0.25">
      <c r="A6374" t="s">
        <v>17</v>
      </c>
      <c r="B6374" t="s">
        <v>6</v>
      </c>
      <c r="C6374" t="s">
        <v>8</v>
      </c>
      <c r="D6374">
        <v>2028</v>
      </c>
      <c r="E6374">
        <v>2033</v>
      </c>
      <c r="F6374">
        <v>1</v>
      </c>
      <c r="G6374">
        <v>20833.210350000001</v>
      </c>
      <c r="H6374">
        <v>0</v>
      </c>
      <c r="I6374">
        <v>0.70916666699999997</v>
      </c>
      <c r="J6374" s="2" t="str">
        <f t="shared" si="99"/>
        <v>EG_PHWRSR2028</v>
      </c>
    </row>
    <row r="6375" spans="1:10" x14ac:dyDescent="0.25">
      <c r="A6375" t="s">
        <v>17</v>
      </c>
      <c r="B6375" t="s">
        <v>6</v>
      </c>
      <c r="C6375" t="s">
        <v>12</v>
      </c>
      <c r="D6375">
        <v>2028</v>
      </c>
      <c r="E6375">
        <v>2033</v>
      </c>
      <c r="F6375">
        <v>1</v>
      </c>
      <c r="G6375">
        <v>20833.210350000001</v>
      </c>
      <c r="H6375">
        <v>0</v>
      </c>
      <c r="I6375">
        <v>0.70916666699999997</v>
      </c>
      <c r="J6375" s="2" t="str">
        <f t="shared" si="99"/>
        <v>EG_PHWRNR2028</v>
      </c>
    </row>
    <row r="6376" spans="1:10" x14ac:dyDescent="0.25">
      <c r="A6376" t="s">
        <v>17</v>
      </c>
      <c r="B6376" t="s">
        <v>6</v>
      </c>
      <c r="C6376" t="s">
        <v>10</v>
      </c>
      <c r="D6376">
        <v>2028</v>
      </c>
      <c r="E6376">
        <v>2034</v>
      </c>
      <c r="F6376">
        <v>1</v>
      </c>
      <c r="G6376">
        <v>20833.210350000001</v>
      </c>
      <c r="H6376">
        <v>0</v>
      </c>
      <c r="I6376">
        <v>0.70916666699999997</v>
      </c>
      <c r="J6376" s="2" t="str">
        <f t="shared" si="99"/>
        <v>EG_PHWRER2028</v>
      </c>
    </row>
    <row r="6377" spans="1:10" x14ac:dyDescent="0.25">
      <c r="A6377" t="s">
        <v>17</v>
      </c>
      <c r="B6377" t="s">
        <v>6</v>
      </c>
      <c r="C6377" t="s">
        <v>11</v>
      </c>
      <c r="D6377">
        <v>2028</v>
      </c>
      <c r="E6377">
        <v>2034</v>
      </c>
      <c r="F6377">
        <v>1</v>
      </c>
      <c r="G6377">
        <v>20833.210350000001</v>
      </c>
      <c r="H6377">
        <v>0</v>
      </c>
      <c r="I6377">
        <v>0.70916666699999997</v>
      </c>
      <c r="J6377" s="2" t="str">
        <f t="shared" si="99"/>
        <v>EG_PHWRWR2028</v>
      </c>
    </row>
    <row r="6378" spans="1:10" x14ac:dyDescent="0.25">
      <c r="A6378" t="s">
        <v>17</v>
      </c>
      <c r="B6378" t="s">
        <v>6</v>
      </c>
      <c r="C6378" t="s">
        <v>9</v>
      </c>
      <c r="D6378">
        <v>2028</v>
      </c>
      <c r="E6378">
        <v>2034</v>
      </c>
      <c r="F6378">
        <v>1</v>
      </c>
      <c r="G6378">
        <v>20833.210350000001</v>
      </c>
      <c r="H6378">
        <v>0</v>
      </c>
      <c r="I6378">
        <v>0.70916666699999997</v>
      </c>
      <c r="J6378" s="2" t="str">
        <f t="shared" si="99"/>
        <v>EG_PHWRNER2028</v>
      </c>
    </row>
    <row r="6379" spans="1:10" x14ac:dyDescent="0.25">
      <c r="A6379" t="s">
        <v>17</v>
      </c>
      <c r="B6379" t="s">
        <v>6</v>
      </c>
      <c r="C6379" t="s">
        <v>8</v>
      </c>
      <c r="D6379">
        <v>2028</v>
      </c>
      <c r="E6379">
        <v>2034</v>
      </c>
      <c r="F6379">
        <v>1</v>
      </c>
      <c r="G6379">
        <v>20833.210350000001</v>
      </c>
      <c r="H6379">
        <v>0</v>
      </c>
      <c r="I6379">
        <v>0.70916666699999997</v>
      </c>
      <c r="J6379" s="2" t="str">
        <f t="shared" si="99"/>
        <v>EG_PHWRSR2028</v>
      </c>
    </row>
    <row r="6380" spans="1:10" x14ac:dyDescent="0.25">
      <c r="A6380" t="s">
        <v>17</v>
      </c>
      <c r="B6380" t="s">
        <v>6</v>
      </c>
      <c r="C6380" t="s">
        <v>12</v>
      </c>
      <c r="D6380">
        <v>2028</v>
      </c>
      <c r="E6380">
        <v>2034</v>
      </c>
      <c r="F6380">
        <v>1</v>
      </c>
      <c r="G6380">
        <v>20833.210350000001</v>
      </c>
      <c r="H6380">
        <v>0</v>
      </c>
      <c r="I6380">
        <v>0.70916666699999997</v>
      </c>
      <c r="J6380" s="2" t="str">
        <f t="shared" si="99"/>
        <v>EG_PHWRNR2028</v>
      </c>
    </row>
    <row r="6381" spans="1:10" x14ac:dyDescent="0.25">
      <c r="A6381" t="s">
        <v>17</v>
      </c>
      <c r="B6381" t="s">
        <v>6</v>
      </c>
      <c r="C6381" t="s">
        <v>10</v>
      </c>
      <c r="D6381">
        <v>2028</v>
      </c>
      <c r="E6381">
        <v>2035</v>
      </c>
      <c r="F6381">
        <v>1</v>
      </c>
      <c r="G6381">
        <v>20833.210350000001</v>
      </c>
      <c r="H6381">
        <v>0</v>
      </c>
      <c r="I6381">
        <v>0.70916666699999997</v>
      </c>
      <c r="J6381" s="2" t="str">
        <f t="shared" si="99"/>
        <v>EG_PHWRER2028</v>
      </c>
    </row>
    <row r="6382" spans="1:10" x14ac:dyDescent="0.25">
      <c r="A6382" t="s">
        <v>17</v>
      </c>
      <c r="B6382" t="s">
        <v>6</v>
      </c>
      <c r="C6382" t="s">
        <v>11</v>
      </c>
      <c r="D6382">
        <v>2028</v>
      </c>
      <c r="E6382">
        <v>2035</v>
      </c>
      <c r="F6382">
        <v>1</v>
      </c>
      <c r="G6382">
        <v>20833.210350000001</v>
      </c>
      <c r="H6382">
        <v>0</v>
      </c>
      <c r="I6382">
        <v>0.70916666699999997</v>
      </c>
      <c r="J6382" s="2" t="str">
        <f t="shared" si="99"/>
        <v>EG_PHWRWR2028</v>
      </c>
    </row>
    <row r="6383" spans="1:10" x14ac:dyDescent="0.25">
      <c r="A6383" t="s">
        <v>17</v>
      </c>
      <c r="B6383" t="s">
        <v>6</v>
      </c>
      <c r="C6383" t="s">
        <v>9</v>
      </c>
      <c r="D6383">
        <v>2028</v>
      </c>
      <c r="E6383">
        <v>2035</v>
      </c>
      <c r="F6383">
        <v>1</v>
      </c>
      <c r="G6383">
        <v>20833.210350000001</v>
      </c>
      <c r="H6383">
        <v>0</v>
      </c>
      <c r="I6383">
        <v>0.70916666699999997</v>
      </c>
      <c r="J6383" s="2" t="str">
        <f t="shared" si="99"/>
        <v>EG_PHWRNER2028</v>
      </c>
    </row>
    <row r="6384" spans="1:10" x14ac:dyDescent="0.25">
      <c r="A6384" t="s">
        <v>17</v>
      </c>
      <c r="B6384" t="s">
        <v>6</v>
      </c>
      <c r="C6384" t="s">
        <v>8</v>
      </c>
      <c r="D6384">
        <v>2028</v>
      </c>
      <c r="E6384">
        <v>2035</v>
      </c>
      <c r="F6384">
        <v>1</v>
      </c>
      <c r="G6384">
        <v>20833.210350000001</v>
      </c>
      <c r="H6384">
        <v>0</v>
      </c>
      <c r="I6384">
        <v>0.70916666699999997</v>
      </c>
      <c r="J6384" s="2" t="str">
        <f t="shared" si="99"/>
        <v>EG_PHWRSR2028</v>
      </c>
    </row>
    <row r="6385" spans="1:10" x14ac:dyDescent="0.25">
      <c r="A6385" t="s">
        <v>17</v>
      </c>
      <c r="B6385" t="s">
        <v>6</v>
      </c>
      <c r="C6385" t="s">
        <v>12</v>
      </c>
      <c r="D6385">
        <v>2028</v>
      </c>
      <c r="E6385">
        <v>2035</v>
      </c>
      <c r="F6385">
        <v>1</v>
      </c>
      <c r="G6385">
        <v>20833.210350000001</v>
      </c>
      <c r="H6385">
        <v>0</v>
      </c>
      <c r="I6385">
        <v>0.70916666699999997</v>
      </c>
      <c r="J6385" s="2" t="str">
        <f t="shared" si="99"/>
        <v>EG_PHWRNR2028</v>
      </c>
    </row>
    <row r="6386" spans="1:10" x14ac:dyDescent="0.25">
      <c r="A6386" t="s">
        <v>17</v>
      </c>
      <c r="B6386" t="s">
        <v>6</v>
      </c>
      <c r="C6386" t="s">
        <v>10</v>
      </c>
      <c r="D6386">
        <v>2028</v>
      </c>
      <c r="E6386">
        <v>2036</v>
      </c>
      <c r="F6386">
        <v>1</v>
      </c>
      <c r="G6386">
        <v>20833.210350000001</v>
      </c>
      <c r="H6386">
        <v>0</v>
      </c>
      <c r="I6386">
        <v>0.70916666699999997</v>
      </c>
      <c r="J6386" s="2" t="str">
        <f t="shared" si="99"/>
        <v>EG_PHWRER2028</v>
      </c>
    </row>
    <row r="6387" spans="1:10" x14ac:dyDescent="0.25">
      <c r="A6387" t="s">
        <v>17</v>
      </c>
      <c r="B6387" t="s">
        <v>6</v>
      </c>
      <c r="C6387" t="s">
        <v>11</v>
      </c>
      <c r="D6387">
        <v>2028</v>
      </c>
      <c r="E6387">
        <v>2036</v>
      </c>
      <c r="F6387">
        <v>1</v>
      </c>
      <c r="G6387">
        <v>20833.210350000001</v>
      </c>
      <c r="H6387">
        <v>0</v>
      </c>
      <c r="I6387">
        <v>0.70916666699999997</v>
      </c>
      <c r="J6387" s="2" t="str">
        <f t="shared" si="99"/>
        <v>EG_PHWRWR2028</v>
      </c>
    </row>
    <row r="6388" spans="1:10" x14ac:dyDescent="0.25">
      <c r="A6388" t="s">
        <v>17</v>
      </c>
      <c r="B6388" t="s">
        <v>6</v>
      </c>
      <c r="C6388" t="s">
        <v>9</v>
      </c>
      <c r="D6388">
        <v>2028</v>
      </c>
      <c r="E6388">
        <v>2036</v>
      </c>
      <c r="F6388">
        <v>1</v>
      </c>
      <c r="G6388">
        <v>20833.210350000001</v>
      </c>
      <c r="H6388">
        <v>0</v>
      </c>
      <c r="I6388">
        <v>0.70916666699999997</v>
      </c>
      <c r="J6388" s="2" t="str">
        <f t="shared" si="99"/>
        <v>EG_PHWRNER2028</v>
      </c>
    </row>
    <row r="6389" spans="1:10" x14ac:dyDescent="0.25">
      <c r="A6389" t="s">
        <v>17</v>
      </c>
      <c r="B6389" t="s">
        <v>6</v>
      </c>
      <c r="C6389" t="s">
        <v>8</v>
      </c>
      <c r="D6389">
        <v>2028</v>
      </c>
      <c r="E6389">
        <v>2036</v>
      </c>
      <c r="F6389">
        <v>1</v>
      </c>
      <c r="G6389">
        <v>20833.210350000001</v>
      </c>
      <c r="H6389">
        <v>0</v>
      </c>
      <c r="I6389">
        <v>0.70916666699999997</v>
      </c>
      <c r="J6389" s="2" t="str">
        <f t="shared" si="99"/>
        <v>EG_PHWRSR2028</v>
      </c>
    </row>
    <row r="6390" spans="1:10" x14ac:dyDescent="0.25">
      <c r="A6390" t="s">
        <v>17</v>
      </c>
      <c r="B6390" t="s">
        <v>6</v>
      </c>
      <c r="C6390" t="s">
        <v>12</v>
      </c>
      <c r="D6390">
        <v>2028</v>
      </c>
      <c r="E6390">
        <v>2036</v>
      </c>
      <c r="F6390">
        <v>1</v>
      </c>
      <c r="G6390">
        <v>20833.210350000001</v>
      </c>
      <c r="H6390">
        <v>0</v>
      </c>
      <c r="I6390">
        <v>0.70916666699999997</v>
      </c>
      <c r="J6390" s="2" t="str">
        <f t="shared" si="99"/>
        <v>EG_PHWRNR2028</v>
      </c>
    </row>
    <row r="6391" spans="1:10" x14ac:dyDescent="0.25">
      <c r="A6391" t="s">
        <v>17</v>
      </c>
      <c r="B6391" t="s">
        <v>6</v>
      </c>
      <c r="C6391" t="s">
        <v>10</v>
      </c>
      <c r="D6391">
        <v>2028</v>
      </c>
      <c r="E6391">
        <v>2037</v>
      </c>
      <c r="F6391">
        <v>1</v>
      </c>
      <c r="G6391">
        <v>20833.210350000001</v>
      </c>
      <c r="H6391">
        <v>0</v>
      </c>
      <c r="I6391">
        <v>0.70916666699999997</v>
      </c>
      <c r="J6391" s="2" t="str">
        <f t="shared" si="99"/>
        <v>EG_PHWRER2028</v>
      </c>
    </row>
    <row r="6392" spans="1:10" x14ac:dyDescent="0.25">
      <c r="A6392" t="s">
        <v>17</v>
      </c>
      <c r="B6392" t="s">
        <v>6</v>
      </c>
      <c r="C6392" t="s">
        <v>11</v>
      </c>
      <c r="D6392">
        <v>2028</v>
      </c>
      <c r="E6392">
        <v>2037</v>
      </c>
      <c r="F6392">
        <v>1</v>
      </c>
      <c r="G6392">
        <v>20833.210350000001</v>
      </c>
      <c r="H6392">
        <v>0</v>
      </c>
      <c r="I6392">
        <v>0.70916666699999997</v>
      </c>
      <c r="J6392" s="2" t="str">
        <f t="shared" si="99"/>
        <v>EG_PHWRWR2028</v>
      </c>
    </row>
    <row r="6393" spans="1:10" x14ac:dyDescent="0.25">
      <c r="A6393" t="s">
        <v>17</v>
      </c>
      <c r="B6393" t="s">
        <v>6</v>
      </c>
      <c r="C6393" t="s">
        <v>9</v>
      </c>
      <c r="D6393">
        <v>2028</v>
      </c>
      <c r="E6393">
        <v>2037</v>
      </c>
      <c r="F6393">
        <v>1</v>
      </c>
      <c r="G6393">
        <v>20833.210350000001</v>
      </c>
      <c r="H6393">
        <v>0</v>
      </c>
      <c r="I6393">
        <v>0.70916666699999997</v>
      </c>
      <c r="J6393" s="2" t="str">
        <f t="shared" si="99"/>
        <v>EG_PHWRNER2028</v>
      </c>
    </row>
    <row r="6394" spans="1:10" x14ac:dyDescent="0.25">
      <c r="A6394" t="s">
        <v>17</v>
      </c>
      <c r="B6394" t="s">
        <v>6</v>
      </c>
      <c r="C6394" t="s">
        <v>8</v>
      </c>
      <c r="D6394">
        <v>2028</v>
      </c>
      <c r="E6394">
        <v>2037</v>
      </c>
      <c r="F6394">
        <v>1</v>
      </c>
      <c r="G6394">
        <v>20833.210350000001</v>
      </c>
      <c r="H6394">
        <v>0</v>
      </c>
      <c r="I6394">
        <v>0.70916666699999997</v>
      </c>
      <c r="J6394" s="2" t="str">
        <f t="shared" si="99"/>
        <v>EG_PHWRSR2028</v>
      </c>
    </row>
    <row r="6395" spans="1:10" x14ac:dyDescent="0.25">
      <c r="A6395" t="s">
        <v>17</v>
      </c>
      <c r="B6395" t="s">
        <v>6</v>
      </c>
      <c r="C6395" t="s">
        <v>12</v>
      </c>
      <c r="D6395">
        <v>2028</v>
      </c>
      <c r="E6395">
        <v>2037</v>
      </c>
      <c r="F6395">
        <v>1</v>
      </c>
      <c r="G6395">
        <v>20833.210350000001</v>
      </c>
      <c r="H6395">
        <v>0</v>
      </c>
      <c r="I6395">
        <v>0.70916666699999997</v>
      </c>
      <c r="J6395" s="2" t="str">
        <f t="shared" si="99"/>
        <v>EG_PHWRNR2028</v>
      </c>
    </row>
    <row r="6396" spans="1:10" x14ac:dyDescent="0.25">
      <c r="A6396" t="s">
        <v>17</v>
      </c>
      <c r="B6396" t="s">
        <v>6</v>
      </c>
      <c r="C6396" t="s">
        <v>10</v>
      </c>
      <c r="D6396">
        <v>2028</v>
      </c>
      <c r="E6396">
        <v>2038</v>
      </c>
      <c r="F6396">
        <v>1</v>
      </c>
      <c r="G6396">
        <v>20833.210350000001</v>
      </c>
      <c r="H6396">
        <v>0</v>
      </c>
      <c r="I6396">
        <v>0.70916666699999997</v>
      </c>
      <c r="J6396" s="2" t="str">
        <f t="shared" si="99"/>
        <v>EG_PHWRER2028</v>
      </c>
    </row>
    <row r="6397" spans="1:10" x14ac:dyDescent="0.25">
      <c r="A6397" t="s">
        <v>17</v>
      </c>
      <c r="B6397" t="s">
        <v>6</v>
      </c>
      <c r="C6397" t="s">
        <v>11</v>
      </c>
      <c r="D6397">
        <v>2028</v>
      </c>
      <c r="E6397">
        <v>2038</v>
      </c>
      <c r="F6397">
        <v>1</v>
      </c>
      <c r="G6397">
        <v>20833.210350000001</v>
      </c>
      <c r="H6397">
        <v>0</v>
      </c>
      <c r="I6397">
        <v>0.70916666699999997</v>
      </c>
      <c r="J6397" s="2" t="str">
        <f t="shared" si="99"/>
        <v>EG_PHWRWR2028</v>
      </c>
    </row>
    <row r="6398" spans="1:10" x14ac:dyDescent="0.25">
      <c r="A6398" t="s">
        <v>17</v>
      </c>
      <c r="B6398" t="s">
        <v>6</v>
      </c>
      <c r="C6398" t="s">
        <v>9</v>
      </c>
      <c r="D6398">
        <v>2028</v>
      </c>
      <c r="E6398">
        <v>2038</v>
      </c>
      <c r="F6398">
        <v>1</v>
      </c>
      <c r="G6398">
        <v>20833.210350000001</v>
      </c>
      <c r="H6398">
        <v>0</v>
      </c>
      <c r="I6398">
        <v>0.70916666699999997</v>
      </c>
      <c r="J6398" s="2" t="str">
        <f t="shared" si="99"/>
        <v>EG_PHWRNER2028</v>
      </c>
    </row>
    <row r="6399" spans="1:10" x14ac:dyDescent="0.25">
      <c r="A6399" t="s">
        <v>17</v>
      </c>
      <c r="B6399" t="s">
        <v>6</v>
      </c>
      <c r="C6399" t="s">
        <v>8</v>
      </c>
      <c r="D6399">
        <v>2028</v>
      </c>
      <c r="E6399">
        <v>2038</v>
      </c>
      <c r="F6399">
        <v>1</v>
      </c>
      <c r="G6399">
        <v>20833.210350000001</v>
      </c>
      <c r="H6399">
        <v>0</v>
      </c>
      <c r="I6399">
        <v>0.70916666699999997</v>
      </c>
      <c r="J6399" s="2" t="str">
        <f t="shared" si="99"/>
        <v>EG_PHWRSR2028</v>
      </c>
    </row>
    <row r="6400" spans="1:10" x14ac:dyDescent="0.25">
      <c r="A6400" t="s">
        <v>17</v>
      </c>
      <c r="B6400" t="s">
        <v>6</v>
      </c>
      <c r="C6400" t="s">
        <v>12</v>
      </c>
      <c r="D6400">
        <v>2028</v>
      </c>
      <c r="E6400">
        <v>2038</v>
      </c>
      <c r="F6400">
        <v>1</v>
      </c>
      <c r="G6400">
        <v>20833.210350000001</v>
      </c>
      <c r="H6400">
        <v>0</v>
      </c>
      <c r="I6400">
        <v>0.70916666699999997</v>
      </c>
      <c r="J6400" s="2" t="str">
        <f t="shared" si="99"/>
        <v>EG_PHWRNR2028</v>
      </c>
    </row>
    <row r="6401" spans="1:10" x14ac:dyDescent="0.25">
      <c r="A6401" t="s">
        <v>17</v>
      </c>
      <c r="B6401" t="s">
        <v>6</v>
      </c>
      <c r="C6401" t="s">
        <v>10</v>
      </c>
      <c r="D6401">
        <v>2028</v>
      </c>
      <c r="E6401">
        <v>2039</v>
      </c>
      <c r="F6401">
        <v>1</v>
      </c>
      <c r="G6401">
        <v>20833.210350000001</v>
      </c>
      <c r="H6401">
        <v>0</v>
      </c>
      <c r="I6401">
        <v>0.70916666699999997</v>
      </c>
      <c r="J6401" s="2" t="str">
        <f t="shared" si="99"/>
        <v>EG_PHWRER2028</v>
      </c>
    </row>
    <row r="6402" spans="1:10" x14ac:dyDescent="0.25">
      <c r="A6402" t="s">
        <v>17</v>
      </c>
      <c r="B6402" t="s">
        <v>6</v>
      </c>
      <c r="C6402" t="s">
        <v>11</v>
      </c>
      <c r="D6402">
        <v>2028</v>
      </c>
      <c r="E6402">
        <v>2039</v>
      </c>
      <c r="F6402">
        <v>1</v>
      </c>
      <c r="G6402">
        <v>20833.210350000001</v>
      </c>
      <c r="H6402">
        <v>0</v>
      </c>
      <c r="I6402">
        <v>0.70916666699999997</v>
      </c>
      <c r="J6402" s="2" t="str">
        <f t="shared" si="99"/>
        <v>EG_PHWRWR2028</v>
      </c>
    </row>
    <row r="6403" spans="1:10" x14ac:dyDescent="0.25">
      <c r="A6403" t="s">
        <v>17</v>
      </c>
      <c r="B6403" t="s">
        <v>6</v>
      </c>
      <c r="C6403" t="s">
        <v>9</v>
      </c>
      <c r="D6403">
        <v>2028</v>
      </c>
      <c r="E6403">
        <v>2039</v>
      </c>
      <c r="F6403">
        <v>1</v>
      </c>
      <c r="G6403">
        <v>20833.210350000001</v>
      </c>
      <c r="H6403">
        <v>0</v>
      </c>
      <c r="I6403">
        <v>0.70916666699999997</v>
      </c>
      <c r="J6403" s="2" t="str">
        <f t="shared" ref="J6403:J6466" si="100">_xlfn.CONCAT(A6403,C6403,D6403)</f>
        <v>EG_PHWRNER2028</v>
      </c>
    </row>
    <row r="6404" spans="1:10" x14ac:dyDescent="0.25">
      <c r="A6404" t="s">
        <v>17</v>
      </c>
      <c r="B6404" t="s">
        <v>6</v>
      </c>
      <c r="C6404" t="s">
        <v>8</v>
      </c>
      <c r="D6404">
        <v>2028</v>
      </c>
      <c r="E6404">
        <v>2039</v>
      </c>
      <c r="F6404">
        <v>1</v>
      </c>
      <c r="G6404">
        <v>20833.210350000001</v>
      </c>
      <c r="H6404">
        <v>0</v>
      </c>
      <c r="I6404">
        <v>0.70916666699999997</v>
      </c>
      <c r="J6404" s="2" t="str">
        <f t="shared" si="100"/>
        <v>EG_PHWRSR2028</v>
      </c>
    </row>
    <row r="6405" spans="1:10" x14ac:dyDescent="0.25">
      <c r="A6405" t="s">
        <v>17</v>
      </c>
      <c r="B6405" t="s">
        <v>6</v>
      </c>
      <c r="C6405" t="s">
        <v>12</v>
      </c>
      <c r="D6405">
        <v>2028</v>
      </c>
      <c r="E6405">
        <v>2039</v>
      </c>
      <c r="F6405">
        <v>1</v>
      </c>
      <c r="G6405">
        <v>20833.210350000001</v>
      </c>
      <c r="H6405">
        <v>0</v>
      </c>
      <c r="I6405">
        <v>0.70916666699999997</v>
      </c>
      <c r="J6405" s="2" t="str">
        <f t="shared" si="100"/>
        <v>EG_PHWRNR2028</v>
      </c>
    </row>
    <row r="6406" spans="1:10" x14ac:dyDescent="0.25">
      <c r="A6406" t="s">
        <v>17</v>
      </c>
      <c r="B6406" t="s">
        <v>6</v>
      </c>
      <c r="C6406" t="s">
        <v>10</v>
      </c>
      <c r="D6406">
        <v>2028</v>
      </c>
      <c r="E6406">
        <v>2040</v>
      </c>
      <c r="F6406">
        <v>1</v>
      </c>
      <c r="G6406">
        <v>20833.210350000001</v>
      </c>
      <c r="H6406">
        <v>0</v>
      </c>
      <c r="I6406">
        <v>0.70916666699999997</v>
      </c>
      <c r="J6406" s="2" t="str">
        <f t="shared" si="100"/>
        <v>EG_PHWRER2028</v>
      </c>
    </row>
    <row r="6407" spans="1:10" x14ac:dyDescent="0.25">
      <c r="A6407" t="s">
        <v>17</v>
      </c>
      <c r="B6407" t="s">
        <v>6</v>
      </c>
      <c r="C6407" t="s">
        <v>11</v>
      </c>
      <c r="D6407">
        <v>2028</v>
      </c>
      <c r="E6407">
        <v>2040</v>
      </c>
      <c r="F6407">
        <v>1</v>
      </c>
      <c r="G6407">
        <v>20833.210350000001</v>
      </c>
      <c r="H6407">
        <v>0</v>
      </c>
      <c r="I6407">
        <v>0.70916666699999997</v>
      </c>
      <c r="J6407" s="2" t="str">
        <f t="shared" si="100"/>
        <v>EG_PHWRWR2028</v>
      </c>
    </row>
    <row r="6408" spans="1:10" x14ac:dyDescent="0.25">
      <c r="A6408" t="s">
        <v>17</v>
      </c>
      <c r="B6408" t="s">
        <v>6</v>
      </c>
      <c r="C6408" t="s">
        <v>9</v>
      </c>
      <c r="D6408">
        <v>2028</v>
      </c>
      <c r="E6408">
        <v>2040</v>
      </c>
      <c r="F6408">
        <v>1</v>
      </c>
      <c r="G6408">
        <v>20833.210350000001</v>
      </c>
      <c r="H6408">
        <v>0</v>
      </c>
      <c r="I6408">
        <v>0.70916666699999997</v>
      </c>
      <c r="J6408" s="2" t="str">
        <f t="shared" si="100"/>
        <v>EG_PHWRNER2028</v>
      </c>
    </row>
    <row r="6409" spans="1:10" x14ac:dyDescent="0.25">
      <c r="A6409" t="s">
        <v>17</v>
      </c>
      <c r="B6409" t="s">
        <v>6</v>
      </c>
      <c r="C6409" t="s">
        <v>8</v>
      </c>
      <c r="D6409">
        <v>2028</v>
      </c>
      <c r="E6409">
        <v>2040</v>
      </c>
      <c r="F6409">
        <v>1</v>
      </c>
      <c r="G6409">
        <v>20833.210350000001</v>
      </c>
      <c r="H6409">
        <v>0</v>
      </c>
      <c r="I6409">
        <v>0.70916666699999997</v>
      </c>
      <c r="J6409" s="2" t="str">
        <f t="shared" si="100"/>
        <v>EG_PHWRSR2028</v>
      </c>
    </row>
    <row r="6410" spans="1:10" x14ac:dyDescent="0.25">
      <c r="A6410" t="s">
        <v>17</v>
      </c>
      <c r="B6410" t="s">
        <v>6</v>
      </c>
      <c r="C6410" t="s">
        <v>12</v>
      </c>
      <c r="D6410">
        <v>2028</v>
      </c>
      <c r="E6410">
        <v>2040</v>
      </c>
      <c r="F6410">
        <v>1</v>
      </c>
      <c r="G6410">
        <v>20833.210350000001</v>
      </c>
      <c r="H6410">
        <v>0</v>
      </c>
      <c r="I6410">
        <v>0.70916666699999997</v>
      </c>
      <c r="J6410" s="2" t="str">
        <f t="shared" si="100"/>
        <v>EG_PHWRNR2028</v>
      </c>
    </row>
    <row r="6411" spans="1:10" x14ac:dyDescent="0.25">
      <c r="A6411" t="s">
        <v>17</v>
      </c>
      <c r="B6411" t="s">
        <v>6</v>
      </c>
      <c r="C6411" t="s">
        <v>10</v>
      </c>
      <c r="D6411">
        <v>2028</v>
      </c>
      <c r="E6411">
        <v>2041</v>
      </c>
      <c r="F6411">
        <v>1</v>
      </c>
      <c r="G6411">
        <v>20833.210350000001</v>
      </c>
      <c r="H6411">
        <v>0</v>
      </c>
      <c r="I6411">
        <v>0.70916666699999997</v>
      </c>
      <c r="J6411" s="2" t="str">
        <f t="shared" si="100"/>
        <v>EG_PHWRER2028</v>
      </c>
    </row>
    <row r="6412" spans="1:10" x14ac:dyDescent="0.25">
      <c r="A6412" t="s">
        <v>17</v>
      </c>
      <c r="B6412" t="s">
        <v>6</v>
      </c>
      <c r="C6412" t="s">
        <v>11</v>
      </c>
      <c r="D6412">
        <v>2028</v>
      </c>
      <c r="E6412">
        <v>2041</v>
      </c>
      <c r="F6412">
        <v>1</v>
      </c>
      <c r="G6412">
        <v>20833.210350000001</v>
      </c>
      <c r="H6412">
        <v>0</v>
      </c>
      <c r="I6412">
        <v>0.70916666699999997</v>
      </c>
      <c r="J6412" s="2" t="str">
        <f t="shared" si="100"/>
        <v>EG_PHWRWR2028</v>
      </c>
    </row>
    <row r="6413" spans="1:10" x14ac:dyDescent="0.25">
      <c r="A6413" t="s">
        <v>17</v>
      </c>
      <c r="B6413" t="s">
        <v>6</v>
      </c>
      <c r="C6413" t="s">
        <v>9</v>
      </c>
      <c r="D6413">
        <v>2028</v>
      </c>
      <c r="E6413">
        <v>2041</v>
      </c>
      <c r="F6413">
        <v>1</v>
      </c>
      <c r="G6413">
        <v>20833.210350000001</v>
      </c>
      <c r="H6413">
        <v>0</v>
      </c>
      <c r="I6413">
        <v>0.70916666699999997</v>
      </c>
      <c r="J6413" s="2" t="str">
        <f t="shared" si="100"/>
        <v>EG_PHWRNER2028</v>
      </c>
    </row>
    <row r="6414" spans="1:10" x14ac:dyDescent="0.25">
      <c r="A6414" t="s">
        <v>17</v>
      </c>
      <c r="B6414" t="s">
        <v>6</v>
      </c>
      <c r="C6414" t="s">
        <v>8</v>
      </c>
      <c r="D6414">
        <v>2028</v>
      </c>
      <c r="E6414">
        <v>2041</v>
      </c>
      <c r="F6414">
        <v>1</v>
      </c>
      <c r="G6414">
        <v>20833.210350000001</v>
      </c>
      <c r="H6414">
        <v>0</v>
      </c>
      <c r="I6414">
        <v>0.70916666699999997</v>
      </c>
      <c r="J6414" s="2" t="str">
        <f t="shared" si="100"/>
        <v>EG_PHWRSR2028</v>
      </c>
    </row>
    <row r="6415" spans="1:10" x14ac:dyDescent="0.25">
      <c r="A6415" t="s">
        <v>17</v>
      </c>
      <c r="B6415" t="s">
        <v>6</v>
      </c>
      <c r="C6415" t="s">
        <v>12</v>
      </c>
      <c r="D6415">
        <v>2028</v>
      </c>
      <c r="E6415">
        <v>2041</v>
      </c>
      <c r="F6415">
        <v>1</v>
      </c>
      <c r="G6415">
        <v>20833.210350000001</v>
      </c>
      <c r="H6415">
        <v>0</v>
      </c>
      <c r="I6415">
        <v>0.70916666699999997</v>
      </c>
      <c r="J6415" s="2" t="str">
        <f t="shared" si="100"/>
        <v>EG_PHWRNR2028</v>
      </c>
    </row>
    <row r="6416" spans="1:10" x14ac:dyDescent="0.25">
      <c r="A6416" t="s">
        <v>22</v>
      </c>
      <c r="B6416" t="s">
        <v>6</v>
      </c>
      <c r="C6416" t="s">
        <v>10</v>
      </c>
      <c r="D6416">
        <v>2028</v>
      </c>
      <c r="E6416">
        <v>2028</v>
      </c>
      <c r="F6416">
        <v>1</v>
      </c>
      <c r="G6416">
        <v>35289.429389999998</v>
      </c>
      <c r="H6416">
        <v>0</v>
      </c>
      <c r="I6416">
        <v>0.70916666699999997</v>
      </c>
      <c r="J6416" s="2" t="str">
        <f t="shared" si="100"/>
        <v>EG_SMRER2028</v>
      </c>
    </row>
    <row r="6417" spans="1:10" x14ac:dyDescent="0.25">
      <c r="A6417" t="s">
        <v>22</v>
      </c>
      <c r="B6417" t="s">
        <v>6</v>
      </c>
      <c r="C6417" t="s">
        <v>11</v>
      </c>
      <c r="D6417">
        <v>2028</v>
      </c>
      <c r="E6417">
        <v>2028</v>
      </c>
      <c r="F6417">
        <v>1</v>
      </c>
      <c r="G6417">
        <v>35289.429389999998</v>
      </c>
      <c r="H6417">
        <v>0</v>
      </c>
      <c r="I6417">
        <v>0.70916666699999997</v>
      </c>
      <c r="J6417" s="2" t="str">
        <f t="shared" si="100"/>
        <v>EG_SMRWR2028</v>
      </c>
    </row>
    <row r="6418" spans="1:10" x14ac:dyDescent="0.25">
      <c r="A6418" t="s">
        <v>22</v>
      </c>
      <c r="B6418" t="s">
        <v>6</v>
      </c>
      <c r="C6418" t="s">
        <v>9</v>
      </c>
      <c r="D6418">
        <v>2028</v>
      </c>
      <c r="E6418">
        <v>2028</v>
      </c>
      <c r="F6418">
        <v>1</v>
      </c>
      <c r="G6418">
        <v>35289.429389999998</v>
      </c>
      <c r="H6418">
        <v>0</v>
      </c>
      <c r="I6418">
        <v>0.70916666699999997</v>
      </c>
      <c r="J6418" s="2" t="str">
        <f t="shared" si="100"/>
        <v>EG_SMRNER2028</v>
      </c>
    </row>
    <row r="6419" spans="1:10" x14ac:dyDescent="0.25">
      <c r="A6419" t="s">
        <v>22</v>
      </c>
      <c r="B6419" t="s">
        <v>6</v>
      </c>
      <c r="C6419" t="s">
        <v>8</v>
      </c>
      <c r="D6419">
        <v>2028</v>
      </c>
      <c r="E6419">
        <v>2028</v>
      </c>
      <c r="F6419">
        <v>1</v>
      </c>
      <c r="G6419">
        <v>35289.429389999998</v>
      </c>
      <c r="H6419">
        <v>0</v>
      </c>
      <c r="I6419">
        <v>0.70916666699999997</v>
      </c>
      <c r="J6419" s="2" t="str">
        <f t="shared" si="100"/>
        <v>EG_SMRSR2028</v>
      </c>
    </row>
    <row r="6420" spans="1:10" x14ac:dyDescent="0.25">
      <c r="A6420" t="s">
        <v>22</v>
      </c>
      <c r="B6420" t="s">
        <v>6</v>
      </c>
      <c r="C6420" t="s">
        <v>12</v>
      </c>
      <c r="D6420">
        <v>2028</v>
      </c>
      <c r="E6420">
        <v>2028</v>
      </c>
      <c r="F6420">
        <v>1</v>
      </c>
      <c r="G6420">
        <v>35289.429389999998</v>
      </c>
      <c r="H6420">
        <v>0</v>
      </c>
      <c r="I6420">
        <v>0.70916666699999997</v>
      </c>
      <c r="J6420" s="2" t="str">
        <f t="shared" si="100"/>
        <v>EG_SMRNR2028</v>
      </c>
    </row>
    <row r="6421" spans="1:10" x14ac:dyDescent="0.25">
      <c r="A6421" t="s">
        <v>22</v>
      </c>
      <c r="B6421" t="s">
        <v>6</v>
      </c>
      <c r="C6421" t="s">
        <v>10</v>
      </c>
      <c r="D6421">
        <v>2028</v>
      </c>
      <c r="E6421">
        <v>2029</v>
      </c>
      <c r="F6421">
        <v>1</v>
      </c>
      <c r="G6421">
        <v>35289.429389999998</v>
      </c>
      <c r="H6421">
        <v>0</v>
      </c>
      <c r="I6421">
        <v>0.70916666699999997</v>
      </c>
      <c r="J6421" s="2" t="str">
        <f t="shared" si="100"/>
        <v>EG_SMRER2028</v>
      </c>
    </row>
    <row r="6422" spans="1:10" x14ac:dyDescent="0.25">
      <c r="A6422" t="s">
        <v>22</v>
      </c>
      <c r="B6422" t="s">
        <v>6</v>
      </c>
      <c r="C6422" t="s">
        <v>11</v>
      </c>
      <c r="D6422">
        <v>2028</v>
      </c>
      <c r="E6422">
        <v>2029</v>
      </c>
      <c r="F6422">
        <v>1</v>
      </c>
      <c r="G6422">
        <v>35289.429389999998</v>
      </c>
      <c r="H6422">
        <v>0</v>
      </c>
      <c r="I6422">
        <v>0.70916666699999997</v>
      </c>
      <c r="J6422" s="2" t="str">
        <f t="shared" si="100"/>
        <v>EG_SMRWR2028</v>
      </c>
    </row>
    <row r="6423" spans="1:10" x14ac:dyDescent="0.25">
      <c r="A6423" t="s">
        <v>22</v>
      </c>
      <c r="B6423" t="s">
        <v>6</v>
      </c>
      <c r="C6423" t="s">
        <v>9</v>
      </c>
      <c r="D6423">
        <v>2028</v>
      </c>
      <c r="E6423">
        <v>2029</v>
      </c>
      <c r="F6423">
        <v>1</v>
      </c>
      <c r="G6423">
        <v>35289.429389999998</v>
      </c>
      <c r="H6423">
        <v>0</v>
      </c>
      <c r="I6423">
        <v>0.70916666699999997</v>
      </c>
      <c r="J6423" s="2" t="str">
        <f t="shared" si="100"/>
        <v>EG_SMRNER2028</v>
      </c>
    </row>
    <row r="6424" spans="1:10" x14ac:dyDescent="0.25">
      <c r="A6424" t="s">
        <v>22</v>
      </c>
      <c r="B6424" t="s">
        <v>6</v>
      </c>
      <c r="C6424" t="s">
        <v>8</v>
      </c>
      <c r="D6424">
        <v>2028</v>
      </c>
      <c r="E6424">
        <v>2029</v>
      </c>
      <c r="F6424">
        <v>1</v>
      </c>
      <c r="G6424">
        <v>35289.429389999998</v>
      </c>
      <c r="H6424">
        <v>0</v>
      </c>
      <c r="I6424">
        <v>0.70916666699999997</v>
      </c>
      <c r="J6424" s="2" t="str">
        <f t="shared" si="100"/>
        <v>EG_SMRSR2028</v>
      </c>
    </row>
    <row r="6425" spans="1:10" x14ac:dyDescent="0.25">
      <c r="A6425" t="s">
        <v>22</v>
      </c>
      <c r="B6425" t="s">
        <v>6</v>
      </c>
      <c r="C6425" t="s">
        <v>12</v>
      </c>
      <c r="D6425">
        <v>2028</v>
      </c>
      <c r="E6425">
        <v>2029</v>
      </c>
      <c r="F6425">
        <v>1</v>
      </c>
      <c r="G6425">
        <v>35289.429389999998</v>
      </c>
      <c r="H6425">
        <v>0</v>
      </c>
      <c r="I6425">
        <v>0.70916666699999997</v>
      </c>
      <c r="J6425" s="2" t="str">
        <f t="shared" si="100"/>
        <v>EG_SMRNR2028</v>
      </c>
    </row>
    <row r="6426" spans="1:10" x14ac:dyDescent="0.25">
      <c r="A6426" t="s">
        <v>22</v>
      </c>
      <c r="B6426" t="s">
        <v>6</v>
      </c>
      <c r="C6426" t="s">
        <v>10</v>
      </c>
      <c r="D6426">
        <v>2028</v>
      </c>
      <c r="E6426">
        <v>2030</v>
      </c>
      <c r="F6426">
        <v>1</v>
      </c>
      <c r="G6426">
        <v>35289.429389999998</v>
      </c>
      <c r="H6426">
        <v>0</v>
      </c>
      <c r="I6426">
        <v>0.70916666699999997</v>
      </c>
      <c r="J6426" s="2" t="str">
        <f t="shared" si="100"/>
        <v>EG_SMRER2028</v>
      </c>
    </row>
    <row r="6427" spans="1:10" x14ac:dyDescent="0.25">
      <c r="A6427" t="s">
        <v>22</v>
      </c>
      <c r="B6427" t="s">
        <v>6</v>
      </c>
      <c r="C6427" t="s">
        <v>11</v>
      </c>
      <c r="D6427">
        <v>2028</v>
      </c>
      <c r="E6427">
        <v>2030</v>
      </c>
      <c r="F6427">
        <v>1</v>
      </c>
      <c r="G6427">
        <v>35289.429389999998</v>
      </c>
      <c r="H6427">
        <v>0</v>
      </c>
      <c r="I6427">
        <v>0.70916666699999997</v>
      </c>
      <c r="J6427" s="2" t="str">
        <f t="shared" si="100"/>
        <v>EG_SMRWR2028</v>
      </c>
    </row>
    <row r="6428" spans="1:10" x14ac:dyDescent="0.25">
      <c r="A6428" t="s">
        <v>22</v>
      </c>
      <c r="B6428" t="s">
        <v>6</v>
      </c>
      <c r="C6428" t="s">
        <v>9</v>
      </c>
      <c r="D6428">
        <v>2028</v>
      </c>
      <c r="E6428">
        <v>2030</v>
      </c>
      <c r="F6428">
        <v>1</v>
      </c>
      <c r="G6428">
        <v>35289.429389999998</v>
      </c>
      <c r="H6428">
        <v>0</v>
      </c>
      <c r="I6428">
        <v>0.70916666699999997</v>
      </c>
      <c r="J6428" s="2" t="str">
        <f t="shared" si="100"/>
        <v>EG_SMRNER2028</v>
      </c>
    </row>
    <row r="6429" spans="1:10" x14ac:dyDescent="0.25">
      <c r="A6429" t="s">
        <v>22</v>
      </c>
      <c r="B6429" t="s">
        <v>6</v>
      </c>
      <c r="C6429" t="s">
        <v>8</v>
      </c>
      <c r="D6429">
        <v>2028</v>
      </c>
      <c r="E6429">
        <v>2030</v>
      </c>
      <c r="F6429">
        <v>1</v>
      </c>
      <c r="G6429">
        <v>35289.429389999998</v>
      </c>
      <c r="H6429">
        <v>0</v>
      </c>
      <c r="I6429">
        <v>0.70916666699999997</v>
      </c>
      <c r="J6429" s="2" t="str">
        <f t="shared" si="100"/>
        <v>EG_SMRSR2028</v>
      </c>
    </row>
    <row r="6430" spans="1:10" x14ac:dyDescent="0.25">
      <c r="A6430" t="s">
        <v>22</v>
      </c>
      <c r="B6430" t="s">
        <v>6</v>
      </c>
      <c r="C6430" t="s">
        <v>12</v>
      </c>
      <c r="D6430">
        <v>2028</v>
      </c>
      <c r="E6430">
        <v>2030</v>
      </c>
      <c r="F6430">
        <v>1</v>
      </c>
      <c r="G6430">
        <v>35289.429389999998</v>
      </c>
      <c r="H6430">
        <v>0</v>
      </c>
      <c r="I6430">
        <v>0.70916666699999997</v>
      </c>
      <c r="J6430" s="2" t="str">
        <f t="shared" si="100"/>
        <v>EG_SMRNR2028</v>
      </c>
    </row>
    <row r="6431" spans="1:10" x14ac:dyDescent="0.25">
      <c r="A6431" t="s">
        <v>22</v>
      </c>
      <c r="B6431" t="s">
        <v>6</v>
      </c>
      <c r="C6431" t="s">
        <v>10</v>
      </c>
      <c r="D6431">
        <v>2028</v>
      </c>
      <c r="E6431">
        <v>2031</v>
      </c>
      <c r="F6431">
        <v>1</v>
      </c>
      <c r="G6431">
        <v>35289.429389999998</v>
      </c>
      <c r="H6431">
        <v>0</v>
      </c>
      <c r="I6431">
        <v>0.70916666699999997</v>
      </c>
      <c r="J6431" s="2" t="str">
        <f t="shared" si="100"/>
        <v>EG_SMRER2028</v>
      </c>
    </row>
    <row r="6432" spans="1:10" x14ac:dyDescent="0.25">
      <c r="A6432" t="s">
        <v>22</v>
      </c>
      <c r="B6432" t="s">
        <v>6</v>
      </c>
      <c r="C6432" t="s">
        <v>11</v>
      </c>
      <c r="D6432">
        <v>2028</v>
      </c>
      <c r="E6432">
        <v>2031</v>
      </c>
      <c r="F6432">
        <v>1</v>
      </c>
      <c r="G6432">
        <v>35289.429389999998</v>
      </c>
      <c r="H6432">
        <v>0</v>
      </c>
      <c r="I6432">
        <v>0.70916666699999997</v>
      </c>
      <c r="J6432" s="2" t="str">
        <f t="shared" si="100"/>
        <v>EG_SMRWR2028</v>
      </c>
    </row>
    <row r="6433" spans="1:10" x14ac:dyDescent="0.25">
      <c r="A6433" t="s">
        <v>22</v>
      </c>
      <c r="B6433" t="s">
        <v>6</v>
      </c>
      <c r="C6433" t="s">
        <v>9</v>
      </c>
      <c r="D6433">
        <v>2028</v>
      </c>
      <c r="E6433">
        <v>2031</v>
      </c>
      <c r="F6433">
        <v>1</v>
      </c>
      <c r="G6433">
        <v>35289.429389999998</v>
      </c>
      <c r="H6433">
        <v>0</v>
      </c>
      <c r="I6433">
        <v>0.70916666699999997</v>
      </c>
      <c r="J6433" s="2" t="str">
        <f t="shared" si="100"/>
        <v>EG_SMRNER2028</v>
      </c>
    </row>
    <row r="6434" spans="1:10" x14ac:dyDescent="0.25">
      <c r="A6434" t="s">
        <v>22</v>
      </c>
      <c r="B6434" t="s">
        <v>6</v>
      </c>
      <c r="C6434" t="s">
        <v>8</v>
      </c>
      <c r="D6434">
        <v>2028</v>
      </c>
      <c r="E6434">
        <v>2031</v>
      </c>
      <c r="F6434">
        <v>1</v>
      </c>
      <c r="G6434">
        <v>35289.429389999998</v>
      </c>
      <c r="H6434">
        <v>0</v>
      </c>
      <c r="I6434">
        <v>0.70916666699999997</v>
      </c>
      <c r="J6434" s="2" t="str">
        <f t="shared" si="100"/>
        <v>EG_SMRSR2028</v>
      </c>
    </row>
    <row r="6435" spans="1:10" x14ac:dyDescent="0.25">
      <c r="A6435" t="s">
        <v>22</v>
      </c>
      <c r="B6435" t="s">
        <v>6</v>
      </c>
      <c r="C6435" t="s">
        <v>12</v>
      </c>
      <c r="D6435">
        <v>2028</v>
      </c>
      <c r="E6435">
        <v>2031</v>
      </c>
      <c r="F6435">
        <v>1</v>
      </c>
      <c r="G6435">
        <v>35289.429389999998</v>
      </c>
      <c r="H6435">
        <v>0</v>
      </c>
      <c r="I6435">
        <v>0.70916666699999997</v>
      </c>
      <c r="J6435" s="2" t="str">
        <f t="shared" si="100"/>
        <v>EG_SMRNR2028</v>
      </c>
    </row>
    <row r="6436" spans="1:10" x14ac:dyDescent="0.25">
      <c r="A6436" t="s">
        <v>22</v>
      </c>
      <c r="B6436" t="s">
        <v>6</v>
      </c>
      <c r="C6436" t="s">
        <v>10</v>
      </c>
      <c r="D6436">
        <v>2028</v>
      </c>
      <c r="E6436">
        <v>2032</v>
      </c>
      <c r="F6436">
        <v>1</v>
      </c>
      <c r="G6436">
        <v>35289.429389999998</v>
      </c>
      <c r="H6436">
        <v>0</v>
      </c>
      <c r="I6436">
        <v>0.70916666699999997</v>
      </c>
      <c r="J6436" s="2" t="str">
        <f t="shared" si="100"/>
        <v>EG_SMRER2028</v>
      </c>
    </row>
    <row r="6437" spans="1:10" x14ac:dyDescent="0.25">
      <c r="A6437" t="s">
        <v>22</v>
      </c>
      <c r="B6437" t="s">
        <v>6</v>
      </c>
      <c r="C6437" t="s">
        <v>11</v>
      </c>
      <c r="D6437">
        <v>2028</v>
      </c>
      <c r="E6437">
        <v>2032</v>
      </c>
      <c r="F6437">
        <v>1</v>
      </c>
      <c r="G6437">
        <v>35289.429389999998</v>
      </c>
      <c r="H6437">
        <v>0</v>
      </c>
      <c r="I6437">
        <v>0.70916666699999997</v>
      </c>
      <c r="J6437" s="2" t="str">
        <f t="shared" si="100"/>
        <v>EG_SMRWR2028</v>
      </c>
    </row>
    <row r="6438" spans="1:10" x14ac:dyDescent="0.25">
      <c r="A6438" t="s">
        <v>22</v>
      </c>
      <c r="B6438" t="s">
        <v>6</v>
      </c>
      <c r="C6438" t="s">
        <v>9</v>
      </c>
      <c r="D6438">
        <v>2028</v>
      </c>
      <c r="E6438">
        <v>2032</v>
      </c>
      <c r="F6438">
        <v>1</v>
      </c>
      <c r="G6438">
        <v>35289.429389999998</v>
      </c>
      <c r="H6438">
        <v>0</v>
      </c>
      <c r="I6438">
        <v>0.70916666699999997</v>
      </c>
      <c r="J6438" s="2" t="str">
        <f t="shared" si="100"/>
        <v>EG_SMRNER2028</v>
      </c>
    </row>
    <row r="6439" spans="1:10" x14ac:dyDescent="0.25">
      <c r="A6439" t="s">
        <v>22</v>
      </c>
      <c r="B6439" t="s">
        <v>6</v>
      </c>
      <c r="C6439" t="s">
        <v>8</v>
      </c>
      <c r="D6439">
        <v>2028</v>
      </c>
      <c r="E6439">
        <v>2032</v>
      </c>
      <c r="F6439">
        <v>1</v>
      </c>
      <c r="G6439">
        <v>35289.429389999998</v>
      </c>
      <c r="H6439">
        <v>0</v>
      </c>
      <c r="I6439">
        <v>0.70916666699999997</v>
      </c>
      <c r="J6439" s="2" t="str">
        <f t="shared" si="100"/>
        <v>EG_SMRSR2028</v>
      </c>
    </row>
    <row r="6440" spans="1:10" x14ac:dyDescent="0.25">
      <c r="A6440" t="s">
        <v>22</v>
      </c>
      <c r="B6440" t="s">
        <v>6</v>
      </c>
      <c r="C6440" t="s">
        <v>12</v>
      </c>
      <c r="D6440">
        <v>2028</v>
      </c>
      <c r="E6440">
        <v>2032</v>
      </c>
      <c r="F6440">
        <v>1</v>
      </c>
      <c r="G6440">
        <v>35289.429389999998</v>
      </c>
      <c r="H6440">
        <v>0</v>
      </c>
      <c r="I6440">
        <v>0.70916666699999997</v>
      </c>
      <c r="J6440" s="2" t="str">
        <f t="shared" si="100"/>
        <v>EG_SMRNR2028</v>
      </c>
    </row>
    <row r="6441" spans="1:10" x14ac:dyDescent="0.25">
      <c r="A6441" t="s">
        <v>22</v>
      </c>
      <c r="B6441" t="s">
        <v>6</v>
      </c>
      <c r="C6441" t="s">
        <v>10</v>
      </c>
      <c r="D6441">
        <v>2028</v>
      </c>
      <c r="E6441">
        <v>2033</v>
      </c>
      <c r="F6441">
        <v>1</v>
      </c>
      <c r="G6441">
        <v>35289.429389999998</v>
      </c>
      <c r="H6441">
        <v>0</v>
      </c>
      <c r="I6441">
        <v>0.70916666699999997</v>
      </c>
      <c r="J6441" s="2" t="str">
        <f t="shared" si="100"/>
        <v>EG_SMRER2028</v>
      </c>
    </row>
    <row r="6442" spans="1:10" x14ac:dyDescent="0.25">
      <c r="A6442" t="s">
        <v>22</v>
      </c>
      <c r="B6442" t="s">
        <v>6</v>
      </c>
      <c r="C6442" t="s">
        <v>11</v>
      </c>
      <c r="D6442">
        <v>2028</v>
      </c>
      <c r="E6442">
        <v>2033</v>
      </c>
      <c r="F6442">
        <v>1</v>
      </c>
      <c r="G6442">
        <v>35289.429389999998</v>
      </c>
      <c r="H6442">
        <v>0</v>
      </c>
      <c r="I6442">
        <v>0.70916666699999997</v>
      </c>
      <c r="J6442" s="2" t="str">
        <f t="shared" si="100"/>
        <v>EG_SMRWR2028</v>
      </c>
    </row>
    <row r="6443" spans="1:10" x14ac:dyDescent="0.25">
      <c r="A6443" t="s">
        <v>22</v>
      </c>
      <c r="B6443" t="s">
        <v>6</v>
      </c>
      <c r="C6443" t="s">
        <v>9</v>
      </c>
      <c r="D6443">
        <v>2028</v>
      </c>
      <c r="E6443">
        <v>2033</v>
      </c>
      <c r="F6443">
        <v>1</v>
      </c>
      <c r="G6443">
        <v>35289.429389999998</v>
      </c>
      <c r="H6443">
        <v>0</v>
      </c>
      <c r="I6443">
        <v>0.70916666699999997</v>
      </c>
      <c r="J6443" s="2" t="str">
        <f t="shared" si="100"/>
        <v>EG_SMRNER2028</v>
      </c>
    </row>
    <row r="6444" spans="1:10" x14ac:dyDescent="0.25">
      <c r="A6444" t="s">
        <v>22</v>
      </c>
      <c r="B6444" t="s">
        <v>6</v>
      </c>
      <c r="C6444" t="s">
        <v>8</v>
      </c>
      <c r="D6444">
        <v>2028</v>
      </c>
      <c r="E6444">
        <v>2033</v>
      </c>
      <c r="F6444">
        <v>1</v>
      </c>
      <c r="G6444">
        <v>35289.429389999998</v>
      </c>
      <c r="H6444">
        <v>0</v>
      </c>
      <c r="I6444">
        <v>0.70916666699999997</v>
      </c>
      <c r="J6444" s="2" t="str">
        <f t="shared" si="100"/>
        <v>EG_SMRSR2028</v>
      </c>
    </row>
    <row r="6445" spans="1:10" x14ac:dyDescent="0.25">
      <c r="A6445" t="s">
        <v>22</v>
      </c>
      <c r="B6445" t="s">
        <v>6</v>
      </c>
      <c r="C6445" t="s">
        <v>12</v>
      </c>
      <c r="D6445">
        <v>2028</v>
      </c>
      <c r="E6445">
        <v>2033</v>
      </c>
      <c r="F6445">
        <v>1</v>
      </c>
      <c r="G6445">
        <v>35289.429389999998</v>
      </c>
      <c r="H6445">
        <v>0</v>
      </c>
      <c r="I6445">
        <v>0.70916666699999997</v>
      </c>
      <c r="J6445" s="2" t="str">
        <f t="shared" si="100"/>
        <v>EG_SMRNR2028</v>
      </c>
    </row>
    <row r="6446" spans="1:10" x14ac:dyDescent="0.25">
      <c r="A6446" t="s">
        <v>22</v>
      </c>
      <c r="B6446" t="s">
        <v>6</v>
      </c>
      <c r="C6446" t="s">
        <v>10</v>
      </c>
      <c r="D6446">
        <v>2028</v>
      </c>
      <c r="E6446">
        <v>2034</v>
      </c>
      <c r="F6446">
        <v>1</v>
      </c>
      <c r="G6446">
        <v>35289.429389999998</v>
      </c>
      <c r="H6446">
        <v>0</v>
      </c>
      <c r="I6446">
        <v>0.70916666699999997</v>
      </c>
      <c r="J6446" s="2" t="str">
        <f t="shared" si="100"/>
        <v>EG_SMRER2028</v>
      </c>
    </row>
    <row r="6447" spans="1:10" x14ac:dyDescent="0.25">
      <c r="A6447" t="s">
        <v>22</v>
      </c>
      <c r="B6447" t="s">
        <v>6</v>
      </c>
      <c r="C6447" t="s">
        <v>11</v>
      </c>
      <c r="D6447">
        <v>2028</v>
      </c>
      <c r="E6447">
        <v>2034</v>
      </c>
      <c r="F6447">
        <v>1</v>
      </c>
      <c r="G6447">
        <v>35289.429389999998</v>
      </c>
      <c r="H6447">
        <v>0</v>
      </c>
      <c r="I6447">
        <v>0.70916666699999997</v>
      </c>
      <c r="J6447" s="2" t="str">
        <f t="shared" si="100"/>
        <v>EG_SMRWR2028</v>
      </c>
    </row>
    <row r="6448" spans="1:10" x14ac:dyDescent="0.25">
      <c r="A6448" t="s">
        <v>22</v>
      </c>
      <c r="B6448" t="s">
        <v>6</v>
      </c>
      <c r="C6448" t="s">
        <v>9</v>
      </c>
      <c r="D6448">
        <v>2028</v>
      </c>
      <c r="E6448">
        <v>2034</v>
      </c>
      <c r="F6448">
        <v>1</v>
      </c>
      <c r="G6448">
        <v>35289.429389999998</v>
      </c>
      <c r="H6448">
        <v>0</v>
      </c>
      <c r="I6448">
        <v>0.70916666699999997</v>
      </c>
      <c r="J6448" s="2" t="str">
        <f t="shared" si="100"/>
        <v>EG_SMRNER2028</v>
      </c>
    </row>
    <row r="6449" spans="1:10" x14ac:dyDescent="0.25">
      <c r="A6449" t="s">
        <v>22</v>
      </c>
      <c r="B6449" t="s">
        <v>6</v>
      </c>
      <c r="C6449" t="s">
        <v>8</v>
      </c>
      <c r="D6449">
        <v>2028</v>
      </c>
      <c r="E6449">
        <v>2034</v>
      </c>
      <c r="F6449">
        <v>1</v>
      </c>
      <c r="G6449">
        <v>35289.429389999998</v>
      </c>
      <c r="H6449">
        <v>0</v>
      </c>
      <c r="I6449">
        <v>0.70916666699999997</v>
      </c>
      <c r="J6449" s="2" t="str">
        <f t="shared" si="100"/>
        <v>EG_SMRSR2028</v>
      </c>
    </row>
    <row r="6450" spans="1:10" x14ac:dyDescent="0.25">
      <c r="A6450" t="s">
        <v>22</v>
      </c>
      <c r="B6450" t="s">
        <v>6</v>
      </c>
      <c r="C6450" t="s">
        <v>12</v>
      </c>
      <c r="D6450">
        <v>2028</v>
      </c>
      <c r="E6450">
        <v>2034</v>
      </c>
      <c r="F6450">
        <v>1</v>
      </c>
      <c r="G6450">
        <v>35289.429389999998</v>
      </c>
      <c r="H6450">
        <v>0</v>
      </c>
      <c r="I6450">
        <v>0.70916666699999997</v>
      </c>
      <c r="J6450" s="2" t="str">
        <f t="shared" si="100"/>
        <v>EG_SMRNR2028</v>
      </c>
    </row>
    <row r="6451" spans="1:10" x14ac:dyDescent="0.25">
      <c r="A6451" t="s">
        <v>22</v>
      </c>
      <c r="B6451" t="s">
        <v>6</v>
      </c>
      <c r="C6451" t="s">
        <v>10</v>
      </c>
      <c r="D6451">
        <v>2028</v>
      </c>
      <c r="E6451">
        <v>2035</v>
      </c>
      <c r="F6451">
        <v>1</v>
      </c>
      <c r="G6451">
        <v>35289.429389999998</v>
      </c>
      <c r="H6451">
        <v>0</v>
      </c>
      <c r="I6451">
        <v>0.70916666699999997</v>
      </c>
      <c r="J6451" s="2" t="str">
        <f t="shared" si="100"/>
        <v>EG_SMRER2028</v>
      </c>
    </row>
    <row r="6452" spans="1:10" x14ac:dyDescent="0.25">
      <c r="A6452" t="s">
        <v>22</v>
      </c>
      <c r="B6452" t="s">
        <v>6</v>
      </c>
      <c r="C6452" t="s">
        <v>11</v>
      </c>
      <c r="D6452">
        <v>2028</v>
      </c>
      <c r="E6452">
        <v>2035</v>
      </c>
      <c r="F6452">
        <v>1</v>
      </c>
      <c r="G6452">
        <v>35289.429389999998</v>
      </c>
      <c r="H6452">
        <v>0</v>
      </c>
      <c r="I6452">
        <v>0.70916666699999997</v>
      </c>
      <c r="J6452" s="2" t="str">
        <f t="shared" si="100"/>
        <v>EG_SMRWR2028</v>
      </c>
    </row>
    <row r="6453" spans="1:10" x14ac:dyDescent="0.25">
      <c r="A6453" t="s">
        <v>22</v>
      </c>
      <c r="B6453" t="s">
        <v>6</v>
      </c>
      <c r="C6453" t="s">
        <v>9</v>
      </c>
      <c r="D6453">
        <v>2028</v>
      </c>
      <c r="E6453">
        <v>2035</v>
      </c>
      <c r="F6453">
        <v>1</v>
      </c>
      <c r="G6453">
        <v>35289.429389999998</v>
      </c>
      <c r="H6453">
        <v>0</v>
      </c>
      <c r="I6453">
        <v>0.70916666699999997</v>
      </c>
      <c r="J6453" s="2" t="str">
        <f t="shared" si="100"/>
        <v>EG_SMRNER2028</v>
      </c>
    </row>
    <row r="6454" spans="1:10" x14ac:dyDescent="0.25">
      <c r="A6454" t="s">
        <v>22</v>
      </c>
      <c r="B6454" t="s">
        <v>6</v>
      </c>
      <c r="C6454" t="s">
        <v>8</v>
      </c>
      <c r="D6454">
        <v>2028</v>
      </c>
      <c r="E6454">
        <v>2035</v>
      </c>
      <c r="F6454">
        <v>1</v>
      </c>
      <c r="G6454">
        <v>35289.429389999998</v>
      </c>
      <c r="H6454">
        <v>0</v>
      </c>
      <c r="I6454">
        <v>0.70916666699999997</v>
      </c>
      <c r="J6454" s="2" t="str">
        <f t="shared" si="100"/>
        <v>EG_SMRSR2028</v>
      </c>
    </row>
    <row r="6455" spans="1:10" x14ac:dyDescent="0.25">
      <c r="A6455" t="s">
        <v>22</v>
      </c>
      <c r="B6455" t="s">
        <v>6</v>
      </c>
      <c r="C6455" t="s">
        <v>12</v>
      </c>
      <c r="D6455">
        <v>2028</v>
      </c>
      <c r="E6455">
        <v>2035</v>
      </c>
      <c r="F6455">
        <v>1</v>
      </c>
      <c r="G6455">
        <v>35289.429389999998</v>
      </c>
      <c r="H6455">
        <v>0</v>
      </c>
      <c r="I6455">
        <v>0.70916666699999997</v>
      </c>
      <c r="J6455" s="2" t="str">
        <f t="shared" si="100"/>
        <v>EG_SMRNR2028</v>
      </c>
    </row>
    <row r="6456" spans="1:10" x14ac:dyDescent="0.25">
      <c r="A6456" t="s">
        <v>22</v>
      </c>
      <c r="B6456" t="s">
        <v>6</v>
      </c>
      <c r="C6456" t="s">
        <v>10</v>
      </c>
      <c r="D6456">
        <v>2028</v>
      </c>
      <c r="E6456">
        <v>2036</v>
      </c>
      <c r="F6456">
        <v>1</v>
      </c>
      <c r="G6456">
        <v>35289.429389999998</v>
      </c>
      <c r="H6456">
        <v>0</v>
      </c>
      <c r="I6456">
        <v>0.70916666699999997</v>
      </c>
      <c r="J6456" s="2" t="str">
        <f t="shared" si="100"/>
        <v>EG_SMRER2028</v>
      </c>
    </row>
    <row r="6457" spans="1:10" x14ac:dyDescent="0.25">
      <c r="A6457" t="s">
        <v>22</v>
      </c>
      <c r="B6457" t="s">
        <v>6</v>
      </c>
      <c r="C6457" t="s">
        <v>11</v>
      </c>
      <c r="D6457">
        <v>2028</v>
      </c>
      <c r="E6457">
        <v>2036</v>
      </c>
      <c r="F6457">
        <v>1</v>
      </c>
      <c r="G6457">
        <v>35289.429389999998</v>
      </c>
      <c r="H6457">
        <v>0</v>
      </c>
      <c r="I6457">
        <v>0.70916666699999997</v>
      </c>
      <c r="J6457" s="2" t="str">
        <f t="shared" si="100"/>
        <v>EG_SMRWR2028</v>
      </c>
    </row>
    <row r="6458" spans="1:10" x14ac:dyDescent="0.25">
      <c r="A6458" t="s">
        <v>22</v>
      </c>
      <c r="B6458" t="s">
        <v>6</v>
      </c>
      <c r="C6458" t="s">
        <v>9</v>
      </c>
      <c r="D6458">
        <v>2028</v>
      </c>
      <c r="E6458">
        <v>2036</v>
      </c>
      <c r="F6458">
        <v>1</v>
      </c>
      <c r="G6458">
        <v>35289.429389999998</v>
      </c>
      <c r="H6458">
        <v>0</v>
      </c>
      <c r="I6458">
        <v>0.70916666699999997</v>
      </c>
      <c r="J6458" s="2" t="str">
        <f t="shared" si="100"/>
        <v>EG_SMRNER2028</v>
      </c>
    </row>
    <row r="6459" spans="1:10" x14ac:dyDescent="0.25">
      <c r="A6459" t="s">
        <v>22</v>
      </c>
      <c r="B6459" t="s">
        <v>6</v>
      </c>
      <c r="C6459" t="s">
        <v>8</v>
      </c>
      <c r="D6459">
        <v>2028</v>
      </c>
      <c r="E6459">
        <v>2036</v>
      </c>
      <c r="F6459">
        <v>1</v>
      </c>
      <c r="G6459">
        <v>35289.429389999998</v>
      </c>
      <c r="H6459">
        <v>0</v>
      </c>
      <c r="I6459">
        <v>0.70916666699999997</v>
      </c>
      <c r="J6459" s="2" t="str">
        <f t="shared" si="100"/>
        <v>EG_SMRSR2028</v>
      </c>
    </row>
    <row r="6460" spans="1:10" x14ac:dyDescent="0.25">
      <c r="A6460" t="s">
        <v>22</v>
      </c>
      <c r="B6460" t="s">
        <v>6</v>
      </c>
      <c r="C6460" t="s">
        <v>12</v>
      </c>
      <c r="D6460">
        <v>2028</v>
      </c>
      <c r="E6460">
        <v>2036</v>
      </c>
      <c r="F6460">
        <v>1</v>
      </c>
      <c r="G6460">
        <v>35289.429389999998</v>
      </c>
      <c r="H6460">
        <v>0</v>
      </c>
      <c r="I6460">
        <v>0.70916666699999997</v>
      </c>
      <c r="J6460" s="2" t="str">
        <f t="shared" si="100"/>
        <v>EG_SMRNR2028</v>
      </c>
    </row>
    <row r="6461" spans="1:10" x14ac:dyDescent="0.25">
      <c r="A6461" t="s">
        <v>22</v>
      </c>
      <c r="B6461" t="s">
        <v>6</v>
      </c>
      <c r="C6461" t="s">
        <v>10</v>
      </c>
      <c r="D6461">
        <v>2028</v>
      </c>
      <c r="E6461">
        <v>2037</v>
      </c>
      <c r="F6461">
        <v>1</v>
      </c>
      <c r="G6461">
        <v>35289.429389999998</v>
      </c>
      <c r="H6461">
        <v>0</v>
      </c>
      <c r="I6461">
        <v>0.70916666699999997</v>
      </c>
      <c r="J6461" s="2" t="str">
        <f t="shared" si="100"/>
        <v>EG_SMRER2028</v>
      </c>
    </row>
    <row r="6462" spans="1:10" x14ac:dyDescent="0.25">
      <c r="A6462" t="s">
        <v>22</v>
      </c>
      <c r="B6462" t="s">
        <v>6</v>
      </c>
      <c r="C6462" t="s">
        <v>11</v>
      </c>
      <c r="D6462">
        <v>2028</v>
      </c>
      <c r="E6462">
        <v>2037</v>
      </c>
      <c r="F6462">
        <v>1</v>
      </c>
      <c r="G6462">
        <v>35289.429389999998</v>
      </c>
      <c r="H6462">
        <v>0</v>
      </c>
      <c r="I6462">
        <v>0.70916666699999997</v>
      </c>
      <c r="J6462" s="2" t="str">
        <f t="shared" si="100"/>
        <v>EG_SMRWR2028</v>
      </c>
    </row>
    <row r="6463" spans="1:10" x14ac:dyDescent="0.25">
      <c r="A6463" t="s">
        <v>22</v>
      </c>
      <c r="B6463" t="s">
        <v>6</v>
      </c>
      <c r="C6463" t="s">
        <v>9</v>
      </c>
      <c r="D6463">
        <v>2028</v>
      </c>
      <c r="E6463">
        <v>2037</v>
      </c>
      <c r="F6463">
        <v>1</v>
      </c>
      <c r="G6463">
        <v>35289.429389999998</v>
      </c>
      <c r="H6463">
        <v>0</v>
      </c>
      <c r="I6463">
        <v>0.70916666699999997</v>
      </c>
      <c r="J6463" s="2" t="str">
        <f t="shared" si="100"/>
        <v>EG_SMRNER2028</v>
      </c>
    </row>
    <row r="6464" spans="1:10" x14ac:dyDescent="0.25">
      <c r="A6464" t="s">
        <v>22</v>
      </c>
      <c r="B6464" t="s">
        <v>6</v>
      </c>
      <c r="C6464" t="s">
        <v>8</v>
      </c>
      <c r="D6464">
        <v>2028</v>
      </c>
      <c r="E6464">
        <v>2037</v>
      </c>
      <c r="F6464">
        <v>1</v>
      </c>
      <c r="G6464">
        <v>35289.429389999998</v>
      </c>
      <c r="H6464">
        <v>0</v>
      </c>
      <c r="I6464">
        <v>0.70916666699999997</v>
      </c>
      <c r="J6464" s="2" t="str">
        <f t="shared" si="100"/>
        <v>EG_SMRSR2028</v>
      </c>
    </row>
    <row r="6465" spans="1:10" x14ac:dyDescent="0.25">
      <c r="A6465" t="s">
        <v>22</v>
      </c>
      <c r="B6465" t="s">
        <v>6</v>
      </c>
      <c r="C6465" t="s">
        <v>12</v>
      </c>
      <c r="D6465">
        <v>2028</v>
      </c>
      <c r="E6465">
        <v>2037</v>
      </c>
      <c r="F6465">
        <v>1</v>
      </c>
      <c r="G6465">
        <v>35289.429389999998</v>
      </c>
      <c r="H6465">
        <v>0</v>
      </c>
      <c r="I6465">
        <v>0.70916666699999997</v>
      </c>
      <c r="J6465" s="2" t="str">
        <f t="shared" si="100"/>
        <v>EG_SMRNR2028</v>
      </c>
    </row>
    <row r="6466" spans="1:10" x14ac:dyDescent="0.25">
      <c r="A6466" t="s">
        <v>22</v>
      </c>
      <c r="B6466" t="s">
        <v>6</v>
      </c>
      <c r="C6466" t="s">
        <v>10</v>
      </c>
      <c r="D6466">
        <v>2028</v>
      </c>
      <c r="E6466">
        <v>2038</v>
      </c>
      <c r="F6466">
        <v>1</v>
      </c>
      <c r="G6466">
        <v>35289.429389999998</v>
      </c>
      <c r="H6466">
        <v>0</v>
      </c>
      <c r="I6466">
        <v>0.70916666699999997</v>
      </c>
      <c r="J6466" s="2" t="str">
        <f t="shared" si="100"/>
        <v>EG_SMRER2028</v>
      </c>
    </row>
    <row r="6467" spans="1:10" x14ac:dyDescent="0.25">
      <c r="A6467" t="s">
        <v>22</v>
      </c>
      <c r="B6467" t="s">
        <v>6</v>
      </c>
      <c r="C6467" t="s">
        <v>11</v>
      </c>
      <c r="D6467">
        <v>2028</v>
      </c>
      <c r="E6467">
        <v>2038</v>
      </c>
      <c r="F6467">
        <v>1</v>
      </c>
      <c r="G6467">
        <v>35289.429389999998</v>
      </c>
      <c r="H6467">
        <v>0</v>
      </c>
      <c r="I6467">
        <v>0.70916666699999997</v>
      </c>
      <c r="J6467" s="2" t="str">
        <f t="shared" ref="J6467:J6530" si="101">_xlfn.CONCAT(A6467,C6467,D6467)</f>
        <v>EG_SMRWR2028</v>
      </c>
    </row>
    <row r="6468" spans="1:10" x14ac:dyDescent="0.25">
      <c r="A6468" t="s">
        <v>22</v>
      </c>
      <c r="B6468" t="s">
        <v>6</v>
      </c>
      <c r="C6468" t="s">
        <v>9</v>
      </c>
      <c r="D6468">
        <v>2028</v>
      </c>
      <c r="E6468">
        <v>2038</v>
      </c>
      <c r="F6468">
        <v>1</v>
      </c>
      <c r="G6468">
        <v>35289.429389999998</v>
      </c>
      <c r="H6468">
        <v>0</v>
      </c>
      <c r="I6468">
        <v>0.70916666699999997</v>
      </c>
      <c r="J6468" s="2" t="str">
        <f t="shared" si="101"/>
        <v>EG_SMRNER2028</v>
      </c>
    </row>
    <row r="6469" spans="1:10" x14ac:dyDescent="0.25">
      <c r="A6469" t="s">
        <v>22</v>
      </c>
      <c r="B6469" t="s">
        <v>6</v>
      </c>
      <c r="C6469" t="s">
        <v>8</v>
      </c>
      <c r="D6469">
        <v>2028</v>
      </c>
      <c r="E6469">
        <v>2038</v>
      </c>
      <c r="F6469">
        <v>1</v>
      </c>
      <c r="G6469">
        <v>35289.429389999998</v>
      </c>
      <c r="H6469">
        <v>0</v>
      </c>
      <c r="I6469">
        <v>0.70916666699999997</v>
      </c>
      <c r="J6469" s="2" t="str">
        <f t="shared" si="101"/>
        <v>EG_SMRSR2028</v>
      </c>
    </row>
    <row r="6470" spans="1:10" x14ac:dyDescent="0.25">
      <c r="A6470" t="s">
        <v>22</v>
      </c>
      <c r="B6470" t="s">
        <v>6</v>
      </c>
      <c r="C6470" t="s">
        <v>12</v>
      </c>
      <c r="D6470">
        <v>2028</v>
      </c>
      <c r="E6470">
        <v>2038</v>
      </c>
      <c r="F6470">
        <v>1</v>
      </c>
      <c r="G6470">
        <v>35289.429389999998</v>
      </c>
      <c r="H6470">
        <v>0</v>
      </c>
      <c r="I6470">
        <v>0.70916666699999997</v>
      </c>
      <c r="J6470" s="2" t="str">
        <f t="shared" si="101"/>
        <v>EG_SMRNR2028</v>
      </c>
    </row>
    <row r="6471" spans="1:10" x14ac:dyDescent="0.25">
      <c r="A6471" t="s">
        <v>22</v>
      </c>
      <c r="B6471" t="s">
        <v>6</v>
      </c>
      <c r="C6471" t="s">
        <v>10</v>
      </c>
      <c r="D6471">
        <v>2028</v>
      </c>
      <c r="E6471">
        <v>2039</v>
      </c>
      <c r="F6471">
        <v>1</v>
      </c>
      <c r="G6471">
        <v>35289.429389999998</v>
      </c>
      <c r="H6471">
        <v>0</v>
      </c>
      <c r="I6471">
        <v>0.70916666699999997</v>
      </c>
      <c r="J6471" s="2" t="str">
        <f t="shared" si="101"/>
        <v>EG_SMRER2028</v>
      </c>
    </row>
    <row r="6472" spans="1:10" x14ac:dyDescent="0.25">
      <c r="A6472" t="s">
        <v>22</v>
      </c>
      <c r="B6472" t="s">
        <v>6</v>
      </c>
      <c r="C6472" t="s">
        <v>11</v>
      </c>
      <c r="D6472">
        <v>2028</v>
      </c>
      <c r="E6472">
        <v>2039</v>
      </c>
      <c r="F6472">
        <v>1</v>
      </c>
      <c r="G6472">
        <v>35289.429389999998</v>
      </c>
      <c r="H6472">
        <v>0</v>
      </c>
      <c r="I6472">
        <v>0.70916666699999997</v>
      </c>
      <c r="J6472" s="2" t="str">
        <f t="shared" si="101"/>
        <v>EG_SMRWR2028</v>
      </c>
    </row>
    <row r="6473" spans="1:10" x14ac:dyDescent="0.25">
      <c r="A6473" t="s">
        <v>22</v>
      </c>
      <c r="B6473" t="s">
        <v>6</v>
      </c>
      <c r="C6473" t="s">
        <v>9</v>
      </c>
      <c r="D6473">
        <v>2028</v>
      </c>
      <c r="E6473">
        <v>2039</v>
      </c>
      <c r="F6473">
        <v>1</v>
      </c>
      <c r="G6473">
        <v>35289.429389999998</v>
      </c>
      <c r="H6473">
        <v>0</v>
      </c>
      <c r="I6473">
        <v>0.70916666699999997</v>
      </c>
      <c r="J6473" s="2" t="str">
        <f t="shared" si="101"/>
        <v>EG_SMRNER2028</v>
      </c>
    </row>
    <row r="6474" spans="1:10" x14ac:dyDescent="0.25">
      <c r="A6474" t="s">
        <v>22</v>
      </c>
      <c r="B6474" t="s">
        <v>6</v>
      </c>
      <c r="C6474" t="s">
        <v>8</v>
      </c>
      <c r="D6474">
        <v>2028</v>
      </c>
      <c r="E6474">
        <v>2039</v>
      </c>
      <c r="F6474">
        <v>1</v>
      </c>
      <c r="G6474">
        <v>35289.429389999998</v>
      </c>
      <c r="H6474">
        <v>0</v>
      </c>
      <c r="I6474">
        <v>0.70916666699999997</v>
      </c>
      <c r="J6474" s="2" t="str">
        <f t="shared" si="101"/>
        <v>EG_SMRSR2028</v>
      </c>
    </row>
    <row r="6475" spans="1:10" x14ac:dyDescent="0.25">
      <c r="A6475" t="s">
        <v>22</v>
      </c>
      <c r="B6475" t="s">
        <v>6</v>
      </c>
      <c r="C6475" t="s">
        <v>12</v>
      </c>
      <c r="D6475">
        <v>2028</v>
      </c>
      <c r="E6475">
        <v>2039</v>
      </c>
      <c r="F6475">
        <v>1</v>
      </c>
      <c r="G6475">
        <v>35289.429389999998</v>
      </c>
      <c r="H6475">
        <v>0</v>
      </c>
      <c r="I6475">
        <v>0.70916666699999997</v>
      </c>
      <c r="J6475" s="2" t="str">
        <f t="shared" si="101"/>
        <v>EG_SMRNR2028</v>
      </c>
    </row>
    <row r="6476" spans="1:10" x14ac:dyDescent="0.25">
      <c r="A6476" t="s">
        <v>22</v>
      </c>
      <c r="B6476" t="s">
        <v>6</v>
      </c>
      <c r="C6476" t="s">
        <v>10</v>
      </c>
      <c r="D6476">
        <v>2028</v>
      </c>
      <c r="E6476">
        <v>2040</v>
      </c>
      <c r="F6476">
        <v>1</v>
      </c>
      <c r="G6476">
        <v>35289.429389999998</v>
      </c>
      <c r="H6476">
        <v>0</v>
      </c>
      <c r="I6476">
        <v>0.70916666699999997</v>
      </c>
      <c r="J6476" s="2" t="str">
        <f t="shared" si="101"/>
        <v>EG_SMRER2028</v>
      </c>
    </row>
    <row r="6477" spans="1:10" x14ac:dyDescent="0.25">
      <c r="A6477" t="s">
        <v>22</v>
      </c>
      <c r="B6477" t="s">
        <v>6</v>
      </c>
      <c r="C6477" t="s">
        <v>11</v>
      </c>
      <c r="D6477">
        <v>2028</v>
      </c>
      <c r="E6477">
        <v>2040</v>
      </c>
      <c r="F6477">
        <v>1</v>
      </c>
      <c r="G6477">
        <v>35289.429389999998</v>
      </c>
      <c r="H6477">
        <v>0</v>
      </c>
      <c r="I6477">
        <v>0.70916666699999997</v>
      </c>
      <c r="J6477" s="2" t="str">
        <f t="shared" si="101"/>
        <v>EG_SMRWR2028</v>
      </c>
    </row>
    <row r="6478" spans="1:10" x14ac:dyDescent="0.25">
      <c r="A6478" t="s">
        <v>22</v>
      </c>
      <c r="B6478" t="s">
        <v>6</v>
      </c>
      <c r="C6478" t="s">
        <v>9</v>
      </c>
      <c r="D6478">
        <v>2028</v>
      </c>
      <c r="E6478">
        <v>2040</v>
      </c>
      <c r="F6478">
        <v>1</v>
      </c>
      <c r="G6478">
        <v>35289.429389999998</v>
      </c>
      <c r="H6478">
        <v>0</v>
      </c>
      <c r="I6478">
        <v>0.70916666699999997</v>
      </c>
      <c r="J6478" s="2" t="str">
        <f t="shared" si="101"/>
        <v>EG_SMRNER2028</v>
      </c>
    </row>
    <row r="6479" spans="1:10" x14ac:dyDescent="0.25">
      <c r="A6479" t="s">
        <v>22</v>
      </c>
      <c r="B6479" t="s">
        <v>6</v>
      </c>
      <c r="C6479" t="s">
        <v>8</v>
      </c>
      <c r="D6479">
        <v>2028</v>
      </c>
      <c r="E6479">
        <v>2040</v>
      </c>
      <c r="F6479">
        <v>1</v>
      </c>
      <c r="G6479">
        <v>35289.429389999998</v>
      </c>
      <c r="H6479">
        <v>0</v>
      </c>
      <c r="I6479">
        <v>0.70916666699999997</v>
      </c>
      <c r="J6479" s="2" t="str">
        <f t="shared" si="101"/>
        <v>EG_SMRSR2028</v>
      </c>
    </row>
    <row r="6480" spans="1:10" x14ac:dyDescent="0.25">
      <c r="A6480" t="s">
        <v>22</v>
      </c>
      <c r="B6480" t="s">
        <v>6</v>
      </c>
      <c r="C6480" t="s">
        <v>12</v>
      </c>
      <c r="D6480">
        <v>2028</v>
      </c>
      <c r="E6480">
        <v>2040</v>
      </c>
      <c r="F6480">
        <v>1</v>
      </c>
      <c r="G6480">
        <v>35289.429389999998</v>
      </c>
      <c r="H6480">
        <v>0</v>
      </c>
      <c r="I6480">
        <v>0.70916666699999997</v>
      </c>
      <c r="J6480" s="2" t="str">
        <f t="shared" si="101"/>
        <v>EG_SMRNR2028</v>
      </c>
    </row>
    <row r="6481" spans="1:10" x14ac:dyDescent="0.25">
      <c r="A6481" t="s">
        <v>22</v>
      </c>
      <c r="B6481" t="s">
        <v>6</v>
      </c>
      <c r="C6481" t="s">
        <v>10</v>
      </c>
      <c r="D6481">
        <v>2028</v>
      </c>
      <c r="E6481">
        <v>2041</v>
      </c>
      <c r="F6481">
        <v>1</v>
      </c>
      <c r="G6481">
        <v>35289.429389999998</v>
      </c>
      <c r="H6481">
        <v>0</v>
      </c>
      <c r="I6481">
        <v>0.70916666699999997</v>
      </c>
      <c r="J6481" s="2" t="str">
        <f t="shared" si="101"/>
        <v>EG_SMRER2028</v>
      </c>
    </row>
    <row r="6482" spans="1:10" x14ac:dyDescent="0.25">
      <c r="A6482" t="s">
        <v>22</v>
      </c>
      <c r="B6482" t="s">
        <v>6</v>
      </c>
      <c r="C6482" t="s">
        <v>11</v>
      </c>
      <c r="D6482">
        <v>2028</v>
      </c>
      <c r="E6482">
        <v>2041</v>
      </c>
      <c r="F6482">
        <v>1</v>
      </c>
      <c r="G6482">
        <v>35289.429389999998</v>
      </c>
      <c r="H6482">
        <v>0</v>
      </c>
      <c r="I6482">
        <v>0.70916666699999997</v>
      </c>
      <c r="J6482" s="2" t="str">
        <f t="shared" si="101"/>
        <v>EG_SMRWR2028</v>
      </c>
    </row>
    <row r="6483" spans="1:10" x14ac:dyDescent="0.25">
      <c r="A6483" t="s">
        <v>22</v>
      </c>
      <c r="B6483" t="s">
        <v>6</v>
      </c>
      <c r="C6483" t="s">
        <v>9</v>
      </c>
      <c r="D6483">
        <v>2028</v>
      </c>
      <c r="E6483">
        <v>2041</v>
      </c>
      <c r="F6483">
        <v>1</v>
      </c>
      <c r="G6483">
        <v>35289.429389999998</v>
      </c>
      <c r="H6483">
        <v>0</v>
      </c>
      <c r="I6483">
        <v>0.70916666699999997</v>
      </c>
      <c r="J6483" s="2" t="str">
        <f t="shared" si="101"/>
        <v>EG_SMRNER2028</v>
      </c>
    </row>
    <row r="6484" spans="1:10" x14ac:dyDescent="0.25">
      <c r="A6484" t="s">
        <v>22</v>
      </c>
      <c r="B6484" t="s">
        <v>6</v>
      </c>
      <c r="C6484" t="s">
        <v>8</v>
      </c>
      <c r="D6484">
        <v>2028</v>
      </c>
      <c r="E6484">
        <v>2041</v>
      </c>
      <c r="F6484">
        <v>1</v>
      </c>
      <c r="G6484">
        <v>35289.429389999998</v>
      </c>
      <c r="H6484">
        <v>0</v>
      </c>
      <c r="I6484">
        <v>0.70916666699999997</v>
      </c>
      <c r="J6484" s="2" t="str">
        <f t="shared" si="101"/>
        <v>EG_SMRSR2028</v>
      </c>
    </row>
    <row r="6485" spans="1:10" x14ac:dyDescent="0.25">
      <c r="A6485" t="s">
        <v>22</v>
      </c>
      <c r="B6485" t="s">
        <v>6</v>
      </c>
      <c r="C6485" t="s">
        <v>12</v>
      </c>
      <c r="D6485">
        <v>2028</v>
      </c>
      <c r="E6485">
        <v>2041</v>
      </c>
      <c r="F6485">
        <v>1</v>
      </c>
      <c r="G6485">
        <v>35289.429389999998</v>
      </c>
      <c r="H6485">
        <v>0</v>
      </c>
      <c r="I6485">
        <v>0.70916666699999997</v>
      </c>
      <c r="J6485" s="2" t="str">
        <f t="shared" si="101"/>
        <v>EG_SMRNR2028</v>
      </c>
    </row>
    <row r="6486" spans="1:10" x14ac:dyDescent="0.25">
      <c r="A6486" t="s">
        <v>7</v>
      </c>
      <c r="B6486" t="s">
        <v>6</v>
      </c>
      <c r="C6486" t="s">
        <v>10</v>
      </c>
      <c r="D6486">
        <v>2028</v>
      </c>
      <c r="E6486">
        <v>2028</v>
      </c>
      <c r="F6486">
        <v>0.238845897</v>
      </c>
      <c r="G6486">
        <v>7713.4572399999997</v>
      </c>
      <c r="H6486">
        <v>0</v>
      </c>
      <c r="I6486">
        <v>1</v>
      </c>
      <c r="J6486" s="2" t="str">
        <f t="shared" si="101"/>
        <v>EG_BIOMASSER2028</v>
      </c>
    </row>
    <row r="6487" spans="1:10" x14ac:dyDescent="0.25">
      <c r="A6487" t="s">
        <v>7</v>
      </c>
      <c r="B6487" t="s">
        <v>6</v>
      </c>
      <c r="C6487" t="s">
        <v>11</v>
      </c>
      <c r="D6487">
        <v>2028</v>
      </c>
      <c r="E6487">
        <v>2028</v>
      </c>
      <c r="F6487">
        <v>0.238845897</v>
      </c>
      <c r="G6487">
        <v>7713.4572399999997</v>
      </c>
      <c r="H6487">
        <v>0</v>
      </c>
      <c r="I6487">
        <v>1</v>
      </c>
      <c r="J6487" s="2" t="str">
        <f t="shared" si="101"/>
        <v>EG_BIOMASSWR2028</v>
      </c>
    </row>
    <row r="6488" spans="1:10" x14ac:dyDescent="0.25">
      <c r="A6488" t="s">
        <v>7</v>
      </c>
      <c r="B6488" t="s">
        <v>6</v>
      </c>
      <c r="C6488" t="s">
        <v>9</v>
      </c>
      <c r="D6488">
        <v>2028</v>
      </c>
      <c r="E6488">
        <v>2028</v>
      </c>
      <c r="F6488">
        <v>0.238845897</v>
      </c>
      <c r="G6488">
        <v>7713.4572399999997</v>
      </c>
      <c r="H6488">
        <v>0</v>
      </c>
      <c r="I6488">
        <v>1</v>
      </c>
      <c r="J6488" s="2" t="str">
        <f t="shared" si="101"/>
        <v>EG_BIOMASSNER2028</v>
      </c>
    </row>
    <row r="6489" spans="1:10" x14ac:dyDescent="0.25">
      <c r="A6489" t="s">
        <v>7</v>
      </c>
      <c r="B6489" t="s">
        <v>6</v>
      </c>
      <c r="C6489" t="s">
        <v>8</v>
      </c>
      <c r="D6489">
        <v>2028</v>
      </c>
      <c r="E6489">
        <v>2028</v>
      </c>
      <c r="F6489">
        <v>0.238845897</v>
      </c>
      <c r="G6489">
        <v>7713.4572399999997</v>
      </c>
      <c r="H6489">
        <v>0</v>
      </c>
      <c r="I6489">
        <v>1</v>
      </c>
      <c r="J6489" s="2" t="str">
        <f t="shared" si="101"/>
        <v>EG_BIOMASSSR2028</v>
      </c>
    </row>
    <row r="6490" spans="1:10" x14ac:dyDescent="0.25">
      <c r="A6490" t="s">
        <v>7</v>
      </c>
      <c r="B6490" t="s">
        <v>6</v>
      </c>
      <c r="C6490" t="s">
        <v>12</v>
      </c>
      <c r="D6490">
        <v>2028</v>
      </c>
      <c r="E6490">
        <v>2028</v>
      </c>
      <c r="F6490">
        <v>0.238845897</v>
      </c>
      <c r="G6490">
        <v>7713.4572399999997</v>
      </c>
      <c r="H6490">
        <v>0</v>
      </c>
      <c r="I6490">
        <v>1</v>
      </c>
      <c r="J6490" s="2" t="str">
        <f t="shared" si="101"/>
        <v>EG_BIOMASSNR2028</v>
      </c>
    </row>
    <row r="6491" spans="1:10" x14ac:dyDescent="0.25">
      <c r="A6491" t="s">
        <v>7</v>
      </c>
      <c r="B6491" t="s">
        <v>6</v>
      </c>
      <c r="C6491" t="s">
        <v>10</v>
      </c>
      <c r="D6491">
        <v>2028</v>
      </c>
      <c r="E6491">
        <v>2029</v>
      </c>
      <c r="F6491">
        <v>0.238845897</v>
      </c>
      <c r="G6491">
        <v>7713.4572399999997</v>
      </c>
      <c r="H6491">
        <v>0</v>
      </c>
      <c r="I6491">
        <v>1</v>
      </c>
      <c r="J6491" s="2" t="str">
        <f t="shared" si="101"/>
        <v>EG_BIOMASSER2028</v>
      </c>
    </row>
    <row r="6492" spans="1:10" x14ac:dyDescent="0.25">
      <c r="A6492" t="s">
        <v>7</v>
      </c>
      <c r="B6492" t="s">
        <v>6</v>
      </c>
      <c r="C6492" t="s">
        <v>11</v>
      </c>
      <c r="D6492">
        <v>2028</v>
      </c>
      <c r="E6492">
        <v>2029</v>
      </c>
      <c r="F6492">
        <v>0.238845897</v>
      </c>
      <c r="G6492">
        <v>7713.4572399999997</v>
      </c>
      <c r="H6492">
        <v>0</v>
      </c>
      <c r="I6492">
        <v>1</v>
      </c>
      <c r="J6492" s="2" t="str">
        <f t="shared" si="101"/>
        <v>EG_BIOMASSWR2028</v>
      </c>
    </row>
    <row r="6493" spans="1:10" x14ac:dyDescent="0.25">
      <c r="A6493" t="s">
        <v>7</v>
      </c>
      <c r="B6493" t="s">
        <v>6</v>
      </c>
      <c r="C6493" t="s">
        <v>9</v>
      </c>
      <c r="D6493">
        <v>2028</v>
      </c>
      <c r="E6493">
        <v>2029</v>
      </c>
      <c r="F6493">
        <v>0.238845897</v>
      </c>
      <c r="G6493">
        <v>7713.4572399999997</v>
      </c>
      <c r="H6493">
        <v>0</v>
      </c>
      <c r="I6493">
        <v>1</v>
      </c>
      <c r="J6493" s="2" t="str">
        <f t="shared" si="101"/>
        <v>EG_BIOMASSNER2028</v>
      </c>
    </row>
    <row r="6494" spans="1:10" x14ac:dyDescent="0.25">
      <c r="A6494" t="s">
        <v>7</v>
      </c>
      <c r="B6494" t="s">
        <v>6</v>
      </c>
      <c r="C6494" t="s">
        <v>8</v>
      </c>
      <c r="D6494">
        <v>2028</v>
      </c>
      <c r="E6494">
        <v>2029</v>
      </c>
      <c r="F6494">
        <v>0.238845897</v>
      </c>
      <c r="G6494">
        <v>7713.4572399999997</v>
      </c>
      <c r="H6494">
        <v>0</v>
      </c>
      <c r="I6494">
        <v>1</v>
      </c>
      <c r="J6494" s="2" t="str">
        <f t="shared" si="101"/>
        <v>EG_BIOMASSSR2028</v>
      </c>
    </row>
    <row r="6495" spans="1:10" x14ac:dyDescent="0.25">
      <c r="A6495" t="s">
        <v>7</v>
      </c>
      <c r="B6495" t="s">
        <v>6</v>
      </c>
      <c r="C6495" t="s">
        <v>12</v>
      </c>
      <c r="D6495">
        <v>2028</v>
      </c>
      <c r="E6495">
        <v>2029</v>
      </c>
      <c r="F6495">
        <v>0.238845897</v>
      </c>
      <c r="G6495">
        <v>7713.4572399999997</v>
      </c>
      <c r="H6495">
        <v>0</v>
      </c>
      <c r="I6495">
        <v>1</v>
      </c>
      <c r="J6495" s="2" t="str">
        <f t="shared" si="101"/>
        <v>EG_BIOMASSNR2028</v>
      </c>
    </row>
    <row r="6496" spans="1:10" x14ac:dyDescent="0.25">
      <c r="A6496" t="s">
        <v>7</v>
      </c>
      <c r="B6496" t="s">
        <v>6</v>
      </c>
      <c r="C6496" t="s">
        <v>10</v>
      </c>
      <c r="D6496">
        <v>2028</v>
      </c>
      <c r="E6496">
        <v>2030</v>
      </c>
      <c r="F6496">
        <v>0.238845897</v>
      </c>
      <c r="G6496">
        <v>7713.4572399999997</v>
      </c>
      <c r="H6496">
        <v>0</v>
      </c>
      <c r="I6496">
        <v>1</v>
      </c>
      <c r="J6496" s="2" t="str">
        <f t="shared" si="101"/>
        <v>EG_BIOMASSER2028</v>
      </c>
    </row>
    <row r="6497" spans="1:10" x14ac:dyDescent="0.25">
      <c r="A6497" t="s">
        <v>7</v>
      </c>
      <c r="B6497" t="s">
        <v>6</v>
      </c>
      <c r="C6497" t="s">
        <v>11</v>
      </c>
      <c r="D6497">
        <v>2028</v>
      </c>
      <c r="E6497">
        <v>2030</v>
      </c>
      <c r="F6497">
        <v>0.238845897</v>
      </c>
      <c r="G6497">
        <v>7713.4572399999997</v>
      </c>
      <c r="H6497">
        <v>0</v>
      </c>
      <c r="I6497">
        <v>1</v>
      </c>
      <c r="J6497" s="2" t="str">
        <f t="shared" si="101"/>
        <v>EG_BIOMASSWR2028</v>
      </c>
    </row>
    <row r="6498" spans="1:10" x14ac:dyDescent="0.25">
      <c r="A6498" t="s">
        <v>7</v>
      </c>
      <c r="B6498" t="s">
        <v>6</v>
      </c>
      <c r="C6498" t="s">
        <v>9</v>
      </c>
      <c r="D6498">
        <v>2028</v>
      </c>
      <c r="E6498">
        <v>2030</v>
      </c>
      <c r="F6498">
        <v>0.238845897</v>
      </c>
      <c r="G6498">
        <v>7713.4572399999997</v>
      </c>
      <c r="H6498">
        <v>0</v>
      </c>
      <c r="I6498">
        <v>1</v>
      </c>
      <c r="J6498" s="2" t="str">
        <f t="shared" si="101"/>
        <v>EG_BIOMASSNER2028</v>
      </c>
    </row>
    <row r="6499" spans="1:10" x14ac:dyDescent="0.25">
      <c r="A6499" t="s">
        <v>7</v>
      </c>
      <c r="B6499" t="s">
        <v>6</v>
      </c>
      <c r="C6499" t="s">
        <v>8</v>
      </c>
      <c r="D6499">
        <v>2028</v>
      </c>
      <c r="E6499">
        <v>2030</v>
      </c>
      <c r="F6499">
        <v>0.238845897</v>
      </c>
      <c r="G6499">
        <v>7713.4572399999997</v>
      </c>
      <c r="H6499">
        <v>0</v>
      </c>
      <c r="I6499">
        <v>1</v>
      </c>
      <c r="J6499" s="2" t="str">
        <f t="shared" si="101"/>
        <v>EG_BIOMASSSR2028</v>
      </c>
    </row>
    <row r="6500" spans="1:10" x14ac:dyDescent="0.25">
      <c r="A6500" t="s">
        <v>7</v>
      </c>
      <c r="B6500" t="s">
        <v>6</v>
      </c>
      <c r="C6500" t="s">
        <v>12</v>
      </c>
      <c r="D6500">
        <v>2028</v>
      </c>
      <c r="E6500">
        <v>2030</v>
      </c>
      <c r="F6500">
        <v>0.238845897</v>
      </c>
      <c r="G6500">
        <v>7713.4572399999997</v>
      </c>
      <c r="H6500">
        <v>0</v>
      </c>
      <c r="I6500">
        <v>1</v>
      </c>
      <c r="J6500" s="2" t="str">
        <f t="shared" si="101"/>
        <v>EG_BIOMASSNR2028</v>
      </c>
    </row>
    <row r="6501" spans="1:10" x14ac:dyDescent="0.25">
      <c r="A6501" t="s">
        <v>7</v>
      </c>
      <c r="B6501" t="s">
        <v>6</v>
      </c>
      <c r="C6501" t="s">
        <v>10</v>
      </c>
      <c r="D6501">
        <v>2028</v>
      </c>
      <c r="E6501">
        <v>2031</v>
      </c>
      <c r="F6501">
        <v>0.238845897</v>
      </c>
      <c r="G6501">
        <v>7713.4572399999997</v>
      </c>
      <c r="H6501">
        <v>0</v>
      </c>
      <c r="I6501">
        <v>1</v>
      </c>
      <c r="J6501" s="2" t="str">
        <f t="shared" si="101"/>
        <v>EG_BIOMASSER2028</v>
      </c>
    </row>
    <row r="6502" spans="1:10" x14ac:dyDescent="0.25">
      <c r="A6502" t="s">
        <v>7</v>
      </c>
      <c r="B6502" t="s">
        <v>6</v>
      </c>
      <c r="C6502" t="s">
        <v>11</v>
      </c>
      <c r="D6502">
        <v>2028</v>
      </c>
      <c r="E6502">
        <v>2031</v>
      </c>
      <c r="F6502">
        <v>0.238845897</v>
      </c>
      <c r="G6502">
        <v>7713.4572399999997</v>
      </c>
      <c r="H6502">
        <v>0</v>
      </c>
      <c r="I6502">
        <v>1</v>
      </c>
      <c r="J6502" s="2" t="str">
        <f t="shared" si="101"/>
        <v>EG_BIOMASSWR2028</v>
      </c>
    </row>
    <row r="6503" spans="1:10" x14ac:dyDescent="0.25">
      <c r="A6503" t="s">
        <v>7</v>
      </c>
      <c r="B6503" t="s">
        <v>6</v>
      </c>
      <c r="C6503" t="s">
        <v>9</v>
      </c>
      <c r="D6503">
        <v>2028</v>
      </c>
      <c r="E6503">
        <v>2031</v>
      </c>
      <c r="F6503">
        <v>0.238845897</v>
      </c>
      <c r="G6503">
        <v>7713.4572399999997</v>
      </c>
      <c r="H6503">
        <v>0</v>
      </c>
      <c r="I6503">
        <v>1</v>
      </c>
      <c r="J6503" s="2" t="str">
        <f t="shared" si="101"/>
        <v>EG_BIOMASSNER2028</v>
      </c>
    </row>
    <row r="6504" spans="1:10" x14ac:dyDescent="0.25">
      <c r="A6504" t="s">
        <v>7</v>
      </c>
      <c r="B6504" t="s">
        <v>6</v>
      </c>
      <c r="C6504" t="s">
        <v>8</v>
      </c>
      <c r="D6504">
        <v>2028</v>
      </c>
      <c r="E6504">
        <v>2031</v>
      </c>
      <c r="F6504">
        <v>0.238845897</v>
      </c>
      <c r="G6504">
        <v>7713.4572399999997</v>
      </c>
      <c r="H6504">
        <v>0</v>
      </c>
      <c r="I6504">
        <v>1</v>
      </c>
      <c r="J6504" s="2" t="str">
        <f t="shared" si="101"/>
        <v>EG_BIOMASSSR2028</v>
      </c>
    </row>
    <row r="6505" spans="1:10" x14ac:dyDescent="0.25">
      <c r="A6505" t="s">
        <v>7</v>
      </c>
      <c r="B6505" t="s">
        <v>6</v>
      </c>
      <c r="C6505" t="s">
        <v>12</v>
      </c>
      <c r="D6505">
        <v>2028</v>
      </c>
      <c r="E6505">
        <v>2031</v>
      </c>
      <c r="F6505">
        <v>0.238845897</v>
      </c>
      <c r="G6505">
        <v>7713.4572399999997</v>
      </c>
      <c r="H6505">
        <v>0</v>
      </c>
      <c r="I6505">
        <v>1</v>
      </c>
      <c r="J6505" s="2" t="str">
        <f t="shared" si="101"/>
        <v>EG_BIOMASSNR2028</v>
      </c>
    </row>
    <row r="6506" spans="1:10" x14ac:dyDescent="0.25">
      <c r="A6506" t="s">
        <v>7</v>
      </c>
      <c r="B6506" t="s">
        <v>6</v>
      </c>
      <c r="C6506" t="s">
        <v>10</v>
      </c>
      <c r="D6506">
        <v>2028</v>
      </c>
      <c r="E6506">
        <v>2032</v>
      </c>
      <c r="F6506">
        <v>0.238845897</v>
      </c>
      <c r="G6506">
        <v>7713.4572399999997</v>
      </c>
      <c r="H6506">
        <v>0</v>
      </c>
      <c r="I6506">
        <v>1</v>
      </c>
      <c r="J6506" s="2" t="str">
        <f t="shared" si="101"/>
        <v>EG_BIOMASSER2028</v>
      </c>
    </row>
    <row r="6507" spans="1:10" x14ac:dyDescent="0.25">
      <c r="A6507" t="s">
        <v>7</v>
      </c>
      <c r="B6507" t="s">
        <v>6</v>
      </c>
      <c r="C6507" t="s">
        <v>11</v>
      </c>
      <c r="D6507">
        <v>2028</v>
      </c>
      <c r="E6507">
        <v>2032</v>
      </c>
      <c r="F6507">
        <v>0.238845897</v>
      </c>
      <c r="G6507">
        <v>7713.4572399999997</v>
      </c>
      <c r="H6507">
        <v>0</v>
      </c>
      <c r="I6507">
        <v>1</v>
      </c>
      <c r="J6507" s="2" t="str">
        <f t="shared" si="101"/>
        <v>EG_BIOMASSWR2028</v>
      </c>
    </row>
    <row r="6508" spans="1:10" x14ac:dyDescent="0.25">
      <c r="A6508" t="s">
        <v>7</v>
      </c>
      <c r="B6508" t="s">
        <v>6</v>
      </c>
      <c r="C6508" t="s">
        <v>9</v>
      </c>
      <c r="D6508">
        <v>2028</v>
      </c>
      <c r="E6508">
        <v>2032</v>
      </c>
      <c r="F6508">
        <v>0.238845897</v>
      </c>
      <c r="G6508">
        <v>7713.4572399999997</v>
      </c>
      <c r="H6508">
        <v>0</v>
      </c>
      <c r="I6508">
        <v>1</v>
      </c>
      <c r="J6508" s="2" t="str">
        <f t="shared" si="101"/>
        <v>EG_BIOMASSNER2028</v>
      </c>
    </row>
    <row r="6509" spans="1:10" x14ac:dyDescent="0.25">
      <c r="A6509" t="s">
        <v>7</v>
      </c>
      <c r="B6509" t="s">
        <v>6</v>
      </c>
      <c r="C6509" t="s">
        <v>8</v>
      </c>
      <c r="D6509">
        <v>2028</v>
      </c>
      <c r="E6509">
        <v>2032</v>
      </c>
      <c r="F6509">
        <v>0.238845897</v>
      </c>
      <c r="G6509">
        <v>7713.4572399999997</v>
      </c>
      <c r="H6509">
        <v>0</v>
      </c>
      <c r="I6509">
        <v>1</v>
      </c>
      <c r="J6509" s="2" t="str">
        <f t="shared" si="101"/>
        <v>EG_BIOMASSSR2028</v>
      </c>
    </row>
    <row r="6510" spans="1:10" x14ac:dyDescent="0.25">
      <c r="A6510" t="s">
        <v>7</v>
      </c>
      <c r="B6510" t="s">
        <v>6</v>
      </c>
      <c r="C6510" t="s">
        <v>12</v>
      </c>
      <c r="D6510">
        <v>2028</v>
      </c>
      <c r="E6510">
        <v>2032</v>
      </c>
      <c r="F6510">
        <v>0.238845897</v>
      </c>
      <c r="G6510">
        <v>7713.4572399999997</v>
      </c>
      <c r="H6510">
        <v>0</v>
      </c>
      <c r="I6510">
        <v>1</v>
      </c>
      <c r="J6510" s="2" t="str">
        <f t="shared" si="101"/>
        <v>EG_BIOMASSNR2028</v>
      </c>
    </row>
    <row r="6511" spans="1:10" x14ac:dyDescent="0.25">
      <c r="A6511" t="s">
        <v>7</v>
      </c>
      <c r="B6511" t="s">
        <v>6</v>
      </c>
      <c r="C6511" t="s">
        <v>10</v>
      </c>
      <c r="D6511">
        <v>2028</v>
      </c>
      <c r="E6511">
        <v>2033</v>
      </c>
      <c r="F6511">
        <v>0.238845897</v>
      </c>
      <c r="G6511">
        <v>7713.4572399999997</v>
      </c>
      <c r="H6511">
        <v>0</v>
      </c>
      <c r="I6511">
        <v>1</v>
      </c>
      <c r="J6511" s="2" t="str">
        <f t="shared" si="101"/>
        <v>EG_BIOMASSER2028</v>
      </c>
    </row>
    <row r="6512" spans="1:10" x14ac:dyDescent="0.25">
      <c r="A6512" t="s">
        <v>7</v>
      </c>
      <c r="B6512" t="s">
        <v>6</v>
      </c>
      <c r="C6512" t="s">
        <v>11</v>
      </c>
      <c r="D6512">
        <v>2028</v>
      </c>
      <c r="E6512">
        <v>2033</v>
      </c>
      <c r="F6512">
        <v>0.238845897</v>
      </c>
      <c r="G6512">
        <v>7713.4572399999997</v>
      </c>
      <c r="H6512">
        <v>0</v>
      </c>
      <c r="I6512">
        <v>1</v>
      </c>
      <c r="J6512" s="2" t="str">
        <f t="shared" si="101"/>
        <v>EG_BIOMASSWR2028</v>
      </c>
    </row>
    <row r="6513" spans="1:10" x14ac:dyDescent="0.25">
      <c r="A6513" t="s">
        <v>7</v>
      </c>
      <c r="B6513" t="s">
        <v>6</v>
      </c>
      <c r="C6513" t="s">
        <v>9</v>
      </c>
      <c r="D6513">
        <v>2028</v>
      </c>
      <c r="E6513">
        <v>2033</v>
      </c>
      <c r="F6513">
        <v>0.238845897</v>
      </c>
      <c r="G6513">
        <v>7713.4572399999997</v>
      </c>
      <c r="H6513">
        <v>0</v>
      </c>
      <c r="I6513">
        <v>1</v>
      </c>
      <c r="J6513" s="2" t="str">
        <f t="shared" si="101"/>
        <v>EG_BIOMASSNER2028</v>
      </c>
    </row>
    <row r="6514" spans="1:10" x14ac:dyDescent="0.25">
      <c r="A6514" t="s">
        <v>7</v>
      </c>
      <c r="B6514" t="s">
        <v>6</v>
      </c>
      <c r="C6514" t="s">
        <v>8</v>
      </c>
      <c r="D6514">
        <v>2028</v>
      </c>
      <c r="E6514">
        <v>2033</v>
      </c>
      <c r="F6514">
        <v>0.238845897</v>
      </c>
      <c r="G6514">
        <v>7713.4572399999997</v>
      </c>
      <c r="H6514">
        <v>0</v>
      </c>
      <c r="I6514">
        <v>1</v>
      </c>
      <c r="J6514" s="2" t="str">
        <f t="shared" si="101"/>
        <v>EG_BIOMASSSR2028</v>
      </c>
    </row>
    <row r="6515" spans="1:10" x14ac:dyDescent="0.25">
      <c r="A6515" t="s">
        <v>7</v>
      </c>
      <c r="B6515" t="s">
        <v>6</v>
      </c>
      <c r="C6515" t="s">
        <v>12</v>
      </c>
      <c r="D6515">
        <v>2028</v>
      </c>
      <c r="E6515">
        <v>2033</v>
      </c>
      <c r="F6515">
        <v>0.238845897</v>
      </c>
      <c r="G6515">
        <v>7713.4572399999997</v>
      </c>
      <c r="H6515">
        <v>0</v>
      </c>
      <c r="I6515">
        <v>1</v>
      </c>
      <c r="J6515" s="2" t="str">
        <f t="shared" si="101"/>
        <v>EG_BIOMASSNR2028</v>
      </c>
    </row>
    <row r="6516" spans="1:10" x14ac:dyDescent="0.25">
      <c r="A6516" t="s">
        <v>7</v>
      </c>
      <c r="B6516" t="s">
        <v>6</v>
      </c>
      <c r="C6516" t="s">
        <v>10</v>
      </c>
      <c r="D6516">
        <v>2028</v>
      </c>
      <c r="E6516">
        <v>2034</v>
      </c>
      <c r="F6516">
        <v>0.238845897</v>
      </c>
      <c r="G6516">
        <v>7713.4572399999997</v>
      </c>
      <c r="H6516">
        <v>0</v>
      </c>
      <c r="I6516">
        <v>1</v>
      </c>
      <c r="J6516" s="2" t="str">
        <f t="shared" si="101"/>
        <v>EG_BIOMASSER2028</v>
      </c>
    </row>
    <row r="6517" spans="1:10" x14ac:dyDescent="0.25">
      <c r="A6517" t="s">
        <v>7</v>
      </c>
      <c r="B6517" t="s">
        <v>6</v>
      </c>
      <c r="C6517" t="s">
        <v>11</v>
      </c>
      <c r="D6517">
        <v>2028</v>
      </c>
      <c r="E6517">
        <v>2034</v>
      </c>
      <c r="F6517">
        <v>0.238845897</v>
      </c>
      <c r="G6517">
        <v>7713.4572399999997</v>
      </c>
      <c r="H6517">
        <v>0</v>
      </c>
      <c r="I6517">
        <v>1</v>
      </c>
      <c r="J6517" s="2" t="str">
        <f t="shared" si="101"/>
        <v>EG_BIOMASSWR2028</v>
      </c>
    </row>
    <row r="6518" spans="1:10" x14ac:dyDescent="0.25">
      <c r="A6518" t="s">
        <v>7</v>
      </c>
      <c r="B6518" t="s">
        <v>6</v>
      </c>
      <c r="C6518" t="s">
        <v>9</v>
      </c>
      <c r="D6518">
        <v>2028</v>
      </c>
      <c r="E6518">
        <v>2034</v>
      </c>
      <c r="F6518">
        <v>0.238845897</v>
      </c>
      <c r="G6518">
        <v>7713.4572399999997</v>
      </c>
      <c r="H6518">
        <v>0</v>
      </c>
      <c r="I6518">
        <v>1</v>
      </c>
      <c r="J6518" s="2" t="str">
        <f t="shared" si="101"/>
        <v>EG_BIOMASSNER2028</v>
      </c>
    </row>
    <row r="6519" spans="1:10" x14ac:dyDescent="0.25">
      <c r="A6519" t="s">
        <v>7</v>
      </c>
      <c r="B6519" t="s">
        <v>6</v>
      </c>
      <c r="C6519" t="s">
        <v>8</v>
      </c>
      <c r="D6519">
        <v>2028</v>
      </c>
      <c r="E6519">
        <v>2034</v>
      </c>
      <c r="F6519">
        <v>0.238845897</v>
      </c>
      <c r="G6519">
        <v>7713.4572399999997</v>
      </c>
      <c r="H6519">
        <v>0</v>
      </c>
      <c r="I6519">
        <v>1</v>
      </c>
      <c r="J6519" s="2" t="str">
        <f t="shared" si="101"/>
        <v>EG_BIOMASSSR2028</v>
      </c>
    </row>
    <row r="6520" spans="1:10" x14ac:dyDescent="0.25">
      <c r="A6520" t="s">
        <v>7</v>
      </c>
      <c r="B6520" t="s">
        <v>6</v>
      </c>
      <c r="C6520" t="s">
        <v>12</v>
      </c>
      <c r="D6520">
        <v>2028</v>
      </c>
      <c r="E6520">
        <v>2034</v>
      </c>
      <c r="F6520">
        <v>0.238845897</v>
      </c>
      <c r="G6520">
        <v>7713.4572399999997</v>
      </c>
      <c r="H6520">
        <v>0</v>
      </c>
      <c r="I6520">
        <v>1</v>
      </c>
      <c r="J6520" s="2" t="str">
        <f t="shared" si="101"/>
        <v>EG_BIOMASSNR2028</v>
      </c>
    </row>
    <row r="6521" spans="1:10" x14ac:dyDescent="0.25">
      <c r="A6521" t="s">
        <v>7</v>
      </c>
      <c r="B6521" t="s">
        <v>6</v>
      </c>
      <c r="C6521" t="s">
        <v>10</v>
      </c>
      <c r="D6521">
        <v>2028</v>
      </c>
      <c r="E6521">
        <v>2035</v>
      </c>
      <c r="F6521">
        <v>0.238845897</v>
      </c>
      <c r="G6521">
        <v>7713.4572399999997</v>
      </c>
      <c r="H6521">
        <v>0</v>
      </c>
      <c r="I6521">
        <v>1</v>
      </c>
      <c r="J6521" s="2" t="str">
        <f t="shared" si="101"/>
        <v>EG_BIOMASSER2028</v>
      </c>
    </row>
    <row r="6522" spans="1:10" x14ac:dyDescent="0.25">
      <c r="A6522" t="s">
        <v>7</v>
      </c>
      <c r="B6522" t="s">
        <v>6</v>
      </c>
      <c r="C6522" t="s">
        <v>11</v>
      </c>
      <c r="D6522">
        <v>2028</v>
      </c>
      <c r="E6522">
        <v>2035</v>
      </c>
      <c r="F6522">
        <v>0.238845897</v>
      </c>
      <c r="G6522">
        <v>7713.4572399999997</v>
      </c>
      <c r="H6522">
        <v>0</v>
      </c>
      <c r="I6522">
        <v>1</v>
      </c>
      <c r="J6522" s="2" t="str">
        <f t="shared" si="101"/>
        <v>EG_BIOMASSWR2028</v>
      </c>
    </row>
    <row r="6523" spans="1:10" x14ac:dyDescent="0.25">
      <c r="A6523" t="s">
        <v>7</v>
      </c>
      <c r="B6523" t="s">
        <v>6</v>
      </c>
      <c r="C6523" t="s">
        <v>9</v>
      </c>
      <c r="D6523">
        <v>2028</v>
      </c>
      <c r="E6523">
        <v>2035</v>
      </c>
      <c r="F6523">
        <v>0.238845897</v>
      </c>
      <c r="G6523">
        <v>7713.4572399999997</v>
      </c>
      <c r="H6523">
        <v>0</v>
      </c>
      <c r="I6523">
        <v>1</v>
      </c>
      <c r="J6523" s="2" t="str">
        <f t="shared" si="101"/>
        <v>EG_BIOMASSNER2028</v>
      </c>
    </row>
    <row r="6524" spans="1:10" x14ac:dyDescent="0.25">
      <c r="A6524" t="s">
        <v>7</v>
      </c>
      <c r="B6524" t="s">
        <v>6</v>
      </c>
      <c r="C6524" t="s">
        <v>8</v>
      </c>
      <c r="D6524">
        <v>2028</v>
      </c>
      <c r="E6524">
        <v>2035</v>
      </c>
      <c r="F6524">
        <v>0.238845897</v>
      </c>
      <c r="G6524">
        <v>7713.4572399999997</v>
      </c>
      <c r="H6524">
        <v>0</v>
      </c>
      <c r="I6524">
        <v>1</v>
      </c>
      <c r="J6524" s="2" t="str">
        <f t="shared" si="101"/>
        <v>EG_BIOMASSSR2028</v>
      </c>
    </row>
    <row r="6525" spans="1:10" x14ac:dyDescent="0.25">
      <c r="A6525" t="s">
        <v>7</v>
      </c>
      <c r="B6525" t="s">
        <v>6</v>
      </c>
      <c r="C6525" t="s">
        <v>12</v>
      </c>
      <c r="D6525">
        <v>2028</v>
      </c>
      <c r="E6525">
        <v>2035</v>
      </c>
      <c r="F6525">
        <v>0.238845897</v>
      </c>
      <c r="G6525">
        <v>7713.4572399999997</v>
      </c>
      <c r="H6525">
        <v>0</v>
      </c>
      <c r="I6525">
        <v>1</v>
      </c>
      <c r="J6525" s="2" t="str">
        <f t="shared" si="101"/>
        <v>EG_BIOMASSNR2028</v>
      </c>
    </row>
    <row r="6526" spans="1:10" x14ac:dyDescent="0.25">
      <c r="A6526" t="s">
        <v>7</v>
      </c>
      <c r="B6526" t="s">
        <v>6</v>
      </c>
      <c r="C6526" t="s">
        <v>10</v>
      </c>
      <c r="D6526">
        <v>2028</v>
      </c>
      <c r="E6526">
        <v>2036</v>
      </c>
      <c r="F6526">
        <v>0.238845897</v>
      </c>
      <c r="G6526">
        <v>7713.4572399999997</v>
      </c>
      <c r="H6526">
        <v>0</v>
      </c>
      <c r="I6526">
        <v>1</v>
      </c>
      <c r="J6526" s="2" t="str">
        <f t="shared" si="101"/>
        <v>EG_BIOMASSER2028</v>
      </c>
    </row>
    <row r="6527" spans="1:10" x14ac:dyDescent="0.25">
      <c r="A6527" t="s">
        <v>7</v>
      </c>
      <c r="B6527" t="s">
        <v>6</v>
      </c>
      <c r="C6527" t="s">
        <v>11</v>
      </c>
      <c r="D6527">
        <v>2028</v>
      </c>
      <c r="E6527">
        <v>2036</v>
      </c>
      <c r="F6527">
        <v>0.238845897</v>
      </c>
      <c r="G6527">
        <v>7713.4572399999997</v>
      </c>
      <c r="H6527">
        <v>0</v>
      </c>
      <c r="I6527">
        <v>1</v>
      </c>
      <c r="J6527" s="2" t="str">
        <f t="shared" si="101"/>
        <v>EG_BIOMASSWR2028</v>
      </c>
    </row>
    <row r="6528" spans="1:10" x14ac:dyDescent="0.25">
      <c r="A6528" t="s">
        <v>7</v>
      </c>
      <c r="B6528" t="s">
        <v>6</v>
      </c>
      <c r="C6528" t="s">
        <v>9</v>
      </c>
      <c r="D6528">
        <v>2028</v>
      </c>
      <c r="E6528">
        <v>2036</v>
      </c>
      <c r="F6528">
        <v>0.238845897</v>
      </c>
      <c r="G6528">
        <v>7713.4572399999997</v>
      </c>
      <c r="H6528">
        <v>0</v>
      </c>
      <c r="I6528">
        <v>1</v>
      </c>
      <c r="J6528" s="2" t="str">
        <f t="shared" si="101"/>
        <v>EG_BIOMASSNER2028</v>
      </c>
    </row>
    <row r="6529" spans="1:10" x14ac:dyDescent="0.25">
      <c r="A6529" t="s">
        <v>7</v>
      </c>
      <c r="B6529" t="s">
        <v>6</v>
      </c>
      <c r="C6529" t="s">
        <v>8</v>
      </c>
      <c r="D6529">
        <v>2028</v>
      </c>
      <c r="E6529">
        <v>2036</v>
      </c>
      <c r="F6529">
        <v>0.238845897</v>
      </c>
      <c r="G6529">
        <v>7713.4572399999997</v>
      </c>
      <c r="H6529">
        <v>0</v>
      </c>
      <c r="I6529">
        <v>1</v>
      </c>
      <c r="J6529" s="2" t="str">
        <f t="shared" si="101"/>
        <v>EG_BIOMASSSR2028</v>
      </c>
    </row>
    <row r="6530" spans="1:10" x14ac:dyDescent="0.25">
      <c r="A6530" t="s">
        <v>7</v>
      </c>
      <c r="B6530" t="s">
        <v>6</v>
      </c>
      <c r="C6530" t="s">
        <v>12</v>
      </c>
      <c r="D6530">
        <v>2028</v>
      </c>
      <c r="E6530">
        <v>2036</v>
      </c>
      <c r="F6530">
        <v>0.238845897</v>
      </c>
      <c r="G6530">
        <v>7713.4572399999997</v>
      </c>
      <c r="H6530">
        <v>0</v>
      </c>
      <c r="I6530">
        <v>1</v>
      </c>
      <c r="J6530" s="2" t="str">
        <f t="shared" si="101"/>
        <v>EG_BIOMASSNR2028</v>
      </c>
    </row>
    <row r="6531" spans="1:10" x14ac:dyDescent="0.25">
      <c r="A6531" t="s">
        <v>7</v>
      </c>
      <c r="B6531" t="s">
        <v>6</v>
      </c>
      <c r="C6531" t="s">
        <v>10</v>
      </c>
      <c r="D6531">
        <v>2028</v>
      </c>
      <c r="E6531">
        <v>2037</v>
      </c>
      <c r="F6531">
        <v>0.238845897</v>
      </c>
      <c r="G6531">
        <v>7713.4572399999997</v>
      </c>
      <c r="H6531">
        <v>0</v>
      </c>
      <c r="I6531">
        <v>1</v>
      </c>
      <c r="J6531" s="2" t="str">
        <f t="shared" ref="J6531:J6594" si="102">_xlfn.CONCAT(A6531,C6531,D6531)</f>
        <v>EG_BIOMASSER2028</v>
      </c>
    </row>
    <row r="6532" spans="1:10" x14ac:dyDescent="0.25">
      <c r="A6532" t="s">
        <v>7</v>
      </c>
      <c r="B6532" t="s">
        <v>6</v>
      </c>
      <c r="C6532" t="s">
        <v>11</v>
      </c>
      <c r="D6532">
        <v>2028</v>
      </c>
      <c r="E6532">
        <v>2037</v>
      </c>
      <c r="F6532">
        <v>0.238845897</v>
      </c>
      <c r="G6532">
        <v>7713.4572399999997</v>
      </c>
      <c r="H6532">
        <v>0</v>
      </c>
      <c r="I6532">
        <v>1</v>
      </c>
      <c r="J6532" s="2" t="str">
        <f t="shared" si="102"/>
        <v>EG_BIOMASSWR2028</v>
      </c>
    </row>
    <row r="6533" spans="1:10" x14ac:dyDescent="0.25">
      <c r="A6533" t="s">
        <v>7</v>
      </c>
      <c r="B6533" t="s">
        <v>6</v>
      </c>
      <c r="C6533" t="s">
        <v>9</v>
      </c>
      <c r="D6533">
        <v>2028</v>
      </c>
      <c r="E6533">
        <v>2037</v>
      </c>
      <c r="F6533">
        <v>0.238845897</v>
      </c>
      <c r="G6533">
        <v>7713.4572399999997</v>
      </c>
      <c r="H6533">
        <v>0</v>
      </c>
      <c r="I6533">
        <v>1</v>
      </c>
      <c r="J6533" s="2" t="str">
        <f t="shared" si="102"/>
        <v>EG_BIOMASSNER2028</v>
      </c>
    </row>
    <row r="6534" spans="1:10" x14ac:dyDescent="0.25">
      <c r="A6534" t="s">
        <v>7</v>
      </c>
      <c r="B6534" t="s">
        <v>6</v>
      </c>
      <c r="C6534" t="s">
        <v>8</v>
      </c>
      <c r="D6534">
        <v>2028</v>
      </c>
      <c r="E6534">
        <v>2037</v>
      </c>
      <c r="F6534">
        <v>0.238845897</v>
      </c>
      <c r="G6534">
        <v>7713.4572399999997</v>
      </c>
      <c r="H6534">
        <v>0</v>
      </c>
      <c r="I6534">
        <v>1</v>
      </c>
      <c r="J6534" s="2" t="str">
        <f t="shared" si="102"/>
        <v>EG_BIOMASSSR2028</v>
      </c>
    </row>
    <row r="6535" spans="1:10" x14ac:dyDescent="0.25">
      <c r="A6535" t="s">
        <v>7</v>
      </c>
      <c r="B6535" t="s">
        <v>6</v>
      </c>
      <c r="C6535" t="s">
        <v>12</v>
      </c>
      <c r="D6535">
        <v>2028</v>
      </c>
      <c r="E6535">
        <v>2037</v>
      </c>
      <c r="F6535">
        <v>0.238845897</v>
      </c>
      <c r="G6535">
        <v>7713.4572399999997</v>
      </c>
      <c r="H6535">
        <v>0</v>
      </c>
      <c r="I6535">
        <v>1</v>
      </c>
      <c r="J6535" s="2" t="str">
        <f t="shared" si="102"/>
        <v>EG_BIOMASSNR2028</v>
      </c>
    </row>
    <row r="6536" spans="1:10" x14ac:dyDescent="0.25">
      <c r="A6536" t="s">
        <v>7</v>
      </c>
      <c r="B6536" t="s">
        <v>6</v>
      </c>
      <c r="C6536" t="s">
        <v>10</v>
      </c>
      <c r="D6536">
        <v>2028</v>
      </c>
      <c r="E6536">
        <v>2038</v>
      </c>
      <c r="F6536">
        <v>0.238845897</v>
      </c>
      <c r="G6536">
        <v>7713.4572399999997</v>
      </c>
      <c r="H6536">
        <v>0</v>
      </c>
      <c r="I6536">
        <v>1</v>
      </c>
      <c r="J6536" s="2" t="str">
        <f t="shared" si="102"/>
        <v>EG_BIOMASSER2028</v>
      </c>
    </row>
    <row r="6537" spans="1:10" x14ac:dyDescent="0.25">
      <c r="A6537" t="s">
        <v>7</v>
      </c>
      <c r="B6537" t="s">
        <v>6</v>
      </c>
      <c r="C6537" t="s">
        <v>11</v>
      </c>
      <c r="D6537">
        <v>2028</v>
      </c>
      <c r="E6537">
        <v>2038</v>
      </c>
      <c r="F6537">
        <v>0.238845897</v>
      </c>
      <c r="G6537">
        <v>7713.4572399999997</v>
      </c>
      <c r="H6537">
        <v>0</v>
      </c>
      <c r="I6537">
        <v>1</v>
      </c>
      <c r="J6537" s="2" t="str">
        <f t="shared" si="102"/>
        <v>EG_BIOMASSWR2028</v>
      </c>
    </row>
    <row r="6538" spans="1:10" x14ac:dyDescent="0.25">
      <c r="A6538" t="s">
        <v>7</v>
      </c>
      <c r="B6538" t="s">
        <v>6</v>
      </c>
      <c r="C6538" t="s">
        <v>9</v>
      </c>
      <c r="D6538">
        <v>2028</v>
      </c>
      <c r="E6538">
        <v>2038</v>
      </c>
      <c r="F6538">
        <v>0.238845897</v>
      </c>
      <c r="G6538">
        <v>7713.4572399999997</v>
      </c>
      <c r="H6538">
        <v>0</v>
      </c>
      <c r="I6538">
        <v>1</v>
      </c>
      <c r="J6538" s="2" t="str">
        <f t="shared" si="102"/>
        <v>EG_BIOMASSNER2028</v>
      </c>
    </row>
    <row r="6539" spans="1:10" x14ac:dyDescent="0.25">
      <c r="A6539" t="s">
        <v>7</v>
      </c>
      <c r="B6539" t="s">
        <v>6</v>
      </c>
      <c r="C6539" t="s">
        <v>8</v>
      </c>
      <c r="D6539">
        <v>2028</v>
      </c>
      <c r="E6539">
        <v>2038</v>
      </c>
      <c r="F6539">
        <v>0.238845897</v>
      </c>
      <c r="G6539">
        <v>7713.4572399999997</v>
      </c>
      <c r="H6539">
        <v>0</v>
      </c>
      <c r="I6539">
        <v>1</v>
      </c>
      <c r="J6539" s="2" t="str">
        <f t="shared" si="102"/>
        <v>EG_BIOMASSSR2028</v>
      </c>
    </row>
    <row r="6540" spans="1:10" x14ac:dyDescent="0.25">
      <c r="A6540" t="s">
        <v>7</v>
      </c>
      <c r="B6540" t="s">
        <v>6</v>
      </c>
      <c r="C6540" t="s">
        <v>12</v>
      </c>
      <c r="D6540">
        <v>2028</v>
      </c>
      <c r="E6540">
        <v>2038</v>
      </c>
      <c r="F6540">
        <v>0.238845897</v>
      </c>
      <c r="G6540">
        <v>7713.4572399999997</v>
      </c>
      <c r="H6540">
        <v>0</v>
      </c>
      <c r="I6540">
        <v>1</v>
      </c>
      <c r="J6540" s="2" t="str">
        <f t="shared" si="102"/>
        <v>EG_BIOMASSNR2028</v>
      </c>
    </row>
    <row r="6541" spans="1:10" x14ac:dyDescent="0.25">
      <c r="A6541" t="s">
        <v>7</v>
      </c>
      <c r="B6541" t="s">
        <v>6</v>
      </c>
      <c r="C6541" t="s">
        <v>10</v>
      </c>
      <c r="D6541">
        <v>2028</v>
      </c>
      <c r="E6541">
        <v>2039</v>
      </c>
      <c r="F6541">
        <v>0.238845897</v>
      </c>
      <c r="G6541">
        <v>7713.4572399999997</v>
      </c>
      <c r="H6541">
        <v>0</v>
      </c>
      <c r="I6541">
        <v>1</v>
      </c>
      <c r="J6541" s="2" t="str">
        <f t="shared" si="102"/>
        <v>EG_BIOMASSER2028</v>
      </c>
    </row>
    <row r="6542" spans="1:10" x14ac:dyDescent="0.25">
      <c r="A6542" t="s">
        <v>7</v>
      </c>
      <c r="B6542" t="s">
        <v>6</v>
      </c>
      <c r="C6542" t="s">
        <v>11</v>
      </c>
      <c r="D6542">
        <v>2028</v>
      </c>
      <c r="E6542">
        <v>2039</v>
      </c>
      <c r="F6542">
        <v>0.238845897</v>
      </c>
      <c r="G6542">
        <v>7713.4572399999997</v>
      </c>
      <c r="H6542">
        <v>0</v>
      </c>
      <c r="I6542">
        <v>1</v>
      </c>
      <c r="J6542" s="2" t="str">
        <f t="shared" si="102"/>
        <v>EG_BIOMASSWR2028</v>
      </c>
    </row>
    <row r="6543" spans="1:10" x14ac:dyDescent="0.25">
      <c r="A6543" t="s">
        <v>7</v>
      </c>
      <c r="B6543" t="s">
        <v>6</v>
      </c>
      <c r="C6543" t="s">
        <v>9</v>
      </c>
      <c r="D6543">
        <v>2028</v>
      </c>
      <c r="E6543">
        <v>2039</v>
      </c>
      <c r="F6543">
        <v>0.238845897</v>
      </c>
      <c r="G6543">
        <v>7713.4572399999997</v>
      </c>
      <c r="H6543">
        <v>0</v>
      </c>
      <c r="I6543">
        <v>1</v>
      </c>
      <c r="J6543" s="2" t="str">
        <f t="shared" si="102"/>
        <v>EG_BIOMASSNER2028</v>
      </c>
    </row>
    <row r="6544" spans="1:10" x14ac:dyDescent="0.25">
      <c r="A6544" t="s">
        <v>7</v>
      </c>
      <c r="B6544" t="s">
        <v>6</v>
      </c>
      <c r="C6544" t="s">
        <v>8</v>
      </c>
      <c r="D6544">
        <v>2028</v>
      </c>
      <c r="E6544">
        <v>2039</v>
      </c>
      <c r="F6544">
        <v>0.238845897</v>
      </c>
      <c r="G6544">
        <v>7713.4572399999997</v>
      </c>
      <c r="H6544">
        <v>0</v>
      </c>
      <c r="I6544">
        <v>1</v>
      </c>
      <c r="J6544" s="2" t="str">
        <f t="shared" si="102"/>
        <v>EG_BIOMASSSR2028</v>
      </c>
    </row>
    <row r="6545" spans="1:10" x14ac:dyDescent="0.25">
      <c r="A6545" t="s">
        <v>7</v>
      </c>
      <c r="B6545" t="s">
        <v>6</v>
      </c>
      <c r="C6545" t="s">
        <v>12</v>
      </c>
      <c r="D6545">
        <v>2028</v>
      </c>
      <c r="E6545">
        <v>2039</v>
      </c>
      <c r="F6545">
        <v>0.238845897</v>
      </c>
      <c r="G6545">
        <v>7713.4572399999997</v>
      </c>
      <c r="H6545">
        <v>0</v>
      </c>
      <c r="I6545">
        <v>1</v>
      </c>
      <c r="J6545" s="2" t="str">
        <f t="shared" si="102"/>
        <v>EG_BIOMASSNR2028</v>
      </c>
    </row>
    <row r="6546" spans="1:10" x14ac:dyDescent="0.25">
      <c r="A6546" t="s">
        <v>7</v>
      </c>
      <c r="B6546" t="s">
        <v>6</v>
      </c>
      <c r="C6546" t="s">
        <v>10</v>
      </c>
      <c r="D6546">
        <v>2028</v>
      </c>
      <c r="E6546">
        <v>2040</v>
      </c>
      <c r="F6546">
        <v>0.238845897</v>
      </c>
      <c r="G6546">
        <v>7713.4572399999997</v>
      </c>
      <c r="H6546">
        <v>0</v>
      </c>
      <c r="I6546">
        <v>1</v>
      </c>
      <c r="J6546" s="2" t="str">
        <f t="shared" si="102"/>
        <v>EG_BIOMASSER2028</v>
      </c>
    </row>
    <row r="6547" spans="1:10" x14ac:dyDescent="0.25">
      <c r="A6547" t="s">
        <v>7</v>
      </c>
      <c r="B6547" t="s">
        <v>6</v>
      </c>
      <c r="C6547" t="s">
        <v>11</v>
      </c>
      <c r="D6547">
        <v>2028</v>
      </c>
      <c r="E6547">
        <v>2040</v>
      </c>
      <c r="F6547">
        <v>0.238845897</v>
      </c>
      <c r="G6547">
        <v>7713.4572399999997</v>
      </c>
      <c r="H6547">
        <v>0</v>
      </c>
      <c r="I6547">
        <v>1</v>
      </c>
      <c r="J6547" s="2" t="str">
        <f t="shared" si="102"/>
        <v>EG_BIOMASSWR2028</v>
      </c>
    </row>
    <row r="6548" spans="1:10" x14ac:dyDescent="0.25">
      <c r="A6548" t="s">
        <v>7</v>
      </c>
      <c r="B6548" t="s">
        <v>6</v>
      </c>
      <c r="C6548" t="s">
        <v>9</v>
      </c>
      <c r="D6548">
        <v>2028</v>
      </c>
      <c r="E6548">
        <v>2040</v>
      </c>
      <c r="F6548">
        <v>0.238845897</v>
      </c>
      <c r="G6548">
        <v>7713.4572399999997</v>
      </c>
      <c r="H6548">
        <v>0</v>
      </c>
      <c r="I6548">
        <v>1</v>
      </c>
      <c r="J6548" s="2" t="str">
        <f t="shared" si="102"/>
        <v>EG_BIOMASSNER2028</v>
      </c>
    </row>
    <row r="6549" spans="1:10" x14ac:dyDescent="0.25">
      <c r="A6549" t="s">
        <v>7</v>
      </c>
      <c r="B6549" t="s">
        <v>6</v>
      </c>
      <c r="C6549" t="s">
        <v>8</v>
      </c>
      <c r="D6549">
        <v>2028</v>
      </c>
      <c r="E6549">
        <v>2040</v>
      </c>
      <c r="F6549">
        <v>0.238845897</v>
      </c>
      <c r="G6549">
        <v>7713.4572399999997</v>
      </c>
      <c r="H6549">
        <v>0</v>
      </c>
      <c r="I6549">
        <v>1</v>
      </c>
      <c r="J6549" s="2" t="str">
        <f t="shared" si="102"/>
        <v>EG_BIOMASSSR2028</v>
      </c>
    </row>
    <row r="6550" spans="1:10" x14ac:dyDescent="0.25">
      <c r="A6550" t="s">
        <v>7</v>
      </c>
      <c r="B6550" t="s">
        <v>6</v>
      </c>
      <c r="C6550" t="s">
        <v>12</v>
      </c>
      <c r="D6550">
        <v>2028</v>
      </c>
      <c r="E6550">
        <v>2040</v>
      </c>
      <c r="F6550">
        <v>0.238845897</v>
      </c>
      <c r="G6550">
        <v>7713.4572399999997</v>
      </c>
      <c r="H6550">
        <v>0</v>
      </c>
      <c r="I6550">
        <v>1</v>
      </c>
      <c r="J6550" s="2" t="str">
        <f t="shared" si="102"/>
        <v>EG_BIOMASSNR2028</v>
      </c>
    </row>
    <row r="6551" spans="1:10" x14ac:dyDescent="0.25">
      <c r="A6551" t="s">
        <v>7</v>
      </c>
      <c r="B6551" t="s">
        <v>6</v>
      </c>
      <c r="C6551" t="s">
        <v>10</v>
      </c>
      <c r="D6551">
        <v>2028</v>
      </c>
      <c r="E6551">
        <v>2041</v>
      </c>
      <c r="F6551">
        <v>0.238845897</v>
      </c>
      <c r="G6551">
        <v>7713.4572399999997</v>
      </c>
      <c r="H6551">
        <v>0</v>
      </c>
      <c r="I6551">
        <v>1</v>
      </c>
      <c r="J6551" s="2" t="str">
        <f t="shared" si="102"/>
        <v>EG_BIOMASSER2028</v>
      </c>
    </row>
    <row r="6552" spans="1:10" x14ac:dyDescent="0.25">
      <c r="A6552" t="s">
        <v>7</v>
      </c>
      <c r="B6552" t="s">
        <v>6</v>
      </c>
      <c r="C6552" t="s">
        <v>11</v>
      </c>
      <c r="D6552">
        <v>2028</v>
      </c>
      <c r="E6552">
        <v>2041</v>
      </c>
      <c r="F6552">
        <v>0.238845897</v>
      </c>
      <c r="G6552">
        <v>7713.4572399999997</v>
      </c>
      <c r="H6552">
        <v>0</v>
      </c>
      <c r="I6552">
        <v>1</v>
      </c>
      <c r="J6552" s="2" t="str">
        <f t="shared" si="102"/>
        <v>EG_BIOMASSWR2028</v>
      </c>
    </row>
    <row r="6553" spans="1:10" x14ac:dyDescent="0.25">
      <c r="A6553" t="s">
        <v>7</v>
      </c>
      <c r="B6553" t="s">
        <v>6</v>
      </c>
      <c r="C6553" t="s">
        <v>9</v>
      </c>
      <c r="D6553">
        <v>2028</v>
      </c>
      <c r="E6553">
        <v>2041</v>
      </c>
      <c r="F6553">
        <v>0.238845897</v>
      </c>
      <c r="G6553">
        <v>7713.4572399999997</v>
      </c>
      <c r="H6553">
        <v>0</v>
      </c>
      <c r="I6553">
        <v>1</v>
      </c>
      <c r="J6553" s="2" t="str">
        <f t="shared" si="102"/>
        <v>EG_BIOMASSNER2028</v>
      </c>
    </row>
    <row r="6554" spans="1:10" x14ac:dyDescent="0.25">
      <c r="A6554" t="s">
        <v>7</v>
      </c>
      <c r="B6554" t="s">
        <v>6</v>
      </c>
      <c r="C6554" t="s">
        <v>8</v>
      </c>
      <c r="D6554">
        <v>2028</v>
      </c>
      <c r="E6554">
        <v>2041</v>
      </c>
      <c r="F6554">
        <v>0.238845897</v>
      </c>
      <c r="G6554">
        <v>7713.4572399999997</v>
      </c>
      <c r="H6554">
        <v>0</v>
      </c>
      <c r="I6554">
        <v>1</v>
      </c>
      <c r="J6554" s="2" t="str">
        <f t="shared" si="102"/>
        <v>EG_BIOMASSSR2028</v>
      </c>
    </row>
    <row r="6555" spans="1:10" x14ac:dyDescent="0.25">
      <c r="A6555" t="s">
        <v>7</v>
      </c>
      <c r="B6555" t="s">
        <v>6</v>
      </c>
      <c r="C6555" t="s">
        <v>12</v>
      </c>
      <c r="D6555">
        <v>2028</v>
      </c>
      <c r="E6555">
        <v>2041</v>
      </c>
      <c r="F6555">
        <v>0.238845897</v>
      </c>
      <c r="G6555">
        <v>7713.4572399999997</v>
      </c>
      <c r="H6555">
        <v>0</v>
      </c>
      <c r="I6555">
        <v>1</v>
      </c>
      <c r="J6555" s="2" t="str">
        <f t="shared" si="102"/>
        <v>EG_BIOMASSNR2028</v>
      </c>
    </row>
    <row r="6556" spans="1:10" x14ac:dyDescent="0.25">
      <c r="A6556" t="s">
        <v>19</v>
      </c>
      <c r="B6556" t="s">
        <v>6</v>
      </c>
      <c r="C6556" t="s">
        <v>10</v>
      </c>
      <c r="D6556">
        <v>2028</v>
      </c>
      <c r="E6556">
        <v>2028</v>
      </c>
      <c r="F6556">
        <v>1</v>
      </c>
      <c r="G6556">
        <v>4737.3977459999996</v>
      </c>
      <c r="H6556">
        <v>0</v>
      </c>
      <c r="I6556">
        <v>1</v>
      </c>
      <c r="J6556" s="2" t="str">
        <f t="shared" si="102"/>
        <v>EG_SOLARGMER2028</v>
      </c>
    </row>
    <row r="6557" spans="1:10" x14ac:dyDescent="0.25">
      <c r="A6557" t="s">
        <v>19</v>
      </c>
      <c r="B6557" t="s">
        <v>6</v>
      </c>
      <c r="C6557" t="s">
        <v>11</v>
      </c>
      <c r="D6557">
        <v>2028</v>
      </c>
      <c r="E6557">
        <v>2028</v>
      </c>
      <c r="F6557">
        <v>1</v>
      </c>
      <c r="G6557">
        <v>4737.3977459999996</v>
      </c>
      <c r="H6557">
        <v>0</v>
      </c>
      <c r="I6557">
        <v>1</v>
      </c>
      <c r="J6557" s="2" t="str">
        <f t="shared" si="102"/>
        <v>EG_SOLARGMWR2028</v>
      </c>
    </row>
    <row r="6558" spans="1:10" x14ac:dyDescent="0.25">
      <c r="A6558" t="s">
        <v>19</v>
      </c>
      <c r="B6558" t="s">
        <v>6</v>
      </c>
      <c r="C6558" t="s">
        <v>9</v>
      </c>
      <c r="D6558">
        <v>2028</v>
      </c>
      <c r="E6558">
        <v>2028</v>
      </c>
      <c r="F6558">
        <v>1</v>
      </c>
      <c r="G6558">
        <v>4737.3977459999996</v>
      </c>
      <c r="H6558">
        <v>0</v>
      </c>
      <c r="I6558">
        <v>1</v>
      </c>
      <c r="J6558" s="2" t="str">
        <f t="shared" si="102"/>
        <v>EG_SOLARGMNER2028</v>
      </c>
    </row>
    <row r="6559" spans="1:10" x14ac:dyDescent="0.25">
      <c r="A6559" t="s">
        <v>19</v>
      </c>
      <c r="B6559" t="s">
        <v>6</v>
      </c>
      <c r="C6559" t="s">
        <v>8</v>
      </c>
      <c r="D6559">
        <v>2028</v>
      </c>
      <c r="E6559">
        <v>2028</v>
      </c>
      <c r="F6559">
        <v>1</v>
      </c>
      <c r="G6559">
        <v>4737.3977459999996</v>
      </c>
      <c r="H6559">
        <v>0</v>
      </c>
      <c r="I6559">
        <v>1</v>
      </c>
      <c r="J6559" s="2" t="str">
        <f t="shared" si="102"/>
        <v>EG_SOLARGMSR2028</v>
      </c>
    </row>
    <row r="6560" spans="1:10" x14ac:dyDescent="0.25">
      <c r="A6560" t="s">
        <v>19</v>
      </c>
      <c r="B6560" t="s">
        <v>6</v>
      </c>
      <c r="C6560" t="s">
        <v>12</v>
      </c>
      <c r="D6560">
        <v>2028</v>
      </c>
      <c r="E6560">
        <v>2028</v>
      </c>
      <c r="F6560">
        <v>1</v>
      </c>
      <c r="G6560">
        <v>4737.3977459999996</v>
      </c>
      <c r="H6560">
        <v>0</v>
      </c>
      <c r="I6560">
        <v>1</v>
      </c>
      <c r="J6560" s="2" t="str">
        <f t="shared" si="102"/>
        <v>EG_SOLARGMNR2028</v>
      </c>
    </row>
    <row r="6561" spans="1:10" x14ac:dyDescent="0.25">
      <c r="A6561" t="s">
        <v>19</v>
      </c>
      <c r="B6561" t="s">
        <v>6</v>
      </c>
      <c r="C6561" t="s">
        <v>10</v>
      </c>
      <c r="D6561">
        <v>2028</v>
      </c>
      <c r="E6561">
        <v>2029</v>
      </c>
      <c r="F6561">
        <v>1</v>
      </c>
      <c r="G6561">
        <v>4737.3977459999996</v>
      </c>
      <c r="H6561">
        <v>0</v>
      </c>
      <c r="I6561">
        <v>1</v>
      </c>
      <c r="J6561" s="2" t="str">
        <f t="shared" si="102"/>
        <v>EG_SOLARGMER2028</v>
      </c>
    </row>
    <row r="6562" spans="1:10" x14ac:dyDescent="0.25">
      <c r="A6562" t="s">
        <v>19</v>
      </c>
      <c r="B6562" t="s">
        <v>6</v>
      </c>
      <c r="C6562" t="s">
        <v>11</v>
      </c>
      <c r="D6562">
        <v>2028</v>
      </c>
      <c r="E6562">
        <v>2029</v>
      </c>
      <c r="F6562">
        <v>1</v>
      </c>
      <c r="G6562">
        <v>4737.3977459999996</v>
      </c>
      <c r="H6562">
        <v>0</v>
      </c>
      <c r="I6562">
        <v>1</v>
      </c>
      <c r="J6562" s="2" t="str">
        <f t="shared" si="102"/>
        <v>EG_SOLARGMWR2028</v>
      </c>
    </row>
    <row r="6563" spans="1:10" x14ac:dyDescent="0.25">
      <c r="A6563" t="s">
        <v>19</v>
      </c>
      <c r="B6563" t="s">
        <v>6</v>
      </c>
      <c r="C6563" t="s">
        <v>9</v>
      </c>
      <c r="D6563">
        <v>2028</v>
      </c>
      <c r="E6563">
        <v>2029</v>
      </c>
      <c r="F6563">
        <v>1</v>
      </c>
      <c r="G6563">
        <v>4737.3977459999996</v>
      </c>
      <c r="H6563">
        <v>0</v>
      </c>
      <c r="I6563">
        <v>1</v>
      </c>
      <c r="J6563" s="2" t="str">
        <f t="shared" si="102"/>
        <v>EG_SOLARGMNER2028</v>
      </c>
    </row>
    <row r="6564" spans="1:10" x14ac:dyDescent="0.25">
      <c r="A6564" t="s">
        <v>19</v>
      </c>
      <c r="B6564" t="s">
        <v>6</v>
      </c>
      <c r="C6564" t="s">
        <v>8</v>
      </c>
      <c r="D6564">
        <v>2028</v>
      </c>
      <c r="E6564">
        <v>2029</v>
      </c>
      <c r="F6564">
        <v>1</v>
      </c>
      <c r="G6564">
        <v>4737.3977459999996</v>
      </c>
      <c r="H6564">
        <v>0</v>
      </c>
      <c r="I6564">
        <v>1</v>
      </c>
      <c r="J6564" s="2" t="str">
        <f t="shared" si="102"/>
        <v>EG_SOLARGMSR2028</v>
      </c>
    </row>
    <row r="6565" spans="1:10" x14ac:dyDescent="0.25">
      <c r="A6565" t="s">
        <v>19</v>
      </c>
      <c r="B6565" t="s">
        <v>6</v>
      </c>
      <c r="C6565" t="s">
        <v>12</v>
      </c>
      <c r="D6565">
        <v>2028</v>
      </c>
      <c r="E6565">
        <v>2029</v>
      </c>
      <c r="F6565">
        <v>1</v>
      </c>
      <c r="G6565">
        <v>4737.3977459999996</v>
      </c>
      <c r="H6565">
        <v>0</v>
      </c>
      <c r="I6565">
        <v>1</v>
      </c>
      <c r="J6565" s="2" t="str">
        <f t="shared" si="102"/>
        <v>EG_SOLARGMNR2028</v>
      </c>
    </row>
    <row r="6566" spans="1:10" x14ac:dyDescent="0.25">
      <c r="A6566" t="s">
        <v>19</v>
      </c>
      <c r="B6566" t="s">
        <v>6</v>
      </c>
      <c r="C6566" t="s">
        <v>10</v>
      </c>
      <c r="D6566">
        <v>2028</v>
      </c>
      <c r="E6566">
        <v>2030</v>
      </c>
      <c r="F6566">
        <v>1</v>
      </c>
      <c r="G6566">
        <v>4737.3977459999996</v>
      </c>
      <c r="H6566">
        <v>0</v>
      </c>
      <c r="I6566">
        <v>1</v>
      </c>
      <c r="J6566" s="2" t="str">
        <f t="shared" si="102"/>
        <v>EG_SOLARGMER2028</v>
      </c>
    </row>
    <row r="6567" spans="1:10" x14ac:dyDescent="0.25">
      <c r="A6567" t="s">
        <v>19</v>
      </c>
      <c r="B6567" t="s">
        <v>6</v>
      </c>
      <c r="C6567" t="s">
        <v>11</v>
      </c>
      <c r="D6567">
        <v>2028</v>
      </c>
      <c r="E6567">
        <v>2030</v>
      </c>
      <c r="F6567">
        <v>1</v>
      </c>
      <c r="G6567">
        <v>4737.3977459999996</v>
      </c>
      <c r="H6567">
        <v>0</v>
      </c>
      <c r="I6567">
        <v>1</v>
      </c>
      <c r="J6567" s="2" t="str">
        <f t="shared" si="102"/>
        <v>EG_SOLARGMWR2028</v>
      </c>
    </row>
    <row r="6568" spans="1:10" x14ac:dyDescent="0.25">
      <c r="A6568" t="s">
        <v>19</v>
      </c>
      <c r="B6568" t="s">
        <v>6</v>
      </c>
      <c r="C6568" t="s">
        <v>9</v>
      </c>
      <c r="D6568">
        <v>2028</v>
      </c>
      <c r="E6568">
        <v>2030</v>
      </c>
      <c r="F6568">
        <v>1</v>
      </c>
      <c r="G6568">
        <v>4737.3977459999996</v>
      </c>
      <c r="H6568">
        <v>0</v>
      </c>
      <c r="I6568">
        <v>1</v>
      </c>
      <c r="J6568" s="2" t="str">
        <f t="shared" si="102"/>
        <v>EG_SOLARGMNER2028</v>
      </c>
    </row>
    <row r="6569" spans="1:10" x14ac:dyDescent="0.25">
      <c r="A6569" t="s">
        <v>19</v>
      </c>
      <c r="B6569" t="s">
        <v>6</v>
      </c>
      <c r="C6569" t="s">
        <v>8</v>
      </c>
      <c r="D6569">
        <v>2028</v>
      </c>
      <c r="E6569">
        <v>2030</v>
      </c>
      <c r="F6569">
        <v>1</v>
      </c>
      <c r="G6569">
        <v>4737.3977459999996</v>
      </c>
      <c r="H6569">
        <v>0</v>
      </c>
      <c r="I6569">
        <v>1</v>
      </c>
      <c r="J6569" s="2" t="str">
        <f t="shared" si="102"/>
        <v>EG_SOLARGMSR2028</v>
      </c>
    </row>
    <row r="6570" spans="1:10" x14ac:dyDescent="0.25">
      <c r="A6570" t="s">
        <v>19</v>
      </c>
      <c r="B6570" t="s">
        <v>6</v>
      </c>
      <c r="C6570" t="s">
        <v>12</v>
      </c>
      <c r="D6570">
        <v>2028</v>
      </c>
      <c r="E6570">
        <v>2030</v>
      </c>
      <c r="F6570">
        <v>1</v>
      </c>
      <c r="G6570">
        <v>4737.3977459999996</v>
      </c>
      <c r="H6570">
        <v>0</v>
      </c>
      <c r="I6570">
        <v>1</v>
      </c>
      <c r="J6570" s="2" t="str">
        <f t="shared" si="102"/>
        <v>EG_SOLARGMNR2028</v>
      </c>
    </row>
    <row r="6571" spans="1:10" x14ac:dyDescent="0.25">
      <c r="A6571" t="s">
        <v>19</v>
      </c>
      <c r="B6571" t="s">
        <v>6</v>
      </c>
      <c r="C6571" t="s">
        <v>10</v>
      </c>
      <c r="D6571">
        <v>2028</v>
      </c>
      <c r="E6571">
        <v>2031</v>
      </c>
      <c r="F6571">
        <v>1</v>
      </c>
      <c r="G6571">
        <v>4737.3977459999996</v>
      </c>
      <c r="H6571">
        <v>0</v>
      </c>
      <c r="I6571">
        <v>1</v>
      </c>
      <c r="J6571" s="2" t="str">
        <f t="shared" si="102"/>
        <v>EG_SOLARGMER2028</v>
      </c>
    </row>
    <row r="6572" spans="1:10" x14ac:dyDescent="0.25">
      <c r="A6572" t="s">
        <v>19</v>
      </c>
      <c r="B6572" t="s">
        <v>6</v>
      </c>
      <c r="C6572" t="s">
        <v>11</v>
      </c>
      <c r="D6572">
        <v>2028</v>
      </c>
      <c r="E6572">
        <v>2031</v>
      </c>
      <c r="F6572">
        <v>1</v>
      </c>
      <c r="G6572">
        <v>4737.3977459999996</v>
      </c>
      <c r="H6572">
        <v>0</v>
      </c>
      <c r="I6572">
        <v>1</v>
      </c>
      <c r="J6572" s="2" t="str">
        <f t="shared" si="102"/>
        <v>EG_SOLARGMWR2028</v>
      </c>
    </row>
    <row r="6573" spans="1:10" x14ac:dyDescent="0.25">
      <c r="A6573" t="s">
        <v>19</v>
      </c>
      <c r="B6573" t="s">
        <v>6</v>
      </c>
      <c r="C6573" t="s">
        <v>9</v>
      </c>
      <c r="D6573">
        <v>2028</v>
      </c>
      <c r="E6573">
        <v>2031</v>
      </c>
      <c r="F6573">
        <v>1</v>
      </c>
      <c r="G6573">
        <v>4737.3977459999996</v>
      </c>
      <c r="H6573">
        <v>0</v>
      </c>
      <c r="I6573">
        <v>1</v>
      </c>
      <c r="J6573" s="2" t="str">
        <f t="shared" si="102"/>
        <v>EG_SOLARGMNER2028</v>
      </c>
    </row>
    <row r="6574" spans="1:10" x14ac:dyDescent="0.25">
      <c r="A6574" t="s">
        <v>19</v>
      </c>
      <c r="B6574" t="s">
        <v>6</v>
      </c>
      <c r="C6574" t="s">
        <v>8</v>
      </c>
      <c r="D6574">
        <v>2028</v>
      </c>
      <c r="E6574">
        <v>2031</v>
      </c>
      <c r="F6574">
        <v>1</v>
      </c>
      <c r="G6574">
        <v>4737.3977459999996</v>
      </c>
      <c r="H6574">
        <v>0</v>
      </c>
      <c r="I6574">
        <v>1</v>
      </c>
      <c r="J6574" s="2" t="str">
        <f t="shared" si="102"/>
        <v>EG_SOLARGMSR2028</v>
      </c>
    </row>
    <row r="6575" spans="1:10" x14ac:dyDescent="0.25">
      <c r="A6575" t="s">
        <v>19</v>
      </c>
      <c r="B6575" t="s">
        <v>6</v>
      </c>
      <c r="C6575" t="s">
        <v>12</v>
      </c>
      <c r="D6575">
        <v>2028</v>
      </c>
      <c r="E6575">
        <v>2031</v>
      </c>
      <c r="F6575">
        <v>1</v>
      </c>
      <c r="G6575">
        <v>4737.3977459999996</v>
      </c>
      <c r="H6575">
        <v>0</v>
      </c>
      <c r="I6575">
        <v>1</v>
      </c>
      <c r="J6575" s="2" t="str">
        <f t="shared" si="102"/>
        <v>EG_SOLARGMNR2028</v>
      </c>
    </row>
    <row r="6576" spans="1:10" x14ac:dyDescent="0.25">
      <c r="A6576" t="s">
        <v>19</v>
      </c>
      <c r="B6576" t="s">
        <v>6</v>
      </c>
      <c r="C6576" t="s">
        <v>10</v>
      </c>
      <c r="D6576">
        <v>2028</v>
      </c>
      <c r="E6576">
        <v>2032</v>
      </c>
      <c r="F6576">
        <v>1</v>
      </c>
      <c r="G6576">
        <v>4737.3977459999996</v>
      </c>
      <c r="H6576">
        <v>0</v>
      </c>
      <c r="I6576">
        <v>1</v>
      </c>
      <c r="J6576" s="2" t="str">
        <f t="shared" si="102"/>
        <v>EG_SOLARGMER2028</v>
      </c>
    </row>
    <row r="6577" spans="1:10" x14ac:dyDescent="0.25">
      <c r="A6577" t="s">
        <v>19</v>
      </c>
      <c r="B6577" t="s">
        <v>6</v>
      </c>
      <c r="C6577" t="s">
        <v>11</v>
      </c>
      <c r="D6577">
        <v>2028</v>
      </c>
      <c r="E6577">
        <v>2032</v>
      </c>
      <c r="F6577">
        <v>1</v>
      </c>
      <c r="G6577">
        <v>4737.3977459999996</v>
      </c>
      <c r="H6577">
        <v>0</v>
      </c>
      <c r="I6577">
        <v>1</v>
      </c>
      <c r="J6577" s="2" t="str">
        <f t="shared" si="102"/>
        <v>EG_SOLARGMWR2028</v>
      </c>
    </row>
    <row r="6578" spans="1:10" x14ac:dyDescent="0.25">
      <c r="A6578" t="s">
        <v>19</v>
      </c>
      <c r="B6578" t="s">
        <v>6</v>
      </c>
      <c r="C6578" t="s">
        <v>9</v>
      </c>
      <c r="D6578">
        <v>2028</v>
      </c>
      <c r="E6578">
        <v>2032</v>
      </c>
      <c r="F6578">
        <v>1</v>
      </c>
      <c r="G6578">
        <v>4737.3977459999996</v>
      </c>
      <c r="H6578">
        <v>0</v>
      </c>
      <c r="I6578">
        <v>1</v>
      </c>
      <c r="J6578" s="2" t="str">
        <f t="shared" si="102"/>
        <v>EG_SOLARGMNER2028</v>
      </c>
    </row>
    <row r="6579" spans="1:10" x14ac:dyDescent="0.25">
      <c r="A6579" t="s">
        <v>19</v>
      </c>
      <c r="B6579" t="s">
        <v>6</v>
      </c>
      <c r="C6579" t="s">
        <v>8</v>
      </c>
      <c r="D6579">
        <v>2028</v>
      </c>
      <c r="E6579">
        <v>2032</v>
      </c>
      <c r="F6579">
        <v>1</v>
      </c>
      <c r="G6579">
        <v>4737.3977459999996</v>
      </c>
      <c r="H6579">
        <v>0</v>
      </c>
      <c r="I6579">
        <v>1</v>
      </c>
      <c r="J6579" s="2" t="str">
        <f t="shared" si="102"/>
        <v>EG_SOLARGMSR2028</v>
      </c>
    </row>
    <row r="6580" spans="1:10" x14ac:dyDescent="0.25">
      <c r="A6580" t="s">
        <v>19</v>
      </c>
      <c r="B6580" t="s">
        <v>6</v>
      </c>
      <c r="C6580" t="s">
        <v>12</v>
      </c>
      <c r="D6580">
        <v>2028</v>
      </c>
      <c r="E6580">
        <v>2032</v>
      </c>
      <c r="F6580">
        <v>1</v>
      </c>
      <c r="G6580">
        <v>4737.3977459999996</v>
      </c>
      <c r="H6580">
        <v>0</v>
      </c>
      <c r="I6580">
        <v>1</v>
      </c>
      <c r="J6580" s="2" t="str">
        <f t="shared" si="102"/>
        <v>EG_SOLARGMNR2028</v>
      </c>
    </row>
    <row r="6581" spans="1:10" x14ac:dyDescent="0.25">
      <c r="A6581" t="s">
        <v>19</v>
      </c>
      <c r="B6581" t="s">
        <v>6</v>
      </c>
      <c r="C6581" t="s">
        <v>10</v>
      </c>
      <c r="D6581">
        <v>2028</v>
      </c>
      <c r="E6581">
        <v>2033</v>
      </c>
      <c r="F6581">
        <v>1</v>
      </c>
      <c r="G6581">
        <v>4737.3977459999996</v>
      </c>
      <c r="H6581">
        <v>0</v>
      </c>
      <c r="I6581">
        <v>1</v>
      </c>
      <c r="J6581" s="2" t="str">
        <f t="shared" si="102"/>
        <v>EG_SOLARGMER2028</v>
      </c>
    </row>
    <row r="6582" spans="1:10" x14ac:dyDescent="0.25">
      <c r="A6582" t="s">
        <v>19</v>
      </c>
      <c r="B6582" t="s">
        <v>6</v>
      </c>
      <c r="C6582" t="s">
        <v>11</v>
      </c>
      <c r="D6582">
        <v>2028</v>
      </c>
      <c r="E6582">
        <v>2033</v>
      </c>
      <c r="F6582">
        <v>1</v>
      </c>
      <c r="G6582">
        <v>4737.3977459999996</v>
      </c>
      <c r="H6582">
        <v>0</v>
      </c>
      <c r="I6582">
        <v>1</v>
      </c>
      <c r="J6582" s="2" t="str">
        <f t="shared" si="102"/>
        <v>EG_SOLARGMWR2028</v>
      </c>
    </row>
    <row r="6583" spans="1:10" x14ac:dyDescent="0.25">
      <c r="A6583" t="s">
        <v>19</v>
      </c>
      <c r="B6583" t="s">
        <v>6</v>
      </c>
      <c r="C6583" t="s">
        <v>9</v>
      </c>
      <c r="D6583">
        <v>2028</v>
      </c>
      <c r="E6583">
        <v>2033</v>
      </c>
      <c r="F6583">
        <v>1</v>
      </c>
      <c r="G6583">
        <v>4737.3977459999996</v>
      </c>
      <c r="H6583">
        <v>0</v>
      </c>
      <c r="I6583">
        <v>1</v>
      </c>
      <c r="J6583" s="2" t="str">
        <f t="shared" si="102"/>
        <v>EG_SOLARGMNER2028</v>
      </c>
    </row>
    <row r="6584" spans="1:10" x14ac:dyDescent="0.25">
      <c r="A6584" t="s">
        <v>19</v>
      </c>
      <c r="B6584" t="s">
        <v>6</v>
      </c>
      <c r="C6584" t="s">
        <v>8</v>
      </c>
      <c r="D6584">
        <v>2028</v>
      </c>
      <c r="E6584">
        <v>2033</v>
      </c>
      <c r="F6584">
        <v>1</v>
      </c>
      <c r="G6584">
        <v>4737.3977459999996</v>
      </c>
      <c r="H6584">
        <v>0</v>
      </c>
      <c r="I6584">
        <v>1</v>
      </c>
      <c r="J6584" s="2" t="str">
        <f t="shared" si="102"/>
        <v>EG_SOLARGMSR2028</v>
      </c>
    </row>
    <row r="6585" spans="1:10" x14ac:dyDescent="0.25">
      <c r="A6585" t="s">
        <v>19</v>
      </c>
      <c r="B6585" t="s">
        <v>6</v>
      </c>
      <c r="C6585" t="s">
        <v>12</v>
      </c>
      <c r="D6585">
        <v>2028</v>
      </c>
      <c r="E6585">
        <v>2033</v>
      </c>
      <c r="F6585">
        <v>1</v>
      </c>
      <c r="G6585">
        <v>4737.3977459999996</v>
      </c>
      <c r="H6585">
        <v>0</v>
      </c>
      <c r="I6585">
        <v>1</v>
      </c>
      <c r="J6585" s="2" t="str">
        <f t="shared" si="102"/>
        <v>EG_SOLARGMNR2028</v>
      </c>
    </row>
    <row r="6586" spans="1:10" x14ac:dyDescent="0.25">
      <c r="A6586" t="s">
        <v>19</v>
      </c>
      <c r="B6586" t="s">
        <v>6</v>
      </c>
      <c r="C6586" t="s">
        <v>10</v>
      </c>
      <c r="D6586">
        <v>2028</v>
      </c>
      <c r="E6586">
        <v>2034</v>
      </c>
      <c r="F6586">
        <v>1</v>
      </c>
      <c r="G6586">
        <v>4737.3977459999996</v>
      </c>
      <c r="H6586">
        <v>0</v>
      </c>
      <c r="I6586">
        <v>1</v>
      </c>
      <c r="J6586" s="2" t="str">
        <f t="shared" si="102"/>
        <v>EG_SOLARGMER2028</v>
      </c>
    </row>
    <row r="6587" spans="1:10" x14ac:dyDescent="0.25">
      <c r="A6587" t="s">
        <v>19</v>
      </c>
      <c r="B6587" t="s">
        <v>6</v>
      </c>
      <c r="C6587" t="s">
        <v>11</v>
      </c>
      <c r="D6587">
        <v>2028</v>
      </c>
      <c r="E6587">
        <v>2034</v>
      </c>
      <c r="F6587">
        <v>1</v>
      </c>
      <c r="G6587">
        <v>4737.3977459999996</v>
      </c>
      <c r="H6587">
        <v>0</v>
      </c>
      <c r="I6587">
        <v>1</v>
      </c>
      <c r="J6587" s="2" t="str">
        <f t="shared" si="102"/>
        <v>EG_SOLARGMWR2028</v>
      </c>
    </row>
    <row r="6588" spans="1:10" x14ac:dyDescent="0.25">
      <c r="A6588" t="s">
        <v>19</v>
      </c>
      <c r="B6588" t="s">
        <v>6</v>
      </c>
      <c r="C6588" t="s">
        <v>9</v>
      </c>
      <c r="D6588">
        <v>2028</v>
      </c>
      <c r="E6588">
        <v>2034</v>
      </c>
      <c r="F6588">
        <v>1</v>
      </c>
      <c r="G6588">
        <v>4737.3977459999996</v>
      </c>
      <c r="H6588">
        <v>0</v>
      </c>
      <c r="I6588">
        <v>1</v>
      </c>
      <c r="J6588" s="2" t="str">
        <f t="shared" si="102"/>
        <v>EG_SOLARGMNER2028</v>
      </c>
    </row>
    <row r="6589" spans="1:10" x14ac:dyDescent="0.25">
      <c r="A6589" t="s">
        <v>19</v>
      </c>
      <c r="B6589" t="s">
        <v>6</v>
      </c>
      <c r="C6589" t="s">
        <v>8</v>
      </c>
      <c r="D6589">
        <v>2028</v>
      </c>
      <c r="E6589">
        <v>2034</v>
      </c>
      <c r="F6589">
        <v>1</v>
      </c>
      <c r="G6589">
        <v>4737.3977459999996</v>
      </c>
      <c r="H6589">
        <v>0</v>
      </c>
      <c r="I6589">
        <v>1</v>
      </c>
      <c r="J6589" s="2" t="str">
        <f t="shared" si="102"/>
        <v>EG_SOLARGMSR2028</v>
      </c>
    </row>
    <row r="6590" spans="1:10" x14ac:dyDescent="0.25">
      <c r="A6590" t="s">
        <v>19</v>
      </c>
      <c r="B6590" t="s">
        <v>6</v>
      </c>
      <c r="C6590" t="s">
        <v>12</v>
      </c>
      <c r="D6590">
        <v>2028</v>
      </c>
      <c r="E6590">
        <v>2034</v>
      </c>
      <c r="F6590">
        <v>1</v>
      </c>
      <c r="G6590">
        <v>4737.3977459999996</v>
      </c>
      <c r="H6590">
        <v>0</v>
      </c>
      <c r="I6590">
        <v>1</v>
      </c>
      <c r="J6590" s="2" t="str">
        <f t="shared" si="102"/>
        <v>EG_SOLARGMNR2028</v>
      </c>
    </row>
    <row r="6591" spans="1:10" x14ac:dyDescent="0.25">
      <c r="A6591" t="s">
        <v>19</v>
      </c>
      <c r="B6591" t="s">
        <v>6</v>
      </c>
      <c r="C6591" t="s">
        <v>10</v>
      </c>
      <c r="D6591">
        <v>2028</v>
      </c>
      <c r="E6591">
        <v>2035</v>
      </c>
      <c r="F6591">
        <v>1</v>
      </c>
      <c r="G6591">
        <v>4737.3977459999996</v>
      </c>
      <c r="H6591">
        <v>0</v>
      </c>
      <c r="I6591">
        <v>1</v>
      </c>
      <c r="J6591" s="2" t="str">
        <f t="shared" si="102"/>
        <v>EG_SOLARGMER2028</v>
      </c>
    </row>
    <row r="6592" spans="1:10" x14ac:dyDescent="0.25">
      <c r="A6592" t="s">
        <v>19</v>
      </c>
      <c r="B6592" t="s">
        <v>6</v>
      </c>
      <c r="C6592" t="s">
        <v>11</v>
      </c>
      <c r="D6592">
        <v>2028</v>
      </c>
      <c r="E6592">
        <v>2035</v>
      </c>
      <c r="F6592">
        <v>1</v>
      </c>
      <c r="G6592">
        <v>4737.3977459999996</v>
      </c>
      <c r="H6592">
        <v>0</v>
      </c>
      <c r="I6592">
        <v>1</v>
      </c>
      <c r="J6592" s="2" t="str">
        <f t="shared" si="102"/>
        <v>EG_SOLARGMWR2028</v>
      </c>
    </row>
    <row r="6593" spans="1:10" x14ac:dyDescent="0.25">
      <c r="A6593" t="s">
        <v>19</v>
      </c>
      <c r="B6593" t="s">
        <v>6</v>
      </c>
      <c r="C6593" t="s">
        <v>9</v>
      </c>
      <c r="D6593">
        <v>2028</v>
      </c>
      <c r="E6593">
        <v>2035</v>
      </c>
      <c r="F6593">
        <v>1</v>
      </c>
      <c r="G6593">
        <v>4737.3977459999996</v>
      </c>
      <c r="H6593">
        <v>0</v>
      </c>
      <c r="I6593">
        <v>1</v>
      </c>
      <c r="J6593" s="2" t="str">
        <f t="shared" si="102"/>
        <v>EG_SOLARGMNER2028</v>
      </c>
    </row>
    <row r="6594" spans="1:10" x14ac:dyDescent="0.25">
      <c r="A6594" t="s">
        <v>19</v>
      </c>
      <c r="B6594" t="s">
        <v>6</v>
      </c>
      <c r="C6594" t="s">
        <v>8</v>
      </c>
      <c r="D6594">
        <v>2028</v>
      </c>
      <c r="E6594">
        <v>2035</v>
      </c>
      <c r="F6594">
        <v>1</v>
      </c>
      <c r="G6594">
        <v>4737.3977459999996</v>
      </c>
      <c r="H6594">
        <v>0</v>
      </c>
      <c r="I6594">
        <v>1</v>
      </c>
      <c r="J6594" s="2" t="str">
        <f t="shared" si="102"/>
        <v>EG_SOLARGMSR2028</v>
      </c>
    </row>
    <row r="6595" spans="1:10" x14ac:dyDescent="0.25">
      <c r="A6595" t="s">
        <v>19</v>
      </c>
      <c r="B6595" t="s">
        <v>6</v>
      </c>
      <c r="C6595" t="s">
        <v>12</v>
      </c>
      <c r="D6595">
        <v>2028</v>
      </c>
      <c r="E6595">
        <v>2035</v>
      </c>
      <c r="F6595">
        <v>1</v>
      </c>
      <c r="G6595">
        <v>4737.3977459999996</v>
      </c>
      <c r="H6595">
        <v>0</v>
      </c>
      <c r="I6595">
        <v>1</v>
      </c>
      <c r="J6595" s="2" t="str">
        <f t="shared" ref="J6595:J6658" si="103">_xlfn.CONCAT(A6595,C6595,D6595)</f>
        <v>EG_SOLARGMNR2028</v>
      </c>
    </row>
    <row r="6596" spans="1:10" x14ac:dyDescent="0.25">
      <c r="A6596" t="s">
        <v>19</v>
      </c>
      <c r="B6596" t="s">
        <v>6</v>
      </c>
      <c r="C6596" t="s">
        <v>10</v>
      </c>
      <c r="D6596">
        <v>2028</v>
      </c>
      <c r="E6596">
        <v>2036</v>
      </c>
      <c r="F6596">
        <v>1</v>
      </c>
      <c r="G6596">
        <v>4737.3977459999996</v>
      </c>
      <c r="H6596">
        <v>0</v>
      </c>
      <c r="I6596">
        <v>1</v>
      </c>
      <c r="J6596" s="2" t="str">
        <f t="shared" si="103"/>
        <v>EG_SOLARGMER2028</v>
      </c>
    </row>
    <row r="6597" spans="1:10" x14ac:dyDescent="0.25">
      <c r="A6597" t="s">
        <v>19</v>
      </c>
      <c r="B6597" t="s">
        <v>6</v>
      </c>
      <c r="C6597" t="s">
        <v>11</v>
      </c>
      <c r="D6597">
        <v>2028</v>
      </c>
      <c r="E6597">
        <v>2036</v>
      </c>
      <c r="F6597">
        <v>1</v>
      </c>
      <c r="G6597">
        <v>4737.3977459999996</v>
      </c>
      <c r="H6597">
        <v>0</v>
      </c>
      <c r="I6597">
        <v>1</v>
      </c>
      <c r="J6597" s="2" t="str">
        <f t="shared" si="103"/>
        <v>EG_SOLARGMWR2028</v>
      </c>
    </row>
    <row r="6598" spans="1:10" x14ac:dyDescent="0.25">
      <c r="A6598" t="s">
        <v>19</v>
      </c>
      <c r="B6598" t="s">
        <v>6</v>
      </c>
      <c r="C6598" t="s">
        <v>9</v>
      </c>
      <c r="D6598">
        <v>2028</v>
      </c>
      <c r="E6598">
        <v>2036</v>
      </c>
      <c r="F6598">
        <v>1</v>
      </c>
      <c r="G6598">
        <v>4737.3977459999996</v>
      </c>
      <c r="H6598">
        <v>0</v>
      </c>
      <c r="I6598">
        <v>1</v>
      </c>
      <c r="J6598" s="2" t="str">
        <f t="shared" si="103"/>
        <v>EG_SOLARGMNER2028</v>
      </c>
    </row>
    <row r="6599" spans="1:10" x14ac:dyDescent="0.25">
      <c r="A6599" t="s">
        <v>19</v>
      </c>
      <c r="B6599" t="s">
        <v>6</v>
      </c>
      <c r="C6599" t="s">
        <v>8</v>
      </c>
      <c r="D6599">
        <v>2028</v>
      </c>
      <c r="E6599">
        <v>2036</v>
      </c>
      <c r="F6599">
        <v>1</v>
      </c>
      <c r="G6599">
        <v>4737.3977459999996</v>
      </c>
      <c r="H6599">
        <v>0</v>
      </c>
      <c r="I6599">
        <v>1</v>
      </c>
      <c r="J6599" s="2" t="str">
        <f t="shared" si="103"/>
        <v>EG_SOLARGMSR2028</v>
      </c>
    </row>
    <row r="6600" spans="1:10" x14ac:dyDescent="0.25">
      <c r="A6600" t="s">
        <v>19</v>
      </c>
      <c r="B6600" t="s">
        <v>6</v>
      </c>
      <c r="C6600" t="s">
        <v>12</v>
      </c>
      <c r="D6600">
        <v>2028</v>
      </c>
      <c r="E6600">
        <v>2036</v>
      </c>
      <c r="F6600">
        <v>1</v>
      </c>
      <c r="G6600">
        <v>4737.3977459999996</v>
      </c>
      <c r="H6600">
        <v>0</v>
      </c>
      <c r="I6600">
        <v>1</v>
      </c>
      <c r="J6600" s="2" t="str">
        <f t="shared" si="103"/>
        <v>EG_SOLARGMNR2028</v>
      </c>
    </row>
    <row r="6601" spans="1:10" x14ac:dyDescent="0.25">
      <c r="A6601" t="s">
        <v>19</v>
      </c>
      <c r="B6601" t="s">
        <v>6</v>
      </c>
      <c r="C6601" t="s">
        <v>10</v>
      </c>
      <c r="D6601">
        <v>2028</v>
      </c>
      <c r="E6601">
        <v>2037</v>
      </c>
      <c r="F6601">
        <v>1</v>
      </c>
      <c r="G6601">
        <v>4737.3977459999996</v>
      </c>
      <c r="H6601">
        <v>0</v>
      </c>
      <c r="I6601">
        <v>1</v>
      </c>
      <c r="J6601" s="2" t="str">
        <f t="shared" si="103"/>
        <v>EG_SOLARGMER2028</v>
      </c>
    </row>
    <row r="6602" spans="1:10" x14ac:dyDescent="0.25">
      <c r="A6602" t="s">
        <v>19</v>
      </c>
      <c r="B6602" t="s">
        <v>6</v>
      </c>
      <c r="C6602" t="s">
        <v>11</v>
      </c>
      <c r="D6602">
        <v>2028</v>
      </c>
      <c r="E6602">
        <v>2037</v>
      </c>
      <c r="F6602">
        <v>1</v>
      </c>
      <c r="G6602">
        <v>4737.3977459999996</v>
      </c>
      <c r="H6602">
        <v>0</v>
      </c>
      <c r="I6602">
        <v>1</v>
      </c>
      <c r="J6602" s="2" t="str">
        <f t="shared" si="103"/>
        <v>EG_SOLARGMWR2028</v>
      </c>
    </row>
    <row r="6603" spans="1:10" x14ac:dyDescent="0.25">
      <c r="A6603" t="s">
        <v>19</v>
      </c>
      <c r="B6603" t="s">
        <v>6</v>
      </c>
      <c r="C6603" t="s">
        <v>9</v>
      </c>
      <c r="D6603">
        <v>2028</v>
      </c>
      <c r="E6603">
        <v>2037</v>
      </c>
      <c r="F6603">
        <v>1</v>
      </c>
      <c r="G6603">
        <v>4737.3977459999996</v>
      </c>
      <c r="H6603">
        <v>0</v>
      </c>
      <c r="I6603">
        <v>1</v>
      </c>
      <c r="J6603" s="2" t="str">
        <f t="shared" si="103"/>
        <v>EG_SOLARGMNER2028</v>
      </c>
    </row>
    <row r="6604" spans="1:10" x14ac:dyDescent="0.25">
      <c r="A6604" t="s">
        <v>19</v>
      </c>
      <c r="B6604" t="s">
        <v>6</v>
      </c>
      <c r="C6604" t="s">
        <v>8</v>
      </c>
      <c r="D6604">
        <v>2028</v>
      </c>
      <c r="E6604">
        <v>2037</v>
      </c>
      <c r="F6604">
        <v>1</v>
      </c>
      <c r="G6604">
        <v>4737.3977459999996</v>
      </c>
      <c r="H6604">
        <v>0</v>
      </c>
      <c r="I6604">
        <v>1</v>
      </c>
      <c r="J6604" s="2" t="str">
        <f t="shared" si="103"/>
        <v>EG_SOLARGMSR2028</v>
      </c>
    </row>
    <row r="6605" spans="1:10" x14ac:dyDescent="0.25">
      <c r="A6605" t="s">
        <v>19</v>
      </c>
      <c r="B6605" t="s">
        <v>6</v>
      </c>
      <c r="C6605" t="s">
        <v>12</v>
      </c>
      <c r="D6605">
        <v>2028</v>
      </c>
      <c r="E6605">
        <v>2037</v>
      </c>
      <c r="F6605">
        <v>1</v>
      </c>
      <c r="G6605">
        <v>4737.3977459999996</v>
      </c>
      <c r="H6605">
        <v>0</v>
      </c>
      <c r="I6605">
        <v>1</v>
      </c>
      <c r="J6605" s="2" t="str">
        <f t="shared" si="103"/>
        <v>EG_SOLARGMNR2028</v>
      </c>
    </row>
    <row r="6606" spans="1:10" x14ac:dyDescent="0.25">
      <c r="A6606" t="s">
        <v>19</v>
      </c>
      <c r="B6606" t="s">
        <v>6</v>
      </c>
      <c r="C6606" t="s">
        <v>10</v>
      </c>
      <c r="D6606">
        <v>2028</v>
      </c>
      <c r="E6606">
        <v>2038</v>
      </c>
      <c r="F6606">
        <v>1</v>
      </c>
      <c r="G6606">
        <v>4737.3977459999996</v>
      </c>
      <c r="H6606">
        <v>0</v>
      </c>
      <c r="I6606">
        <v>1</v>
      </c>
      <c r="J6606" s="2" t="str">
        <f t="shared" si="103"/>
        <v>EG_SOLARGMER2028</v>
      </c>
    </row>
    <row r="6607" spans="1:10" x14ac:dyDescent="0.25">
      <c r="A6607" t="s">
        <v>19</v>
      </c>
      <c r="B6607" t="s">
        <v>6</v>
      </c>
      <c r="C6607" t="s">
        <v>11</v>
      </c>
      <c r="D6607">
        <v>2028</v>
      </c>
      <c r="E6607">
        <v>2038</v>
      </c>
      <c r="F6607">
        <v>1</v>
      </c>
      <c r="G6607">
        <v>4737.3977459999996</v>
      </c>
      <c r="H6607">
        <v>0</v>
      </c>
      <c r="I6607">
        <v>1</v>
      </c>
      <c r="J6607" s="2" t="str">
        <f t="shared" si="103"/>
        <v>EG_SOLARGMWR2028</v>
      </c>
    </row>
    <row r="6608" spans="1:10" x14ac:dyDescent="0.25">
      <c r="A6608" t="s">
        <v>19</v>
      </c>
      <c r="B6608" t="s">
        <v>6</v>
      </c>
      <c r="C6608" t="s">
        <v>9</v>
      </c>
      <c r="D6608">
        <v>2028</v>
      </c>
      <c r="E6608">
        <v>2038</v>
      </c>
      <c r="F6608">
        <v>1</v>
      </c>
      <c r="G6608">
        <v>4737.3977459999996</v>
      </c>
      <c r="H6608">
        <v>0</v>
      </c>
      <c r="I6608">
        <v>1</v>
      </c>
      <c r="J6608" s="2" t="str">
        <f t="shared" si="103"/>
        <v>EG_SOLARGMNER2028</v>
      </c>
    </row>
    <row r="6609" spans="1:10" x14ac:dyDescent="0.25">
      <c r="A6609" t="s">
        <v>19</v>
      </c>
      <c r="B6609" t="s">
        <v>6</v>
      </c>
      <c r="C6609" t="s">
        <v>8</v>
      </c>
      <c r="D6609">
        <v>2028</v>
      </c>
      <c r="E6609">
        <v>2038</v>
      </c>
      <c r="F6609">
        <v>1</v>
      </c>
      <c r="G6609">
        <v>4737.3977459999996</v>
      </c>
      <c r="H6609">
        <v>0</v>
      </c>
      <c r="I6609">
        <v>1</v>
      </c>
      <c r="J6609" s="2" t="str">
        <f t="shared" si="103"/>
        <v>EG_SOLARGMSR2028</v>
      </c>
    </row>
    <row r="6610" spans="1:10" x14ac:dyDescent="0.25">
      <c r="A6610" t="s">
        <v>19</v>
      </c>
      <c r="B6610" t="s">
        <v>6</v>
      </c>
      <c r="C6610" t="s">
        <v>12</v>
      </c>
      <c r="D6610">
        <v>2028</v>
      </c>
      <c r="E6610">
        <v>2038</v>
      </c>
      <c r="F6610">
        <v>1</v>
      </c>
      <c r="G6610">
        <v>4737.3977459999996</v>
      </c>
      <c r="H6610">
        <v>0</v>
      </c>
      <c r="I6610">
        <v>1</v>
      </c>
      <c r="J6610" s="2" t="str">
        <f t="shared" si="103"/>
        <v>EG_SOLARGMNR2028</v>
      </c>
    </row>
    <row r="6611" spans="1:10" x14ac:dyDescent="0.25">
      <c r="A6611" t="s">
        <v>19</v>
      </c>
      <c r="B6611" t="s">
        <v>6</v>
      </c>
      <c r="C6611" t="s">
        <v>10</v>
      </c>
      <c r="D6611">
        <v>2028</v>
      </c>
      <c r="E6611">
        <v>2039</v>
      </c>
      <c r="F6611">
        <v>1</v>
      </c>
      <c r="G6611">
        <v>4737.3977459999996</v>
      </c>
      <c r="H6611">
        <v>0</v>
      </c>
      <c r="I6611">
        <v>1</v>
      </c>
      <c r="J6611" s="2" t="str">
        <f t="shared" si="103"/>
        <v>EG_SOLARGMER2028</v>
      </c>
    </row>
    <row r="6612" spans="1:10" x14ac:dyDescent="0.25">
      <c r="A6612" t="s">
        <v>19</v>
      </c>
      <c r="B6612" t="s">
        <v>6</v>
      </c>
      <c r="C6612" t="s">
        <v>11</v>
      </c>
      <c r="D6612">
        <v>2028</v>
      </c>
      <c r="E6612">
        <v>2039</v>
      </c>
      <c r="F6612">
        <v>1</v>
      </c>
      <c r="G6612">
        <v>4737.3977459999996</v>
      </c>
      <c r="H6612">
        <v>0</v>
      </c>
      <c r="I6612">
        <v>1</v>
      </c>
      <c r="J6612" s="2" t="str">
        <f t="shared" si="103"/>
        <v>EG_SOLARGMWR2028</v>
      </c>
    </row>
    <row r="6613" spans="1:10" x14ac:dyDescent="0.25">
      <c r="A6613" t="s">
        <v>19</v>
      </c>
      <c r="B6613" t="s">
        <v>6</v>
      </c>
      <c r="C6613" t="s">
        <v>9</v>
      </c>
      <c r="D6613">
        <v>2028</v>
      </c>
      <c r="E6613">
        <v>2039</v>
      </c>
      <c r="F6613">
        <v>1</v>
      </c>
      <c r="G6613">
        <v>4737.3977459999996</v>
      </c>
      <c r="H6613">
        <v>0</v>
      </c>
      <c r="I6613">
        <v>1</v>
      </c>
      <c r="J6613" s="2" t="str">
        <f t="shared" si="103"/>
        <v>EG_SOLARGMNER2028</v>
      </c>
    </row>
    <row r="6614" spans="1:10" x14ac:dyDescent="0.25">
      <c r="A6614" t="s">
        <v>19</v>
      </c>
      <c r="B6614" t="s">
        <v>6</v>
      </c>
      <c r="C6614" t="s">
        <v>8</v>
      </c>
      <c r="D6614">
        <v>2028</v>
      </c>
      <c r="E6614">
        <v>2039</v>
      </c>
      <c r="F6614">
        <v>1</v>
      </c>
      <c r="G6614">
        <v>4737.3977459999996</v>
      </c>
      <c r="H6614">
        <v>0</v>
      </c>
      <c r="I6614">
        <v>1</v>
      </c>
      <c r="J6614" s="2" t="str">
        <f t="shared" si="103"/>
        <v>EG_SOLARGMSR2028</v>
      </c>
    </row>
    <row r="6615" spans="1:10" x14ac:dyDescent="0.25">
      <c r="A6615" t="s">
        <v>19</v>
      </c>
      <c r="B6615" t="s">
        <v>6</v>
      </c>
      <c r="C6615" t="s">
        <v>12</v>
      </c>
      <c r="D6615">
        <v>2028</v>
      </c>
      <c r="E6615">
        <v>2039</v>
      </c>
      <c r="F6615">
        <v>1</v>
      </c>
      <c r="G6615">
        <v>4737.3977459999996</v>
      </c>
      <c r="H6615">
        <v>0</v>
      </c>
      <c r="I6615">
        <v>1</v>
      </c>
      <c r="J6615" s="2" t="str">
        <f t="shared" si="103"/>
        <v>EG_SOLARGMNR2028</v>
      </c>
    </row>
    <row r="6616" spans="1:10" x14ac:dyDescent="0.25">
      <c r="A6616" t="s">
        <v>19</v>
      </c>
      <c r="B6616" t="s">
        <v>6</v>
      </c>
      <c r="C6616" t="s">
        <v>10</v>
      </c>
      <c r="D6616">
        <v>2028</v>
      </c>
      <c r="E6616">
        <v>2040</v>
      </c>
      <c r="F6616">
        <v>1</v>
      </c>
      <c r="G6616">
        <v>4737.3977459999996</v>
      </c>
      <c r="H6616">
        <v>0</v>
      </c>
      <c r="I6616">
        <v>1</v>
      </c>
      <c r="J6616" s="2" t="str">
        <f t="shared" si="103"/>
        <v>EG_SOLARGMER2028</v>
      </c>
    </row>
    <row r="6617" spans="1:10" x14ac:dyDescent="0.25">
      <c r="A6617" t="s">
        <v>19</v>
      </c>
      <c r="B6617" t="s">
        <v>6</v>
      </c>
      <c r="C6617" t="s">
        <v>11</v>
      </c>
      <c r="D6617">
        <v>2028</v>
      </c>
      <c r="E6617">
        <v>2040</v>
      </c>
      <c r="F6617">
        <v>1</v>
      </c>
      <c r="G6617">
        <v>4737.3977459999996</v>
      </c>
      <c r="H6617">
        <v>0</v>
      </c>
      <c r="I6617">
        <v>1</v>
      </c>
      <c r="J6617" s="2" t="str">
        <f t="shared" si="103"/>
        <v>EG_SOLARGMWR2028</v>
      </c>
    </row>
    <row r="6618" spans="1:10" x14ac:dyDescent="0.25">
      <c r="A6618" t="s">
        <v>19</v>
      </c>
      <c r="B6618" t="s">
        <v>6</v>
      </c>
      <c r="C6618" t="s">
        <v>9</v>
      </c>
      <c r="D6618">
        <v>2028</v>
      </c>
      <c r="E6618">
        <v>2040</v>
      </c>
      <c r="F6618">
        <v>1</v>
      </c>
      <c r="G6618">
        <v>4737.3977459999996</v>
      </c>
      <c r="H6618">
        <v>0</v>
      </c>
      <c r="I6618">
        <v>1</v>
      </c>
      <c r="J6618" s="2" t="str">
        <f t="shared" si="103"/>
        <v>EG_SOLARGMNER2028</v>
      </c>
    </row>
    <row r="6619" spans="1:10" x14ac:dyDescent="0.25">
      <c r="A6619" t="s">
        <v>19</v>
      </c>
      <c r="B6619" t="s">
        <v>6</v>
      </c>
      <c r="C6619" t="s">
        <v>8</v>
      </c>
      <c r="D6619">
        <v>2028</v>
      </c>
      <c r="E6619">
        <v>2040</v>
      </c>
      <c r="F6619">
        <v>1</v>
      </c>
      <c r="G6619">
        <v>4737.3977459999996</v>
      </c>
      <c r="H6619">
        <v>0</v>
      </c>
      <c r="I6619">
        <v>1</v>
      </c>
      <c r="J6619" s="2" t="str">
        <f t="shared" si="103"/>
        <v>EG_SOLARGMSR2028</v>
      </c>
    </row>
    <row r="6620" spans="1:10" x14ac:dyDescent="0.25">
      <c r="A6620" t="s">
        <v>19</v>
      </c>
      <c r="B6620" t="s">
        <v>6</v>
      </c>
      <c r="C6620" t="s">
        <v>12</v>
      </c>
      <c r="D6620">
        <v>2028</v>
      </c>
      <c r="E6620">
        <v>2040</v>
      </c>
      <c r="F6620">
        <v>1</v>
      </c>
      <c r="G6620">
        <v>4737.3977459999996</v>
      </c>
      <c r="H6620">
        <v>0</v>
      </c>
      <c r="I6620">
        <v>1</v>
      </c>
      <c r="J6620" s="2" t="str">
        <f t="shared" si="103"/>
        <v>EG_SOLARGMNR2028</v>
      </c>
    </row>
    <row r="6621" spans="1:10" x14ac:dyDescent="0.25">
      <c r="A6621" t="s">
        <v>19</v>
      </c>
      <c r="B6621" t="s">
        <v>6</v>
      </c>
      <c r="C6621" t="s">
        <v>10</v>
      </c>
      <c r="D6621">
        <v>2028</v>
      </c>
      <c r="E6621">
        <v>2041</v>
      </c>
      <c r="F6621">
        <v>1</v>
      </c>
      <c r="G6621">
        <v>4737.3977459999996</v>
      </c>
      <c r="H6621">
        <v>0</v>
      </c>
      <c r="I6621">
        <v>1</v>
      </c>
      <c r="J6621" s="2" t="str">
        <f t="shared" si="103"/>
        <v>EG_SOLARGMER2028</v>
      </c>
    </row>
    <row r="6622" spans="1:10" x14ac:dyDescent="0.25">
      <c r="A6622" t="s">
        <v>19</v>
      </c>
      <c r="B6622" t="s">
        <v>6</v>
      </c>
      <c r="C6622" t="s">
        <v>11</v>
      </c>
      <c r="D6622">
        <v>2028</v>
      </c>
      <c r="E6622">
        <v>2041</v>
      </c>
      <c r="F6622">
        <v>1</v>
      </c>
      <c r="G6622">
        <v>4737.3977459999996</v>
      </c>
      <c r="H6622">
        <v>0</v>
      </c>
      <c r="I6622">
        <v>1</v>
      </c>
      <c r="J6622" s="2" t="str">
        <f t="shared" si="103"/>
        <v>EG_SOLARGMWR2028</v>
      </c>
    </row>
    <row r="6623" spans="1:10" x14ac:dyDescent="0.25">
      <c r="A6623" t="s">
        <v>19</v>
      </c>
      <c r="B6623" t="s">
        <v>6</v>
      </c>
      <c r="C6623" t="s">
        <v>9</v>
      </c>
      <c r="D6623">
        <v>2028</v>
      </c>
      <c r="E6623">
        <v>2041</v>
      </c>
      <c r="F6623">
        <v>1</v>
      </c>
      <c r="G6623">
        <v>4737.3977459999996</v>
      </c>
      <c r="H6623">
        <v>0</v>
      </c>
      <c r="I6623">
        <v>1</v>
      </c>
      <c r="J6623" s="2" t="str">
        <f t="shared" si="103"/>
        <v>EG_SOLARGMNER2028</v>
      </c>
    </row>
    <row r="6624" spans="1:10" x14ac:dyDescent="0.25">
      <c r="A6624" t="s">
        <v>19</v>
      </c>
      <c r="B6624" t="s">
        <v>6</v>
      </c>
      <c r="C6624" t="s">
        <v>8</v>
      </c>
      <c r="D6624">
        <v>2028</v>
      </c>
      <c r="E6624">
        <v>2041</v>
      </c>
      <c r="F6624">
        <v>1</v>
      </c>
      <c r="G6624">
        <v>4737.3977459999996</v>
      </c>
      <c r="H6624">
        <v>0</v>
      </c>
      <c r="I6624">
        <v>1</v>
      </c>
      <c r="J6624" s="2" t="str">
        <f t="shared" si="103"/>
        <v>EG_SOLARGMSR2028</v>
      </c>
    </row>
    <row r="6625" spans="1:10" x14ac:dyDescent="0.25">
      <c r="A6625" t="s">
        <v>19</v>
      </c>
      <c r="B6625" t="s">
        <v>6</v>
      </c>
      <c r="C6625" t="s">
        <v>12</v>
      </c>
      <c r="D6625">
        <v>2028</v>
      </c>
      <c r="E6625">
        <v>2041</v>
      </c>
      <c r="F6625">
        <v>1</v>
      </c>
      <c r="G6625">
        <v>4737.3977459999996</v>
      </c>
      <c r="H6625">
        <v>0</v>
      </c>
      <c r="I6625">
        <v>1</v>
      </c>
      <c r="J6625" s="2" t="str">
        <f t="shared" si="103"/>
        <v>EG_SOLARGMNR2028</v>
      </c>
    </row>
    <row r="6626" spans="1:10" x14ac:dyDescent="0.25">
      <c r="A6626" t="s">
        <v>20</v>
      </c>
      <c r="B6626" t="s">
        <v>6</v>
      </c>
      <c r="C6626" t="s">
        <v>10</v>
      </c>
      <c r="D6626">
        <v>2028</v>
      </c>
      <c r="E6626">
        <v>2028</v>
      </c>
      <c r="F6626">
        <v>1</v>
      </c>
      <c r="G6626">
        <v>4698.5443329999998</v>
      </c>
      <c r="H6626">
        <v>0</v>
      </c>
      <c r="I6626">
        <v>1</v>
      </c>
      <c r="J6626" s="2" t="str">
        <f t="shared" si="103"/>
        <v>EG_SOLARRFER2028</v>
      </c>
    </row>
    <row r="6627" spans="1:10" x14ac:dyDescent="0.25">
      <c r="A6627" t="s">
        <v>20</v>
      </c>
      <c r="B6627" t="s">
        <v>6</v>
      </c>
      <c r="C6627" t="s">
        <v>11</v>
      </c>
      <c r="D6627">
        <v>2028</v>
      </c>
      <c r="E6627">
        <v>2028</v>
      </c>
      <c r="F6627">
        <v>1</v>
      </c>
      <c r="G6627">
        <v>4698.5443329999998</v>
      </c>
      <c r="H6627">
        <v>0</v>
      </c>
      <c r="I6627">
        <v>1</v>
      </c>
      <c r="J6627" s="2" t="str">
        <f t="shared" si="103"/>
        <v>EG_SOLARRFWR2028</v>
      </c>
    </row>
    <row r="6628" spans="1:10" x14ac:dyDescent="0.25">
      <c r="A6628" t="s">
        <v>20</v>
      </c>
      <c r="B6628" t="s">
        <v>6</v>
      </c>
      <c r="C6628" t="s">
        <v>9</v>
      </c>
      <c r="D6628">
        <v>2028</v>
      </c>
      <c r="E6628">
        <v>2028</v>
      </c>
      <c r="F6628">
        <v>1</v>
      </c>
      <c r="G6628">
        <v>4698.5443329999998</v>
      </c>
      <c r="H6628">
        <v>0</v>
      </c>
      <c r="I6628">
        <v>1</v>
      </c>
      <c r="J6628" s="2" t="str">
        <f t="shared" si="103"/>
        <v>EG_SOLARRFNER2028</v>
      </c>
    </row>
    <row r="6629" spans="1:10" x14ac:dyDescent="0.25">
      <c r="A6629" t="s">
        <v>20</v>
      </c>
      <c r="B6629" t="s">
        <v>6</v>
      </c>
      <c r="C6629" t="s">
        <v>8</v>
      </c>
      <c r="D6629">
        <v>2028</v>
      </c>
      <c r="E6629">
        <v>2028</v>
      </c>
      <c r="F6629">
        <v>1</v>
      </c>
      <c r="G6629">
        <v>4698.5443329999998</v>
      </c>
      <c r="H6629">
        <v>0</v>
      </c>
      <c r="I6629">
        <v>1</v>
      </c>
      <c r="J6629" s="2" t="str">
        <f t="shared" si="103"/>
        <v>EG_SOLARRFSR2028</v>
      </c>
    </row>
    <row r="6630" spans="1:10" x14ac:dyDescent="0.25">
      <c r="A6630" t="s">
        <v>20</v>
      </c>
      <c r="B6630" t="s">
        <v>6</v>
      </c>
      <c r="C6630" t="s">
        <v>12</v>
      </c>
      <c r="D6630">
        <v>2028</v>
      </c>
      <c r="E6630">
        <v>2028</v>
      </c>
      <c r="F6630">
        <v>1</v>
      </c>
      <c r="G6630">
        <v>4698.5443329999998</v>
      </c>
      <c r="H6630">
        <v>0</v>
      </c>
      <c r="I6630">
        <v>1</v>
      </c>
      <c r="J6630" s="2" t="str">
        <f t="shared" si="103"/>
        <v>EG_SOLARRFNR2028</v>
      </c>
    </row>
    <row r="6631" spans="1:10" x14ac:dyDescent="0.25">
      <c r="A6631" t="s">
        <v>20</v>
      </c>
      <c r="B6631" t="s">
        <v>6</v>
      </c>
      <c r="C6631" t="s">
        <v>10</v>
      </c>
      <c r="D6631">
        <v>2028</v>
      </c>
      <c r="E6631">
        <v>2029</v>
      </c>
      <c r="F6631">
        <v>1</v>
      </c>
      <c r="G6631">
        <v>4698.5443329999998</v>
      </c>
      <c r="H6631">
        <v>0</v>
      </c>
      <c r="I6631">
        <v>1</v>
      </c>
      <c r="J6631" s="2" t="str">
        <f t="shared" si="103"/>
        <v>EG_SOLARRFER2028</v>
      </c>
    </row>
    <row r="6632" spans="1:10" x14ac:dyDescent="0.25">
      <c r="A6632" t="s">
        <v>20</v>
      </c>
      <c r="B6632" t="s">
        <v>6</v>
      </c>
      <c r="C6632" t="s">
        <v>11</v>
      </c>
      <c r="D6632">
        <v>2028</v>
      </c>
      <c r="E6632">
        <v>2029</v>
      </c>
      <c r="F6632">
        <v>1</v>
      </c>
      <c r="G6632">
        <v>4698.5443329999998</v>
      </c>
      <c r="H6632">
        <v>0</v>
      </c>
      <c r="I6632">
        <v>1</v>
      </c>
      <c r="J6632" s="2" t="str">
        <f t="shared" si="103"/>
        <v>EG_SOLARRFWR2028</v>
      </c>
    </row>
    <row r="6633" spans="1:10" x14ac:dyDescent="0.25">
      <c r="A6633" t="s">
        <v>20</v>
      </c>
      <c r="B6633" t="s">
        <v>6</v>
      </c>
      <c r="C6633" t="s">
        <v>9</v>
      </c>
      <c r="D6633">
        <v>2028</v>
      </c>
      <c r="E6633">
        <v>2029</v>
      </c>
      <c r="F6633">
        <v>1</v>
      </c>
      <c r="G6633">
        <v>4698.5443329999998</v>
      </c>
      <c r="H6633">
        <v>0</v>
      </c>
      <c r="I6633">
        <v>1</v>
      </c>
      <c r="J6633" s="2" t="str">
        <f t="shared" si="103"/>
        <v>EG_SOLARRFNER2028</v>
      </c>
    </row>
    <row r="6634" spans="1:10" x14ac:dyDescent="0.25">
      <c r="A6634" t="s">
        <v>20</v>
      </c>
      <c r="B6634" t="s">
        <v>6</v>
      </c>
      <c r="C6634" t="s">
        <v>8</v>
      </c>
      <c r="D6634">
        <v>2028</v>
      </c>
      <c r="E6634">
        <v>2029</v>
      </c>
      <c r="F6634">
        <v>1</v>
      </c>
      <c r="G6634">
        <v>4698.5443329999998</v>
      </c>
      <c r="H6634">
        <v>0</v>
      </c>
      <c r="I6634">
        <v>1</v>
      </c>
      <c r="J6634" s="2" t="str">
        <f t="shared" si="103"/>
        <v>EG_SOLARRFSR2028</v>
      </c>
    </row>
    <row r="6635" spans="1:10" x14ac:dyDescent="0.25">
      <c r="A6635" t="s">
        <v>20</v>
      </c>
      <c r="B6635" t="s">
        <v>6</v>
      </c>
      <c r="C6635" t="s">
        <v>12</v>
      </c>
      <c r="D6635">
        <v>2028</v>
      </c>
      <c r="E6635">
        <v>2029</v>
      </c>
      <c r="F6635">
        <v>1</v>
      </c>
      <c r="G6635">
        <v>4698.5443329999998</v>
      </c>
      <c r="H6635">
        <v>0</v>
      </c>
      <c r="I6635">
        <v>1</v>
      </c>
      <c r="J6635" s="2" t="str">
        <f t="shared" si="103"/>
        <v>EG_SOLARRFNR2028</v>
      </c>
    </row>
    <row r="6636" spans="1:10" x14ac:dyDescent="0.25">
      <c r="A6636" t="s">
        <v>20</v>
      </c>
      <c r="B6636" t="s">
        <v>6</v>
      </c>
      <c r="C6636" t="s">
        <v>10</v>
      </c>
      <c r="D6636">
        <v>2028</v>
      </c>
      <c r="E6636">
        <v>2030</v>
      </c>
      <c r="F6636">
        <v>1</v>
      </c>
      <c r="G6636">
        <v>4698.5443329999998</v>
      </c>
      <c r="H6636">
        <v>0</v>
      </c>
      <c r="I6636">
        <v>1</v>
      </c>
      <c r="J6636" s="2" t="str">
        <f t="shared" si="103"/>
        <v>EG_SOLARRFER2028</v>
      </c>
    </row>
    <row r="6637" spans="1:10" x14ac:dyDescent="0.25">
      <c r="A6637" t="s">
        <v>20</v>
      </c>
      <c r="B6637" t="s">
        <v>6</v>
      </c>
      <c r="C6637" t="s">
        <v>11</v>
      </c>
      <c r="D6637">
        <v>2028</v>
      </c>
      <c r="E6637">
        <v>2030</v>
      </c>
      <c r="F6637">
        <v>1</v>
      </c>
      <c r="G6637">
        <v>4698.5443329999998</v>
      </c>
      <c r="H6637">
        <v>0</v>
      </c>
      <c r="I6637">
        <v>1</v>
      </c>
      <c r="J6637" s="2" t="str">
        <f t="shared" si="103"/>
        <v>EG_SOLARRFWR2028</v>
      </c>
    </row>
    <row r="6638" spans="1:10" x14ac:dyDescent="0.25">
      <c r="A6638" t="s">
        <v>20</v>
      </c>
      <c r="B6638" t="s">
        <v>6</v>
      </c>
      <c r="C6638" t="s">
        <v>9</v>
      </c>
      <c r="D6638">
        <v>2028</v>
      </c>
      <c r="E6638">
        <v>2030</v>
      </c>
      <c r="F6638">
        <v>1</v>
      </c>
      <c r="G6638">
        <v>4698.5443329999998</v>
      </c>
      <c r="H6638">
        <v>0</v>
      </c>
      <c r="I6638">
        <v>1</v>
      </c>
      <c r="J6638" s="2" t="str">
        <f t="shared" si="103"/>
        <v>EG_SOLARRFNER2028</v>
      </c>
    </row>
    <row r="6639" spans="1:10" x14ac:dyDescent="0.25">
      <c r="A6639" t="s">
        <v>20</v>
      </c>
      <c r="B6639" t="s">
        <v>6</v>
      </c>
      <c r="C6639" t="s">
        <v>8</v>
      </c>
      <c r="D6639">
        <v>2028</v>
      </c>
      <c r="E6639">
        <v>2030</v>
      </c>
      <c r="F6639">
        <v>1</v>
      </c>
      <c r="G6639">
        <v>4698.5443329999998</v>
      </c>
      <c r="H6639">
        <v>0</v>
      </c>
      <c r="I6639">
        <v>1</v>
      </c>
      <c r="J6639" s="2" t="str">
        <f t="shared" si="103"/>
        <v>EG_SOLARRFSR2028</v>
      </c>
    </row>
    <row r="6640" spans="1:10" x14ac:dyDescent="0.25">
      <c r="A6640" t="s">
        <v>20</v>
      </c>
      <c r="B6640" t="s">
        <v>6</v>
      </c>
      <c r="C6640" t="s">
        <v>12</v>
      </c>
      <c r="D6640">
        <v>2028</v>
      </c>
      <c r="E6640">
        <v>2030</v>
      </c>
      <c r="F6640">
        <v>1</v>
      </c>
      <c r="G6640">
        <v>4698.5443329999998</v>
      </c>
      <c r="H6640">
        <v>0</v>
      </c>
      <c r="I6640">
        <v>1</v>
      </c>
      <c r="J6640" s="2" t="str">
        <f t="shared" si="103"/>
        <v>EG_SOLARRFNR2028</v>
      </c>
    </row>
    <row r="6641" spans="1:10" x14ac:dyDescent="0.25">
      <c r="A6641" t="s">
        <v>20</v>
      </c>
      <c r="B6641" t="s">
        <v>6</v>
      </c>
      <c r="C6641" t="s">
        <v>10</v>
      </c>
      <c r="D6641">
        <v>2028</v>
      </c>
      <c r="E6641">
        <v>2031</v>
      </c>
      <c r="F6641">
        <v>1</v>
      </c>
      <c r="G6641">
        <v>4698.5443329999998</v>
      </c>
      <c r="H6641">
        <v>0</v>
      </c>
      <c r="I6641">
        <v>1</v>
      </c>
      <c r="J6641" s="2" t="str">
        <f t="shared" si="103"/>
        <v>EG_SOLARRFER2028</v>
      </c>
    </row>
    <row r="6642" spans="1:10" x14ac:dyDescent="0.25">
      <c r="A6642" t="s">
        <v>20</v>
      </c>
      <c r="B6642" t="s">
        <v>6</v>
      </c>
      <c r="C6642" t="s">
        <v>11</v>
      </c>
      <c r="D6642">
        <v>2028</v>
      </c>
      <c r="E6642">
        <v>2031</v>
      </c>
      <c r="F6642">
        <v>1</v>
      </c>
      <c r="G6642">
        <v>4698.5443329999998</v>
      </c>
      <c r="H6642">
        <v>0</v>
      </c>
      <c r="I6642">
        <v>1</v>
      </c>
      <c r="J6642" s="2" t="str">
        <f t="shared" si="103"/>
        <v>EG_SOLARRFWR2028</v>
      </c>
    </row>
    <row r="6643" spans="1:10" x14ac:dyDescent="0.25">
      <c r="A6643" t="s">
        <v>20</v>
      </c>
      <c r="B6643" t="s">
        <v>6</v>
      </c>
      <c r="C6643" t="s">
        <v>9</v>
      </c>
      <c r="D6643">
        <v>2028</v>
      </c>
      <c r="E6643">
        <v>2031</v>
      </c>
      <c r="F6643">
        <v>1</v>
      </c>
      <c r="G6643">
        <v>4698.5443329999998</v>
      </c>
      <c r="H6643">
        <v>0</v>
      </c>
      <c r="I6643">
        <v>1</v>
      </c>
      <c r="J6643" s="2" t="str">
        <f t="shared" si="103"/>
        <v>EG_SOLARRFNER2028</v>
      </c>
    </row>
    <row r="6644" spans="1:10" x14ac:dyDescent="0.25">
      <c r="A6644" t="s">
        <v>20</v>
      </c>
      <c r="B6644" t="s">
        <v>6</v>
      </c>
      <c r="C6644" t="s">
        <v>8</v>
      </c>
      <c r="D6644">
        <v>2028</v>
      </c>
      <c r="E6644">
        <v>2031</v>
      </c>
      <c r="F6644">
        <v>1</v>
      </c>
      <c r="G6644">
        <v>4698.5443329999998</v>
      </c>
      <c r="H6644">
        <v>0</v>
      </c>
      <c r="I6644">
        <v>1</v>
      </c>
      <c r="J6644" s="2" t="str">
        <f t="shared" si="103"/>
        <v>EG_SOLARRFSR2028</v>
      </c>
    </row>
    <row r="6645" spans="1:10" x14ac:dyDescent="0.25">
      <c r="A6645" t="s">
        <v>20</v>
      </c>
      <c r="B6645" t="s">
        <v>6</v>
      </c>
      <c r="C6645" t="s">
        <v>12</v>
      </c>
      <c r="D6645">
        <v>2028</v>
      </c>
      <c r="E6645">
        <v>2031</v>
      </c>
      <c r="F6645">
        <v>1</v>
      </c>
      <c r="G6645">
        <v>4698.5443329999998</v>
      </c>
      <c r="H6645">
        <v>0</v>
      </c>
      <c r="I6645">
        <v>1</v>
      </c>
      <c r="J6645" s="2" t="str">
        <f t="shared" si="103"/>
        <v>EG_SOLARRFNR2028</v>
      </c>
    </row>
    <row r="6646" spans="1:10" x14ac:dyDescent="0.25">
      <c r="A6646" t="s">
        <v>20</v>
      </c>
      <c r="B6646" t="s">
        <v>6</v>
      </c>
      <c r="C6646" t="s">
        <v>10</v>
      </c>
      <c r="D6646">
        <v>2028</v>
      </c>
      <c r="E6646">
        <v>2032</v>
      </c>
      <c r="F6646">
        <v>1</v>
      </c>
      <c r="G6646">
        <v>4698.5443329999998</v>
      </c>
      <c r="H6646">
        <v>0</v>
      </c>
      <c r="I6646">
        <v>1</v>
      </c>
      <c r="J6646" s="2" t="str">
        <f t="shared" si="103"/>
        <v>EG_SOLARRFER2028</v>
      </c>
    </row>
    <row r="6647" spans="1:10" x14ac:dyDescent="0.25">
      <c r="A6647" t="s">
        <v>20</v>
      </c>
      <c r="B6647" t="s">
        <v>6</v>
      </c>
      <c r="C6647" t="s">
        <v>11</v>
      </c>
      <c r="D6647">
        <v>2028</v>
      </c>
      <c r="E6647">
        <v>2032</v>
      </c>
      <c r="F6647">
        <v>1</v>
      </c>
      <c r="G6647">
        <v>4698.5443329999998</v>
      </c>
      <c r="H6647">
        <v>0</v>
      </c>
      <c r="I6647">
        <v>1</v>
      </c>
      <c r="J6647" s="2" t="str">
        <f t="shared" si="103"/>
        <v>EG_SOLARRFWR2028</v>
      </c>
    </row>
    <row r="6648" spans="1:10" x14ac:dyDescent="0.25">
      <c r="A6648" t="s">
        <v>20</v>
      </c>
      <c r="B6648" t="s">
        <v>6</v>
      </c>
      <c r="C6648" t="s">
        <v>9</v>
      </c>
      <c r="D6648">
        <v>2028</v>
      </c>
      <c r="E6648">
        <v>2032</v>
      </c>
      <c r="F6648">
        <v>1</v>
      </c>
      <c r="G6648">
        <v>4698.5443329999998</v>
      </c>
      <c r="H6648">
        <v>0</v>
      </c>
      <c r="I6648">
        <v>1</v>
      </c>
      <c r="J6648" s="2" t="str">
        <f t="shared" si="103"/>
        <v>EG_SOLARRFNER2028</v>
      </c>
    </row>
    <row r="6649" spans="1:10" x14ac:dyDescent="0.25">
      <c r="A6649" t="s">
        <v>20</v>
      </c>
      <c r="B6649" t="s">
        <v>6</v>
      </c>
      <c r="C6649" t="s">
        <v>8</v>
      </c>
      <c r="D6649">
        <v>2028</v>
      </c>
      <c r="E6649">
        <v>2032</v>
      </c>
      <c r="F6649">
        <v>1</v>
      </c>
      <c r="G6649">
        <v>4698.5443329999998</v>
      </c>
      <c r="H6649">
        <v>0</v>
      </c>
      <c r="I6649">
        <v>1</v>
      </c>
      <c r="J6649" s="2" t="str">
        <f t="shared" si="103"/>
        <v>EG_SOLARRFSR2028</v>
      </c>
    </row>
    <row r="6650" spans="1:10" x14ac:dyDescent="0.25">
      <c r="A6650" t="s">
        <v>20</v>
      </c>
      <c r="B6650" t="s">
        <v>6</v>
      </c>
      <c r="C6650" t="s">
        <v>12</v>
      </c>
      <c r="D6650">
        <v>2028</v>
      </c>
      <c r="E6650">
        <v>2032</v>
      </c>
      <c r="F6650">
        <v>1</v>
      </c>
      <c r="G6650">
        <v>4698.5443329999998</v>
      </c>
      <c r="H6650">
        <v>0</v>
      </c>
      <c r="I6650">
        <v>1</v>
      </c>
      <c r="J6650" s="2" t="str">
        <f t="shared" si="103"/>
        <v>EG_SOLARRFNR2028</v>
      </c>
    </row>
    <row r="6651" spans="1:10" x14ac:dyDescent="0.25">
      <c r="A6651" t="s">
        <v>20</v>
      </c>
      <c r="B6651" t="s">
        <v>6</v>
      </c>
      <c r="C6651" t="s">
        <v>10</v>
      </c>
      <c r="D6651">
        <v>2028</v>
      </c>
      <c r="E6651">
        <v>2033</v>
      </c>
      <c r="F6651">
        <v>1</v>
      </c>
      <c r="G6651">
        <v>4698.5443329999998</v>
      </c>
      <c r="H6651">
        <v>0</v>
      </c>
      <c r="I6651">
        <v>1</v>
      </c>
      <c r="J6651" s="2" t="str">
        <f t="shared" si="103"/>
        <v>EG_SOLARRFER2028</v>
      </c>
    </row>
    <row r="6652" spans="1:10" x14ac:dyDescent="0.25">
      <c r="A6652" t="s">
        <v>20</v>
      </c>
      <c r="B6652" t="s">
        <v>6</v>
      </c>
      <c r="C6652" t="s">
        <v>11</v>
      </c>
      <c r="D6652">
        <v>2028</v>
      </c>
      <c r="E6652">
        <v>2033</v>
      </c>
      <c r="F6652">
        <v>1</v>
      </c>
      <c r="G6652">
        <v>4698.5443329999998</v>
      </c>
      <c r="H6652">
        <v>0</v>
      </c>
      <c r="I6652">
        <v>1</v>
      </c>
      <c r="J6652" s="2" t="str">
        <f t="shared" si="103"/>
        <v>EG_SOLARRFWR2028</v>
      </c>
    </row>
    <row r="6653" spans="1:10" x14ac:dyDescent="0.25">
      <c r="A6653" t="s">
        <v>20</v>
      </c>
      <c r="B6653" t="s">
        <v>6</v>
      </c>
      <c r="C6653" t="s">
        <v>9</v>
      </c>
      <c r="D6653">
        <v>2028</v>
      </c>
      <c r="E6653">
        <v>2033</v>
      </c>
      <c r="F6653">
        <v>1</v>
      </c>
      <c r="G6653">
        <v>4698.5443329999998</v>
      </c>
      <c r="H6653">
        <v>0</v>
      </c>
      <c r="I6653">
        <v>1</v>
      </c>
      <c r="J6653" s="2" t="str">
        <f t="shared" si="103"/>
        <v>EG_SOLARRFNER2028</v>
      </c>
    </row>
    <row r="6654" spans="1:10" x14ac:dyDescent="0.25">
      <c r="A6654" t="s">
        <v>20</v>
      </c>
      <c r="B6654" t="s">
        <v>6</v>
      </c>
      <c r="C6654" t="s">
        <v>8</v>
      </c>
      <c r="D6654">
        <v>2028</v>
      </c>
      <c r="E6654">
        <v>2033</v>
      </c>
      <c r="F6654">
        <v>1</v>
      </c>
      <c r="G6654">
        <v>4698.5443329999998</v>
      </c>
      <c r="H6654">
        <v>0</v>
      </c>
      <c r="I6654">
        <v>1</v>
      </c>
      <c r="J6654" s="2" t="str">
        <f t="shared" si="103"/>
        <v>EG_SOLARRFSR2028</v>
      </c>
    </row>
    <row r="6655" spans="1:10" x14ac:dyDescent="0.25">
      <c r="A6655" t="s">
        <v>20</v>
      </c>
      <c r="B6655" t="s">
        <v>6</v>
      </c>
      <c r="C6655" t="s">
        <v>12</v>
      </c>
      <c r="D6655">
        <v>2028</v>
      </c>
      <c r="E6655">
        <v>2033</v>
      </c>
      <c r="F6655">
        <v>1</v>
      </c>
      <c r="G6655">
        <v>4698.5443329999998</v>
      </c>
      <c r="H6655">
        <v>0</v>
      </c>
      <c r="I6655">
        <v>1</v>
      </c>
      <c r="J6655" s="2" t="str">
        <f t="shared" si="103"/>
        <v>EG_SOLARRFNR2028</v>
      </c>
    </row>
    <row r="6656" spans="1:10" x14ac:dyDescent="0.25">
      <c r="A6656" t="s">
        <v>20</v>
      </c>
      <c r="B6656" t="s">
        <v>6</v>
      </c>
      <c r="C6656" t="s">
        <v>10</v>
      </c>
      <c r="D6656">
        <v>2028</v>
      </c>
      <c r="E6656">
        <v>2034</v>
      </c>
      <c r="F6656">
        <v>1</v>
      </c>
      <c r="G6656">
        <v>4698.5443329999998</v>
      </c>
      <c r="H6656">
        <v>0</v>
      </c>
      <c r="I6656">
        <v>1</v>
      </c>
      <c r="J6656" s="2" t="str">
        <f t="shared" si="103"/>
        <v>EG_SOLARRFER2028</v>
      </c>
    </row>
    <row r="6657" spans="1:10" x14ac:dyDescent="0.25">
      <c r="A6657" t="s">
        <v>20</v>
      </c>
      <c r="B6657" t="s">
        <v>6</v>
      </c>
      <c r="C6657" t="s">
        <v>11</v>
      </c>
      <c r="D6657">
        <v>2028</v>
      </c>
      <c r="E6657">
        <v>2034</v>
      </c>
      <c r="F6657">
        <v>1</v>
      </c>
      <c r="G6657">
        <v>4698.5443329999998</v>
      </c>
      <c r="H6657">
        <v>0</v>
      </c>
      <c r="I6657">
        <v>1</v>
      </c>
      <c r="J6657" s="2" t="str">
        <f t="shared" si="103"/>
        <v>EG_SOLARRFWR2028</v>
      </c>
    </row>
    <row r="6658" spans="1:10" x14ac:dyDescent="0.25">
      <c r="A6658" t="s">
        <v>20</v>
      </c>
      <c r="B6658" t="s">
        <v>6</v>
      </c>
      <c r="C6658" t="s">
        <v>9</v>
      </c>
      <c r="D6658">
        <v>2028</v>
      </c>
      <c r="E6658">
        <v>2034</v>
      </c>
      <c r="F6658">
        <v>1</v>
      </c>
      <c r="G6658">
        <v>4698.5443329999998</v>
      </c>
      <c r="H6658">
        <v>0</v>
      </c>
      <c r="I6658">
        <v>1</v>
      </c>
      <c r="J6658" s="2" t="str">
        <f t="shared" si="103"/>
        <v>EG_SOLARRFNER2028</v>
      </c>
    </row>
    <row r="6659" spans="1:10" x14ac:dyDescent="0.25">
      <c r="A6659" t="s">
        <v>20</v>
      </c>
      <c r="B6659" t="s">
        <v>6</v>
      </c>
      <c r="C6659" t="s">
        <v>8</v>
      </c>
      <c r="D6659">
        <v>2028</v>
      </c>
      <c r="E6659">
        <v>2034</v>
      </c>
      <c r="F6659">
        <v>1</v>
      </c>
      <c r="G6659">
        <v>4698.5443329999998</v>
      </c>
      <c r="H6659">
        <v>0</v>
      </c>
      <c r="I6659">
        <v>1</v>
      </c>
      <c r="J6659" s="2" t="str">
        <f t="shared" ref="J6659:J6722" si="104">_xlfn.CONCAT(A6659,C6659,D6659)</f>
        <v>EG_SOLARRFSR2028</v>
      </c>
    </row>
    <row r="6660" spans="1:10" x14ac:dyDescent="0.25">
      <c r="A6660" t="s">
        <v>20</v>
      </c>
      <c r="B6660" t="s">
        <v>6</v>
      </c>
      <c r="C6660" t="s">
        <v>12</v>
      </c>
      <c r="D6660">
        <v>2028</v>
      </c>
      <c r="E6660">
        <v>2034</v>
      </c>
      <c r="F6660">
        <v>1</v>
      </c>
      <c r="G6660">
        <v>4698.5443329999998</v>
      </c>
      <c r="H6660">
        <v>0</v>
      </c>
      <c r="I6660">
        <v>1</v>
      </c>
      <c r="J6660" s="2" t="str">
        <f t="shared" si="104"/>
        <v>EG_SOLARRFNR2028</v>
      </c>
    </row>
    <row r="6661" spans="1:10" x14ac:dyDescent="0.25">
      <c r="A6661" t="s">
        <v>20</v>
      </c>
      <c r="B6661" t="s">
        <v>6</v>
      </c>
      <c r="C6661" t="s">
        <v>10</v>
      </c>
      <c r="D6661">
        <v>2028</v>
      </c>
      <c r="E6661">
        <v>2035</v>
      </c>
      <c r="F6661">
        <v>1</v>
      </c>
      <c r="G6661">
        <v>4698.5443329999998</v>
      </c>
      <c r="H6661">
        <v>0</v>
      </c>
      <c r="I6661">
        <v>1</v>
      </c>
      <c r="J6661" s="2" t="str">
        <f t="shared" si="104"/>
        <v>EG_SOLARRFER2028</v>
      </c>
    </row>
    <row r="6662" spans="1:10" x14ac:dyDescent="0.25">
      <c r="A6662" t="s">
        <v>20</v>
      </c>
      <c r="B6662" t="s">
        <v>6</v>
      </c>
      <c r="C6662" t="s">
        <v>11</v>
      </c>
      <c r="D6662">
        <v>2028</v>
      </c>
      <c r="E6662">
        <v>2035</v>
      </c>
      <c r="F6662">
        <v>1</v>
      </c>
      <c r="G6662">
        <v>4698.5443329999998</v>
      </c>
      <c r="H6662">
        <v>0</v>
      </c>
      <c r="I6662">
        <v>1</v>
      </c>
      <c r="J6662" s="2" t="str">
        <f t="shared" si="104"/>
        <v>EG_SOLARRFWR2028</v>
      </c>
    </row>
    <row r="6663" spans="1:10" x14ac:dyDescent="0.25">
      <c r="A6663" t="s">
        <v>20</v>
      </c>
      <c r="B6663" t="s">
        <v>6</v>
      </c>
      <c r="C6663" t="s">
        <v>9</v>
      </c>
      <c r="D6663">
        <v>2028</v>
      </c>
      <c r="E6663">
        <v>2035</v>
      </c>
      <c r="F6663">
        <v>1</v>
      </c>
      <c r="G6663">
        <v>4698.5443329999998</v>
      </c>
      <c r="H6663">
        <v>0</v>
      </c>
      <c r="I6663">
        <v>1</v>
      </c>
      <c r="J6663" s="2" t="str">
        <f t="shared" si="104"/>
        <v>EG_SOLARRFNER2028</v>
      </c>
    </row>
    <row r="6664" spans="1:10" x14ac:dyDescent="0.25">
      <c r="A6664" t="s">
        <v>20</v>
      </c>
      <c r="B6664" t="s">
        <v>6</v>
      </c>
      <c r="C6664" t="s">
        <v>8</v>
      </c>
      <c r="D6664">
        <v>2028</v>
      </c>
      <c r="E6664">
        <v>2035</v>
      </c>
      <c r="F6664">
        <v>1</v>
      </c>
      <c r="G6664">
        <v>4698.5443329999998</v>
      </c>
      <c r="H6664">
        <v>0</v>
      </c>
      <c r="I6664">
        <v>1</v>
      </c>
      <c r="J6664" s="2" t="str">
        <f t="shared" si="104"/>
        <v>EG_SOLARRFSR2028</v>
      </c>
    </row>
    <row r="6665" spans="1:10" x14ac:dyDescent="0.25">
      <c r="A6665" t="s">
        <v>20</v>
      </c>
      <c r="B6665" t="s">
        <v>6</v>
      </c>
      <c r="C6665" t="s">
        <v>12</v>
      </c>
      <c r="D6665">
        <v>2028</v>
      </c>
      <c r="E6665">
        <v>2035</v>
      </c>
      <c r="F6665">
        <v>1</v>
      </c>
      <c r="G6665">
        <v>4698.5443329999998</v>
      </c>
      <c r="H6665">
        <v>0</v>
      </c>
      <c r="I6665">
        <v>1</v>
      </c>
      <c r="J6665" s="2" t="str">
        <f t="shared" si="104"/>
        <v>EG_SOLARRFNR2028</v>
      </c>
    </row>
    <row r="6666" spans="1:10" x14ac:dyDescent="0.25">
      <c r="A6666" t="s">
        <v>20</v>
      </c>
      <c r="B6666" t="s">
        <v>6</v>
      </c>
      <c r="C6666" t="s">
        <v>10</v>
      </c>
      <c r="D6666">
        <v>2028</v>
      </c>
      <c r="E6666">
        <v>2036</v>
      </c>
      <c r="F6666">
        <v>1</v>
      </c>
      <c r="G6666">
        <v>4698.5443329999998</v>
      </c>
      <c r="H6666">
        <v>0</v>
      </c>
      <c r="I6666">
        <v>1</v>
      </c>
      <c r="J6666" s="2" t="str">
        <f t="shared" si="104"/>
        <v>EG_SOLARRFER2028</v>
      </c>
    </row>
    <row r="6667" spans="1:10" x14ac:dyDescent="0.25">
      <c r="A6667" t="s">
        <v>20</v>
      </c>
      <c r="B6667" t="s">
        <v>6</v>
      </c>
      <c r="C6667" t="s">
        <v>11</v>
      </c>
      <c r="D6667">
        <v>2028</v>
      </c>
      <c r="E6667">
        <v>2036</v>
      </c>
      <c r="F6667">
        <v>1</v>
      </c>
      <c r="G6667">
        <v>4698.5443329999998</v>
      </c>
      <c r="H6667">
        <v>0</v>
      </c>
      <c r="I6667">
        <v>1</v>
      </c>
      <c r="J6667" s="2" t="str">
        <f t="shared" si="104"/>
        <v>EG_SOLARRFWR2028</v>
      </c>
    </row>
    <row r="6668" spans="1:10" x14ac:dyDescent="0.25">
      <c r="A6668" t="s">
        <v>20</v>
      </c>
      <c r="B6668" t="s">
        <v>6</v>
      </c>
      <c r="C6668" t="s">
        <v>9</v>
      </c>
      <c r="D6668">
        <v>2028</v>
      </c>
      <c r="E6668">
        <v>2036</v>
      </c>
      <c r="F6668">
        <v>1</v>
      </c>
      <c r="G6668">
        <v>4698.5443329999998</v>
      </c>
      <c r="H6668">
        <v>0</v>
      </c>
      <c r="I6668">
        <v>1</v>
      </c>
      <c r="J6668" s="2" t="str">
        <f t="shared" si="104"/>
        <v>EG_SOLARRFNER2028</v>
      </c>
    </row>
    <row r="6669" spans="1:10" x14ac:dyDescent="0.25">
      <c r="A6669" t="s">
        <v>20</v>
      </c>
      <c r="B6669" t="s">
        <v>6</v>
      </c>
      <c r="C6669" t="s">
        <v>8</v>
      </c>
      <c r="D6669">
        <v>2028</v>
      </c>
      <c r="E6669">
        <v>2036</v>
      </c>
      <c r="F6669">
        <v>1</v>
      </c>
      <c r="G6669">
        <v>4698.5443329999998</v>
      </c>
      <c r="H6669">
        <v>0</v>
      </c>
      <c r="I6669">
        <v>1</v>
      </c>
      <c r="J6669" s="2" t="str">
        <f t="shared" si="104"/>
        <v>EG_SOLARRFSR2028</v>
      </c>
    </row>
    <row r="6670" spans="1:10" x14ac:dyDescent="0.25">
      <c r="A6670" t="s">
        <v>20</v>
      </c>
      <c r="B6670" t="s">
        <v>6</v>
      </c>
      <c r="C6670" t="s">
        <v>12</v>
      </c>
      <c r="D6670">
        <v>2028</v>
      </c>
      <c r="E6670">
        <v>2036</v>
      </c>
      <c r="F6670">
        <v>1</v>
      </c>
      <c r="G6670">
        <v>4698.5443329999998</v>
      </c>
      <c r="H6670">
        <v>0</v>
      </c>
      <c r="I6670">
        <v>1</v>
      </c>
      <c r="J6670" s="2" t="str">
        <f t="shared" si="104"/>
        <v>EG_SOLARRFNR2028</v>
      </c>
    </row>
    <row r="6671" spans="1:10" x14ac:dyDescent="0.25">
      <c r="A6671" t="s">
        <v>20</v>
      </c>
      <c r="B6671" t="s">
        <v>6</v>
      </c>
      <c r="C6671" t="s">
        <v>10</v>
      </c>
      <c r="D6671">
        <v>2028</v>
      </c>
      <c r="E6671">
        <v>2037</v>
      </c>
      <c r="F6671">
        <v>1</v>
      </c>
      <c r="G6671">
        <v>4698.5443329999998</v>
      </c>
      <c r="H6671">
        <v>0</v>
      </c>
      <c r="I6671">
        <v>1</v>
      </c>
      <c r="J6671" s="2" t="str">
        <f t="shared" si="104"/>
        <v>EG_SOLARRFER2028</v>
      </c>
    </row>
    <row r="6672" spans="1:10" x14ac:dyDescent="0.25">
      <c r="A6672" t="s">
        <v>20</v>
      </c>
      <c r="B6672" t="s">
        <v>6</v>
      </c>
      <c r="C6672" t="s">
        <v>11</v>
      </c>
      <c r="D6672">
        <v>2028</v>
      </c>
      <c r="E6672">
        <v>2037</v>
      </c>
      <c r="F6672">
        <v>1</v>
      </c>
      <c r="G6672">
        <v>4698.5443329999998</v>
      </c>
      <c r="H6672">
        <v>0</v>
      </c>
      <c r="I6672">
        <v>1</v>
      </c>
      <c r="J6672" s="2" t="str">
        <f t="shared" si="104"/>
        <v>EG_SOLARRFWR2028</v>
      </c>
    </row>
    <row r="6673" spans="1:10" x14ac:dyDescent="0.25">
      <c r="A6673" t="s">
        <v>20</v>
      </c>
      <c r="B6673" t="s">
        <v>6</v>
      </c>
      <c r="C6673" t="s">
        <v>9</v>
      </c>
      <c r="D6673">
        <v>2028</v>
      </c>
      <c r="E6673">
        <v>2037</v>
      </c>
      <c r="F6673">
        <v>1</v>
      </c>
      <c r="G6673">
        <v>4698.5443329999998</v>
      </c>
      <c r="H6673">
        <v>0</v>
      </c>
      <c r="I6673">
        <v>1</v>
      </c>
      <c r="J6673" s="2" t="str">
        <f t="shared" si="104"/>
        <v>EG_SOLARRFNER2028</v>
      </c>
    </row>
    <row r="6674" spans="1:10" x14ac:dyDescent="0.25">
      <c r="A6674" t="s">
        <v>20</v>
      </c>
      <c r="B6674" t="s">
        <v>6</v>
      </c>
      <c r="C6674" t="s">
        <v>8</v>
      </c>
      <c r="D6674">
        <v>2028</v>
      </c>
      <c r="E6674">
        <v>2037</v>
      </c>
      <c r="F6674">
        <v>1</v>
      </c>
      <c r="G6674">
        <v>4698.5443329999998</v>
      </c>
      <c r="H6674">
        <v>0</v>
      </c>
      <c r="I6674">
        <v>1</v>
      </c>
      <c r="J6674" s="2" t="str">
        <f t="shared" si="104"/>
        <v>EG_SOLARRFSR2028</v>
      </c>
    </row>
    <row r="6675" spans="1:10" x14ac:dyDescent="0.25">
      <c r="A6675" t="s">
        <v>20</v>
      </c>
      <c r="B6675" t="s">
        <v>6</v>
      </c>
      <c r="C6675" t="s">
        <v>12</v>
      </c>
      <c r="D6675">
        <v>2028</v>
      </c>
      <c r="E6675">
        <v>2037</v>
      </c>
      <c r="F6675">
        <v>1</v>
      </c>
      <c r="G6675">
        <v>4698.5443329999998</v>
      </c>
      <c r="H6675">
        <v>0</v>
      </c>
      <c r="I6675">
        <v>1</v>
      </c>
      <c r="J6675" s="2" t="str">
        <f t="shared" si="104"/>
        <v>EG_SOLARRFNR2028</v>
      </c>
    </row>
    <row r="6676" spans="1:10" x14ac:dyDescent="0.25">
      <c r="A6676" t="s">
        <v>20</v>
      </c>
      <c r="B6676" t="s">
        <v>6</v>
      </c>
      <c r="C6676" t="s">
        <v>10</v>
      </c>
      <c r="D6676">
        <v>2028</v>
      </c>
      <c r="E6676">
        <v>2038</v>
      </c>
      <c r="F6676">
        <v>1</v>
      </c>
      <c r="G6676">
        <v>4698.5443329999998</v>
      </c>
      <c r="H6676">
        <v>0</v>
      </c>
      <c r="I6676">
        <v>1</v>
      </c>
      <c r="J6676" s="2" t="str">
        <f t="shared" si="104"/>
        <v>EG_SOLARRFER2028</v>
      </c>
    </row>
    <row r="6677" spans="1:10" x14ac:dyDescent="0.25">
      <c r="A6677" t="s">
        <v>20</v>
      </c>
      <c r="B6677" t="s">
        <v>6</v>
      </c>
      <c r="C6677" t="s">
        <v>11</v>
      </c>
      <c r="D6677">
        <v>2028</v>
      </c>
      <c r="E6677">
        <v>2038</v>
      </c>
      <c r="F6677">
        <v>1</v>
      </c>
      <c r="G6677">
        <v>4698.5443329999998</v>
      </c>
      <c r="H6677">
        <v>0</v>
      </c>
      <c r="I6677">
        <v>1</v>
      </c>
      <c r="J6677" s="2" t="str">
        <f t="shared" si="104"/>
        <v>EG_SOLARRFWR2028</v>
      </c>
    </row>
    <row r="6678" spans="1:10" x14ac:dyDescent="0.25">
      <c r="A6678" t="s">
        <v>20</v>
      </c>
      <c r="B6678" t="s">
        <v>6</v>
      </c>
      <c r="C6678" t="s">
        <v>9</v>
      </c>
      <c r="D6678">
        <v>2028</v>
      </c>
      <c r="E6678">
        <v>2038</v>
      </c>
      <c r="F6678">
        <v>1</v>
      </c>
      <c r="G6678">
        <v>4698.5443329999998</v>
      </c>
      <c r="H6678">
        <v>0</v>
      </c>
      <c r="I6678">
        <v>1</v>
      </c>
      <c r="J6678" s="2" t="str">
        <f t="shared" si="104"/>
        <v>EG_SOLARRFNER2028</v>
      </c>
    </row>
    <row r="6679" spans="1:10" x14ac:dyDescent="0.25">
      <c r="A6679" t="s">
        <v>20</v>
      </c>
      <c r="B6679" t="s">
        <v>6</v>
      </c>
      <c r="C6679" t="s">
        <v>8</v>
      </c>
      <c r="D6679">
        <v>2028</v>
      </c>
      <c r="E6679">
        <v>2038</v>
      </c>
      <c r="F6679">
        <v>1</v>
      </c>
      <c r="G6679">
        <v>4698.5443329999998</v>
      </c>
      <c r="H6679">
        <v>0</v>
      </c>
      <c r="I6679">
        <v>1</v>
      </c>
      <c r="J6679" s="2" t="str">
        <f t="shared" si="104"/>
        <v>EG_SOLARRFSR2028</v>
      </c>
    </row>
    <row r="6680" spans="1:10" x14ac:dyDescent="0.25">
      <c r="A6680" t="s">
        <v>20</v>
      </c>
      <c r="B6680" t="s">
        <v>6</v>
      </c>
      <c r="C6680" t="s">
        <v>12</v>
      </c>
      <c r="D6680">
        <v>2028</v>
      </c>
      <c r="E6680">
        <v>2038</v>
      </c>
      <c r="F6680">
        <v>1</v>
      </c>
      <c r="G6680">
        <v>4698.5443329999998</v>
      </c>
      <c r="H6680">
        <v>0</v>
      </c>
      <c r="I6680">
        <v>1</v>
      </c>
      <c r="J6680" s="2" t="str">
        <f t="shared" si="104"/>
        <v>EG_SOLARRFNR2028</v>
      </c>
    </row>
    <row r="6681" spans="1:10" x14ac:dyDescent="0.25">
      <c r="A6681" t="s">
        <v>20</v>
      </c>
      <c r="B6681" t="s">
        <v>6</v>
      </c>
      <c r="C6681" t="s">
        <v>10</v>
      </c>
      <c r="D6681">
        <v>2028</v>
      </c>
      <c r="E6681">
        <v>2039</v>
      </c>
      <c r="F6681">
        <v>1</v>
      </c>
      <c r="G6681">
        <v>4698.5443329999998</v>
      </c>
      <c r="H6681">
        <v>0</v>
      </c>
      <c r="I6681">
        <v>1</v>
      </c>
      <c r="J6681" s="2" t="str">
        <f t="shared" si="104"/>
        <v>EG_SOLARRFER2028</v>
      </c>
    </row>
    <row r="6682" spans="1:10" x14ac:dyDescent="0.25">
      <c r="A6682" t="s">
        <v>20</v>
      </c>
      <c r="B6682" t="s">
        <v>6</v>
      </c>
      <c r="C6682" t="s">
        <v>11</v>
      </c>
      <c r="D6682">
        <v>2028</v>
      </c>
      <c r="E6682">
        <v>2039</v>
      </c>
      <c r="F6682">
        <v>1</v>
      </c>
      <c r="G6682">
        <v>4698.5443329999998</v>
      </c>
      <c r="H6682">
        <v>0</v>
      </c>
      <c r="I6682">
        <v>1</v>
      </c>
      <c r="J6682" s="2" t="str">
        <f t="shared" si="104"/>
        <v>EG_SOLARRFWR2028</v>
      </c>
    </row>
    <row r="6683" spans="1:10" x14ac:dyDescent="0.25">
      <c r="A6683" t="s">
        <v>20</v>
      </c>
      <c r="B6683" t="s">
        <v>6</v>
      </c>
      <c r="C6683" t="s">
        <v>9</v>
      </c>
      <c r="D6683">
        <v>2028</v>
      </c>
      <c r="E6683">
        <v>2039</v>
      </c>
      <c r="F6683">
        <v>1</v>
      </c>
      <c r="G6683">
        <v>4698.5443329999998</v>
      </c>
      <c r="H6683">
        <v>0</v>
      </c>
      <c r="I6683">
        <v>1</v>
      </c>
      <c r="J6683" s="2" t="str">
        <f t="shared" si="104"/>
        <v>EG_SOLARRFNER2028</v>
      </c>
    </row>
    <row r="6684" spans="1:10" x14ac:dyDescent="0.25">
      <c r="A6684" t="s">
        <v>20</v>
      </c>
      <c r="B6684" t="s">
        <v>6</v>
      </c>
      <c r="C6684" t="s">
        <v>8</v>
      </c>
      <c r="D6684">
        <v>2028</v>
      </c>
      <c r="E6684">
        <v>2039</v>
      </c>
      <c r="F6684">
        <v>1</v>
      </c>
      <c r="G6684">
        <v>4698.5443329999998</v>
      </c>
      <c r="H6684">
        <v>0</v>
      </c>
      <c r="I6684">
        <v>1</v>
      </c>
      <c r="J6684" s="2" t="str">
        <f t="shared" si="104"/>
        <v>EG_SOLARRFSR2028</v>
      </c>
    </row>
    <row r="6685" spans="1:10" x14ac:dyDescent="0.25">
      <c r="A6685" t="s">
        <v>20</v>
      </c>
      <c r="B6685" t="s">
        <v>6</v>
      </c>
      <c r="C6685" t="s">
        <v>12</v>
      </c>
      <c r="D6685">
        <v>2028</v>
      </c>
      <c r="E6685">
        <v>2039</v>
      </c>
      <c r="F6685">
        <v>1</v>
      </c>
      <c r="G6685">
        <v>4698.5443329999998</v>
      </c>
      <c r="H6685">
        <v>0</v>
      </c>
      <c r="I6685">
        <v>1</v>
      </c>
      <c r="J6685" s="2" t="str">
        <f t="shared" si="104"/>
        <v>EG_SOLARRFNR2028</v>
      </c>
    </row>
    <row r="6686" spans="1:10" x14ac:dyDescent="0.25">
      <c r="A6686" t="s">
        <v>20</v>
      </c>
      <c r="B6686" t="s">
        <v>6</v>
      </c>
      <c r="C6686" t="s">
        <v>10</v>
      </c>
      <c r="D6686">
        <v>2028</v>
      </c>
      <c r="E6686">
        <v>2040</v>
      </c>
      <c r="F6686">
        <v>1</v>
      </c>
      <c r="G6686">
        <v>4698.5443329999998</v>
      </c>
      <c r="H6686">
        <v>0</v>
      </c>
      <c r="I6686">
        <v>1</v>
      </c>
      <c r="J6686" s="2" t="str">
        <f t="shared" si="104"/>
        <v>EG_SOLARRFER2028</v>
      </c>
    </row>
    <row r="6687" spans="1:10" x14ac:dyDescent="0.25">
      <c r="A6687" t="s">
        <v>20</v>
      </c>
      <c r="B6687" t="s">
        <v>6</v>
      </c>
      <c r="C6687" t="s">
        <v>11</v>
      </c>
      <c r="D6687">
        <v>2028</v>
      </c>
      <c r="E6687">
        <v>2040</v>
      </c>
      <c r="F6687">
        <v>1</v>
      </c>
      <c r="G6687">
        <v>4698.5443329999998</v>
      </c>
      <c r="H6687">
        <v>0</v>
      </c>
      <c r="I6687">
        <v>1</v>
      </c>
      <c r="J6687" s="2" t="str">
        <f t="shared" si="104"/>
        <v>EG_SOLARRFWR2028</v>
      </c>
    </row>
    <row r="6688" spans="1:10" x14ac:dyDescent="0.25">
      <c r="A6688" t="s">
        <v>20</v>
      </c>
      <c r="B6688" t="s">
        <v>6</v>
      </c>
      <c r="C6688" t="s">
        <v>9</v>
      </c>
      <c r="D6688">
        <v>2028</v>
      </c>
      <c r="E6688">
        <v>2040</v>
      </c>
      <c r="F6688">
        <v>1</v>
      </c>
      <c r="G6688">
        <v>4698.5443329999998</v>
      </c>
      <c r="H6688">
        <v>0</v>
      </c>
      <c r="I6688">
        <v>1</v>
      </c>
      <c r="J6688" s="2" t="str">
        <f t="shared" si="104"/>
        <v>EG_SOLARRFNER2028</v>
      </c>
    </row>
    <row r="6689" spans="1:10" x14ac:dyDescent="0.25">
      <c r="A6689" t="s">
        <v>20</v>
      </c>
      <c r="B6689" t="s">
        <v>6</v>
      </c>
      <c r="C6689" t="s">
        <v>8</v>
      </c>
      <c r="D6689">
        <v>2028</v>
      </c>
      <c r="E6689">
        <v>2040</v>
      </c>
      <c r="F6689">
        <v>1</v>
      </c>
      <c r="G6689">
        <v>4698.5443329999998</v>
      </c>
      <c r="H6689">
        <v>0</v>
      </c>
      <c r="I6689">
        <v>1</v>
      </c>
      <c r="J6689" s="2" t="str">
        <f t="shared" si="104"/>
        <v>EG_SOLARRFSR2028</v>
      </c>
    </row>
    <row r="6690" spans="1:10" x14ac:dyDescent="0.25">
      <c r="A6690" t="s">
        <v>20</v>
      </c>
      <c r="B6690" t="s">
        <v>6</v>
      </c>
      <c r="C6690" t="s">
        <v>12</v>
      </c>
      <c r="D6690">
        <v>2028</v>
      </c>
      <c r="E6690">
        <v>2040</v>
      </c>
      <c r="F6690">
        <v>1</v>
      </c>
      <c r="G6690">
        <v>4698.5443329999998</v>
      </c>
      <c r="H6690">
        <v>0</v>
      </c>
      <c r="I6690">
        <v>1</v>
      </c>
      <c r="J6690" s="2" t="str">
        <f t="shared" si="104"/>
        <v>EG_SOLARRFNR2028</v>
      </c>
    </row>
    <row r="6691" spans="1:10" x14ac:dyDescent="0.25">
      <c r="A6691" t="s">
        <v>20</v>
      </c>
      <c r="B6691" t="s">
        <v>6</v>
      </c>
      <c r="C6691" t="s">
        <v>10</v>
      </c>
      <c r="D6691">
        <v>2028</v>
      </c>
      <c r="E6691">
        <v>2041</v>
      </c>
      <c r="F6691">
        <v>1</v>
      </c>
      <c r="G6691">
        <v>4698.5443329999998</v>
      </c>
      <c r="H6691">
        <v>0</v>
      </c>
      <c r="I6691">
        <v>1</v>
      </c>
      <c r="J6691" s="2" t="str">
        <f t="shared" si="104"/>
        <v>EG_SOLARRFER2028</v>
      </c>
    </row>
    <row r="6692" spans="1:10" x14ac:dyDescent="0.25">
      <c r="A6692" t="s">
        <v>20</v>
      </c>
      <c r="B6692" t="s">
        <v>6</v>
      </c>
      <c r="C6692" t="s">
        <v>11</v>
      </c>
      <c r="D6692">
        <v>2028</v>
      </c>
      <c r="E6692">
        <v>2041</v>
      </c>
      <c r="F6692">
        <v>1</v>
      </c>
      <c r="G6692">
        <v>4698.5443329999998</v>
      </c>
      <c r="H6692">
        <v>0</v>
      </c>
      <c r="I6692">
        <v>1</v>
      </c>
      <c r="J6692" s="2" t="str">
        <f t="shared" si="104"/>
        <v>EG_SOLARRFWR2028</v>
      </c>
    </row>
    <row r="6693" spans="1:10" x14ac:dyDescent="0.25">
      <c r="A6693" t="s">
        <v>20</v>
      </c>
      <c r="B6693" t="s">
        <v>6</v>
      </c>
      <c r="C6693" t="s">
        <v>9</v>
      </c>
      <c r="D6693">
        <v>2028</v>
      </c>
      <c r="E6693">
        <v>2041</v>
      </c>
      <c r="F6693">
        <v>1</v>
      </c>
      <c r="G6693">
        <v>4698.5443329999998</v>
      </c>
      <c r="H6693">
        <v>0</v>
      </c>
      <c r="I6693">
        <v>1</v>
      </c>
      <c r="J6693" s="2" t="str">
        <f t="shared" si="104"/>
        <v>EG_SOLARRFNER2028</v>
      </c>
    </row>
    <row r="6694" spans="1:10" x14ac:dyDescent="0.25">
      <c r="A6694" t="s">
        <v>20</v>
      </c>
      <c r="B6694" t="s">
        <v>6</v>
      </c>
      <c r="C6694" t="s">
        <v>8</v>
      </c>
      <c r="D6694">
        <v>2028</v>
      </c>
      <c r="E6694">
        <v>2041</v>
      </c>
      <c r="F6694">
        <v>1</v>
      </c>
      <c r="G6694">
        <v>4698.5443329999998</v>
      </c>
      <c r="H6694">
        <v>0</v>
      </c>
      <c r="I6694">
        <v>1</v>
      </c>
      <c r="J6694" s="2" t="str">
        <f t="shared" si="104"/>
        <v>EG_SOLARRFSR2028</v>
      </c>
    </row>
    <row r="6695" spans="1:10" x14ac:dyDescent="0.25">
      <c r="A6695" t="s">
        <v>20</v>
      </c>
      <c r="B6695" t="s">
        <v>6</v>
      </c>
      <c r="C6695" t="s">
        <v>12</v>
      </c>
      <c r="D6695">
        <v>2028</v>
      </c>
      <c r="E6695">
        <v>2041</v>
      </c>
      <c r="F6695">
        <v>1</v>
      </c>
      <c r="G6695">
        <v>4698.5443329999998</v>
      </c>
      <c r="H6695">
        <v>0</v>
      </c>
      <c r="I6695">
        <v>1</v>
      </c>
      <c r="J6695" s="2" t="str">
        <f t="shared" si="104"/>
        <v>EG_SOLARRFNR2028</v>
      </c>
    </row>
    <row r="6696" spans="1:10" x14ac:dyDescent="0.25">
      <c r="A6696" t="s">
        <v>21</v>
      </c>
      <c r="B6696" t="s">
        <v>6</v>
      </c>
      <c r="C6696" t="s">
        <v>10</v>
      </c>
      <c r="D6696">
        <v>2028</v>
      </c>
      <c r="E6696">
        <v>2028</v>
      </c>
      <c r="F6696">
        <v>1</v>
      </c>
      <c r="G6696">
        <v>10301.99425</v>
      </c>
      <c r="H6696">
        <v>0</v>
      </c>
      <c r="I6696">
        <v>1</v>
      </c>
      <c r="J6696" s="2" t="str">
        <f t="shared" si="104"/>
        <v>EG_WINDONER2028</v>
      </c>
    </row>
    <row r="6697" spans="1:10" x14ac:dyDescent="0.25">
      <c r="A6697" t="s">
        <v>21</v>
      </c>
      <c r="B6697" t="s">
        <v>6</v>
      </c>
      <c r="C6697" t="s">
        <v>11</v>
      </c>
      <c r="D6697">
        <v>2028</v>
      </c>
      <c r="E6697">
        <v>2028</v>
      </c>
      <c r="F6697">
        <v>1</v>
      </c>
      <c r="G6697">
        <v>10301.99425</v>
      </c>
      <c r="H6697">
        <v>0</v>
      </c>
      <c r="I6697">
        <v>1</v>
      </c>
      <c r="J6697" s="2" t="str">
        <f t="shared" si="104"/>
        <v>EG_WINDONWR2028</v>
      </c>
    </row>
    <row r="6698" spans="1:10" x14ac:dyDescent="0.25">
      <c r="A6698" t="s">
        <v>21</v>
      </c>
      <c r="B6698" t="s">
        <v>6</v>
      </c>
      <c r="C6698" t="s">
        <v>9</v>
      </c>
      <c r="D6698">
        <v>2028</v>
      </c>
      <c r="E6698">
        <v>2028</v>
      </c>
      <c r="F6698">
        <v>1</v>
      </c>
      <c r="G6698">
        <v>10301.99425</v>
      </c>
      <c r="H6698">
        <v>0</v>
      </c>
      <c r="I6698">
        <v>1</v>
      </c>
      <c r="J6698" s="2" t="str">
        <f t="shared" si="104"/>
        <v>EG_WINDONNER2028</v>
      </c>
    </row>
    <row r="6699" spans="1:10" x14ac:dyDescent="0.25">
      <c r="A6699" t="s">
        <v>21</v>
      </c>
      <c r="B6699" t="s">
        <v>6</v>
      </c>
      <c r="C6699" t="s">
        <v>8</v>
      </c>
      <c r="D6699">
        <v>2028</v>
      </c>
      <c r="E6699">
        <v>2028</v>
      </c>
      <c r="F6699">
        <v>1</v>
      </c>
      <c r="G6699">
        <v>10301.99425</v>
      </c>
      <c r="H6699">
        <v>0</v>
      </c>
      <c r="I6699">
        <v>1</v>
      </c>
      <c r="J6699" s="2" t="str">
        <f t="shared" si="104"/>
        <v>EG_WINDONSR2028</v>
      </c>
    </row>
    <row r="6700" spans="1:10" x14ac:dyDescent="0.25">
      <c r="A6700" t="s">
        <v>21</v>
      </c>
      <c r="B6700" t="s">
        <v>6</v>
      </c>
      <c r="C6700" t="s">
        <v>12</v>
      </c>
      <c r="D6700">
        <v>2028</v>
      </c>
      <c r="E6700">
        <v>2028</v>
      </c>
      <c r="F6700">
        <v>1</v>
      </c>
      <c r="G6700">
        <v>10301.99425</v>
      </c>
      <c r="H6700">
        <v>0</v>
      </c>
      <c r="I6700">
        <v>1</v>
      </c>
      <c r="J6700" s="2" t="str">
        <f t="shared" si="104"/>
        <v>EG_WINDONNR2028</v>
      </c>
    </row>
    <row r="6701" spans="1:10" x14ac:dyDescent="0.25">
      <c r="A6701" t="s">
        <v>21</v>
      </c>
      <c r="B6701" t="s">
        <v>6</v>
      </c>
      <c r="C6701" t="s">
        <v>10</v>
      </c>
      <c r="D6701">
        <v>2028</v>
      </c>
      <c r="E6701">
        <v>2029</v>
      </c>
      <c r="F6701">
        <v>1</v>
      </c>
      <c r="G6701">
        <v>10301.99425</v>
      </c>
      <c r="H6701">
        <v>0</v>
      </c>
      <c r="I6701">
        <v>1</v>
      </c>
      <c r="J6701" s="2" t="str">
        <f t="shared" si="104"/>
        <v>EG_WINDONER2028</v>
      </c>
    </row>
    <row r="6702" spans="1:10" x14ac:dyDescent="0.25">
      <c r="A6702" t="s">
        <v>21</v>
      </c>
      <c r="B6702" t="s">
        <v>6</v>
      </c>
      <c r="C6702" t="s">
        <v>11</v>
      </c>
      <c r="D6702">
        <v>2028</v>
      </c>
      <c r="E6702">
        <v>2029</v>
      </c>
      <c r="F6702">
        <v>1</v>
      </c>
      <c r="G6702">
        <v>10301.99425</v>
      </c>
      <c r="H6702">
        <v>0</v>
      </c>
      <c r="I6702">
        <v>1</v>
      </c>
      <c r="J6702" s="2" t="str">
        <f t="shared" si="104"/>
        <v>EG_WINDONWR2028</v>
      </c>
    </row>
    <row r="6703" spans="1:10" x14ac:dyDescent="0.25">
      <c r="A6703" t="s">
        <v>21</v>
      </c>
      <c r="B6703" t="s">
        <v>6</v>
      </c>
      <c r="C6703" t="s">
        <v>9</v>
      </c>
      <c r="D6703">
        <v>2028</v>
      </c>
      <c r="E6703">
        <v>2029</v>
      </c>
      <c r="F6703">
        <v>1</v>
      </c>
      <c r="G6703">
        <v>10301.99425</v>
      </c>
      <c r="H6703">
        <v>0</v>
      </c>
      <c r="I6703">
        <v>1</v>
      </c>
      <c r="J6703" s="2" t="str">
        <f t="shared" si="104"/>
        <v>EG_WINDONNER2028</v>
      </c>
    </row>
    <row r="6704" spans="1:10" x14ac:dyDescent="0.25">
      <c r="A6704" t="s">
        <v>21</v>
      </c>
      <c r="B6704" t="s">
        <v>6</v>
      </c>
      <c r="C6704" t="s">
        <v>8</v>
      </c>
      <c r="D6704">
        <v>2028</v>
      </c>
      <c r="E6704">
        <v>2029</v>
      </c>
      <c r="F6704">
        <v>1</v>
      </c>
      <c r="G6704">
        <v>10301.99425</v>
      </c>
      <c r="H6704">
        <v>0</v>
      </c>
      <c r="I6704">
        <v>1</v>
      </c>
      <c r="J6704" s="2" t="str">
        <f t="shared" si="104"/>
        <v>EG_WINDONSR2028</v>
      </c>
    </row>
    <row r="6705" spans="1:10" x14ac:dyDescent="0.25">
      <c r="A6705" t="s">
        <v>21</v>
      </c>
      <c r="B6705" t="s">
        <v>6</v>
      </c>
      <c r="C6705" t="s">
        <v>12</v>
      </c>
      <c r="D6705">
        <v>2028</v>
      </c>
      <c r="E6705">
        <v>2029</v>
      </c>
      <c r="F6705">
        <v>1</v>
      </c>
      <c r="G6705">
        <v>10301.99425</v>
      </c>
      <c r="H6705">
        <v>0</v>
      </c>
      <c r="I6705">
        <v>1</v>
      </c>
      <c r="J6705" s="2" t="str">
        <f t="shared" si="104"/>
        <v>EG_WINDONNR2028</v>
      </c>
    </row>
    <row r="6706" spans="1:10" x14ac:dyDescent="0.25">
      <c r="A6706" t="s">
        <v>21</v>
      </c>
      <c r="B6706" t="s">
        <v>6</v>
      </c>
      <c r="C6706" t="s">
        <v>10</v>
      </c>
      <c r="D6706">
        <v>2028</v>
      </c>
      <c r="E6706">
        <v>2030</v>
      </c>
      <c r="F6706">
        <v>1</v>
      </c>
      <c r="G6706">
        <v>10301.99425</v>
      </c>
      <c r="H6706">
        <v>0</v>
      </c>
      <c r="I6706">
        <v>1</v>
      </c>
      <c r="J6706" s="2" t="str">
        <f t="shared" si="104"/>
        <v>EG_WINDONER2028</v>
      </c>
    </row>
    <row r="6707" spans="1:10" x14ac:dyDescent="0.25">
      <c r="A6707" t="s">
        <v>21</v>
      </c>
      <c r="B6707" t="s">
        <v>6</v>
      </c>
      <c r="C6707" t="s">
        <v>11</v>
      </c>
      <c r="D6707">
        <v>2028</v>
      </c>
      <c r="E6707">
        <v>2030</v>
      </c>
      <c r="F6707">
        <v>1</v>
      </c>
      <c r="G6707">
        <v>10301.99425</v>
      </c>
      <c r="H6707">
        <v>0</v>
      </c>
      <c r="I6707">
        <v>1</v>
      </c>
      <c r="J6707" s="2" t="str">
        <f t="shared" si="104"/>
        <v>EG_WINDONWR2028</v>
      </c>
    </row>
    <row r="6708" spans="1:10" x14ac:dyDescent="0.25">
      <c r="A6708" t="s">
        <v>21</v>
      </c>
      <c r="B6708" t="s">
        <v>6</v>
      </c>
      <c r="C6708" t="s">
        <v>9</v>
      </c>
      <c r="D6708">
        <v>2028</v>
      </c>
      <c r="E6708">
        <v>2030</v>
      </c>
      <c r="F6708">
        <v>1</v>
      </c>
      <c r="G6708">
        <v>10301.99425</v>
      </c>
      <c r="H6708">
        <v>0</v>
      </c>
      <c r="I6708">
        <v>1</v>
      </c>
      <c r="J6708" s="2" t="str">
        <f t="shared" si="104"/>
        <v>EG_WINDONNER2028</v>
      </c>
    </row>
    <row r="6709" spans="1:10" x14ac:dyDescent="0.25">
      <c r="A6709" t="s">
        <v>21</v>
      </c>
      <c r="B6709" t="s">
        <v>6</v>
      </c>
      <c r="C6709" t="s">
        <v>8</v>
      </c>
      <c r="D6709">
        <v>2028</v>
      </c>
      <c r="E6709">
        <v>2030</v>
      </c>
      <c r="F6709">
        <v>1</v>
      </c>
      <c r="G6709">
        <v>10301.99425</v>
      </c>
      <c r="H6709">
        <v>0</v>
      </c>
      <c r="I6709">
        <v>1</v>
      </c>
      <c r="J6709" s="2" t="str">
        <f t="shared" si="104"/>
        <v>EG_WINDONSR2028</v>
      </c>
    </row>
    <row r="6710" spans="1:10" x14ac:dyDescent="0.25">
      <c r="A6710" t="s">
        <v>21</v>
      </c>
      <c r="B6710" t="s">
        <v>6</v>
      </c>
      <c r="C6710" t="s">
        <v>12</v>
      </c>
      <c r="D6710">
        <v>2028</v>
      </c>
      <c r="E6710">
        <v>2030</v>
      </c>
      <c r="F6710">
        <v>1</v>
      </c>
      <c r="G6710">
        <v>10301.99425</v>
      </c>
      <c r="H6710">
        <v>0</v>
      </c>
      <c r="I6710">
        <v>1</v>
      </c>
      <c r="J6710" s="2" t="str">
        <f t="shared" si="104"/>
        <v>EG_WINDONNR2028</v>
      </c>
    </row>
    <row r="6711" spans="1:10" x14ac:dyDescent="0.25">
      <c r="A6711" t="s">
        <v>21</v>
      </c>
      <c r="B6711" t="s">
        <v>6</v>
      </c>
      <c r="C6711" t="s">
        <v>10</v>
      </c>
      <c r="D6711">
        <v>2028</v>
      </c>
      <c r="E6711">
        <v>2031</v>
      </c>
      <c r="F6711">
        <v>1</v>
      </c>
      <c r="G6711">
        <v>10301.99425</v>
      </c>
      <c r="H6711">
        <v>0</v>
      </c>
      <c r="I6711">
        <v>1</v>
      </c>
      <c r="J6711" s="2" t="str">
        <f t="shared" si="104"/>
        <v>EG_WINDONER2028</v>
      </c>
    </row>
    <row r="6712" spans="1:10" x14ac:dyDescent="0.25">
      <c r="A6712" t="s">
        <v>21</v>
      </c>
      <c r="B6712" t="s">
        <v>6</v>
      </c>
      <c r="C6712" t="s">
        <v>11</v>
      </c>
      <c r="D6712">
        <v>2028</v>
      </c>
      <c r="E6712">
        <v>2031</v>
      </c>
      <c r="F6712">
        <v>1</v>
      </c>
      <c r="G6712">
        <v>10301.99425</v>
      </c>
      <c r="H6712">
        <v>0</v>
      </c>
      <c r="I6712">
        <v>1</v>
      </c>
      <c r="J6712" s="2" t="str">
        <f t="shared" si="104"/>
        <v>EG_WINDONWR2028</v>
      </c>
    </row>
    <row r="6713" spans="1:10" x14ac:dyDescent="0.25">
      <c r="A6713" t="s">
        <v>21</v>
      </c>
      <c r="B6713" t="s">
        <v>6</v>
      </c>
      <c r="C6713" t="s">
        <v>9</v>
      </c>
      <c r="D6713">
        <v>2028</v>
      </c>
      <c r="E6713">
        <v>2031</v>
      </c>
      <c r="F6713">
        <v>1</v>
      </c>
      <c r="G6713">
        <v>10301.99425</v>
      </c>
      <c r="H6713">
        <v>0</v>
      </c>
      <c r="I6713">
        <v>1</v>
      </c>
      <c r="J6713" s="2" t="str">
        <f t="shared" si="104"/>
        <v>EG_WINDONNER2028</v>
      </c>
    </row>
    <row r="6714" spans="1:10" x14ac:dyDescent="0.25">
      <c r="A6714" t="s">
        <v>21</v>
      </c>
      <c r="B6714" t="s">
        <v>6</v>
      </c>
      <c r="C6714" t="s">
        <v>8</v>
      </c>
      <c r="D6714">
        <v>2028</v>
      </c>
      <c r="E6714">
        <v>2031</v>
      </c>
      <c r="F6714">
        <v>1</v>
      </c>
      <c r="G6714">
        <v>10301.99425</v>
      </c>
      <c r="H6714">
        <v>0</v>
      </c>
      <c r="I6714">
        <v>1</v>
      </c>
      <c r="J6714" s="2" t="str">
        <f t="shared" si="104"/>
        <v>EG_WINDONSR2028</v>
      </c>
    </row>
    <row r="6715" spans="1:10" x14ac:dyDescent="0.25">
      <c r="A6715" t="s">
        <v>21</v>
      </c>
      <c r="B6715" t="s">
        <v>6</v>
      </c>
      <c r="C6715" t="s">
        <v>12</v>
      </c>
      <c r="D6715">
        <v>2028</v>
      </c>
      <c r="E6715">
        <v>2031</v>
      </c>
      <c r="F6715">
        <v>1</v>
      </c>
      <c r="G6715">
        <v>10301.99425</v>
      </c>
      <c r="H6715">
        <v>0</v>
      </c>
      <c r="I6715">
        <v>1</v>
      </c>
      <c r="J6715" s="2" t="str">
        <f t="shared" si="104"/>
        <v>EG_WINDONNR2028</v>
      </c>
    </row>
    <row r="6716" spans="1:10" x14ac:dyDescent="0.25">
      <c r="A6716" t="s">
        <v>21</v>
      </c>
      <c r="B6716" t="s">
        <v>6</v>
      </c>
      <c r="C6716" t="s">
        <v>10</v>
      </c>
      <c r="D6716">
        <v>2028</v>
      </c>
      <c r="E6716">
        <v>2032</v>
      </c>
      <c r="F6716">
        <v>1</v>
      </c>
      <c r="G6716">
        <v>10301.99425</v>
      </c>
      <c r="H6716">
        <v>0</v>
      </c>
      <c r="I6716">
        <v>1</v>
      </c>
      <c r="J6716" s="2" t="str">
        <f t="shared" si="104"/>
        <v>EG_WINDONER2028</v>
      </c>
    </row>
    <row r="6717" spans="1:10" x14ac:dyDescent="0.25">
      <c r="A6717" t="s">
        <v>21</v>
      </c>
      <c r="B6717" t="s">
        <v>6</v>
      </c>
      <c r="C6717" t="s">
        <v>11</v>
      </c>
      <c r="D6717">
        <v>2028</v>
      </c>
      <c r="E6717">
        <v>2032</v>
      </c>
      <c r="F6717">
        <v>1</v>
      </c>
      <c r="G6717">
        <v>10301.99425</v>
      </c>
      <c r="H6717">
        <v>0</v>
      </c>
      <c r="I6717">
        <v>1</v>
      </c>
      <c r="J6717" s="2" t="str">
        <f t="shared" si="104"/>
        <v>EG_WINDONWR2028</v>
      </c>
    </row>
    <row r="6718" spans="1:10" x14ac:dyDescent="0.25">
      <c r="A6718" t="s">
        <v>21</v>
      </c>
      <c r="B6718" t="s">
        <v>6</v>
      </c>
      <c r="C6718" t="s">
        <v>9</v>
      </c>
      <c r="D6718">
        <v>2028</v>
      </c>
      <c r="E6718">
        <v>2032</v>
      </c>
      <c r="F6718">
        <v>1</v>
      </c>
      <c r="G6718">
        <v>10301.99425</v>
      </c>
      <c r="H6718">
        <v>0</v>
      </c>
      <c r="I6718">
        <v>1</v>
      </c>
      <c r="J6718" s="2" t="str">
        <f t="shared" si="104"/>
        <v>EG_WINDONNER2028</v>
      </c>
    </row>
    <row r="6719" spans="1:10" x14ac:dyDescent="0.25">
      <c r="A6719" t="s">
        <v>21</v>
      </c>
      <c r="B6719" t="s">
        <v>6</v>
      </c>
      <c r="C6719" t="s">
        <v>8</v>
      </c>
      <c r="D6719">
        <v>2028</v>
      </c>
      <c r="E6719">
        <v>2032</v>
      </c>
      <c r="F6719">
        <v>1</v>
      </c>
      <c r="G6719">
        <v>10301.99425</v>
      </c>
      <c r="H6719">
        <v>0</v>
      </c>
      <c r="I6719">
        <v>1</v>
      </c>
      <c r="J6719" s="2" t="str">
        <f t="shared" si="104"/>
        <v>EG_WINDONSR2028</v>
      </c>
    </row>
    <row r="6720" spans="1:10" x14ac:dyDescent="0.25">
      <c r="A6720" t="s">
        <v>21</v>
      </c>
      <c r="B6720" t="s">
        <v>6</v>
      </c>
      <c r="C6720" t="s">
        <v>12</v>
      </c>
      <c r="D6720">
        <v>2028</v>
      </c>
      <c r="E6720">
        <v>2032</v>
      </c>
      <c r="F6720">
        <v>1</v>
      </c>
      <c r="G6720">
        <v>10301.99425</v>
      </c>
      <c r="H6720">
        <v>0</v>
      </c>
      <c r="I6720">
        <v>1</v>
      </c>
      <c r="J6720" s="2" t="str">
        <f t="shared" si="104"/>
        <v>EG_WINDONNR2028</v>
      </c>
    </row>
    <row r="6721" spans="1:10" x14ac:dyDescent="0.25">
      <c r="A6721" t="s">
        <v>21</v>
      </c>
      <c r="B6721" t="s">
        <v>6</v>
      </c>
      <c r="C6721" t="s">
        <v>10</v>
      </c>
      <c r="D6721">
        <v>2028</v>
      </c>
      <c r="E6721">
        <v>2033</v>
      </c>
      <c r="F6721">
        <v>1</v>
      </c>
      <c r="G6721">
        <v>10301.99425</v>
      </c>
      <c r="H6721">
        <v>0</v>
      </c>
      <c r="I6721">
        <v>1</v>
      </c>
      <c r="J6721" s="2" t="str">
        <f t="shared" si="104"/>
        <v>EG_WINDONER2028</v>
      </c>
    </row>
    <row r="6722" spans="1:10" x14ac:dyDescent="0.25">
      <c r="A6722" t="s">
        <v>21</v>
      </c>
      <c r="B6722" t="s">
        <v>6</v>
      </c>
      <c r="C6722" t="s">
        <v>11</v>
      </c>
      <c r="D6722">
        <v>2028</v>
      </c>
      <c r="E6722">
        <v>2033</v>
      </c>
      <c r="F6722">
        <v>1</v>
      </c>
      <c r="G6722">
        <v>10301.99425</v>
      </c>
      <c r="H6722">
        <v>0</v>
      </c>
      <c r="I6722">
        <v>1</v>
      </c>
      <c r="J6722" s="2" t="str">
        <f t="shared" si="104"/>
        <v>EG_WINDONWR2028</v>
      </c>
    </row>
    <row r="6723" spans="1:10" x14ac:dyDescent="0.25">
      <c r="A6723" t="s">
        <v>21</v>
      </c>
      <c r="B6723" t="s">
        <v>6</v>
      </c>
      <c r="C6723" t="s">
        <v>9</v>
      </c>
      <c r="D6723">
        <v>2028</v>
      </c>
      <c r="E6723">
        <v>2033</v>
      </c>
      <c r="F6723">
        <v>1</v>
      </c>
      <c r="G6723">
        <v>10301.99425</v>
      </c>
      <c r="H6723">
        <v>0</v>
      </c>
      <c r="I6723">
        <v>1</v>
      </c>
      <c r="J6723" s="2" t="str">
        <f t="shared" ref="J6723:J6786" si="105">_xlfn.CONCAT(A6723,C6723,D6723)</f>
        <v>EG_WINDONNER2028</v>
      </c>
    </row>
    <row r="6724" spans="1:10" x14ac:dyDescent="0.25">
      <c r="A6724" t="s">
        <v>21</v>
      </c>
      <c r="B6724" t="s">
        <v>6</v>
      </c>
      <c r="C6724" t="s">
        <v>8</v>
      </c>
      <c r="D6724">
        <v>2028</v>
      </c>
      <c r="E6724">
        <v>2033</v>
      </c>
      <c r="F6724">
        <v>1</v>
      </c>
      <c r="G6724">
        <v>10301.99425</v>
      </c>
      <c r="H6724">
        <v>0</v>
      </c>
      <c r="I6724">
        <v>1</v>
      </c>
      <c r="J6724" s="2" t="str">
        <f t="shared" si="105"/>
        <v>EG_WINDONSR2028</v>
      </c>
    </row>
    <row r="6725" spans="1:10" x14ac:dyDescent="0.25">
      <c r="A6725" t="s">
        <v>21</v>
      </c>
      <c r="B6725" t="s">
        <v>6</v>
      </c>
      <c r="C6725" t="s">
        <v>12</v>
      </c>
      <c r="D6725">
        <v>2028</v>
      </c>
      <c r="E6725">
        <v>2033</v>
      </c>
      <c r="F6725">
        <v>1</v>
      </c>
      <c r="G6725">
        <v>10301.99425</v>
      </c>
      <c r="H6725">
        <v>0</v>
      </c>
      <c r="I6725">
        <v>1</v>
      </c>
      <c r="J6725" s="2" t="str">
        <f t="shared" si="105"/>
        <v>EG_WINDONNR2028</v>
      </c>
    </row>
    <row r="6726" spans="1:10" x14ac:dyDescent="0.25">
      <c r="A6726" t="s">
        <v>21</v>
      </c>
      <c r="B6726" t="s">
        <v>6</v>
      </c>
      <c r="C6726" t="s">
        <v>10</v>
      </c>
      <c r="D6726">
        <v>2028</v>
      </c>
      <c r="E6726">
        <v>2034</v>
      </c>
      <c r="F6726">
        <v>1</v>
      </c>
      <c r="G6726">
        <v>10301.99425</v>
      </c>
      <c r="H6726">
        <v>0</v>
      </c>
      <c r="I6726">
        <v>1</v>
      </c>
      <c r="J6726" s="2" t="str">
        <f t="shared" si="105"/>
        <v>EG_WINDONER2028</v>
      </c>
    </row>
    <row r="6727" spans="1:10" x14ac:dyDescent="0.25">
      <c r="A6727" t="s">
        <v>21</v>
      </c>
      <c r="B6727" t="s">
        <v>6</v>
      </c>
      <c r="C6727" t="s">
        <v>11</v>
      </c>
      <c r="D6727">
        <v>2028</v>
      </c>
      <c r="E6727">
        <v>2034</v>
      </c>
      <c r="F6727">
        <v>1</v>
      </c>
      <c r="G6727">
        <v>10301.99425</v>
      </c>
      <c r="H6727">
        <v>0</v>
      </c>
      <c r="I6727">
        <v>1</v>
      </c>
      <c r="J6727" s="2" t="str">
        <f t="shared" si="105"/>
        <v>EG_WINDONWR2028</v>
      </c>
    </row>
    <row r="6728" spans="1:10" x14ac:dyDescent="0.25">
      <c r="A6728" t="s">
        <v>21</v>
      </c>
      <c r="B6728" t="s">
        <v>6</v>
      </c>
      <c r="C6728" t="s">
        <v>9</v>
      </c>
      <c r="D6728">
        <v>2028</v>
      </c>
      <c r="E6728">
        <v>2034</v>
      </c>
      <c r="F6728">
        <v>1</v>
      </c>
      <c r="G6728">
        <v>10301.99425</v>
      </c>
      <c r="H6728">
        <v>0</v>
      </c>
      <c r="I6728">
        <v>1</v>
      </c>
      <c r="J6728" s="2" t="str">
        <f t="shared" si="105"/>
        <v>EG_WINDONNER2028</v>
      </c>
    </row>
    <row r="6729" spans="1:10" x14ac:dyDescent="0.25">
      <c r="A6729" t="s">
        <v>21</v>
      </c>
      <c r="B6729" t="s">
        <v>6</v>
      </c>
      <c r="C6729" t="s">
        <v>8</v>
      </c>
      <c r="D6729">
        <v>2028</v>
      </c>
      <c r="E6729">
        <v>2034</v>
      </c>
      <c r="F6729">
        <v>1</v>
      </c>
      <c r="G6729">
        <v>10301.99425</v>
      </c>
      <c r="H6729">
        <v>0</v>
      </c>
      <c r="I6729">
        <v>1</v>
      </c>
      <c r="J6729" s="2" t="str">
        <f t="shared" si="105"/>
        <v>EG_WINDONSR2028</v>
      </c>
    </row>
    <row r="6730" spans="1:10" x14ac:dyDescent="0.25">
      <c r="A6730" t="s">
        <v>21</v>
      </c>
      <c r="B6730" t="s">
        <v>6</v>
      </c>
      <c r="C6730" t="s">
        <v>12</v>
      </c>
      <c r="D6730">
        <v>2028</v>
      </c>
      <c r="E6730">
        <v>2034</v>
      </c>
      <c r="F6730">
        <v>1</v>
      </c>
      <c r="G6730">
        <v>10301.99425</v>
      </c>
      <c r="H6730">
        <v>0</v>
      </c>
      <c r="I6730">
        <v>1</v>
      </c>
      <c r="J6730" s="2" t="str">
        <f t="shared" si="105"/>
        <v>EG_WINDONNR2028</v>
      </c>
    </row>
    <row r="6731" spans="1:10" x14ac:dyDescent="0.25">
      <c r="A6731" t="s">
        <v>21</v>
      </c>
      <c r="B6731" t="s">
        <v>6</v>
      </c>
      <c r="C6731" t="s">
        <v>10</v>
      </c>
      <c r="D6731">
        <v>2028</v>
      </c>
      <c r="E6731">
        <v>2035</v>
      </c>
      <c r="F6731">
        <v>1</v>
      </c>
      <c r="G6731">
        <v>10301.99425</v>
      </c>
      <c r="H6731">
        <v>0</v>
      </c>
      <c r="I6731">
        <v>1</v>
      </c>
      <c r="J6731" s="2" t="str">
        <f t="shared" si="105"/>
        <v>EG_WINDONER2028</v>
      </c>
    </row>
    <row r="6732" spans="1:10" x14ac:dyDescent="0.25">
      <c r="A6732" t="s">
        <v>21</v>
      </c>
      <c r="B6732" t="s">
        <v>6</v>
      </c>
      <c r="C6732" t="s">
        <v>11</v>
      </c>
      <c r="D6732">
        <v>2028</v>
      </c>
      <c r="E6732">
        <v>2035</v>
      </c>
      <c r="F6732">
        <v>1</v>
      </c>
      <c r="G6732">
        <v>10301.99425</v>
      </c>
      <c r="H6732">
        <v>0</v>
      </c>
      <c r="I6732">
        <v>1</v>
      </c>
      <c r="J6732" s="2" t="str">
        <f t="shared" si="105"/>
        <v>EG_WINDONWR2028</v>
      </c>
    </row>
    <row r="6733" spans="1:10" x14ac:dyDescent="0.25">
      <c r="A6733" t="s">
        <v>21</v>
      </c>
      <c r="B6733" t="s">
        <v>6</v>
      </c>
      <c r="C6733" t="s">
        <v>9</v>
      </c>
      <c r="D6733">
        <v>2028</v>
      </c>
      <c r="E6733">
        <v>2035</v>
      </c>
      <c r="F6733">
        <v>1</v>
      </c>
      <c r="G6733">
        <v>10301.99425</v>
      </c>
      <c r="H6733">
        <v>0</v>
      </c>
      <c r="I6733">
        <v>1</v>
      </c>
      <c r="J6733" s="2" t="str">
        <f t="shared" si="105"/>
        <v>EG_WINDONNER2028</v>
      </c>
    </row>
    <row r="6734" spans="1:10" x14ac:dyDescent="0.25">
      <c r="A6734" t="s">
        <v>21</v>
      </c>
      <c r="B6734" t="s">
        <v>6</v>
      </c>
      <c r="C6734" t="s">
        <v>8</v>
      </c>
      <c r="D6734">
        <v>2028</v>
      </c>
      <c r="E6734">
        <v>2035</v>
      </c>
      <c r="F6734">
        <v>1</v>
      </c>
      <c r="G6734">
        <v>10301.99425</v>
      </c>
      <c r="H6734">
        <v>0</v>
      </c>
      <c r="I6734">
        <v>1</v>
      </c>
      <c r="J6734" s="2" t="str">
        <f t="shared" si="105"/>
        <v>EG_WINDONSR2028</v>
      </c>
    </row>
    <row r="6735" spans="1:10" x14ac:dyDescent="0.25">
      <c r="A6735" t="s">
        <v>21</v>
      </c>
      <c r="B6735" t="s">
        <v>6</v>
      </c>
      <c r="C6735" t="s">
        <v>12</v>
      </c>
      <c r="D6735">
        <v>2028</v>
      </c>
      <c r="E6735">
        <v>2035</v>
      </c>
      <c r="F6735">
        <v>1</v>
      </c>
      <c r="G6735">
        <v>10301.99425</v>
      </c>
      <c r="H6735">
        <v>0</v>
      </c>
      <c r="I6735">
        <v>1</v>
      </c>
      <c r="J6735" s="2" t="str">
        <f t="shared" si="105"/>
        <v>EG_WINDONNR2028</v>
      </c>
    </row>
    <row r="6736" spans="1:10" x14ac:dyDescent="0.25">
      <c r="A6736" t="s">
        <v>21</v>
      </c>
      <c r="B6736" t="s">
        <v>6</v>
      </c>
      <c r="C6736" t="s">
        <v>10</v>
      </c>
      <c r="D6736">
        <v>2028</v>
      </c>
      <c r="E6736">
        <v>2036</v>
      </c>
      <c r="F6736">
        <v>1</v>
      </c>
      <c r="G6736">
        <v>10301.99425</v>
      </c>
      <c r="H6736">
        <v>0</v>
      </c>
      <c r="I6736">
        <v>1</v>
      </c>
      <c r="J6736" s="2" t="str">
        <f t="shared" si="105"/>
        <v>EG_WINDONER2028</v>
      </c>
    </row>
    <row r="6737" spans="1:10" x14ac:dyDescent="0.25">
      <c r="A6737" t="s">
        <v>21</v>
      </c>
      <c r="B6737" t="s">
        <v>6</v>
      </c>
      <c r="C6737" t="s">
        <v>11</v>
      </c>
      <c r="D6737">
        <v>2028</v>
      </c>
      <c r="E6737">
        <v>2036</v>
      </c>
      <c r="F6737">
        <v>1</v>
      </c>
      <c r="G6737">
        <v>10301.99425</v>
      </c>
      <c r="H6737">
        <v>0</v>
      </c>
      <c r="I6737">
        <v>1</v>
      </c>
      <c r="J6737" s="2" t="str">
        <f t="shared" si="105"/>
        <v>EG_WINDONWR2028</v>
      </c>
    </row>
    <row r="6738" spans="1:10" x14ac:dyDescent="0.25">
      <c r="A6738" t="s">
        <v>21</v>
      </c>
      <c r="B6738" t="s">
        <v>6</v>
      </c>
      <c r="C6738" t="s">
        <v>9</v>
      </c>
      <c r="D6738">
        <v>2028</v>
      </c>
      <c r="E6738">
        <v>2036</v>
      </c>
      <c r="F6738">
        <v>1</v>
      </c>
      <c r="G6738">
        <v>10301.99425</v>
      </c>
      <c r="H6738">
        <v>0</v>
      </c>
      <c r="I6738">
        <v>1</v>
      </c>
      <c r="J6738" s="2" t="str">
        <f t="shared" si="105"/>
        <v>EG_WINDONNER2028</v>
      </c>
    </row>
    <row r="6739" spans="1:10" x14ac:dyDescent="0.25">
      <c r="A6739" t="s">
        <v>21</v>
      </c>
      <c r="B6739" t="s">
        <v>6</v>
      </c>
      <c r="C6739" t="s">
        <v>8</v>
      </c>
      <c r="D6739">
        <v>2028</v>
      </c>
      <c r="E6739">
        <v>2036</v>
      </c>
      <c r="F6739">
        <v>1</v>
      </c>
      <c r="G6739">
        <v>10301.99425</v>
      </c>
      <c r="H6739">
        <v>0</v>
      </c>
      <c r="I6739">
        <v>1</v>
      </c>
      <c r="J6739" s="2" t="str">
        <f t="shared" si="105"/>
        <v>EG_WINDONSR2028</v>
      </c>
    </row>
    <row r="6740" spans="1:10" x14ac:dyDescent="0.25">
      <c r="A6740" t="s">
        <v>21</v>
      </c>
      <c r="B6740" t="s">
        <v>6</v>
      </c>
      <c r="C6740" t="s">
        <v>12</v>
      </c>
      <c r="D6740">
        <v>2028</v>
      </c>
      <c r="E6740">
        <v>2036</v>
      </c>
      <c r="F6740">
        <v>1</v>
      </c>
      <c r="G6740">
        <v>10301.99425</v>
      </c>
      <c r="H6740">
        <v>0</v>
      </c>
      <c r="I6740">
        <v>1</v>
      </c>
      <c r="J6740" s="2" t="str">
        <f t="shared" si="105"/>
        <v>EG_WINDONNR2028</v>
      </c>
    </row>
    <row r="6741" spans="1:10" x14ac:dyDescent="0.25">
      <c r="A6741" t="s">
        <v>21</v>
      </c>
      <c r="B6741" t="s">
        <v>6</v>
      </c>
      <c r="C6741" t="s">
        <v>10</v>
      </c>
      <c r="D6741">
        <v>2028</v>
      </c>
      <c r="E6741">
        <v>2037</v>
      </c>
      <c r="F6741">
        <v>1</v>
      </c>
      <c r="G6741">
        <v>10301.99425</v>
      </c>
      <c r="H6741">
        <v>0</v>
      </c>
      <c r="I6741">
        <v>1</v>
      </c>
      <c r="J6741" s="2" t="str">
        <f t="shared" si="105"/>
        <v>EG_WINDONER2028</v>
      </c>
    </row>
    <row r="6742" spans="1:10" x14ac:dyDescent="0.25">
      <c r="A6742" t="s">
        <v>21</v>
      </c>
      <c r="B6742" t="s">
        <v>6</v>
      </c>
      <c r="C6742" t="s">
        <v>11</v>
      </c>
      <c r="D6742">
        <v>2028</v>
      </c>
      <c r="E6742">
        <v>2037</v>
      </c>
      <c r="F6742">
        <v>1</v>
      </c>
      <c r="G6742">
        <v>10301.99425</v>
      </c>
      <c r="H6742">
        <v>0</v>
      </c>
      <c r="I6742">
        <v>1</v>
      </c>
      <c r="J6742" s="2" t="str">
        <f t="shared" si="105"/>
        <v>EG_WINDONWR2028</v>
      </c>
    </row>
    <row r="6743" spans="1:10" x14ac:dyDescent="0.25">
      <c r="A6743" t="s">
        <v>21</v>
      </c>
      <c r="B6743" t="s">
        <v>6</v>
      </c>
      <c r="C6743" t="s">
        <v>9</v>
      </c>
      <c r="D6743">
        <v>2028</v>
      </c>
      <c r="E6743">
        <v>2037</v>
      </c>
      <c r="F6743">
        <v>1</v>
      </c>
      <c r="G6743">
        <v>10301.99425</v>
      </c>
      <c r="H6743">
        <v>0</v>
      </c>
      <c r="I6743">
        <v>1</v>
      </c>
      <c r="J6743" s="2" t="str">
        <f t="shared" si="105"/>
        <v>EG_WINDONNER2028</v>
      </c>
    </row>
    <row r="6744" spans="1:10" x14ac:dyDescent="0.25">
      <c r="A6744" t="s">
        <v>21</v>
      </c>
      <c r="B6744" t="s">
        <v>6</v>
      </c>
      <c r="C6744" t="s">
        <v>8</v>
      </c>
      <c r="D6744">
        <v>2028</v>
      </c>
      <c r="E6744">
        <v>2037</v>
      </c>
      <c r="F6744">
        <v>1</v>
      </c>
      <c r="G6744">
        <v>10301.99425</v>
      </c>
      <c r="H6744">
        <v>0</v>
      </c>
      <c r="I6744">
        <v>1</v>
      </c>
      <c r="J6744" s="2" t="str">
        <f t="shared" si="105"/>
        <v>EG_WINDONSR2028</v>
      </c>
    </row>
    <row r="6745" spans="1:10" x14ac:dyDescent="0.25">
      <c r="A6745" t="s">
        <v>21</v>
      </c>
      <c r="B6745" t="s">
        <v>6</v>
      </c>
      <c r="C6745" t="s">
        <v>12</v>
      </c>
      <c r="D6745">
        <v>2028</v>
      </c>
      <c r="E6745">
        <v>2037</v>
      </c>
      <c r="F6745">
        <v>1</v>
      </c>
      <c r="G6745">
        <v>10301.99425</v>
      </c>
      <c r="H6745">
        <v>0</v>
      </c>
      <c r="I6745">
        <v>1</v>
      </c>
      <c r="J6745" s="2" t="str">
        <f t="shared" si="105"/>
        <v>EG_WINDONNR2028</v>
      </c>
    </row>
    <row r="6746" spans="1:10" x14ac:dyDescent="0.25">
      <c r="A6746" t="s">
        <v>21</v>
      </c>
      <c r="B6746" t="s">
        <v>6</v>
      </c>
      <c r="C6746" t="s">
        <v>10</v>
      </c>
      <c r="D6746">
        <v>2028</v>
      </c>
      <c r="E6746">
        <v>2038</v>
      </c>
      <c r="F6746">
        <v>1</v>
      </c>
      <c r="G6746">
        <v>10301.99425</v>
      </c>
      <c r="H6746">
        <v>0</v>
      </c>
      <c r="I6746">
        <v>1</v>
      </c>
      <c r="J6746" s="2" t="str">
        <f t="shared" si="105"/>
        <v>EG_WINDONER2028</v>
      </c>
    </row>
    <row r="6747" spans="1:10" x14ac:dyDescent="0.25">
      <c r="A6747" t="s">
        <v>21</v>
      </c>
      <c r="B6747" t="s">
        <v>6</v>
      </c>
      <c r="C6747" t="s">
        <v>11</v>
      </c>
      <c r="D6747">
        <v>2028</v>
      </c>
      <c r="E6747">
        <v>2038</v>
      </c>
      <c r="F6747">
        <v>1</v>
      </c>
      <c r="G6747">
        <v>10301.99425</v>
      </c>
      <c r="H6747">
        <v>0</v>
      </c>
      <c r="I6747">
        <v>1</v>
      </c>
      <c r="J6747" s="2" t="str">
        <f t="shared" si="105"/>
        <v>EG_WINDONWR2028</v>
      </c>
    </row>
    <row r="6748" spans="1:10" x14ac:dyDescent="0.25">
      <c r="A6748" t="s">
        <v>21</v>
      </c>
      <c r="B6748" t="s">
        <v>6</v>
      </c>
      <c r="C6748" t="s">
        <v>9</v>
      </c>
      <c r="D6748">
        <v>2028</v>
      </c>
      <c r="E6748">
        <v>2038</v>
      </c>
      <c r="F6748">
        <v>1</v>
      </c>
      <c r="G6748">
        <v>10301.99425</v>
      </c>
      <c r="H6748">
        <v>0</v>
      </c>
      <c r="I6748">
        <v>1</v>
      </c>
      <c r="J6748" s="2" t="str">
        <f t="shared" si="105"/>
        <v>EG_WINDONNER2028</v>
      </c>
    </row>
    <row r="6749" spans="1:10" x14ac:dyDescent="0.25">
      <c r="A6749" t="s">
        <v>21</v>
      </c>
      <c r="B6749" t="s">
        <v>6</v>
      </c>
      <c r="C6749" t="s">
        <v>8</v>
      </c>
      <c r="D6749">
        <v>2028</v>
      </c>
      <c r="E6749">
        <v>2038</v>
      </c>
      <c r="F6749">
        <v>1</v>
      </c>
      <c r="G6749">
        <v>10301.99425</v>
      </c>
      <c r="H6749">
        <v>0</v>
      </c>
      <c r="I6749">
        <v>1</v>
      </c>
      <c r="J6749" s="2" t="str">
        <f t="shared" si="105"/>
        <v>EG_WINDONSR2028</v>
      </c>
    </row>
    <row r="6750" spans="1:10" x14ac:dyDescent="0.25">
      <c r="A6750" t="s">
        <v>21</v>
      </c>
      <c r="B6750" t="s">
        <v>6</v>
      </c>
      <c r="C6750" t="s">
        <v>12</v>
      </c>
      <c r="D6750">
        <v>2028</v>
      </c>
      <c r="E6750">
        <v>2038</v>
      </c>
      <c r="F6750">
        <v>1</v>
      </c>
      <c r="G6750">
        <v>10301.99425</v>
      </c>
      <c r="H6750">
        <v>0</v>
      </c>
      <c r="I6750">
        <v>1</v>
      </c>
      <c r="J6750" s="2" t="str">
        <f t="shared" si="105"/>
        <v>EG_WINDONNR2028</v>
      </c>
    </row>
    <row r="6751" spans="1:10" x14ac:dyDescent="0.25">
      <c r="A6751" t="s">
        <v>21</v>
      </c>
      <c r="B6751" t="s">
        <v>6</v>
      </c>
      <c r="C6751" t="s">
        <v>10</v>
      </c>
      <c r="D6751">
        <v>2028</v>
      </c>
      <c r="E6751">
        <v>2039</v>
      </c>
      <c r="F6751">
        <v>1</v>
      </c>
      <c r="G6751">
        <v>10301.99425</v>
      </c>
      <c r="H6751">
        <v>0</v>
      </c>
      <c r="I6751">
        <v>1</v>
      </c>
      <c r="J6751" s="2" t="str">
        <f t="shared" si="105"/>
        <v>EG_WINDONER2028</v>
      </c>
    </row>
    <row r="6752" spans="1:10" x14ac:dyDescent="0.25">
      <c r="A6752" t="s">
        <v>21</v>
      </c>
      <c r="B6752" t="s">
        <v>6</v>
      </c>
      <c r="C6752" t="s">
        <v>11</v>
      </c>
      <c r="D6752">
        <v>2028</v>
      </c>
      <c r="E6752">
        <v>2039</v>
      </c>
      <c r="F6752">
        <v>1</v>
      </c>
      <c r="G6752">
        <v>10301.99425</v>
      </c>
      <c r="H6752">
        <v>0</v>
      </c>
      <c r="I6752">
        <v>1</v>
      </c>
      <c r="J6752" s="2" t="str">
        <f t="shared" si="105"/>
        <v>EG_WINDONWR2028</v>
      </c>
    </row>
    <row r="6753" spans="1:10" x14ac:dyDescent="0.25">
      <c r="A6753" t="s">
        <v>21</v>
      </c>
      <c r="B6753" t="s">
        <v>6</v>
      </c>
      <c r="C6753" t="s">
        <v>9</v>
      </c>
      <c r="D6753">
        <v>2028</v>
      </c>
      <c r="E6753">
        <v>2039</v>
      </c>
      <c r="F6753">
        <v>1</v>
      </c>
      <c r="G6753">
        <v>10301.99425</v>
      </c>
      <c r="H6753">
        <v>0</v>
      </c>
      <c r="I6753">
        <v>1</v>
      </c>
      <c r="J6753" s="2" t="str">
        <f t="shared" si="105"/>
        <v>EG_WINDONNER2028</v>
      </c>
    </row>
    <row r="6754" spans="1:10" x14ac:dyDescent="0.25">
      <c r="A6754" t="s">
        <v>21</v>
      </c>
      <c r="B6754" t="s">
        <v>6</v>
      </c>
      <c r="C6754" t="s">
        <v>8</v>
      </c>
      <c r="D6754">
        <v>2028</v>
      </c>
      <c r="E6754">
        <v>2039</v>
      </c>
      <c r="F6754">
        <v>1</v>
      </c>
      <c r="G6754">
        <v>10301.99425</v>
      </c>
      <c r="H6754">
        <v>0</v>
      </c>
      <c r="I6754">
        <v>1</v>
      </c>
      <c r="J6754" s="2" t="str">
        <f t="shared" si="105"/>
        <v>EG_WINDONSR2028</v>
      </c>
    </row>
    <row r="6755" spans="1:10" x14ac:dyDescent="0.25">
      <c r="A6755" t="s">
        <v>21</v>
      </c>
      <c r="B6755" t="s">
        <v>6</v>
      </c>
      <c r="C6755" t="s">
        <v>12</v>
      </c>
      <c r="D6755">
        <v>2028</v>
      </c>
      <c r="E6755">
        <v>2039</v>
      </c>
      <c r="F6755">
        <v>1</v>
      </c>
      <c r="G6755">
        <v>10301.99425</v>
      </c>
      <c r="H6755">
        <v>0</v>
      </c>
      <c r="I6755">
        <v>1</v>
      </c>
      <c r="J6755" s="2" t="str">
        <f t="shared" si="105"/>
        <v>EG_WINDONNR2028</v>
      </c>
    </row>
    <row r="6756" spans="1:10" x14ac:dyDescent="0.25">
      <c r="A6756" t="s">
        <v>21</v>
      </c>
      <c r="B6756" t="s">
        <v>6</v>
      </c>
      <c r="C6756" t="s">
        <v>10</v>
      </c>
      <c r="D6756">
        <v>2028</v>
      </c>
      <c r="E6756">
        <v>2040</v>
      </c>
      <c r="F6756">
        <v>1</v>
      </c>
      <c r="G6756">
        <v>10301.99425</v>
      </c>
      <c r="H6756">
        <v>0</v>
      </c>
      <c r="I6756">
        <v>1</v>
      </c>
      <c r="J6756" s="2" t="str">
        <f t="shared" si="105"/>
        <v>EG_WINDONER2028</v>
      </c>
    </row>
    <row r="6757" spans="1:10" x14ac:dyDescent="0.25">
      <c r="A6757" t="s">
        <v>21</v>
      </c>
      <c r="B6757" t="s">
        <v>6</v>
      </c>
      <c r="C6757" t="s">
        <v>11</v>
      </c>
      <c r="D6757">
        <v>2028</v>
      </c>
      <c r="E6757">
        <v>2040</v>
      </c>
      <c r="F6757">
        <v>1</v>
      </c>
      <c r="G6757">
        <v>10301.99425</v>
      </c>
      <c r="H6757">
        <v>0</v>
      </c>
      <c r="I6757">
        <v>1</v>
      </c>
      <c r="J6757" s="2" t="str">
        <f t="shared" si="105"/>
        <v>EG_WINDONWR2028</v>
      </c>
    </row>
    <row r="6758" spans="1:10" x14ac:dyDescent="0.25">
      <c r="A6758" t="s">
        <v>21</v>
      </c>
      <c r="B6758" t="s">
        <v>6</v>
      </c>
      <c r="C6758" t="s">
        <v>9</v>
      </c>
      <c r="D6758">
        <v>2028</v>
      </c>
      <c r="E6758">
        <v>2040</v>
      </c>
      <c r="F6758">
        <v>1</v>
      </c>
      <c r="G6758">
        <v>10301.99425</v>
      </c>
      <c r="H6758">
        <v>0</v>
      </c>
      <c r="I6758">
        <v>1</v>
      </c>
      <c r="J6758" s="2" t="str">
        <f t="shared" si="105"/>
        <v>EG_WINDONNER2028</v>
      </c>
    </row>
    <row r="6759" spans="1:10" x14ac:dyDescent="0.25">
      <c r="A6759" t="s">
        <v>21</v>
      </c>
      <c r="B6759" t="s">
        <v>6</v>
      </c>
      <c r="C6759" t="s">
        <v>8</v>
      </c>
      <c r="D6759">
        <v>2028</v>
      </c>
      <c r="E6759">
        <v>2040</v>
      </c>
      <c r="F6759">
        <v>1</v>
      </c>
      <c r="G6759">
        <v>10301.99425</v>
      </c>
      <c r="H6759">
        <v>0</v>
      </c>
      <c r="I6759">
        <v>1</v>
      </c>
      <c r="J6759" s="2" t="str">
        <f t="shared" si="105"/>
        <v>EG_WINDONSR2028</v>
      </c>
    </row>
    <row r="6760" spans="1:10" x14ac:dyDescent="0.25">
      <c r="A6760" t="s">
        <v>21</v>
      </c>
      <c r="B6760" t="s">
        <v>6</v>
      </c>
      <c r="C6760" t="s">
        <v>12</v>
      </c>
      <c r="D6760">
        <v>2028</v>
      </c>
      <c r="E6760">
        <v>2040</v>
      </c>
      <c r="F6760">
        <v>1</v>
      </c>
      <c r="G6760">
        <v>10301.99425</v>
      </c>
      <c r="H6760">
        <v>0</v>
      </c>
      <c r="I6760">
        <v>1</v>
      </c>
      <c r="J6760" s="2" t="str">
        <f t="shared" si="105"/>
        <v>EG_WINDONNR2028</v>
      </c>
    </row>
    <row r="6761" spans="1:10" x14ac:dyDescent="0.25">
      <c r="A6761" t="s">
        <v>21</v>
      </c>
      <c r="B6761" t="s">
        <v>6</v>
      </c>
      <c r="C6761" t="s">
        <v>10</v>
      </c>
      <c r="D6761">
        <v>2028</v>
      </c>
      <c r="E6761">
        <v>2041</v>
      </c>
      <c r="F6761">
        <v>1</v>
      </c>
      <c r="G6761">
        <v>10301.99425</v>
      </c>
      <c r="H6761">
        <v>0</v>
      </c>
      <c r="I6761">
        <v>1</v>
      </c>
      <c r="J6761" s="2" t="str">
        <f t="shared" si="105"/>
        <v>EG_WINDONER2028</v>
      </c>
    </row>
    <row r="6762" spans="1:10" x14ac:dyDescent="0.25">
      <c r="A6762" t="s">
        <v>21</v>
      </c>
      <c r="B6762" t="s">
        <v>6</v>
      </c>
      <c r="C6762" t="s">
        <v>11</v>
      </c>
      <c r="D6762">
        <v>2028</v>
      </c>
      <c r="E6762">
        <v>2041</v>
      </c>
      <c r="F6762">
        <v>1</v>
      </c>
      <c r="G6762">
        <v>10301.99425</v>
      </c>
      <c r="H6762">
        <v>0</v>
      </c>
      <c r="I6762">
        <v>1</v>
      </c>
      <c r="J6762" s="2" t="str">
        <f t="shared" si="105"/>
        <v>EG_WINDONWR2028</v>
      </c>
    </row>
    <row r="6763" spans="1:10" x14ac:dyDescent="0.25">
      <c r="A6763" t="s">
        <v>21</v>
      </c>
      <c r="B6763" t="s">
        <v>6</v>
      </c>
      <c r="C6763" t="s">
        <v>9</v>
      </c>
      <c r="D6763">
        <v>2028</v>
      </c>
      <c r="E6763">
        <v>2041</v>
      </c>
      <c r="F6763">
        <v>1</v>
      </c>
      <c r="G6763">
        <v>10301.99425</v>
      </c>
      <c r="H6763">
        <v>0</v>
      </c>
      <c r="I6763">
        <v>1</v>
      </c>
      <c r="J6763" s="2" t="str">
        <f t="shared" si="105"/>
        <v>EG_WINDONNER2028</v>
      </c>
    </row>
    <row r="6764" spans="1:10" x14ac:dyDescent="0.25">
      <c r="A6764" t="s">
        <v>21</v>
      </c>
      <c r="B6764" t="s">
        <v>6</v>
      </c>
      <c r="C6764" t="s">
        <v>8</v>
      </c>
      <c r="D6764">
        <v>2028</v>
      </c>
      <c r="E6764">
        <v>2041</v>
      </c>
      <c r="F6764">
        <v>1</v>
      </c>
      <c r="G6764">
        <v>10301.99425</v>
      </c>
      <c r="H6764">
        <v>0</v>
      </c>
      <c r="I6764">
        <v>1</v>
      </c>
      <c r="J6764" s="2" t="str">
        <f t="shared" si="105"/>
        <v>EG_WINDONSR2028</v>
      </c>
    </row>
    <row r="6765" spans="1:10" x14ac:dyDescent="0.25">
      <c r="A6765" t="s">
        <v>21</v>
      </c>
      <c r="B6765" t="s">
        <v>6</v>
      </c>
      <c r="C6765" t="s">
        <v>12</v>
      </c>
      <c r="D6765">
        <v>2028</v>
      </c>
      <c r="E6765">
        <v>2041</v>
      </c>
      <c r="F6765">
        <v>1</v>
      </c>
      <c r="G6765">
        <v>10301.99425</v>
      </c>
      <c r="H6765">
        <v>0</v>
      </c>
      <c r="I6765">
        <v>1</v>
      </c>
      <c r="J6765" s="2" t="str">
        <f t="shared" si="105"/>
        <v>EG_WINDONNR2028</v>
      </c>
    </row>
    <row r="6766" spans="1:10" x14ac:dyDescent="0.25">
      <c r="A6766" t="s">
        <v>23</v>
      </c>
      <c r="B6766" t="s">
        <v>6</v>
      </c>
      <c r="C6766" t="s">
        <v>10</v>
      </c>
      <c r="D6766">
        <v>2028</v>
      </c>
      <c r="E6766">
        <v>2028</v>
      </c>
      <c r="F6766">
        <v>1</v>
      </c>
      <c r="G6766">
        <v>27887.516220000001</v>
      </c>
      <c r="H6766">
        <v>0</v>
      </c>
      <c r="I6766">
        <v>1</v>
      </c>
      <c r="J6766" s="2" t="str">
        <f t="shared" si="105"/>
        <v>EG_WINDOFFER2028</v>
      </c>
    </row>
    <row r="6767" spans="1:10" x14ac:dyDescent="0.25">
      <c r="A6767" t="s">
        <v>23</v>
      </c>
      <c r="B6767" t="s">
        <v>6</v>
      </c>
      <c r="C6767" t="s">
        <v>11</v>
      </c>
      <c r="D6767">
        <v>2028</v>
      </c>
      <c r="E6767">
        <v>2028</v>
      </c>
      <c r="F6767">
        <v>1</v>
      </c>
      <c r="G6767">
        <v>27887.516220000001</v>
      </c>
      <c r="H6767">
        <v>0</v>
      </c>
      <c r="I6767">
        <v>1</v>
      </c>
      <c r="J6767" s="2" t="str">
        <f t="shared" si="105"/>
        <v>EG_WINDOFFWR2028</v>
      </c>
    </row>
    <row r="6768" spans="1:10" x14ac:dyDescent="0.25">
      <c r="A6768" t="s">
        <v>23</v>
      </c>
      <c r="B6768" t="s">
        <v>6</v>
      </c>
      <c r="C6768" t="s">
        <v>9</v>
      </c>
      <c r="D6768">
        <v>2028</v>
      </c>
      <c r="E6768">
        <v>2028</v>
      </c>
      <c r="F6768">
        <v>1</v>
      </c>
      <c r="G6768">
        <v>27887.516220000001</v>
      </c>
      <c r="H6768">
        <v>0</v>
      </c>
      <c r="I6768">
        <v>1</v>
      </c>
      <c r="J6768" s="2" t="str">
        <f t="shared" si="105"/>
        <v>EG_WINDOFFNER2028</v>
      </c>
    </row>
    <row r="6769" spans="1:10" x14ac:dyDescent="0.25">
      <c r="A6769" t="s">
        <v>23</v>
      </c>
      <c r="B6769" t="s">
        <v>6</v>
      </c>
      <c r="C6769" t="s">
        <v>8</v>
      </c>
      <c r="D6769">
        <v>2028</v>
      </c>
      <c r="E6769">
        <v>2028</v>
      </c>
      <c r="F6769">
        <v>1</v>
      </c>
      <c r="G6769">
        <v>27887.516220000001</v>
      </c>
      <c r="H6769">
        <v>0</v>
      </c>
      <c r="I6769">
        <v>1</v>
      </c>
      <c r="J6769" s="2" t="str">
        <f t="shared" si="105"/>
        <v>EG_WINDOFFSR2028</v>
      </c>
    </row>
    <row r="6770" spans="1:10" x14ac:dyDescent="0.25">
      <c r="A6770" t="s">
        <v>23</v>
      </c>
      <c r="B6770" t="s">
        <v>6</v>
      </c>
      <c r="C6770" t="s">
        <v>12</v>
      </c>
      <c r="D6770">
        <v>2028</v>
      </c>
      <c r="E6770">
        <v>2028</v>
      </c>
      <c r="F6770">
        <v>1</v>
      </c>
      <c r="G6770">
        <v>27887.516220000001</v>
      </c>
      <c r="H6770">
        <v>0</v>
      </c>
      <c r="I6770">
        <v>1</v>
      </c>
      <c r="J6770" s="2" t="str">
        <f t="shared" si="105"/>
        <v>EG_WINDOFFNR2028</v>
      </c>
    </row>
    <row r="6771" spans="1:10" x14ac:dyDescent="0.25">
      <c r="A6771" t="s">
        <v>23</v>
      </c>
      <c r="B6771" t="s">
        <v>6</v>
      </c>
      <c r="C6771" t="s">
        <v>10</v>
      </c>
      <c r="D6771">
        <v>2028</v>
      </c>
      <c r="E6771">
        <v>2029</v>
      </c>
      <c r="F6771">
        <v>1</v>
      </c>
      <c r="G6771">
        <v>27887.516220000001</v>
      </c>
      <c r="H6771">
        <v>0</v>
      </c>
      <c r="I6771">
        <v>1</v>
      </c>
      <c r="J6771" s="2" t="str">
        <f t="shared" si="105"/>
        <v>EG_WINDOFFER2028</v>
      </c>
    </row>
    <row r="6772" spans="1:10" x14ac:dyDescent="0.25">
      <c r="A6772" t="s">
        <v>23</v>
      </c>
      <c r="B6772" t="s">
        <v>6</v>
      </c>
      <c r="C6772" t="s">
        <v>11</v>
      </c>
      <c r="D6772">
        <v>2028</v>
      </c>
      <c r="E6772">
        <v>2029</v>
      </c>
      <c r="F6772">
        <v>1</v>
      </c>
      <c r="G6772">
        <v>27887.516220000001</v>
      </c>
      <c r="H6772">
        <v>0</v>
      </c>
      <c r="I6772">
        <v>1</v>
      </c>
      <c r="J6772" s="2" t="str">
        <f t="shared" si="105"/>
        <v>EG_WINDOFFWR2028</v>
      </c>
    </row>
    <row r="6773" spans="1:10" x14ac:dyDescent="0.25">
      <c r="A6773" t="s">
        <v>23</v>
      </c>
      <c r="B6773" t="s">
        <v>6</v>
      </c>
      <c r="C6773" t="s">
        <v>9</v>
      </c>
      <c r="D6773">
        <v>2028</v>
      </c>
      <c r="E6773">
        <v>2029</v>
      </c>
      <c r="F6773">
        <v>1</v>
      </c>
      <c r="G6773">
        <v>27887.516220000001</v>
      </c>
      <c r="H6773">
        <v>0</v>
      </c>
      <c r="I6773">
        <v>1</v>
      </c>
      <c r="J6773" s="2" t="str">
        <f t="shared" si="105"/>
        <v>EG_WINDOFFNER2028</v>
      </c>
    </row>
    <row r="6774" spans="1:10" x14ac:dyDescent="0.25">
      <c r="A6774" t="s">
        <v>23</v>
      </c>
      <c r="B6774" t="s">
        <v>6</v>
      </c>
      <c r="C6774" t="s">
        <v>8</v>
      </c>
      <c r="D6774">
        <v>2028</v>
      </c>
      <c r="E6774">
        <v>2029</v>
      </c>
      <c r="F6774">
        <v>1</v>
      </c>
      <c r="G6774">
        <v>27887.516220000001</v>
      </c>
      <c r="H6774">
        <v>0</v>
      </c>
      <c r="I6774">
        <v>1</v>
      </c>
      <c r="J6774" s="2" t="str">
        <f t="shared" si="105"/>
        <v>EG_WINDOFFSR2028</v>
      </c>
    </row>
    <row r="6775" spans="1:10" x14ac:dyDescent="0.25">
      <c r="A6775" t="s">
        <v>23</v>
      </c>
      <c r="B6775" t="s">
        <v>6</v>
      </c>
      <c r="C6775" t="s">
        <v>12</v>
      </c>
      <c r="D6775">
        <v>2028</v>
      </c>
      <c r="E6775">
        <v>2029</v>
      </c>
      <c r="F6775">
        <v>1</v>
      </c>
      <c r="G6775">
        <v>27887.516220000001</v>
      </c>
      <c r="H6775">
        <v>0</v>
      </c>
      <c r="I6775">
        <v>1</v>
      </c>
      <c r="J6775" s="2" t="str">
        <f t="shared" si="105"/>
        <v>EG_WINDOFFNR2028</v>
      </c>
    </row>
    <row r="6776" spans="1:10" x14ac:dyDescent="0.25">
      <c r="A6776" t="s">
        <v>23</v>
      </c>
      <c r="B6776" t="s">
        <v>6</v>
      </c>
      <c r="C6776" t="s">
        <v>10</v>
      </c>
      <c r="D6776">
        <v>2028</v>
      </c>
      <c r="E6776">
        <v>2030</v>
      </c>
      <c r="F6776">
        <v>1</v>
      </c>
      <c r="G6776">
        <v>27887.516220000001</v>
      </c>
      <c r="H6776">
        <v>0</v>
      </c>
      <c r="I6776">
        <v>1</v>
      </c>
      <c r="J6776" s="2" t="str">
        <f t="shared" si="105"/>
        <v>EG_WINDOFFER2028</v>
      </c>
    </row>
    <row r="6777" spans="1:10" x14ac:dyDescent="0.25">
      <c r="A6777" t="s">
        <v>23</v>
      </c>
      <c r="B6777" t="s">
        <v>6</v>
      </c>
      <c r="C6777" t="s">
        <v>11</v>
      </c>
      <c r="D6777">
        <v>2028</v>
      </c>
      <c r="E6777">
        <v>2030</v>
      </c>
      <c r="F6777">
        <v>1</v>
      </c>
      <c r="G6777">
        <v>27887.516220000001</v>
      </c>
      <c r="H6777">
        <v>0</v>
      </c>
      <c r="I6777">
        <v>1</v>
      </c>
      <c r="J6777" s="2" t="str">
        <f t="shared" si="105"/>
        <v>EG_WINDOFFWR2028</v>
      </c>
    </row>
    <row r="6778" spans="1:10" x14ac:dyDescent="0.25">
      <c r="A6778" t="s">
        <v>23</v>
      </c>
      <c r="B6778" t="s">
        <v>6</v>
      </c>
      <c r="C6778" t="s">
        <v>9</v>
      </c>
      <c r="D6778">
        <v>2028</v>
      </c>
      <c r="E6778">
        <v>2030</v>
      </c>
      <c r="F6778">
        <v>1</v>
      </c>
      <c r="G6778">
        <v>27887.516220000001</v>
      </c>
      <c r="H6778">
        <v>0</v>
      </c>
      <c r="I6778">
        <v>1</v>
      </c>
      <c r="J6778" s="2" t="str">
        <f t="shared" si="105"/>
        <v>EG_WINDOFFNER2028</v>
      </c>
    </row>
    <row r="6779" spans="1:10" x14ac:dyDescent="0.25">
      <c r="A6779" t="s">
        <v>23</v>
      </c>
      <c r="B6779" t="s">
        <v>6</v>
      </c>
      <c r="C6779" t="s">
        <v>8</v>
      </c>
      <c r="D6779">
        <v>2028</v>
      </c>
      <c r="E6779">
        <v>2030</v>
      </c>
      <c r="F6779">
        <v>1</v>
      </c>
      <c r="G6779">
        <v>27887.516220000001</v>
      </c>
      <c r="H6779">
        <v>0</v>
      </c>
      <c r="I6779">
        <v>1</v>
      </c>
      <c r="J6779" s="2" t="str">
        <f t="shared" si="105"/>
        <v>EG_WINDOFFSR2028</v>
      </c>
    </row>
    <row r="6780" spans="1:10" x14ac:dyDescent="0.25">
      <c r="A6780" t="s">
        <v>23</v>
      </c>
      <c r="B6780" t="s">
        <v>6</v>
      </c>
      <c r="C6780" t="s">
        <v>12</v>
      </c>
      <c r="D6780">
        <v>2028</v>
      </c>
      <c r="E6780">
        <v>2030</v>
      </c>
      <c r="F6780">
        <v>1</v>
      </c>
      <c r="G6780">
        <v>27887.516220000001</v>
      </c>
      <c r="H6780">
        <v>0</v>
      </c>
      <c r="I6780">
        <v>1</v>
      </c>
      <c r="J6780" s="2" t="str">
        <f t="shared" si="105"/>
        <v>EG_WINDOFFNR2028</v>
      </c>
    </row>
    <row r="6781" spans="1:10" x14ac:dyDescent="0.25">
      <c r="A6781" t="s">
        <v>23</v>
      </c>
      <c r="B6781" t="s">
        <v>6</v>
      </c>
      <c r="C6781" t="s">
        <v>10</v>
      </c>
      <c r="D6781">
        <v>2028</v>
      </c>
      <c r="E6781">
        <v>2031</v>
      </c>
      <c r="F6781">
        <v>1</v>
      </c>
      <c r="G6781">
        <v>27887.516220000001</v>
      </c>
      <c r="H6781">
        <v>0</v>
      </c>
      <c r="I6781">
        <v>1</v>
      </c>
      <c r="J6781" s="2" t="str">
        <f t="shared" si="105"/>
        <v>EG_WINDOFFER2028</v>
      </c>
    </row>
    <row r="6782" spans="1:10" x14ac:dyDescent="0.25">
      <c r="A6782" t="s">
        <v>23</v>
      </c>
      <c r="B6782" t="s">
        <v>6</v>
      </c>
      <c r="C6782" t="s">
        <v>11</v>
      </c>
      <c r="D6782">
        <v>2028</v>
      </c>
      <c r="E6782">
        <v>2031</v>
      </c>
      <c r="F6782">
        <v>1</v>
      </c>
      <c r="G6782">
        <v>27887.516220000001</v>
      </c>
      <c r="H6782">
        <v>0</v>
      </c>
      <c r="I6782">
        <v>1</v>
      </c>
      <c r="J6782" s="2" t="str">
        <f t="shared" si="105"/>
        <v>EG_WINDOFFWR2028</v>
      </c>
    </row>
    <row r="6783" spans="1:10" x14ac:dyDescent="0.25">
      <c r="A6783" t="s">
        <v>23</v>
      </c>
      <c r="B6783" t="s">
        <v>6</v>
      </c>
      <c r="C6783" t="s">
        <v>9</v>
      </c>
      <c r="D6783">
        <v>2028</v>
      </c>
      <c r="E6783">
        <v>2031</v>
      </c>
      <c r="F6783">
        <v>1</v>
      </c>
      <c r="G6783">
        <v>27887.516220000001</v>
      </c>
      <c r="H6783">
        <v>0</v>
      </c>
      <c r="I6783">
        <v>1</v>
      </c>
      <c r="J6783" s="2" t="str">
        <f t="shared" si="105"/>
        <v>EG_WINDOFFNER2028</v>
      </c>
    </row>
    <row r="6784" spans="1:10" x14ac:dyDescent="0.25">
      <c r="A6784" t="s">
        <v>23</v>
      </c>
      <c r="B6784" t="s">
        <v>6</v>
      </c>
      <c r="C6784" t="s">
        <v>8</v>
      </c>
      <c r="D6784">
        <v>2028</v>
      </c>
      <c r="E6784">
        <v>2031</v>
      </c>
      <c r="F6784">
        <v>1</v>
      </c>
      <c r="G6784">
        <v>27887.516220000001</v>
      </c>
      <c r="H6784">
        <v>0</v>
      </c>
      <c r="I6784">
        <v>1</v>
      </c>
      <c r="J6784" s="2" t="str">
        <f t="shared" si="105"/>
        <v>EG_WINDOFFSR2028</v>
      </c>
    </row>
    <row r="6785" spans="1:10" x14ac:dyDescent="0.25">
      <c r="A6785" t="s">
        <v>23</v>
      </c>
      <c r="B6785" t="s">
        <v>6</v>
      </c>
      <c r="C6785" t="s">
        <v>12</v>
      </c>
      <c r="D6785">
        <v>2028</v>
      </c>
      <c r="E6785">
        <v>2031</v>
      </c>
      <c r="F6785">
        <v>1</v>
      </c>
      <c r="G6785">
        <v>27887.516220000001</v>
      </c>
      <c r="H6785">
        <v>0</v>
      </c>
      <c r="I6785">
        <v>1</v>
      </c>
      <c r="J6785" s="2" t="str">
        <f t="shared" si="105"/>
        <v>EG_WINDOFFNR2028</v>
      </c>
    </row>
    <row r="6786" spans="1:10" x14ac:dyDescent="0.25">
      <c r="A6786" t="s">
        <v>23</v>
      </c>
      <c r="B6786" t="s">
        <v>6</v>
      </c>
      <c r="C6786" t="s">
        <v>10</v>
      </c>
      <c r="D6786">
        <v>2028</v>
      </c>
      <c r="E6786">
        <v>2032</v>
      </c>
      <c r="F6786">
        <v>1</v>
      </c>
      <c r="G6786">
        <v>27887.516220000001</v>
      </c>
      <c r="H6786">
        <v>0</v>
      </c>
      <c r="I6786">
        <v>1</v>
      </c>
      <c r="J6786" s="2" t="str">
        <f t="shared" si="105"/>
        <v>EG_WINDOFFER2028</v>
      </c>
    </row>
    <row r="6787" spans="1:10" x14ac:dyDescent="0.25">
      <c r="A6787" t="s">
        <v>23</v>
      </c>
      <c r="B6787" t="s">
        <v>6</v>
      </c>
      <c r="C6787" t="s">
        <v>11</v>
      </c>
      <c r="D6787">
        <v>2028</v>
      </c>
      <c r="E6787">
        <v>2032</v>
      </c>
      <c r="F6787">
        <v>1</v>
      </c>
      <c r="G6787">
        <v>27887.516220000001</v>
      </c>
      <c r="H6787">
        <v>0</v>
      </c>
      <c r="I6787">
        <v>1</v>
      </c>
      <c r="J6787" s="2" t="str">
        <f t="shared" ref="J6787:J6850" si="106">_xlfn.CONCAT(A6787,C6787,D6787)</f>
        <v>EG_WINDOFFWR2028</v>
      </c>
    </row>
    <row r="6788" spans="1:10" x14ac:dyDescent="0.25">
      <c r="A6788" t="s">
        <v>23</v>
      </c>
      <c r="B6788" t="s">
        <v>6</v>
      </c>
      <c r="C6788" t="s">
        <v>9</v>
      </c>
      <c r="D6788">
        <v>2028</v>
      </c>
      <c r="E6788">
        <v>2032</v>
      </c>
      <c r="F6788">
        <v>1</v>
      </c>
      <c r="G6788">
        <v>27887.516220000001</v>
      </c>
      <c r="H6788">
        <v>0</v>
      </c>
      <c r="I6788">
        <v>1</v>
      </c>
      <c r="J6788" s="2" t="str">
        <f t="shared" si="106"/>
        <v>EG_WINDOFFNER2028</v>
      </c>
    </row>
    <row r="6789" spans="1:10" x14ac:dyDescent="0.25">
      <c r="A6789" t="s">
        <v>23</v>
      </c>
      <c r="B6789" t="s">
        <v>6</v>
      </c>
      <c r="C6789" t="s">
        <v>8</v>
      </c>
      <c r="D6789">
        <v>2028</v>
      </c>
      <c r="E6789">
        <v>2032</v>
      </c>
      <c r="F6789">
        <v>1</v>
      </c>
      <c r="G6789">
        <v>27887.516220000001</v>
      </c>
      <c r="H6789">
        <v>0</v>
      </c>
      <c r="I6789">
        <v>1</v>
      </c>
      <c r="J6789" s="2" t="str">
        <f t="shared" si="106"/>
        <v>EG_WINDOFFSR2028</v>
      </c>
    </row>
    <row r="6790" spans="1:10" x14ac:dyDescent="0.25">
      <c r="A6790" t="s">
        <v>23</v>
      </c>
      <c r="B6790" t="s">
        <v>6</v>
      </c>
      <c r="C6790" t="s">
        <v>12</v>
      </c>
      <c r="D6790">
        <v>2028</v>
      </c>
      <c r="E6790">
        <v>2032</v>
      </c>
      <c r="F6790">
        <v>1</v>
      </c>
      <c r="G6790">
        <v>27887.516220000001</v>
      </c>
      <c r="H6790">
        <v>0</v>
      </c>
      <c r="I6790">
        <v>1</v>
      </c>
      <c r="J6790" s="2" t="str">
        <f t="shared" si="106"/>
        <v>EG_WINDOFFNR2028</v>
      </c>
    </row>
    <row r="6791" spans="1:10" x14ac:dyDescent="0.25">
      <c r="A6791" t="s">
        <v>23</v>
      </c>
      <c r="B6791" t="s">
        <v>6</v>
      </c>
      <c r="C6791" t="s">
        <v>10</v>
      </c>
      <c r="D6791">
        <v>2028</v>
      </c>
      <c r="E6791">
        <v>2033</v>
      </c>
      <c r="F6791">
        <v>1</v>
      </c>
      <c r="G6791">
        <v>27887.516220000001</v>
      </c>
      <c r="H6791">
        <v>0</v>
      </c>
      <c r="I6791">
        <v>1</v>
      </c>
      <c r="J6791" s="2" t="str">
        <f t="shared" si="106"/>
        <v>EG_WINDOFFER2028</v>
      </c>
    </row>
    <row r="6792" spans="1:10" x14ac:dyDescent="0.25">
      <c r="A6792" t="s">
        <v>23</v>
      </c>
      <c r="B6792" t="s">
        <v>6</v>
      </c>
      <c r="C6792" t="s">
        <v>11</v>
      </c>
      <c r="D6792">
        <v>2028</v>
      </c>
      <c r="E6792">
        <v>2033</v>
      </c>
      <c r="F6792">
        <v>1</v>
      </c>
      <c r="G6792">
        <v>27887.516220000001</v>
      </c>
      <c r="H6792">
        <v>0</v>
      </c>
      <c r="I6792">
        <v>1</v>
      </c>
      <c r="J6792" s="2" t="str">
        <f t="shared" si="106"/>
        <v>EG_WINDOFFWR2028</v>
      </c>
    </row>
    <row r="6793" spans="1:10" x14ac:dyDescent="0.25">
      <c r="A6793" t="s">
        <v>23</v>
      </c>
      <c r="B6793" t="s">
        <v>6</v>
      </c>
      <c r="C6793" t="s">
        <v>9</v>
      </c>
      <c r="D6793">
        <v>2028</v>
      </c>
      <c r="E6793">
        <v>2033</v>
      </c>
      <c r="F6793">
        <v>1</v>
      </c>
      <c r="G6793">
        <v>27887.516220000001</v>
      </c>
      <c r="H6793">
        <v>0</v>
      </c>
      <c r="I6793">
        <v>1</v>
      </c>
      <c r="J6793" s="2" t="str">
        <f t="shared" si="106"/>
        <v>EG_WINDOFFNER2028</v>
      </c>
    </row>
    <row r="6794" spans="1:10" x14ac:dyDescent="0.25">
      <c r="A6794" t="s">
        <v>23</v>
      </c>
      <c r="B6794" t="s">
        <v>6</v>
      </c>
      <c r="C6794" t="s">
        <v>8</v>
      </c>
      <c r="D6794">
        <v>2028</v>
      </c>
      <c r="E6794">
        <v>2033</v>
      </c>
      <c r="F6794">
        <v>1</v>
      </c>
      <c r="G6794">
        <v>27887.516220000001</v>
      </c>
      <c r="H6794">
        <v>0</v>
      </c>
      <c r="I6794">
        <v>1</v>
      </c>
      <c r="J6794" s="2" t="str">
        <f t="shared" si="106"/>
        <v>EG_WINDOFFSR2028</v>
      </c>
    </row>
    <row r="6795" spans="1:10" x14ac:dyDescent="0.25">
      <c r="A6795" t="s">
        <v>23</v>
      </c>
      <c r="B6795" t="s">
        <v>6</v>
      </c>
      <c r="C6795" t="s">
        <v>12</v>
      </c>
      <c r="D6795">
        <v>2028</v>
      </c>
      <c r="E6795">
        <v>2033</v>
      </c>
      <c r="F6795">
        <v>1</v>
      </c>
      <c r="G6795">
        <v>27887.516220000001</v>
      </c>
      <c r="H6795">
        <v>0</v>
      </c>
      <c r="I6795">
        <v>1</v>
      </c>
      <c r="J6795" s="2" t="str">
        <f t="shared" si="106"/>
        <v>EG_WINDOFFNR2028</v>
      </c>
    </row>
    <row r="6796" spans="1:10" x14ac:dyDescent="0.25">
      <c r="A6796" t="s">
        <v>23</v>
      </c>
      <c r="B6796" t="s">
        <v>6</v>
      </c>
      <c r="C6796" t="s">
        <v>10</v>
      </c>
      <c r="D6796">
        <v>2028</v>
      </c>
      <c r="E6796">
        <v>2034</v>
      </c>
      <c r="F6796">
        <v>1</v>
      </c>
      <c r="G6796">
        <v>27887.516220000001</v>
      </c>
      <c r="H6796">
        <v>0</v>
      </c>
      <c r="I6796">
        <v>1</v>
      </c>
      <c r="J6796" s="2" t="str">
        <f t="shared" si="106"/>
        <v>EG_WINDOFFER2028</v>
      </c>
    </row>
    <row r="6797" spans="1:10" x14ac:dyDescent="0.25">
      <c r="A6797" t="s">
        <v>23</v>
      </c>
      <c r="B6797" t="s">
        <v>6</v>
      </c>
      <c r="C6797" t="s">
        <v>11</v>
      </c>
      <c r="D6797">
        <v>2028</v>
      </c>
      <c r="E6797">
        <v>2034</v>
      </c>
      <c r="F6797">
        <v>1</v>
      </c>
      <c r="G6797">
        <v>27887.516220000001</v>
      </c>
      <c r="H6797">
        <v>0</v>
      </c>
      <c r="I6797">
        <v>1</v>
      </c>
      <c r="J6797" s="2" t="str">
        <f t="shared" si="106"/>
        <v>EG_WINDOFFWR2028</v>
      </c>
    </row>
    <row r="6798" spans="1:10" x14ac:dyDescent="0.25">
      <c r="A6798" t="s">
        <v>23</v>
      </c>
      <c r="B6798" t="s">
        <v>6</v>
      </c>
      <c r="C6798" t="s">
        <v>9</v>
      </c>
      <c r="D6798">
        <v>2028</v>
      </c>
      <c r="E6798">
        <v>2034</v>
      </c>
      <c r="F6798">
        <v>1</v>
      </c>
      <c r="G6798">
        <v>27887.516220000001</v>
      </c>
      <c r="H6798">
        <v>0</v>
      </c>
      <c r="I6798">
        <v>1</v>
      </c>
      <c r="J6798" s="2" t="str">
        <f t="shared" si="106"/>
        <v>EG_WINDOFFNER2028</v>
      </c>
    </row>
    <row r="6799" spans="1:10" x14ac:dyDescent="0.25">
      <c r="A6799" t="s">
        <v>23</v>
      </c>
      <c r="B6799" t="s">
        <v>6</v>
      </c>
      <c r="C6799" t="s">
        <v>8</v>
      </c>
      <c r="D6799">
        <v>2028</v>
      </c>
      <c r="E6799">
        <v>2034</v>
      </c>
      <c r="F6799">
        <v>1</v>
      </c>
      <c r="G6799">
        <v>27887.516220000001</v>
      </c>
      <c r="H6799">
        <v>0</v>
      </c>
      <c r="I6799">
        <v>1</v>
      </c>
      <c r="J6799" s="2" t="str">
        <f t="shared" si="106"/>
        <v>EG_WINDOFFSR2028</v>
      </c>
    </row>
    <row r="6800" spans="1:10" x14ac:dyDescent="0.25">
      <c r="A6800" t="s">
        <v>23</v>
      </c>
      <c r="B6800" t="s">
        <v>6</v>
      </c>
      <c r="C6800" t="s">
        <v>12</v>
      </c>
      <c r="D6800">
        <v>2028</v>
      </c>
      <c r="E6800">
        <v>2034</v>
      </c>
      <c r="F6800">
        <v>1</v>
      </c>
      <c r="G6800">
        <v>27887.516220000001</v>
      </c>
      <c r="H6800">
        <v>0</v>
      </c>
      <c r="I6800">
        <v>1</v>
      </c>
      <c r="J6800" s="2" t="str">
        <f t="shared" si="106"/>
        <v>EG_WINDOFFNR2028</v>
      </c>
    </row>
    <row r="6801" spans="1:10" x14ac:dyDescent="0.25">
      <c r="A6801" t="s">
        <v>23</v>
      </c>
      <c r="B6801" t="s">
        <v>6</v>
      </c>
      <c r="C6801" t="s">
        <v>10</v>
      </c>
      <c r="D6801">
        <v>2028</v>
      </c>
      <c r="E6801">
        <v>2035</v>
      </c>
      <c r="F6801">
        <v>1</v>
      </c>
      <c r="G6801">
        <v>27887.516220000001</v>
      </c>
      <c r="H6801">
        <v>0</v>
      </c>
      <c r="I6801">
        <v>1</v>
      </c>
      <c r="J6801" s="2" t="str">
        <f t="shared" si="106"/>
        <v>EG_WINDOFFER2028</v>
      </c>
    </row>
    <row r="6802" spans="1:10" x14ac:dyDescent="0.25">
      <c r="A6802" t="s">
        <v>23</v>
      </c>
      <c r="B6802" t="s">
        <v>6</v>
      </c>
      <c r="C6802" t="s">
        <v>11</v>
      </c>
      <c r="D6802">
        <v>2028</v>
      </c>
      <c r="E6802">
        <v>2035</v>
      </c>
      <c r="F6802">
        <v>1</v>
      </c>
      <c r="G6802">
        <v>27887.516220000001</v>
      </c>
      <c r="H6802">
        <v>0</v>
      </c>
      <c r="I6802">
        <v>1</v>
      </c>
      <c r="J6802" s="2" t="str">
        <f t="shared" si="106"/>
        <v>EG_WINDOFFWR2028</v>
      </c>
    </row>
    <row r="6803" spans="1:10" x14ac:dyDescent="0.25">
      <c r="A6803" t="s">
        <v>23</v>
      </c>
      <c r="B6803" t="s">
        <v>6</v>
      </c>
      <c r="C6803" t="s">
        <v>9</v>
      </c>
      <c r="D6803">
        <v>2028</v>
      </c>
      <c r="E6803">
        <v>2035</v>
      </c>
      <c r="F6803">
        <v>1</v>
      </c>
      <c r="G6803">
        <v>27887.516220000001</v>
      </c>
      <c r="H6803">
        <v>0</v>
      </c>
      <c r="I6803">
        <v>1</v>
      </c>
      <c r="J6803" s="2" t="str">
        <f t="shared" si="106"/>
        <v>EG_WINDOFFNER2028</v>
      </c>
    </row>
    <row r="6804" spans="1:10" x14ac:dyDescent="0.25">
      <c r="A6804" t="s">
        <v>23</v>
      </c>
      <c r="B6804" t="s">
        <v>6</v>
      </c>
      <c r="C6804" t="s">
        <v>8</v>
      </c>
      <c r="D6804">
        <v>2028</v>
      </c>
      <c r="E6804">
        <v>2035</v>
      </c>
      <c r="F6804">
        <v>1</v>
      </c>
      <c r="G6804">
        <v>27887.516220000001</v>
      </c>
      <c r="H6804">
        <v>0</v>
      </c>
      <c r="I6804">
        <v>1</v>
      </c>
      <c r="J6804" s="2" t="str">
        <f t="shared" si="106"/>
        <v>EG_WINDOFFSR2028</v>
      </c>
    </row>
    <row r="6805" spans="1:10" x14ac:dyDescent="0.25">
      <c r="A6805" t="s">
        <v>23</v>
      </c>
      <c r="B6805" t="s">
        <v>6</v>
      </c>
      <c r="C6805" t="s">
        <v>12</v>
      </c>
      <c r="D6805">
        <v>2028</v>
      </c>
      <c r="E6805">
        <v>2035</v>
      </c>
      <c r="F6805">
        <v>1</v>
      </c>
      <c r="G6805">
        <v>27887.516220000001</v>
      </c>
      <c r="H6805">
        <v>0</v>
      </c>
      <c r="I6805">
        <v>1</v>
      </c>
      <c r="J6805" s="2" t="str">
        <f t="shared" si="106"/>
        <v>EG_WINDOFFNR2028</v>
      </c>
    </row>
    <row r="6806" spans="1:10" x14ac:dyDescent="0.25">
      <c r="A6806" t="s">
        <v>23</v>
      </c>
      <c r="B6806" t="s">
        <v>6</v>
      </c>
      <c r="C6806" t="s">
        <v>10</v>
      </c>
      <c r="D6806">
        <v>2028</v>
      </c>
      <c r="E6806">
        <v>2036</v>
      </c>
      <c r="F6806">
        <v>1</v>
      </c>
      <c r="G6806">
        <v>27887.516220000001</v>
      </c>
      <c r="H6806">
        <v>0</v>
      </c>
      <c r="I6806">
        <v>1</v>
      </c>
      <c r="J6806" s="2" t="str">
        <f t="shared" si="106"/>
        <v>EG_WINDOFFER2028</v>
      </c>
    </row>
    <row r="6807" spans="1:10" x14ac:dyDescent="0.25">
      <c r="A6807" t="s">
        <v>23</v>
      </c>
      <c r="B6807" t="s">
        <v>6</v>
      </c>
      <c r="C6807" t="s">
        <v>11</v>
      </c>
      <c r="D6807">
        <v>2028</v>
      </c>
      <c r="E6807">
        <v>2036</v>
      </c>
      <c r="F6807">
        <v>1</v>
      </c>
      <c r="G6807">
        <v>27887.516220000001</v>
      </c>
      <c r="H6807">
        <v>0</v>
      </c>
      <c r="I6807">
        <v>1</v>
      </c>
      <c r="J6807" s="2" t="str">
        <f t="shared" si="106"/>
        <v>EG_WINDOFFWR2028</v>
      </c>
    </row>
    <row r="6808" spans="1:10" x14ac:dyDescent="0.25">
      <c r="A6808" t="s">
        <v>23</v>
      </c>
      <c r="B6808" t="s">
        <v>6</v>
      </c>
      <c r="C6808" t="s">
        <v>9</v>
      </c>
      <c r="D6808">
        <v>2028</v>
      </c>
      <c r="E6808">
        <v>2036</v>
      </c>
      <c r="F6808">
        <v>1</v>
      </c>
      <c r="G6808">
        <v>27887.516220000001</v>
      </c>
      <c r="H6808">
        <v>0</v>
      </c>
      <c r="I6808">
        <v>1</v>
      </c>
      <c r="J6808" s="2" t="str">
        <f t="shared" si="106"/>
        <v>EG_WINDOFFNER2028</v>
      </c>
    </row>
    <row r="6809" spans="1:10" x14ac:dyDescent="0.25">
      <c r="A6809" t="s">
        <v>23</v>
      </c>
      <c r="B6809" t="s">
        <v>6</v>
      </c>
      <c r="C6809" t="s">
        <v>8</v>
      </c>
      <c r="D6809">
        <v>2028</v>
      </c>
      <c r="E6809">
        <v>2036</v>
      </c>
      <c r="F6809">
        <v>1</v>
      </c>
      <c r="G6809">
        <v>27887.516220000001</v>
      </c>
      <c r="H6809">
        <v>0</v>
      </c>
      <c r="I6809">
        <v>1</v>
      </c>
      <c r="J6809" s="2" t="str">
        <f t="shared" si="106"/>
        <v>EG_WINDOFFSR2028</v>
      </c>
    </row>
    <row r="6810" spans="1:10" x14ac:dyDescent="0.25">
      <c r="A6810" t="s">
        <v>23</v>
      </c>
      <c r="B6810" t="s">
        <v>6</v>
      </c>
      <c r="C6810" t="s">
        <v>12</v>
      </c>
      <c r="D6810">
        <v>2028</v>
      </c>
      <c r="E6810">
        <v>2036</v>
      </c>
      <c r="F6810">
        <v>1</v>
      </c>
      <c r="G6810">
        <v>27887.516220000001</v>
      </c>
      <c r="H6810">
        <v>0</v>
      </c>
      <c r="I6810">
        <v>1</v>
      </c>
      <c r="J6810" s="2" t="str">
        <f t="shared" si="106"/>
        <v>EG_WINDOFFNR2028</v>
      </c>
    </row>
    <row r="6811" spans="1:10" x14ac:dyDescent="0.25">
      <c r="A6811" t="s">
        <v>23</v>
      </c>
      <c r="B6811" t="s">
        <v>6</v>
      </c>
      <c r="C6811" t="s">
        <v>10</v>
      </c>
      <c r="D6811">
        <v>2028</v>
      </c>
      <c r="E6811">
        <v>2037</v>
      </c>
      <c r="F6811">
        <v>1</v>
      </c>
      <c r="G6811">
        <v>27887.516220000001</v>
      </c>
      <c r="H6811">
        <v>0</v>
      </c>
      <c r="I6811">
        <v>1</v>
      </c>
      <c r="J6811" s="2" t="str">
        <f t="shared" si="106"/>
        <v>EG_WINDOFFER2028</v>
      </c>
    </row>
    <row r="6812" spans="1:10" x14ac:dyDescent="0.25">
      <c r="A6812" t="s">
        <v>23</v>
      </c>
      <c r="B6812" t="s">
        <v>6</v>
      </c>
      <c r="C6812" t="s">
        <v>11</v>
      </c>
      <c r="D6812">
        <v>2028</v>
      </c>
      <c r="E6812">
        <v>2037</v>
      </c>
      <c r="F6812">
        <v>1</v>
      </c>
      <c r="G6812">
        <v>27887.516220000001</v>
      </c>
      <c r="H6812">
        <v>0</v>
      </c>
      <c r="I6812">
        <v>1</v>
      </c>
      <c r="J6812" s="2" t="str">
        <f t="shared" si="106"/>
        <v>EG_WINDOFFWR2028</v>
      </c>
    </row>
    <row r="6813" spans="1:10" x14ac:dyDescent="0.25">
      <c r="A6813" t="s">
        <v>23</v>
      </c>
      <c r="B6813" t="s">
        <v>6</v>
      </c>
      <c r="C6813" t="s">
        <v>9</v>
      </c>
      <c r="D6813">
        <v>2028</v>
      </c>
      <c r="E6813">
        <v>2037</v>
      </c>
      <c r="F6813">
        <v>1</v>
      </c>
      <c r="G6813">
        <v>27887.516220000001</v>
      </c>
      <c r="H6813">
        <v>0</v>
      </c>
      <c r="I6813">
        <v>1</v>
      </c>
      <c r="J6813" s="2" t="str">
        <f t="shared" si="106"/>
        <v>EG_WINDOFFNER2028</v>
      </c>
    </row>
    <row r="6814" spans="1:10" x14ac:dyDescent="0.25">
      <c r="A6814" t="s">
        <v>23</v>
      </c>
      <c r="B6814" t="s">
        <v>6</v>
      </c>
      <c r="C6814" t="s">
        <v>8</v>
      </c>
      <c r="D6814">
        <v>2028</v>
      </c>
      <c r="E6814">
        <v>2037</v>
      </c>
      <c r="F6814">
        <v>1</v>
      </c>
      <c r="G6814">
        <v>27887.516220000001</v>
      </c>
      <c r="H6814">
        <v>0</v>
      </c>
      <c r="I6814">
        <v>1</v>
      </c>
      <c r="J6814" s="2" t="str">
        <f t="shared" si="106"/>
        <v>EG_WINDOFFSR2028</v>
      </c>
    </row>
    <row r="6815" spans="1:10" x14ac:dyDescent="0.25">
      <c r="A6815" t="s">
        <v>23</v>
      </c>
      <c r="B6815" t="s">
        <v>6</v>
      </c>
      <c r="C6815" t="s">
        <v>12</v>
      </c>
      <c r="D6815">
        <v>2028</v>
      </c>
      <c r="E6815">
        <v>2037</v>
      </c>
      <c r="F6815">
        <v>1</v>
      </c>
      <c r="G6815">
        <v>27887.516220000001</v>
      </c>
      <c r="H6815">
        <v>0</v>
      </c>
      <c r="I6815">
        <v>1</v>
      </c>
      <c r="J6815" s="2" t="str">
        <f t="shared" si="106"/>
        <v>EG_WINDOFFNR2028</v>
      </c>
    </row>
    <row r="6816" spans="1:10" x14ac:dyDescent="0.25">
      <c r="A6816" t="s">
        <v>23</v>
      </c>
      <c r="B6816" t="s">
        <v>6</v>
      </c>
      <c r="C6816" t="s">
        <v>10</v>
      </c>
      <c r="D6816">
        <v>2028</v>
      </c>
      <c r="E6816">
        <v>2038</v>
      </c>
      <c r="F6816">
        <v>1</v>
      </c>
      <c r="G6816">
        <v>27887.516220000001</v>
      </c>
      <c r="H6816">
        <v>0</v>
      </c>
      <c r="I6816">
        <v>1</v>
      </c>
      <c r="J6816" s="2" t="str">
        <f t="shared" si="106"/>
        <v>EG_WINDOFFER2028</v>
      </c>
    </row>
    <row r="6817" spans="1:10" x14ac:dyDescent="0.25">
      <c r="A6817" t="s">
        <v>23</v>
      </c>
      <c r="B6817" t="s">
        <v>6</v>
      </c>
      <c r="C6817" t="s">
        <v>11</v>
      </c>
      <c r="D6817">
        <v>2028</v>
      </c>
      <c r="E6817">
        <v>2038</v>
      </c>
      <c r="F6817">
        <v>1</v>
      </c>
      <c r="G6817">
        <v>27887.516220000001</v>
      </c>
      <c r="H6817">
        <v>0</v>
      </c>
      <c r="I6817">
        <v>1</v>
      </c>
      <c r="J6817" s="2" t="str">
        <f t="shared" si="106"/>
        <v>EG_WINDOFFWR2028</v>
      </c>
    </row>
    <row r="6818" spans="1:10" x14ac:dyDescent="0.25">
      <c r="A6818" t="s">
        <v>23</v>
      </c>
      <c r="B6818" t="s">
        <v>6</v>
      </c>
      <c r="C6818" t="s">
        <v>9</v>
      </c>
      <c r="D6818">
        <v>2028</v>
      </c>
      <c r="E6818">
        <v>2038</v>
      </c>
      <c r="F6818">
        <v>1</v>
      </c>
      <c r="G6818">
        <v>27887.516220000001</v>
      </c>
      <c r="H6818">
        <v>0</v>
      </c>
      <c r="I6818">
        <v>1</v>
      </c>
      <c r="J6818" s="2" t="str">
        <f t="shared" si="106"/>
        <v>EG_WINDOFFNER2028</v>
      </c>
    </row>
    <row r="6819" spans="1:10" x14ac:dyDescent="0.25">
      <c r="A6819" t="s">
        <v>23</v>
      </c>
      <c r="B6819" t="s">
        <v>6</v>
      </c>
      <c r="C6819" t="s">
        <v>8</v>
      </c>
      <c r="D6819">
        <v>2028</v>
      </c>
      <c r="E6819">
        <v>2038</v>
      </c>
      <c r="F6819">
        <v>1</v>
      </c>
      <c r="G6819">
        <v>27887.516220000001</v>
      </c>
      <c r="H6819">
        <v>0</v>
      </c>
      <c r="I6819">
        <v>1</v>
      </c>
      <c r="J6819" s="2" t="str">
        <f t="shared" si="106"/>
        <v>EG_WINDOFFSR2028</v>
      </c>
    </row>
    <row r="6820" spans="1:10" x14ac:dyDescent="0.25">
      <c r="A6820" t="s">
        <v>23</v>
      </c>
      <c r="B6820" t="s">
        <v>6</v>
      </c>
      <c r="C6820" t="s">
        <v>12</v>
      </c>
      <c r="D6820">
        <v>2028</v>
      </c>
      <c r="E6820">
        <v>2038</v>
      </c>
      <c r="F6820">
        <v>1</v>
      </c>
      <c r="G6820">
        <v>27887.516220000001</v>
      </c>
      <c r="H6820">
        <v>0</v>
      </c>
      <c r="I6820">
        <v>1</v>
      </c>
      <c r="J6820" s="2" t="str">
        <f t="shared" si="106"/>
        <v>EG_WINDOFFNR2028</v>
      </c>
    </row>
    <row r="6821" spans="1:10" x14ac:dyDescent="0.25">
      <c r="A6821" t="s">
        <v>23</v>
      </c>
      <c r="B6821" t="s">
        <v>6</v>
      </c>
      <c r="C6821" t="s">
        <v>10</v>
      </c>
      <c r="D6821">
        <v>2028</v>
      </c>
      <c r="E6821">
        <v>2039</v>
      </c>
      <c r="F6821">
        <v>1</v>
      </c>
      <c r="G6821">
        <v>27887.516220000001</v>
      </c>
      <c r="H6821">
        <v>0</v>
      </c>
      <c r="I6821">
        <v>1</v>
      </c>
      <c r="J6821" s="2" t="str">
        <f t="shared" si="106"/>
        <v>EG_WINDOFFER2028</v>
      </c>
    </row>
    <row r="6822" spans="1:10" x14ac:dyDescent="0.25">
      <c r="A6822" t="s">
        <v>23</v>
      </c>
      <c r="B6822" t="s">
        <v>6</v>
      </c>
      <c r="C6822" t="s">
        <v>11</v>
      </c>
      <c r="D6822">
        <v>2028</v>
      </c>
      <c r="E6822">
        <v>2039</v>
      </c>
      <c r="F6822">
        <v>1</v>
      </c>
      <c r="G6822">
        <v>27887.516220000001</v>
      </c>
      <c r="H6822">
        <v>0</v>
      </c>
      <c r="I6822">
        <v>1</v>
      </c>
      <c r="J6822" s="2" t="str">
        <f t="shared" si="106"/>
        <v>EG_WINDOFFWR2028</v>
      </c>
    </row>
    <row r="6823" spans="1:10" x14ac:dyDescent="0.25">
      <c r="A6823" t="s">
        <v>23</v>
      </c>
      <c r="B6823" t="s">
        <v>6</v>
      </c>
      <c r="C6823" t="s">
        <v>9</v>
      </c>
      <c r="D6823">
        <v>2028</v>
      </c>
      <c r="E6823">
        <v>2039</v>
      </c>
      <c r="F6823">
        <v>1</v>
      </c>
      <c r="G6823">
        <v>27887.516220000001</v>
      </c>
      <c r="H6823">
        <v>0</v>
      </c>
      <c r="I6823">
        <v>1</v>
      </c>
      <c r="J6823" s="2" t="str">
        <f t="shared" si="106"/>
        <v>EG_WINDOFFNER2028</v>
      </c>
    </row>
    <row r="6824" spans="1:10" x14ac:dyDescent="0.25">
      <c r="A6824" t="s">
        <v>23</v>
      </c>
      <c r="B6824" t="s">
        <v>6</v>
      </c>
      <c r="C6824" t="s">
        <v>8</v>
      </c>
      <c r="D6824">
        <v>2028</v>
      </c>
      <c r="E6824">
        <v>2039</v>
      </c>
      <c r="F6824">
        <v>1</v>
      </c>
      <c r="G6824">
        <v>27887.516220000001</v>
      </c>
      <c r="H6824">
        <v>0</v>
      </c>
      <c r="I6824">
        <v>1</v>
      </c>
      <c r="J6824" s="2" t="str">
        <f t="shared" si="106"/>
        <v>EG_WINDOFFSR2028</v>
      </c>
    </row>
    <row r="6825" spans="1:10" x14ac:dyDescent="0.25">
      <c r="A6825" t="s">
        <v>23</v>
      </c>
      <c r="B6825" t="s">
        <v>6</v>
      </c>
      <c r="C6825" t="s">
        <v>12</v>
      </c>
      <c r="D6825">
        <v>2028</v>
      </c>
      <c r="E6825">
        <v>2039</v>
      </c>
      <c r="F6825">
        <v>1</v>
      </c>
      <c r="G6825">
        <v>27887.516220000001</v>
      </c>
      <c r="H6825">
        <v>0</v>
      </c>
      <c r="I6825">
        <v>1</v>
      </c>
      <c r="J6825" s="2" t="str">
        <f t="shared" si="106"/>
        <v>EG_WINDOFFNR2028</v>
      </c>
    </row>
    <row r="6826" spans="1:10" x14ac:dyDescent="0.25">
      <c r="A6826" t="s">
        <v>23</v>
      </c>
      <c r="B6826" t="s">
        <v>6</v>
      </c>
      <c r="C6826" t="s">
        <v>10</v>
      </c>
      <c r="D6826">
        <v>2028</v>
      </c>
      <c r="E6826">
        <v>2040</v>
      </c>
      <c r="F6826">
        <v>1</v>
      </c>
      <c r="G6826">
        <v>27887.516220000001</v>
      </c>
      <c r="H6826">
        <v>0</v>
      </c>
      <c r="I6826">
        <v>1</v>
      </c>
      <c r="J6826" s="2" t="str">
        <f t="shared" si="106"/>
        <v>EG_WINDOFFER2028</v>
      </c>
    </row>
    <row r="6827" spans="1:10" x14ac:dyDescent="0.25">
      <c r="A6827" t="s">
        <v>23</v>
      </c>
      <c r="B6827" t="s">
        <v>6</v>
      </c>
      <c r="C6827" t="s">
        <v>11</v>
      </c>
      <c r="D6827">
        <v>2028</v>
      </c>
      <c r="E6827">
        <v>2040</v>
      </c>
      <c r="F6827">
        <v>1</v>
      </c>
      <c r="G6827">
        <v>27887.516220000001</v>
      </c>
      <c r="H6827">
        <v>0</v>
      </c>
      <c r="I6827">
        <v>1</v>
      </c>
      <c r="J6827" s="2" t="str">
        <f t="shared" si="106"/>
        <v>EG_WINDOFFWR2028</v>
      </c>
    </row>
    <row r="6828" spans="1:10" x14ac:dyDescent="0.25">
      <c r="A6828" t="s">
        <v>23</v>
      </c>
      <c r="B6828" t="s">
        <v>6</v>
      </c>
      <c r="C6828" t="s">
        <v>9</v>
      </c>
      <c r="D6828">
        <v>2028</v>
      </c>
      <c r="E6828">
        <v>2040</v>
      </c>
      <c r="F6828">
        <v>1</v>
      </c>
      <c r="G6828">
        <v>27887.516220000001</v>
      </c>
      <c r="H6828">
        <v>0</v>
      </c>
      <c r="I6828">
        <v>1</v>
      </c>
      <c r="J6828" s="2" t="str">
        <f t="shared" si="106"/>
        <v>EG_WINDOFFNER2028</v>
      </c>
    </row>
    <row r="6829" spans="1:10" x14ac:dyDescent="0.25">
      <c r="A6829" t="s">
        <v>23</v>
      </c>
      <c r="B6829" t="s">
        <v>6</v>
      </c>
      <c r="C6829" t="s">
        <v>8</v>
      </c>
      <c r="D6829">
        <v>2028</v>
      </c>
      <c r="E6829">
        <v>2040</v>
      </c>
      <c r="F6829">
        <v>1</v>
      </c>
      <c r="G6829">
        <v>27887.516220000001</v>
      </c>
      <c r="H6829">
        <v>0</v>
      </c>
      <c r="I6829">
        <v>1</v>
      </c>
      <c r="J6829" s="2" t="str">
        <f t="shared" si="106"/>
        <v>EG_WINDOFFSR2028</v>
      </c>
    </row>
    <row r="6830" spans="1:10" x14ac:dyDescent="0.25">
      <c r="A6830" t="s">
        <v>23</v>
      </c>
      <c r="B6830" t="s">
        <v>6</v>
      </c>
      <c r="C6830" t="s">
        <v>12</v>
      </c>
      <c r="D6830">
        <v>2028</v>
      </c>
      <c r="E6830">
        <v>2040</v>
      </c>
      <c r="F6830">
        <v>1</v>
      </c>
      <c r="G6830">
        <v>27887.516220000001</v>
      </c>
      <c r="H6830">
        <v>0</v>
      </c>
      <c r="I6830">
        <v>1</v>
      </c>
      <c r="J6830" s="2" t="str">
        <f t="shared" si="106"/>
        <v>EG_WINDOFFNR2028</v>
      </c>
    </row>
    <row r="6831" spans="1:10" x14ac:dyDescent="0.25">
      <c r="A6831" t="s">
        <v>23</v>
      </c>
      <c r="B6831" t="s">
        <v>6</v>
      </c>
      <c r="C6831" t="s">
        <v>10</v>
      </c>
      <c r="D6831">
        <v>2028</v>
      </c>
      <c r="E6831">
        <v>2041</v>
      </c>
      <c r="F6831">
        <v>1</v>
      </c>
      <c r="G6831">
        <v>27887.516220000001</v>
      </c>
      <c r="H6831">
        <v>0</v>
      </c>
      <c r="I6831">
        <v>1</v>
      </c>
      <c r="J6831" s="2" t="str">
        <f t="shared" si="106"/>
        <v>EG_WINDOFFER2028</v>
      </c>
    </row>
    <row r="6832" spans="1:10" x14ac:dyDescent="0.25">
      <c r="A6832" t="s">
        <v>23</v>
      </c>
      <c r="B6832" t="s">
        <v>6</v>
      </c>
      <c r="C6832" t="s">
        <v>11</v>
      </c>
      <c r="D6832">
        <v>2028</v>
      </c>
      <c r="E6832">
        <v>2041</v>
      </c>
      <c r="F6832">
        <v>1</v>
      </c>
      <c r="G6832">
        <v>27887.516220000001</v>
      </c>
      <c r="H6832">
        <v>0</v>
      </c>
      <c r="I6832">
        <v>1</v>
      </c>
      <c r="J6832" s="2" t="str">
        <f t="shared" si="106"/>
        <v>EG_WINDOFFWR2028</v>
      </c>
    </row>
    <row r="6833" spans="1:10" x14ac:dyDescent="0.25">
      <c r="A6833" t="s">
        <v>23</v>
      </c>
      <c r="B6833" t="s">
        <v>6</v>
      </c>
      <c r="C6833" t="s">
        <v>9</v>
      </c>
      <c r="D6833">
        <v>2028</v>
      </c>
      <c r="E6833">
        <v>2041</v>
      </c>
      <c r="F6833">
        <v>1</v>
      </c>
      <c r="G6833">
        <v>27887.516220000001</v>
      </c>
      <c r="H6833">
        <v>0</v>
      </c>
      <c r="I6833">
        <v>1</v>
      </c>
      <c r="J6833" s="2" t="str">
        <f t="shared" si="106"/>
        <v>EG_WINDOFFNER2028</v>
      </c>
    </row>
    <row r="6834" spans="1:10" x14ac:dyDescent="0.25">
      <c r="A6834" t="s">
        <v>23</v>
      </c>
      <c r="B6834" t="s">
        <v>6</v>
      </c>
      <c r="C6834" t="s">
        <v>8</v>
      </c>
      <c r="D6834">
        <v>2028</v>
      </c>
      <c r="E6834">
        <v>2041</v>
      </c>
      <c r="F6834">
        <v>1</v>
      </c>
      <c r="G6834">
        <v>27887.516220000001</v>
      </c>
      <c r="H6834">
        <v>0</v>
      </c>
      <c r="I6834">
        <v>1</v>
      </c>
      <c r="J6834" s="2" t="str">
        <f t="shared" si="106"/>
        <v>EG_WINDOFFSR2028</v>
      </c>
    </row>
    <row r="6835" spans="1:10" x14ac:dyDescent="0.25">
      <c r="A6835" t="s">
        <v>23</v>
      </c>
      <c r="B6835" t="s">
        <v>6</v>
      </c>
      <c r="C6835" t="s">
        <v>12</v>
      </c>
      <c r="D6835">
        <v>2028</v>
      </c>
      <c r="E6835">
        <v>2041</v>
      </c>
      <c r="F6835">
        <v>1</v>
      </c>
      <c r="G6835">
        <v>27887.516220000001</v>
      </c>
      <c r="H6835">
        <v>0</v>
      </c>
      <c r="I6835">
        <v>1</v>
      </c>
      <c r="J6835" s="2" t="str">
        <f t="shared" si="106"/>
        <v>EG_WINDOFFNR2028</v>
      </c>
    </row>
    <row r="6836" spans="1:10" x14ac:dyDescent="0.25">
      <c r="A6836" t="s">
        <v>13</v>
      </c>
      <c r="B6836" t="s">
        <v>6</v>
      </c>
      <c r="C6836" t="s">
        <v>10</v>
      </c>
      <c r="D6836">
        <v>2029</v>
      </c>
      <c r="E6836">
        <v>2029</v>
      </c>
      <c r="F6836">
        <v>0.38096819999999998</v>
      </c>
      <c r="G6836">
        <v>13721.031290000001</v>
      </c>
      <c r="H6836">
        <v>133.5230182</v>
      </c>
      <c r="I6836">
        <v>0.85</v>
      </c>
      <c r="J6836" s="2" t="str">
        <f t="shared" si="106"/>
        <v>EG_COALER2029</v>
      </c>
    </row>
    <row r="6837" spans="1:10" x14ac:dyDescent="0.25">
      <c r="A6837" t="s">
        <v>13</v>
      </c>
      <c r="B6837" t="s">
        <v>6</v>
      </c>
      <c r="C6837" t="s">
        <v>11</v>
      </c>
      <c r="D6837">
        <v>2029</v>
      </c>
      <c r="E6837">
        <v>2029</v>
      </c>
      <c r="F6837">
        <v>0.38096819999999998</v>
      </c>
      <c r="G6837">
        <v>13721.031290000001</v>
      </c>
      <c r="H6837">
        <v>133.5230182</v>
      </c>
      <c r="I6837">
        <v>0.85</v>
      </c>
      <c r="J6837" s="2" t="str">
        <f t="shared" si="106"/>
        <v>EG_COALWR2029</v>
      </c>
    </row>
    <row r="6838" spans="1:10" x14ac:dyDescent="0.25">
      <c r="A6838" t="s">
        <v>13</v>
      </c>
      <c r="B6838" t="s">
        <v>6</v>
      </c>
      <c r="C6838" t="s">
        <v>9</v>
      </c>
      <c r="D6838">
        <v>2029</v>
      </c>
      <c r="E6838">
        <v>2029</v>
      </c>
      <c r="F6838">
        <v>0.38096819999999998</v>
      </c>
      <c r="G6838">
        <v>13721.031290000001</v>
      </c>
      <c r="H6838">
        <v>133.5230182</v>
      </c>
      <c r="I6838">
        <v>0.85</v>
      </c>
      <c r="J6838" s="2" t="str">
        <f t="shared" si="106"/>
        <v>EG_COALNER2029</v>
      </c>
    </row>
    <row r="6839" spans="1:10" x14ac:dyDescent="0.25">
      <c r="A6839" t="s">
        <v>13</v>
      </c>
      <c r="B6839" t="s">
        <v>6</v>
      </c>
      <c r="C6839" t="s">
        <v>8</v>
      </c>
      <c r="D6839">
        <v>2029</v>
      </c>
      <c r="E6839">
        <v>2029</v>
      </c>
      <c r="F6839">
        <v>0.38096819999999998</v>
      </c>
      <c r="G6839">
        <v>13721.031290000001</v>
      </c>
      <c r="H6839">
        <v>133.5230182</v>
      </c>
      <c r="I6839">
        <v>0.85</v>
      </c>
      <c r="J6839" s="2" t="str">
        <f t="shared" si="106"/>
        <v>EG_COALSR2029</v>
      </c>
    </row>
    <row r="6840" spans="1:10" x14ac:dyDescent="0.25">
      <c r="A6840" t="s">
        <v>13</v>
      </c>
      <c r="B6840" t="s">
        <v>6</v>
      </c>
      <c r="C6840" t="s">
        <v>12</v>
      </c>
      <c r="D6840">
        <v>2029</v>
      </c>
      <c r="E6840">
        <v>2029</v>
      </c>
      <c r="F6840">
        <v>0.38096819999999998</v>
      </c>
      <c r="G6840">
        <v>13721.031290000001</v>
      </c>
      <c r="H6840">
        <v>133.5230182</v>
      </c>
      <c r="I6840">
        <v>0.85</v>
      </c>
      <c r="J6840" s="2" t="str">
        <f t="shared" si="106"/>
        <v>EG_COALNR2029</v>
      </c>
    </row>
    <row r="6841" spans="1:10" x14ac:dyDescent="0.25">
      <c r="A6841" t="s">
        <v>13</v>
      </c>
      <c r="B6841" t="s">
        <v>6</v>
      </c>
      <c r="C6841" t="s">
        <v>10</v>
      </c>
      <c r="D6841">
        <v>2029</v>
      </c>
      <c r="E6841">
        <v>2030</v>
      </c>
      <c r="F6841">
        <v>0.38096819999999998</v>
      </c>
      <c r="G6841">
        <v>13721.031290000001</v>
      </c>
      <c r="H6841">
        <v>133.5230182</v>
      </c>
      <c r="I6841">
        <v>0.85</v>
      </c>
      <c r="J6841" s="2" t="str">
        <f t="shared" si="106"/>
        <v>EG_COALER2029</v>
      </c>
    </row>
    <row r="6842" spans="1:10" x14ac:dyDescent="0.25">
      <c r="A6842" t="s">
        <v>13</v>
      </c>
      <c r="B6842" t="s">
        <v>6</v>
      </c>
      <c r="C6842" t="s">
        <v>11</v>
      </c>
      <c r="D6842">
        <v>2029</v>
      </c>
      <c r="E6842">
        <v>2030</v>
      </c>
      <c r="F6842">
        <v>0.38096819999999998</v>
      </c>
      <c r="G6842">
        <v>13721.031290000001</v>
      </c>
      <c r="H6842">
        <v>133.5230182</v>
      </c>
      <c r="I6842">
        <v>0.85</v>
      </c>
      <c r="J6842" s="2" t="str">
        <f t="shared" si="106"/>
        <v>EG_COALWR2029</v>
      </c>
    </row>
    <row r="6843" spans="1:10" x14ac:dyDescent="0.25">
      <c r="A6843" t="s">
        <v>13</v>
      </c>
      <c r="B6843" t="s">
        <v>6</v>
      </c>
      <c r="C6843" t="s">
        <v>9</v>
      </c>
      <c r="D6843">
        <v>2029</v>
      </c>
      <c r="E6843">
        <v>2030</v>
      </c>
      <c r="F6843">
        <v>0.38096819999999998</v>
      </c>
      <c r="G6843">
        <v>13721.031290000001</v>
      </c>
      <c r="H6843">
        <v>133.5230182</v>
      </c>
      <c r="I6843">
        <v>0.85</v>
      </c>
      <c r="J6843" s="2" t="str">
        <f t="shared" si="106"/>
        <v>EG_COALNER2029</v>
      </c>
    </row>
    <row r="6844" spans="1:10" x14ac:dyDescent="0.25">
      <c r="A6844" t="s">
        <v>13</v>
      </c>
      <c r="B6844" t="s">
        <v>6</v>
      </c>
      <c r="C6844" t="s">
        <v>8</v>
      </c>
      <c r="D6844">
        <v>2029</v>
      </c>
      <c r="E6844">
        <v>2030</v>
      </c>
      <c r="F6844">
        <v>0.38096819999999998</v>
      </c>
      <c r="G6844">
        <v>13721.031290000001</v>
      </c>
      <c r="H6844">
        <v>133.5230182</v>
      </c>
      <c r="I6844">
        <v>0.85</v>
      </c>
      <c r="J6844" s="2" t="str">
        <f t="shared" si="106"/>
        <v>EG_COALSR2029</v>
      </c>
    </row>
    <row r="6845" spans="1:10" x14ac:dyDescent="0.25">
      <c r="A6845" t="s">
        <v>13</v>
      </c>
      <c r="B6845" t="s">
        <v>6</v>
      </c>
      <c r="C6845" t="s">
        <v>12</v>
      </c>
      <c r="D6845">
        <v>2029</v>
      </c>
      <c r="E6845">
        <v>2030</v>
      </c>
      <c r="F6845">
        <v>0.38096819999999998</v>
      </c>
      <c r="G6845">
        <v>13721.031290000001</v>
      </c>
      <c r="H6845">
        <v>133.5230182</v>
      </c>
      <c r="I6845">
        <v>0.85</v>
      </c>
      <c r="J6845" s="2" t="str">
        <f t="shared" si="106"/>
        <v>EG_COALNR2029</v>
      </c>
    </row>
    <row r="6846" spans="1:10" x14ac:dyDescent="0.25">
      <c r="A6846" t="s">
        <v>13</v>
      </c>
      <c r="B6846" t="s">
        <v>6</v>
      </c>
      <c r="C6846" t="s">
        <v>10</v>
      </c>
      <c r="D6846">
        <v>2029</v>
      </c>
      <c r="E6846">
        <v>2031</v>
      </c>
      <c r="F6846">
        <v>0.38096819999999998</v>
      </c>
      <c r="G6846">
        <v>13721.031290000001</v>
      </c>
      <c r="H6846">
        <v>133.5230182</v>
      </c>
      <c r="I6846">
        <v>0.85</v>
      </c>
      <c r="J6846" s="2" t="str">
        <f t="shared" si="106"/>
        <v>EG_COALER2029</v>
      </c>
    </row>
    <row r="6847" spans="1:10" x14ac:dyDescent="0.25">
      <c r="A6847" t="s">
        <v>13</v>
      </c>
      <c r="B6847" t="s">
        <v>6</v>
      </c>
      <c r="C6847" t="s">
        <v>11</v>
      </c>
      <c r="D6847">
        <v>2029</v>
      </c>
      <c r="E6847">
        <v>2031</v>
      </c>
      <c r="F6847">
        <v>0.38096819999999998</v>
      </c>
      <c r="G6847">
        <v>13721.031290000001</v>
      </c>
      <c r="H6847">
        <v>133.5230182</v>
      </c>
      <c r="I6847">
        <v>0.85</v>
      </c>
      <c r="J6847" s="2" t="str">
        <f t="shared" si="106"/>
        <v>EG_COALWR2029</v>
      </c>
    </row>
    <row r="6848" spans="1:10" x14ac:dyDescent="0.25">
      <c r="A6848" t="s">
        <v>13</v>
      </c>
      <c r="B6848" t="s">
        <v>6</v>
      </c>
      <c r="C6848" t="s">
        <v>9</v>
      </c>
      <c r="D6848">
        <v>2029</v>
      </c>
      <c r="E6848">
        <v>2031</v>
      </c>
      <c r="F6848">
        <v>0.38096819999999998</v>
      </c>
      <c r="G6848">
        <v>13721.031290000001</v>
      </c>
      <c r="H6848">
        <v>133.5230182</v>
      </c>
      <c r="I6848">
        <v>0.85</v>
      </c>
      <c r="J6848" s="2" t="str">
        <f t="shared" si="106"/>
        <v>EG_COALNER2029</v>
      </c>
    </row>
    <row r="6849" spans="1:10" x14ac:dyDescent="0.25">
      <c r="A6849" t="s">
        <v>13</v>
      </c>
      <c r="B6849" t="s">
        <v>6</v>
      </c>
      <c r="C6849" t="s">
        <v>8</v>
      </c>
      <c r="D6849">
        <v>2029</v>
      </c>
      <c r="E6849">
        <v>2031</v>
      </c>
      <c r="F6849">
        <v>0.38096819999999998</v>
      </c>
      <c r="G6849">
        <v>13721.031290000001</v>
      </c>
      <c r="H6849">
        <v>133.5230182</v>
      </c>
      <c r="I6849">
        <v>0.85</v>
      </c>
      <c r="J6849" s="2" t="str">
        <f t="shared" si="106"/>
        <v>EG_COALSR2029</v>
      </c>
    </row>
    <row r="6850" spans="1:10" x14ac:dyDescent="0.25">
      <c r="A6850" t="s">
        <v>13</v>
      </c>
      <c r="B6850" t="s">
        <v>6</v>
      </c>
      <c r="C6850" t="s">
        <v>12</v>
      </c>
      <c r="D6850">
        <v>2029</v>
      </c>
      <c r="E6850">
        <v>2031</v>
      </c>
      <c r="F6850">
        <v>0.38096819999999998</v>
      </c>
      <c r="G6850">
        <v>13721.031290000001</v>
      </c>
      <c r="H6850">
        <v>133.5230182</v>
      </c>
      <c r="I6850">
        <v>0.85</v>
      </c>
      <c r="J6850" s="2" t="str">
        <f t="shared" si="106"/>
        <v>EG_COALNR2029</v>
      </c>
    </row>
    <row r="6851" spans="1:10" x14ac:dyDescent="0.25">
      <c r="A6851" t="s">
        <v>13</v>
      </c>
      <c r="B6851" t="s">
        <v>6</v>
      </c>
      <c r="C6851" t="s">
        <v>10</v>
      </c>
      <c r="D6851">
        <v>2029</v>
      </c>
      <c r="E6851">
        <v>2032</v>
      </c>
      <c r="F6851">
        <v>0.38096819999999998</v>
      </c>
      <c r="G6851">
        <v>13721.031290000001</v>
      </c>
      <c r="H6851">
        <v>133.5230182</v>
      </c>
      <c r="I6851">
        <v>0.85</v>
      </c>
      <c r="J6851" s="2" t="str">
        <f t="shared" ref="J6851:J6914" si="107">_xlfn.CONCAT(A6851,C6851,D6851)</f>
        <v>EG_COALER2029</v>
      </c>
    </row>
    <row r="6852" spans="1:10" x14ac:dyDescent="0.25">
      <c r="A6852" t="s">
        <v>13</v>
      </c>
      <c r="B6852" t="s">
        <v>6</v>
      </c>
      <c r="C6852" t="s">
        <v>11</v>
      </c>
      <c r="D6852">
        <v>2029</v>
      </c>
      <c r="E6852">
        <v>2032</v>
      </c>
      <c r="F6852">
        <v>0.38096819999999998</v>
      </c>
      <c r="G6852">
        <v>13721.031290000001</v>
      </c>
      <c r="H6852">
        <v>133.5230182</v>
      </c>
      <c r="I6852">
        <v>0.85</v>
      </c>
      <c r="J6852" s="2" t="str">
        <f t="shared" si="107"/>
        <v>EG_COALWR2029</v>
      </c>
    </row>
    <row r="6853" spans="1:10" x14ac:dyDescent="0.25">
      <c r="A6853" t="s">
        <v>13</v>
      </c>
      <c r="B6853" t="s">
        <v>6</v>
      </c>
      <c r="C6853" t="s">
        <v>9</v>
      </c>
      <c r="D6853">
        <v>2029</v>
      </c>
      <c r="E6853">
        <v>2032</v>
      </c>
      <c r="F6853">
        <v>0.38096819999999998</v>
      </c>
      <c r="G6853">
        <v>13721.031290000001</v>
      </c>
      <c r="H6853">
        <v>133.5230182</v>
      </c>
      <c r="I6853">
        <v>0.85</v>
      </c>
      <c r="J6853" s="2" t="str">
        <f t="shared" si="107"/>
        <v>EG_COALNER2029</v>
      </c>
    </row>
    <row r="6854" spans="1:10" x14ac:dyDescent="0.25">
      <c r="A6854" t="s">
        <v>13</v>
      </c>
      <c r="B6854" t="s">
        <v>6</v>
      </c>
      <c r="C6854" t="s">
        <v>8</v>
      </c>
      <c r="D6854">
        <v>2029</v>
      </c>
      <c r="E6854">
        <v>2032</v>
      </c>
      <c r="F6854">
        <v>0.38096819999999998</v>
      </c>
      <c r="G6854">
        <v>13721.031290000001</v>
      </c>
      <c r="H6854">
        <v>133.5230182</v>
      </c>
      <c r="I6854">
        <v>0.85</v>
      </c>
      <c r="J6854" s="2" t="str">
        <f t="shared" si="107"/>
        <v>EG_COALSR2029</v>
      </c>
    </row>
    <row r="6855" spans="1:10" x14ac:dyDescent="0.25">
      <c r="A6855" t="s">
        <v>13</v>
      </c>
      <c r="B6855" t="s">
        <v>6</v>
      </c>
      <c r="C6855" t="s">
        <v>12</v>
      </c>
      <c r="D6855">
        <v>2029</v>
      </c>
      <c r="E6855">
        <v>2032</v>
      </c>
      <c r="F6855">
        <v>0.38096819999999998</v>
      </c>
      <c r="G6855">
        <v>13721.031290000001</v>
      </c>
      <c r="H6855">
        <v>133.5230182</v>
      </c>
      <c r="I6855">
        <v>0.85</v>
      </c>
      <c r="J6855" s="2" t="str">
        <f t="shared" si="107"/>
        <v>EG_COALNR2029</v>
      </c>
    </row>
    <row r="6856" spans="1:10" x14ac:dyDescent="0.25">
      <c r="A6856" t="s">
        <v>13</v>
      </c>
      <c r="B6856" t="s">
        <v>6</v>
      </c>
      <c r="C6856" t="s">
        <v>10</v>
      </c>
      <c r="D6856">
        <v>2029</v>
      </c>
      <c r="E6856">
        <v>2033</v>
      </c>
      <c r="F6856">
        <v>0.38096819999999998</v>
      </c>
      <c r="G6856">
        <v>13721.031290000001</v>
      </c>
      <c r="H6856">
        <v>133.5230182</v>
      </c>
      <c r="I6856">
        <v>0.85</v>
      </c>
      <c r="J6856" s="2" t="str">
        <f t="shared" si="107"/>
        <v>EG_COALER2029</v>
      </c>
    </row>
    <row r="6857" spans="1:10" x14ac:dyDescent="0.25">
      <c r="A6857" t="s">
        <v>13</v>
      </c>
      <c r="B6857" t="s">
        <v>6</v>
      </c>
      <c r="C6857" t="s">
        <v>11</v>
      </c>
      <c r="D6857">
        <v>2029</v>
      </c>
      <c r="E6857">
        <v>2033</v>
      </c>
      <c r="F6857">
        <v>0.38096819999999998</v>
      </c>
      <c r="G6857">
        <v>13721.031290000001</v>
      </c>
      <c r="H6857">
        <v>133.5230182</v>
      </c>
      <c r="I6857">
        <v>0.85</v>
      </c>
      <c r="J6857" s="2" t="str">
        <f t="shared" si="107"/>
        <v>EG_COALWR2029</v>
      </c>
    </row>
    <row r="6858" spans="1:10" x14ac:dyDescent="0.25">
      <c r="A6858" t="s">
        <v>13</v>
      </c>
      <c r="B6858" t="s">
        <v>6</v>
      </c>
      <c r="C6858" t="s">
        <v>9</v>
      </c>
      <c r="D6858">
        <v>2029</v>
      </c>
      <c r="E6858">
        <v>2033</v>
      </c>
      <c r="F6858">
        <v>0.38096819999999998</v>
      </c>
      <c r="G6858">
        <v>13721.031290000001</v>
      </c>
      <c r="H6858">
        <v>133.5230182</v>
      </c>
      <c r="I6858">
        <v>0.85</v>
      </c>
      <c r="J6858" s="2" t="str">
        <f t="shared" si="107"/>
        <v>EG_COALNER2029</v>
      </c>
    </row>
    <row r="6859" spans="1:10" x14ac:dyDescent="0.25">
      <c r="A6859" t="s">
        <v>13</v>
      </c>
      <c r="B6859" t="s">
        <v>6</v>
      </c>
      <c r="C6859" t="s">
        <v>8</v>
      </c>
      <c r="D6859">
        <v>2029</v>
      </c>
      <c r="E6859">
        <v>2033</v>
      </c>
      <c r="F6859">
        <v>0.38096819999999998</v>
      </c>
      <c r="G6859">
        <v>13721.031290000001</v>
      </c>
      <c r="H6859">
        <v>133.5230182</v>
      </c>
      <c r="I6859">
        <v>0.85</v>
      </c>
      <c r="J6859" s="2" t="str">
        <f t="shared" si="107"/>
        <v>EG_COALSR2029</v>
      </c>
    </row>
    <row r="6860" spans="1:10" x14ac:dyDescent="0.25">
      <c r="A6860" t="s">
        <v>13</v>
      </c>
      <c r="B6860" t="s">
        <v>6</v>
      </c>
      <c r="C6860" t="s">
        <v>12</v>
      </c>
      <c r="D6860">
        <v>2029</v>
      </c>
      <c r="E6860">
        <v>2033</v>
      </c>
      <c r="F6860">
        <v>0.38096819999999998</v>
      </c>
      <c r="G6860">
        <v>13721.031290000001</v>
      </c>
      <c r="H6860">
        <v>133.5230182</v>
      </c>
      <c r="I6860">
        <v>0.85</v>
      </c>
      <c r="J6860" s="2" t="str">
        <f t="shared" si="107"/>
        <v>EG_COALNR2029</v>
      </c>
    </row>
    <row r="6861" spans="1:10" x14ac:dyDescent="0.25">
      <c r="A6861" t="s">
        <v>13</v>
      </c>
      <c r="B6861" t="s">
        <v>6</v>
      </c>
      <c r="C6861" t="s">
        <v>10</v>
      </c>
      <c r="D6861">
        <v>2029</v>
      </c>
      <c r="E6861">
        <v>2034</v>
      </c>
      <c r="F6861">
        <v>0.38096819999999998</v>
      </c>
      <c r="G6861">
        <v>13721.031290000001</v>
      </c>
      <c r="H6861">
        <v>133.5230182</v>
      </c>
      <c r="I6861">
        <v>0.85</v>
      </c>
      <c r="J6861" s="2" t="str">
        <f t="shared" si="107"/>
        <v>EG_COALER2029</v>
      </c>
    </row>
    <row r="6862" spans="1:10" x14ac:dyDescent="0.25">
      <c r="A6862" t="s">
        <v>13</v>
      </c>
      <c r="B6862" t="s">
        <v>6</v>
      </c>
      <c r="C6862" t="s">
        <v>11</v>
      </c>
      <c r="D6862">
        <v>2029</v>
      </c>
      <c r="E6862">
        <v>2034</v>
      </c>
      <c r="F6862">
        <v>0.38096819999999998</v>
      </c>
      <c r="G6862">
        <v>13721.031290000001</v>
      </c>
      <c r="H6862">
        <v>133.5230182</v>
      </c>
      <c r="I6862">
        <v>0.85</v>
      </c>
      <c r="J6862" s="2" t="str">
        <f t="shared" si="107"/>
        <v>EG_COALWR2029</v>
      </c>
    </row>
    <row r="6863" spans="1:10" x14ac:dyDescent="0.25">
      <c r="A6863" t="s">
        <v>13</v>
      </c>
      <c r="B6863" t="s">
        <v>6</v>
      </c>
      <c r="C6863" t="s">
        <v>9</v>
      </c>
      <c r="D6863">
        <v>2029</v>
      </c>
      <c r="E6863">
        <v>2034</v>
      </c>
      <c r="F6863">
        <v>0.38096819999999998</v>
      </c>
      <c r="G6863">
        <v>13721.031290000001</v>
      </c>
      <c r="H6863">
        <v>133.5230182</v>
      </c>
      <c r="I6863">
        <v>0.85</v>
      </c>
      <c r="J6863" s="2" t="str">
        <f t="shared" si="107"/>
        <v>EG_COALNER2029</v>
      </c>
    </row>
    <row r="6864" spans="1:10" x14ac:dyDescent="0.25">
      <c r="A6864" t="s">
        <v>13</v>
      </c>
      <c r="B6864" t="s">
        <v>6</v>
      </c>
      <c r="C6864" t="s">
        <v>8</v>
      </c>
      <c r="D6864">
        <v>2029</v>
      </c>
      <c r="E6864">
        <v>2034</v>
      </c>
      <c r="F6864">
        <v>0.38096819999999998</v>
      </c>
      <c r="G6864">
        <v>13721.031290000001</v>
      </c>
      <c r="H6864">
        <v>133.5230182</v>
      </c>
      <c r="I6864">
        <v>0.85</v>
      </c>
      <c r="J6864" s="2" t="str">
        <f t="shared" si="107"/>
        <v>EG_COALSR2029</v>
      </c>
    </row>
    <row r="6865" spans="1:10" x14ac:dyDescent="0.25">
      <c r="A6865" t="s">
        <v>13</v>
      </c>
      <c r="B6865" t="s">
        <v>6</v>
      </c>
      <c r="C6865" t="s">
        <v>12</v>
      </c>
      <c r="D6865">
        <v>2029</v>
      </c>
      <c r="E6865">
        <v>2034</v>
      </c>
      <c r="F6865">
        <v>0.38096819999999998</v>
      </c>
      <c r="G6865">
        <v>13721.031290000001</v>
      </c>
      <c r="H6865">
        <v>133.5230182</v>
      </c>
      <c r="I6865">
        <v>0.85</v>
      </c>
      <c r="J6865" s="2" t="str">
        <f t="shared" si="107"/>
        <v>EG_COALNR2029</v>
      </c>
    </row>
    <row r="6866" spans="1:10" x14ac:dyDescent="0.25">
      <c r="A6866" t="s">
        <v>13</v>
      </c>
      <c r="B6866" t="s">
        <v>6</v>
      </c>
      <c r="C6866" t="s">
        <v>10</v>
      </c>
      <c r="D6866">
        <v>2029</v>
      </c>
      <c r="E6866">
        <v>2035</v>
      </c>
      <c r="F6866">
        <v>0.38096819999999998</v>
      </c>
      <c r="G6866">
        <v>13721.031290000001</v>
      </c>
      <c r="H6866">
        <v>133.5230182</v>
      </c>
      <c r="I6866">
        <v>0.85</v>
      </c>
      <c r="J6866" s="2" t="str">
        <f t="shared" si="107"/>
        <v>EG_COALER2029</v>
      </c>
    </row>
    <row r="6867" spans="1:10" x14ac:dyDescent="0.25">
      <c r="A6867" t="s">
        <v>13</v>
      </c>
      <c r="B6867" t="s">
        <v>6</v>
      </c>
      <c r="C6867" t="s">
        <v>11</v>
      </c>
      <c r="D6867">
        <v>2029</v>
      </c>
      <c r="E6867">
        <v>2035</v>
      </c>
      <c r="F6867">
        <v>0.38096819999999998</v>
      </c>
      <c r="G6867">
        <v>13721.031290000001</v>
      </c>
      <c r="H6867">
        <v>133.5230182</v>
      </c>
      <c r="I6867">
        <v>0.85</v>
      </c>
      <c r="J6867" s="2" t="str">
        <f t="shared" si="107"/>
        <v>EG_COALWR2029</v>
      </c>
    </row>
    <row r="6868" spans="1:10" x14ac:dyDescent="0.25">
      <c r="A6868" t="s">
        <v>13</v>
      </c>
      <c r="B6868" t="s">
        <v>6</v>
      </c>
      <c r="C6868" t="s">
        <v>9</v>
      </c>
      <c r="D6868">
        <v>2029</v>
      </c>
      <c r="E6868">
        <v>2035</v>
      </c>
      <c r="F6868">
        <v>0.38096819999999998</v>
      </c>
      <c r="G6868">
        <v>13721.031290000001</v>
      </c>
      <c r="H6868">
        <v>133.5230182</v>
      </c>
      <c r="I6868">
        <v>0.85</v>
      </c>
      <c r="J6868" s="2" t="str">
        <f t="shared" si="107"/>
        <v>EG_COALNER2029</v>
      </c>
    </row>
    <row r="6869" spans="1:10" x14ac:dyDescent="0.25">
      <c r="A6869" t="s">
        <v>13</v>
      </c>
      <c r="B6869" t="s">
        <v>6</v>
      </c>
      <c r="C6869" t="s">
        <v>8</v>
      </c>
      <c r="D6869">
        <v>2029</v>
      </c>
      <c r="E6869">
        <v>2035</v>
      </c>
      <c r="F6869">
        <v>0.38096819999999998</v>
      </c>
      <c r="G6869">
        <v>13721.031290000001</v>
      </c>
      <c r="H6869">
        <v>133.5230182</v>
      </c>
      <c r="I6869">
        <v>0.85</v>
      </c>
      <c r="J6869" s="2" t="str">
        <f t="shared" si="107"/>
        <v>EG_COALSR2029</v>
      </c>
    </row>
    <row r="6870" spans="1:10" x14ac:dyDescent="0.25">
      <c r="A6870" t="s">
        <v>13</v>
      </c>
      <c r="B6870" t="s">
        <v>6</v>
      </c>
      <c r="C6870" t="s">
        <v>12</v>
      </c>
      <c r="D6870">
        <v>2029</v>
      </c>
      <c r="E6870">
        <v>2035</v>
      </c>
      <c r="F6870">
        <v>0.38096819999999998</v>
      </c>
      <c r="G6870">
        <v>13721.031290000001</v>
      </c>
      <c r="H6870">
        <v>133.5230182</v>
      </c>
      <c r="I6870">
        <v>0.85</v>
      </c>
      <c r="J6870" s="2" t="str">
        <f t="shared" si="107"/>
        <v>EG_COALNR2029</v>
      </c>
    </row>
    <row r="6871" spans="1:10" x14ac:dyDescent="0.25">
      <c r="A6871" t="s">
        <v>13</v>
      </c>
      <c r="B6871" t="s">
        <v>6</v>
      </c>
      <c r="C6871" t="s">
        <v>10</v>
      </c>
      <c r="D6871">
        <v>2029</v>
      </c>
      <c r="E6871">
        <v>2036</v>
      </c>
      <c r="F6871">
        <v>0.38096819999999998</v>
      </c>
      <c r="G6871">
        <v>13721.031290000001</v>
      </c>
      <c r="H6871">
        <v>133.5230182</v>
      </c>
      <c r="I6871">
        <v>0.85</v>
      </c>
      <c r="J6871" s="2" t="str">
        <f t="shared" si="107"/>
        <v>EG_COALER2029</v>
      </c>
    </row>
    <row r="6872" spans="1:10" x14ac:dyDescent="0.25">
      <c r="A6872" t="s">
        <v>13</v>
      </c>
      <c r="B6872" t="s">
        <v>6</v>
      </c>
      <c r="C6872" t="s">
        <v>11</v>
      </c>
      <c r="D6872">
        <v>2029</v>
      </c>
      <c r="E6872">
        <v>2036</v>
      </c>
      <c r="F6872">
        <v>0.38096819999999998</v>
      </c>
      <c r="G6872">
        <v>13721.031290000001</v>
      </c>
      <c r="H6872">
        <v>133.5230182</v>
      </c>
      <c r="I6872">
        <v>0.85</v>
      </c>
      <c r="J6872" s="2" t="str">
        <f t="shared" si="107"/>
        <v>EG_COALWR2029</v>
      </c>
    </row>
    <row r="6873" spans="1:10" x14ac:dyDescent="0.25">
      <c r="A6873" t="s">
        <v>13</v>
      </c>
      <c r="B6873" t="s">
        <v>6</v>
      </c>
      <c r="C6873" t="s">
        <v>9</v>
      </c>
      <c r="D6873">
        <v>2029</v>
      </c>
      <c r="E6873">
        <v>2036</v>
      </c>
      <c r="F6873">
        <v>0.38096819999999998</v>
      </c>
      <c r="G6873">
        <v>13721.031290000001</v>
      </c>
      <c r="H6873">
        <v>133.5230182</v>
      </c>
      <c r="I6873">
        <v>0.85</v>
      </c>
      <c r="J6873" s="2" t="str">
        <f t="shared" si="107"/>
        <v>EG_COALNER2029</v>
      </c>
    </row>
    <row r="6874" spans="1:10" x14ac:dyDescent="0.25">
      <c r="A6874" t="s">
        <v>13</v>
      </c>
      <c r="B6874" t="s">
        <v>6</v>
      </c>
      <c r="C6874" t="s">
        <v>8</v>
      </c>
      <c r="D6874">
        <v>2029</v>
      </c>
      <c r="E6874">
        <v>2036</v>
      </c>
      <c r="F6874">
        <v>0.38096819999999998</v>
      </c>
      <c r="G6874">
        <v>13721.031290000001</v>
      </c>
      <c r="H6874">
        <v>133.5230182</v>
      </c>
      <c r="I6874">
        <v>0.85</v>
      </c>
      <c r="J6874" s="2" t="str">
        <f t="shared" si="107"/>
        <v>EG_COALSR2029</v>
      </c>
    </row>
    <row r="6875" spans="1:10" x14ac:dyDescent="0.25">
      <c r="A6875" t="s">
        <v>13</v>
      </c>
      <c r="B6875" t="s">
        <v>6</v>
      </c>
      <c r="C6875" t="s">
        <v>12</v>
      </c>
      <c r="D6875">
        <v>2029</v>
      </c>
      <c r="E6875">
        <v>2036</v>
      </c>
      <c r="F6875">
        <v>0.38096819999999998</v>
      </c>
      <c r="G6875">
        <v>13721.031290000001</v>
      </c>
      <c r="H6875">
        <v>133.5230182</v>
      </c>
      <c r="I6875">
        <v>0.85</v>
      </c>
      <c r="J6875" s="2" t="str">
        <f t="shared" si="107"/>
        <v>EG_COALNR2029</v>
      </c>
    </row>
    <row r="6876" spans="1:10" x14ac:dyDescent="0.25">
      <c r="A6876" t="s">
        <v>13</v>
      </c>
      <c r="B6876" t="s">
        <v>6</v>
      </c>
      <c r="C6876" t="s">
        <v>10</v>
      </c>
      <c r="D6876">
        <v>2029</v>
      </c>
      <c r="E6876">
        <v>2037</v>
      </c>
      <c r="F6876">
        <v>0.38096819999999998</v>
      </c>
      <c r="G6876">
        <v>13721.031290000001</v>
      </c>
      <c r="H6876">
        <v>133.5230182</v>
      </c>
      <c r="I6876">
        <v>0.85</v>
      </c>
      <c r="J6876" s="2" t="str">
        <f t="shared" si="107"/>
        <v>EG_COALER2029</v>
      </c>
    </row>
    <row r="6877" spans="1:10" x14ac:dyDescent="0.25">
      <c r="A6877" t="s">
        <v>13</v>
      </c>
      <c r="B6877" t="s">
        <v>6</v>
      </c>
      <c r="C6877" t="s">
        <v>11</v>
      </c>
      <c r="D6877">
        <v>2029</v>
      </c>
      <c r="E6877">
        <v>2037</v>
      </c>
      <c r="F6877">
        <v>0.38096819999999998</v>
      </c>
      <c r="G6877">
        <v>13721.031290000001</v>
      </c>
      <c r="H6877">
        <v>133.5230182</v>
      </c>
      <c r="I6877">
        <v>0.85</v>
      </c>
      <c r="J6877" s="2" t="str">
        <f t="shared" si="107"/>
        <v>EG_COALWR2029</v>
      </c>
    </row>
    <row r="6878" spans="1:10" x14ac:dyDescent="0.25">
      <c r="A6878" t="s">
        <v>13</v>
      </c>
      <c r="B6878" t="s">
        <v>6</v>
      </c>
      <c r="C6878" t="s">
        <v>9</v>
      </c>
      <c r="D6878">
        <v>2029</v>
      </c>
      <c r="E6878">
        <v>2037</v>
      </c>
      <c r="F6878">
        <v>0.38096819999999998</v>
      </c>
      <c r="G6878">
        <v>13721.031290000001</v>
      </c>
      <c r="H6878">
        <v>133.5230182</v>
      </c>
      <c r="I6878">
        <v>0.85</v>
      </c>
      <c r="J6878" s="2" t="str">
        <f t="shared" si="107"/>
        <v>EG_COALNER2029</v>
      </c>
    </row>
    <row r="6879" spans="1:10" x14ac:dyDescent="0.25">
      <c r="A6879" t="s">
        <v>13</v>
      </c>
      <c r="B6879" t="s">
        <v>6</v>
      </c>
      <c r="C6879" t="s">
        <v>8</v>
      </c>
      <c r="D6879">
        <v>2029</v>
      </c>
      <c r="E6879">
        <v>2037</v>
      </c>
      <c r="F6879">
        <v>0.38096819999999998</v>
      </c>
      <c r="G6879">
        <v>13721.031290000001</v>
      </c>
      <c r="H6879">
        <v>133.5230182</v>
      </c>
      <c r="I6879">
        <v>0.85</v>
      </c>
      <c r="J6879" s="2" t="str">
        <f t="shared" si="107"/>
        <v>EG_COALSR2029</v>
      </c>
    </row>
    <row r="6880" spans="1:10" x14ac:dyDescent="0.25">
      <c r="A6880" t="s">
        <v>13</v>
      </c>
      <c r="B6880" t="s">
        <v>6</v>
      </c>
      <c r="C6880" t="s">
        <v>12</v>
      </c>
      <c r="D6880">
        <v>2029</v>
      </c>
      <c r="E6880">
        <v>2037</v>
      </c>
      <c r="F6880">
        <v>0.38096819999999998</v>
      </c>
      <c r="G6880">
        <v>13721.031290000001</v>
      </c>
      <c r="H6880">
        <v>133.5230182</v>
      </c>
      <c r="I6880">
        <v>0.85</v>
      </c>
      <c r="J6880" s="2" t="str">
        <f t="shared" si="107"/>
        <v>EG_COALNR2029</v>
      </c>
    </row>
    <row r="6881" spans="1:10" x14ac:dyDescent="0.25">
      <c r="A6881" t="s">
        <v>13</v>
      </c>
      <c r="B6881" t="s">
        <v>6</v>
      </c>
      <c r="C6881" t="s">
        <v>10</v>
      </c>
      <c r="D6881">
        <v>2029</v>
      </c>
      <c r="E6881">
        <v>2038</v>
      </c>
      <c r="F6881">
        <v>0.38096819999999998</v>
      </c>
      <c r="G6881">
        <v>13721.031290000001</v>
      </c>
      <c r="H6881">
        <v>133.5230182</v>
      </c>
      <c r="I6881">
        <v>0.85</v>
      </c>
      <c r="J6881" s="2" t="str">
        <f t="shared" si="107"/>
        <v>EG_COALER2029</v>
      </c>
    </row>
    <row r="6882" spans="1:10" x14ac:dyDescent="0.25">
      <c r="A6882" t="s">
        <v>13</v>
      </c>
      <c r="B6882" t="s">
        <v>6</v>
      </c>
      <c r="C6882" t="s">
        <v>11</v>
      </c>
      <c r="D6882">
        <v>2029</v>
      </c>
      <c r="E6882">
        <v>2038</v>
      </c>
      <c r="F6882">
        <v>0.38096819999999998</v>
      </c>
      <c r="G6882">
        <v>13721.031290000001</v>
      </c>
      <c r="H6882">
        <v>133.5230182</v>
      </c>
      <c r="I6882">
        <v>0.85</v>
      </c>
      <c r="J6882" s="2" t="str">
        <f t="shared" si="107"/>
        <v>EG_COALWR2029</v>
      </c>
    </row>
    <row r="6883" spans="1:10" x14ac:dyDescent="0.25">
      <c r="A6883" t="s">
        <v>13</v>
      </c>
      <c r="B6883" t="s">
        <v>6</v>
      </c>
      <c r="C6883" t="s">
        <v>9</v>
      </c>
      <c r="D6883">
        <v>2029</v>
      </c>
      <c r="E6883">
        <v>2038</v>
      </c>
      <c r="F6883">
        <v>0.38096819999999998</v>
      </c>
      <c r="G6883">
        <v>13721.031290000001</v>
      </c>
      <c r="H6883">
        <v>133.5230182</v>
      </c>
      <c r="I6883">
        <v>0.85</v>
      </c>
      <c r="J6883" s="2" t="str">
        <f t="shared" si="107"/>
        <v>EG_COALNER2029</v>
      </c>
    </row>
    <row r="6884" spans="1:10" x14ac:dyDescent="0.25">
      <c r="A6884" t="s">
        <v>13</v>
      </c>
      <c r="B6884" t="s">
        <v>6</v>
      </c>
      <c r="C6884" t="s">
        <v>8</v>
      </c>
      <c r="D6884">
        <v>2029</v>
      </c>
      <c r="E6884">
        <v>2038</v>
      </c>
      <c r="F6884">
        <v>0.38096819999999998</v>
      </c>
      <c r="G6884">
        <v>13721.031290000001</v>
      </c>
      <c r="H6884">
        <v>133.5230182</v>
      </c>
      <c r="I6884">
        <v>0.85</v>
      </c>
      <c r="J6884" s="2" t="str">
        <f t="shared" si="107"/>
        <v>EG_COALSR2029</v>
      </c>
    </row>
    <row r="6885" spans="1:10" x14ac:dyDescent="0.25">
      <c r="A6885" t="s">
        <v>13</v>
      </c>
      <c r="B6885" t="s">
        <v>6</v>
      </c>
      <c r="C6885" t="s">
        <v>12</v>
      </c>
      <c r="D6885">
        <v>2029</v>
      </c>
      <c r="E6885">
        <v>2038</v>
      </c>
      <c r="F6885">
        <v>0.38096819999999998</v>
      </c>
      <c r="G6885">
        <v>13721.031290000001</v>
      </c>
      <c r="H6885">
        <v>133.5230182</v>
      </c>
      <c r="I6885">
        <v>0.85</v>
      </c>
      <c r="J6885" s="2" t="str">
        <f t="shared" si="107"/>
        <v>EG_COALNR2029</v>
      </c>
    </row>
    <row r="6886" spans="1:10" x14ac:dyDescent="0.25">
      <c r="A6886" t="s">
        <v>13</v>
      </c>
      <c r="B6886" t="s">
        <v>6</v>
      </c>
      <c r="C6886" t="s">
        <v>10</v>
      </c>
      <c r="D6886">
        <v>2029</v>
      </c>
      <c r="E6886">
        <v>2039</v>
      </c>
      <c r="F6886">
        <v>0.38096819999999998</v>
      </c>
      <c r="G6886">
        <v>13721.031290000001</v>
      </c>
      <c r="H6886">
        <v>133.5230182</v>
      </c>
      <c r="I6886">
        <v>0.85</v>
      </c>
      <c r="J6886" s="2" t="str">
        <f t="shared" si="107"/>
        <v>EG_COALER2029</v>
      </c>
    </row>
    <row r="6887" spans="1:10" x14ac:dyDescent="0.25">
      <c r="A6887" t="s">
        <v>13</v>
      </c>
      <c r="B6887" t="s">
        <v>6</v>
      </c>
      <c r="C6887" t="s">
        <v>11</v>
      </c>
      <c r="D6887">
        <v>2029</v>
      </c>
      <c r="E6887">
        <v>2039</v>
      </c>
      <c r="F6887">
        <v>0.38096819999999998</v>
      </c>
      <c r="G6887">
        <v>13721.031290000001</v>
      </c>
      <c r="H6887">
        <v>133.5230182</v>
      </c>
      <c r="I6887">
        <v>0.85</v>
      </c>
      <c r="J6887" s="2" t="str">
        <f t="shared" si="107"/>
        <v>EG_COALWR2029</v>
      </c>
    </row>
    <row r="6888" spans="1:10" x14ac:dyDescent="0.25">
      <c r="A6888" t="s">
        <v>13</v>
      </c>
      <c r="B6888" t="s">
        <v>6</v>
      </c>
      <c r="C6888" t="s">
        <v>9</v>
      </c>
      <c r="D6888">
        <v>2029</v>
      </c>
      <c r="E6888">
        <v>2039</v>
      </c>
      <c r="F6888">
        <v>0.38096819999999998</v>
      </c>
      <c r="G6888">
        <v>13721.031290000001</v>
      </c>
      <c r="H6888">
        <v>133.5230182</v>
      </c>
      <c r="I6888">
        <v>0.85</v>
      </c>
      <c r="J6888" s="2" t="str">
        <f t="shared" si="107"/>
        <v>EG_COALNER2029</v>
      </c>
    </row>
    <row r="6889" spans="1:10" x14ac:dyDescent="0.25">
      <c r="A6889" t="s">
        <v>13</v>
      </c>
      <c r="B6889" t="s">
        <v>6</v>
      </c>
      <c r="C6889" t="s">
        <v>8</v>
      </c>
      <c r="D6889">
        <v>2029</v>
      </c>
      <c r="E6889">
        <v>2039</v>
      </c>
      <c r="F6889">
        <v>0.38096819999999998</v>
      </c>
      <c r="G6889">
        <v>13721.031290000001</v>
      </c>
      <c r="H6889">
        <v>133.5230182</v>
      </c>
      <c r="I6889">
        <v>0.85</v>
      </c>
      <c r="J6889" s="2" t="str">
        <f t="shared" si="107"/>
        <v>EG_COALSR2029</v>
      </c>
    </row>
    <row r="6890" spans="1:10" x14ac:dyDescent="0.25">
      <c r="A6890" t="s">
        <v>13</v>
      </c>
      <c r="B6890" t="s">
        <v>6</v>
      </c>
      <c r="C6890" t="s">
        <v>12</v>
      </c>
      <c r="D6890">
        <v>2029</v>
      </c>
      <c r="E6890">
        <v>2039</v>
      </c>
      <c r="F6890">
        <v>0.38096819999999998</v>
      </c>
      <c r="G6890">
        <v>13721.031290000001</v>
      </c>
      <c r="H6890">
        <v>133.5230182</v>
      </c>
      <c r="I6890">
        <v>0.85</v>
      </c>
      <c r="J6890" s="2" t="str">
        <f t="shared" si="107"/>
        <v>EG_COALNR2029</v>
      </c>
    </row>
    <row r="6891" spans="1:10" x14ac:dyDescent="0.25">
      <c r="A6891" t="s">
        <v>13</v>
      </c>
      <c r="B6891" t="s">
        <v>6</v>
      </c>
      <c r="C6891" t="s">
        <v>10</v>
      </c>
      <c r="D6891">
        <v>2029</v>
      </c>
      <c r="E6891">
        <v>2040</v>
      </c>
      <c r="F6891">
        <v>0.38096819999999998</v>
      </c>
      <c r="G6891">
        <v>13721.031290000001</v>
      </c>
      <c r="H6891">
        <v>133.5230182</v>
      </c>
      <c r="I6891">
        <v>0.85</v>
      </c>
      <c r="J6891" s="2" t="str">
        <f t="shared" si="107"/>
        <v>EG_COALER2029</v>
      </c>
    </row>
    <row r="6892" spans="1:10" x14ac:dyDescent="0.25">
      <c r="A6892" t="s">
        <v>13</v>
      </c>
      <c r="B6892" t="s">
        <v>6</v>
      </c>
      <c r="C6892" t="s">
        <v>11</v>
      </c>
      <c r="D6892">
        <v>2029</v>
      </c>
      <c r="E6892">
        <v>2040</v>
      </c>
      <c r="F6892">
        <v>0.38096819999999998</v>
      </c>
      <c r="G6892">
        <v>13721.031290000001</v>
      </c>
      <c r="H6892">
        <v>133.5230182</v>
      </c>
      <c r="I6892">
        <v>0.85</v>
      </c>
      <c r="J6892" s="2" t="str">
        <f t="shared" si="107"/>
        <v>EG_COALWR2029</v>
      </c>
    </row>
    <row r="6893" spans="1:10" x14ac:dyDescent="0.25">
      <c r="A6893" t="s">
        <v>13</v>
      </c>
      <c r="B6893" t="s">
        <v>6</v>
      </c>
      <c r="C6893" t="s">
        <v>9</v>
      </c>
      <c r="D6893">
        <v>2029</v>
      </c>
      <c r="E6893">
        <v>2040</v>
      </c>
      <c r="F6893">
        <v>0.38096819999999998</v>
      </c>
      <c r="G6893">
        <v>13721.031290000001</v>
      </c>
      <c r="H6893">
        <v>133.5230182</v>
      </c>
      <c r="I6893">
        <v>0.85</v>
      </c>
      <c r="J6893" s="2" t="str">
        <f t="shared" si="107"/>
        <v>EG_COALNER2029</v>
      </c>
    </row>
    <row r="6894" spans="1:10" x14ac:dyDescent="0.25">
      <c r="A6894" t="s">
        <v>13</v>
      </c>
      <c r="B6894" t="s">
        <v>6</v>
      </c>
      <c r="C6894" t="s">
        <v>8</v>
      </c>
      <c r="D6894">
        <v>2029</v>
      </c>
      <c r="E6894">
        <v>2040</v>
      </c>
      <c r="F6894">
        <v>0.38096819999999998</v>
      </c>
      <c r="G6894">
        <v>13721.031290000001</v>
      </c>
      <c r="H6894">
        <v>133.5230182</v>
      </c>
      <c r="I6894">
        <v>0.85</v>
      </c>
      <c r="J6894" s="2" t="str">
        <f t="shared" si="107"/>
        <v>EG_COALSR2029</v>
      </c>
    </row>
    <row r="6895" spans="1:10" x14ac:dyDescent="0.25">
      <c r="A6895" t="s">
        <v>13</v>
      </c>
      <c r="B6895" t="s">
        <v>6</v>
      </c>
      <c r="C6895" t="s">
        <v>12</v>
      </c>
      <c r="D6895">
        <v>2029</v>
      </c>
      <c r="E6895">
        <v>2040</v>
      </c>
      <c r="F6895">
        <v>0.38096819999999998</v>
      </c>
      <c r="G6895">
        <v>13721.031290000001</v>
      </c>
      <c r="H6895">
        <v>133.5230182</v>
      </c>
      <c r="I6895">
        <v>0.85</v>
      </c>
      <c r="J6895" s="2" t="str">
        <f t="shared" si="107"/>
        <v>EG_COALNR2029</v>
      </c>
    </row>
    <row r="6896" spans="1:10" x14ac:dyDescent="0.25">
      <c r="A6896" t="s">
        <v>13</v>
      </c>
      <c r="B6896" t="s">
        <v>6</v>
      </c>
      <c r="C6896" t="s">
        <v>10</v>
      </c>
      <c r="D6896">
        <v>2029</v>
      </c>
      <c r="E6896">
        <v>2041</v>
      </c>
      <c r="F6896">
        <v>0.38096819999999998</v>
      </c>
      <c r="G6896">
        <v>13721.031290000001</v>
      </c>
      <c r="H6896">
        <v>133.5230182</v>
      </c>
      <c r="I6896">
        <v>0.85</v>
      </c>
      <c r="J6896" s="2" t="str">
        <f t="shared" si="107"/>
        <v>EG_COALER2029</v>
      </c>
    </row>
    <row r="6897" spans="1:10" x14ac:dyDescent="0.25">
      <c r="A6897" t="s">
        <v>13</v>
      </c>
      <c r="B6897" t="s">
        <v>6</v>
      </c>
      <c r="C6897" t="s">
        <v>11</v>
      </c>
      <c r="D6897">
        <v>2029</v>
      </c>
      <c r="E6897">
        <v>2041</v>
      </c>
      <c r="F6897">
        <v>0.38096819999999998</v>
      </c>
      <c r="G6897">
        <v>13721.031290000001</v>
      </c>
      <c r="H6897">
        <v>133.5230182</v>
      </c>
      <c r="I6897">
        <v>0.85</v>
      </c>
      <c r="J6897" s="2" t="str">
        <f t="shared" si="107"/>
        <v>EG_COALWR2029</v>
      </c>
    </row>
    <row r="6898" spans="1:10" x14ac:dyDescent="0.25">
      <c r="A6898" t="s">
        <v>13</v>
      </c>
      <c r="B6898" t="s">
        <v>6</v>
      </c>
      <c r="C6898" t="s">
        <v>9</v>
      </c>
      <c r="D6898">
        <v>2029</v>
      </c>
      <c r="E6898">
        <v>2041</v>
      </c>
      <c r="F6898">
        <v>0.38096819999999998</v>
      </c>
      <c r="G6898">
        <v>13721.031290000001</v>
      </c>
      <c r="H6898">
        <v>133.5230182</v>
      </c>
      <c r="I6898">
        <v>0.85</v>
      </c>
      <c r="J6898" s="2" t="str">
        <f t="shared" si="107"/>
        <v>EG_COALNER2029</v>
      </c>
    </row>
    <row r="6899" spans="1:10" x14ac:dyDescent="0.25">
      <c r="A6899" t="s">
        <v>13</v>
      </c>
      <c r="B6899" t="s">
        <v>6</v>
      </c>
      <c r="C6899" t="s">
        <v>8</v>
      </c>
      <c r="D6899">
        <v>2029</v>
      </c>
      <c r="E6899">
        <v>2041</v>
      </c>
      <c r="F6899">
        <v>0.38096819999999998</v>
      </c>
      <c r="G6899">
        <v>13721.031290000001</v>
      </c>
      <c r="H6899">
        <v>133.5230182</v>
      </c>
      <c r="I6899">
        <v>0.85</v>
      </c>
      <c r="J6899" s="2" t="str">
        <f t="shared" si="107"/>
        <v>EG_COALSR2029</v>
      </c>
    </row>
    <row r="6900" spans="1:10" x14ac:dyDescent="0.25">
      <c r="A6900" t="s">
        <v>13</v>
      </c>
      <c r="B6900" t="s">
        <v>6</v>
      </c>
      <c r="C6900" t="s">
        <v>12</v>
      </c>
      <c r="D6900">
        <v>2029</v>
      </c>
      <c r="E6900">
        <v>2041</v>
      </c>
      <c r="F6900">
        <v>0.38096819999999998</v>
      </c>
      <c r="G6900">
        <v>13721.031290000001</v>
      </c>
      <c r="H6900">
        <v>133.5230182</v>
      </c>
      <c r="I6900">
        <v>0.85</v>
      </c>
      <c r="J6900" s="2" t="str">
        <f t="shared" si="107"/>
        <v>EG_COALNR2029</v>
      </c>
    </row>
    <row r="6901" spans="1:10" x14ac:dyDescent="0.25">
      <c r="A6901" t="s">
        <v>14</v>
      </c>
      <c r="B6901" t="s">
        <v>6</v>
      </c>
      <c r="C6901" t="s">
        <v>10</v>
      </c>
      <c r="D6901">
        <v>2029</v>
      </c>
      <c r="E6901">
        <v>2029</v>
      </c>
      <c r="F6901">
        <v>0.40444272199999998</v>
      </c>
      <c r="G6901">
        <v>8512.2278029999998</v>
      </c>
      <c r="H6901">
        <v>0</v>
      </c>
      <c r="I6901">
        <v>0.85</v>
      </c>
      <c r="J6901" s="2" t="str">
        <f t="shared" si="107"/>
        <v>EG_CCGTER2029</v>
      </c>
    </row>
    <row r="6902" spans="1:10" x14ac:dyDescent="0.25">
      <c r="A6902" t="s">
        <v>14</v>
      </c>
      <c r="B6902" t="s">
        <v>6</v>
      </c>
      <c r="C6902" t="s">
        <v>11</v>
      </c>
      <c r="D6902">
        <v>2029</v>
      </c>
      <c r="E6902">
        <v>2029</v>
      </c>
      <c r="F6902">
        <v>0.40444272199999998</v>
      </c>
      <c r="G6902">
        <v>8512.2278029999998</v>
      </c>
      <c r="H6902">
        <v>0</v>
      </c>
      <c r="I6902">
        <v>0.85</v>
      </c>
      <c r="J6902" s="2" t="str">
        <f t="shared" si="107"/>
        <v>EG_CCGTWR2029</v>
      </c>
    </row>
    <row r="6903" spans="1:10" x14ac:dyDescent="0.25">
      <c r="A6903" t="s">
        <v>14</v>
      </c>
      <c r="B6903" t="s">
        <v>6</v>
      </c>
      <c r="C6903" t="s">
        <v>9</v>
      </c>
      <c r="D6903">
        <v>2029</v>
      </c>
      <c r="E6903">
        <v>2029</v>
      </c>
      <c r="F6903">
        <v>0.40444272199999998</v>
      </c>
      <c r="G6903">
        <v>8512.2278029999998</v>
      </c>
      <c r="H6903">
        <v>0</v>
      </c>
      <c r="I6903">
        <v>0.85</v>
      </c>
      <c r="J6903" s="2" t="str">
        <f t="shared" si="107"/>
        <v>EG_CCGTNER2029</v>
      </c>
    </row>
    <row r="6904" spans="1:10" x14ac:dyDescent="0.25">
      <c r="A6904" t="s">
        <v>14</v>
      </c>
      <c r="B6904" t="s">
        <v>6</v>
      </c>
      <c r="C6904" t="s">
        <v>8</v>
      </c>
      <c r="D6904">
        <v>2029</v>
      </c>
      <c r="E6904">
        <v>2029</v>
      </c>
      <c r="F6904">
        <v>0.40444272199999998</v>
      </c>
      <c r="G6904">
        <v>8512.2278029999998</v>
      </c>
      <c r="H6904">
        <v>0</v>
      </c>
      <c r="I6904">
        <v>0.85</v>
      </c>
      <c r="J6904" s="2" t="str">
        <f t="shared" si="107"/>
        <v>EG_CCGTSR2029</v>
      </c>
    </row>
    <row r="6905" spans="1:10" x14ac:dyDescent="0.25">
      <c r="A6905" t="s">
        <v>14</v>
      </c>
      <c r="B6905" t="s">
        <v>6</v>
      </c>
      <c r="C6905" t="s">
        <v>12</v>
      </c>
      <c r="D6905">
        <v>2029</v>
      </c>
      <c r="E6905">
        <v>2029</v>
      </c>
      <c r="F6905">
        <v>0.40444272199999998</v>
      </c>
      <c r="G6905">
        <v>8512.2278029999998</v>
      </c>
      <c r="H6905">
        <v>0</v>
      </c>
      <c r="I6905">
        <v>0.85</v>
      </c>
      <c r="J6905" s="2" t="str">
        <f t="shared" si="107"/>
        <v>EG_CCGTNR2029</v>
      </c>
    </row>
    <row r="6906" spans="1:10" x14ac:dyDescent="0.25">
      <c r="A6906" t="s">
        <v>14</v>
      </c>
      <c r="B6906" t="s">
        <v>6</v>
      </c>
      <c r="C6906" t="s">
        <v>10</v>
      </c>
      <c r="D6906">
        <v>2029</v>
      </c>
      <c r="E6906">
        <v>2030</v>
      </c>
      <c r="F6906">
        <v>0.40444272199999998</v>
      </c>
      <c r="G6906">
        <v>8512.2278029999998</v>
      </c>
      <c r="H6906">
        <v>0</v>
      </c>
      <c r="I6906">
        <v>0.85</v>
      </c>
      <c r="J6906" s="2" t="str">
        <f t="shared" si="107"/>
        <v>EG_CCGTER2029</v>
      </c>
    </row>
    <row r="6907" spans="1:10" x14ac:dyDescent="0.25">
      <c r="A6907" t="s">
        <v>14</v>
      </c>
      <c r="B6907" t="s">
        <v>6</v>
      </c>
      <c r="C6907" t="s">
        <v>11</v>
      </c>
      <c r="D6907">
        <v>2029</v>
      </c>
      <c r="E6907">
        <v>2030</v>
      </c>
      <c r="F6907">
        <v>0.40444272199999998</v>
      </c>
      <c r="G6907">
        <v>8512.2278029999998</v>
      </c>
      <c r="H6907">
        <v>0</v>
      </c>
      <c r="I6907">
        <v>0.85</v>
      </c>
      <c r="J6907" s="2" t="str">
        <f t="shared" si="107"/>
        <v>EG_CCGTWR2029</v>
      </c>
    </row>
    <row r="6908" spans="1:10" x14ac:dyDescent="0.25">
      <c r="A6908" t="s">
        <v>14</v>
      </c>
      <c r="B6908" t="s">
        <v>6</v>
      </c>
      <c r="C6908" t="s">
        <v>9</v>
      </c>
      <c r="D6908">
        <v>2029</v>
      </c>
      <c r="E6908">
        <v>2030</v>
      </c>
      <c r="F6908">
        <v>0.40444272199999998</v>
      </c>
      <c r="G6908">
        <v>8512.2278029999998</v>
      </c>
      <c r="H6908">
        <v>0</v>
      </c>
      <c r="I6908">
        <v>0.85</v>
      </c>
      <c r="J6908" s="2" t="str">
        <f t="shared" si="107"/>
        <v>EG_CCGTNER2029</v>
      </c>
    </row>
    <row r="6909" spans="1:10" x14ac:dyDescent="0.25">
      <c r="A6909" t="s">
        <v>14</v>
      </c>
      <c r="B6909" t="s">
        <v>6</v>
      </c>
      <c r="C6909" t="s">
        <v>8</v>
      </c>
      <c r="D6909">
        <v>2029</v>
      </c>
      <c r="E6909">
        <v>2030</v>
      </c>
      <c r="F6909">
        <v>0.40444272199999998</v>
      </c>
      <c r="G6909">
        <v>8512.2278029999998</v>
      </c>
      <c r="H6909">
        <v>0</v>
      </c>
      <c r="I6909">
        <v>0.85</v>
      </c>
      <c r="J6909" s="2" t="str">
        <f t="shared" si="107"/>
        <v>EG_CCGTSR2029</v>
      </c>
    </row>
    <row r="6910" spans="1:10" x14ac:dyDescent="0.25">
      <c r="A6910" t="s">
        <v>14</v>
      </c>
      <c r="B6910" t="s">
        <v>6</v>
      </c>
      <c r="C6910" t="s">
        <v>12</v>
      </c>
      <c r="D6910">
        <v>2029</v>
      </c>
      <c r="E6910">
        <v>2030</v>
      </c>
      <c r="F6910">
        <v>0.40444272199999998</v>
      </c>
      <c r="G6910">
        <v>8512.2278029999998</v>
      </c>
      <c r="H6910">
        <v>0</v>
      </c>
      <c r="I6910">
        <v>0.85</v>
      </c>
      <c r="J6910" s="2" t="str">
        <f t="shared" si="107"/>
        <v>EG_CCGTNR2029</v>
      </c>
    </row>
    <row r="6911" spans="1:10" x14ac:dyDescent="0.25">
      <c r="A6911" t="s">
        <v>14</v>
      </c>
      <c r="B6911" t="s">
        <v>6</v>
      </c>
      <c r="C6911" t="s">
        <v>10</v>
      </c>
      <c r="D6911">
        <v>2029</v>
      </c>
      <c r="E6911">
        <v>2031</v>
      </c>
      <c r="F6911">
        <v>0.40444272199999998</v>
      </c>
      <c r="G6911">
        <v>8512.2278029999998</v>
      </c>
      <c r="H6911">
        <v>0</v>
      </c>
      <c r="I6911">
        <v>0.85</v>
      </c>
      <c r="J6911" s="2" t="str">
        <f t="shared" si="107"/>
        <v>EG_CCGTER2029</v>
      </c>
    </row>
    <row r="6912" spans="1:10" x14ac:dyDescent="0.25">
      <c r="A6912" t="s">
        <v>14</v>
      </c>
      <c r="B6912" t="s">
        <v>6</v>
      </c>
      <c r="C6912" t="s">
        <v>11</v>
      </c>
      <c r="D6912">
        <v>2029</v>
      </c>
      <c r="E6912">
        <v>2031</v>
      </c>
      <c r="F6912">
        <v>0.40444272199999998</v>
      </c>
      <c r="G6912">
        <v>8512.2278029999998</v>
      </c>
      <c r="H6912">
        <v>0</v>
      </c>
      <c r="I6912">
        <v>0.85</v>
      </c>
      <c r="J6912" s="2" t="str">
        <f t="shared" si="107"/>
        <v>EG_CCGTWR2029</v>
      </c>
    </row>
    <row r="6913" spans="1:10" x14ac:dyDescent="0.25">
      <c r="A6913" t="s">
        <v>14</v>
      </c>
      <c r="B6913" t="s">
        <v>6</v>
      </c>
      <c r="C6913" t="s">
        <v>9</v>
      </c>
      <c r="D6913">
        <v>2029</v>
      </c>
      <c r="E6913">
        <v>2031</v>
      </c>
      <c r="F6913">
        <v>0.40444272199999998</v>
      </c>
      <c r="G6913">
        <v>8512.2278029999998</v>
      </c>
      <c r="H6913">
        <v>0</v>
      </c>
      <c r="I6913">
        <v>0.85</v>
      </c>
      <c r="J6913" s="2" t="str">
        <f t="shared" si="107"/>
        <v>EG_CCGTNER2029</v>
      </c>
    </row>
    <row r="6914" spans="1:10" x14ac:dyDescent="0.25">
      <c r="A6914" t="s">
        <v>14</v>
      </c>
      <c r="B6914" t="s">
        <v>6</v>
      </c>
      <c r="C6914" t="s">
        <v>8</v>
      </c>
      <c r="D6914">
        <v>2029</v>
      </c>
      <c r="E6914">
        <v>2031</v>
      </c>
      <c r="F6914">
        <v>0.40444272199999998</v>
      </c>
      <c r="G6914">
        <v>8512.2278029999998</v>
      </c>
      <c r="H6914">
        <v>0</v>
      </c>
      <c r="I6914">
        <v>0.85</v>
      </c>
      <c r="J6914" s="2" t="str">
        <f t="shared" si="107"/>
        <v>EG_CCGTSR2029</v>
      </c>
    </row>
    <row r="6915" spans="1:10" x14ac:dyDescent="0.25">
      <c r="A6915" t="s">
        <v>14</v>
      </c>
      <c r="B6915" t="s">
        <v>6</v>
      </c>
      <c r="C6915" t="s">
        <v>12</v>
      </c>
      <c r="D6915">
        <v>2029</v>
      </c>
      <c r="E6915">
        <v>2031</v>
      </c>
      <c r="F6915">
        <v>0.40444272199999998</v>
      </c>
      <c r="G6915">
        <v>8512.2278029999998</v>
      </c>
      <c r="H6915">
        <v>0</v>
      </c>
      <c r="I6915">
        <v>0.85</v>
      </c>
      <c r="J6915" s="2" t="str">
        <f t="shared" ref="J6915:J6978" si="108">_xlfn.CONCAT(A6915,C6915,D6915)</f>
        <v>EG_CCGTNR2029</v>
      </c>
    </row>
    <row r="6916" spans="1:10" x14ac:dyDescent="0.25">
      <c r="A6916" t="s">
        <v>14</v>
      </c>
      <c r="B6916" t="s">
        <v>6</v>
      </c>
      <c r="C6916" t="s">
        <v>10</v>
      </c>
      <c r="D6916">
        <v>2029</v>
      </c>
      <c r="E6916">
        <v>2032</v>
      </c>
      <c r="F6916">
        <v>0.40444272199999998</v>
      </c>
      <c r="G6916">
        <v>8512.2278029999998</v>
      </c>
      <c r="H6916">
        <v>0</v>
      </c>
      <c r="I6916">
        <v>0.85</v>
      </c>
      <c r="J6916" s="2" t="str">
        <f t="shared" si="108"/>
        <v>EG_CCGTER2029</v>
      </c>
    </row>
    <row r="6917" spans="1:10" x14ac:dyDescent="0.25">
      <c r="A6917" t="s">
        <v>14</v>
      </c>
      <c r="B6917" t="s">
        <v>6</v>
      </c>
      <c r="C6917" t="s">
        <v>11</v>
      </c>
      <c r="D6917">
        <v>2029</v>
      </c>
      <c r="E6917">
        <v>2032</v>
      </c>
      <c r="F6917">
        <v>0.40444272199999998</v>
      </c>
      <c r="G6917">
        <v>8512.2278029999998</v>
      </c>
      <c r="H6917">
        <v>0</v>
      </c>
      <c r="I6917">
        <v>0.85</v>
      </c>
      <c r="J6917" s="2" t="str">
        <f t="shared" si="108"/>
        <v>EG_CCGTWR2029</v>
      </c>
    </row>
    <row r="6918" spans="1:10" x14ac:dyDescent="0.25">
      <c r="A6918" t="s">
        <v>14</v>
      </c>
      <c r="B6918" t="s">
        <v>6</v>
      </c>
      <c r="C6918" t="s">
        <v>9</v>
      </c>
      <c r="D6918">
        <v>2029</v>
      </c>
      <c r="E6918">
        <v>2032</v>
      </c>
      <c r="F6918">
        <v>0.40444272199999998</v>
      </c>
      <c r="G6918">
        <v>8512.2278029999998</v>
      </c>
      <c r="H6918">
        <v>0</v>
      </c>
      <c r="I6918">
        <v>0.85</v>
      </c>
      <c r="J6918" s="2" t="str">
        <f t="shared" si="108"/>
        <v>EG_CCGTNER2029</v>
      </c>
    </row>
    <row r="6919" spans="1:10" x14ac:dyDescent="0.25">
      <c r="A6919" t="s">
        <v>14</v>
      </c>
      <c r="B6919" t="s">
        <v>6</v>
      </c>
      <c r="C6919" t="s">
        <v>8</v>
      </c>
      <c r="D6919">
        <v>2029</v>
      </c>
      <c r="E6919">
        <v>2032</v>
      </c>
      <c r="F6919">
        <v>0.40444272199999998</v>
      </c>
      <c r="G6919">
        <v>8512.2278029999998</v>
      </c>
      <c r="H6919">
        <v>0</v>
      </c>
      <c r="I6919">
        <v>0.85</v>
      </c>
      <c r="J6919" s="2" t="str">
        <f t="shared" si="108"/>
        <v>EG_CCGTSR2029</v>
      </c>
    </row>
    <row r="6920" spans="1:10" x14ac:dyDescent="0.25">
      <c r="A6920" t="s">
        <v>14</v>
      </c>
      <c r="B6920" t="s">
        <v>6</v>
      </c>
      <c r="C6920" t="s">
        <v>12</v>
      </c>
      <c r="D6920">
        <v>2029</v>
      </c>
      <c r="E6920">
        <v>2032</v>
      </c>
      <c r="F6920">
        <v>0.40444272199999998</v>
      </c>
      <c r="G6920">
        <v>8512.2278029999998</v>
      </c>
      <c r="H6920">
        <v>0</v>
      </c>
      <c r="I6920">
        <v>0.85</v>
      </c>
      <c r="J6920" s="2" t="str">
        <f t="shared" si="108"/>
        <v>EG_CCGTNR2029</v>
      </c>
    </row>
    <row r="6921" spans="1:10" x14ac:dyDescent="0.25">
      <c r="A6921" t="s">
        <v>14</v>
      </c>
      <c r="B6921" t="s">
        <v>6</v>
      </c>
      <c r="C6921" t="s">
        <v>10</v>
      </c>
      <c r="D6921">
        <v>2029</v>
      </c>
      <c r="E6921">
        <v>2033</v>
      </c>
      <c r="F6921">
        <v>0.40444272199999998</v>
      </c>
      <c r="G6921">
        <v>8512.2278029999998</v>
      </c>
      <c r="H6921">
        <v>0</v>
      </c>
      <c r="I6921">
        <v>0.85</v>
      </c>
      <c r="J6921" s="2" t="str">
        <f t="shared" si="108"/>
        <v>EG_CCGTER2029</v>
      </c>
    </row>
    <row r="6922" spans="1:10" x14ac:dyDescent="0.25">
      <c r="A6922" t="s">
        <v>14</v>
      </c>
      <c r="B6922" t="s">
        <v>6</v>
      </c>
      <c r="C6922" t="s">
        <v>11</v>
      </c>
      <c r="D6922">
        <v>2029</v>
      </c>
      <c r="E6922">
        <v>2033</v>
      </c>
      <c r="F6922">
        <v>0.40444272199999998</v>
      </c>
      <c r="G6922">
        <v>8512.2278029999998</v>
      </c>
      <c r="H6922">
        <v>0</v>
      </c>
      <c r="I6922">
        <v>0.85</v>
      </c>
      <c r="J6922" s="2" t="str">
        <f t="shared" si="108"/>
        <v>EG_CCGTWR2029</v>
      </c>
    </row>
    <row r="6923" spans="1:10" x14ac:dyDescent="0.25">
      <c r="A6923" t="s">
        <v>14</v>
      </c>
      <c r="B6923" t="s">
        <v>6</v>
      </c>
      <c r="C6923" t="s">
        <v>9</v>
      </c>
      <c r="D6923">
        <v>2029</v>
      </c>
      <c r="E6923">
        <v>2033</v>
      </c>
      <c r="F6923">
        <v>0.40444272199999998</v>
      </c>
      <c r="G6923">
        <v>8512.2278029999998</v>
      </c>
      <c r="H6923">
        <v>0</v>
      </c>
      <c r="I6923">
        <v>0.85</v>
      </c>
      <c r="J6923" s="2" t="str">
        <f t="shared" si="108"/>
        <v>EG_CCGTNER2029</v>
      </c>
    </row>
    <row r="6924" spans="1:10" x14ac:dyDescent="0.25">
      <c r="A6924" t="s">
        <v>14</v>
      </c>
      <c r="B6924" t="s">
        <v>6</v>
      </c>
      <c r="C6924" t="s">
        <v>8</v>
      </c>
      <c r="D6924">
        <v>2029</v>
      </c>
      <c r="E6924">
        <v>2033</v>
      </c>
      <c r="F6924">
        <v>0.40444272199999998</v>
      </c>
      <c r="G6924">
        <v>8512.2278029999998</v>
      </c>
      <c r="H6924">
        <v>0</v>
      </c>
      <c r="I6924">
        <v>0.85</v>
      </c>
      <c r="J6924" s="2" t="str">
        <f t="shared" si="108"/>
        <v>EG_CCGTSR2029</v>
      </c>
    </row>
    <row r="6925" spans="1:10" x14ac:dyDescent="0.25">
      <c r="A6925" t="s">
        <v>14</v>
      </c>
      <c r="B6925" t="s">
        <v>6</v>
      </c>
      <c r="C6925" t="s">
        <v>12</v>
      </c>
      <c r="D6925">
        <v>2029</v>
      </c>
      <c r="E6925">
        <v>2033</v>
      </c>
      <c r="F6925">
        <v>0.40444272199999998</v>
      </c>
      <c r="G6925">
        <v>8512.2278029999998</v>
      </c>
      <c r="H6925">
        <v>0</v>
      </c>
      <c r="I6925">
        <v>0.85</v>
      </c>
      <c r="J6925" s="2" t="str">
        <f t="shared" si="108"/>
        <v>EG_CCGTNR2029</v>
      </c>
    </row>
    <row r="6926" spans="1:10" x14ac:dyDescent="0.25">
      <c r="A6926" t="s">
        <v>14</v>
      </c>
      <c r="B6926" t="s">
        <v>6</v>
      </c>
      <c r="C6926" t="s">
        <v>10</v>
      </c>
      <c r="D6926">
        <v>2029</v>
      </c>
      <c r="E6926">
        <v>2034</v>
      </c>
      <c r="F6926">
        <v>0.40444272199999998</v>
      </c>
      <c r="G6926">
        <v>8512.2278029999998</v>
      </c>
      <c r="H6926">
        <v>0</v>
      </c>
      <c r="I6926">
        <v>0.85</v>
      </c>
      <c r="J6926" s="2" t="str">
        <f t="shared" si="108"/>
        <v>EG_CCGTER2029</v>
      </c>
    </row>
    <row r="6927" spans="1:10" x14ac:dyDescent="0.25">
      <c r="A6927" t="s">
        <v>14</v>
      </c>
      <c r="B6927" t="s">
        <v>6</v>
      </c>
      <c r="C6927" t="s">
        <v>11</v>
      </c>
      <c r="D6927">
        <v>2029</v>
      </c>
      <c r="E6927">
        <v>2034</v>
      </c>
      <c r="F6927">
        <v>0.40444272199999998</v>
      </c>
      <c r="G6927">
        <v>8512.2278029999998</v>
      </c>
      <c r="H6927">
        <v>0</v>
      </c>
      <c r="I6927">
        <v>0.85</v>
      </c>
      <c r="J6927" s="2" t="str">
        <f t="shared" si="108"/>
        <v>EG_CCGTWR2029</v>
      </c>
    </row>
    <row r="6928" spans="1:10" x14ac:dyDescent="0.25">
      <c r="A6928" t="s">
        <v>14</v>
      </c>
      <c r="B6928" t="s">
        <v>6</v>
      </c>
      <c r="C6928" t="s">
        <v>9</v>
      </c>
      <c r="D6928">
        <v>2029</v>
      </c>
      <c r="E6928">
        <v>2034</v>
      </c>
      <c r="F6928">
        <v>0.40444272199999998</v>
      </c>
      <c r="G6928">
        <v>8512.2278029999998</v>
      </c>
      <c r="H6928">
        <v>0</v>
      </c>
      <c r="I6928">
        <v>0.85</v>
      </c>
      <c r="J6928" s="2" t="str">
        <f t="shared" si="108"/>
        <v>EG_CCGTNER2029</v>
      </c>
    </row>
    <row r="6929" spans="1:10" x14ac:dyDescent="0.25">
      <c r="A6929" t="s">
        <v>14</v>
      </c>
      <c r="B6929" t="s">
        <v>6</v>
      </c>
      <c r="C6929" t="s">
        <v>8</v>
      </c>
      <c r="D6929">
        <v>2029</v>
      </c>
      <c r="E6929">
        <v>2034</v>
      </c>
      <c r="F6929">
        <v>0.40444272199999998</v>
      </c>
      <c r="G6929">
        <v>8512.2278029999998</v>
      </c>
      <c r="H6929">
        <v>0</v>
      </c>
      <c r="I6929">
        <v>0.85</v>
      </c>
      <c r="J6929" s="2" t="str">
        <f t="shared" si="108"/>
        <v>EG_CCGTSR2029</v>
      </c>
    </row>
    <row r="6930" spans="1:10" x14ac:dyDescent="0.25">
      <c r="A6930" t="s">
        <v>14</v>
      </c>
      <c r="B6930" t="s">
        <v>6</v>
      </c>
      <c r="C6930" t="s">
        <v>12</v>
      </c>
      <c r="D6930">
        <v>2029</v>
      </c>
      <c r="E6930">
        <v>2034</v>
      </c>
      <c r="F6930">
        <v>0.40444272199999998</v>
      </c>
      <c r="G6930">
        <v>8512.2278029999998</v>
      </c>
      <c r="H6930">
        <v>0</v>
      </c>
      <c r="I6930">
        <v>0.85</v>
      </c>
      <c r="J6930" s="2" t="str">
        <f t="shared" si="108"/>
        <v>EG_CCGTNR2029</v>
      </c>
    </row>
    <row r="6931" spans="1:10" x14ac:dyDescent="0.25">
      <c r="A6931" t="s">
        <v>14</v>
      </c>
      <c r="B6931" t="s">
        <v>6</v>
      </c>
      <c r="C6931" t="s">
        <v>10</v>
      </c>
      <c r="D6931">
        <v>2029</v>
      </c>
      <c r="E6931">
        <v>2035</v>
      </c>
      <c r="F6931">
        <v>0.40444272199999998</v>
      </c>
      <c r="G6931">
        <v>8512.2278029999998</v>
      </c>
      <c r="H6931">
        <v>0</v>
      </c>
      <c r="I6931">
        <v>0.85</v>
      </c>
      <c r="J6931" s="2" t="str">
        <f t="shared" si="108"/>
        <v>EG_CCGTER2029</v>
      </c>
    </row>
    <row r="6932" spans="1:10" x14ac:dyDescent="0.25">
      <c r="A6932" t="s">
        <v>14</v>
      </c>
      <c r="B6932" t="s">
        <v>6</v>
      </c>
      <c r="C6932" t="s">
        <v>11</v>
      </c>
      <c r="D6932">
        <v>2029</v>
      </c>
      <c r="E6932">
        <v>2035</v>
      </c>
      <c r="F6932">
        <v>0.40444272199999998</v>
      </c>
      <c r="G6932">
        <v>8512.2278029999998</v>
      </c>
      <c r="H6932">
        <v>0</v>
      </c>
      <c r="I6932">
        <v>0.85</v>
      </c>
      <c r="J6932" s="2" t="str">
        <f t="shared" si="108"/>
        <v>EG_CCGTWR2029</v>
      </c>
    </row>
    <row r="6933" spans="1:10" x14ac:dyDescent="0.25">
      <c r="A6933" t="s">
        <v>14</v>
      </c>
      <c r="B6933" t="s">
        <v>6</v>
      </c>
      <c r="C6933" t="s">
        <v>9</v>
      </c>
      <c r="D6933">
        <v>2029</v>
      </c>
      <c r="E6933">
        <v>2035</v>
      </c>
      <c r="F6933">
        <v>0.40444272199999998</v>
      </c>
      <c r="G6933">
        <v>8512.2278029999998</v>
      </c>
      <c r="H6933">
        <v>0</v>
      </c>
      <c r="I6933">
        <v>0.85</v>
      </c>
      <c r="J6933" s="2" t="str">
        <f t="shared" si="108"/>
        <v>EG_CCGTNER2029</v>
      </c>
    </row>
    <row r="6934" spans="1:10" x14ac:dyDescent="0.25">
      <c r="A6934" t="s">
        <v>14</v>
      </c>
      <c r="B6934" t="s">
        <v>6</v>
      </c>
      <c r="C6934" t="s">
        <v>8</v>
      </c>
      <c r="D6934">
        <v>2029</v>
      </c>
      <c r="E6934">
        <v>2035</v>
      </c>
      <c r="F6934">
        <v>0.40444272199999998</v>
      </c>
      <c r="G6934">
        <v>8512.2278029999998</v>
      </c>
      <c r="H6934">
        <v>0</v>
      </c>
      <c r="I6934">
        <v>0.85</v>
      </c>
      <c r="J6934" s="2" t="str">
        <f t="shared" si="108"/>
        <v>EG_CCGTSR2029</v>
      </c>
    </row>
    <row r="6935" spans="1:10" x14ac:dyDescent="0.25">
      <c r="A6935" t="s">
        <v>14</v>
      </c>
      <c r="B6935" t="s">
        <v>6</v>
      </c>
      <c r="C6935" t="s">
        <v>12</v>
      </c>
      <c r="D6935">
        <v>2029</v>
      </c>
      <c r="E6935">
        <v>2035</v>
      </c>
      <c r="F6935">
        <v>0.40444272199999998</v>
      </c>
      <c r="G6935">
        <v>8512.2278029999998</v>
      </c>
      <c r="H6935">
        <v>0</v>
      </c>
      <c r="I6935">
        <v>0.85</v>
      </c>
      <c r="J6935" s="2" t="str">
        <f t="shared" si="108"/>
        <v>EG_CCGTNR2029</v>
      </c>
    </row>
    <row r="6936" spans="1:10" x14ac:dyDescent="0.25">
      <c r="A6936" t="s">
        <v>14</v>
      </c>
      <c r="B6936" t="s">
        <v>6</v>
      </c>
      <c r="C6936" t="s">
        <v>10</v>
      </c>
      <c r="D6936">
        <v>2029</v>
      </c>
      <c r="E6936">
        <v>2036</v>
      </c>
      <c r="F6936">
        <v>0.40444272199999998</v>
      </c>
      <c r="G6936">
        <v>8512.2278029999998</v>
      </c>
      <c r="H6936">
        <v>0</v>
      </c>
      <c r="I6936">
        <v>0.85</v>
      </c>
      <c r="J6936" s="2" t="str">
        <f t="shared" si="108"/>
        <v>EG_CCGTER2029</v>
      </c>
    </row>
    <row r="6937" spans="1:10" x14ac:dyDescent="0.25">
      <c r="A6937" t="s">
        <v>14</v>
      </c>
      <c r="B6937" t="s">
        <v>6</v>
      </c>
      <c r="C6937" t="s">
        <v>11</v>
      </c>
      <c r="D6937">
        <v>2029</v>
      </c>
      <c r="E6937">
        <v>2036</v>
      </c>
      <c r="F6937">
        <v>0.40444272199999998</v>
      </c>
      <c r="G6937">
        <v>8512.2278029999998</v>
      </c>
      <c r="H6937">
        <v>0</v>
      </c>
      <c r="I6937">
        <v>0.85</v>
      </c>
      <c r="J6937" s="2" t="str">
        <f t="shared" si="108"/>
        <v>EG_CCGTWR2029</v>
      </c>
    </row>
    <row r="6938" spans="1:10" x14ac:dyDescent="0.25">
      <c r="A6938" t="s">
        <v>14</v>
      </c>
      <c r="B6938" t="s">
        <v>6</v>
      </c>
      <c r="C6938" t="s">
        <v>9</v>
      </c>
      <c r="D6938">
        <v>2029</v>
      </c>
      <c r="E6938">
        <v>2036</v>
      </c>
      <c r="F6938">
        <v>0.40444272199999998</v>
      </c>
      <c r="G6938">
        <v>8512.2278029999998</v>
      </c>
      <c r="H6938">
        <v>0</v>
      </c>
      <c r="I6938">
        <v>0.85</v>
      </c>
      <c r="J6938" s="2" t="str">
        <f t="shared" si="108"/>
        <v>EG_CCGTNER2029</v>
      </c>
    </row>
    <row r="6939" spans="1:10" x14ac:dyDescent="0.25">
      <c r="A6939" t="s">
        <v>14</v>
      </c>
      <c r="B6939" t="s">
        <v>6</v>
      </c>
      <c r="C6939" t="s">
        <v>8</v>
      </c>
      <c r="D6939">
        <v>2029</v>
      </c>
      <c r="E6939">
        <v>2036</v>
      </c>
      <c r="F6939">
        <v>0.40444272199999998</v>
      </c>
      <c r="G6939">
        <v>8512.2278029999998</v>
      </c>
      <c r="H6939">
        <v>0</v>
      </c>
      <c r="I6939">
        <v>0.85</v>
      </c>
      <c r="J6939" s="2" t="str">
        <f t="shared" si="108"/>
        <v>EG_CCGTSR2029</v>
      </c>
    </row>
    <row r="6940" spans="1:10" x14ac:dyDescent="0.25">
      <c r="A6940" t="s">
        <v>14</v>
      </c>
      <c r="B6940" t="s">
        <v>6</v>
      </c>
      <c r="C6940" t="s">
        <v>12</v>
      </c>
      <c r="D6940">
        <v>2029</v>
      </c>
      <c r="E6940">
        <v>2036</v>
      </c>
      <c r="F6940">
        <v>0.40444272199999998</v>
      </c>
      <c r="G6940">
        <v>8512.2278029999998</v>
      </c>
      <c r="H6940">
        <v>0</v>
      </c>
      <c r="I6940">
        <v>0.85</v>
      </c>
      <c r="J6940" s="2" t="str">
        <f t="shared" si="108"/>
        <v>EG_CCGTNR2029</v>
      </c>
    </row>
    <row r="6941" spans="1:10" x14ac:dyDescent="0.25">
      <c r="A6941" t="s">
        <v>14</v>
      </c>
      <c r="B6941" t="s">
        <v>6</v>
      </c>
      <c r="C6941" t="s">
        <v>10</v>
      </c>
      <c r="D6941">
        <v>2029</v>
      </c>
      <c r="E6941">
        <v>2037</v>
      </c>
      <c r="F6941">
        <v>0.40444272199999998</v>
      </c>
      <c r="G6941">
        <v>8512.2278029999998</v>
      </c>
      <c r="H6941">
        <v>0</v>
      </c>
      <c r="I6941">
        <v>0.85</v>
      </c>
      <c r="J6941" s="2" t="str">
        <f t="shared" si="108"/>
        <v>EG_CCGTER2029</v>
      </c>
    </row>
    <row r="6942" spans="1:10" x14ac:dyDescent="0.25">
      <c r="A6942" t="s">
        <v>14</v>
      </c>
      <c r="B6942" t="s">
        <v>6</v>
      </c>
      <c r="C6942" t="s">
        <v>11</v>
      </c>
      <c r="D6942">
        <v>2029</v>
      </c>
      <c r="E6942">
        <v>2037</v>
      </c>
      <c r="F6942">
        <v>0.40444272199999998</v>
      </c>
      <c r="G6942">
        <v>8512.2278029999998</v>
      </c>
      <c r="H6942">
        <v>0</v>
      </c>
      <c r="I6942">
        <v>0.85</v>
      </c>
      <c r="J6942" s="2" t="str">
        <f t="shared" si="108"/>
        <v>EG_CCGTWR2029</v>
      </c>
    </row>
    <row r="6943" spans="1:10" x14ac:dyDescent="0.25">
      <c r="A6943" t="s">
        <v>14</v>
      </c>
      <c r="B6943" t="s">
        <v>6</v>
      </c>
      <c r="C6943" t="s">
        <v>9</v>
      </c>
      <c r="D6943">
        <v>2029</v>
      </c>
      <c r="E6943">
        <v>2037</v>
      </c>
      <c r="F6943">
        <v>0.40444272199999998</v>
      </c>
      <c r="G6943">
        <v>8512.2278029999998</v>
      </c>
      <c r="H6943">
        <v>0</v>
      </c>
      <c r="I6943">
        <v>0.85</v>
      </c>
      <c r="J6943" s="2" t="str">
        <f t="shared" si="108"/>
        <v>EG_CCGTNER2029</v>
      </c>
    </row>
    <row r="6944" spans="1:10" x14ac:dyDescent="0.25">
      <c r="A6944" t="s">
        <v>14</v>
      </c>
      <c r="B6944" t="s">
        <v>6</v>
      </c>
      <c r="C6944" t="s">
        <v>8</v>
      </c>
      <c r="D6944">
        <v>2029</v>
      </c>
      <c r="E6944">
        <v>2037</v>
      </c>
      <c r="F6944">
        <v>0.40444272199999998</v>
      </c>
      <c r="G6944">
        <v>8512.2278029999998</v>
      </c>
      <c r="H6944">
        <v>0</v>
      </c>
      <c r="I6944">
        <v>0.85</v>
      </c>
      <c r="J6944" s="2" t="str">
        <f t="shared" si="108"/>
        <v>EG_CCGTSR2029</v>
      </c>
    </row>
    <row r="6945" spans="1:10" x14ac:dyDescent="0.25">
      <c r="A6945" t="s">
        <v>14</v>
      </c>
      <c r="B6945" t="s">
        <v>6</v>
      </c>
      <c r="C6945" t="s">
        <v>12</v>
      </c>
      <c r="D6945">
        <v>2029</v>
      </c>
      <c r="E6945">
        <v>2037</v>
      </c>
      <c r="F6945">
        <v>0.40444272199999998</v>
      </c>
      <c r="G6945">
        <v>8512.2278029999998</v>
      </c>
      <c r="H6945">
        <v>0</v>
      </c>
      <c r="I6945">
        <v>0.85</v>
      </c>
      <c r="J6945" s="2" t="str">
        <f t="shared" si="108"/>
        <v>EG_CCGTNR2029</v>
      </c>
    </row>
    <row r="6946" spans="1:10" x14ac:dyDescent="0.25">
      <c r="A6946" t="s">
        <v>14</v>
      </c>
      <c r="B6946" t="s">
        <v>6</v>
      </c>
      <c r="C6946" t="s">
        <v>10</v>
      </c>
      <c r="D6946">
        <v>2029</v>
      </c>
      <c r="E6946">
        <v>2038</v>
      </c>
      <c r="F6946">
        <v>0.40444272199999998</v>
      </c>
      <c r="G6946">
        <v>8512.2278029999998</v>
      </c>
      <c r="H6946">
        <v>0</v>
      </c>
      <c r="I6946">
        <v>0.85</v>
      </c>
      <c r="J6946" s="2" t="str">
        <f t="shared" si="108"/>
        <v>EG_CCGTER2029</v>
      </c>
    </row>
    <row r="6947" spans="1:10" x14ac:dyDescent="0.25">
      <c r="A6947" t="s">
        <v>14</v>
      </c>
      <c r="B6947" t="s">
        <v>6</v>
      </c>
      <c r="C6947" t="s">
        <v>11</v>
      </c>
      <c r="D6947">
        <v>2029</v>
      </c>
      <c r="E6947">
        <v>2038</v>
      </c>
      <c r="F6947">
        <v>0.40444272199999998</v>
      </c>
      <c r="G6947">
        <v>8512.2278029999998</v>
      </c>
      <c r="H6947">
        <v>0</v>
      </c>
      <c r="I6947">
        <v>0.85</v>
      </c>
      <c r="J6947" s="2" t="str">
        <f t="shared" si="108"/>
        <v>EG_CCGTWR2029</v>
      </c>
    </row>
    <row r="6948" spans="1:10" x14ac:dyDescent="0.25">
      <c r="A6948" t="s">
        <v>14</v>
      </c>
      <c r="B6948" t="s">
        <v>6</v>
      </c>
      <c r="C6948" t="s">
        <v>9</v>
      </c>
      <c r="D6948">
        <v>2029</v>
      </c>
      <c r="E6948">
        <v>2038</v>
      </c>
      <c r="F6948">
        <v>0.40444272199999998</v>
      </c>
      <c r="G6948">
        <v>8512.2278029999998</v>
      </c>
      <c r="H6948">
        <v>0</v>
      </c>
      <c r="I6948">
        <v>0.85</v>
      </c>
      <c r="J6948" s="2" t="str">
        <f t="shared" si="108"/>
        <v>EG_CCGTNER2029</v>
      </c>
    </row>
    <row r="6949" spans="1:10" x14ac:dyDescent="0.25">
      <c r="A6949" t="s">
        <v>14</v>
      </c>
      <c r="B6949" t="s">
        <v>6</v>
      </c>
      <c r="C6949" t="s">
        <v>8</v>
      </c>
      <c r="D6949">
        <v>2029</v>
      </c>
      <c r="E6949">
        <v>2038</v>
      </c>
      <c r="F6949">
        <v>0.40444272199999998</v>
      </c>
      <c r="G6949">
        <v>8512.2278029999998</v>
      </c>
      <c r="H6949">
        <v>0</v>
      </c>
      <c r="I6949">
        <v>0.85</v>
      </c>
      <c r="J6949" s="2" t="str">
        <f t="shared" si="108"/>
        <v>EG_CCGTSR2029</v>
      </c>
    </row>
    <row r="6950" spans="1:10" x14ac:dyDescent="0.25">
      <c r="A6950" t="s">
        <v>14</v>
      </c>
      <c r="B6950" t="s">
        <v>6</v>
      </c>
      <c r="C6950" t="s">
        <v>12</v>
      </c>
      <c r="D6950">
        <v>2029</v>
      </c>
      <c r="E6950">
        <v>2038</v>
      </c>
      <c r="F6950">
        <v>0.40444272199999998</v>
      </c>
      <c r="G6950">
        <v>8512.2278029999998</v>
      </c>
      <c r="H6950">
        <v>0</v>
      </c>
      <c r="I6950">
        <v>0.85</v>
      </c>
      <c r="J6950" s="2" t="str">
        <f t="shared" si="108"/>
        <v>EG_CCGTNR2029</v>
      </c>
    </row>
    <row r="6951" spans="1:10" x14ac:dyDescent="0.25">
      <c r="A6951" t="s">
        <v>14</v>
      </c>
      <c r="B6951" t="s">
        <v>6</v>
      </c>
      <c r="C6951" t="s">
        <v>10</v>
      </c>
      <c r="D6951">
        <v>2029</v>
      </c>
      <c r="E6951">
        <v>2039</v>
      </c>
      <c r="F6951">
        <v>0.40444272199999998</v>
      </c>
      <c r="G6951">
        <v>8512.2278029999998</v>
      </c>
      <c r="H6951">
        <v>0</v>
      </c>
      <c r="I6951">
        <v>0.85</v>
      </c>
      <c r="J6951" s="2" t="str">
        <f t="shared" si="108"/>
        <v>EG_CCGTER2029</v>
      </c>
    </row>
    <row r="6952" spans="1:10" x14ac:dyDescent="0.25">
      <c r="A6952" t="s">
        <v>14</v>
      </c>
      <c r="B6952" t="s">
        <v>6</v>
      </c>
      <c r="C6952" t="s">
        <v>11</v>
      </c>
      <c r="D6952">
        <v>2029</v>
      </c>
      <c r="E6952">
        <v>2039</v>
      </c>
      <c r="F6952">
        <v>0.40444272199999998</v>
      </c>
      <c r="G6952">
        <v>8512.2278029999998</v>
      </c>
      <c r="H6952">
        <v>0</v>
      </c>
      <c r="I6952">
        <v>0.85</v>
      </c>
      <c r="J6952" s="2" t="str">
        <f t="shared" si="108"/>
        <v>EG_CCGTWR2029</v>
      </c>
    </row>
    <row r="6953" spans="1:10" x14ac:dyDescent="0.25">
      <c r="A6953" t="s">
        <v>14</v>
      </c>
      <c r="B6953" t="s">
        <v>6</v>
      </c>
      <c r="C6953" t="s">
        <v>9</v>
      </c>
      <c r="D6953">
        <v>2029</v>
      </c>
      <c r="E6953">
        <v>2039</v>
      </c>
      <c r="F6953">
        <v>0.40444272199999998</v>
      </c>
      <c r="G6953">
        <v>8512.2278029999998</v>
      </c>
      <c r="H6953">
        <v>0</v>
      </c>
      <c r="I6953">
        <v>0.85</v>
      </c>
      <c r="J6953" s="2" t="str">
        <f t="shared" si="108"/>
        <v>EG_CCGTNER2029</v>
      </c>
    </row>
    <row r="6954" spans="1:10" x14ac:dyDescent="0.25">
      <c r="A6954" t="s">
        <v>14</v>
      </c>
      <c r="B6954" t="s">
        <v>6</v>
      </c>
      <c r="C6954" t="s">
        <v>8</v>
      </c>
      <c r="D6954">
        <v>2029</v>
      </c>
      <c r="E6954">
        <v>2039</v>
      </c>
      <c r="F6954">
        <v>0.40444272199999998</v>
      </c>
      <c r="G6954">
        <v>8512.2278029999998</v>
      </c>
      <c r="H6954">
        <v>0</v>
      </c>
      <c r="I6954">
        <v>0.85</v>
      </c>
      <c r="J6954" s="2" t="str">
        <f t="shared" si="108"/>
        <v>EG_CCGTSR2029</v>
      </c>
    </row>
    <row r="6955" spans="1:10" x14ac:dyDescent="0.25">
      <c r="A6955" t="s">
        <v>14</v>
      </c>
      <c r="B6955" t="s">
        <v>6</v>
      </c>
      <c r="C6955" t="s">
        <v>12</v>
      </c>
      <c r="D6955">
        <v>2029</v>
      </c>
      <c r="E6955">
        <v>2039</v>
      </c>
      <c r="F6955">
        <v>0.40444272199999998</v>
      </c>
      <c r="G6955">
        <v>8512.2278029999998</v>
      </c>
      <c r="H6955">
        <v>0</v>
      </c>
      <c r="I6955">
        <v>0.85</v>
      </c>
      <c r="J6955" s="2" t="str">
        <f t="shared" si="108"/>
        <v>EG_CCGTNR2029</v>
      </c>
    </row>
    <row r="6956" spans="1:10" x14ac:dyDescent="0.25">
      <c r="A6956" t="s">
        <v>14</v>
      </c>
      <c r="B6956" t="s">
        <v>6</v>
      </c>
      <c r="C6956" t="s">
        <v>10</v>
      </c>
      <c r="D6956">
        <v>2029</v>
      </c>
      <c r="E6956">
        <v>2040</v>
      </c>
      <c r="F6956">
        <v>0.40444272199999998</v>
      </c>
      <c r="G6956">
        <v>8512.2278029999998</v>
      </c>
      <c r="H6956">
        <v>0</v>
      </c>
      <c r="I6956">
        <v>0.85</v>
      </c>
      <c r="J6956" s="2" t="str">
        <f t="shared" si="108"/>
        <v>EG_CCGTER2029</v>
      </c>
    </row>
    <row r="6957" spans="1:10" x14ac:dyDescent="0.25">
      <c r="A6957" t="s">
        <v>14</v>
      </c>
      <c r="B6957" t="s">
        <v>6</v>
      </c>
      <c r="C6957" t="s">
        <v>11</v>
      </c>
      <c r="D6957">
        <v>2029</v>
      </c>
      <c r="E6957">
        <v>2040</v>
      </c>
      <c r="F6957">
        <v>0.40444272199999998</v>
      </c>
      <c r="G6957">
        <v>8512.2278029999998</v>
      </c>
      <c r="H6957">
        <v>0</v>
      </c>
      <c r="I6957">
        <v>0.85</v>
      </c>
      <c r="J6957" s="2" t="str">
        <f t="shared" si="108"/>
        <v>EG_CCGTWR2029</v>
      </c>
    </row>
    <row r="6958" spans="1:10" x14ac:dyDescent="0.25">
      <c r="A6958" t="s">
        <v>14</v>
      </c>
      <c r="B6958" t="s">
        <v>6</v>
      </c>
      <c r="C6958" t="s">
        <v>9</v>
      </c>
      <c r="D6958">
        <v>2029</v>
      </c>
      <c r="E6958">
        <v>2040</v>
      </c>
      <c r="F6958">
        <v>0.40444272199999998</v>
      </c>
      <c r="G6958">
        <v>8512.2278029999998</v>
      </c>
      <c r="H6958">
        <v>0</v>
      </c>
      <c r="I6958">
        <v>0.85</v>
      </c>
      <c r="J6958" s="2" t="str">
        <f t="shared" si="108"/>
        <v>EG_CCGTNER2029</v>
      </c>
    </row>
    <row r="6959" spans="1:10" x14ac:dyDescent="0.25">
      <c r="A6959" t="s">
        <v>14</v>
      </c>
      <c r="B6959" t="s">
        <v>6</v>
      </c>
      <c r="C6959" t="s">
        <v>8</v>
      </c>
      <c r="D6959">
        <v>2029</v>
      </c>
      <c r="E6959">
        <v>2040</v>
      </c>
      <c r="F6959">
        <v>0.40444272199999998</v>
      </c>
      <c r="G6959">
        <v>8512.2278029999998</v>
      </c>
      <c r="H6959">
        <v>0</v>
      </c>
      <c r="I6959">
        <v>0.85</v>
      </c>
      <c r="J6959" s="2" t="str">
        <f t="shared" si="108"/>
        <v>EG_CCGTSR2029</v>
      </c>
    </row>
    <row r="6960" spans="1:10" x14ac:dyDescent="0.25">
      <c r="A6960" t="s">
        <v>14</v>
      </c>
      <c r="B6960" t="s">
        <v>6</v>
      </c>
      <c r="C6960" t="s">
        <v>12</v>
      </c>
      <c r="D6960">
        <v>2029</v>
      </c>
      <c r="E6960">
        <v>2040</v>
      </c>
      <c r="F6960">
        <v>0.40444272199999998</v>
      </c>
      <c r="G6960">
        <v>8512.2278029999998</v>
      </c>
      <c r="H6960">
        <v>0</v>
      </c>
      <c r="I6960">
        <v>0.85</v>
      </c>
      <c r="J6960" s="2" t="str">
        <f t="shared" si="108"/>
        <v>EG_CCGTNR2029</v>
      </c>
    </row>
    <row r="6961" spans="1:10" x14ac:dyDescent="0.25">
      <c r="A6961" t="s">
        <v>14</v>
      </c>
      <c r="B6961" t="s">
        <v>6</v>
      </c>
      <c r="C6961" t="s">
        <v>10</v>
      </c>
      <c r="D6961">
        <v>2029</v>
      </c>
      <c r="E6961">
        <v>2041</v>
      </c>
      <c r="F6961">
        <v>0.40444272199999998</v>
      </c>
      <c r="G6961">
        <v>8512.2278029999998</v>
      </c>
      <c r="H6961">
        <v>0</v>
      </c>
      <c r="I6961">
        <v>0.85</v>
      </c>
      <c r="J6961" s="2" t="str">
        <f t="shared" si="108"/>
        <v>EG_CCGTER2029</v>
      </c>
    </row>
    <row r="6962" spans="1:10" x14ac:dyDescent="0.25">
      <c r="A6962" t="s">
        <v>14</v>
      </c>
      <c r="B6962" t="s">
        <v>6</v>
      </c>
      <c r="C6962" t="s">
        <v>11</v>
      </c>
      <c r="D6962">
        <v>2029</v>
      </c>
      <c r="E6962">
        <v>2041</v>
      </c>
      <c r="F6962">
        <v>0.40444272199999998</v>
      </c>
      <c r="G6962">
        <v>8512.2278029999998</v>
      </c>
      <c r="H6962">
        <v>0</v>
      </c>
      <c r="I6962">
        <v>0.85</v>
      </c>
      <c r="J6962" s="2" t="str">
        <f t="shared" si="108"/>
        <v>EG_CCGTWR2029</v>
      </c>
    </row>
    <row r="6963" spans="1:10" x14ac:dyDescent="0.25">
      <c r="A6963" t="s">
        <v>14</v>
      </c>
      <c r="B6963" t="s">
        <v>6</v>
      </c>
      <c r="C6963" t="s">
        <v>9</v>
      </c>
      <c r="D6963">
        <v>2029</v>
      </c>
      <c r="E6963">
        <v>2041</v>
      </c>
      <c r="F6963">
        <v>0.40444272199999998</v>
      </c>
      <c r="G6963">
        <v>8512.2278029999998</v>
      </c>
      <c r="H6963">
        <v>0</v>
      </c>
      <c r="I6963">
        <v>0.85</v>
      </c>
      <c r="J6963" s="2" t="str">
        <f t="shared" si="108"/>
        <v>EG_CCGTNER2029</v>
      </c>
    </row>
    <row r="6964" spans="1:10" x14ac:dyDescent="0.25">
      <c r="A6964" t="s">
        <v>14</v>
      </c>
      <c r="B6964" t="s">
        <v>6</v>
      </c>
      <c r="C6964" t="s">
        <v>8</v>
      </c>
      <c r="D6964">
        <v>2029</v>
      </c>
      <c r="E6964">
        <v>2041</v>
      </c>
      <c r="F6964">
        <v>0.40444272199999998</v>
      </c>
      <c r="G6964">
        <v>8512.2278029999998</v>
      </c>
      <c r="H6964">
        <v>0</v>
      </c>
      <c r="I6964">
        <v>0.85</v>
      </c>
      <c r="J6964" s="2" t="str">
        <f t="shared" si="108"/>
        <v>EG_CCGTSR2029</v>
      </c>
    </row>
    <row r="6965" spans="1:10" x14ac:dyDescent="0.25">
      <c r="A6965" t="s">
        <v>14</v>
      </c>
      <c r="B6965" t="s">
        <v>6</v>
      </c>
      <c r="C6965" t="s">
        <v>12</v>
      </c>
      <c r="D6965">
        <v>2029</v>
      </c>
      <c r="E6965">
        <v>2041</v>
      </c>
      <c r="F6965">
        <v>0.40444272199999998</v>
      </c>
      <c r="G6965">
        <v>8512.2278029999998</v>
      </c>
      <c r="H6965">
        <v>0</v>
      </c>
      <c r="I6965">
        <v>0.85</v>
      </c>
      <c r="J6965" s="2" t="str">
        <f t="shared" si="108"/>
        <v>EG_CCGTNR2029</v>
      </c>
    </row>
    <row r="6966" spans="1:10" x14ac:dyDescent="0.25">
      <c r="A6966" t="s">
        <v>16</v>
      </c>
      <c r="B6966" t="s">
        <v>6</v>
      </c>
      <c r="C6966" t="s">
        <v>10</v>
      </c>
      <c r="D6966">
        <v>2029</v>
      </c>
      <c r="E6966">
        <v>2029</v>
      </c>
      <c r="F6966">
        <v>0.28070162799999998</v>
      </c>
      <c r="G6966">
        <v>6679.7506489999996</v>
      </c>
      <c r="H6966">
        <v>0</v>
      </c>
      <c r="I6966">
        <v>0.85</v>
      </c>
      <c r="J6966" s="2" t="str">
        <f t="shared" si="108"/>
        <v>EG_OCGTER2029</v>
      </c>
    </row>
    <row r="6967" spans="1:10" x14ac:dyDescent="0.25">
      <c r="A6967" t="s">
        <v>16</v>
      </c>
      <c r="B6967" t="s">
        <v>6</v>
      </c>
      <c r="C6967" t="s">
        <v>11</v>
      </c>
      <c r="D6967">
        <v>2029</v>
      </c>
      <c r="E6967">
        <v>2029</v>
      </c>
      <c r="F6967">
        <v>0.28070162799999998</v>
      </c>
      <c r="G6967">
        <v>6679.7506489999996</v>
      </c>
      <c r="H6967">
        <v>0</v>
      </c>
      <c r="I6967">
        <v>0.85</v>
      </c>
      <c r="J6967" s="2" t="str">
        <f t="shared" si="108"/>
        <v>EG_OCGTWR2029</v>
      </c>
    </row>
    <row r="6968" spans="1:10" x14ac:dyDescent="0.25">
      <c r="A6968" t="s">
        <v>16</v>
      </c>
      <c r="B6968" t="s">
        <v>6</v>
      </c>
      <c r="C6968" t="s">
        <v>9</v>
      </c>
      <c r="D6968">
        <v>2029</v>
      </c>
      <c r="E6968">
        <v>2029</v>
      </c>
      <c r="F6968">
        <v>0.28070162799999998</v>
      </c>
      <c r="G6968">
        <v>6679.7506489999996</v>
      </c>
      <c r="H6968">
        <v>0</v>
      </c>
      <c r="I6968">
        <v>0.85</v>
      </c>
      <c r="J6968" s="2" t="str">
        <f t="shared" si="108"/>
        <v>EG_OCGTNER2029</v>
      </c>
    </row>
    <row r="6969" spans="1:10" x14ac:dyDescent="0.25">
      <c r="A6969" t="s">
        <v>16</v>
      </c>
      <c r="B6969" t="s">
        <v>6</v>
      </c>
      <c r="C6969" t="s">
        <v>8</v>
      </c>
      <c r="D6969">
        <v>2029</v>
      </c>
      <c r="E6969">
        <v>2029</v>
      </c>
      <c r="F6969">
        <v>0.28070162799999998</v>
      </c>
      <c r="G6969">
        <v>6679.7506489999996</v>
      </c>
      <c r="H6969">
        <v>0</v>
      </c>
      <c r="I6969">
        <v>0.85</v>
      </c>
      <c r="J6969" s="2" t="str">
        <f t="shared" si="108"/>
        <v>EG_OCGTSR2029</v>
      </c>
    </row>
    <row r="6970" spans="1:10" x14ac:dyDescent="0.25">
      <c r="A6970" t="s">
        <v>16</v>
      </c>
      <c r="B6970" t="s">
        <v>6</v>
      </c>
      <c r="C6970" t="s">
        <v>12</v>
      </c>
      <c r="D6970">
        <v>2029</v>
      </c>
      <c r="E6970">
        <v>2029</v>
      </c>
      <c r="F6970">
        <v>0.28070162799999998</v>
      </c>
      <c r="G6970">
        <v>6679.7506489999996</v>
      </c>
      <c r="H6970">
        <v>0</v>
      </c>
      <c r="I6970">
        <v>0.85</v>
      </c>
      <c r="J6970" s="2" t="str">
        <f t="shared" si="108"/>
        <v>EG_OCGTNR2029</v>
      </c>
    </row>
    <row r="6971" spans="1:10" x14ac:dyDescent="0.25">
      <c r="A6971" t="s">
        <v>16</v>
      </c>
      <c r="B6971" t="s">
        <v>6</v>
      </c>
      <c r="C6971" t="s">
        <v>10</v>
      </c>
      <c r="D6971">
        <v>2029</v>
      </c>
      <c r="E6971">
        <v>2030</v>
      </c>
      <c r="F6971">
        <v>0.28070162799999998</v>
      </c>
      <c r="G6971">
        <v>6679.7506489999996</v>
      </c>
      <c r="H6971">
        <v>0</v>
      </c>
      <c r="I6971">
        <v>0.85</v>
      </c>
      <c r="J6971" s="2" t="str">
        <f t="shared" si="108"/>
        <v>EG_OCGTER2029</v>
      </c>
    </row>
    <row r="6972" spans="1:10" x14ac:dyDescent="0.25">
      <c r="A6972" t="s">
        <v>16</v>
      </c>
      <c r="B6972" t="s">
        <v>6</v>
      </c>
      <c r="C6972" t="s">
        <v>11</v>
      </c>
      <c r="D6972">
        <v>2029</v>
      </c>
      <c r="E6972">
        <v>2030</v>
      </c>
      <c r="F6972">
        <v>0.28070162799999998</v>
      </c>
      <c r="G6972">
        <v>6679.7506489999996</v>
      </c>
      <c r="H6972">
        <v>0</v>
      </c>
      <c r="I6972">
        <v>0.85</v>
      </c>
      <c r="J6972" s="2" t="str">
        <f t="shared" si="108"/>
        <v>EG_OCGTWR2029</v>
      </c>
    </row>
    <row r="6973" spans="1:10" x14ac:dyDescent="0.25">
      <c r="A6973" t="s">
        <v>16</v>
      </c>
      <c r="B6973" t="s">
        <v>6</v>
      </c>
      <c r="C6973" t="s">
        <v>9</v>
      </c>
      <c r="D6973">
        <v>2029</v>
      </c>
      <c r="E6973">
        <v>2030</v>
      </c>
      <c r="F6973">
        <v>0.28070162799999998</v>
      </c>
      <c r="G6973">
        <v>6679.7506489999996</v>
      </c>
      <c r="H6973">
        <v>0</v>
      </c>
      <c r="I6973">
        <v>0.85</v>
      </c>
      <c r="J6973" s="2" t="str">
        <f t="shared" si="108"/>
        <v>EG_OCGTNER2029</v>
      </c>
    </row>
    <row r="6974" spans="1:10" x14ac:dyDescent="0.25">
      <c r="A6974" t="s">
        <v>16</v>
      </c>
      <c r="B6974" t="s">
        <v>6</v>
      </c>
      <c r="C6974" t="s">
        <v>8</v>
      </c>
      <c r="D6974">
        <v>2029</v>
      </c>
      <c r="E6974">
        <v>2030</v>
      </c>
      <c r="F6974">
        <v>0.28070162799999998</v>
      </c>
      <c r="G6974">
        <v>6679.7506489999996</v>
      </c>
      <c r="H6974">
        <v>0</v>
      </c>
      <c r="I6974">
        <v>0.85</v>
      </c>
      <c r="J6974" s="2" t="str">
        <f t="shared" si="108"/>
        <v>EG_OCGTSR2029</v>
      </c>
    </row>
    <row r="6975" spans="1:10" x14ac:dyDescent="0.25">
      <c r="A6975" t="s">
        <v>16</v>
      </c>
      <c r="B6975" t="s">
        <v>6</v>
      </c>
      <c r="C6975" t="s">
        <v>12</v>
      </c>
      <c r="D6975">
        <v>2029</v>
      </c>
      <c r="E6975">
        <v>2030</v>
      </c>
      <c r="F6975">
        <v>0.28070162799999998</v>
      </c>
      <c r="G6975">
        <v>6679.7506489999996</v>
      </c>
      <c r="H6975">
        <v>0</v>
      </c>
      <c r="I6975">
        <v>0.85</v>
      </c>
      <c r="J6975" s="2" t="str">
        <f t="shared" si="108"/>
        <v>EG_OCGTNR2029</v>
      </c>
    </row>
    <row r="6976" spans="1:10" x14ac:dyDescent="0.25">
      <c r="A6976" t="s">
        <v>16</v>
      </c>
      <c r="B6976" t="s">
        <v>6</v>
      </c>
      <c r="C6976" t="s">
        <v>10</v>
      </c>
      <c r="D6976">
        <v>2029</v>
      </c>
      <c r="E6976">
        <v>2031</v>
      </c>
      <c r="F6976">
        <v>0.28070162799999998</v>
      </c>
      <c r="G6976">
        <v>6679.7506489999996</v>
      </c>
      <c r="H6976">
        <v>0</v>
      </c>
      <c r="I6976">
        <v>0.85</v>
      </c>
      <c r="J6976" s="2" t="str">
        <f t="shared" si="108"/>
        <v>EG_OCGTER2029</v>
      </c>
    </row>
    <row r="6977" spans="1:10" x14ac:dyDescent="0.25">
      <c r="A6977" t="s">
        <v>16</v>
      </c>
      <c r="B6977" t="s">
        <v>6</v>
      </c>
      <c r="C6977" t="s">
        <v>11</v>
      </c>
      <c r="D6977">
        <v>2029</v>
      </c>
      <c r="E6977">
        <v>2031</v>
      </c>
      <c r="F6977">
        <v>0.28070162799999998</v>
      </c>
      <c r="G6977">
        <v>6679.7506489999996</v>
      </c>
      <c r="H6977">
        <v>0</v>
      </c>
      <c r="I6977">
        <v>0.85</v>
      </c>
      <c r="J6977" s="2" t="str">
        <f t="shared" si="108"/>
        <v>EG_OCGTWR2029</v>
      </c>
    </row>
    <row r="6978" spans="1:10" x14ac:dyDescent="0.25">
      <c r="A6978" t="s">
        <v>16</v>
      </c>
      <c r="B6978" t="s">
        <v>6</v>
      </c>
      <c r="C6978" t="s">
        <v>9</v>
      </c>
      <c r="D6978">
        <v>2029</v>
      </c>
      <c r="E6978">
        <v>2031</v>
      </c>
      <c r="F6978">
        <v>0.28070162799999998</v>
      </c>
      <c r="G6978">
        <v>6679.7506489999996</v>
      </c>
      <c r="H6978">
        <v>0</v>
      </c>
      <c r="I6978">
        <v>0.85</v>
      </c>
      <c r="J6978" s="2" t="str">
        <f t="shared" si="108"/>
        <v>EG_OCGTNER2029</v>
      </c>
    </row>
    <row r="6979" spans="1:10" x14ac:dyDescent="0.25">
      <c r="A6979" t="s">
        <v>16</v>
      </c>
      <c r="B6979" t="s">
        <v>6</v>
      </c>
      <c r="C6979" t="s">
        <v>8</v>
      </c>
      <c r="D6979">
        <v>2029</v>
      </c>
      <c r="E6979">
        <v>2031</v>
      </c>
      <c r="F6979">
        <v>0.28070162799999998</v>
      </c>
      <c r="G6979">
        <v>6679.7506489999996</v>
      </c>
      <c r="H6979">
        <v>0</v>
      </c>
      <c r="I6979">
        <v>0.85</v>
      </c>
      <c r="J6979" s="2" t="str">
        <f t="shared" ref="J6979:J7042" si="109">_xlfn.CONCAT(A6979,C6979,D6979)</f>
        <v>EG_OCGTSR2029</v>
      </c>
    </row>
    <row r="6980" spans="1:10" x14ac:dyDescent="0.25">
      <c r="A6980" t="s">
        <v>16</v>
      </c>
      <c r="B6980" t="s">
        <v>6</v>
      </c>
      <c r="C6980" t="s">
        <v>12</v>
      </c>
      <c r="D6980">
        <v>2029</v>
      </c>
      <c r="E6980">
        <v>2031</v>
      </c>
      <c r="F6980">
        <v>0.28070162799999998</v>
      </c>
      <c r="G6980">
        <v>6679.7506489999996</v>
      </c>
      <c r="H6980">
        <v>0</v>
      </c>
      <c r="I6980">
        <v>0.85</v>
      </c>
      <c r="J6980" s="2" t="str">
        <f t="shared" si="109"/>
        <v>EG_OCGTNR2029</v>
      </c>
    </row>
    <row r="6981" spans="1:10" x14ac:dyDescent="0.25">
      <c r="A6981" t="s">
        <v>16</v>
      </c>
      <c r="B6981" t="s">
        <v>6</v>
      </c>
      <c r="C6981" t="s">
        <v>10</v>
      </c>
      <c r="D6981">
        <v>2029</v>
      </c>
      <c r="E6981">
        <v>2032</v>
      </c>
      <c r="F6981">
        <v>0.28070162799999998</v>
      </c>
      <c r="G6981">
        <v>6679.7506489999996</v>
      </c>
      <c r="H6981">
        <v>0</v>
      </c>
      <c r="I6981">
        <v>0.85</v>
      </c>
      <c r="J6981" s="2" t="str">
        <f t="shared" si="109"/>
        <v>EG_OCGTER2029</v>
      </c>
    </row>
    <row r="6982" spans="1:10" x14ac:dyDescent="0.25">
      <c r="A6982" t="s">
        <v>16</v>
      </c>
      <c r="B6982" t="s">
        <v>6</v>
      </c>
      <c r="C6982" t="s">
        <v>11</v>
      </c>
      <c r="D6982">
        <v>2029</v>
      </c>
      <c r="E6982">
        <v>2032</v>
      </c>
      <c r="F6982">
        <v>0.28070162799999998</v>
      </c>
      <c r="G6982">
        <v>6679.7506489999996</v>
      </c>
      <c r="H6982">
        <v>0</v>
      </c>
      <c r="I6982">
        <v>0.85</v>
      </c>
      <c r="J6982" s="2" t="str">
        <f t="shared" si="109"/>
        <v>EG_OCGTWR2029</v>
      </c>
    </row>
    <row r="6983" spans="1:10" x14ac:dyDescent="0.25">
      <c r="A6983" t="s">
        <v>16</v>
      </c>
      <c r="B6983" t="s">
        <v>6</v>
      </c>
      <c r="C6983" t="s">
        <v>9</v>
      </c>
      <c r="D6983">
        <v>2029</v>
      </c>
      <c r="E6983">
        <v>2032</v>
      </c>
      <c r="F6983">
        <v>0.28070162799999998</v>
      </c>
      <c r="G6983">
        <v>6679.7506489999996</v>
      </c>
      <c r="H6983">
        <v>0</v>
      </c>
      <c r="I6983">
        <v>0.85</v>
      </c>
      <c r="J6983" s="2" t="str">
        <f t="shared" si="109"/>
        <v>EG_OCGTNER2029</v>
      </c>
    </row>
    <row r="6984" spans="1:10" x14ac:dyDescent="0.25">
      <c r="A6984" t="s">
        <v>16</v>
      </c>
      <c r="B6984" t="s">
        <v>6</v>
      </c>
      <c r="C6984" t="s">
        <v>8</v>
      </c>
      <c r="D6984">
        <v>2029</v>
      </c>
      <c r="E6984">
        <v>2032</v>
      </c>
      <c r="F6984">
        <v>0.28070162799999998</v>
      </c>
      <c r="G6984">
        <v>6679.7506489999996</v>
      </c>
      <c r="H6984">
        <v>0</v>
      </c>
      <c r="I6984">
        <v>0.85</v>
      </c>
      <c r="J6984" s="2" t="str">
        <f t="shared" si="109"/>
        <v>EG_OCGTSR2029</v>
      </c>
    </row>
    <row r="6985" spans="1:10" x14ac:dyDescent="0.25">
      <c r="A6985" t="s">
        <v>16</v>
      </c>
      <c r="B6985" t="s">
        <v>6</v>
      </c>
      <c r="C6985" t="s">
        <v>12</v>
      </c>
      <c r="D6985">
        <v>2029</v>
      </c>
      <c r="E6985">
        <v>2032</v>
      </c>
      <c r="F6985">
        <v>0.28070162799999998</v>
      </c>
      <c r="G6985">
        <v>6679.7506489999996</v>
      </c>
      <c r="H6985">
        <v>0</v>
      </c>
      <c r="I6985">
        <v>0.85</v>
      </c>
      <c r="J6985" s="2" t="str">
        <f t="shared" si="109"/>
        <v>EG_OCGTNR2029</v>
      </c>
    </row>
    <row r="6986" spans="1:10" x14ac:dyDescent="0.25">
      <c r="A6986" t="s">
        <v>16</v>
      </c>
      <c r="B6986" t="s">
        <v>6</v>
      </c>
      <c r="C6986" t="s">
        <v>10</v>
      </c>
      <c r="D6986">
        <v>2029</v>
      </c>
      <c r="E6986">
        <v>2033</v>
      </c>
      <c r="F6986">
        <v>0.28070162799999998</v>
      </c>
      <c r="G6986">
        <v>6679.7506489999996</v>
      </c>
      <c r="H6986">
        <v>0</v>
      </c>
      <c r="I6986">
        <v>0.85</v>
      </c>
      <c r="J6986" s="2" t="str">
        <f t="shared" si="109"/>
        <v>EG_OCGTER2029</v>
      </c>
    </row>
    <row r="6987" spans="1:10" x14ac:dyDescent="0.25">
      <c r="A6987" t="s">
        <v>16</v>
      </c>
      <c r="B6987" t="s">
        <v>6</v>
      </c>
      <c r="C6987" t="s">
        <v>11</v>
      </c>
      <c r="D6987">
        <v>2029</v>
      </c>
      <c r="E6987">
        <v>2033</v>
      </c>
      <c r="F6987">
        <v>0.28070162799999998</v>
      </c>
      <c r="G6987">
        <v>6679.7506489999996</v>
      </c>
      <c r="H6987">
        <v>0</v>
      </c>
      <c r="I6987">
        <v>0.85</v>
      </c>
      <c r="J6987" s="2" t="str">
        <f t="shared" si="109"/>
        <v>EG_OCGTWR2029</v>
      </c>
    </row>
    <row r="6988" spans="1:10" x14ac:dyDescent="0.25">
      <c r="A6988" t="s">
        <v>16</v>
      </c>
      <c r="B6988" t="s">
        <v>6</v>
      </c>
      <c r="C6988" t="s">
        <v>9</v>
      </c>
      <c r="D6988">
        <v>2029</v>
      </c>
      <c r="E6988">
        <v>2033</v>
      </c>
      <c r="F6988">
        <v>0.28070162799999998</v>
      </c>
      <c r="G6988">
        <v>6679.7506489999996</v>
      </c>
      <c r="H6988">
        <v>0</v>
      </c>
      <c r="I6988">
        <v>0.85</v>
      </c>
      <c r="J6988" s="2" t="str">
        <f t="shared" si="109"/>
        <v>EG_OCGTNER2029</v>
      </c>
    </row>
    <row r="6989" spans="1:10" x14ac:dyDescent="0.25">
      <c r="A6989" t="s">
        <v>16</v>
      </c>
      <c r="B6989" t="s">
        <v>6</v>
      </c>
      <c r="C6989" t="s">
        <v>8</v>
      </c>
      <c r="D6989">
        <v>2029</v>
      </c>
      <c r="E6989">
        <v>2033</v>
      </c>
      <c r="F6989">
        <v>0.28070162799999998</v>
      </c>
      <c r="G6989">
        <v>6679.7506489999996</v>
      </c>
      <c r="H6989">
        <v>0</v>
      </c>
      <c r="I6989">
        <v>0.85</v>
      </c>
      <c r="J6989" s="2" t="str">
        <f t="shared" si="109"/>
        <v>EG_OCGTSR2029</v>
      </c>
    </row>
    <row r="6990" spans="1:10" x14ac:dyDescent="0.25">
      <c r="A6990" t="s">
        <v>16</v>
      </c>
      <c r="B6990" t="s">
        <v>6</v>
      </c>
      <c r="C6990" t="s">
        <v>12</v>
      </c>
      <c r="D6990">
        <v>2029</v>
      </c>
      <c r="E6990">
        <v>2033</v>
      </c>
      <c r="F6990">
        <v>0.28070162799999998</v>
      </c>
      <c r="G6990">
        <v>6679.7506489999996</v>
      </c>
      <c r="H6990">
        <v>0</v>
      </c>
      <c r="I6990">
        <v>0.85</v>
      </c>
      <c r="J6990" s="2" t="str">
        <f t="shared" si="109"/>
        <v>EG_OCGTNR2029</v>
      </c>
    </row>
    <row r="6991" spans="1:10" x14ac:dyDescent="0.25">
      <c r="A6991" t="s">
        <v>16</v>
      </c>
      <c r="B6991" t="s">
        <v>6</v>
      </c>
      <c r="C6991" t="s">
        <v>10</v>
      </c>
      <c r="D6991">
        <v>2029</v>
      </c>
      <c r="E6991">
        <v>2034</v>
      </c>
      <c r="F6991">
        <v>0.28070162799999998</v>
      </c>
      <c r="G6991">
        <v>6679.7506489999996</v>
      </c>
      <c r="H6991">
        <v>0</v>
      </c>
      <c r="I6991">
        <v>0.85</v>
      </c>
      <c r="J6991" s="2" t="str">
        <f t="shared" si="109"/>
        <v>EG_OCGTER2029</v>
      </c>
    </row>
    <row r="6992" spans="1:10" x14ac:dyDescent="0.25">
      <c r="A6992" t="s">
        <v>16</v>
      </c>
      <c r="B6992" t="s">
        <v>6</v>
      </c>
      <c r="C6992" t="s">
        <v>11</v>
      </c>
      <c r="D6992">
        <v>2029</v>
      </c>
      <c r="E6992">
        <v>2034</v>
      </c>
      <c r="F6992">
        <v>0.28070162799999998</v>
      </c>
      <c r="G6992">
        <v>6679.7506489999996</v>
      </c>
      <c r="H6992">
        <v>0</v>
      </c>
      <c r="I6992">
        <v>0.85</v>
      </c>
      <c r="J6992" s="2" t="str">
        <f t="shared" si="109"/>
        <v>EG_OCGTWR2029</v>
      </c>
    </row>
    <row r="6993" spans="1:10" x14ac:dyDescent="0.25">
      <c r="A6993" t="s">
        <v>16</v>
      </c>
      <c r="B6993" t="s">
        <v>6</v>
      </c>
      <c r="C6993" t="s">
        <v>9</v>
      </c>
      <c r="D6993">
        <v>2029</v>
      </c>
      <c r="E6993">
        <v>2034</v>
      </c>
      <c r="F6993">
        <v>0.28070162799999998</v>
      </c>
      <c r="G6993">
        <v>6679.7506489999996</v>
      </c>
      <c r="H6993">
        <v>0</v>
      </c>
      <c r="I6993">
        <v>0.85</v>
      </c>
      <c r="J6993" s="2" t="str">
        <f t="shared" si="109"/>
        <v>EG_OCGTNER2029</v>
      </c>
    </row>
    <row r="6994" spans="1:10" x14ac:dyDescent="0.25">
      <c r="A6994" t="s">
        <v>16</v>
      </c>
      <c r="B6994" t="s">
        <v>6</v>
      </c>
      <c r="C6994" t="s">
        <v>8</v>
      </c>
      <c r="D6994">
        <v>2029</v>
      </c>
      <c r="E6994">
        <v>2034</v>
      </c>
      <c r="F6994">
        <v>0.28070162799999998</v>
      </c>
      <c r="G6994">
        <v>6679.7506489999996</v>
      </c>
      <c r="H6994">
        <v>0</v>
      </c>
      <c r="I6994">
        <v>0.85</v>
      </c>
      <c r="J6994" s="2" t="str">
        <f t="shared" si="109"/>
        <v>EG_OCGTSR2029</v>
      </c>
    </row>
    <row r="6995" spans="1:10" x14ac:dyDescent="0.25">
      <c r="A6995" t="s">
        <v>16</v>
      </c>
      <c r="B6995" t="s">
        <v>6</v>
      </c>
      <c r="C6995" t="s">
        <v>12</v>
      </c>
      <c r="D6995">
        <v>2029</v>
      </c>
      <c r="E6995">
        <v>2034</v>
      </c>
      <c r="F6995">
        <v>0.28070162799999998</v>
      </c>
      <c r="G6995">
        <v>6679.7506489999996</v>
      </c>
      <c r="H6995">
        <v>0</v>
      </c>
      <c r="I6995">
        <v>0.85</v>
      </c>
      <c r="J6995" s="2" t="str">
        <f t="shared" si="109"/>
        <v>EG_OCGTNR2029</v>
      </c>
    </row>
    <row r="6996" spans="1:10" x14ac:dyDescent="0.25">
      <c r="A6996" t="s">
        <v>16</v>
      </c>
      <c r="B6996" t="s">
        <v>6</v>
      </c>
      <c r="C6996" t="s">
        <v>10</v>
      </c>
      <c r="D6996">
        <v>2029</v>
      </c>
      <c r="E6996">
        <v>2035</v>
      </c>
      <c r="F6996">
        <v>0.28070162799999998</v>
      </c>
      <c r="G6996">
        <v>6679.7506489999996</v>
      </c>
      <c r="H6996">
        <v>0</v>
      </c>
      <c r="I6996">
        <v>0.85</v>
      </c>
      <c r="J6996" s="2" t="str">
        <f t="shared" si="109"/>
        <v>EG_OCGTER2029</v>
      </c>
    </row>
    <row r="6997" spans="1:10" x14ac:dyDescent="0.25">
      <c r="A6997" t="s">
        <v>16</v>
      </c>
      <c r="B6997" t="s">
        <v>6</v>
      </c>
      <c r="C6997" t="s">
        <v>11</v>
      </c>
      <c r="D6997">
        <v>2029</v>
      </c>
      <c r="E6997">
        <v>2035</v>
      </c>
      <c r="F6997">
        <v>0.28070162799999998</v>
      </c>
      <c r="G6997">
        <v>6679.7506489999996</v>
      </c>
      <c r="H6997">
        <v>0</v>
      </c>
      <c r="I6997">
        <v>0.85</v>
      </c>
      <c r="J6997" s="2" t="str">
        <f t="shared" si="109"/>
        <v>EG_OCGTWR2029</v>
      </c>
    </row>
    <row r="6998" spans="1:10" x14ac:dyDescent="0.25">
      <c r="A6998" t="s">
        <v>16</v>
      </c>
      <c r="B6998" t="s">
        <v>6</v>
      </c>
      <c r="C6998" t="s">
        <v>9</v>
      </c>
      <c r="D6998">
        <v>2029</v>
      </c>
      <c r="E6998">
        <v>2035</v>
      </c>
      <c r="F6998">
        <v>0.28070162799999998</v>
      </c>
      <c r="G6998">
        <v>6679.7506489999996</v>
      </c>
      <c r="H6998">
        <v>0</v>
      </c>
      <c r="I6998">
        <v>0.85</v>
      </c>
      <c r="J6998" s="2" t="str">
        <f t="shared" si="109"/>
        <v>EG_OCGTNER2029</v>
      </c>
    </row>
    <row r="6999" spans="1:10" x14ac:dyDescent="0.25">
      <c r="A6999" t="s">
        <v>16</v>
      </c>
      <c r="B6999" t="s">
        <v>6</v>
      </c>
      <c r="C6999" t="s">
        <v>8</v>
      </c>
      <c r="D6999">
        <v>2029</v>
      </c>
      <c r="E6999">
        <v>2035</v>
      </c>
      <c r="F6999">
        <v>0.28070162799999998</v>
      </c>
      <c r="G6999">
        <v>6679.7506489999996</v>
      </c>
      <c r="H6999">
        <v>0</v>
      </c>
      <c r="I6999">
        <v>0.85</v>
      </c>
      <c r="J6999" s="2" t="str">
        <f t="shared" si="109"/>
        <v>EG_OCGTSR2029</v>
      </c>
    </row>
    <row r="7000" spans="1:10" x14ac:dyDescent="0.25">
      <c r="A7000" t="s">
        <v>16</v>
      </c>
      <c r="B7000" t="s">
        <v>6</v>
      </c>
      <c r="C7000" t="s">
        <v>12</v>
      </c>
      <c r="D7000">
        <v>2029</v>
      </c>
      <c r="E7000">
        <v>2035</v>
      </c>
      <c r="F7000">
        <v>0.28070162799999998</v>
      </c>
      <c r="G7000">
        <v>6679.7506489999996</v>
      </c>
      <c r="H7000">
        <v>0</v>
      </c>
      <c r="I7000">
        <v>0.85</v>
      </c>
      <c r="J7000" s="2" t="str">
        <f t="shared" si="109"/>
        <v>EG_OCGTNR2029</v>
      </c>
    </row>
    <row r="7001" spans="1:10" x14ac:dyDescent="0.25">
      <c r="A7001" t="s">
        <v>16</v>
      </c>
      <c r="B7001" t="s">
        <v>6</v>
      </c>
      <c r="C7001" t="s">
        <v>10</v>
      </c>
      <c r="D7001">
        <v>2029</v>
      </c>
      <c r="E7001">
        <v>2036</v>
      </c>
      <c r="F7001">
        <v>0.28070162799999998</v>
      </c>
      <c r="G7001">
        <v>6679.7506489999996</v>
      </c>
      <c r="H7001">
        <v>0</v>
      </c>
      <c r="I7001">
        <v>0.85</v>
      </c>
      <c r="J7001" s="2" t="str">
        <f t="shared" si="109"/>
        <v>EG_OCGTER2029</v>
      </c>
    </row>
    <row r="7002" spans="1:10" x14ac:dyDescent="0.25">
      <c r="A7002" t="s">
        <v>16</v>
      </c>
      <c r="B7002" t="s">
        <v>6</v>
      </c>
      <c r="C7002" t="s">
        <v>11</v>
      </c>
      <c r="D7002">
        <v>2029</v>
      </c>
      <c r="E7002">
        <v>2036</v>
      </c>
      <c r="F7002">
        <v>0.28070162799999998</v>
      </c>
      <c r="G7002">
        <v>6679.7506489999996</v>
      </c>
      <c r="H7002">
        <v>0</v>
      </c>
      <c r="I7002">
        <v>0.85</v>
      </c>
      <c r="J7002" s="2" t="str">
        <f t="shared" si="109"/>
        <v>EG_OCGTWR2029</v>
      </c>
    </row>
    <row r="7003" spans="1:10" x14ac:dyDescent="0.25">
      <c r="A7003" t="s">
        <v>16</v>
      </c>
      <c r="B7003" t="s">
        <v>6</v>
      </c>
      <c r="C7003" t="s">
        <v>9</v>
      </c>
      <c r="D7003">
        <v>2029</v>
      </c>
      <c r="E7003">
        <v>2036</v>
      </c>
      <c r="F7003">
        <v>0.28070162799999998</v>
      </c>
      <c r="G7003">
        <v>6679.7506489999996</v>
      </c>
      <c r="H7003">
        <v>0</v>
      </c>
      <c r="I7003">
        <v>0.85</v>
      </c>
      <c r="J7003" s="2" t="str">
        <f t="shared" si="109"/>
        <v>EG_OCGTNER2029</v>
      </c>
    </row>
    <row r="7004" spans="1:10" x14ac:dyDescent="0.25">
      <c r="A7004" t="s">
        <v>16</v>
      </c>
      <c r="B7004" t="s">
        <v>6</v>
      </c>
      <c r="C7004" t="s">
        <v>8</v>
      </c>
      <c r="D7004">
        <v>2029</v>
      </c>
      <c r="E7004">
        <v>2036</v>
      </c>
      <c r="F7004">
        <v>0.28070162799999998</v>
      </c>
      <c r="G7004">
        <v>6679.7506489999996</v>
      </c>
      <c r="H7004">
        <v>0</v>
      </c>
      <c r="I7004">
        <v>0.85</v>
      </c>
      <c r="J7004" s="2" t="str">
        <f t="shared" si="109"/>
        <v>EG_OCGTSR2029</v>
      </c>
    </row>
    <row r="7005" spans="1:10" x14ac:dyDescent="0.25">
      <c r="A7005" t="s">
        <v>16</v>
      </c>
      <c r="B7005" t="s">
        <v>6</v>
      </c>
      <c r="C7005" t="s">
        <v>12</v>
      </c>
      <c r="D7005">
        <v>2029</v>
      </c>
      <c r="E7005">
        <v>2036</v>
      </c>
      <c r="F7005">
        <v>0.28070162799999998</v>
      </c>
      <c r="G7005">
        <v>6679.7506489999996</v>
      </c>
      <c r="H7005">
        <v>0</v>
      </c>
      <c r="I7005">
        <v>0.85</v>
      </c>
      <c r="J7005" s="2" t="str">
        <f t="shared" si="109"/>
        <v>EG_OCGTNR2029</v>
      </c>
    </row>
    <row r="7006" spans="1:10" x14ac:dyDescent="0.25">
      <c r="A7006" t="s">
        <v>16</v>
      </c>
      <c r="B7006" t="s">
        <v>6</v>
      </c>
      <c r="C7006" t="s">
        <v>10</v>
      </c>
      <c r="D7006">
        <v>2029</v>
      </c>
      <c r="E7006">
        <v>2037</v>
      </c>
      <c r="F7006">
        <v>0.28070162799999998</v>
      </c>
      <c r="G7006">
        <v>6679.7506489999996</v>
      </c>
      <c r="H7006">
        <v>0</v>
      </c>
      <c r="I7006">
        <v>0.85</v>
      </c>
      <c r="J7006" s="2" t="str">
        <f t="shared" si="109"/>
        <v>EG_OCGTER2029</v>
      </c>
    </row>
    <row r="7007" spans="1:10" x14ac:dyDescent="0.25">
      <c r="A7007" t="s">
        <v>16</v>
      </c>
      <c r="B7007" t="s">
        <v>6</v>
      </c>
      <c r="C7007" t="s">
        <v>11</v>
      </c>
      <c r="D7007">
        <v>2029</v>
      </c>
      <c r="E7007">
        <v>2037</v>
      </c>
      <c r="F7007">
        <v>0.28070162799999998</v>
      </c>
      <c r="G7007">
        <v>6679.7506489999996</v>
      </c>
      <c r="H7007">
        <v>0</v>
      </c>
      <c r="I7007">
        <v>0.85</v>
      </c>
      <c r="J7007" s="2" t="str">
        <f t="shared" si="109"/>
        <v>EG_OCGTWR2029</v>
      </c>
    </row>
    <row r="7008" spans="1:10" x14ac:dyDescent="0.25">
      <c r="A7008" t="s">
        <v>16</v>
      </c>
      <c r="B7008" t="s">
        <v>6</v>
      </c>
      <c r="C7008" t="s">
        <v>9</v>
      </c>
      <c r="D7008">
        <v>2029</v>
      </c>
      <c r="E7008">
        <v>2037</v>
      </c>
      <c r="F7008">
        <v>0.28070162799999998</v>
      </c>
      <c r="G7008">
        <v>6679.7506489999996</v>
      </c>
      <c r="H7008">
        <v>0</v>
      </c>
      <c r="I7008">
        <v>0.85</v>
      </c>
      <c r="J7008" s="2" t="str">
        <f t="shared" si="109"/>
        <v>EG_OCGTNER2029</v>
      </c>
    </row>
    <row r="7009" spans="1:10" x14ac:dyDescent="0.25">
      <c r="A7009" t="s">
        <v>16</v>
      </c>
      <c r="B7009" t="s">
        <v>6</v>
      </c>
      <c r="C7009" t="s">
        <v>8</v>
      </c>
      <c r="D7009">
        <v>2029</v>
      </c>
      <c r="E7009">
        <v>2037</v>
      </c>
      <c r="F7009">
        <v>0.28070162799999998</v>
      </c>
      <c r="G7009">
        <v>6679.7506489999996</v>
      </c>
      <c r="H7009">
        <v>0</v>
      </c>
      <c r="I7009">
        <v>0.85</v>
      </c>
      <c r="J7009" s="2" t="str">
        <f t="shared" si="109"/>
        <v>EG_OCGTSR2029</v>
      </c>
    </row>
    <row r="7010" spans="1:10" x14ac:dyDescent="0.25">
      <c r="A7010" t="s">
        <v>16</v>
      </c>
      <c r="B7010" t="s">
        <v>6</v>
      </c>
      <c r="C7010" t="s">
        <v>12</v>
      </c>
      <c r="D7010">
        <v>2029</v>
      </c>
      <c r="E7010">
        <v>2037</v>
      </c>
      <c r="F7010">
        <v>0.28070162799999998</v>
      </c>
      <c r="G7010">
        <v>6679.7506489999996</v>
      </c>
      <c r="H7010">
        <v>0</v>
      </c>
      <c r="I7010">
        <v>0.85</v>
      </c>
      <c r="J7010" s="2" t="str">
        <f t="shared" si="109"/>
        <v>EG_OCGTNR2029</v>
      </c>
    </row>
    <row r="7011" spans="1:10" x14ac:dyDescent="0.25">
      <c r="A7011" t="s">
        <v>16</v>
      </c>
      <c r="B7011" t="s">
        <v>6</v>
      </c>
      <c r="C7011" t="s">
        <v>10</v>
      </c>
      <c r="D7011">
        <v>2029</v>
      </c>
      <c r="E7011">
        <v>2038</v>
      </c>
      <c r="F7011">
        <v>0.28070162799999998</v>
      </c>
      <c r="G7011">
        <v>6679.7506489999996</v>
      </c>
      <c r="H7011">
        <v>0</v>
      </c>
      <c r="I7011">
        <v>0.85</v>
      </c>
      <c r="J7011" s="2" t="str">
        <f t="shared" si="109"/>
        <v>EG_OCGTER2029</v>
      </c>
    </row>
    <row r="7012" spans="1:10" x14ac:dyDescent="0.25">
      <c r="A7012" t="s">
        <v>16</v>
      </c>
      <c r="B7012" t="s">
        <v>6</v>
      </c>
      <c r="C7012" t="s">
        <v>11</v>
      </c>
      <c r="D7012">
        <v>2029</v>
      </c>
      <c r="E7012">
        <v>2038</v>
      </c>
      <c r="F7012">
        <v>0.28070162799999998</v>
      </c>
      <c r="G7012">
        <v>6679.7506489999996</v>
      </c>
      <c r="H7012">
        <v>0</v>
      </c>
      <c r="I7012">
        <v>0.85</v>
      </c>
      <c r="J7012" s="2" t="str">
        <f t="shared" si="109"/>
        <v>EG_OCGTWR2029</v>
      </c>
    </row>
    <row r="7013" spans="1:10" x14ac:dyDescent="0.25">
      <c r="A7013" t="s">
        <v>16</v>
      </c>
      <c r="B7013" t="s">
        <v>6</v>
      </c>
      <c r="C7013" t="s">
        <v>9</v>
      </c>
      <c r="D7013">
        <v>2029</v>
      </c>
      <c r="E7013">
        <v>2038</v>
      </c>
      <c r="F7013">
        <v>0.28070162799999998</v>
      </c>
      <c r="G7013">
        <v>6679.7506489999996</v>
      </c>
      <c r="H7013">
        <v>0</v>
      </c>
      <c r="I7013">
        <v>0.85</v>
      </c>
      <c r="J7013" s="2" t="str">
        <f t="shared" si="109"/>
        <v>EG_OCGTNER2029</v>
      </c>
    </row>
    <row r="7014" spans="1:10" x14ac:dyDescent="0.25">
      <c r="A7014" t="s">
        <v>16</v>
      </c>
      <c r="B7014" t="s">
        <v>6</v>
      </c>
      <c r="C7014" t="s">
        <v>8</v>
      </c>
      <c r="D7014">
        <v>2029</v>
      </c>
      <c r="E7014">
        <v>2038</v>
      </c>
      <c r="F7014">
        <v>0.28070162799999998</v>
      </c>
      <c r="G7014">
        <v>6679.7506489999996</v>
      </c>
      <c r="H7014">
        <v>0</v>
      </c>
      <c r="I7014">
        <v>0.85</v>
      </c>
      <c r="J7014" s="2" t="str">
        <f t="shared" si="109"/>
        <v>EG_OCGTSR2029</v>
      </c>
    </row>
    <row r="7015" spans="1:10" x14ac:dyDescent="0.25">
      <c r="A7015" t="s">
        <v>16</v>
      </c>
      <c r="B7015" t="s">
        <v>6</v>
      </c>
      <c r="C7015" t="s">
        <v>12</v>
      </c>
      <c r="D7015">
        <v>2029</v>
      </c>
      <c r="E7015">
        <v>2038</v>
      </c>
      <c r="F7015">
        <v>0.28070162799999998</v>
      </c>
      <c r="G7015">
        <v>6679.7506489999996</v>
      </c>
      <c r="H7015">
        <v>0</v>
      </c>
      <c r="I7015">
        <v>0.85</v>
      </c>
      <c r="J7015" s="2" t="str">
        <f t="shared" si="109"/>
        <v>EG_OCGTNR2029</v>
      </c>
    </row>
    <row r="7016" spans="1:10" x14ac:dyDescent="0.25">
      <c r="A7016" t="s">
        <v>16</v>
      </c>
      <c r="B7016" t="s">
        <v>6</v>
      </c>
      <c r="C7016" t="s">
        <v>10</v>
      </c>
      <c r="D7016">
        <v>2029</v>
      </c>
      <c r="E7016">
        <v>2039</v>
      </c>
      <c r="F7016">
        <v>0.28070162799999998</v>
      </c>
      <c r="G7016">
        <v>6679.7506489999996</v>
      </c>
      <c r="H7016">
        <v>0</v>
      </c>
      <c r="I7016">
        <v>0.85</v>
      </c>
      <c r="J7016" s="2" t="str">
        <f t="shared" si="109"/>
        <v>EG_OCGTER2029</v>
      </c>
    </row>
    <row r="7017" spans="1:10" x14ac:dyDescent="0.25">
      <c r="A7017" t="s">
        <v>16</v>
      </c>
      <c r="B7017" t="s">
        <v>6</v>
      </c>
      <c r="C7017" t="s">
        <v>11</v>
      </c>
      <c r="D7017">
        <v>2029</v>
      </c>
      <c r="E7017">
        <v>2039</v>
      </c>
      <c r="F7017">
        <v>0.28070162799999998</v>
      </c>
      <c r="G7017">
        <v>6679.7506489999996</v>
      </c>
      <c r="H7017">
        <v>0</v>
      </c>
      <c r="I7017">
        <v>0.85</v>
      </c>
      <c r="J7017" s="2" t="str">
        <f t="shared" si="109"/>
        <v>EG_OCGTWR2029</v>
      </c>
    </row>
    <row r="7018" spans="1:10" x14ac:dyDescent="0.25">
      <c r="A7018" t="s">
        <v>16</v>
      </c>
      <c r="B7018" t="s">
        <v>6</v>
      </c>
      <c r="C7018" t="s">
        <v>9</v>
      </c>
      <c r="D7018">
        <v>2029</v>
      </c>
      <c r="E7018">
        <v>2039</v>
      </c>
      <c r="F7018">
        <v>0.28070162799999998</v>
      </c>
      <c r="G7018">
        <v>6679.7506489999996</v>
      </c>
      <c r="H7018">
        <v>0</v>
      </c>
      <c r="I7018">
        <v>0.85</v>
      </c>
      <c r="J7018" s="2" t="str">
        <f t="shared" si="109"/>
        <v>EG_OCGTNER2029</v>
      </c>
    </row>
    <row r="7019" spans="1:10" x14ac:dyDescent="0.25">
      <c r="A7019" t="s">
        <v>16</v>
      </c>
      <c r="B7019" t="s">
        <v>6</v>
      </c>
      <c r="C7019" t="s">
        <v>8</v>
      </c>
      <c r="D7019">
        <v>2029</v>
      </c>
      <c r="E7019">
        <v>2039</v>
      </c>
      <c r="F7019">
        <v>0.28070162799999998</v>
      </c>
      <c r="G7019">
        <v>6679.7506489999996</v>
      </c>
      <c r="H7019">
        <v>0</v>
      </c>
      <c r="I7019">
        <v>0.85</v>
      </c>
      <c r="J7019" s="2" t="str">
        <f t="shared" si="109"/>
        <v>EG_OCGTSR2029</v>
      </c>
    </row>
    <row r="7020" spans="1:10" x14ac:dyDescent="0.25">
      <c r="A7020" t="s">
        <v>16</v>
      </c>
      <c r="B7020" t="s">
        <v>6</v>
      </c>
      <c r="C7020" t="s">
        <v>12</v>
      </c>
      <c r="D7020">
        <v>2029</v>
      </c>
      <c r="E7020">
        <v>2039</v>
      </c>
      <c r="F7020">
        <v>0.28070162799999998</v>
      </c>
      <c r="G7020">
        <v>6679.7506489999996</v>
      </c>
      <c r="H7020">
        <v>0</v>
      </c>
      <c r="I7020">
        <v>0.85</v>
      </c>
      <c r="J7020" s="2" t="str">
        <f t="shared" si="109"/>
        <v>EG_OCGTNR2029</v>
      </c>
    </row>
    <row r="7021" spans="1:10" x14ac:dyDescent="0.25">
      <c r="A7021" t="s">
        <v>16</v>
      </c>
      <c r="B7021" t="s">
        <v>6</v>
      </c>
      <c r="C7021" t="s">
        <v>10</v>
      </c>
      <c r="D7021">
        <v>2029</v>
      </c>
      <c r="E7021">
        <v>2040</v>
      </c>
      <c r="F7021">
        <v>0.28070162799999998</v>
      </c>
      <c r="G7021">
        <v>6679.7506489999996</v>
      </c>
      <c r="H7021">
        <v>0</v>
      </c>
      <c r="I7021">
        <v>0.85</v>
      </c>
      <c r="J7021" s="2" t="str">
        <f t="shared" si="109"/>
        <v>EG_OCGTER2029</v>
      </c>
    </row>
    <row r="7022" spans="1:10" x14ac:dyDescent="0.25">
      <c r="A7022" t="s">
        <v>16</v>
      </c>
      <c r="B7022" t="s">
        <v>6</v>
      </c>
      <c r="C7022" t="s">
        <v>11</v>
      </c>
      <c r="D7022">
        <v>2029</v>
      </c>
      <c r="E7022">
        <v>2040</v>
      </c>
      <c r="F7022">
        <v>0.28070162799999998</v>
      </c>
      <c r="G7022">
        <v>6679.7506489999996</v>
      </c>
      <c r="H7022">
        <v>0</v>
      </c>
      <c r="I7022">
        <v>0.85</v>
      </c>
      <c r="J7022" s="2" t="str">
        <f t="shared" si="109"/>
        <v>EG_OCGTWR2029</v>
      </c>
    </row>
    <row r="7023" spans="1:10" x14ac:dyDescent="0.25">
      <c r="A7023" t="s">
        <v>16</v>
      </c>
      <c r="B7023" t="s">
        <v>6</v>
      </c>
      <c r="C7023" t="s">
        <v>9</v>
      </c>
      <c r="D7023">
        <v>2029</v>
      </c>
      <c r="E7023">
        <v>2040</v>
      </c>
      <c r="F7023">
        <v>0.28070162799999998</v>
      </c>
      <c r="G7023">
        <v>6679.7506489999996</v>
      </c>
      <c r="H7023">
        <v>0</v>
      </c>
      <c r="I7023">
        <v>0.85</v>
      </c>
      <c r="J7023" s="2" t="str">
        <f t="shared" si="109"/>
        <v>EG_OCGTNER2029</v>
      </c>
    </row>
    <row r="7024" spans="1:10" x14ac:dyDescent="0.25">
      <c r="A7024" t="s">
        <v>16</v>
      </c>
      <c r="B7024" t="s">
        <v>6</v>
      </c>
      <c r="C7024" t="s">
        <v>8</v>
      </c>
      <c r="D7024">
        <v>2029</v>
      </c>
      <c r="E7024">
        <v>2040</v>
      </c>
      <c r="F7024">
        <v>0.28070162799999998</v>
      </c>
      <c r="G7024">
        <v>6679.7506489999996</v>
      </c>
      <c r="H7024">
        <v>0</v>
      </c>
      <c r="I7024">
        <v>0.85</v>
      </c>
      <c r="J7024" s="2" t="str">
        <f t="shared" si="109"/>
        <v>EG_OCGTSR2029</v>
      </c>
    </row>
    <row r="7025" spans="1:10" x14ac:dyDescent="0.25">
      <c r="A7025" t="s">
        <v>16</v>
      </c>
      <c r="B7025" t="s">
        <v>6</v>
      </c>
      <c r="C7025" t="s">
        <v>12</v>
      </c>
      <c r="D7025">
        <v>2029</v>
      </c>
      <c r="E7025">
        <v>2040</v>
      </c>
      <c r="F7025">
        <v>0.28070162799999998</v>
      </c>
      <c r="G7025">
        <v>6679.7506489999996</v>
      </c>
      <c r="H7025">
        <v>0</v>
      </c>
      <c r="I7025">
        <v>0.85</v>
      </c>
      <c r="J7025" s="2" t="str">
        <f t="shared" si="109"/>
        <v>EG_OCGTNR2029</v>
      </c>
    </row>
    <row r="7026" spans="1:10" x14ac:dyDescent="0.25">
      <c r="A7026" t="s">
        <v>16</v>
      </c>
      <c r="B7026" t="s">
        <v>6</v>
      </c>
      <c r="C7026" t="s">
        <v>10</v>
      </c>
      <c r="D7026">
        <v>2029</v>
      </c>
      <c r="E7026">
        <v>2041</v>
      </c>
      <c r="F7026">
        <v>0.28070162799999998</v>
      </c>
      <c r="G7026">
        <v>6679.7506489999996</v>
      </c>
      <c r="H7026">
        <v>0</v>
      </c>
      <c r="I7026">
        <v>0.85</v>
      </c>
      <c r="J7026" s="2" t="str">
        <f t="shared" si="109"/>
        <v>EG_OCGTER2029</v>
      </c>
    </row>
    <row r="7027" spans="1:10" x14ac:dyDescent="0.25">
      <c r="A7027" t="s">
        <v>16</v>
      </c>
      <c r="B7027" t="s">
        <v>6</v>
      </c>
      <c r="C7027" t="s">
        <v>11</v>
      </c>
      <c r="D7027">
        <v>2029</v>
      </c>
      <c r="E7027">
        <v>2041</v>
      </c>
      <c r="F7027">
        <v>0.28070162799999998</v>
      </c>
      <c r="G7027">
        <v>6679.7506489999996</v>
      </c>
      <c r="H7027">
        <v>0</v>
      </c>
      <c r="I7027">
        <v>0.85</v>
      </c>
      <c r="J7027" s="2" t="str">
        <f t="shared" si="109"/>
        <v>EG_OCGTWR2029</v>
      </c>
    </row>
    <row r="7028" spans="1:10" x14ac:dyDescent="0.25">
      <c r="A7028" t="s">
        <v>16</v>
      </c>
      <c r="B7028" t="s">
        <v>6</v>
      </c>
      <c r="C7028" t="s">
        <v>9</v>
      </c>
      <c r="D7028">
        <v>2029</v>
      </c>
      <c r="E7028">
        <v>2041</v>
      </c>
      <c r="F7028">
        <v>0.28070162799999998</v>
      </c>
      <c r="G7028">
        <v>6679.7506489999996</v>
      </c>
      <c r="H7028">
        <v>0</v>
      </c>
      <c r="I7028">
        <v>0.85</v>
      </c>
      <c r="J7028" s="2" t="str">
        <f t="shared" si="109"/>
        <v>EG_OCGTNER2029</v>
      </c>
    </row>
    <row r="7029" spans="1:10" x14ac:dyDescent="0.25">
      <c r="A7029" t="s">
        <v>16</v>
      </c>
      <c r="B7029" t="s">
        <v>6</v>
      </c>
      <c r="C7029" t="s">
        <v>8</v>
      </c>
      <c r="D7029">
        <v>2029</v>
      </c>
      <c r="E7029">
        <v>2041</v>
      </c>
      <c r="F7029">
        <v>0.28070162799999998</v>
      </c>
      <c r="G7029">
        <v>6679.7506489999996</v>
      </c>
      <c r="H7029">
        <v>0</v>
      </c>
      <c r="I7029">
        <v>0.85</v>
      </c>
      <c r="J7029" s="2" t="str">
        <f t="shared" si="109"/>
        <v>EG_OCGTSR2029</v>
      </c>
    </row>
    <row r="7030" spans="1:10" x14ac:dyDescent="0.25">
      <c r="A7030" t="s">
        <v>16</v>
      </c>
      <c r="B7030" t="s">
        <v>6</v>
      </c>
      <c r="C7030" t="s">
        <v>12</v>
      </c>
      <c r="D7030">
        <v>2029</v>
      </c>
      <c r="E7030">
        <v>2041</v>
      </c>
      <c r="F7030">
        <v>0.28070162799999998</v>
      </c>
      <c r="G7030">
        <v>6679.7506489999996</v>
      </c>
      <c r="H7030">
        <v>0</v>
      </c>
      <c r="I7030">
        <v>0.85</v>
      </c>
      <c r="J7030" s="2" t="str">
        <f t="shared" si="109"/>
        <v>EG_OCGTNR2029</v>
      </c>
    </row>
    <row r="7031" spans="1:10" x14ac:dyDescent="0.25">
      <c r="A7031" t="s">
        <v>15</v>
      </c>
      <c r="B7031" t="s">
        <v>6</v>
      </c>
      <c r="C7031" t="s">
        <v>10</v>
      </c>
      <c r="D7031">
        <v>2029</v>
      </c>
      <c r="E7031">
        <v>2029</v>
      </c>
      <c r="F7031">
        <v>1</v>
      </c>
      <c r="G7031">
        <v>19631.81452</v>
      </c>
      <c r="H7031">
        <v>0</v>
      </c>
      <c r="I7031">
        <v>1</v>
      </c>
      <c r="J7031" s="2" t="str">
        <f t="shared" si="109"/>
        <v>EG_LHER2029</v>
      </c>
    </row>
    <row r="7032" spans="1:10" x14ac:dyDescent="0.25">
      <c r="A7032" t="s">
        <v>15</v>
      </c>
      <c r="B7032" t="s">
        <v>6</v>
      </c>
      <c r="C7032" t="s">
        <v>11</v>
      </c>
      <c r="D7032">
        <v>2029</v>
      </c>
      <c r="E7032">
        <v>2029</v>
      </c>
      <c r="F7032">
        <v>1</v>
      </c>
      <c r="G7032">
        <v>19631.81452</v>
      </c>
      <c r="H7032">
        <v>0</v>
      </c>
      <c r="I7032">
        <v>1</v>
      </c>
      <c r="J7032" s="2" t="str">
        <f t="shared" si="109"/>
        <v>EG_LHWR2029</v>
      </c>
    </row>
    <row r="7033" spans="1:10" x14ac:dyDescent="0.25">
      <c r="A7033" t="s">
        <v>15</v>
      </c>
      <c r="B7033" t="s">
        <v>6</v>
      </c>
      <c r="C7033" t="s">
        <v>9</v>
      </c>
      <c r="D7033">
        <v>2029</v>
      </c>
      <c r="E7033">
        <v>2029</v>
      </c>
      <c r="F7033">
        <v>1</v>
      </c>
      <c r="G7033">
        <v>19631.81452</v>
      </c>
      <c r="H7033">
        <v>0</v>
      </c>
      <c r="I7033">
        <v>1</v>
      </c>
      <c r="J7033" s="2" t="str">
        <f t="shared" si="109"/>
        <v>EG_LHNER2029</v>
      </c>
    </row>
    <row r="7034" spans="1:10" x14ac:dyDescent="0.25">
      <c r="A7034" t="s">
        <v>15</v>
      </c>
      <c r="B7034" t="s">
        <v>6</v>
      </c>
      <c r="C7034" t="s">
        <v>8</v>
      </c>
      <c r="D7034">
        <v>2029</v>
      </c>
      <c r="E7034">
        <v>2029</v>
      </c>
      <c r="F7034">
        <v>1</v>
      </c>
      <c r="G7034">
        <v>19631.81452</v>
      </c>
      <c r="H7034">
        <v>0</v>
      </c>
      <c r="I7034">
        <v>1</v>
      </c>
      <c r="J7034" s="2" t="str">
        <f t="shared" si="109"/>
        <v>EG_LHSR2029</v>
      </c>
    </row>
    <row r="7035" spans="1:10" x14ac:dyDescent="0.25">
      <c r="A7035" t="s">
        <v>15</v>
      </c>
      <c r="B7035" t="s">
        <v>6</v>
      </c>
      <c r="C7035" t="s">
        <v>12</v>
      </c>
      <c r="D7035">
        <v>2029</v>
      </c>
      <c r="E7035">
        <v>2029</v>
      </c>
      <c r="F7035">
        <v>1</v>
      </c>
      <c r="G7035">
        <v>19631.81452</v>
      </c>
      <c r="H7035">
        <v>0</v>
      </c>
      <c r="I7035">
        <v>1</v>
      </c>
      <c r="J7035" s="2" t="str">
        <f t="shared" si="109"/>
        <v>EG_LHNR2029</v>
      </c>
    </row>
    <row r="7036" spans="1:10" x14ac:dyDescent="0.25">
      <c r="A7036" t="s">
        <v>15</v>
      </c>
      <c r="B7036" t="s">
        <v>6</v>
      </c>
      <c r="C7036" t="s">
        <v>10</v>
      </c>
      <c r="D7036">
        <v>2029</v>
      </c>
      <c r="E7036">
        <v>2030</v>
      </c>
      <c r="F7036">
        <v>1</v>
      </c>
      <c r="G7036">
        <v>19631.81452</v>
      </c>
      <c r="H7036">
        <v>0</v>
      </c>
      <c r="I7036">
        <v>1</v>
      </c>
      <c r="J7036" s="2" t="str">
        <f t="shared" si="109"/>
        <v>EG_LHER2029</v>
      </c>
    </row>
    <row r="7037" spans="1:10" x14ac:dyDescent="0.25">
      <c r="A7037" t="s">
        <v>15</v>
      </c>
      <c r="B7037" t="s">
        <v>6</v>
      </c>
      <c r="C7037" t="s">
        <v>11</v>
      </c>
      <c r="D7037">
        <v>2029</v>
      </c>
      <c r="E7037">
        <v>2030</v>
      </c>
      <c r="F7037">
        <v>1</v>
      </c>
      <c r="G7037">
        <v>19631.81452</v>
      </c>
      <c r="H7037">
        <v>0</v>
      </c>
      <c r="I7037">
        <v>1</v>
      </c>
      <c r="J7037" s="2" t="str">
        <f t="shared" si="109"/>
        <v>EG_LHWR2029</v>
      </c>
    </row>
    <row r="7038" spans="1:10" x14ac:dyDescent="0.25">
      <c r="A7038" t="s">
        <v>15</v>
      </c>
      <c r="B7038" t="s">
        <v>6</v>
      </c>
      <c r="C7038" t="s">
        <v>9</v>
      </c>
      <c r="D7038">
        <v>2029</v>
      </c>
      <c r="E7038">
        <v>2030</v>
      </c>
      <c r="F7038">
        <v>1</v>
      </c>
      <c r="G7038">
        <v>19631.81452</v>
      </c>
      <c r="H7038">
        <v>0</v>
      </c>
      <c r="I7038">
        <v>1</v>
      </c>
      <c r="J7038" s="2" t="str">
        <f t="shared" si="109"/>
        <v>EG_LHNER2029</v>
      </c>
    </row>
    <row r="7039" spans="1:10" x14ac:dyDescent="0.25">
      <c r="A7039" t="s">
        <v>15</v>
      </c>
      <c r="B7039" t="s">
        <v>6</v>
      </c>
      <c r="C7039" t="s">
        <v>8</v>
      </c>
      <c r="D7039">
        <v>2029</v>
      </c>
      <c r="E7039">
        <v>2030</v>
      </c>
      <c r="F7039">
        <v>1</v>
      </c>
      <c r="G7039">
        <v>19631.81452</v>
      </c>
      <c r="H7039">
        <v>0</v>
      </c>
      <c r="I7039">
        <v>1</v>
      </c>
      <c r="J7039" s="2" t="str">
        <f t="shared" si="109"/>
        <v>EG_LHSR2029</v>
      </c>
    </row>
    <row r="7040" spans="1:10" x14ac:dyDescent="0.25">
      <c r="A7040" t="s">
        <v>15</v>
      </c>
      <c r="B7040" t="s">
        <v>6</v>
      </c>
      <c r="C7040" t="s">
        <v>12</v>
      </c>
      <c r="D7040">
        <v>2029</v>
      </c>
      <c r="E7040">
        <v>2030</v>
      </c>
      <c r="F7040">
        <v>1</v>
      </c>
      <c r="G7040">
        <v>19631.81452</v>
      </c>
      <c r="H7040">
        <v>0</v>
      </c>
      <c r="I7040">
        <v>1</v>
      </c>
      <c r="J7040" s="2" t="str">
        <f t="shared" si="109"/>
        <v>EG_LHNR2029</v>
      </c>
    </row>
    <row r="7041" spans="1:10" x14ac:dyDescent="0.25">
      <c r="A7041" t="s">
        <v>15</v>
      </c>
      <c r="B7041" t="s">
        <v>6</v>
      </c>
      <c r="C7041" t="s">
        <v>10</v>
      </c>
      <c r="D7041">
        <v>2029</v>
      </c>
      <c r="E7041">
        <v>2031</v>
      </c>
      <c r="F7041">
        <v>1</v>
      </c>
      <c r="G7041">
        <v>19631.81452</v>
      </c>
      <c r="H7041">
        <v>0</v>
      </c>
      <c r="I7041">
        <v>1</v>
      </c>
      <c r="J7041" s="2" t="str">
        <f t="shared" si="109"/>
        <v>EG_LHER2029</v>
      </c>
    </row>
    <row r="7042" spans="1:10" x14ac:dyDescent="0.25">
      <c r="A7042" t="s">
        <v>15</v>
      </c>
      <c r="B7042" t="s">
        <v>6</v>
      </c>
      <c r="C7042" t="s">
        <v>11</v>
      </c>
      <c r="D7042">
        <v>2029</v>
      </c>
      <c r="E7042">
        <v>2031</v>
      </c>
      <c r="F7042">
        <v>1</v>
      </c>
      <c r="G7042">
        <v>19631.81452</v>
      </c>
      <c r="H7042">
        <v>0</v>
      </c>
      <c r="I7042">
        <v>1</v>
      </c>
      <c r="J7042" s="2" t="str">
        <f t="shared" si="109"/>
        <v>EG_LHWR2029</v>
      </c>
    </row>
    <row r="7043" spans="1:10" x14ac:dyDescent="0.25">
      <c r="A7043" t="s">
        <v>15</v>
      </c>
      <c r="B7043" t="s">
        <v>6</v>
      </c>
      <c r="C7043" t="s">
        <v>9</v>
      </c>
      <c r="D7043">
        <v>2029</v>
      </c>
      <c r="E7043">
        <v>2031</v>
      </c>
      <c r="F7043">
        <v>1</v>
      </c>
      <c r="G7043">
        <v>19631.81452</v>
      </c>
      <c r="H7043">
        <v>0</v>
      </c>
      <c r="I7043">
        <v>1</v>
      </c>
      <c r="J7043" s="2" t="str">
        <f t="shared" ref="J7043:J7106" si="110">_xlfn.CONCAT(A7043,C7043,D7043)</f>
        <v>EG_LHNER2029</v>
      </c>
    </row>
    <row r="7044" spans="1:10" x14ac:dyDescent="0.25">
      <c r="A7044" t="s">
        <v>15</v>
      </c>
      <c r="B7044" t="s">
        <v>6</v>
      </c>
      <c r="C7044" t="s">
        <v>8</v>
      </c>
      <c r="D7044">
        <v>2029</v>
      </c>
      <c r="E7044">
        <v>2031</v>
      </c>
      <c r="F7044">
        <v>1</v>
      </c>
      <c r="G7044">
        <v>19631.81452</v>
      </c>
      <c r="H7044">
        <v>0</v>
      </c>
      <c r="I7044">
        <v>1</v>
      </c>
      <c r="J7044" s="2" t="str">
        <f t="shared" si="110"/>
        <v>EG_LHSR2029</v>
      </c>
    </row>
    <row r="7045" spans="1:10" x14ac:dyDescent="0.25">
      <c r="A7045" t="s">
        <v>15</v>
      </c>
      <c r="B7045" t="s">
        <v>6</v>
      </c>
      <c r="C7045" t="s">
        <v>12</v>
      </c>
      <c r="D7045">
        <v>2029</v>
      </c>
      <c r="E7045">
        <v>2031</v>
      </c>
      <c r="F7045">
        <v>1</v>
      </c>
      <c r="G7045">
        <v>19631.81452</v>
      </c>
      <c r="H7045">
        <v>0</v>
      </c>
      <c r="I7045">
        <v>1</v>
      </c>
      <c r="J7045" s="2" t="str">
        <f t="shared" si="110"/>
        <v>EG_LHNR2029</v>
      </c>
    </row>
    <row r="7046" spans="1:10" x14ac:dyDescent="0.25">
      <c r="A7046" t="s">
        <v>15</v>
      </c>
      <c r="B7046" t="s">
        <v>6</v>
      </c>
      <c r="C7046" t="s">
        <v>10</v>
      </c>
      <c r="D7046">
        <v>2029</v>
      </c>
      <c r="E7046">
        <v>2032</v>
      </c>
      <c r="F7046">
        <v>1</v>
      </c>
      <c r="G7046">
        <v>19631.81452</v>
      </c>
      <c r="H7046">
        <v>0</v>
      </c>
      <c r="I7046">
        <v>1</v>
      </c>
      <c r="J7046" s="2" t="str">
        <f t="shared" si="110"/>
        <v>EG_LHER2029</v>
      </c>
    </row>
    <row r="7047" spans="1:10" x14ac:dyDescent="0.25">
      <c r="A7047" t="s">
        <v>15</v>
      </c>
      <c r="B7047" t="s">
        <v>6</v>
      </c>
      <c r="C7047" t="s">
        <v>11</v>
      </c>
      <c r="D7047">
        <v>2029</v>
      </c>
      <c r="E7047">
        <v>2032</v>
      </c>
      <c r="F7047">
        <v>1</v>
      </c>
      <c r="G7047">
        <v>19631.81452</v>
      </c>
      <c r="H7047">
        <v>0</v>
      </c>
      <c r="I7047">
        <v>1</v>
      </c>
      <c r="J7047" s="2" t="str">
        <f t="shared" si="110"/>
        <v>EG_LHWR2029</v>
      </c>
    </row>
    <row r="7048" spans="1:10" x14ac:dyDescent="0.25">
      <c r="A7048" t="s">
        <v>15</v>
      </c>
      <c r="B7048" t="s">
        <v>6</v>
      </c>
      <c r="C7048" t="s">
        <v>9</v>
      </c>
      <c r="D7048">
        <v>2029</v>
      </c>
      <c r="E7048">
        <v>2032</v>
      </c>
      <c r="F7048">
        <v>1</v>
      </c>
      <c r="G7048">
        <v>19631.81452</v>
      </c>
      <c r="H7048">
        <v>0</v>
      </c>
      <c r="I7048">
        <v>1</v>
      </c>
      <c r="J7048" s="2" t="str">
        <f t="shared" si="110"/>
        <v>EG_LHNER2029</v>
      </c>
    </row>
    <row r="7049" spans="1:10" x14ac:dyDescent="0.25">
      <c r="A7049" t="s">
        <v>15</v>
      </c>
      <c r="B7049" t="s">
        <v>6</v>
      </c>
      <c r="C7049" t="s">
        <v>8</v>
      </c>
      <c r="D7049">
        <v>2029</v>
      </c>
      <c r="E7049">
        <v>2032</v>
      </c>
      <c r="F7049">
        <v>1</v>
      </c>
      <c r="G7049">
        <v>19631.81452</v>
      </c>
      <c r="H7049">
        <v>0</v>
      </c>
      <c r="I7049">
        <v>1</v>
      </c>
      <c r="J7049" s="2" t="str">
        <f t="shared" si="110"/>
        <v>EG_LHSR2029</v>
      </c>
    </row>
    <row r="7050" spans="1:10" x14ac:dyDescent="0.25">
      <c r="A7050" t="s">
        <v>15</v>
      </c>
      <c r="B7050" t="s">
        <v>6</v>
      </c>
      <c r="C7050" t="s">
        <v>12</v>
      </c>
      <c r="D7050">
        <v>2029</v>
      </c>
      <c r="E7050">
        <v>2032</v>
      </c>
      <c r="F7050">
        <v>1</v>
      </c>
      <c r="G7050">
        <v>19631.81452</v>
      </c>
      <c r="H7050">
        <v>0</v>
      </c>
      <c r="I7050">
        <v>1</v>
      </c>
      <c r="J7050" s="2" t="str">
        <f t="shared" si="110"/>
        <v>EG_LHNR2029</v>
      </c>
    </row>
    <row r="7051" spans="1:10" x14ac:dyDescent="0.25">
      <c r="A7051" t="s">
        <v>15</v>
      </c>
      <c r="B7051" t="s">
        <v>6</v>
      </c>
      <c r="C7051" t="s">
        <v>10</v>
      </c>
      <c r="D7051">
        <v>2029</v>
      </c>
      <c r="E7051">
        <v>2033</v>
      </c>
      <c r="F7051">
        <v>1</v>
      </c>
      <c r="G7051">
        <v>19631.81452</v>
      </c>
      <c r="H7051">
        <v>0</v>
      </c>
      <c r="I7051">
        <v>1</v>
      </c>
      <c r="J7051" s="2" t="str">
        <f t="shared" si="110"/>
        <v>EG_LHER2029</v>
      </c>
    </row>
    <row r="7052" spans="1:10" x14ac:dyDescent="0.25">
      <c r="A7052" t="s">
        <v>15</v>
      </c>
      <c r="B7052" t="s">
        <v>6</v>
      </c>
      <c r="C7052" t="s">
        <v>11</v>
      </c>
      <c r="D7052">
        <v>2029</v>
      </c>
      <c r="E7052">
        <v>2033</v>
      </c>
      <c r="F7052">
        <v>1</v>
      </c>
      <c r="G7052">
        <v>19631.81452</v>
      </c>
      <c r="H7052">
        <v>0</v>
      </c>
      <c r="I7052">
        <v>1</v>
      </c>
      <c r="J7052" s="2" t="str">
        <f t="shared" si="110"/>
        <v>EG_LHWR2029</v>
      </c>
    </row>
    <row r="7053" spans="1:10" x14ac:dyDescent="0.25">
      <c r="A7053" t="s">
        <v>15</v>
      </c>
      <c r="B7053" t="s">
        <v>6</v>
      </c>
      <c r="C7053" t="s">
        <v>9</v>
      </c>
      <c r="D7053">
        <v>2029</v>
      </c>
      <c r="E7053">
        <v>2033</v>
      </c>
      <c r="F7053">
        <v>1</v>
      </c>
      <c r="G7053">
        <v>19631.81452</v>
      </c>
      <c r="H7053">
        <v>0</v>
      </c>
      <c r="I7053">
        <v>1</v>
      </c>
      <c r="J7053" s="2" t="str">
        <f t="shared" si="110"/>
        <v>EG_LHNER2029</v>
      </c>
    </row>
    <row r="7054" spans="1:10" x14ac:dyDescent="0.25">
      <c r="A7054" t="s">
        <v>15</v>
      </c>
      <c r="B7054" t="s">
        <v>6</v>
      </c>
      <c r="C7054" t="s">
        <v>8</v>
      </c>
      <c r="D7054">
        <v>2029</v>
      </c>
      <c r="E7054">
        <v>2033</v>
      </c>
      <c r="F7054">
        <v>1</v>
      </c>
      <c r="G7054">
        <v>19631.81452</v>
      </c>
      <c r="H7054">
        <v>0</v>
      </c>
      <c r="I7054">
        <v>1</v>
      </c>
      <c r="J7054" s="2" t="str">
        <f t="shared" si="110"/>
        <v>EG_LHSR2029</v>
      </c>
    </row>
    <row r="7055" spans="1:10" x14ac:dyDescent="0.25">
      <c r="A7055" t="s">
        <v>15</v>
      </c>
      <c r="B7055" t="s">
        <v>6</v>
      </c>
      <c r="C7055" t="s">
        <v>12</v>
      </c>
      <c r="D7055">
        <v>2029</v>
      </c>
      <c r="E7055">
        <v>2033</v>
      </c>
      <c r="F7055">
        <v>1</v>
      </c>
      <c r="G7055">
        <v>19631.81452</v>
      </c>
      <c r="H7055">
        <v>0</v>
      </c>
      <c r="I7055">
        <v>1</v>
      </c>
      <c r="J7055" s="2" t="str">
        <f t="shared" si="110"/>
        <v>EG_LHNR2029</v>
      </c>
    </row>
    <row r="7056" spans="1:10" x14ac:dyDescent="0.25">
      <c r="A7056" t="s">
        <v>15</v>
      </c>
      <c r="B7056" t="s">
        <v>6</v>
      </c>
      <c r="C7056" t="s">
        <v>10</v>
      </c>
      <c r="D7056">
        <v>2029</v>
      </c>
      <c r="E7056">
        <v>2034</v>
      </c>
      <c r="F7056">
        <v>1</v>
      </c>
      <c r="G7056">
        <v>19631.81452</v>
      </c>
      <c r="H7056">
        <v>0</v>
      </c>
      <c r="I7056">
        <v>1</v>
      </c>
      <c r="J7056" s="2" t="str">
        <f t="shared" si="110"/>
        <v>EG_LHER2029</v>
      </c>
    </row>
    <row r="7057" spans="1:10" x14ac:dyDescent="0.25">
      <c r="A7057" t="s">
        <v>15</v>
      </c>
      <c r="B7057" t="s">
        <v>6</v>
      </c>
      <c r="C7057" t="s">
        <v>11</v>
      </c>
      <c r="D7057">
        <v>2029</v>
      </c>
      <c r="E7057">
        <v>2034</v>
      </c>
      <c r="F7057">
        <v>1</v>
      </c>
      <c r="G7057">
        <v>19631.81452</v>
      </c>
      <c r="H7057">
        <v>0</v>
      </c>
      <c r="I7057">
        <v>1</v>
      </c>
      <c r="J7057" s="2" t="str">
        <f t="shared" si="110"/>
        <v>EG_LHWR2029</v>
      </c>
    </row>
    <row r="7058" spans="1:10" x14ac:dyDescent="0.25">
      <c r="A7058" t="s">
        <v>15</v>
      </c>
      <c r="B7058" t="s">
        <v>6</v>
      </c>
      <c r="C7058" t="s">
        <v>9</v>
      </c>
      <c r="D7058">
        <v>2029</v>
      </c>
      <c r="E7058">
        <v>2034</v>
      </c>
      <c r="F7058">
        <v>1</v>
      </c>
      <c r="G7058">
        <v>19631.81452</v>
      </c>
      <c r="H7058">
        <v>0</v>
      </c>
      <c r="I7058">
        <v>1</v>
      </c>
      <c r="J7058" s="2" t="str">
        <f t="shared" si="110"/>
        <v>EG_LHNER2029</v>
      </c>
    </row>
    <row r="7059" spans="1:10" x14ac:dyDescent="0.25">
      <c r="A7059" t="s">
        <v>15</v>
      </c>
      <c r="B7059" t="s">
        <v>6</v>
      </c>
      <c r="C7059" t="s">
        <v>8</v>
      </c>
      <c r="D7059">
        <v>2029</v>
      </c>
      <c r="E7059">
        <v>2034</v>
      </c>
      <c r="F7059">
        <v>1</v>
      </c>
      <c r="G7059">
        <v>19631.81452</v>
      </c>
      <c r="H7059">
        <v>0</v>
      </c>
      <c r="I7059">
        <v>1</v>
      </c>
      <c r="J7059" s="2" t="str">
        <f t="shared" si="110"/>
        <v>EG_LHSR2029</v>
      </c>
    </row>
    <row r="7060" spans="1:10" x14ac:dyDescent="0.25">
      <c r="A7060" t="s">
        <v>15</v>
      </c>
      <c r="B7060" t="s">
        <v>6</v>
      </c>
      <c r="C7060" t="s">
        <v>12</v>
      </c>
      <c r="D7060">
        <v>2029</v>
      </c>
      <c r="E7060">
        <v>2034</v>
      </c>
      <c r="F7060">
        <v>1</v>
      </c>
      <c r="G7060">
        <v>19631.81452</v>
      </c>
      <c r="H7060">
        <v>0</v>
      </c>
      <c r="I7060">
        <v>1</v>
      </c>
      <c r="J7060" s="2" t="str">
        <f t="shared" si="110"/>
        <v>EG_LHNR2029</v>
      </c>
    </row>
    <row r="7061" spans="1:10" x14ac:dyDescent="0.25">
      <c r="A7061" t="s">
        <v>15</v>
      </c>
      <c r="B7061" t="s">
        <v>6</v>
      </c>
      <c r="C7061" t="s">
        <v>10</v>
      </c>
      <c r="D7061">
        <v>2029</v>
      </c>
      <c r="E7061">
        <v>2035</v>
      </c>
      <c r="F7061">
        <v>1</v>
      </c>
      <c r="G7061">
        <v>19631.81452</v>
      </c>
      <c r="H7061">
        <v>0</v>
      </c>
      <c r="I7061">
        <v>1</v>
      </c>
      <c r="J7061" s="2" t="str">
        <f t="shared" si="110"/>
        <v>EG_LHER2029</v>
      </c>
    </row>
    <row r="7062" spans="1:10" x14ac:dyDescent="0.25">
      <c r="A7062" t="s">
        <v>15</v>
      </c>
      <c r="B7062" t="s">
        <v>6</v>
      </c>
      <c r="C7062" t="s">
        <v>11</v>
      </c>
      <c r="D7062">
        <v>2029</v>
      </c>
      <c r="E7062">
        <v>2035</v>
      </c>
      <c r="F7062">
        <v>1</v>
      </c>
      <c r="G7062">
        <v>19631.81452</v>
      </c>
      <c r="H7062">
        <v>0</v>
      </c>
      <c r="I7062">
        <v>1</v>
      </c>
      <c r="J7062" s="2" t="str">
        <f t="shared" si="110"/>
        <v>EG_LHWR2029</v>
      </c>
    </row>
    <row r="7063" spans="1:10" x14ac:dyDescent="0.25">
      <c r="A7063" t="s">
        <v>15</v>
      </c>
      <c r="B7063" t="s">
        <v>6</v>
      </c>
      <c r="C7063" t="s">
        <v>9</v>
      </c>
      <c r="D7063">
        <v>2029</v>
      </c>
      <c r="E7063">
        <v>2035</v>
      </c>
      <c r="F7063">
        <v>1</v>
      </c>
      <c r="G7063">
        <v>19631.81452</v>
      </c>
      <c r="H7063">
        <v>0</v>
      </c>
      <c r="I7063">
        <v>1</v>
      </c>
      <c r="J7063" s="2" t="str">
        <f t="shared" si="110"/>
        <v>EG_LHNER2029</v>
      </c>
    </row>
    <row r="7064" spans="1:10" x14ac:dyDescent="0.25">
      <c r="A7064" t="s">
        <v>15</v>
      </c>
      <c r="B7064" t="s">
        <v>6</v>
      </c>
      <c r="C7064" t="s">
        <v>8</v>
      </c>
      <c r="D7064">
        <v>2029</v>
      </c>
      <c r="E7064">
        <v>2035</v>
      </c>
      <c r="F7064">
        <v>1</v>
      </c>
      <c r="G7064">
        <v>19631.81452</v>
      </c>
      <c r="H7064">
        <v>0</v>
      </c>
      <c r="I7064">
        <v>1</v>
      </c>
      <c r="J7064" s="2" t="str">
        <f t="shared" si="110"/>
        <v>EG_LHSR2029</v>
      </c>
    </row>
    <row r="7065" spans="1:10" x14ac:dyDescent="0.25">
      <c r="A7065" t="s">
        <v>15</v>
      </c>
      <c r="B7065" t="s">
        <v>6</v>
      </c>
      <c r="C7065" t="s">
        <v>12</v>
      </c>
      <c r="D7065">
        <v>2029</v>
      </c>
      <c r="E7065">
        <v>2035</v>
      </c>
      <c r="F7065">
        <v>1</v>
      </c>
      <c r="G7065">
        <v>19631.81452</v>
      </c>
      <c r="H7065">
        <v>0</v>
      </c>
      <c r="I7065">
        <v>1</v>
      </c>
      <c r="J7065" s="2" t="str">
        <f t="shared" si="110"/>
        <v>EG_LHNR2029</v>
      </c>
    </row>
    <row r="7066" spans="1:10" x14ac:dyDescent="0.25">
      <c r="A7066" t="s">
        <v>15</v>
      </c>
      <c r="B7066" t="s">
        <v>6</v>
      </c>
      <c r="C7066" t="s">
        <v>10</v>
      </c>
      <c r="D7066">
        <v>2029</v>
      </c>
      <c r="E7066">
        <v>2036</v>
      </c>
      <c r="F7066">
        <v>1</v>
      </c>
      <c r="G7066">
        <v>19631.81452</v>
      </c>
      <c r="H7066">
        <v>0</v>
      </c>
      <c r="I7066">
        <v>1</v>
      </c>
      <c r="J7066" s="2" t="str">
        <f t="shared" si="110"/>
        <v>EG_LHER2029</v>
      </c>
    </row>
    <row r="7067" spans="1:10" x14ac:dyDescent="0.25">
      <c r="A7067" t="s">
        <v>15</v>
      </c>
      <c r="B7067" t="s">
        <v>6</v>
      </c>
      <c r="C7067" t="s">
        <v>11</v>
      </c>
      <c r="D7067">
        <v>2029</v>
      </c>
      <c r="E7067">
        <v>2036</v>
      </c>
      <c r="F7067">
        <v>1</v>
      </c>
      <c r="G7067">
        <v>19631.81452</v>
      </c>
      <c r="H7067">
        <v>0</v>
      </c>
      <c r="I7067">
        <v>1</v>
      </c>
      <c r="J7067" s="2" t="str">
        <f t="shared" si="110"/>
        <v>EG_LHWR2029</v>
      </c>
    </row>
    <row r="7068" spans="1:10" x14ac:dyDescent="0.25">
      <c r="A7068" t="s">
        <v>15</v>
      </c>
      <c r="B7068" t="s">
        <v>6</v>
      </c>
      <c r="C7068" t="s">
        <v>9</v>
      </c>
      <c r="D7068">
        <v>2029</v>
      </c>
      <c r="E7068">
        <v>2036</v>
      </c>
      <c r="F7068">
        <v>1</v>
      </c>
      <c r="G7068">
        <v>19631.81452</v>
      </c>
      <c r="H7068">
        <v>0</v>
      </c>
      <c r="I7068">
        <v>1</v>
      </c>
      <c r="J7068" s="2" t="str">
        <f t="shared" si="110"/>
        <v>EG_LHNER2029</v>
      </c>
    </row>
    <row r="7069" spans="1:10" x14ac:dyDescent="0.25">
      <c r="A7069" t="s">
        <v>15</v>
      </c>
      <c r="B7069" t="s">
        <v>6</v>
      </c>
      <c r="C7069" t="s">
        <v>8</v>
      </c>
      <c r="D7069">
        <v>2029</v>
      </c>
      <c r="E7069">
        <v>2036</v>
      </c>
      <c r="F7069">
        <v>1</v>
      </c>
      <c r="G7069">
        <v>19631.81452</v>
      </c>
      <c r="H7069">
        <v>0</v>
      </c>
      <c r="I7069">
        <v>1</v>
      </c>
      <c r="J7069" s="2" t="str">
        <f t="shared" si="110"/>
        <v>EG_LHSR2029</v>
      </c>
    </row>
    <row r="7070" spans="1:10" x14ac:dyDescent="0.25">
      <c r="A7070" t="s">
        <v>15</v>
      </c>
      <c r="B7070" t="s">
        <v>6</v>
      </c>
      <c r="C7070" t="s">
        <v>12</v>
      </c>
      <c r="D7070">
        <v>2029</v>
      </c>
      <c r="E7070">
        <v>2036</v>
      </c>
      <c r="F7070">
        <v>1</v>
      </c>
      <c r="G7070">
        <v>19631.81452</v>
      </c>
      <c r="H7070">
        <v>0</v>
      </c>
      <c r="I7070">
        <v>1</v>
      </c>
      <c r="J7070" s="2" t="str">
        <f t="shared" si="110"/>
        <v>EG_LHNR2029</v>
      </c>
    </row>
    <row r="7071" spans="1:10" x14ac:dyDescent="0.25">
      <c r="A7071" t="s">
        <v>15</v>
      </c>
      <c r="B7071" t="s">
        <v>6</v>
      </c>
      <c r="C7071" t="s">
        <v>10</v>
      </c>
      <c r="D7071">
        <v>2029</v>
      </c>
      <c r="E7071">
        <v>2037</v>
      </c>
      <c r="F7071">
        <v>1</v>
      </c>
      <c r="G7071">
        <v>19631.81452</v>
      </c>
      <c r="H7071">
        <v>0</v>
      </c>
      <c r="I7071">
        <v>1</v>
      </c>
      <c r="J7071" s="2" t="str">
        <f t="shared" si="110"/>
        <v>EG_LHER2029</v>
      </c>
    </row>
    <row r="7072" spans="1:10" x14ac:dyDescent="0.25">
      <c r="A7072" t="s">
        <v>15</v>
      </c>
      <c r="B7072" t="s">
        <v>6</v>
      </c>
      <c r="C7072" t="s">
        <v>11</v>
      </c>
      <c r="D7072">
        <v>2029</v>
      </c>
      <c r="E7072">
        <v>2037</v>
      </c>
      <c r="F7072">
        <v>1</v>
      </c>
      <c r="G7072">
        <v>19631.81452</v>
      </c>
      <c r="H7072">
        <v>0</v>
      </c>
      <c r="I7072">
        <v>1</v>
      </c>
      <c r="J7072" s="2" t="str">
        <f t="shared" si="110"/>
        <v>EG_LHWR2029</v>
      </c>
    </row>
    <row r="7073" spans="1:10" x14ac:dyDescent="0.25">
      <c r="A7073" t="s">
        <v>15</v>
      </c>
      <c r="B7073" t="s">
        <v>6</v>
      </c>
      <c r="C7073" t="s">
        <v>9</v>
      </c>
      <c r="D7073">
        <v>2029</v>
      </c>
      <c r="E7073">
        <v>2037</v>
      </c>
      <c r="F7073">
        <v>1</v>
      </c>
      <c r="G7073">
        <v>19631.81452</v>
      </c>
      <c r="H7073">
        <v>0</v>
      </c>
      <c r="I7073">
        <v>1</v>
      </c>
      <c r="J7073" s="2" t="str">
        <f t="shared" si="110"/>
        <v>EG_LHNER2029</v>
      </c>
    </row>
    <row r="7074" spans="1:10" x14ac:dyDescent="0.25">
      <c r="A7074" t="s">
        <v>15</v>
      </c>
      <c r="B7074" t="s">
        <v>6</v>
      </c>
      <c r="C7074" t="s">
        <v>8</v>
      </c>
      <c r="D7074">
        <v>2029</v>
      </c>
      <c r="E7074">
        <v>2037</v>
      </c>
      <c r="F7074">
        <v>1</v>
      </c>
      <c r="G7074">
        <v>19631.81452</v>
      </c>
      <c r="H7074">
        <v>0</v>
      </c>
      <c r="I7074">
        <v>1</v>
      </c>
      <c r="J7074" s="2" t="str">
        <f t="shared" si="110"/>
        <v>EG_LHSR2029</v>
      </c>
    </row>
    <row r="7075" spans="1:10" x14ac:dyDescent="0.25">
      <c r="A7075" t="s">
        <v>15</v>
      </c>
      <c r="B7075" t="s">
        <v>6</v>
      </c>
      <c r="C7075" t="s">
        <v>12</v>
      </c>
      <c r="D7075">
        <v>2029</v>
      </c>
      <c r="E7075">
        <v>2037</v>
      </c>
      <c r="F7075">
        <v>1</v>
      </c>
      <c r="G7075">
        <v>19631.81452</v>
      </c>
      <c r="H7075">
        <v>0</v>
      </c>
      <c r="I7075">
        <v>1</v>
      </c>
      <c r="J7075" s="2" t="str">
        <f t="shared" si="110"/>
        <v>EG_LHNR2029</v>
      </c>
    </row>
    <row r="7076" spans="1:10" x14ac:dyDescent="0.25">
      <c r="A7076" t="s">
        <v>15</v>
      </c>
      <c r="B7076" t="s">
        <v>6</v>
      </c>
      <c r="C7076" t="s">
        <v>10</v>
      </c>
      <c r="D7076">
        <v>2029</v>
      </c>
      <c r="E7076">
        <v>2038</v>
      </c>
      <c r="F7076">
        <v>1</v>
      </c>
      <c r="G7076">
        <v>19631.81452</v>
      </c>
      <c r="H7076">
        <v>0</v>
      </c>
      <c r="I7076">
        <v>1</v>
      </c>
      <c r="J7076" s="2" t="str">
        <f t="shared" si="110"/>
        <v>EG_LHER2029</v>
      </c>
    </row>
    <row r="7077" spans="1:10" x14ac:dyDescent="0.25">
      <c r="A7077" t="s">
        <v>15</v>
      </c>
      <c r="B7077" t="s">
        <v>6</v>
      </c>
      <c r="C7077" t="s">
        <v>11</v>
      </c>
      <c r="D7077">
        <v>2029</v>
      </c>
      <c r="E7077">
        <v>2038</v>
      </c>
      <c r="F7077">
        <v>1</v>
      </c>
      <c r="G7077">
        <v>19631.81452</v>
      </c>
      <c r="H7077">
        <v>0</v>
      </c>
      <c r="I7077">
        <v>1</v>
      </c>
      <c r="J7077" s="2" t="str">
        <f t="shared" si="110"/>
        <v>EG_LHWR2029</v>
      </c>
    </row>
    <row r="7078" spans="1:10" x14ac:dyDescent="0.25">
      <c r="A7078" t="s">
        <v>15</v>
      </c>
      <c r="B7078" t="s">
        <v>6</v>
      </c>
      <c r="C7078" t="s">
        <v>9</v>
      </c>
      <c r="D7078">
        <v>2029</v>
      </c>
      <c r="E7078">
        <v>2038</v>
      </c>
      <c r="F7078">
        <v>1</v>
      </c>
      <c r="G7078">
        <v>19631.81452</v>
      </c>
      <c r="H7078">
        <v>0</v>
      </c>
      <c r="I7078">
        <v>1</v>
      </c>
      <c r="J7078" s="2" t="str">
        <f t="shared" si="110"/>
        <v>EG_LHNER2029</v>
      </c>
    </row>
    <row r="7079" spans="1:10" x14ac:dyDescent="0.25">
      <c r="A7079" t="s">
        <v>15</v>
      </c>
      <c r="B7079" t="s">
        <v>6</v>
      </c>
      <c r="C7079" t="s">
        <v>8</v>
      </c>
      <c r="D7079">
        <v>2029</v>
      </c>
      <c r="E7079">
        <v>2038</v>
      </c>
      <c r="F7079">
        <v>1</v>
      </c>
      <c r="G7079">
        <v>19631.81452</v>
      </c>
      <c r="H7079">
        <v>0</v>
      </c>
      <c r="I7079">
        <v>1</v>
      </c>
      <c r="J7079" s="2" t="str">
        <f t="shared" si="110"/>
        <v>EG_LHSR2029</v>
      </c>
    </row>
    <row r="7080" spans="1:10" x14ac:dyDescent="0.25">
      <c r="A7080" t="s">
        <v>15</v>
      </c>
      <c r="B7080" t="s">
        <v>6</v>
      </c>
      <c r="C7080" t="s">
        <v>12</v>
      </c>
      <c r="D7080">
        <v>2029</v>
      </c>
      <c r="E7080">
        <v>2038</v>
      </c>
      <c r="F7080">
        <v>1</v>
      </c>
      <c r="G7080">
        <v>19631.81452</v>
      </c>
      <c r="H7080">
        <v>0</v>
      </c>
      <c r="I7080">
        <v>1</v>
      </c>
      <c r="J7080" s="2" t="str">
        <f t="shared" si="110"/>
        <v>EG_LHNR2029</v>
      </c>
    </row>
    <row r="7081" spans="1:10" x14ac:dyDescent="0.25">
      <c r="A7081" t="s">
        <v>15</v>
      </c>
      <c r="B7081" t="s">
        <v>6</v>
      </c>
      <c r="C7081" t="s">
        <v>10</v>
      </c>
      <c r="D7081">
        <v>2029</v>
      </c>
      <c r="E7081">
        <v>2039</v>
      </c>
      <c r="F7081">
        <v>1</v>
      </c>
      <c r="G7081">
        <v>19631.81452</v>
      </c>
      <c r="H7081">
        <v>0</v>
      </c>
      <c r="I7081">
        <v>1</v>
      </c>
      <c r="J7081" s="2" t="str">
        <f t="shared" si="110"/>
        <v>EG_LHER2029</v>
      </c>
    </row>
    <row r="7082" spans="1:10" x14ac:dyDescent="0.25">
      <c r="A7082" t="s">
        <v>15</v>
      </c>
      <c r="B7082" t="s">
        <v>6</v>
      </c>
      <c r="C7082" t="s">
        <v>11</v>
      </c>
      <c r="D7082">
        <v>2029</v>
      </c>
      <c r="E7082">
        <v>2039</v>
      </c>
      <c r="F7082">
        <v>1</v>
      </c>
      <c r="G7082">
        <v>19631.81452</v>
      </c>
      <c r="H7082">
        <v>0</v>
      </c>
      <c r="I7082">
        <v>1</v>
      </c>
      <c r="J7082" s="2" t="str">
        <f t="shared" si="110"/>
        <v>EG_LHWR2029</v>
      </c>
    </row>
    <row r="7083" spans="1:10" x14ac:dyDescent="0.25">
      <c r="A7083" t="s">
        <v>15</v>
      </c>
      <c r="B7083" t="s">
        <v>6</v>
      </c>
      <c r="C7083" t="s">
        <v>9</v>
      </c>
      <c r="D7083">
        <v>2029</v>
      </c>
      <c r="E7083">
        <v>2039</v>
      </c>
      <c r="F7083">
        <v>1</v>
      </c>
      <c r="G7083">
        <v>19631.81452</v>
      </c>
      <c r="H7083">
        <v>0</v>
      </c>
      <c r="I7083">
        <v>1</v>
      </c>
      <c r="J7083" s="2" t="str">
        <f t="shared" si="110"/>
        <v>EG_LHNER2029</v>
      </c>
    </row>
    <row r="7084" spans="1:10" x14ac:dyDescent="0.25">
      <c r="A7084" t="s">
        <v>15</v>
      </c>
      <c r="B7084" t="s">
        <v>6</v>
      </c>
      <c r="C7084" t="s">
        <v>8</v>
      </c>
      <c r="D7084">
        <v>2029</v>
      </c>
      <c r="E7084">
        <v>2039</v>
      </c>
      <c r="F7084">
        <v>1</v>
      </c>
      <c r="G7084">
        <v>19631.81452</v>
      </c>
      <c r="H7084">
        <v>0</v>
      </c>
      <c r="I7084">
        <v>1</v>
      </c>
      <c r="J7084" s="2" t="str">
        <f t="shared" si="110"/>
        <v>EG_LHSR2029</v>
      </c>
    </row>
    <row r="7085" spans="1:10" x14ac:dyDescent="0.25">
      <c r="A7085" t="s">
        <v>15</v>
      </c>
      <c r="B7085" t="s">
        <v>6</v>
      </c>
      <c r="C7085" t="s">
        <v>12</v>
      </c>
      <c r="D7085">
        <v>2029</v>
      </c>
      <c r="E7085">
        <v>2039</v>
      </c>
      <c r="F7085">
        <v>1</v>
      </c>
      <c r="G7085">
        <v>19631.81452</v>
      </c>
      <c r="H7085">
        <v>0</v>
      </c>
      <c r="I7085">
        <v>1</v>
      </c>
      <c r="J7085" s="2" t="str">
        <f t="shared" si="110"/>
        <v>EG_LHNR2029</v>
      </c>
    </row>
    <row r="7086" spans="1:10" x14ac:dyDescent="0.25">
      <c r="A7086" t="s">
        <v>15</v>
      </c>
      <c r="B7086" t="s">
        <v>6</v>
      </c>
      <c r="C7086" t="s">
        <v>10</v>
      </c>
      <c r="D7086">
        <v>2029</v>
      </c>
      <c r="E7086">
        <v>2040</v>
      </c>
      <c r="F7086">
        <v>1</v>
      </c>
      <c r="G7086">
        <v>19631.81452</v>
      </c>
      <c r="H7086">
        <v>0</v>
      </c>
      <c r="I7086">
        <v>1</v>
      </c>
      <c r="J7086" s="2" t="str">
        <f t="shared" si="110"/>
        <v>EG_LHER2029</v>
      </c>
    </row>
    <row r="7087" spans="1:10" x14ac:dyDescent="0.25">
      <c r="A7087" t="s">
        <v>15</v>
      </c>
      <c r="B7087" t="s">
        <v>6</v>
      </c>
      <c r="C7087" t="s">
        <v>11</v>
      </c>
      <c r="D7087">
        <v>2029</v>
      </c>
      <c r="E7087">
        <v>2040</v>
      </c>
      <c r="F7087">
        <v>1</v>
      </c>
      <c r="G7087">
        <v>19631.81452</v>
      </c>
      <c r="H7087">
        <v>0</v>
      </c>
      <c r="I7087">
        <v>1</v>
      </c>
      <c r="J7087" s="2" t="str">
        <f t="shared" si="110"/>
        <v>EG_LHWR2029</v>
      </c>
    </row>
    <row r="7088" spans="1:10" x14ac:dyDescent="0.25">
      <c r="A7088" t="s">
        <v>15</v>
      </c>
      <c r="B7088" t="s">
        <v>6</v>
      </c>
      <c r="C7088" t="s">
        <v>9</v>
      </c>
      <c r="D7088">
        <v>2029</v>
      </c>
      <c r="E7088">
        <v>2040</v>
      </c>
      <c r="F7088">
        <v>1</v>
      </c>
      <c r="G7088">
        <v>19631.81452</v>
      </c>
      <c r="H7088">
        <v>0</v>
      </c>
      <c r="I7088">
        <v>1</v>
      </c>
      <c r="J7088" s="2" t="str">
        <f t="shared" si="110"/>
        <v>EG_LHNER2029</v>
      </c>
    </row>
    <row r="7089" spans="1:10" x14ac:dyDescent="0.25">
      <c r="A7089" t="s">
        <v>15</v>
      </c>
      <c r="B7089" t="s">
        <v>6</v>
      </c>
      <c r="C7089" t="s">
        <v>8</v>
      </c>
      <c r="D7089">
        <v>2029</v>
      </c>
      <c r="E7089">
        <v>2040</v>
      </c>
      <c r="F7089">
        <v>1</v>
      </c>
      <c r="G7089">
        <v>19631.81452</v>
      </c>
      <c r="H7089">
        <v>0</v>
      </c>
      <c r="I7089">
        <v>1</v>
      </c>
      <c r="J7089" s="2" t="str">
        <f t="shared" si="110"/>
        <v>EG_LHSR2029</v>
      </c>
    </row>
    <row r="7090" spans="1:10" x14ac:dyDescent="0.25">
      <c r="A7090" t="s">
        <v>15</v>
      </c>
      <c r="B7090" t="s">
        <v>6</v>
      </c>
      <c r="C7090" t="s">
        <v>12</v>
      </c>
      <c r="D7090">
        <v>2029</v>
      </c>
      <c r="E7090">
        <v>2040</v>
      </c>
      <c r="F7090">
        <v>1</v>
      </c>
      <c r="G7090">
        <v>19631.81452</v>
      </c>
      <c r="H7090">
        <v>0</v>
      </c>
      <c r="I7090">
        <v>1</v>
      </c>
      <c r="J7090" s="2" t="str">
        <f t="shared" si="110"/>
        <v>EG_LHNR2029</v>
      </c>
    </row>
    <row r="7091" spans="1:10" x14ac:dyDescent="0.25">
      <c r="A7091" t="s">
        <v>15</v>
      </c>
      <c r="B7091" t="s">
        <v>6</v>
      </c>
      <c r="C7091" t="s">
        <v>10</v>
      </c>
      <c r="D7091">
        <v>2029</v>
      </c>
      <c r="E7091">
        <v>2041</v>
      </c>
      <c r="F7091">
        <v>1</v>
      </c>
      <c r="G7091">
        <v>19631.81452</v>
      </c>
      <c r="H7091">
        <v>0</v>
      </c>
      <c r="I7091">
        <v>1</v>
      </c>
      <c r="J7091" s="2" t="str">
        <f t="shared" si="110"/>
        <v>EG_LHER2029</v>
      </c>
    </row>
    <row r="7092" spans="1:10" x14ac:dyDescent="0.25">
      <c r="A7092" t="s">
        <v>15</v>
      </c>
      <c r="B7092" t="s">
        <v>6</v>
      </c>
      <c r="C7092" t="s">
        <v>11</v>
      </c>
      <c r="D7092">
        <v>2029</v>
      </c>
      <c r="E7092">
        <v>2041</v>
      </c>
      <c r="F7092">
        <v>1</v>
      </c>
      <c r="G7092">
        <v>19631.81452</v>
      </c>
      <c r="H7092">
        <v>0</v>
      </c>
      <c r="I7092">
        <v>1</v>
      </c>
      <c r="J7092" s="2" t="str">
        <f t="shared" si="110"/>
        <v>EG_LHWR2029</v>
      </c>
    </row>
    <row r="7093" spans="1:10" x14ac:dyDescent="0.25">
      <c r="A7093" t="s">
        <v>15</v>
      </c>
      <c r="B7093" t="s">
        <v>6</v>
      </c>
      <c r="C7093" t="s">
        <v>9</v>
      </c>
      <c r="D7093">
        <v>2029</v>
      </c>
      <c r="E7093">
        <v>2041</v>
      </c>
      <c r="F7093">
        <v>1</v>
      </c>
      <c r="G7093">
        <v>19631.81452</v>
      </c>
      <c r="H7093">
        <v>0</v>
      </c>
      <c r="I7093">
        <v>1</v>
      </c>
      <c r="J7093" s="2" t="str">
        <f t="shared" si="110"/>
        <v>EG_LHNER2029</v>
      </c>
    </row>
    <row r="7094" spans="1:10" x14ac:dyDescent="0.25">
      <c r="A7094" t="s">
        <v>15</v>
      </c>
      <c r="B7094" t="s">
        <v>6</v>
      </c>
      <c r="C7094" t="s">
        <v>8</v>
      </c>
      <c r="D7094">
        <v>2029</v>
      </c>
      <c r="E7094">
        <v>2041</v>
      </c>
      <c r="F7094">
        <v>1</v>
      </c>
      <c r="G7094">
        <v>19631.81452</v>
      </c>
      <c r="H7094">
        <v>0</v>
      </c>
      <c r="I7094">
        <v>1</v>
      </c>
      <c r="J7094" s="2" t="str">
        <f t="shared" si="110"/>
        <v>EG_LHSR2029</v>
      </c>
    </row>
    <row r="7095" spans="1:10" x14ac:dyDescent="0.25">
      <c r="A7095" t="s">
        <v>15</v>
      </c>
      <c r="B7095" t="s">
        <v>6</v>
      </c>
      <c r="C7095" t="s">
        <v>12</v>
      </c>
      <c r="D7095">
        <v>2029</v>
      </c>
      <c r="E7095">
        <v>2041</v>
      </c>
      <c r="F7095">
        <v>1</v>
      </c>
      <c r="G7095">
        <v>19631.81452</v>
      </c>
      <c r="H7095">
        <v>0</v>
      </c>
      <c r="I7095">
        <v>1</v>
      </c>
      <c r="J7095" s="2" t="str">
        <f t="shared" si="110"/>
        <v>EG_LHNR2029</v>
      </c>
    </row>
    <row r="7096" spans="1:10" x14ac:dyDescent="0.25">
      <c r="A7096" t="s">
        <v>18</v>
      </c>
      <c r="B7096" t="s">
        <v>6</v>
      </c>
      <c r="C7096" t="s">
        <v>10</v>
      </c>
      <c r="D7096">
        <v>2029</v>
      </c>
      <c r="E7096">
        <v>2029</v>
      </c>
      <c r="F7096">
        <v>1</v>
      </c>
      <c r="G7096">
        <v>11825.348760000001</v>
      </c>
      <c r="H7096">
        <v>0</v>
      </c>
      <c r="I7096">
        <v>1</v>
      </c>
      <c r="J7096" s="2" t="str">
        <f t="shared" si="110"/>
        <v>EG_SHER2029</v>
      </c>
    </row>
    <row r="7097" spans="1:10" x14ac:dyDescent="0.25">
      <c r="A7097" t="s">
        <v>18</v>
      </c>
      <c r="B7097" t="s">
        <v>6</v>
      </c>
      <c r="C7097" t="s">
        <v>11</v>
      </c>
      <c r="D7097">
        <v>2029</v>
      </c>
      <c r="E7097">
        <v>2029</v>
      </c>
      <c r="F7097">
        <v>1</v>
      </c>
      <c r="G7097">
        <v>11825.348760000001</v>
      </c>
      <c r="H7097">
        <v>0</v>
      </c>
      <c r="I7097">
        <v>1</v>
      </c>
      <c r="J7097" s="2" t="str">
        <f t="shared" si="110"/>
        <v>EG_SHWR2029</v>
      </c>
    </row>
    <row r="7098" spans="1:10" x14ac:dyDescent="0.25">
      <c r="A7098" t="s">
        <v>18</v>
      </c>
      <c r="B7098" t="s">
        <v>6</v>
      </c>
      <c r="C7098" t="s">
        <v>9</v>
      </c>
      <c r="D7098">
        <v>2029</v>
      </c>
      <c r="E7098">
        <v>2029</v>
      </c>
      <c r="F7098">
        <v>1</v>
      </c>
      <c r="G7098">
        <v>11825.348760000001</v>
      </c>
      <c r="H7098">
        <v>0</v>
      </c>
      <c r="I7098">
        <v>1</v>
      </c>
      <c r="J7098" s="2" t="str">
        <f t="shared" si="110"/>
        <v>EG_SHNER2029</v>
      </c>
    </row>
    <row r="7099" spans="1:10" x14ac:dyDescent="0.25">
      <c r="A7099" t="s">
        <v>18</v>
      </c>
      <c r="B7099" t="s">
        <v>6</v>
      </c>
      <c r="C7099" t="s">
        <v>8</v>
      </c>
      <c r="D7099">
        <v>2029</v>
      </c>
      <c r="E7099">
        <v>2029</v>
      </c>
      <c r="F7099">
        <v>1</v>
      </c>
      <c r="G7099">
        <v>11825.348760000001</v>
      </c>
      <c r="H7099">
        <v>0</v>
      </c>
      <c r="I7099">
        <v>1</v>
      </c>
      <c r="J7099" s="2" t="str">
        <f t="shared" si="110"/>
        <v>EG_SHSR2029</v>
      </c>
    </row>
    <row r="7100" spans="1:10" x14ac:dyDescent="0.25">
      <c r="A7100" t="s">
        <v>18</v>
      </c>
      <c r="B7100" t="s">
        <v>6</v>
      </c>
      <c r="C7100" t="s">
        <v>12</v>
      </c>
      <c r="D7100">
        <v>2029</v>
      </c>
      <c r="E7100">
        <v>2029</v>
      </c>
      <c r="F7100">
        <v>1</v>
      </c>
      <c r="G7100">
        <v>11825.348760000001</v>
      </c>
      <c r="H7100">
        <v>0</v>
      </c>
      <c r="I7100">
        <v>1</v>
      </c>
      <c r="J7100" s="2" t="str">
        <f t="shared" si="110"/>
        <v>EG_SHNR2029</v>
      </c>
    </row>
    <row r="7101" spans="1:10" x14ac:dyDescent="0.25">
      <c r="A7101" t="s">
        <v>18</v>
      </c>
      <c r="B7101" t="s">
        <v>6</v>
      </c>
      <c r="C7101" t="s">
        <v>10</v>
      </c>
      <c r="D7101">
        <v>2029</v>
      </c>
      <c r="E7101">
        <v>2030</v>
      </c>
      <c r="F7101">
        <v>1</v>
      </c>
      <c r="G7101">
        <v>11825.348760000001</v>
      </c>
      <c r="H7101">
        <v>0</v>
      </c>
      <c r="I7101">
        <v>1</v>
      </c>
      <c r="J7101" s="2" t="str">
        <f t="shared" si="110"/>
        <v>EG_SHER2029</v>
      </c>
    </row>
    <row r="7102" spans="1:10" x14ac:dyDescent="0.25">
      <c r="A7102" t="s">
        <v>18</v>
      </c>
      <c r="B7102" t="s">
        <v>6</v>
      </c>
      <c r="C7102" t="s">
        <v>11</v>
      </c>
      <c r="D7102">
        <v>2029</v>
      </c>
      <c r="E7102">
        <v>2030</v>
      </c>
      <c r="F7102">
        <v>1</v>
      </c>
      <c r="G7102">
        <v>11825.348760000001</v>
      </c>
      <c r="H7102">
        <v>0</v>
      </c>
      <c r="I7102">
        <v>1</v>
      </c>
      <c r="J7102" s="2" t="str">
        <f t="shared" si="110"/>
        <v>EG_SHWR2029</v>
      </c>
    </row>
    <row r="7103" spans="1:10" x14ac:dyDescent="0.25">
      <c r="A7103" t="s">
        <v>18</v>
      </c>
      <c r="B7103" t="s">
        <v>6</v>
      </c>
      <c r="C7103" t="s">
        <v>9</v>
      </c>
      <c r="D7103">
        <v>2029</v>
      </c>
      <c r="E7103">
        <v>2030</v>
      </c>
      <c r="F7103">
        <v>1</v>
      </c>
      <c r="G7103">
        <v>11825.348760000001</v>
      </c>
      <c r="H7103">
        <v>0</v>
      </c>
      <c r="I7103">
        <v>1</v>
      </c>
      <c r="J7103" s="2" t="str">
        <f t="shared" si="110"/>
        <v>EG_SHNER2029</v>
      </c>
    </row>
    <row r="7104" spans="1:10" x14ac:dyDescent="0.25">
      <c r="A7104" t="s">
        <v>18</v>
      </c>
      <c r="B7104" t="s">
        <v>6</v>
      </c>
      <c r="C7104" t="s">
        <v>8</v>
      </c>
      <c r="D7104">
        <v>2029</v>
      </c>
      <c r="E7104">
        <v>2030</v>
      </c>
      <c r="F7104">
        <v>1</v>
      </c>
      <c r="G7104">
        <v>11825.348760000001</v>
      </c>
      <c r="H7104">
        <v>0</v>
      </c>
      <c r="I7104">
        <v>1</v>
      </c>
      <c r="J7104" s="2" t="str">
        <f t="shared" si="110"/>
        <v>EG_SHSR2029</v>
      </c>
    </row>
    <row r="7105" spans="1:10" x14ac:dyDescent="0.25">
      <c r="A7105" t="s">
        <v>18</v>
      </c>
      <c r="B7105" t="s">
        <v>6</v>
      </c>
      <c r="C7105" t="s">
        <v>12</v>
      </c>
      <c r="D7105">
        <v>2029</v>
      </c>
      <c r="E7105">
        <v>2030</v>
      </c>
      <c r="F7105">
        <v>1</v>
      </c>
      <c r="G7105">
        <v>11825.348760000001</v>
      </c>
      <c r="H7105">
        <v>0</v>
      </c>
      <c r="I7105">
        <v>1</v>
      </c>
      <c r="J7105" s="2" t="str">
        <f t="shared" si="110"/>
        <v>EG_SHNR2029</v>
      </c>
    </row>
    <row r="7106" spans="1:10" x14ac:dyDescent="0.25">
      <c r="A7106" t="s">
        <v>18</v>
      </c>
      <c r="B7106" t="s">
        <v>6</v>
      </c>
      <c r="C7106" t="s">
        <v>10</v>
      </c>
      <c r="D7106">
        <v>2029</v>
      </c>
      <c r="E7106">
        <v>2031</v>
      </c>
      <c r="F7106">
        <v>1</v>
      </c>
      <c r="G7106">
        <v>11825.348760000001</v>
      </c>
      <c r="H7106">
        <v>0</v>
      </c>
      <c r="I7106">
        <v>1</v>
      </c>
      <c r="J7106" s="2" t="str">
        <f t="shared" si="110"/>
        <v>EG_SHER2029</v>
      </c>
    </row>
    <row r="7107" spans="1:10" x14ac:dyDescent="0.25">
      <c r="A7107" t="s">
        <v>18</v>
      </c>
      <c r="B7107" t="s">
        <v>6</v>
      </c>
      <c r="C7107" t="s">
        <v>11</v>
      </c>
      <c r="D7107">
        <v>2029</v>
      </c>
      <c r="E7107">
        <v>2031</v>
      </c>
      <c r="F7107">
        <v>1</v>
      </c>
      <c r="G7107">
        <v>11825.348760000001</v>
      </c>
      <c r="H7107">
        <v>0</v>
      </c>
      <c r="I7107">
        <v>1</v>
      </c>
      <c r="J7107" s="2" t="str">
        <f t="shared" ref="J7107:J7170" si="111">_xlfn.CONCAT(A7107,C7107,D7107)</f>
        <v>EG_SHWR2029</v>
      </c>
    </row>
    <row r="7108" spans="1:10" x14ac:dyDescent="0.25">
      <c r="A7108" t="s">
        <v>18</v>
      </c>
      <c r="B7108" t="s">
        <v>6</v>
      </c>
      <c r="C7108" t="s">
        <v>9</v>
      </c>
      <c r="D7108">
        <v>2029</v>
      </c>
      <c r="E7108">
        <v>2031</v>
      </c>
      <c r="F7108">
        <v>1</v>
      </c>
      <c r="G7108">
        <v>11825.348760000001</v>
      </c>
      <c r="H7108">
        <v>0</v>
      </c>
      <c r="I7108">
        <v>1</v>
      </c>
      <c r="J7108" s="2" t="str">
        <f t="shared" si="111"/>
        <v>EG_SHNER2029</v>
      </c>
    </row>
    <row r="7109" spans="1:10" x14ac:dyDescent="0.25">
      <c r="A7109" t="s">
        <v>18</v>
      </c>
      <c r="B7109" t="s">
        <v>6</v>
      </c>
      <c r="C7109" t="s">
        <v>8</v>
      </c>
      <c r="D7109">
        <v>2029</v>
      </c>
      <c r="E7109">
        <v>2031</v>
      </c>
      <c r="F7109">
        <v>1</v>
      </c>
      <c r="G7109">
        <v>11825.348760000001</v>
      </c>
      <c r="H7109">
        <v>0</v>
      </c>
      <c r="I7109">
        <v>1</v>
      </c>
      <c r="J7109" s="2" t="str">
        <f t="shared" si="111"/>
        <v>EG_SHSR2029</v>
      </c>
    </row>
    <row r="7110" spans="1:10" x14ac:dyDescent="0.25">
      <c r="A7110" t="s">
        <v>18</v>
      </c>
      <c r="B7110" t="s">
        <v>6</v>
      </c>
      <c r="C7110" t="s">
        <v>12</v>
      </c>
      <c r="D7110">
        <v>2029</v>
      </c>
      <c r="E7110">
        <v>2031</v>
      </c>
      <c r="F7110">
        <v>1</v>
      </c>
      <c r="G7110">
        <v>11825.348760000001</v>
      </c>
      <c r="H7110">
        <v>0</v>
      </c>
      <c r="I7110">
        <v>1</v>
      </c>
      <c r="J7110" s="2" t="str">
        <f t="shared" si="111"/>
        <v>EG_SHNR2029</v>
      </c>
    </row>
    <row r="7111" spans="1:10" x14ac:dyDescent="0.25">
      <c r="A7111" t="s">
        <v>18</v>
      </c>
      <c r="B7111" t="s">
        <v>6</v>
      </c>
      <c r="C7111" t="s">
        <v>10</v>
      </c>
      <c r="D7111">
        <v>2029</v>
      </c>
      <c r="E7111">
        <v>2032</v>
      </c>
      <c r="F7111">
        <v>1</v>
      </c>
      <c r="G7111">
        <v>11825.348760000001</v>
      </c>
      <c r="H7111">
        <v>0</v>
      </c>
      <c r="I7111">
        <v>1</v>
      </c>
      <c r="J7111" s="2" t="str">
        <f t="shared" si="111"/>
        <v>EG_SHER2029</v>
      </c>
    </row>
    <row r="7112" spans="1:10" x14ac:dyDescent="0.25">
      <c r="A7112" t="s">
        <v>18</v>
      </c>
      <c r="B7112" t="s">
        <v>6</v>
      </c>
      <c r="C7112" t="s">
        <v>11</v>
      </c>
      <c r="D7112">
        <v>2029</v>
      </c>
      <c r="E7112">
        <v>2032</v>
      </c>
      <c r="F7112">
        <v>1</v>
      </c>
      <c r="G7112">
        <v>11825.348760000001</v>
      </c>
      <c r="H7112">
        <v>0</v>
      </c>
      <c r="I7112">
        <v>1</v>
      </c>
      <c r="J7112" s="2" t="str">
        <f t="shared" si="111"/>
        <v>EG_SHWR2029</v>
      </c>
    </row>
    <row r="7113" spans="1:10" x14ac:dyDescent="0.25">
      <c r="A7113" t="s">
        <v>18</v>
      </c>
      <c r="B7113" t="s">
        <v>6</v>
      </c>
      <c r="C7113" t="s">
        <v>9</v>
      </c>
      <c r="D7113">
        <v>2029</v>
      </c>
      <c r="E7113">
        <v>2032</v>
      </c>
      <c r="F7113">
        <v>1</v>
      </c>
      <c r="G7113">
        <v>11825.348760000001</v>
      </c>
      <c r="H7113">
        <v>0</v>
      </c>
      <c r="I7113">
        <v>1</v>
      </c>
      <c r="J7113" s="2" t="str">
        <f t="shared" si="111"/>
        <v>EG_SHNER2029</v>
      </c>
    </row>
    <row r="7114" spans="1:10" x14ac:dyDescent="0.25">
      <c r="A7114" t="s">
        <v>18</v>
      </c>
      <c r="B7114" t="s">
        <v>6</v>
      </c>
      <c r="C7114" t="s">
        <v>8</v>
      </c>
      <c r="D7114">
        <v>2029</v>
      </c>
      <c r="E7114">
        <v>2032</v>
      </c>
      <c r="F7114">
        <v>1</v>
      </c>
      <c r="G7114">
        <v>11825.348760000001</v>
      </c>
      <c r="H7114">
        <v>0</v>
      </c>
      <c r="I7114">
        <v>1</v>
      </c>
      <c r="J7114" s="2" t="str">
        <f t="shared" si="111"/>
        <v>EG_SHSR2029</v>
      </c>
    </row>
    <row r="7115" spans="1:10" x14ac:dyDescent="0.25">
      <c r="A7115" t="s">
        <v>18</v>
      </c>
      <c r="B7115" t="s">
        <v>6</v>
      </c>
      <c r="C7115" t="s">
        <v>12</v>
      </c>
      <c r="D7115">
        <v>2029</v>
      </c>
      <c r="E7115">
        <v>2032</v>
      </c>
      <c r="F7115">
        <v>1</v>
      </c>
      <c r="G7115">
        <v>11825.348760000001</v>
      </c>
      <c r="H7115">
        <v>0</v>
      </c>
      <c r="I7115">
        <v>1</v>
      </c>
      <c r="J7115" s="2" t="str">
        <f t="shared" si="111"/>
        <v>EG_SHNR2029</v>
      </c>
    </row>
    <row r="7116" spans="1:10" x14ac:dyDescent="0.25">
      <c r="A7116" t="s">
        <v>18</v>
      </c>
      <c r="B7116" t="s">
        <v>6</v>
      </c>
      <c r="C7116" t="s">
        <v>10</v>
      </c>
      <c r="D7116">
        <v>2029</v>
      </c>
      <c r="E7116">
        <v>2033</v>
      </c>
      <c r="F7116">
        <v>1</v>
      </c>
      <c r="G7116">
        <v>11825.348760000001</v>
      </c>
      <c r="H7116">
        <v>0</v>
      </c>
      <c r="I7116">
        <v>1</v>
      </c>
      <c r="J7116" s="2" t="str">
        <f t="shared" si="111"/>
        <v>EG_SHER2029</v>
      </c>
    </row>
    <row r="7117" spans="1:10" x14ac:dyDescent="0.25">
      <c r="A7117" t="s">
        <v>18</v>
      </c>
      <c r="B7117" t="s">
        <v>6</v>
      </c>
      <c r="C7117" t="s">
        <v>11</v>
      </c>
      <c r="D7117">
        <v>2029</v>
      </c>
      <c r="E7117">
        <v>2033</v>
      </c>
      <c r="F7117">
        <v>1</v>
      </c>
      <c r="G7117">
        <v>11825.348760000001</v>
      </c>
      <c r="H7117">
        <v>0</v>
      </c>
      <c r="I7117">
        <v>1</v>
      </c>
      <c r="J7117" s="2" t="str">
        <f t="shared" si="111"/>
        <v>EG_SHWR2029</v>
      </c>
    </row>
    <row r="7118" spans="1:10" x14ac:dyDescent="0.25">
      <c r="A7118" t="s">
        <v>18</v>
      </c>
      <c r="B7118" t="s">
        <v>6</v>
      </c>
      <c r="C7118" t="s">
        <v>9</v>
      </c>
      <c r="D7118">
        <v>2029</v>
      </c>
      <c r="E7118">
        <v>2033</v>
      </c>
      <c r="F7118">
        <v>1</v>
      </c>
      <c r="G7118">
        <v>11825.348760000001</v>
      </c>
      <c r="H7118">
        <v>0</v>
      </c>
      <c r="I7118">
        <v>1</v>
      </c>
      <c r="J7118" s="2" t="str">
        <f t="shared" si="111"/>
        <v>EG_SHNER2029</v>
      </c>
    </row>
    <row r="7119" spans="1:10" x14ac:dyDescent="0.25">
      <c r="A7119" t="s">
        <v>18</v>
      </c>
      <c r="B7119" t="s">
        <v>6</v>
      </c>
      <c r="C7119" t="s">
        <v>8</v>
      </c>
      <c r="D7119">
        <v>2029</v>
      </c>
      <c r="E7119">
        <v>2033</v>
      </c>
      <c r="F7119">
        <v>1</v>
      </c>
      <c r="G7119">
        <v>11825.348760000001</v>
      </c>
      <c r="H7119">
        <v>0</v>
      </c>
      <c r="I7119">
        <v>1</v>
      </c>
      <c r="J7119" s="2" t="str">
        <f t="shared" si="111"/>
        <v>EG_SHSR2029</v>
      </c>
    </row>
    <row r="7120" spans="1:10" x14ac:dyDescent="0.25">
      <c r="A7120" t="s">
        <v>18</v>
      </c>
      <c r="B7120" t="s">
        <v>6</v>
      </c>
      <c r="C7120" t="s">
        <v>12</v>
      </c>
      <c r="D7120">
        <v>2029</v>
      </c>
      <c r="E7120">
        <v>2033</v>
      </c>
      <c r="F7120">
        <v>1</v>
      </c>
      <c r="G7120">
        <v>11825.348760000001</v>
      </c>
      <c r="H7120">
        <v>0</v>
      </c>
      <c r="I7120">
        <v>1</v>
      </c>
      <c r="J7120" s="2" t="str">
        <f t="shared" si="111"/>
        <v>EG_SHNR2029</v>
      </c>
    </row>
    <row r="7121" spans="1:10" x14ac:dyDescent="0.25">
      <c r="A7121" t="s">
        <v>18</v>
      </c>
      <c r="B7121" t="s">
        <v>6</v>
      </c>
      <c r="C7121" t="s">
        <v>10</v>
      </c>
      <c r="D7121">
        <v>2029</v>
      </c>
      <c r="E7121">
        <v>2034</v>
      </c>
      <c r="F7121">
        <v>1</v>
      </c>
      <c r="G7121">
        <v>11825.348760000001</v>
      </c>
      <c r="H7121">
        <v>0</v>
      </c>
      <c r="I7121">
        <v>1</v>
      </c>
      <c r="J7121" s="2" t="str">
        <f t="shared" si="111"/>
        <v>EG_SHER2029</v>
      </c>
    </row>
    <row r="7122" spans="1:10" x14ac:dyDescent="0.25">
      <c r="A7122" t="s">
        <v>18</v>
      </c>
      <c r="B7122" t="s">
        <v>6</v>
      </c>
      <c r="C7122" t="s">
        <v>11</v>
      </c>
      <c r="D7122">
        <v>2029</v>
      </c>
      <c r="E7122">
        <v>2034</v>
      </c>
      <c r="F7122">
        <v>1</v>
      </c>
      <c r="G7122">
        <v>11825.348760000001</v>
      </c>
      <c r="H7122">
        <v>0</v>
      </c>
      <c r="I7122">
        <v>1</v>
      </c>
      <c r="J7122" s="2" t="str">
        <f t="shared" si="111"/>
        <v>EG_SHWR2029</v>
      </c>
    </row>
    <row r="7123" spans="1:10" x14ac:dyDescent="0.25">
      <c r="A7123" t="s">
        <v>18</v>
      </c>
      <c r="B7123" t="s">
        <v>6</v>
      </c>
      <c r="C7123" t="s">
        <v>9</v>
      </c>
      <c r="D7123">
        <v>2029</v>
      </c>
      <c r="E7123">
        <v>2034</v>
      </c>
      <c r="F7123">
        <v>1</v>
      </c>
      <c r="G7123">
        <v>11825.348760000001</v>
      </c>
      <c r="H7123">
        <v>0</v>
      </c>
      <c r="I7123">
        <v>1</v>
      </c>
      <c r="J7123" s="2" t="str">
        <f t="shared" si="111"/>
        <v>EG_SHNER2029</v>
      </c>
    </row>
    <row r="7124" spans="1:10" x14ac:dyDescent="0.25">
      <c r="A7124" t="s">
        <v>18</v>
      </c>
      <c r="B7124" t="s">
        <v>6</v>
      </c>
      <c r="C7124" t="s">
        <v>8</v>
      </c>
      <c r="D7124">
        <v>2029</v>
      </c>
      <c r="E7124">
        <v>2034</v>
      </c>
      <c r="F7124">
        <v>1</v>
      </c>
      <c r="G7124">
        <v>11825.348760000001</v>
      </c>
      <c r="H7124">
        <v>0</v>
      </c>
      <c r="I7124">
        <v>1</v>
      </c>
      <c r="J7124" s="2" t="str">
        <f t="shared" si="111"/>
        <v>EG_SHSR2029</v>
      </c>
    </row>
    <row r="7125" spans="1:10" x14ac:dyDescent="0.25">
      <c r="A7125" t="s">
        <v>18</v>
      </c>
      <c r="B7125" t="s">
        <v>6</v>
      </c>
      <c r="C7125" t="s">
        <v>12</v>
      </c>
      <c r="D7125">
        <v>2029</v>
      </c>
      <c r="E7125">
        <v>2034</v>
      </c>
      <c r="F7125">
        <v>1</v>
      </c>
      <c r="G7125">
        <v>11825.348760000001</v>
      </c>
      <c r="H7125">
        <v>0</v>
      </c>
      <c r="I7125">
        <v>1</v>
      </c>
      <c r="J7125" s="2" t="str">
        <f t="shared" si="111"/>
        <v>EG_SHNR2029</v>
      </c>
    </row>
    <row r="7126" spans="1:10" x14ac:dyDescent="0.25">
      <c r="A7126" t="s">
        <v>18</v>
      </c>
      <c r="B7126" t="s">
        <v>6</v>
      </c>
      <c r="C7126" t="s">
        <v>10</v>
      </c>
      <c r="D7126">
        <v>2029</v>
      </c>
      <c r="E7126">
        <v>2035</v>
      </c>
      <c r="F7126">
        <v>1</v>
      </c>
      <c r="G7126">
        <v>11825.348760000001</v>
      </c>
      <c r="H7126">
        <v>0</v>
      </c>
      <c r="I7126">
        <v>1</v>
      </c>
      <c r="J7126" s="2" t="str">
        <f t="shared" si="111"/>
        <v>EG_SHER2029</v>
      </c>
    </row>
    <row r="7127" spans="1:10" x14ac:dyDescent="0.25">
      <c r="A7127" t="s">
        <v>18</v>
      </c>
      <c r="B7127" t="s">
        <v>6</v>
      </c>
      <c r="C7127" t="s">
        <v>11</v>
      </c>
      <c r="D7127">
        <v>2029</v>
      </c>
      <c r="E7127">
        <v>2035</v>
      </c>
      <c r="F7127">
        <v>1</v>
      </c>
      <c r="G7127">
        <v>11825.348760000001</v>
      </c>
      <c r="H7127">
        <v>0</v>
      </c>
      <c r="I7127">
        <v>1</v>
      </c>
      <c r="J7127" s="2" t="str">
        <f t="shared" si="111"/>
        <v>EG_SHWR2029</v>
      </c>
    </row>
    <row r="7128" spans="1:10" x14ac:dyDescent="0.25">
      <c r="A7128" t="s">
        <v>18</v>
      </c>
      <c r="B7128" t="s">
        <v>6</v>
      </c>
      <c r="C7128" t="s">
        <v>9</v>
      </c>
      <c r="D7128">
        <v>2029</v>
      </c>
      <c r="E7128">
        <v>2035</v>
      </c>
      <c r="F7128">
        <v>1</v>
      </c>
      <c r="G7128">
        <v>11825.348760000001</v>
      </c>
      <c r="H7128">
        <v>0</v>
      </c>
      <c r="I7128">
        <v>1</v>
      </c>
      <c r="J7128" s="2" t="str">
        <f t="shared" si="111"/>
        <v>EG_SHNER2029</v>
      </c>
    </row>
    <row r="7129" spans="1:10" x14ac:dyDescent="0.25">
      <c r="A7129" t="s">
        <v>18</v>
      </c>
      <c r="B7129" t="s">
        <v>6</v>
      </c>
      <c r="C7129" t="s">
        <v>8</v>
      </c>
      <c r="D7129">
        <v>2029</v>
      </c>
      <c r="E7129">
        <v>2035</v>
      </c>
      <c r="F7129">
        <v>1</v>
      </c>
      <c r="G7129">
        <v>11825.348760000001</v>
      </c>
      <c r="H7129">
        <v>0</v>
      </c>
      <c r="I7129">
        <v>1</v>
      </c>
      <c r="J7129" s="2" t="str">
        <f t="shared" si="111"/>
        <v>EG_SHSR2029</v>
      </c>
    </row>
    <row r="7130" spans="1:10" x14ac:dyDescent="0.25">
      <c r="A7130" t="s">
        <v>18</v>
      </c>
      <c r="B7130" t="s">
        <v>6</v>
      </c>
      <c r="C7130" t="s">
        <v>12</v>
      </c>
      <c r="D7130">
        <v>2029</v>
      </c>
      <c r="E7130">
        <v>2035</v>
      </c>
      <c r="F7130">
        <v>1</v>
      </c>
      <c r="G7130">
        <v>11825.348760000001</v>
      </c>
      <c r="H7130">
        <v>0</v>
      </c>
      <c r="I7130">
        <v>1</v>
      </c>
      <c r="J7130" s="2" t="str">
        <f t="shared" si="111"/>
        <v>EG_SHNR2029</v>
      </c>
    </row>
    <row r="7131" spans="1:10" x14ac:dyDescent="0.25">
      <c r="A7131" t="s">
        <v>18</v>
      </c>
      <c r="B7131" t="s">
        <v>6</v>
      </c>
      <c r="C7131" t="s">
        <v>10</v>
      </c>
      <c r="D7131">
        <v>2029</v>
      </c>
      <c r="E7131">
        <v>2036</v>
      </c>
      <c r="F7131">
        <v>1</v>
      </c>
      <c r="G7131">
        <v>11825.348760000001</v>
      </c>
      <c r="H7131">
        <v>0</v>
      </c>
      <c r="I7131">
        <v>1</v>
      </c>
      <c r="J7131" s="2" t="str">
        <f t="shared" si="111"/>
        <v>EG_SHER2029</v>
      </c>
    </row>
    <row r="7132" spans="1:10" x14ac:dyDescent="0.25">
      <c r="A7132" t="s">
        <v>18</v>
      </c>
      <c r="B7132" t="s">
        <v>6</v>
      </c>
      <c r="C7132" t="s">
        <v>11</v>
      </c>
      <c r="D7132">
        <v>2029</v>
      </c>
      <c r="E7132">
        <v>2036</v>
      </c>
      <c r="F7132">
        <v>1</v>
      </c>
      <c r="G7132">
        <v>11825.348760000001</v>
      </c>
      <c r="H7132">
        <v>0</v>
      </c>
      <c r="I7132">
        <v>1</v>
      </c>
      <c r="J7132" s="2" t="str">
        <f t="shared" si="111"/>
        <v>EG_SHWR2029</v>
      </c>
    </row>
    <row r="7133" spans="1:10" x14ac:dyDescent="0.25">
      <c r="A7133" t="s">
        <v>18</v>
      </c>
      <c r="B7133" t="s">
        <v>6</v>
      </c>
      <c r="C7133" t="s">
        <v>9</v>
      </c>
      <c r="D7133">
        <v>2029</v>
      </c>
      <c r="E7133">
        <v>2036</v>
      </c>
      <c r="F7133">
        <v>1</v>
      </c>
      <c r="G7133">
        <v>11825.348760000001</v>
      </c>
      <c r="H7133">
        <v>0</v>
      </c>
      <c r="I7133">
        <v>1</v>
      </c>
      <c r="J7133" s="2" t="str">
        <f t="shared" si="111"/>
        <v>EG_SHNER2029</v>
      </c>
    </row>
    <row r="7134" spans="1:10" x14ac:dyDescent="0.25">
      <c r="A7134" t="s">
        <v>18</v>
      </c>
      <c r="B7134" t="s">
        <v>6</v>
      </c>
      <c r="C7134" t="s">
        <v>8</v>
      </c>
      <c r="D7134">
        <v>2029</v>
      </c>
      <c r="E7134">
        <v>2036</v>
      </c>
      <c r="F7134">
        <v>1</v>
      </c>
      <c r="G7134">
        <v>11825.348760000001</v>
      </c>
      <c r="H7134">
        <v>0</v>
      </c>
      <c r="I7134">
        <v>1</v>
      </c>
      <c r="J7134" s="2" t="str">
        <f t="shared" si="111"/>
        <v>EG_SHSR2029</v>
      </c>
    </row>
    <row r="7135" spans="1:10" x14ac:dyDescent="0.25">
      <c r="A7135" t="s">
        <v>18</v>
      </c>
      <c r="B7135" t="s">
        <v>6</v>
      </c>
      <c r="C7135" t="s">
        <v>12</v>
      </c>
      <c r="D7135">
        <v>2029</v>
      </c>
      <c r="E7135">
        <v>2036</v>
      </c>
      <c r="F7135">
        <v>1</v>
      </c>
      <c r="G7135">
        <v>11825.348760000001</v>
      </c>
      <c r="H7135">
        <v>0</v>
      </c>
      <c r="I7135">
        <v>1</v>
      </c>
      <c r="J7135" s="2" t="str">
        <f t="shared" si="111"/>
        <v>EG_SHNR2029</v>
      </c>
    </row>
    <row r="7136" spans="1:10" x14ac:dyDescent="0.25">
      <c r="A7136" t="s">
        <v>18</v>
      </c>
      <c r="B7136" t="s">
        <v>6</v>
      </c>
      <c r="C7136" t="s">
        <v>10</v>
      </c>
      <c r="D7136">
        <v>2029</v>
      </c>
      <c r="E7136">
        <v>2037</v>
      </c>
      <c r="F7136">
        <v>1</v>
      </c>
      <c r="G7136">
        <v>11825.348760000001</v>
      </c>
      <c r="H7136">
        <v>0</v>
      </c>
      <c r="I7136">
        <v>1</v>
      </c>
      <c r="J7136" s="2" t="str">
        <f t="shared" si="111"/>
        <v>EG_SHER2029</v>
      </c>
    </row>
    <row r="7137" spans="1:10" x14ac:dyDescent="0.25">
      <c r="A7137" t="s">
        <v>18</v>
      </c>
      <c r="B7137" t="s">
        <v>6</v>
      </c>
      <c r="C7137" t="s">
        <v>11</v>
      </c>
      <c r="D7137">
        <v>2029</v>
      </c>
      <c r="E7137">
        <v>2037</v>
      </c>
      <c r="F7137">
        <v>1</v>
      </c>
      <c r="G7137">
        <v>11825.348760000001</v>
      </c>
      <c r="H7137">
        <v>0</v>
      </c>
      <c r="I7137">
        <v>1</v>
      </c>
      <c r="J7137" s="2" t="str">
        <f t="shared" si="111"/>
        <v>EG_SHWR2029</v>
      </c>
    </row>
    <row r="7138" spans="1:10" x14ac:dyDescent="0.25">
      <c r="A7138" t="s">
        <v>18</v>
      </c>
      <c r="B7138" t="s">
        <v>6</v>
      </c>
      <c r="C7138" t="s">
        <v>9</v>
      </c>
      <c r="D7138">
        <v>2029</v>
      </c>
      <c r="E7138">
        <v>2037</v>
      </c>
      <c r="F7138">
        <v>1</v>
      </c>
      <c r="G7138">
        <v>11825.348760000001</v>
      </c>
      <c r="H7138">
        <v>0</v>
      </c>
      <c r="I7138">
        <v>1</v>
      </c>
      <c r="J7138" s="2" t="str">
        <f t="shared" si="111"/>
        <v>EG_SHNER2029</v>
      </c>
    </row>
    <row r="7139" spans="1:10" x14ac:dyDescent="0.25">
      <c r="A7139" t="s">
        <v>18</v>
      </c>
      <c r="B7139" t="s">
        <v>6</v>
      </c>
      <c r="C7139" t="s">
        <v>8</v>
      </c>
      <c r="D7139">
        <v>2029</v>
      </c>
      <c r="E7139">
        <v>2037</v>
      </c>
      <c r="F7139">
        <v>1</v>
      </c>
      <c r="G7139">
        <v>11825.348760000001</v>
      </c>
      <c r="H7139">
        <v>0</v>
      </c>
      <c r="I7139">
        <v>1</v>
      </c>
      <c r="J7139" s="2" t="str">
        <f t="shared" si="111"/>
        <v>EG_SHSR2029</v>
      </c>
    </row>
    <row r="7140" spans="1:10" x14ac:dyDescent="0.25">
      <c r="A7140" t="s">
        <v>18</v>
      </c>
      <c r="B7140" t="s">
        <v>6</v>
      </c>
      <c r="C7140" t="s">
        <v>12</v>
      </c>
      <c r="D7140">
        <v>2029</v>
      </c>
      <c r="E7140">
        <v>2037</v>
      </c>
      <c r="F7140">
        <v>1</v>
      </c>
      <c r="G7140">
        <v>11825.348760000001</v>
      </c>
      <c r="H7140">
        <v>0</v>
      </c>
      <c r="I7140">
        <v>1</v>
      </c>
      <c r="J7140" s="2" t="str">
        <f t="shared" si="111"/>
        <v>EG_SHNR2029</v>
      </c>
    </row>
    <row r="7141" spans="1:10" x14ac:dyDescent="0.25">
      <c r="A7141" t="s">
        <v>18</v>
      </c>
      <c r="B7141" t="s">
        <v>6</v>
      </c>
      <c r="C7141" t="s">
        <v>10</v>
      </c>
      <c r="D7141">
        <v>2029</v>
      </c>
      <c r="E7141">
        <v>2038</v>
      </c>
      <c r="F7141">
        <v>1</v>
      </c>
      <c r="G7141">
        <v>11825.348760000001</v>
      </c>
      <c r="H7141">
        <v>0</v>
      </c>
      <c r="I7141">
        <v>1</v>
      </c>
      <c r="J7141" s="2" t="str">
        <f t="shared" si="111"/>
        <v>EG_SHER2029</v>
      </c>
    </row>
    <row r="7142" spans="1:10" x14ac:dyDescent="0.25">
      <c r="A7142" t="s">
        <v>18</v>
      </c>
      <c r="B7142" t="s">
        <v>6</v>
      </c>
      <c r="C7142" t="s">
        <v>11</v>
      </c>
      <c r="D7142">
        <v>2029</v>
      </c>
      <c r="E7142">
        <v>2038</v>
      </c>
      <c r="F7142">
        <v>1</v>
      </c>
      <c r="G7142">
        <v>11825.348760000001</v>
      </c>
      <c r="H7142">
        <v>0</v>
      </c>
      <c r="I7142">
        <v>1</v>
      </c>
      <c r="J7142" s="2" t="str">
        <f t="shared" si="111"/>
        <v>EG_SHWR2029</v>
      </c>
    </row>
    <row r="7143" spans="1:10" x14ac:dyDescent="0.25">
      <c r="A7143" t="s">
        <v>18</v>
      </c>
      <c r="B7143" t="s">
        <v>6</v>
      </c>
      <c r="C7143" t="s">
        <v>9</v>
      </c>
      <c r="D7143">
        <v>2029</v>
      </c>
      <c r="E7143">
        <v>2038</v>
      </c>
      <c r="F7143">
        <v>1</v>
      </c>
      <c r="G7143">
        <v>11825.348760000001</v>
      </c>
      <c r="H7143">
        <v>0</v>
      </c>
      <c r="I7143">
        <v>1</v>
      </c>
      <c r="J7143" s="2" t="str">
        <f t="shared" si="111"/>
        <v>EG_SHNER2029</v>
      </c>
    </row>
    <row r="7144" spans="1:10" x14ac:dyDescent="0.25">
      <c r="A7144" t="s">
        <v>18</v>
      </c>
      <c r="B7144" t="s">
        <v>6</v>
      </c>
      <c r="C7144" t="s">
        <v>8</v>
      </c>
      <c r="D7144">
        <v>2029</v>
      </c>
      <c r="E7144">
        <v>2038</v>
      </c>
      <c r="F7144">
        <v>1</v>
      </c>
      <c r="G7144">
        <v>11825.348760000001</v>
      </c>
      <c r="H7144">
        <v>0</v>
      </c>
      <c r="I7144">
        <v>1</v>
      </c>
      <c r="J7144" s="2" t="str">
        <f t="shared" si="111"/>
        <v>EG_SHSR2029</v>
      </c>
    </row>
    <row r="7145" spans="1:10" x14ac:dyDescent="0.25">
      <c r="A7145" t="s">
        <v>18</v>
      </c>
      <c r="B7145" t="s">
        <v>6</v>
      </c>
      <c r="C7145" t="s">
        <v>12</v>
      </c>
      <c r="D7145">
        <v>2029</v>
      </c>
      <c r="E7145">
        <v>2038</v>
      </c>
      <c r="F7145">
        <v>1</v>
      </c>
      <c r="G7145">
        <v>11825.348760000001</v>
      </c>
      <c r="H7145">
        <v>0</v>
      </c>
      <c r="I7145">
        <v>1</v>
      </c>
      <c r="J7145" s="2" t="str">
        <f t="shared" si="111"/>
        <v>EG_SHNR2029</v>
      </c>
    </row>
    <row r="7146" spans="1:10" x14ac:dyDescent="0.25">
      <c r="A7146" t="s">
        <v>18</v>
      </c>
      <c r="B7146" t="s">
        <v>6</v>
      </c>
      <c r="C7146" t="s">
        <v>10</v>
      </c>
      <c r="D7146">
        <v>2029</v>
      </c>
      <c r="E7146">
        <v>2039</v>
      </c>
      <c r="F7146">
        <v>1</v>
      </c>
      <c r="G7146">
        <v>11825.348760000001</v>
      </c>
      <c r="H7146">
        <v>0</v>
      </c>
      <c r="I7146">
        <v>1</v>
      </c>
      <c r="J7146" s="2" t="str">
        <f t="shared" si="111"/>
        <v>EG_SHER2029</v>
      </c>
    </row>
    <row r="7147" spans="1:10" x14ac:dyDescent="0.25">
      <c r="A7147" t="s">
        <v>18</v>
      </c>
      <c r="B7147" t="s">
        <v>6</v>
      </c>
      <c r="C7147" t="s">
        <v>11</v>
      </c>
      <c r="D7147">
        <v>2029</v>
      </c>
      <c r="E7147">
        <v>2039</v>
      </c>
      <c r="F7147">
        <v>1</v>
      </c>
      <c r="G7147">
        <v>11825.348760000001</v>
      </c>
      <c r="H7147">
        <v>0</v>
      </c>
      <c r="I7147">
        <v>1</v>
      </c>
      <c r="J7147" s="2" t="str">
        <f t="shared" si="111"/>
        <v>EG_SHWR2029</v>
      </c>
    </row>
    <row r="7148" spans="1:10" x14ac:dyDescent="0.25">
      <c r="A7148" t="s">
        <v>18</v>
      </c>
      <c r="B7148" t="s">
        <v>6</v>
      </c>
      <c r="C7148" t="s">
        <v>9</v>
      </c>
      <c r="D7148">
        <v>2029</v>
      </c>
      <c r="E7148">
        <v>2039</v>
      </c>
      <c r="F7148">
        <v>1</v>
      </c>
      <c r="G7148">
        <v>11825.348760000001</v>
      </c>
      <c r="H7148">
        <v>0</v>
      </c>
      <c r="I7148">
        <v>1</v>
      </c>
      <c r="J7148" s="2" t="str">
        <f t="shared" si="111"/>
        <v>EG_SHNER2029</v>
      </c>
    </row>
    <row r="7149" spans="1:10" x14ac:dyDescent="0.25">
      <c r="A7149" t="s">
        <v>18</v>
      </c>
      <c r="B7149" t="s">
        <v>6</v>
      </c>
      <c r="C7149" t="s">
        <v>8</v>
      </c>
      <c r="D7149">
        <v>2029</v>
      </c>
      <c r="E7149">
        <v>2039</v>
      </c>
      <c r="F7149">
        <v>1</v>
      </c>
      <c r="G7149">
        <v>11825.348760000001</v>
      </c>
      <c r="H7149">
        <v>0</v>
      </c>
      <c r="I7149">
        <v>1</v>
      </c>
      <c r="J7149" s="2" t="str">
        <f t="shared" si="111"/>
        <v>EG_SHSR2029</v>
      </c>
    </row>
    <row r="7150" spans="1:10" x14ac:dyDescent="0.25">
      <c r="A7150" t="s">
        <v>18</v>
      </c>
      <c r="B7150" t="s">
        <v>6</v>
      </c>
      <c r="C7150" t="s">
        <v>12</v>
      </c>
      <c r="D7150">
        <v>2029</v>
      </c>
      <c r="E7150">
        <v>2039</v>
      </c>
      <c r="F7150">
        <v>1</v>
      </c>
      <c r="G7150">
        <v>11825.348760000001</v>
      </c>
      <c r="H7150">
        <v>0</v>
      </c>
      <c r="I7150">
        <v>1</v>
      </c>
      <c r="J7150" s="2" t="str">
        <f t="shared" si="111"/>
        <v>EG_SHNR2029</v>
      </c>
    </row>
    <row r="7151" spans="1:10" x14ac:dyDescent="0.25">
      <c r="A7151" t="s">
        <v>18</v>
      </c>
      <c r="B7151" t="s">
        <v>6</v>
      </c>
      <c r="C7151" t="s">
        <v>10</v>
      </c>
      <c r="D7151">
        <v>2029</v>
      </c>
      <c r="E7151">
        <v>2040</v>
      </c>
      <c r="F7151">
        <v>1</v>
      </c>
      <c r="G7151">
        <v>11825.348760000001</v>
      </c>
      <c r="H7151">
        <v>0</v>
      </c>
      <c r="I7151">
        <v>1</v>
      </c>
      <c r="J7151" s="2" t="str">
        <f t="shared" si="111"/>
        <v>EG_SHER2029</v>
      </c>
    </row>
    <row r="7152" spans="1:10" x14ac:dyDescent="0.25">
      <c r="A7152" t="s">
        <v>18</v>
      </c>
      <c r="B7152" t="s">
        <v>6</v>
      </c>
      <c r="C7152" t="s">
        <v>11</v>
      </c>
      <c r="D7152">
        <v>2029</v>
      </c>
      <c r="E7152">
        <v>2040</v>
      </c>
      <c r="F7152">
        <v>1</v>
      </c>
      <c r="G7152">
        <v>11825.348760000001</v>
      </c>
      <c r="H7152">
        <v>0</v>
      </c>
      <c r="I7152">
        <v>1</v>
      </c>
      <c r="J7152" s="2" t="str">
        <f t="shared" si="111"/>
        <v>EG_SHWR2029</v>
      </c>
    </row>
    <row r="7153" spans="1:10" x14ac:dyDescent="0.25">
      <c r="A7153" t="s">
        <v>18</v>
      </c>
      <c r="B7153" t="s">
        <v>6</v>
      </c>
      <c r="C7153" t="s">
        <v>9</v>
      </c>
      <c r="D7153">
        <v>2029</v>
      </c>
      <c r="E7153">
        <v>2040</v>
      </c>
      <c r="F7153">
        <v>1</v>
      </c>
      <c r="G7153">
        <v>11825.348760000001</v>
      </c>
      <c r="H7153">
        <v>0</v>
      </c>
      <c r="I7153">
        <v>1</v>
      </c>
      <c r="J7153" s="2" t="str">
        <f t="shared" si="111"/>
        <v>EG_SHNER2029</v>
      </c>
    </row>
    <row r="7154" spans="1:10" x14ac:dyDescent="0.25">
      <c r="A7154" t="s">
        <v>18</v>
      </c>
      <c r="B7154" t="s">
        <v>6</v>
      </c>
      <c r="C7154" t="s">
        <v>8</v>
      </c>
      <c r="D7154">
        <v>2029</v>
      </c>
      <c r="E7154">
        <v>2040</v>
      </c>
      <c r="F7154">
        <v>1</v>
      </c>
      <c r="G7154">
        <v>11825.348760000001</v>
      </c>
      <c r="H7154">
        <v>0</v>
      </c>
      <c r="I7154">
        <v>1</v>
      </c>
      <c r="J7154" s="2" t="str">
        <f t="shared" si="111"/>
        <v>EG_SHSR2029</v>
      </c>
    </row>
    <row r="7155" spans="1:10" x14ac:dyDescent="0.25">
      <c r="A7155" t="s">
        <v>18</v>
      </c>
      <c r="B7155" t="s">
        <v>6</v>
      </c>
      <c r="C7155" t="s">
        <v>12</v>
      </c>
      <c r="D7155">
        <v>2029</v>
      </c>
      <c r="E7155">
        <v>2040</v>
      </c>
      <c r="F7155">
        <v>1</v>
      </c>
      <c r="G7155">
        <v>11825.348760000001</v>
      </c>
      <c r="H7155">
        <v>0</v>
      </c>
      <c r="I7155">
        <v>1</v>
      </c>
      <c r="J7155" s="2" t="str">
        <f t="shared" si="111"/>
        <v>EG_SHNR2029</v>
      </c>
    </row>
    <row r="7156" spans="1:10" x14ac:dyDescent="0.25">
      <c r="A7156" t="s">
        <v>18</v>
      </c>
      <c r="B7156" t="s">
        <v>6</v>
      </c>
      <c r="C7156" t="s">
        <v>10</v>
      </c>
      <c r="D7156">
        <v>2029</v>
      </c>
      <c r="E7156">
        <v>2041</v>
      </c>
      <c r="F7156">
        <v>1</v>
      </c>
      <c r="G7156">
        <v>11825.348760000001</v>
      </c>
      <c r="H7156">
        <v>0</v>
      </c>
      <c r="I7156">
        <v>1</v>
      </c>
      <c r="J7156" s="2" t="str">
        <f t="shared" si="111"/>
        <v>EG_SHER2029</v>
      </c>
    </row>
    <row r="7157" spans="1:10" x14ac:dyDescent="0.25">
      <c r="A7157" t="s">
        <v>18</v>
      </c>
      <c r="B7157" t="s">
        <v>6</v>
      </c>
      <c r="C7157" t="s">
        <v>11</v>
      </c>
      <c r="D7157">
        <v>2029</v>
      </c>
      <c r="E7157">
        <v>2041</v>
      </c>
      <c r="F7157">
        <v>1</v>
      </c>
      <c r="G7157">
        <v>11825.348760000001</v>
      </c>
      <c r="H7157">
        <v>0</v>
      </c>
      <c r="I7157">
        <v>1</v>
      </c>
      <c r="J7157" s="2" t="str">
        <f t="shared" si="111"/>
        <v>EG_SHWR2029</v>
      </c>
    </row>
    <row r="7158" spans="1:10" x14ac:dyDescent="0.25">
      <c r="A7158" t="s">
        <v>18</v>
      </c>
      <c r="B7158" t="s">
        <v>6</v>
      </c>
      <c r="C7158" t="s">
        <v>9</v>
      </c>
      <c r="D7158">
        <v>2029</v>
      </c>
      <c r="E7158">
        <v>2041</v>
      </c>
      <c r="F7158">
        <v>1</v>
      </c>
      <c r="G7158">
        <v>11825.348760000001</v>
      </c>
      <c r="H7158">
        <v>0</v>
      </c>
      <c r="I7158">
        <v>1</v>
      </c>
      <c r="J7158" s="2" t="str">
        <f t="shared" si="111"/>
        <v>EG_SHNER2029</v>
      </c>
    </row>
    <row r="7159" spans="1:10" x14ac:dyDescent="0.25">
      <c r="A7159" t="s">
        <v>18</v>
      </c>
      <c r="B7159" t="s">
        <v>6</v>
      </c>
      <c r="C7159" t="s">
        <v>8</v>
      </c>
      <c r="D7159">
        <v>2029</v>
      </c>
      <c r="E7159">
        <v>2041</v>
      </c>
      <c r="F7159">
        <v>1</v>
      </c>
      <c r="G7159">
        <v>11825.348760000001</v>
      </c>
      <c r="H7159">
        <v>0</v>
      </c>
      <c r="I7159">
        <v>1</v>
      </c>
      <c r="J7159" s="2" t="str">
        <f t="shared" si="111"/>
        <v>EG_SHSR2029</v>
      </c>
    </row>
    <row r="7160" spans="1:10" x14ac:dyDescent="0.25">
      <c r="A7160" t="s">
        <v>18</v>
      </c>
      <c r="B7160" t="s">
        <v>6</v>
      </c>
      <c r="C7160" t="s">
        <v>12</v>
      </c>
      <c r="D7160">
        <v>2029</v>
      </c>
      <c r="E7160">
        <v>2041</v>
      </c>
      <c r="F7160">
        <v>1</v>
      </c>
      <c r="G7160">
        <v>11825.348760000001</v>
      </c>
      <c r="H7160">
        <v>0</v>
      </c>
      <c r="I7160">
        <v>1</v>
      </c>
      <c r="J7160" s="2" t="str">
        <f t="shared" si="111"/>
        <v>EG_SHNR2029</v>
      </c>
    </row>
    <row r="7161" spans="1:10" x14ac:dyDescent="0.25">
      <c r="A7161" t="s">
        <v>17</v>
      </c>
      <c r="B7161" t="s">
        <v>6</v>
      </c>
      <c r="C7161" t="s">
        <v>10</v>
      </c>
      <c r="D7161">
        <v>2029</v>
      </c>
      <c r="E7161">
        <v>2029</v>
      </c>
      <c r="F7161">
        <v>1</v>
      </c>
      <c r="G7161">
        <v>20833.210350000001</v>
      </c>
      <c r="H7161">
        <v>0</v>
      </c>
      <c r="I7161">
        <v>0.70916666699999997</v>
      </c>
      <c r="J7161" s="2" t="str">
        <f t="shared" si="111"/>
        <v>EG_PHWRER2029</v>
      </c>
    </row>
    <row r="7162" spans="1:10" x14ac:dyDescent="0.25">
      <c r="A7162" t="s">
        <v>17</v>
      </c>
      <c r="B7162" t="s">
        <v>6</v>
      </c>
      <c r="C7162" t="s">
        <v>11</v>
      </c>
      <c r="D7162">
        <v>2029</v>
      </c>
      <c r="E7162">
        <v>2029</v>
      </c>
      <c r="F7162">
        <v>1</v>
      </c>
      <c r="G7162">
        <v>20833.210350000001</v>
      </c>
      <c r="H7162">
        <v>0</v>
      </c>
      <c r="I7162">
        <v>0.70916666699999997</v>
      </c>
      <c r="J7162" s="2" t="str">
        <f t="shared" si="111"/>
        <v>EG_PHWRWR2029</v>
      </c>
    </row>
    <row r="7163" spans="1:10" x14ac:dyDescent="0.25">
      <c r="A7163" t="s">
        <v>17</v>
      </c>
      <c r="B7163" t="s">
        <v>6</v>
      </c>
      <c r="C7163" t="s">
        <v>9</v>
      </c>
      <c r="D7163">
        <v>2029</v>
      </c>
      <c r="E7163">
        <v>2029</v>
      </c>
      <c r="F7163">
        <v>1</v>
      </c>
      <c r="G7163">
        <v>20833.210350000001</v>
      </c>
      <c r="H7163">
        <v>0</v>
      </c>
      <c r="I7163">
        <v>0.70916666699999997</v>
      </c>
      <c r="J7163" s="2" t="str">
        <f t="shared" si="111"/>
        <v>EG_PHWRNER2029</v>
      </c>
    </row>
    <row r="7164" spans="1:10" x14ac:dyDescent="0.25">
      <c r="A7164" t="s">
        <v>17</v>
      </c>
      <c r="B7164" t="s">
        <v>6</v>
      </c>
      <c r="C7164" t="s">
        <v>8</v>
      </c>
      <c r="D7164">
        <v>2029</v>
      </c>
      <c r="E7164">
        <v>2029</v>
      </c>
      <c r="F7164">
        <v>1</v>
      </c>
      <c r="G7164">
        <v>20833.210350000001</v>
      </c>
      <c r="H7164">
        <v>0</v>
      </c>
      <c r="I7164">
        <v>0.70916666699999997</v>
      </c>
      <c r="J7164" s="2" t="str">
        <f t="shared" si="111"/>
        <v>EG_PHWRSR2029</v>
      </c>
    </row>
    <row r="7165" spans="1:10" x14ac:dyDescent="0.25">
      <c r="A7165" t="s">
        <v>17</v>
      </c>
      <c r="B7165" t="s">
        <v>6</v>
      </c>
      <c r="C7165" t="s">
        <v>12</v>
      </c>
      <c r="D7165">
        <v>2029</v>
      </c>
      <c r="E7165">
        <v>2029</v>
      </c>
      <c r="F7165">
        <v>1</v>
      </c>
      <c r="G7165">
        <v>20833.210350000001</v>
      </c>
      <c r="H7165">
        <v>0</v>
      </c>
      <c r="I7165">
        <v>0.70916666699999997</v>
      </c>
      <c r="J7165" s="2" t="str">
        <f t="shared" si="111"/>
        <v>EG_PHWRNR2029</v>
      </c>
    </row>
    <row r="7166" spans="1:10" x14ac:dyDescent="0.25">
      <c r="A7166" t="s">
        <v>17</v>
      </c>
      <c r="B7166" t="s">
        <v>6</v>
      </c>
      <c r="C7166" t="s">
        <v>10</v>
      </c>
      <c r="D7166">
        <v>2029</v>
      </c>
      <c r="E7166">
        <v>2030</v>
      </c>
      <c r="F7166">
        <v>1</v>
      </c>
      <c r="G7166">
        <v>20833.210350000001</v>
      </c>
      <c r="H7166">
        <v>0</v>
      </c>
      <c r="I7166">
        <v>0.70916666699999997</v>
      </c>
      <c r="J7166" s="2" t="str">
        <f t="shared" si="111"/>
        <v>EG_PHWRER2029</v>
      </c>
    </row>
    <row r="7167" spans="1:10" x14ac:dyDescent="0.25">
      <c r="A7167" t="s">
        <v>17</v>
      </c>
      <c r="B7167" t="s">
        <v>6</v>
      </c>
      <c r="C7167" t="s">
        <v>11</v>
      </c>
      <c r="D7167">
        <v>2029</v>
      </c>
      <c r="E7167">
        <v>2030</v>
      </c>
      <c r="F7167">
        <v>1</v>
      </c>
      <c r="G7167">
        <v>20833.210350000001</v>
      </c>
      <c r="H7167">
        <v>0</v>
      </c>
      <c r="I7167">
        <v>0.70916666699999997</v>
      </c>
      <c r="J7167" s="2" t="str">
        <f t="shared" si="111"/>
        <v>EG_PHWRWR2029</v>
      </c>
    </row>
    <row r="7168" spans="1:10" x14ac:dyDescent="0.25">
      <c r="A7168" t="s">
        <v>17</v>
      </c>
      <c r="B7168" t="s">
        <v>6</v>
      </c>
      <c r="C7168" t="s">
        <v>9</v>
      </c>
      <c r="D7168">
        <v>2029</v>
      </c>
      <c r="E7168">
        <v>2030</v>
      </c>
      <c r="F7168">
        <v>1</v>
      </c>
      <c r="G7168">
        <v>20833.210350000001</v>
      </c>
      <c r="H7168">
        <v>0</v>
      </c>
      <c r="I7168">
        <v>0.70916666699999997</v>
      </c>
      <c r="J7168" s="2" t="str">
        <f t="shared" si="111"/>
        <v>EG_PHWRNER2029</v>
      </c>
    </row>
    <row r="7169" spans="1:10" x14ac:dyDescent="0.25">
      <c r="A7169" t="s">
        <v>17</v>
      </c>
      <c r="B7169" t="s">
        <v>6</v>
      </c>
      <c r="C7169" t="s">
        <v>8</v>
      </c>
      <c r="D7169">
        <v>2029</v>
      </c>
      <c r="E7169">
        <v>2030</v>
      </c>
      <c r="F7169">
        <v>1</v>
      </c>
      <c r="G7169">
        <v>20833.210350000001</v>
      </c>
      <c r="H7169">
        <v>0</v>
      </c>
      <c r="I7169">
        <v>0.70916666699999997</v>
      </c>
      <c r="J7169" s="2" t="str">
        <f t="shared" si="111"/>
        <v>EG_PHWRSR2029</v>
      </c>
    </row>
    <row r="7170" spans="1:10" x14ac:dyDescent="0.25">
      <c r="A7170" t="s">
        <v>17</v>
      </c>
      <c r="B7170" t="s">
        <v>6</v>
      </c>
      <c r="C7170" t="s">
        <v>12</v>
      </c>
      <c r="D7170">
        <v>2029</v>
      </c>
      <c r="E7170">
        <v>2030</v>
      </c>
      <c r="F7170">
        <v>1</v>
      </c>
      <c r="G7170">
        <v>20833.210350000001</v>
      </c>
      <c r="H7170">
        <v>0</v>
      </c>
      <c r="I7170">
        <v>0.70916666699999997</v>
      </c>
      <c r="J7170" s="2" t="str">
        <f t="shared" si="111"/>
        <v>EG_PHWRNR2029</v>
      </c>
    </row>
    <row r="7171" spans="1:10" x14ac:dyDescent="0.25">
      <c r="A7171" t="s">
        <v>17</v>
      </c>
      <c r="B7171" t="s">
        <v>6</v>
      </c>
      <c r="C7171" t="s">
        <v>10</v>
      </c>
      <c r="D7171">
        <v>2029</v>
      </c>
      <c r="E7171">
        <v>2031</v>
      </c>
      <c r="F7171">
        <v>1</v>
      </c>
      <c r="G7171">
        <v>20833.210350000001</v>
      </c>
      <c r="H7171">
        <v>0</v>
      </c>
      <c r="I7171">
        <v>0.70916666699999997</v>
      </c>
      <c r="J7171" s="2" t="str">
        <f t="shared" ref="J7171:J7234" si="112">_xlfn.CONCAT(A7171,C7171,D7171)</f>
        <v>EG_PHWRER2029</v>
      </c>
    </row>
    <row r="7172" spans="1:10" x14ac:dyDescent="0.25">
      <c r="A7172" t="s">
        <v>17</v>
      </c>
      <c r="B7172" t="s">
        <v>6</v>
      </c>
      <c r="C7172" t="s">
        <v>11</v>
      </c>
      <c r="D7172">
        <v>2029</v>
      </c>
      <c r="E7172">
        <v>2031</v>
      </c>
      <c r="F7172">
        <v>1</v>
      </c>
      <c r="G7172">
        <v>20833.210350000001</v>
      </c>
      <c r="H7172">
        <v>0</v>
      </c>
      <c r="I7172">
        <v>0.70916666699999997</v>
      </c>
      <c r="J7172" s="2" t="str">
        <f t="shared" si="112"/>
        <v>EG_PHWRWR2029</v>
      </c>
    </row>
    <row r="7173" spans="1:10" x14ac:dyDescent="0.25">
      <c r="A7173" t="s">
        <v>17</v>
      </c>
      <c r="B7173" t="s">
        <v>6</v>
      </c>
      <c r="C7173" t="s">
        <v>9</v>
      </c>
      <c r="D7173">
        <v>2029</v>
      </c>
      <c r="E7173">
        <v>2031</v>
      </c>
      <c r="F7173">
        <v>1</v>
      </c>
      <c r="G7173">
        <v>20833.210350000001</v>
      </c>
      <c r="H7173">
        <v>0</v>
      </c>
      <c r="I7173">
        <v>0.70916666699999997</v>
      </c>
      <c r="J7173" s="2" t="str">
        <f t="shared" si="112"/>
        <v>EG_PHWRNER2029</v>
      </c>
    </row>
    <row r="7174" spans="1:10" x14ac:dyDescent="0.25">
      <c r="A7174" t="s">
        <v>17</v>
      </c>
      <c r="B7174" t="s">
        <v>6</v>
      </c>
      <c r="C7174" t="s">
        <v>8</v>
      </c>
      <c r="D7174">
        <v>2029</v>
      </c>
      <c r="E7174">
        <v>2031</v>
      </c>
      <c r="F7174">
        <v>1</v>
      </c>
      <c r="G7174">
        <v>20833.210350000001</v>
      </c>
      <c r="H7174">
        <v>0</v>
      </c>
      <c r="I7174">
        <v>0.70916666699999997</v>
      </c>
      <c r="J7174" s="2" t="str">
        <f t="shared" si="112"/>
        <v>EG_PHWRSR2029</v>
      </c>
    </row>
    <row r="7175" spans="1:10" x14ac:dyDescent="0.25">
      <c r="A7175" t="s">
        <v>17</v>
      </c>
      <c r="B7175" t="s">
        <v>6</v>
      </c>
      <c r="C7175" t="s">
        <v>12</v>
      </c>
      <c r="D7175">
        <v>2029</v>
      </c>
      <c r="E7175">
        <v>2031</v>
      </c>
      <c r="F7175">
        <v>1</v>
      </c>
      <c r="G7175">
        <v>20833.210350000001</v>
      </c>
      <c r="H7175">
        <v>0</v>
      </c>
      <c r="I7175">
        <v>0.70916666699999997</v>
      </c>
      <c r="J7175" s="2" t="str">
        <f t="shared" si="112"/>
        <v>EG_PHWRNR2029</v>
      </c>
    </row>
    <row r="7176" spans="1:10" x14ac:dyDescent="0.25">
      <c r="A7176" t="s">
        <v>17</v>
      </c>
      <c r="B7176" t="s">
        <v>6</v>
      </c>
      <c r="C7176" t="s">
        <v>10</v>
      </c>
      <c r="D7176">
        <v>2029</v>
      </c>
      <c r="E7176">
        <v>2032</v>
      </c>
      <c r="F7176">
        <v>1</v>
      </c>
      <c r="G7176">
        <v>20833.210350000001</v>
      </c>
      <c r="H7176">
        <v>0</v>
      </c>
      <c r="I7176">
        <v>0.70916666699999997</v>
      </c>
      <c r="J7176" s="2" t="str">
        <f t="shared" si="112"/>
        <v>EG_PHWRER2029</v>
      </c>
    </row>
    <row r="7177" spans="1:10" x14ac:dyDescent="0.25">
      <c r="A7177" t="s">
        <v>17</v>
      </c>
      <c r="B7177" t="s">
        <v>6</v>
      </c>
      <c r="C7177" t="s">
        <v>11</v>
      </c>
      <c r="D7177">
        <v>2029</v>
      </c>
      <c r="E7177">
        <v>2032</v>
      </c>
      <c r="F7177">
        <v>1</v>
      </c>
      <c r="G7177">
        <v>20833.210350000001</v>
      </c>
      <c r="H7177">
        <v>0</v>
      </c>
      <c r="I7177">
        <v>0.70916666699999997</v>
      </c>
      <c r="J7177" s="2" t="str">
        <f t="shared" si="112"/>
        <v>EG_PHWRWR2029</v>
      </c>
    </row>
    <row r="7178" spans="1:10" x14ac:dyDescent="0.25">
      <c r="A7178" t="s">
        <v>17</v>
      </c>
      <c r="B7178" t="s">
        <v>6</v>
      </c>
      <c r="C7178" t="s">
        <v>9</v>
      </c>
      <c r="D7178">
        <v>2029</v>
      </c>
      <c r="E7178">
        <v>2032</v>
      </c>
      <c r="F7178">
        <v>1</v>
      </c>
      <c r="G7178">
        <v>20833.210350000001</v>
      </c>
      <c r="H7178">
        <v>0</v>
      </c>
      <c r="I7178">
        <v>0.70916666699999997</v>
      </c>
      <c r="J7178" s="2" t="str">
        <f t="shared" si="112"/>
        <v>EG_PHWRNER2029</v>
      </c>
    </row>
    <row r="7179" spans="1:10" x14ac:dyDescent="0.25">
      <c r="A7179" t="s">
        <v>17</v>
      </c>
      <c r="B7179" t="s">
        <v>6</v>
      </c>
      <c r="C7179" t="s">
        <v>8</v>
      </c>
      <c r="D7179">
        <v>2029</v>
      </c>
      <c r="E7179">
        <v>2032</v>
      </c>
      <c r="F7179">
        <v>1</v>
      </c>
      <c r="G7179">
        <v>20833.210350000001</v>
      </c>
      <c r="H7179">
        <v>0</v>
      </c>
      <c r="I7179">
        <v>0.70916666699999997</v>
      </c>
      <c r="J7179" s="2" t="str">
        <f t="shared" si="112"/>
        <v>EG_PHWRSR2029</v>
      </c>
    </row>
    <row r="7180" spans="1:10" x14ac:dyDescent="0.25">
      <c r="A7180" t="s">
        <v>17</v>
      </c>
      <c r="B7180" t="s">
        <v>6</v>
      </c>
      <c r="C7180" t="s">
        <v>12</v>
      </c>
      <c r="D7180">
        <v>2029</v>
      </c>
      <c r="E7180">
        <v>2032</v>
      </c>
      <c r="F7180">
        <v>1</v>
      </c>
      <c r="G7180">
        <v>20833.210350000001</v>
      </c>
      <c r="H7180">
        <v>0</v>
      </c>
      <c r="I7180">
        <v>0.70916666699999997</v>
      </c>
      <c r="J7180" s="2" t="str">
        <f t="shared" si="112"/>
        <v>EG_PHWRNR2029</v>
      </c>
    </row>
    <row r="7181" spans="1:10" x14ac:dyDescent="0.25">
      <c r="A7181" t="s">
        <v>17</v>
      </c>
      <c r="B7181" t="s">
        <v>6</v>
      </c>
      <c r="C7181" t="s">
        <v>10</v>
      </c>
      <c r="D7181">
        <v>2029</v>
      </c>
      <c r="E7181">
        <v>2033</v>
      </c>
      <c r="F7181">
        <v>1</v>
      </c>
      <c r="G7181">
        <v>20833.210350000001</v>
      </c>
      <c r="H7181">
        <v>0</v>
      </c>
      <c r="I7181">
        <v>0.70916666699999997</v>
      </c>
      <c r="J7181" s="2" t="str">
        <f t="shared" si="112"/>
        <v>EG_PHWRER2029</v>
      </c>
    </row>
    <row r="7182" spans="1:10" x14ac:dyDescent="0.25">
      <c r="A7182" t="s">
        <v>17</v>
      </c>
      <c r="B7182" t="s">
        <v>6</v>
      </c>
      <c r="C7182" t="s">
        <v>11</v>
      </c>
      <c r="D7182">
        <v>2029</v>
      </c>
      <c r="E7182">
        <v>2033</v>
      </c>
      <c r="F7182">
        <v>1</v>
      </c>
      <c r="G7182">
        <v>20833.210350000001</v>
      </c>
      <c r="H7182">
        <v>0</v>
      </c>
      <c r="I7182">
        <v>0.70916666699999997</v>
      </c>
      <c r="J7182" s="2" t="str">
        <f t="shared" si="112"/>
        <v>EG_PHWRWR2029</v>
      </c>
    </row>
    <row r="7183" spans="1:10" x14ac:dyDescent="0.25">
      <c r="A7183" t="s">
        <v>17</v>
      </c>
      <c r="B7183" t="s">
        <v>6</v>
      </c>
      <c r="C7183" t="s">
        <v>9</v>
      </c>
      <c r="D7183">
        <v>2029</v>
      </c>
      <c r="E7183">
        <v>2033</v>
      </c>
      <c r="F7183">
        <v>1</v>
      </c>
      <c r="G7183">
        <v>20833.210350000001</v>
      </c>
      <c r="H7183">
        <v>0</v>
      </c>
      <c r="I7183">
        <v>0.70916666699999997</v>
      </c>
      <c r="J7183" s="2" t="str">
        <f t="shared" si="112"/>
        <v>EG_PHWRNER2029</v>
      </c>
    </row>
    <row r="7184" spans="1:10" x14ac:dyDescent="0.25">
      <c r="A7184" t="s">
        <v>17</v>
      </c>
      <c r="B7184" t="s">
        <v>6</v>
      </c>
      <c r="C7184" t="s">
        <v>8</v>
      </c>
      <c r="D7184">
        <v>2029</v>
      </c>
      <c r="E7184">
        <v>2033</v>
      </c>
      <c r="F7184">
        <v>1</v>
      </c>
      <c r="G7184">
        <v>20833.210350000001</v>
      </c>
      <c r="H7184">
        <v>0</v>
      </c>
      <c r="I7184">
        <v>0.70916666699999997</v>
      </c>
      <c r="J7184" s="2" t="str">
        <f t="shared" si="112"/>
        <v>EG_PHWRSR2029</v>
      </c>
    </row>
    <row r="7185" spans="1:10" x14ac:dyDescent="0.25">
      <c r="A7185" t="s">
        <v>17</v>
      </c>
      <c r="B7185" t="s">
        <v>6</v>
      </c>
      <c r="C7185" t="s">
        <v>12</v>
      </c>
      <c r="D7185">
        <v>2029</v>
      </c>
      <c r="E7185">
        <v>2033</v>
      </c>
      <c r="F7185">
        <v>1</v>
      </c>
      <c r="G7185">
        <v>20833.210350000001</v>
      </c>
      <c r="H7185">
        <v>0</v>
      </c>
      <c r="I7185">
        <v>0.70916666699999997</v>
      </c>
      <c r="J7185" s="2" t="str">
        <f t="shared" si="112"/>
        <v>EG_PHWRNR2029</v>
      </c>
    </row>
    <row r="7186" spans="1:10" x14ac:dyDescent="0.25">
      <c r="A7186" t="s">
        <v>17</v>
      </c>
      <c r="B7186" t="s">
        <v>6</v>
      </c>
      <c r="C7186" t="s">
        <v>10</v>
      </c>
      <c r="D7186">
        <v>2029</v>
      </c>
      <c r="E7186">
        <v>2034</v>
      </c>
      <c r="F7186">
        <v>1</v>
      </c>
      <c r="G7186">
        <v>20833.210350000001</v>
      </c>
      <c r="H7186">
        <v>0</v>
      </c>
      <c r="I7186">
        <v>0.70916666699999997</v>
      </c>
      <c r="J7186" s="2" t="str">
        <f t="shared" si="112"/>
        <v>EG_PHWRER2029</v>
      </c>
    </row>
    <row r="7187" spans="1:10" x14ac:dyDescent="0.25">
      <c r="A7187" t="s">
        <v>17</v>
      </c>
      <c r="B7187" t="s">
        <v>6</v>
      </c>
      <c r="C7187" t="s">
        <v>11</v>
      </c>
      <c r="D7187">
        <v>2029</v>
      </c>
      <c r="E7187">
        <v>2034</v>
      </c>
      <c r="F7187">
        <v>1</v>
      </c>
      <c r="G7187">
        <v>20833.210350000001</v>
      </c>
      <c r="H7187">
        <v>0</v>
      </c>
      <c r="I7187">
        <v>0.70916666699999997</v>
      </c>
      <c r="J7187" s="2" t="str">
        <f t="shared" si="112"/>
        <v>EG_PHWRWR2029</v>
      </c>
    </row>
    <row r="7188" spans="1:10" x14ac:dyDescent="0.25">
      <c r="A7188" t="s">
        <v>17</v>
      </c>
      <c r="B7188" t="s">
        <v>6</v>
      </c>
      <c r="C7188" t="s">
        <v>9</v>
      </c>
      <c r="D7188">
        <v>2029</v>
      </c>
      <c r="E7188">
        <v>2034</v>
      </c>
      <c r="F7188">
        <v>1</v>
      </c>
      <c r="G7188">
        <v>20833.210350000001</v>
      </c>
      <c r="H7188">
        <v>0</v>
      </c>
      <c r="I7188">
        <v>0.70916666699999997</v>
      </c>
      <c r="J7188" s="2" t="str">
        <f t="shared" si="112"/>
        <v>EG_PHWRNER2029</v>
      </c>
    </row>
    <row r="7189" spans="1:10" x14ac:dyDescent="0.25">
      <c r="A7189" t="s">
        <v>17</v>
      </c>
      <c r="B7189" t="s">
        <v>6</v>
      </c>
      <c r="C7189" t="s">
        <v>8</v>
      </c>
      <c r="D7189">
        <v>2029</v>
      </c>
      <c r="E7189">
        <v>2034</v>
      </c>
      <c r="F7189">
        <v>1</v>
      </c>
      <c r="G7189">
        <v>20833.210350000001</v>
      </c>
      <c r="H7189">
        <v>0</v>
      </c>
      <c r="I7189">
        <v>0.70916666699999997</v>
      </c>
      <c r="J7189" s="2" t="str">
        <f t="shared" si="112"/>
        <v>EG_PHWRSR2029</v>
      </c>
    </row>
    <row r="7190" spans="1:10" x14ac:dyDescent="0.25">
      <c r="A7190" t="s">
        <v>17</v>
      </c>
      <c r="B7190" t="s">
        <v>6</v>
      </c>
      <c r="C7190" t="s">
        <v>12</v>
      </c>
      <c r="D7190">
        <v>2029</v>
      </c>
      <c r="E7190">
        <v>2034</v>
      </c>
      <c r="F7190">
        <v>1</v>
      </c>
      <c r="G7190">
        <v>20833.210350000001</v>
      </c>
      <c r="H7190">
        <v>0</v>
      </c>
      <c r="I7190">
        <v>0.70916666699999997</v>
      </c>
      <c r="J7190" s="2" t="str">
        <f t="shared" si="112"/>
        <v>EG_PHWRNR2029</v>
      </c>
    </row>
    <row r="7191" spans="1:10" x14ac:dyDescent="0.25">
      <c r="A7191" t="s">
        <v>17</v>
      </c>
      <c r="B7191" t="s">
        <v>6</v>
      </c>
      <c r="C7191" t="s">
        <v>10</v>
      </c>
      <c r="D7191">
        <v>2029</v>
      </c>
      <c r="E7191">
        <v>2035</v>
      </c>
      <c r="F7191">
        <v>1</v>
      </c>
      <c r="G7191">
        <v>20833.210350000001</v>
      </c>
      <c r="H7191">
        <v>0</v>
      </c>
      <c r="I7191">
        <v>0.70916666699999997</v>
      </c>
      <c r="J7191" s="2" t="str">
        <f t="shared" si="112"/>
        <v>EG_PHWRER2029</v>
      </c>
    </row>
    <row r="7192" spans="1:10" x14ac:dyDescent="0.25">
      <c r="A7192" t="s">
        <v>17</v>
      </c>
      <c r="B7192" t="s">
        <v>6</v>
      </c>
      <c r="C7192" t="s">
        <v>11</v>
      </c>
      <c r="D7192">
        <v>2029</v>
      </c>
      <c r="E7192">
        <v>2035</v>
      </c>
      <c r="F7192">
        <v>1</v>
      </c>
      <c r="G7192">
        <v>20833.210350000001</v>
      </c>
      <c r="H7192">
        <v>0</v>
      </c>
      <c r="I7192">
        <v>0.70916666699999997</v>
      </c>
      <c r="J7192" s="2" t="str">
        <f t="shared" si="112"/>
        <v>EG_PHWRWR2029</v>
      </c>
    </row>
    <row r="7193" spans="1:10" x14ac:dyDescent="0.25">
      <c r="A7193" t="s">
        <v>17</v>
      </c>
      <c r="B7193" t="s">
        <v>6</v>
      </c>
      <c r="C7193" t="s">
        <v>9</v>
      </c>
      <c r="D7193">
        <v>2029</v>
      </c>
      <c r="E7193">
        <v>2035</v>
      </c>
      <c r="F7193">
        <v>1</v>
      </c>
      <c r="G7193">
        <v>20833.210350000001</v>
      </c>
      <c r="H7193">
        <v>0</v>
      </c>
      <c r="I7193">
        <v>0.70916666699999997</v>
      </c>
      <c r="J7193" s="2" t="str">
        <f t="shared" si="112"/>
        <v>EG_PHWRNER2029</v>
      </c>
    </row>
    <row r="7194" spans="1:10" x14ac:dyDescent="0.25">
      <c r="A7194" t="s">
        <v>17</v>
      </c>
      <c r="B7194" t="s">
        <v>6</v>
      </c>
      <c r="C7194" t="s">
        <v>8</v>
      </c>
      <c r="D7194">
        <v>2029</v>
      </c>
      <c r="E7194">
        <v>2035</v>
      </c>
      <c r="F7194">
        <v>1</v>
      </c>
      <c r="G7194">
        <v>20833.210350000001</v>
      </c>
      <c r="H7194">
        <v>0</v>
      </c>
      <c r="I7194">
        <v>0.70916666699999997</v>
      </c>
      <c r="J7194" s="2" t="str">
        <f t="shared" si="112"/>
        <v>EG_PHWRSR2029</v>
      </c>
    </row>
    <row r="7195" spans="1:10" x14ac:dyDescent="0.25">
      <c r="A7195" t="s">
        <v>17</v>
      </c>
      <c r="B7195" t="s">
        <v>6</v>
      </c>
      <c r="C7195" t="s">
        <v>12</v>
      </c>
      <c r="D7195">
        <v>2029</v>
      </c>
      <c r="E7195">
        <v>2035</v>
      </c>
      <c r="F7195">
        <v>1</v>
      </c>
      <c r="G7195">
        <v>20833.210350000001</v>
      </c>
      <c r="H7195">
        <v>0</v>
      </c>
      <c r="I7195">
        <v>0.70916666699999997</v>
      </c>
      <c r="J7195" s="2" t="str">
        <f t="shared" si="112"/>
        <v>EG_PHWRNR2029</v>
      </c>
    </row>
    <row r="7196" spans="1:10" x14ac:dyDescent="0.25">
      <c r="A7196" t="s">
        <v>17</v>
      </c>
      <c r="B7196" t="s">
        <v>6</v>
      </c>
      <c r="C7196" t="s">
        <v>10</v>
      </c>
      <c r="D7196">
        <v>2029</v>
      </c>
      <c r="E7196">
        <v>2036</v>
      </c>
      <c r="F7196">
        <v>1</v>
      </c>
      <c r="G7196">
        <v>20833.210350000001</v>
      </c>
      <c r="H7196">
        <v>0</v>
      </c>
      <c r="I7196">
        <v>0.70916666699999997</v>
      </c>
      <c r="J7196" s="2" t="str">
        <f t="shared" si="112"/>
        <v>EG_PHWRER2029</v>
      </c>
    </row>
    <row r="7197" spans="1:10" x14ac:dyDescent="0.25">
      <c r="A7197" t="s">
        <v>17</v>
      </c>
      <c r="B7197" t="s">
        <v>6</v>
      </c>
      <c r="C7197" t="s">
        <v>11</v>
      </c>
      <c r="D7197">
        <v>2029</v>
      </c>
      <c r="E7197">
        <v>2036</v>
      </c>
      <c r="F7197">
        <v>1</v>
      </c>
      <c r="G7197">
        <v>20833.210350000001</v>
      </c>
      <c r="H7197">
        <v>0</v>
      </c>
      <c r="I7197">
        <v>0.70916666699999997</v>
      </c>
      <c r="J7197" s="2" t="str">
        <f t="shared" si="112"/>
        <v>EG_PHWRWR2029</v>
      </c>
    </row>
    <row r="7198" spans="1:10" x14ac:dyDescent="0.25">
      <c r="A7198" t="s">
        <v>17</v>
      </c>
      <c r="B7198" t="s">
        <v>6</v>
      </c>
      <c r="C7198" t="s">
        <v>9</v>
      </c>
      <c r="D7198">
        <v>2029</v>
      </c>
      <c r="E7198">
        <v>2036</v>
      </c>
      <c r="F7198">
        <v>1</v>
      </c>
      <c r="G7198">
        <v>20833.210350000001</v>
      </c>
      <c r="H7198">
        <v>0</v>
      </c>
      <c r="I7198">
        <v>0.70916666699999997</v>
      </c>
      <c r="J7198" s="2" t="str">
        <f t="shared" si="112"/>
        <v>EG_PHWRNER2029</v>
      </c>
    </row>
    <row r="7199" spans="1:10" x14ac:dyDescent="0.25">
      <c r="A7199" t="s">
        <v>17</v>
      </c>
      <c r="B7199" t="s">
        <v>6</v>
      </c>
      <c r="C7199" t="s">
        <v>8</v>
      </c>
      <c r="D7199">
        <v>2029</v>
      </c>
      <c r="E7199">
        <v>2036</v>
      </c>
      <c r="F7199">
        <v>1</v>
      </c>
      <c r="G7199">
        <v>20833.210350000001</v>
      </c>
      <c r="H7199">
        <v>0</v>
      </c>
      <c r="I7199">
        <v>0.70916666699999997</v>
      </c>
      <c r="J7199" s="2" t="str">
        <f t="shared" si="112"/>
        <v>EG_PHWRSR2029</v>
      </c>
    </row>
    <row r="7200" spans="1:10" x14ac:dyDescent="0.25">
      <c r="A7200" t="s">
        <v>17</v>
      </c>
      <c r="B7200" t="s">
        <v>6</v>
      </c>
      <c r="C7200" t="s">
        <v>12</v>
      </c>
      <c r="D7200">
        <v>2029</v>
      </c>
      <c r="E7200">
        <v>2036</v>
      </c>
      <c r="F7200">
        <v>1</v>
      </c>
      <c r="G7200">
        <v>20833.210350000001</v>
      </c>
      <c r="H7200">
        <v>0</v>
      </c>
      <c r="I7200">
        <v>0.70916666699999997</v>
      </c>
      <c r="J7200" s="2" t="str">
        <f t="shared" si="112"/>
        <v>EG_PHWRNR2029</v>
      </c>
    </row>
    <row r="7201" spans="1:10" x14ac:dyDescent="0.25">
      <c r="A7201" t="s">
        <v>17</v>
      </c>
      <c r="B7201" t="s">
        <v>6</v>
      </c>
      <c r="C7201" t="s">
        <v>10</v>
      </c>
      <c r="D7201">
        <v>2029</v>
      </c>
      <c r="E7201">
        <v>2037</v>
      </c>
      <c r="F7201">
        <v>1</v>
      </c>
      <c r="G7201">
        <v>20833.210350000001</v>
      </c>
      <c r="H7201">
        <v>0</v>
      </c>
      <c r="I7201">
        <v>0.70916666699999997</v>
      </c>
      <c r="J7201" s="2" t="str">
        <f t="shared" si="112"/>
        <v>EG_PHWRER2029</v>
      </c>
    </row>
    <row r="7202" spans="1:10" x14ac:dyDescent="0.25">
      <c r="A7202" t="s">
        <v>17</v>
      </c>
      <c r="B7202" t="s">
        <v>6</v>
      </c>
      <c r="C7202" t="s">
        <v>11</v>
      </c>
      <c r="D7202">
        <v>2029</v>
      </c>
      <c r="E7202">
        <v>2037</v>
      </c>
      <c r="F7202">
        <v>1</v>
      </c>
      <c r="G7202">
        <v>20833.210350000001</v>
      </c>
      <c r="H7202">
        <v>0</v>
      </c>
      <c r="I7202">
        <v>0.70916666699999997</v>
      </c>
      <c r="J7202" s="2" t="str">
        <f t="shared" si="112"/>
        <v>EG_PHWRWR2029</v>
      </c>
    </row>
    <row r="7203" spans="1:10" x14ac:dyDescent="0.25">
      <c r="A7203" t="s">
        <v>17</v>
      </c>
      <c r="B7203" t="s">
        <v>6</v>
      </c>
      <c r="C7203" t="s">
        <v>9</v>
      </c>
      <c r="D7203">
        <v>2029</v>
      </c>
      <c r="E7203">
        <v>2037</v>
      </c>
      <c r="F7203">
        <v>1</v>
      </c>
      <c r="G7203">
        <v>20833.210350000001</v>
      </c>
      <c r="H7203">
        <v>0</v>
      </c>
      <c r="I7203">
        <v>0.70916666699999997</v>
      </c>
      <c r="J7203" s="2" t="str">
        <f t="shared" si="112"/>
        <v>EG_PHWRNER2029</v>
      </c>
    </row>
    <row r="7204" spans="1:10" x14ac:dyDescent="0.25">
      <c r="A7204" t="s">
        <v>17</v>
      </c>
      <c r="B7204" t="s">
        <v>6</v>
      </c>
      <c r="C7204" t="s">
        <v>8</v>
      </c>
      <c r="D7204">
        <v>2029</v>
      </c>
      <c r="E7204">
        <v>2037</v>
      </c>
      <c r="F7204">
        <v>1</v>
      </c>
      <c r="G7204">
        <v>20833.210350000001</v>
      </c>
      <c r="H7204">
        <v>0</v>
      </c>
      <c r="I7204">
        <v>0.70916666699999997</v>
      </c>
      <c r="J7204" s="2" t="str">
        <f t="shared" si="112"/>
        <v>EG_PHWRSR2029</v>
      </c>
    </row>
    <row r="7205" spans="1:10" x14ac:dyDescent="0.25">
      <c r="A7205" t="s">
        <v>17</v>
      </c>
      <c r="B7205" t="s">
        <v>6</v>
      </c>
      <c r="C7205" t="s">
        <v>12</v>
      </c>
      <c r="D7205">
        <v>2029</v>
      </c>
      <c r="E7205">
        <v>2037</v>
      </c>
      <c r="F7205">
        <v>1</v>
      </c>
      <c r="G7205">
        <v>20833.210350000001</v>
      </c>
      <c r="H7205">
        <v>0</v>
      </c>
      <c r="I7205">
        <v>0.70916666699999997</v>
      </c>
      <c r="J7205" s="2" t="str">
        <f t="shared" si="112"/>
        <v>EG_PHWRNR2029</v>
      </c>
    </row>
    <row r="7206" spans="1:10" x14ac:dyDescent="0.25">
      <c r="A7206" t="s">
        <v>17</v>
      </c>
      <c r="B7206" t="s">
        <v>6</v>
      </c>
      <c r="C7206" t="s">
        <v>10</v>
      </c>
      <c r="D7206">
        <v>2029</v>
      </c>
      <c r="E7206">
        <v>2038</v>
      </c>
      <c r="F7206">
        <v>1</v>
      </c>
      <c r="G7206">
        <v>20833.210350000001</v>
      </c>
      <c r="H7206">
        <v>0</v>
      </c>
      <c r="I7206">
        <v>0.70916666699999997</v>
      </c>
      <c r="J7206" s="2" t="str">
        <f t="shared" si="112"/>
        <v>EG_PHWRER2029</v>
      </c>
    </row>
    <row r="7207" spans="1:10" x14ac:dyDescent="0.25">
      <c r="A7207" t="s">
        <v>17</v>
      </c>
      <c r="B7207" t="s">
        <v>6</v>
      </c>
      <c r="C7207" t="s">
        <v>11</v>
      </c>
      <c r="D7207">
        <v>2029</v>
      </c>
      <c r="E7207">
        <v>2038</v>
      </c>
      <c r="F7207">
        <v>1</v>
      </c>
      <c r="G7207">
        <v>20833.210350000001</v>
      </c>
      <c r="H7207">
        <v>0</v>
      </c>
      <c r="I7207">
        <v>0.70916666699999997</v>
      </c>
      <c r="J7207" s="2" t="str">
        <f t="shared" si="112"/>
        <v>EG_PHWRWR2029</v>
      </c>
    </row>
    <row r="7208" spans="1:10" x14ac:dyDescent="0.25">
      <c r="A7208" t="s">
        <v>17</v>
      </c>
      <c r="B7208" t="s">
        <v>6</v>
      </c>
      <c r="C7208" t="s">
        <v>9</v>
      </c>
      <c r="D7208">
        <v>2029</v>
      </c>
      <c r="E7208">
        <v>2038</v>
      </c>
      <c r="F7208">
        <v>1</v>
      </c>
      <c r="G7208">
        <v>20833.210350000001</v>
      </c>
      <c r="H7208">
        <v>0</v>
      </c>
      <c r="I7208">
        <v>0.70916666699999997</v>
      </c>
      <c r="J7208" s="2" t="str">
        <f t="shared" si="112"/>
        <v>EG_PHWRNER2029</v>
      </c>
    </row>
    <row r="7209" spans="1:10" x14ac:dyDescent="0.25">
      <c r="A7209" t="s">
        <v>17</v>
      </c>
      <c r="B7209" t="s">
        <v>6</v>
      </c>
      <c r="C7209" t="s">
        <v>8</v>
      </c>
      <c r="D7209">
        <v>2029</v>
      </c>
      <c r="E7209">
        <v>2038</v>
      </c>
      <c r="F7209">
        <v>1</v>
      </c>
      <c r="G7209">
        <v>20833.210350000001</v>
      </c>
      <c r="H7209">
        <v>0</v>
      </c>
      <c r="I7209">
        <v>0.70916666699999997</v>
      </c>
      <c r="J7209" s="2" t="str">
        <f t="shared" si="112"/>
        <v>EG_PHWRSR2029</v>
      </c>
    </row>
    <row r="7210" spans="1:10" x14ac:dyDescent="0.25">
      <c r="A7210" t="s">
        <v>17</v>
      </c>
      <c r="B7210" t="s">
        <v>6</v>
      </c>
      <c r="C7210" t="s">
        <v>12</v>
      </c>
      <c r="D7210">
        <v>2029</v>
      </c>
      <c r="E7210">
        <v>2038</v>
      </c>
      <c r="F7210">
        <v>1</v>
      </c>
      <c r="G7210">
        <v>20833.210350000001</v>
      </c>
      <c r="H7210">
        <v>0</v>
      </c>
      <c r="I7210">
        <v>0.70916666699999997</v>
      </c>
      <c r="J7210" s="2" t="str">
        <f t="shared" si="112"/>
        <v>EG_PHWRNR2029</v>
      </c>
    </row>
    <row r="7211" spans="1:10" x14ac:dyDescent="0.25">
      <c r="A7211" t="s">
        <v>17</v>
      </c>
      <c r="B7211" t="s">
        <v>6</v>
      </c>
      <c r="C7211" t="s">
        <v>10</v>
      </c>
      <c r="D7211">
        <v>2029</v>
      </c>
      <c r="E7211">
        <v>2039</v>
      </c>
      <c r="F7211">
        <v>1</v>
      </c>
      <c r="G7211">
        <v>20833.210350000001</v>
      </c>
      <c r="H7211">
        <v>0</v>
      </c>
      <c r="I7211">
        <v>0.70916666699999997</v>
      </c>
      <c r="J7211" s="2" t="str">
        <f t="shared" si="112"/>
        <v>EG_PHWRER2029</v>
      </c>
    </row>
    <row r="7212" spans="1:10" x14ac:dyDescent="0.25">
      <c r="A7212" t="s">
        <v>17</v>
      </c>
      <c r="B7212" t="s">
        <v>6</v>
      </c>
      <c r="C7212" t="s">
        <v>11</v>
      </c>
      <c r="D7212">
        <v>2029</v>
      </c>
      <c r="E7212">
        <v>2039</v>
      </c>
      <c r="F7212">
        <v>1</v>
      </c>
      <c r="G7212">
        <v>20833.210350000001</v>
      </c>
      <c r="H7212">
        <v>0</v>
      </c>
      <c r="I7212">
        <v>0.70916666699999997</v>
      </c>
      <c r="J7212" s="2" t="str">
        <f t="shared" si="112"/>
        <v>EG_PHWRWR2029</v>
      </c>
    </row>
    <row r="7213" spans="1:10" x14ac:dyDescent="0.25">
      <c r="A7213" t="s">
        <v>17</v>
      </c>
      <c r="B7213" t="s">
        <v>6</v>
      </c>
      <c r="C7213" t="s">
        <v>9</v>
      </c>
      <c r="D7213">
        <v>2029</v>
      </c>
      <c r="E7213">
        <v>2039</v>
      </c>
      <c r="F7213">
        <v>1</v>
      </c>
      <c r="G7213">
        <v>20833.210350000001</v>
      </c>
      <c r="H7213">
        <v>0</v>
      </c>
      <c r="I7213">
        <v>0.70916666699999997</v>
      </c>
      <c r="J7213" s="2" t="str">
        <f t="shared" si="112"/>
        <v>EG_PHWRNER2029</v>
      </c>
    </row>
    <row r="7214" spans="1:10" x14ac:dyDescent="0.25">
      <c r="A7214" t="s">
        <v>17</v>
      </c>
      <c r="B7214" t="s">
        <v>6</v>
      </c>
      <c r="C7214" t="s">
        <v>8</v>
      </c>
      <c r="D7214">
        <v>2029</v>
      </c>
      <c r="E7214">
        <v>2039</v>
      </c>
      <c r="F7214">
        <v>1</v>
      </c>
      <c r="G7214">
        <v>20833.210350000001</v>
      </c>
      <c r="H7214">
        <v>0</v>
      </c>
      <c r="I7214">
        <v>0.70916666699999997</v>
      </c>
      <c r="J7214" s="2" t="str">
        <f t="shared" si="112"/>
        <v>EG_PHWRSR2029</v>
      </c>
    </row>
    <row r="7215" spans="1:10" x14ac:dyDescent="0.25">
      <c r="A7215" t="s">
        <v>17</v>
      </c>
      <c r="B7215" t="s">
        <v>6</v>
      </c>
      <c r="C7215" t="s">
        <v>12</v>
      </c>
      <c r="D7215">
        <v>2029</v>
      </c>
      <c r="E7215">
        <v>2039</v>
      </c>
      <c r="F7215">
        <v>1</v>
      </c>
      <c r="G7215">
        <v>20833.210350000001</v>
      </c>
      <c r="H7215">
        <v>0</v>
      </c>
      <c r="I7215">
        <v>0.70916666699999997</v>
      </c>
      <c r="J7215" s="2" t="str">
        <f t="shared" si="112"/>
        <v>EG_PHWRNR2029</v>
      </c>
    </row>
    <row r="7216" spans="1:10" x14ac:dyDescent="0.25">
      <c r="A7216" t="s">
        <v>17</v>
      </c>
      <c r="B7216" t="s">
        <v>6</v>
      </c>
      <c r="C7216" t="s">
        <v>10</v>
      </c>
      <c r="D7216">
        <v>2029</v>
      </c>
      <c r="E7216">
        <v>2040</v>
      </c>
      <c r="F7216">
        <v>1</v>
      </c>
      <c r="G7216">
        <v>20833.210350000001</v>
      </c>
      <c r="H7216">
        <v>0</v>
      </c>
      <c r="I7216">
        <v>0.70916666699999997</v>
      </c>
      <c r="J7216" s="2" t="str">
        <f t="shared" si="112"/>
        <v>EG_PHWRER2029</v>
      </c>
    </row>
    <row r="7217" spans="1:10" x14ac:dyDescent="0.25">
      <c r="A7217" t="s">
        <v>17</v>
      </c>
      <c r="B7217" t="s">
        <v>6</v>
      </c>
      <c r="C7217" t="s">
        <v>11</v>
      </c>
      <c r="D7217">
        <v>2029</v>
      </c>
      <c r="E7217">
        <v>2040</v>
      </c>
      <c r="F7217">
        <v>1</v>
      </c>
      <c r="G7217">
        <v>20833.210350000001</v>
      </c>
      <c r="H7217">
        <v>0</v>
      </c>
      <c r="I7217">
        <v>0.70916666699999997</v>
      </c>
      <c r="J7217" s="2" t="str">
        <f t="shared" si="112"/>
        <v>EG_PHWRWR2029</v>
      </c>
    </row>
    <row r="7218" spans="1:10" x14ac:dyDescent="0.25">
      <c r="A7218" t="s">
        <v>17</v>
      </c>
      <c r="B7218" t="s">
        <v>6</v>
      </c>
      <c r="C7218" t="s">
        <v>9</v>
      </c>
      <c r="D7218">
        <v>2029</v>
      </c>
      <c r="E7218">
        <v>2040</v>
      </c>
      <c r="F7218">
        <v>1</v>
      </c>
      <c r="G7218">
        <v>20833.210350000001</v>
      </c>
      <c r="H7218">
        <v>0</v>
      </c>
      <c r="I7218">
        <v>0.70916666699999997</v>
      </c>
      <c r="J7218" s="2" t="str">
        <f t="shared" si="112"/>
        <v>EG_PHWRNER2029</v>
      </c>
    </row>
    <row r="7219" spans="1:10" x14ac:dyDescent="0.25">
      <c r="A7219" t="s">
        <v>17</v>
      </c>
      <c r="B7219" t="s">
        <v>6</v>
      </c>
      <c r="C7219" t="s">
        <v>8</v>
      </c>
      <c r="D7219">
        <v>2029</v>
      </c>
      <c r="E7219">
        <v>2040</v>
      </c>
      <c r="F7219">
        <v>1</v>
      </c>
      <c r="G7219">
        <v>20833.210350000001</v>
      </c>
      <c r="H7219">
        <v>0</v>
      </c>
      <c r="I7219">
        <v>0.70916666699999997</v>
      </c>
      <c r="J7219" s="2" t="str">
        <f t="shared" si="112"/>
        <v>EG_PHWRSR2029</v>
      </c>
    </row>
    <row r="7220" spans="1:10" x14ac:dyDescent="0.25">
      <c r="A7220" t="s">
        <v>17</v>
      </c>
      <c r="B7220" t="s">
        <v>6</v>
      </c>
      <c r="C7220" t="s">
        <v>12</v>
      </c>
      <c r="D7220">
        <v>2029</v>
      </c>
      <c r="E7220">
        <v>2040</v>
      </c>
      <c r="F7220">
        <v>1</v>
      </c>
      <c r="G7220">
        <v>20833.210350000001</v>
      </c>
      <c r="H7220">
        <v>0</v>
      </c>
      <c r="I7220">
        <v>0.70916666699999997</v>
      </c>
      <c r="J7220" s="2" t="str">
        <f t="shared" si="112"/>
        <v>EG_PHWRNR2029</v>
      </c>
    </row>
    <row r="7221" spans="1:10" x14ac:dyDescent="0.25">
      <c r="A7221" t="s">
        <v>17</v>
      </c>
      <c r="B7221" t="s">
        <v>6</v>
      </c>
      <c r="C7221" t="s">
        <v>10</v>
      </c>
      <c r="D7221">
        <v>2029</v>
      </c>
      <c r="E7221">
        <v>2041</v>
      </c>
      <c r="F7221">
        <v>1</v>
      </c>
      <c r="G7221">
        <v>20833.210350000001</v>
      </c>
      <c r="H7221">
        <v>0</v>
      </c>
      <c r="I7221">
        <v>0.70916666699999997</v>
      </c>
      <c r="J7221" s="2" t="str">
        <f t="shared" si="112"/>
        <v>EG_PHWRER2029</v>
      </c>
    </row>
    <row r="7222" spans="1:10" x14ac:dyDescent="0.25">
      <c r="A7222" t="s">
        <v>17</v>
      </c>
      <c r="B7222" t="s">
        <v>6</v>
      </c>
      <c r="C7222" t="s">
        <v>11</v>
      </c>
      <c r="D7222">
        <v>2029</v>
      </c>
      <c r="E7222">
        <v>2041</v>
      </c>
      <c r="F7222">
        <v>1</v>
      </c>
      <c r="G7222">
        <v>20833.210350000001</v>
      </c>
      <c r="H7222">
        <v>0</v>
      </c>
      <c r="I7222">
        <v>0.70916666699999997</v>
      </c>
      <c r="J7222" s="2" t="str">
        <f t="shared" si="112"/>
        <v>EG_PHWRWR2029</v>
      </c>
    </row>
    <row r="7223" spans="1:10" x14ac:dyDescent="0.25">
      <c r="A7223" t="s">
        <v>17</v>
      </c>
      <c r="B7223" t="s">
        <v>6</v>
      </c>
      <c r="C7223" t="s">
        <v>9</v>
      </c>
      <c r="D7223">
        <v>2029</v>
      </c>
      <c r="E7223">
        <v>2041</v>
      </c>
      <c r="F7223">
        <v>1</v>
      </c>
      <c r="G7223">
        <v>20833.210350000001</v>
      </c>
      <c r="H7223">
        <v>0</v>
      </c>
      <c r="I7223">
        <v>0.70916666699999997</v>
      </c>
      <c r="J7223" s="2" t="str">
        <f t="shared" si="112"/>
        <v>EG_PHWRNER2029</v>
      </c>
    </row>
    <row r="7224" spans="1:10" x14ac:dyDescent="0.25">
      <c r="A7224" t="s">
        <v>17</v>
      </c>
      <c r="B7224" t="s">
        <v>6</v>
      </c>
      <c r="C7224" t="s">
        <v>8</v>
      </c>
      <c r="D7224">
        <v>2029</v>
      </c>
      <c r="E7224">
        <v>2041</v>
      </c>
      <c r="F7224">
        <v>1</v>
      </c>
      <c r="G7224">
        <v>20833.210350000001</v>
      </c>
      <c r="H7224">
        <v>0</v>
      </c>
      <c r="I7224">
        <v>0.70916666699999997</v>
      </c>
      <c r="J7224" s="2" t="str">
        <f t="shared" si="112"/>
        <v>EG_PHWRSR2029</v>
      </c>
    </row>
    <row r="7225" spans="1:10" x14ac:dyDescent="0.25">
      <c r="A7225" t="s">
        <v>17</v>
      </c>
      <c r="B7225" t="s">
        <v>6</v>
      </c>
      <c r="C7225" t="s">
        <v>12</v>
      </c>
      <c r="D7225">
        <v>2029</v>
      </c>
      <c r="E7225">
        <v>2041</v>
      </c>
      <c r="F7225">
        <v>1</v>
      </c>
      <c r="G7225">
        <v>20833.210350000001</v>
      </c>
      <c r="H7225">
        <v>0</v>
      </c>
      <c r="I7225">
        <v>0.70916666699999997</v>
      </c>
      <c r="J7225" s="2" t="str">
        <f t="shared" si="112"/>
        <v>EG_PHWRNR2029</v>
      </c>
    </row>
    <row r="7226" spans="1:10" x14ac:dyDescent="0.25">
      <c r="A7226" t="s">
        <v>22</v>
      </c>
      <c r="B7226" t="s">
        <v>6</v>
      </c>
      <c r="C7226" t="s">
        <v>10</v>
      </c>
      <c r="D7226">
        <v>2029</v>
      </c>
      <c r="E7226">
        <v>2029</v>
      </c>
      <c r="F7226">
        <v>1</v>
      </c>
      <c r="G7226">
        <v>35289.429389999998</v>
      </c>
      <c r="H7226">
        <v>0</v>
      </c>
      <c r="I7226">
        <v>0.70916666699999997</v>
      </c>
      <c r="J7226" s="2" t="str">
        <f t="shared" si="112"/>
        <v>EG_SMRER2029</v>
      </c>
    </row>
    <row r="7227" spans="1:10" x14ac:dyDescent="0.25">
      <c r="A7227" t="s">
        <v>22</v>
      </c>
      <c r="B7227" t="s">
        <v>6</v>
      </c>
      <c r="C7227" t="s">
        <v>11</v>
      </c>
      <c r="D7227">
        <v>2029</v>
      </c>
      <c r="E7227">
        <v>2029</v>
      </c>
      <c r="F7227">
        <v>1</v>
      </c>
      <c r="G7227">
        <v>35289.429389999998</v>
      </c>
      <c r="H7227">
        <v>0</v>
      </c>
      <c r="I7227">
        <v>0.70916666699999997</v>
      </c>
      <c r="J7227" s="2" t="str">
        <f t="shared" si="112"/>
        <v>EG_SMRWR2029</v>
      </c>
    </row>
    <row r="7228" spans="1:10" x14ac:dyDescent="0.25">
      <c r="A7228" t="s">
        <v>22</v>
      </c>
      <c r="B7228" t="s">
        <v>6</v>
      </c>
      <c r="C7228" t="s">
        <v>9</v>
      </c>
      <c r="D7228">
        <v>2029</v>
      </c>
      <c r="E7228">
        <v>2029</v>
      </c>
      <c r="F7228">
        <v>1</v>
      </c>
      <c r="G7228">
        <v>35289.429389999998</v>
      </c>
      <c r="H7228">
        <v>0</v>
      </c>
      <c r="I7228">
        <v>0.70916666699999997</v>
      </c>
      <c r="J7228" s="2" t="str">
        <f t="shared" si="112"/>
        <v>EG_SMRNER2029</v>
      </c>
    </row>
    <row r="7229" spans="1:10" x14ac:dyDescent="0.25">
      <c r="A7229" t="s">
        <v>22</v>
      </c>
      <c r="B7229" t="s">
        <v>6</v>
      </c>
      <c r="C7229" t="s">
        <v>8</v>
      </c>
      <c r="D7229">
        <v>2029</v>
      </c>
      <c r="E7229">
        <v>2029</v>
      </c>
      <c r="F7229">
        <v>1</v>
      </c>
      <c r="G7229">
        <v>35289.429389999998</v>
      </c>
      <c r="H7229">
        <v>0</v>
      </c>
      <c r="I7229">
        <v>0.70916666699999997</v>
      </c>
      <c r="J7229" s="2" t="str">
        <f t="shared" si="112"/>
        <v>EG_SMRSR2029</v>
      </c>
    </row>
    <row r="7230" spans="1:10" x14ac:dyDescent="0.25">
      <c r="A7230" t="s">
        <v>22</v>
      </c>
      <c r="B7230" t="s">
        <v>6</v>
      </c>
      <c r="C7230" t="s">
        <v>12</v>
      </c>
      <c r="D7230">
        <v>2029</v>
      </c>
      <c r="E7230">
        <v>2029</v>
      </c>
      <c r="F7230">
        <v>1</v>
      </c>
      <c r="G7230">
        <v>35289.429389999998</v>
      </c>
      <c r="H7230">
        <v>0</v>
      </c>
      <c r="I7230">
        <v>0.70916666699999997</v>
      </c>
      <c r="J7230" s="2" t="str">
        <f t="shared" si="112"/>
        <v>EG_SMRNR2029</v>
      </c>
    </row>
    <row r="7231" spans="1:10" x14ac:dyDescent="0.25">
      <c r="A7231" t="s">
        <v>22</v>
      </c>
      <c r="B7231" t="s">
        <v>6</v>
      </c>
      <c r="C7231" t="s">
        <v>10</v>
      </c>
      <c r="D7231">
        <v>2029</v>
      </c>
      <c r="E7231">
        <v>2030</v>
      </c>
      <c r="F7231">
        <v>1</v>
      </c>
      <c r="G7231">
        <v>35289.429389999998</v>
      </c>
      <c r="H7231">
        <v>0</v>
      </c>
      <c r="I7231">
        <v>0.70916666699999997</v>
      </c>
      <c r="J7231" s="2" t="str">
        <f t="shared" si="112"/>
        <v>EG_SMRER2029</v>
      </c>
    </row>
    <row r="7232" spans="1:10" x14ac:dyDescent="0.25">
      <c r="A7232" t="s">
        <v>22</v>
      </c>
      <c r="B7232" t="s">
        <v>6</v>
      </c>
      <c r="C7232" t="s">
        <v>11</v>
      </c>
      <c r="D7232">
        <v>2029</v>
      </c>
      <c r="E7232">
        <v>2030</v>
      </c>
      <c r="F7232">
        <v>1</v>
      </c>
      <c r="G7232">
        <v>35289.429389999998</v>
      </c>
      <c r="H7232">
        <v>0</v>
      </c>
      <c r="I7232">
        <v>0.70916666699999997</v>
      </c>
      <c r="J7232" s="2" t="str">
        <f t="shared" si="112"/>
        <v>EG_SMRWR2029</v>
      </c>
    </row>
    <row r="7233" spans="1:10" x14ac:dyDescent="0.25">
      <c r="A7233" t="s">
        <v>22</v>
      </c>
      <c r="B7233" t="s">
        <v>6</v>
      </c>
      <c r="C7233" t="s">
        <v>9</v>
      </c>
      <c r="D7233">
        <v>2029</v>
      </c>
      <c r="E7233">
        <v>2030</v>
      </c>
      <c r="F7233">
        <v>1</v>
      </c>
      <c r="G7233">
        <v>35289.429389999998</v>
      </c>
      <c r="H7233">
        <v>0</v>
      </c>
      <c r="I7233">
        <v>0.70916666699999997</v>
      </c>
      <c r="J7233" s="2" t="str">
        <f t="shared" si="112"/>
        <v>EG_SMRNER2029</v>
      </c>
    </row>
    <row r="7234" spans="1:10" x14ac:dyDescent="0.25">
      <c r="A7234" t="s">
        <v>22</v>
      </c>
      <c r="B7234" t="s">
        <v>6</v>
      </c>
      <c r="C7234" t="s">
        <v>8</v>
      </c>
      <c r="D7234">
        <v>2029</v>
      </c>
      <c r="E7234">
        <v>2030</v>
      </c>
      <c r="F7234">
        <v>1</v>
      </c>
      <c r="G7234">
        <v>35289.429389999998</v>
      </c>
      <c r="H7234">
        <v>0</v>
      </c>
      <c r="I7234">
        <v>0.70916666699999997</v>
      </c>
      <c r="J7234" s="2" t="str">
        <f t="shared" si="112"/>
        <v>EG_SMRSR2029</v>
      </c>
    </row>
    <row r="7235" spans="1:10" x14ac:dyDescent="0.25">
      <c r="A7235" t="s">
        <v>22</v>
      </c>
      <c r="B7235" t="s">
        <v>6</v>
      </c>
      <c r="C7235" t="s">
        <v>12</v>
      </c>
      <c r="D7235">
        <v>2029</v>
      </c>
      <c r="E7235">
        <v>2030</v>
      </c>
      <c r="F7235">
        <v>1</v>
      </c>
      <c r="G7235">
        <v>35289.429389999998</v>
      </c>
      <c r="H7235">
        <v>0</v>
      </c>
      <c r="I7235">
        <v>0.70916666699999997</v>
      </c>
      <c r="J7235" s="2" t="str">
        <f t="shared" ref="J7235:J7298" si="113">_xlfn.CONCAT(A7235,C7235,D7235)</f>
        <v>EG_SMRNR2029</v>
      </c>
    </row>
    <row r="7236" spans="1:10" x14ac:dyDescent="0.25">
      <c r="A7236" t="s">
        <v>22</v>
      </c>
      <c r="B7236" t="s">
        <v>6</v>
      </c>
      <c r="C7236" t="s">
        <v>10</v>
      </c>
      <c r="D7236">
        <v>2029</v>
      </c>
      <c r="E7236">
        <v>2031</v>
      </c>
      <c r="F7236">
        <v>1</v>
      </c>
      <c r="G7236">
        <v>35289.429389999998</v>
      </c>
      <c r="H7236">
        <v>0</v>
      </c>
      <c r="I7236">
        <v>0.70916666699999997</v>
      </c>
      <c r="J7236" s="2" t="str">
        <f t="shared" si="113"/>
        <v>EG_SMRER2029</v>
      </c>
    </row>
    <row r="7237" spans="1:10" x14ac:dyDescent="0.25">
      <c r="A7237" t="s">
        <v>22</v>
      </c>
      <c r="B7237" t="s">
        <v>6</v>
      </c>
      <c r="C7237" t="s">
        <v>11</v>
      </c>
      <c r="D7237">
        <v>2029</v>
      </c>
      <c r="E7237">
        <v>2031</v>
      </c>
      <c r="F7237">
        <v>1</v>
      </c>
      <c r="G7237">
        <v>35289.429389999998</v>
      </c>
      <c r="H7237">
        <v>0</v>
      </c>
      <c r="I7237">
        <v>0.70916666699999997</v>
      </c>
      <c r="J7237" s="2" t="str">
        <f t="shared" si="113"/>
        <v>EG_SMRWR2029</v>
      </c>
    </row>
    <row r="7238" spans="1:10" x14ac:dyDescent="0.25">
      <c r="A7238" t="s">
        <v>22</v>
      </c>
      <c r="B7238" t="s">
        <v>6</v>
      </c>
      <c r="C7238" t="s">
        <v>9</v>
      </c>
      <c r="D7238">
        <v>2029</v>
      </c>
      <c r="E7238">
        <v>2031</v>
      </c>
      <c r="F7238">
        <v>1</v>
      </c>
      <c r="G7238">
        <v>35289.429389999998</v>
      </c>
      <c r="H7238">
        <v>0</v>
      </c>
      <c r="I7238">
        <v>0.70916666699999997</v>
      </c>
      <c r="J7238" s="2" t="str">
        <f t="shared" si="113"/>
        <v>EG_SMRNER2029</v>
      </c>
    </row>
    <row r="7239" spans="1:10" x14ac:dyDescent="0.25">
      <c r="A7239" t="s">
        <v>22</v>
      </c>
      <c r="B7239" t="s">
        <v>6</v>
      </c>
      <c r="C7239" t="s">
        <v>8</v>
      </c>
      <c r="D7239">
        <v>2029</v>
      </c>
      <c r="E7239">
        <v>2031</v>
      </c>
      <c r="F7239">
        <v>1</v>
      </c>
      <c r="G7239">
        <v>35289.429389999998</v>
      </c>
      <c r="H7239">
        <v>0</v>
      </c>
      <c r="I7239">
        <v>0.70916666699999997</v>
      </c>
      <c r="J7239" s="2" t="str">
        <f t="shared" si="113"/>
        <v>EG_SMRSR2029</v>
      </c>
    </row>
    <row r="7240" spans="1:10" x14ac:dyDescent="0.25">
      <c r="A7240" t="s">
        <v>22</v>
      </c>
      <c r="B7240" t="s">
        <v>6</v>
      </c>
      <c r="C7240" t="s">
        <v>12</v>
      </c>
      <c r="D7240">
        <v>2029</v>
      </c>
      <c r="E7240">
        <v>2031</v>
      </c>
      <c r="F7240">
        <v>1</v>
      </c>
      <c r="G7240">
        <v>35289.429389999998</v>
      </c>
      <c r="H7240">
        <v>0</v>
      </c>
      <c r="I7240">
        <v>0.70916666699999997</v>
      </c>
      <c r="J7240" s="2" t="str">
        <f t="shared" si="113"/>
        <v>EG_SMRNR2029</v>
      </c>
    </row>
    <row r="7241" spans="1:10" x14ac:dyDescent="0.25">
      <c r="A7241" t="s">
        <v>22</v>
      </c>
      <c r="B7241" t="s">
        <v>6</v>
      </c>
      <c r="C7241" t="s">
        <v>10</v>
      </c>
      <c r="D7241">
        <v>2029</v>
      </c>
      <c r="E7241">
        <v>2032</v>
      </c>
      <c r="F7241">
        <v>1</v>
      </c>
      <c r="G7241">
        <v>35289.429389999998</v>
      </c>
      <c r="H7241">
        <v>0</v>
      </c>
      <c r="I7241">
        <v>0.70916666699999997</v>
      </c>
      <c r="J7241" s="2" t="str">
        <f t="shared" si="113"/>
        <v>EG_SMRER2029</v>
      </c>
    </row>
    <row r="7242" spans="1:10" x14ac:dyDescent="0.25">
      <c r="A7242" t="s">
        <v>22</v>
      </c>
      <c r="B7242" t="s">
        <v>6</v>
      </c>
      <c r="C7242" t="s">
        <v>11</v>
      </c>
      <c r="D7242">
        <v>2029</v>
      </c>
      <c r="E7242">
        <v>2032</v>
      </c>
      <c r="F7242">
        <v>1</v>
      </c>
      <c r="G7242">
        <v>35289.429389999998</v>
      </c>
      <c r="H7242">
        <v>0</v>
      </c>
      <c r="I7242">
        <v>0.70916666699999997</v>
      </c>
      <c r="J7242" s="2" t="str">
        <f t="shared" si="113"/>
        <v>EG_SMRWR2029</v>
      </c>
    </row>
    <row r="7243" spans="1:10" x14ac:dyDescent="0.25">
      <c r="A7243" t="s">
        <v>22</v>
      </c>
      <c r="B7243" t="s">
        <v>6</v>
      </c>
      <c r="C7243" t="s">
        <v>9</v>
      </c>
      <c r="D7243">
        <v>2029</v>
      </c>
      <c r="E7243">
        <v>2032</v>
      </c>
      <c r="F7243">
        <v>1</v>
      </c>
      <c r="G7243">
        <v>35289.429389999998</v>
      </c>
      <c r="H7243">
        <v>0</v>
      </c>
      <c r="I7243">
        <v>0.70916666699999997</v>
      </c>
      <c r="J7243" s="2" t="str">
        <f t="shared" si="113"/>
        <v>EG_SMRNER2029</v>
      </c>
    </row>
    <row r="7244" spans="1:10" x14ac:dyDescent="0.25">
      <c r="A7244" t="s">
        <v>22</v>
      </c>
      <c r="B7244" t="s">
        <v>6</v>
      </c>
      <c r="C7244" t="s">
        <v>8</v>
      </c>
      <c r="D7244">
        <v>2029</v>
      </c>
      <c r="E7244">
        <v>2032</v>
      </c>
      <c r="F7244">
        <v>1</v>
      </c>
      <c r="G7244">
        <v>35289.429389999998</v>
      </c>
      <c r="H7244">
        <v>0</v>
      </c>
      <c r="I7244">
        <v>0.70916666699999997</v>
      </c>
      <c r="J7244" s="2" t="str">
        <f t="shared" si="113"/>
        <v>EG_SMRSR2029</v>
      </c>
    </row>
    <row r="7245" spans="1:10" x14ac:dyDescent="0.25">
      <c r="A7245" t="s">
        <v>22</v>
      </c>
      <c r="B7245" t="s">
        <v>6</v>
      </c>
      <c r="C7245" t="s">
        <v>12</v>
      </c>
      <c r="D7245">
        <v>2029</v>
      </c>
      <c r="E7245">
        <v>2032</v>
      </c>
      <c r="F7245">
        <v>1</v>
      </c>
      <c r="G7245">
        <v>35289.429389999998</v>
      </c>
      <c r="H7245">
        <v>0</v>
      </c>
      <c r="I7245">
        <v>0.70916666699999997</v>
      </c>
      <c r="J7245" s="2" t="str">
        <f t="shared" si="113"/>
        <v>EG_SMRNR2029</v>
      </c>
    </row>
    <row r="7246" spans="1:10" x14ac:dyDescent="0.25">
      <c r="A7246" t="s">
        <v>22</v>
      </c>
      <c r="B7246" t="s">
        <v>6</v>
      </c>
      <c r="C7246" t="s">
        <v>10</v>
      </c>
      <c r="D7246">
        <v>2029</v>
      </c>
      <c r="E7246">
        <v>2033</v>
      </c>
      <c r="F7246">
        <v>1</v>
      </c>
      <c r="G7246">
        <v>35289.429389999998</v>
      </c>
      <c r="H7246">
        <v>0</v>
      </c>
      <c r="I7246">
        <v>0.70916666699999997</v>
      </c>
      <c r="J7246" s="2" t="str">
        <f t="shared" si="113"/>
        <v>EG_SMRER2029</v>
      </c>
    </row>
    <row r="7247" spans="1:10" x14ac:dyDescent="0.25">
      <c r="A7247" t="s">
        <v>22</v>
      </c>
      <c r="B7247" t="s">
        <v>6</v>
      </c>
      <c r="C7247" t="s">
        <v>11</v>
      </c>
      <c r="D7247">
        <v>2029</v>
      </c>
      <c r="E7247">
        <v>2033</v>
      </c>
      <c r="F7247">
        <v>1</v>
      </c>
      <c r="G7247">
        <v>35289.429389999998</v>
      </c>
      <c r="H7247">
        <v>0</v>
      </c>
      <c r="I7247">
        <v>0.70916666699999997</v>
      </c>
      <c r="J7247" s="2" t="str">
        <f t="shared" si="113"/>
        <v>EG_SMRWR2029</v>
      </c>
    </row>
    <row r="7248" spans="1:10" x14ac:dyDescent="0.25">
      <c r="A7248" t="s">
        <v>22</v>
      </c>
      <c r="B7248" t="s">
        <v>6</v>
      </c>
      <c r="C7248" t="s">
        <v>9</v>
      </c>
      <c r="D7248">
        <v>2029</v>
      </c>
      <c r="E7248">
        <v>2033</v>
      </c>
      <c r="F7248">
        <v>1</v>
      </c>
      <c r="G7248">
        <v>35289.429389999998</v>
      </c>
      <c r="H7248">
        <v>0</v>
      </c>
      <c r="I7248">
        <v>0.70916666699999997</v>
      </c>
      <c r="J7248" s="2" t="str">
        <f t="shared" si="113"/>
        <v>EG_SMRNER2029</v>
      </c>
    </row>
    <row r="7249" spans="1:10" x14ac:dyDescent="0.25">
      <c r="A7249" t="s">
        <v>22</v>
      </c>
      <c r="B7249" t="s">
        <v>6</v>
      </c>
      <c r="C7249" t="s">
        <v>8</v>
      </c>
      <c r="D7249">
        <v>2029</v>
      </c>
      <c r="E7249">
        <v>2033</v>
      </c>
      <c r="F7249">
        <v>1</v>
      </c>
      <c r="G7249">
        <v>35289.429389999998</v>
      </c>
      <c r="H7249">
        <v>0</v>
      </c>
      <c r="I7249">
        <v>0.70916666699999997</v>
      </c>
      <c r="J7249" s="2" t="str">
        <f t="shared" si="113"/>
        <v>EG_SMRSR2029</v>
      </c>
    </row>
    <row r="7250" spans="1:10" x14ac:dyDescent="0.25">
      <c r="A7250" t="s">
        <v>22</v>
      </c>
      <c r="B7250" t="s">
        <v>6</v>
      </c>
      <c r="C7250" t="s">
        <v>12</v>
      </c>
      <c r="D7250">
        <v>2029</v>
      </c>
      <c r="E7250">
        <v>2033</v>
      </c>
      <c r="F7250">
        <v>1</v>
      </c>
      <c r="G7250">
        <v>35289.429389999998</v>
      </c>
      <c r="H7250">
        <v>0</v>
      </c>
      <c r="I7250">
        <v>0.70916666699999997</v>
      </c>
      <c r="J7250" s="2" t="str">
        <f t="shared" si="113"/>
        <v>EG_SMRNR2029</v>
      </c>
    </row>
    <row r="7251" spans="1:10" x14ac:dyDescent="0.25">
      <c r="A7251" t="s">
        <v>22</v>
      </c>
      <c r="B7251" t="s">
        <v>6</v>
      </c>
      <c r="C7251" t="s">
        <v>10</v>
      </c>
      <c r="D7251">
        <v>2029</v>
      </c>
      <c r="E7251">
        <v>2034</v>
      </c>
      <c r="F7251">
        <v>1</v>
      </c>
      <c r="G7251">
        <v>35289.429389999998</v>
      </c>
      <c r="H7251">
        <v>0</v>
      </c>
      <c r="I7251">
        <v>0.70916666699999997</v>
      </c>
      <c r="J7251" s="2" t="str">
        <f t="shared" si="113"/>
        <v>EG_SMRER2029</v>
      </c>
    </row>
    <row r="7252" spans="1:10" x14ac:dyDescent="0.25">
      <c r="A7252" t="s">
        <v>22</v>
      </c>
      <c r="B7252" t="s">
        <v>6</v>
      </c>
      <c r="C7252" t="s">
        <v>11</v>
      </c>
      <c r="D7252">
        <v>2029</v>
      </c>
      <c r="E7252">
        <v>2034</v>
      </c>
      <c r="F7252">
        <v>1</v>
      </c>
      <c r="G7252">
        <v>35289.429389999998</v>
      </c>
      <c r="H7252">
        <v>0</v>
      </c>
      <c r="I7252">
        <v>0.70916666699999997</v>
      </c>
      <c r="J7252" s="2" t="str">
        <f t="shared" si="113"/>
        <v>EG_SMRWR2029</v>
      </c>
    </row>
    <row r="7253" spans="1:10" x14ac:dyDescent="0.25">
      <c r="A7253" t="s">
        <v>22</v>
      </c>
      <c r="B7253" t="s">
        <v>6</v>
      </c>
      <c r="C7253" t="s">
        <v>9</v>
      </c>
      <c r="D7253">
        <v>2029</v>
      </c>
      <c r="E7253">
        <v>2034</v>
      </c>
      <c r="F7253">
        <v>1</v>
      </c>
      <c r="G7253">
        <v>35289.429389999998</v>
      </c>
      <c r="H7253">
        <v>0</v>
      </c>
      <c r="I7253">
        <v>0.70916666699999997</v>
      </c>
      <c r="J7253" s="2" t="str">
        <f t="shared" si="113"/>
        <v>EG_SMRNER2029</v>
      </c>
    </row>
    <row r="7254" spans="1:10" x14ac:dyDescent="0.25">
      <c r="A7254" t="s">
        <v>22</v>
      </c>
      <c r="B7254" t="s">
        <v>6</v>
      </c>
      <c r="C7254" t="s">
        <v>8</v>
      </c>
      <c r="D7254">
        <v>2029</v>
      </c>
      <c r="E7254">
        <v>2034</v>
      </c>
      <c r="F7254">
        <v>1</v>
      </c>
      <c r="G7254">
        <v>35289.429389999998</v>
      </c>
      <c r="H7254">
        <v>0</v>
      </c>
      <c r="I7254">
        <v>0.70916666699999997</v>
      </c>
      <c r="J7254" s="2" t="str">
        <f t="shared" si="113"/>
        <v>EG_SMRSR2029</v>
      </c>
    </row>
    <row r="7255" spans="1:10" x14ac:dyDescent="0.25">
      <c r="A7255" t="s">
        <v>22</v>
      </c>
      <c r="B7255" t="s">
        <v>6</v>
      </c>
      <c r="C7255" t="s">
        <v>12</v>
      </c>
      <c r="D7255">
        <v>2029</v>
      </c>
      <c r="E7255">
        <v>2034</v>
      </c>
      <c r="F7255">
        <v>1</v>
      </c>
      <c r="G7255">
        <v>35289.429389999998</v>
      </c>
      <c r="H7255">
        <v>0</v>
      </c>
      <c r="I7255">
        <v>0.70916666699999997</v>
      </c>
      <c r="J7255" s="2" t="str">
        <f t="shared" si="113"/>
        <v>EG_SMRNR2029</v>
      </c>
    </row>
    <row r="7256" spans="1:10" x14ac:dyDescent="0.25">
      <c r="A7256" t="s">
        <v>22</v>
      </c>
      <c r="B7256" t="s">
        <v>6</v>
      </c>
      <c r="C7256" t="s">
        <v>10</v>
      </c>
      <c r="D7256">
        <v>2029</v>
      </c>
      <c r="E7256">
        <v>2035</v>
      </c>
      <c r="F7256">
        <v>1</v>
      </c>
      <c r="G7256">
        <v>35289.429389999998</v>
      </c>
      <c r="H7256">
        <v>0</v>
      </c>
      <c r="I7256">
        <v>0.70916666699999997</v>
      </c>
      <c r="J7256" s="2" t="str">
        <f t="shared" si="113"/>
        <v>EG_SMRER2029</v>
      </c>
    </row>
    <row r="7257" spans="1:10" x14ac:dyDescent="0.25">
      <c r="A7257" t="s">
        <v>22</v>
      </c>
      <c r="B7257" t="s">
        <v>6</v>
      </c>
      <c r="C7257" t="s">
        <v>11</v>
      </c>
      <c r="D7257">
        <v>2029</v>
      </c>
      <c r="E7257">
        <v>2035</v>
      </c>
      <c r="F7257">
        <v>1</v>
      </c>
      <c r="G7257">
        <v>35289.429389999998</v>
      </c>
      <c r="H7257">
        <v>0</v>
      </c>
      <c r="I7257">
        <v>0.70916666699999997</v>
      </c>
      <c r="J7257" s="2" t="str">
        <f t="shared" si="113"/>
        <v>EG_SMRWR2029</v>
      </c>
    </row>
    <row r="7258" spans="1:10" x14ac:dyDescent="0.25">
      <c r="A7258" t="s">
        <v>22</v>
      </c>
      <c r="B7258" t="s">
        <v>6</v>
      </c>
      <c r="C7258" t="s">
        <v>9</v>
      </c>
      <c r="D7258">
        <v>2029</v>
      </c>
      <c r="E7258">
        <v>2035</v>
      </c>
      <c r="F7258">
        <v>1</v>
      </c>
      <c r="G7258">
        <v>35289.429389999998</v>
      </c>
      <c r="H7258">
        <v>0</v>
      </c>
      <c r="I7258">
        <v>0.70916666699999997</v>
      </c>
      <c r="J7258" s="2" t="str">
        <f t="shared" si="113"/>
        <v>EG_SMRNER2029</v>
      </c>
    </row>
    <row r="7259" spans="1:10" x14ac:dyDescent="0.25">
      <c r="A7259" t="s">
        <v>22</v>
      </c>
      <c r="B7259" t="s">
        <v>6</v>
      </c>
      <c r="C7259" t="s">
        <v>8</v>
      </c>
      <c r="D7259">
        <v>2029</v>
      </c>
      <c r="E7259">
        <v>2035</v>
      </c>
      <c r="F7259">
        <v>1</v>
      </c>
      <c r="G7259">
        <v>35289.429389999998</v>
      </c>
      <c r="H7259">
        <v>0</v>
      </c>
      <c r="I7259">
        <v>0.70916666699999997</v>
      </c>
      <c r="J7259" s="2" t="str">
        <f t="shared" si="113"/>
        <v>EG_SMRSR2029</v>
      </c>
    </row>
    <row r="7260" spans="1:10" x14ac:dyDescent="0.25">
      <c r="A7260" t="s">
        <v>22</v>
      </c>
      <c r="B7260" t="s">
        <v>6</v>
      </c>
      <c r="C7260" t="s">
        <v>12</v>
      </c>
      <c r="D7260">
        <v>2029</v>
      </c>
      <c r="E7260">
        <v>2035</v>
      </c>
      <c r="F7260">
        <v>1</v>
      </c>
      <c r="G7260">
        <v>35289.429389999998</v>
      </c>
      <c r="H7260">
        <v>0</v>
      </c>
      <c r="I7260">
        <v>0.70916666699999997</v>
      </c>
      <c r="J7260" s="2" t="str">
        <f t="shared" si="113"/>
        <v>EG_SMRNR2029</v>
      </c>
    </row>
    <row r="7261" spans="1:10" x14ac:dyDescent="0.25">
      <c r="A7261" t="s">
        <v>22</v>
      </c>
      <c r="B7261" t="s">
        <v>6</v>
      </c>
      <c r="C7261" t="s">
        <v>10</v>
      </c>
      <c r="D7261">
        <v>2029</v>
      </c>
      <c r="E7261">
        <v>2036</v>
      </c>
      <c r="F7261">
        <v>1</v>
      </c>
      <c r="G7261">
        <v>35289.429389999998</v>
      </c>
      <c r="H7261">
        <v>0</v>
      </c>
      <c r="I7261">
        <v>0.70916666699999997</v>
      </c>
      <c r="J7261" s="2" t="str">
        <f t="shared" si="113"/>
        <v>EG_SMRER2029</v>
      </c>
    </row>
    <row r="7262" spans="1:10" x14ac:dyDescent="0.25">
      <c r="A7262" t="s">
        <v>22</v>
      </c>
      <c r="B7262" t="s">
        <v>6</v>
      </c>
      <c r="C7262" t="s">
        <v>11</v>
      </c>
      <c r="D7262">
        <v>2029</v>
      </c>
      <c r="E7262">
        <v>2036</v>
      </c>
      <c r="F7262">
        <v>1</v>
      </c>
      <c r="G7262">
        <v>35289.429389999998</v>
      </c>
      <c r="H7262">
        <v>0</v>
      </c>
      <c r="I7262">
        <v>0.70916666699999997</v>
      </c>
      <c r="J7262" s="2" t="str">
        <f t="shared" si="113"/>
        <v>EG_SMRWR2029</v>
      </c>
    </row>
    <row r="7263" spans="1:10" x14ac:dyDescent="0.25">
      <c r="A7263" t="s">
        <v>22</v>
      </c>
      <c r="B7263" t="s">
        <v>6</v>
      </c>
      <c r="C7263" t="s">
        <v>9</v>
      </c>
      <c r="D7263">
        <v>2029</v>
      </c>
      <c r="E7263">
        <v>2036</v>
      </c>
      <c r="F7263">
        <v>1</v>
      </c>
      <c r="G7263">
        <v>35289.429389999998</v>
      </c>
      <c r="H7263">
        <v>0</v>
      </c>
      <c r="I7263">
        <v>0.70916666699999997</v>
      </c>
      <c r="J7263" s="2" t="str">
        <f t="shared" si="113"/>
        <v>EG_SMRNER2029</v>
      </c>
    </row>
    <row r="7264" spans="1:10" x14ac:dyDescent="0.25">
      <c r="A7264" t="s">
        <v>22</v>
      </c>
      <c r="B7264" t="s">
        <v>6</v>
      </c>
      <c r="C7264" t="s">
        <v>8</v>
      </c>
      <c r="D7264">
        <v>2029</v>
      </c>
      <c r="E7264">
        <v>2036</v>
      </c>
      <c r="F7264">
        <v>1</v>
      </c>
      <c r="G7264">
        <v>35289.429389999998</v>
      </c>
      <c r="H7264">
        <v>0</v>
      </c>
      <c r="I7264">
        <v>0.70916666699999997</v>
      </c>
      <c r="J7264" s="2" t="str">
        <f t="shared" si="113"/>
        <v>EG_SMRSR2029</v>
      </c>
    </row>
    <row r="7265" spans="1:10" x14ac:dyDescent="0.25">
      <c r="A7265" t="s">
        <v>22</v>
      </c>
      <c r="B7265" t="s">
        <v>6</v>
      </c>
      <c r="C7265" t="s">
        <v>12</v>
      </c>
      <c r="D7265">
        <v>2029</v>
      </c>
      <c r="E7265">
        <v>2036</v>
      </c>
      <c r="F7265">
        <v>1</v>
      </c>
      <c r="G7265">
        <v>35289.429389999998</v>
      </c>
      <c r="H7265">
        <v>0</v>
      </c>
      <c r="I7265">
        <v>0.70916666699999997</v>
      </c>
      <c r="J7265" s="2" t="str">
        <f t="shared" si="113"/>
        <v>EG_SMRNR2029</v>
      </c>
    </row>
    <row r="7266" spans="1:10" x14ac:dyDescent="0.25">
      <c r="A7266" t="s">
        <v>22</v>
      </c>
      <c r="B7266" t="s">
        <v>6</v>
      </c>
      <c r="C7266" t="s">
        <v>10</v>
      </c>
      <c r="D7266">
        <v>2029</v>
      </c>
      <c r="E7266">
        <v>2037</v>
      </c>
      <c r="F7266">
        <v>1</v>
      </c>
      <c r="G7266">
        <v>35289.429389999998</v>
      </c>
      <c r="H7266">
        <v>0</v>
      </c>
      <c r="I7266">
        <v>0.70916666699999997</v>
      </c>
      <c r="J7266" s="2" t="str">
        <f t="shared" si="113"/>
        <v>EG_SMRER2029</v>
      </c>
    </row>
    <row r="7267" spans="1:10" x14ac:dyDescent="0.25">
      <c r="A7267" t="s">
        <v>22</v>
      </c>
      <c r="B7267" t="s">
        <v>6</v>
      </c>
      <c r="C7267" t="s">
        <v>11</v>
      </c>
      <c r="D7267">
        <v>2029</v>
      </c>
      <c r="E7267">
        <v>2037</v>
      </c>
      <c r="F7267">
        <v>1</v>
      </c>
      <c r="G7267">
        <v>35289.429389999998</v>
      </c>
      <c r="H7267">
        <v>0</v>
      </c>
      <c r="I7267">
        <v>0.70916666699999997</v>
      </c>
      <c r="J7267" s="2" t="str">
        <f t="shared" si="113"/>
        <v>EG_SMRWR2029</v>
      </c>
    </row>
    <row r="7268" spans="1:10" x14ac:dyDescent="0.25">
      <c r="A7268" t="s">
        <v>22</v>
      </c>
      <c r="B7268" t="s">
        <v>6</v>
      </c>
      <c r="C7268" t="s">
        <v>9</v>
      </c>
      <c r="D7268">
        <v>2029</v>
      </c>
      <c r="E7268">
        <v>2037</v>
      </c>
      <c r="F7268">
        <v>1</v>
      </c>
      <c r="G7268">
        <v>35289.429389999998</v>
      </c>
      <c r="H7268">
        <v>0</v>
      </c>
      <c r="I7268">
        <v>0.70916666699999997</v>
      </c>
      <c r="J7268" s="2" t="str">
        <f t="shared" si="113"/>
        <v>EG_SMRNER2029</v>
      </c>
    </row>
    <row r="7269" spans="1:10" x14ac:dyDescent="0.25">
      <c r="A7269" t="s">
        <v>22</v>
      </c>
      <c r="B7269" t="s">
        <v>6</v>
      </c>
      <c r="C7269" t="s">
        <v>8</v>
      </c>
      <c r="D7269">
        <v>2029</v>
      </c>
      <c r="E7269">
        <v>2037</v>
      </c>
      <c r="F7269">
        <v>1</v>
      </c>
      <c r="G7269">
        <v>35289.429389999998</v>
      </c>
      <c r="H7269">
        <v>0</v>
      </c>
      <c r="I7269">
        <v>0.70916666699999997</v>
      </c>
      <c r="J7269" s="2" t="str">
        <f t="shared" si="113"/>
        <v>EG_SMRSR2029</v>
      </c>
    </row>
    <row r="7270" spans="1:10" x14ac:dyDescent="0.25">
      <c r="A7270" t="s">
        <v>22</v>
      </c>
      <c r="B7270" t="s">
        <v>6</v>
      </c>
      <c r="C7270" t="s">
        <v>12</v>
      </c>
      <c r="D7270">
        <v>2029</v>
      </c>
      <c r="E7270">
        <v>2037</v>
      </c>
      <c r="F7270">
        <v>1</v>
      </c>
      <c r="G7270">
        <v>35289.429389999998</v>
      </c>
      <c r="H7270">
        <v>0</v>
      </c>
      <c r="I7270">
        <v>0.70916666699999997</v>
      </c>
      <c r="J7270" s="2" t="str">
        <f t="shared" si="113"/>
        <v>EG_SMRNR2029</v>
      </c>
    </row>
    <row r="7271" spans="1:10" x14ac:dyDescent="0.25">
      <c r="A7271" t="s">
        <v>22</v>
      </c>
      <c r="B7271" t="s">
        <v>6</v>
      </c>
      <c r="C7271" t="s">
        <v>10</v>
      </c>
      <c r="D7271">
        <v>2029</v>
      </c>
      <c r="E7271">
        <v>2038</v>
      </c>
      <c r="F7271">
        <v>1</v>
      </c>
      <c r="G7271">
        <v>35289.429389999998</v>
      </c>
      <c r="H7271">
        <v>0</v>
      </c>
      <c r="I7271">
        <v>0.70916666699999997</v>
      </c>
      <c r="J7271" s="2" t="str">
        <f t="shared" si="113"/>
        <v>EG_SMRER2029</v>
      </c>
    </row>
    <row r="7272" spans="1:10" x14ac:dyDescent="0.25">
      <c r="A7272" t="s">
        <v>22</v>
      </c>
      <c r="B7272" t="s">
        <v>6</v>
      </c>
      <c r="C7272" t="s">
        <v>11</v>
      </c>
      <c r="D7272">
        <v>2029</v>
      </c>
      <c r="E7272">
        <v>2038</v>
      </c>
      <c r="F7272">
        <v>1</v>
      </c>
      <c r="G7272">
        <v>35289.429389999998</v>
      </c>
      <c r="H7272">
        <v>0</v>
      </c>
      <c r="I7272">
        <v>0.70916666699999997</v>
      </c>
      <c r="J7272" s="2" t="str">
        <f t="shared" si="113"/>
        <v>EG_SMRWR2029</v>
      </c>
    </row>
    <row r="7273" spans="1:10" x14ac:dyDescent="0.25">
      <c r="A7273" t="s">
        <v>22</v>
      </c>
      <c r="B7273" t="s">
        <v>6</v>
      </c>
      <c r="C7273" t="s">
        <v>9</v>
      </c>
      <c r="D7273">
        <v>2029</v>
      </c>
      <c r="E7273">
        <v>2038</v>
      </c>
      <c r="F7273">
        <v>1</v>
      </c>
      <c r="G7273">
        <v>35289.429389999998</v>
      </c>
      <c r="H7273">
        <v>0</v>
      </c>
      <c r="I7273">
        <v>0.70916666699999997</v>
      </c>
      <c r="J7273" s="2" t="str">
        <f t="shared" si="113"/>
        <v>EG_SMRNER2029</v>
      </c>
    </row>
    <row r="7274" spans="1:10" x14ac:dyDescent="0.25">
      <c r="A7274" t="s">
        <v>22</v>
      </c>
      <c r="B7274" t="s">
        <v>6</v>
      </c>
      <c r="C7274" t="s">
        <v>8</v>
      </c>
      <c r="D7274">
        <v>2029</v>
      </c>
      <c r="E7274">
        <v>2038</v>
      </c>
      <c r="F7274">
        <v>1</v>
      </c>
      <c r="G7274">
        <v>35289.429389999998</v>
      </c>
      <c r="H7274">
        <v>0</v>
      </c>
      <c r="I7274">
        <v>0.70916666699999997</v>
      </c>
      <c r="J7274" s="2" t="str">
        <f t="shared" si="113"/>
        <v>EG_SMRSR2029</v>
      </c>
    </row>
    <row r="7275" spans="1:10" x14ac:dyDescent="0.25">
      <c r="A7275" t="s">
        <v>22</v>
      </c>
      <c r="B7275" t="s">
        <v>6</v>
      </c>
      <c r="C7275" t="s">
        <v>12</v>
      </c>
      <c r="D7275">
        <v>2029</v>
      </c>
      <c r="E7275">
        <v>2038</v>
      </c>
      <c r="F7275">
        <v>1</v>
      </c>
      <c r="G7275">
        <v>35289.429389999998</v>
      </c>
      <c r="H7275">
        <v>0</v>
      </c>
      <c r="I7275">
        <v>0.70916666699999997</v>
      </c>
      <c r="J7275" s="2" t="str">
        <f t="shared" si="113"/>
        <v>EG_SMRNR2029</v>
      </c>
    </row>
    <row r="7276" spans="1:10" x14ac:dyDescent="0.25">
      <c r="A7276" t="s">
        <v>22</v>
      </c>
      <c r="B7276" t="s">
        <v>6</v>
      </c>
      <c r="C7276" t="s">
        <v>10</v>
      </c>
      <c r="D7276">
        <v>2029</v>
      </c>
      <c r="E7276">
        <v>2039</v>
      </c>
      <c r="F7276">
        <v>1</v>
      </c>
      <c r="G7276">
        <v>35289.429389999998</v>
      </c>
      <c r="H7276">
        <v>0</v>
      </c>
      <c r="I7276">
        <v>0.70916666699999997</v>
      </c>
      <c r="J7276" s="2" t="str">
        <f t="shared" si="113"/>
        <v>EG_SMRER2029</v>
      </c>
    </row>
    <row r="7277" spans="1:10" x14ac:dyDescent="0.25">
      <c r="A7277" t="s">
        <v>22</v>
      </c>
      <c r="B7277" t="s">
        <v>6</v>
      </c>
      <c r="C7277" t="s">
        <v>11</v>
      </c>
      <c r="D7277">
        <v>2029</v>
      </c>
      <c r="E7277">
        <v>2039</v>
      </c>
      <c r="F7277">
        <v>1</v>
      </c>
      <c r="G7277">
        <v>35289.429389999998</v>
      </c>
      <c r="H7277">
        <v>0</v>
      </c>
      <c r="I7277">
        <v>0.70916666699999997</v>
      </c>
      <c r="J7277" s="2" t="str">
        <f t="shared" si="113"/>
        <v>EG_SMRWR2029</v>
      </c>
    </row>
    <row r="7278" spans="1:10" x14ac:dyDescent="0.25">
      <c r="A7278" t="s">
        <v>22</v>
      </c>
      <c r="B7278" t="s">
        <v>6</v>
      </c>
      <c r="C7278" t="s">
        <v>9</v>
      </c>
      <c r="D7278">
        <v>2029</v>
      </c>
      <c r="E7278">
        <v>2039</v>
      </c>
      <c r="F7278">
        <v>1</v>
      </c>
      <c r="G7278">
        <v>35289.429389999998</v>
      </c>
      <c r="H7278">
        <v>0</v>
      </c>
      <c r="I7278">
        <v>0.70916666699999997</v>
      </c>
      <c r="J7278" s="2" t="str">
        <f t="shared" si="113"/>
        <v>EG_SMRNER2029</v>
      </c>
    </row>
    <row r="7279" spans="1:10" x14ac:dyDescent="0.25">
      <c r="A7279" t="s">
        <v>22</v>
      </c>
      <c r="B7279" t="s">
        <v>6</v>
      </c>
      <c r="C7279" t="s">
        <v>8</v>
      </c>
      <c r="D7279">
        <v>2029</v>
      </c>
      <c r="E7279">
        <v>2039</v>
      </c>
      <c r="F7279">
        <v>1</v>
      </c>
      <c r="G7279">
        <v>35289.429389999998</v>
      </c>
      <c r="H7279">
        <v>0</v>
      </c>
      <c r="I7279">
        <v>0.70916666699999997</v>
      </c>
      <c r="J7279" s="2" t="str">
        <f t="shared" si="113"/>
        <v>EG_SMRSR2029</v>
      </c>
    </row>
    <row r="7280" spans="1:10" x14ac:dyDescent="0.25">
      <c r="A7280" t="s">
        <v>22</v>
      </c>
      <c r="B7280" t="s">
        <v>6</v>
      </c>
      <c r="C7280" t="s">
        <v>12</v>
      </c>
      <c r="D7280">
        <v>2029</v>
      </c>
      <c r="E7280">
        <v>2039</v>
      </c>
      <c r="F7280">
        <v>1</v>
      </c>
      <c r="G7280">
        <v>35289.429389999998</v>
      </c>
      <c r="H7280">
        <v>0</v>
      </c>
      <c r="I7280">
        <v>0.70916666699999997</v>
      </c>
      <c r="J7280" s="2" t="str">
        <f t="shared" si="113"/>
        <v>EG_SMRNR2029</v>
      </c>
    </row>
    <row r="7281" spans="1:10" x14ac:dyDescent="0.25">
      <c r="A7281" t="s">
        <v>22</v>
      </c>
      <c r="B7281" t="s">
        <v>6</v>
      </c>
      <c r="C7281" t="s">
        <v>10</v>
      </c>
      <c r="D7281">
        <v>2029</v>
      </c>
      <c r="E7281">
        <v>2040</v>
      </c>
      <c r="F7281">
        <v>1</v>
      </c>
      <c r="G7281">
        <v>35289.429389999998</v>
      </c>
      <c r="H7281">
        <v>0</v>
      </c>
      <c r="I7281">
        <v>0.70916666699999997</v>
      </c>
      <c r="J7281" s="2" t="str">
        <f t="shared" si="113"/>
        <v>EG_SMRER2029</v>
      </c>
    </row>
    <row r="7282" spans="1:10" x14ac:dyDescent="0.25">
      <c r="A7282" t="s">
        <v>22</v>
      </c>
      <c r="B7282" t="s">
        <v>6</v>
      </c>
      <c r="C7282" t="s">
        <v>11</v>
      </c>
      <c r="D7282">
        <v>2029</v>
      </c>
      <c r="E7282">
        <v>2040</v>
      </c>
      <c r="F7282">
        <v>1</v>
      </c>
      <c r="G7282">
        <v>35289.429389999998</v>
      </c>
      <c r="H7282">
        <v>0</v>
      </c>
      <c r="I7282">
        <v>0.70916666699999997</v>
      </c>
      <c r="J7282" s="2" t="str">
        <f t="shared" si="113"/>
        <v>EG_SMRWR2029</v>
      </c>
    </row>
    <row r="7283" spans="1:10" x14ac:dyDescent="0.25">
      <c r="A7283" t="s">
        <v>22</v>
      </c>
      <c r="B7283" t="s">
        <v>6</v>
      </c>
      <c r="C7283" t="s">
        <v>9</v>
      </c>
      <c r="D7283">
        <v>2029</v>
      </c>
      <c r="E7283">
        <v>2040</v>
      </c>
      <c r="F7283">
        <v>1</v>
      </c>
      <c r="G7283">
        <v>35289.429389999998</v>
      </c>
      <c r="H7283">
        <v>0</v>
      </c>
      <c r="I7283">
        <v>0.70916666699999997</v>
      </c>
      <c r="J7283" s="2" t="str">
        <f t="shared" si="113"/>
        <v>EG_SMRNER2029</v>
      </c>
    </row>
    <row r="7284" spans="1:10" x14ac:dyDescent="0.25">
      <c r="A7284" t="s">
        <v>22</v>
      </c>
      <c r="B7284" t="s">
        <v>6</v>
      </c>
      <c r="C7284" t="s">
        <v>8</v>
      </c>
      <c r="D7284">
        <v>2029</v>
      </c>
      <c r="E7284">
        <v>2040</v>
      </c>
      <c r="F7284">
        <v>1</v>
      </c>
      <c r="G7284">
        <v>35289.429389999998</v>
      </c>
      <c r="H7284">
        <v>0</v>
      </c>
      <c r="I7284">
        <v>0.70916666699999997</v>
      </c>
      <c r="J7284" s="2" t="str">
        <f t="shared" si="113"/>
        <v>EG_SMRSR2029</v>
      </c>
    </row>
    <row r="7285" spans="1:10" x14ac:dyDescent="0.25">
      <c r="A7285" t="s">
        <v>22</v>
      </c>
      <c r="B7285" t="s">
        <v>6</v>
      </c>
      <c r="C7285" t="s">
        <v>12</v>
      </c>
      <c r="D7285">
        <v>2029</v>
      </c>
      <c r="E7285">
        <v>2040</v>
      </c>
      <c r="F7285">
        <v>1</v>
      </c>
      <c r="G7285">
        <v>35289.429389999998</v>
      </c>
      <c r="H7285">
        <v>0</v>
      </c>
      <c r="I7285">
        <v>0.70916666699999997</v>
      </c>
      <c r="J7285" s="2" t="str">
        <f t="shared" si="113"/>
        <v>EG_SMRNR2029</v>
      </c>
    </row>
    <row r="7286" spans="1:10" x14ac:dyDescent="0.25">
      <c r="A7286" t="s">
        <v>22</v>
      </c>
      <c r="B7286" t="s">
        <v>6</v>
      </c>
      <c r="C7286" t="s">
        <v>10</v>
      </c>
      <c r="D7286">
        <v>2029</v>
      </c>
      <c r="E7286">
        <v>2041</v>
      </c>
      <c r="F7286">
        <v>1</v>
      </c>
      <c r="G7286">
        <v>35289.429389999998</v>
      </c>
      <c r="H7286">
        <v>0</v>
      </c>
      <c r="I7286">
        <v>0.70916666699999997</v>
      </c>
      <c r="J7286" s="2" t="str">
        <f t="shared" si="113"/>
        <v>EG_SMRER2029</v>
      </c>
    </row>
    <row r="7287" spans="1:10" x14ac:dyDescent="0.25">
      <c r="A7287" t="s">
        <v>22</v>
      </c>
      <c r="B7287" t="s">
        <v>6</v>
      </c>
      <c r="C7287" t="s">
        <v>11</v>
      </c>
      <c r="D7287">
        <v>2029</v>
      </c>
      <c r="E7287">
        <v>2041</v>
      </c>
      <c r="F7287">
        <v>1</v>
      </c>
      <c r="G7287">
        <v>35289.429389999998</v>
      </c>
      <c r="H7287">
        <v>0</v>
      </c>
      <c r="I7287">
        <v>0.70916666699999997</v>
      </c>
      <c r="J7287" s="2" t="str">
        <f t="shared" si="113"/>
        <v>EG_SMRWR2029</v>
      </c>
    </row>
    <row r="7288" spans="1:10" x14ac:dyDescent="0.25">
      <c r="A7288" t="s">
        <v>22</v>
      </c>
      <c r="B7288" t="s">
        <v>6</v>
      </c>
      <c r="C7288" t="s">
        <v>9</v>
      </c>
      <c r="D7288">
        <v>2029</v>
      </c>
      <c r="E7288">
        <v>2041</v>
      </c>
      <c r="F7288">
        <v>1</v>
      </c>
      <c r="G7288">
        <v>35289.429389999998</v>
      </c>
      <c r="H7288">
        <v>0</v>
      </c>
      <c r="I7288">
        <v>0.70916666699999997</v>
      </c>
      <c r="J7288" s="2" t="str">
        <f t="shared" si="113"/>
        <v>EG_SMRNER2029</v>
      </c>
    </row>
    <row r="7289" spans="1:10" x14ac:dyDescent="0.25">
      <c r="A7289" t="s">
        <v>22</v>
      </c>
      <c r="B7289" t="s">
        <v>6</v>
      </c>
      <c r="C7289" t="s">
        <v>8</v>
      </c>
      <c r="D7289">
        <v>2029</v>
      </c>
      <c r="E7289">
        <v>2041</v>
      </c>
      <c r="F7289">
        <v>1</v>
      </c>
      <c r="G7289">
        <v>35289.429389999998</v>
      </c>
      <c r="H7289">
        <v>0</v>
      </c>
      <c r="I7289">
        <v>0.70916666699999997</v>
      </c>
      <c r="J7289" s="2" t="str">
        <f t="shared" si="113"/>
        <v>EG_SMRSR2029</v>
      </c>
    </row>
    <row r="7290" spans="1:10" x14ac:dyDescent="0.25">
      <c r="A7290" t="s">
        <v>22</v>
      </c>
      <c r="B7290" t="s">
        <v>6</v>
      </c>
      <c r="C7290" t="s">
        <v>12</v>
      </c>
      <c r="D7290">
        <v>2029</v>
      </c>
      <c r="E7290">
        <v>2041</v>
      </c>
      <c r="F7290">
        <v>1</v>
      </c>
      <c r="G7290">
        <v>35289.429389999998</v>
      </c>
      <c r="H7290">
        <v>0</v>
      </c>
      <c r="I7290">
        <v>0.70916666699999997</v>
      </c>
      <c r="J7290" s="2" t="str">
        <f t="shared" si="113"/>
        <v>EG_SMRNR2029</v>
      </c>
    </row>
    <row r="7291" spans="1:10" x14ac:dyDescent="0.25">
      <c r="A7291" t="s">
        <v>7</v>
      </c>
      <c r="B7291" t="s">
        <v>6</v>
      </c>
      <c r="C7291" t="s">
        <v>10</v>
      </c>
      <c r="D7291">
        <v>2029</v>
      </c>
      <c r="E7291">
        <v>2029</v>
      </c>
      <c r="F7291">
        <v>0.238845897</v>
      </c>
      <c r="G7291">
        <v>7713.4572399999997</v>
      </c>
      <c r="H7291">
        <v>0</v>
      </c>
      <c r="I7291">
        <v>1</v>
      </c>
      <c r="J7291" s="2" t="str">
        <f t="shared" si="113"/>
        <v>EG_BIOMASSER2029</v>
      </c>
    </row>
    <row r="7292" spans="1:10" x14ac:dyDescent="0.25">
      <c r="A7292" t="s">
        <v>7</v>
      </c>
      <c r="B7292" t="s">
        <v>6</v>
      </c>
      <c r="C7292" t="s">
        <v>11</v>
      </c>
      <c r="D7292">
        <v>2029</v>
      </c>
      <c r="E7292">
        <v>2029</v>
      </c>
      <c r="F7292">
        <v>0.238845897</v>
      </c>
      <c r="G7292">
        <v>7713.4572399999997</v>
      </c>
      <c r="H7292">
        <v>0</v>
      </c>
      <c r="I7292">
        <v>1</v>
      </c>
      <c r="J7292" s="2" t="str">
        <f t="shared" si="113"/>
        <v>EG_BIOMASSWR2029</v>
      </c>
    </row>
    <row r="7293" spans="1:10" x14ac:dyDescent="0.25">
      <c r="A7293" t="s">
        <v>7</v>
      </c>
      <c r="B7293" t="s">
        <v>6</v>
      </c>
      <c r="C7293" t="s">
        <v>9</v>
      </c>
      <c r="D7293">
        <v>2029</v>
      </c>
      <c r="E7293">
        <v>2029</v>
      </c>
      <c r="F7293">
        <v>0.238845897</v>
      </c>
      <c r="G7293">
        <v>7713.4572399999997</v>
      </c>
      <c r="H7293">
        <v>0</v>
      </c>
      <c r="I7293">
        <v>1</v>
      </c>
      <c r="J7293" s="2" t="str">
        <f t="shared" si="113"/>
        <v>EG_BIOMASSNER2029</v>
      </c>
    </row>
    <row r="7294" spans="1:10" x14ac:dyDescent="0.25">
      <c r="A7294" t="s">
        <v>7</v>
      </c>
      <c r="B7294" t="s">
        <v>6</v>
      </c>
      <c r="C7294" t="s">
        <v>8</v>
      </c>
      <c r="D7294">
        <v>2029</v>
      </c>
      <c r="E7294">
        <v>2029</v>
      </c>
      <c r="F7294">
        <v>0.238845897</v>
      </c>
      <c r="G7294">
        <v>7713.4572399999997</v>
      </c>
      <c r="H7294">
        <v>0</v>
      </c>
      <c r="I7294">
        <v>1</v>
      </c>
      <c r="J7294" s="2" t="str">
        <f t="shared" si="113"/>
        <v>EG_BIOMASSSR2029</v>
      </c>
    </row>
    <row r="7295" spans="1:10" x14ac:dyDescent="0.25">
      <c r="A7295" t="s">
        <v>7</v>
      </c>
      <c r="B7295" t="s">
        <v>6</v>
      </c>
      <c r="C7295" t="s">
        <v>12</v>
      </c>
      <c r="D7295">
        <v>2029</v>
      </c>
      <c r="E7295">
        <v>2029</v>
      </c>
      <c r="F7295">
        <v>0.238845897</v>
      </c>
      <c r="G7295">
        <v>7713.4572399999997</v>
      </c>
      <c r="H7295">
        <v>0</v>
      </c>
      <c r="I7295">
        <v>1</v>
      </c>
      <c r="J7295" s="2" t="str">
        <f t="shared" si="113"/>
        <v>EG_BIOMASSNR2029</v>
      </c>
    </row>
    <row r="7296" spans="1:10" x14ac:dyDescent="0.25">
      <c r="A7296" t="s">
        <v>7</v>
      </c>
      <c r="B7296" t="s">
        <v>6</v>
      </c>
      <c r="C7296" t="s">
        <v>10</v>
      </c>
      <c r="D7296">
        <v>2029</v>
      </c>
      <c r="E7296">
        <v>2030</v>
      </c>
      <c r="F7296">
        <v>0.238845897</v>
      </c>
      <c r="G7296">
        <v>7713.4572399999997</v>
      </c>
      <c r="H7296">
        <v>0</v>
      </c>
      <c r="I7296">
        <v>1</v>
      </c>
      <c r="J7296" s="2" t="str">
        <f t="shared" si="113"/>
        <v>EG_BIOMASSER2029</v>
      </c>
    </row>
    <row r="7297" spans="1:10" x14ac:dyDescent="0.25">
      <c r="A7297" t="s">
        <v>7</v>
      </c>
      <c r="B7297" t="s">
        <v>6</v>
      </c>
      <c r="C7297" t="s">
        <v>11</v>
      </c>
      <c r="D7297">
        <v>2029</v>
      </c>
      <c r="E7297">
        <v>2030</v>
      </c>
      <c r="F7297">
        <v>0.238845897</v>
      </c>
      <c r="G7297">
        <v>7713.4572399999997</v>
      </c>
      <c r="H7297">
        <v>0</v>
      </c>
      <c r="I7297">
        <v>1</v>
      </c>
      <c r="J7297" s="2" t="str">
        <f t="shared" si="113"/>
        <v>EG_BIOMASSWR2029</v>
      </c>
    </row>
    <row r="7298" spans="1:10" x14ac:dyDescent="0.25">
      <c r="A7298" t="s">
        <v>7</v>
      </c>
      <c r="B7298" t="s">
        <v>6</v>
      </c>
      <c r="C7298" t="s">
        <v>9</v>
      </c>
      <c r="D7298">
        <v>2029</v>
      </c>
      <c r="E7298">
        <v>2030</v>
      </c>
      <c r="F7298">
        <v>0.238845897</v>
      </c>
      <c r="G7298">
        <v>7713.4572399999997</v>
      </c>
      <c r="H7298">
        <v>0</v>
      </c>
      <c r="I7298">
        <v>1</v>
      </c>
      <c r="J7298" s="2" t="str">
        <f t="shared" si="113"/>
        <v>EG_BIOMASSNER2029</v>
      </c>
    </row>
    <row r="7299" spans="1:10" x14ac:dyDescent="0.25">
      <c r="A7299" t="s">
        <v>7</v>
      </c>
      <c r="B7299" t="s">
        <v>6</v>
      </c>
      <c r="C7299" t="s">
        <v>8</v>
      </c>
      <c r="D7299">
        <v>2029</v>
      </c>
      <c r="E7299">
        <v>2030</v>
      </c>
      <c r="F7299">
        <v>0.238845897</v>
      </c>
      <c r="G7299">
        <v>7713.4572399999997</v>
      </c>
      <c r="H7299">
        <v>0</v>
      </c>
      <c r="I7299">
        <v>1</v>
      </c>
      <c r="J7299" s="2" t="str">
        <f t="shared" ref="J7299:J7362" si="114">_xlfn.CONCAT(A7299,C7299,D7299)</f>
        <v>EG_BIOMASSSR2029</v>
      </c>
    </row>
    <row r="7300" spans="1:10" x14ac:dyDescent="0.25">
      <c r="A7300" t="s">
        <v>7</v>
      </c>
      <c r="B7300" t="s">
        <v>6</v>
      </c>
      <c r="C7300" t="s">
        <v>12</v>
      </c>
      <c r="D7300">
        <v>2029</v>
      </c>
      <c r="E7300">
        <v>2030</v>
      </c>
      <c r="F7300">
        <v>0.238845897</v>
      </c>
      <c r="G7300">
        <v>7713.4572399999997</v>
      </c>
      <c r="H7300">
        <v>0</v>
      </c>
      <c r="I7300">
        <v>1</v>
      </c>
      <c r="J7300" s="2" t="str">
        <f t="shared" si="114"/>
        <v>EG_BIOMASSNR2029</v>
      </c>
    </row>
    <row r="7301" spans="1:10" x14ac:dyDescent="0.25">
      <c r="A7301" t="s">
        <v>7</v>
      </c>
      <c r="B7301" t="s">
        <v>6</v>
      </c>
      <c r="C7301" t="s">
        <v>10</v>
      </c>
      <c r="D7301">
        <v>2029</v>
      </c>
      <c r="E7301">
        <v>2031</v>
      </c>
      <c r="F7301">
        <v>0.238845897</v>
      </c>
      <c r="G7301">
        <v>7713.4572399999997</v>
      </c>
      <c r="H7301">
        <v>0</v>
      </c>
      <c r="I7301">
        <v>1</v>
      </c>
      <c r="J7301" s="2" t="str">
        <f t="shared" si="114"/>
        <v>EG_BIOMASSER2029</v>
      </c>
    </row>
    <row r="7302" spans="1:10" x14ac:dyDescent="0.25">
      <c r="A7302" t="s">
        <v>7</v>
      </c>
      <c r="B7302" t="s">
        <v>6</v>
      </c>
      <c r="C7302" t="s">
        <v>11</v>
      </c>
      <c r="D7302">
        <v>2029</v>
      </c>
      <c r="E7302">
        <v>2031</v>
      </c>
      <c r="F7302">
        <v>0.238845897</v>
      </c>
      <c r="G7302">
        <v>7713.4572399999997</v>
      </c>
      <c r="H7302">
        <v>0</v>
      </c>
      <c r="I7302">
        <v>1</v>
      </c>
      <c r="J7302" s="2" t="str">
        <f t="shared" si="114"/>
        <v>EG_BIOMASSWR2029</v>
      </c>
    </row>
    <row r="7303" spans="1:10" x14ac:dyDescent="0.25">
      <c r="A7303" t="s">
        <v>7</v>
      </c>
      <c r="B7303" t="s">
        <v>6</v>
      </c>
      <c r="C7303" t="s">
        <v>9</v>
      </c>
      <c r="D7303">
        <v>2029</v>
      </c>
      <c r="E7303">
        <v>2031</v>
      </c>
      <c r="F7303">
        <v>0.238845897</v>
      </c>
      <c r="G7303">
        <v>7713.4572399999997</v>
      </c>
      <c r="H7303">
        <v>0</v>
      </c>
      <c r="I7303">
        <v>1</v>
      </c>
      <c r="J7303" s="2" t="str">
        <f t="shared" si="114"/>
        <v>EG_BIOMASSNER2029</v>
      </c>
    </row>
    <row r="7304" spans="1:10" x14ac:dyDescent="0.25">
      <c r="A7304" t="s">
        <v>7</v>
      </c>
      <c r="B7304" t="s">
        <v>6</v>
      </c>
      <c r="C7304" t="s">
        <v>8</v>
      </c>
      <c r="D7304">
        <v>2029</v>
      </c>
      <c r="E7304">
        <v>2031</v>
      </c>
      <c r="F7304">
        <v>0.238845897</v>
      </c>
      <c r="G7304">
        <v>7713.4572399999997</v>
      </c>
      <c r="H7304">
        <v>0</v>
      </c>
      <c r="I7304">
        <v>1</v>
      </c>
      <c r="J7304" s="2" t="str">
        <f t="shared" si="114"/>
        <v>EG_BIOMASSSR2029</v>
      </c>
    </row>
    <row r="7305" spans="1:10" x14ac:dyDescent="0.25">
      <c r="A7305" t="s">
        <v>7</v>
      </c>
      <c r="B7305" t="s">
        <v>6</v>
      </c>
      <c r="C7305" t="s">
        <v>12</v>
      </c>
      <c r="D7305">
        <v>2029</v>
      </c>
      <c r="E7305">
        <v>2031</v>
      </c>
      <c r="F7305">
        <v>0.238845897</v>
      </c>
      <c r="G7305">
        <v>7713.4572399999997</v>
      </c>
      <c r="H7305">
        <v>0</v>
      </c>
      <c r="I7305">
        <v>1</v>
      </c>
      <c r="J7305" s="2" t="str">
        <f t="shared" si="114"/>
        <v>EG_BIOMASSNR2029</v>
      </c>
    </row>
    <row r="7306" spans="1:10" x14ac:dyDescent="0.25">
      <c r="A7306" t="s">
        <v>7</v>
      </c>
      <c r="B7306" t="s">
        <v>6</v>
      </c>
      <c r="C7306" t="s">
        <v>10</v>
      </c>
      <c r="D7306">
        <v>2029</v>
      </c>
      <c r="E7306">
        <v>2032</v>
      </c>
      <c r="F7306">
        <v>0.238845897</v>
      </c>
      <c r="G7306">
        <v>7713.4572399999997</v>
      </c>
      <c r="H7306">
        <v>0</v>
      </c>
      <c r="I7306">
        <v>1</v>
      </c>
      <c r="J7306" s="2" t="str">
        <f t="shared" si="114"/>
        <v>EG_BIOMASSER2029</v>
      </c>
    </row>
    <row r="7307" spans="1:10" x14ac:dyDescent="0.25">
      <c r="A7307" t="s">
        <v>7</v>
      </c>
      <c r="B7307" t="s">
        <v>6</v>
      </c>
      <c r="C7307" t="s">
        <v>11</v>
      </c>
      <c r="D7307">
        <v>2029</v>
      </c>
      <c r="E7307">
        <v>2032</v>
      </c>
      <c r="F7307">
        <v>0.238845897</v>
      </c>
      <c r="G7307">
        <v>7713.4572399999997</v>
      </c>
      <c r="H7307">
        <v>0</v>
      </c>
      <c r="I7307">
        <v>1</v>
      </c>
      <c r="J7307" s="2" t="str">
        <f t="shared" si="114"/>
        <v>EG_BIOMASSWR2029</v>
      </c>
    </row>
    <row r="7308" spans="1:10" x14ac:dyDescent="0.25">
      <c r="A7308" t="s">
        <v>7</v>
      </c>
      <c r="B7308" t="s">
        <v>6</v>
      </c>
      <c r="C7308" t="s">
        <v>9</v>
      </c>
      <c r="D7308">
        <v>2029</v>
      </c>
      <c r="E7308">
        <v>2032</v>
      </c>
      <c r="F7308">
        <v>0.238845897</v>
      </c>
      <c r="G7308">
        <v>7713.4572399999997</v>
      </c>
      <c r="H7308">
        <v>0</v>
      </c>
      <c r="I7308">
        <v>1</v>
      </c>
      <c r="J7308" s="2" t="str">
        <f t="shared" si="114"/>
        <v>EG_BIOMASSNER2029</v>
      </c>
    </row>
    <row r="7309" spans="1:10" x14ac:dyDescent="0.25">
      <c r="A7309" t="s">
        <v>7</v>
      </c>
      <c r="B7309" t="s">
        <v>6</v>
      </c>
      <c r="C7309" t="s">
        <v>8</v>
      </c>
      <c r="D7309">
        <v>2029</v>
      </c>
      <c r="E7309">
        <v>2032</v>
      </c>
      <c r="F7309">
        <v>0.238845897</v>
      </c>
      <c r="G7309">
        <v>7713.4572399999997</v>
      </c>
      <c r="H7309">
        <v>0</v>
      </c>
      <c r="I7309">
        <v>1</v>
      </c>
      <c r="J7309" s="2" t="str">
        <f t="shared" si="114"/>
        <v>EG_BIOMASSSR2029</v>
      </c>
    </row>
    <row r="7310" spans="1:10" x14ac:dyDescent="0.25">
      <c r="A7310" t="s">
        <v>7</v>
      </c>
      <c r="B7310" t="s">
        <v>6</v>
      </c>
      <c r="C7310" t="s">
        <v>12</v>
      </c>
      <c r="D7310">
        <v>2029</v>
      </c>
      <c r="E7310">
        <v>2032</v>
      </c>
      <c r="F7310">
        <v>0.238845897</v>
      </c>
      <c r="G7310">
        <v>7713.4572399999997</v>
      </c>
      <c r="H7310">
        <v>0</v>
      </c>
      <c r="I7310">
        <v>1</v>
      </c>
      <c r="J7310" s="2" t="str">
        <f t="shared" si="114"/>
        <v>EG_BIOMASSNR2029</v>
      </c>
    </row>
    <row r="7311" spans="1:10" x14ac:dyDescent="0.25">
      <c r="A7311" t="s">
        <v>7</v>
      </c>
      <c r="B7311" t="s">
        <v>6</v>
      </c>
      <c r="C7311" t="s">
        <v>10</v>
      </c>
      <c r="D7311">
        <v>2029</v>
      </c>
      <c r="E7311">
        <v>2033</v>
      </c>
      <c r="F7311">
        <v>0.238845897</v>
      </c>
      <c r="G7311">
        <v>7713.4572399999997</v>
      </c>
      <c r="H7311">
        <v>0</v>
      </c>
      <c r="I7311">
        <v>1</v>
      </c>
      <c r="J7311" s="2" t="str">
        <f t="shared" si="114"/>
        <v>EG_BIOMASSER2029</v>
      </c>
    </row>
    <row r="7312" spans="1:10" x14ac:dyDescent="0.25">
      <c r="A7312" t="s">
        <v>7</v>
      </c>
      <c r="B7312" t="s">
        <v>6</v>
      </c>
      <c r="C7312" t="s">
        <v>11</v>
      </c>
      <c r="D7312">
        <v>2029</v>
      </c>
      <c r="E7312">
        <v>2033</v>
      </c>
      <c r="F7312">
        <v>0.238845897</v>
      </c>
      <c r="G7312">
        <v>7713.4572399999997</v>
      </c>
      <c r="H7312">
        <v>0</v>
      </c>
      <c r="I7312">
        <v>1</v>
      </c>
      <c r="J7312" s="2" t="str">
        <f t="shared" si="114"/>
        <v>EG_BIOMASSWR2029</v>
      </c>
    </row>
    <row r="7313" spans="1:10" x14ac:dyDescent="0.25">
      <c r="A7313" t="s">
        <v>7</v>
      </c>
      <c r="B7313" t="s">
        <v>6</v>
      </c>
      <c r="C7313" t="s">
        <v>9</v>
      </c>
      <c r="D7313">
        <v>2029</v>
      </c>
      <c r="E7313">
        <v>2033</v>
      </c>
      <c r="F7313">
        <v>0.238845897</v>
      </c>
      <c r="G7313">
        <v>7713.4572399999997</v>
      </c>
      <c r="H7313">
        <v>0</v>
      </c>
      <c r="I7313">
        <v>1</v>
      </c>
      <c r="J7313" s="2" t="str">
        <f t="shared" si="114"/>
        <v>EG_BIOMASSNER2029</v>
      </c>
    </row>
    <row r="7314" spans="1:10" x14ac:dyDescent="0.25">
      <c r="A7314" t="s">
        <v>7</v>
      </c>
      <c r="B7314" t="s">
        <v>6</v>
      </c>
      <c r="C7314" t="s">
        <v>8</v>
      </c>
      <c r="D7314">
        <v>2029</v>
      </c>
      <c r="E7314">
        <v>2033</v>
      </c>
      <c r="F7314">
        <v>0.238845897</v>
      </c>
      <c r="G7314">
        <v>7713.4572399999997</v>
      </c>
      <c r="H7314">
        <v>0</v>
      </c>
      <c r="I7314">
        <v>1</v>
      </c>
      <c r="J7314" s="2" t="str">
        <f t="shared" si="114"/>
        <v>EG_BIOMASSSR2029</v>
      </c>
    </row>
    <row r="7315" spans="1:10" x14ac:dyDescent="0.25">
      <c r="A7315" t="s">
        <v>7</v>
      </c>
      <c r="B7315" t="s">
        <v>6</v>
      </c>
      <c r="C7315" t="s">
        <v>12</v>
      </c>
      <c r="D7315">
        <v>2029</v>
      </c>
      <c r="E7315">
        <v>2033</v>
      </c>
      <c r="F7315">
        <v>0.238845897</v>
      </c>
      <c r="G7315">
        <v>7713.4572399999997</v>
      </c>
      <c r="H7315">
        <v>0</v>
      </c>
      <c r="I7315">
        <v>1</v>
      </c>
      <c r="J7315" s="2" t="str">
        <f t="shared" si="114"/>
        <v>EG_BIOMASSNR2029</v>
      </c>
    </row>
    <row r="7316" spans="1:10" x14ac:dyDescent="0.25">
      <c r="A7316" t="s">
        <v>7</v>
      </c>
      <c r="B7316" t="s">
        <v>6</v>
      </c>
      <c r="C7316" t="s">
        <v>10</v>
      </c>
      <c r="D7316">
        <v>2029</v>
      </c>
      <c r="E7316">
        <v>2034</v>
      </c>
      <c r="F7316">
        <v>0.238845897</v>
      </c>
      <c r="G7316">
        <v>7713.4572399999997</v>
      </c>
      <c r="H7316">
        <v>0</v>
      </c>
      <c r="I7316">
        <v>1</v>
      </c>
      <c r="J7316" s="2" t="str">
        <f t="shared" si="114"/>
        <v>EG_BIOMASSER2029</v>
      </c>
    </row>
    <row r="7317" spans="1:10" x14ac:dyDescent="0.25">
      <c r="A7317" t="s">
        <v>7</v>
      </c>
      <c r="B7317" t="s">
        <v>6</v>
      </c>
      <c r="C7317" t="s">
        <v>11</v>
      </c>
      <c r="D7317">
        <v>2029</v>
      </c>
      <c r="E7317">
        <v>2034</v>
      </c>
      <c r="F7317">
        <v>0.238845897</v>
      </c>
      <c r="G7317">
        <v>7713.4572399999997</v>
      </c>
      <c r="H7317">
        <v>0</v>
      </c>
      <c r="I7317">
        <v>1</v>
      </c>
      <c r="J7317" s="2" t="str">
        <f t="shared" si="114"/>
        <v>EG_BIOMASSWR2029</v>
      </c>
    </row>
    <row r="7318" spans="1:10" x14ac:dyDescent="0.25">
      <c r="A7318" t="s">
        <v>7</v>
      </c>
      <c r="B7318" t="s">
        <v>6</v>
      </c>
      <c r="C7318" t="s">
        <v>9</v>
      </c>
      <c r="D7318">
        <v>2029</v>
      </c>
      <c r="E7318">
        <v>2034</v>
      </c>
      <c r="F7318">
        <v>0.238845897</v>
      </c>
      <c r="G7318">
        <v>7713.4572399999997</v>
      </c>
      <c r="H7318">
        <v>0</v>
      </c>
      <c r="I7318">
        <v>1</v>
      </c>
      <c r="J7318" s="2" t="str">
        <f t="shared" si="114"/>
        <v>EG_BIOMASSNER2029</v>
      </c>
    </row>
    <row r="7319" spans="1:10" x14ac:dyDescent="0.25">
      <c r="A7319" t="s">
        <v>7</v>
      </c>
      <c r="B7319" t="s">
        <v>6</v>
      </c>
      <c r="C7319" t="s">
        <v>8</v>
      </c>
      <c r="D7319">
        <v>2029</v>
      </c>
      <c r="E7319">
        <v>2034</v>
      </c>
      <c r="F7319">
        <v>0.238845897</v>
      </c>
      <c r="G7319">
        <v>7713.4572399999997</v>
      </c>
      <c r="H7319">
        <v>0</v>
      </c>
      <c r="I7319">
        <v>1</v>
      </c>
      <c r="J7319" s="2" t="str">
        <f t="shared" si="114"/>
        <v>EG_BIOMASSSR2029</v>
      </c>
    </row>
    <row r="7320" spans="1:10" x14ac:dyDescent="0.25">
      <c r="A7320" t="s">
        <v>7</v>
      </c>
      <c r="B7320" t="s">
        <v>6</v>
      </c>
      <c r="C7320" t="s">
        <v>12</v>
      </c>
      <c r="D7320">
        <v>2029</v>
      </c>
      <c r="E7320">
        <v>2034</v>
      </c>
      <c r="F7320">
        <v>0.238845897</v>
      </c>
      <c r="G7320">
        <v>7713.4572399999997</v>
      </c>
      <c r="H7320">
        <v>0</v>
      </c>
      <c r="I7320">
        <v>1</v>
      </c>
      <c r="J7320" s="2" t="str">
        <f t="shared" si="114"/>
        <v>EG_BIOMASSNR2029</v>
      </c>
    </row>
    <row r="7321" spans="1:10" x14ac:dyDescent="0.25">
      <c r="A7321" t="s">
        <v>7</v>
      </c>
      <c r="B7321" t="s">
        <v>6</v>
      </c>
      <c r="C7321" t="s">
        <v>10</v>
      </c>
      <c r="D7321">
        <v>2029</v>
      </c>
      <c r="E7321">
        <v>2035</v>
      </c>
      <c r="F7321">
        <v>0.238845897</v>
      </c>
      <c r="G7321">
        <v>7713.4572399999997</v>
      </c>
      <c r="H7321">
        <v>0</v>
      </c>
      <c r="I7321">
        <v>1</v>
      </c>
      <c r="J7321" s="2" t="str">
        <f t="shared" si="114"/>
        <v>EG_BIOMASSER2029</v>
      </c>
    </row>
    <row r="7322" spans="1:10" x14ac:dyDescent="0.25">
      <c r="A7322" t="s">
        <v>7</v>
      </c>
      <c r="B7322" t="s">
        <v>6</v>
      </c>
      <c r="C7322" t="s">
        <v>11</v>
      </c>
      <c r="D7322">
        <v>2029</v>
      </c>
      <c r="E7322">
        <v>2035</v>
      </c>
      <c r="F7322">
        <v>0.238845897</v>
      </c>
      <c r="G7322">
        <v>7713.4572399999997</v>
      </c>
      <c r="H7322">
        <v>0</v>
      </c>
      <c r="I7322">
        <v>1</v>
      </c>
      <c r="J7322" s="2" t="str">
        <f t="shared" si="114"/>
        <v>EG_BIOMASSWR2029</v>
      </c>
    </row>
    <row r="7323" spans="1:10" x14ac:dyDescent="0.25">
      <c r="A7323" t="s">
        <v>7</v>
      </c>
      <c r="B7323" t="s">
        <v>6</v>
      </c>
      <c r="C7323" t="s">
        <v>9</v>
      </c>
      <c r="D7323">
        <v>2029</v>
      </c>
      <c r="E7323">
        <v>2035</v>
      </c>
      <c r="F7323">
        <v>0.238845897</v>
      </c>
      <c r="G7323">
        <v>7713.4572399999997</v>
      </c>
      <c r="H7323">
        <v>0</v>
      </c>
      <c r="I7323">
        <v>1</v>
      </c>
      <c r="J7323" s="2" t="str">
        <f t="shared" si="114"/>
        <v>EG_BIOMASSNER2029</v>
      </c>
    </row>
    <row r="7324" spans="1:10" x14ac:dyDescent="0.25">
      <c r="A7324" t="s">
        <v>7</v>
      </c>
      <c r="B7324" t="s">
        <v>6</v>
      </c>
      <c r="C7324" t="s">
        <v>8</v>
      </c>
      <c r="D7324">
        <v>2029</v>
      </c>
      <c r="E7324">
        <v>2035</v>
      </c>
      <c r="F7324">
        <v>0.238845897</v>
      </c>
      <c r="G7324">
        <v>7713.4572399999997</v>
      </c>
      <c r="H7324">
        <v>0</v>
      </c>
      <c r="I7324">
        <v>1</v>
      </c>
      <c r="J7324" s="2" t="str">
        <f t="shared" si="114"/>
        <v>EG_BIOMASSSR2029</v>
      </c>
    </row>
    <row r="7325" spans="1:10" x14ac:dyDescent="0.25">
      <c r="A7325" t="s">
        <v>7</v>
      </c>
      <c r="B7325" t="s">
        <v>6</v>
      </c>
      <c r="C7325" t="s">
        <v>12</v>
      </c>
      <c r="D7325">
        <v>2029</v>
      </c>
      <c r="E7325">
        <v>2035</v>
      </c>
      <c r="F7325">
        <v>0.238845897</v>
      </c>
      <c r="G7325">
        <v>7713.4572399999997</v>
      </c>
      <c r="H7325">
        <v>0</v>
      </c>
      <c r="I7325">
        <v>1</v>
      </c>
      <c r="J7325" s="2" t="str">
        <f t="shared" si="114"/>
        <v>EG_BIOMASSNR2029</v>
      </c>
    </row>
    <row r="7326" spans="1:10" x14ac:dyDescent="0.25">
      <c r="A7326" t="s">
        <v>7</v>
      </c>
      <c r="B7326" t="s">
        <v>6</v>
      </c>
      <c r="C7326" t="s">
        <v>10</v>
      </c>
      <c r="D7326">
        <v>2029</v>
      </c>
      <c r="E7326">
        <v>2036</v>
      </c>
      <c r="F7326">
        <v>0.238845897</v>
      </c>
      <c r="G7326">
        <v>7713.4572399999997</v>
      </c>
      <c r="H7326">
        <v>0</v>
      </c>
      <c r="I7326">
        <v>1</v>
      </c>
      <c r="J7326" s="2" t="str">
        <f t="shared" si="114"/>
        <v>EG_BIOMASSER2029</v>
      </c>
    </row>
    <row r="7327" spans="1:10" x14ac:dyDescent="0.25">
      <c r="A7327" t="s">
        <v>7</v>
      </c>
      <c r="B7327" t="s">
        <v>6</v>
      </c>
      <c r="C7327" t="s">
        <v>11</v>
      </c>
      <c r="D7327">
        <v>2029</v>
      </c>
      <c r="E7327">
        <v>2036</v>
      </c>
      <c r="F7327">
        <v>0.238845897</v>
      </c>
      <c r="G7327">
        <v>7713.4572399999997</v>
      </c>
      <c r="H7327">
        <v>0</v>
      </c>
      <c r="I7327">
        <v>1</v>
      </c>
      <c r="J7327" s="2" t="str">
        <f t="shared" si="114"/>
        <v>EG_BIOMASSWR2029</v>
      </c>
    </row>
    <row r="7328" spans="1:10" x14ac:dyDescent="0.25">
      <c r="A7328" t="s">
        <v>7</v>
      </c>
      <c r="B7328" t="s">
        <v>6</v>
      </c>
      <c r="C7328" t="s">
        <v>9</v>
      </c>
      <c r="D7328">
        <v>2029</v>
      </c>
      <c r="E7328">
        <v>2036</v>
      </c>
      <c r="F7328">
        <v>0.238845897</v>
      </c>
      <c r="G7328">
        <v>7713.4572399999997</v>
      </c>
      <c r="H7328">
        <v>0</v>
      </c>
      <c r="I7328">
        <v>1</v>
      </c>
      <c r="J7328" s="2" t="str">
        <f t="shared" si="114"/>
        <v>EG_BIOMASSNER2029</v>
      </c>
    </row>
    <row r="7329" spans="1:10" x14ac:dyDescent="0.25">
      <c r="A7329" t="s">
        <v>7</v>
      </c>
      <c r="B7329" t="s">
        <v>6</v>
      </c>
      <c r="C7329" t="s">
        <v>8</v>
      </c>
      <c r="D7329">
        <v>2029</v>
      </c>
      <c r="E7329">
        <v>2036</v>
      </c>
      <c r="F7329">
        <v>0.238845897</v>
      </c>
      <c r="G7329">
        <v>7713.4572399999997</v>
      </c>
      <c r="H7329">
        <v>0</v>
      </c>
      <c r="I7329">
        <v>1</v>
      </c>
      <c r="J7329" s="2" t="str">
        <f t="shared" si="114"/>
        <v>EG_BIOMASSSR2029</v>
      </c>
    </row>
    <row r="7330" spans="1:10" x14ac:dyDescent="0.25">
      <c r="A7330" t="s">
        <v>7</v>
      </c>
      <c r="B7330" t="s">
        <v>6</v>
      </c>
      <c r="C7330" t="s">
        <v>12</v>
      </c>
      <c r="D7330">
        <v>2029</v>
      </c>
      <c r="E7330">
        <v>2036</v>
      </c>
      <c r="F7330">
        <v>0.238845897</v>
      </c>
      <c r="G7330">
        <v>7713.4572399999997</v>
      </c>
      <c r="H7330">
        <v>0</v>
      </c>
      <c r="I7330">
        <v>1</v>
      </c>
      <c r="J7330" s="2" t="str">
        <f t="shared" si="114"/>
        <v>EG_BIOMASSNR2029</v>
      </c>
    </row>
    <row r="7331" spans="1:10" x14ac:dyDescent="0.25">
      <c r="A7331" t="s">
        <v>7</v>
      </c>
      <c r="B7331" t="s">
        <v>6</v>
      </c>
      <c r="C7331" t="s">
        <v>10</v>
      </c>
      <c r="D7331">
        <v>2029</v>
      </c>
      <c r="E7331">
        <v>2037</v>
      </c>
      <c r="F7331">
        <v>0.238845897</v>
      </c>
      <c r="G7331">
        <v>7713.4572399999997</v>
      </c>
      <c r="H7331">
        <v>0</v>
      </c>
      <c r="I7331">
        <v>1</v>
      </c>
      <c r="J7331" s="2" t="str">
        <f t="shared" si="114"/>
        <v>EG_BIOMASSER2029</v>
      </c>
    </row>
    <row r="7332" spans="1:10" x14ac:dyDescent="0.25">
      <c r="A7332" t="s">
        <v>7</v>
      </c>
      <c r="B7332" t="s">
        <v>6</v>
      </c>
      <c r="C7332" t="s">
        <v>11</v>
      </c>
      <c r="D7332">
        <v>2029</v>
      </c>
      <c r="E7332">
        <v>2037</v>
      </c>
      <c r="F7332">
        <v>0.238845897</v>
      </c>
      <c r="G7332">
        <v>7713.4572399999997</v>
      </c>
      <c r="H7332">
        <v>0</v>
      </c>
      <c r="I7332">
        <v>1</v>
      </c>
      <c r="J7332" s="2" t="str">
        <f t="shared" si="114"/>
        <v>EG_BIOMASSWR2029</v>
      </c>
    </row>
    <row r="7333" spans="1:10" x14ac:dyDescent="0.25">
      <c r="A7333" t="s">
        <v>7</v>
      </c>
      <c r="B7333" t="s">
        <v>6</v>
      </c>
      <c r="C7333" t="s">
        <v>9</v>
      </c>
      <c r="D7333">
        <v>2029</v>
      </c>
      <c r="E7333">
        <v>2037</v>
      </c>
      <c r="F7333">
        <v>0.238845897</v>
      </c>
      <c r="G7333">
        <v>7713.4572399999997</v>
      </c>
      <c r="H7333">
        <v>0</v>
      </c>
      <c r="I7333">
        <v>1</v>
      </c>
      <c r="J7333" s="2" t="str">
        <f t="shared" si="114"/>
        <v>EG_BIOMASSNER2029</v>
      </c>
    </row>
    <row r="7334" spans="1:10" x14ac:dyDescent="0.25">
      <c r="A7334" t="s">
        <v>7</v>
      </c>
      <c r="B7334" t="s">
        <v>6</v>
      </c>
      <c r="C7334" t="s">
        <v>8</v>
      </c>
      <c r="D7334">
        <v>2029</v>
      </c>
      <c r="E7334">
        <v>2037</v>
      </c>
      <c r="F7334">
        <v>0.238845897</v>
      </c>
      <c r="G7334">
        <v>7713.4572399999997</v>
      </c>
      <c r="H7334">
        <v>0</v>
      </c>
      <c r="I7334">
        <v>1</v>
      </c>
      <c r="J7334" s="2" t="str">
        <f t="shared" si="114"/>
        <v>EG_BIOMASSSR2029</v>
      </c>
    </row>
    <row r="7335" spans="1:10" x14ac:dyDescent="0.25">
      <c r="A7335" t="s">
        <v>7</v>
      </c>
      <c r="B7335" t="s">
        <v>6</v>
      </c>
      <c r="C7335" t="s">
        <v>12</v>
      </c>
      <c r="D7335">
        <v>2029</v>
      </c>
      <c r="E7335">
        <v>2037</v>
      </c>
      <c r="F7335">
        <v>0.238845897</v>
      </c>
      <c r="G7335">
        <v>7713.4572399999997</v>
      </c>
      <c r="H7335">
        <v>0</v>
      </c>
      <c r="I7335">
        <v>1</v>
      </c>
      <c r="J7335" s="2" t="str">
        <f t="shared" si="114"/>
        <v>EG_BIOMASSNR2029</v>
      </c>
    </row>
    <row r="7336" spans="1:10" x14ac:dyDescent="0.25">
      <c r="A7336" t="s">
        <v>7</v>
      </c>
      <c r="B7336" t="s">
        <v>6</v>
      </c>
      <c r="C7336" t="s">
        <v>10</v>
      </c>
      <c r="D7336">
        <v>2029</v>
      </c>
      <c r="E7336">
        <v>2038</v>
      </c>
      <c r="F7336">
        <v>0.238845897</v>
      </c>
      <c r="G7336">
        <v>7713.4572399999997</v>
      </c>
      <c r="H7336">
        <v>0</v>
      </c>
      <c r="I7336">
        <v>1</v>
      </c>
      <c r="J7336" s="2" t="str">
        <f t="shared" si="114"/>
        <v>EG_BIOMASSER2029</v>
      </c>
    </row>
    <row r="7337" spans="1:10" x14ac:dyDescent="0.25">
      <c r="A7337" t="s">
        <v>7</v>
      </c>
      <c r="B7337" t="s">
        <v>6</v>
      </c>
      <c r="C7337" t="s">
        <v>11</v>
      </c>
      <c r="D7337">
        <v>2029</v>
      </c>
      <c r="E7337">
        <v>2038</v>
      </c>
      <c r="F7337">
        <v>0.238845897</v>
      </c>
      <c r="G7337">
        <v>7713.4572399999997</v>
      </c>
      <c r="H7337">
        <v>0</v>
      </c>
      <c r="I7337">
        <v>1</v>
      </c>
      <c r="J7337" s="2" t="str">
        <f t="shared" si="114"/>
        <v>EG_BIOMASSWR2029</v>
      </c>
    </row>
    <row r="7338" spans="1:10" x14ac:dyDescent="0.25">
      <c r="A7338" t="s">
        <v>7</v>
      </c>
      <c r="B7338" t="s">
        <v>6</v>
      </c>
      <c r="C7338" t="s">
        <v>9</v>
      </c>
      <c r="D7338">
        <v>2029</v>
      </c>
      <c r="E7338">
        <v>2038</v>
      </c>
      <c r="F7338">
        <v>0.238845897</v>
      </c>
      <c r="G7338">
        <v>7713.4572399999997</v>
      </c>
      <c r="H7338">
        <v>0</v>
      </c>
      <c r="I7338">
        <v>1</v>
      </c>
      <c r="J7338" s="2" t="str">
        <f t="shared" si="114"/>
        <v>EG_BIOMASSNER2029</v>
      </c>
    </row>
    <row r="7339" spans="1:10" x14ac:dyDescent="0.25">
      <c r="A7339" t="s">
        <v>7</v>
      </c>
      <c r="B7339" t="s">
        <v>6</v>
      </c>
      <c r="C7339" t="s">
        <v>8</v>
      </c>
      <c r="D7339">
        <v>2029</v>
      </c>
      <c r="E7339">
        <v>2038</v>
      </c>
      <c r="F7339">
        <v>0.238845897</v>
      </c>
      <c r="G7339">
        <v>7713.4572399999997</v>
      </c>
      <c r="H7339">
        <v>0</v>
      </c>
      <c r="I7339">
        <v>1</v>
      </c>
      <c r="J7339" s="2" t="str">
        <f t="shared" si="114"/>
        <v>EG_BIOMASSSR2029</v>
      </c>
    </row>
    <row r="7340" spans="1:10" x14ac:dyDescent="0.25">
      <c r="A7340" t="s">
        <v>7</v>
      </c>
      <c r="B7340" t="s">
        <v>6</v>
      </c>
      <c r="C7340" t="s">
        <v>12</v>
      </c>
      <c r="D7340">
        <v>2029</v>
      </c>
      <c r="E7340">
        <v>2038</v>
      </c>
      <c r="F7340">
        <v>0.238845897</v>
      </c>
      <c r="G7340">
        <v>7713.4572399999997</v>
      </c>
      <c r="H7340">
        <v>0</v>
      </c>
      <c r="I7340">
        <v>1</v>
      </c>
      <c r="J7340" s="2" t="str">
        <f t="shared" si="114"/>
        <v>EG_BIOMASSNR2029</v>
      </c>
    </row>
    <row r="7341" spans="1:10" x14ac:dyDescent="0.25">
      <c r="A7341" t="s">
        <v>7</v>
      </c>
      <c r="B7341" t="s">
        <v>6</v>
      </c>
      <c r="C7341" t="s">
        <v>10</v>
      </c>
      <c r="D7341">
        <v>2029</v>
      </c>
      <c r="E7341">
        <v>2039</v>
      </c>
      <c r="F7341">
        <v>0.238845897</v>
      </c>
      <c r="G7341">
        <v>7713.4572399999997</v>
      </c>
      <c r="H7341">
        <v>0</v>
      </c>
      <c r="I7341">
        <v>1</v>
      </c>
      <c r="J7341" s="2" t="str">
        <f t="shared" si="114"/>
        <v>EG_BIOMASSER2029</v>
      </c>
    </row>
    <row r="7342" spans="1:10" x14ac:dyDescent="0.25">
      <c r="A7342" t="s">
        <v>7</v>
      </c>
      <c r="B7342" t="s">
        <v>6</v>
      </c>
      <c r="C7342" t="s">
        <v>11</v>
      </c>
      <c r="D7342">
        <v>2029</v>
      </c>
      <c r="E7342">
        <v>2039</v>
      </c>
      <c r="F7342">
        <v>0.238845897</v>
      </c>
      <c r="G7342">
        <v>7713.4572399999997</v>
      </c>
      <c r="H7342">
        <v>0</v>
      </c>
      <c r="I7342">
        <v>1</v>
      </c>
      <c r="J7342" s="2" t="str">
        <f t="shared" si="114"/>
        <v>EG_BIOMASSWR2029</v>
      </c>
    </row>
    <row r="7343" spans="1:10" x14ac:dyDescent="0.25">
      <c r="A7343" t="s">
        <v>7</v>
      </c>
      <c r="B7343" t="s">
        <v>6</v>
      </c>
      <c r="C7343" t="s">
        <v>9</v>
      </c>
      <c r="D7343">
        <v>2029</v>
      </c>
      <c r="E7343">
        <v>2039</v>
      </c>
      <c r="F7343">
        <v>0.238845897</v>
      </c>
      <c r="G7343">
        <v>7713.4572399999997</v>
      </c>
      <c r="H7343">
        <v>0</v>
      </c>
      <c r="I7343">
        <v>1</v>
      </c>
      <c r="J7343" s="2" t="str">
        <f t="shared" si="114"/>
        <v>EG_BIOMASSNER2029</v>
      </c>
    </row>
    <row r="7344" spans="1:10" x14ac:dyDescent="0.25">
      <c r="A7344" t="s">
        <v>7</v>
      </c>
      <c r="B7344" t="s">
        <v>6</v>
      </c>
      <c r="C7344" t="s">
        <v>8</v>
      </c>
      <c r="D7344">
        <v>2029</v>
      </c>
      <c r="E7344">
        <v>2039</v>
      </c>
      <c r="F7344">
        <v>0.238845897</v>
      </c>
      <c r="G7344">
        <v>7713.4572399999997</v>
      </c>
      <c r="H7344">
        <v>0</v>
      </c>
      <c r="I7344">
        <v>1</v>
      </c>
      <c r="J7344" s="2" t="str">
        <f t="shared" si="114"/>
        <v>EG_BIOMASSSR2029</v>
      </c>
    </row>
    <row r="7345" spans="1:10" x14ac:dyDescent="0.25">
      <c r="A7345" t="s">
        <v>7</v>
      </c>
      <c r="B7345" t="s">
        <v>6</v>
      </c>
      <c r="C7345" t="s">
        <v>12</v>
      </c>
      <c r="D7345">
        <v>2029</v>
      </c>
      <c r="E7345">
        <v>2039</v>
      </c>
      <c r="F7345">
        <v>0.238845897</v>
      </c>
      <c r="G7345">
        <v>7713.4572399999997</v>
      </c>
      <c r="H7345">
        <v>0</v>
      </c>
      <c r="I7345">
        <v>1</v>
      </c>
      <c r="J7345" s="2" t="str">
        <f t="shared" si="114"/>
        <v>EG_BIOMASSNR2029</v>
      </c>
    </row>
    <row r="7346" spans="1:10" x14ac:dyDescent="0.25">
      <c r="A7346" t="s">
        <v>7</v>
      </c>
      <c r="B7346" t="s">
        <v>6</v>
      </c>
      <c r="C7346" t="s">
        <v>10</v>
      </c>
      <c r="D7346">
        <v>2029</v>
      </c>
      <c r="E7346">
        <v>2040</v>
      </c>
      <c r="F7346">
        <v>0.238845897</v>
      </c>
      <c r="G7346">
        <v>7713.4572399999997</v>
      </c>
      <c r="H7346">
        <v>0</v>
      </c>
      <c r="I7346">
        <v>1</v>
      </c>
      <c r="J7346" s="2" t="str">
        <f t="shared" si="114"/>
        <v>EG_BIOMASSER2029</v>
      </c>
    </row>
    <row r="7347" spans="1:10" x14ac:dyDescent="0.25">
      <c r="A7347" t="s">
        <v>7</v>
      </c>
      <c r="B7347" t="s">
        <v>6</v>
      </c>
      <c r="C7347" t="s">
        <v>11</v>
      </c>
      <c r="D7347">
        <v>2029</v>
      </c>
      <c r="E7347">
        <v>2040</v>
      </c>
      <c r="F7347">
        <v>0.238845897</v>
      </c>
      <c r="G7347">
        <v>7713.4572399999997</v>
      </c>
      <c r="H7347">
        <v>0</v>
      </c>
      <c r="I7347">
        <v>1</v>
      </c>
      <c r="J7347" s="2" t="str">
        <f t="shared" si="114"/>
        <v>EG_BIOMASSWR2029</v>
      </c>
    </row>
    <row r="7348" spans="1:10" x14ac:dyDescent="0.25">
      <c r="A7348" t="s">
        <v>7</v>
      </c>
      <c r="B7348" t="s">
        <v>6</v>
      </c>
      <c r="C7348" t="s">
        <v>9</v>
      </c>
      <c r="D7348">
        <v>2029</v>
      </c>
      <c r="E7348">
        <v>2040</v>
      </c>
      <c r="F7348">
        <v>0.238845897</v>
      </c>
      <c r="G7348">
        <v>7713.4572399999997</v>
      </c>
      <c r="H7348">
        <v>0</v>
      </c>
      <c r="I7348">
        <v>1</v>
      </c>
      <c r="J7348" s="2" t="str">
        <f t="shared" si="114"/>
        <v>EG_BIOMASSNER2029</v>
      </c>
    </row>
    <row r="7349" spans="1:10" x14ac:dyDescent="0.25">
      <c r="A7349" t="s">
        <v>7</v>
      </c>
      <c r="B7349" t="s">
        <v>6</v>
      </c>
      <c r="C7349" t="s">
        <v>8</v>
      </c>
      <c r="D7349">
        <v>2029</v>
      </c>
      <c r="E7349">
        <v>2040</v>
      </c>
      <c r="F7349">
        <v>0.238845897</v>
      </c>
      <c r="G7349">
        <v>7713.4572399999997</v>
      </c>
      <c r="H7349">
        <v>0</v>
      </c>
      <c r="I7349">
        <v>1</v>
      </c>
      <c r="J7349" s="2" t="str">
        <f t="shared" si="114"/>
        <v>EG_BIOMASSSR2029</v>
      </c>
    </row>
    <row r="7350" spans="1:10" x14ac:dyDescent="0.25">
      <c r="A7350" t="s">
        <v>7</v>
      </c>
      <c r="B7350" t="s">
        <v>6</v>
      </c>
      <c r="C7350" t="s">
        <v>12</v>
      </c>
      <c r="D7350">
        <v>2029</v>
      </c>
      <c r="E7350">
        <v>2040</v>
      </c>
      <c r="F7350">
        <v>0.238845897</v>
      </c>
      <c r="G7350">
        <v>7713.4572399999997</v>
      </c>
      <c r="H7350">
        <v>0</v>
      </c>
      <c r="I7350">
        <v>1</v>
      </c>
      <c r="J7350" s="2" t="str">
        <f t="shared" si="114"/>
        <v>EG_BIOMASSNR2029</v>
      </c>
    </row>
    <row r="7351" spans="1:10" x14ac:dyDescent="0.25">
      <c r="A7351" t="s">
        <v>7</v>
      </c>
      <c r="B7351" t="s">
        <v>6</v>
      </c>
      <c r="C7351" t="s">
        <v>10</v>
      </c>
      <c r="D7351">
        <v>2029</v>
      </c>
      <c r="E7351">
        <v>2041</v>
      </c>
      <c r="F7351">
        <v>0.238845897</v>
      </c>
      <c r="G7351">
        <v>7713.4572399999997</v>
      </c>
      <c r="H7351">
        <v>0</v>
      </c>
      <c r="I7351">
        <v>1</v>
      </c>
      <c r="J7351" s="2" t="str">
        <f t="shared" si="114"/>
        <v>EG_BIOMASSER2029</v>
      </c>
    </row>
    <row r="7352" spans="1:10" x14ac:dyDescent="0.25">
      <c r="A7352" t="s">
        <v>7</v>
      </c>
      <c r="B7352" t="s">
        <v>6</v>
      </c>
      <c r="C7352" t="s">
        <v>11</v>
      </c>
      <c r="D7352">
        <v>2029</v>
      </c>
      <c r="E7352">
        <v>2041</v>
      </c>
      <c r="F7352">
        <v>0.238845897</v>
      </c>
      <c r="G7352">
        <v>7713.4572399999997</v>
      </c>
      <c r="H7352">
        <v>0</v>
      </c>
      <c r="I7352">
        <v>1</v>
      </c>
      <c r="J7352" s="2" t="str">
        <f t="shared" si="114"/>
        <v>EG_BIOMASSWR2029</v>
      </c>
    </row>
    <row r="7353" spans="1:10" x14ac:dyDescent="0.25">
      <c r="A7353" t="s">
        <v>7</v>
      </c>
      <c r="B7353" t="s">
        <v>6</v>
      </c>
      <c r="C7353" t="s">
        <v>9</v>
      </c>
      <c r="D7353">
        <v>2029</v>
      </c>
      <c r="E7353">
        <v>2041</v>
      </c>
      <c r="F7353">
        <v>0.238845897</v>
      </c>
      <c r="G7353">
        <v>7713.4572399999997</v>
      </c>
      <c r="H7353">
        <v>0</v>
      </c>
      <c r="I7353">
        <v>1</v>
      </c>
      <c r="J7353" s="2" t="str">
        <f t="shared" si="114"/>
        <v>EG_BIOMASSNER2029</v>
      </c>
    </row>
    <row r="7354" spans="1:10" x14ac:dyDescent="0.25">
      <c r="A7354" t="s">
        <v>7</v>
      </c>
      <c r="B7354" t="s">
        <v>6</v>
      </c>
      <c r="C7354" t="s">
        <v>8</v>
      </c>
      <c r="D7354">
        <v>2029</v>
      </c>
      <c r="E7354">
        <v>2041</v>
      </c>
      <c r="F7354">
        <v>0.238845897</v>
      </c>
      <c r="G7354">
        <v>7713.4572399999997</v>
      </c>
      <c r="H7354">
        <v>0</v>
      </c>
      <c r="I7354">
        <v>1</v>
      </c>
      <c r="J7354" s="2" t="str">
        <f t="shared" si="114"/>
        <v>EG_BIOMASSSR2029</v>
      </c>
    </row>
    <row r="7355" spans="1:10" x14ac:dyDescent="0.25">
      <c r="A7355" t="s">
        <v>7</v>
      </c>
      <c r="B7355" t="s">
        <v>6</v>
      </c>
      <c r="C7355" t="s">
        <v>12</v>
      </c>
      <c r="D7355">
        <v>2029</v>
      </c>
      <c r="E7355">
        <v>2041</v>
      </c>
      <c r="F7355">
        <v>0.238845897</v>
      </c>
      <c r="G7355">
        <v>7713.4572399999997</v>
      </c>
      <c r="H7355">
        <v>0</v>
      </c>
      <c r="I7355">
        <v>1</v>
      </c>
      <c r="J7355" s="2" t="str">
        <f t="shared" si="114"/>
        <v>EG_BIOMASSNR2029</v>
      </c>
    </row>
    <row r="7356" spans="1:10" x14ac:dyDescent="0.25">
      <c r="A7356" t="s">
        <v>19</v>
      </c>
      <c r="B7356" t="s">
        <v>6</v>
      </c>
      <c r="C7356" t="s">
        <v>10</v>
      </c>
      <c r="D7356">
        <v>2029</v>
      </c>
      <c r="E7356">
        <v>2029</v>
      </c>
      <c r="F7356">
        <v>1</v>
      </c>
      <c r="G7356">
        <v>4576.4735559999999</v>
      </c>
      <c r="H7356">
        <v>0</v>
      </c>
      <c r="I7356">
        <v>1</v>
      </c>
      <c r="J7356" s="2" t="str">
        <f t="shared" si="114"/>
        <v>EG_SOLARGMER2029</v>
      </c>
    </row>
    <row r="7357" spans="1:10" x14ac:dyDescent="0.25">
      <c r="A7357" t="s">
        <v>19</v>
      </c>
      <c r="B7357" t="s">
        <v>6</v>
      </c>
      <c r="C7357" t="s">
        <v>11</v>
      </c>
      <c r="D7357">
        <v>2029</v>
      </c>
      <c r="E7357">
        <v>2029</v>
      </c>
      <c r="F7357">
        <v>1</v>
      </c>
      <c r="G7357">
        <v>4576.4735559999999</v>
      </c>
      <c r="H7357">
        <v>0</v>
      </c>
      <c r="I7357">
        <v>1</v>
      </c>
      <c r="J7357" s="2" t="str">
        <f t="shared" si="114"/>
        <v>EG_SOLARGMWR2029</v>
      </c>
    </row>
    <row r="7358" spans="1:10" x14ac:dyDescent="0.25">
      <c r="A7358" t="s">
        <v>19</v>
      </c>
      <c r="B7358" t="s">
        <v>6</v>
      </c>
      <c r="C7358" t="s">
        <v>9</v>
      </c>
      <c r="D7358">
        <v>2029</v>
      </c>
      <c r="E7358">
        <v>2029</v>
      </c>
      <c r="F7358">
        <v>1</v>
      </c>
      <c r="G7358">
        <v>4576.4735559999999</v>
      </c>
      <c r="H7358">
        <v>0</v>
      </c>
      <c r="I7358">
        <v>1</v>
      </c>
      <c r="J7358" s="2" t="str">
        <f t="shared" si="114"/>
        <v>EG_SOLARGMNER2029</v>
      </c>
    </row>
    <row r="7359" spans="1:10" x14ac:dyDescent="0.25">
      <c r="A7359" t="s">
        <v>19</v>
      </c>
      <c r="B7359" t="s">
        <v>6</v>
      </c>
      <c r="C7359" t="s">
        <v>8</v>
      </c>
      <c r="D7359">
        <v>2029</v>
      </c>
      <c r="E7359">
        <v>2029</v>
      </c>
      <c r="F7359">
        <v>1</v>
      </c>
      <c r="G7359">
        <v>4576.4735559999999</v>
      </c>
      <c r="H7359">
        <v>0</v>
      </c>
      <c r="I7359">
        <v>1</v>
      </c>
      <c r="J7359" s="2" t="str">
        <f t="shared" si="114"/>
        <v>EG_SOLARGMSR2029</v>
      </c>
    </row>
    <row r="7360" spans="1:10" x14ac:dyDescent="0.25">
      <c r="A7360" t="s">
        <v>19</v>
      </c>
      <c r="B7360" t="s">
        <v>6</v>
      </c>
      <c r="C7360" t="s">
        <v>12</v>
      </c>
      <c r="D7360">
        <v>2029</v>
      </c>
      <c r="E7360">
        <v>2029</v>
      </c>
      <c r="F7360">
        <v>1</v>
      </c>
      <c r="G7360">
        <v>4576.4735559999999</v>
      </c>
      <c r="H7360">
        <v>0</v>
      </c>
      <c r="I7360">
        <v>1</v>
      </c>
      <c r="J7360" s="2" t="str">
        <f t="shared" si="114"/>
        <v>EG_SOLARGMNR2029</v>
      </c>
    </row>
    <row r="7361" spans="1:10" x14ac:dyDescent="0.25">
      <c r="A7361" t="s">
        <v>19</v>
      </c>
      <c r="B7361" t="s">
        <v>6</v>
      </c>
      <c r="C7361" t="s">
        <v>10</v>
      </c>
      <c r="D7361">
        <v>2029</v>
      </c>
      <c r="E7361">
        <v>2030</v>
      </c>
      <c r="F7361">
        <v>1</v>
      </c>
      <c r="G7361">
        <v>4576.4735559999999</v>
      </c>
      <c r="H7361">
        <v>0</v>
      </c>
      <c r="I7361">
        <v>1</v>
      </c>
      <c r="J7361" s="2" t="str">
        <f t="shared" si="114"/>
        <v>EG_SOLARGMER2029</v>
      </c>
    </row>
    <row r="7362" spans="1:10" x14ac:dyDescent="0.25">
      <c r="A7362" t="s">
        <v>19</v>
      </c>
      <c r="B7362" t="s">
        <v>6</v>
      </c>
      <c r="C7362" t="s">
        <v>11</v>
      </c>
      <c r="D7362">
        <v>2029</v>
      </c>
      <c r="E7362">
        <v>2030</v>
      </c>
      <c r="F7362">
        <v>1</v>
      </c>
      <c r="G7362">
        <v>4576.4735559999999</v>
      </c>
      <c r="H7362">
        <v>0</v>
      </c>
      <c r="I7362">
        <v>1</v>
      </c>
      <c r="J7362" s="2" t="str">
        <f t="shared" si="114"/>
        <v>EG_SOLARGMWR2029</v>
      </c>
    </row>
    <row r="7363" spans="1:10" x14ac:dyDescent="0.25">
      <c r="A7363" t="s">
        <v>19</v>
      </c>
      <c r="B7363" t="s">
        <v>6</v>
      </c>
      <c r="C7363" t="s">
        <v>9</v>
      </c>
      <c r="D7363">
        <v>2029</v>
      </c>
      <c r="E7363">
        <v>2030</v>
      </c>
      <c r="F7363">
        <v>1</v>
      </c>
      <c r="G7363">
        <v>4576.4735559999999</v>
      </c>
      <c r="H7363">
        <v>0</v>
      </c>
      <c r="I7363">
        <v>1</v>
      </c>
      <c r="J7363" s="2" t="str">
        <f t="shared" ref="J7363:J7426" si="115">_xlfn.CONCAT(A7363,C7363,D7363)</f>
        <v>EG_SOLARGMNER2029</v>
      </c>
    </row>
    <row r="7364" spans="1:10" x14ac:dyDescent="0.25">
      <c r="A7364" t="s">
        <v>19</v>
      </c>
      <c r="B7364" t="s">
        <v>6</v>
      </c>
      <c r="C7364" t="s">
        <v>8</v>
      </c>
      <c r="D7364">
        <v>2029</v>
      </c>
      <c r="E7364">
        <v>2030</v>
      </c>
      <c r="F7364">
        <v>1</v>
      </c>
      <c r="G7364">
        <v>4576.4735559999999</v>
      </c>
      <c r="H7364">
        <v>0</v>
      </c>
      <c r="I7364">
        <v>1</v>
      </c>
      <c r="J7364" s="2" t="str">
        <f t="shared" si="115"/>
        <v>EG_SOLARGMSR2029</v>
      </c>
    </row>
    <row r="7365" spans="1:10" x14ac:dyDescent="0.25">
      <c r="A7365" t="s">
        <v>19</v>
      </c>
      <c r="B7365" t="s">
        <v>6</v>
      </c>
      <c r="C7365" t="s">
        <v>12</v>
      </c>
      <c r="D7365">
        <v>2029</v>
      </c>
      <c r="E7365">
        <v>2030</v>
      </c>
      <c r="F7365">
        <v>1</v>
      </c>
      <c r="G7365">
        <v>4576.4735559999999</v>
      </c>
      <c r="H7365">
        <v>0</v>
      </c>
      <c r="I7365">
        <v>1</v>
      </c>
      <c r="J7365" s="2" t="str">
        <f t="shared" si="115"/>
        <v>EG_SOLARGMNR2029</v>
      </c>
    </row>
    <row r="7366" spans="1:10" x14ac:dyDescent="0.25">
      <c r="A7366" t="s">
        <v>19</v>
      </c>
      <c r="B7366" t="s">
        <v>6</v>
      </c>
      <c r="C7366" t="s">
        <v>10</v>
      </c>
      <c r="D7366">
        <v>2029</v>
      </c>
      <c r="E7366">
        <v>2031</v>
      </c>
      <c r="F7366">
        <v>1</v>
      </c>
      <c r="G7366">
        <v>4576.4735559999999</v>
      </c>
      <c r="H7366">
        <v>0</v>
      </c>
      <c r="I7366">
        <v>1</v>
      </c>
      <c r="J7366" s="2" t="str">
        <f t="shared" si="115"/>
        <v>EG_SOLARGMER2029</v>
      </c>
    </row>
    <row r="7367" spans="1:10" x14ac:dyDescent="0.25">
      <c r="A7367" t="s">
        <v>19</v>
      </c>
      <c r="B7367" t="s">
        <v>6</v>
      </c>
      <c r="C7367" t="s">
        <v>11</v>
      </c>
      <c r="D7367">
        <v>2029</v>
      </c>
      <c r="E7367">
        <v>2031</v>
      </c>
      <c r="F7367">
        <v>1</v>
      </c>
      <c r="G7367">
        <v>4576.4735559999999</v>
      </c>
      <c r="H7367">
        <v>0</v>
      </c>
      <c r="I7367">
        <v>1</v>
      </c>
      <c r="J7367" s="2" t="str">
        <f t="shared" si="115"/>
        <v>EG_SOLARGMWR2029</v>
      </c>
    </row>
    <row r="7368" spans="1:10" x14ac:dyDescent="0.25">
      <c r="A7368" t="s">
        <v>19</v>
      </c>
      <c r="B7368" t="s">
        <v>6</v>
      </c>
      <c r="C7368" t="s">
        <v>9</v>
      </c>
      <c r="D7368">
        <v>2029</v>
      </c>
      <c r="E7368">
        <v>2031</v>
      </c>
      <c r="F7368">
        <v>1</v>
      </c>
      <c r="G7368">
        <v>4576.4735559999999</v>
      </c>
      <c r="H7368">
        <v>0</v>
      </c>
      <c r="I7368">
        <v>1</v>
      </c>
      <c r="J7368" s="2" t="str">
        <f t="shared" si="115"/>
        <v>EG_SOLARGMNER2029</v>
      </c>
    </row>
    <row r="7369" spans="1:10" x14ac:dyDescent="0.25">
      <c r="A7369" t="s">
        <v>19</v>
      </c>
      <c r="B7369" t="s">
        <v>6</v>
      </c>
      <c r="C7369" t="s">
        <v>8</v>
      </c>
      <c r="D7369">
        <v>2029</v>
      </c>
      <c r="E7369">
        <v>2031</v>
      </c>
      <c r="F7369">
        <v>1</v>
      </c>
      <c r="G7369">
        <v>4576.4735559999999</v>
      </c>
      <c r="H7369">
        <v>0</v>
      </c>
      <c r="I7369">
        <v>1</v>
      </c>
      <c r="J7369" s="2" t="str">
        <f t="shared" si="115"/>
        <v>EG_SOLARGMSR2029</v>
      </c>
    </row>
    <row r="7370" spans="1:10" x14ac:dyDescent="0.25">
      <c r="A7370" t="s">
        <v>19</v>
      </c>
      <c r="B7370" t="s">
        <v>6</v>
      </c>
      <c r="C7370" t="s">
        <v>12</v>
      </c>
      <c r="D7370">
        <v>2029</v>
      </c>
      <c r="E7370">
        <v>2031</v>
      </c>
      <c r="F7370">
        <v>1</v>
      </c>
      <c r="G7370">
        <v>4576.4735559999999</v>
      </c>
      <c r="H7370">
        <v>0</v>
      </c>
      <c r="I7370">
        <v>1</v>
      </c>
      <c r="J7370" s="2" t="str">
        <f t="shared" si="115"/>
        <v>EG_SOLARGMNR2029</v>
      </c>
    </row>
    <row r="7371" spans="1:10" x14ac:dyDescent="0.25">
      <c r="A7371" t="s">
        <v>19</v>
      </c>
      <c r="B7371" t="s">
        <v>6</v>
      </c>
      <c r="C7371" t="s">
        <v>10</v>
      </c>
      <c r="D7371">
        <v>2029</v>
      </c>
      <c r="E7371">
        <v>2032</v>
      </c>
      <c r="F7371">
        <v>1</v>
      </c>
      <c r="G7371">
        <v>4576.4735559999999</v>
      </c>
      <c r="H7371">
        <v>0</v>
      </c>
      <c r="I7371">
        <v>1</v>
      </c>
      <c r="J7371" s="2" t="str">
        <f t="shared" si="115"/>
        <v>EG_SOLARGMER2029</v>
      </c>
    </row>
    <row r="7372" spans="1:10" x14ac:dyDescent="0.25">
      <c r="A7372" t="s">
        <v>19</v>
      </c>
      <c r="B7372" t="s">
        <v>6</v>
      </c>
      <c r="C7372" t="s">
        <v>11</v>
      </c>
      <c r="D7372">
        <v>2029</v>
      </c>
      <c r="E7372">
        <v>2032</v>
      </c>
      <c r="F7372">
        <v>1</v>
      </c>
      <c r="G7372">
        <v>4576.4735559999999</v>
      </c>
      <c r="H7372">
        <v>0</v>
      </c>
      <c r="I7372">
        <v>1</v>
      </c>
      <c r="J7372" s="2" t="str">
        <f t="shared" si="115"/>
        <v>EG_SOLARGMWR2029</v>
      </c>
    </row>
    <row r="7373" spans="1:10" x14ac:dyDescent="0.25">
      <c r="A7373" t="s">
        <v>19</v>
      </c>
      <c r="B7373" t="s">
        <v>6</v>
      </c>
      <c r="C7373" t="s">
        <v>9</v>
      </c>
      <c r="D7373">
        <v>2029</v>
      </c>
      <c r="E7373">
        <v>2032</v>
      </c>
      <c r="F7373">
        <v>1</v>
      </c>
      <c r="G7373">
        <v>4576.4735559999999</v>
      </c>
      <c r="H7373">
        <v>0</v>
      </c>
      <c r="I7373">
        <v>1</v>
      </c>
      <c r="J7373" s="2" t="str">
        <f t="shared" si="115"/>
        <v>EG_SOLARGMNER2029</v>
      </c>
    </row>
    <row r="7374" spans="1:10" x14ac:dyDescent="0.25">
      <c r="A7374" t="s">
        <v>19</v>
      </c>
      <c r="B7374" t="s">
        <v>6</v>
      </c>
      <c r="C7374" t="s">
        <v>8</v>
      </c>
      <c r="D7374">
        <v>2029</v>
      </c>
      <c r="E7374">
        <v>2032</v>
      </c>
      <c r="F7374">
        <v>1</v>
      </c>
      <c r="G7374">
        <v>4576.4735559999999</v>
      </c>
      <c r="H7374">
        <v>0</v>
      </c>
      <c r="I7374">
        <v>1</v>
      </c>
      <c r="J7374" s="2" t="str">
        <f t="shared" si="115"/>
        <v>EG_SOLARGMSR2029</v>
      </c>
    </row>
    <row r="7375" spans="1:10" x14ac:dyDescent="0.25">
      <c r="A7375" t="s">
        <v>19</v>
      </c>
      <c r="B7375" t="s">
        <v>6</v>
      </c>
      <c r="C7375" t="s">
        <v>12</v>
      </c>
      <c r="D7375">
        <v>2029</v>
      </c>
      <c r="E7375">
        <v>2032</v>
      </c>
      <c r="F7375">
        <v>1</v>
      </c>
      <c r="G7375">
        <v>4576.4735559999999</v>
      </c>
      <c r="H7375">
        <v>0</v>
      </c>
      <c r="I7375">
        <v>1</v>
      </c>
      <c r="J7375" s="2" t="str">
        <f t="shared" si="115"/>
        <v>EG_SOLARGMNR2029</v>
      </c>
    </row>
    <row r="7376" spans="1:10" x14ac:dyDescent="0.25">
      <c r="A7376" t="s">
        <v>19</v>
      </c>
      <c r="B7376" t="s">
        <v>6</v>
      </c>
      <c r="C7376" t="s">
        <v>10</v>
      </c>
      <c r="D7376">
        <v>2029</v>
      </c>
      <c r="E7376">
        <v>2033</v>
      </c>
      <c r="F7376">
        <v>1</v>
      </c>
      <c r="G7376">
        <v>4576.4735559999999</v>
      </c>
      <c r="H7376">
        <v>0</v>
      </c>
      <c r="I7376">
        <v>1</v>
      </c>
      <c r="J7376" s="2" t="str">
        <f t="shared" si="115"/>
        <v>EG_SOLARGMER2029</v>
      </c>
    </row>
    <row r="7377" spans="1:10" x14ac:dyDescent="0.25">
      <c r="A7377" t="s">
        <v>19</v>
      </c>
      <c r="B7377" t="s">
        <v>6</v>
      </c>
      <c r="C7377" t="s">
        <v>11</v>
      </c>
      <c r="D7377">
        <v>2029</v>
      </c>
      <c r="E7377">
        <v>2033</v>
      </c>
      <c r="F7377">
        <v>1</v>
      </c>
      <c r="G7377">
        <v>4576.4735559999999</v>
      </c>
      <c r="H7377">
        <v>0</v>
      </c>
      <c r="I7377">
        <v>1</v>
      </c>
      <c r="J7377" s="2" t="str">
        <f t="shared" si="115"/>
        <v>EG_SOLARGMWR2029</v>
      </c>
    </row>
    <row r="7378" spans="1:10" x14ac:dyDescent="0.25">
      <c r="A7378" t="s">
        <v>19</v>
      </c>
      <c r="B7378" t="s">
        <v>6</v>
      </c>
      <c r="C7378" t="s">
        <v>9</v>
      </c>
      <c r="D7378">
        <v>2029</v>
      </c>
      <c r="E7378">
        <v>2033</v>
      </c>
      <c r="F7378">
        <v>1</v>
      </c>
      <c r="G7378">
        <v>4576.4735559999999</v>
      </c>
      <c r="H7378">
        <v>0</v>
      </c>
      <c r="I7378">
        <v>1</v>
      </c>
      <c r="J7378" s="2" t="str">
        <f t="shared" si="115"/>
        <v>EG_SOLARGMNER2029</v>
      </c>
    </row>
    <row r="7379" spans="1:10" x14ac:dyDescent="0.25">
      <c r="A7379" t="s">
        <v>19</v>
      </c>
      <c r="B7379" t="s">
        <v>6</v>
      </c>
      <c r="C7379" t="s">
        <v>8</v>
      </c>
      <c r="D7379">
        <v>2029</v>
      </c>
      <c r="E7379">
        <v>2033</v>
      </c>
      <c r="F7379">
        <v>1</v>
      </c>
      <c r="G7379">
        <v>4576.4735559999999</v>
      </c>
      <c r="H7379">
        <v>0</v>
      </c>
      <c r="I7379">
        <v>1</v>
      </c>
      <c r="J7379" s="2" t="str">
        <f t="shared" si="115"/>
        <v>EG_SOLARGMSR2029</v>
      </c>
    </row>
    <row r="7380" spans="1:10" x14ac:dyDescent="0.25">
      <c r="A7380" t="s">
        <v>19</v>
      </c>
      <c r="B7380" t="s">
        <v>6</v>
      </c>
      <c r="C7380" t="s">
        <v>12</v>
      </c>
      <c r="D7380">
        <v>2029</v>
      </c>
      <c r="E7380">
        <v>2033</v>
      </c>
      <c r="F7380">
        <v>1</v>
      </c>
      <c r="G7380">
        <v>4576.4735559999999</v>
      </c>
      <c r="H7380">
        <v>0</v>
      </c>
      <c r="I7380">
        <v>1</v>
      </c>
      <c r="J7380" s="2" t="str">
        <f t="shared" si="115"/>
        <v>EG_SOLARGMNR2029</v>
      </c>
    </row>
    <row r="7381" spans="1:10" x14ac:dyDescent="0.25">
      <c r="A7381" t="s">
        <v>19</v>
      </c>
      <c r="B7381" t="s">
        <v>6</v>
      </c>
      <c r="C7381" t="s">
        <v>10</v>
      </c>
      <c r="D7381">
        <v>2029</v>
      </c>
      <c r="E7381">
        <v>2034</v>
      </c>
      <c r="F7381">
        <v>1</v>
      </c>
      <c r="G7381">
        <v>4576.4735559999999</v>
      </c>
      <c r="H7381">
        <v>0</v>
      </c>
      <c r="I7381">
        <v>1</v>
      </c>
      <c r="J7381" s="2" t="str">
        <f t="shared" si="115"/>
        <v>EG_SOLARGMER2029</v>
      </c>
    </row>
    <row r="7382" spans="1:10" x14ac:dyDescent="0.25">
      <c r="A7382" t="s">
        <v>19</v>
      </c>
      <c r="B7382" t="s">
        <v>6</v>
      </c>
      <c r="C7382" t="s">
        <v>11</v>
      </c>
      <c r="D7382">
        <v>2029</v>
      </c>
      <c r="E7382">
        <v>2034</v>
      </c>
      <c r="F7382">
        <v>1</v>
      </c>
      <c r="G7382">
        <v>4576.4735559999999</v>
      </c>
      <c r="H7382">
        <v>0</v>
      </c>
      <c r="I7382">
        <v>1</v>
      </c>
      <c r="J7382" s="2" t="str">
        <f t="shared" si="115"/>
        <v>EG_SOLARGMWR2029</v>
      </c>
    </row>
    <row r="7383" spans="1:10" x14ac:dyDescent="0.25">
      <c r="A7383" t="s">
        <v>19</v>
      </c>
      <c r="B7383" t="s">
        <v>6</v>
      </c>
      <c r="C7383" t="s">
        <v>9</v>
      </c>
      <c r="D7383">
        <v>2029</v>
      </c>
      <c r="E7383">
        <v>2034</v>
      </c>
      <c r="F7383">
        <v>1</v>
      </c>
      <c r="G7383">
        <v>4576.4735559999999</v>
      </c>
      <c r="H7383">
        <v>0</v>
      </c>
      <c r="I7383">
        <v>1</v>
      </c>
      <c r="J7383" s="2" t="str">
        <f t="shared" si="115"/>
        <v>EG_SOLARGMNER2029</v>
      </c>
    </row>
    <row r="7384" spans="1:10" x14ac:dyDescent="0.25">
      <c r="A7384" t="s">
        <v>19</v>
      </c>
      <c r="B7384" t="s">
        <v>6</v>
      </c>
      <c r="C7384" t="s">
        <v>8</v>
      </c>
      <c r="D7384">
        <v>2029</v>
      </c>
      <c r="E7384">
        <v>2034</v>
      </c>
      <c r="F7384">
        <v>1</v>
      </c>
      <c r="G7384">
        <v>4576.4735559999999</v>
      </c>
      <c r="H7384">
        <v>0</v>
      </c>
      <c r="I7384">
        <v>1</v>
      </c>
      <c r="J7384" s="2" t="str">
        <f t="shared" si="115"/>
        <v>EG_SOLARGMSR2029</v>
      </c>
    </row>
    <row r="7385" spans="1:10" x14ac:dyDescent="0.25">
      <c r="A7385" t="s">
        <v>19</v>
      </c>
      <c r="B7385" t="s">
        <v>6</v>
      </c>
      <c r="C7385" t="s">
        <v>12</v>
      </c>
      <c r="D7385">
        <v>2029</v>
      </c>
      <c r="E7385">
        <v>2034</v>
      </c>
      <c r="F7385">
        <v>1</v>
      </c>
      <c r="G7385">
        <v>4576.4735559999999</v>
      </c>
      <c r="H7385">
        <v>0</v>
      </c>
      <c r="I7385">
        <v>1</v>
      </c>
      <c r="J7385" s="2" t="str">
        <f t="shared" si="115"/>
        <v>EG_SOLARGMNR2029</v>
      </c>
    </row>
    <row r="7386" spans="1:10" x14ac:dyDescent="0.25">
      <c r="A7386" t="s">
        <v>19</v>
      </c>
      <c r="B7386" t="s">
        <v>6</v>
      </c>
      <c r="C7386" t="s">
        <v>10</v>
      </c>
      <c r="D7386">
        <v>2029</v>
      </c>
      <c r="E7386">
        <v>2035</v>
      </c>
      <c r="F7386">
        <v>1</v>
      </c>
      <c r="G7386">
        <v>4576.4735559999999</v>
      </c>
      <c r="H7386">
        <v>0</v>
      </c>
      <c r="I7386">
        <v>1</v>
      </c>
      <c r="J7386" s="2" t="str">
        <f t="shared" si="115"/>
        <v>EG_SOLARGMER2029</v>
      </c>
    </row>
    <row r="7387" spans="1:10" x14ac:dyDescent="0.25">
      <c r="A7387" t="s">
        <v>19</v>
      </c>
      <c r="B7387" t="s">
        <v>6</v>
      </c>
      <c r="C7387" t="s">
        <v>11</v>
      </c>
      <c r="D7387">
        <v>2029</v>
      </c>
      <c r="E7387">
        <v>2035</v>
      </c>
      <c r="F7387">
        <v>1</v>
      </c>
      <c r="G7387">
        <v>4576.4735559999999</v>
      </c>
      <c r="H7387">
        <v>0</v>
      </c>
      <c r="I7387">
        <v>1</v>
      </c>
      <c r="J7387" s="2" t="str">
        <f t="shared" si="115"/>
        <v>EG_SOLARGMWR2029</v>
      </c>
    </row>
    <row r="7388" spans="1:10" x14ac:dyDescent="0.25">
      <c r="A7388" t="s">
        <v>19</v>
      </c>
      <c r="B7388" t="s">
        <v>6</v>
      </c>
      <c r="C7388" t="s">
        <v>9</v>
      </c>
      <c r="D7388">
        <v>2029</v>
      </c>
      <c r="E7388">
        <v>2035</v>
      </c>
      <c r="F7388">
        <v>1</v>
      </c>
      <c r="G7388">
        <v>4576.4735559999999</v>
      </c>
      <c r="H7388">
        <v>0</v>
      </c>
      <c r="I7388">
        <v>1</v>
      </c>
      <c r="J7388" s="2" t="str">
        <f t="shared" si="115"/>
        <v>EG_SOLARGMNER2029</v>
      </c>
    </row>
    <row r="7389" spans="1:10" x14ac:dyDescent="0.25">
      <c r="A7389" t="s">
        <v>19</v>
      </c>
      <c r="B7389" t="s">
        <v>6</v>
      </c>
      <c r="C7389" t="s">
        <v>8</v>
      </c>
      <c r="D7389">
        <v>2029</v>
      </c>
      <c r="E7389">
        <v>2035</v>
      </c>
      <c r="F7389">
        <v>1</v>
      </c>
      <c r="G7389">
        <v>4576.4735559999999</v>
      </c>
      <c r="H7389">
        <v>0</v>
      </c>
      <c r="I7389">
        <v>1</v>
      </c>
      <c r="J7389" s="2" t="str">
        <f t="shared" si="115"/>
        <v>EG_SOLARGMSR2029</v>
      </c>
    </row>
    <row r="7390" spans="1:10" x14ac:dyDescent="0.25">
      <c r="A7390" t="s">
        <v>19</v>
      </c>
      <c r="B7390" t="s">
        <v>6</v>
      </c>
      <c r="C7390" t="s">
        <v>12</v>
      </c>
      <c r="D7390">
        <v>2029</v>
      </c>
      <c r="E7390">
        <v>2035</v>
      </c>
      <c r="F7390">
        <v>1</v>
      </c>
      <c r="G7390">
        <v>4576.4735559999999</v>
      </c>
      <c r="H7390">
        <v>0</v>
      </c>
      <c r="I7390">
        <v>1</v>
      </c>
      <c r="J7390" s="2" t="str">
        <f t="shared" si="115"/>
        <v>EG_SOLARGMNR2029</v>
      </c>
    </row>
    <row r="7391" spans="1:10" x14ac:dyDescent="0.25">
      <c r="A7391" t="s">
        <v>19</v>
      </c>
      <c r="B7391" t="s">
        <v>6</v>
      </c>
      <c r="C7391" t="s">
        <v>10</v>
      </c>
      <c r="D7391">
        <v>2029</v>
      </c>
      <c r="E7391">
        <v>2036</v>
      </c>
      <c r="F7391">
        <v>1</v>
      </c>
      <c r="G7391">
        <v>4576.4735559999999</v>
      </c>
      <c r="H7391">
        <v>0</v>
      </c>
      <c r="I7391">
        <v>1</v>
      </c>
      <c r="J7391" s="2" t="str">
        <f t="shared" si="115"/>
        <v>EG_SOLARGMER2029</v>
      </c>
    </row>
    <row r="7392" spans="1:10" x14ac:dyDescent="0.25">
      <c r="A7392" t="s">
        <v>19</v>
      </c>
      <c r="B7392" t="s">
        <v>6</v>
      </c>
      <c r="C7392" t="s">
        <v>11</v>
      </c>
      <c r="D7392">
        <v>2029</v>
      </c>
      <c r="E7392">
        <v>2036</v>
      </c>
      <c r="F7392">
        <v>1</v>
      </c>
      <c r="G7392">
        <v>4576.4735559999999</v>
      </c>
      <c r="H7392">
        <v>0</v>
      </c>
      <c r="I7392">
        <v>1</v>
      </c>
      <c r="J7392" s="2" t="str">
        <f t="shared" si="115"/>
        <v>EG_SOLARGMWR2029</v>
      </c>
    </row>
    <row r="7393" spans="1:10" x14ac:dyDescent="0.25">
      <c r="A7393" t="s">
        <v>19</v>
      </c>
      <c r="B7393" t="s">
        <v>6</v>
      </c>
      <c r="C7393" t="s">
        <v>9</v>
      </c>
      <c r="D7393">
        <v>2029</v>
      </c>
      <c r="E7393">
        <v>2036</v>
      </c>
      <c r="F7393">
        <v>1</v>
      </c>
      <c r="G7393">
        <v>4576.4735559999999</v>
      </c>
      <c r="H7393">
        <v>0</v>
      </c>
      <c r="I7393">
        <v>1</v>
      </c>
      <c r="J7393" s="2" t="str">
        <f t="shared" si="115"/>
        <v>EG_SOLARGMNER2029</v>
      </c>
    </row>
    <row r="7394" spans="1:10" x14ac:dyDescent="0.25">
      <c r="A7394" t="s">
        <v>19</v>
      </c>
      <c r="B7394" t="s">
        <v>6</v>
      </c>
      <c r="C7394" t="s">
        <v>8</v>
      </c>
      <c r="D7394">
        <v>2029</v>
      </c>
      <c r="E7394">
        <v>2036</v>
      </c>
      <c r="F7394">
        <v>1</v>
      </c>
      <c r="G7394">
        <v>4576.4735559999999</v>
      </c>
      <c r="H7394">
        <v>0</v>
      </c>
      <c r="I7394">
        <v>1</v>
      </c>
      <c r="J7394" s="2" t="str">
        <f t="shared" si="115"/>
        <v>EG_SOLARGMSR2029</v>
      </c>
    </row>
    <row r="7395" spans="1:10" x14ac:dyDescent="0.25">
      <c r="A7395" t="s">
        <v>19</v>
      </c>
      <c r="B7395" t="s">
        <v>6</v>
      </c>
      <c r="C7395" t="s">
        <v>12</v>
      </c>
      <c r="D7395">
        <v>2029</v>
      </c>
      <c r="E7395">
        <v>2036</v>
      </c>
      <c r="F7395">
        <v>1</v>
      </c>
      <c r="G7395">
        <v>4576.4735559999999</v>
      </c>
      <c r="H7395">
        <v>0</v>
      </c>
      <c r="I7395">
        <v>1</v>
      </c>
      <c r="J7395" s="2" t="str">
        <f t="shared" si="115"/>
        <v>EG_SOLARGMNR2029</v>
      </c>
    </row>
    <row r="7396" spans="1:10" x14ac:dyDescent="0.25">
      <c r="A7396" t="s">
        <v>19</v>
      </c>
      <c r="B7396" t="s">
        <v>6</v>
      </c>
      <c r="C7396" t="s">
        <v>10</v>
      </c>
      <c r="D7396">
        <v>2029</v>
      </c>
      <c r="E7396">
        <v>2037</v>
      </c>
      <c r="F7396">
        <v>1</v>
      </c>
      <c r="G7396">
        <v>4576.4735559999999</v>
      </c>
      <c r="H7396">
        <v>0</v>
      </c>
      <c r="I7396">
        <v>1</v>
      </c>
      <c r="J7396" s="2" t="str">
        <f t="shared" si="115"/>
        <v>EG_SOLARGMER2029</v>
      </c>
    </row>
    <row r="7397" spans="1:10" x14ac:dyDescent="0.25">
      <c r="A7397" t="s">
        <v>19</v>
      </c>
      <c r="B7397" t="s">
        <v>6</v>
      </c>
      <c r="C7397" t="s">
        <v>11</v>
      </c>
      <c r="D7397">
        <v>2029</v>
      </c>
      <c r="E7397">
        <v>2037</v>
      </c>
      <c r="F7397">
        <v>1</v>
      </c>
      <c r="G7397">
        <v>4576.4735559999999</v>
      </c>
      <c r="H7397">
        <v>0</v>
      </c>
      <c r="I7397">
        <v>1</v>
      </c>
      <c r="J7397" s="2" t="str">
        <f t="shared" si="115"/>
        <v>EG_SOLARGMWR2029</v>
      </c>
    </row>
    <row r="7398" spans="1:10" x14ac:dyDescent="0.25">
      <c r="A7398" t="s">
        <v>19</v>
      </c>
      <c r="B7398" t="s">
        <v>6</v>
      </c>
      <c r="C7398" t="s">
        <v>9</v>
      </c>
      <c r="D7398">
        <v>2029</v>
      </c>
      <c r="E7398">
        <v>2037</v>
      </c>
      <c r="F7398">
        <v>1</v>
      </c>
      <c r="G7398">
        <v>4576.4735559999999</v>
      </c>
      <c r="H7398">
        <v>0</v>
      </c>
      <c r="I7398">
        <v>1</v>
      </c>
      <c r="J7398" s="2" t="str">
        <f t="shared" si="115"/>
        <v>EG_SOLARGMNER2029</v>
      </c>
    </row>
    <row r="7399" spans="1:10" x14ac:dyDescent="0.25">
      <c r="A7399" t="s">
        <v>19</v>
      </c>
      <c r="B7399" t="s">
        <v>6</v>
      </c>
      <c r="C7399" t="s">
        <v>8</v>
      </c>
      <c r="D7399">
        <v>2029</v>
      </c>
      <c r="E7399">
        <v>2037</v>
      </c>
      <c r="F7399">
        <v>1</v>
      </c>
      <c r="G7399">
        <v>4576.4735559999999</v>
      </c>
      <c r="H7399">
        <v>0</v>
      </c>
      <c r="I7399">
        <v>1</v>
      </c>
      <c r="J7399" s="2" t="str">
        <f t="shared" si="115"/>
        <v>EG_SOLARGMSR2029</v>
      </c>
    </row>
    <row r="7400" spans="1:10" x14ac:dyDescent="0.25">
      <c r="A7400" t="s">
        <v>19</v>
      </c>
      <c r="B7400" t="s">
        <v>6</v>
      </c>
      <c r="C7400" t="s">
        <v>12</v>
      </c>
      <c r="D7400">
        <v>2029</v>
      </c>
      <c r="E7400">
        <v>2037</v>
      </c>
      <c r="F7400">
        <v>1</v>
      </c>
      <c r="G7400">
        <v>4576.4735559999999</v>
      </c>
      <c r="H7400">
        <v>0</v>
      </c>
      <c r="I7400">
        <v>1</v>
      </c>
      <c r="J7400" s="2" t="str">
        <f t="shared" si="115"/>
        <v>EG_SOLARGMNR2029</v>
      </c>
    </row>
    <row r="7401" spans="1:10" x14ac:dyDescent="0.25">
      <c r="A7401" t="s">
        <v>19</v>
      </c>
      <c r="B7401" t="s">
        <v>6</v>
      </c>
      <c r="C7401" t="s">
        <v>10</v>
      </c>
      <c r="D7401">
        <v>2029</v>
      </c>
      <c r="E7401">
        <v>2038</v>
      </c>
      <c r="F7401">
        <v>1</v>
      </c>
      <c r="G7401">
        <v>4576.4735559999999</v>
      </c>
      <c r="H7401">
        <v>0</v>
      </c>
      <c r="I7401">
        <v>1</v>
      </c>
      <c r="J7401" s="2" t="str">
        <f t="shared" si="115"/>
        <v>EG_SOLARGMER2029</v>
      </c>
    </row>
    <row r="7402" spans="1:10" x14ac:dyDescent="0.25">
      <c r="A7402" t="s">
        <v>19</v>
      </c>
      <c r="B7402" t="s">
        <v>6</v>
      </c>
      <c r="C7402" t="s">
        <v>11</v>
      </c>
      <c r="D7402">
        <v>2029</v>
      </c>
      <c r="E7402">
        <v>2038</v>
      </c>
      <c r="F7402">
        <v>1</v>
      </c>
      <c r="G7402">
        <v>4576.4735559999999</v>
      </c>
      <c r="H7402">
        <v>0</v>
      </c>
      <c r="I7402">
        <v>1</v>
      </c>
      <c r="J7402" s="2" t="str">
        <f t="shared" si="115"/>
        <v>EG_SOLARGMWR2029</v>
      </c>
    </row>
    <row r="7403" spans="1:10" x14ac:dyDescent="0.25">
      <c r="A7403" t="s">
        <v>19</v>
      </c>
      <c r="B7403" t="s">
        <v>6</v>
      </c>
      <c r="C7403" t="s">
        <v>9</v>
      </c>
      <c r="D7403">
        <v>2029</v>
      </c>
      <c r="E7403">
        <v>2038</v>
      </c>
      <c r="F7403">
        <v>1</v>
      </c>
      <c r="G7403">
        <v>4576.4735559999999</v>
      </c>
      <c r="H7403">
        <v>0</v>
      </c>
      <c r="I7403">
        <v>1</v>
      </c>
      <c r="J7403" s="2" t="str">
        <f t="shared" si="115"/>
        <v>EG_SOLARGMNER2029</v>
      </c>
    </row>
    <row r="7404" spans="1:10" x14ac:dyDescent="0.25">
      <c r="A7404" t="s">
        <v>19</v>
      </c>
      <c r="B7404" t="s">
        <v>6</v>
      </c>
      <c r="C7404" t="s">
        <v>8</v>
      </c>
      <c r="D7404">
        <v>2029</v>
      </c>
      <c r="E7404">
        <v>2038</v>
      </c>
      <c r="F7404">
        <v>1</v>
      </c>
      <c r="G7404">
        <v>4576.4735559999999</v>
      </c>
      <c r="H7404">
        <v>0</v>
      </c>
      <c r="I7404">
        <v>1</v>
      </c>
      <c r="J7404" s="2" t="str">
        <f t="shared" si="115"/>
        <v>EG_SOLARGMSR2029</v>
      </c>
    </row>
    <row r="7405" spans="1:10" x14ac:dyDescent="0.25">
      <c r="A7405" t="s">
        <v>19</v>
      </c>
      <c r="B7405" t="s">
        <v>6</v>
      </c>
      <c r="C7405" t="s">
        <v>12</v>
      </c>
      <c r="D7405">
        <v>2029</v>
      </c>
      <c r="E7405">
        <v>2038</v>
      </c>
      <c r="F7405">
        <v>1</v>
      </c>
      <c r="G7405">
        <v>4576.4735559999999</v>
      </c>
      <c r="H7405">
        <v>0</v>
      </c>
      <c r="I7405">
        <v>1</v>
      </c>
      <c r="J7405" s="2" t="str">
        <f t="shared" si="115"/>
        <v>EG_SOLARGMNR2029</v>
      </c>
    </row>
    <row r="7406" spans="1:10" x14ac:dyDescent="0.25">
      <c r="A7406" t="s">
        <v>19</v>
      </c>
      <c r="B7406" t="s">
        <v>6</v>
      </c>
      <c r="C7406" t="s">
        <v>10</v>
      </c>
      <c r="D7406">
        <v>2029</v>
      </c>
      <c r="E7406">
        <v>2039</v>
      </c>
      <c r="F7406">
        <v>1</v>
      </c>
      <c r="G7406">
        <v>4576.4735559999999</v>
      </c>
      <c r="H7406">
        <v>0</v>
      </c>
      <c r="I7406">
        <v>1</v>
      </c>
      <c r="J7406" s="2" t="str">
        <f t="shared" si="115"/>
        <v>EG_SOLARGMER2029</v>
      </c>
    </row>
    <row r="7407" spans="1:10" x14ac:dyDescent="0.25">
      <c r="A7407" t="s">
        <v>19</v>
      </c>
      <c r="B7407" t="s">
        <v>6</v>
      </c>
      <c r="C7407" t="s">
        <v>11</v>
      </c>
      <c r="D7407">
        <v>2029</v>
      </c>
      <c r="E7407">
        <v>2039</v>
      </c>
      <c r="F7407">
        <v>1</v>
      </c>
      <c r="G7407">
        <v>4576.4735559999999</v>
      </c>
      <c r="H7407">
        <v>0</v>
      </c>
      <c r="I7407">
        <v>1</v>
      </c>
      <c r="J7407" s="2" t="str">
        <f t="shared" si="115"/>
        <v>EG_SOLARGMWR2029</v>
      </c>
    </row>
    <row r="7408" spans="1:10" x14ac:dyDescent="0.25">
      <c r="A7408" t="s">
        <v>19</v>
      </c>
      <c r="B7408" t="s">
        <v>6</v>
      </c>
      <c r="C7408" t="s">
        <v>9</v>
      </c>
      <c r="D7408">
        <v>2029</v>
      </c>
      <c r="E7408">
        <v>2039</v>
      </c>
      <c r="F7408">
        <v>1</v>
      </c>
      <c r="G7408">
        <v>4576.4735559999999</v>
      </c>
      <c r="H7408">
        <v>0</v>
      </c>
      <c r="I7408">
        <v>1</v>
      </c>
      <c r="J7408" s="2" t="str">
        <f t="shared" si="115"/>
        <v>EG_SOLARGMNER2029</v>
      </c>
    </row>
    <row r="7409" spans="1:10" x14ac:dyDescent="0.25">
      <c r="A7409" t="s">
        <v>19</v>
      </c>
      <c r="B7409" t="s">
        <v>6</v>
      </c>
      <c r="C7409" t="s">
        <v>8</v>
      </c>
      <c r="D7409">
        <v>2029</v>
      </c>
      <c r="E7409">
        <v>2039</v>
      </c>
      <c r="F7409">
        <v>1</v>
      </c>
      <c r="G7409">
        <v>4576.4735559999999</v>
      </c>
      <c r="H7409">
        <v>0</v>
      </c>
      <c r="I7409">
        <v>1</v>
      </c>
      <c r="J7409" s="2" t="str">
        <f t="shared" si="115"/>
        <v>EG_SOLARGMSR2029</v>
      </c>
    </row>
    <row r="7410" spans="1:10" x14ac:dyDescent="0.25">
      <c r="A7410" t="s">
        <v>19</v>
      </c>
      <c r="B7410" t="s">
        <v>6</v>
      </c>
      <c r="C7410" t="s">
        <v>12</v>
      </c>
      <c r="D7410">
        <v>2029</v>
      </c>
      <c r="E7410">
        <v>2039</v>
      </c>
      <c r="F7410">
        <v>1</v>
      </c>
      <c r="G7410">
        <v>4576.4735559999999</v>
      </c>
      <c r="H7410">
        <v>0</v>
      </c>
      <c r="I7410">
        <v>1</v>
      </c>
      <c r="J7410" s="2" t="str">
        <f t="shared" si="115"/>
        <v>EG_SOLARGMNR2029</v>
      </c>
    </row>
    <row r="7411" spans="1:10" x14ac:dyDescent="0.25">
      <c r="A7411" t="s">
        <v>19</v>
      </c>
      <c r="B7411" t="s">
        <v>6</v>
      </c>
      <c r="C7411" t="s">
        <v>10</v>
      </c>
      <c r="D7411">
        <v>2029</v>
      </c>
      <c r="E7411">
        <v>2040</v>
      </c>
      <c r="F7411">
        <v>1</v>
      </c>
      <c r="G7411">
        <v>4576.4735559999999</v>
      </c>
      <c r="H7411">
        <v>0</v>
      </c>
      <c r="I7411">
        <v>1</v>
      </c>
      <c r="J7411" s="2" t="str">
        <f t="shared" si="115"/>
        <v>EG_SOLARGMER2029</v>
      </c>
    </row>
    <row r="7412" spans="1:10" x14ac:dyDescent="0.25">
      <c r="A7412" t="s">
        <v>19</v>
      </c>
      <c r="B7412" t="s">
        <v>6</v>
      </c>
      <c r="C7412" t="s">
        <v>11</v>
      </c>
      <c r="D7412">
        <v>2029</v>
      </c>
      <c r="E7412">
        <v>2040</v>
      </c>
      <c r="F7412">
        <v>1</v>
      </c>
      <c r="G7412">
        <v>4576.4735559999999</v>
      </c>
      <c r="H7412">
        <v>0</v>
      </c>
      <c r="I7412">
        <v>1</v>
      </c>
      <c r="J7412" s="2" t="str">
        <f t="shared" si="115"/>
        <v>EG_SOLARGMWR2029</v>
      </c>
    </row>
    <row r="7413" spans="1:10" x14ac:dyDescent="0.25">
      <c r="A7413" t="s">
        <v>19</v>
      </c>
      <c r="B7413" t="s">
        <v>6</v>
      </c>
      <c r="C7413" t="s">
        <v>9</v>
      </c>
      <c r="D7413">
        <v>2029</v>
      </c>
      <c r="E7413">
        <v>2040</v>
      </c>
      <c r="F7413">
        <v>1</v>
      </c>
      <c r="G7413">
        <v>4576.4735559999999</v>
      </c>
      <c r="H7413">
        <v>0</v>
      </c>
      <c r="I7413">
        <v>1</v>
      </c>
      <c r="J7413" s="2" t="str">
        <f t="shared" si="115"/>
        <v>EG_SOLARGMNER2029</v>
      </c>
    </row>
    <row r="7414" spans="1:10" x14ac:dyDescent="0.25">
      <c r="A7414" t="s">
        <v>19</v>
      </c>
      <c r="B7414" t="s">
        <v>6</v>
      </c>
      <c r="C7414" t="s">
        <v>8</v>
      </c>
      <c r="D7414">
        <v>2029</v>
      </c>
      <c r="E7414">
        <v>2040</v>
      </c>
      <c r="F7414">
        <v>1</v>
      </c>
      <c r="G7414">
        <v>4576.4735559999999</v>
      </c>
      <c r="H7414">
        <v>0</v>
      </c>
      <c r="I7414">
        <v>1</v>
      </c>
      <c r="J7414" s="2" t="str">
        <f t="shared" si="115"/>
        <v>EG_SOLARGMSR2029</v>
      </c>
    </row>
    <row r="7415" spans="1:10" x14ac:dyDescent="0.25">
      <c r="A7415" t="s">
        <v>19</v>
      </c>
      <c r="B7415" t="s">
        <v>6</v>
      </c>
      <c r="C7415" t="s">
        <v>12</v>
      </c>
      <c r="D7415">
        <v>2029</v>
      </c>
      <c r="E7415">
        <v>2040</v>
      </c>
      <c r="F7415">
        <v>1</v>
      </c>
      <c r="G7415">
        <v>4576.4735559999999</v>
      </c>
      <c r="H7415">
        <v>0</v>
      </c>
      <c r="I7415">
        <v>1</v>
      </c>
      <c r="J7415" s="2" t="str">
        <f t="shared" si="115"/>
        <v>EG_SOLARGMNR2029</v>
      </c>
    </row>
    <row r="7416" spans="1:10" x14ac:dyDescent="0.25">
      <c r="A7416" t="s">
        <v>19</v>
      </c>
      <c r="B7416" t="s">
        <v>6</v>
      </c>
      <c r="C7416" t="s">
        <v>10</v>
      </c>
      <c r="D7416">
        <v>2029</v>
      </c>
      <c r="E7416">
        <v>2041</v>
      </c>
      <c r="F7416">
        <v>1</v>
      </c>
      <c r="G7416">
        <v>4576.4735559999999</v>
      </c>
      <c r="H7416">
        <v>0</v>
      </c>
      <c r="I7416">
        <v>1</v>
      </c>
      <c r="J7416" s="2" t="str">
        <f t="shared" si="115"/>
        <v>EG_SOLARGMER2029</v>
      </c>
    </row>
    <row r="7417" spans="1:10" x14ac:dyDescent="0.25">
      <c r="A7417" t="s">
        <v>19</v>
      </c>
      <c r="B7417" t="s">
        <v>6</v>
      </c>
      <c r="C7417" t="s">
        <v>11</v>
      </c>
      <c r="D7417">
        <v>2029</v>
      </c>
      <c r="E7417">
        <v>2041</v>
      </c>
      <c r="F7417">
        <v>1</v>
      </c>
      <c r="G7417">
        <v>4576.4735559999999</v>
      </c>
      <c r="H7417">
        <v>0</v>
      </c>
      <c r="I7417">
        <v>1</v>
      </c>
      <c r="J7417" s="2" t="str">
        <f t="shared" si="115"/>
        <v>EG_SOLARGMWR2029</v>
      </c>
    </row>
    <row r="7418" spans="1:10" x14ac:dyDescent="0.25">
      <c r="A7418" t="s">
        <v>19</v>
      </c>
      <c r="B7418" t="s">
        <v>6</v>
      </c>
      <c r="C7418" t="s">
        <v>9</v>
      </c>
      <c r="D7418">
        <v>2029</v>
      </c>
      <c r="E7418">
        <v>2041</v>
      </c>
      <c r="F7418">
        <v>1</v>
      </c>
      <c r="G7418">
        <v>4576.4735559999999</v>
      </c>
      <c r="H7418">
        <v>0</v>
      </c>
      <c r="I7418">
        <v>1</v>
      </c>
      <c r="J7418" s="2" t="str">
        <f t="shared" si="115"/>
        <v>EG_SOLARGMNER2029</v>
      </c>
    </row>
    <row r="7419" spans="1:10" x14ac:dyDescent="0.25">
      <c r="A7419" t="s">
        <v>19</v>
      </c>
      <c r="B7419" t="s">
        <v>6</v>
      </c>
      <c r="C7419" t="s">
        <v>8</v>
      </c>
      <c r="D7419">
        <v>2029</v>
      </c>
      <c r="E7419">
        <v>2041</v>
      </c>
      <c r="F7419">
        <v>1</v>
      </c>
      <c r="G7419">
        <v>4576.4735559999999</v>
      </c>
      <c r="H7419">
        <v>0</v>
      </c>
      <c r="I7419">
        <v>1</v>
      </c>
      <c r="J7419" s="2" t="str">
        <f t="shared" si="115"/>
        <v>EG_SOLARGMSR2029</v>
      </c>
    </row>
    <row r="7420" spans="1:10" x14ac:dyDescent="0.25">
      <c r="A7420" t="s">
        <v>19</v>
      </c>
      <c r="B7420" t="s">
        <v>6</v>
      </c>
      <c r="C7420" t="s">
        <v>12</v>
      </c>
      <c r="D7420">
        <v>2029</v>
      </c>
      <c r="E7420">
        <v>2041</v>
      </c>
      <c r="F7420">
        <v>1</v>
      </c>
      <c r="G7420">
        <v>4576.4735559999999</v>
      </c>
      <c r="H7420">
        <v>0</v>
      </c>
      <c r="I7420">
        <v>1</v>
      </c>
      <c r="J7420" s="2" t="str">
        <f t="shared" si="115"/>
        <v>EG_SOLARGMNR2029</v>
      </c>
    </row>
    <row r="7421" spans="1:10" x14ac:dyDescent="0.25">
      <c r="A7421" t="s">
        <v>20</v>
      </c>
      <c r="B7421" t="s">
        <v>6</v>
      </c>
      <c r="C7421" t="s">
        <v>10</v>
      </c>
      <c r="D7421">
        <v>2029</v>
      </c>
      <c r="E7421">
        <v>2029</v>
      </c>
      <c r="F7421">
        <v>1</v>
      </c>
      <c r="G7421">
        <v>4545.8986489999998</v>
      </c>
      <c r="H7421">
        <v>0</v>
      </c>
      <c r="I7421">
        <v>1</v>
      </c>
      <c r="J7421" s="2" t="str">
        <f t="shared" si="115"/>
        <v>EG_SOLARRFER2029</v>
      </c>
    </row>
    <row r="7422" spans="1:10" x14ac:dyDescent="0.25">
      <c r="A7422" t="s">
        <v>20</v>
      </c>
      <c r="B7422" t="s">
        <v>6</v>
      </c>
      <c r="C7422" t="s">
        <v>11</v>
      </c>
      <c r="D7422">
        <v>2029</v>
      </c>
      <c r="E7422">
        <v>2029</v>
      </c>
      <c r="F7422">
        <v>1</v>
      </c>
      <c r="G7422">
        <v>4545.8986489999998</v>
      </c>
      <c r="H7422">
        <v>0</v>
      </c>
      <c r="I7422">
        <v>1</v>
      </c>
      <c r="J7422" s="2" t="str">
        <f t="shared" si="115"/>
        <v>EG_SOLARRFWR2029</v>
      </c>
    </row>
    <row r="7423" spans="1:10" x14ac:dyDescent="0.25">
      <c r="A7423" t="s">
        <v>20</v>
      </c>
      <c r="B7423" t="s">
        <v>6</v>
      </c>
      <c r="C7423" t="s">
        <v>9</v>
      </c>
      <c r="D7423">
        <v>2029</v>
      </c>
      <c r="E7423">
        <v>2029</v>
      </c>
      <c r="F7423">
        <v>1</v>
      </c>
      <c r="G7423">
        <v>4545.8986489999998</v>
      </c>
      <c r="H7423">
        <v>0</v>
      </c>
      <c r="I7423">
        <v>1</v>
      </c>
      <c r="J7423" s="2" t="str">
        <f t="shared" si="115"/>
        <v>EG_SOLARRFNER2029</v>
      </c>
    </row>
    <row r="7424" spans="1:10" x14ac:dyDescent="0.25">
      <c r="A7424" t="s">
        <v>20</v>
      </c>
      <c r="B7424" t="s">
        <v>6</v>
      </c>
      <c r="C7424" t="s">
        <v>8</v>
      </c>
      <c r="D7424">
        <v>2029</v>
      </c>
      <c r="E7424">
        <v>2029</v>
      </c>
      <c r="F7424">
        <v>1</v>
      </c>
      <c r="G7424">
        <v>4545.8986489999998</v>
      </c>
      <c r="H7424">
        <v>0</v>
      </c>
      <c r="I7424">
        <v>1</v>
      </c>
      <c r="J7424" s="2" t="str">
        <f t="shared" si="115"/>
        <v>EG_SOLARRFSR2029</v>
      </c>
    </row>
    <row r="7425" spans="1:10" x14ac:dyDescent="0.25">
      <c r="A7425" t="s">
        <v>20</v>
      </c>
      <c r="B7425" t="s">
        <v>6</v>
      </c>
      <c r="C7425" t="s">
        <v>12</v>
      </c>
      <c r="D7425">
        <v>2029</v>
      </c>
      <c r="E7425">
        <v>2029</v>
      </c>
      <c r="F7425">
        <v>1</v>
      </c>
      <c r="G7425">
        <v>4545.8986489999998</v>
      </c>
      <c r="H7425">
        <v>0</v>
      </c>
      <c r="I7425">
        <v>1</v>
      </c>
      <c r="J7425" s="2" t="str">
        <f t="shared" si="115"/>
        <v>EG_SOLARRFNR2029</v>
      </c>
    </row>
    <row r="7426" spans="1:10" x14ac:dyDescent="0.25">
      <c r="A7426" t="s">
        <v>20</v>
      </c>
      <c r="B7426" t="s">
        <v>6</v>
      </c>
      <c r="C7426" t="s">
        <v>10</v>
      </c>
      <c r="D7426">
        <v>2029</v>
      </c>
      <c r="E7426">
        <v>2030</v>
      </c>
      <c r="F7426">
        <v>1</v>
      </c>
      <c r="G7426">
        <v>4545.8986489999998</v>
      </c>
      <c r="H7426">
        <v>0</v>
      </c>
      <c r="I7426">
        <v>1</v>
      </c>
      <c r="J7426" s="2" t="str">
        <f t="shared" si="115"/>
        <v>EG_SOLARRFER2029</v>
      </c>
    </row>
    <row r="7427" spans="1:10" x14ac:dyDescent="0.25">
      <c r="A7427" t="s">
        <v>20</v>
      </c>
      <c r="B7427" t="s">
        <v>6</v>
      </c>
      <c r="C7427" t="s">
        <v>11</v>
      </c>
      <c r="D7427">
        <v>2029</v>
      </c>
      <c r="E7427">
        <v>2030</v>
      </c>
      <c r="F7427">
        <v>1</v>
      </c>
      <c r="G7427">
        <v>4545.8986489999998</v>
      </c>
      <c r="H7427">
        <v>0</v>
      </c>
      <c r="I7427">
        <v>1</v>
      </c>
      <c r="J7427" s="2" t="str">
        <f t="shared" ref="J7427:J7490" si="116">_xlfn.CONCAT(A7427,C7427,D7427)</f>
        <v>EG_SOLARRFWR2029</v>
      </c>
    </row>
    <row r="7428" spans="1:10" x14ac:dyDescent="0.25">
      <c r="A7428" t="s">
        <v>20</v>
      </c>
      <c r="B7428" t="s">
        <v>6</v>
      </c>
      <c r="C7428" t="s">
        <v>9</v>
      </c>
      <c r="D7428">
        <v>2029</v>
      </c>
      <c r="E7428">
        <v>2030</v>
      </c>
      <c r="F7428">
        <v>1</v>
      </c>
      <c r="G7428">
        <v>4545.8986489999998</v>
      </c>
      <c r="H7428">
        <v>0</v>
      </c>
      <c r="I7428">
        <v>1</v>
      </c>
      <c r="J7428" s="2" t="str">
        <f t="shared" si="116"/>
        <v>EG_SOLARRFNER2029</v>
      </c>
    </row>
    <row r="7429" spans="1:10" x14ac:dyDescent="0.25">
      <c r="A7429" t="s">
        <v>20</v>
      </c>
      <c r="B7429" t="s">
        <v>6</v>
      </c>
      <c r="C7429" t="s">
        <v>8</v>
      </c>
      <c r="D7429">
        <v>2029</v>
      </c>
      <c r="E7429">
        <v>2030</v>
      </c>
      <c r="F7429">
        <v>1</v>
      </c>
      <c r="G7429">
        <v>4545.8986489999998</v>
      </c>
      <c r="H7429">
        <v>0</v>
      </c>
      <c r="I7429">
        <v>1</v>
      </c>
      <c r="J7429" s="2" t="str">
        <f t="shared" si="116"/>
        <v>EG_SOLARRFSR2029</v>
      </c>
    </row>
    <row r="7430" spans="1:10" x14ac:dyDescent="0.25">
      <c r="A7430" t="s">
        <v>20</v>
      </c>
      <c r="B7430" t="s">
        <v>6</v>
      </c>
      <c r="C7430" t="s">
        <v>12</v>
      </c>
      <c r="D7430">
        <v>2029</v>
      </c>
      <c r="E7430">
        <v>2030</v>
      </c>
      <c r="F7430">
        <v>1</v>
      </c>
      <c r="G7430">
        <v>4545.8986489999998</v>
      </c>
      <c r="H7430">
        <v>0</v>
      </c>
      <c r="I7430">
        <v>1</v>
      </c>
      <c r="J7430" s="2" t="str">
        <f t="shared" si="116"/>
        <v>EG_SOLARRFNR2029</v>
      </c>
    </row>
    <row r="7431" spans="1:10" x14ac:dyDescent="0.25">
      <c r="A7431" t="s">
        <v>20</v>
      </c>
      <c r="B7431" t="s">
        <v>6</v>
      </c>
      <c r="C7431" t="s">
        <v>10</v>
      </c>
      <c r="D7431">
        <v>2029</v>
      </c>
      <c r="E7431">
        <v>2031</v>
      </c>
      <c r="F7431">
        <v>1</v>
      </c>
      <c r="G7431">
        <v>4545.8986489999998</v>
      </c>
      <c r="H7431">
        <v>0</v>
      </c>
      <c r="I7431">
        <v>1</v>
      </c>
      <c r="J7431" s="2" t="str">
        <f t="shared" si="116"/>
        <v>EG_SOLARRFER2029</v>
      </c>
    </row>
    <row r="7432" spans="1:10" x14ac:dyDescent="0.25">
      <c r="A7432" t="s">
        <v>20</v>
      </c>
      <c r="B7432" t="s">
        <v>6</v>
      </c>
      <c r="C7432" t="s">
        <v>11</v>
      </c>
      <c r="D7432">
        <v>2029</v>
      </c>
      <c r="E7432">
        <v>2031</v>
      </c>
      <c r="F7432">
        <v>1</v>
      </c>
      <c r="G7432">
        <v>4545.8986489999998</v>
      </c>
      <c r="H7432">
        <v>0</v>
      </c>
      <c r="I7432">
        <v>1</v>
      </c>
      <c r="J7432" s="2" t="str">
        <f t="shared" si="116"/>
        <v>EG_SOLARRFWR2029</v>
      </c>
    </row>
    <row r="7433" spans="1:10" x14ac:dyDescent="0.25">
      <c r="A7433" t="s">
        <v>20</v>
      </c>
      <c r="B7433" t="s">
        <v>6</v>
      </c>
      <c r="C7433" t="s">
        <v>9</v>
      </c>
      <c r="D7433">
        <v>2029</v>
      </c>
      <c r="E7433">
        <v>2031</v>
      </c>
      <c r="F7433">
        <v>1</v>
      </c>
      <c r="G7433">
        <v>4545.8986489999998</v>
      </c>
      <c r="H7433">
        <v>0</v>
      </c>
      <c r="I7433">
        <v>1</v>
      </c>
      <c r="J7433" s="2" t="str">
        <f t="shared" si="116"/>
        <v>EG_SOLARRFNER2029</v>
      </c>
    </row>
    <row r="7434" spans="1:10" x14ac:dyDescent="0.25">
      <c r="A7434" t="s">
        <v>20</v>
      </c>
      <c r="B7434" t="s">
        <v>6</v>
      </c>
      <c r="C7434" t="s">
        <v>8</v>
      </c>
      <c r="D7434">
        <v>2029</v>
      </c>
      <c r="E7434">
        <v>2031</v>
      </c>
      <c r="F7434">
        <v>1</v>
      </c>
      <c r="G7434">
        <v>4545.8986489999998</v>
      </c>
      <c r="H7434">
        <v>0</v>
      </c>
      <c r="I7434">
        <v>1</v>
      </c>
      <c r="J7434" s="2" t="str">
        <f t="shared" si="116"/>
        <v>EG_SOLARRFSR2029</v>
      </c>
    </row>
    <row r="7435" spans="1:10" x14ac:dyDescent="0.25">
      <c r="A7435" t="s">
        <v>20</v>
      </c>
      <c r="B7435" t="s">
        <v>6</v>
      </c>
      <c r="C7435" t="s">
        <v>12</v>
      </c>
      <c r="D7435">
        <v>2029</v>
      </c>
      <c r="E7435">
        <v>2031</v>
      </c>
      <c r="F7435">
        <v>1</v>
      </c>
      <c r="G7435">
        <v>4545.8986489999998</v>
      </c>
      <c r="H7435">
        <v>0</v>
      </c>
      <c r="I7435">
        <v>1</v>
      </c>
      <c r="J7435" s="2" t="str">
        <f t="shared" si="116"/>
        <v>EG_SOLARRFNR2029</v>
      </c>
    </row>
    <row r="7436" spans="1:10" x14ac:dyDescent="0.25">
      <c r="A7436" t="s">
        <v>20</v>
      </c>
      <c r="B7436" t="s">
        <v>6</v>
      </c>
      <c r="C7436" t="s">
        <v>10</v>
      </c>
      <c r="D7436">
        <v>2029</v>
      </c>
      <c r="E7436">
        <v>2032</v>
      </c>
      <c r="F7436">
        <v>1</v>
      </c>
      <c r="G7436">
        <v>4545.8986489999998</v>
      </c>
      <c r="H7436">
        <v>0</v>
      </c>
      <c r="I7436">
        <v>1</v>
      </c>
      <c r="J7436" s="2" t="str">
        <f t="shared" si="116"/>
        <v>EG_SOLARRFER2029</v>
      </c>
    </row>
    <row r="7437" spans="1:10" x14ac:dyDescent="0.25">
      <c r="A7437" t="s">
        <v>20</v>
      </c>
      <c r="B7437" t="s">
        <v>6</v>
      </c>
      <c r="C7437" t="s">
        <v>11</v>
      </c>
      <c r="D7437">
        <v>2029</v>
      </c>
      <c r="E7437">
        <v>2032</v>
      </c>
      <c r="F7437">
        <v>1</v>
      </c>
      <c r="G7437">
        <v>4545.8986489999998</v>
      </c>
      <c r="H7437">
        <v>0</v>
      </c>
      <c r="I7437">
        <v>1</v>
      </c>
      <c r="J7437" s="2" t="str">
        <f t="shared" si="116"/>
        <v>EG_SOLARRFWR2029</v>
      </c>
    </row>
    <row r="7438" spans="1:10" x14ac:dyDescent="0.25">
      <c r="A7438" t="s">
        <v>20</v>
      </c>
      <c r="B7438" t="s">
        <v>6</v>
      </c>
      <c r="C7438" t="s">
        <v>9</v>
      </c>
      <c r="D7438">
        <v>2029</v>
      </c>
      <c r="E7438">
        <v>2032</v>
      </c>
      <c r="F7438">
        <v>1</v>
      </c>
      <c r="G7438">
        <v>4545.8986489999998</v>
      </c>
      <c r="H7438">
        <v>0</v>
      </c>
      <c r="I7438">
        <v>1</v>
      </c>
      <c r="J7438" s="2" t="str">
        <f t="shared" si="116"/>
        <v>EG_SOLARRFNER2029</v>
      </c>
    </row>
    <row r="7439" spans="1:10" x14ac:dyDescent="0.25">
      <c r="A7439" t="s">
        <v>20</v>
      </c>
      <c r="B7439" t="s">
        <v>6</v>
      </c>
      <c r="C7439" t="s">
        <v>8</v>
      </c>
      <c r="D7439">
        <v>2029</v>
      </c>
      <c r="E7439">
        <v>2032</v>
      </c>
      <c r="F7439">
        <v>1</v>
      </c>
      <c r="G7439">
        <v>4545.8986489999998</v>
      </c>
      <c r="H7439">
        <v>0</v>
      </c>
      <c r="I7439">
        <v>1</v>
      </c>
      <c r="J7439" s="2" t="str">
        <f t="shared" si="116"/>
        <v>EG_SOLARRFSR2029</v>
      </c>
    </row>
    <row r="7440" spans="1:10" x14ac:dyDescent="0.25">
      <c r="A7440" t="s">
        <v>20</v>
      </c>
      <c r="B7440" t="s">
        <v>6</v>
      </c>
      <c r="C7440" t="s">
        <v>12</v>
      </c>
      <c r="D7440">
        <v>2029</v>
      </c>
      <c r="E7440">
        <v>2032</v>
      </c>
      <c r="F7440">
        <v>1</v>
      </c>
      <c r="G7440">
        <v>4545.8986489999998</v>
      </c>
      <c r="H7440">
        <v>0</v>
      </c>
      <c r="I7440">
        <v>1</v>
      </c>
      <c r="J7440" s="2" t="str">
        <f t="shared" si="116"/>
        <v>EG_SOLARRFNR2029</v>
      </c>
    </row>
    <row r="7441" spans="1:10" x14ac:dyDescent="0.25">
      <c r="A7441" t="s">
        <v>20</v>
      </c>
      <c r="B7441" t="s">
        <v>6</v>
      </c>
      <c r="C7441" t="s">
        <v>10</v>
      </c>
      <c r="D7441">
        <v>2029</v>
      </c>
      <c r="E7441">
        <v>2033</v>
      </c>
      <c r="F7441">
        <v>1</v>
      </c>
      <c r="G7441">
        <v>4545.8986489999998</v>
      </c>
      <c r="H7441">
        <v>0</v>
      </c>
      <c r="I7441">
        <v>1</v>
      </c>
      <c r="J7441" s="2" t="str">
        <f t="shared" si="116"/>
        <v>EG_SOLARRFER2029</v>
      </c>
    </row>
    <row r="7442" spans="1:10" x14ac:dyDescent="0.25">
      <c r="A7442" t="s">
        <v>20</v>
      </c>
      <c r="B7442" t="s">
        <v>6</v>
      </c>
      <c r="C7442" t="s">
        <v>11</v>
      </c>
      <c r="D7442">
        <v>2029</v>
      </c>
      <c r="E7442">
        <v>2033</v>
      </c>
      <c r="F7442">
        <v>1</v>
      </c>
      <c r="G7442">
        <v>4545.8986489999998</v>
      </c>
      <c r="H7442">
        <v>0</v>
      </c>
      <c r="I7442">
        <v>1</v>
      </c>
      <c r="J7442" s="2" t="str">
        <f t="shared" si="116"/>
        <v>EG_SOLARRFWR2029</v>
      </c>
    </row>
    <row r="7443" spans="1:10" x14ac:dyDescent="0.25">
      <c r="A7443" t="s">
        <v>20</v>
      </c>
      <c r="B7443" t="s">
        <v>6</v>
      </c>
      <c r="C7443" t="s">
        <v>9</v>
      </c>
      <c r="D7443">
        <v>2029</v>
      </c>
      <c r="E7443">
        <v>2033</v>
      </c>
      <c r="F7443">
        <v>1</v>
      </c>
      <c r="G7443">
        <v>4545.8986489999998</v>
      </c>
      <c r="H7443">
        <v>0</v>
      </c>
      <c r="I7443">
        <v>1</v>
      </c>
      <c r="J7443" s="2" t="str">
        <f t="shared" si="116"/>
        <v>EG_SOLARRFNER2029</v>
      </c>
    </row>
    <row r="7444" spans="1:10" x14ac:dyDescent="0.25">
      <c r="A7444" t="s">
        <v>20</v>
      </c>
      <c r="B7444" t="s">
        <v>6</v>
      </c>
      <c r="C7444" t="s">
        <v>8</v>
      </c>
      <c r="D7444">
        <v>2029</v>
      </c>
      <c r="E7444">
        <v>2033</v>
      </c>
      <c r="F7444">
        <v>1</v>
      </c>
      <c r="G7444">
        <v>4545.8986489999998</v>
      </c>
      <c r="H7444">
        <v>0</v>
      </c>
      <c r="I7444">
        <v>1</v>
      </c>
      <c r="J7444" s="2" t="str">
        <f t="shared" si="116"/>
        <v>EG_SOLARRFSR2029</v>
      </c>
    </row>
    <row r="7445" spans="1:10" x14ac:dyDescent="0.25">
      <c r="A7445" t="s">
        <v>20</v>
      </c>
      <c r="B7445" t="s">
        <v>6</v>
      </c>
      <c r="C7445" t="s">
        <v>12</v>
      </c>
      <c r="D7445">
        <v>2029</v>
      </c>
      <c r="E7445">
        <v>2033</v>
      </c>
      <c r="F7445">
        <v>1</v>
      </c>
      <c r="G7445">
        <v>4545.8986489999998</v>
      </c>
      <c r="H7445">
        <v>0</v>
      </c>
      <c r="I7445">
        <v>1</v>
      </c>
      <c r="J7445" s="2" t="str">
        <f t="shared" si="116"/>
        <v>EG_SOLARRFNR2029</v>
      </c>
    </row>
    <row r="7446" spans="1:10" x14ac:dyDescent="0.25">
      <c r="A7446" t="s">
        <v>20</v>
      </c>
      <c r="B7446" t="s">
        <v>6</v>
      </c>
      <c r="C7446" t="s">
        <v>10</v>
      </c>
      <c r="D7446">
        <v>2029</v>
      </c>
      <c r="E7446">
        <v>2034</v>
      </c>
      <c r="F7446">
        <v>1</v>
      </c>
      <c r="G7446">
        <v>4545.8986489999998</v>
      </c>
      <c r="H7446">
        <v>0</v>
      </c>
      <c r="I7446">
        <v>1</v>
      </c>
      <c r="J7446" s="2" t="str">
        <f t="shared" si="116"/>
        <v>EG_SOLARRFER2029</v>
      </c>
    </row>
    <row r="7447" spans="1:10" x14ac:dyDescent="0.25">
      <c r="A7447" t="s">
        <v>20</v>
      </c>
      <c r="B7447" t="s">
        <v>6</v>
      </c>
      <c r="C7447" t="s">
        <v>11</v>
      </c>
      <c r="D7447">
        <v>2029</v>
      </c>
      <c r="E7447">
        <v>2034</v>
      </c>
      <c r="F7447">
        <v>1</v>
      </c>
      <c r="G7447">
        <v>4545.8986489999998</v>
      </c>
      <c r="H7447">
        <v>0</v>
      </c>
      <c r="I7447">
        <v>1</v>
      </c>
      <c r="J7447" s="2" t="str">
        <f t="shared" si="116"/>
        <v>EG_SOLARRFWR2029</v>
      </c>
    </row>
    <row r="7448" spans="1:10" x14ac:dyDescent="0.25">
      <c r="A7448" t="s">
        <v>20</v>
      </c>
      <c r="B7448" t="s">
        <v>6</v>
      </c>
      <c r="C7448" t="s">
        <v>9</v>
      </c>
      <c r="D7448">
        <v>2029</v>
      </c>
      <c r="E7448">
        <v>2034</v>
      </c>
      <c r="F7448">
        <v>1</v>
      </c>
      <c r="G7448">
        <v>4545.8986489999998</v>
      </c>
      <c r="H7448">
        <v>0</v>
      </c>
      <c r="I7448">
        <v>1</v>
      </c>
      <c r="J7448" s="2" t="str">
        <f t="shared" si="116"/>
        <v>EG_SOLARRFNER2029</v>
      </c>
    </row>
    <row r="7449" spans="1:10" x14ac:dyDescent="0.25">
      <c r="A7449" t="s">
        <v>20</v>
      </c>
      <c r="B7449" t="s">
        <v>6</v>
      </c>
      <c r="C7449" t="s">
        <v>8</v>
      </c>
      <c r="D7449">
        <v>2029</v>
      </c>
      <c r="E7449">
        <v>2034</v>
      </c>
      <c r="F7449">
        <v>1</v>
      </c>
      <c r="G7449">
        <v>4545.8986489999998</v>
      </c>
      <c r="H7449">
        <v>0</v>
      </c>
      <c r="I7449">
        <v>1</v>
      </c>
      <c r="J7449" s="2" t="str">
        <f t="shared" si="116"/>
        <v>EG_SOLARRFSR2029</v>
      </c>
    </row>
    <row r="7450" spans="1:10" x14ac:dyDescent="0.25">
      <c r="A7450" t="s">
        <v>20</v>
      </c>
      <c r="B7450" t="s">
        <v>6</v>
      </c>
      <c r="C7450" t="s">
        <v>12</v>
      </c>
      <c r="D7450">
        <v>2029</v>
      </c>
      <c r="E7450">
        <v>2034</v>
      </c>
      <c r="F7450">
        <v>1</v>
      </c>
      <c r="G7450">
        <v>4545.8986489999998</v>
      </c>
      <c r="H7450">
        <v>0</v>
      </c>
      <c r="I7450">
        <v>1</v>
      </c>
      <c r="J7450" s="2" t="str">
        <f t="shared" si="116"/>
        <v>EG_SOLARRFNR2029</v>
      </c>
    </row>
    <row r="7451" spans="1:10" x14ac:dyDescent="0.25">
      <c r="A7451" t="s">
        <v>20</v>
      </c>
      <c r="B7451" t="s">
        <v>6</v>
      </c>
      <c r="C7451" t="s">
        <v>10</v>
      </c>
      <c r="D7451">
        <v>2029</v>
      </c>
      <c r="E7451">
        <v>2035</v>
      </c>
      <c r="F7451">
        <v>1</v>
      </c>
      <c r="G7451">
        <v>4545.8986489999998</v>
      </c>
      <c r="H7451">
        <v>0</v>
      </c>
      <c r="I7451">
        <v>1</v>
      </c>
      <c r="J7451" s="2" t="str">
        <f t="shared" si="116"/>
        <v>EG_SOLARRFER2029</v>
      </c>
    </row>
    <row r="7452" spans="1:10" x14ac:dyDescent="0.25">
      <c r="A7452" t="s">
        <v>20</v>
      </c>
      <c r="B7452" t="s">
        <v>6</v>
      </c>
      <c r="C7452" t="s">
        <v>11</v>
      </c>
      <c r="D7452">
        <v>2029</v>
      </c>
      <c r="E7452">
        <v>2035</v>
      </c>
      <c r="F7452">
        <v>1</v>
      </c>
      <c r="G7452">
        <v>4545.8986489999998</v>
      </c>
      <c r="H7452">
        <v>0</v>
      </c>
      <c r="I7452">
        <v>1</v>
      </c>
      <c r="J7452" s="2" t="str">
        <f t="shared" si="116"/>
        <v>EG_SOLARRFWR2029</v>
      </c>
    </row>
    <row r="7453" spans="1:10" x14ac:dyDescent="0.25">
      <c r="A7453" t="s">
        <v>20</v>
      </c>
      <c r="B7453" t="s">
        <v>6</v>
      </c>
      <c r="C7453" t="s">
        <v>9</v>
      </c>
      <c r="D7453">
        <v>2029</v>
      </c>
      <c r="E7453">
        <v>2035</v>
      </c>
      <c r="F7453">
        <v>1</v>
      </c>
      <c r="G7453">
        <v>4545.8986489999998</v>
      </c>
      <c r="H7453">
        <v>0</v>
      </c>
      <c r="I7453">
        <v>1</v>
      </c>
      <c r="J7453" s="2" t="str">
        <f t="shared" si="116"/>
        <v>EG_SOLARRFNER2029</v>
      </c>
    </row>
    <row r="7454" spans="1:10" x14ac:dyDescent="0.25">
      <c r="A7454" t="s">
        <v>20</v>
      </c>
      <c r="B7454" t="s">
        <v>6</v>
      </c>
      <c r="C7454" t="s">
        <v>8</v>
      </c>
      <c r="D7454">
        <v>2029</v>
      </c>
      <c r="E7454">
        <v>2035</v>
      </c>
      <c r="F7454">
        <v>1</v>
      </c>
      <c r="G7454">
        <v>4545.8986489999998</v>
      </c>
      <c r="H7454">
        <v>0</v>
      </c>
      <c r="I7454">
        <v>1</v>
      </c>
      <c r="J7454" s="2" t="str">
        <f t="shared" si="116"/>
        <v>EG_SOLARRFSR2029</v>
      </c>
    </row>
    <row r="7455" spans="1:10" x14ac:dyDescent="0.25">
      <c r="A7455" t="s">
        <v>20</v>
      </c>
      <c r="B7455" t="s">
        <v>6</v>
      </c>
      <c r="C7455" t="s">
        <v>12</v>
      </c>
      <c r="D7455">
        <v>2029</v>
      </c>
      <c r="E7455">
        <v>2035</v>
      </c>
      <c r="F7455">
        <v>1</v>
      </c>
      <c r="G7455">
        <v>4545.8986489999998</v>
      </c>
      <c r="H7455">
        <v>0</v>
      </c>
      <c r="I7455">
        <v>1</v>
      </c>
      <c r="J7455" s="2" t="str">
        <f t="shared" si="116"/>
        <v>EG_SOLARRFNR2029</v>
      </c>
    </row>
    <row r="7456" spans="1:10" x14ac:dyDescent="0.25">
      <c r="A7456" t="s">
        <v>20</v>
      </c>
      <c r="B7456" t="s">
        <v>6</v>
      </c>
      <c r="C7456" t="s">
        <v>10</v>
      </c>
      <c r="D7456">
        <v>2029</v>
      </c>
      <c r="E7456">
        <v>2036</v>
      </c>
      <c r="F7456">
        <v>1</v>
      </c>
      <c r="G7456">
        <v>4545.8986489999998</v>
      </c>
      <c r="H7456">
        <v>0</v>
      </c>
      <c r="I7456">
        <v>1</v>
      </c>
      <c r="J7456" s="2" t="str">
        <f t="shared" si="116"/>
        <v>EG_SOLARRFER2029</v>
      </c>
    </row>
    <row r="7457" spans="1:10" x14ac:dyDescent="0.25">
      <c r="A7457" t="s">
        <v>20</v>
      </c>
      <c r="B7457" t="s">
        <v>6</v>
      </c>
      <c r="C7457" t="s">
        <v>11</v>
      </c>
      <c r="D7457">
        <v>2029</v>
      </c>
      <c r="E7457">
        <v>2036</v>
      </c>
      <c r="F7457">
        <v>1</v>
      </c>
      <c r="G7457">
        <v>4545.8986489999998</v>
      </c>
      <c r="H7457">
        <v>0</v>
      </c>
      <c r="I7457">
        <v>1</v>
      </c>
      <c r="J7457" s="2" t="str">
        <f t="shared" si="116"/>
        <v>EG_SOLARRFWR2029</v>
      </c>
    </row>
    <row r="7458" spans="1:10" x14ac:dyDescent="0.25">
      <c r="A7458" t="s">
        <v>20</v>
      </c>
      <c r="B7458" t="s">
        <v>6</v>
      </c>
      <c r="C7458" t="s">
        <v>9</v>
      </c>
      <c r="D7458">
        <v>2029</v>
      </c>
      <c r="E7458">
        <v>2036</v>
      </c>
      <c r="F7458">
        <v>1</v>
      </c>
      <c r="G7458">
        <v>4545.8986489999998</v>
      </c>
      <c r="H7458">
        <v>0</v>
      </c>
      <c r="I7458">
        <v>1</v>
      </c>
      <c r="J7458" s="2" t="str">
        <f t="shared" si="116"/>
        <v>EG_SOLARRFNER2029</v>
      </c>
    </row>
    <row r="7459" spans="1:10" x14ac:dyDescent="0.25">
      <c r="A7459" t="s">
        <v>20</v>
      </c>
      <c r="B7459" t="s">
        <v>6</v>
      </c>
      <c r="C7459" t="s">
        <v>8</v>
      </c>
      <c r="D7459">
        <v>2029</v>
      </c>
      <c r="E7459">
        <v>2036</v>
      </c>
      <c r="F7459">
        <v>1</v>
      </c>
      <c r="G7459">
        <v>4545.8986489999998</v>
      </c>
      <c r="H7459">
        <v>0</v>
      </c>
      <c r="I7459">
        <v>1</v>
      </c>
      <c r="J7459" s="2" t="str">
        <f t="shared" si="116"/>
        <v>EG_SOLARRFSR2029</v>
      </c>
    </row>
    <row r="7460" spans="1:10" x14ac:dyDescent="0.25">
      <c r="A7460" t="s">
        <v>20</v>
      </c>
      <c r="B7460" t="s">
        <v>6</v>
      </c>
      <c r="C7460" t="s">
        <v>12</v>
      </c>
      <c r="D7460">
        <v>2029</v>
      </c>
      <c r="E7460">
        <v>2036</v>
      </c>
      <c r="F7460">
        <v>1</v>
      </c>
      <c r="G7460">
        <v>4545.8986489999998</v>
      </c>
      <c r="H7460">
        <v>0</v>
      </c>
      <c r="I7460">
        <v>1</v>
      </c>
      <c r="J7460" s="2" t="str">
        <f t="shared" si="116"/>
        <v>EG_SOLARRFNR2029</v>
      </c>
    </row>
    <row r="7461" spans="1:10" x14ac:dyDescent="0.25">
      <c r="A7461" t="s">
        <v>20</v>
      </c>
      <c r="B7461" t="s">
        <v>6</v>
      </c>
      <c r="C7461" t="s">
        <v>10</v>
      </c>
      <c r="D7461">
        <v>2029</v>
      </c>
      <c r="E7461">
        <v>2037</v>
      </c>
      <c r="F7461">
        <v>1</v>
      </c>
      <c r="G7461">
        <v>4545.8986489999998</v>
      </c>
      <c r="H7461">
        <v>0</v>
      </c>
      <c r="I7461">
        <v>1</v>
      </c>
      <c r="J7461" s="2" t="str">
        <f t="shared" si="116"/>
        <v>EG_SOLARRFER2029</v>
      </c>
    </row>
    <row r="7462" spans="1:10" x14ac:dyDescent="0.25">
      <c r="A7462" t="s">
        <v>20</v>
      </c>
      <c r="B7462" t="s">
        <v>6</v>
      </c>
      <c r="C7462" t="s">
        <v>11</v>
      </c>
      <c r="D7462">
        <v>2029</v>
      </c>
      <c r="E7462">
        <v>2037</v>
      </c>
      <c r="F7462">
        <v>1</v>
      </c>
      <c r="G7462">
        <v>4545.8986489999998</v>
      </c>
      <c r="H7462">
        <v>0</v>
      </c>
      <c r="I7462">
        <v>1</v>
      </c>
      <c r="J7462" s="2" t="str">
        <f t="shared" si="116"/>
        <v>EG_SOLARRFWR2029</v>
      </c>
    </row>
    <row r="7463" spans="1:10" x14ac:dyDescent="0.25">
      <c r="A7463" t="s">
        <v>20</v>
      </c>
      <c r="B7463" t="s">
        <v>6</v>
      </c>
      <c r="C7463" t="s">
        <v>9</v>
      </c>
      <c r="D7463">
        <v>2029</v>
      </c>
      <c r="E7463">
        <v>2037</v>
      </c>
      <c r="F7463">
        <v>1</v>
      </c>
      <c r="G7463">
        <v>4545.8986489999998</v>
      </c>
      <c r="H7463">
        <v>0</v>
      </c>
      <c r="I7463">
        <v>1</v>
      </c>
      <c r="J7463" s="2" t="str">
        <f t="shared" si="116"/>
        <v>EG_SOLARRFNER2029</v>
      </c>
    </row>
    <row r="7464" spans="1:10" x14ac:dyDescent="0.25">
      <c r="A7464" t="s">
        <v>20</v>
      </c>
      <c r="B7464" t="s">
        <v>6</v>
      </c>
      <c r="C7464" t="s">
        <v>8</v>
      </c>
      <c r="D7464">
        <v>2029</v>
      </c>
      <c r="E7464">
        <v>2037</v>
      </c>
      <c r="F7464">
        <v>1</v>
      </c>
      <c r="G7464">
        <v>4545.8986489999998</v>
      </c>
      <c r="H7464">
        <v>0</v>
      </c>
      <c r="I7464">
        <v>1</v>
      </c>
      <c r="J7464" s="2" t="str">
        <f t="shared" si="116"/>
        <v>EG_SOLARRFSR2029</v>
      </c>
    </row>
    <row r="7465" spans="1:10" x14ac:dyDescent="0.25">
      <c r="A7465" t="s">
        <v>20</v>
      </c>
      <c r="B7465" t="s">
        <v>6</v>
      </c>
      <c r="C7465" t="s">
        <v>12</v>
      </c>
      <c r="D7465">
        <v>2029</v>
      </c>
      <c r="E7465">
        <v>2037</v>
      </c>
      <c r="F7465">
        <v>1</v>
      </c>
      <c r="G7465">
        <v>4545.8986489999998</v>
      </c>
      <c r="H7465">
        <v>0</v>
      </c>
      <c r="I7465">
        <v>1</v>
      </c>
      <c r="J7465" s="2" t="str">
        <f t="shared" si="116"/>
        <v>EG_SOLARRFNR2029</v>
      </c>
    </row>
    <row r="7466" spans="1:10" x14ac:dyDescent="0.25">
      <c r="A7466" t="s">
        <v>20</v>
      </c>
      <c r="B7466" t="s">
        <v>6</v>
      </c>
      <c r="C7466" t="s">
        <v>10</v>
      </c>
      <c r="D7466">
        <v>2029</v>
      </c>
      <c r="E7466">
        <v>2038</v>
      </c>
      <c r="F7466">
        <v>1</v>
      </c>
      <c r="G7466">
        <v>4545.8986489999998</v>
      </c>
      <c r="H7466">
        <v>0</v>
      </c>
      <c r="I7466">
        <v>1</v>
      </c>
      <c r="J7466" s="2" t="str">
        <f t="shared" si="116"/>
        <v>EG_SOLARRFER2029</v>
      </c>
    </row>
    <row r="7467" spans="1:10" x14ac:dyDescent="0.25">
      <c r="A7467" t="s">
        <v>20</v>
      </c>
      <c r="B7467" t="s">
        <v>6</v>
      </c>
      <c r="C7467" t="s">
        <v>11</v>
      </c>
      <c r="D7467">
        <v>2029</v>
      </c>
      <c r="E7467">
        <v>2038</v>
      </c>
      <c r="F7467">
        <v>1</v>
      </c>
      <c r="G7467">
        <v>4545.8986489999998</v>
      </c>
      <c r="H7467">
        <v>0</v>
      </c>
      <c r="I7467">
        <v>1</v>
      </c>
      <c r="J7467" s="2" t="str">
        <f t="shared" si="116"/>
        <v>EG_SOLARRFWR2029</v>
      </c>
    </row>
    <row r="7468" spans="1:10" x14ac:dyDescent="0.25">
      <c r="A7468" t="s">
        <v>20</v>
      </c>
      <c r="B7468" t="s">
        <v>6</v>
      </c>
      <c r="C7468" t="s">
        <v>9</v>
      </c>
      <c r="D7468">
        <v>2029</v>
      </c>
      <c r="E7468">
        <v>2038</v>
      </c>
      <c r="F7468">
        <v>1</v>
      </c>
      <c r="G7468">
        <v>4545.8986489999998</v>
      </c>
      <c r="H7468">
        <v>0</v>
      </c>
      <c r="I7468">
        <v>1</v>
      </c>
      <c r="J7468" s="2" t="str">
        <f t="shared" si="116"/>
        <v>EG_SOLARRFNER2029</v>
      </c>
    </row>
    <row r="7469" spans="1:10" x14ac:dyDescent="0.25">
      <c r="A7469" t="s">
        <v>20</v>
      </c>
      <c r="B7469" t="s">
        <v>6</v>
      </c>
      <c r="C7469" t="s">
        <v>8</v>
      </c>
      <c r="D7469">
        <v>2029</v>
      </c>
      <c r="E7469">
        <v>2038</v>
      </c>
      <c r="F7469">
        <v>1</v>
      </c>
      <c r="G7469">
        <v>4545.8986489999998</v>
      </c>
      <c r="H7469">
        <v>0</v>
      </c>
      <c r="I7469">
        <v>1</v>
      </c>
      <c r="J7469" s="2" t="str">
        <f t="shared" si="116"/>
        <v>EG_SOLARRFSR2029</v>
      </c>
    </row>
    <row r="7470" spans="1:10" x14ac:dyDescent="0.25">
      <c r="A7470" t="s">
        <v>20</v>
      </c>
      <c r="B7470" t="s">
        <v>6</v>
      </c>
      <c r="C7470" t="s">
        <v>12</v>
      </c>
      <c r="D7470">
        <v>2029</v>
      </c>
      <c r="E7470">
        <v>2038</v>
      </c>
      <c r="F7470">
        <v>1</v>
      </c>
      <c r="G7470">
        <v>4545.8986489999998</v>
      </c>
      <c r="H7470">
        <v>0</v>
      </c>
      <c r="I7470">
        <v>1</v>
      </c>
      <c r="J7470" s="2" t="str">
        <f t="shared" si="116"/>
        <v>EG_SOLARRFNR2029</v>
      </c>
    </row>
    <row r="7471" spans="1:10" x14ac:dyDescent="0.25">
      <c r="A7471" t="s">
        <v>20</v>
      </c>
      <c r="B7471" t="s">
        <v>6</v>
      </c>
      <c r="C7471" t="s">
        <v>10</v>
      </c>
      <c r="D7471">
        <v>2029</v>
      </c>
      <c r="E7471">
        <v>2039</v>
      </c>
      <c r="F7471">
        <v>1</v>
      </c>
      <c r="G7471">
        <v>4545.8986489999998</v>
      </c>
      <c r="H7471">
        <v>0</v>
      </c>
      <c r="I7471">
        <v>1</v>
      </c>
      <c r="J7471" s="2" t="str">
        <f t="shared" si="116"/>
        <v>EG_SOLARRFER2029</v>
      </c>
    </row>
    <row r="7472" spans="1:10" x14ac:dyDescent="0.25">
      <c r="A7472" t="s">
        <v>20</v>
      </c>
      <c r="B7472" t="s">
        <v>6</v>
      </c>
      <c r="C7472" t="s">
        <v>11</v>
      </c>
      <c r="D7472">
        <v>2029</v>
      </c>
      <c r="E7472">
        <v>2039</v>
      </c>
      <c r="F7472">
        <v>1</v>
      </c>
      <c r="G7472">
        <v>4545.8986489999998</v>
      </c>
      <c r="H7472">
        <v>0</v>
      </c>
      <c r="I7472">
        <v>1</v>
      </c>
      <c r="J7472" s="2" t="str">
        <f t="shared" si="116"/>
        <v>EG_SOLARRFWR2029</v>
      </c>
    </row>
    <row r="7473" spans="1:10" x14ac:dyDescent="0.25">
      <c r="A7473" t="s">
        <v>20</v>
      </c>
      <c r="B7473" t="s">
        <v>6</v>
      </c>
      <c r="C7473" t="s">
        <v>9</v>
      </c>
      <c r="D7473">
        <v>2029</v>
      </c>
      <c r="E7473">
        <v>2039</v>
      </c>
      <c r="F7473">
        <v>1</v>
      </c>
      <c r="G7473">
        <v>4545.8986489999998</v>
      </c>
      <c r="H7473">
        <v>0</v>
      </c>
      <c r="I7473">
        <v>1</v>
      </c>
      <c r="J7473" s="2" t="str">
        <f t="shared" si="116"/>
        <v>EG_SOLARRFNER2029</v>
      </c>
    </row>
    <row r="7474" spans="1:10" x14ac:dyDescent="0.25">
      <c r="A7474" t="s">
        <v>20</v>
      </c>
      <c r="B7474" t="s">
        <v>6</v>
      </c>
      <c r="C7474" t="s">
        <v>8</v>
      </c>
      <c r="D7474">
        <v>2029</v>
      </c>
      <c r="E7474">
        <v>2039</v>
      </c>
      <c r="F7474">
        <v>1</v>
      </c>
      <c r="G7474">
        <v>4545.8986489999998</v>
      </c>
      <c r="H7474">
        <v>0</v>
      </c>
      <c r="I7474">
        <v>1</v>
      </c>
      <c r="J7474" s="2" t="str">
        <f t="shared" si="116"/>
        <v>EG_SOLARRFSR2029</v>
      </c>
    </row>
    <row r="7475" spans="1:10" x14ac:dyDescent="0.25">
      <c r="A7475" t="s">
        <v>20</v>
      </c>
      <c r="B7475" t="s">
        <v>6</v>
      </c>
      <c r="C7475" t="s">
        <v>12</v>
      </c>
      <c r="D7475">
        <v>2029</v>
      </c>
      <c r="E7475">
        <v>2039</v>
      </c>
      <c r="F7475">
        <v>1</v>
      </c>
      <c r="G7475">
        <v>4545.8986489999998</v>
      </c>
      <c r="H7475">
        <v>0</v>
      </c>
      <c r="I7475">
        <v>1</v>
      </c>
      <c r="J7475" s="2" t="str">
        <f t="shared" si="116"/>
        <v>EG_SOLARRFNR2029</v>
      </c>
    </row>
    <row r="7476" spans="1:10" x14ac:dyDescent="0.25">
      <c r="A7476" t="s">
        <v>20</v>
      </c>
      <c r="B7476" t="s">
        <v>6</v>
      </c>
      <c r="C7476" t="s">
        <v>10</v>
      </c>
      <c r="D7476">
        <v>2029</v>
      </c>
      <c r="E7476">
        <v>2040</v>
      </c>
      <c r="F7476">
        <v>1</v>
      </c>
      <c r="G7476">
        <v>4545.8986489999998</v>
      </c>
      <c r="H7476">
        <v>0</v>
      </c>
      <c r="I7476">
        <v>1</v>
      </c>
      <c r="J7476" s="2" t="str">
        <f t="shared" si="116"/>
        <v>EG_SOLARRFER2029</v>
      </c>
    </row>
    <row r="7477" spans="1:10" x14ac:dyDescent="0.25">
      <c r="A7477" t="s">
        <v>20</v>
      </c>
      <c r="B7477" t="s">
        <v>6</v>
      </c>
      <c r="C7477" t="s">
        <v>11</v>
      </c>
      <c r="D7477">
        <v>2029</v>
      </c>
      <c r="E7477">
        <v>2040</v>
      </c>
      <c r="F7477">
        <v>1</v>
      </c>
      <c r="G7477">
        <v>4545.8986489999998</v>
      </c>
      <c r="H7477">
        <v>0</v>
      </c>
      <c r="I7477">
        <v>1</v>
      </c>
      <c r="J7477" s="2" t="str">
        <f t="shared" si="116"/>
        <v>EG_SOLARRFWR2029</v>
      </c>
    </row>
    <row r="7478" spans="1:10" x14ac:dyDescent="0.25">
      <c r="A7478" t="s">
        <v>20</v>
      </c>
      <c r="B7478" t="s">
        <v>6</v>
      </c>
      <c r="C7478" t="s">
        <v>9</v>
      </c>
      <c r="D7478">
        <v>2029</v>
      </c>
      <c r="E7478">
        <v>2040</v>
      </c>
      <c r="F7478">
        <v>1</v>
      </c>
      <c r="G7478">
        <v>4545.8986489999998</v>
      </c>
      <c r="H7478">
        <v>0</v>
      </c>
      <c r="I7478">
        <v>1</v>
      </c>
      <c r="J7478" s="2" t="str">
        <f t="shared" si="116"/>
        <v>EG_SOLARRFNER2029</v>
      </c>
    </row>
    <row r="7479" spans="1:10" x14ac:dyDescent="0.25">
      <c r="A7479" t="s">
        <v>20</v>
      </c>
      <c r="B7479" t="s">
        <v>6</v>
      </c>
      <c r="C7479" t="s">
        <v>8</v>
      </c>
      <c r="D7479">
        <v>2029</v>
      </c>
      <c r="E7479">
        <v>2040</v>
      </c>
      <c r="F7479">
        <v>1</v>
      </c>
      <c r="G7479">
        <v>4545.8986489999998</v>
      </c>
      <c r="H7479">
        <v>0</v>
      </c>
      <c r="I7479">
        <v>1</v>
      </c>
      <c r="J7479" s="2" t="str">
        <f t="shared" si="116"/>
        <v>EG_SOLARRFSR2029</v>
      </c>
    </row>
    <row r="7480" spans="1:10" x14ac:dyDescent="0.25">
      <c r="A7480" t="s">
        <v>20</v>
      </c>
      <c r="B7480" t="s">
        <v>6</v>
      </c>
      <c r="C7480" t="s">
        <v>12</v>
      </c>
      <c r="D7480">
        <v>2029</v>
      </c>
      <c r="E7480">
        <v>2040</v>
      </c>
      <c r="F7480">
        <v>1</v>
      </c>
      <c r="G7480">
        <v>4545.8986489999998</v>
      </c>
      <c r="H7480">
        <v>0</v>
      </c>
      <c r="I7480">
        <v>1</v>
      </c>
      <c r="J7480" s="2" t="str">
        <f t="shared" si="116"/>
        <v>EG_SOLARRFNR2029</v>
      </c>
    </row>
    <row r="7481" spans="1:10" x14ac:dyDescent="0.25">
      <c r="A7481" t="s">
        <v>20</v>
      </c>
      <c r="B7481" t="s">
        <v>6</v>
      </c>
      <c r="C7481" t="s">
        <v>10</v>
      </c>
      <c r="D7481">
        <v>2029</v>
      </c>
      <c r="E7481">
        <v>2041</v>
      </c>
      <c r="F7481">
        <v>1</v>
      </c>
      <c r="G7481">
        <v>4545.8986489999998</v>
      </c>
      <c r="H7481">
        <v>0</v>
      </c>
      <c r="I7481">
        <v>1</v>
      </c>
      <c r="J7481" s="2" t="str">
        <f t="shared" si="116"/>
        <v>EG_SOLARRFER2029</v>
      </c>
    </row>
    <row r="7482" spans="1:10" x14ac:dyDescent="0.25">
      <c r="A7482" t="s">
        <v>20</v>
      </c>
      <c r="B7482" t="s">
        <v>6</v>
      </c>
      <c r="C7482" t="s">
        <v>11</v>
      </c>
      <c r="D7482">
        <v>2029</v>
      </c>
      <c r="E7482">
        <v>2041</v>
      </c>
      <c r="F7482">
        <v>1</v>
      </c>
      <c r="G7482">
        <v>4545.8986489999998</v>
      </c>
      <c r="H7482">
        <v>0</v>
      </c>
      <c r="I7482">
        <v>1</v>
      </c>
      <c r="J7482" s="2" t="str">
        <f t="shared" si="116"/>
        <v>EG_SOLARRFWR2029</v>
      </c>
    </row>
    <row r="7483" spans="1:10" x14ac:dyDescent="0.25">
      <c r="A7483" t="s">
        <v>20</v>
      </c>
      <c r="B7483" t="s">
        <v>6</v>
      </c>
      <c r="C7483" t="s">
        <v>9</v>
      </c>
      <c r="D7483">
        <v>2029</v>
      </c>
      <c r="E7483">
        <v>2041</v>
      </c>
      <c r="F7483">
        <v>1</v>
      </c>
      <c r="G7483">
        <v>4545.8986489999998</v>
      </c>
      <c r="H7483">
        <v>0</v>
      </c>
      <c r="I7483">
        <v>1</v>
      </c>
      <c r="J7483" s="2" t="str">
        <f t="shared" si="116"/>
        <v>EG_SOLARRFNER2029</v>
      </c>
    </row>
    <row r="7484" spans="1:10" x14ac:dyDescent="0.25">
      <c r="A7484" t="s">
        <v>20</v>
      </c>
      <c r="B7484" t="s">
        <v>6</v>
      </c>
      <c r="C7484" t="s">
        <v>8</v>
      </c>
      <c r="D7484">
        <v>2029</v>
      </c>
      <c r="E7484">
        <v>2041</v>
      </c>
      <c r="F7484">
        <v>1</v>
      </c>
      <c r="G7484">
        <v>4545.8986489999998</v>
      </c>
      <c r="H7484">
        <v>0</v>
      </c>
      <c r="I7484">
        <v>1</v>
      </c>
      <c r="J7484" s="2" t="str">
        <f t="shared" si="116"/>
        <v>EG_SOLARRFSR2029</v>
      </c>
    </row>
    <row r="7485" spans="1:10" x14ac:dyDescent="0.25">
      <c r="A7485" t="s">
        <v>20</v>
      </c>
      <c r="B7485" t="s">
        <v>6</v>
      </c>
      <c r="C7485" t="s">
        <v>12</v>
      </c>
      <c r="D7485">
        <v>2029</v>
      </c>
      <c r="E7485">
        <v>2041</v>
      </c>
      <c r="F7485">
        <v>1</v>
      </c>
      <c r="G7485">
        <v>4545.8986489999998</v>
      </c>
      <c r="H7485">
        <v>0</v>
      </c>
      <c r="I7485">
        <v>1</v>
      </c>
      <c r="J7485" s="2" t="str">
        <f t="shared" si="116"/>
        <v>EG_SOLARRFNR2029</v>
      </c>
    </row>
    <row r="7486" spans="1:10" x14ac:dyDescent="0.25">
      <c r="A7486" t="s">
        <v>21</v>
      </c>
      <c r="B7486" t="s">
        <v>6</v>
      </c>
      <c r="C7486" t="s">
        <v>10</v>
      </c>
      <c r="D7486">
        <v>2029</v>
      </c>
      <c r="E7486">
        <v>2029</v>
      </c>
      <c r="F7486">
        <v>1</v>
      </c>
      <c r="G7486">
        <v>10231.95838</v>
      </c>
      <c r="H7486">
        <v>0</v>
      </c>
      <c r="I7486">
        <v>1</v>
      </c>
      <c r="J7486" s="2" t="str">
        <f t="shared" si="116"/>
        <v>EG_WINDONER2029</v>
      </c>
    </row>
    <row r="7487" spans="1:10" x14ac:dyDescent="0.25">
      <c r="A7487" t="s">
        <v>21</v>
      </c>
      <c r="B7487" t="s">
        <v>6</v>
      </c>
      <c r="C7487" t="s">
        <v>11</v>
      </c>
      <c r="D7487">
        <v>2029</v>
      </c>
      <c r="E7487">
        <v>2029</v>
      </c>
      <c r="F7487">
        <v>1</v>
      </c>
      <c r="G7487">
        <v>10231.95838</v>
      </c>
      <c r="H7487">
        <v>0</v>
      </c>
      <c r="I7487">
        <v>1</v>
      </c>
      <c r="J7487" s="2" t="str">
        <f t="shared" si="116"/>
        <v>EG_WINDONWR2029</v>
      </c>
    </row>
    <row r="7488" spans="1:10" x14ac:dyDescent="0.25">
      <c r="A7488" t="s">
        <v>21</v>
      </c>
      <c r="B7488" t="s">
        <v>6</v>
      </c>
      <c r="C7488" t="s">
        <v>9</v>
      </c>
      <c r="D7488">
        <v>2029</v>
      </c>
      <c r="E7488">
        <v>2029</v>
      </c>
      <c r="F7488">
        <v>1</v>
      </c>
      <c r="G7488">
        <v>10231.95838</v>
      </c>
      <c r="H7488">
        <v>0</v>
      </c>
      <c r="I7488">
        <v>1</v>
      </c>
      <c r="J7488" s="2" t="str">
        <f t="shared" si="116"/>
        <v>EG_WINDONNER2029</v>
      </c>
    </row>
    <row r="7489" spans="1:10" x14ac:dyDescent="0.25">
      <c r="A7489" t="s">
        <v>21</v>
      </c>
      <c r="B7489" t="s">
        <v>6</v>
      </c>
      <c r="C7489" t="s">
        <v>8</v>
      </c>
      <c r="D7489">
        <v>2029</v>
      </c>
      <c r="E7489">
        <v>2029</v>
      </c>
      <c r="F7489">
        <v>1</v>
      </c>
      <c r="G7489">
        <v>10231.95838</v>
      </c>
      <c r="H7489">
        <v>0</v>
      </c>
      <c r="I7489">
        <v>1</v>
      </c>
      <c r="J7489" s="2" t="str">
        <f t="shared" si="116"/>
        <v>EG_WINDONSR2029</v>
      </c>
    </row>
    <row r="7490" spans="1:10" x14ac:dyDescent="0.25">
      <c r="A7490" t="s">
        <v>21</v>
      </c>
      <c r="B7490" t="s">
        <v>6</v>
      </c>
      <c r="C7490" t="s">
        <v>12</v>
      </c>
      <c r="D7490">
        <v>2029</v>
      </c>
      <c r="E7490">
        <v>2029</v>
      </c>
      <c r="F7490">
        <v>1</v>
      </c>
      <c r="G7490">
        <v>10231.95838</v>
      </c>
      <c r="H7490">
        <v>0</v>
      </c>
      <c r="I7490">
        <v>1</v>
      </c>
      <c r="J7490" s="2" t="str">
        <f t="shared" si="116"/>
        <v>EG_WINDONNR2029</v>
      </c>
    </row>
    <row r="7491" spans="1:10" x14ac:dyDescent="0.25">
      <c r="A7491" t="s">
        <v>21</v>
      </c>
      <c r="B7491" t="s">
        <v>6</v>
      </c>
      <c r="C7491" t="s">
        <v>10</v>
      </c>
      <c r="D7491">
        <v>2029</v>
      </c>
      <c r="E7491">
        <v>2030</v>
      </c>
      <c r="F7491">
        <v>1</v>
      </c>
      <c r="G7491">
        <v>10231.95838</v>
      </c>
      <c r="H7491">
        <v>0</v>
      </c>
      <c r="I7491">
        <v>1</v>
      </c>
      <c r="J7491" s="2" t="str">
        <f t="shared" ref="J7491:J7554" si="117">_xlfn.CONCAT(A7491,C7491,D7491)</f>
        <v>EG_WINDONER2029</v>
      </c>
    </row>
    <row r="7492" spans="1:10" x14ac:dyDescent="0.25">
      <c r="A7492" t="s">
        <v>21</v>
      </c>
      <c r="B7492" t="s">
        <v>6</v>
      </c>
      <c r="C7492" t="s">
        <v>11</v>
      </c>
      <c r="D7492">
        <v>2029</v>
      </c>
      <c r="E7492">
        <v>2030</v>
      </c>
      <c r="F7492">
        <v>1</v>
      </c>
      <c r="G7492">
        <v>10231.95838</v>
      </c>
      <c r="H7492">
        <v>0</v>
      </c>
      <c r="I7492">
        <v>1</v>
      </c>
      <c r="J7492" s="2" t="str">
        <f t="shared" si="117"/>
        <v>EG_WINDONWR2029</v>
      </c>
    </row>
    <row r="7493" spans="1:10" x14ac:dyDescent="0.25">
      <c r="A7493" t="s">
        <v>21</v>
      </c>
      <c r="B7493" t="s">
        <v>6</v>
      </c>
      <c r="C7493" t="s">
        <v>9</v>
      </c>
      <c r="D7493">
        <v>2029</v>
      </c>
      <c r="E7493">
        <v>2030</v>
      </c>
      <c r="F7493">
        <v>1</v>
      </c>
      <c r="G7493">
        <v>10231.95838</v>
      </c>
      <c r="H7493">
        <v>0</v>
      </c>
      <c r="I7493">
        <v>1</v>
      </c>
      <c r="J7493" s="2" t="str">
        <f t="shared" si="117"/>
        <v>EG_WINDONNER2029</v>
      </c>
    </row>
    <row r="7494" spans="1:10" x14ac:dyDescent="0.25">
      <c r="A7494" t="s">
        <v>21</v>
      </c>
      <c r="B7494" t="s">
        <v>6</v>
      </c>
      <c r="C7494" t="s">
        <v>8</v>
      </c>
      <c r="D7494">
        <v>2029</v>
      </c>
      <c r="E7494">
        <v>2030</v>
      </c>
      <c r="F7494">
        <v>1</v>
      </c>
      <c r="G7494">
        <v>10231.95838</v>
      </c>
      <c r="H7494">
        <v>0</v>
      </c>
      <c r="I7494">
        <v>1</v>
      </c>
      <c r="J7494" s="2" t="str">
        <f t="shared" si="117"/>
        <v>EG_WINDONSR2029</v>
      </c>
    </row>
    <row r="7495" spans="1:10" x14ac:dyDescent="0.25">
      <c r="A7495" t="s">
        <v>21</v>
      </c>
      <c r="B7495" t="s">
        <v>6</v>
      </c>
      <c r="C7495" t="s">
        <v>12</v>
      </c>
      <c r="D7495">
        <v>2029</v>
      </c>
      <c r="E7495">
        <v>2030</v>
      </c>
      <c r="F7495">
        <v>1</v>
      </c>
      <c r="G7495">
        <v>10231.95838</v>
      </c>
      <c r="H7495">
        <v>0</v>
      </c>
      <c r="I7495">
        <v>1</v>
      </c>
      <c r="J7495" s="2" t="str">
        <f t="shared" si="117"/>
        <v>EG_WINDONNR2029</v>
      </c>
    </row>
    <row r="7496" spans="1:10" x14ac:dyDescent="0.25">
      <c r="A7496" t="s">
        <v>21</v>
      </c>
      <c r="B7496" t="s">
        <v>6</v>
      </c>
      <c r="C7496" t="s">
        <v>10</v>
      </c>
      <c r="D7496">
        <v>2029</v>
      </c>
      <c r="E7496">
        <v>2031</v>
      </c>
      <c r="F7496">
        <v>1</v>
      </c>
      <c r="G7496">
        <v>10231.95838</v>
      </c>
      <c r="H7496">
        <v>0</v>
      </c>
      <c r="I7496">
        <v>1</v>
      </c>
      <c r="J7496" s="2" t="str">
        <f t="shared" si="117"/>
        <v>EG_WINDONER2029</v>
      </c>
    </row>
    <row r="7497" spans="1:10" x14ac:dyDescent="0.25">
      <c r="A7497" t="s">
        <v>21</v>
      </c>
      <c r="B7497" t="s">
        <v>6</v>
      </c>
      <c r="C7497" t="s">
        <v>11</v>
      </c>
      <c r="D7497">
        <v>2029</v>
      </c>
      <c r="E7497">
        <v>2031</v>
      </c>
      <c r="F7497">
        <v>1</v>
      </c>
      <c r="G7497">
        <v>10231.95838</v>
      </c>
      <c r="H7497">
        <v>0</v>
      </c>
      <c r="I7497">
        <v>1</v>
      </c>
      <c r="J7497" s="2" t="str">
        <f t="shared" si="117"/>
        <v>EG_WINDONWR2029</v>
      </c>
    </row>
    <row r="7498" spans="1:10" x14ac:dyDescent="0.25">
      <c r="A7498" t="s">
        <v>21</v>
      </c>
      <c r="B7498" t="s">
        <v>6</v>
      </c>
      <c r="C7498" t="s">
        <v>9</v>
      </c>
      <c r="D7498">
        <v>2029</v>
      </c>
      <c r="E7498">
        <v>2031</v>
      </c>
      <c r="F7498">
        <v>1</v>
      </c>
      <c r="G7498">
        <v>10231.95838</v>
      </c>
      <c r="H7498">
        <v>0</v>
      </c>
      <c r="I7498">
        <v>1</v>
      </c>
      <c r="J7498" s="2" t="str">
        <f t="shared" si="117"/>
        <v>EG_WINDONNER2029</v>
      </c>
    </row>
    <row r="7499" spans="1:10" x14ac:dyDescent="0.25">
      <c r="A7499" t="s">
        <v>21</v>
      </c>
      <c r="B7499" t="s">
        <v>6</v>
      </c>
      <c r="C7499" t="s">
        <v>8</v>
      </c>
      <c r="D7499">
        <v>2029</v>
      </c>
      <c r="E7499">
        <v>2031</v>
      </c>
      <c r="F7499">
        <v>1</v>
      </c>
      <c r="G7499">
        <v>10231.95838</v>
      </c>
      <c r="H7499">
        <v>0</v>
      </c>
      <c r="I7499">
        <v>1</v>
      </c>
      <c r="J7499" s="2" t="str">
        <f t="shared" si="117"/>
        <v>EG_WINDONSR2029</v>
      </c>
    </row>
    <row r="7500" spans="1:10" x14ac:dyDescent="0.25">
      <c r="A7500" t="s">
        <v>21</v>
      </c>
      <c r="B7500" t="s">
        <v>6</v>
      </c>
      <c r="C7500" t="s">
        <v>12</v>
      </c>
      <c r="D7500">
        <v>2029</v>
      </c>
      <c r="E7500">
        <v>2031</v>
      </c>
      <c r="F7500">
        <v>1</v>
      </c>
      <c r="G7500">
        <v>10231.95838</v>
      </c>
      <c r="H7500">
        <v>0</v>
      </c>
      <c r="I7500">
        <v>1</v>
      </c>
      <c r="J7500" s="2" t="str">
        <f t="shared" si="117"/>
        <v>EG_WINDONNR2029</v>
      </c>
    </row>
    <row r="7501" spans="1:10" x14ac:dyDescent="0.25">
      <c r="A7501" t="s">
        <v>21</v>
      </c>
      <c r="B7501" t="s">
        <v>6</v>
      </c>
      <c r="C7501" t="s">
        <v>10</v>
      </c>
      <c r="D7501">
        <v>2029</v>
      </c>
      <c r="E7501">
        <v>2032</v>
      </c>
      <c r="F7501">
        <v>1</v>
      </c>
      <c r="G7501">
        <v>10231.95838</v>
      </c>
      <c r="H7501">
        <v>0</v>
      </c>
      <c r="I7501">
        <v>1</v>
      </c>
      <c r="J7501" s="2" t="str">
        <f t="shared" si="117"/>
        <v>EG_WINDONER2029</v>
      </c>
    </row>
    <row r="7502" spans="1:10" x14ac:dyDescent="0.25">
      <c r="A7502" t="s">
        <v>21</v>
      </c>
      <c r="B7502" t="s">
        <v>6</v>
      </c>
      <c r="C7502" t="s">
        <v>11</v>
      </c>
      <c r="D7502">
        <v>2029</v>
      </c>
      <c r="E7502">
        <v>2032</v>
      </c>
      <c r="F7502">
        <v>1</v>
      </c>
      <c r="G7502">
        <v>10231.95838</v>
      </c>
      <c r="H7502">
        <v>0</v>
      </c>
      <c r="I7502">
        <v>1</v>
      </c>
      <c r="J7502" s="2" t="str">
        <f t="shared" si="117"/>
        <v>EG_WINDONWR2029</v>
      </c>
    </row>
    <row r="7503" spans="1:10" x14ac:dyDescent="0.25">
      <c r="A7503" t="s">
        <v>21</v>
      </c>
      <c r="B7503" t="s">
        <v>6</v>
      </c>
      <c r="C7503" t="s">
        <v>9</v>
      </c>
      <c r="D7503">
        <v>2029</v>
      </c>
      <c r="E7503">
        <v>2032</v>
      </c>
      <c r="F7503">
        <v>1</v>
      </c>
      <c r="G7503">
        <v>10231.95838</v>
      </c>
      <c r="H7503">
        <v>0</v>
      </c>
      <c r="I7503">
        <v>1</v>
      </c>
      <c r="J7503" s="2" t="str">
        <f t="shared" si="117"/>
        <v>EG_WINDONNER2029</v>
      </c>
    </row>
    <row r="7504" spans="1:10" x14ac:dyDescent="0.25">
      <c r="A7504" t="s">
        <v>21</v>
      </c>
      <c r="B7504" t="s">
        <v>6</v>
      </c>
      <c r="C7504" t="s">
        <v>8</v>
      </c>
      <c r="D7504">
        <v>2029</v>
      </c>
      <c r="E7504">
        <v>2032</v>
      </c>
      <c r="F7504">
        <v>1</v>
      </c>
      <c r="G7504">
        <v>10231.95838</v>
      </c>
      <c r="H7504">
        <v>0</v>
      </c>
      <c r="I7504">
        <v>1</v>
      </c>
      <c r="J7504" s="2" t="str">
        <f t="shared" si="117"/>
        <v>EG_WINDONSR2029</v>
      </c>
    </row>
    <row r="7505" spans="1:10" x14ac:dyDescent="0.25">
      <c r="A7505" t="s">
        <v>21</v>
      </c>
      <c r="B7505" t="s">
        <v>6</v>
      </c>
      <c r="C7505" t="s">
        <v>12</v>
      </c>
      <c r="D7505">
        <v>2029</v>
      </c>
      <c r="E7505">
        <v>2032</v>
      </c>
      <c r="F7505">
        <v>1</v>
      </c>
      <c r="G7505">
        <v>10231.95838</v>
      </c>
      <c r="H7505">
        <v>0</v>
      </c>
      <c r="I7505">
        <v>1</v>
      </c>
      <c r="J7505" s="2" t="str">
        <f t="shared" si="117"/>
        <v>EG_WINDONNR2029</v>
      </c>
    </row>
    <row r="7506" spans="1:10" x14ac:dyDescent="0.25">
      <c r="A7506" t="s">
        <v>21</v>
      </c>
      <c r="B7506" t="s">
        <v>6</v>
      </c>
      <c r="C7506" t="s">
        <v>10</v>
      </c>
      <c r="D7506">
        <v>2029</v>
      </c>
      <c r="E7506">
        <v>2033</v>
      </c>
      <c r="F7506">
        <v>1</v>
      </c>
      <c r="G7506">
        <v>10231.95838</v>
      </c>
      <c r="H7506">
        <v>0</v>
      </c>
      <c r="I7506">
        <v>1</v>
      </c>
      <c r="J7506" s="2" t="str">
        <f t="shared" si="117"/>
        <v>EG_WINDONER2029</v>
      </c>
    </row>
    <row r="7507" spans="1:10" x14ac:dyDescent="0.25">
      <c r="A7507" t="s">
        <v>21</v>
      </c>
      <c r="B7507" t="s">
        <v>6</v>
      </c>
      <c r="C7507" t="s">
        <v>11</v>
      </c>
      <c r="D7507">
        <v>2029</v>
      </c>
      <c r="E7507">
        <v>2033</v>
      </c>
      <c r="F7507">
        <v>1</v>
      </c>
      <c r="G7507">
        <v>10231.95838</v>
      </c>
      <c r="H7507">
        <v>0</v>
      </c>
      <c r="I7507">
        <v>1</v>
      </c>
      <c r="J7507" s="2" t="str">
        <f t="shared" si="117"/>
        <v>EG_WINDONWR2029</v>
      </c>
    </row>
    <row r="7508" spans="1:10" x14ac:dyDescent="0.25">
      <c r="A7508" t="s">
        <v>21</v>
      </c>
      <c r="B7508" t="s">
        <v>6</v>
      </c>
      <c r="C7508" t="s">
        <v>9</v>
      </c>
      <c r="D7508">
        <v>2029</v>
      </c>
      <c r="E7508">
        <v>2033</v>
      </c>
      <c r="F7508">
        <v>1</v>
      </c>
      <c r="G7508">
        <v>10231.95838</v>
      </c>
      <c r="H7508">
        <v>0</v>
      </c>
      <c r="I7508">
        <v>1</v>
      </c>
      <c r="J7508" s="2" t="str">
        <f t="shared" si="117"/>
        <v>EG_WINDONNER2029</v>
      </c>
    </row>
    <row r="7509" spans="1:10" x14ac:dyDescent="0.25">
      <c r="A7509" t="s">
        <v>21</v>
      </c>
      <c r="B7509" t="s">
        <v>6</v>
      </c>
      <c r="C7509" t="s">
        <v>8</v>
      </c>
      <c r="D7509">
        <v>2029</v>
      </c>
      <c r="E7509">
        <v>2033</v>
      </c>
      <c r="F7509">
        <v>1</v>
      </c>
      <c r="G7509">
        <v>10231.95838</v>
      </c>
      <c r="H7509">
        <v>0</v>
      </c>
      <c r="I7509">
        <v>1</v>
      </c>
      <c r="J7509" s="2" t="str">
        <f t="shared" si="117"/>
        <v>EG_WINDONSR2029</v>
      </c>
    </row>
    <row r="7510" spans="1:10" x14ac:dyDescent="0.25">
      <c r="A7510" t="s">
        <v>21</v>
      </c>
      <c r="B7510" t="s">
        <v>6</v>
      </c>
      <c r="C7510" t="s">
        <v>12</v>
      </c>
      <c r="D7510">
        <v>2029</v>
      </c>
      <c r="E7510">
        <v>2033</v>
      </c>
      <c r="F7510">
        <v>1</v>
      </c>
      <c r="G7510">
        <v>10231.95838</v>
      </c>
      <c r="H7510">
        <v>0</v>
      </c>
      <c r="I7510">
        <v>1</v>
      </c>
      <c r="J7510" s="2" t="str">
        <f t="shared" si="117"/>
        <v>EG_WINDONNR2029</v>
      </c>
    </row>
    <row r="7511" spans="1:10" x14ac:dyDescent="0.25">
      <c r="A7511" t="s">
        <v>21</v>
      </c>
      <c r="B7511" t="s">
        <v>6</v>
      </c>
      <c r="C7511" t="s">
        <v>10</v>
      </c>
      <c r="D7511">
        <v>2029</v>
      </c>
      <c r="E7511">
        <v>2034</v>
      </c>
      <c r="F7511">
        <v>1</v>
      </c>
      <c r="G7511">
        <v>10231.95838</v>
      </c>
      <c r="H7511">
        <v>0</v>
      </c>
      <c r="I7511">
        <v>1</v>
      </c>
      <c r="J7511" s="2" t="str">
        <f t="shared" si="117"/>
        <v>EG_WINDONER2029</v>
      </c>
    </row>
    <row r="7512" spans="1:10" x14ac:dyDescent="0.25">
      <c r="A7512" t="s">
        <v>21</v>
      </c>
      <c r="B7512" t="s">
        <v>6</v>
      </c>
      <c r="C7512" t="s">
        <v>11</v>
      </c>
      <c r="D7512">
        <v>2029</v>
      </c>
      <c r="E7512">
        <v>2034</v>
      </c>
      <c r="F7512">
        <v>1</v>
      </c>
      <c r="G7512">
        <v>10231.95838</v>
      </c>
      <c r="H7512">
        <v>0</v>
      </c>
      <c r="I7512">
        <v>1</v>
      </c>
      <c r="J7512" s="2" t="str">
        <f t="shared" si="117"/>
        <v>EG_WINDONWR2029</v>
      </c>
    </row>
    <row r="7513" spans="1:10" x14ac:dyDescent="0.25">
      <c r="A7513" t="s">
        <v>21</v>
      </c>
      <c r="B7513" t="s">
        <v>6</v>
      </c>
      <c r="C7513" t="s">
        <v>9</v>
      </c>
      <c r="D7513">
        <v>2029</v>
      </c>
      <c r="E7513">
        <v>2034</v>
      </c>
      <c r="F7513">
        <v>1</v>
      </c>
      <c r="G7513">
        <v>10231.95838</v>
      </c>
      <c r="H7513">
        <v>0</v>
      </c>
      <c r="I7513">
        <v>1</v>
      </c>
      <c r="J7513" s="2" t="str">
        <f t="shared" si="117"/>
        <v>EG_WINDONNER2029</v>
      </c>
    </row>
    <row r="7514" spans="1:10" x14ac:dyDescent="0.25">
      <c r="A7514" t="s">
        <v>21</v>
      </c>
      <c r="B7514" t="s">
        <v>6</v>
      </c>
      <c r="C7514" t="s">
        <v>8</v>
      </c>
      <c r="D7514">
        <v>2029</v>
      </c>
      <c r="E7514">
        <v>2034</v>
      </c>
      <c r="F7514">
        <v>1</v>
      </c>
      <c r="G7514">
        <v>10231.95838</v>
      </c>
      <c r="H7514">
        <v>0</v>
      </c>
      <c r="I7514">
        <v>1</v>
      </c>
      <c r="J7514" s="2" t="str">
        <f t="shared" si="117"/>
        <v>EG_WINDONSR2029</v>
      </c>
    </row>
    <row r="7515" spans="1:10" x14ac:dyDescent="0.25">
      <c r="A7515" t="s">
        <v>21</v>
      </c>
      <c r="B7515" t="s">
        <v>6</v>
      </c>
      <c r="C7515" t="s">
        <v>12</v>
      </c>
      <c r="D7515">
        <v>2029</v>
      </c>
      <c r="E7515">
        <v>2034</v>
      </c>
      <c r="F7515">
        <v>1</v>
      </c>
      <c r="G7515">
        <v>10231.95838</v>
      </c>
      <c r="H7515">
        <v>0</v>
      </c>
      <c r="I7515">
        <v>1</v>
      </c>
      <c r="J7515" s="2" t="str">
        <f t="shared" si="117"/>
        <v>EG_WINDONNR2029</v>
      </c>
    </row>
    <row r="7516" spans="1:10" x14ac:dyDescent="0.25">
      <c r="A7516" t="s">
        <v>21</v>
      </c>
      <c r="B7516" t="s">
        <v>6</v>
      </c>
      <c r="C7516" t="s">
        <v>10</v>
      </c>
      <c r="D7516">
        <v>2029</v>
      </c>
      <c r="E7516">
        <v>2035</v>
      </c>
      <c r="F7516">
        <v>1</v>
      </c>
      <c r="G7516">
        <v>10231.95838</v>
      </c>
      <c r="H7516">
        <v>0</v>
      </c>
      <c r="I7516">
        <v>1</v>
      </c>
      <c r="J7516" s="2" t="str">
        <f t="shared" si="117"/>
        <v>EG_WINDONER2029</v>
      </c>
    </row>
    <row r="7517" spans="1:10" x14ac:dyDescent="0.25">
      <c r="A7517" t="s">
        <v>21</v>
      </c>
      <c r="B7517" t="s">
        <v>6</v>
      </c>
      <c r="C7517" t="s">
        <v>11</v>
      </c>
      <c r="D7517">
        <v>2029</v>
      </c>
      <c r="E7517">
        <v>2035</v>
      </c>
      <c r="F7517">
        <v>1</v>
      </c>
      <c r="G7517">
        <v>10231.95838</v>
      </c>
      <c r="H7517">
        <v>0</v>
      </c>
      <c r="I7517">
        <v>1</v>
      </c>
      <c r="J7517" s="2" t="str">
        <f t="shared" si="117"/>
        <v>EG_WINDONWR2029</v>
      </c>
    </row>
    <row r="7518" spans="1:10" x14ac:dyDescent="0.25">
      <c r="A7518" t="s">
        <v>21</v>
      </c>
      <c r="B7518" t="s">
        <v>6</v>
      </c>
      <c r="C7518" t="s">
        <v>9</v>
      </c>
      <c r="D7518">
        <v>2029</v>
      </c>
      <c r="E7518">
        <v>2035</v>
      </c>
      <c r="F7518">
        <v>1</v>
      </c>
      <c r="G7518">
        <v>10231.95838</v>
      </c>
      <c r="H7518">
        <v>0</v>
      </c>
      <c r="I7518">
        <v>1</v>
      </c>
      <c r="J7518" s="2" t="str">
        <f t="shared" si="117"/>
        <v>EG_WINDONNER2029</v>
      </c>
    </row>
    <row r="7519" spans="1:10" x14ac:dyDescent="0.25">
      <c r="A7519" t="s">
        <v>21</v>
      </c>
      <c r="B7519" t="s">
        <v>6</v>
      </c>
      <c r="C7519" t="s">
        <v>8</v>
      </c>
      <c r="D7519">
        <v>2029</v>
      </c>
      <c r="E7519">
        <v>2035</v>
      </c>
      <c r="F7519">
        <v>1</v>
      </c>
      <c r="G7519">
        <v>10231.95838</v>
      </c>
      <c r="H7519">
        <v>0</v>
      </c>
      <c r="I7519">
        <v>1</v>
      </c>
      <c r="J7519" s="2" t="str">
        <f t="shared" si="117"/>
        <v>EG_WINDONSR2029</v>
      </c>
    </row>
    <row r="7520" spans="1:10" x14ac:dyDescent="0.25">
      <c r="A7520" t="s">
        <v>21</v>
      </c>
      <c r="B7520" t="s">
        <v>6</v>
      </c>
      <c r="C7520" t="s">
        <v>12</v>
      </c>
      <c r="D7520">
        <v>2029</v>
      </c>
      <c r="E7520">
        <v>2035</v>
      </c>
      <c r="F7520">
        <v>1</v>
      </c>
      <c r="G7520">
        <v>10231.95838</v>
      </c>
      <c r="H7520">
        <v>0</v>
      </c>
      <c r="I7520">
        <v>1</v>
      </c>
      <c r="J7520" s="2" t="str">
        <f t="shared" si="117"/>
        <v>EG_WINDONNR2029</v>
      </c>
    </row>
    <row r="7521" spans="1:10" x14ac:dyDescent="0.25">
      <c r="A7521" t="s">
        <v>21</v>
      </c>
      <c r="B7521" t="s">
        <v>6</v>
      </c>
      <c r="C7521" t="s">
        <v>10</v>
      </c>
      <c r="D7521">
        <v>2029</v>
      </c>
      <c r="E7521">
        <v>2036</v>
      </c>
      <c r="F7521">
        <v>1</v>
      </c>
      <c r="G7521">
        <v>10231.95838</v>
      </c>
      <c r="H7521">
        <v>0</v>
      </c>
      <c r="I7521">
        <v>1</v>
      </c>
      <c r="J7521" s="2" t="str">
        <f t="shared" si="117"/>
        <v>EG_WINDONER2029</v>
      </c>
    </row>
    <row r="7522" spans="1:10" x14ac:dyDescent="0.25">
      <c r="A7522" t="s">
        <v>21</v>
      </c>
      <c r="B7522" t="s">
        <v>6</v>
      </c>
      <c r="C7522" t="s">
        <v>11</v>
      </c>
      <c r="D7522">
        <v>2029</v>
      </c>
      <c r="E7522">
        <v>2036</v>
      </c>
      <c r="F7522">
        <v>1</v>
      </c>
      <c r="G7522">
        <v>10231.95838</v>
      </c>
      <c r="H7522">
        <v>0</v>
      </c>
      <c r="I7522">
        <v>1</v>
      </c>
      <c r="J7522" s="2" t="str">
        <f t="shared" si="117"/>
        <v>EG_WINDONWR2029</v>
      </c>
    </row>
    <row r="7523" spans="1:10" x14ac:dyDescent="0.25">
      <c r="A7523" t="s">
        <v>21</v>
      </c>
      <c r="B7523" t="s">
        <v>6</v>
      </c>
      <c r="C7523" t="s">
        <v>9</v>
      </c>
      <c r="D7523">
        <v>2029</v>
      </c>
      <c r="E7523">
        <v>2036</v>
      </c>
      <c r="F7523">
        <v>1</v>
      </c>
      <c r="G7523">
        <v>10231.95838</v>
      </c>
      <c r="H7523">
        <v>0</v>
      </c>
      <c r="I7523">
        <v>1</v>
      </c>
      <c r="J7523" s="2" t="str">
        <f t="shared" si="117"/>
        <v>EG_WINDONNER2029</v>
      </c>
    </row>
    <row r="7524" spans="1:10" x14ac:dyDescent="0.25">
      <c r="A7524" t="s">
        <v>21</v>
      </c>
      <c r="B7524" t="s">
        <v>6</v>
      </c>
      <c r="C7524" t="s">
        <v>8</v>
      </c>
      <c r="D7524">
        <v>2029</v>
      </c>
      <c r="E7524">
        <v>2036</v>
      </c>
      <c r="F7524">
        <v>1</v>
      </c>
      <c r="G7524">
        <v>10231.95838</v>
      </c>
      <c r="H7524">
        <v>0</v>
      </c>
      <c r="I7524">
        <v>1</v>
      </c>
      <c r="J7524" s="2" t="str">
        <f t="shared" si="117"/>
        <v>EG_WINDONSR2029</v>
      </c>
    </row>
    <row r="7525" spans="1:10" x14ac:dyDescent="0.25">
      <c r="A7525" t="s">
        <v>21</v>
      </c>
      <c r="B7525" t="s">
        <v>6</v>
      </c>
      <c r="C7525" t="s">
        <v>12</v>
      </c>
      <c r="D7525">
        <v>2029</v>
      </c>
      <c r="E7525">
        <v>2036</v>
      </c>
      <c r="F7525">
        <v>1</v>
      </c>
      <c r="G7525">
        <v>10231.95838</v>
      </c>
      <c r="H7525">
        <v>0</v>
      </c>
      <c r="I7525">
        <v>1</v>
      </c>
      <c r="J7525" s="2" t="str">
        <f t="shared" si="117"/>
        <v>EG_WINDONNR2029</v>
      </c>
    </row>
    <row r="7526" spans="1:10" x14ac:dyDescent="0.25">
      <c r="A7526" t="s">
        <v>21</v>
      </c>
      <c r="B7526" t="s">
        <v>6</v>
      </c>
      <c r="C7526" t="s">
        <v>10</v>
      </c>
      <c r="D7526">
        <v>2029</v>
      </c>
      <c r="E7526">
        <v>2037</v>
      </c>
      <c r="F7526">
        <v>1</v>
      </c>
      <c r="G7526">
        <v>10231.95838</v>
      </c>
      <c r="H7526">
        <v>0</v>
      </c>
      <c r="I7526">
        <v>1</v>
      </c>
      <c r="J7526" s="2" t="str">
        <f t="shared" si="117"/>
        <v>EG_WINDONER2029</v>
      </c>
    </row>
    <row r="7527" spans="1:10" x14ac:dyDescent="0.25">
      <c r="A7527" t="s">
        <v>21</v>
      </c>
      <c r="B7527" t="s">
        <v>6</v>
      </c>
      <c r="C7527" t="s">
        <v>11</v>
      </c>
      <c r="D7527">
        <v>2029</v>
      </c>
      <c r="E7527">
        <v>2037</v>
      </c>
      <c r="F7527">
        <v>1</v>
      </c>
      <c r="G7527">
        <v>10231.95838</v>
      </c>
      <c r="H7527">
        <v>0</v>
      </c>
      <c r="I7527">
        <v>1</v>
      </c>
      <c r="J7527" s="2" t="str">
        <f t="shared" si="117"/>
        <v>EG_WINDONWR2029</v>
      </c>
    </row>
    <row r="7528" spans="1:10" x14ac:dyDescent="0.25">
      <c r="A7528" t="s">
        <v>21</v>
      </c>
      <c r="B7528" t="s">
        <v>6</v>
      </c>
      <c r="C7528" t="s">
        <v>9</v>
      </c>
      <c r="D7528">
        <v>2029</v>
      </c>
      <c r="E7528">
        <v>2037</v>
      </c>
      <c r="F7528">
        <v>1</v>
      </c>
      <c r="G7528">
        <v>10231.95838</v>
      </c>
      <c r="H7528">
        <v>0</v>
      </c>
      <c r="I7528">
        <v>1</v>
      </c>
      <c r="J7528" s="2" t="str">
        <f t="shared" si="117"/>
        <v>EG_WINDONNER2029</v>
      </c>
    </row>
    <row r="7529" spans="1:10" x14ac:dyDescent="0.25">
      <c r="A7529" t="s">
        <v>21</v>
      </c>
      <c r="B7529" t="s">
        <v>6</v>
      </c>
      <c r="C7529" t="s">
        <v>8</v>
      </c>
      <c r="D7529">
        <v>2029</v>
      </c>
      <c r="E7529">
        <v>2037</v>
      </c>
      <c r="F7529">
        <v>1</v>
      </c>
      <c r="G7529">
        <v>10231.95838</v>
      </c>
      <c r="H7529">
        <v>0</v>
      </c>
      <c r="I7529">
        <v>1</v>
      </c>
      <c r="J7529" s="2" t="str">
        <f t="shared" si="117"/>
        <v>EG_WINDONSR2029</v>
      </c>
    </row>
    <row r="7530" spans="1:10" x14ac:dyDescent="0.25">
      <c r="A7530" t="s">
        <v>21</v>
      </c>
      <c r="B7530" t="s">
        <v>6</v>
      </c>
      <c r="C7530" t="s">
        <v>12</v>
      </c>
      <c r="D7530">
        <v>2029</v>
      </c>
      <c r="E7530">
        <v>2037</v>
      </c>
      <c r="F7530">
        <v>1</v>
      </c>
      <c r="G7530">
        <v>10231.95838</v>
      </c>
      <c r="H7530">
        <v>0</v>
      </c>
      <c r="I7530">
        <v>1</v>
      </c>
      <c r="J7530" s="2" t="str">
        <f t="shared" si="117"/>
        <v>EG_WINDONNR2029</v>
      </c>
    </row>
    <row r="7531" spans="1:10" x14ac:dyDescent="0.25">
      <c r="A7531" t="s">
        <v>21</v>
      </c>
      <c r="B7531" t="s">
        <v>6</v>
      </c>
      <c r="C7531" t="s">
        <v>10</v>
      </c>
      <c r="D7531">
        <v>2029</v>
      </c>
      <c r="E7531">
        <v>2038</v>
      </c>
      <c r="F7531">
        <v>1</v>
      </c>
      <c r="G7531">
        <v>10231.95838</v>
      </c>
      <c r="H7531">
        <v>0</v>
      </c>
      <c r="I7531">
        <v>1</v>
      </c>
      <c r="J7531" s="2" t="str">
        <f t="shared" si="117"/>
        <v>EG_WINDONER2029</v>
      </c>
    </row>
    <row r="7532" spans="1:10" x14ac:dyDescent="0.25">
      <c r="A7532" t="s">
        <v>21</v>
      </c>
      <c r="B7532" t="s">
        <v>6</v>
      </c>
      <c r="C7532" t="s">
        <v>11</v>
      </c>
      <c r="D7532">
        <v>2029</v>
      </c>
      <c r="E7532">
        <v>2038</v>
      </c>
      <c r="F7532">
        <v>1</v>
      </c>
      <c r="G7532">
        <v>10231.95838</v>
      </c>
      <c r="H7532">
        <v>0</v>
      </c>
      <c r="I7532">
        <v>1</v>
      </c>
      <c r="J7532" s="2" t="str">
        <f t="shared" si="117"/>
        <v>EG_WINDONWR2029</v>
      </c>
    </row>
    <row r="7533" spans="1:10" x14ac:dyDescent="0.25">
      <c r="A7533" t="s">
        <v>21</v>
      </c>
      <c r="B7533" t="s">
        <v>6</v>
      </c>
      <c r="C7533" t="s">
        <v>9</v>
      </c>
      <c r="D7533">
        <v>2029</v>
      </c>
      <c r="E7533">
        <v>2038</v>
      </c>
      <c r="F7533">
        <v>1</v>
      </c>
      <c r="G7533">
        <v>10231.95838</v>
      </c>
      <c r="H7533">
        <v>0</v>
      </c>
      <c r="I7533">
        <v>1</v>
      </c>
      <c r="J7533" s="2" t="str">
        <f t="shared" si="117"/>
        <v>EG_WINDONNER2029</v>
      </c>
    </row>
    <row r="7534" spans="1:10" x14ac:dyDescent="0.25">
      <c r="A7534" t="s">
        <v>21</v>
      </c>
      <c r="B7534" t="s">
        <v>6</v>
      </c>
      <c r="C7534" t="s">
        <v>8</v>
      </c>
      <c r="D7534">
        <v>2029</v>
      </c>
      <c r="E7534">
        <v>2038</v>
      </c>
      <c r="F7534">
        <v>1</v>
      </c>
      <c r="G7534">
        <v>10231.95838</v>
      </c>
      <c r="H7534">
        <v>0</v>
      </c>
      <c r="I7534">
        <v>1</v>
      </c>
      <c r="J7534" s="2" t="str">
        <f t="shared" si="117"/>
        <v>EG_WINDONSR2029</v>
      </c>
    </row>
    <row r="7535" spans="1:10" x14ac:dyDescent="0.25">
      <c r="A7535" t="s">
        <v>21</v>
      </c>
      <c r="B7535" t="s">
        <v>6</v>
      </c>
      <c r="C7535" t="s">
        <v>12</v>
      </c>
      <c r="D7535">
        <v>2029</v>
      </c>
      <c r="E7535">
        <v>2038</v>
      </c>
      <c r="F7535">
        <v>1</v>
      </c>
      <c r="G7535">
        <v>10231.95838</v>
      </c>
      <c r="H7535">
        <v>0</v>
      </c>
      <c r="I7535">
        <v>1</v>
      </c>
      <c r="J7535" s="2" t="str">
        <f t="shared" si="117"/>
        <v>EG_WINDONNR2029</v>
      </c>
    </row>
    <row r="7536" spans="1:10" x14ac:dyDescent="0.25">
      <c r="A7536" t="s">
        <v>21</v>
      </c>
      <c r="B7536" t="s">
        <v>6</v>
      </c>
      <c r="C7536" t="s">
        <v>10</v>
      </c>
      <c r="D7536">
        <v>2029</v>
      </c>
      <c r="E7536">
        <v>2039</v>
      </c>
      <c r="F7536">
        <v>1</v>
      </c>
      <c r="G7536">
        <v>10231.95838</v>
      </c>
      <c r="H7536">
        <v>0</v>
      </c>
      <c r="I7536">
        <v>1</v>
      </c>
      <c r="J7536" s="2" t="str">
        <f t="shared" si="117"/>
        <v>EG_WINDONER2029</v>
      </c>
    </row>
    <row r="7537" spans="1:10" x14ac:dyDescent="0.25">
      <c r="A7537" t="s">
        <v>21</v>
      </c>
      <c r="B7537" t="s">
        <v>6</v>
      </c>
      <c r="C7537" t="s">
        <v>11</v>
      </c>
      <c r="D7537">
        <v>2029</v>
      </c>
      <c r="E7537">
        <v>2039</v>
      </c>
      <c r="F7537">
        <v>1</v>
      </c>
      <c r="G7537">
        <v>10231.95838</v>
      </c>
      <c r="H7537">
        <v>0</v>
      </c>
      <c r="I7537">
        <v>1</v>
      </c>
      <c r="J7537" s="2" t="str">
        <f t="shared" si="117"/>
        <v>EG_WINDONWR2029</v>
      </c>
    </row>
    <row r="7538" spans="1:10" x14ac:dyDescent="0.25">
      <c r="A7538" t="s">
        <v>21</v>
      </c>
      <c r="B7538" t="s">
        <v>6</v>
      </c>
      <c r="C7538" t="s">
        <v>9</v>
      </c>
      <c r="D7538">
        <v>2029</v>
      </c>
      <c r="E7538">
        <v>2039</v>
      </c>
      <c r="F7538">
        <v>1</v>
      </c>
      <c r="G7538">
        <v>10231.95838</v>
      </c>
      <c r="H7538">
        <v>0</v>
      </c>
      <c r="I7538">
        <v>1</v>
      </c>
      <c r="J7538" s="2" t="str">
        <f t="shared" si="117"/>
        <v>EG_WINDONNER2029</v>
      </c>
    </row>
    <row r="7539" spans="1:10" x14ac:dyDescent="0.25">
      <c r="A7539" t="s">
        <v>21</v>
      </c>
      <c r="B7539" t="s">
        <v>6</v>
      </c>
      <c r="C7539" t="s">
        <v>8</v>
      </c>
      <c r="D7539">
        <v>2029</v>
      </c>
      <c r="E7539">
        <v>2039</v>
      </c>
      <c r="F7539">
        <v>1</v>
      </c>
      <c r="G7539">
        <v>10231.95838</v>
      </c>
      <c r="H7539">
        <v>0</v>
      </c>
      <c r="I7539">
        <v>1</v>
      </c>
      <c r="J7539" s="2" t="str">
        <f t="shared" si="117"/>
        <v>EG_WINDONSR2029</v>
      </c>
    </row>
    <row r="7540" spans="1:10" x14ac:dyDescent="0.25">
      <c r="A7540" t="s">
        <v>21</v>
      </c>
      <c r="B7540" t="s">
        <v>6</v>
      </c>
      <c r="C7540" t="s">
        <v>12</v>
      </c>
      <c r="D7540">
        <v>2029</v>
      </c>
      <c r="E7540">
        <v>2039</v>
      </c>
      <c r="F7540">
        <v>1</v>
      </c>
      <c r="G7540">
        <v>10231.95838</v>
      </c>
      <c r="H7540">
        <v>0</v>
      </c>
      <c r="I7540">
        <v>1</v>
      </c>
      <c r="J7540" s="2" t="str">
        <f t="shared" si="117"/>
        <v>EG_WINDONNR2029</v>
      </c>
    </row>
    <row r="7541" spans="1:10" x14ac:dyDescent="0.25">
      <c r="A7541" t="s">
        <v>21</v>
      </c>
      <c r="B7541" t="s">
        <v>6</v>
      </c>
      <c r="C7541" t="s">
        <v>10</v>
      </c>
      <c r="D7541">
        <v>2029</v>
      </c>
      <c r="E7541">
        <v>2040</v>
      </c>
      <c r="F7541">
        <v>1</v>
      </c>
      <c r="G7541">
        <v>10231.95838</v>
      </c>
      <c r="H7541">
        <v>0</v>
      </c>
      <c r="I7541">
        <v>1</v>
      </c>
      <c r="J7541" s="2" t="str">
        <f t="shared" si="117"/>
        <v>EG_WINDONER2029</v>
      </c>
    </row>
    <row r="7542" spans="1:10" x14ac:dyDescent="0.25">
      <c r="A7542" t="s">
        <v>21</v>
      </c>
      <c r="B7542" t="s">
        <v>6</v>
      </c>
      <c r="C7542" t="s">
        <v>11</v>
      </c>
      <c r="D7542">
        <v>2029</v>
      </c>
      <c r="E7542">
        <v>2040</v>
      </c>
      <c r="F7542">
        <v>1</v>
      </c>
      <c r="G7542">
        <v>10231.95838</v>
      </c>
      <c r="H7542">
        <v>0</v>
      </c>
      <c r="I7542">
        <v>1</v>
      </c>
      <c r="J7542" s="2" t="str">
        <f t="shared" si="117"/>
        <v>EG_WINDONWR2029</v>
      </c>
    </row>
    <row r="7543" spans="1:10" x14ac:dyDescent="0.25">
      <c r="A7543" t="s">
        <v>21</v>
      </c>
      <c r="B7543" t="s">
        <v>6</v>
      </c>
      <c r="C7543" t="s">
        <v>9</v>
      </c>
      <c r="D7543">
        <v>2029</v>
      </c>
      <c r="E7543">
        <v>2040</v>
      </c>
      <c r="F7543">
        <v>1</v>
      </c>
      <c r="G7543">
        <v>10231.95838</v>
      </c>
      <c r="H7543">
        <v>0</v>
      </c>
      <c r="I7543">
        <v>1</v>
      </c>
      <c r="J7543" s="2" t="str">
        <f t="shared" si="117"/>
        <v>EG_WINDONNER2029</v>
      </c>
    </row>
    <row r="7544" spans="1:10" x14ac:dyDescent="0.25">
      <c r="A7544" t="s">
        <v>21</v>
      </c>
      <c r="B7544" t="s">
        <v>6</v>
      </c>
      <c r="C7544" t="s">
        <v>8</v>
      </c>
      <c r="D7544">
        <v>2029</v>
      </c>
      <c r="E7544">
        <v>2040</v>
      </c>
      <c r="F7544">
        <v>1</v>
      </c>
      <c r="G7544">
        <v>10231.95838</v>
      </c>
      <c r="H7544">
        <v>0</v>
      </c>
      <c r="I7544">
        <v>1</v>
      </c>
      <c r="J7544" s="2" t="str">
        <f t="shared" si="117"/>
        <v>EG_WINDONSR2029</v>
      </c>
    </row>
    <row r="7545" spans="1:10" x14ac:dyDescent="0.25">
      <c r="A7545" t="s">
        <v>21</v>
      </c>
      <c r="B7545" t="s">
        <v>6</v>
      </c>
      <c r="C7545" t="s">
        <v>12</v>
      </c>
      <c r="D7545">
        <v>2029</v>
      </c>
      <c r="E7545">
        <v>2040</v>
      </c>
      <c r="F7545">
        <v>1</v>
      </c>
      <c r="G7545">
        <v>10231.95838</v>
      </c>
      <c r="H7545">
        <v>0</v>
      </c>
      <c r="I7545">
        <v>1</v>
      </c>
      <c r="J7545" s="2" t="str">
        <f t="shared" si="117"/>
        <v>EG_WINDONNR2029</v>
      </c>
    </row>
    <row r="7546" spans="1:10" x14ac:dyDescent="0.25">
      <c r="A7546" t="s">
        <v>21</v>
      </c>
      <c r="B7546" t="s">
        <v>6</v>
      </c>
      <c r="C7546" t="s">
        <v>10</v>
      </c>
      <c r="D7546">
        <v>2029</v>
      </c>
      <c r="E7546">
        <v>2041</v>
      </c>
      <c r="F7546">
        <v>1</v>
      </c>
      <c r="G7546">
        <v>10231.95838</v>
      </c>
      <c r="H7546">
        <v>0</v>
      </c>
      <c r="I7546">
        <v>1</v>
      </c>
      <c r="J7546" s="2" t="str">
        <f t="shared" si="117"/>
        <v>EG_WINDONER2029</v>
      </c>
    </row>
    <row r="7547" spans="1:10" x14ac:dyDescent="0.25">
      <c r="A7547" t="s">
        <v>21</v>
      </c>
      <c r="B7547" t="s">
        <v>6</v>
      </c>
      <c r="C7547" t="s">
        <v>11</v>
      </c>
      <c r="D7547">
        <v>2029</v>
      </c>
      <c r="E7547">
        <v>2041</v>
      </c>
      <c r="F7547">
        <v>1</v>
      </c>
      <c r="G7547">
        <v>10231.95838</v>
      </c>
      <c r="H7547">
        <v>0</v>
      </c>
      <c r="I7547">
        <v>1</v>
      </c>
      <c r="J7547" s="2" t="str">
        <f t="shared" si="117"/>
        <v>EG_WINDONWR2029</v>
      </c>
    </row>
    <row r="7548" spans="1:10" x14ac:dyDescent="0.25">
      <c r="A7548" t="s">
        <v>21</v>
      </c>
      <c r="B7548" t="s">
        <v>6</v>
      </c>
      <c r="C7548" t="s">
        <v>9</v>
      </c>
      <c r="D7548">
        <v>2029</v>
      </c>
      <c r="E7548">
        <v>2041</v>
      </c>
      <c r="F7548">
        <v>1</v>
      </c>
      <c r="G7548">
        <v>10231.95838</v>
      </c>
      <c r="H7548">
        <v>0</v>
      </c>
      <c r="I7548">
        <v>1</v>
      </c>
      <c r="J7548" s="2" t="str">
        <f t="shared" si="117"/>
        <v>EG_WINDONNER2029</v>
      </c>
    </row>
    <row r="7549" spans="1:10" x14ac:dyDescent="0.25">
      <c r="A7549" t="s">
        <v>21</v>
      </c>
      <c r="B7549" t="s">
        <v>6</v>
      </c>
      <c r="C7549" t="s">
        <v>8</v>
      </c>
      <c r="D7549">
        <v>2029</v>
      </c>
      <c r="E7549">
        <v>2041</v>
      </c>
      <c r="F7549">
        <v>1</v>
      </c>
      <c r="G7549">
        <v>10231.95838</v>
      </c>
      <c r="H7549">
        <v>0</v>
      </c>
      <c r="I7549">
        <v>1</v>
      </c>
      <c r="J7549" s="2" t="str">
        <f t="shared" si="117"/>
        <v>EG_WINDONSR2029</v>
      </c>
    </row>
    <row r="7550" spans="1:10" x14ac:dyDescent="0.25">
      <c r="A7550" t="s">
        <v>21</v>
      </c>
      <c r="B7550" t="s">
        <v>6</v>
      </c>
      <c r="C7550" t="s">
        <v>12</v>
      </c>
      <c r="D7550">
        <v>2029</v>
      </c>
      <c r="E7550">
        <v>2041</v>
      </c>
      <c r="F7550">
        <v>1</v>
      </c>
      <c r="G7550">
        <v>10231.95838</v>
      </c>
      <c r="H7550">
        <v>0</v>
      </c>
      <c r="I7550">
        <v>1</v>
      </c>
      <c r="J7550" s="2" t="str">
        <f t="shared" si="117"/>
        <v>EG_WINDONNR2029</v>
      </c>
    </row>
    <row r="7551" spans="1:10" x14ac:dyDescent="0.25">
      <c r="A7551" t="s">
        <v>23</v>
      </c>
      <c r="B7551" t="s">
        <v>6</v>
      </c>
      <c r="C7551" t="s">
        <v>10</v>
      </c>
      <c r="D7551">
        <v>2029</v>
      </c>
      <c r="E7551">
        <v>2029</v>
      </c>
      <c r="F7551">
        <v>1</v>
      </c>
      <c r="G7551">
        <v>26435.076690000002</v>
      </c>
      <c r="H7551">
        <v>0</v>
      </c>
      <c r="I7551">
        <v>1</v>
      </c>
      <c r="J7551" s="2" t="str">
        <f t="shared" si="117"/>
        <v>EG_WINDOFFER2029</v>
      </c>
    </row>
    <row r="7552" spans="1:10" x14ac:dyDescent="0.25">
      <c r="A7552" t="s">
        <v>23</v>
      </c>
      <c r="B7552" t="s">
        <v>6</v>
      </c>
      <c r="C7552" t="s">
        <v>11</v>
      </c>
      <c r="D7552">
        <v>2029</v>
      </c>
      <c r="E7552">
        <v>2029</v>
      </c>
      <c r="F7552">
        <v>1</v>
      </c>
      <c r="G7552">
        <v>26435.076690000002</v>
      </c>
      <c r="H7552">
        <v>0</v>
      </c>
      <c r="I7552">
        <v>1</v>
      </c>
      <c r="J7552" s="2" t="str">
        <f t="shared" si="117"/>
        <v>EG_WINDOFFWR2029</v>
      </c>
    </row>
    <row r="7553" spans="1:10" x14ac:dyDescent="0.25">
      <c r="A7553" t="s">
        <v>23</v>
      </c>
      <c r="B7553" t="s">
        <v>6</v>
      </c>
      <c r="C7553" t="s">
        <v>9</v>
      </c>
      <c r="D7553">
        <v>2029</v>
      </c>
      <c r="E7553">
        <v>2029</v>
      </c>
      <c r="F7553">
        <v>1</v>
      </c>
      <c r="G7553">
        <v>26435.076690000002</v>
      </c>
      <c r="H7553">
        <v>0</v>
      </c>
      <c r="I7553">
        <v>1</v>
      </c>
      <c r="J7553" s="2" t="str">
        <f t="shared" si="117"/>
        <v>EG_WINDOFFNER2029</v>
      </c>
    </row>
    <row r="7554" spans="1:10" x14ac:dyDescent="0.25">
      <c r="A7554" t="s">
        <v>23</v>
      </c>
      <c r="B7554" t="s">
        <v>6</v>
      </c>
      <c r="C7554" t="s">
        <v>8</v>
      </c>
      <c r="D7554">
        <v>2029</v>
      </c>
      <c r="E7554">
        <v>2029</v>
      </c>
      <c r="F7554">
        <v>1</v>
      </c>
      <c r="G7554">
        <v>26435.076690000002</v>
      </c>
      <c r="H7554">
        <v>0</v>
      </c>
      <c r="I7554">
        <v>1</v>
      </c>
      <c r="J7554" s="2" t="str">
        <f t="shared" si="117"/>
        <v>EG_WINDOFFSR2029</v>
      </c>
    </row>
    <row r="7555" spans="1:10" x14ac:dyDescent="0.25">
      <c r="A7555" t="s">
        <v>23</v>
      </c>
      <c r="B7555" t="s">
        <v>6</v>
      </c>
      <c r="C7555" t="s">
        <v>12</v>
      </c>
      <c r="D7555">
        <v>2029</v>
      </c>
      <c r="E7555">
        <v>2029</v>
      </c>
      <c r="F7555">
        <v>1</v>
      </c>
      <c r="G7555">
        <v>26435.076690000002</v>
      </c>
      <c r="H7555">
        <v>0</v>
      </c>
      <c r="I7555">
        <v>1</v>
      </c>
      <c r="J7555" s="2" t="str">
        <f t="shared" ref="J7555:J7618" si="118">_xlfn.CONCAT(A7555,C7555,D7555)</f>
        <v>EG_WINDOFFNR2029</v>
      </c>
    </row>
    <row r="7556" spans="1:10" x14ac:dyDescent="0.25">
      <c r="A7556" t="s">
        <v>23</v>
      </c>
      <c r="B7556" t="s">
        <v>6</v>
      </c>
      <c r="C7556" t="s">
        <v>10</v>
      </c>
      <c r="D7556">
        <v>2029</v>
      </c>
      <c r="E7556">
        <v>2030</v>
      </c>
      <c r="F7556">
        <v>1</v>
      </c>
      <c r="G7556">
        <v>26435.076690000002</v>
      </c>
      <c r="H7556">
        <v>0</v>
      </c>
      <c r="I7556">
        <v>1</v>
      </c>
      <c r="J7556" s="2" t="str">
        <f t="shared" si="118"/>
        <v>EG_WINDOFFER2029</v>
      </c>
    </row>
    <row r="7557" spans="1:10" x14ac:dyDescent="0.25">
      <c r="A7557" t="s">
        <v>23</v>
      </c>
      <c r="B7557" t="s">
        <v>6</v>
      </c>
      <c r="C7557" t="s">
        <v>11</v>
      </c>
      <c r="D7557">
        <v>2029</v>
      </c>
      <c r="E7557">
        <v>2030</v>
      </c>
      <c r="F7557">
        <v>1</v>
      </c>
      <c r="G7557">
        <v>26435.076690000002</v>
      </c>
      <c r="H7557">
        <v>0</v>
      </c>
      <c r="I7557">
        <v>1</v>
      </c>
      <c r="J7557" s="2" t="str">
        <f t="shared" si="118"/>
        <v>EG_WINDOFFWR2029</v>
      </c>
    </row>
    <row r="7558" spans="1:10" x14ac:dyDescent="0.25">
      <c r="A7558" t="s">
        <v>23</v>
      </c>
      <c r="B7558" t="s">
        <v>6</v>
      </c>
      <c r="C7558" t="s">
        <v>9</v>
      </c>
      <c r="D7558">
        <v>2029</v>
      </c>
      <c r="E7558">
        <v>2030</v>
      </c>
      <c r="F7558">
        <v>1</v>
      </c>
      <c r="G7558">
        <v>26435.076690000002</v>
      </c>
      <c r="H7558">
        <v>0</v>
      </c>
      <c r="I7558">
        <v>1</v>
      </c>
      <c r="J7558" s="2" t="str">
        <f t="shared" si="118"/>
        <v>EG_WINDOFFNER2029</v>
      </c>
    </row>
    <row r="7559" spans="1:10" x14ac:dyDescent="0.25">
      <c r="A7559" t="s">
        <v>23</v>
      </c>
      <c r="B7559" t="s">
        <v>6</v>
      </c>
      <c r="C7559" t="s">
        <v>8</v>
      </c>
      <c r="D7559">
        <v>2029</v>
      </c>
      <c r="E7559">
        <v>2030</v>
      </c>
      <c r="F7559">
        <v>1</v>
      </c>
      <c r="G7559">
        <v>26435.076690000002</v>
      </c>
      <c r="H7559">
        <v>0</v>
      </c>
      <c r="I7559">
        <v>1</v>
      </c>
      <c r="J7559" s="2" t="str">
        <f t="shared" si="118"/>
        <v>EG_WINDOFFSR2029</v>
      </c>
    </row>
    <row r="7560" spans="1:10" x14ac:dyDescent="0.25">
      <c r="A7560" t="s">
        <v>23</v>
      </c>
      <c r="B7560" t="s">
        <v>6</v>
      </c>
      <c r="C7560" t="s">
        <v>12</v>
      </c>
      <c r="D7560">
        <v>2029</v>
      </c>
      <c r="E7560">
        <v>2030</v>
      </c>
      <c r="F7560">
        <v>1</v>
      </c>
      <c r="G7560">
        <v>26435.076690000002</v>
      </c>
      <c r="H7560">
        <v>0</v>
      </c>
      <c r="I7560">
        <v>1</v>
      </c>
      <c r="J7560" s="2" t="str">
        <f t="shared" si="118"/>
        <v>EG_WINDOFFNR2029</v>
      </c>
    </row>
    <row r="7561" spans="1:10" x14ac:dyDescent="0.25">
      <c r="A7561" t="s">
        <v>23</v>
      </c>
      <c r="B7561" t="s">
        <v>6</v>
      </c>
      <c r="C7561" t="s">
        <v>10</v>
      </c>
      <c r="D7561">
        <v>2029</v>
      </c>
      <c r="E7561">
        <v>2031</v>
      </c>
      <c r="F7561">
        <v>1</v>
      </c>
      <c r="G7561">
        <v>26435.076690000002</v>
      </c>
      <c r="H7561">
        <v>0</v>
      </c>
      <c r="I7561">
        <v>1</v>
      </c>
      <c r="J7561" s="2" t="str">
        <f t="shared" si="118"/>
        <v>EG_WINDOFFER2029</v>
      </c>
    </row>
    <row r="7562" spans="1:10" x14ac:dyDescent="0.25">
      <c r="A7562" t="s">
        <v>23</v>
      </c>
      <c r="B7562" t="s">
        <v>6</v>
      </c>
      <c r="C7562" t="s">
        <v>11</v>
      </c>
      <c r="D7562">
        <v>2029</v>
      </c>
      <c r="E7562">
        <v>2031</v>
      </c>
      <c r="F7562">
        <v>1</v>
      </c>
      <c r="G7562">
        <v>26435.076690000002</v>
      </c>
      <c r="H7562">
        <v>0</v>
      </c>
      <c r="I7562">
        <v>1</v>
      </c>
      <c r="J7562" s="2" t="str">
        <f t="shared" si="118"/>
        <v>EG_WINDOFFWR2029</v>
      </c>
    </row>
    <row r="7563" spans="1:10" x14ac:dyDescent="0.25">
      <c r="A7563" t="s">
        <v>23</v>
      </c>
      <c r="B7563" t="s">
        <v>6</v>
      </c>
      <c r="C7563" t="s">
        <v>9</v>
      </c>
      <c r="D7563">
        <v>2029</v>
      </c>
      <c r="E7563">
        <v>2031</v>
      </c>
      <c r="F7563">
        <v>1</v>
      </c>
      <c r="G7563">
        <v>26435.076690000002</v>
      </c>
      <c r="H7563">
        <v>0</v>
      </c>
      <c r="I7563">
        <v>1</v>
      </c>
      <c r="J7563" s="2" t="str">
        <f t="shared" si="118"/>
        <v>EG_WINDOFFNER2029</v>
      </c>
    </row>
    <row r="7564" spans="1:10" x14ac:dyDescent="0.25">
      <c r="A7564" t="s">
        <v>23</v>
      </c>
      <c r="B7564" t="s">
        <v>6</v>
      </c>
      <c r="C7564" t="s">
        <v>8</v>
      </c>
      <c r="D7564">
        <v>2029</v>
      </c>
      <c r="E7564">
        <v>2031</v>
      </c>
      <c r="F7564">
        <v>1</v>
      </c>
      <c r="G7564">
        <v>26435.076690000002</v>
      </c>
      <c r="H7564">
        <v>0</v>
      </c>
      <c r="I7564">
        <v>1</v>
      </c>
      <c r="J7564" s="2" t="str">
        <f t="shared" si="118"/>
        <v>EG_WINDOFFSR2029</v>
      </c>
    </row>
    <row r="7565" spans="1:10" x14ac:dyDescent="0.25">
      <c r="A7565" t="s">
        <v>23</v>
      </c>
      <c r="B7565" t="s">
        <v>6</v>
      </c>
      <c r="C7565" t="s">
        <v>12</v>
      </c>
      <c r="D7565">
        <v>2029</v>
      </c>
      <c r="E7565">
        <v>2031</v>
      </c>
      <c r="F7565">
        <v>1</v>
      </c>
      <c r="G7565">
        <v>26435.076690000002</v>
      </c>
      <c r="H7565">
        <v>0</v>
      </c>
      <c r="I7565">
        <v>1</v>
      </c>
      <c r="J7565" s="2" t="str">
        <f t="shared" si="118"/>
        <v>EG_WINDOFFNR2029</v>
      </c>
    </row>
    <row r="7566" spans="1:10" x14ac:dyDescent="0.25">
      <c r="A7566" t="s">
        <v>23</v>
      </c>
      <c r="B7566" t="s">
        <v>6</v>
      </c>
      <c r="C7566" t="s">
        <v>10</v>
      </c>
      <c r="D7566">
        <v>2029</v>
      </c>
      <c r="E7566">
        <v>2032</v>
      </c>
      <c r="F7566">
        <v>1</v>
      </c>
      <c r="G7566">
        <v>26435.076690000002</v>
      </c>
      <c r="H7566">
        <v>0</v>
      </c>
      <c r="I7566">
        <v>1</v>
      </c>
      <c r="J7566" s="2" t="str">
        <f t="shared" si="118"/>
        <v>EG_WINDOFFER2029</v>
      </c>
    </row>
    <row r="7567" spans="1:10" x14ac:dyDescent="0.25">
      <c r="A7567" t="s">
        <v>23</v>
      </c>
      <c r="B7567" t="s">
        <v>6</v>
      </c>
      <c r="C7567" t="s">
        <v>11</v>
      </c>
      <c r="D7567">
        <v>2029</v>
      </c>
      <c r="E7567">
        <v>2032</v>
      </c>
      <c r="F7567">
        <v>1</v>
      </c>
      <c r="G7567">
        <v>26435.076690000002</v>
      </c>
      <c r="H7567">
        <v>0</v>
      </c>
      <c r="I7567">
        <v>1</v>
      </c>
      <c r="J7567" s="2" t="str">
        <f t="shared" si="118"/>
        <v>EG_WINDOFFWR2029</v>
      </c>
    </row>
    <row r="7568" spans="1:10" x14ac:dyDescent="0.25">
      <c r="A7568" t="s">
        <v>23</v>
      </c>
      <c r="B7568" t="s">
        <v>6</v>
      </c>
      <c r="C7568" t="s">
        <v>9</v>
      </c>
      <c r="D7568">
        <v>2029</v>
      </c>
      <c r="E7568">
        <v>2032</v>
      </c>
      <c r="F7568">
        <v>1</v>
      </c>
      <c r="G7568">
        <v>26435.076690000002</v>
      </c>
      <c r="H7568">
        <v>0</v>
      </c>
      <c r="I7568">
        <v>1</v>
      </c>
      <c r="J7568" s="2" t="str">
        <f t="shared" si="118"/>
        <v>EG_WINDOFFNER2029</v>
      </c>
    </row>
    <row r="7569" spans="1:10" x14ac:dyDescent="0.25">
      <c r="A7569" t="s">
        <v>23</v>
      </c>
      <c r="B7569" t="s">
        <v>6</v>
      </c>
      <c r="C7569" t="s">
        <v>8</v>
      </c>
      <c r="D7569">
        <v>2029</v>
      </c>
      <c r="E7569">
        <v>2032</v>
      </c>
      <c r="F7569">
        <v>1</v>
      </c>
      <c r="G7569">
        <v>26435.076690000002</v>
      </c>
      <c r="H7569">
        <v>0</v>
      </c>
      <c r="I7569">
        <v>1</v>
      </c>
      <c r="J7569" s="2" t="str">
        <f t="shared" si="118"/>
        <v>EG_WINDOFFSR2029</v>
      </c>
    </row>
    <row r="7570" spans="1:10" x14ac:dyDescent="0.25">
      <c r="A7570" t="s">
        <v>23</v>
      </c>
      <c r="B7570" t="s">
        <v>6</v>
      </c>
      <c r="C7570" t="s">
        <v>12</v>
      </c>
      <c r="D7570">
        <v>2029</v>
      </c>
      <c r="E7570">
        <v>2032</v>
      </c>
      <c r="F7570">
        <v>1</v>
      </c>
      <c r="G7570">
        <v>26435.076690000002</v>
      </c>
      <c r="H7570">
        <v>0</v>
      </c>
      <c r="I7570">
        <v>1</v>
      </c>
      <c r="J7570" s="2" t="str">
        <f t="shared" si="118"/>
        <v>EG_WINDOFFNR2029</v>
      </c>
    </row>
    <row r="7571" spans="1:10" x14ac:dyDescent="0.25">
      <c r="A7571" t="s">
        <v>23</v>
      </c>
      <c r="B7571" t="s">
        <v>6</v>
      </c>
      <c r="C7571" t="s">
        <v>10</v>
      </c>
      <c r="D7571">
        <v>2029</v>
      </c>
      <c r="E7571">
        <v>2033</v>
      </c>
      <c r="F7571">
        <v>1</v>
      </c>
      <c r="G7571">
        <v>26435.076690000002</v>
      </c>
      <c r="H7571">
        <v>0</v>
      </c>
      <c r="I7571">
        <v>1</v>
      </c>
      <c r="J7571" s="2" t="str">
        <f t="shared" si="118"/>
        <v>EG_WINDOFFER2029</v>
      </c>
    </row>
    <row r="7572" spans="1:10" x14ac:dyDescent="0.25">
      <c r="A7572" t="s">
        <v>23</v>
      </c>
      <c r="B7572" t="s">
        <v>6</v>
      </c>
      <c r="C7572" t="s">
        <v>11</v>
      </c>
      <c r="D7572">
        <v>2029</v>
      </c>
      <c r="E7572">
        <v>2033</v>
      </c>
      <c r="F7572">
        <v>1</v>
      </c>
      <c r="G7572">
        <v>26435.076690000002</v>
      </c>
      <c r="H7572">
        <v>0</v>
      </c>
      <c r="I7572">
        <v>1</v>
      </c>
      <c r="J7572" s="2" t="str">
        <f t="shared" si="118"/>
        <v>EG_WINDOFFWR2029</v>
      </c>
    </row>
    <row r="7573" spans="1:10" x14ac:dyDescent="0.25">
      <c r="A7573" t="s">
        <v>23</v>
      </c>
      <c r="B7573" t="s">
        <v>6</v>
      </c>
      <c r="C7573" t="s">
        <v>9</v>
      </c>
      <c r="D7573">
        <v>2029</v>
      </c>
      <c r="E7573">
        <v>2033</v>
      </c>
      <c r="F7573">
        <v>1</v>
      </c>
      <c r="G7573">
        <v>26435.076690000002</v>
      </c>
      <c r="H7573">
        <v>0</v>
      </c>
      <c r="I7573">
        <v>1</v>
      </c>
      <c r="J7573" s="2" t="str">
        <f t="shared" si="118"/>
        <v>EG_WINDOFFNER2029</v>
      </c>
    </row>
    <row r="7574" spans="1:10" x14ac:dyDescent="0.25">
      <c r="A7574" t="s">
        <v>23</v>
      </c>
      <c r="B7574" t="s">
        <v>6</v>
      </c>
      <c r="C7574" t="s">
        <v>8</v>
      </c>
      <c r="D7574">
        <v>2029</v>
      </c>
      <c r="E7574">
        <v>2033</v>
      </c>
      <c r="F7574">
        <v>1</v>
      </c>
      <c r="G7574">
        <v>26435.076690000002</v>
      </c>
      <c r="H7574">
        <v>0</v>
      </c>
      <c r="I7574">
        <v>1</v>
      </c>
      <c r="J7574" s="2" t="str">
        <f t="shared" si="118"/>
        <v>EG_WINDOFFSR2029</v>
      </c>
    </row>
    <row r="7575" spans="1:10" x14ac:dyDescent="0.25">
      <c r="A7575" t="s">
        <v>23</v>
      </c>
      <c r="B7575" t="s">
        <v>6</v>
      </c>
      <c r="C7575" t="s">
        <v>12</v>
      </c>
      <c r="D7575">
        <v>2029</v>
      </c>
      <c r="E7575">
        <v>2033</v>
      </c>
      <c r="F7575">
        <v>1</v>
      </c>
      <c r="G7575">
        <v>26435.076690000002</v>
      </c>
      <c r="H7575">
        <v>0</v>
      </c>
      <c r="I7575">
        <v>1</v>
      </c>
      <c r="J7575" s="2" t="str">
        <f t="shared" si="118"/>
        <v>EG_WINDOFFNR2029</v>
      </c>
    </row>
    <row r="7576" spans="1:10" x14ac:dyDescent="0.25">
      <c r="A7576" t="s">
        <v>23</v>
      </c>
      <c r="B7576" t="s">
        <v>6</v>
      </c>
      <c r="C7576" t="s">
        <v>10</v>
      </c>
      <c r="D7576">
        <v>2029</v>
      </c>
      <c r="E7576">
        <v>2034</v>
      </c>
      <c r="F7576">
        <v>1</v>
      </c>
      <c r="G7576">
        <v>26435.076690000002</v>
      </c>
      <c r="H7576">
        <v>0</v>
      </c>
      <c r="I7576">
        <v>1</v>
      </c>
      <c r="J7576" s="2" t="str">
        <f t="shared" si="118"/>
        <v>EG_WINDOFFER2029</v>
      </c>
    </row>
    <row r="7577" spans="1:10" x14ac:dyDescent="0.25">
      <c r="A7577" t="s">
        <v>23</v>
      </c>
      <c r="B7577" t="s">
        <v>6</v>
      </c>
      <c r="C7577" t="s">
        <v>11</v>
      </c>
      <c r="D7577">
        <v>2029</v>
      </c>
      <c r="E7577">
        <v>2034</v>
      </c>
      <c r="F7577">
        <v>1</v>
      </c>
      <c r="G7577">
        <v>26435.076690000002</v>
      </c>
      <c r="H7577">
        <v>0</v>
      </c>
      <c r="I7577">
        <v>1</v>
      </c>
      <c r="J7577" s="2" t="str">
        <f t="shared" si="118"/>
        <v>EG_WINDOFFWR2029</v>
      </c>
    </row>
    <row r="7578" spans="1:10" x14ac:dyDescent="0.25">
      <c r="A7578" t="s">
        <v>23</v>
      </c>
      <c r="B7578" t="s">
        <v>6</v>
      </c>
      <c r="C7578" t="s">
        <v>9</v>
      </c>
      <c r="D7578">
        <v>2029</v>
      </c>
      <c r="E7578">
        <v>2034</v>
      </c>
      <c r="F7578">
        <v>1</v>
      </c>
      <c r="G7578">
        <v>26435.076690000002</v>
      </c>
      <c r="H7578">
        <v>0</v>
      </c>
      <c r="I7578">
        <v>1</v>
      </c>
      <c r="J7578" s="2" t="str">
        <f t="shared" si="118"/>
        <v>EG_WINDOFFNER2029</v>
      </c>
    </row>
    <row r="7579" spans="1:10" x14ac:dyDescent="0.25">
      <c r="A7579" t="s">
        <v>23</v>
      </c>
      <c r="B7579" t="s">
        <v>6</v>
      </c>
      <c r="C7579" t="s">
        <v>8</v>
      </c>
      <c r="D7579">
        <v>2029</v>
      </c>
      <c r="E7579">
        <v>2034</v>
      </c>
      <c r="F7579">
        <v>1</v>
      </c>
      <c r="G7579">
        <v>26435.076690000002</v>
      </c>
      <c r="H7579">
        <v>0</v>
      </c>
      <c r="I7579">
        <v>1</v>
      </c>
      <c r="J7579" s="2" t="str">
        <f t="shared" si="118"/>
        <v>EG_WINDOFFSR2029</v>
      </c>
    </row>
    <row r="7580" spans="1:10" x14ac:dyDescent="0.25">
      <c r="A7580" t="s">
        <v>23</v>
      </c>
      <c r="B7580" t="s">
        <v>6</v>
      </c>
      <c r="C7580" t="s">
        <v>12</v>
      </c>
      <c r="D7580">
        <v>2029</v>
      </c>
      <c r="E7580">
        <v>2034</v>
      </c>
      <c r="F7580">
        <v>1</v>
      </c>
      <c r="G7580">
        <v>26435.076690000002</v>
      </c>
      <c r="H7580">
        <v>0</v>
      </c>
      <c r="I7580">
        <v>1</v>
      </c>
      <c r="J7580" s="2" t="str">
        <f t="shared" si="118"/>
        <v>EG_WINDOFFNR2029</v>
      </c>
    </row>
    <row r="7581" spans="1:10" x14ac:dyDescent="0.25">
      <c r="A7581" t="s">
        <v>23</v>
      </c>
      <c r="B7581" t="s">
        <v>6</v>
      </c>
      <c r="C7581" t="s">
        <v>10</v>
      </c>
      <c r="D7581">
        <v>2029</v>
      </c>
      <c r="E7581">
        <v>2035</v>
      </c>
      <c r="F7581">
        <v>1</v>
      </c>
      <c r="G7581">
        <v>26435.076690000002</v>
      </c>
      <c r="H7581">
        <v>0</v>
      </c>
      <c r="I7581">
        <v>1</v>
      </c>
      <c r="J7581" s="2" t="str">
        <f t="shared" si="118"/>
        <v>EG_WINDOFFER2029</v>
      </c>
    </row>
    <row r="7582" spans="1:10" x14ac:dyDescent="0.25">
      <c r="A7582" t="s">
        <v>23</v>
      </c>
      <c r="B7582" t="s">
        <v>6</v>
      </c>
      <c r="C7582" t="s">
        <v>11</v>
      </c>
      <c r="D7582">
        <v>2029</v>
      </c>
      <c r="E7582">
        <v>2035</v>
      </c>
      <c r="F7582">
        <v>1</v>
      </c>
      <c r="G7582">
        <v>26435.076690000002</v>
      </c>
      <c r="H7582">
        <v>0</v>
      </c>
      <c r="I7582">
        <v>1</v>
      </c>
      <c r="J7582" s="2" t="str">
        <f t="shared" si="118"/>
        <v>EG_WINDOFFWR2029</v>
      </c>
    </row>
    <row r="7583" spans="1:10" x14ac:dyDescent="0.25">
      <c r="A7583" t="s">
        <v>23</v>
      </c>
      <c r="B7583" t="s">
        <v>6</v>
      </c>
      <c r="C7583" t="s">
        <v>9</v>
      </c>
      <c r="D7583">
        <v>2029</v>
      </c>
      <c r="E7583">
        <v>2035</v>
      </c>
      <c r="F7583">
        <v>1</v>
      </c>
      <c r="G7583">
        <v>26435.076690000002</v>
      </c>
      <c r="H7583">
        <v>0</v>
      </c>
      <c r="I7583">
        <v>1</v>
      </c>
      <c r="J7583" s="2" t="str">
        <f t="shared" si="118"/>
        <v>EG_WINDOFFNER2029</v>
      </c>
    </row>
    <row r="7584" spans="1:10" x14ac:dyDescent="0.25">
      <c r="A7584" t="s">
        <v>23</v>
      </c>
      <c r="B7584" t="s">
        <v>6</v>
      </c>
      <c r="C7584" t="s">
        <v>8</v>
      </c>
      <c r="D7584">
        <v>2029</v>
      </c>
      <c r="E7584">
        <v>2035</v>
      </c>
      <c r="F7584">
        <v>1</v>
      </c>
      <c r="G7584">
        <v>26435.076690000002</v>
      </c>
      <c r="H7584">
        <v>0</v>
      </c>
      <c r="I7584">
        <v>1</v>
      </c>
      <c r="J7584" s="2" t="str">
        <f t="shared" si="118"/>
        <v>EG_WINDOFFSR2029</v>
      </c>
    </row>
    <row r="7585" spans="1:10" x14ac:dyDescent="0.25">
      <c r="A7585" t="s">
        <v>23</v>
      </c>
      <c r="B7585" t="s">
        <v>6</v>
      </c>
      <c r="C7585" t="s">
        <v>12</v>
      </c>
      <c r="D7585">
        <v>2029</v>
      </c>
      <c r="E7585">
        <v>2035</v>
      </c>
      <c r="F7585">
        <v>1</v>
      </c>
      <c r="G7585">
        <v>26435.076690000002</v>
      </c>
      <c r="H7585">
        <v>0</v>
      </c>
      <c r="I7585">
        <v>1</v>
      </c>
      <c r="J7585" s="2" t="str">
        <f t="shared" si="118"/>
        <v>EG_WINDOFFNR2029</v>
      </c>
    </row>
    <row r="7586" spans="1:10" x14ac:dyDescent="0.25">
      <c r="A7586" t="s">
        <v>23</v>
      </c>
      <c r="B7586" t="s">
        <v>6</v>
      </c>
      <c r="C7586" t="s">
        <v>10</v>
      </c>
      <c r="D7586">
        <v>2029</v>
      </c>
      <c r="E7586">
        <v>2036</v>
      </c>
      <c r="F7586">
        <v>1</v>
      </c>
      <c r="G7586">
        <v>26435.076690000002</v>
      </c>
      <c r="H7586">
        <v>0</v>
      </c>
      <c r="I7586">
        <v>1</v>
      </c>
      <c r="J7586" s="2" t="str">
        <f t="shared" si="118"/>
        <v>EG_WINDOFFER2029</v>
      </c>
    </row>
    <row r="7587" spans="1:10" x14ac:dyDescent="0.25">
      <c r="A7587" t="s">
        <v>23</v>
      </c>
      <c r="B7587" t="s">
        <v>6</v>
      </c>
      <c r="C7587" t="s">
        <v>11</v>
      </c>
      <c r="D7587">
        <v>2029</v>
      </c>
      <c r="E7587">
        <v>2036</v>
      </c>
      <c r="F7587">
        <v>1</v>
      </c>
      <c r="G7587">
        <v>26435.076690000002</v>
      </c>
      <c r="H7587">
        <v>0</v>
      </c>
      <c r="I7587">
        <v>1</v>
      </c>
      <c r="J7587" s="2" t="str">
        <f t="shared" si="118"/>
        <v>EG_WINDOFFWR2029</v>
      </c>
    </row>
    <row r="7588" spans="1:10" x14ac:dyDescent="0.25">
      <c r="A7588" t="s">
        <v>23</v>
      </c>
      <c r="B7588" t="s">
        <v>6</v>
      </c>
      <c r="C7588" t="s">
        <v>9</v>
      </c>
      <c r="D7588">
        <v>2029</v>
      </c>
      <c r="E7588">
        <v>2036</v>
      </c>
      <c r="F7588">
        <v>1</v>
      </c>
      <c r="G7588">
        <v>26435.076690000002</v>
      </c>
      <c r="H7588">
        <v>0</v>
      </c>
      <c r="I7588">
        <v>1</v>
      </c>
      <c r="J7588" s="2" t="str">
        <f t="shared" si="118"/>
        <v>EG_WINDOFFNER2029</v>
      </c>
    </row>
    <row r="7589" spans="1:10" x14ac:dyDescent="0.25">
      <c r="A7589" t="s">
        <v>23</v>
      </c>
      <c r="B7589" t="s">
        <v>6</v>
      </c>
      <c r="C7589" t="s">
        <v>8</v>
      </c>
      <c r="D7589">
        <v>2029</v>
      </c>
      <c r="E7589">
        <v>2036</v>
      </c>
      <c r="F7589">
        <v>1</v>
      </c>
      <c r="G7589">
        <v>26435.076690000002</v>
      </c>
      <c r="H7589">
        <v>0</v>
      </c>
      <c r="I7589">
        <v>1</v>
      </c>
      <c r="J7589" s="2" t="str">
        <f t="shared" si="118"/>
        <v>EG_WINDOFFSR2029</v>
      </c>
    </row>
    <row r="7590" spans="1:10" x14ac:dyDescent="0.25">
      <c r="A7590" t="s">
        <v>23</v>
      </c>
      <c r="B7590" t="s">
        <v>6</v>
      </c>
      <c r="C7590" t="s">
        <v>12</v>
      </c>
      <c r="D7590">
        <v>2029</v>
      </c>
      <c r="E7590">
        <v>2036</v>
      </c>
      <c r="F7590">
        <v>1</v>
      </c>
      <c r="G7590">
        <v>26435.076690000002</v>
      </c>
      <c r="H7590">
        <v>0</v>
      </c>
      <c r="I7590">
        <v>1</v>
      </c>
      <c r="J7590" s="2" t="str">
        <f t="shared" si="118"/>
        <v>EG_WINDOFFNR2029</v>
      </c>
    </row>
    <row r="7591" spans="1:10" x14ac:dyDescent="0.25">
      <c r="A7591" t="s">
        <v>23</v>
      </c>
      <c r="B7591" t="s">
        <v>6</v>
      </c>
      <c r="C7591" t="s">
        <v>10</v>
      </c>
      <c r="D7591">
        <v>2029</v>
      </c>
      <c r="E7591">
        <v>2037</v>
      </c>
      <c r="F7591">
        <v>1</v>
      </c>
      <c r="G7591">
        <v>26435.076690000002</v>
      </c>
      <c r="H7591">
        <v>0</v>
      </c>
      <c r="I7591">
        <v>1</v>
      </c>
      <c r="J7591" s="2" t="str">
        <f t="shared" si="118"/>
        <v>EG_WINDOFFER2029</v>
      </c>
    </row>
    <row r="7592" spans="1:10" x14ac:dyDescent="0.25">
      <c r="A7592" t="s">
        <v>23</v>
      </c>
      <c r="B7592" t="s">
        <v>6</v>
      </c>
      <c r="C7592" t="s">
        <v>11</v>
      </c>
      <c r="D7592">
        <v>2029</v>
      </c>
      <c r="E7592">
        <v>2037</v>
      </c>
      <c r="F7592">
        <v>1</v>
      </c>
      <c r="G7592">
        <v>26435.076690000002</v>
      </c>
      <c r="H7592">
        <v>0</v>
      </c>
      <c r="I7592">
        <v>1</v>
      </c>
      <c r="J7592" s="2" t="str">
        <f t="shared" si="118"/>
        <v>EG_WINDOFFWR2029</v>
      </c>
    </row>
    <row r="7593" spans="1:10" x14ac:dyDescent="0.25">
      <c r="A7593" t="s">
        <v>23</v>
      </c>
      <c r="B7593" t="s">
        <v>6</v>
      </c>
      <c r="C7593" t="s">
        <v>9</v>
      </c>
      <c r="D7593">
        <v>2029</v>
      </c>
      <c r="E7593">
        <v>2037</v>
      </c>
      <c r="F7593">
        <v>1</v>
      </c>
      <c r="G7593">
        <v>26435.076690000002</v>
      </c>
      <c r="H7593">
        <v>0</v>
      </c>
      <c r="I7593">
        <v>1</v>
      </c>
      <c r="J7593" s="2" t="str">
        <f t="shared" si="118"/>
        <v>EG_WINDOFFNER2029</v>
      </c>
    </row>
    <row r="7594" spans="1:10" x14ac:dyDescent="0.25">
      <c r="A7594" t="s">
        <v>23</v>
      </c>
      <c r="B7594" t="s">
        <v>6</v>
      </c>
      <c r="C7594" t="s">
        <v>8</v>
      </c>
      <c r="D7594">
        <v>2029</v>
      </c>
      <c r="E7594">
        <v>2037</v>
      </c>
      <c r="F7594">
        <v>1</v>
      </c>
      <c r="G7594">
        <v>26435.076690000002</v>
      </c>
      <c r="H7594">
        <v>0</v>
      </c>
      <c r="I7594">
        <v>1</v>
      </c>
      <c r="J7594" s="2" t="str">
        <f t="shared" si="118"/>
        <v>EG_WINDOFFSR2029</v>
      </c>
    </row>
    <row r="7595" spans="1:10" x14ac:dyDescent="0.25">
      <c r="A7595" t="s">
        <v>23</v>
      </c>
      <c r="B7595" t="s">
        <v>6</v>
      </c>
      <c r="C7595" t="s">
        <v>12</v>
      </c>
      <c r="D7595">
        <v>2029</v>
      </c>
      <c r="E7595">
        <v>2037</v>
      </c>
      <c r="F7595">
        <v>1</v>
      </c>
      <c r="G7595">
        <v>26435.076690000002</v>
      </c>
      <c r="H7595">
        <v>0</v>
      </c>
      <c r="I7595">
        <v>1</v>
      </c>
      <c r="J7595" s="2" t="str">
        <f t="shared" si="118"/>
        <v>EG_WINDOFFNR2029</v>
      </c>
    </row>
    <row r="7596" spans="1:10" x14ac:dyDescent="0.25">
      <c r="A7596" t="s">
        <v>23</v>
      </c>
      <c r="B7596" t="s">
        <v>6</v>
      </c>
      <c r="C7596" t="s">
        <v>10</v>
      </c>
      <c r="D7596">
        <v>2029</v>
      </c>
      <c r="E7596">
        <v>2038</v>
      </c>
      <c r="F7596">
        <v>1</v>
      </c>
      <c r="G7596">
        <v>26435.076690000002</v>
      </c>
      <c r="H7596">
        <v>0</v>
      </c>
      <c r="I7596">
        <v>1</v>
      </c>
      <c r="J7596" s="2" t="str">
        <f t="shared" si="118"/>
        <v>EG_WINDOFFER2029</v>
      </c>
    </row>
    <row r="7597" spans="1:10" x14ac:dyDescent="0.25">
      <c r="A7597" t="s">
        <v>23</v>
      </c>
      <c r="B7597" t="s">
        <v>6</v>
      </c>
      <c r="C7597" t="s">
        <v>11</v>
      </c>
      <c r="D7597">
        <v>2029</v>
      </c>
      <c r="E7597">
        <v>2038</v>
      </c>
      <c r="F7597">
        <v>1</v>
      </c>
      <c r="G7597">
        <v>26435.076690000002</v>
      </c>
      <c r="H7597">
        <v>0</v>
      </c>
      <c r="I7597">
        <v>1</v>
      </c>
      <c r="J7597" s="2" t="str">
        <f t="shared" si="118"/>
        <v>EG_WINDOFFWR2029</v>
      </c>
    </row>
    <row r="7598" spans="1:10" x14ac:dyDescent="0.25">
      <c r="A7598" t="s">
        <v>23</v>
      </c>
      <c r="B7598" t="s">
        <v>6</v>
      </c>
      <c r="C7598" t="s">
        <v>9</v>
      </c>
      <c r="D7598">
        <v>2029</v>
      </c>
      <c r="E7598">
        <v>2038</v>
      </c>
      <c r="F7598">
        <v>1</v>
      </c>
      <c r="G7598">
        <v>26435.076690000002</v>
      </c>
      <c r="H7598">
        <v>0</v>
      </c>
      <c r="I7598">
        <v>1</v>
      </c>
      <c r="J7598" s="2" t="str">
        <f t="shared" si="118"/>
        <v>EG_WINDOFFNER2029</v>
      </c>
    </row>
    <row r="7599" spans="1:10" x14ac:dyDescent="0.25">
      <c r="A7599" t="s">
        <v>23</v>
      </c>
      <c r="B7599" t="s">
        <v>6</v>
      </c>
      <c r="C7599" t="s">
        <v>8</v>
      </c>
      <c r="D7599">
        <v>2029</v>
      </c>
      <c r="E7599">
        <v>2038</v>
      </c>
      <c r="F7599">
        <v>1</v>
      </c>
      <c r="G7599">
        <v>26435.076690000002</v>
      </c>
      <c r="H7599">
        <v>0</v>
      </c>
      <c r="I7599">
        <v>1</v>
      </c>
      <c r="J7599" s="2" t="str">
        <f t="shared" si="118"/>
        <v>EG_WINDOFFSR2029</v>
      </c>
    </row>
    <row r="7600" spans="1:10" x14ac:dyDescent="0.25">
      <c r="A7600" t="s">
        <v>23</v>
      </c>
      <c r="B7600" t="s">
        <v>6</v>
      </c>
      <c r="C7600" t="s">
        <v>12</v>
      </c>
      <c r="D7600">
        <v>2029</v>
      </c>
      <c r="E7600">
        <v>2038</v>
      </c>
      <c r="F7600">
        <v>1</v>
      </c>
      <c r="G7600">
        <v>26435.076690000002</v>
      </c>
      <c r="H7600">
        <v>0</v>
      </c>
      <c r="I7600">
        <v>1</v>
      </c>
      <c r="J7600" s="2" t="str">
        <f t="shared" si="118"/>
        <v>EG_WINDOFFNR2029</v>
      </c>
    </row>
    <row r="7601" spans="1:10" x14ac:dyDescent="0.25">
      <c r="A7601" t="s">
        <v>23</v>
      </c>
      <c r="B7601" t="s">
        <v>6</v>
      </c>
      <c r="C7601" t="s">
        <v>10</v>
      </c>
      <c r="D7601">
        <v>2029</v>
      </c>
      <c r="E7601">
        <v>2039</v>
      </c>
      <c r="F7601">
        <v>1</v>
      </c>
      <c r="G7601">
        <v>26435.076690000002</v>
      </c>
      <c r="H7601">
        <v>0</v>
      </c>
      <c r="I7601">
        <v>1</v>
      </c>
      <c r="J7601" s="2" t="str">
        <f t="shared" si="118"/>
        <v>EG_WINDOFFER2029</v>
      </c>
    </row>
    <row r="7602" spans="1:10" x14ac:dyDescent="0.25">
      <c r="A7602" t="s">
        <v>23</v>
      </c>
      <c r="B7602" t="s">
        <v>6</v>
      </c>
      <c r="C7602" t="s">
        <v>11</v>
      </c>
      <c r="D7602">
        <v>2029</v>
      </c>
      <c r="E7602">
        <v>2039</v>
      </c>
      <c r="F7602">
        <v>1</v>
      </c>
      <c r="G7602">
        <v>26435.076690000002</v>
      </c>
      <c r="H7602">
        <v>0</v>
      </c>
      <c r="I7602">
        <v>1</v>
      </c>
      <c r="J7602" s="2" t="str">
        <f t="shared" si="118"/>
        <v>EG_WINDOFFWR2029</v>
      </c>
    </row>
    <row r="7603" spans="1:10" x14ac:dyDescent="0.25">
      <c r="A7603" t="s">
        <v>23</v>
      </c>
      <c r="B7603" t="s">
        <v>6</v>
      </c>
      <c r="C7603" t="s">
        <v>9</v>
      </c>
      <c r="D7603">
        <v>2029</v>
      </c>
      <c r="E7603">
        <v>2039</v>
      </c>
      <c r="F7603">
        <v>1</v>
      </c>
      <c r="G7603">
        <v>26435.076690000002</v>
      </c>
      <c r="H7603">
        <v>0</v>
      </c>
      <c r="I7603">
        <v>1</v>
      </c>
      <c r="J7603" s="2" t="str">
        <f t="shared" si="118"/>
        <v>EG_WINDOFFNER2029</v>
      </c>
    </row>
    <row r="7604" spans="1:10" x14ac:dyDescent="0.25">
      <c r="A7604" t="s">
        <v>23</v>
      </c>
      <c r="B7604" t="s">
        <v>6</v>
      </c>
      <c r="C7604" t="s">
        <v>8</v>
      </c>
      <c r="D7604">
        <v>2029</v>
      </c>
      <c r="E7604">
        <v>2039</v>
      </c>
      <c r="F7604">
        <v>1</v>
      </c>
      <c r="G7604">
        <v>26435.076690000002</v>
      </c>
      <c r="H7604">
        <v>0</v>
      </c>
      <c r="I7604">
        <v>1</v>
      </c>
      <c r="J7604" s="2" t="str">
        <f t="shared" si="118"/>
        <v>EG_WINDOFFSR2029</v>
      </c>
    </row>
    <row r="7605" spans="1:10" x14ac:dyDescent="0.25">
      <c r="A7605" t="s">
        <v>23</v>
      </c>
      <c r="B7605" t="s">
        <v>6</v>
      </c>
      <c r="C7605" t="s">
        <v>12</v>
      </c>
      <c r="D7605">
        <v>2029</v>
      </c>
      <c r="E7605">
        <v>2039</v>
      </c>
      <c r="F7605">
        <v>1</v>
      </c>
      <c r="G7605">
        <v>26435.076690000002</v>
      </c>
      <c r="H7605">
        <v>0</v>
      </c>
      <c r="I7605">
        <v>1</v>
      </c>
      <c r="J7605" s="2" t="str">
        <f t="shared" si="118"/>
        <v>EG_WINDOFFNR2029</v>
      </c>
    </row>
    <row r="7606" spans="1:10" x14ac:dyDescent="0.25">
      <c r="A7606" t="s">
        <v>23</v>
      </c>
      <c r="B7606" t="s">
        <v>6</v>
      </c>
      <c r="C7606" t="s">
        <v>10</v>
      </c>
      <c r="D7606">
        <v>2029</v>
      </c>
      <c r="E7606">
        <v>2040</v>
      </c>
      <c r="F7606">
        <v>1</v>
      </c>
      <c r="G7606">
        <v>26435.076690000002</v>
      </c>
      <c r="H7606">
        <v>0</v>
      </c>
      <c r="I7606">
        <v>1</v>
      </c>
      <c r="J7606" s="2" t="str">
        <f t="shared" si="118"/>
        <v>EG_WINDOFFER2029</v>
      </c>
    </row>
    <row r="7607" spans="1:10" x14ac:dyDescent="0.25">
      <c r="A7607" t="s">
        <v>23</v>
      </c>
      <c r="B7607" t="s">
        <v>6</v>
      </c>
      <c r="C7607" t="s">
        <v>11</v>
      </c>
      <c r="D7607">
        <v>2029</v>
      </c>
      <c r="E7607">
        <v>2040</v>
      </c>
      <c r="F7607">
        <v>1</v>
      </c>
      <c r="G7607">
        <v>26435.076690000002</v>
      </c>
      <c r="H7607">
        <v>0</v>
      </c>
      <c r="I7607">
        <v>1</v>
      </c>
      <c r="J7607" s="2" t="str">
        <f t="shared" si="118"/>
        <v>EG_WINDOFFWR2029</v>
      </c>
    </row>
    <row r="7608" spans="1:10" x14ac:dyDescent="0.25">
      <c r="A7608" t="s">
        <v>23</v>
      </c>
      <c r="B7608" t="s">
        <v>6</v>
      </c>
      <c r="C7608" t="s">
        <v>9</v>
      </c>
      <c r="D7608">
        <v>2029</v>
      </c>
      <c r="E7608">
        <v>2040</v>
      </c>
      <c r="F7608">
        <v>1</v>
      </c>
      <c r="G7608">
        <v>26435.076690000002</v>
      </c>
      <c r="H7608">
        <v>0</v>
      </c>
      <c r="I7608">
        <v>1</v>
      </c>
      <c r="J7608" s="2" t="str">
        <f t="shared" si="118"/>
        <v>EG_WINDOFFNER2029</v>
      </c>
    </row>
    <row r="7609" spans="1:10" x14ac:dyDescent="0.25">
      <c r="A7609" t="s">
        <v>23</v>
      </c>
      <c r="B7609" t="s">
        <v>6</v>
      </c>
      <c r="C7609" t="s">
        <v>8</v>
      </c>
      <c r="D7609">
        <v>2029</v>
      </c>
      <c r="E7609">
        <v>2040</v>
      </c>
      <c r="F7609">
        <v>1</v>
      </c>
      <c r="G7609">
        <v>26435.076690000002</v>
      </c>
      <c r="H7609">
        <v>0</v>
      </c>
      <c r="I7609">
        <v>1</v>
      </c>
      <c r="J7609" s="2" t="str">
        <f t="shared" si="118"/>
        <v>EG_WINDOFFSR2029</v>
      </c>
    </row>
    <row r="7610" spans="1:10" x14ac:dyDescent="0.25">
      <c r="A7610" t="s">
        <v>23</v>
      </c>
      <c r="B7610" t="s">
        <v>6</v>
      </c>
      <c r="C7610" t="s">
        <v>12</v>
      </c>
      <c r="D7610">
        <v>2029</v>
      </c>
      <c r="E7610">
        <v>2040</v>
      </c>
      <c r="F7610">
        <v>1</v>
      </c>
      <c r="G7610">
        <v>26435.076690000002</v>
      </c>
      <c r="H7610">
        <v>0</v>
      </c>
      <c r="I7610">
        <v>1</v>
      </c>
      <c r="J7610" s="2" t="str">
        <f t="shared" si="118"/>
        <v>EG_WINDOFFNR2029</v>
      </c>
    </row>
    <row r="7611" spans="1:10" x14ac:dyDescent="0.25">
      <c r="A7611" t="s">
        <v>23</v>
      </c>
      <c r="B7611" t="s">
        <v>6</v>
      </c>
      <c r="C7611" t="s">
        <v>10</v>
      </c>
      <c r="D7611">
        <v>2029</v>
      </c>
      <c r="E7611">
        <v>2041</v>
      </c>
      <c r="F7611">
        <v>1</v>
      </c>
      <c r="G7611">
        <v>26435.076690000002</v>
      </c>
      <c r="H7611">
        <v>0</v>
      </c>
      <c r="I7611">
        <v>1</v>
      </c>
      <c r="J7611" s="2" t="str">
        <f t="shared" si="118"/>
        <v>EG_WINDOFFER2029</v>
      </c>
    </row>
    <row r="7612" spans="1:10" x14ac:dyDescent="0.25">
      <c r="A7612" t="s">
        <v>23</v>
      </c>
      <c r="B7612" t="s">
        <v>6</v>
      </c>
      <c r="C7612" t="s">
        <v>11</v>
      </c>
      <c r="D7612">
        <v>2029</v>
      </c>
      <c r="E7612">
        <v>2041</v>
      </c>
      <c r="F7612">
        <v>1</v>
      </c>
      <c r="G7612">
        <v>26435.076690000002</v>
      </c>
      <c r="H7612">
        <v>0</v>
      </c>
      <c r="I7612">
        <v>1</v>
      </c>
      <c r="J7612" s="2" t="str">
        <f t="shared" si="118"/>
        <v>EG_WINDOFFWR2029</v>
      </c>
    </row>
    <row r="7613" spans="1:10" x14ac:dyDescent="0.25">
      <c r="A7613" t="s">
        <v>23</v>
      </c>
      <c r="B7613" t="s">
        <v>6</v>
      </c>
      <c r="C7613" t="s">
        <v>9</v>
      </c>
      <c r="D7613">
        <v>2029</v>
      </c>
      <c r="E7613">
        <v>2041</v>
      </c>
      <c r="F7613">
        <v>1</v>
      </c>
      <c r="G7613">
        <v>26435.076690000002</v>
      </c>
      <c r="H7613">
        <v>0</v>
      </c>
      <c r="I7613">
        <v>1</v>
      </c>
      <c r="J7613" s="2" t="str">
        <f t="shared" si="118"/>
        <v>EG_WINDOFFNER2029</v>
      </c>
    </row>
    <row r="7614" spans="1:10" x14ac:dyDescent="0.25">
      <c r="A7614" t="s">
        <v>23</v>
      </c>
      <c r="B7614" t="s">
        <v>6</v>
      </c>
      <c r="C7614" t="s">
        <v>8</v>
      </c>
      <c r="D7614">
        <v>2029</v>
      </c>
      <c r="E7614">
        <v>2041</v>
      </c>
      <c r="F7614">
        <v>1</v>
      </c>
      <c r="G7614">
        <v>26435.076690000002</v>
      </c>
      <c r="H7614">
        <v>0</v>
      </c>
      <c r="I7614">
        <v>1</v>
      </c>
      <c r="J7614" s="2" t="str">
        <f t="shared" si="118"/>
        <v>EG_WINDOFFSR2029</v>
      </c>
    </row>
    <row r="7615" spans="1:10" x14ac:dyDescent="0.25">
      <c r="A7615" t="s">
        <v>23</v>
      </c>
      <c r="B7615" t="s">
        <v>6</v>
      </c>
      <c r="C7615" t="s">
        <v>12</v>
      </c>
      <c r="D7615">
        <v>2029</v>
      </c>
      <c r="E7615">
        <v>2041</v>
      </c>
      <c r="F7615">
        <v>1</v>
      </c>
      <c r="G7615">
        <v>26435.076690000002</v>
      </c>
      <c r="H7615">
        <v>0</v>
      </c>
      <c r="I7615">
        <v>1</v>
      </c>
      <c r="J7615" s="2" t="str">
        <f t="shared" si="118"/>
        <v>EG_WINDOFFNR2029</v>
      </c>
    </row>
    <row r="7616" spans="1:10" x14ac:dyDescent="0.25">
      <c r="A7616" t="s">
        <v>13</v>
      </c>
      <c r="B7616" t="s">
        <v>6</v>
      </c>
      <c r="C7616" t="s">
        <v>10</v>
      </c>
      <c r="D7616">
        <v>2030</v>
      </c>
      <c r="E7616">
        <v>2030</v>
      </c>
      <c r="F7616">
        <v>0.38096819999999998</v>
      </c>
      <c r="G7616">
        <v>13721.031290000001</v>
      </c>
      <c r="H7616">
        <v>133.5230182</v>
      </c>
      <c r="I7616">
        <v>0.85</v>
      </c>
      <c r="J7616" s="2" t="str">
        <f t="shared" si="118"/>
        <v>EG_COALER2030</v>
      </c>
    </row>
    <row r="7617" spans="1:10" x14ac:dyDescent="0.25">
      <c r="A7617" t="s">
        <v>13</v>
      </c>
      <c r="B7617" t="s">
        <v>6</v>
      </c>
      <c r="C7617" t="s">
        <v>11</v>
      </c>
      <c r="D7617">
        <v>2030</v>
      </c>
      <c r="E7617">
        <v>2030</v>
      </c>
      <c r="F7617">
        <v>0.38096819999999998</v>
      </c>
      <c r="G7617">
        <v>13721.031290000001</v>
      </c>
      <c r="H7617">
        <v>133.5230182</v>
      </c>
      <c r="I7617">
        <v>0.85</v>
      </c>
      <c r="J7617" s="2" t="str">
        <f t="shared" si="118"/>
        <v>EG_COALWR2030</v>
      </c>
    </row>
    <row r="7618" spans="1:10" x14ac:dyDescent="0.25">
      <c r="A7618" t="s">
        <v>13</v>
      </c>
      <c r="B7618" t="s">
        <v>6</v>
      </c>
      <c r="C7618" t="s">
        <v>9</v>
      </c>
      <c r="D7618">
        <v>2030</v>
      </c>
      <c r="E7618">
        <v>2030</v>
      </c>
      <c r="F7618">
        <v>0.38096819999999998</v>
      </c>
      <c r="G7618">
        <v>13721.031290000001</v>
      </c>
      <c r="H7618">
        <v>133.5230182</v>
      </c>
      <c r="I7618">
        <v>0.85</v>
      </c>
      <c r="J7618" s="2" t="str">
        <f t="shared" si="118"/>
        <v>EG_COALNER2030</v>
      </c>
    </row>
    <row r="7619" spans="1:10" x14ac:dyDescent="0.25">
      <c r="A7619" t="s">
        <v>13</v>
      </c>
      <c r="B7619" t="s">
        <v>6</v>
      </c>
      <c r="C7619" t="s">
        <v>8</v>
      </c>
      <c r="D7619">
        <v>2030</v>
      </c>
      <c r="E7619">
        <v>2030</v>
      </c>
      <c r="F7619">
        <v>0.38096819999999998</v>
      </c>
      <c r="G7619">
        <v>13721.031290000001</v>
      </c>
      <c r="H7619">
        <v>133.5230182</v>
      </c>
      <c r="I7619">
        <v>0.85</v>
      </c>
      <c r="J7619" s="2" t="str">
        <f t="shared" ref="J7619:J7682" si="119">_xlfn.CONCAT(A7619,C7619,D7619)</f>
        <v>EG_COALSR2030</v>
      </c>
    </row>
    <row r="7620" spans="1:10" x14ac:dyDescent="0.25">
      <c r="A7620" t="s">
        <v>13</v>
      </c>
      <c r="B7620" t="s">
        <v>6</v>
      </c>
      <c r="C7620" t="s">
        <v>12</v>
      </c>
      <c r="D7620">
        <v>2030</v>
      </c>
      <c r="E7620">
        <v>2030</v>
      </c>
      <c r="F7620">
        <v>0.38096819999999998</v>
      </c>
      <c r="G7620">
        <v>13721.031290000001</v>
      </c>
      <c r="H7620">
        <v>133.5230182</v>
      </c>
      <c r="I7620">
        <v>0.85</v>
      </c>
      <c r="J7620" s="2" t="str">
        <f t="shared" si="119"/>
        <v>EG_COALNR2030</v>
      </c>
    </row>
    <row r="7621" spans="1:10" x14ac:dyDescent="0.25">
      <c r="A7621" t="s">
        <v>13</v>
      </c>
      <c r="B7621" t="s">
        <v>6</v>
      </c>
      <c r="C7621" t="s">
        <v>10</v>
      </c>
      <c r="D7621">
        <v>2030</v>
      </c>
      <c r="E7621">
        <v>2031</v>
      </c>
      <c r="F7621">
        <v>0.38096819999999998</v>
      </c>
      <c r="G7621">
        <v>13721.031290000001</v>
      </c>
      <c r="H7621">
        <v>133.5230182</v>
      </c>
      <c r="I7621">
        <v>0.85</v>
      </c>
      <c r="J7621" s="2" t="str">
        <f t="shared" si="119"/>
        <v>EG_COALER2030</v>
      </c>
    </row>
    <row r="7622" spans="1:10" x14ac:dyDescent="0.25">
      <c r="A7622" t="s">
        <v>13</v>
      </c>
      <c r="B7622" t="s">
        <v>6</v>
      </c>
      <c r="C7622" t="s">
        <v>11</v>
      </c>
      <c r="D7622">
        <v>2030</v>
      </c>
      <c r="E7622">
        <v>2031</v>
      </c>
      <c r="F7622">
        <v>0.38096819999999998</v>
      </c>
      <c r="G7622">
        <v>13721.031290000001</v>
      </c>
      <c r="H7622">
        <v>133.5230182</v>
      </c>
      <c r="I7622">
        <v>0.85</v>
      </c>
      <c r="J7622" s="2" t="str">
        <f t="shared" si="119"/>
        <v>EG_COALWR2030</v>
      </c>
    </row>
    <row r="7623" spans="1:10" x14ac:dyDescent="0.25">
      <c r="A7623" t="s">
        <v>13</v>
      </c>
      <c r="B7623" t="s">
        <v>6</v>
      </c>
      <c r="C7623" t="s">
        <v>9</v>
      </c>
      <c r="D7623">
        <v>2030</v>
      </c>
      <c r="E7623">
        <v>2031</v>
      </c>
      <c r="F7623">
        <v>0.38096819999999998</v>
      </c>
      <c r="G7623">
        <v>13721.031290000001</v>
      </c>
      <c r="H7623">
        <v>133.5230182</v>
      </c>
      <c r="I7623">
        <v>0.85</v>
      </c>
      <c r="J7623" s="2" t="str">
        <f t="shared" si="119"/>
        <v>EG_COALNER2030</v>
      </c>
    </row>
    <row r="7624" spans="1:10" x14ac:dyDescent="0.25">
      <c r="A7624" t="s">
        <v>13</v>
      </c>
      <c r="B7624" t="s">
        <v>6</v>
      </c>
      <c r="C7624" t="s">
        <v>8</v>
      </c>
      <c r="D7624">
        <v>2030</v>
      </c>
      <c r="E7624">
        <v>2031</v>
      </c>
      <c r="F7624">
        <v>0.38096819999999998</v>
      </c>
      <c r="G7624">
        <v>13721.031290000001</v>
      </c>
      <c r="H7624">
        <v>133.5230182</v>
      </c>
      <c r="I7624">
        <v>0.85</v>
      </c>
      <c r="J7624" s="2" t="str">
        <f t="shared" si="119"/>
        <v>EG_COALSR2030</v>
      </c>
    </row>
    <row r="7625" spans="1:10" x14ac:dyDescent="0.25">
      <c r="A7625" t="s">
        <v>13</v>
      </c>
      <c r="B7625" t="s">
        <v>6</v>
      </c>
      <c r="C7625" t="s">
        <v>12</v>
      </c>
      <c r="D7625">
        <v>2030</v>
      </c>
      <c r="E7625">
        <v>2031</v>
      </c>
      <c r="F7625">
        <v>0.38096819999999998</v>
      </c>
      <c r="G7625">
        <v>13721.031290000001</v>
      </c>
      <c r="H7625">
        <v>133.5230182</v>
      </c>
      <c r="I7625">
        <v>0.85</v>
      </c>
      <c r="J7625" s="2" t="str">
        <f t="shared" si="119"/>
        <v>EG_COALNR2030</v>
      </c>
    </row>
    <row r="7626" spans="1:10" x14ac:dyDescent="0.25">
      <c r="A7626" t="s">
        <v>13</v>
      </c>
      <c r="B7626" t="s">
        <v>6</v>
      </c>
      <c r="C7626" t="s">
        <v>10</v>
      </c>
      <c r="D7626">
        <v>2030</v>
      </c>
      <c r="E7626">
        <v>2032</v>
      </c>
      <c r="F7626">
        <v>0.38096819999999998</v>
      </c>
      <c r="G7626">
        <v>13721.031290000001</v>
      </c>
      <c r="H7626">
        <v>133.5230182</v>
      </c>
      <c r="I7626">
        <v>0.85</v>
      </c>
      <c r="J7626" s="2" t="str">
        <f t="shared" si="119"/>
        <v>EG_COALER2030</v>
      </c>
    </row>
    <row r="7627" spans="1:10" x14ac:dyDescent="0.25">
      <c r="A7627" t="s">
        <v>13</v>
      </c>
      <c r="B7627" t="s">
        <v>6</v>
      </c>
      <c r="C7627" t="s">
        <v>11</v>
      </c>
      <c r="D7627">
        <v>2030</v>
      </c>
      <c r="E7627">
        <v>2032</v>
      </c>
      <c r="F7627">
        <v>0.38096819999999998</v>
      </c>
      <c r="G7627">
        <v>13721.031290000001</v>
      </c>
      <c r="H7627">
        <v>133.5230182</v>
      </c>
      <c r="I7627">
        <v>0.85</v>
      </c>
      <c r="J7627" s="2" t="str">
        <f t="shared" si="119"/>
        <v>EG_COALWR2030</v>
      </c>
    </row>
    <row r="7628" spans="1:10" x14ac:dyDescent="0.25">
      <c r="A7628" t="s">
        <v>13</v>
      </c>
      <c r="B7628" t="s">
        <v>6</v>
      </c>
      <c r="C7628" t="s">
        <v>9</v>
      </c>
      <c r="D7628">
        <v>2030</v>
      </c>
      <c r="E7628">
        <v>2032</v>
      </c>
      <c r="F7628">
        <v>0.38096819999999998</v>
      </c>
      <c r="G7628">
        <v>13721.031290000001</v>
      </c>
      <c r="H7628">
        <v>133.5230182</v>
      </c>
      <c r="I7628">
        <v>0.85</v>
      </c>
      <c r="J7628" s="2" t="str">
        <f t="shared" si="119"/>
        <v>EG_COALNER2030</v>
      </c>
    </row>
    <row r="7629" spans="1:10" x14ac:dyDescent="0.25">
      <c r="A7629" t="s">
        <v>13</v>
      </c>
      <c r="B7629" t="s">
        <v>6</v>
      </c>
      <c r="C7629" t="s">
        <v>8</v>
      </c>
      <c r="D7629">
        <v>2030</v>
      </c>
      <c r="E7629">
        <v>2032</v>
      </c>
      <c r="F7629">
        <v>0.38096819999999998</v>
      </c>
      <c r="G7629">
        <v>13721.031290000001</v>
      </c>
      <c r="H7629">
        <v>133.5230182</v>
      </c>
      <c r="I7629">
        <v>0.85</v>
      </c>
      <c r="J7629" s="2" t="str">
        <f t="shared" si="119"/>
        <v>EG_COALSR2030</v>
      </c>
    </row>
    <row r="7630" spans="1:10" x14ac:dyDescent="0.25">
      <c r="A7630" t="s">
        <v>13</v>
      </c>
      <c r="B7630" t="s">
        <v>6</v>
      </c>
      <c r="C7630" t="s">
        <v>12</v>
      </c>
      <c r="D7630">
        <v>2030</v>
      </c>
      <c r="E7630">
        <v>2032</v>
      </c>
      <c r="F7630">
        <v>0.38096819999999998</v>
      </c>
      <c r="G7630">
        <v>13721.031290000001</v>
      </c>
      <c r="H7630">
        <v>133.5230182</v>
      </c>
      <c r="I7630">
        <v>0.85</v>
      </c>
      <c r="J7630" s="2" t="str">
        <f t="shared" si="119"/>
        <v>EG_COALNR2030</v>
      </c>
    </row>
    <row r="7631" spans="1:10" x14ac:dyDescent="0.25">
      <c r="A7631" t="s">
        <v>13</v>
      </c>
      <c r="B7631" t="s">
        <v>6</v>
      </c>
      <c r="C7631" t="s">
        <v>10</v>
      </c>
      <c r="D7631">
        <v>2030</v>
      </c>
      <c r="E7631">
        <v>2033</v>
      </c>
      <c r="F7631">
        <v>0.38096819999999998</v>
      </c>
      <c r="G7631">
        <v>13721.031290000001</v>
      </c>
      <c r="H7631">
        <v>133.5230182</v>
      </c>
      <c r="I7631">
        <v>0.85</v>
      </c>
      <c r="J7631" s="2" t="str">
        <f t="shared" si="119"/>
        <v>EG_COALER2030</v>
      </c>
    </row>
    <row r="7632" spans="1:10" x14ac:dyDescent="0.25">
      <c r="A7632" t="s">
        <v>13</v>
      </c>
      <c r="B7632" t="s">
        <v>6</v>
      </c>
      <c r="C7632" t="s">
        <v>11</v>
      </c>
      <c r="D7632">
        <v>2030</v>
      </c>
      <c r="E7632">
        <v>2033</v>
      </c>
      <c r="F7632">
        <v>0.38096819999999998</v>
      </c>
      <c r="G7632">
        <v>13721.031290000001</v>
      </c>
      <c r="H7632">
        <v>133.5230182</v>
      </c>
      <c r="I7632">
        <v>0.85</v>
      </c>
      <c r="J7632" s="2" t="str">
        <f t="shared" si="119"/>
        <v>EG_COALWR2030</v>
      </c>
    </row>
    <row r="7633" spans="1:10" x14ac:dyDescent="0.25">
      <c r="A7633" t="s">
        <v>13</v>
      </c>
      <c r="B7633" t="s">
        <v>6</v>
      </c>
      <c r="C7633" t="s">
        <v>9</v>
      </c>
      <c r="D7633">
        <v>2030</v>
      </c>
      <c r="E7633">
        <v>2033</v>
      </c>
      <c r="F7633">
        <v>0.38096819999999998</v>
      </c>
      <c r="G7633">
        <v>13721.031290000001</v>
      </c>
      <c r="H7633">
        <v>133.5230182</v>
      </c>
      <c r="I7633">
        <v>0.85</v>
      </c>
      <c r="J7633" s="2" t="str">
        <f t="shared" si="119"/>
        <v>EG_COALNER2030</v>
      </c>
    </row>
    <row r="7634" spans="1:10" x14ac:dyDescent="0.25">
      <c r="A7634" t="s">
        <v>13</v>
      </c>
      <c r="B7634" t="s">
        <v>6</v>
      </c>
      <c r="C7634" t="s">
        <v>8</v>
      </c>
      <c r="D7634">
        <v>2030</v>
      </c>
      <c r="E7634">
        <v>2033</v>
      </c>
      <c r="F7634">
        <v>0.38096819999999998</v>
      </c>
      <c r="G7634">
        <v>13721.031290000001</v>
      </c>
      <c r="H7634">
        <v>133.5230182</v>
      </c>
      <c r="I7634">
        <v>0.85</v>
      </c>
      <c r="J7634" s="2" t="str">
        <f t="shared" si="119"/>
        <v>EG_COALSR2030</v>
      </c>
    </row>
    <row r="7635" spans="1:10" x14ac:dyDescent="0.25">
      <c r="A7635" t="s">
        <v>13</v>
      </c>
      <c r="B7635" t="s">
        <v>6</v>
      </c>
      <c r="C7635" t="s">
        <v>12</v>
      </c>
      <c r="D7635">
        <v>2030</v>
      </c>
      <c r="E7635">
        <v>2033</v>
      </c>
      <c r="F7635">
        <v>0.38096819999999998</v>
      </c>
      <c r="G7635">
        <v>13721.031290000001</v>
      </c>
      <c r="H7635">
        <v>133.5230182</v>
      </c>
      <c r="I7635">
        <v>0.85</v>
      </c>
      <c r="J7635" s="2" t="str">
        <f t="shared" si="119"/>
        <v>EG_COALNR2030</v>
      </c>
    </row>
    <row r="7636" spans="1:10" x14ac:dyDescent="0.25">
      <c r="A7636" t="s">
        <v>13</v>
      </c>
      <c r="B7636" t="s">
        <v>6</v>
      </c>
      <c r="C7636" t="s">
        <v>10</v>
      </c>
      <c r="D7636">
        <v>2030</v>
      </c>
      <c r="E7636">
        <v>2034</v>
      </c>
      <c r="F7636">
        <v>0.38096819999999998</v>
      </c>
      <c r="G7636">
        <v>13721.031290000001</v>
      </c>
      <c r="H7636">
        <v>133.5230182</v>
      </c>
      <c r="I7636">
        <v>0.85</v>
      </c>
      <c r="J7636" s="2" t="str">
        <f t="shared" si="119"/>
        <v>EG_COALER2030</v>
      </c>
    </row>
    <row r="7637" spans="1:10" x14ac:dyDescent="0.25">
      <c r="A7637" t="s">
        <v>13</v>
      </c>
      <c r="B7637" t="s">
        <v>6</v>
      </c>
      <c r="C7637" t="s">
        <v>11</v>
      </c>
      <c r="D7637">
        <v>2030</v>
      </c>
      <c r="E7637">
        <v>2034</v>
      </c>
      <c r="F7637">
        <v>0.38096819999999998</v>
      </c>
      <c r="G7637">
        <v>13721.031290000001</v>
      </c>
      <c r="H7637">
        <v>133.5230182</v>
      </c>
      <c r="I7637">
        <v>0.85</v>
      </c>
      <c r="J7637" s="2" t="str">
        <f t="shared" si="119"/>
        <v>EG_COALWR2030</v>
      </c>
    </row>
    <row r="7638" spans="1:10" x14ac:dyDescent="0.25">
      <c r="A7638" t="s">
        <v>13</v>
      </c>
      <c r="B7638" t="s">
        <v>6</v>
      </c>
      <c r="C7638" t="s">
        <v>9</v>
      </c>
      <c r="D7638">
        <v>2030</v>
      </c>
      <c r="E7638">
        <v>2034</v>
      </c>
      <c r="F7638">
        <v>0.38096819999999998</v>
      </c>
      <c r="G7638">
        <v>13721.031290000001</v>
      </c>
      <c r="H7638">
        <v>133.5230182</v>
      </c>
      <c r="I7638">
        <v>0.85</v>
      </c>
      <c r="J7638" s="2" t="str">
        <f t="shared" si="119"/>
        <v>EG_COALNER2030</v>
      </c>
    </row>
    <row r="7639" spans="1:10" x14ac:dyDescent="0.25">
      <c r="A7639" t="s">
        <v>13</v>
      </c>
      <c r="B7639" t="s">
        <v>6</v>
      </c>
      <c r="C7639" t="s">
        <v>8</v>
      </c>
      <c r="D7639">
        <v>2030</v>
      </c>
      <c r="E7639">
        <v>2034</v>
      </c>
      <c r="F7639">
        <v>0.38096819999999998</v>
      </c>
      <c r="G7639">
        <v>13721.031290000001</v>
      </c>
      <c r="H7639">
        <v>133.5230182</v>
      </c>
      <c r="I7639">
        <v>0.85</v>
      </c>
      <c r="J7639" s="2" t="str">
        <f t="shared" si="119"/>
        <v>EG_COALSR2030</v>
      </c>
    </row>
    <row r="7640" spans="1:10" x14ac:dyDescent="0.25">
      <c r="A7640" t="s">
        <v>13</v>
      </c>
      <c r="B7640" t="s">
        <v>6</v>
      </c>
      <c r="C7640" t="s">
        <v>12</v>
      </c>
      <c r="D7640">
        <v>2030</v>
      </c>
      <c r="E7640">
        <v>2034</v>
      </c>
      <c r="F7640">
        <v>0.38096819999999998</v>
      </c>
      <c r="G7640">
        <v>13721.031290000001</v>
      </c>
      <c r="H7640">
        <v>133.5230182</v>
      </c>
      <c r="I7640">
        <v>0.85</v>
      </c>
      <c r="J7640" s="2" t="str">
        <f t="shared" si="119"/>
        <v>EG_COALNR2030</v>
      </c>
    </row>
    <row r="7641" spans="1:10" x14ac:dyDescent="0.25">
      <c r="A7641" t="s">
        <v>13</v>
      </c>
      <c r="B7641" t="s">
        <v>6</v>
      </c>
      <c r="C7641" t="s">
        <v>10</v>
      </c>
      <c r="D7641">
        <v>2030</v>
      </c>
      <c r="E7641">
        <v>2035</v>
      </c>
      <c r="F7641">
        <v>0.38096819999999998</v>
      </c>
      <c r="G7641">
        <v>13721.031290000001</v>
      </c>
      <c r="H7641">
        <v>133.5230182</v>
      </c>
      <c r="I7641">
        <v>0.85</v>
      </c>
      <c r="J7641" s="2" t="str">
        <f t="shared" si="119"/>
        <v>EG_COALER2030</v>
      </c>
    </row>
    <row r="7642" spans="1:10" x14ac:dyDescent="0.25">
      <c r="A7642" t="s">
        <v>13</v>
      </c>
      <c r="B7642" t="s">
        <v>6</v>
      </c>
      <c r="C7642" t="s">
        <v>11</v>
      </c>
      <c r="D7642">
        <v>2030</v>
      </c>
      <c r="E7642">
        <v>2035</v>
      </c>
      <c r="F7642">
        <v>0.38096819999999998</v>
      </c>
      <c r="G7642">
        <v>13721.031290000001</v>
      </c>
      <c r="H7642">
        <v>133.5230182</v>
      </c>
      <c r="I7642">
        <v>0.85</v>
      </c>
      <c r="J7642" s="2" t="str">
        <f t="shared" si="119"/>
        <v>EG_COALWR2030</v>
      </c>
    </row>
    <row r="7643" spans="1:10" x14ac:dyDescent="0.25">
      <c r="A7643" t="s">
        <v>13</v>
      </c>
      <c r="B7643" t="s">
        <v>6</v>
      </c>
      <c r="C7643" t="s">
        <v>9</v>
      </c>
      <c r="D7643">
        <v>2030</v>
      </c>
      <c r="E7643">
        <v>2035</v>
      </c>
      <c r="F7643">
        <v>0.38096819999999998</v>
      </c>
      <c r="G7643">
        <v>13721.031290000001</v>
      </c>
      <c r="H7643">
        <v>133.5230182</v>
      </c>
      <c r="I7643">
        <v>0.85</v>
      </c>
      <c r="J7643" s="2" t="str">
        <f t="shared" si="119"/>
        <v>EG_COALNER2030</v>
      </c>
    </row>
    <row r="7644" spans="1:10" x14ac:dyDescent="0.25">
      <c r="A7644" t="s">
        <v>13</v>
      </c>
      <c r="B7644" t="s">
        <v>6</v>
      </c>
      <c r="C7644" t="s">
        <v>8</v>
      </c>
      <c r="D7644">
        <v>2030</v>
      </c>
      <c r="E7644">
        <v>2035</v>
      </c>
      <c r="F7644">
        <v>0.38096819999999998</v>
      </c>
      <c r="G7644">
        <v>13721.031290000001</v>
      </c>
      <c r="H7644">
        <v>133.5230182</v>
      </c>
      <c r="I7644">
        <v>0.85</v>
      </c>
      <c r="J7644" s="2" t="str">
        <f t="shared" si="119"/>
        <v>EG_COALSR2030</v>
      </c>
    </row>
    <row r="7645" spans="1:10" x14ac:dyDescent="0.25">
      <c r="A7645" t="s">
        <v>13</v>
      </c>
      <c r="B7645" t="s">
        <v>6</v>
      </c>
      <c r="C7645" t="s">
        <v>12</v>
      </c>
      <c r="D7645">
        <v>2030</v>
      </c>
      <c r="E7645">
        <v>2035</v>
      </c>
      <c r="F7645">
        <v>0.38096819999999998</v>
      </c>
      <c r="G7645">
        <v>13721.031290000001</v>
      </c>
      <c r="H7645">
        <v>133.5230182</v>
      </c>
      <c r="I7645">
        <v>0.85</v>
      </c>
      <c r="J7645" s="2" t="str">
        <f t="shared" si="119"/>
        <v>EG_COALNR2030</v>
      </c>
    </row>
    <row r="7646" spans="1:10" x14ac:dyDescent="0.25">
      <c r="A7646" t="s">
        <v>13</v>
      </c>
      <c r="B7646" t="s">
        <v>6</v>
      </c>
      <c r="C7646" t="s">
        <v>10</v>
      </c>
      <c r="D7646">
        <v>2030</v>
      </c>
      <c r="E7646">
        <v>2036</v>
      </c>
      <c r="F7646">
        <v>0.38096819999999998</v>
      </c>
      <c r="G7646">
        <v>13721.031290000001</v>
      </c>
      <c r="H7646">
        <v>133.5230182</v>
      </c>
      <c r="I7646">
        <v>0.85</v>
      </c>
      <c r="J7646" s="2" t="str">
        <f t="shared" si="119"/>
        <v>EG_COALER2030</v>
      </c>
    </row>
    <row r="7647" spans="1:10" x14ac:dyDescent="0.25">
      <c r="A7647" t="s">
        <v>13</v>
      </c>
      <c r="B7647" t="s">
        <v>6</v>
      </c>
      <c r="C7647" t="s">
        <v>11</v>
      </c>
      <c r="D7647">
        <v>2030</v>
      </c>
      <c r="E7647">
        <v>2036</v>
      </c>
      <c r="F7647">
        <v>0.38096819999999998</v>
      </c>
      <c r="G7647">
        <v>13721.031290000001</v>
      </c>
      <c r="H7647">
        <v>133.5230182</v>
      </c>
      <c r="I7647">
        <v>0.85</v>
      </c>
      <c r="J7647" s="2" t="str">
        <f t="shared" si="119"/>
        <v>EG_COALWR2030</v>
      </c>
    </row>
    <row r="7648" spans="1:10" x14ac:dyDescent="0.25">
      <c r="A7648" t="s">
        <v>13</v>
      </c>
      <c r="B7648" t="s">
        <v>6</v>
      </c>
      <c r="C7648" t="s">
        <v>9</v>
      </c>
      <c r="D7648">
        <v>2030</v>
      </c>
      <c r="E7648">
        <v>2036</v>
      </c>
      <c r="F7648">
        <v>0.38096819999999998</v>
      </c>
      <c r="G7648">
        <v>13721.031290000001</v>
      </c>
      <c r="H7648">
        <v>133.5230182</v>
      </c>
      <c r="I7648">
        <v>0.85</v>
      </c>
      <c r="J7648" s="2" t="str">
        <f t="shared" si="119"/>
        <v>EG_COALNER2030</v>
      </c>
    </row>
    <row r="7649" spans="1:10" x14ac:dyDescent="0.25">
      <c r="A7649" t="s">
        <v>13</v>
      </c>
      <c r="B7649" t="s">
        <v>6</v>
      </c>
      <c r="C7649" t="s">
        <v>8</v>
      </c>
      <c r="D7649">
        <v>2030</v>
      </c>
      <c r="E7649">
        <v>2036</v>
      </c>
      <c r="F7649">
        <v>0.38096819999999998</v>
      </c>
      <c r="G7649">
        <v>13721.031290000001</v>
      </c>
      <c r="H7649">
        <v>133.5230182</v>
      </c>
      <c r="I7649">
        <v>0.85</v>
      </c>
      <c r="J7649" s="2" t="str">
        <f t="shared" si="119"/>
        <v>EG_COALSR2030</v>
      </c>
    </row>
    <row r="7650" spans="1:10" x14ac:dyDescent="0.25">
      <c r="A7650" t="s">
        <v>13</v>
      </c>
      <c r="B7650" t="s">
        <v>6</v>
      </c>
      <c r="C7650" t="s">
        <v>12</v>
      </c>
      <c r="D7650">
        <v>2030</v>
      </c>
      <c r="E7650">
        <v>2036</v>
      </c>
      <c r="F7650">
        <v>0.38096819999999998</v>
      </c>
      <c r="G7650">
        <v>13721.031290000001</v>
      </c>
      <c r="H7650">
        <v>133.5230182</v>
      </c>
      <c r="I7650">
        <v>0.85</v>
      </c>
      <c r="J7650" s="2" t="str">
        <f t="shared" si="119"/>
        <v>EG_COALNR2030</v>
      </c>
    </row>
    <row r="7651" spans="1:10" x14ac:dyDescent="0.25">
      <c r="A7651" t="s">
        <v>13</v>
      </c>
      <c r="B7651" t="s">
        <v>6</v>
      </c>
      <c r="C7651" t="s">
        <v>10</v>
      </c>
      <c r="D7651">
        <v>2030</v>
      </c>
      <c r="E7651">
        <v>2037</v>
      </c>
      <c r="F7651">
        <v>0.38096819999999998</v>
      </c>
      <c r="G7651">
        <v>13721.031290000001</v>
      </c>
      <c r="H7651">
        <v>133.5230182</v>
      </c>
      <c r="I7651">
        <v>0.85</v>
      </c>
      <c r="J7651" s="2" t="str">
        <f t="shared" si="119"/>
        <v>EG_COALER2030</v>
      </c>
    </row>
    <row r="7652" spans="1:10" x14ac:dyDescent="0.25">
      <c r="A7652" t="s">
        <v>13</v>
      </c>
      <c r="B7652" t="s">
        <v>6</v>
      </c>
      <c r="C7652" t="s">
        <v>11</v>
      </c>
      <c r="D7652">
        <v>2030</v>
      </c>
      <c r="E7652">
        <v>2037</v>
      </c>
      <c r="F7652">
        <v>0.38096819999999998</v>
      </c>
      <c r="G7652">
        <v>13721.031290000001</v>
      </c>
      <c r="H7652">
        <v>133.5230182</v>
      </c>
      <c r="I7652">
        <v>0.85</v>
      </c>
      <c r="J7652" s="2" t="str">
        <f t="shared" si="119"/>
        <v>EG_COALWR2030</v>
      </c>
    </row>
    <row r="7653" spans="1:10" x14ac:dyDescent="0.25">
      <c r="A7653" t="s">
        <v>13</v>
      </c>
      <c r="B7653" t="s">
        <v>6</v>
      </c>
      <c r="C7653" t="s">
        <v>9</v>
      </c>
      <c r="D7653">
        <v>2030</v>
      </c>
      <c r="E7653">
        <v>2037</v>
      </c>
      <c r="F7653">
        <v>0.38096819999999998</v>
      </c>
      <c r="G7653">
        <v>13721.031290000001</v>
      </c>
      <c r="H7653">
        <v>133.5230182</v>
      </c>
      <c r="I7653">
        <v>0.85</v>
      </c>
      <c r="J7653" s="2" t="str">
        <f t="shared" si="119"/>
        <v>EG_COALNER2030</v>
      </c>
    </row>
    <row r="7654" spans="1:10" x14ac:dyDescent="0.25">
      <c r="A7654" t="s">
        <v>13</v>
      </c>
      <c r="B7654" t="s">
        <v>6</v>
      </c>
      <c r="C7654" t="s">
        <v>8</v>
      </c>
      <c r="D7654">
        <v>2030</v>
      </c>
      <c r="E7654">
        <v>2037</v>
      </c>
      <c r="F7654">
        <v>0.38096819999999998</v>
      </c>
      <c r="G7654">
        <v>13721.031290000001</v>
      </c>
      <c r="H7654">
        <v>133.5230182</v>
      </c>
      <c r="I7654">
        <v>0.85</v>
      </c>
      <c r="J7654" s="2" t="str">
        <f t="shared" si="119"/>
        <v>EG_COALSR2030</v>
      </c>
    </row>
    <row r="7655" spans="1:10" x14ac:dyDescent="0.25">
      <c r="A7655" t="s">
        <v>13</v>
      </c>
      <c r="B7655" t="s">
        <v>6</v>
      </c>
      <c r="C7655" t="s">
        <v>12</v>
      </c>
      <c r="D7655">
        <v>2030</v>
      </c>
      <c r="E7655">
        <v>2037</v>
      </c>
      <c r="F7655">
        <v>0.38096819999999998</v>
      </c>
      <c r="G7655">
        <v>13721.031290000001</v>
      </c>
      <c r="H7655">
        <v>133.5230182</v>
      </c>
      <c r="I7655">
        <v>0.85</v>
      </c>
      <c r="J7655" s="2" t="str">
        <f t="shared" si="119"/>
        <v>EG_COALNR2030</v>
      </c>
    </row>
    <row r="7656" spans="1:10" x14ac:dyDescent="0.25">
      <c r="A7656" t="s">
        <v>13</v>
      </c>
      <c r="B7656" t="s">
        <v>6</v>
      </c>
      <c r="C7656" t="s">
        <v>10</v>
      </c>
      <c r="D7656">
        <v>2030</v>
      </c>
      <c r="E7656">
        <v>2038</v>
      </c>
      <c r="F7656">
        <v>0.38096819999999998</v>
      </c>
      <c r="G7656">
        <v>13721.031290000001</v>
      </c>
      <c r="H7656">
        <v>133.5230182</v>
      </c>
      <c r="I7656">
        <v>0.85</v>
      </c>
      <c r="J7656" s="2" t="str">
        <f t="shared" si="119"/>
        <v>EG_COALER2030</v>
      </c>
    </row>
    <row r="7657" spans="1:10" x14ac:dyDescent="0.25">
      <c r="A7657" t="s">
        <v>13</v>
      </c>
      <c r="B7657" t="s">
        <v>6</v>
      </c>
      <c r="C7657" t="s">
        <v>11</v>
      </c>
      <c r="D7657">
        <v>2030</v>
      </c>
      <c r="E7657">
        <v>2038</v>
      </c>
      <c r="F7657">
        <v>0.38096819999999998</v>
      </c>
      <c r="G7657">
        <v>13721.031290000001</v>
      </c>
      <c r="H7657">
        <v>133.5230182</v>
      </c>
      <c r="I7657">
        <v>0.85</v>
      </c>
      <c r="J7657" s="2" t="str">
        <f t="shared" si="119"/>
        <v>EG_COALWR2030</v>
      </c>
    </row>
    <row r="7658" spans="1:10" x14ac:dyDescent="0.25">
      <c r="A7658" t="s">
        <v>13</v>
      </c>
      <c r="B7658" t="s">
        <v>6</v>
      </c>
      <c r="C7658" t="s">
        <v>9</v>
      </c>
      <c r="D7658">
        <v>2030</v>
      </c>
      <c r="E7658">
        <v>2038</v>
      </c>
      <c r="F7658">
        <v>0.38096819999999998</v>
      </c>
      <c r="G7658">
        <v>13721.031290000001</v>
      </c>
      <c r="H7658">
        <v>133.5230182</v>
      </c>
      <c r="I7658">
        <v>0.85</v>
      </c>
      <c r="J7658" s="2" t="str">
        <f t="shared" si="119"/>
        <v>EG_COALNER2030</v>
      </c>
    </row>
    <row r="7659" spans="1:10" x14ac:dyDescent="0.25">
      <c r="A7659" t="s">
        <v>13</v>
      </c>
      <c r="B7659" t="s">
        <v>6</v>
      </c>
      <c r="C7659" t="s">
        <v>8</v>
      </c>
      <c r="D7659">
        <v>2030</v>
      </c>
      <c r="E7659">
        <v>2038</v>
      </c>
      <c r="F7659">
        <v>0.38096819999999998</v>
      </c>
      <c r="G7659">
        <v>13721.031290000001</v>
      </c>
      <c r="H7659">
        <v>133.5230182</v>
      </c>
      <c r="I7659">
        <v>0.85</v>
      </c>
      <c r="J7659" s="2" t="str">
        <f t="shared" si="119"/>
        <v>EG_COALSR2030</v>
      </c>
    </row>
    <row r="7660" spans="1:10" x14ac:dyDescent="0.25">
      <c r="A7660" t="s">
        <v>13</v>
      </c>
      <c r="B7660" t="s">
        <v>6</v>
      </c>
      <c r="C7660" t="s">
        <v>12</v>
      </c>
      <c r="D7660">
        <v>2030</v>
      </c>
      <c r="E7660">
        <v>2038</v>
      </c>
      <c r="F7660">
        <v>0.38096819999999998</v>
      </c>
      <c r="G7660">
        <v>13721.031290000001</v>
      </c>
      <c r="H7660">
        <v>133.5230182</v>
      </c>
      <c r="I7660">
        <v>0.85</v>
      </c>
      <c r="J7660" s="2" t="str">
        <f t="shared" si="119"/>
        <v>EG_COALNR2030</v>
      </c>
    </row>
    <row r="7661" spans="1:10" x14ac:dyDescent="0.25">
      <c r="A7661" t="s">
        <v>13</v>
      </c>
      <c r="B7661" t="s">
        <v>6</v>
      </c>
      <c r="C7661" t="s">
        <v>10</v>
      </c>
      <c r="D7661">
        <v>2030</v>
      </c>
      <c r="E7661">
        <v>2039</v>
      </c>
      <c r="F7661">
        <v>0.38096819999999998</v>
      </c>
      <c r="G7661">
        <v>13721.031290000001</v>
      </c>
      <c r="H7661">
        <v>133.5230182</v>
      </c>
      <c r="I7661">
        <v>0.85</v>
      </c>
      <c r="J7661" s="2" t="str">
        <f t="shared" si="119"/>
        <v>EG_COALER2030</v>
      </c>
    </row>
    <row r="7662" spans="1:10" x14ac:dyDescent="0.25">
      <c r="A7662" t="s">
        <v>13</v>
      </c>
      <c r="B7662" t="s">
        <v>6</v>
      </c>
      <c r="C7662" t="s">
        <v>11</v>
      </c>
      <c r="D7662">
        <v>2030</v>
      </c>
      <c r="E7662">
        <v>2039</v>
      </c>
      <c r="F7662">
        <v>0.38096819999999998</v>
      </c>
      <c r="G7662">
        <v>13721.031290000001</v>
      </c>
      <c r="H7662">
        <v>133.5230182</v>
      </c>
      <c r="I7662">
        <v>0.85</v>
      </c>
      <c r="J7662" s="2" t="str">
        <f t="shared" si="119"/>
        <v>EG_COALWR2030</v>
      </c>
    </row>
    <row r="7663" spans="1:10" x14ac:dyDescent="0.25">
      <c r="A7663" t="s">
        <v>13</v>
      </c>
      <c r="B7663" t="s">
        <v>6</v>
      </c>
      <c r="C7663" t="s">
        <v>9</v>
      </c>
      <c r="D7663">
        <v>2030</v>
      </c>
      <c r="E7663">
        <v>2039</v>
      </c>
      <c r="F7663">
        <v>0.38096819999999998</v>
      </c>
      <c r="G7663">
        <v>13721.031290000001</v>
      </c>
      <c r="H7663">
        <v>133.5230182</v>
      </c>
      <c r="I7663">
        <v>0.85</v>
      </c>
      <c r="J7663" s="2" t="str">
        <f t="shared" si="119"/>
        <v>EG_COALNER2030</v>
      </c>
    </row>
    <row r="7664" spans="1:10" x14ac:dyDescent="0.25">
      <c r="A7664" t="s">
        <v>13</v>
      </c>
      <c r="B7664" t="s">
        <v>6</v>
      </c>
      <c r="C7664" t="s">
        <v>8</v>
      </c>
      <c r="D7664">
        <v>2030</v>
      </c>
      <c r="E7664">
        <v>2039</v>
      </c>
      <c r="F7664">
        <v>0.38096819999999998</v>
      </c>
      <c r="G7664">
        <v>13721.031290000001</v>
      </c>
      <c r="H7664">
        <v>133.5230182</v>
      </c>
      <c r="I7664">
        <v>0.85</v>
      </c>
      <c r="J7664" s="2" t="str">
        <f t="shared" si="119"/>
        <v>EG_COALSR2030</v>
      </c>
    </row>
    <row r="7665" spans="1:10" x14ac:dyDescent="0.25">
      <c r="A7665" t="s">
        <v>13</v>
      </c>
      <c r="B7665" t="s">
        <v>6</v>
      </c>
      <c r="C7665" t="s">
        <v>12</v>
      </c>
      <c r="D7665">
        <v>2030</v>
      </c>
      <c r="E7665">
        <v>2039</v>
      </c>
      <c r="F7665">
        <v>0.38096819999999998</v>
      </c>
      <c r="G7665">
        <v>13721.031290000001</v>
      </c>
      <c r="H7665">
        <v>133.5230182</v>
      </c>
      <c r="I7665">
        <v>0.85</v>
      </c>
      <c r="J7665" s="2" t="str">
        <f t="shared" si="119"/>
        <v>EG_COALNR2030</v>
      </c>
    </row>
    <row r="7666" spans="1:10" x14ac:dyDescent="0.25">
      <c r="A7666" t="s">
        <v>13</v>
      </c>
      <c r="B7666" t="s">
        <v>6</v>
      </c>
      <c r="C7666" t="s">
        <v>10</v>
      </c>
      <c r="D7666">
        <v>2030</v>
      </c>
      <c r="E7666">
        <v>2040</v>
      </c>
      <c r="F7666">
        <v>0.38096819999999998</v>
      </c>
      <c r="G7666">
        <v>13721.031290000001</v>
      </c>
      <c r="H7666">
        <v>133.5230182</v>
      </c>
      <c r="I7666">
        <v>0.85</v>
      </c>
      <c r="J7666" s="2" t="str">
        <f t="shared" si="119"/>
        <v>EG_COALER2030</v>
      </c>
    </row>
    <row r="7667" spans="1:10" x14ac:dyDescent="0.25">
      <c r="A7667" t="s">
        <v>13</v>
      </c>
      <c r="B7667" t="s">
        <v>6</v>
      </c>
      <c r="C7667" t="s">
        <v>11</v>
      </c>
      <c r="D7667">
        <v>2030</v>
      </c>
      <c r="E7667">
        <v>2040</v>
      </c>
      <c r="F7667">
        <v>0.38096819999999998</v>
      </c>
      <c r="G7667">
        <v>13721.031290000001</v>
      </c>
      <c r="H7667">
        <v>133.5230182</v>
      </c>
      <c r="I7667">
        <v>0.85</v>
      </c>
      <c r="J7667" s="2" t="str">
        <f t="shared" si="119"/>
        <v>EG_COALWR2030</v>
      </c>
    </row>
    <row r="7668" spans="1:10" x14ac:dyDescent="0.25">
      <c r="A7668" t="s">
        <v>13</v>
      </c>
      <c r="B7668" t="s">
        <v>6</v>
      </c>
      <c r="C7668" t="s">
        <v>9</v>
      </c>
      <c r="D7668">
        <v>2030</v>
      </c>
      <c r="E7668">
        <v>2040</v>
      </c>
      <c r="F7668">
        <v>0.38096819999999998</v>
      </c>
      <c r="G7668">
        <v>13721.031290000001</v>
      </c>
      <c r="H7668">
        <v>133.5230182</v>
      </c>
      <c r="I7668">
        <v>0.85</v>
      </c>
      <c r="J7668" s="2" t="str">
        <f t="shared" si="119"/>
        <v>EG_COALNER2030</v>
      </c>
    </row>
    <row r="7669" spans="1:10" x14ac:dyDescent="0.25">
      <c r="A7669" t="s">
        <v>13</v>
      </c>
      <c r="B7669" t="s">
        <v>6</v>
      </c>
      <c r="C7669" t="s">
        <v>8</v>
      </c>
      <c r="D7669">
        <v>2030</v>
      </c>
      <c r="E7669">
        <v>2040</v>
      </c>
      <c r="F7669">
        <v>0.38096819999999998</v>
      </c>
      <c r="G7669">
        <v>13721.031290000001</v>
      </c>
      <c r="H7669">
        <v>133.5230182</v>
      </c>
      <c r="I7669">
        <v>0.85</v>
      </c>
      <c r="J7669" s="2" t="str">
        <f t="shared" si="119"/>
        <v>EG_COALSR2030</v>
      </c>
    </row>
    <row r="7670" spans="1:10" x14ac:dyDescent="0.25">
      <c r="A7670" t="s">
        <v>13</v>
      </c>
      <c r="B7670" t="s">
        <v>6</v>
      </c>
      <c r="C7670" t="s">
        <v>12</v>
      </c>
      <c r="D7670">
        <v>2030</v>
      </c>
      <c r="E7670">
        <v>2040</v>
      </c>
      <c r="F7670">
        <v>0.38096819999999998</v>
      </c>
      <c r="G7670">
        <v>13721.031290000001</v>
      </c>
      <c r="H7670">
        <v>133.5230182</v>
      </c>
      <c r="I7670">
        <v>0.85</v>
      </c>
      <c r="J7670" s="2" t="str">
        <f t="shared" si="119"/>
        <v>EG_COALNR2030</v>
      </c>
    </row>
    <row r="7671" spans="1:10" x14ac:dyDescent="0.25">
      <c r="A7671" t="s">
        <v>13</v>
      </c>
      <c r="B7671" t="s">
        <v>6</v>
      </c>
      <c r="C7671" t="s">
        <v>10</v>
      </c>
      <c r="D7671">
        <v>2030</v>
      </c>
      <c r="E7671">
        <v>2041</v>
      </c>
      <c r="F7671">
        <v>0.38096819999999998</v>
      </c>
      <c r="G7671">
        <v>13721.031290000001</v>
      </c>
      <c r="H7671">
        <v>133.5230182</v>
      </c>
      <c r="I7671">
        <v>0.85</v>
      </c>
      <c r="J7671" s="2" t="str">
        <f t="shared" si="119"/>
        <v>EG_COALER2030</v>
      </c>
    </row>
    <row r="7672" spans="1:10" x14ac:dyDescent="0.25">
      <c r="A7672" t="s">
        <v>13</v>
      </c>
      <c r="B7672" t="s">
        <v>6</v>
      </c>
      <c r="C7672" t="s">
        <v>11</v>
      </c>
      <c r="D7672">
        <v>2030</v>
      </c>
      <c r="E7672">
        <v>2041</v>
      </c>
      <c r="F7672">
        <v>0.38096819999999998</v>
      </c>
      <c r="G7672">
        <v>13721.031290000001</v>
      </c>
      <c r="H7672">
        <v>133.5230182</v>
      </c>
      <c r="I7672">
        <v>0.85</v>
      </c>
      <c r="J7672" s="2" t="str">
        <f t="shared" si="119"/>
        <v>EG_COALWR2030</v>
      </c>
    </row>
    <row r="7673" spans="1:10" x14ac:dyDescent="0.25">
      <c r="A7673" t="s">
        <v>13</v>
      </c>
      <c r="B7673" t="s">
        <v>6</v>
      </c>
      <c r="C7673" t="s">
        <v>9</v>
      </c>
      <c r="D7673">
        <v>2030</v>
      </c>
      <c r="E7673">
        <v>2041</v>
      </c>
      <c r="F7673">
        <v>0.38096819999999998</v>
      </c>
      <c r="G7673">
        <v>13721.031290000001</v>
      </c>
      <c r="H7673">
        <v>133.5230182</v>
      </c>
      <c r="I7673">
        <v>0.85</v>
      </c>
      <c r="J7673" s="2" t="str">
        <f t="shared" si="119"/>
        <v>EG_COALNER2030</v>
      </c>
    </row>
    <row r="7674" spans="1:10" x14ac:dyDescent="0.25">
      <c r="A7674" t="s">
        <v>13</v>
      </c>
      <c r="B7674" t="s">
        <v>6</v>
      </c>
      <c r="C7674" t="s">
        <v>8</v>
      </c>
      <c r="D7674">
        <v>2030</v>
      </c>
      <c r="E7674">
        <v>2041</v>
      </c>
      <c r="F7674">
        <v>0.38096819999999998</v>
      </c>
      <c r="G7674">
        <v>13721.031290000001</v>
      </c>
      <c r="H7674">
        <v>133.5230182</v>
      </c>
      <c r="I7674">
        <v>0.85</v>
      </c>
      <c r="J7674" s="2" t="str">
        <f t="shared" si="119"/>
        <v>EG_COALSR2030</v>
      </c>
    </row>
    <row r="7675" spans="1:10" x14ac:dyDescent="0.25">
      <c r="A7675" t="s">
        <v>13</v>
      </c>
      <c r="B7675" t="s">
        <v>6</v>
      </c>
      <c r="C7675" t="s">
        <v>12</v>
      </c>
      <c r="D7675">
        <v>2030</v>
      </c>
      <c r="E7675">
        <v>2041</v>
      </c>
      <c r="F7675">
        <v>0.38096819999999998</v>
      </c>
      <c r="G7675">
        <v>13721.031290000001</v>
      </c>
      <c r="H7675">
        <v>133.5230182</v>
      </c>
      <c r="I7675">
        <v>0.85</v>
      </c>
      <c r="J7675" s="2" t="str">
        <f t="shared" si="119"/>
        <v>EG_COALNR2030</v>
      </c>
    </row>
    <row r="7676" spans="1:10" x14ac:dyDescent="0.25">
      <c r="A7676" t="s">
        <v>14</v>
      </c>
      <c r="B7676" t="s">
        <v>6</v>
      </c>
      <c r="C7676" t="s">
        <v>10</v>
      </c>
      <c r="D7676">
        <v>2030</v>
      </c>
      <c r="E7676">
        <v>2030</v>
      </c>
      <c r="F7676">
        <v>0.40444272199999998</v>
      </c>
      <c r="G7676">
        <v>8512.2278029999998</v>
      </c>
      <c r="H7676">
        <v>0</v>
      </c>
      <c r="I7676">
        <v>0.85</v>
      </c>
      <c r="J7676" s="2" t="str">
        <f t="shared" si="119"/>
        <v>EG_CCGTER2030</v>
      </c>
    </row>
    <row r="7677" spans="1:10" x14ac:dyDescent="0.25">
      <c r="A7677" t="s">
        <v>14</v>
      </c>
      <c r="B7677" t="s">
        <v>6</v>
      </c>
      <c r="C7677" t="s">
        <v>11</v>
      </c>
      <c r="D7677">
        <v>2030</v>
      </c>
      <c r="E7677">
        <v>2030</v>
      </c>
      <c r="F7677">
        <v>0.40444272199999998</v>
      </c>
      <c r="G7677">
        <v>8512.2278029999998</v>
      </c>
      <c r="H7677">
        <v>0</v>
      </c>
      <c r="I7677">
        <v>0.85</v>
      </c>
      <c r="J7677" s="2" t="str">
        <f t="shared" si="119"/>
        <v>EG_CCGTWR2030</v>
      </c>
    </row>
    <row r="7678" spans="1:10" x14ac:dyDescent="0.25">
      <c r="A7678" t="s">
        <v>14</v>
      </c>
      <c r="B7678" t="s">
        <v>6</v>
      </c>
      <c r="C7678" t="s">
        <v>9</v>
      </c>
      <c r="D7678">
        <v>2030</v>
      </c>
      <c r="E7678">
        <v>2030</v>
      </c>
      <c r="F7678">
        <v>0.40444272199999998</v>
      </c>
      <c r="G7678">
        <v>8512.2278029999998</v>
      </c>
      <c r="H7678">
        <v>0</v>
      </c>
      <c r="I7678">
        <v>0.85</v>
      </c>
      <c r="J7678" s="2" t="str">
        <f t="shared" si="119"/>
        <v>EG_CCGTNER2030</v>
      </c>
    </row>
    <row r="7679" spans="1:10" x14ac:dyDescent="0.25">
      <c r="A7679" t="s">
        <v>14</v>
      </c>
      <c r="B7679" t="s">
        <v>6</v>
      </c>
      <c r="C7679" t="s">
        <v>8</v>
      </c>
      <c r="D7679">
        <v>2030</v>
      </c>
      <c r="E7679">
        <v>2030</v>
      </c>
      <c r="F7679">
        <v>0.40444272199999998</v>
      </c>
      <c r="G7679">
        <v>8512.2278029999998</v>
      </c>
      <c r="H7679">
        <v>0</v>
      </c>
      <c r="I7679">
        <v>0.85</v>
      </c>
      <c r="J7679" s="2" t="str">
        <f t="shared" si="119"/>
        <v>EG_CCGTSR2030</v>
      </c>
    </row>
    <row r="7680" spans="1:10" x14ac:dyDescent="0.25">
      <c r="A7680" t="s">
        <v>14</v>
      </c>
      <c r="B7680" t="s">
        <v>6</v>
      </c>
      <c r="C7680" t="s">
        <v>12</v>
      </c>
      <c r="D7680">
        <v>2030</v>
      </c>
      <c r="E7680">
        <v>2030</v>
      </c>
      <c r="F7680">
        <v>0.40444272199999998</v>
      </c>
      <c r="G7680">
        <v>8512.2278029999998</v>
      </c>
      <c r="H7680">
        <v>0</v>
      </c>
      <c r="I7680">
        <v>0.85</v>
      </c>
      <c r="J7680" s="2" t="str">
        <f t="shared" si="119"/>
        <v>EG_CCGTNR2030</v>
      </c>
    </row>
    <row r="7681" spans="1:10" x14ac:dyDescent="0.25">
      <c r="A7681" t="s">
        <v>14</v>
      </c>
      <c r="B7681" t="s">
        <v>6</v>
      </c>
      <c r="C7681" t="s">
        <v>10</v>
      </c>
      <c r="D7681">
        <v>2030</v>
      </c>
      <c r="E7681">
        <v>2031</v>
      </c>
      <c r="F7681">
        <v>0.40444272199999998</v>
      </c>
      <c r="G7681">
        <v>8512.2278029999998</v>
      </c>
      <c r="H7681">
        <v>0</v>
      </c>
      <c r="I7681">
        <v>0.85</v>
      </c>
      <c r="J7681" s="2" t="str">
        <f t="shared" si="119"/>
        <v>EG_CCGTER2030</v>
      </c>
    </row>
    <row r="7682" spans="1:10" x14ac:dyDescent="0.25">
      <c r="A7682" t="s">
        <v>14</v>
      </c>
      <c r="B7682" t="s">
        <v>6</v>
      </c>
      <c r="C7682" t="s">
        <v>11</v>
      </c>
      <c r="D7682">
        <v>2030</v>
      </c>
      <c r="E7682">
        <v>2031</v>
      </c>
      <c r="F7682">
        <v>0.40444272199999998</v>
      </c>
      <c r="G7682">
        <v>8512.2278029999998</v>
      </c>
      <c r="H7682">
        <v>0</v>
      </c>
      <c r="I7682">
        <v>0.85</v>
      </c>
      <c r="J7682" s="2" t="str">
        <f t="shared" si="119"/>
        <v>EG_CCGTWR2030</v>
      </c>
    </row>
    <row r="7683" spans="1:10" x14ac:dyDescent="0.25">
      <c r="A7683" t="s">
        <v>14</v>
      </c>
      <c r="B7683" t="s">
        <v>6</v>
      </c>
      <c r="C7683" t="s">
        <v>9</v>
      </c>
      <c r="D7683">
        <v>2030</v>
      </c>
      <c r="E7683">
        <v>2031</v>
      </c>
      <c r="F7683">
        <v>0.40444272199999998</v>
      </c>
      <c r="G7683">
        <v>8512.2278029999998</v>
      </c>
      <c r="H7683">
        <v>0</v>
      </c>
      <c r="I7683">
        <v>0.85</v>
      </c>
      <c r="J7683" s="2" t="str">
        <f t="shared" ref="J7683:J7746" si="120">_xlfn.CONCAT(A7683,C7683,D7683)</f>
        <v>EG_CCGTNER2030</v>
      </c>
    </row>
    <row r="7684" spans="1:10" x14ac:dyDescent="0.25">
      <c r="A7684" t="s">
        <v>14</v>
      </c>
      <c r="B7684" t="s">
        <v>6</v>
      </c>
      <c r="C7684" t="s">
        <v>8</v>
      </c>
      <c r="D7684">
        <v>2030</v>
      </c>
      <c r="E7684">
        <v>2031</v>
      </c>
      <c r="F7684">
        <v>0.40444272199999998</v>
      </c>
      <c r="G7684">
        <v>8512.2278029999998</v>
      </c>
      <c r="H7684">
        <v>0</v>
      </c>
      <c r="I7684">
        <v>0.85</v>
      </c>
      <c r="J7684" s="2" t="str">
        <f t="shared" si="120"/>
        <v>EG_CCGTSR2030</v>
      </c>
    </row>
    <row r="7685" spans="1:10" x14ac:dyDescent="0.25">
      <c r="A7685" t="s">
        <v>14</v>
      </c>
      <c r="B7685" t="s">
        <v>6</v>
      </c>
      <c r="C7685" t="s">
        <v>12</v>
      </c>
      <c r="D7685">
        <v>2030</v>
      </c>
      <c r="E7685">
        <v>2031</v>
      </c>
      <c r="F7685">
        <v>0.40444272199999998</v>
      </c>
      <c r="G7685">
        <v>8512.2278029999998</v>
      </c>
      <c r="H7685">
        <v>0</v>
      </c>
      <c r="I7685">
        <v>0.85</v>
      </c>
      <c r="J7685" s="2" t="str">
        <f t="shared" si="120"/>
        <v>EG_CCGTNR2030</v>
      </c>
    </row>
    <row r="7686" spans="1:10" x14ac:dyDescent="0.25">
      <c r="A7686" t="s">
        <v>14</v>
      </c>
      <c r="B7686" t="s">
        <v>6</v>
      </c>
      <c r="C7686" t="s">
        <v>10</v>
      </c>
      <c r="D7686">
        <v>2030</v>
      </c>
      <c r="E7686">
        <v>2032</v>
      </c>
      <c r="F7686">
        <v>0.40444272199999998</v>
      </c>
      <c r="G7686">
        <v>8512.2278029999998</v>
      </c>
      <c r="H7686">
        <v>0</v>
      </c>
      <c r="I7686">
        <v>0.85</v>
      </c>
      <c r="J7686" s="2" t="str">
        <f t="shared" si="120"/>
        <v>EG_CCGTER2030</v>
      </c>
    </row>
    <row r="7687" spans="1:10" x14ac:dyDescent="0.25">
      <c r="A7687" t="s">
        <v>14</v>
      </c>
      <c r="B7687" t="s">
        <v>6</v>
      </c>
      <c r="C7687" t="s">
        <v>11</v>
      </c>
      <c r="D7687">
        <v>2030</v>
      </c>
      <c r="E7687">
        <v>2032</v>
      </c>
      <c r="F7687">
        <v>0.40444272199999998</v>
      </c>
      <c r="G7687">
        <v>8512.2278029999998</v>
      </c>
      <c r="H7687">
        <v>0</v>
      </c>
      <c r="I7687">
        <v>0.85</v>
      </c>
      <c r="J7687" s="2" t="str">
        <f t="shared" si="120"/>
        <v>EG_CCGTWR2030</v>
      </c>
    </row>
    <row r="7688" spans="1:10" x14ac:dyDescent="0.25">
      <c r="A7688" t="s">
        <v>14</v>
      </c>
      <c r="B7688" t="s">
        <v>6</v>
      </c>
      <c r="C7688" t="s">
        <v>9</v>
      </c>
      <c r="D7688">
        <v>2030</v>
      </c>
      <c r="E7688">
        <v>2032</v>
      </c>
      <c r="F7688">
        <v>0.40444272199999998</v>
      </c>
      <c r="G7688">
        <v>8512.2278029999998</v>
      </c>
      <c r="H7688">
        <v>0</v>
      </c>
      <c r="I7688">
        <v>0.85</v>
      </c>
      <c r="J7688" s="2" t="str">
        <f t="shared" si="120"/>
        <v>EG_CCGTNER2030</v>
      </c>
    </row>
    <row r="7689" spans="1:10" x14ac:dyDescent="0.25">
      <c r="A7689" t="s">
        <v>14</v>
      </c>
      <c r="B7689" t="s">
        <v>6</v>
      </c>
      <c r="C7689" t="s">
        <v>8</v>
      </c>
      <c r="D7689">
        <v>2030</v>
      </c>
      <c r="E7689">
        <v>2032</v>
      </c>
      <c r="F7689">
        <v>0.40444272199999998</v>
      </c>
      <c r="G7689">
        <v>8512.2278029999998</v>
      </c>
      <c r="H7689">
        <v>0</v>
      </c>
      <c r="I7689">
        <v>0.85</v>
      </c>
      <c r="J7689" s="2" t="str">
        <f t="shared" si="120"/>
        <v>EG_CCGTSR2030</v>
      </c>
    </row>
    <row r="7690" spans="1:10" x14ac:dyDescent="0.25">
      <c r="A7690" t="s">
        <v>14</v>
      </c>
      <c r="B7690" t="s">
        <v>6</v>
      </c>
      <c r="C7690" t="s">
        <v>12</v>
      </c>
      <c r="D7690">
        <v>2030</v>
      </c>
      <c r="E7690">
        <v>2032</v>
      </c>
      <c r="F7690">
        <v>0.40444272199999998</v>
      </c>
      <c r="G7690">
        <v>8512.2278029999998</v>
      </c>
      <c r="H7690">
        <v>0</v>
      </c>
      <c r="I7690">
        <v>0.85</v>
      </c>
      <c r="J7690" s="2" t="str">
        <f t="shared" si="120"/>
        <v>EG_CCGTNR2030</v>
      </c>
    </row>
    <row r="7691" spans="1:10" x14ac:dyDescent="0.25">
      <c r="A7691" t="s">
        <v>14</v>
      </c>
      <c r="B7691" t="s">
        <v>6</v>
      </c>
      <c r="C7691" t="s">
        <v>10</v>
      </c>
      <c r="D7691">
        <v>2030</v>
      </c>
      <c r="E7691">
        <v>2033</v>
      </c>
      <c r="F7691">
        <v>0.40444272199999998</v>
      </c>
      <c r="G7691">
        <v>8512.2278029999998</v>
      </c>
      <c r="H7691">
        <v>0</v>
      </c>
      <c r="I7691">
        <v>0.85</v>
      </c>
      <c r="J7691" s="2" t="str">
        <f t="shared" si="120"/>
        <v>EG_CCGTER2030</v>
      </c>
    </row>
    <row r="7692" spans="1:10" x14ac:dyDescent="0.25">
      <c r="A7692" t="s">
        <v>14</v>
      </c>
      <c r="B7692" t="s">
        <v>6</v>
      </c>
      <c r="C7692" t="s">
        <v>11</v>
      </c>
      <c r="D7692">
        <v>2030</v>
      </c>
      <c r="E7692">
        <v>2033</v>
      </c>
      <c r="F7692">
        <v>0.40444272199999998</v>
      </c>
      <c r="G7692">
        <v>8512.2278029999998</v>
      </c>
      <c r="H7692">
        <v>0</v>
      </c>
      <c r="I7692">
        <v>0.85</v>
      </c>
      <c r="J7692" s="2" t="str">
        <f t="shared" si="120"/>
        <v>EG_CCGTWR2030</v>
      </c>
    </row>
    <row r="7693" spans="1:10" x14ac:dyDescent="0.25">
      <c r="A7693" t="s">
        <v>14</v>
      </c>
      <c r="B7693" t="s">
        <v>6</v>
      </c>
      <c r="C7693" t="s">
        <v>9</v>
      </c>
      <c r="D7693">
        <v>2030</v>
      </c>
      <c r="E7693">
        <v>2033</v>
      </c>
      <c r="F7693">
        <v>0.40444272199999998</v>
      </c>
      <c r="G7693">
        <v>8512.2278029999998</v>
      </c>
      <c r="H7693">
        <v>0</v>
      </c>
      <c r="I7693">
        <v>0.85</v>
      </c>
      <c r="J7693" s="2" t="str">
        <f t="shared" si="120"/>
        <v>EG_CCGTNER2030</v>
      </c>
    </row>
    <row r="7694" spans="1:10" x14ac:dyDescent="0.25">
      <c r="A7694" t="s">
        <v>14</v>
      </c>
      <c r="B7694" t="s">
        <v>6</v>
      </c>
      <c r="C7694" t="s">
        <v>8</v>
      </c>
      <c r="D7694">
        <v>2030</v>
      </c>
      <c r="E7694">
        <v>2033</v>
      </c>
      <c r="F7694">
        <v>0.40444272199999998</v>
      </c>
      <c r="G7694">
        <v>8512.2278029999998</v>
      </c>
      <c r="H7694">
        <v>0</v>
      </c>
      <c r="I7694">
        <v>0.85</v>
      </c>
      <c r="J7694" s="2" t="str">
        <f t="shared" si="120"/>
        <v>EG_CCGTSR2030</v>
      </c>
    </row>
    <row r="7695" spans="1:10" x14ac:dyDescent="0.25">
      <c r="A7695" t="s">
        <v>14</v>
      </c>
      <c r="B7695" t="s">
        <v>6</v>
      </c>
      <c r="C7695" t="s">
        <v>12</v>
      </c>
      <c r="D7695">
        <v>2030</v>
      </c>
      <c r="E7695">
        <v>2033</v>
      </c>
      <c r="F7695">
        <v>0.40444272199999998</v>
      </c>
      <c r="G7695">
        <v>8512.2278029999998</v>
      </c>
      <c r="H7695">
        <v>0</v>
      </c>
      <c r="I7695">
        <v>0.85</v>
      </c>
      <c r="J7695" s="2" t="str">
        <f t="shared" si="120"/>
        <v>EG_CCGTNR2030</v>
      </c>
    </row>
    <row r="7696" spans="1:10" x14ac:dyDescent="0.25">
      <c r="A7696" t="s">
        <v>14</v>
      </c>
      <c r="B7696" t="s">
        <v>6</v>
      </c>
      <c r="C7696" t="s">
        <v>10</v>
      </c>
      <c r="D7696">
        <v>2030</v>
      </c>
      <c r="E7696">
        <v>2034</v>
      </c>
      <c r="F7696">
        <v>0.40444272199999998</v>
      </c>
      <c r="G7696">
        <v>8512.2278029999998</v>
      </c>
      <c r="H7696">
        <v>0</v>
      </c>
      <c r="I7696">
        <v>0.85</v>
      </c>
      <c r="J7696" s="2" t="str">
        <f t="shared" si="120"/>
        <v>EG_CCGTER2030</v>
      </c>
    </row>
    <row r="7697" spans="1:10" x14ac:dyDescent="0.25">
      <c r="A7697" t="s">
        <v>14</v>
      </c>
      <c r="B7697" t="s">
        <v>6</v>
      </c>
      <c r="C7697" t="s">
        <v>11</v>
      </c>
      <c r="D7697">
        <v>2030</v>
      </c>
      <c r="E7697">
        <v>2034</v>
      </c>
      <c r="F7697">
        <v>0.40444272199999998</v>
      </c>
      <c r="G7697">
        <v>8512.2278029999998</v>
      </c>
      <c r="H7697">
        <v>0</v>
      </c>
      <c r="I7697">
        <v>0.85</v>
      </c>
      <c r="J7697" s="2" t="str">
        <f t="shared" si="120"/>
        <v>EG_CCGTWR2030</v>
      </c>
    </row>
    <row r="7698" spans="1:10" x14ac:dyDescent="0.25">
      <c r="A7698" t="s">
        <v>14</v>
      </c>
      <c r="B7698" t="s">
        <v>6</v>
      </c>
      <c r="C7698" t="s">
        <v>9</v>
      </c>
      <c r="D7698">
        <v>2030</v>
      </c>
      <c r="E7698">
        <v>2034</v>
      </c>
      <c r="F7698">
        <v>0.40444272199999998</v>
      </c>
      <c r="G7698">
        <v>8512.2278029999998</v>
      </c>
      <c r="H7698">
        <v>0</v>
      </c>
      <c r="I7698">
        <v>0.85</v>
      </c>
      <c r="J7698" s="2" t="str">
        <f t="shared" si="120"/>
        <v>EG_CCGTNER2030</v>
      </c>
    </row>
    <row r="7699" spans="1:10" x14ac:dyDescent="0.25">
      <c r="A7699" t="s">
        <v>14</v>
      </c>
      <c r="B7699" t="s">
        <v>6</v>
      </c>
      <c r="C7699" t="s">
        <v>8</v>
      </c>
      <c r="D7699">
        <v>2030</v>
      </c>
      <c r="E7699">
        <v>2034</v>
      </c>
      <c r="F7699">
        <v>0.40444272199999998</v>
      </c>
      <c r="G7699">
        <v>8512.2278029999998</v>
      </c>
      <c r="H7699">
        <v>0</v>
      </c>
      <c r="I7699">
        <v>0.85</v>
      </c>
      <c r="J7699" s="2" t="str">
        <f t="shared" si="120"/>
        <v>EG_CCGTSR2030</v>
      </c>
    </row>
    <row r="7700" spans="1:10" x14ac:dyDescent="0.25">
      <c r="A7700" t="s">
        <v>14</v>
      </c>
      <c r="B7700" t="s">
        <v>6</v>
      </c>
      <c r="C7700" t="s">
        <v>12</v>
      </c>
      <c r="D7700">
        <v>2030</v>
      </c>
      <c r="E7700">
        <v>2034</v>
      </c>
      <c r="F7700">
        <v>0.40444272199999998</v>
      </c>
      <c r="G7700">
        <v>8512.2278029999998</v>
      </c>
      <c r="H7700">
        <v>0</v>
      </c>
      <c r="I7700">
        <v>0.85</v>
      </c>
      <c r="J7700" s="2" t="str">
        <f t="shared" si="120"/>
        <v>EG_CCGTNR2030</v>
      </c>
    </row>
    <row r="7701" spans="1:10" x14ac:dyDescent="0.25">
      <c r="A7701" t="s">
        <v>14</v>
      </c>
      <c r="B7701" t="s">
        <v>6</v>
      </c>
      <c r="C7701" t="s">
        <v>10</v>
      </c>
      <c r="D7701">
        <v>2030</v>
      </c>
      <c r="E7701">
        <v>2035</v>
      </c>
      <c r="F7701">
        <v>0.40444272199999998</v>
      </c>
      <c r="G7701">
        <v>8512.2278029999998</v>
      </c>
      <c r="H7701">
        <v>0</v>
      </c>
      <c r="I7701">
        <v>0.85</v>
      </c>
      <c r="J7701" s="2" t="str">
        <f t="shared" si="120"/>
        <v>EG_CCGTER2030</v>
      </c>
    </row>
    <row r="7702" spans="1:10" x14ac:dyDescent="0.25">
      <c r="A7702" t="s">
        <v>14</v>
      </c>
      <c r="B7702" t="s">
        <v>6</v>
      </c>
      <c r="C7702" t="s">
        <v>11</v>
      </c>
      <c r="D7702">
        <v>2030</v>
      </c>
      <c r="E7702">
        <v>2035</v>
      </c>
      <c r="F7702">
        <v>0.40444272199999998</v>
      </c>
      <c r="G7702">
        <v>8512.2278029999998</v>
      </c>
      <c r="H7702">
        <v>0</v>
      </c>
      <c r="I7702">
        <v>0.85</v>
      </c>
      <c r="J7702" s="2" t="str">
        <f t="shared" si="120"/>
        <v>EG_CCGTWR2030</v>
      </c>
    </row>
    <row r="7703" spans="1:10" x14ac:dyDescent="0.25">
      <c r="A7703" t="s">
        <v>14</v>
      </c>
      <c r="B7703" t="s">
        <v>6</v>
      </c>
      <c r="C7703" t="s">
        <v>9</v>
      </c>
      <c r="D7703">
        <v>2030</v>
      </c>
      <c r="E7703">
        <v>2035</v>
      </c>
      <c r="F7703">
        <v>0.40444272199999998</v>
      </c>
      <c r="G7703">
        <v>8512.2278029999998</v>
      </c>
      <c r="H7703">
        <v>0</v>
      </c>
      <c r="I7703">
        <v>0.85</v>
      </c>
      <c r="J7703" s="2" t="str">
        <f t="shared" si="120"/>
        <v>EG_CCGTNER2030</v>
      </c>
    </row>
    <row r="7704" spans="1:10" x14ac:dyDescent="0.25">
      <c r="A7704" t="s">
        <v>14</v>
      </c>
      <c r="B7704" t="s">
        <v>6</v>
      </c>
      <c r="C7704" t="s">
        <v>8</v>
      </c>
      <c r="D7704">
        <v>2030</v>
      </c>
      <c r="E7704">
        <v>2035</v>
      </c>
      <c r="F7704">
        <v>0.40444272199999998</v>
      </c>
      <c r="G7704">
        <v>8512.2278029999998</v>
      </c>
      <c r="H7704">
        <v>0</v>
      </c>
      <c r="I7704">
        <v>0.85</v>
      </c>
      <c r="J7704" s="2" t="str">
        <f t="shared" si="120"/>
        <v>EG_CCGTSR2030</v>
      </c>
    </row>
    <row r="7705" spans="1:10" x14ac:dyDescent="0.25">
      <c r="A7705" t="s">
        <v>14</v>
      </c>
      <c r="B7705" t="s">
        <v>6</v>
      </c>
      <c r="C7705" t="s">
        <v>12</v>
      </c>
      <c r="D7705">
        <v>2030</v>
      </c>
      <c r="E7705">
        <v>2035</v>
      </c>
      <c r="F7705">
        <v>0.40444272199999998</v>
      </c>
      <c r="G7705">
        <v>8512.2278029999998</v>
      </c>
      <c r="H7705">
        <v>0</v>
      </c>
      <c r="I7705">
        <v>0.85</v>
      </c>
      <c r="J7705" s="2" t="str">
        <f t="shared" si="120"/>
        <v>EG_CCGTNR2030</v>
      </c>
    </row>
    <row r="7706" spans="1:10" x14ac:dyDescent="0.25">
      <c r="A7706" t="s">
        <v>14</v>
      </c>
      <c r="B7706" t="s">
        <v>6</v>
      </c>
      <c r="C7706" t="s">
        <v>10</v>
      </c>
      <c r="D7706">
        <v>2030</v>
      </c>
      <c r="E7706">
        <v>2036</v>
      </c>
      <c r="F7706">
        <v>0.40444272199999998</v>
      </c>
      <c r="G7706">
        <v>8512.2278029999998</v>
      </c>
      <c r="H7706">
        <v>0</v>
      </c>
      <c r="I7706">
        <v>0.85</v>
      </c>
      <c r="J7706" s="2" t="str">
        <f t="shared" si="120"/>
        <v>EG_CCGTER2030</v>
      </c>
    </row>
    <row r="7707" spans="1:10" x14ac:dyDescent="0.25">
      <c r="A7707" t="s">
        <v>14</v>
      </c>
      <c r="B7707" t="s">
        <v>6</v>
      </c>
      <c r="C7707" t="s">
        <v>11</v>
      </c>
      <c r="D7707">
        <v>2030</v>
      </c>
      <c r="E7707">
        <v>2036</v>
      </c>
      <c r="F7707">
        <v>0.40444272199999998</v>
      </c>
      <c r="G7707">
        <v>8512.2278029999998</v>
      </c>
      <c r="H7707">
        <v>0</v>
      </c>
      <c r="I7707">
        <v>0.85</v>
      </c>
      <c r="J7707" s="2" t="str">
        <f t="shared" si="120"/>
        <v>EG_CCGTWR2030</v>
      </c>
    </row>
    <row r="7708" spans="1:10" x14ac:dyDescent="0.25">
      <c r="A7708" t="s">
        <v>14</v>
      </c>
      <c r="B7708" t="s">
        <v>6</v>
      </c>
      <c r="C7708" t="s">
        <v>9</v>
      </c>
      <c r="D7708">
        <v>2030</v>
      </c>
      <c r="E7708">
        <v>2036</v>
      </c>
      <c r="F7708">
        <v>0.40444272199999998</v>
      </c>
      <c r="G7708">
        <v>8512.2278029999998</v>
      </c>
      <c r="H7708">
        <v>0</v>
      </c>
      <c r="I7708">
        <v>0.85</v>
      </c>
      <c r="J7708" s="2" t="str">
        <f t="shared" si="120"/>
        <v>EG_CCGTNER2030</v>
      </c>
    </row>
    <row r="7709" spans="1:10" x14ac:dyDescent="0.25">
      <c r="A7709" t="s">
        <v>14</v>
      </c>
      <c r="B7709" t="s">
        <v>6</v>
      </c>
      <c r="C7709" t="s">
        <v>8</v>
      </c>
      <c r="D7709">
        <v>2030</v>
      </c>
      <c r="E7709">
        <v>2036</v>
      </c>
      <c r="F7709">
        <v>0.40444272199999998</v>
      </c>
      <c r="G7709">
        <v>8512.2278029999998</v>
      </c>
      <c r="H7709">
        <v>0</v>
      </c>
      <c r="I7709">
        <v>0.85</v>
      </c>
      <c r="J7709" s="2" t="str">
        <f t="shared" si="120"/>
        <v>EG_CCGTSR2030</v>
      </c>
    </row>
    <row r="7710" spans="1:10" x14ac:dyDescent="0.25">
      <c r="A7710" t="s">
        <v>14</v>
      </c>
      <c r="B7710" t="s">
        <v>6</v>
      </c>
      <c r="C7710" t="s">
        <v>12</v>
      </c>
      <c r="D7710">
        <v>2030</v>
      </c>
      <c r="E7710">
        <v>2036</v>
      </c>
      <c r="F7710">
        <v>0.40444272199999998</v>
      </c>
      <c r="G7710">
        <v>8512.2278029999998</v>
      </c>
      <c r="H7710">
        <v>0</v>
      </c>
      <c r="I7710">
        <v>0.85</v>
      </c>
      <c r="J7710" s="2" t="str">
        <f t="shared" si="120"/>
        <v>EG_CCGTNR2030</v>
      </c>
    </row>
    <row r="7711" spans="1:10" x14ac:dyDescent="0.25">
      <c r="A7711" t="s">
        <v>14</v>
      </c>
      <c r="B7711" t="s">
        <v>6</v>
      </c>
      <c r="C7711" t="s">
        <v>10</v>
      </c>
      <c r="D7711">
        <v>2030</v>
      </c>
      <c r="E7711">
        <v>2037</v>
      </c>
      <c r="F7711">
        <v>0.40444272199999998</v>
      </c>
      <c r="G7711">
        <v>8512.2278029999998</v>
      </c>
      <c r="H7711">
        <v>0</v>
      </c>
      <c r="I7711">
        <v>0.85</v>
      </c>
      <c r="J7711" s="2" t="str">
        <f t="shared" si="120"/>
        <v>EG_CCGTER2030</v>
      </c>
    </row>
    <row r="7712" spans="1:10" x14ac:dyDescent="0.25">
      <c r="A7712" t="s">
        <v>14</v>
      </c>
      <c r="B7712" t="s">
        <v>6</v>
      </c>
      <c r="C7712" t="s">
        <v>11</v>
      </c>
      <c r="D7712">
        <v>2030</v>
      </c>
      <c r="E7712">
        <v>2037</v>
      </c>
      <c r="F7712">
        <v>0.40444272199999998</v>
      </c>
      <c r="G7712">
        <v>8512.2278029999998</v>
      </c>
      <c r="H7712">
        <v>0</v>
      </c>
      <c r="I7712">
        <v>0.85</v>
      </c>
      <c r="J7712" s="2" t="str">
        <f t="shared" si="120"/>
        <v>EG_CCGTWR2030</v>
      </c>
    </row>
    <row r="7713" spans="1:10" x14ac:dyDescent="0.25">
      <c r="A7713" t="s">
        <v>14</v>
      </c>
      <c r="B7713" t="s">
        <v>6</v>
      </c>
      <c r="C7713" t="s">
        <v>9</v>
      </c>
      <c r="D7713">
        <v>2030</v>
      </c>
      <c r="E7713">
        <v>2037</v>
      </c>
      <c r="F7713">
        <v>0.40444272199999998</v>
      </c>
      <c r="G7713">
        <v>8512.2278029999998</v>
      </c>
      <c r="H7713">
        <v>0</v>
      </c>
      <c r="I7713">
        <v>0.85</v>
      </c>
      <c r="J7713" s="2" t="str">
        <f t="shared" si="120"/>
        <v>EG_CCGTNER2030</v>
      </c>
    </row>
    <row r="7714" spans="1:10" x14ac:dyDescent="0.25">
      <c r="A7714" t="s">
        <v>14</v>
      </c>
      <c r="B7714" t="s">
        <v>6</v>
      </c>
      <c r="C7714" t="s">
        <v>8</v>
      </c>
      <c r="D7714">
        <v>2030</v>
      </c>
      <c r="E7714">
        <v>2037</v>
      </c>
      <c r="F7714">
        <v>0.40444272199999998</v>
      </c>
      <c r="G7714">
        <v>8512.2278029999998</v>
      </c>
      <c r="H7714">
        <v>0</v>
      </c>
      <c r="I7714">
        <v>0.85</v>
      </c>
      <c r="J7714" s="2" t="str">
        <f t="shared" si="120"/>
        <v>EG_CCGTSR2030</v>
      </c>
    </row>
    <row r="7715" spans="1:10" x14ac:dyDescent="0.25">
      <c r="A7715" t="s">
        <v>14</v>
      </c>
      <c r="B7715" t="s">
        <v>6</v>
      </c>
      <c r="C7715" t="s">
        <v>12</v>
      </c>
      <c r="D7715">
        <v>2030</v>
      </c>
      <c r="E7715">
        <v>2037</v>
      </c>
      <c r="F7715">
        <v>0.40444272199999998</v>
      </c>
      <c r="G7715">
        <v>8512.2278029999998</v>
      </c>
      <c r="H7715">
        <v>0</v>
      </c>
      <c r="I7715">
        <v>0.85</v>
      </c>
      <c r="J7715" s="2" t="str">
        <f t="shared" si="120"/>
        <v>EG_CCGTNR2030</v>
      </c>
    </row>
    <row r="7716" spans="1:10" x14ac:dyDescent="0.25">
      <c r="A7716" t="s">
        <v>14</v>
      </c>
      <c r="B7716" t="s">
        <v>6</v>
      </c>
      <c r="C7716" t="s">
        <v>10</v>
      </c>
      <c r="D7716">
        <v>2030</v>
      </c>
      <c r="E7716">
        <v>2038</v>
      </c>
      <c r="F7716">
        <v>0.40444272199999998</v>
      </c>
      <c r="G7716">
        <v>8512.2278029999998</v>
      </c>
      <c r="H7716">
        <v>0</v>
      </c>
      <c r="I7716">
        <v>0.85</v>
      </c>
      <c r="J7716" s="2" t="str">
        <f t="shared" si="120"/>
        <v>EG_CCGTER2030</v>
      </c>
    </row>
    <row r="7717" spans="1:10" x14ac:dyDescent="0.25">
      <c r="A7717" t="s">
        <v>14</v>
      </c>
      <c r="B7717" t="s">
        <v>6</v>
      </c>
      <c r="C7717" t="s">
        <v>11</v>
      </c>
      <c r="D7717">
        <v>2030</v>
      </c>
      <c r="E7717">
        <v>2038</v>
      </c>
      <c r="F7717">
        <v>0.40444272199999998</v>
      </c>
      <c r="G7717">
        <v>8512.2278029999998</v>
      </c>
      <c r="H7717">
        <v>0</v>
      </c>
      <c r="I7717">
        <v>0.85</v>
      </c>
      <c r="J7717" s="2" t="str">
        <f t="shared" si="120"/>
        <v>EG_CCGTWR2030</v>
      </c>
    </row>
    <row r="7718" spans="1:10" x14ac:dyDescent="0.25">
      <c r="A7718" t="s">
        <v>14</v>
      </c>
      <c r="B7718" t="s">
        <v>6</v>
      </c>
      <c r="C7718" t="s">
        <v>9</v>
      </c>
      <c r="D7718">
        <v>2030</v>
      </c>
      <c r="E7718">
        <v>2038</v>
      </c>
      <c r="F7718">
        <v>0.40444272199999998</v>
      </c>
      <c r="G7718">
        <v>8512.2278029999998</v>
      </c>
      <c r="H7718">
        <v>0</v>
      </c>
      <c r="I7718">
        <v>0.85</v>
      </c>
      <c r="J7718" s="2" t="str">
        <f t="shared" si="120"/>
        <v>EG_CCGTNER2030</v>
      </c>
    </row>
    <row r="7719" spans="1:10" x14ac:dyDescent="0.25">
      <c r="A7719" t="s">
        <v>14</v>
      </c>
      <c r="B7719" t="s">
        <v>6</v>
      </c>
      <c r="C7719" t="s">
        <v>8</v>
      </c>
      <c r="D7719">
        <v>2030</v>
      </c>
      <c r="E7719">
        <v>2038</v>
      </c>
      <c r="F7719">
        <v>0.40444272199999998</v>
      </c>
      <c r="G7719">
        <v>8512.2278029999998</v>
      </c>
      <c r="H7719">
        <v>0</v>
      </c>
      <c r="I7719">
        <v>0.85</v>
      </c>
      <c r="J7719" s="2" t="str">
        <f t="shared" si="120"/>
        <v>EG_CCGTSR2030</v>
      </c>
    </row>
    <row r="7720" spans="1:10" x14ac:dyDescent="0.25">
      <c r="A7720" t="s">
        <v>14</v>
      </c>
      <c r="B7720" t="s">
        <v>6</v>
      </c>
      <c r="C7720" t="s">
        <v>12</v>
      </c>
      <c r="D7720">
        <v>2030</v>
      </c>
      <c r="E7720">
        <v>2038</v>
      </c>
      <c r="F7720">
        <v>0.40444272199999998</v>
      </c>
      <c r="G7720">
        <v>8512.2278029999998</v>
      </c>
      <c r="H7720">
        <v>0</v>
      </c>
      <c r="I7720">
        <v>0.85</v>
      </c>
      <c r="J7720" s="2" t="str">
        <f t="shared" si="120"/>
        <v>EG_CCGTNR2030</v>
      </c>
    </row>
    <row r="7721" spans="1:10" x14ac:dyDescent="0.25">
      <c r="A7721" t="s">
        <v>14</v>
      </c>
      <c r="B7721" t="s">
        <v>6</v>
      </c>
      <c r="C7721" t="s">
        <v>10</v>
      </c>
      <c r="D7721">
        <v>2030</v>
      </c>
      <c r="E7721">
        <v>2039</v>
      </c>
      <c r="F7721">
        <v>0.40444272199999998</v>
      </c>
      <c r="G7721">
        <v>8512.2278029999998</v>
      </c>
      <c r="H7721">
        <v>0</v>
      </c>
      <c r="I7721">
        <v>0.85</v>
      </c>
      <c r="J7721" s="2" t="str">
        <f t="shared" si="120"/>
        <v>EG_CCGTER2030</v>
      </c>
    </row>
    <row r="7722" spans="1:10" x14ac:dyDescent="0.25">
      <c r="A7722" t="s">
        <v>14</v>
      </c>
      <c r="B7722" t="s">
        <v>6</v>
      </c>
      <c r="C7722" t="s">
        <v>11</v>
      </c>
      <c r="D7722">
        <v>2030</v>
      </c>
      <c r="E7722">
        <v>2039</v>
      </c>
      <c r="F7722">
        <v>0.40444272199999998</v>
      </c>
      <c r="G7722">
        <v>8512.2278029999998</v>
      </c>
      <c r="H7722">
        <v>0</v>
      </c>
      <c r="I7722">
        <v>0.85</v>
      </c>
      <c r="J7722" s="2" t="str">
        <f t="shared" si="120"/>
        <v>EG_CCGTWR2030</v>
      </c>
    </row>
    <row r="7723" spans="1:10" x14ac:dyDescent="0.25">
      <c r="A7723" t="s">
        <v>14</v>
      </c>
      <c r="B7723" t="s">
        <v>6</v>
      </c>
      <c r="C7723" t="s">
        <v>9</v>
      </c>
      <c r="D7723">
        <v>2030</v>
      </c>
      <c r="E7723">
        <v>2039</v>
      </c>
      <c r="F7723">
        <v>0.40444272199999998</v>
      </c>
      <c r="G7723">
        <v>8512.2278029999998</v>
      </c>
      <c r="H7723">
        <v>0</v>
      </c>
      <c r="I7723">
        <v>0.85</v>
      </c>
      <c r="J7723" s="2" t="str">
        <f t="shared" si="120"/>
        <v>EG_CCGTNER2030</v>
      </c>
    </row>
    <row r="7724" spans="1:10" x14ac:dyDescent="0.25">
      <c r="A7724" t="s">
        <v>14</v>
      </c>
      <c r="B7724" t="s">
        <v>6</v>
      </c>
      <c r="C7724" t="s">
        <v>8</v>
      </c>
      <c r="D7724">
        <v>2030</v>
      </c>
      <c r="E7724">
        <v>2039</v>
      </c>
      <c r="F7724">
        <v>0.40444272199999998</v>
      </c>
      <c r="G7724">
        <v>8512.2278029999998</v>
      </c>
      <c r="H7724">
        <v>0</v>
      </c>
      <c r="I7724">
        <v>0.85</v>
      </c>
      <c r="J7724" s="2" t="str">
        <f t="shared" si="120"/>
        <v>EG_CCGTSR2030</v>
      </c>
    </row>
    <row r="7725" spans="1:10" x14ac:dyDescent="0.25">
      <c r="A7725" t="s">
        <v>14</v>
      </c>
      <c r="B7725" t="s">
        <v>6</v>
      </c>
      <c r="C7725" t="s">
        <v>12</v>
      </c>
      <c r="D7725">
        <v>2030</v>
      </c>
      <c r="E7725">
        <v>2039</v>
      </c>
      <c r="F7725">
        <v>0.40444272199999998</v>
      </c>
      <c r="G7725">
        <v>8512.2278029999998</v>
      </c>
      <c r="H7725">
        <v>0</v>
      </c>
      <c r="I7725">
        <v>0.85</v>
      </c>
      <c r="J7725" s="2" t="str">
        <f t="shared" si="120"/>
        <v>EG_CCGTNR2030</v>
      </c>
    </row>
    <row r="7726" spans="1:10" x14ac:dyDescent="0.25">
      <c r="A7726" t="s">
        <v>14</v>
      </c>
      <c r="B7726" t="s">
        <v>6</v>
      </c>
      <c r="C7726" t="s">
        <v>10</v>
      </c>
      <c r="D7726">
        <v>2030</v>
      </c>
      <c r="E7726">
        <v>2040</v>
      </c>
      <c r="F7726">
        <v>0.40444272199999998</v>
      </c>
      <c r="G7726">
        <v>8512.2278029999998</v>
      </c>
      <c r="H7726">
        <v>0</v>
      </c>
      <c r="I7726">
        <v>0.85</v>
      </c>
      <c r="J7726" s="2" t="str">
        <f t="shared" si="120"/>
        <v>EG_CCGTER2030</v>
      </c>
    </row>
    <row r="7727" spans="1:10" x14ac:dyDescent="0.25">
      <c r="A7727" t="s">
        <v>14</v>
      </c>
      <c r="B7727" t="s">
        <v>6</v>
      </c>
      <c r="C7727" t="s">
        <v>11</v>
      </c>
      <c r="D7727">
        <v>2030</v>
      </c>
      <c r="E7727">
        <v>2040</v>
      </c>
      <c r="F7727">
        <v>0.40444272199999998</v>
      </c>
      <c r="G7727">
        <v>8512.2278029999998</v>
      </c>
      <c r="H7727">
        <v>0</v>
      </c>
      <c r="I7727">
        <v>0.85</v>
      </c>
      <c r="J7727" s="2" t="str">
        <f t="shared" si="120"/>
        <v>EG_CCGTWR2030</v>
      </c>
    </row>
    <row r="7728" spans="1:10" x14ac:dyDescent="0.25">
      <c r="A7728" t="s">
        <v>14</v>
      </c>
      <c r="B7728" t="s">
        <v>6</v>
      </c>
      <c r="C7728" t="s">
        <v>9</v>
      </c>
      <c r="D7728">
        <v>2030</v>
      </c>
      <c r="E7728">
        <v>2040</v>
      </c>
      <c r="F7728">
        <v>0.40444272199999998</v>
      </c>
      <c r="G7728">
        <v>8512.2278029999998</v>
      </c>
      <c r="H7728">
        <v>0</v>
      </c>
      <c r="I7728">
        <v>0.85</v>
      </c>
      <c r="J7728" s="2" t="str">
        <f t="shared" si="120"/>
        <v>EG_CCGTNER2030</v>
      </c>
    </row>
    <row r="7729" spans="1:10" x14ac:dyDescent="0.25">
      <c r="A7729" t="s">
        <v>14</v>
      </c>
      <c r="B7729" t="s">
        <v>6</v>
      </c>
      <c r="C7729" t="s">
        <v>8</v>
      </c>
      <c r="D7729">
        <v>2030</v>
      </c>
      <c r="E7729">
        <v>2040</v>
      </c>
      <c r="F7729">
        <v>0.40444272199999998</v>
      </c>
      <c r="G7729">
        <v>8512.2278029999998</v>
      </c>
      <c r="H7729">
        <v>0</v>
      </c>
      <c r="I7729">
        <v>0.85</v>
      </c>
      <c r="J7729" s="2" t="str">
        <f t="shared" si="120"/>
        <v>EG_CCGTSR2030</v>
      </c>
    </row>
    <row r="7730" spans="1:10" x14ac:dyDescent="0.25">
      <c r="A7730" t="s">
        <v>14</v>
      </c>
      <c r="B7730" t="s">
        <v>6</v>
      </c>
      <c r="C7730" t="s">
        <v>12</v>
      </c>
      <c r="D7730">
        <v>2030</v>
      </c>
      <c r="E7730">
        <v>2040</v>
      </c>
      <c r="F7730">
        <v>0.40444272199999998</v>
      </c>
      <c r="G7730">
        <v>8512.2278029999998</v>
      </c>
      <c r="H7730">
        <v>0</v>
      </c>
      <c r="I7730">
        <v>0.85</v>
      </c>
      <c r="J7730" s="2" t="str">
        <f t="shared" si="120"/>
        <v>EG_CCGTNR2030</v>
      </c>
    </row>
    <row r="7731" spans="1:10" x14ac:dyDescent="0.25">
      <c r="A7731" t="s">
        <v>14</v>
      </c>
      <c r="B7731" t="s">
        <v>6</v>
      </c>
      <c r="C7731" t="s">
        <v>10</v>
      </c>
      <c r="D7731">
        <v>2030</v>
      </c>
      <c r="E7731">
        <v>2041</v>
      </c>
      <c r="F7731">
        <v>0.40444272199999998</v>
      </c>
      <c r="G7731">
        <v>8512.2278029999998</v>
      </c>
      <c r="H7731">
        <v>0</v>
      </c>
      <c r="I7731">
        <v>0.85</v>
      </c>
      <c r="J7731" s="2" t="str">
        <f t="shared" si="120"/>
        <v>EG_CCGTER2030</v>
      </c>
    </row>
    <row r="7732" spans="1:10" x14ac:dyDescent="0.25">
      <c r="A7732" t="s">
        <v>14</v>
      </c>
      <c r="B7732" t="s">
        <v>6</v>
      </c>
      <c r="C7732" t="s">
        <v>11</v>
      </c>
      <c r="D7732">
        <v>2030</v>
      </c>
      <c r="E7732">
        <v>2041</v>
      </c>
      <c r="F7732">
        <v>0.40444272199999998</v>
      </c>
      <c r="G7732">
        <v>8512.2278029999998</v>
      </c>
      <c r="H7732">
        <v>0</v>
      </c>
      <c r="I7732">
        <v>0.85</v>
      </c>
      <c r="J7732" s="2" t="str">
        <f t="shared" si="120"/>
        <v>EG_CCGTWR2030</v>
      </c>
    </row>
    <row r="7733" spans="1:10" x14ac:dyDescent="0.25">
      <c r="A7733" t="s">
        <v>14</v>
      </c>
      <c r="B7733" t="s">
        <v>6</v>
      </c>
      <c r="C7733" t="s">
        <v>9</v>
      </c>
      <c r="D7733">
        <v>2030</v>
      </c>
      <c r="E7733">
        <v>2041</v>
      </c>
      <c r="F7733">
        <v>0.40444272199999998</v>
      </c>
      <c r="G7733">
        <v>8512.2278029999998</v>
      </c>
      <c r="H7733">
        <v>0</v>
      </c>
      <c r="I7733">
        <v>0.85</v>
      </c>
      <c r="J7733" s="2" t="str">
        <f t="shared" si="120"/>
        <v>EG_CCGTNER2030</v>
      </c>
    </row>
    <row r="7734" spans="1:10" x14ac:dyDescent="0.25">
      <c r="A7734" t="s">
        <v>14</v>
      </c>
      <c r="B7734" t="s">
        <v>6</v>
      </c>
      <c r="C7734" t="s">
        <v>8</v>
      </c>
      <c r="D7734">
        <v>2030</v>
      </c>
      <c r="E7734">
        <v>2041</v>
      </c>
      <c r="F7734">
        <v>0.40444272199999998</v>
      </c>
      <c r="G7734">
        <v>8512.2278029999998</v>
      </c>
      <c r="H7734">
        <v>0</v>
      </c>
      <c r="I7734">
        <v>0.85</v>
      </c>
      <c r="J7734" s="2" t="str">
        <f t="shared" si="120"/>
        <v>EG_CCGTSR2030</v>
      </c>
    </row>
    <row r="7735" spans="1:10" x14ac:dyDescent="0.25">
      <c r="A7735" t="s">
        <v>14</v>
      </c>
      <c r="B7735" t="s">
        <v>6</v>
      </c>
      <c r="C7735" t="s">
        <v>12</v>
      </c>
      <c r="D7735">
        <v>2030</v>
      </c>
      <c r="E7735">
        <v>2041</v>
      </c>
      <c r="F7735">
        <v>0.40444272199999998</v>
      </c>
      <c r="G7735">
        <v>8512.2278029999998</v>
      </c>
      <c r="H7735">
        <v>0</v>
      </c>
      <c r="I7735">
        <v>0.85</v>
      </c>
      <c r="J7735" s="2" t="str">
        <f t="shared" si="120"/>
        <v>EG_CCGTNR2030</v>
      </c>
    </row>
    <row r="7736" spans="1:10" x14ac:dyDescent="0.25">
      <c r="A7736" t="s">
        <v>16</v>
      </c>
      <c r="B7736" t="s">
        <v>6</v>
      </c>
      <c r="C7736" t="s">
        <v>10</v>
      </c>
      <c r="D7736">
        <v>2030</v>
      </c>
      <c r="E7736">
        <v>2030</v>
      </c>
      <c r="F7736">
        <v>0.28070162799999998</v>
      </c>
      <c r="G7736">
        <v>6679.7506489999996</v>
      </c>
      <c r="H7736">
        <v>0</v>
      </c>
      <c r="I7736">
        <v>0.85</v>
      </c>
      <c r="J7736" s="2" t="str">
        <f t="shared" si="120"/>
        <v>EG_OCGTER2030</v>
      </c>
    </row>
    <row r="7737" spans="1:10" x14ac:dyDescent="0.25">
      <c r="A7737" t="s">
        <v>16</v>
      </c>
      <c r="B7737" t="s">
        <v>6</v>
      </c>
      <c r="C7737" t="s">
        <v>11</v>
      </c>
      <c r="D7737">
        <v>2030</v>
      </c>
      <c r="E7737">
        <v>2030</v>
      </c>
      <c r="F7737">
        <v>0.28070162799999998</v>
      </c>
      <c r="G7737">
        <v>6679.7506489999996</v>
      </c>
      <c r="H7737">
        <v>0</v>
      </c>
      <c r="I7737">
        <v>0.85</v>
      </c>
      <c r="J7737" s="2" t="str">
        <f t="shared" si="120"/>
        <v>EG_OCGTWR2030</v>
      </c>
    </row>
    <row r="7738" spans="1:10" x14ac:dyDescent="0.25">
      <c r="A7738" t="s">
        <v>16</v>
      </c>
      <c r="B7738" t="s">
        <v>6</v>
      </c>
      <c r="C7738" t="s">
        <v>9</v>
      </c>
      <c r="D7738">
        <v>2030</v>
      </c>
      <c r="E7738">
        <v>2030</v>
      </c>
      <c r="F7738">
        <v>0.28070162799999998</v>
      </c>
      <c r="G7738">
        <v>6679.7506489999996</v>
      </c>
      <c r="H7738">
        <v>0</v>
      </c>
      <c r="I7738">
        <v>0.85</v>
      </c>
      <c r="J7738" s="2" t="str">
        <f t="shared" si="120"/>
        <v>EG_OCGTNER2030</v>
      </c>
    </row>
    <row r="7739" spans="1:10" x14ac:dyDescent="0.25">
      <c r="A7739" t="s">
        <v>16</v>
      </c>
      <c r="B7739" t="s">
        <v>6</v>
      </c>
      <c r="C7739" t="s">
        <v>8</v>
      </c>
      <c r="D7739">
        <v>2030</v>
      </c>
      <c r="E7739">
        <v>2030</v>
      </c>
      <c r="F7739">
        <v>0.28070162799999998</v>
      </c>
      <c r="G7739">
        <v>6679.7506489999996</v>
      </c>
      <c r="H7739">
        <v>0</v>
      </c>
      <c r="I7739">
        <v>0.85</v>
      </c>
      <c r="J7739" s="2" t="str">
        <f t="shared" si="120"/>
        <v>EG_OCGTSR2030</v>
      </c>
    </row>
    <row r="7740" spans="1:10" x14ac:dyDescent="0.25">
      <c r="A7740" t="s">
        <v>16</v>
      </c>
      <c r="B7740" t="s">
        <v>6</v>
      </c>
      <c r="C7740" t="s">
        <v>12</v>
      </c>
      <c r="D7740">
        <v>2030</v>
      </c>
      <c r="E7740">
        <v>2030</v>
      </c>
      <c r="F7740">
        <v>0.28070162799999998</v>
      </c>
      <c r="G7740">
        <v>6679.7506489999996</v>
      </c>
      <c r="H7740">
        <v>0</v>
      </c>
      <c r="I7740">
        <v>0.85</v>
      </c>
      <c r="J7740" s="2" t="str">
        <f t="shared" si="120"/>
        <v>EG_OCGTNR2030</v>
      </c>
    </row>
    <row r="7741" spans="1:10" x14ac:dyDescent="0.25">
      <c r="A7741" t="s">
        <v>16</v>
      </c>
      <c r="B7741" t="s">
        <v>6</v>
      </c>
      <c r="C7741" t="s">
        <v>10</v>
      </c>
      <c r="D7741">
        <v>2030</v>
      </c>
      <c r="E7741">
        <v>2031</v>
      </c>
      <c r="F7741">
        <v>0.28070162799999998</v>
      </c>
      <c r="G7741">
        <v>6679.7506489999996</v>
      </c>
      <c r="H7741">
        <v>0</v>
      </c>
      <c r="I7741">
        <v>0.85</v>
      </c>
      <c r="J7741" s="2" t="str">
        <f t="shared" si="120"/>
        <v>EG_OCGTER2030</v>
      </c>
    </row>
    <row r="7742" spans="1:10" x14ac:dyDescent="0.25">
      <c r="A7742" t="s">
        <v>16</v>
      </c>
      <c r="B7742" t="s">
        <v>6</v>
      </c>
      <c r="C7742" t="s">
        <v>11</v>
      </c>
      <c r="D7742">
        <v>2030</v>
      </c>
      <c r="E7742">
        <v>2031</v>
      </c>
      <c r="F7742">
        <v>0.28070162799999998</v>
      </c>
      <c r="G7742">
        <v>6679.7506489999996</v>
      </c>
      <c r="H7742">
        <v>0</v>
      </c>
      <c r="I7742">
        <v>0.85</v>
      </c>
      <c r="J7742" s="2" t="str">
        <f t="shared" si="120"/>
        <v>EG_OCGTWR2030</v>
      </c>
    </row>
    <row r="7743" spans="1:10" x14ac:dyDescent="0.25">
      <c r="A7743" t="s">
        <v>16</v>
      </c>
      <c r="B7743" t="s">
        <v>6</v>
      </c>
      <c r="C7743" t="s">
        <v>9</v>
      </c>
      <c r="D7743">
        <v>2030</v>
      </c>
      <c r="E7743">
        <v>2031</v>
      </c>
      <c r="F7743">
        <v>0.28070162799999998</v>
      </c>
      <c r="G7743">
        <v>6679.7506489999996</v>
      </c>
      <c r="H7743">
        <v>0</v>
      </c>
      <c r="I7743">
        <v>0.85</v>
      </c>
      <c r="J7743" s="2" t="str">
        <f t="shared" si="120"/>
        <v>EG_OCGTNER2030</v>
      </c>
    </row>
    <row r="7744" spans="1:10" x14ac:dyDescent="0.25">
      <c r="A7744" t="s">
        <v>16</v>
      </c>
      <c r="B7744" t="s">
        <v>6</v>
      </c>
      <c r="C7744" t="s">
        <v>8</v>
      </c>
      <c r="D7744">
        <v>2030</v>
      </c>
      <c r="E7744">
        <v>2031</v>
      </c>
      <c r="F7744">
        <v>0.28070162799999998</v>
      </c>
      <c r="G7744">
        <v>6679.7506489999996</v>
      </c>
      <c r="H7744">
        <v>0</v>
      </c>
      <c r="I7744">
        <v>0.85</v>
      </c>
      <c r="J7744" s="2" t="str">
        <f t="shared" si="120"/>
        <v>EG_OCGTSR2030</v>
      </c>
    </row>
    <row r="7745" spans="1:10" x14ac:dyDescent="0.25">
      <c r="A7745" t="s">
        <v>16</v>
      </c>
      <c r="B7745" t="s">
        <v>6</v>
      </c>
      <c r="C7745" t="s">
        <v>12</v>
      </c>
      <c r="D7745">
        <v>2030</v>
      </c>
      <c r="E7745">
        <v>2031</v>
      </c>
      <c r="F7745">
        <v>0.28070162799999998</v>
      </c>
      <c r="G7745">
        <v>6679.7506489999996</v>
      </c>
      <c r="H7745">
        <v>0</v>
      </c>
      <c r="I7745">
        <v>0.85</v>
      </c>
      <c r="J7745" s="2" t="str">
        <f t="shared" si="120"/>
        <v>EG_OCGTNR2030</v>
      </c>
    </row>
    <row r="7746" spans="1:10" x14ac:dyDescent="0.25">
      <c r="A7746" t="s">
        <v>16</v>
      </c>
      <c r="B7746" t="s">
        <v>6</v>
      </c>
      <c r="C7746" t="s">
        <v>10</v>
      </c>
      <c r="D7746">
        <v>2030</v>
      </c>
      <c r="E7746">
        <v>2032</v>
      </c>
      <c r="F7746">
        <v>0.28070162799999998</v>
      </c>
      <c r="G7746">
        <v>6679.7506489999996</v>
      </c>
      <c r="H7746">
        <v>0</v>
      </c>
      <c r="I7746">
        <v>0.85</v>
      </c>
      <c r="J7746" s="2" t="str">
        <f t="shared" si="120"/>
        <v>EG_OCGTER2030</v>
      </c>
    </row>
    <row r="7747" spans="1:10" x14ac:dyDescent="0.25">
      <c r="A7747" t="s">
        <v>16</v>
      </c>
      <c r="B7747" t="s">
        <v>6</v>
      </c>
      <c r="C7747" t="s">
        <v>11</v>
      </c>
      <c r="D7747">
        <v>2030</v>
      </c>
      <c r="E7747">
        <v>2032</v>
      </c>
      <c r="F7747">
        <v>0.28070162799999998</v>
      </c>
      <c r="G7747">
        <v>6679.7506489999996</v>
      </c>
      <c r="H7747">
        <v>0</v>
      </c>
      <c r="I7747">
        <v>0.85</v>
      </c>
      <c r="J7747" s="2" t="str">
        <f t="shared" ref="J7747:J7810" si="121">_xlfn.CONCAT(A7747,C7747,D7747)</f>
        <v>EG_OCGTWR2030</v>
      </c>
    </row>
    <row r="7748" spans="1:10" x14ac:dyDescent="0.25">
      <c r="A7748" t="s">
        <v>16</v>
      </c>
      <c r="B7748" t="s">
        <v>6</v>
      </c>
      <c r="C7748" t="s">
        <v>9</v>
      </c>
      <c r="D7748">
        <v>2030</v>
      </c>
      <c r="E7748">
        <v>2032</v>
      </c>
      <c r="F7748">
        <v>0.28070162799999998</v>
      </c>
      <c r="G7748">
        <v>6679.7506489999996</v>
      </c>
      <c r="H7748">
        <v>0</v>
      </c>
      <c r="I7748">
        <v>0.85</v>
      </c>
      <c r="J7748" s="2" t="str">
        <f t="shared" si="121"/>
        <v>EG_OCGTNER2030</v>
      </c>
    </row>
    <row r="7749" spans="1:10" x14ac:dyDescent="0.25">
      <c r="A7749" t="s">
        <v>16</v>
      </c>
      <c r="B7749" t="s">
        <v>6</v>
      </c>
      <c r="C7749" t="s">
        <v>8</v>
      </c>
      <c r="D7749">
        <v>2030</v>
      </c>
      <c r="E7749">
        <v>2032</v>
      </c>
      <c r="F7749">
        <v>0.28070162799999998</v>
      </c>
      <c r="G7749">
        <v>6679.7506489999996</v>
      </c>
      <c r="H7749">
        <v>0</v>
      </c>
      <c r="I7749">
        <v>0.85</v>
      </c>
      <c r="J7749" s="2" t="str">
        <f t="shared" si="121"/>
        <v>EG_OCGTSR2030</v>
      </c>
    </row>
    <row r="7750" spans="1:10" x14ac:dyDescent="0.25">
      <c r="A7750" t="s">
        <v>16</v>
      </c>
      <c r="B7750" t="s">
        <v>6</v>
      </c>
      <c r="C7750" t="s">
        <v>12</v>
      </c>
      <c r="D7750">
        <v>2030</v>
      </c>
      <c r="E7750">
        <v>2032</v>
      </c>
      <c r="F7750">
        <v>0.28070162799999998</v>
      </c>
      <c r="G7750">
        <v>6679.7506489999996</v>
      </c>
      <c r="H7750">
        <v>0</v>
      </c>
      <c r="I7750">
        <v>0.85</v>
      </c>
      <c r="J7750" s="2" t="str">
        <f t="shared" si="121"/>
        <v>EG_OCGTNR2030</v>
      </c>
    </row>
    <row r="7751" spans="1:10" x14ac:dyDescent="0.25">
      <c r="A7751" t="s">
        <v>16</v>
      </c>
      <c r="B7751" t="s">
        <v>6</v>
      </c>
      <c r="C7751" t="s">
        <v>10</v>
      </c>
      <c r="D7751">
        <v>2030</v>
      </c>
      <c r="E7751">
        <v>2033</v>
      </c>
      <c r="F7751">
        <v>0.28070162799999998</v>
      </c>
      <c r="G7751">
        <v>6679.7506489999996</v>
      </c>
      <c r="H7751">
        <v>0</v>
      </c>
      <c r="I7751">
        <v>0.85</v>
      </c>
      <c r="J7751" s="2" t="str">
        <f t="shared" si="121"/>
        <v>EG_OCGTER2030</v>
      </c>
    </row>
    <row r="7752" spans="1:10" x14ac:dyDescent="0.25">
      <c r="A7752" t="s">
        <v>16</v>
      </c>
      <c r="B7752" t="s">
        <v>6</v>
      </c>
      <c r="C7752" t="s">
        <v>11</v>
      </c>
      <c r="D7752">
        <v>2030</v>
      </c>
      <c r="E7752">
        <v>2033</v>
      </c>
      <c r="F7752">
        <v>0.28070162799999998</v>
      </c>
      <c r="G7752">
        <v>6679.7506489999996</v>
      </c>
      <c r="H7752">
        <v>0</v>
      </c>
      <c r="I7752">
        <v>0.85</v>
      </c>
      <c r="J7752" s="2" t="str">
        <f t="shared" si="121"/>
        <v>EG_OCGTWR2030</v>
      </c>
    </row>
    <row r="7753" spans="1:10" x14ac:dyDescent="0.25">
      <c r="A7753" t="s">
        <v>16</v>
      </c>
      <c r="B7753" t="s">
        <v>6</v>
      </c>
      <c r="C7753" t="s">
        <v>9</v>
      </c>
      <c r="D7753">
        <v>2030</v>
      </c>
      <c r="E7753">
        <v>2033</v>
      </c>
      <c r="F7753">
        <v>0.28070162799999998</v>
      </c>
      <c r="G7753">
        <v>6679.7506489999996</v>
      </c>
      <c r="H7753">
        <v>0</v>
      </c>
      <c r="I7753">
        <v>0.85</v>
      </c>
      <c r="J7753" s="2" t="str">
        <f t="shared" si="121"/>
        <v>EG_OCGTNER2030</v>
      </c>
    </row>
    <row r="7754" spans="1:10" x14ac:dyDescent="0.25">
      <c r="A7754" t="s">
        <v>16</v>
      </c>
      <c r="B7754" t="s">
        <v>6</v>
      </c>
      <c r="C7754" t="s">
        <v>8</v>
      </c>
      <c r="D7754">
        <v>2030</v>
      </c>
      <c r="E7754">
        <v>2033</v>
      </c>
      <c r="F7754">
        <v>0.28070162799999998</v>
      </c>
      <c r="G7754">
        <v>6679.7506489999996</v>
      </c>
      <c r="H7754">
        <v>0</v>
      </c>
      <c r="I7754">
        <v>0.85</v>
      </c>
      <c r="J7754" s="2" t="str">
        <f t="shared" si="121"/>
        <v>EG_OCGTSR2030</v>
      </c>
    </row>
    <row r="7755" spans="1:10" x14ac:dyDescent="0.25">
      <c r="A7755" t="s">
        <v>16</v>
      </c>
      <c r="B7755" t="s">
        <v>6</v>
      </c>
      <c r="C7755" t="s">
        <v>12</v>
      </c>
      <c r="D7755">
        <v>2030</v>
      </c>
      <c r="E7755">
        <v>2033</v>
      </c>
      <c r="F7755">
        <v>0.28070162799999998</v>
      </c>
      <c r="G7755">
        <v>6679.7506489999996</v>
      </c>
      <c r="H7755">
        <v>0</v>
      </c>
      <c r="I7755">
        <v>0.85</v>
      </c>
      <c r="J7755" s="2" t="str">
        <f t="shared" si="121"/>
        <v>EG_OCGTNR2030</v>
      </c>
    </row>
    <row r="7756" spans="1:10" x14ac:dyDescent="0.25">
      <c r="A7756" t="s">
        <v>16</v>
      </c>
      <c r="B7756" t="s">
        <v>6</v>
      </c>
      <c r="C7756" t="s">
        <v>10</v>
      </c>
      <c r="D7756">
        <v>2030</v>
      </c>
      <c r="E7756">
        <v>2034</v>
      </c>
      <c r="F7756">
        <v>0.28070162799999998</v>
      </c>
      <c r="G7756">
        <v>6679.7506489999996</v>
      </c>
      <c r="H7756">
        <v>0</v>
      </c>
      <c r="I7756">
        <v>0.85</v>
      </c>
      <c r="J7756" s="2" t="str">
        <f t="shared" si="121"/>
        <v>EG_OCGTER2030</v>
      </c>
    </row>
    <row r="7757" spans="1:10" x14ac:dyDescent="0.25">
      <c r="A7757" t="s">
        <v>16</v>
      </c>
      <c r="B7757" t="s">
        <v>6</v>
      </c>
      <c r="C7757" t="s">
        <v>11</v>
      </c>
      <c r="D7757">
        <v>2030</v>
      </c>
      <c r="E7757">
        <v>2034</v>
      </c>
      <c r="F7757">
        <v>0.28070162799999998</v>
      </c>
      <c r="G7757">
        <v>6679.7506489999996</v>
      </c>
      <c r="H7757">
        <v>0</v>
      </c>
      <c r="I7757">
        <v>0.85</v>
      </c>
      <c r="J7757" s="2" t="str">
        <f t="shared" si="121"/>
        <v>EG_OCGTWR2030</v>
      </c>
    </row>
    <row r="7758" spans="1:10" x14ac:dyDescent="0.25">
      <c r="A7758" t="s">
        <v>16</v>
      </c>
      <c r="B7758" t="s">
        <v>6</v>
      </c>
      <c r="C7758" t="s">
        <v>9</v>
      </c>
      <c r="D7758">
        <v>2030</v>
      </c>
      <c r="E7758">
        <v>2034</v>
      </c>
      <c r="F7758">
        <v>0.28070162799999998</v>
      </c>
      <c r="G7758">
        <v>6679.7506489999996</v>
      </c>
      <c r="H7758">
        <v>0</v>
      </c>
      <c r="I7758">
        <v>0.85</v>
      </c>
      <c r="J7758" s="2" t="str">
        <f t="shared" si="121"/>
        <v>EG_OCGTNER2030</v>
      </c>
    </row>
    <row r="7759" spans="1:10" x14ac:dyDescent="0.25">
      <c r="A7759" t="s">
        <v>16</v>
      </c>
      <c r="B7759" t="s">
        <v>6</v>
      </c>
      <c r="C7759" t="s">
        <v>8</v>
      </c>
      <c r="D7759">
        <v>2030</v>
      </c>
      <c r="E7759">
        <v>2034</v>
      </c>
      <c r="F7759">
        <v>0.28070162799999998</v>
      </c>
      <c r="G7759">
        <v>6679.7506489999996</v>
      </c>
      <c r="H7759">
        <v>0</v>
      </c>
      <c r="I7759">
        <v>0.85</v>
      </c>
      <c r="J7759" s="2" t="str">
        <f t="shared" si="121"/>
        <v>EG_OCGTSR2030</v>
      </c>
    </row>
    <row r="7760" spans="1:10" x14ac:dyDescent="0.25">
      <c r="A7760" t="s">
        <v>16</v>
      </c>
      <c r="B7760" t="s">
        <v>6</v>
      </c>
      <c r="C7760" t="s">
        <v>12</v>
      </c>
      <c r="D7760">
        <v>2030</v>
      </c>
      <c r="E7760">
        <v>2034</v>
      </c>
      <c r="F7760">
        <v>0.28070162799999998</v>
      </c>
      <c r="G7760">
        <v>6679.7506489999996</v>
      </c>
      <c r="H7760">
        <v>0</v>
      </c>
      <c r="I7760">
        <v>0.85</v>
      </c>
      <c r="J7760" s="2" t="str">
        <f t="shared" si="121"/>
        <v>EG_OCGTNR2030</v>
      </c>
    </row>
    <row r="7761" spans="1:10" x14ac:dyDescent="0.25">
      <c r="A7761" t="s">
        <v>16</v>
      </c>
      <c r="B7761" t="s">
        <v>6</v>
      </c>
      <c r="C7761" t="s">
        <v>10</v>
      </c>
      <c r="D7761">
        <v>2030</v>
      </c>
      <c r="E7761">
        <v>2035</v>
      </c>
      <c r="F7761">
        <v>0.28070162799999998</v>
      </c>
      <c r="G7761">
        <v>6679.7506489999996</v>
      </c>
      <c r="H7761">
        <v>0</v>
      </c>
      <c r="I7761">
        <v>0.85</v>
      </c>
      <c r="J7761" s="2" t="str">
        <f t="shared" si="121"/>
        <v>EG_OCGTER2030</v>
      </c>
    </row>
    <row r="7762" spans="1:10" x14ac:dyDescent="0.25">
      <c r="A7762" t="s">
        <v>16</v>
      </c>
      <c r="B7762" t="s">
        <v>6</v>
      </c>
      <c r="C7762" t="s">
        <v>11</v>
      </c>
      <c r="D7762">
        <v>2030</v>
      </c>
      <c r="E7762">
        <v>2035</v>
      </c>
      <c r="F7762">
        <v>0.28070162799999998</v>
      </c>
      <c r="G7762">
        <v>6679.7506489999996</v>
      </c>
      <c r="H7762">
        <v>0</v>
      </c>
      <c r="I7762">
        <v>0.85</v>
      </c>
      <c r="J7762" s="2" t="str">
        <f t="shared" si="121"/>
        <v>EG_OCGTWR2030</v>
      </c>
    </row>
    <row r="7763" spans="1:10" x14ac:dyDescent="0.25">
      <c r="A7763" t="s">
        <v>16</v>
      </c>
      <c r="B7763" t="s">
        <v>6</v>
      </c>
      <c r="C7763" t="s">
        <v>9</v>
      </c>
      <c r="D7763">
        <v>2030</v>
      </c>
      <c r="E7763">
        <v>2035</v>
      </c>
      <c r="F7763">
        <v>0.28070162799999998</v>
      </c>
      <c r="G7763">
        <v>6679.7506489999996</v>
      </c>
      <c r="H7763">
        <v>0</v>
      </c>
      <c r="I7763">
        <v>0.85</v>
      </c>
      <c r="J7763" s="2" t="str">
        <f t="shared" si="121"/>
        <v>EG_OCGTNER2030</v>
      </c>
    </row>
    <row r="7764" spans="1:10" x14ac:dyDescent="0.25">
      <c r="A7764" t="s">
        <v>16</v>
      </c>
      <c r="B7764" t="s">
        <v>6</v>
      </c>
      <c r="C7764" t="s">
        <v>8</v>
      </c>
      <c r="D7764">
        <v>2030</v>
      </c>
      <c r="E7764">
        <v>2035</v>
      </c>
      <c r="F7764">
        <v>0.28070162799999998</v>
      </c>
      <c r="G7764">
        <v>6679.7506489999996</v>
      </c>
      <c r="H7764">
        <v>0</v>
      </c>
      <c r="I7764">
        <v>0.85</v>
      </c>
      <c r="J7764" s="2" t="str">
        <f t="shared" si="121"/>
        <v>EG_OCGTSR2030</v>
      </c>
    </row>
    <row r="7765" spans="1:10" x14ac:dyDescent="0.25">
      <c r="A7765" t="s">
        <v>16</v>
      </c>
      <c r="B7765" t="s">
        <v>6</v>
      </c>
      <c r="C7765" t="s">
        <v>12</v>
      </c>
      <c r="D7765">
        <v>2030</v>
      </c>
      <c r="E7765">
        <v>2035</v>
      </c>
      <c r="F7765">
        <v>0.28070162799999998</v>
      </c>
      <c r="G7765">
        <v>6679.7506489999996</v>
      </c>
      <c r="H7765">
        <v>0</v>
      </c>
      <c r="I7765">
        <v>0.85</v>
      </c>
      <c r="J7765" s="2" t="str">
        <f t="shared" si="121"/>
        <v>EG_OCGTNR2030</v>
      </c>
    </row>
    <row r="7766" spans="1:10" x14ac:dyDescent="0.25">
      <c r="A7766" t="s">
        <v>16</v>
      </c>
      <c r="B7766" t="s">
        <v>6</v>
      </c>
      <c r="C7766" t="s">
        <v>10</v>
      </c>
      <c r="D7766">
        <v>2030</v>
      </c>
      <c r="E7766">
        <v>2036</v>
      </c>
      <c r="F7766">
        <v>0.28070162799999998</v>
      </c>
      <c r="G7766">
        <v>6679.7506489999996</v>
      </c>
      <c r="H7766">
        <v>0</v>
      </c>
      <c r="I7766">
        <v>0.85</v>
      </c>
      <c r="J7766" s="2" t="str">
        <f t="shared" si="121"/>
        <v>EG_OCGTER2030</v>
      </c>
    </row>
    <row r="7767" spans="1:10" x14ac:dyDescent="0.25">
      <c r="A7767" t="s">
        <v>16</v>
      </c>
      <c r="B7767" t="s">
        <v>6</v>
      </c>
      <c r="C7767" t="s">
        <v>11</v>
      </c>
      <c r="D7767">
        <v>2030</v>
      </c>
      <c r="E7767">
        <v>2036</v>
      </c>
      <c r="F7767">
        <v>0.28070162799999998</v>
      </c>
      <c r="G7767">
        <v>6679.7506489999996</v>
      </c>
      <c r="H7767">
        <v>0</v>
      </c>
      <c r="I7767">
        <v>0.85</v>
      </c>
      <c r="J7767" s="2" t="str">
        <f t="shared" si="121"/>
        <v>EG_OCGTWR2030</v>
      </c>
    </row>
    <row r="7768" spans="1:10" x14ac:dyDescent="0.25">
      <c r="A7768" t="s">
        <v>16</v>
      </c>
      <c r="B7768" t="s">
        <v>6</v>
      </c>
      <c r="C7768" t="s">
        <v>9</v>
      </c>
      <c r="D7768">
        <v>2030</v>
      </c>
      <c r="E7768">
        <v>2036</v>
      </c>
      <c r="F7768">
        <v>0.28070162799999998</v>
      </c>
      <c r="G7768">
        <v>6679.7506489999996</v>
      </c>
      <c r="H7768">
        <v>0</v>
      </c>
      <c r="I7768">
        <v>0.85</v>
      </c>
      <c r="J7768" s="2" t="str">
        <f t="shared" si="121"/>
        <v>EG_OCGTNER2030</v>
      </c>
    </row>
    <row r="7769" spans="1:10" x14ac:dyDescent="0.25">
      <c r="A7769" t="s">
        <v>16</v>
      </c>
      <c r="B7769" t="s">
        <v>6</v>
      </c>
      <c r="C7769" t="s">
        <v>8</v>
      </c>
      <c r="D7769">
        <v>2030</v>
      </c>
      <c r="E7769">
        <v>2036</v>
      </c>
      <c r="F7769">
        <v>0.28070162799999998</v>
      </c>
      <c r="G7769">
        <v>6679.7506489999996</v>
      </c>
      <c r="H7769">
        <v>0</v>
      </c>
      <c r="I7769">
        <v>0.85</v>
      </c>
      <c r="J7769" s="2" t="str">
        <f t="shared" si="121"/>
        <v>EG_OCGTSR2030</v>
      </c>
    </row>
    <row r="7770" spans="1:10" x14ac:dyDescent="0.25">
      <c r="A7770" t="s">
        <v>16</v>
      </c>
      <c r="B7770" t="s">
        <v>6</v>
      </c>
      <c r="C7770" t="s">
        <v>12</v>
      </c>
      <c r="D7770">
        <v>2030</v>
      </c>
      <c r="E7770">
        <v>2036</v>
      </c>
      <c r="F7770">
        <v>0.28070162799999998</v>
      </c>
      <c r="G7770">
        <v>6679.7506489999996</v>
      </c>
      <c r="H7770">
        <v>0</v>
      </c>
      <c r="I7770">
        <v>0.85</v>
      </c>
      <c r="J7770" s="2" t="str">
        <f t="shared" si="121"/>
        <v>EG_OCGTNR2030</v>
      </c>
    </row>
    <row r="7771" spans="1:10" x14ac:dyDescent="0.25">
      <c r="A7771" t="s">
        <v>16</v>
      </c>
      <c r="B7771" t="s">
        <v>6</v>
      </c>
      <c r="C7771" t="s">
        <v>10</v>
      </c>
      <c r="D7771">
        <v>2030</v>
      </c>
      <c r="E7771">
        <v>2037</v>
      </c>
      <c r="F7771">
        <v>0.28070162799999998</v>
      </c>
      <c r="G7771">
        <v>6679.7506489999996</v>
      </c>
      <c r="H7771">
        <v>0</v>
      </c>
      <c r="I7771">
        <v>0.85</v>
      </c>
      <c r="J7771" s="2" t="str">
        <f t="shared" si="121"/>
        <v>EG_OCGTER2030</v>
      </c>
    </row>
    <row r="7772" spans="1:10" x14ac:dyDescent="0.25">
      <c r="A7772" t="s">
        <v>16</v>
      </c>
      <c r="B7772" t="s">
        <v>6</v>
      </c>
      <c r="C7772" t="s">
        <v>11</v>
      </c>
      <c r="D7772">
        <v>2030</v>
      </c>
      <c r="E7772">
        <v>2037</v>
      </c>
      <c r="F7772">
        <v>0.28070162799999998</v>
      </c>
      <c r="G7772">
        <v>6679.7506489999996</v>
      </c>
      <c r="H7772">
        <v>0</v>
      </c>
      <c r="I7772">
        <v>0.85</v>
      </c>
      <c r="J7772" s="2" t="str">
        <f t="shared" si="121"/>
        <v>EG_OCGTWR2030</v>
      </c>
    </row>
    <row r="7773" spans="1:10" x14ac:dyDescent="0.25">
      <c r="A7773" t="s">
        <v>16</v>
      </c>
      <c r="B7773" t="s">
        <v>6</v>
      </c>
      <c r="C7773" t="s">
        <v>9</v>
      </c>
      <c r="D7773">
        <v>2030</v>
      </c>
      <c r="E7773">
        <v>2037</v>
      </c>
      <c r="F7773">
        <v>0.28070162799999998</v>
      </c>
      <c r="G7773">
        <v>6679.7506489999996</v>
      </c>
      <c r="H7773">
        <v>0</v>
      </c>
      <c r="I7773">
        <v>0.85</v>
      </c>
      <c r="J7773" s="2" t="str">
        <f t="shared" si="121"/>
        <v>EG_OCGTNER2030</v>
      </c>
    </row>
    <row r="7774" spans="1:10" x14ac:dyDescent="0.25">
      <c r="A7774" t="s">
        <v>16</v>
      </c>
      <c r="B7774" t="s">
        <v>6</v>
      </c>
      <c r="C7774" t="s">
        <v>8</v>
      </c>
      <c r="D7774">
        <v>2030</v>
      </c>
      <c r="E7774">
        <v>2037</v>
      </c>
      <c r="F7774">
        <v>0.28070162799999998</v>
      </c>
      <c r="G7774">
        <v>6679.7506489999996</v>
      </c>
      <c r="H7774">
        <v>0</v>
      </c>
      <c r="I7774">
        <v>0.85</v>
      </c>
      <c r="J7774" s="2" t="str">
        <f t="shared" si="121"/>
        <v>EG_OCGTSR2030</v>
      </c>
    </row>
    <row r="7775" spans="1:10" x14ac:dyDescent="0.25">
      <c r="A7775" t="s">
        <v>16</v>
      </c>
      <c r="B7775" t="s">
        <v>6</v>
      </c>
      <c r="C7775" t="s">
        <v>12</v>
      </c>
      <c r="D7775">
        <v>2030</v>
      </c>
      <c r="E7775">
        <v>2037</v>
      </c>
      <c r="F7775">
        <v>0.28070162799999998</v>
      </c>
      <c r="G7775">
        <v>6679.7506489999996</v>
      </c>
      <c r="H7775">
        <v>0</v>
      </c>
      <c r="I7775">
        <v>0.85</v>
      </c>
      <c r="J7775" s="2" t="str">
        <f t="shared" si="121"/>
        <v>EG_OCGTNR2030</v>
      </c>
    </row>
    <row r="7776" spans="1:10" x14ac:dyDescent="0.25">
      <c r="A7776" t="s">
        <v>16</v>
      </c>
      <c r="B7776" t="s">
        <v>6</v>
      </c>
      <c r="C7776" t="s">
        <v>10</v>
      </c>
      <c r="D7776">
        <v>2030</v>
      </c>
      <c r="E7776">
        <v>2038</v>
      </c>
      <c r="F7776">
        <v>0.28070162799999998</v>
      </c>
      <c r="G7776">
        <v>6679.7506489999996</v>
      </c>
      <c r="H7776">
        <v>0</v>
      </c>
      <c r="I7776">
        <v>0.85</v>
      </c>
      <c r="J7776" s="2" t="str">
        <f t="shared" si="121"/>
        <v>EG_OCGTER2030</v>
      </c>
    </row>
    <row r="7777" spans="1:10" x14ac:dyDescent="0.25">
      <c r="A7777" t="s">
        <v>16</v>
      </c>
      <c r="B7777" t="s">
        <v>6</v>
      </c>
      <c r="C7777" t="s">
        <v>11</v>
      </c>
      <c r="D7777">
        <v>2030</v>
      </c>
      <c r="E7777">
        <v>2038</v>
      </c>
      <c r="F7777">
        <v>0.28070162799999998</v>
      </c>
      <c r="G7777">
        <v>6679.7506489999996</v>
      </c>
      <c r="H7777">
        <v>0</v>
      </c>
      <c r="I7777">
        <v>0.85</v>
      </c>
      <c r="J7777" s="2" t="str">
        <f t="shared" si="121"/>
        <v>EG_OCGTWR2030</v>
      </c>
    </row>
    <row r="7778" spans="1:10" x14ac:dyDescent="0.25">
      <c r="A7778" t="s">
        <v>16</v>
      </c>
      <c r="B7778" t="s">
        <v>6</v>
      </c>
      <c r="C7778" t="s">
        <v>9</v>
      </c>
      <c r="D7778">
        <v>2030</v>
      </c>
      <c r="E7778">
        <v>2038</v>
      </c>
      <c r="F7778">
        <v>0.28070162799999998</v>
      </c>
      <c r="G7778">
        <v>6679.7506489999996</v>
      </c>
      <c r="H7778">
        <v>0</v>
      </c>
      <c r="I7778">
        <v>0.85</v>
      </c>
      <c r="J7778" s="2" t="str">
        <f t="shared" si="121"/>
        <v>EG_OCGTNER2030</v>
      </c>
    </row>
    <row r="7779" spans="1:10" x14ac:dyDescent="0.25">
      <c r="A7779" t="s">
        <v>16</v>
      </c>
      <c r="B7779" t="s">
        <v>6</v>
      </c>
      <c r="C7779" t="s">
        <v>8</v>
      </c>
      <c r="D7779">
        <v>2030</v>
      </c>
      <c r="E7779">
        <v>2038</v>
      </c>
      <c r="F7779">
        <v>0.28070162799999998</v>
      </c>
      <c r="G7779">
        <v>6679.7506489999996</v>
      </c>
      <c r="H7779">
        <v>0</v>
      </c>
      <c r="I7779">
        <v>0.85</v>
      </c>
      <c r="J7779" s="2" t="str">
        <f t="shared" si="121"/>
        <v>EG_OCGTSR2030</v>
      </c>
    </row>
    <row r="7780" spans="1:10" x14ac:dyDescent="0.25">
      <c r="A7780" t="s">
        <v>16</v>
      </c>
      <c r="B7780" t="s">
        <v>6</v>
      </c>
      <c r="C7780" t="s">
        <v>12</v>
      </c>
      <c r="D7780">
        <v>2030</v>
      </c>
      <c r="E7780">
        <v>2038</v>
      </c>
      <c r="F7780">
        <v>0.28070162799999998</v>
      </c>
      <c r="G7780">
        <v>6679.7506489999996</v>
      </c>
      <c r="H7780">
        <v>0</v>
      </c>
      <c r="I7780">
        <v>0.85</v>
      </c>
      <c r="J7780" s="2" t="str">
        <f t="shared" si="121"/>
        <v>EG_OCGTNR2030</v>
      </c>
    </row>
    <row r="7781" spans="1:10" x14ac:dyDescent="0.25">
      <c r="A7781" t="s">
        <v>16</v>
      </c>
      <c r="B7781" t="s">
        <v>6</v>
      </c>
      <c r="C7781" t="s">
        <v>10</v>
      </c>
      <c r="D7781">
        <v>2030</v>
      </c>
      <c r="E7781">
        <v>2039</v>
      </c>
      <c r="F7781">
        <v>0.28070162799999998</v>
      </c>
      <c r="G7781">
        <v>6679.7506489999996</v>
      </c>
      <c r="H7781">
        <v>0</v>
      </c>
      <c r="I7781">
        <v>0.85</v>
      </c>
      <c r="J7781" s="2" t="str">
        <f t="shared" si="121"/>
        <v>EG_OCGTER2030</v>
      </c>
    </row>
    <row r="7782" spans="1:10" x14ac:dyDescent="0.25">
      <c r="A7782" t="s">
        <v>16</v>
      </c>
      <c r="B7782" t="s">
        <v>6</v>
      </c>
      <c r="C7782" t="s">
        <v>11</v>
      </c>
      <c r="D7782">
        <v>2030</v>
      </c>
      <c r="E7782">
        <v>2039</v>
      </c>
      <c r="F7782">
        <v>0.28070162799999998</v>
      </c>
      <c r="G7782">
        <v>6679.7506489999996</v>
      </c>
      <c r="H7782">
        <v>0</v>
      </c>
      <c r="I7782">
        <v>0.85</v>
      </c>
      <c r="J7782" s="2" t="str">
        <f t="shared" si="121"/>
        <v>EG_OCGTWR2030</v>
      </c>
    </row>
    <row r="7783" spans="1:10" x14ac:dyDescent="0.25">
      <c r="A7783" t="s">
        <v>16</v>
      </c>
      <c r="B7783" t="s">
        <v>6</v>
      </c>
      <c r="C7783" t="s">
        <v>9</v>
      </c>
      <c r="D7783">
        <v>2030</v>
      </c>
      <c r="E7783">
        <v>2039</v>
      </c>
      <c r="F7783">
        <v>0.28070162799999998</v>
      </c>
      <c r="G7783">
        <v>6679.7506489999996</v>
      </c>
      <c r="H7783">
        <v>0</v>
      </c>
      <c r="I7783">
        <v>0.85</v>
      </c>
      <c r="J7783" s="2" t="str">
        <f t="shared" si="121"/>
        <v>EG_OCGTNER2030</v>
      </c>
    </row>
    <row r="7784" spans="1:10" x14ac:dyDescent="0.25">
      <c r="A7784" t="s">
        <v>16</v>
      </c>
      <c r="B7784" t="s">
        <v>6</v>
      </c>
      <c r="C7784" t="s">
        <v>8</v>
      </c>
      <c r="D7784">
        <v>2030</v>
      </c>
      <c r="E7784">
        <v>2039</v>
      </c>
      <c r="F7784">
        <v>0.28070162799999998</v>
      </c>
      <c r="G7784">
        <v>6679.7506489999996</v>
      </c>
      <c r="H7784">
        <v>0</v>
      </c>
      <c r="I7784">
        <v>0.85</v>
      </c>
      <c r="J7784" s="2" t="str">
        <f t="shared" si="121"/>
        <v>EG_OCGTSR2030</v>
      </c>
    </row>
    <row r="7785" spans="1:10" x14ac:dyDescent="0.25">
      <c r="A7785" t="s">
        <v>16</v>
      </c>
      <c r="B7785" t="s">
        <v>6</v>
      </c>
      <c r="C7785" t="s">
        <v>12</v>
      </c>
      <c r="D7785">
        <v>2030</v>
      </c>
      <c r="E7785">
        <v>2039</v>
      </c>
      <c r="F7785">
        <v>0.28070162799999998</v>
      </c>
      <c r="G7785">
        <v>6679.7506489999996</v>
      </c>
      <c r="H7785">
        <v>0</v>
      </c>
      <c r="I7785">
        <v>0.85</v>
      </c>
      <c r="J7785" s="2" t="str">
        <f t="shared" si="121"/>
        <v>EG_OCGTNR2030</v>
      </c>
    </row>
    <row r="7786" spans="1:10" x14ac:dyDescent="0.25">
      <c r="A7786" t="s">
        <v>16</v>
      </c>
      <c r="B7786" t="s">
        <v>6</v>
      </c>
      <c r="C7786" t="s">
        <v>10</v>
      </c>
      <c r="D7786">
        <v>2030</v>
      </c>
      <c r="E7786">
        <v>2040</v>
      </c>
      <c r="F7786">
        <v>0.28070162799999998</v>
      </c>
      <c r="G7786">
        <v>6679.7506489999996</v>
      </c>
      <c r="H7786">
        <v>0</v>
      </c>
      <c r="I7786">
        <v>0.85</v>
      </c>
      <c r="J7786" s="2" t="str">
        <f t="shared" si="121"/>
        <v>EG_OCGTER2030</v>
      </c>
    </row>
    <row r="7787" spans="1:10" x14ac:dyDescent="0.25">
      <c r="A7787" t="s">
        <v>16</v>
      </c>
      <c r="B7787" t="s">
        <v>6</v>
      </c>
      <c r="C7787" t="s">
        <v>11</v>
      </c>
      <c r="D7787">
        <v>2030</v>
      </c>
      <c r="E7787">
        <v>2040</v>
      </c>
      <c r="F7787">
        <v>0.28070162799999998</v>
      </c>
      <c r="G7787">
        <v>6679.7506489999996</v>
      </c>
      <c r="H7787">
        <v>0</v>
      </c>
      <c r="I7787">
        <v>0.85</v>
      </c>
      <c r="J7787" s="2" t="str">
        <f t="shared" si="121"/>
        <v>EG_OCGTWR2030</v>
      </c>
    </row>
    <row r="7788" spans="1:10" x14ac:dyDescent="0.25">
      <c r="A7788" t="s">
        <v>16</v>
      </c>
      <c r="B7788" t="s">
        <v>6</v>
      </c>
      <c r="C7788" t="s">
        <v>9</v>
      </c>
      <c r="D7788">
        <v>2030</v>
      </c>
      <c r="E7788">
        <v>2040</v>
      </c>
      <c r="F7788">
        <v>0.28070162799999998</v>
      </c>
      <c r="G7788">
        <v>6679.7506489999996</v>
      </c>
      <c r="H7788">
        <v>0</v>
      </c>
      <c r="I7788">
        <v>0.85</v>
      </c>
      <c r="J7788" s="2" t="str">
        <f t="shared" si="121"/>
        <v>EG_OCGTNER2030</v>
      </c>
    </row>
    <row r="7789" spans="1:10" x14ac:dyDescent="0.25">
      <c r="A7789" t="s">
        <v>16</v>
      </c>
      <c r="B7789" t="s">
        <v>6</v>
      </c>
      <c r="C7789" t="s">
        <v>8</v>
      </c>
      <c r="D7789">
        <v>2030</v>
      </c>
      <c r="E7789">
        <v>2040</v>
      </c>
      <c r="F7789">
        <v>0.28070162799999998</v>
      </c>
      <c r="G7789">
        <v>6679.7506489999996</v>
      </c>
      <c r="H7789">
        <v>0</v>
      </c>
      <c r="I7789">
        <v>0.85</v>
      </c>
      <c r="J7789" s="2" t="str">
        <f t="shared" si="121"/>
        <v>EG_OCGTSR2030</v>
      </c>
    </row>
    <row r="7790" spans="1:10" x14ac:dyDescent="0.25">
      <c r="A7790" t="s">
        <v>16</v>
      </c>
      <c r="B7790" t="s">
        <v>6</v>
      </c>
      <c r="C7790" t="s">
        <v>12</v>
      </c>
      <c r="D7790">
        <v>2030</v>
      </c>
      <c r="E7790">
        <v>2040</v>
      </c>
      <c r="F7790">
        <v>0.28070162799999998</v>
      </c>
      <c r="G7790">
        <v>6679.7506489999996</v>
      </c>
      <c r="H7790">
        <v>0</v>
      </c>
      <c r="I7790">
        <v>0.85</v>
      </c>
      <c r="J7790" s="2" t="str">
        <f t="shared" si="121"/>
        <v>EG_OCGTNR2030</v>
      </c>
    </row>
    <row r="7791" spans="1:10" x14ac:dyDescent="0.25">
      <c r="A7791" t="s">
        <v>16</v>
      </c>
      <c r="B7791" t="s">
        <v>6</v>
      </c>
      <c r="C7791" t="s">
        <v>10</v>
      </c>
      <c r="D7791">
        <v>2030</v>
      </c>
      <c r="E7791">
        <v>2041</v>
      </c>
      <c r="F7791">
        <v>0.28070162799999998</v>
      </c>
      <c r="G7791">
        <v>6679.7506489999996</v>
      </c>
      <c r="H7791">
        <v>0</v>
      </c>
      <c r="I7791">
        <v>0.85</v>
      </c>
      <c r="J7791" s="2" t="str">
        <f t="shared" si="121"/>
        <v>EG_OCGTER2030</v>
      </c>
    </row>
    <row r="7792" spans="1:10" x14ac:dyDescent="0.25">
      <c r="A7792" t="s">
        <v>16</v>
      </c>
      <c r="B7792" t="s">
        <v>6</v>
      </c>
      <c r="C7792" t="s">
        <v>11</v>
      </c>
      <c r="D7792">
        <v>2030</v>
      </c>
      <c r="E7792">
        <v>2041</v>
      </c>
      <c r="F7792">
        <v>0.28070162799999998</v>
      </c>
      <c r="G7792">
        <v>6679.7506489999996</v>
      </c>
      <c r="H7792">
        <v>0</v>
      </c>
      <c r="I7792">
        <v>0.85</v>
      </c>
      <c r="J7792" s="2" t="str">
        <f t="shared" si="121"/>
        <v>EG_OCGTWR2030</v>
      </c>
    </row>
    <row r="7793" spans="1:10" x14ac:dyDescent="0.25">
      <c r="A7793" t="s">
        <v>16</v>
      </c>
      <c r="B7793" t="s">
        <v>6</v>
      </c>
      <c r="C7793" t="s">
        <v>9</v>
      </c>
      <c r="D7793">
        <v>2030</v>
      </c>
      <c r="E7793">
        <v>2041</v>
      </c>
      <c r="F7793">
        <v>0.28070162799999998</v>
      </c>
      <c r="G7793">
        <v>6679.7506489999996</v>
      </c>
      <c r="H7793">
        <v>0</v>
      </c>
      <c r="I7793">
        <v>0.85</v>
      </c>
      <c r="J7793" s="2" t="str">
        <f t="shared" si="121"/>
        <v>EG_OCGTNER2030</v>
      </c>
    </row>
    <row r="7794" spans="1:10" x14ac:dyDescent="0.25">
      <c r="A7794" t="s">
        <v>16</v>
      </c>
      <c r="B7794" t="s">
        <v>6</v>
      </c>
      <c r="C7794" t="s">
        <v>8</v>
      </c>
      <c r="D7794">
        <v>2030</v>
      </c>
      <c r="E7794">
        <v>2041</v>
      </c>
      <c r="F7794">
        <v>0.28070162799999998</v>
      </c>
      <c r="G7794">
        <v>6679.7506489999996</v>
      </c>
      <c r="H7794">
        <v>0</v>
      </c>
      <c r="I7794">
        <v>0.85</v>
      </c>
      <c r="J7794" s="2" t="str">
        <f t="shared" si="121"/>
        <v>EG_OCGTSR2030</v>
      </c>
    </row>
    <row r="7795" spans="1:10" x14ac:dyDescent="0.25">
      <c r="A7795" t="s">
        <v>16</v>
      </c>
      <c r="B7795" t="s">
        <v>6</v>
      </c>
      <c r="C7795" t="s">
        <v>12</v>
      </c>
      <c r="D7795">
        <v>2030</v>
      </c>
      <c r="E7795">
        <v>2041</v>
      </c>
      <c r="F7795">
        <v>0.28070162799999998</v>
      </c>
      <c r="G7795">
        <v>6679.7506489999996</v>
      </c>
      <c r="H7795">
        <v>0</v>
      </c>
      <c r="I7795">
        <v>0.85</v>
      </c>
      <c r="J7795" s="2" t="str">
        <f t="shared" si="121"/>
        <v>EG_OCGTNR2030</v>
      </c>
    </row>
    <row r="7796" spans="1:10" x14ac:dyDescent="0.25">
      <c r="A7796" t="s">
        <v>15</v>
      </c>
      <c r="B7796" t="s">
        <v>6</v>
      </c>
      <c r="C7796" t="s">
        <v>10</v>
      </c>
      <c r="D7796">
        <v>2030</v>
      </c>
      <c r="E7796">
        <v>2030</v>
      </c>
      <c r="F7796">
        <v>1</v>
      </c>
      <c r="G7796">
        <v>19631.81452</v>
      </c>
      <c r="H7796">
        <v>0</v>
      </c>
      <c r="I7796">
        <v>1</v>
      </c>
      <c r="J7796" s="2" t="str">
        <f t="shared" si="121"/>
        <v>EG_LHER2030</v>
      </c>
    </row>
    <row r="7797" spans="1:10" x14ac:dyDescent="0.25">
      <c r="A7797" t="s">
        <v>15</v>
      </c>
      <c r="B7797" t="s">
        <v>6</v>
      </c>
      <c r="C7797" t="s">
        <v>11</v>
      </c>
      <c r="D7797">
        <v>2030</v>
      </c>
      <c r="E7797">
        <v>2030</v>
      </c>
      <c r="F7797">
        <v>1</v>
      </c>
      <c r="G7797">
        <v>19631.81452</v>
      </c>
      <c r="H7797">
        <v>0</v>
      </c>
      <c r="I7797">
        <v>1</v>
      </c>
      <c r="J7797" s="2" t="str">
        <f t="shared" si="121"/>
        <v>EG_LHWR2030</v>
      </c>
    </row>
    <row r="7798" spans="1:10" x14ac:dyDescent="0.25">
      <c r="A7798" t="s">
        <v>15</v>
      </c>
      <c r="B7798" t="s">
        <v>6</v>
      </c>
      <c r="C7798" t="s">
        <v>9</v>
      </c>
      <c r="D7798">
        <v>2030</v>
      </c>
      <c r="E7798">
        <v>2030</v>
      </c>
      <c r="F7798">
        <v>1</v>
      </c>
      <c r="G7798">
        <v>19631.81452</v>
      </c>
      <c r="H7798">
        <v>0</v>
      </c>
      <c r="I7798">
        <v>1</v>
      </c>
      <c r="J7798" s="2" t="str">
        <f t="shared" si="121"/>
        <v>EG_LHNER2030</v>
      </c>
    </row>
    <row r="7799" spans="1:10" x14ac:dyDescent="0.25">
      <c r="A7799" t="s">
        <v>15</v>
      </c>
      <c r="B7799" t="s">
        <v>6</v>
      </c>
      <c r="C7799" t="s">
        <v>8</v>
      </c>
      <c r="D7799">
        <v>2030</v>
      </c>
      <c r="E7799">
        <v>2030</v>
      </c>
      <c r="F7799">
        <v>1</v>
      </c>
      <c r="G7799">
        <v>19631.81452</v>
      </c>
      <c r="H7799">
        <v>0</v>
      </c>
      <c r="I7799">
        <v>1</v>
      </c>
      <c r="J7799" s="2" t="str">
        <f t="shared" si="121"/>
        <v>EG_LHSR2030</v>
      </c>
    </row>
    <row r="7800" spans="1:10" x14ac:dyDescent="0.25">
      <c r="A7800" t="s">
        <v>15</v>
      </c>
      <c r="B7800" t="s">
        <v>6</v>
      </c>
      <c r="C7800" t="s">
        <v>12</v>
      </c>
      <c r="D7800">
        <v>2030</v>
      </c>
      <c r="E7800">
        <v>2030</v>
      </c>
      <c r="F7800">
        <v>1</v>
      </c>
      <c r="G7800">
        <v>19631.81452</v>
      </c>
      <c r="H7800">
        <v>0</v>
      </c>
      <c r="I7800">
        <v>1</v>
      </c>
      <c r="J7800" s="2" t="str">
        <f t="shared" si="121"/>
        <v>EG_LHNR2030</v>
      </c>
    </row>
    <row r="7801" spans="1:10" x14ac:dyDescent="0.25">
      <c r="A7801" t="s">
        <v>15</v>
      </c>
      <c r="B7801" t="s">
        <v>6</v>
      </c>
      <c r="C7801" t="s">
        <v>10</v>
      </c>
      <c r="D7801">
        <v>2030</v>
      </c>
      <c r="E7801">
        <v>2031</v>
      </c>
      <c r="F7801">
        <v>1</v>
      </c>
      <c r="G7801">
        <v>19631.81452</v>
      </c>
      <c r="H7801">
        <v>0</v>
      </c>
      <c r="I7801">
        <v>1</v>
      </c>
      <c r="J7801" s="2" t="str">
        <f t="shared" si="121"/>
        <v>EG_LHER2030</v>
      </c>
    </row>
    <row r="7802" spans="1:10" x14ac:dyDescent="0.25">
      <c r="A7802" t="s">
        <v>15</v>
      </c>
      <c r="B7802" t="s">
        <v>6</v>
      </c>
      <c r="C7802" t="s">
        <v>11</v>
      </c>
      <c r="D7802">
        <v>2030</v>
      </c>
      <c r="E7802">
        <v>2031</v>
      </c>
      <c r="F7802">
        <v>1</v>
      </c>
      <c r="G7802">
        <v>19631.81452</v>
      </c>
      <c r="H7802">
        <v>0</v>
      </c>
      <c r="I7802">
        <v>1</v>
      </c>
      <c r="J7802" s="2" t="str">
        <f t="shared" si="121"/>
        <v>EG_LHWR2030</v>
      </c>
    </row>
    <row r="7803" spans="1:10" x14ac:dyDescent="0.25">
      <c r="A7803" t="s">
        <v>15</v>
      </c>
      <c r="B7803" t="s">
        <v>6</v>
      </c>
      <c r="C7803" t="s">
        <v>9</v>
      </c>
      <c r="D7803">
        <v>2030</v>
      </c>
      <c r="E7803">
        <v>2031</v>
      </c>
      <c r="F7803">
        <v>1</v>
      </c>
      <c r="G7803">
        <v>19631.81452</v>
      </c>
      <c r="H7803">
        <v>0</v>
      </c>
      <c r="I7803">
        <v>1</v>
      </c>
      <c r="J7803" s="2" t="str">
        <f t="shared" si="121"/>
        <v>EG_LHNER2030</v>
      </c>
    </row>
    <row r="7804" spans="1:10" x14ac:dyDescent="0.25">
      <c r="A7804" t="s">
        <v>15</v>
      </c>
      <c r="B7804" t="s">
        <v>6</v>
      </c>
      <c r="C7804" t="s">
        <v>8</v>
      </c>
      <c r="D7804">
        <v>2030</v>
      </c>
      <c r="E7804">
        <v>2031</v>
      </c>
      <c r="F7804">
        <v>1</v>
      </c>
      <c r="G7804">
        <v>19631.81452</v>
      </c>
      <c r="H7804">
        <v>0</v>
      </c>
      <c r="I7804">
        <v>1</v>
      </c>
      <c r="J7804" s="2" t="str">
        <f t="shared" si="121"/>
        <v>EG_LHSR2030</v>
      </c>
    </row>
    <row r="7805" spans="1:10" x14ac:dyDescent="0.25">
      <c r="A7805" t="s">
        <v>15</v>
      </c>
      <c r="B7805" t="s">
        <v>6</v>
      </c>
      <c r="C7805" t="s">
        <v>12</v>
      </c>
      <c r="D7805">
        <v>2030</v>
      </c>
      <c r="E7805">
        <v>2031</v>
      </c>
      <c r="F7805">
        <v>1</v>
      </c>
      <c r="G7805">
        <v>19631.81452</v>
      </c>
      <c r="H7805">
        <v>0</v>
      </c>
      <c r="I7805">
        <v>1</v>
      </c>
      <c r="J7805" s="2" t="str">
        <f t="shared" si="121"/>
        <v>EG_LHNR2030</v>
      </c>
    </row>
    <row r="7806" spans="1:10" x14ac:dyDescent="0.25">
      <c r="A7806" t="s">
        <v>15</v>
      </c>
      <c r="B7806" t="s">
        <v>6</v>
      </c>
      <c r="C7806" t="s">
        <v>10</v>
      </c>
      <c r="D7806">
        <v>2030</v>
      </c>
      <c r="E7806">
        <v>2032</v>
      </c>
      <c r="F7806">
        <v>1</v>
      </c>
      <c r="G7806">
        <v>19631.81452</v>
      </c>
      <c r="H7806">
        <v>0</v>
      </c>
      <c r="I7806">
        <v>1</v>
      </c>
      <c r="J7806" s="2" t="str">
        <f t="shared" si="121"/>
        <v>EG_LHER2030</v>
      </c>
    </row>
    <row r="7807" spans="1:10" x14ac:dyDescent="0.25">
      <c r="A7807" t="s">
        <v>15</v>
      </c>
      <c r="B7807" t="s">
        <v>6</v>
      </c>
      <c r="C7807" t="s">
        <v>11</v>
      </c>
      <c r="D7807">
        <v>2030</v>
      </c>
      <c r="E7807">
        <v>2032</v>
      </c>
      <c r="F7807">
        <v>1</v>
      </c>
      <c r="G7807">
        <v>19631.81452</v>
      </c>
      <c r="H7807">
        <v>0</v>
      </c>
      <c r="I7807">
        <v>1</v>
      </c>
      <c r="J7807" s="2" t="str">
        <f t="shared" si="121"/>
        <v>EG_LHWR2030</v>
      </c>
    </row>
    <row r="7808" spans="1:10" x14ac:dyDescent="0.25">
      <c r="A7808" t="s">
        <v>15</v>
      </c>
      <c r="B7808" t="s">
        <v>6</v>
      </c>
      <c r="C7808" t="s">
        <v>9</v>
      </c>
      <c r="D7808">
        <v>2030</v>
      </c>
      <c r="E7808">
        <v>2032</v>
      </c>
      <c r="F7808">
        <v>1</v>
      </c>
      <c r="G7808">
        <v>19631.81452</v>
      </c>
      <c r="H7808">
        <v>0</v>
      </c>
      <c r="I7808">
        <v>1</v>
      </c>
      <c r="J7808" s="2" t="str">
        <f t="shared" si="121"/>
        <v>EG_LHNER2030</v>
      </c>
    </row>
    <row r="7809" spans="1:10" x14ac:dyDescent="0.25">
      <c r="A7809" t="s">
        <v>15</v>
      </c>
      <c r="B7809" t="s">
        <v>6</v>
      </c>
      <c r="C7809" t="s">
        <v>8</v>
      </c>
      <c r="D7809">
        <v>2030</v>
      </c>
      <c r="E7809">
        <v>2032</v>
      </c>
      <c r="F7809">
        <v>1</v>
      </c>
      <c r="G7809">
        <v>19631.81452</v>
      </c>
      <c r="H7809">
        <v>0</v>
      </c>
      <c r="I7809">
        <v>1</v>
      </c>
      <c r="J7809" s="2" t="str">
        <f t="shared" si="121"/>
        <v>EG_LHSR2030</v>
      </c>
    </row>
    <row r="7810" spans="1:10" x14ac:dyDescent="0.25">
      <c r="A7810" t="s">
        <v>15</v>
      </c>
      <c r="B7810" t="s">
        <v>6</v>
      </c>
      <c r="C7810" t="s">
        <v>12</v>
      </c>
      <c r="D7810">
        <v>2030</v>
      </c>
      <c r="E7810">
        <v>2032</v>
      </c>
      <c r="F7810">
        <v>1</v>
      </c>
      <c r="G7810">
        <v>19631.81452</v>
      </c>
      <c r="H7810">
        <v>0</v>
      </c>
      <c r="I7810">
        <v>1</v>
      </c>
      <c r="J7810" s="2" t="str">
        <f t="shared" si="121"/>
        <v>EG_LHNR2030</v>
      </c>
    </row>
    <row r="7811" spans="1:10" x14ac:dyDescent="0.25">
      <c r="A7811" t="s">
        <v>15</v>
      </c>
      <c r="B7811" t="s">
        <v>6</v>
      </c>
      <c r="C7811" t="s">
        <v>10</v>
      </c>
      <c r="D7811">
        <v>2030</v>
      </c>
      <c r="E7811">
        <v>2033</v>
      </c>
      <c r="F7811">
        <v>1</v>
      </c>
      <c r="G7811">
        <v>19631.81452</v>
      </c>
      <c r="H7811">
        <v>0</v>
      </c>
      <c r="I7811">
        <v>1</v>
      </c>
      <c r="J7811" s="2" t="str">
        <f t="shared" ref="J7811:J7874" si="122">_xlfn.CONCAT(A7811,C7811,D7811)</f>
        <v>EG_LHER2030</v>
      </c>
    </row>
    <row r="7812" spans="1:10" x14ac:dyDescent="0.25">
      <c r="A7812" t="s">
        <v>15</v>
      </c>
      <c r="B7812" t="s">
        <v>6</v>
      </c>
      <c r="C7812" t="s">
        <v>11</v>
      </c>
      <c r="D7812">
        <v>2030</v>
      </c>
      <c r="E7812">
        <v>2033</v>
      </c>
      <c r="F7812">
        <v>1</v>
      </c>
      <c r="G7812">
        <v>19631.81452</v>
      </c>
      <c r="H7812">
        <v>0</v>
      </c>
      <c r="I7812">
        <v>1</v>
      </c>
      <c r="J7812" s="2" t="str">
        <f t="shared" si="122"/>
        <v>EG_LHWR2030</v>
      </c>
    </row>
    <row r="7813" spans="1:10" x14ac:dyDescent="0.25">
      <c r="A7813" t="s">
        <v>15</v>
      </c>
      <c r="B7813" t="s">
        <v>6</v>
      </c>
      <c r="C7813" t="s">
        <v>9</v>
      </c>
      <c r="D7813">
        <v>2030</v>
      </c>
      <c r="E7813">
        <v>2033</v>
      </c>
      <c r="F7813">
        <v>1</v>
      </c>
      <c r="G7813">
        <v>19631.81452</v>
      </c>
      <c r="H7813">
        <v>0</v>
      </c>
      <c r="I7813">
        <v>1</v>
      </c>
      <c r="J7813" s="2" t="str">
        <f t="shared" si="122"/>
        <v>EG_LHNER2030</v>
      </c>
    </row>
    <row r="7814" spans="1:10" x14ac:dyDescent="0.25">
      <c r="A7814" t="s">
        <v>15</v>
      </c>
      <c r="B7814" t="s">
        <v>6</v>
      </c>
      <c r="C7814" t="s">
        <v>8</v>
      </c>
      <c r="D7814">
        <v>2030</v>
      </c>
      <c r="E7814">
        <v>2033</v>
      </c>
      <c r="F7814">
        <v>1</v>
      </c>
      <c r="G7814">
        <v>19631.81452</v>
      </c>
      <c r="H7814">
        <v>0</v>
      </c>
      <c r="I7814">
        <v>1</v>
      </c>
      <c r="J7814" s="2" t="str">
        <f t="shared" si="122"/>
        <v>EG_LHSR2030</v>
      </c>
    </row>
    <row r="7815" spans="1:10" x14ac:dyDescent="0.25">
      <c r="A7815" t="s">
        <v>15</v>
      </c>
      <c r="B7815" t="s">
        <v>6</v>
      </c>
      <c r="C7815" t="s">
        <v>12</v>
      </c>
      <c r="D7815">
        <v>2030</v>
      </c>
      <c r="E7815">
        <v>2033</v>
      </c>
      <c r="F7815">
        <v>1</v>
      </c>
      <c r="G7815">
        <v>19631.81452</v>
      </c>
      <c r="H7815">
        <v>0</v>
      </c>
      <c r="I7815">
        <v>1</v>
      </c>
      <c r="J7815" s="2" t="str">
        <f t="shared" si="122"/>
        <v>EG_LHNR2030</v>
      </c>
    </row>
    <row r="7816" spans="1:10" x14ac:dyDescent="0.25">
      <c r="A7816" t="s">
        <v>15</v>
      </c>
      <c r="B7816" t="s">
        <v>6</v>
      </c>
      <c r="C7816" t="s">
        <v>10</v>
      </c>
      <c r="D7816">
        <v>2030</v>
      </c>
      <c r="E7816">
        <v>2034</v>
      </c>
      <c r="F7816">
        <v>1</v>
      </c>
      <c r="G7816">
        <v>19631.81452</v>
      </c>
      <c r="H7816">
        <v>0</v>
      </c>
      <c r="I7816">
        <v>1</v>
      </c>
      <c r="J7816" s="2" t="str">
        <f t="shared" si="122"/>
        <v>EG_LHER2030</v>
      </c>
    </row>
    <row r="7817" spans="1:10" x14ac:dyDescent="0.25">
      <c r="A7817" t="s">
        <v>15</v>
      </c>
      <c r="B7817" t="s">
        <v>6</v>
      </c>
      <c r="C7817" t="s">
        <v>11</v>
      </c>
      <c r="D7817">
        <v>2030</v>
      </c>
      <c r="E7817">
        <v>2034</v>
      </c>
      <c r="F7817">
        <v>1</v>
      </c>
      <c r="G7817">
        <v>19631.81452</v>
      </c>
      <c r="H7817">
        <v>0</v>
      </c>
      <c r="I7817">
        <v>1</v>
      </c>
      <c r="J7817" s="2" t="str">
        <f t="shared" si="122"/>
        <v>EG_LHWR2030</v>
      </c>
    </row>
    <row r="7818" spans="1:10" x14ac:dyDescent="0.25">
      <c r="A7818" t="s">
        <v>15</v>
      </c>
      <c r="B7818" t="s">
        <v>6</v>
      </c>
      <c r="C7818" t="s">
        <v>9</v>
      </c>
      <c r="D7818">
        <v>2030</v>
      </c>
      <c r="E7818">
        <v>2034</v>
      </c>
      <c r="F7818">
        <v>1</v>
      </c>
      <c r="G7818">
        <v>19631.81452</v>
      </c>
      <c r="H7818">
        <v>0</v>
      </c>
      <c r="I7818">
        <v>1</v>
      </c>
      <c r="J7818" s="2" t="str">
        <f t="shared" si="122"/>
        <v>EG_LHNER2030</v>
      </c>
    </row>
    <row r="7819" spans="1:10" x14ac:dyDescent="0.25">
      <c r="A7819" t="s">
        <v>15</v>
      </c>
      <c r="B7819" t="s">
        <v>6</v>
      </c>
      <c r="C7819" t="s">
        <v>8</v>
      </c>
      <c r="D7819">
        <v>2030</v>
      </c>
      <c r="E7819">
        <v>2034</v>
      </c>
      <c r="F7819">
        <v>1</v>
      </c>
      <c r="G7819">
        <v>19631.81452</v>
      </c>
      <c r="H7819">
        <v>0</v>
      </c>
      <c r="I7819">
        <v>1</v>
      </c>
      <c r="J7819" s="2" t="str">
        <f t="shared" si="122"/>
        <v>EG_LHSR2030</v>
      </c>
    </row>
    <row r="7820" spans="1:10" x14ac:dyDescent="0.25">
      <c r="A7820" t="s">
        <v>15</v>
      </c>
      <c r="B7820" t="s">
        <v>6</v>
      </c>
      <c r="C7820" t="s">
        <v>12</v>
      </c>
      <c r="D7820">
        <v>2030</v>
      </c>
      <c r="E7820">
        <v>2034</v>
      </c>
      <c r="F7820">
        <v>1</v>
      </c>
      <c r="G7820">
        <v>19631.81452</v>
      </c>
      <c r="H7820">
        <v>0</v>
      </c>
      <c r="I7820">
        <v>1</v>
      </c>
      <c r="J7820" s="2" t="str">
        <f t="shared" si="122"/>
        <v>EG_LHNR2030</v>
      </c>
    </row>
    <row r="7821" spans="1:10" x14ac:dyDescent="0.25">
      <c r="A7821" t="s">
        <v>15</v>
      </c>
      <c r="B7821" t="s">
        <v>6</v>
      </c>
      <c r="C7821" t="s">
        <v>10</v>
      </c>
      <c r="D7821">
        <v>2030</v>
      </c>
      <c r="E7821">
        <v>2035</v>
      </c>
      <c r="F7821">
        <v>1</v>
      </c>
      <c r="G7821">
        <v>19631.81452</v>
      </c>
      <c r="H7821">
        <v>0</v>
      </c>
      <c r="I7821">
        <v>1</v>
      </c>
      <c r="J7821" s="2" t="str">
        <f t="shared" si="122"/>
        <v>EG_LHER2030</v>
      </c>
    </row>
    <row r="7822" spans="1:10" x14ac:dyDescent="0.25">
      <c r="A7822" t="s">
        <v>15</v>
      </c>
      <c r="B7822" t="s">
        <v>6</v>
      </c>
      <c r="C7822" t="s">
        <v>11</v>
      </c>
      <c r="D7822">
        <v>2030</v>
      </c>
      <c r="E7822">
        <v>2035</v>
      </c>
      <c r="F7822">
        <v>1</v>
      </c>
      <c r="G7822">
        <v>19631.81452</v>
      </c>
      <c r="H7822">
        <v>0</v>
      </c>
      <c r="I7822">
        <v>1</v>
      </c>
      <c r="J7822" s="2" t="str">
        <f t="shared" si="122"/>
        <v>EG_LHWR2030</v>
      </c>
    </row>
    <row r="7823" spans="1:10" x14ac:dyDescent="0.25">
      <c r="A7823" t="s">
        <v>15</v>
      </c>
      <c r="B7823" t="s">
        <v>6</v>
      </c>
      <c r="C7823" t="s">
        <v>9</v>
      </c>
      <c r="D7823">
        <v>2030</v>
      </c>
      <c r="E7823">
        <v>2035</v>
      </c>
      <c r="F7823">
        <v>1</v>
      </c>
      <c r="G7823">
        <v>19631.81452</v>
      </c>
      <c r="H7823">
        <v>0</v>
      </c>
      <c r="I7823">
        <v>1</v>
      </c>
      <c r="J7823" s="2" t="str">
        <f t="shared" si="122"/>
        <v>EG_LHNER2030</v>
      </c>
    </row>
    <row r="7824" spans="1:10" x14ac:dyDescent="0.25">
      <c r="A7824" t="s">
        <v>15</v>
      </c>
      <c r="B7824" t="s">
        <v>6</v>
      </c>
      <c r="C7824" t="s">
        <v>8</v>
      </c>
      <c r="D7824">
        <v>2030</v>
      </c>
      <c r="E7824">
        <v>2035</v>
      </c>
      <c r="F7824">
        <v>1</v>
      </c>
      <c r="G7824">
        <v>19631.81452</v>
      </c>
      <c r="H7824">
        <v>0</v>
      </c>
      <c r="I7824">
        <v>1</v>
      </c>
      <c r="J7824" s="2" t="str">
        <f t="shared" si="122"/>
        <v>EG_LHSR2030</v>
      </c>
    </row>
    <row r="7825" spans="1:10" x14ac:dyDescent="0.25">
      <c r="A7825" t="s">
        <v>15</v>
      </c>
      <c r="B7825" t="s">
        <v>6</v>
      </c>
      <c r="C7825" t="s">
        <v>12</v>
      </c>
      <c r="D7825">
        <v>2030</v>
      </c>
      <c r="E7825">
        <v>2035</v>
      </c>
      <c r="F7825">
        <v>1</v>
      </c>
      <c r="G7825">
        <v>19631.81452</v>
      </c>
      <c r="H7825">
        <v>0</v>
      </c>
      <c r="I7825">
        <v>1</v>
      </c>
      <c r="J7825" s="2" t="str">
        <f t="shared" si="122"/>
        <v>EG_LHNR2030</v>
      </c>
    </row>
    <row r="7826" spans="1:10" x14ac:dyDescent="0.25">
      <c r="A7826" t="s">
        <v>15</v>
      </c>
      <c r="B7826" t="s">
        <v>6</v>
      </c>
      <c r="C7826" t="s">
        <v>10</v>
      </c>
      <c r="D7826">
        <v>2030</v>
      </c>
      <c r="E7826">
        <v>2036</v>
      </c>
      <c r="F7826">
        <v>1</v>
      </c>
      <c r="G7826">
        <v>19631.81452</v>
      </c>
      <c r="H7826">
        <v>0</v>
      </c>
      <c r="I7826">
        <v>1</v>
      </c>
      <c r="J7826" s="2" t="str">
        <f t="shared" si="122"/>
        <v>EG_LHER2030</v>
      </c>
    </row>
    <row r="7827" spans="1:10" x14ac:dyDescent="0.25">
      <c r="A7827" t="s">
        <v>15</v>
      </c>
      <c r="B7827" t="s">
        <v>6</v>
      </c>
      <c r="C7827" t="s">
        <v>11</v>
      </c>
      <c r="D7827">
        <v>2030</v>
      </c>
      <c r="E7827">
        <v>2036</v>
      </c>
      <c r="F7827">
        <v>1</v>
      </c>
      <c r="G7827">
        <v>19631.81452</v>
      </c>
      <c r="H7827">
        <v>0</v>
      </c>
      <c r="I7827">
        <v>1</v>
      </c>
      <c r="J7827" s="2" t="str">
        <f t="shared" si="122"/>
        <v>EG_LHWR2030</v>
      </c>
    </row>
    <row r="7828" spans="1:10" x14ac:dyDescent="0.25">
      <c r="A7828" t="s">
        <v>15</v>
      </c>
      <c r="B7828" t="s">
        <v>6</v>
      </c>
      <c r="C7828" t="s">
        <v>9</v>
      </c>
      <c r="D7828">
        <v>2030</v>
      </c>
      <c r="E7828">
        <v>2036</v>
      </c>
      <c r="F7828">
        <v>1</v>
      </c>
      <c r="G7828">
        <v>19631.81452</v>
      </c>
      <c r="H7828">
        <v>0</v>
      </c>
      <c r="I7828">
        <v>1</v>
      </c>
      <c r="J7828" s="2" t="str">
        <f t="shared" si="122"/>
        <v>EG_LHNER2030</v>
      </c>
    </row>
    <row r="7829" spans="1:10" x14ac:dyDescent="0.25">
      <c r="A7829" t="s">
        <v>15</v>
      </c>
      <c r="B7829" t="s">
        <v>6</v>
      </c>
      <c r="C7829" t="s">
        <v>8</v>
      </c>
      <c r="D7829">
        <v>2030</v>
      </c>
      <c r="E7829">
        <v>2036</v>
      </c>
      <c r="F7829">
        <v>1</v>
      </c>
      <c r="G7829">
        <v>19631.81452</v>
      </c>
      <c r="H7829">
        <v>0</v>
      </c>
      <c r="I7829">
        <v>1</v>
      </c>
      <c r="J7829" s="2" t="str">
        <f t="shared" si="122"/>
        <v>EG_LHSR2030</v>
      </c>
    </row>
    <row r="7830" spans="1:10" x14ac:dyDescent="0.25">
      <c r="A7830" t="s">
        <v>15</v>
      </c>
      <c r="B7830" t="s">
        <v>6</v>
      </c>
      <c r="C7830" t="s">
        <v>12</v>
      </c>
      <c r="D7830">
        <v>2030</v>
      </c>
      <c r="E7830">
        <v>2036</v>
      </c>
      <c r="F7830">
        <v>1</v>
      </c>
      <c r="G7830">
        <v>19631.81452</v>
      </c>
      <c r="H7830">
        <v>0</v>
      </c>
      <c r="I7830">
        <v>1</v>
      </c>
      <c r="J7830" s="2" t="str">
        <f t="shared" si="122"/>
        <v>EG_LHNR2030</v>
      </c>
    </row>
    <row r="7831" spans="1:10" x14ac:dyDescent="0.25">
      <c r="A7831" t="s">
        <v>15</v>
      </c>
      <c r="B7831" t="s">
        <v>6</v>
      </c>
      <c r="C7831" t="s">
        <v>10</v>
      </c>
      <c r="D7831">
        <v>2030</v>
      </c>
      <c r="E7831">
        <v>2037</v>
      </c>
      <c r="F7831">
        <v>1</v>
      </c>
      <c r="G7831">
        <v>19631.81452</v>
      </c>
      <c r="H7831">
        <v>0</v>
      </c>
      <c r="I7831">
        <v>1</v>
      </c>
      <c r="J7831" s="2" t="str">
        <f t="shared" si="122"/>
        <v>EG_LHER2030</v>
      </c>
    </row>
    <row r="7832" spans="1:10" x14ac:dyDescent="0.25">
      <c r="A7832" t="s">
        <v>15</v>
      </c>
      <c r="B7832" t="s">
        <v>6</v>
      </c>
      <c r="C7832" t="s">
        <v>11</v>
      </c>
      <c r="D7832">
        <v>2030</v>
      </c>
      <c r="E7832">
        <v>2037</v>
      </c>
      <c r="F7832">
        <v>1</v>
      </c>
      <c r="G7832">
        <v>19631.81452</v>
      </c>
      <c r="H7832">
        <v>0</v>
      </c>
      <c r="I7832">
        <v>1</v>
      </c>
      <c r="J7832" s="2" t="str">
        <f t="shared" si="122"/>
        <v>EG_LHWR2030</v>
      </c>
    </row>
    <row r="7833" spans="1:10" x14ac:dyDescent="0.25">
      <c r="A7833" t="s">
        <v>15</v>
      </c>
      <c r="B7833" t="s">
        <v>6</v>
      </c>
      <c r="C7833" t="s">
        <v>9</v>
      </c>
      <c r="D7833">
        <v>2030</v>
      </c>
      <c r="E7833">
        <v>2037</v>
      </c>
      <c r="F7833">
        <v>1</v>
      </c>
      <c r="G7833">
        <v>19631.81452</v>
      </c>
      <c r="H7833">
        <v>0</v>
      </c>
      <c r="I7833">
        <v>1</v>
      </c>
      <c r="J7833" s="2" t="str">
        <f t="shared" si="122"/>
        <v>EG_LHNER2030</v>
      </c>
    </row>
    <row r="7834" spans="1:10" x14ac:dyDescent="0.25">
      <c r="A7834" t="s">
        <v>15</v>
      </c>
      <c r="B7834" t="s">
        <v>6</v>
      </c>
      <c r="C7834" t="s">
        <v>8</v>
      </c>
      <c r="D7834">
        <v>2030</v>
      </c>
      <c r="E7834">
        <v>2037</v>
      </c>
      <c r="F7834">
        <v>1</v>
      </c>
      <c r="G7834">
        <v>19631.81452</v>
      </c>
      <c r="H7834">
        <v>0</v>
      </c>
      <c r="I7834">
        <v>1</v>
      </c>
      <c r="J7834" s="2" t="str">
        <f t="shared" si="122"/>
        <v>EG_LHSR2030</v>
      </c>
    </row>
    <row r="7835" spans="1:10" x14ac:dyDescent="0.25">
      <c r="A7835" t="s">
        <v>15</v>
      </c>
      <c r="B7835" t="s">
        <v>6</v>
      </c>
      <c r="C7835" t="s">
        <v>12</v>
      </c>
      <c r="D7835">
        <v>2030</v>
      </c>
      <c r="E7835">
        <v>2037</v>
      </c>
      <c r="F7835">
        <v>1</v>
      </c>
      <c r="G7835">
        <v>19631.81452</v>
      </c>
      <c r="H7835">
        <v>0</v>
      </c>
      <c r="I7835">
        <v>1</v>
      </c>
      <c r="J7835" s="2" t="str">
        <f t="shared" si="122"/>
        <v>EG_LHNR2030</v>
      </c>
    </row>
    <row r="7836" spans="1:10" x14ac:dyDescent="0.25">
      <c r="A7836" t="s">
        <v>15</v>
      </c>
      <c r="B7836" t="s">
        <v>6</v>
      </c>
      <c r="C7836" t="s">
        <v>10</v>
      </c>
      <c r="D7836">
        <v>2030</v>
      </c>
      <c r="E7836">
        <v>2038</v>
      </c>
      <c r="F7836">
        <v>1</v>
      </c>
      <c r="G7836">
        <v>19631.81452</v>
      </c>
      <c r="H7836">
        <v>0</v>
      </c>
      <c r="I7836">
        <v>1</v>
      </c>
      <c r="J7836" s="2" t="str">
        <f t="shared" si="122"/>
        <v>EG_LHER2030</v>
      </c>
    </row>
    <row r="7837" spans="1:10" x14ac:dyDescent="0.25">
      <c r="A7837" t="s">
        <v>15</v>
      </c>
      <c r="B7837" t="s">
        <v>6</v>
      </c>
      <c r="C7837" t="s">
        <v>11</v>
      </c>
      <c r="D7837">
        <v>2030</v>
      </c>
      <c r="E7837">
        <v>2038</v>
      </c>
      <c r="F7837">
        <v>1</v>
      </c>
      <c r="G7837">
        <v>19631.81452</v>
      </c>
      <c r="H7837">
        <v>0</v>
      </c>
      <c r="I7837">
        <v>1</v>
      </c>
      <c r="J7837" s="2" t="str">
        <f t="shared" si="122"/>
        <v>EG_LHWR2030</v>
      </c>
    </row>
    <row r="7838" spans="1:10" x14ac:dyDescent="0.25">
      <c r="A7838" t="s">
        <v>15</v>
      </c>
      <c r="B7838" t="s">
        <v>6</v>
      </c>
      <c r="C7838" t="s">
        <v>9</v>
      </c>
      <c r="D7838">
        <v>2030</v>
      </c>
      <c r="E7838">
        <v>2038</v>
      </c>
      <c r="F7838">
        <v>1</v>
      </c>
      <c r="G7838">
        <v>19631.81452</v>
      </c>
      <c r="H7838">
        <v>0</v>
      </c>
      <c r="I7838">
        <v>1</v>
      </c>
      <c r="J7838" s="2" t="str">
        <f t="shared" si="122"/>
        <v>EG_LHNER2030</v>
      </c>
    </row>
    <row r="7839" spans="1:10" x14ac:dyDescent="0.25">
      <c r="A7839" t="s">
        <v>15</v>
      </c>
      <c r="B7839" t="s">
        <v>6</v>
      </c>
      <c r="C7839" t="s">
        <v>8</v>
      </c>
      <c r="D7839">
        <v>2030</v>
      </c>
      <c r="E7839">
        <v>2038</v>
      </c>
      <c r="F7839">
        <v>1</v>
      </c>
      <c r="G7839">
        <v>19631.81452</v>
      </c>
      <c r="H7839">
        <v>0</v>
      </c>
      <c r="I7839">
        <v>1</v>
      </c>
      <c r="J7839" s="2" t="str">
        <f t="shared" si="122"/>
        <v>EG_LHSR2030</v>
      </c>
    </row>
    <row r="7840" spans="1:10" x14ac:dyDescent="0.25">
      <c r="A7840" t="s">
        <v>15</v>
      </c>
      <c r="B7840" t="s">
        <v>6</v>
      </c>
      <c r="C7840" t="s">
        <v>12</v>
      </c>
      <c r="D7840">
        <v>2030</v>
      </c>
      <c r="E7840">
        <v>2038</v>
      </c>
      <c r="F7840">
        <v>1</v>
      </c>
      <c r="G7840">
        <v>19631.81452</v>
      </c>
      <c r="H7840">
        <v>0</v>
      </c>
      <c r="I7840">
        <v>1</v>
      </c>
      <c r="J7840" s="2" t="str">
        <f t="shared" si="122"/>
        <v>EG_LHNR2030</v>
      </c>
    </row>
    <row r="7841" spans="1:10" x14ac:dyDescent="0.25">
      <c r="A7841" t="s">
        <v>15</v>
      </c>
      <c r="B7841" t="s">
        <v>6</v>
      </c>
      <c r="C7841" t="s">
        <v>10</v>
      </c>
      <c r="D7841">
        <v>2030</v>
      </c>
      <c r="E7841">
        <v>2039</v>
      </c>
      <c r="F7841">
        <v>1</v>
      </c>
      <c r="G7841">
        <v>19631.81452</v>
      </c>
      <c r="H7841">
        <v>0</v>
      </c>
      <c r="I7841">
        <v>1</v>
      </c>
      <c r="J7841" s="2" t="str">
        <f t="shared" si="122"/>
        <v>EG_LHER2030</v>
      </c>
    </row>
    <row r="7842" spans="1:10" x14ac:dyDescent="0.25">
      <c r="A7842" t="s">
        <v>15</v>
      </c>
      <c r="B7842" t="s">
        <v>6</v>
      </c>
      <c r="C7842" t="s">
        <v>11</v>
      </c>
      <c r="D7842">
        <v>2030</v>
      </c>
      <c r="E7842">
        <v>2039</v>
      </c>
      <c r="F7842">
        <v>1</v>
      </c>
      <c r="G7842">
        <v>19631.81452</v>
      </c>
      <c r="H7842">
        <v>0</v>
      </c>
      <c r="I7842">
        <v>1</v>
      </c>
      <c r="J7842" s="2" t="str">
        <f t="shared" si="122"/>
        <v>EG_LHWR2030</v>
      </c>
    </row>
    <row r="7843" spans="1:10" x14ac:dyDescent="0.25">
      <c r="A7843" t="s">
        <v>15</v>
      </c>
      <c r="B7843" t="s">
        <v>6</v>
      </c>
      <c r="C7843" t="s">
        <v>9</v>
      </c>
      <c r="D7843">
        <v>2030</v>
      </c>
      <c r="E7843">
        <v>2039</v>
      </c>
      <c r="F7843">
        <v>1</v>
      </c>
      <c r="G7843">
        <v>19631.81452</v>
      </c>
      <c r="H7843">
        <v>0</v>
      </c>
      <c r="I7843">
        <v>1</v>
      </c>
      <c r="J7843" s="2" t="str">
        <f t="shared" si="122"/>
        <v>EG_LHNER2030</v>
      </c>
    </row>
    <row r="7844" spans="1:10" x14ac:dyDescent="0.25">
      <c r="A7844" t="s">
        <v>15</v>
      </c>
      <c r="B7844" t="s">
        <v>6</v>
      </c>
      <c r="C7844" t="s">
        <v>8</v>
      </c>
      <c r="D7844">
        <v>2030</v>
      </c>
      <c r="E7844">
        <v>2039</v>
      </c>
      <c r="F7844">
        <v>1</v>
      </c>
      <c r="G7844">
        <v>19631.81452</v>
      </c>
      <c r="H7844">
        <v>0</v>
      </c>
      <c r="I7844">
        <v>1</v>
      </c>
      <c r="J7844" s="2" t="str">
        <f t="shared" si="122"/>
        <v>EG_LHSR2030</v>
      </c>
    </row>
    <row r="7845" spans="1:10" x14ac:dyDescent="0.25">
      <c r="A7845" t="s">
        <v>15</v>
      </c>
      <c r="B7845" t="s">
        <v>6</v>
      </c>
      <c r="C7845" t="s">
        <v>12</v>
      </c>
      <c r="D7845">
        <v>2030</v>
      </c>
      <c r="E7845">
        <v>2039</v>
      </c>
      <c r="F7845">
        <v>1</v>
      </c>
      <c r="G7845">
        <v>19631.81452</v>
      </c>
      <c r="H7845">
        <v>0</v>
      </c>
      <c r="I7845">
        <v>1</v>
      </c>
      <c r="J7845" s="2" t="str">
        <f t="shared" si="122"/>
        <v>EG_LHNR2030</v>
      </c>
    </row>
    <row r="7846" spans="1:10" x14ac:dyDescent="0.25">
      <c r="A7846" t="s">
        <v>15</v>
      </c>
      <c r="B7846" t="s">
        <v>6</v>
      </c>
      <c r="C7846" t="s">
        <v>10</v>
      </c>
      <c r="D7846">
        <v>2030</v>
      </c>
      <c r="E7846">
        <v>2040</v>
      </c>
      <c r="F7846">
        <v>1</v>
      </c>
      <c r="G7846">
        <v>19631.81452</v>
      </c>
      <c r="H7846">
        <v>0</v>
      </c>
      <c r="I7846">
        <v>1</v>
      </c>
      <c r="J7846" s="2" t="str">
        <f t="shared" si="122"/>
        <v>EG_LHER2030</v>
      </c>
    </row>
    <row r="7847" spans="1:10" x14ac:dyDescent="0.25">
      <c r="A7847" t="s">
        <v>15</v>
      </c>
      <c r="B7847" t="s">
        <v>6</v>
      </c>
      <c r="C7847" t="s">
        <v>11</v>
      </c>
      <c r="D7847">
        <v>2030</v>
      </c>
      <c r="E7847">
        <v>2040</v>
      </c>
      <c r="F7847">
        <v>1</v>
      </c>
      <c r="G7847">
        <v>19631.81452</v>
      </c>
      <c r="H7847">
        <v>0</v>
      </c>
      <c r="I7847">
        <v>1</v>
      </c>
      <c r="J7847" s="2" t="str">
        <f t="shared" si="122"/>
        <v>EG_LHWR2030</v>
      </c>
    </row>
    <row r="7848" spans="1:10" x14ac:dyDescent="0.25">
      <c r="A7848" t="s">
        <v>15</v>
      </c>
      <c r="B7848" t="s">
        <v>6</v>
      </c>
      <c r="C7848" t="s">
        <v>9</v>
      </c>
      <c r="D7848">
        <v>2030</v>
      </c>
      <c r="E7848">
        <v>2040</v>
      </c>
      <c r="F7848">
        <v>1</v>
      </c>
      <c r="G7848">
        <v>19631.81452</v>
      </c>
      <c r="H7848">
        <v>0</v>
      </c>
      <c r="I7848">
        <v>1</v>
      </c>
      <c r="J7848" s="2" t="str">
        <f t="shared" si="122"/>
        <v>EG_LHNER2030</v>
      </c>
    </row>
    <row r="7849" spans="1:10" x14ac:dyDescent="0.25">
      <c r="A7849" t="s">
        <v>15</v>
      </c>
      <c r="B7849" t="s">
        <v>6</v>
      </c>
      <c r="C7849" t="s">
        <v>8</v>
      </c>
      <c r="D7849">
        <v>2030</v>
      </c>
      <c r="E7849">
        <v>2040</v>
      </c>
      <c r="F7849">
        <v>1</v>
      </c>
      <c r="G7849">
        <v>19631.81452</v>
      </c>
      <c r="H7849">
        <v>0</v>
      </c>
      <c r="I7849">
        <v>1</v>
      </c>
      <c r="J7849" s="2" t="str">
        <f t="shared" si="122"/>
        <v>EG_LHSR2030</v>
      </c>
    </row>
    <row r="7850" spans="1:10" x14ac:dyDescent="0.25">
      <c r="A7850" t="s">
        <v>15</v>
      </c>
      <c r="B7850" t="s">
        <v>6</v>
      </c>
      <c r="C7850" t="s">
        <v>12</v>
      </c>
      <c r="D7850">
        <v>2030</v>
      </c>
      <c r="E7850">
        <v>2040</v>
      </c>
      <c r="F7850">
        <v>1</v>
      </c>
      <c r="G7850">
        <v>19631.81452</v>
      </c>
      <c r="H7850">
        <v>0</v>
      </c>
      <c r="I7850">
        <v>1</v>
      </c>
      <c r="J7850" s="2" t="str">
        <f t="shared" si="122"/>
        <v>EG_LHNR2030</v>
      </c>
    </row>
    <row r="7851" spans="1:10" x14ac:dyDescent="0.25">
      <c r="A7851" t="s">
        <v>15</v>
      </c>
      <c r="B7851" t="s">
        <v>6</v>
      </c>
      <c r="C7851" t="s">
        <v>10</v>
      </c>
      <c r="D7851">
        <v>2030</v>
      </c>
      <c r="E7851">
        <v>2041</v>
      </c>
      <c r="F7851">
        <v>1</v>
      </c>
      <c r="G7851">
        <v>19631.81452</v>
      </c>
      <c r="H7851">
        <v>0</v>
      </c>
      <c r="I7851">
        <v>1</v>
      </c>
      <c r="J7851" s="2" t="str">
        <f t="shared" si="122"/>
        <v>EG_LHER2030</v>
      </c>
    </row>
    <row r="7852" spans="1:10" x14ac:dyDescent="0.25">
      <c r="A7852" t="s">
        <v>15</v>
      </c>
      <c r="B7852" t="s">
        <v>6</v>
      </c>
      <c r="C7852" t="s">
        <v>11</v>
      </c>
      <c r="D7852">
        <v>2030</v>
      </c>
      <c r="E7852">
        <v>2041</v>
      </c>
      <c r="F7852">
        <v>1</v>
      </c>
      <c r="G7852">
        <v>19631.81452</v>
      </c>
      <c r="H7852">
        <v>0</v>
      </c>
      <c r="I7852">
        <v>1</v>
      </c>
      <c r="J7852" s="2" t="str">
        <f t="shared" si="122"/>
        <v>EG_LHWR2030</v>
      </c>
    </row>
    <row r="7853" spans="1:10" x14ac:dyDescent="0.25">
      <c r="A7853" t="s">
        <v>15</v>
      </c>
      <c r="B7853" t="s">
        <v>6</v>
      </c>
      <c r="C7853" t="s">
        <v>9</v>
      </c>
      <c r="D7853">
        <v>2030</v>
      </c>
      <c r="E7853">
        <v>2041</v>
      </c>
      <c r="F7853">
        <v>1</v>
      </c>
      <c r="G7853">
        <v>19631.81452</v>
      </c>
      <c r="H7853">
        <v>0</v>
      </c>
      <c r="I7853">
        <v>1</v>
      </c>
      <c r="J7853" s="2" t="str">
        <f t="shared" si="122"/>
        <v>EG_LHNER2030</v>
      </c>
    </row>
    <row r="7854" spans="1:10" x14ac:dyDescent="0.25">
      <c r="A7854" t="s">
        <v>15</v>
      </c>
      <c r="B7854" t="s">
        <v>6</v>
      </c>
      <c r="C7854" t="s">
        <v>8</v>
      </c>
      <c r="D7854">
        <v>2030</v>
      </c>
      <c r="E7854">
        <v>2041</v>
      </c>
      <c r="F7854">
        <v>1</v>
      </c>
      <c r="G7854">
        <v>19631.81452</v>
      </c>
      <c r="H7854">
        <v>0</v>
      </c>
      <c r="I7854">
        <v>1</v>
      </c>
      <c r="J7854" s="2" t="str">
        <f t="shared" si="122"/>
        <v>EG_LHSR2030</v>
      </c>
    </row>
    <row r="7855" spans="1:10" x14ac:dyDescent="0.25">
      <c r="A7855" t="s">
        <v>15</v>
      </c>
      <c r="B7855" t="s">
        <v>6</v>
      </c>
      <c r="C7855" t="s">
        <v>12</v>
      </c>
      <c r="D7855">
        <v>2030</v>
      </c>
      <c r="E7855">
        <v>2041</v>
      </c>
      <c r="F7855">
        <v>1</v>
      </c>
      <c r="G7855">
        <v>19631.81452</v>
      </c>
      <c r="H7855">
        <v>0</v>
      </c>
      <c r="I7855">
        <v>1</v>
      </c>
      <c r="J7855" s="2" t="str">
        <f t="shared" si="122"/>
        <v>EG_LHNR2030</v>
      </c>
    </row>
    <row r="7856" spans="1:10" x14ac:dyDescent="0.25">
      <c r="A7856" t="s">
        <v>18</v>
      </c>
      <c r="B7856" t="s">
        <v>6</v>
      </c>
      <c r="C7856" t="s">
        <v>10</v>
      </c>
      <c r="D7856">
        <v>2030</v>
      </c>
      <c r="E7856">
        <v>2030</v>
      </c>
      <c r="F7856">
        <v>1</v>
      </c>
      <c r="G7856">
        <v>11825.348760000001</v>
      </c>
      <c r="H7856">
        <v>0</v>
      </c>
      <c r="I7856">
        <v>1</v>
      </c>
      <c r="J7856" s="2" t="str">
        <f t="shared" si="122"/>
        <v>EG_SHER2030</v>
      </c>
    </row>
    <row r="7857" spans="1:10" x14ac:dyDescent="0.25">
      <c r="A7857" t="s">
        <v>18</v>
      </c>
      <c r="B7857" t="s">
        <v>6</v>
      </c>
      <c r="C7857" t="s">
        <v>11</v>
      </c>
      <c r="D7857">
        <v>2030</v>
      </c>
      <c r="E7857">
        <v>2030</v>
      </c>
      <c r="F7857">
        <v>1</v>
      </c>
      <c r="G7857">
        <v>11825.348760000001</v>
      </c>
      <c r="H7857">
        <v>0</v>
      </c>
      <c r="I7857">
        <v>1</v>
      </c>
      <c r="J7857" s="2" t="str">
        <f t="shared" si="122"/>
        <v>EG_SHWR2030</v>
      </c>
    </row>
    <row r="7858" spans="1:10" x14ac:dyDescent="0.25">
      <c r="A7858" t="s">
        <v>18</v>
      </c>
      <c r="B7858" t="s">
        <v>6</v>
      </c>
      <c r="C7858" t="s">
        <v>9</v>
      </c>
      <c r="D7858">
        <v>2030</v>
      </c>
      <c r="E7858">
        <v>2030</v>
      </c>
      <c r="F7858">
        <v>1</v>
      </c>
      <c r="G7858">
        <v>11825.348760000001</v>
      </c>
      <c r="H7858">
        <v>0</v>
      </c>
      <c r="I7858">
        <v>1</v>
      </c>
      <c r="J7858" s="2" t="str">
        <f t="shared" si="122"/>
        <v>EG_SHNER2030</v>
      </c>
    </row>
    <row r="7859" spans="1:10" x14ac:dyDescent="0.25">
      <c r="A7859" t="s">
        <v>18</v>
      </c>
      <c r="B7859" t="s">
        <v>6</v>
      </c>
      <c r="C7859" t="s">
        <v>8</v>
      </c>
      <c r="D7859">
        <v>2030</v>
      </c>
      <c r="E7859">
        <v>2030</v>
      </c>
      <c r="F7859">
        <v>1</v>
      </c>
      <c r="G7859">
        <v>11825.348760000001</v>
      </c>
      <c r="H7859">
        <v>0</v>
      </c>
      <c r="I7859">
        <v>1</v>
      </c>
      <c r="J7859" s="2" t="str">
        <f t="shared" si="122"/>
        <v>EG_SHSR2030</v>
      </c>
    </row>
    <row r="7860" spans="1:10" x14ac:dyDescent="0.25">
      <c r="A7860" t="s">
        <v>18</v>
      </c>
      <c r="B7860" t="s">
        <v>6</v>
      </c>
      <c r="C7860" t="s">
        <v>12</v>
      </c>
      <c r="D7860">
        <v>2030</v>
      </c>
      <c r="E7860">
        <v>2030</v>
      </c>
      <c r="F7860">
        <v>1</v>
      </c>
      <c r="G7860">
        <v>11825.348760000001</v>
      </c>
      <c r="H7860">
        <v>0</v>
      </c>
      <c r="I7860">
        <v>1</v>
      </c>
      <c r="J7860" s="2" t="str">
        <f t="shared" si="122"/>
        <v>EG_SHNR2030</v>
      </c>
    </row>
    <row r="7861" spans="1:10" x14ac:dyDescent="0.25">
      <c r="A7861" t="s">
        <v>18</v>
      </c>
      <c r="B7861" t="s">
        <v>6</v>
      </c>
      <c r="C7861" t="s">
        <v>10</v>
      </c>
      <c r="D7861">
        <v>2030</v>
      </c>
      <c r="E7861">
        <v>2031</v>
      </c>
      <c r="F7861">
        <v>1</v>
      </c>
      <c r="G7861">
        <v>11825.348760000001</v>
      </c>
      <c r="H7861">
        <v>0</v>
      </c>
      <c r="I7861">
        <v>1</v>
      </c>
      <c r="J7861" s="2" t="str">
        <f t="shared" si="122"/>
        <v>EG_SHER2030</v>
      </c>
    </row>
    <row r="7862" spans="1:10" x14ac:dyDescent="0.25">
      <c r="A7862" t="s">
        <v>18</v>
      </c>
      <c r="B7862" t="s">
        <v>6</v>
      </c>
      <c r="C7862" t="s">
        <v>11</v>
      </c>
      <c r="D7862">
        <v>2030</v>
      </c>
      <c r="E7862">
        <v>2031</v>
      </c>
      <c r="F7862">
        <v>1</v>
      </c>
      <c r="G7862">
        <v>11825.348760000001</v>
      </c>
      <c r="H7862">
        <v>0</v>
      </c>
      <c r="I7862">
        <v>1</v>
      </c>
      <c r="J7862" s="2" t="str">
        <f t="shared" si="122"/>
        <v>EG_SHWR2030</v>
      </c>
    </row>
    <row r="7863" spans="1:10" x14ac:dyDescent="0.25">
      <c r="A7863" t="s">
        <v>18</v>
      </c>
      <c r="B7863" t="s">
        <v>6</v>
      </c>
      <c r="C7863" t="s">
        <v>9</v>
      </c>
      <c r="D7863">
        <v>2030</v>
      </c>
      <c r="E7863">
        <v>2031</v>
      </c>
      <c r="F7863">
        <v>1</v>
      </c>
      <c r="G7863">
        <v>11825.348760000001</v>
      </c>
      <c r="H7863">
        <v>0</v>
      </c>
      <c r="I7863">
        <v>1</v>
      </c>
      <c r="J7863" s="2" t="str">
        <f t="shared" si="122"/>
        <v>EG_SHNER2030</v>
      </c>
    </row>
    <row r="7864" spans="1:10" x14ac:dyDescent="0.25">
      <c r="A7864" t="s">
        <v>18</v>
      </c>
      <c r="B7864" t="s">
        <v>6</v>
      </c>
      <c r="C7864" t="s">
        <v>8</v>
      </c>
      <c r="D7864">
        <v>2030</v>
      </c>
      <c r="E7864">
        <v>2031</v>
      </c>
      <c r="F7864">
        <v>1</v>
      </c>
      <c r="G7864">
        <v>11825.348760000001</v>
      </c>
      <c r="H7864">
        <v>0</v>
      </c>
      <c r="I7864">
        <v>1</v>
      </c>
      <c r="J7864" s="2" t="str">
        <f t="shared" si="122"/>
        <v>EG_SHSR2030</v>
      </c>
    </row>
    <row r="7865" spans="1:10" x14ac:dyDescent="0.25">
      <c r="A7865" t="s">
        <v>18</v>
      </c>
      <c r="B7865" t="s">
        <v>6</v>
      </c>
      <c r="C7865" t="s">
        <v>12</v>
      </c>
      <c r="D7865">
        <v>2030</v>
      </c>
      <c r="E7865">
        <v>2031</v>
      </c>
      <c r="F7865">
        <v>1</v>
      </c>
      <c r="G7865">
        <v>11825.348760000001</v>
      </c>
      <c r="H7865">
        <v>0</v>
      </c>
      <c r="I7865">
        <v>1</v>
      </c>
      <c r="J7865" s="2" t="str">
        <f t="shared" si="122"/>
        <v>EG_SHNR2030</v>
      </c>
    </row>
    <row r="7866" spans="1:10" x14ac:dyDescent="0.25">
      <c r="A7866" t="s">
        <v>18</v>
      </c>
      <c r="B7866" t="s">
        <v>6</v>
      </c>
      <c r="C7866" t="s">
        <v>10</v>
      </c>
      <c r="D7866">
        <v>2030</v>
      </c>
      <c r="E7866">
        <v>2032</v>
      </c>
      <c r="F7866">
        <v>1</v>
      </c>
      <c r="G7866">
        <v>11825.348760000001</v>
      </c>
      <c r="H7866">
        <v>0</v>
      </c>
      <c r="I7866">
        <v>1</v>
      </c>
      <c r="J7866" s="2" t="str">
        <f t="shared" si="122"/>
        <v>EG_SHER2030</v>
      </c>
    </row>
    <row r="7867" spans="1:10" x14ac:dyDescent="0.25">
      <c r="A7867" t="s">
        <v>18</v>
      </c>
      <c r="B7867" t="s">
        <v>6</v>
      </c>
      <c r="C7867" t="s">
        <v>11</v>
      </c>
      <c r="D7867">
        <v>2030</v>
      </c>
      <c r="E7867">
        <v>2032</v>
      </c>
      <c r="F7867">
        <v>1</v>
      </c>
      <c r="G7867">
        <v>11825.348760000001</v>
      </c>
      <c r="H7867">
        <v>0</v>
      </c>
      <c r="I7867">
        <v>1</v>
      </c>
      <c r="J7867" s="2" t="str">
        <f t="shared" si="122"/>
        <v>EG_SHWR2030</v>
      </c>
    </row>
    <row r="7868" spans="1:10" x14ac:dyDescent="0.25">
      <c r="A7868" t="s">
        <v>18</v>
      </c>
      <c r="B7868" t="s">
        <v>6</v>
      </c>
      <c r="C7868" t="s">
        <v>9</v>
      </c>
      <c r="D7868">
        <v>2030</v>
      </c>
      <c r="E7868">
        <v>2032</v>
      </c>
      <c r="F7868">
        <v>1</v>
      </c>
      <c r="G7868">
        <v>11825.348760000001</v>
      </c>
      <c r="H7868">
        <v>0</v>
      </c>
      <c r="I7868">
        <v>1</v>
      </c>
      <c r="J7868" s="2" t="str">
        <f t="shared" si="122"/>
        <v>EG_SHNER2030</v>
      </c>
    </row>
    <row r="7869" spans="1:10" x14ac:dyDescent="0.25">
      <c r="A7869" t="s">
        <v>18</v>
      </c>
      <c r="B7869" t="s">
        <v>6</v>
      </c>
      <c r="C7869" t="s">
        <v>8</v>
      </c>
      <c r="D7869">
        <v>2030</v>
      </c>
      <c r="E7869">
        <v>2032</v>
      </c>
      <c r="F7869">
        <v>1</v>
      </c>
      <c r="G7869">
        <v>11825.348760000001</v>
      </c>
      <c r="H7869">
        <v>0</v>
      </c>
      <c r="I7869">
        <v>1</v>
      </c>
      <c r="J7869" s="2" t="str">
        <f t="shared" si="122"/>
        <v>EG_SHSR2030</v>
      </c>
    </row>
    <row r="7870" spans="1:10" x14ac:dyDescent="0.25">
      <c r="A7870" t="s">
        <v>18</v>
      </c>
      <c r="B7870" t="s">
        <v>6</v>
      </c>
      <c r="C7870" t="s">
        <v>12</v>
      </c>
      <c r="D7870">
        <v>2030</v>
      </c>
      <c r="E7870">
        <v>2032</v>
      </c>
      <c r="F7870">
        <v>1</v>
      </c>
      <c r="G7870">
        <v>11825.348760000001</v>
      </c>
      <c r="H7870">
        <v>0</v>
      </c>
      <c r="I7870">
        <v>1</v>
      </c>
      <c r="J7870" s="2" t="str">
        <f t="shared" si="122"/>
        <v>EG_SHNR2030</v>
      </c>
    </row>
    <row r="7871" spans="1:10" x14ac:dyDescent="0.25">
      <c r="A7871" t="s">
        <v>18</v>
      </c>
      <c r="B7871" t="s">
        <v>6</v>
      </c>
      <c r="C7871" t="s">
        <v>10</v>
      </c>
      <c r="D7871">
        <v>2030</v>
      </c>
      <c r="E7871">
        <v>2033</v>
      </c>
      <c r="F7871">
        <v>1</v>
      </c>
      <c r="G7871">
        <v>11825.348760000001</v>
      </c>
      <c r="H7871">
        <v>0</v>
      </c>
      <c r="I7871">
        <v>1</v>
      </c>
      <c r="J7871" s="2" t="str">
        <f t="shared" si="122"/>
        <v>EG_SHER2030</v>
      </c>
    </row>
    <row r="7872" spans="1:10" x14ac:dyDescent="0.25">
      <c r="A7872" t="s">
        <v>18</v>
      </c>
      <c r="B7872" t="s">
        <v>6</v>
      </c>
      <c r="C7872" t="s">
        <v>11</v>
      </c>
      <c r="D7872">
        <v>2030</v>
      </c>
      <c r="E7872">
        <v>2033</v>
      </c>
      <c r="F7872">
        <v>1</v>
      </c>
      <c r="G7872">
        <v>11825.348760000001</v>
      </c>
      <c r="H7872">
        <v>0</v>
      </c>
      <c r="I7872">
        <v>1</v>
      </c>
      <c r="J7872" s="2" t="str">
        <f t="shared" si="122"/>
        <v>EG_SHWR2030</v>
      </c>
    </row>
    <row r="7873" spans="1:10" x14ac:dyDescent="0.25">
      <c r="A7873" t="s">
        <v>18</v>
      </c>
      <c r="B7873" t="s">
        <v>6</v>
      </c>
      <c r="C7873" t="s">
        <v>9</v>
      </c>
      <c r="D7873">
        <v>2030</v>
      </c>
      <c r="E7873">
        <v>2033</v>
      </c>
      <c r="F7873">
        <v>1</v>
      </c>
      <c r="G7873">
        <v>11825.348760000001</v>
      </c>
      <c r="H7873">
        <v>0</v>
      </c>
      <c r="I7873">
        <v>1</v>
      </c>
      <c r="J7873" s="2" t="str">
        <f t="shared" si="122"/>
        <v>EG_SHNER2030</v>
      </c>
    </row>
    <row r="7874" spans="1:10" x14ac:dyDescent="0.25">
      <c r="A7874" t="s">
        <v>18</v>
      </c>
      <c r="B7874" t="s">
        <v>6</v>
      </c>
      <c r="C7874" t="s">
        <v>8</v>
      </c>
      <c r="D7874">
        <v>2030</v>
      </c>
      <c r="E7874">
        <v>2033</v>
      </c>
      <c r="F7874">
        <v>1</v>
      </c>
      <c r="G7874">
        <v>11825.348760000001</v>
      </c>
      <c r="H7874">
        <v>0</v>
      </c>
      <c r="I7874">
        <v>1</v>
      </c>
      <c r="J7874" s="2" t="str">
        <f t="shared" si="122"/>
        <v>EG_SHSR2030</v>
      </c>
    </row>
    <row r="7875" spans="1:10" x14ac:dyDescent="0.25">
      <c r="A7875" t="s">
        <v>18</v>
      </c>
      <c r="B7875" t="s">
        <v>6</v>
      </c>
      <c r="C7875" t="s">
        <v>12</v>
      </c>
      <c r="D7875">
        <v>2030</v>
      </c>
      <c r="E7875">
        <v>2033</v>
      </c>
      <c r="F7875">
        <v>1</v>
      </c>
      <c r="G7875">
        <v>11825.348760000001</v>
      </c>
      <c r="H7875">
        <v>0</v>
      </c>
      <c r="I7875">
        <v>1</v>
      </c>
      <c r="J7875" s="2" t="str">
        <f t="shared" ref="J7875:J7938" si="123">_xlfn.CONCAT(A7875,C7875,D7875)</f>
        <v>EG_SHNR2030</v>
      </c>
    </row>
    <row r="7876" spans="1:10" x14ac:dyDescent="0.25">
      <c r="A7876" t="s">
        <v>18</v>
      </c>
      <c r="B7876" t="s">
        <v>6</v>
      </c>
      <c r="C7876" t="s">
        <v>10</v>
      </c>
      <c r="D7876">
        <v>2030</v>
      </c>
      <c r="E7876">
        <v>2034</v>
      </c>
      <c r="F7876">
        <v>1</v>
      </c>
      <c r="G7876">
        <v>11825.348760000001</v>
      </c>
      <c r="H7876">
        <v>0</v>
      </c>
      <c r="I7876">
        <v>1</v>
      </c>
      <c r="J7876" s="2" t="str">
        <f t="shared" si="123"/>
        <v>EG_SHER2030</v>
      </c>
    </row>
    <row r="7877" spans="1:10" x14ac:dyDescent="0.25">
      <c r="A7877" t="s">
        <v>18</v>
      </c>
      <c r="B7877" t="s">
        <v>6</v>
      </c>
      <c r="C7877" t="s">
        <v>11</v>
      </c>
      <c r="D7877">
        <v>2030</v>
      </c>
      <c r="E7877">
        <v>2034</v>
      </c>
      <c r="F7877">
        <v>1</v>
      </c>
      <c r="G7877">
        <v>11825.348760000001</v>
      </c>
      <c r="H7877">
        <v>0</v>
      </c>
      <c r="I7877">
        <v>1</v>
      </c>
      <c r="J7877" s="2" t="str">
        <f t="shared" si="123"/>
        <v>EG_SHWR2030</v>
      </c>
    </row>
    <row r="7878" spans="1:10" x14ac:dyDescent="0.25">
      <c r="A7878" t="s">
        <v>18</v>
      </c>
      <c r="B7878" t="s">
        <v>6</v>
      </c>
      <c r="C7878" t="s">
        <v>9</v>
      </c>
      <c r="D7878">
        <v>2030</v>
      </c>
      <c r="E7878">
        <v>2034</v>
      </c>
      <c r="F7878">
        <v>1</v>
      </c>
      <c r="G7878">
        <v>11825.348760000001</v>
      </c>
      <c r="H7878">
        <v>0</v>
      </c>
      <c r="I7878">
        <v>1</v>
      </c>
      <c r="J7878" s="2" t="str">
        <f t="shared" si="123"/>
        <v>EG_SHNER2030</v>
      </c>
    </row>
    <row r="7879" spans="1:10" x14ac:dyDescent="0.25">
      <c r="A7879" t="s">
        <v>18</v>
      </c>
      <c r="B7879" t="s">
        <v>6</v>
      </c>
      <c r="C7879" t="s">
        <v>8</v>
      </c>
      <c r="D7879">
        <v>2030</v>
      </c>
      <c r="E7879">
        <v>2034</v>
      </c>
      <c r="F7879">
        <v>1</v>
      </c>
      <c r="G7879">
        <v>11825.348760000001</v>
      </c>
      <c r="H7879">
        <v>0</v>
      </c>
      <c r="I7879">
        <v>1</v>
      </c>
      <c r="J7879" s="2" t="str">
        <f t="shared" si="123"/>
        <v>EG_SHSR2030</v>
      </c>
    </row>
    <row r="7880" spans="1:10" x14ac:dyDescent="0.25">
      <c r="A7880" t="s">
        <v>18</v>
      </c>
      <c r="B7880" t="s">
        <v>6</v>
      </c>
      <c r="C7880" t="s">
        <v>12</v>
      </c>
      <c r="D7880">
        <v>2030</v>
      </c>
      <c r="E7880">
        <v>2034</v>
      </c>
      <c r="F7880">
        <v>1</v>
      </c>
      <c r="G7880">
        <v>11825.348760000001</v>
      </c>
      <c r="H7880">
        <v>0</v>
      </c>
      <c r="I7880">
        <v>1</v>
      </c>
      <c r="J7880" s="2" t="str">
        <f t="shared" si="123"/>
        <v>EG_SHNR2030</v>
      </c>
    </row>
    <row r="7881" spans="1:10" x14ac:dyDescent="0.25">
      <c r="A7881" t="s">
        <v>18</v>
      </c>
      <c r="B7881" t="s">
        <v>6</v>
      </c>
      <c r="C7881" t="s">
        <v>10</v>
      </c>
      <c r="D7881">
        <v>2030</v>
      </c>
      <c r="E7881">
        <v>2035</v>
      </c>
      <c r="F7881">
        <v>1</v>
      </c>
      <c r="G7881">
        <v>11825.348760000001</v>
      </c>
      <c r="H7881">
        <v>0</v>
      </c>
      <c r="I7881">
        <v>1</v>
      </c>
      <c r="J7881" s="2" t="str">
        <f t="shared" si="123"/>
        <v>EG_SHER2030</v>
      </c>
    </row>
    <row r="7882" spans="1:10" x14ac:dyDescent="0.25">
      <c r="A7882" t="s">
        <v>18</v>
      </c>
      <c r="B7882" t="s">
        <v>6</v>
      </c>
      <c r="C7882" t="s">
        <v>11</v>
      </c>
      <c r="D7882">
        <v>2030</v>
      </c>
      <c r="E7882">
        <v>2035</v>
      </c>
      <c r="F7882">
        <v>1</v>
      </c>
      <c r="G7882">
        <v>11825.348760000001</v>
      </c>
      <c r="H7882">
        <v>0</v>
      </c>
      <c r="I7882">
        <v>1</v>
      </c>
      <c r="J7882" s="2" t="str">
        <f t="shared" si="123"/>
        <v>EG_SHWR2030</v>
      </c>
    </row>
    <row r="7883" spans="1:10" x14ac:dyDescent="0.25">
      <c r="A7883" t="s">
        <v>18</v>
      </c>
      <c r="B7883" t="s">
        <v>6</v>
      </c>
      <c r="C7883" t="s">
        <v>9</v>
      </c>
      <c r="D7883">
        <v>2030</v>
      </c>
      <c r="E7883">
        <v>2035</v>
      </c>
      <c r="F7883">
        <v>1</v>
      </c>
      <c r="G7883">
        <v>11825.348760000001</v>
      </c>
      <c r="H7883">
        <v>0</v>
      </c>
      <c r="I7883">
        <v>1</v>
      </c>
      <c r="J7883" s="2" t="str">
        <f t="shared" si="123"/>
        <v>EG_SHNER2030</v>
      </c>
    </row>
    <row r="7884" spans="1:10" x14ac:dyDescent="0.25">
      <c r="A7884" t="s">
        <v>18</v>
      </c>
      <c r="B7884" t="s">
        <v>6</v>
      </c>
      <c r="C7884" t="s">
        <v>8</v>
      </c>
      <c r="D7884">
        <v>2030</v>
      </c>
      <c r="E7884">
        <v>2035</v>
      </c>
      <c r="F7884">
        <v>1</v>
      </c>
      <c r="G7884">
        <v>11825.348760000001</v>
      </c>
      <c r="H7884">
        <v>0</v>
      </c>
      <c r="I7884">
        <v>1</v>
      </c>
      <c r="J7884" s="2" t="str">
        <f t="shared" si="123"/>
        <v>EG_SHSR2030</v>
      </c>
    </row>
    <row r="7885" spans="1:10" x14ac:dyDescent="0.25">
      <c r="A7885" t="s">
        <v>18</v>
      </c>
      <c r="B7885" t="s">
        <v>6</v>
      </c>
      <c r="C7885" t="s">
        <v>12</v>
      </c>
      <c r="D7885">
        <v>2030</v>
      </c>
      <c r="E7885">
        <v>2035</v>
      </c>
      <c r="F7885">
        <v>1</v>
      </c>
      <c r="G7885">
        <v>11825.348760000001</v>
      </c>
      <c r="H7885">
        <v>0</v>
      </c>
      <c r="I7885">
        <v>1</v>
      </c>
      <c r="J7885" s="2" t="str">
        <f t="shared" si="123"/>
        <v>EG_SHNR2030</v>
      </c>
    </row>
    <row r="7886" spans="1:10" x14ac:dyDescent="0.25">
      <c r="A7886" t="s">
        <v>18</v>
      </c>
      <c r="B7886" t="s">
        <v>6</v>
      </c>
      <c r="C7886" t="s">
        <v>10</v>
      </c>
      <c r="D7886">
        <v>2030</v>
      </c>
      <c r="E7886">
        <v>2036</v>
      </c>
      <c r="F7886">
        <v>1</v>
      </c>
      <c r="G7886">
        <v>11825.348760000001</v>
      </c>
      <c r="H7886">
        <v>0</v>
      </c>
      <c r="I7886">
        <v>1</v>
      </c>
      <c r="J7886" s="2" t="str">
        <f t="shared" si="123"/>
        <v>EG_SHER2030</v>
      </c>
    </row>
    <row r="7887" spans="1:10" x14ac:dyDescent="0.25">
      <c r="A7887" t="s">
        <v>18</v>
      </c>
      <c r="B7887" t="s">
        <v>6</v>
      </c>
      <c r="C7887" t="s">
        <v>11</v>
      </c>
      <c r="D7887">
        <v>2030</v>
      </c>
      <c r="E7887">
        <v>2036</v>
      </c>
      <c r="F7887">
        <v>1</v>
      </c>
      <c r="G7887">
        <v>11825.348760000001</v>
      </c>
      <c r="H7887">
        <v>0</v>
      </c>
      <c r="I7887">
        <v>1</v>
      </c>
      <c r="J7887" s="2" t="str">
        <f t="shared" si="123"/>
        <v>EG_SHWR2030</v>
      </c>
    </row>
    <row r="7888" spans="1:10" x14ac:dyDescent="0.25">
      <c r="A7888" t="s">
        <v>18</v>
      </c>
      <c r="B7888" t="s">
        <v>6</v>
      </c>
      <c r="C7888" t="s">
        <v>9</v>
      </c>
      <c r="D7888">
        <v>2030</v>
      </c>
      <c r="E7888">
        <v>2036</v>
      </c>
      <c r="F7888">
        <v>1</v>
      </c>
      <c r="G7888">
        <v>11825.348760000001</v>
      </c>
      <c r="H7888">
        <v>0</v>
      </c>
      <c r="I7888">
        <v>1</v>
      </c>
      <c r="J7888" s="2" t="str">
        <f t="shared" si="123"/>
        <v>EG_SHNER2030</v>
      </c>
    </row>
    <row r="7889" spans="1:10" x14ac:dyDescent="0.25">
      <c r="A7889" t="s">
        <v>18</v>
      </c>
      <c r="B7889" t="s">
        <v>6</v>
      </c>
      <c r="C7889" t="s">
        <v>8</v>
      </c>
      <c r="D7889">
        <v>2030</v>
      </c>
      <c r="E7889">
        <v>2036</v>
      </c>
      <c r="F7889">
        <v>1</v>
      </c>
      <c r="G7889">
        <v>11825.348760000001</v>
      </c>
      <c r="H7889">
        <v>0</v>
      </c>
      <c r="I7889">
        <v>1</v>
      </c>
      <c r="J7889" s="2" t="str">
        <f t="shared" si="123"/>
        <v>EG_SHSR2030</v>
      </c>
    </row>
    <row r="7890" spans="1:10" x14ac:dyDescent="0.25">
      <c r="A7890" t="s">
        <v>18</v>
      </c>
      <c r="B7890" t="s">
        <v>6</v>
      </c>
      <c r="C7890" t="s">
        <v>12</v>
      </c>
      <c r="D7890">
        <v>2030</v>
      </c>
      <c r="E7890">
        <v>2036</v>
      </c>
      <c r="F7890">
        <v>1</v>
      </c>
      <c r="G7890">
        <v>11825.348760000001</v>
      </c>
      <c r="H7890">
        <v>0</v>
      </c>
      <c r="I7890">
        <v>1</v>
      </c>
      <c r="J7890" s="2" t="str">
        <f t="shared" si="123"/>
        <v>EG_SHNR2030</v>
      </c>
    </row>
    <row r="7891" spans="1:10" x14ac:dyDescent="0.25">
      <c r="A7891" t="s">
        <v>18</v>
      </c>
      <c r="B7891" t="s">
        <v>6</v>
      </c>
      <c r="C7891" t="s">
        <v>10</v>
      </c>
      <c r="D7891">
        <v>2030</v>
      </c>
      <c r="E7891">
        <v>2037</v>
      </c>
      <c r="F7891">
        <v>1</v>
      </c>
      <c r="G7891">
        <v>11825.348760000001</v>
      </c>
      <c r="H7891">
        <v>0</v>
      </c>
      <c r="I7891">
        <v>1</v>
      </c>
      <c r="J7891" s="2" t="str">
        <f t="shared" si="123"/>
        <v>EG_SHER2030</v>
      </c>
    </row>
    <row r="7892" spans="1:10" x14ac:dyDescent="0.25">
      <c r="A7892" t="s">
        <v>18</v>
      </c>
      <c r="B7892" t="s">
        <v>6</v>
      </c>
      <c r="C7892" t="s">
        <v>11</v>
      </c>
      <c r="D7892">
        <v>2030</v>
      </c>
      <c r="E7892">
        <v>2037</v>
      </c>
      <c r="F7892">
        <v>1</v>
      </c>
      <c r="G7892">
        <v>11825.348760000001</v>
      </c>
      <c r="H7892">
        <v>0</v>
      </c>
      <c r="I7892">
        <v>1</v>
      </c>
      <c r="J7892" s="2" t="str">
        <f t="shared" si="123"/>
        <v>EG_SHWR2030</v>
      </c>
    </row>
    <row r="7893" spans="1:10" x14ac:dyDescent="0.25">
      <c r="A7893" t="s">
        <v>18</v>
      </c>
      <c r="B7893" t="s">
        <v>6</v>
      </c>
      <c r="C7893" t="s">
        <v>9</v>
      </c>
      <c r="D7893">
        <v>2030</v>
      </c>
      <c r="E7893">
        <v>2037</v>
      </c>
      <c r="F7893">
        <v>1</v>
      </c>
      <c r="G7893">
        <v>11825.348760000001</v>
      </c>
      <c r="H7893">
        <v>0</v>
      </c>
      <c r="I7893">
        <v>1</v>
      </c>
      <c r="J7893" s="2" t="str">
        <f t="shared" si="123"/>
        <v>EG_SHNER2030</v>
      </c>
    </row>
    <row r="7894" spans="1:10" x14ac:dyDescent="0.25">
      <c r="A7894" t="s">
        <v>18</v>
      </c>
      <c r="B7894" t="s">
        <v>6</v>
      </c>
      <c r="C7894" t="s">
        <v>8</v>
      </c>
      <c r="D7894">
        <v>2030</v>
      </c>
      <c r="E7894">
        <v>2037</v>
      </c>
      <c r="F7894">
        <v>1</v>
      </c>
      <c r="G7894">
        <v>11825.348760000001</v>
      </c>
      <c r="H7894">
        <v>0</v>
      </c>
      <c r="I7894">
        <v>1</v>
      </c>
      <c r="J7894" s="2" t="str">
        <f t="shared" si="123"/>
        <v>EG_SHSR2030</v>
      </c>
    </row>
    <row r="7895" spans="1:10" x14ac:dyDescent="0.25">
      <c r="A7895" t="s">
        <v>18</v>
      </c>
      <c r="B7895" t="s">
        <v>6</v>
      </c>
      <c r="C7895" t="s">
        <v>12</v>
      </c>
      <c r="D7895">
        <v>2030</v>
      </c>
      <c r="E7895">
        <v>2037</v>
      </c>
      <c r="F7895">
        <v>1</v>
      </c>
      <c r="G7895">
        <v>11825.348760000001</v>
      </c>
      <c r="H7895">
        <v>0</v>
      </c>
      <c r="I7895">
        <v>1</v>
      </c>
      <c r="J7895" s="2" t="str">
        <f t="shared" si="123"/>
        <v>EG_SHNR2030</v>
      </c>
    </row>
    <row r="7896" spans="1:10" x14ac:dyDescent="0.25">
      <c r="A7896" t="s">
        <v>18</v>
      </c>
      <c r="B7896" t="s">
        <v>6</v>
      </c>
      <c r="C7896" t="s">
        <v>10</v>
      </c>
      <c r="D7896">
        <v>2030</v>
      </c>
      <c r="E7896">
        <v>2038</v>
      </c>
      <c r="F7896">
        <v>1</v>
      </c>
      <c r="G7896">
        <v>11825.348760000001</v>
      </c>
      <c r="H7896">
        <v>0</v>
      </c>
      <c r="I7896">
        <v>1</v>
      </c>
      <c r="J7896" s="2" t="str">
        <f t="shared" si="123"/>
        <v>EG_SHER2030</v>
      </c>
    </row>
    <row r="7897" spans="1:10" x14ac:dyDescent="0.25">
      <c r="A7897" t="s">
        <v>18</v>
      </c>
      <c r="B7897" t="s">
        <v>6</v>
      </c>
      <c r="C7897" t="s">
        <v>11</v>
      </c>
      <c r="D7897">
        <v>2030</v>
      </c>
      <c r="E7897">
        <v>2038</v>
      </c>
      <c r="F7897">
        <v>1</v>
      </c>
      <c r="G7897">
        <v>11825.348760000001</v>
      </c>
      <c r="H7897">
        <v>0</v>
      </c>
      <c r="I7897">
        <v>1</v>
      </c>
      <c r="J7897" s="2" t="str">
        <f t="shared" si="123"/>
        <v>EG_SHWR2030</v>
      </c>
    </row>
    <row r="7898" spans="1:10" x14ac:dyDescent="0.25">
      <c r="A7898" t="s">
        <v>18</v>
      </c>
      <c r="B7898" t="s">
        <v>6</v>
      </c>
      <c r="C7898" t="s">
        <v>9</v>
      </c>
      <c r="D7898">
        <v>2030</v>
      </c>
      <c r="E7898">
        <v>2038</v>
      </c>
      <c r="F7898">
        <v>1</v>
      </c>
      <c r="G7898">
        <v>11825.348760000001</v>
      </c>
      <c r="H7898">
        <v>0</v>
      </c>
      <c r="I7898">
        <v>1</v>
      </c>
      <c r="J7898" s="2" t="str">
        <f t="shared" si="123"/>
        <v>EG_SHNER2030</v>
      </c>
    </row>
    <row r="7899" spans="1:10" x14ac:dyDescent="0.25">
      <c r="A7899" t="s">
        <v>18</v>
      </c>
      <c r="B7899" t="s">
        <v>6</v>
      </c>
      <c r="C7899" t="s">
        <v>8</v>
      </c>
      <c r="D7899">
        <v>2030</v>
      </c>
      <c r="E7899">
        <v>2038</v>
      </c>
      <c r="F7899">
        <v>1</v>
      </c>
      <c r="G7899">
        <v>11825.348760000001</v>
      </c>
      <c r="H7899">
        <v>0</v>
      </c>
      <c r="I7899">
        <v>1</v>
      </c>
      <c r="J7899" s="2" t="str">
        <f t="shared" si="123"/>
        <v>EG_SHSR2030</v>
      </c>
    </row>
    <row r="7900" spans="1:10" x14ac:dyDescent="0.25">
      <c r="A7900" t="s">
        <v>18</v>
      </c>
      <c r="B7900" t="s">
        <v>6</v>
      </c>
      <c r="C7900" t="s">
        <v>12</v>
      </c>
      <c r="D7900">
        <v>2030</v>
      </c>
      <c r="E7900">
        <v>2038</v>
      </c>
      <c r="F7900">
        <v>1</v>
      </c>
      <c r="G7900">
        <v>11825.348760000001</v>
      </c>
      <c r="H7900">
        <v>0</v>
      </c>
      <c r="I7900">
        <v>1</v>
      </c>
      <c r="J7900" s="2" t="str">
        <f t="shared" si="123"/>
        <v>EG_SHNR2030</v>
      </c>
    </row>
    <row r="7901" spans="1:10" x14ac:dyDescent="0.25">
      <c r="A7901" t="s">
        <v>18</v>
      </c>
      <c r="B7901" t="s">
        <v>6</v>
      </c>
      <c r="C7901" t="s">
        <v>10</v>
      </c>
      <c r="D7901">
        <v>2030</v>
      </c>
      <c r="E7901">
        <v>2039</v>
      </c>
      <c r="F7901">
        <v>1</v>
      </c>
      <c r="G7901">
        <v>11825.348760000001</v>
      </c>
      <c r="H7901">
        <v>0</v>
      </c>
      <c r="I7901">
        <v>1</v>
      </c>
      <c r="J7901" s="2" t="str">
        <f t="shared" si="123"/>
        <v>EG_SHER2030</v>
      </c>
    </row>
    <row r="7902" spans="1:10" x14ac:dyDescent="0.25">
      <c r="A7902" t="s">
        <v>18</v>
      </c>
      <c r="B7902" t="s">
        <v>6</v>
      </c>
      <c r="C7902" t="s">
        <v>11</v>
      </c>
      <c r="D7902">
        <v>2030</v>
      </c>
      <c r="E7902">
        <v>2039</v>
      </c>
      <c r="F7902">
        <v>1</v>
      </c>
      <c r="G7902">
        <v>11825.348760000001</v>
      </c>
      <c r="H7902">
        <v>0</v>
      </c>
      <c r="I7902">
        <v>1</v>
      </c>
      <c r="J7902" s="2" t="str">
        <f t="shared" si="123"/>
        <v>EG_SHWR2030</v>
      </c>
    </row>
    <row r="7903" spans="1:10" x14ac:dyDescent="0.25">
      <c r="A7903" t="s">
        <v>18</v>
      </c>
      <c r="B7903" t="s">
        <v>6</v>
      </c>
      <c r="C7903" t="s">
        <v>9</v>
      </c>
      <c r="D7903">
        <v>2030</v>
      </c>
      <c r="E7903">
        <v>2039</v>
      </c>
      <c r="F7903">
        <v>1</v>
      </c>
      <c r="G7903">
        <v>11825.348760000001</v>
      </c>
      <c r="H7903">
        <v>0</v>
      </c>
      <c r="I7903">
        <v>1</v>
      </c>
      <c r="J7903" s="2" t="str">
        <f t="shared" si="123"/>
        <v>EG_SHNER2030</v>
      </c>
    </row>
    <row r="7904" spans="1:10" x14ac:dyDescent="0.25">
      <c r="A7904" t="s">
        <v>18</v>
      </c>
      <c r="B7904" t="s">
        <v>6</v>
      </c>
      <c r="C7904" t="s">
        <v>8</v>
      </c>
      <c r="D7904">
        <v>2030</v>
      </c>
      <c r="E7904">
        <v>2039</v>
      </c>
      <c r="F7904">
        <v>1</v>
      </c>
      <c r="G7904">
        <v>11825.348760000001</v>
      </c>
      <c r="H7904">
        <v>0</v>
      </c>
      <c r="I7904">
        <v>1</v>
      </c>
      <c r="J7904" s="2" t="str">
        <f t="shared" si="123"/>
        <v>EG_SHSR2030</v>
      </c>
    </row>
    <row r="7905" spans="1:10" x14ac:dyDescent="0.25">
      <c r="A7905" t="s">
        <v>18</v>
      </c>
      <c r="B7905" t="s">
        <v>6</v>
      </c>
      <c r="C7905" t="s">
        <v>12</v>
      </c>
      <c r="D7905">
        <v>2030</v>
      </c>
      <c r="E7905">
        <v>2039</v>
      </c>
      <c r="F7905">
        <v>1</v>
      </c>
      <c r="G7905">
        <v>11825.348760000001</v>
      </c>
      <c r="H7905">
        <v>0</v>
      </c>
      <c r="I7905">
        <v>1</v>
      </c>
      <c r="J7905" s="2" t="str">
        <f t="shared" si="123"/>
        <v>EG_SHNR2030</v>
      </c>
    </row>
    <row r="7906" spans="1:10" x14ac:dyDescent="0.25">
      <c r="A7906" t="s">
        <v>18</v>
      </c>
      <c r="B7906" t="s">
        <v>6</v>
      </c>
      <c r="C7906" t="s">
        <v>10</v>
      </c>
      <c r="D7906">
        <v>2030</v>
      </c>
      <c r="E7906">
        <v>2040</v>
      </c>
      <c r="F7906">
        <v>1</v>
      </c>
      <c r="G7906">
        <v>11825.348760000001</v>
      </c>
      <c r="H7906">
        <v>0</v>
      </c>
      <c r="I7906">
        <v>1</v>
      </c>
      <c r="J7906" s="2" t="str">
        <f t="shared" si="123"/>
        <v>EG_SHER2030</v>
      </c>
    </row>
    <row r="7907" spans="1:10" x14ac:dyDescent="0.25">
      <c r="A7907" t="s">
        <v>18</v>
      </c>
      <c r="B7907" t="s">
        <v>6</v>
      </c>
      <c r="C7907" t="s">
        <v>11</v>
      </c>
      <c r="D7907">
        <v>2030</v>
      </c>
      <c r="E7907">
        <v>2040</v>
      </c>
      <c r="F7907">
        <v>1</v>
      </c>
      <c r="G7907">
        <v>11825.348760000001</v>
      </c>
      <c r="H7907">
        <v>0</v>
      </c>
      <c r="I7907">
        <v>1</v>
      </c>
      <c r="J7907" s="2" t="str">
        <f t="shared" si="123"/>
        <v>EG_SHWR2030</v>
      </c>
    </row>
    <row r="7908" spans="1:10" x14ac:dyDescent="0.25">
      <c r="A7908" t="s">
        <v>18</v>
      </c>
      <c r="B7908" t="s">
        <v>6</v>
      </c>
      <c r="C7908" t="s">
        <v>9</v>
      </c>
      <c r="D7908">
        <v>2030</v>
      </c>
      <c r="E7908">
        <v>2040</v>
      </c>
      <c r="F7908">
        <v>1</v>
      </c>
      <c r="G7908">
        <v>11825.348760000001</v>
      </c>
      <c r="H7908">
        <v>0</v>
      </c>
      <c r="I7908">
        <v>1</v>
      </c>
      <c r="J7908" s="2" t="str">
        <f t="shared" si="123"/>
        <v>EG_SHNER2030</v>
      </c>
    </row>
    <row r="7909" spans="1:10" x14ac:dyDescent="0.25">
      <c r="A7909" t="s">
        <v>18</v>
      </c>
      <c r="B7909" t="s">
        <v>6</v>
      </c>
      <c r="C7909" t="s">
        <v>8</v>
      </c>
      <c r="D7909">
        <v>2030</v>
      </c>
      <c r="E7909">
        <v>2040</v>
      </c>
      <c r="F7909">
        <v>1</v>
      </c>
      <c r="G7909">
        <v>11825.348760000001</v>
      </c>
      <c r="H7909">
        <v>0</v>
      </c>
      <c r="I7909">
        <v>1</v>
      </c>
      <c r="J7909" s="2" t="str">
        <f t="shared" si="123"/>
        <v>EG_SHSR2030</v>
      </c>
    </row>
    <row r="7910" spans="1:10" x14ac:dyDescent="0.25">
      <c r="A7910" t="s">
        <v>18</v>
      </c>
      <c r="B7910" t="s">
        <v>6</v>
      </c>
      <c r="C7910" t="s">
        <v>12</v>
      </c>
      <c r="D7910">
        <v>2030</v>
      </c>
      <c r="E7910">
        <v>2040</v>
      </c>
      <c r="F7910">
        <v>1</v>
      </c>
      <c r="G7910">
        <v>11825.348760000001</v>
      </c>
      <c r="H7910">
        <v>0</v>
      </c>
      <c r="I7910">
        <v>1</v>
      </c>
      <c r="J7910" s="2" t="str">
        <f t="shared" si="123"/>
        <v>EG_SHNR2030</v>
      </c>
    </row>
    <row r="7911" spans="1:10" x14ac:dyDescent="0.25">
      <c r="A7911" t="s">
        <v>18</v>
      </c>
      <c r="B7911" t="s">
        <v>6</v>
      </c>
      <c r="C7911" t="s">
        <v>10</v>
      </c>
      <c r="D7911">
        <v>2030</v>
      </c>
      <c r="E7911">
        <v>2041</v>
      </c>
      <c r="F7911">
        <v>1</v>
      </c>
      <c r="G7911">
        <v>11825.348760000001</v>
      </c>
      <c r="H7911">
        <v>0</v>
      </c>
      <c r="I7911">
        <v>1</v>
      </c>
      <c r="J7911" s="2" t="str">
        <f t="shared" si="123"/>
        <v>EG_SHER2030</v>
      </c>
    </row>
    <row r="7912" spans="1:10" x14ac:dyDescent="0.25">
      <c r="A7912" t="s">
        <v>18</v>
      </c>
      <c r="B7912" t="s">
        <v>6</v>
      </c>
      <c r="C7912" t="s">
        <v>11</v>
      </c>
      <c r="D7912">
        <v>2030</v>
      </c>
      <c r="E7912">
        <v>2041</v>
      </c>
      <c r="F7912">
        <v>1</v>
      </c>
      <c r="G7912">
        <v>11825.348760000001</v>
      </c>
      <c r="H7912">
        <v>0</v>
      </c>
      <c r="I7912">
        <v>1</v>
      </c>
      <c r="J7912" s="2" t="str">
        <f t="shared" si="123"/>
        <v>EG_SHWR2030</v>
      </c>
    </row>
    <row r="7913" spans="1:10" x14ac:dyDescent="0.25">
      <c r="A7913" t="s">
        <v>18</v>
      </c>
      <c r="B7913" t="s">
        <v>6</v>
      </c>
      <c r="C7913" t="s">
        <v>9</v>
      </c>
      <c r="D7913">
        <v>2030</v>
      </c>
      <c r="E7913">
        <v>2041</v>
      </c>
      <c r="F7913">
        <v>1</v>
      </c>
      <c r="G7913">
        <v>11825.348760000001</v>
      </c>
      <c r="H7913">
        <v>0</v>
      </c>
      <c r="I7913">
        <v>1</v>
      </c>
      <c r="J7913" s="2" t="str">
        <f t="shared" si="123"/>
        <v>EG_SHNER2030</v>
      </c>
    </row>
    <row r="7914" spans="1:10" x14ac:dyDescent="0.25">
      <c r="A7914" t="s">
        <v>18</v>
      </c>
      <c r="B7914" t="s">
        <v>6</v>
      </c>
      <c r="C7914" t="s">
        <v>8</v>
      </c>
      <c r="D7914">
        <v>2030</v>
      </c>
      <c r="E7914">
        <v>2041</v>
      </c>
      <c r="F7914">
        <v>1</v>
      </c>
      <c r="G7914">
        <v>11825.348760000001</v>
      </c>
      <c r="H7914">
        <v>0</v>
      </c>
      <c r="I7914">
        <v>1</v>
      </c>
      <c r="J7914" s="2" t="str">
        <f t="shared" si="123"/>
        <v>EG_SHSR2030</v>
      </c>
    </row>
    <row r="7915" spans="1:10" x14ac:dyDescent="0.25">
      <c r="A7915" t="s">
        <v>18</v>
      </c>
      <c r="B7915" t="s">
        <v>6</v>
      </c>
      <c r="C7915" t="s">
        <v>12</v>
      </c>
      <c r="D7915">
        <v>2030</v>
      </c>
      <c r="E7915">
        <v>2041</v>
      </c>
      <c r="F7915">
        <v>1</v>
      </c>
      <c r="G7915">
        <v>11825.348760000001</v>
      </c>
      <c r="H7915">
        <v>0</v>
      </c>
      <c r="I7915">
        <v>1</v>
      </c>
      <c r="J7915" s="2" t="str">
        <f t="shared" si="123"/>
        <v>EG_SHNR2030</v>
      </c>
    </row>
    <row r="7916" spans="1:10" x14ac:dyDescent="0.25">
      <c r="A7916" t="s">
        <v>17</v>
      </c>
      <c r="B7916" t="s">
        <v>6</v>
      </c>
      <c r="C7916" t="s">
        <v>10</v>
      </c>
      <c r="D7916">
        <v>2030</v>
      </c>
      <c r="E7916">
        <v>2030</v>
      </c>
      <c r="F7916">
        <v>1</v>
      </c>
      <c r="G7916">
        <v>20833.210350000001</v>
      </c>
      <c r="H7916">
        <v>0</v>
      </c>
      <c r="I7916">
        <v>0.70916666699999997</v>
      </c>
      <c r="J7916" s="2" t="str">
        <f t="shared" si="123"/>
        <v>EG_PHWRER2030</v>
      </c>
    </row>
    <row r="7917" spans="1:10" x14ac:dyDescent="0.25">
      <c r="A7917" t="s">
        <v>17</v>
      </c>
      <c r="B7917" t="s">
        <v>6</v>
      </c>
      <c r="C7917" t="s">
        <v>11</v>
      </c>
      <c r="D7917">
        <v>2030</v>
      </c>
      <c r="E7917">
        <v>2030</v>
      </c>
      <c r="F7917">
        <v>1</v>
      </c>
      <c r="G7917">
        <v>20833.210350000001</v>
      </c>
      <c r="H7917">
        <v>0</v>
      </c>
      <c r="I7917">
        <v>0.70916666699999997</v>
      </c>
      <c r="J7917" s="2" t="str">
        <f t="shared" si="123"/>
        <v>EG_PHWRWR2030</v>
      </c>
    </row>
    <row r="7918" spans="1:10" x14ac:dyDescent="0.25">
      <c r="A7918" t="s">
        <v>17</v>
      </c>
      <c r="B7918" t="s">
        <v>6</v>
      </c>
      <c r="C7918" t="s">
        <v>9</v>
      </c>
      <c r="D7918">
        <v>2030</v>
      </c>
      <c r="E7918">
        <v>2030</v>
      </c>
      <c r="F7918">
        <v>1</v>
      </c>
      <c r="G7918">
        <v>20833.210350000001</v>
      </c>
      <c r="H7918">
        <v>0</v>
      </c>
      <c r="I7918">
        <v>0.70916666699999997</v>
      </c>
      <c r="J7918" s="2" t="str">
        <f t="shared" si="123"/>
        <v>EG_PHWRNER2030</v>
      </c>
    </row>
    <row r="7919" spans="1:10" x14ac:dyDescent="0.25">
      <c r="A7919" t="s">
        <v>17</v>
      </c>
      <c r="B7919" t="s">
        <v>6</v>
      </c>
      <c r="C7919" t="s">
        <v>8</v>
      </c>
      <c r="D7919">
        <v>2030</v>
      </c>
      <c r="E7919">
        <v>2030</v>
      </c>
      <c r="F7919">
        <v>1</v>
      </c>
      <c r="G7919">
        <v>20833.210350000001</v>
      </c>
      <c r="H7919">
        <v>0</v>
      </c>
      <c r="I7919">
        <v>0.70916666699999997</v>
      </c>
      <c r="J7919" s="2" t="str">
        <f t="shared" si="123"/>
        <v>EG_PHWRSR2030</v>
      </c>
    </row>
    <row r="7920" spans="1:10" x14ac:dyDescent="0.25">
      <c r="A7920" t="s">
        <v>17</v>
      </c>
      <c r="B7920" t="s">
        <v>6</v>
      </c>
      <c r="C7920" t="s">
        <v>12</v>
      </c>
      <c r="D7920">
        <v>2030</v>
      </c>
      <c r="E7920">
        <v>2030</v>
      </c>
      <c r="F7920">
        <v>1</v>
      </c>
      <c r="G7920">
        <v>20833.210350000001</v>
      </c>
      <c r="H7920">
        <v>0</v>
      </c>
      <c r="I7920">
        <v>0.70916666699999997</v>
      </c>
      <c r="J7920" s="2" t="str">
        <f t="shared" si="123"/>
        <v>EG_PHWRNR2030</v>
      </c>
    </row>
    <row r="7921" spans="1:10" x14ac:dyDescent="0.25">
      <c r="A7921" t="s">
        <v>17</v>
      </c>
      <c r="B7921" t="s">
        <v>6</v>
      </c>
      <c r="C7921" t="s">
        <v>10</v>
      </c>
      <c r="D7921">
        <v>2030</v>
      </c>
      <c r="E7921">
        <v>2031</v>
      </c>
      <c r="F7921">
        <v>1</v>
      </c>
      <c r="G7921">
        <v>20833.210350000001</v>
      </c>
      <c r="H7921">
        <v>0</v>
      </c>
      <c r="I7921">
        <v>0.70916666699999997</v>
      </c>
      <c r="J7921" s="2" t="str">
        <f t="shared" si="123"/>
        <v>EG_PHWRER2030</v>
      </c>
    </row>
    <row r="7922" spans="1:10" x14ac:dyDescent="0.25">
      <c r="A7922" t="s">
        <v>17</v>
      </c>
      <c r="B7922" t="s">
        <v>6</v>
      </c>
      <c r="C7922" t="s">
        <v>11</v>
      </c>
      <c r="D7922">
        <v>2030</v>
      </c>
      <c r="E7922">
        <v>2031</v>
      </c>
      <c r="F7922">
        <v>1</v>
      </c>
      <c r="G7922">
        <v>20833.210350000001</v>
      </c>
      <c r="H7922">
        <v>0</v>
      </c>
      <c r="I7922">
        <v>0.70916666699999997</v>
      </c>
      <c r="J7922" s="2" t="str">
        <f t="shared" si="123"/>
        <v>EG_PHWRWR2030</v>
      </c>
    </row>
    <row r="7923" spans="1:10" x14ac:dyDescent="0.25">
      <c r="A7923" t="s">
        <v>17</v>
      </c>
      <c r="B7923" t="s">
        <v>6</v>
      </c>
      <c r="C7923" t="s">
        <v>9</v>
      </c>
      <c r="D7923">
        <v>2030</v>
      </c>
      <c r="E7923">
        <v>2031</v>
      </c>
      <c r="F7923">
        <v>1</v>
      </c>
      <c r="G7923">
        <v>20833.210350000001</v>
      </c>
      <c r="H7923">
        <v>0</v>
      </c>
      <c r="I7923">
        <v>0.70916666699999997</v>
      </c>
      <c r="J7923" s="2" t="str">
        <f t="shared" si="123"/>
        <v>EG_PHWRNER2030</v>
      </c>
    </row>
    <row r="7924" spans="1:10" x14ac:dyDescent="0.25">
      <c r="A7924" t="s">
        <v>17</v>
      </c>
      <c r="B7924" t="s">
        <v>6</v>
      </c>
      <c r="C7924" t="s">
        <v>8</v>
      </c>
      <c r="D7924">
        <v>2030</v>
      </c>
      <c r="E7924">
        <v>2031</v>
      </c>
      <c r="F7924">
        <v>1</v>
      </c>
      <c r="G7924">
        <v>20833.210350000001</v>
      </c>
      <c r="H7924">
        <v>0</v>
      </c>
      <c r="I7924">
        <v>0.70916666699999997</v>
      </c>
      <c r="J7924" s="2" t="str">
        <f t="shared" si="123"/>
        <v>EG_PHWRSR2030</v>
      </c>
    </row>
    <row r="7925" spans="1:10" x14ac:dyDescent="0.25">
      <c r="A7925" t="s">
        <v>17</v>
      </c>
      <c r="B7925" t="s">
        <v>6</v>
      </c>
      <c r="C7925" t="s">
        <v>12</v>
      </c>
      <c r="D7925">
        <v>2030</v>
      </c>
      <c r="E7925">
        <v>2031</v>
      </c>
      <c r="F7925">
        <v>1</v>
      </c>
      <c r="G7925">
        <v>20833.210350000001</v>
      </c>
      <c r="H7925">
        <v>0</v>
      </c>
      <c r="I7925">
        <v>0.70916666699999997</v>
      </c>
      <c r="J7925" s="2" t="str">
        <f t="shared" si="123"/>
        <v>EG_PHWRNR2030</v>
      </c>
    </row>
    <row r="7926" spans="1:10" x14ac:dyDescent="0.25">
      <c r="A7926" t="s">
        <v>17</v>
      </c>
      <c r="B7926" t="s">
        <v>6</v>
      </c>
      <c r="C7926" t="s">
        <v>10</v>
      </c>
      <c r="D7926">
        <v>2030</v>
      </c>
      <c r="E7926">
        <v>2032</v>
      </c>
      <c r="F7926">
        <v>1</v>
      </c>
      <c r="G7926">
        <v>20833.210350000001</v>
      </c>
      <c r="H7926">
        <v>0</v>
      </c>
      <c r="I7926">
        <v>0.70916666699999997</v>
      </c>
      <c r="J7926" s="2" t="str">
        <f t="shared" si="123"/>
        <v>EG_PHWRER2030</v>
      </c>
    </row>
    <row r="7927" spans="1:10" x14ac:dyDescent="0.25">
      <c r="A7927" t="s">
        <v>17</v>
      </c>
      <c r="B7927" t="s">
        <v>6</v>
      </c>
      <c r="C7927" t="s">
        <v>11</v>
      </c>
      <c r="D7927">
        <v>2030</v>
      </c>
      <c r="E7927">
        <v>2032</v>
      </c>
      <c r="F7927">
        <v>1</v>
      </c>
      <c r="G7927">
        <v>20833.210350000001</v>
      </c>
      <c r="H7927">
        <v>0</v>
      </c>
      <c r="I7927">
        <v>0.70916666699999997</v>
      </c>
      <c r="J7927" s="2" t="str">
        <f t="shared" si="123"/>
        <v>EG_PHWRWR2030</v>
      </c>
    </row>
    <row r="7928" spans="1:10" x14ac:dyDescent="0.25">
      <c r="A7928" t="s">
        <v>17</v>
      </c>
      <c r="B7928" t="s">
        <v>6</v>
      </c>
      <c r="C7928" t="s">
        <v>9</v>
      </c>
      <c r="D7928">
        <v>2030</v>
      </c>
      <c r="E7928">
        <v>2032</v>
      </c>
      <c r="F7928">
        <v>1</v>
      </c>
      <c r="G7928">
        <v>20833.210350000001</v>
      </c>
      <c r="H7928">
        <v>0</v>
      </c>
      <c r="I7928">
        <v>0.70916666699999997</v>
      </c>
      <c r="J7928" s="2" t="str">
        <f t="shared" si="123"/>
        <v>EG_PHWRNER2030</v>
      </c>
    </row>
    <row r="7929" spans="1:10" x14ac:dyDescent="0.25">
      <c r="A7929" t="s">
        <v>17</v>
      </c>
      <c r="B7929" t="s">
        <v>6</v>
      </c>
      <c r="C7929" t="s">
        <v>8</v>
      </c>
      <c r="D7929">
        <v>2030</v>
      </c>
      <c r="E7929">
        <v>2032</v>
      </c>
      <c r="F7929">
        <v>1</v>
      </c>
      <c r="G7929">
        <v>20833.210350000001</v>
      </c>
      <c r="H7929">
        <v>0</v>
      </c>
      <c r="I7929">
        <v>0.70916666699999997</v>
      </c>
      <c r="J7929" s="2" t="str">
        <f t="shared" si="123"/>
        <v>EG_PHWRSR2030</v>
      </c>
    </row>
    <row r="7930" spans="1:10" x14ac:dyDescent="0.25">
      <c r="A7930" t="s">
        <v>17</v>
      </c>
      <c r="B7930" t="s">
        <v>6</v>
      </c>
      <c r="C7930" t="s">
        <v>12</v>
      </c>
      <c r="D7930">
        <v>2030</v>
      </c>
      <c r="E7930">
        <v>2032</v>
      </c>
      <c r="F7930">
        <v>1</v>
      </c>
      <c r="G7930">
        <v>20833.210350000001</v>
      </c>
      <c r="H7930">
        <v>0</v>
      </c>
      <c r="I7930">
        <v>0.70916666699999997</v>
      </c>
      <c r="J7930" s="2" t="str">
        <f t="shared" si="123"/>
        <v>EG_PHWRNR2030</v>
      </c>
    </row>
    <row r="7931" spans="1:10" x14ac:dyDescent="0.25">
      <c r="A7931" t="s">
        <v>17</v>
      </c>
      <c r="B7931" t="s">
        <v>6</v>
      </c>
      <c r="C7931" t="s">
        <v>10</v>
      </c>
      <c r="D7931">
        <v>2030</v>
      </c>
      <c r="E7931">
        <v>2033</v>
      </c>
      <c r="F7931">
        <v>1</v>
      </c>
      <c r="G7931">
        <v>20833.210350000001</v>
      </c>
      <c r="H7931">
        <v>0</v>
      </c>
      <c r="I7931">
        <v>0.70916666699999997</v>
      </c>
      <c r="J7931" s="2" t="str">
        <f t="shared" si="123"/>
        <v>EG_PHWRER2030</v>
      </c>
    </row>
    <row r="7932" spans="1:10" x14ac:dyDescent="0.25">
      <c r="A7932" t="s">
        <v>17</v>
      </c>
      <c r="B7932" t="s">
        <v>6</v>
      </c>
      <c r="C7932" t="s">
        <v>11</v>
      </c>
      <c r="D7932">
        <v>2030</v>
      </c>
      <c r="E7932">
        <v>2033</v>
      </c>
      <c r="F7932">
        <v>1</v>
      </c>
      <c r="G7932">
        <v>20833.210350000001</v>
      </c>
      <c r="H7932">
        <v>0</v>
      </c>
      <c r="I7932">
        <v>0.70916666699999997</v>
      </c>
      <c r="J7932" s="2" t="str">
        <f t="shared" si="123"/>
        <v>EG_PHWRWR2030</v>
      </c>
    </row>
    <row r="7933" spans="1:10" x14ac:dyDescent="0.25">
      <c r="A7933" t="s">
        <v>17</v>
      </c>
      <c r="B7933" t="s">
        <v>6</v>
      </c>
      <c r="C7933" t="s">
        <v>9</v>
      </c>
      <c r="D7933">
        <v>2030</v>
      </c>
      <c r="E7933">
        <v>2033</v>
      </c>
      <c r="F7933">
        <v>1</v>
      </c>
      <c r="G7933">
        <v>20833.210350000001</v>
      </c>
      <c r="H7933">
        <v>0</v>
      </c>
      <c r="I7933">
        <v>0.70916666699999997</v>
      </c>
      <c r="J7933" s="2" t="str">
        <f t="shared" si="123"/>
        <v>EG_PHWRNER2030</v>
      </c>
    </row>
    <row r="7934" spans="1:10" x14ac:dyDescent="0.25">
      <c r="A7934" t="s">
        <v>17</v>
      </c>
      <c r="B7934" t="s">
        <v>6</v>
      </c>
      <c r="C7934" t="s">
        <v>8</v>
      </c>
      <c r="D7934">
        <v>2030</v>
      </c>
      <c r="E7934">
        <v>2033</v>
      </c>
      <c r="F7934">
        <v>1</v>
      </c>
      <c r="G7934">
        <v>20833.210350000001</v>
      </c>
      <c r="H7934">
        <v>0</v>
      </c>
      <c r="I7934">
        <v>0.70916666699999997</v>
      </c>
      <c r="J7934" s="2" t="str">
        <f t="shared" si="123"/>
        <v>EG_PHWRSR2030</v>
      </c>
    </row>
    <row r="7935" spans="1:10" x14ac:dyDescent="0.25">
      <c r="A7935" t="s">
        <v>17</v>
      </c>
      <c r="B7935" t="s">
        <v>6</v>
      </c>
      <c r="C7935" t="s">
        <v>12</v>
      </c>
      <c r="D7935">
        <v>2030</v>
      </c>
      <c r="E7935">
        <v>2033</v>
      </c>
      <c r="F7935">
        <v>1</v>
      </c>
      <c r="G7935">
        <v>20833.210350000001</v>
      </c>
      <c r="H7935">
        <v>0</v>
      </c>
      <c r="I7935">
        <v>0.70916666699999997</v>
      </c>
      <c r="J7935" s="2" t="str">
        <f t="shared" si="123"/>
        <v>EG_PHWRNR2030</v>
      </c>
    </row>
    <row r="7936" spans="1:10" x14ac:dyDescent="0.25">
      <c r="A7936" t="s">
        <v>17</v>
      </c>
      <c r="B7936" t="s">
        <v>6</v>
      </c>
      <c r="C7936" t="s">
        <v>10</v>
      </c>
      <c r="D7936">
        <v>2030</v>
      </c>
      <c r="E7936">
        <v>2034</v>
      </c>
      <c r="F7936">
        <v>1</v>
      </c>
      <c r="G7936">
        <v>20833.210350000001</v>
      </c>
      <c r="H7936">
        <v>0</v>
      </c>
      <c r="I7936">
        <v>0.70916666699999997</v>
      </c>
      <c r="J7936" s="2" t="str">
        <f t="shared" si="123"/>
        <v>EG_PHWRER2030</v>
      </c>
    </row>
    <row r="7937" spans="1:10" x14ac:dyDescent="0.25">
      <c r="A7937" t="s">
        <v>17</v>
      </c>
      <c r="B7937" t="s">
        <v>6</v>
      </c>
      <c r="C7937" t="s">
        <v>11</v>
      </c>
      <c r="D7937">
        <v>2030</v>
      </c>
      <c r="E7937">
        <v>2034</v>
      </c>
      <c r="F7937">
        <v>1</v>
      </c>
      <c r="G7937">
        <v>20833.210350000001</v>
      </c>
      <c r="H7937">
        <v>0</v>
      </c>
      <c r="I7937">
        <v>0.70916666699999997</v>
      </c>
      <c r="J7937" s="2" t="str">
        <f t="shared" si="123"/>
        <v>EG_PHWRWR2030</v>
      </c>
    </row>
    <row r="7938" spans="1:10" x14ac:dyDescent="0.25">
      <c r="A7938" t="s">
        <v>17</v>
      </c>
      <c r="B7938" t="s">
        <v>6</v>
      </c>
      <c r="C7938" t="s">
        <v>9</v>
      </c>
      <c r="D7938">
        <v>2030</v>
      </c>
      <c r="E7938">
        <v>2034</v>
      </c>
      <c r="F7938">
        <v>1</v>
      </c>
      <c r="G7938">
        <v>20833.210350000001</v>
      </c>
      <c r="H7938">
        <v>0</v>
      </c>
      <c r="I7938">
        <v>0.70916666699999997</v>
      </c>
      <c r="J7938" s="2" t="str">
        <f t="shared" si="123"/>
        <v>EG_PHWRNER2030</v>
      </c>
    </row>
    <row r="7939" spans="1:10" x14ac:dyDescent="0.25">
      <c r="A7939" t="s">
        <v>17</v>
      </c>
      <c r="B7939" t="s">
        <v>6</v>
      </c>
      <c r="C7939" t="s">
        <v>8</v>
      </c>
      <c r="D7939">
        <v>2030</v>
      </c>
      <c r="E7939">
        <v>2034</v>
      </c>
      <c r="F7939">
        <v>1</v>
      </c>
      <c r="G7939">
        <v>20833.210350000001</v>
      </c>
      <c r="H7939">
        <v>0</v>
      </c>
      <c r="I7939">
        <v>0.70916666699999997</v>
      </c>
      <c r="J7939" s="2" t="str">
        <f t="shared" ref="J7939:J8002" si="124">_xlfn.CONCAT(A7939,C7939,D7939)</f>
        <v>EG_PHWRSR2030</v>
      </c>
    </row>
    <row r="7940" spans="1:10" x14ac:dyDescent="0.25">
      <c r="A7940" t="s">
        <v>17</v>
      </c>
      <c r="B7940" t="s">
        <v>6</v>
      </c>
      <c r="C7940" t="s">
        <v>12</v>
      </c>
      <c r="D7940">
        <v>2030</v>
      </c>
      <c r="E7940">
        <v>2034</v>
      </c>
      <c r="F7940">
        <v>1</v>
      </c>
      <c r="G7940">
        <v>20833.210350000001</v>
      </c>
      <c r="H7940">
        <v>0</v>
      </c>
      <c r="I7940">
        <v>0.70916666699999997</v>
      </c>
      <c r="J7940" s="2" t="str">
        <f t="shared" si="124"/>
        <v>EG_PHWRNR2030</v>
      </c>
    </row>
    <row r="7941" spans="1:10" x14ac:dyDescent="0.25">
      <c r="A7941" t="s">
        <v>17</v>
      </c>
      <c r="B7941" t="s">
        <v>6</v>
      </c>
      <c r="C7941" t="s">
        <v>10</v>
      </c>
      <c r="D7941">
        <v>2030</v>
      </c>
      <c r="E7941">
        <v>2035</v>
      </c>
      <c r="F7941">
        <v>1</v>
      </c>
      <c r="G7941">
        <v>20833.210350000001</v>
      </c>
      <c r="H7941">
        <v>0</v>
      </c>
      <c r="I7941">
        <v>0.70916666699999997</v>
      </c>
      <c r="J7941" s="2" t="str">
        <f t="shared" si="124"/>
        <v>EG_PHWRER2030</v>
      </c>
    </row>
    <row r="7942" spans="1:10" x14ac:dyDescent="0.25">
      <c r="A7942" t="s">
        <v>17</v>
      </c>
      <c r="B7942" t="s">
        <v>6</v>
      </c>
      <c r="C7942" t="s">
        <v>11</v>
      </c>
      <c r="D7942">
        <v>2030</v>
      </c>
      <c r="E7942">
        <v>2035</v>
      </c>
      <c r="F7942">
        <v>1</v>
      </c>
      <c r="G7942">
        <v>20833.210350000001</v>
      </c>
      <c r="H7942">
        <v>0</v>
      </c>
      <c r="I7942">
        <v>0.70916666699999997</v>
      </c>
      <c r="J7942" s="2" t="str">
        <f t="shared" si="124"/>
        <v>EG_PHWRWR2030</v>
      </c>
    </row>
    <row r="7943" spans="1:10" x14ac:dyDescent="0.25">
      <c r="A7943" t="s">
        <v>17</v>
      </c>
      <c r="B7943" t="s">
        <v>6</v>
      </c>
      <c r="C7943" t="s">
        <v>9</v>
      </c>
      <c r="D7943">
        <v>2030</v>
      </c>
      <c r="E7943">
        <v>2035</v>
      </c>
      <c r="F7943">
        <v>1</v>
      </c>
      <c r="G7943">
        <v>20833.210350000001</v>
      </c>
      <c r="H7943">
        <v>0</v>
      </c>
      <c r="I7943">
        <v>0.70916666699999997</v>
      </c>
      <c r="J7943" s="2" t="str">
        <f t="shared" si="124"/>
        <v>EG_PHWRNER2030</v>
      </c>
    </row>
    <row r="7944" spans="1:10" x14ac:dyDescent="0.25">
      <c r="A7944" t="s">
        <v>17</v>
      </c>
      <c r="B7944" t="s">
        <v>6</v>
      </c>
      <c r="C7944" t="s">
        <v>8</v>
      </c>
      <c r="D7944">
        <v>2030</v>
      </c>
      <c r="E7944">
        <v>2035</v>
      </c>
      <c r="F7944">
        <v>1</v>
      </c>
      <c r="G7944">
        <v>20833.210350000001</v>
      </c>
      <c r="H7944">
        <v>0</v>
      </c>
      <c r="I7944">
        <v>0.70916666699999997</v>
      </c>
      <c r="J7944" s="2" t="str">
        <f t="shared" si="124"/>
        <v>EG_PHWRSR2030</v>
      </c>
    </row>
    <row r="7945" spans="1:10" x14ac:dyDescent="0.25">
      <c r="A7945" t="s">
        <v>17</v>
      </c>
      <c r="B7945" t="s">
        <v>6</v>
      </c>
      <c r="C7945" t="s">
        <v>12</v>
      </c>
      <c r="D7945">
        <v>2030</v>
      </c>
      <c r="E7945">
        <v>2035</v>
      </c>
      <c r="F7945">
        <v>1</v>
      </c>
      <c r="G7945">
        <v>20833.210350000001</v>
      </c>
      <c r="H7945">
        <v>0</v>
      </c>
      <c r="I7945">
        <v>0.70916666699999997</v>
      </c>
      <c r="J7945" s="2" t="str">
        <f t="shared" si="124"/>
        <v>EG_PHWRNR2030</v>
      </c>
    </row>
    <row r="7946" spans="1:10" x14ac:dyDescent="0.25">
      <c r="A7946" t="s">
        <v>17</v>
      </c>
      <c r="B7946" t="s">
        <v>6</v>
      </c>
      <c r="C7946" t="s">
        <v>10</v>
      </c>
      <c r="D7946">
        <v>2030</v>
      </c>
      <c r="E7946">
        <v>2036</v>
      </c>
      <c r="F7946">
        <v>1</v>
      </c>
      <c r="G7946">
        <v>20833.210350000001</v>
      </c>
      <c r="H7946">
        <v>0</v>
      </c>
      <c r="I7946">
        <v>0.70916666699999997</v>
      </c>
      <c r="J7946" s="2" t="str">
        <f t="shared" si="124"/>
        <v>EG_PHWRER2030</v>
      </c>
    </row>
    <row r="7947" spans="1:10" x14ac:dyDescent="0.25">
      <c r="A7947" t="s">
        <v>17</v>
      </c>
      <c r="B7947" t="s">
        <v>6</v>
      </c>
      <c r="C7947" t="s">
        <v>11</v>
      </c>
      <c r="D7947">
        <v>2030</v>
      </c>
      <c r="E7947">
        <v>2036</v>
      </c>
      <c r="F7947">
        <v>1</v>
      </c>
      <c r="G7947">
        <v>20833.210350000001</v>
      </c>
      <c r="H7947">
        <v>0</v>
      </c>
      <c r="I7947">
        <v>0.70916666699999997</v>
      </c>
      <c r="J7947" s="2" t="str">
        <f t="shared" si="124"/>
        <v>EG_PHWRWR2030</v>
      </c>
    </row>
    <row r="7948" spans="1:10" x14ac:dyDescent="0.25">
      <c r="A7948" t="s">
        <v>17</v>
      </c>
      <c r="B7948" t="s">
        <v>6</v>
      </c>
      <c r="C7948" t="s">
        <v>9</v>
      </c>
      <c r="D7948">
        <v>2030</v>
      </c>
      <c r="E7948">
        <v>2036</v>
      </c>
      <c r="F7948">
        <v>1</v>
      </c>
      <c r="G7948">
        <v>20833.210350000001</v>
      </c>
      <c r="H7948">
        <v>0</v>
      </c>
      <c r="I7948">
        <v>0.70916666699999997</v>
      </c>
      <c r="J7948" s="2" t="str">
        <f t="shared" si="124"/>
        <v>EG_PHWRNER2030</v>
      </c>
    </row>
    <row r="7949" spans="1:10" x14ac:dyDescent="0.25">
      <c r="A7949" t="s">
        <v>17</v>
      </c>
      <c r="B7949" t="s">
        <v>6</v>
      </c>
      <c r="C7949" t="s">
        <v>8</v>
      </c>
      <c r="D7949">
        <v>2030</v>
      </c>
      <c r="E7949">
        <v>2036</v>
      </c>
      <c r="F7949">
        <v>1</v>
      </c>
      <c r="G7949">
        <v>20833.210350000001</v>
      </c>
      <c r="H7949">
        <v>0</v>
      </c>
      <c r="I7949">
        <v>0.70916666699999997</v>
      </c>
      <c r="J7949" s="2" t="str">
        <f t="shared" si="124"/>
        <v>EG_PHWRSR2030</v>
      </c>
    </row>
    <row r="7950" spans="1:10" x14ac:dyDescent="0.25">
      <c r="A7950" t="s">
        <v>17</v>
      </c>
      <c r="B7950" t="s">
        <v>6</v>
      </c>
      <c r="C7950" t="s">
        <v>12</v>
      </c>
      <c r="D7950">
        <v>2030</v>
      </c>
      <c r="E7950">
        <v>2036</v>
      </c>
      <c r="F7950">
        <v>1</v>
      </c>
      <c r="G7950">
        <v>20833.210350000001</v>
      </c>
      <c r="H7950">
        <v>0</v>
      </c>
      <c r="I7950">
        <v>0.70916666699999997</v>
      </c>
      <c r="J7950" s="2" t="str">
        <f t="shared" si="124"/>
        <v>EG_PHWRNR2030</v>
      </c>
    </row>
    <row r="7951" spans="1:10" x14ac:dyDescent="0.25">
      <c r="A7951" t="s">
        <v>17</v>
      </c>
      <c r="B7951" t="s">
        <v>6</v>
      </c>
      <c r="C7951" t="s">
        <v>10</v>
      </c>
      <c r="D7951">
        <v>2030</v>
      </c>
      <c r="E7951">
        <v>2037</v>
      </c>
      <c r="F7951">
        <v>1</v>
      </c>
      <c r="G7951">
        <v>20833.210350000001</v>
      </c>
      <c r="H7951">
        <v>0</v>
      </c>
      <c r="I7951">
        <v>0.70916666699999997</v>
      </c>
      <c r="J7951" s="2" t="str">
        <f t="shared" si="124"/>
        <v>EG_PHWRER2030</v>
      </c>
    </row>
    <row r="7952" spans="1:10" x14ac:dyDescent="0.25">
      <c r="A7952" t="s">
        <v>17</v>
      </c>
      <c r="B7952" t="s">
        <v>6</v>
      </c>
      <c r="C7952" t="s">
        <v>11</v>
      </c>
      <c r="D7952">
        <v>2030</v>
      </c>
      <c r="E7952">
        <v>2037</v>
      </c>
      <c r="F7952">
        <v>1</v>
      </c>
      <c r="G7952">
        <v>20833.210350000001</v>
      </c>
      <c r="H7952">
        <v>0</v>
      </c>
      <c r="I7952">
        <v>0.70916666699999997</v>
      </c>
      <c r="J7952" s="2" t="str">
        <f t="shared" si="124"/>
        <v>EG_PHWRWR2030</v>
      </c>
    </row>
    <row r="7953" spans="1:10" x14ac:dyDescent="0.25">
      <c r="A7953" t="s">
        <v>17</v>
      </c>
      <c r="B7953" t="s">
        <v>6</v>
      </c>
      <c r="C7953" t="s">
        <v>9</v>
      </c>
      <c r="D7953">
        <v>2030</v>
      </c>
      <c r="E7953">
        <v>2037</v>
      </c>
      <c r="F7953">
        <v>1</v>
      </c>
      <c r="G7953">
        <v>20833.210350000001</v>
      </c>
      <c r="H7953">
        <v>0</v>
      </c>
      <c r="I7953">
        <v>0.70916666699999997</v>
      </c>
      <c r="J7953" s="2" t="str">
        <f t="shared" si="124"/>
        <v>EG_PHWRNER2030</v>
      </c>
    </row>
    <row r="7954" spans="1:10" x14ac:dyDescent="0.25">
      <c r="A7954" t="s">
        <v>17</v>
      </c>
      <c r="B7954" t="s">
        <v>6</v>
      </c>
      <c r="C7954" t="s">
        <v>8</v>
      </c>
      <c r="D7954">
        <v>2030</v>
      </c>
      <c r="E7954">
        <v>2037</v>
      </c>
      <c r="F7954">
        <v>1</v>
      </c>
      <c r="G7954">
        <v>20833.210350000001</v>
      </c>
      <c r="H7954">
        <v>0</v>
      </c>
      <c r="I7954">
        <v>0.70916666699999997</v>
      </c>
      <c r="J7954" s="2" t="str">
        <f t="shared" si="124"/>
        <v>EG_PHWRSR2030</v>
      </c>
    </row>
    <row r="7955" spans="1:10" x14ac:dyDescent="0.25">
      <c r="A7955" t="s">
        <v>17</v>
      </c>
      <c r="B7955" t="s">
        <v>6</v>
      </c>
      <c r="C7955" t="s">
        <v>12</v>
      </c>
      <c r="D7955">
        <v>2030</v>
      </c>
      <c r="E7955">
        <v>2037</v>
      </c>
      <c r="F7955">
        <v>1</v>
      </c>
      <c r="G7955">
        <v>20833.210350000001</v>
      </c>
      <c r="H7955">
        <v>0</v>
      </c>
      <c r="I7955">
        <v>0.70916666699999997</v>
      </c>
      <c r="J7955" s="2" t="str">
        <f t="shared" si="124"/>
        <v>EG_PHWRNR2030</v>
      </c>
    </row>
    <row r="7956" spans="1:10" x14ac:dyDescent="0.25">
      <c r="A7956" t="s">
        <v>17</v>
      </c>
      <c r="B7956" t="s">
        <v>6</v>
      </c>
      <c r="C7956" t="s">
        <v>10</v>
      </c>
      <c r="D7956">
        <v>2030</v>
      </c>
      <c r="E7956">
        <v>2038</v>
      </c>
      <c r="F7956">
        <v>1</v>
      </c>
      <c r="G7956">
        <v>20833.210350000001</v>
      </c>
      <c r="H7956">
        <v>0</v>
      </c>
      <c r="I7956">
        <v>0.70916666699999997</v>
      </c>
      <c r="J7956" s="2" t="str">
        <f t="shared" si="124"/>
        <v>EG_PHWRER2030</v>
      </c>
    </row>
    <row r="7957" spans="1:10" x14ac:dyDescent="0.25">
      <c r="A7957" t="s">
        <v>17</v>
      </c>
      <c r="B7957" t="s">
        <v>6</v>
      </c>
      <c r="C7957" t="s">
        <v>11</v>
      </c>
      <c r="D7957">
        <v>2030</v>
      </c>
      <c r="E7957">
        <v>2038</v>
      </c>
      <c r="F7957">
        <v>1</v>
      </c>
      <c r="G7957">
        <v>20833.210350000001</v>
      </c>
      <c r="H7957">
        <v>0</v>
      </c>
      <c r="I7957">
        <v>0.70916666699999997</v>
      </c>
      <c r="J7957" s="2" t="str">
        <f t="shared" si="124"/>
        <v>EG_PHWRWR2030</v>
      </c>
    </row>
    <row r="7958" spans="1:10" x14ac:dyDescent="0.25">
      <c r="A7958" t="s">
        <v>17</v>
      </c>
      <c r="B7958" t="s">
        <v>6</v>
      </c>
      <c r="C7958" t="s">
        <v>9</v>
      </c>
      <c r="D7958">
        <v>2030</v>
      </c>
      <c r="E7958">
        <v>2038</v>
      </c>
      <c r="F7958">
        <v>1</v>
      </c>
      <c r="G7958">
        <v>20833.210350000001</v>
      </c>
      <c r="H7958">
        <v>0</v>
      </c>
      <c r="I7958">
        <v>0.70916666699999997</v>
      </c>
      <c r="J7958" s="2" t="str">
        <f t="shared" si="124"/>
        <v>EG_PHWRNER2030</v>
      </c>
    </row>
    <row r="7959" spans="1:10" x14ac:dyDescent="0.25">
      <c r="A7959" t="s">
        <v>17</v>
      </c>
      <c r="B7959" t="s">
        <v>6</v>
      </c>
      <c r="C7959" t="s">
        <v>8</v>
      </c>
      <c r="D7959">
        <v>2030</v>
      </c>
      <c r="E7959">
        <v>2038</v>
      </c>
      <c r="F7959">
        <v>1</v>
      </c>
      <c r="G7959">
        <v>20833.210350000001</v>
      </c>
      <c r="H7959">
        <v>0</v>
      </c>
      <c r="I7959">
        <v>0.70916666699999997</v>
      </c>
      <c r="J7959" s="2" t="str">
        <f t="shared" si="124"/>
        <v>EG_PHWRSR2030</v>
      </c>
    </row>
    <row r="7960" spans="1:10" x14ac:dyDescent="0.25">
      <c r="A7960" t="s">
        <v>17</v>
      </c>
      <c r="B7960" t="s">
        <v>6</v>
      </c>
      <c r="C7960" t="s">
        <v>12</v>
      </c>
      <c r="D7960">
        <v>2030</v>
      </c>
      <c r="E7960">
        <v>2038</v>
      </c>
      <c r="F7960">
        <v>1</v>
      </c>
      <c r="G7960">
        <v>20833.210350000001</v>
      </c>
      <c r="H7960">
        <v>0</v>
      </c>
      <c r="I7960">
        <v>0.70916666699999997</v>
      </c>
      <c r="J7960" s="2" t="str">
        <f t="shared" si="124"/>
        <v>EG_PHWRNR2030</v>
      </c>
    </row>
    <row r="7961" spans="1:10" x14ac:dyDescent="0.25">
      <c r="A7961" t="s">
        <v>17</v>
      </c>
      <c r="B7961" t="s">
        <v>6</v>
      </c>
      <c r="C7961" t="s">
        <v>10</v>
      </c>
      <c r="D7961">
        <v>2030</v>
      </c>
      <c r="E7961">
        <v>2039</v>
      </c>
      <c r="F7961">
        <v>1</v>
      </c>
      <c r="G7961">
        <v>20833.210350000001</v>
      </c>
      <c r="H7961">
        <v>0</v>
      </c>
      <c r="I7961">
        <v>0.70916666699999997</v>
      </c>
      <c r="J7961" s="2" t="str">
        <f t="shared" si="124"/>
        <v>EG_PHWRER2030</v>
      </c>
    </row>
    <row r="7962" spans="1:10" x14ac:dyDescent="0.25">
      <c r="A7962" t="s">
        <v>17</v>
      </c>
      <c r="B7962" t="s">
        <v>6</v>
      </c>
      <c r="C7962" t="s">
        <v>11</v>
      </c>
      <c r="D7962">
        <v>2030</v>
      </c>
      <c r="E7962">
        <v>2039</v>
      </c>
      <c r="F7962">
        <v>1</v>
      </c>
      <c r="G7962">
        <v>20833.210350000001</v>
      </c>
      <c r="H7962">
        <v>0</v>
      </c>
      <c r="I7962">
        <v>0.70916666699999997</v>
      </c>
      <c r="J7962" s="2" t="str">
        <f t="shared" si="124"/>
        <v>EG_PHWRWR2030</v>
      </c>
    </row>
    <row r="7963" spans="1:10" x14ac:dyDescent="0.25">
      <c r="A7963" t="s">
        <v>17</v>
      </c>
      <c r="B7963" t="s">
        <v>6</v>
      </c>
      <c r="C7963" t="s">
        <v>9</v>
      </c>
      <c r="D7963">
        <v>2030</v>
      </c>
      <c r="E7963">
        <v>2039</v>
      </c>
      <c r="F7963">
        <v>1</v>
      </c>
      <c r="G7963">
        <v>20833.210350000001</v>
      </c>
      <c r="H7963">
        <v>0</v>
      </c>
      <c r="I7963">
        <v>0.70916666699999997</v>
      </c>
      <c r="J7963" s="2" t="str">
        <f t="shared" si="124"/>
        <v>EG_PHWRNER2030</v>
      </c>
    </row>
    <row r="7964" spans="1:10" x14ac:dyDescent="0.25">
      <c r="A7964" t="s">
        <v>17</v>
      </c>
      <c r="B7964" t="s">
        <v>6</v>
      </c>
      <c r="C7964" t="s">
        <v>8</v>
      </c>
      <c r="D7964">
        <v>2030</v>
      </c>
      <c r="E7964">
        <v>2039</v>
      </c>
      <c r="F7964">
        <v>1</v>
      </c>
      <c r="G7964">
        <v>20833.210350000001</v>
      </c>
      <c r="H7964">
        <v>0</v>
      </c>
      <c r="I7964">
        <v>0.70916666699999997</v>
      </c>
      <c r="J7964" s="2" t="str">
        <f t="shared" si="124"/>
        <v>EG_PHWRSR2030</v>
      </c>
    </row>
    <row r="7965" spans="1:10" x14ac:dyDescent="0.25">
      <c r="A7965" t="s">
        <v>17</v>
      </c>
      <c r="B7965" t="s">
        <v>6</v>
      </c>
      <c r="C7965" t="s">
        <v>12</v>
      </c>
      <c r="D7965">
        <v>2030</v>
      </c>
      <c r="E7965">
        <v>2039</v>
      </c>
      <c r="F7965">
        <v>1</v>
      </c>
      <c r="G7965">
        <v>20833.210350000001</v>
      </c>
      <c r="H7965">
        <v>0</v>
      </c>
      <c r="I7965">
        <v>0.70916666699999997</v>
      </c>
      <c r="J7965" s="2" t="str">
        <f t="shared" si="124"/>
        <v>EG_PHWRNR2030</v>
      </c>
    </row>
    <row r="7966" spans="1:10" x14ac:dyDescent="0.25">
      <c r="A7966" t="s">
        <v>17</v>
      </c>
      <c r="B7966" t="s">
        <v>6</v>
      </c>
      <c r="C7966" t="s">
        <v>10</v>
      </c>
      <c r="D7966">
        <v>2030</v>
      </c>
      <c r="E7966">
        <v>2040</v>
      </c>
      <c r="F7966">
        <v>1</v>
      </c>
      <c r="G7966">
        <v>20833.210350000001</v>
      </c>
      <c r="H7966">
        <v>0</v>
      </c>
      <c r="I7966">
        <v>0.70916666699999997</v>
      </c>
      <c r="J7966" s="2" t="str">
        <f t="shared" si="124"/>
        <v>EG_PHWRER2030</v>
      </c>
    </row>
    <row r="7967" spans="1:10" x14ac:dyDescent="0.25">
      <c r="A7967" t="s">
        <v>17</v>
      </c>
      <c r="B7967" t="s">
        <v>6</v>
      </c>
      <c r="C7967" t="s">
        <v>11</v>
      </c>
      <c r="D7967">
        <v>2030</v>
      </c>
      <c r="E7967">
        <v>2040</v>
      </c>
      <c r="F7967">
        <v>1</v>
      </c>
      <c r="G7967">
        <v>20833.210350000001</v>
      </c>
      <c r="H7967">
        <v>0</v>
      </c>
      <c r="I7967">
        <v>0.70916666699999997</v>
      </c>
      <c r="J7967" s="2" t="str">
        <f t="shared" si="124"/>
        <v>EG_PHWRWR2030</v>
      </c>
    </row>
    <row r="7968" spans="1:10" x14ac:dyDescent="0.25">
      <c r="A7968" t="s">
        <v>17</v>
      </c>
      <c r="B7968" t="s">
        <v>6</v>
      </c>
      <c r="C7968" t="s">
        <v>9</v>
      </c>
      <c r="D7968">
        <v>2030</v>
      </c>
      <c r="E7968">
        <v>2040</v>
      </c>
      <c r="F7968">
        <v>1</v>
      </c>
      <c r="G7968">
        <v>20833.210350000001</v>
      </c>
      <c r="H7968">
        <v>0</v>
      </c>
      <c r="I7968">
        <v>0.70916666699999997</v>
      </c>
      <c r="J7968" s="2" t="str">
        <f t="shared" si="124"/>
        <v>EG_PHWRNER2030</v>
      </c>
    </row>
    <row r="7969" spans="1:10" x14ac:dyDescent="0.25">
      <c r="A7969" t="s">
        <v>17</v>
      </c>
      <c r="B7969" t="s">
        <v>6</v>
      </c>
      <c r="C7969" t="s">
        <v>8</v>
      </c>
      <c r="D7969">
        <v>2030</v>
      </c>
      <c r="E7969">
        <v>2040</v>
      </c>
      <c r="F7969">
        <v>1</v>
      </c>
      <c r="G7969">
        <v>20833.210350000001</v>
      </c>
      <c r="H7969">
        <v>0</v>
      </c>
      <c r="I7969">
        <v>0.70916666699999997</v>
      </c>
      <c r="J7969" s="2" t="str">
        <f t="shared" si="124"/>
        <v>EG_PHWRSR2030</v>
      </c>
    </row>
    <row r="7970" spans="1:10" x14ac:dyDescent="0.25">
      <c r="A7970" t="s">
        <v>17</v>
      </c>
      <c r="B7970" t="s">
        <v>6</v>
      </c>
      <c r="C7970" t="s">
        <v>12</v>
      </c>
      <c r="D7970">
        <v>2030</v>
      </c>
      <c r="E7970">
        <v>2040</v>
      </c>
      <c r="F7970">
        <v>1</v>
      </c>
      <c r="G7970">
        <v>20833.210350000001</v>
      </c>
      <c r="H7970">
        <v>0</v>
      </c>
      <c r="I7970">
        <v>0.70916666699999997</v>
      </c>
      <c r="J7970" s="2" t="str">
        <f t="shared" si="124"/>
        <v>EG_PHWRNR2030</v>
      </c>
    </row>
    <row r="7971" spans="1:10" x14ac:dyDescent="0.25">
      <c r="A7971" t="s">
        <v>17</v>
      </c>
      <c r="B7971" t="s">
        <v>6</v>
      </c>
      <c r="C7971" t="s">
        <v>10</v>
      </c>
      <c r="D7971">
        <v>2030</v>
      </c>
      <c r="E7971">
        <v>2041</v>
      </c>
      <c r="F7971">
        <v>1</v>
      </c>
      <c r="G7971">
        <v>20833.210350000001</v>
      </c>
      <c r="H7971">
        <v>0</v>
      </c>
      <c r="I7971">
        <v>0.70916666699999997</v>
      </c>
      <c r="J7971" s="2" t="str">
        <f t="shared" si="124"/>
        <v>EG_PHWRER2030</v>
      </c>
    </row>
    <row r="7972" spans="1:10" x14ac:dyDescent="0.25">
      <c r="A7972" t="s">
        <v>17</v>
      </c>
      <c r="B7972" t="s">
        <v>6</v>
      </c>
      <c r="C7972" t="s">
        <v>11</v>
      </c>
      <c r="D7972">
        <v>2030</v>
      </c>
      <c r="E7972">
        <v>2041</v>
      </c>
      <c r="F7972">
        <v>1</v>
      </c>
      <c r="G7972">
        <v>20833.210350000001</v>
      </c>
      <c r="H7972">
        <v>0</v>
      </c>
      <c r="I7972">
        <v>0.70916666699999997</v>
      </c>
      <c r="J7972" s="2" t="str">
        <f t="shared" si="124"/>
        <v>EG_PHWRWR2030</v>
      </c>
    </row>
    <row r="7973" spans="1:10" x14ac:dyDescent="0.25">
      <c r="A7973" t="s">
        <v>17</v>
      </c>
      <c r="B7973" t="s">
        <v>6</v>
      </c>
      <c r="C7973" t="s">
        <v>9</v>
      </c>
      <c r="D7973">
        <v>2030</v>
      </c>
      <c r="E7973">
        <v>2041</v>
      </c>
      <c r="F7973">
        <v>1</v>
      </c>
      <c r="G7973">
        <v>20833.210350000001</v>
      </c>
      <c r="H7973">
        <v>0</v>
      </c>
      <c r="I7973">
        <v>0.70916666699999997</v>
      </c>
      <c r="J7973" s="2" t="str">
        <f t="shared" si="124"/>
        <v>EG_PHWRNER2030</v>
      </c>
    </row>
    <row r="7974" spans="1:10" x14ac:dyDescent="0.25">
      <c r="A7974" t="s">
        <v>17</v>
      </c>
      <c r="B7974" t="s">
        <v>6</v>
      </c>
      <c r="C7974" t="s">
        <v>8</v>
      </c>
      <c r="D7974">
        <v>2030</v>
      </c>
      <c r="E7974">
        <v>2041</v>
      </c>
      <c r="F7974">
        <v>1</v>
      </c>
      <c r="G7974">
        <v>20833.210350000001</v>
      </c>
      <c r="H7974">
        <v>0</v>
      </c>
      <c r="I7974">
        <v>0.70916666699999997</v>
      </c>
      <c r="J7974" s="2" t="str">
        <f t="shared" si="124"/>
        <v>EG_PHWRSR2030</v>
      </c>
    </row>
    <row r="7975" spans="1:10" x14ac:dyDescent="0.25">
      <c r="A7975" t="s">
        <v>17</v>
      </c>
      <c r="B7975" t="s">
        <v>6</v>
      </c>
      <c r="C7975" t="s">
        <v>12</v>
      </c>
      <c r="D7975">
        <v>2030</v>
      </c>
      <c r="E7975">
        <v>2041</v>
      </c>
      <c r="F7975">
        <v>1</v>
      </c>
      <c r="G7975">
        <v>20833.210350000001</v>
      </c>
      <c r="H7975">
        <v>0</v>
      </c>
      <c r="I7975">
        <v>0.70916666699999997</v>
      </c>
      <c r="J7975" s="2" t="str">
        <f t="shared" si="124"/>
        <v>EG_PHWRNR2030</v>
      </c>
    </row>
    <row r="7976" spans="1:10" x14ac:dyDescent="0.25">
      <c r="A7976" t="s">
        <v>22</v>
      </c>
      <c r="B7976" t="s">
        <v>6</v>
      </c>
      <c r="C7976" t="s">
        <v>10</v>
      </c>
      <c r="D7976">
        <v>2030</v>
      </c>
      <c r="E7976">
        <v>2030</v>
      </c>
      <c r="F7976">
        <v>1</v>
      </c>
      <c r="G7976">
        <v>35289.429389999998</v>
      </c>
      <c r="H7976">
        <v>0</v>
      </c>
      <c r="I7976">
        <v>0.70916666699999997</v>
      </c>
      <c r="J7976" s="2" t="str">
        <f t="shared" si="124"/>
        <v>EG_SMRER2030</v>
      </c>
    </row>
    <row r="7977" spans="1:10" x14ac:dyDescent="0.25">
      <c r="A7977" t="s">
        <v>22</v>
      </c>
      <c r="B7977" t="s">
        <v>6</v>
      </c>
      <c r="C7977" t="s">
        <v>11</v>
      </c>
      <c r="D7977">
        <v>2030</v>
      </c>
      <c r="E7977">
        <v>2030</v>
      </c>
      <c r="F7977">
        <v>1</v>
      </c>
      <c r="G7977">
        <v>35289.429389999998</v>
      </c>
      <c r="H7977">
        <v>0</v>
      </c>
      <c r="I7977">
        <v>0.70916666699999997</v>
      </c>
      <c r="J7977" s="2" t="str">
        <f t="shared" si="124"/>
        <v>EG_SMRWR2030</v>
      </c>
    </row>
    <row r="7978" spans="1:10" x14ac:dyDescent="0.25">
      <c r="A7978" t="s">
        <v>22</v>
      </c>
      <c r="B7978" t="s">
        <v>6</v>
      </c>
      <c r="C7978" t="s">
        <v>9</v>
      </c>
      <c r="D7978">
        <v>2030</v>
      </c>
      <c r="E7978">
        <v>2030</v>
      </c>
      <c r="F7978">
        <v>1</v>
      </c>
      <c r="G7978">
        <v>35289.429389999998</v>
      </c>
      <c r="H7978">
        <v>0</v>
      </c>
      <c r="I7978">
        <v>0.70916666699999997</v>
      </c>
      <c r="J7978" s="2" t="str">
        <f t="shared" si="124"/>
        <v>EG_SMRNER2030</v>
      </c>
    </row>
    <row r="7979" spans="1:10" x14ac:dyDescent="0.25">
      <c r="A7979" t="s">
        <v>22</v>
      </c>
      <c r="B7979" t="s">
        <v>6</v>
      </c>
      <c r="C7979" t="s">
        <v>8</v>
      </c>
      <c r="D7979">
        <v>2030</v>
      </c>
      <c r="E7979">
        <v>2030</v>
      </c>
      <c r="F7979">
        <v>1</v>
      </c>
      <c r="G7979">
        <v>35289.429389999998</v>
      </c>
      <c r="H7979">
        <v>0</v>
      </c>
      <c r="I7979">
        <v>0.70916666699999997</v>
      </c>
      <c r="J7979" s="2" t="str">
        <f t="shared" si="124"/>
        <v>EG_SMRSR2030</v>
      </c>
    </row>
    <row r="7980" spans="1:10" x14ac:dyDescent="0.25">
      <c r="A7980" t="s">
        <v>22</v>
      </c>
      <c r="B7980" t="s">
        <v>6</v>
      </c>
      <c r="C7980" t="s">
        <v>12</v>
      </c>
      <c r="D7980">
        <v>2030</v>
      </c>
      <c r="E7980">
        <v>2030</v>
      </c>
      <c r="F7980">
        <v>1</v>
      </c>
      <c r="G7980">
        <v>35289.429389999998</v>
      </c>
      <c r="H7980">
        <v>0</v>
      </c>
      <c r="I7980">
        <v>0.70916666699999997</v>
      </c>
      <c r="J7980" s="2" t="str">
        <f t="shared" si="124"/>
        <v>EG_SMRNR2030</v>
      </c>
    </row>
    <row r="7981" spans="1:10" x14ac:dyDescent="0.25">
      <c r="A7981" t="s">
        <v>22</v>
      </c>
      <c r="B7981" t="s">
        <v>6</v>
      </c>
      <c r="C7981" t="s">
        <v>10</v>
      </c>
      <c r="D7981">
        <v>2030</v>
      </c>
      <c r="E7981">
        <v>2031</v>
      </c>
      <c r="F7981">
        <v>1</v>
      </c>
      <c r="G7981">
        <v>35289.429389999998</v>
      </c>
      <c r="H7981">
        <v>0</v>
      </c>
      <c r="I7981">
        <v>0.70916666699999997</v>
      </c>
      <c r="J7981" s="2" t="str">
        <f t="shared" si="124"/>
        <v>EG_SMRER2030</v>
      </c>
    </row>
    <row r="7982" spans="1:10" x14ac:dyDescent="0.25">
      <c r="A7982" t="s">
        <v>22</v>
      </c>
      <c r="B7982" t="s">
        <v>6</v>
      </c>
      <c r="C7982" t="s">
        <v>11</v>
      </c>
      <c r="D7982">
        <v>2030</v>
      </c>
      <c r="E7982">
        <v>2031</v>
      </c>
      <c r="F7982">
        <v>1</v>
      </c>
      <c r="G7982">
        <v>35289.429389999998</v>
      </c>
      <c r="H7982">
        <v>0</v>
      </c>
      <c r="I7982">
        <v>0.70916666699999997</v>
      </c>
      <c r="J7982" s="2" t="str">
        <f t="shared" si="124"/>
        <v>EG_SMRWR2030</v>
      </c>
    </row>
    <row r="7983" spans="1:10" x14ac:dyDescent="0.25">
      <c r="A7983" t="s">
        <v>22</v>
      </c>
      <c r="B7983" t="s">
        <v>6</v>
      </c>
      <c r="C7983" t="s">
        <v>9</v>
      </c>
      <c r="D7983">
        <v>2030</v>
      </c>
      <c r="E7983">
        <v>2031</v>
      </c>
      <c r="F7983">
        <v>1</v>
      </c>
      <c r="G7983">
        <v>35289.429389999998</v>
      </c>
      <c r="H7983">
        <v>0</v>
      </c>
      <c r="I7983">
        <v>0.70916666699999997</v>
      </c>
      <c r="J7983" s="2" t="str">
        <f t="shared" si="124"/>
        <v>EG_SMRNER2030</v>
      </c>
    </row>
    <row r="7984" spans="1:10" x14ac:dyDescent="0.25">
      <c r="A7984" t="s">
        <v>22</v>
      </c>
      <c r="B7984" t="s">
        <v>6</v>
      </c>
      <c r="C7984" t="s">
        <v>8</v>
      </c>
      <c r="D7984">
        <v>2030</v>
      </c>
      <c r="E7984">
        <v>2031</v>
      </c>
      <c r="F7984">
        <v>1</v>
      </c>
      <c r="G7984">
        <v>35289.429389999998</v>
      </c>
      <c r="H7984">
        <v>0</v>
      </c>
      <c r="I7984">
        <v>0.70916666699999997</v>
      </c>
      <c r="J7984" s="2" t="str">
        <f t="shared" si="124"/>
        <v>EG_SMRSR2030</v>
      </c>
    </row>
    <row r="7985" spans="1:10" x14ac:dyDescent="0.25">
      <c r="A7985" t="s">
        <v>22</v>
      </c>
      <c r="B7985" t="s">
        <v>6</v>
      </c>
      <c r="C7985" t="s">
        <v>12</v>
      </c>
      <c r="D7985">
        <v>2030</v>
      </c>
      <c r="E7985">
        <v>2031</v>
      </c>
      <c r="F7985">
        <v>1</v>
      </c>
      <c r="G7985">
        <v>35289.429389999998</v>
      </c>
      <c r="H7985">
        <v>0</v>
      </c>
      <c r="I7985">
        <v>0.70916666699999997</v>
      </c>
      <c r="J7985" s="2" t="str">
        <f t="shared" si="124"/>
        <v>EG_SMRNR2030</v>
      </c>
    </row>
    <row r="7986" spans="1:10" x14ac:dyDescent="0.25">
      <c r="A7986" t="s">
        <v>22</v>
      </c>
      <c r="B7986" t="s">
        <v>6</v>
      </c>
      <c r="C7986" t="s">
        <v>10</v>
      </c>
      <c r="D7986">
        <v>2030</v>
      </c>
      <c r="E7986">
        <v>2032</v>
      </c>
      <c r="F7986">
        <v>1</v>
      </c>
      <c r="G7986">
        <v>35289.429389999998</v>
      </c>
      <c r="H7986">
        <v>0</v>
      </c>
      <c r="I7986">
        <v>0.70916666699999997</v>
      </c>
      <c r="J7986" s="2" t="str">
        <f t="shared" si="124"/>
        <v>EG_SMRER2030</v>
      </c>
    </row>
    <row r="7987" spans="1:10" x14ac:dyDescent="0.25">
      <c r="A7987" t="s">
        <v>22</v>
      </c>
      <c r="B7987" t="s">
        <v>6</v>
      </c>
      <c r="C7987" t="s">
        <v>11</v>
      </c>
      <c r="D7987">
        <v>2030</v>
      </c>
      <c r="E7987">
        <v>2032</v>
      </c>
      <c r="F7987">
        <v>1</v>
      </c>
      <c r="G7987">
        <v>35289.429389999998</v>
      </c>
      <c r="H7987">
        <v>0</v>
      </c>
      <c r="I7987">
        <v>0.70916666699999997</v>
      </c>
      <c r="J7987" s="2" t="str">
        <f t="shared" si="124"/>
        <v>EG_SMRWR2030</v>
      </c>
    </row>
    <row r="7988" spans="1:10" x14ac:dyDescent="0.25">
      <c r="A7988" t="s">
        <v>22</v>
      </c>
      <c r="B7988" t="s">
        <v>6</v>
      </c>
      <c r="C7988" t="s">
        <v>9</v>
      </c>
      <c r="D7988">
        <v>2030</v>
      </c>
      <c r="E7988">
        <v>2032</v>
      </c>
      <c r="F7988">
        <v>1</v>
      </c>
      <c r="G7988">
        <v>35289.429389999998</v>
      </c>
      <c r="H7988">
        <v>0</v>
      </c>
      <c r="I7988">
        <v>0.70916666699999997</v>
      </c>
      <c r="J7988" s="2" t="str">
        <f t="shared" si="124"/>
        <v>EG_SMRNER2030</v>
      </c>
    </row>
    <row r="7989" spans="1:10" x14ac:dyDescent="0.25">
      <c r="A7989" t="s">
        <v>22</v>
      </c>
      <c r="B7989" t="s">
        <v>6</v>
      </c>
      <c r="C7989" t="s">
        <v>8</v>
      </c>
      <c r="D7989">
        <v>2030</v>
      </c>
      <c r="E7989">
        <v>2032</v>
      </c>
      <c r="F7989">
        <v>1</v>
      </c>
      <c r="G7989">
        <v>35289.429389999998</v>
      </c>
      <c r="H7989">
        <v>0</v>
      </c>
      <c r="I7989">
        <v>0.70916666699999997</v>
      </c>
      <c r="J7989" s="2" t="str">
        <f t="shared" si="124"/>
        <v>EG_SMRSR2030</v>
      </c>
    </row>
    <row r="7990" spans="1:10" x14ac:dyDescent="0.25">
      <c r="A7990" t="s">
        <v>22</v>
      </c>
      <c r="B7990" t="s">
        <v>6</v>
      </c>
      <c r="C7990" t="s">
        <v>12</v>
      </c>
      <c r="D7990">
        <v>2030</v>
      </c>
      <c r="E7990">
        <v>2032</v>
      </c>
      <c r="F7990">
        <v>1</v>
      </c>
      <c r="G7990">
        <v>35289.429389999998</v>
      </c>
      <c r="H7990">
        <v>0</v>
      </c>
      <c r="I7990">
        <v>0.70916666699999997</v>
      </c>
      <c r="J7990" s="2" t="str">
        <f t="shared" si="124"/>
        <v>EG_SMRNR2030</v>
      </c>
    </row>
    <row r="7991" spans="1:10" x14ac:dyDescent="0.25">
      <c r="A7991" t="s">
        <v>22</v>
      </c>
      <c r="B7991" t="s">
        <v>6</v>
      </c>
      <c r="C7991" t="s">
        <v>10</v>
      </c>
      <c r="D7991">
        <v>2030</v>
      </c>
      <c r="E7991">
        <v>2033</v>
      </c>
      <c r="F7991">
        <v>1</v>
      </c>
      <c r="G7991">
        <v>35289.429389999998</v>
      </c>
      <c r="H7991">
        <v>0</v>
      </c>
      <c r="I7991">
        <v>0.70916666699999997</v>
      </c>
      <c r="J7991" s="2" t="str">
        <f t="shared" si="124"/>
        <v>EG_SMRER2030</v>
      </c>
    </row>
    <row r="7992" spans="1:10" x14ac:dyDescent="0.25">
      <c r="A7992" t="s">
        <v>22</v>
      </c>
      <c r="B7992" t="s">
        <v>6</v>
      </c>
      <c r="C7992" t="s">
        <v>11</v>
      </c>
      <c r="D7992">
        <v>2030</v>
      </c>
      <c r="E7992">
        <v>2033</v>
      </c>
      <c r="F7992">
        <v>1</v>
      </c>
      <c r="G7992">
        <v>35289.429389999998</v>
      </c>
      <c r="H7992">
        <v>0</v>
      </c>
      <c r="I7992">
        <v>0.70916666699999997</v>
      </c>
      <c r="J7992" s="2" t="str">
        <f t="shared" si="124"/>
        <v>EG_SMRWR2030</v>
      </c>
    </row>
    <row r="7993" spans="1:10" x14ac:dyDescent="0.25">
      <c r="A7993" t="s">
        <v>22</v>
      </c>
      <c r="B7993" t="s">
        <v>6</v>
      </c>
      <c r="C7993" t="s">
        <v>9</v>
      </c>
      <c r="D7993">
        <v>2030</v>
      </c>
      <c r="E7993">
        <v>2033</v>
      </c>
      <c r="F7993">
        <v>1</v>
      </c>
      <c r="G7993">
        <v>35289.429389999998</v>
      </c>
      <c r="H7993">
        <v>0</v>
      </c>
      <c r="I7993">
        <v>0.70916666699999997</v>
      </c>
      <c r="J7993" s="2" t="str">
        <f t="shared" si="124"/>
        <v>EG_SMRNER2030</v>
      </c>
    </row>
    <row r="7994" spans="1:10" x14ac:dyDescent="0.25">
      <c r="A7994" t="s">
        <v>22</v>
      </c>
      <c r="B7994" t="s">
        <v>6</v>
      </c>
      <c r="C7994" t="s">
        <v>8</v>
      </c>
      <c r="D7994">
        <v>2030</v>
      </c>
      <c r="E7994">
        <v>2033</v>
      </c>
      <c r="F7994">
        <v>1</v>
      </c>
      <c r="G7994">
        <v>35289.429389999998</v>
      </c>
      <c r="H7994">
        <v>0</v>
      </c>
      <c r="I7994">
        <v>0.70916666699999997</v>
      </c>
      <c r="J7994" s="2" t="str">
        <f t="shared" si="124"/>
        <v>EG_SMRSR2030</v>
      </c>
    </row>
    <row r="7995" spans="1:10" x14ac:dyDescent="0.25">
      <c r="A7995" t="s">
        <v>22</v>
      </c>
      <c r="B7995" t="s">
        <v>6</v>
      </c>
      <c r="C7995" t="s">
        <v>12</v>
      </c>
      <c r="D7995">
        <v>2030</v>
      </c>
      <c r="E7995">
        <v>2033</v>
      </c>
      <c r="F7995">
        <v>1</v>
      </c>
      <c r="G7995">
        <v>35289.429389999998</v>
      </c>
      <c r="H7995">
        <v>0</v>
      </c>
      <c r="I7995">
        <v>0.70916666699999997</v>
      </c>
      <c r="J7995" s="2" t="str">
        <f t="shared" si="124"/>
        <v>EG_SMRNR2030</v>
      </c>
    </row>
    <row r="7996" spans="1:10" x14ac:dyDescent="0.25">
      <c r="A7996" t="s">
        <v>22</v>
      </c>
      <c r="B7996" t="s">
        <v>6</v>
      </c>
      <c r="C7996" t="s">
        <v>10</v>
      </c>
      <c r="D7996">
        <v>2030</v>
      </c>
      <c r="E7996">
        <v>2034</v>
      </c>
      <c r="F7996">
        <v>1</v>
      </c>
      <c r="G7996">
        <v>35289.429389999998</v>
      </c>
      <c r="H7996">
        <v>0</v>
      </c>
      <c r="I7996">
        <v>0.70916666699999997</v>
      </c>
      <c r="J7996" s="2" t="str">
        <f t="shared" si="124"/>
        <v>EG_SMRER2030</v>
      </c>
    </row>
    <row r="7997" spans="1:10" x14ac:dyDescent="0.25">
      <c r="A7997" t="s">
        <v>22</v>
      </c>
      <c r="B7997" t="s">
        <v>6</v>
      </c>
      <c r="C7997" t="s">
        <v>11</v>
      </c>
      <c r="D7997">
        <v>2030</v>
      </c>
      <c r="E7997">
        <v>2034</v>
      </c>
      <c r="F7997">
        <v>1</v>
      </c>
      <c r="G7997">
        <v>35289.429389999998</v>
      </c>
      <c r="H7997">
        <v>0</v>
      </c>
      <c r="I7997">
        <v>0.70916666699999997</v>
      </c>
      <c r="J7997" s="2" t="str">
        <f t="shared" si="124"/>
        <v>EG_SMRWR2030</v>
      </c>
    </row>
    <row r="7998" spans="1:10" x14ac:dyDescent="0.25">
      <c r="A7998" t="s">
        <v>22</v>
      </c>
      <c r="B7998" t="s">
        <v>6</v>
      </c>
      <c r="C7998" t="s">
        <v>9</v>
      </c>
      <c r="D7998">
        <v>2030</v>
      </c>
      <c r="E7998">
        <v>2034</v>
      </c>
      <c r="F7998">
        <v>1</v>
      </c>
      <c r="G7998">
        <v>35289.429389999998</v>
      </c>
      <c r="H7998">
        <v>0</v>
      </c>
      <c r="I7998">
        <v>0.70916666699999997</v>
      </c>
      <c r="J7998" s="2" t="str">
        <f t="shared" si="124"/>
        <v>EG_SMRNER2030</v>
      </c>
    </row>
    <row r="7999" spans="1:10" x14ac:dyDescent="0.25">
      <c r="A7999" t="s">
        <v>22</v>
      </c>
      <c r="B7999" t="s">
        <v>6</v>
      </c>
      <c r="C7999" t="s">
        <v>8</v>
      </c>
      <c r="D7999">
        <v>2030</v>
      </c>
      <c r="E7999">
        <v>2034</v>
      </c>
      <c r="F7999">
        <v>1</v>
      </c>
      <c r="G7999">
        <v>35289.429389999998</v>
      </c>
      <c r="H7999">
        <v>0</v>
      </c>
      <c r="I7999">
        <v>0.70916666699999997</v>
      </c>
      <c r="J7999" s="2" t="str">
        <f t="shared" si="124"/>
        <v>EG_SMRSR2030</v>
      </c>
    </row>
    <row r="8000" spans="1:10" x14ac:dyDescent="0.25">
      <c r="A8000" t="s">
        <v>22</v>
      </c>
      <c r="B8000" t="s">
        <v>6</v>
      </c>
      <c r="C8000" t="s">
        <v>12</v>
      </c>
      <c r="D8000">
        <v>2030</v>
      </c>
      <c r="E8000">
        <v>2034</v>
      </c>
      <c r="F8000">
        <v>1</v>
      </c>
      <c r="G8000">
        <v>35289.429389999998</v>
      </c>
      <c r="H8000">
        <v>0</v>
      </c>
      <c r="I8000">
        <v>0.70916666699999997</v>
      </c>
      <c r="J8000" s="2" t="str">
        <f t="shared" si="124"/>
        <v>EG_SMRNR2030</v>
      </c>
    </row>
    <row r="8001" spans="1:10" x14ac:dyDescent="0.25">
      <c r="A8001" t="s">
        <v>22</v>
      </c>
      <c r="B8001" t="s">
        <v>6</v>
      </c>
      <c r="C8001" t="s">
        <v>10</v>
      </c>
      <c r="D8001">
        <v>2030</v>
      </c>
      <c r="E8001">
        <v>2035</v>
      </c>
      <c r="F8001">
        <v>1</v>
      </c>
      <c r="G8001">
        <v>35289.429389999998</v>
      </c>
      <c r="H8001">
        <v>0</v>
      </c>
      <c r="I8001">
        <v>0.70916666699999997</v>
      </c>
      <c r="J8001" s="2" t="str">
        <f t="shared" si="124"/>
        <v>EG_SMRER2030</v>
      </c>
    </row>
    <row r="8002" spans="1:10" x14ac:dyDescent="0.25">
      <c r="A8002" t="s">
        <v>22</v>
      </c>
      <c r="B8002" t="s">
        <v>6</v>
      </c>
      <c r="C8002" t="s">
        <v>11</v>
      </c>
      <c r="D8002">
        <v>2030</v>
      </c>
      <c r="E8002">
        <v>2035</v>
      </c>
      <c r="F8002">
        <v>1</v>
      </c>
      <c r="G8002">
        <v>35289.429389999998</v>
      </c>
      <c r="H8002">
        <v>0</v>
      </c>
      <c r="I8002">
        <v>0.70916666699999997</v>
      </c>
      <c r="J8002" s="2" t="str">
        <f t="shared" si="124"/>
        <v>EG_SMRWR2030</v>
      </c>
    </row>
    <row r="8003" spans="1:10" x14ac:dyDescent="0.25">
      <c r="A8003" t="s">
        <v>22</v>
      </c>
      <c r="B8003" t="s">
        <v>6</v>
      </c>
      <c r="C8003" t="s">
        <v>9</v>
      </c>
      <c r="D8003">
        <v>2030</v>
      </c>
      <c r="E8003">
        <v>2035</v>
      </c>
      <c r="F8003">
        <v>1</v>
      </c>
      <c r="G8003">
        <v>35289.429389999998</v>
      </c>
      <c r="H8003">
        <v>0</v>
      </c>
      <c r="I8003">
        <v>0.70916666699999997</v>
      </c>
      <c r="J8003" s="2" t="str">
        <f t="shared" ref="J8003:J8066" si="125">_xlfn.CONCAT(A8003,C8003,D8003)</f>
        <v>EG_SMRNER2030</v>
      </c>
    </row>
    <row r="8004" spans="1:10" x14ac:dyDescent="0.25">
      <c r="A8004" t="s">
        <v>22</v>
      </c>
      <c r="B8004" t="s">
        <v>6</v>
      </c>
      <c r="C8004" t="s">
        <v>8</v>
      </c>
      <c r="D8004">
        <v>2030</v>
      </c>
      <c r="E8004">
        <v>2035</v>
      </c>
      <c r="F8004">
        <v>1</v>
      </c>
      <c r="G8004">
        <v>35289.429389999998</v>
      </c>
      <c r="H8004">
        <v>0</v>
      </c>
      <c r="I8004">
        <v>0.70916666699999997</v>
      </c>
      <c r="J8004" s="2" t="str">
        <f t="shared" si="125"/>
        <v>EG_SMRSR2030</v>
      </c>
    </row>
    <row r="8005" spans="1:10" x14ac:dyDescent="0.25">
      <c r="A8005" t="s">
        <v>22</v>
      </c>
      <c r="B8005" t="s">
        <v>6</v>
      </c>
      <c r="C8005" t="s">
        <v>12</v>
      </c>
      <c r="D8005">
        <v>2030</v>
      </c>
      <c r="E8005">
        <v>2035</v>
      </c>
      <c r="F8005">
        <v>1</v>
      </c>
      <c r="G8005">
        <v>35289.429389999998</v>
      </c>
      <c r="H8005">
        <v>0</v>
      </c>
      <c r="I8005">
        <v>0.70916666699999997</v>
      </c>
      <c r="J8005" s="2" t="str">
        <f t="shared" si="125"/>
        <v>EG_SMRNR2030</v>
      </c>
    </row>
    <row r="8006" spans="1:10" x14ac:dyDescent="0.25">
      <c r="A8006" t="s">
        <v>22</v>
      </c>
      <c r="B8006" t="s">
        <v>6</v>
      </c>
      <c r="C8006" t="s">
        <v>10</v>
      </c>
      <c r="D8006">
        <v>2030</v>
      </c>
      <c r="E8006">
        <v>2036</v>
      </c>
      <c r="F8006">
        <v>1</v>
      </c>
      <c r="G8006">
        <v>35289.429389999998</v>
      </c>
      <c r="H8006">
        <v>0</v>
      </c>
      <c r="I8006">
        <v>0.70916666699999997</v>
      </c>
      <c r="J8006" s="2" t="str">
        <f t="shared" si="125"/>
        <v>EG_SMRER2030</v>
      </c>
    </row>
    <row r="8007" spans="1:10" x14ac:dyDescent="0.25">
      <c r="A8007" t="s">
        <v>22</v>
      </c>
      <c r="B8007" t="s">
        <v>6</v>
      </c>
      <c r="C8007" t="s">
        <v>11</v>
      </c>
      <c r="D8007">
        <v>2030</v>
      </c>
      <c r="E8007">
        <v>2036</v>
      </c>
      <c r="F8007">
        <v>1</v>
      </c>
      <c r="G8007">
        <v>35289.429389999998</v>
      </c>
      <c r="H8007">
        <v>0</v>
      </c>
      <c r="I8007">
        <v>0.70916666699999997</v>
      </c>
      <c r="J8007" s="2" t="str">
        <f t="shared" si="125"/>
        <v>EG_SMRWR2030</v>
      </c>
    </row>
    <row r="8008" spans="1:10" x14ac:dyDescent="0.25">
      <c r="A8008" t="s">
        <v>22</v>
      </c>
      <c r="B8008" t="s">
        <v>6</v>
      </c>
      <c r="C8008" t="s">
        <v>9</v>
      </c>
      <c r="D8008">
        <v>2030</v>
      </c>
      <c r="E8008">
        <v>2036</v>
      </c>
      <c r="F8008">
        <v>1</v>
      </c>
      <c r="G8008">
        <v>35289.429389999998</v>
      </c>
      <c r="H8008">
        <v>0</v>
      </c>
      <c r="I8008">
        <v>0.70916666699999997</v>
      </c>
      <c r="J8008" s="2" t="str">
        <f t="shared" si="125"/>
        <v>EG_SMRNER2030</v>
      </c>
    </row>
    <row r="8009" spans="1:10" x14ac:dyDescent="0.25">
      <c r="A8009" t="s">
        <v>22</v>
      </c>
      <c r="B8009" t="s">
        <v>6</v>
      </c>
      <c r="C8009" t="s">
        <v>8</v>
      </c>
      <c r="D8009">
        <v>2030</v>
      </c>
      <c r="E8009">
        <v>2036</v>
      </c>
      <c r="F8009">
        <v>1</v>
      </c>
      <c r="G8009">
        <v>35289.429389999998</v>
      </c>
      <c r="H8009">
        <v>0</v>
      </c>
      <c r="I8009">
        <v>0.70916666699999997</v>
      </c>
      <c r="J8009" s="2" t="str">
        <f t="shared" si="125"/>
        <v>EG_SMRSR2030</v>
      </c>
    </row>
    <row r="8010" spans="1:10" x14ac:dyDescent="0.25">
      <c r="A8010" t="s">
        <v>22</v>
      </c>
      <c r="B8010" t="s">
        <v>6</v>
      </c>
      <c r="C8010" t="s">
        <v>12</v>
      </c>
      <c r="D8010">
        <v>2030</v>
      </c>
      <c r="E8010">
        <v>2036</v>
      </c>
      <c r="F8010">
        <v>1</v>
      </c>
      <c r="G8010">
        <v>35289.429389999998</v>
      </c>
      <c r="H8010">
        <v>0</v>
      </c>
      <c r="I8010">
        <v>0.70916666699999997</v>
      </c>
      <c r="J8010" s="2" t="str">
        <f t="shared" si="125"/>
        <v>EG_SMRNR2030</v>
      </c>
    </row>
    <row r="8011" spans="1:10" x14ac:dyDescent="0.25">
      <c r="A8011" t="s">
        <v>22</v>
      </c>
      <c r="B8011" t="s">
        <v>6</v>
      </c>
      <c r="C8011" t="s">
        <v>10</v>
      </c>
      <c r="D8011">
        <v>2030</v>
      </c>
      <c r="E8011">
        <v>2037</v>
      </c>
      <c r="F8011">
        <v>1</v>
      </c>
      <c r="G8011">
        <v>35289.429389999998</v>
      </c>
      <c r="H8011">
        <v>0</v>
      </c>
      <c r="I8011">
        <v>0.70916666699999997</v>
      </c>
      <c r="J8011" s="2" t="str">
        <f t="shared" si="125"/>
        <v>EG_SMRER2030</v>
      </c>
    </row>
    <row r="8012" spans="1:10" x14ac:dyDescent="0.25">
      <c r="A8012" t="s">
        <v>22</v>
      </c>
      <c r="B8012" t="s">
        <v>6</v>
      </c>
      <c r="C8012" t="s">
        <v>11</v>
      </c>
      <c r="D8012">
        <v>2030</v>
      </c>
      <c r="E8012">
        <v>2037</v>
      </c>
      <c r="F8012">
        <v>1</v>
      </c>
      <c r="G8012">
        <v>35289.429389999998</v>
      </c>
      <c r="H8012">
        <v>0</v>
      </c>
      <c r="I8012">
        <v>0.70916666699999997</v>
      </c>
      <c r="J8012" s="2" t="str">
        <f t="shared" si="125"/>
        <v>EG_SMRWR2030</v>
      </c>
    </row>
    <row r="8013" spans="1:10" x14ac:dyDescent="0.25">
      <c r="A8013" t="s">
        <v>22</v>
      </c>
      <c r="B8013" t="s">
        <v>6</v>
      </c>
      <c r="C8013" t="s">
        <v>9</v>
      </c>
      <c r="D8013">
        <v>2030</v>
      </c>
      <c r="E8013">
        <v>2037</v>
      </c>
      <c r="F8013">
        <v>1</v>
      </c>
      <c r="G8013">
        <v>35289.429389999998</v>
      </c>
      <c r="H8013">
        <v>0</v>
      </c>
      <c r="I8013">
        <v>0.70916666699999997</v>
      </c>
      <c r="J8013" s="2" t="str">
        <f t="shared" si="125"/>
        <v>EG_SMRNER2030</v>
      </c>
    </row>
    <row r="8014" spans="1:10" x14ac:dyDescent="0.25">
      <c r="A8014" t="s">
        <v>22</v>
      </c>
      <c r="B8014" t="s">
        <v>6</v>
      </c>
      <c r="C8014" t="s">
        <v>8</v>
      </c>
      <c r="D8014">
        <v>2030</v>
      </c>
      <c r="E8014">
        <v>2037</v>
      </c>
      <c r="F8014">
        <v>1</v>
      </c>
      <c r="G8014">
        <v>35289.429389999998</v>
      </c>
      <c r="H8014">
        <v>0</v>
      </c>
      <c r="I8014">
        <v>0.70916666699999997</v>
      </c>
      <c r="J8014" s="2" t="str">
        <f t="shared" si="125"/>
        <v>EG_SMRSR2030</v>
      </c>
    </row>
    <row r="8015" spans="1:10" x14ac:dyDescent="0.25">
      <c r="A8015" t="s">
        <v>22</v>
      </c>
      <c r="B8015" t="s">
        <v>6</v>
      </c>
      <c r="C8015" t="s">
        <v>12</v>
      </c>
      <c r="D8015">
        <v>2030</v>
      </c>
      <c r="E8015">
        <v>2037</v>
      </c>
      <c r="F8015">
        <v>1</v>
      </c>
      <c r="G8015">
        <v>35289.429389999998</v>
      </c>
      <c r="H8015">
        <v>0</v>
      </c>
      <c r="I8015">
        <v>0.70916666699999997</v>
      </c>
      <c r="J8015" s="2" t="str">
        <f t="shared" si="125"/>
        <v>EG_SMRNR2030</v>
      </c>
    </row>
    <row r="8016" spans="1:10" x14ac:dyDescent="0.25">
      <c r="A8016" t="s">
        <v>22</v>
      </c>
      <c r="B8016" t="s">
        <v>6</v>
      </c>
      <c r="C8016" t="s">
        <v>10</v>
      </c>
      <c r="D8016">
        <v>2030</v>
      </c>
      <c r="E8016">
        <v>2038</v>
      </c>
      <c r="F8016">
        <v>1</v>
      </c>
      <c r="G8016">
        <v>35289.429389999998</v>
      </c>
      <c r="H8016">
        <v>0</v>
      </c>
      <c r="I8016">
        <v>0.70916666699999997</v>
      </c>
      <c r="J8016" s="2" t="str">
        <f t="shared" si="125"/>
        <v>EG_SMRER2030</v>
      </c>
    </row>
    <row r="8017" spans="1:10" x14ac:dyDescent="0.25">
      <c r="A8017" t="s">
        <v>22</v>
      </c>
      <c r="B8017" t="s">
        <v>6</v>
      </c>
      <c r="C8017" t="s">
        <v>11</v>
      </c>
      <c r="D8017">
        <v>2030</v>
      </c>
      <c r="E8017">
        <v>2038</v>
      </c>
      <c r="F8017">
        <v>1</v>
      </c>
      <c r="G8017">
        <v>35289.429389999998</v>
      </c>
      <c r="H8017">
        <v>0</v>
      </c>
      <c r="I8017">
        <v>0.70916666699999997</v>
      </c>
      <c r="J8017" s="2" t="str">
        <f t="shared" si="125"/>
        <v>EG_SMRWR2030</v>
      </c>
    </row>
    <row r="8018" spans="1:10" x14ac:dyDescent="0.25">
      <c r="A8018" t="s">
        <v>22</v>
      </c>
      <c r="B8018" t="s">
        <v>6</v>
      </c>
      <c r="C8018" t="s">
        <v>9</v>
      </c>
      <c r="D8018">
        <v>2030</v>
      </c>
      <c r="E8018">
        <v>2038</v>
      </c>
      <c r="F8018">
        <v>1</v>
      </c>
      <c r="G8018">
        <v>35289.429389999998</v>
      </c>
      <c r="H8018">
        <v>0</v>
      </c>
      <c r="I8018">
        <v>0.70916666699999997</v>
      </c>
      <c r="J8018" s="2" t="str">
        <f t="shared" si="125"/>
        <v>EG_SMRNER2030</v>
      </c>
    </row>
    <row r="8019" spans="1:10" x14ac:dyDescent="0.25">
      <c r="A8019" t="s">
        <v>22</v>
      </c>
      <c r="B8019" t="s">
        <v>6</v>
      </c>
      <c r="C8019" t="s">
        <v>8</v>
      </c>
      <c r="D8019">
        <v>2030</v>
      </c>
      <c r="E8019">
        <v>2038</v>
      </c>
      <c r="F8019">
        <v>1</v>
      </c>
      <c r="G8019">
        <v>35289.429389999998</v>
      </c>
      <c r="H8019">
        <v>0</v>
      </c>
      <c r="I8019">
        <v>0.70916666699999997</v>
      </c>
      <c r="J8019" s="2" t="str">
        <f t="shared" si="125"/>
        <v>EG_SMRSR2030</v>
      </c>
    </row>
    <row r="8020" spans="1:10" x14ac:dyDescent="0.25">
      <c r="A8020" t="s">
        <v>22</v>
      </c>
      <c r="B8020" t="s">
        <v>6</v>
      </c>
      <c r="C8020" t="s">
        <v>12</v>
      </c>
      <c r="D8020">
        <v>2030</v>
      </c>
      <c r="E8020">
        <v>2038</v>
      </c>
      <c r="F8020">
        <v>1</v>
      </c>
      <c r="G8020">
        <v>35289.429389999998</v>
      </c>
      <c r="H8020">
        <v>0</v>
      </c>
      <c r="I8020">
        <v>0.70916666699999997</v>
      </c>
      <c r="J8020" s="2" t="str">
        <f t="shared" si="125"/>
        <v>EG_SMRNR2030</v>
      </c>
    </row>
    <row r="8021" spans="1:10" x14ac:dyDescent="0.25">
      <c r="A8021" t="s">
        <v>22</v>
      </c>
      <c r="B8021" t="s">
        <v>6</v>
      </c>
      <c r="C8021" t="s">
        <v>10</v>
      </c>
      <c r="D8021">
        <v>2030</v>
      </c>
      <c r="E8021">
        <v>2039</v>
      </c>
      <c r="F8021">
        <v>1</v>
      </c>
      <c r="G8021">
        <v>35289.429389999998</v>
      </c>
      <c r="H8021">
        <v>0</v>
      </c>
      <c r="I8021">
        <v>0.70916666699999997</v>
      </c>
      <c r="J8021" s="2" t="str">
        <f t="shared" si="125"/>
        <v>EG_SMRER2030</v>
      </c>
    </row>
    <row r="8022" spans="1:10" x14ac:dyDescent="0.25">
      <c r="A8022" t="s">
        <v>22</v>
      </c>
      <c r="B8022" t="s">
        <v>6</v>
      </c>
      <c r="C8022" t="s">
        <v>11</v>
      </c>
      <c r="D8022">
        <v>2030</v>
      </c>
      <c r="E8022">
        <v>2039</v>
      </c>
      <c r="F8022">
        <v>1</v>
      </c>
      <c r="G8022">
        <v>35289.429389999998</v>
      </c>
      <c r="H8022">
        <v>0</v>
      </c>
      <c r="I8022">
        <v>0.70916666699999997</v>
      </c>
      <c r="J8022" s="2" t="str">
        <f t="shared" si="125"/>
        <v>EG_SMRWR2030</v>
      </c>
    </row>
    <row r="8023" spans="1:10" x14ac:dyDescent="0.25">
      <c r="A8023" t="s">
        <v>22</v>
      </c>
      <c r="B8023" t="s">
        <v>6</v>
      </c>
      <c r="C8023" t="s">
        <v>9</v>
      </c>
      <c r="D8023">
        <v>2030</v>
      </c>
      <c r="E8023">
        <v>2039</v>
      </c>
      <c r="F8023">
        <v>1</v>
      </c>
      <c r="G8023">
        <v>35289.429389999998</v>
      </c>
      <c r="H8023">
        <v>0</v>
      </c>
      <c r="I8023">
        <v>0.70916666699999997</v>
      </c>
      <c r="J8023" s="2" t="str">
        <f t="shared" si="125"/>
        <v>EG_SMRNER2030</v>
      </c>
    </row>
    <row r="8024" spans="1:10" x14ac:dyDescent="0.25">
      <c r="A8024" t="s">
        <v>22</v>
      </c>
      <c r="B8024" t="s">
        <v>6</v>
      </c>
      <c r="C8024" t="s">
        <v>8</v>
      </c>
      <c r="D8024">
        <v>2030</v>
      </c>
      <c r="E8024">
        <v>2039</v>
      </c>
      <c r="F8024">
        <v>1</v>
      </c>
      <c r="G8024">
        <v>35289.429389999998</v>
      </c>
      <c r="H8024">
        <v>0</v>
      </c>
      <c r="I8024">
        <v>0.70916666699999997</v>
      </c>
      <c r="J8024" s="2" t="str">
        <f t="shared" si="125"/>
        <v>EG_SMRSR2030</v>
      </c>
    </row>
    <row r="8025" spans="1:10" x14ac:dyDescent="0.25">
      <c r="A8025" t="s">
        <v>22</v>
      </c>
      <c r="B8025" t="s">
        <v>6</v>
      </c>
      <c r="C8025" t="s">
        <v>12</v>
      </c>
      <c r="D8025">
        <v>2030</v>
      </c>
      <c r="E8025">
        <v>2039</v>
      </c>
      <c r="F8025">
        <v>1</v>
      </c>
      <c r="G8025">
        <v>35289.429389999998</v>
      </c>
      <c r="H8025">
        <v>0</v>
      </c>
      <c r="I8025">
        <v>0.70916666699999997</v>
      </c>
      <c r="J8025" s="2" t="str">
        <f t="shared" si="125"/>
        <v>EG_SMRNR2030</v>
      </c>
    </row>
    <row r="8026" spans="1:10" x14ac:dyDescent="0.25">
      <c r="A8026" t="s">
        <v>22</v>
      </c>
      <c r="B8026" t="s">
        <v>6</v>
      </c>
      <c r="C8026" t="s">
        <v>10</v>
      </c>
      <c r="D8026">
        <v>2030</v>
      </c>
      <c r="E8026">
        <v>2040</v>
      </c>
      <c r="F8026">
        <v>1</v>
      </c>
      <c r="G8026">
        <v>35289.429389999998</v>
      </c>
      <c r="H8026">
        <v>0</v>
      </c>
      <c r="I8026">
        <v>0.70916666699999997</v>
      </c>
      <c r="J8026" s="2" t="str">
        <f t="shared" si="125"/>
        <v>EG_SMRER2030</v>
      </c>
    </row>
    <row r="8027" spans="1:10" x14ac:dyDescent="0.25">
      <c r="A8027" t="s">
        <v>22</v>
      </c>
      <c r="B8027" t="s">
        <v>6</v>
      </c>
      <c r="C8027" t="s">
        <v>11</v>
      </c>
      <c r="D8027">
        <v>2030</v>
      </c>
      <c r="E8027">
        <v>2040</v>
      </c>
      <c r="F8027">
        <v>1</v>
      </c>
      <c r="G8027">
        <v>35289.429389999998</v>
      </c>
      <c r="H8027">
        <v>0</v>
      </c>
      <c r="I8027">
        <v>0.70916666699999997</v>
      </c>
      <c r="J8027" s="2" t="str">
        <f t="shared" si="125"/>
        <v>EG_SMRWR2030</v>
      </c>
    </row>
    <row r="8028" spans="1:10" x14ac:dyDescent="0.25">
      <c r="A8028" t="s">
        <v>22</v>
      </c>
      <c r="B8028" t="s">
        <v>6</v>
      </c>
      <c r="C8028" t="s">
        <v>9</v>
      </c>
      <c r="D8028">
        <v>2030</v>
      </c>
      <c r="E8028">
        <v>2040</v>
      </c>
      <c r="F8028">
        <v>1</v>
      </c>
      <c r="G8028">
        <v>35289.429389999998</v>
      </c>
      <c r="H8028">
        <v>0</v>
      </c>
      <c r="I8028">
        <v>0.70916666699999997</v>
      </c>
      <c r="J8028" s="2" t="str">
        <f t="shared" si="125"/>
        <v>EG_SMRNER2030</v>
      </c>
    </row>
    <row r="8029" spans="1:10" x14ac:dyDescent="0.25">
      <c r="A8029" t="s">
        <v>22</v>
      </c>
      <c r="B8029" t="s">
        <v>6</v>
      </c>
      <c r="C8029" t="s">
        <v>8</v>
      </c>
      <c r="D8029">
        <v>2030</v>
      </c>
      <c r="E8029">
        <v>2040</v>
      </c>
      <c r="F8029">
        <v>1</v>
      </c>
      <c r="G8029">
        <v>35289.429389999998</v>
      </c>
      <c r="H8029">
        <v>0</v>
      </c>
      <c r="I8029">
        <v>0.70916666699999997</v>
      </c>
      <c r="J8029" s="2" t="str">
        <f t="shared" si="125"/>
        <v>EG_SMRSR2030</v>
      </c>
    </row>
    <row r="8030" spans="1:10" x14ac:dyDescent="0.25">
      <c r="A8030" t="s">
        <v>22</v>
      </c>
      <c r="B8030" t="s">
        <v>6</v>
      </c>
      <c r="C8030" t="s">
        <v>12</v>
      </c>
      <c r="D8030">
        <v>2030</v>
      </c>
      <c r="E8030">
        <v>2040</v>
      </c>
      <c r="F8030">
        <v>1</v>
      </c>
      <c r="G8030">
        <v>35289.429389999998</v>
      </c>
      <c r="H8030">
        <v>0</v>
      </c>
      <c r="I8030">
        <v>0.70916666699999997</v>
      </c>
      <c r="J8030" s="2" t="str">
        <f t="shared" si="125"/>
        <v>EG_SMRNR2030</v>
      </c>
    </row>
    <row r="8031" spans="1:10" x14ac:dyDescent="0.25">
      <c r="A8031" t="s">
        <v>22</v>
      </c>
      <c r="B8031" t="s">
        <v>6</v>
      </c>
      <c r="C8031" t="s">
        <v>10</v>
      </c>
      <c r="D8031">
        <v>2030</v>
      </c>
      <c r="E8031">
        <v>2041</v>
      </c>
      <c r="F8031">
        <v>1</v>
      </c>
      <c r="G8031">
        <v>35289.429389999998</v>
      </c>
      <c r="H8031">
        <v>0</v>
      </c>
      <c r="I8031">
        <v>0.70916666699999997</v>
      </c>
      <c r="J8031" s="2" t="str">
        <f t="shared" si="125"/>
        <v>EG_SMRER2030</v>
      </c>
    </row>
    <row r="8032" spans="1:10" x14ac:dyDescent="0.25">
      <c r="A8032" t="s">
        <v>22</v>
      </c>
      <c r="B8032" t="s">
        <v>6</v>
      </c>
      <c r="C8032" t="s">
        <v>11</v>
      </c>
      <c r="D8032">
        <v>2030</v>
      </c>
      <c r="E8032">
        <v>2041</v>
      </c>
      <c r="F8032">
        <v>1</v>
      </c>
      <c r="G8032">
        <v>35289.429389999998</v>
      </c>
      <c r="H8032">
        <v>0</v>
      </c>
      <c r="I8032">
        <v>0.70916666699999997</v>
      </c>
      <c r="J8032" s="2" t="str">
        <f t="shared" si="125"/>
        <v>EG_SMRWR2030</v>
      </c>
    </row>
    <row r="8033" spans="1:10" x14ac:dyDescent="0.25">
      <c r="A8033" t="s">
        <v>22</v>
      </c>
      <c r="B8033" t="s">
        <v>6</v>
      </c>
      <c r="C8033" t="s">
        <v>9</v>
      </c>
      <c r="D8033">
        <v>2030</v>
      </c>
      <c r="E8033">
        <v>2041</v>
      </c>
      <c r="F8033">
        <v>1</v>
      </c>
      <c r="G8033">
        <v>35289.429389999998</v>
      </c>
      <c r="H8033">
        <v>0</v>
      </c>
      <c r="I8033">
        <v>0.70916666699999997</v>
      </c>
      <c r="J8033" s="2" t="str">
        <f t="shared" si="125"/>
        <v>EG_SMRNER2030</v>
      </c>
    </row>
    <row r="8034" spans="1:10" x14ac:dyDescent="0.25">
      <c r="A8034" t="s">
        <v>22</v>
      </c>
      <c r="B8034" t="s">
        <v>6</v>
      </c>
      <c r="C8034" t="s">
        <v>8</v>
      </c>
      <c r="D8034">
        <v>2030</v>
      </c>
      <c r="E8034">
        <v>2041</v>
      </c>
      <c r="F8034">
        <v>1</v>
      </c>
      <c r="G8034">
        <v>35289.429389999998</v>
      </c>
      <c r="H8034">
        <v>0</v>
      </c>
      <c r="I8034">
        <v>0.70916666699999997</v>
      </c>
      <c r="J8034" s="2" t="str">
        <f t="shared" si="125"/>
        <v>EG_SMRSR2030</v>
      </c>
    </row>
    <row r="8035" spans="1:10" x14ac:dyDescent="0.25">
      <c r="A8035" t="s">
        <v>22</v>
      </c>
      <c r="B8035" t="s">
        <v>6</v>
      </c>
      <c r="C8035" t="s">
        <v>12</v>
      </c>
      <c r="D8035">
        <v>2030</v>
      </c>
      <c r="E8035">
        <v>2041</v>
      </c>
      <c r="F8035">
        <v>1</v>
      </c>
      <c r="G8035">
        <v>35289.429389999998</v>
      </c>
      <c r="H8035">
        <v>0</v>
      </c>
      <c r="I8035">
        <v>0.70916666699999997</v>
      </c>
      <c r="J8035" s="2" t="str">
        <f t="shared" si="125"/>
        <v>EG_SMRNR2030</v>
      </c>
    </row>
    <row r="8036" spans="1:10" x14ac:dyDescent="0.25">
      <c r="A8036" t="s">
        <v>7</v>
      </c>
      <c r="B8036" t="s">
        <v>6</v>
      </c>
      <c r="C8036" t="s">
        <v>10</v>
      </c>
      <c r="D8036">
        <v>2030</v>
      </c>
      <c r="E8036">
        <v>2030</v>
      </c>
      <c r="F8036">
        <v>0.238845897</v>
      </c>
      <c r="G8036">
        <v>7713.4572399999997</v>
      </c>
      <c r="H8036">
        <v>0</v>
      </c>
      <c r="I8036">
        <v>1</v>
      </c>
      <c r="J8036" s="2" t="str">
        <f t="shared" si="125"/>
        <v>EG_BIOMASSER2030</v>
      </c>
    </row>
    <row r="8037" spans="1:10" x14ac:dyDescent="0.25">
      <c r="A8037" t="s">
        <v>7</v>
      </c>
      <c r="B8037" t="s">
        <v>6</v>
      </c>
      <c r="C8037" t="s">
        <v>11</v>
      </c>
      <c r="D8037">
        <v>2030</v>
      </c>
      <c r="E8037">
        <v>2030</v>
      </c>
      <c r="F8037">
        <v>0.238845897</v>
      </c>
      <c r="G8037">
        <v>7713.4572399999997</v>
      </c>
      <c r="H8037">
        <v>0</v>
      </c>
      <c r="I8037">
        <v>1</v>
      </c>
      <c r="J8037" s="2" t="str">
        <f t="shared" si="125"/>
        <v>EG_BIOMASSWR2030</v>
      </c>
    </row>
    <row r="8038" spans="1:10" x14ac:dyDescent="0.25">
      <c r="A8038" t="s">
        <v>7</v>
      </c>
      <c r="B8038" t="s">
        <v>6</v>
      </c>
      <c r="C8038" t="s">
        <v>9</v>
      </c>
      <c r="D8038">
        <v>2030</v>
      </c>
      <c r="E8038">
        <v>2030</v>
      </c>
      <c r="F8038">
        <v>0.238845897</v>
      </c>
      <c r="G8038">
        <v>7713.4572399999997</v>
      </c>
      <c r="H8038">
        <v>0</v>
      </c>
      <c r="I8038">
        <v>1</v>
      </c>
      <c r="J8038" s="2" t="str">
        <f t="shared" si="125"/>
        <v>EG_BIOMASSNER2030</v>
      </c>
    </row>
    <row r="8039" spans="1:10" x14ac:dyDescent="0.25">
      <c r="A8039" t="s">
        <v>7</v>
      </c>
      <c r="B8039" t="s">
        <v>6</v>
      </c>
      <c r="C8039" t="s">
        <v>8</v>
      </c>
      <c r="D8039">
        <v>2030</v>
      </c>
      <c r="E8039">
        <v>2030</v>
      </c>
      <c r="F8039">
        <v>0.238845897</v>
      </c>
      <c r="G8039">
        <v>7713.4572399999997</v>
      </c>
      <c r="H8039">
        <v>0</v>
      </c>
      <c r="I8039">
        <v>1</v>
      </c>
      <c r="J8039" s="2" t="str">
        <f t="shared" si="125"/>
        <v>EG_BIOMASSSR2030</v>
      </c>
    </row>
    <row r="8040" spans="1:10" x14ac:dyDescent="0.25">
      <c r="A8040" t="s">
        <v>7</v>
      </c>
      <c r="B8040" t="s">
        <v>6</v>
      </c>
      <c r="C8040" t="s">
        <v>12</v>
      </c>
      <c r="D8040">
        <v>2030</v>
      </c>
      <c r="E8040">
        <v>2030</v>
      </c>
      <c r="F8040">
        <v>0.238845897</v>
      </c>
      <c r="G8040">
        <v>7713.4572399999997</v>
      </c>
      <c r="H8040">
        <v>0</v>
      </c>
      <c r="I8040">
        <v>1</v>
      </c>
      <c r="J8040" s="2" t="str">
        <f t="shared" si="125"/>
        <v>EG_BIOMASSNR2030</v>
      </c>
    </row>
    <row r="8041" spans="1:10" x14ac:dyDescent="0.25">
      <c r="A8041" t="s">
        <v>7</v>
      </c>
      <c r="B8041" t="s">
        <v>6</v>
      </c>
      <c r="C8041" t="s">
        <v>10</v>
      </c>
      <c r="D8041">
        <v>2030</v>
      </c>
      <c r="E8041">
        <v>2031</v>
      </c>
      <c r="F8041">
        <v>0.238845897</v>
      </c>
      <c r="G8041">
        <v>7713.4572399999997</v>
      </c>
      <c r="H8041">
        <v>0</v>
      </c>
      <c r="I8041">
        <v>1</v>
      </c>
      <c r="J8041" s="2" t="str">
        <f t="shared" si="125"/>
        <v>EG_BIOMASSER2030</v>
      </c>
    </row>
    <row r="8042" spans="1:10" x14ac:dyDescent="0.25">
      <c r="A8042" t="s">
        <v>7</v>
      </c>
      <c r="B8042" t="s">
        <v>6</v>
      </c>
      <c r="C8042" t="s">
        <v>11</v>
      </c>
      <c r="D8042">
        <v>2030</v>
      </c>
      <c r="E8042">
        <v>2031</v>
      </c>
      <c r="F8042">
        <v>0.238845897</v>
      </c>
      <c r="G8042">
        <v>7713.4572399999997</v>
      </c>
      <c r="H8042">
        <v>0</v>
      </c>
      <c r="I8042">
        <v>1</v>
      </c>
      <c r="J8042" s="2" t="str">
        <f t="shared" si="125"/>
        <v>EG_BIOMASSWR2030</v>
      </c>
    </row>
    <row r="8043" spans="1:10" x14ac:dyDescent="0.25">
      <c r="A8043" t="s">
        <v>7</v>
      </c>
      <c r="B8043" t="s">
        <v>6</v>
      </c>
      <c r="C8043" t="s">
        <v>9</v>
      </c>
      <c r="D8043">
        <v>2030</v>
      </c>
      <c r="E8043">
        <v>2031</v>
      </c>
      <c r="F8043">
        <v>0.238845897</v>
      </c>
      <c r="G8043">
        <v>7713.4572399999997</v>
      </c>
      <c r="H8043">
        <v>0</v>
      </c>
      <c r="I8043">
        <v>1</v>
      </c>
      <c r="J8043" s="2" t="str">
        <f t="shared" si="125"/>
        <v>EG_BIOMASSNER2030</v>
      </c>
    </row>
    <row r="8044" spans="1:10" x14ac:dyDescent="0.25">
      <c r="A8044" t="s">
        <v>7</v>
      </c>
      <c r="B8044" t="s">
        <v>6</v>
      </c>
      <c r="C8044" t="s">
        <v>8</v>
      </c>
      <c r="D8044">
        <v>2030</v>
      </c>
      <c r="E8044">
        <v>2031</v>
      </c>
      <c r="F8044">
        <v>0.238845897</v>
      </c>
      <c r="G8044">
        <v>7713.4572399999997</v>
      </c>
      <c r="H8044">
        <v>0</v>
      </c>
      <c r="I8044">
        <v>1</v>
      </c>
      <c r="J8044" s="2" t="str">
        <f t="shared" si="125"/>
        <v>EG_BIOMASSSR2030</v>
      </c>
    </row>
    <row r="8045" spans="1:10" x14ac:dyDescent="0.25">
      <c r="A8045" t="s">
        <v>7</v>
      </c>
      <c r="B8045" t="s">
        <v>6</v>
      </c>
      <c r="C8045" t="s">
        <v>12</v>
      </c>
      <c r="D8045">
        <v>2030</v>
      </c>
      <c r="E8045">
        <v>2031</v>
      </c>
      <c r="F8045">
        <v>0.238845897</v>
      </c>
      <c r="G8045">
        <v>7713.4572399999997</v>
      </c>
      <c r="H8045">
        <v>0</v>
      </c>
      <c r="I8045">
        <v>1</v>
      </c>
      <c r="J8045" s="2" t="str">
        <f t="shared" si="125"/>
        <v>EG_BIOMASSNR2030</v>
      </c>
    </row>
    <row r="8046" spans="1:10" x14ac:dyDescent="0.25">
      <c r="A8046" t="s">
        <v>7</v>
      </c>
      <c r="B8046" t="s">
        <v>6</v>
      </c>
      <c r="C8046" t="s">
        <v>10</v>
      </c>
      <c r="D8046">
        <v>2030</v>
      </c>
      <c r="E8046">
        <v>2032</v>
      </c>
      <c r="F8046">
        <v>0.238845897</v>
      </c>
      <c r="G8046">
        <v>7713.4572399999997</v>
      </c>
      <c r="H8046">
        <v>0</v>
      </c>
      <c r="I8046">
        <v>1</v>
      </c>
      <c r="J8046" s="2" t="str">
        <f t="shared" si="125"/>
        <v>EG_BIOMASSER2030</v>
      </c>
    </row>
    <row r="8047" spans="1:10" x14ac:dyDescent="0.25">
      <c r="A8047" t="s">
        <v>7</v>
      </c>
      <c r="B8047" t="s">
        <v>6</v>
      </c>
      <c r="C8047" t="s">
        <v>11</v>
      </c>
      <c r="D8047">
        <v>2030</v>
      </c>
      <c r="E8047">
        <v>2032</v>
      </c>
      <c r="F8047">
        <v>0.238845897</v>
      </c>
      <c r="G8047">
        <v>7713.4572399999997</v>
      </c>
      <c r="H8047">
        <v>0</v>
      </c>
      <c r="I8047">
        <v>1</v>
      </c>
      <c r="J8047" s="2" t="str">
        <f t="shared" si="125"/>
        <v>EG_BIOMASSWR2030</v>
      </c>
    </row>
    <row r="8048" spans="1:10" x14ac:dyDescent="0.25">
      <c r="A8048" t="s">
        <v>7</v>
      </c>
      <c r="B8048" t="s">
        <v>6</v>
      </c>
      <c r="C8048" t="s">
        <v>9</v>
      </c>
      <c r="D8048">
        <v>2030</v>
      </c>
      <c r="E8048">
        <v>2032</v>
      </c>
      <c r="F8048">
        <v>0.238845897</v>
      </c>
      <c r="G8048">
        <v>7713.4572399999997</v>
      </c>
      <c r="H8048">
        <v>0</v>
      </c>
      <c r="I8048">
        <v>1</v>
      </c>
      <c r="J8048" s="2" t="str">
        <f t="shared" si="125"/>
        <v>EG_BIOMASSNER2030</v>
      </c>
    </row>
    <row r="8049" spans="1:10" x14ac:dyDescent="0.25">
      <c r="A8049" t="s">
        <v>7</v>
      </c>
      <c r="B8049" t="s">
        <v>6</v>
      </c>
      <c r="C8049" t="s">
        <v>8</v>
      </c>
      <c r="D8049">
        <v>2030</v>
      </c>
      <c r="E8049">
        <v>2032</v>
      </c>
      <c r="F8049">
        <v>0.238845897</v>
      </c>
      <c r="G8049">
        <v>7713.4572399999997</v>
      </c>
      <c r="H8049">
        <v>0</v>
      </c>
      <c r="I8049">
        <v>1</v>
      </c>
      <c r="J8049" s="2" t="str">
        <f t="shared" si="125"/>
        <v>EG_BIOMASSSR2030</v>
      </c>
    </row>
    <row r="8050" spans="1:10" x14ac:dyDescent="0.25">
      <c r="A8050" t="s">
        <v>7</v>
      </c>
      <c r="B8050" t="s">
        <v>6</v>
      </c>
      <c r="C8050" t="s">
        <v>12</v>
      </c>
      <c r="D8050">
        <v>2030</v>
      </c>
      <c r="E8050">
        <v>2032</v>
      </c>
      <c r="F8050">
        <v>0.238845897</v>
      </c>
      <c r="G8050">
        <v>7713.4572399999997</v>
      </c>
      <c r="H8050">
        <v>0</v>
      </c>
      <c r="I8050">
        <v>1</v>
      </c>
      <c r="J8050" s="2" t="str">
        <f t="shared" si="125"/>
        <v>EG_BIOMASSNR2030</v>
      </c>
    </row>
    <row r="8051" spans="1:10" x14ac:dyDescent="0.25">
      <c r="A8051" t="s">
        <v>7</v>
      </c>
      <c r="B8051" t="s">
        <v>6</v>
      </c>
      <c r="C8051" t="s">
        <v>10</v>
      </c>
      <c r="D8051">
        <v>2030</v>
      </c>
      <c r="E8051">
        <v>2033</v>
      </c>
      <c r="F8051">
        <v>0.238845897</v>
      </c>
      <c r="G8051">
        <v>7713.4572399999997</v>
      </c>
      <c r="H8051">
        <v>0</v>
      </c>
      <c r="I8051">
        <v>1</v>
      </c>
      <c r="J8051" s="2" t="str">
        <f t="shared" si="125"/>
        <v>EG_BIOMASSER2030</v>
      </c>
    </row>
    <row r="8052" spans="1:10" x14ac:dyDescent="0.25">
      <c r="A8052" t="s">
        <v>7</v>
      </c>
      <c r="B8052" t="s">
        <v>6</v>
      </c>
      <c r="C8052" t="s">
        <v>11</v>
      </c>
      <c r="D8052">
        <v>2030</v>
      </c>
      <c r="E8052">
        <v>2033</v>
      </c>
      <c r="F8052">
        <v>0.238845897</v>
      </c>
      <c r="G8052">
        <v>7713.4572399999997</v>
      </c>
      <c r="H8052">
        <v>0</v>
      </c>
      <c r="I8052">
        <v>1</v>
      </c>
      <c r="J8052" s="2" t="str">
        <f t="shared" si="125"/>
        <v>EG_BIOMASSWR2030</v>
      </c>
    </row>
    <row r="8053" spans="1:10" x14ac:dyDescent="0.25">
      <c r="A8053" t="s">
        <v>7</v>
      </c>
      <c r="B8053" t="s">
        <v>6</v>
      </c>
      <c r="C8053" t="s">
        <v>9</v>
      </c>
      <c r="D8053">
        <v>2030</v>
      </c>
      <c r="E8053">
        <v>2033</v>
      </c>
      <c r="F8053">
        <v>0.238845897</v>
      </c>
      <c r="G8053">
        <v>7713.4572399999997</v>
      </c>
      <c r="H8053">
        <v>0</v>
      </c>
      <c r="I8053">
        <v>1</v>
      </c>
      <c r="J8053" s="2" t="str">
        <f t="shared" si="125"/>
        <v>EG_BIOMASSNER2030</v>
      </c>
    </row>
    <row r="8054" spans="1:10" x14ac:dyDescent="0.25">
      <c r="A8054" t="s">
        <v>7</v>
      </c>
      <c r="B8054" t="s">
        <v>6</v>
      </c>
      <c r="C8054" t="s">
        <v>8</v>
      </c>
      <c r="D8054">
        <v>2030</v>
      </c>
      <c r="E8054">
        <v>2033</v>
      </c>
      <c r="F8054">
        <v>0.238845897</v>
      </c>
      <c r="G8054">
        <v>7713.4572399999997</v>
      </c>
      <c r="H8054">
        <v>0</v>
      </c>
      <c r="I8054">
        <v>1</v>
      </c>
      <c r="J8054" s="2" t="str">
        <f t="shared" si="125"/>
        <v>EG_BIOMASSSR2030</v>
      </c>
    </row>
    <row r="8055" spans="1:10" x14ac:dyDescent="0.25">
      <c r="A8055" t="s">
        <v>7</v>
      </c>
      <c r="B8055" t="s">
        <v>6</v>
      </c>
      <c r="C8055" t="s">
        <v>12</v>
      </c>
      <c r="D8055">
        <v>2030</v>
      </c>
      <c r="E8055">
        <v>2033</v>
      </c>
      <c r="F8055">
        <v>0.238845897</v>
      </c>
      <c r="G8055">
        <v>7713.4572399999997</v>
      </c>
      <c r="H8055">
        <v>0</v>
      </c>
      <c r="I8055">
        <v>1</v>
      </c>
      <c r="J8055" s="2" t="str">
        <f t="shared" si="125"/>
        <v>EG_BIOMASSNR2030</v>
      </c>
    </row>
    <row r="8056" spans="1:10" x14ac:dyDescent="0.25">
      <c r="A8056" t="s">
        <v>7</v>
      </c>
      <c r="B8056" t="s">
        <v>6</v>
      </c>
      <c r="C8056" t="s">
        <v>10</v>
      </c>
      <c r="D8056">
        <v>2030</v>
      </c>
      <c r="E8056">
        <v>2034</v>
      </c>
      <c r="F8056">
        <v>0.238845897</v>
      </c>
      <c r="G8056">
        <v>7713.4572399999997</v>
      </c>
      <c r="H8056">
        <v>0</v>
      </c>
      <c r="I8056">
        <v>1</v>
      </c>
      <c r="J8056" s="2" t="str">
        <f t="shared" si="125"/>
        <v>EG_BIOMASSER2030</v>
      </c>
    </row>
    <row r="8057" spans="1:10" x14ac:dyDescent="0.25">
      <c r="A8057" t="s">
        <v>7</v>
      </c>
      <c r="B8057" t="s">
        <v>6</v>
      </c>
      <c r="C8057" t="s">
        <v>11</v>
      </c>
      <c r="D8057">
        <v>2030</v>
      </c>
      <c r="E8057">
        <v>2034</v>
      </c>
      <c r="F8057">
        <v>0.238845897</v>
      </c>
      <c r="G8057">
        <v>7713.4572399999997</v>
      </c>
      <c r="H8057">
        <v>0</v>
      </c>
      <c r="I8057">
        <v>1</v>
      </c>
      <c r="J8057" s="2" t="str">
        <f t="shared" si="125"/>
        <v>EG_BIOMASSWR2030</v>
      </c>
    </row>
    <row r="8058" spans="1:10" x14ac:dyDescent="0.25">
      <c r="A8058" t="s">
        <v>7</v>
      </c>
      <c r="B8058" t="s">
        <v>6</v>
      </c>
      <c r="C8058" t="s">
        <v>9</v>
      </c>
      <c r="D8058">
        <v>2030</v>
      </c>
      <c r="E8058">
        <v>2034</v>
      </c>
      <c r="F8058">
        <v>0.238845897</v>
      </c>
      <c r="G8058">
        <v>7713.4572399999997</v>
      </c>
      <c r="H8058">
        <v>0</v>
      </c>
      <c r="I8058">
        <v>1</v>
      </c>
      <c r="J8058" s="2" t="str">
        <f t="shared" si="125"/>
        <v>EG_BIOMASSNER2030</v>
      </c>
    </row>
    <row r="8059" spans="1:10" x14ac:dyDescent="0.25">
      <c r="A8059" t="s">
        <v>7</v>
      </c>
      <c r="B8059" t="s">
        <v>6</v>
      </c>
      <c r="C8059" t="s">
        <v>8</v>
      </c>
      <c r="D8059">
        <v>2030</v>
      </c>
      <c r="E8059">
        <v>2034</v>
      </c>
      <c r="F8059">
        <v>0.238845897</v>
      </c>
      <c r="G8059">
        <v>7713.4572399999997</v>
      </c>
      <c r="H8059">
        <v>0</v>
      </c>
      <c r="I8059">
        <v>1</v>
      </c>
      <c r="J8059" s="2" t="str">
        <f t="shared" si="125"/>
        <v>EG_BIOMASSSR2030</v>
      </c>
    </row>
    <row r="8060" spans="1:10" x14ac:dyDescent="0.25">
      <c r="A8060" t="s">
        <v>7</v>
      </c>
      <c r="B8060" t="s">
        <v>6</v>
      </c>
      <c r="C8060" t="s">
        <v>12</v>
      </c>
      <c r="D8060">
        <v>2030</v>
      </c>
      <c r="E8060">
        <v>2034</v>
      </c>
      <c r="F8060">
        <v>0.238845897</v>
      </c>
      <c r="G8060">
        <v>7713.4572399999997</v>
      </c>
      <c r="H8060">
        <v>0</v>
      </c>
      <c r="I8060">
        <v>1</v>
      </c>
      <c r="J8060" s="2" t="str">
        <f t="shared" si="125"/>
        <v>EG_BIOMASSNR2030</v>
      </c>
    </row>
    <row r="8061" spans="1:10" x14ac:dyDescent="0.25">
      <c r="A8061" t="s">
        <v>7</v>
      </c>
      <c r="B8061" t="s">
        <v>6</v>
      </c>
      <c r="C8061" t="s">
        <v>10</v>
      </c>
      <c r="D8061">
        <v>2030</v>
      </c>
      <c r="E8061">
        <v>2035</v>
      </c>
      <c r="F8061">
        <v>0.238845897</v>
      </c>
      <c r="G8061">
        <v>7713.4572399999997</v>
      </c>
      <c r="H8061">
        <v>0</v>
      </c>
      <c r="I8061">
        <v>1</v>
      </c>
      <c r="J8061" s="2" t="str">
        <f t="shared" si="125"/>
        <v>EG_BIOMASSER2030</v>
      </c>
    </row>
    <row r="8062" spans="1:10" x14ac:dyDescent="0.25">
      <c r="A8062" t="s">
        <v>7</v>
      </c>
      <c r="B8062" t="s">
        <v>6</v>
      </c>
      <c r="C8062" t="s">
        <v>11</v>
      </c>
      <c r="D8062">
        <v>2030</v>
      </c>
      <c r="E8062">
        <v>2035</v>
      </c>
      <c r="F8062">
        <v>0.238845897</v>
      </c>
      <c r="G8062">
        <v>7713.4572399999997</v>
      </c>
      <c r="H8062">
        <v>0</v>
      </c>
      <c r="I8062">
        <v>1</v>
      </c>
      <c r="J8062" s="2" t="str">
        <f t="shared" si="125"/>
        <v>EG_BIOMASSWR2030</v>
      </c>
    </row>
    <row r="8063" spans="1:10" x14ac:dyDescent="0.25">
      <c r="A8063" t="s">
        <v>7</v>
      </c>
      <c r="B8063" t="s">
        <v>6</v>
      </c>
      <c r="C8063" t="s">
        <v>9</v>
      </c>
      <c r="D8063">
        <v>2030</v>
      </c>
      <c r="E8063">
        <v>2035</v>
      </c>
      <c r="F8063">
        <v>0.238845897</v>
      </c>
      <c r="G8063">
        <v>7713.4572399999997</v>
      </c>
      <c r="H8063">
        <v>0</v>
      </c>
      <c r="I8063">
        <v>1</v>
      </c>
      <c r="J8063" s="2" t="str">
        <f t="shared" si="125"/>
        <v>EG_BIOMASSNER2030</v>
      </c>
    </row>
    <row r="8064" spans="1:10" x14ac:dyDescent="0.25">
      <c r="A8064" t="s">
        <v>7</v>
      </c>
      <c r="B8064" t="s">
        <v>6</v>
      </c>
      <c r="C8064" t="s">
        <v>8</v>
      </c>
      <c r="D8064">
        <v>2030</v>
      </c>
      <c r="E8064">
        <v>2035</v>
      </c>
      <c r="F8064">
        <v>0.238845897</v>
      </c>
      <c r="G8064">
        <v>7713.4572399999997</v>
      </c>
      <c r="H8064">
        <v>0</v>
      </c>
      <c r="I8064">
        <v>1</v>
      </c>
      <c r="J8064" s="2" t="str">
        <f t="shared" si="125"/>
        <v>EG_BIOMASSSR2030</v>
      </c>
    </row>
    <row r="8065" spans="1:10" x14ac:dyDescent="0.25">
      <c r="A8065" t="s">
        <v>7</v>
      </c>
      <c r="B8065" t="s">
        <v>6</v>
      </c>
      <c r="C8065" t="s">
        <v>12</v>
      </c>
      <c r="D8065">
        <v>2030</v>
      </c>
      <c r="E8065">
        <v>2035</v>
      </c>
      <c r="F8065">
        <v>0.238845897</v>
      </c>
      <c r="G8065">
        <v>7713.4572399999997</v>
      </c>
      <c r="H8065">
        <v>0</v>
      </c>
      <c r="I8065">
        <v>1</v>
      </c>
      <c r="J8065" s="2" t="str">
        <f t="shared" si="125"/>
        <v>EG_BIOMASSNR2030</v>
      </c>
    </row>
    <row r="8066" spans="1:10" x14ac:dyDescent="0.25">
      <c r="A8066" t="s">
        <v>7</v>
      </c>
      <c r="B8066" t="s">
        <v>6</v>
      </c>
      <c r="C8066" t="s">
        <v>10</v>
      </c>
      <c r="D8066">
        <v>2030</v>
      </c>
      <c r="E8066">
        <v>2036</v>
      </c>
      <c r="F8066">
        <v>0.238845897</v>
      </c>
      <c r="G8066">
        <v>7713.4572399999997</v>
      </c>
      <c r="H8066">
        <v>0</v>
      </c>
      <c r="I8066">
        <v>1</v>
      </c>
      <c r="J8066" s="2" t="str">
        <f t="shared" si="125"/>
        <v>EG_BIOMASSER2030</v>
      </c>
    </row>
    <row r="8067" spans="1:10" x14ac:dyDescent="0.25">
      <c r="A8067" t="s">
        <v>7</v>
      </c>
      <c r="B8067" t="s">
        <v>6</v>
      </c>
      <c r="C8067" t="s">
        <v>11</v>
      </c>
      <c r="D8067">
        <v>2030</v>
      </c>
      <c r="E8067">
        <v>2036</v>
      </c>
      <c r="F8067">
        <v>0.238845897</v>
      </c>
      <c r="G8067">
        <v>7713.4572399999997</v>
      </c>
      <c r="H8067">
        <v>0</v>
      </c>
      <c r="I8067">
        <v>1</v>
      </c>
      <c r="J8067" s="2" t="str">
        <f t="shared" ref="J8067:J8130" si="126">_xlfn.CONCAT(A8067,C8067,D8067)</f>
        <v>EG_BIOMASSWR2030</v>
      </c>
    </row>
    <row r="8068" spans="1:10" x14ac:dyDescent="0.25">
      <c r="A8068" t="s">
        <v>7</v>
      </c>
      <c r="B8068" t="s">
        <v>6</v>
      </c>
      <c r="C8068" t="s">
        <v>9</v>
      </c>
      <c r="D8068">
        <v>2030</v>
      </c>
      <c r="E8068">
        <v>2036</v>
      </c>
      <c r="F8068">
        <v>0.238845897</v>
      </c>
      <c r="G8068">
        <v>7713.4572399999997</v>
      </c>
      <c r="H8068">
        <v>0</v>
      </c>
      <c r="I8068">
        <v>1</v>
      </c>
      <c r="J8068" s="2" t="str">
        <f t="shared" si="126"/>
        <v>EG_BIOMASSNER2030</v>
      </c>
    </row>
    <row r="8069" spans="1:10" x14ac:dyDescent="0.25">
      <c r="A8069" t="s">
        <v>7</v>
      </c>
      <c r="B8069" t="s">
        <v>6</v>
      </c>
      <c r="C8069" t="s">
        <v>8</v>
      </c>
      <c r="D8069">
        <v>2030</v>
      </c>
      <c r="E8069">
        <v>2036</v>
      </c>
      <c r="F8069">
        <v>0.238845897</v>
      </c>
      <c r="G8069">
        <v>7713.4572399999997</v>
      </c>
      <c r="H8069">
        <v>0</v>
      </c>
      <c r="I8069">
        <v>1</v>
      </c>
      <c r="J8069" s="2" t="str">
        <f t="shared" si="126"/>
        <v>EG_BIOMASSSR2030</v>
      </c>
    </row>
    <row r="8070" spans="1:10" x14ac:dyDescent="0.25">
      <c r="A8070" t="s">
        <v>7</v>
      </c>
      <c r="B8070" t="s">
        <v>6</v>
      </c>
      <c r="C8070" t="s">
        <v>12</v>
      </c>
      <c r="D8070">
        <v>2030</v>
      </c>
      <c r="E8070">
        <v>2036</v>
      </c>
      <c r="F8070">
        <v>0.238845897</v>
      </c>
      <c r="G8070">
        <v>7713.4572399999997</v>
      </c>
      <c r="H8070">
        <v>0</v>
      </c>
      <c r="I8070">
        <v>1</v>
      </c>
      <c r="J8070" s="2" t="str">
        <f t="shared" si="126"/>
        <v>EG_BIOMASSNR2030</v>
      </c>
    </row>
    <row r="8071" spans="1:10" x14ac:dyDescent="0.25">
      <c r="A8071" t="s">
        <v>7</v>
      </c>
      <c r="B8071" t="s">
        <v>6</v>
      </c>
      <c r="C8071" t="s">
        <v>10</v>
      </c>
      <c r="D8071">
        <v>2030</v>
      </c>
      <c r="E8071">
        <v>2037</v>
      </c>
      <c r="F8071">
        <v>0.238845897</v>
      </c>
      <c r="G8071">
        <v>7713.4572399999997</v>
      </c>
      <c r="H8071">
        <v>0</v>
      </c>
      <c r="I8071">
        <v>1</v>
      </c>
      <c r="J8071" s="2" t="str">
        <f t="shared" si="126"/>
        <v>EG_BIOMASSER2030</v>
      </c>
    </row>
    <row r="8072" spans="1:10" x14ac:dyDescent="0.25">
      <c r="A8072" t="s">
        <v>7</v>
      </c>
      <c r="B8072" t="s">
        <v>6</v>
      </c>
      <c r="C8072" t="s">
        <v>11</v>
      </c>
      <c r="D8072">
        <v>2030</v>
      </c>
      <c r="E8072">
        <v>2037</v>
      </c>
      <c r="F8072">
        <v>0.238845897</v>
      </c>
      <c r="G8072">
        <v>7713.4572399999997</v>
      </c>
      <c r="H8072">
        <v>0</v>
      </c>
      <c r="I8072">
        <v>1</v>
      </c>
      <c r="J8072" s="2" t="str">
        <f t="shared" si="126"/>
        <v>EG_BIOMASSWR2030</v>
      </c>
    </row>
    <row r="8073" spans="1:10" x14ac:dyDescent="0.25">
      <c r="A8073" t="s">
        <v>7</v>
      </c>
      <c r="B8073" t="s">
        <v>6</v>
      </c>
      <c r="C8073" t="s">
        <v>9</v>
      </c>
      <c r="D8073">
        <v>2030</v>
      </c>
      <c r="E8073">
        <v>2037</v>
      </c>
      <c r="F8073">
        <v>0.238845897</v>
      </c>
      <c r="G8073">
        <v>7713.4572399999997</v>
      </c>
      <c r="H8073">
        <v>0</v>
      </c>
      <c r="I8073">
        <v>1</v>
      </c>
      <c r="J8073" s="2" t="str">
        <f t="shared" si="126"/>
        <v>EG_BIOMASSNER2030</v>
      </c>
    </row>
    <row r="8074" spans="1:10" x14ac:dyDescent="0.25">
      <c r="A8074" t="s">
        <v>7</v>
      </c>
      <c r="B8074" t="s">
        <v>6</v>
      </c>
      <c r="C8074" t="s">
        <v>8</v>
      </c>
      <c r="D8074">
        <v>2030</v>
      </c>
      <c r="E8074">
        <v>2037</v>
      </c>
      <c r="F8074">
        <v>0.238845897</v>
      </c>
      <c r="G8074">
        <v>7713.4572399999997</v>
      </c>
      <c r="H8074">
        <v>0</v>
      </c>
      <c r="I8074">
        <v>1</v>
      </c>
      <c r="J8074" s="2" t="str">
        <f t="shared" si="126"/>
        <v>EG_BIOMASSSR2030</v>
      </c>
    </row>
    <row r="8075" spans="1:10" x14ac:dyDescent="0.25">
      <c r="A8075" t="s">
        <v>7</v>
      </c>
      <c r="B8075" t="s">
        <v>6</v>
      </c>
      <c r="C8075" t="s">
        <v>12</v>
      </c>
      <c r="D8075">
        <v>2030</v>
      </c>
      <c r="E8075">
        <v>2037</v>
      </c>
      <c r="F8075">
        <v>0.238845897</v>
      </c>
      <c r="G8075">
        <v>7713.4572399999997</v>
      </c>
      <c r="H8075">
        <v>0</v>
      </c>
      <c r="I8075">
        <v>1</v>
      </c>
      <c r="J8075" s="2" t="str">
        <f t="shared" si="126"/>
        <v>EG_BIOMASSNR2030</v>
      </c>
    </row>
    <row r="8076" spans="1:10" x14ac:dyDescent="0.25">
      <c r="A8076" t="s">
        <v>7</v>
      </c>
      <c r="B8076" t="s">
        <v>6</v>
      </c>
      <c r="C8076" t="s">
        <v>10</v>
      </c>
      <c r="D8076">
        <v>2030</v>
      </c>
      <c r="E8076">
        <v>2038</v>
      </c>
      <c r="F8076">
        <v>0.238845897</v>
      </c>
      <c r="G8076">
        <v>7713.4572399999997</v>
      </c>
      <c r="H8076">
        <v>0</v>
      </c>
      <c r="I8076">
        <v>1</v>
      </c>
      <c r="J8076" s="2" t="str">
        <f t="shared" si="126"/>
        <v>EG_BIOMASSER2030</v>
      </c>
    </row>
    <row r="8077" spans="1:10" x14ac:dyDescent="0.25">
      <c r="A8077" t="s">
        <v>7</v>
      </c>
      <c r="B8077" t="s">
        <v>6</v>
      </c>
      <c r="C8077" t="s">
        <v>11</v>
      </c>
      <c r="D8077">
        <v>2030</v>
      </c>
      <c r="E8077">
        <v>2038</v>
      </c>
      <c r="F8077">
        <v>0.238845897</v>
      </c>
      <c r="G8077">
        <v>7713.4572399999997</v>
      </c>
      <c r="H8077">
        <v>0</v>
      </c>
      <c r="I8077">
        <v>1</v>
      </c>
      <c r="J8077" s="2" t="str">
        <f t="shared" si="126"/>
        <v>EG_BIOMASSWR2030</v>
      </c>
    </row>
    <row r="8078" spans="1:10" x14ac:dyDescent="0.25">
      <c r="A8078" t="s">
        <v>7</v>
      </c>
      <c r="B8078" t="s">
        <v>6</v>
      </c>
      <c r="C8078" t="s">
        <v>9</v>
      </c>
      <c r="D8078">
        <v>2030</v>
      </c>
      <c r="E8078">
        <v>2038</v>
      </c>
      <c r="F8078">
        <v>0.238845897</v>
      </c>
      <c r="G8078">
        <v>7713.4572399999997</v>
      </c>
      <c r="H8078">
        <v>0</v>
      </c>
      <c r="I8078">
        <v>1</v>
      </c>
      <c r="J8078" s="2" t="str">
        <f t="shared" si="126"/>
        <v>EG_BIOMASSNER2030</v>
      </c>
    </row>
    <row r="8079" spans="1:10" x14ac:dyDescent="0.25">
      <c r="A8079" t="s">
        <v>7</v>
      </c>
      <c r="B8079" t="s">
        <v>6</v>
      </c>
      <c r="C8079" t="s">
        <v>8</v>
      </c>
      <c r="D8079">
        <v>2030</v>
      </c>
      <c r="E8079">
        <v>2038</v>
      </c>
      <c r="F8079">
        <v>0.238845897</v>
      </c>
      <c r="G8079">
        <v>7713.4572399999997</v>
      </c>
      <c r="H8079">
        <v>0</v>
      </c>
      <c r="I8079">
        <v>1</v>
      </c>
      <c r="J8079" s="2" t="str">
        <f t="shared" si="126"/>
        <v>EG_BIOMASSSR2030</v>
      </c>
    </row>
    <row r="8080" spans="1:10" x14ac:dyDescent="0.25">
      <c r="A8080" t="s">
        <v>7</v>
      </c>
      <c r="B8080" t="s">
        <v>6</v>
      </c>
      <c r="C8080" t="s">
        <v>12</v>
      </c>
      <c r="D8080">
        <v>2030</v>
      </c>
      <c r="E8080">
        <v>2038</v>
      </c>
      <c r="F8080">
        <v>0.238845897</v>
      </c>
      <c r="G8080">
        <v>7713.4572399999997</v>
      </c>
      <c r="H8080">
        <v>0</v>
      </c>
      <c r="I8080">
        <v>1</v>
      </c>
      <c r="J8080" s="2" t="str">
        <f t="shared" si="126"/>
        <v>EG_BIOMASSNR2030</v>
      </c>
    </row>
    <row r="8081" spans="1:10" x14ac:dyDescent="0.25">
      <c r="A8081" t="s">
        <v>7</v>
      </c>
      <c r="B8081" t="s">
        <v>6</v>
      </c>
      <c r="C8081" t="s">
        <v>10</v>
      </c>
      <c r="D8081">
        <v>2030</v>
      </c>
      <c r="E8081">
        <v>2039</v>
      </c>
      <c r="F8081">
        <v>0.238845897</v>
      </c>
      <c r="G8081">
        <v>7713.4572399999997</v>
      </c>
      <c r="H8081">
        <v>0</v>
      </c>
      <c r="I8081">
        <v>1</v>
      </c>
      <c r="J8081" s="2" t="str">
        <f t="shared" si="126"/>
        <v>EG_BIOMASSER2030</v>
      </c>
    </row>
    <row r="8082" spans="1:10" x14ac:dyDescent="0.25">
      <c r="A8082" t="s">
        <v>7</v>
      </c>
      <c r="B8082" t="s">
        <v>6</v>
      </c>
      <c r="C8082" t="s">
        <v>11</v>
      </c>
      <c r="D8082">
        <v>2030</v>
      </c>
      <c r="E8082">
        <v>2039</v>
      </c>
      <c r="F8082">
        <v>0.238845897</v>
      </c>
      <c r="G8082">
        <v>7713.4572399999997</v>
      </c>
      <c r="H8082">
        <v>0</v>
      </c>
      <c r="I8082">
        <v>1</v>
      </c>
      <c r="J8082" s="2" t="str">
        <f t="shared" si="126"/>
        <v>EG_BIOMASSWR2030</v>
      </c>
    </row>
    <row r="8083" spans="1:10" x14ac:dyDescent="0.25">
      <c r="A8083" t="s">
        <v>7</v>
      </c>
      <c r="B8083" t="s">
        <v>6</v>
      </c>
      <c r="C8083" t="s">
        <v>9</v>
      </c>
      <c r="D8083">
        <v>2030</v>
      </c>
      <c r="E8083">
        <v>2039</v>
      </c>
      <c r="F8083">
        <v>0.238845897</v>
      </c>
      <c r="G8083">
        <v>7713.4572399999997</v>
      </c>
      <c r="H8083">
        <v>0</v>
      </c>
      <c r="I8083">
        <v>1</v>
      </c>
      <c r="J8083" s="2" t="str">
        <f t="shared" si="126"/>
        <v>EG_BIOMASSNER2030</v>
      </c>
    </row>
    <row r="8084" spans="1:10" x14ac:dyDescent="0.25">
      <c r="A8084" t="s">
        <v>7</v>
      </c>
      <c r="B8084" t="s">
        <v>6</v>
      </c>
      <c r="C8084" t="s">
        <v>8</v>
      </c>
      <c r="D8084">
        <v>2030</v>
      </c>
      <c r="E8084">
        <v>2039</v>
      </c>
      <c r="F8084">
        <v>0.238845897</v>
      </c>
      <c r="G8084">
        <v>7713.4572399999997</v>
      </c>
      <c r="H8084">
        <v>0</v>
      </c>
      <c r="I8084">
        <v>1</v>
      </c>
      <c r="J8084" s="2" t="str">
        <f t="shared" si="126"/>
        <v>EG_BIOMASSSR2030</v>
      </c>
    </row>
    <row r="8085" spans="1:10" x14ac:dyDescent="0.25">
      <c r="A8085" t="s">
        <v>7</v>
      </c>
      <c r="B8085" t="s">
        <v>6</v>
      </c>
      <c r="C8085" t="s">
        <v>12</v>
      </c>
      <c r="D8085">
        <v>2030</v>
      </c>
      <c r="E8085">
        <v>2039</v>
      </c>
      <c r="F8085">
        <v>0.238845897</v>
      </c>
      <c r="G8085">
        <v>7713.4572399999997</v>
      </c>
      <c r="H8085">
        <v>0</v>
      </c>
      <c r="I8085">
        <v>1</v>
      </c>
      <c r="J8085" s="2" t="str">
        <f t="shared" si="126"/>
        <v>EG_BIOMASSNR2030</v>
      </c>
    </row>
    <row r="8086" spans="1:10" x14ac:dyDescent="0.25">
      <c r="A8086" t="s">
        <v>7</v>
      </c>
      <c r="B8086" t="s">
        <v>6</v>
      </c>
      <c r="C8086" t="s">
        <v>10</v>
      </c>
      <c r="D8086">
        <v>2030</v>
      </c>
      <c r="E8086">
        <v>2040</v>
      </c>
      <c r="F8086">
        <v>0.238845897</v>
      </c>
      <c r="G8086">
        <v>7713.4572399999997</v>
      </c>
      <c r="H8086">
        <v>0</v>
      </c>
      <c r="I8086">
        <v>1</v>
      </c>
      <c r="J8086" s="2" t="str">
        <f t="shared" si="126"/>
        <v>EG_BIOMASSER2030</v>
      </c>
    </row>
    <row r="8087" spans="1:10" x14ac:dyDescent="0.25">
      <c r="A8087" t="s">
        <v>7</v>
      </c>
      <c r="B8087" t="s">
        <v>6</v>
      </c>
      <c r="C8087" t="s">
        <v>11</v>
      </c>
      <c r="D8087">
        <v>2030</v>
      </c>
      <c r="E8087">
        <v>2040</v>
      </c>
      <c r="F8087">
        <v>0.238845897</v>
      </c>
      <c r="G8087">
        <v>7713.4572399999997</v>
      </c>
      <c r="H8087">
        <v>0</v>
      </c>
      <c r="I8087">
        <v>1</v>
      </c>
      <c r="J8087" s="2" t="str">
        <f t="shared" si="126"/>
        <v>EG_BIOMASSWR2030</v>
      </c>
    </row>
    <row r="8088" spans="1:10" x14ac:dyDescent="0.25">
      <c r="A8088" t="s">
        <v>7</v>
      </c>
      <c r="B8088" t="s">
        <v>6</v>
      </c>
      <c r="C8088" t="s">
        <v>9</v>
      </c>
      <c r="D8088">
        <v>2030</v>
      </c>
      <c r="E8088">
        <v>2040</v>
      </c>
      <c r="F8088">
        <v>0.238845897</v>
      </c>
      <c r="G8088">
        <v>7713.4572399999997</v>
      </c>
      <c r="H8088">
        <v>0</v>
      </c>
      <c r="I8088">
        <v>1</v>
      </c>
      <c r="J8088" s="2" t="str">
        <f t="shared" si="126"/>
        <v>EG_BIOMASSNER2030</v>
      </c>
    </row>
    <row r="8089" spans="1:10" x14ac:dyDescent="0.25">
      <c r="A8089" t="s">
        <v>7</v>
      </c>
      <c r="B8089" t="s">
        <v>6</v>
      </c>
      <c r="C8089" t="s">
        <v>8</v>
      </c>
      <c r="D8089">
        <v>2030</v>
      </c>
      <c r="E8089">
        <v>2040</v>
      </c>
      <c r="F8089">
        <v>0.238845897</v>
      </c>
      <c r="G8089">
        <v>7713.4572399999997</v>
      </c>
      <c r="H8089">
        <v>0</v>
      </c>
      <c r="I8089">
        <v>1</v>
      </c>
      <c r="J8089" s="2" t="str">
        <f t="shared" si="126"/>
        <v>EG_BIOMASSSR2030</v>
      </c>
    </row>
    <row r="8090" spans="1:10" x14ac:dyDescent="0.25">
      <c r="A8090" t="s">
        <v>7</v>
      </c>
      <c r="B8090" t="s">
        <v>6</v>
      </c>
      <c r="C8090" t="s">
        <v>12</v>
      </c>
      <c r="D8090">
        <v>2030</v>
      </c>
      <c r="E8090">
        <v>2040</v>
      </c>
      <c r="F8090">
        <v>0.238845897</v>
      </c>
      <c r="G8090">
        <v>7713.4572399999997</v>
      </c>
      <c r="H8090">
        <v>0</v>
      </c>
      <c r="I8090">
        <v>1</v>
      </c>
      <c r="J8090" s="2" t="str">
        <f t="shared" si="126"/>
        <v>EG_BIOMASSNR2030</v>
      </c>
    </row>
    <row r="8091" spans="1:10" x14ac:dyDescent="0.25">
      <c r="A8091" t="s">
        <v>7</v>
      </c>
      <c r="B8091" t="s">
        <v>6</v>
      </c>
      <c r="C8091" t="s">
        <v>10</v>
      </c>
      <c r="D8091">
        <v>2030</v>
      </c>
      <c r="E8091">
        <v>2041</v>
      </c>
      <c r="F8091">
        <v>0.238845897</v>
      </c>
      <c r="G8091">
        <v>7713.4572399999997</v>
      </c>
      <c r="H8091">
        <v>0</v>
      </c>
      <c r="I8091">
        <v>1</v>
      </c>
      <c r="J8091" s="2" t="str">
        <f t="shared" si="126"/>
        <v>EG_BIOMASSER2030</v>
      </c>
    </row>
    <row r="8092" spans="1:10" x14ac:dyDescent="0.25">
      <c r="A8092" t="s">
        <v>7</v>
      </c>
      <c r="B8092" t="s">
        <v>6</v>
      </c>
      <c r="C8092" t="s">
        <v>11</v>
      </c>
      <c r="D8092">
        <v>2030</v>
      </c>
      <c r="E8092">
        <v>2041</v>
      </c>
      <c r="F8092">
        <v>0.238845897</v>
      </c>
      <c r="G8092">
        <v>7713.4572399999997</v>
      </c>
      <c r="H8092">
        <v>0</v>
      </c>
      <c r="I8092">
        <v>1</v>
      </c>
      <c r="J8092" s="2" t="str">
        <f t="shared" si="126"/>
        <v>EG_BIOMASSWR2030</v>
      </c>
    </row>
    <row r="8093" spans="1:10" x14ac:dyDescent="0.25">
      <c r="A8093" t="s">
        <v>7</v>
      </c>
      <c r="B8093" t="s">
        <v>6</v>
      </c>
      <c r="C8093" t="s">
        <v>9</v>
      </c>
      <c r="D8093">
        <v>2030</v>
      </c>
      <c r="E8093">
        <v>2041</v>
      </c>
      <c r="F8093">
        <v>0.238845897</v>
      </c>
      <c r="G8093">
        <v>7713.4572399999997</v>
      </c>
      <c r="H8093">
        <v>0</v>
      </c>
      <c r="I8093">
        <v>1</v>
      </c>
      <c r="J8093" s="2" t="str">
        <f t="shared" si="126"/>
        <v>EG_BIOMASSNER2030</v>
      </c>
    </row>
    <row r="8094" spans="1:10" x14ac:dyDescent="0.25">
      <c r="A8094" t="s">
        <v>7</v>
      </c>
      <c r="B8094" t="s">
        <v>6</v>
      </c>
      <c r="C8094" t="s">
        <v>8</v>
      </c>
      <c r="D8094">
        <v>2030</v>
      </c>
      <c r="E8094">
        <v>2041</v>
      </c>
      <c r="F8094">
        <v>0.238845897</v>
      </c>
      <c r="G8094">
        <v>7713.4572399999997</v>
      </c>
      <c r="H8094">
        <v>0</v>
      </c>
      <c r="I8094">
        <v>1</v>
      </c>
      <c r="J8094" s="2" t="str">
        <f t="shared" si="126"/>
        <v>EG_BIOMASSSR2030</v>
      </c>
    </row>
    <row r="8095" spans="1:10" x14ac:dyDescent="0.25">
      <c r="A8095" t="s">
        <v>7</v>
      </c>
      <c r="B8095" t="s">
        <v>6</v>
      </c>
      <c r="C8095" t="s">
        <v>12</v>
      </c>
      <c r="D8095">
        <v>2030</v>
      </c>
      <c r="E8095">
        <v>2041</v>
      </c>
      <c r="F8095">
        <v>0.238845897</v>
      </c>
      <c r="G8095">
        <v>7713.4572399999997</v>
      </c>
      <c r="H8095">
        <v>0</v>
      </c>
      <c r="I8095">
        <v>1</v>
      </c>
      <c r="J8095" s="2" t="str">
        <f t="shared" si="126"/>
        <v>EG_BIOMASSNR2030</v>
      </c>
    </row>
    <row r="8096" spans="1:10" x14ac:dyDescent="0.25">
      <c r="A8096" t="s">
        <v>19</v>
      </c>
      <c r="B8096" t="s">
        <v>6</v>
      </c>
      <c r="C8096" t="s">
        <v>10</v>
      </c>
      <c r="D8096">
        <v>2030</v>
      </c>
      <c r="E8096">
        <v>2030</v>
      </c>
      <c r="F8096">
        <v>1</v>
      </c>
      <c r="G8096">
        <v>4421.0157840000002</v>
      </c>
      <c r="H8096">
        <v>0</v>
      </c>
      <c r="I8096">
        <v>1</v>
      </c>
      <c r="J8096" s="2" t="str">
        <f t="shared" si="126"/>
        <v>EG_SOLARGMER2030</v>
      </c>
    </row>
    <row r="8097" spans="1:10" x14ac:dyDescent="0.25">
      <c r="A8097" t="s">
        <v>19</v>
      </c>
      <c r="B8097" t="s">
        <v>6</v>
      </c>
      <c r="C8097" t="s">
        <v>11</v>
      </c>
      <c r="D8097">
        <v>2030</v>
      </c>
      <c r="E8097">
        <v>2030</v>
      </c>
      <c r="F8097">
        <v>1</v>
      </c>
      <c r="G8097">
        <v>4421.0157840000002</v>
      </c>
      <c r="H8097">
        <v>0</v>
      </c>
      <c r="I8097">
        <v>1</v>
      </c>
      <c r="J8097" s="2" t="str">
        <f t="shared" si="126"/>
        <v>EG_SOLARGMWR2030</v>
      </c>
    </row>
    <row r="8098" spans="1:10" x14ac:dyDescent="0.25">
      <c r="A8098" t="s">
        <v>19</v>
      </c>
      <c r="B8098" t="s">
        <v>6</v>
      </c>
      <c r="C8098" t="s">
        <v>9</v>
      </c>
      <c r="D8098">
        <v>2030</v>
      </c>
      <c r="E8098">
        <v>2030</v>
      </c>
      <c r="F8098">
        <v>1</v>
      </c>
      <c r="G8098">
        <v>4421.0157840000002</v>
      </c>
      <c r="H8098">
        <v>0</v>
      </c>
      <c r="I8098">
        <v>1</v>
      </c>
      <c r="J8098" s="2" t="str">
        <f t="shared" si="126"/>
        <v>EG_SOLARGMNER2030</v>
      </c>
    </row>
    <row r="8099" spans="1:10" x14ac:dyDescent="0.25">
      <c r="A8099" t="s">
        <v>19</v>
      </c>
      <c r="B8099" t="s">
        <v>6</v>
      </c>
      <c r="C8099" t="s">
        <v>8</v>
      </c>
      <c r="D8099">
        <v>2030</v>
      </c>
      <c r="E8099">
        <v>2030</v>
      </c>
      <c r="F8099">
        <v>1</v>
      </c>
      <c r="G8099">
        <v>4421.0157840000002</v>
      </c>
      <c r="H8099">
        <v>0</v>
      </c>
      <c r="I8099">
        <v>1</v>
      </c>
      <c r="J8099" s="2" t="str">
        <f t="shared" si="126"/>
        <v>EG_SOLARGMSR2030</v>
      </c>
    </row>
    <row r="8100" spans="1:10" x14ac:dyDescent="0.25">
      <c r="A8100" t="s">
        <v>19</v>
      </c>
      <c r="B8100" t="s">
        <v>6</v>
      </c>
      <c r="C8100" t="s">
        <v>12</v>
      </c>
      <c r="D8100">
        <v>2030</v>
      </c>
      <c r="E8100">
        <v>2030</v>
      </c>
      <c r="F8100">
        <v>1</v>
      </c>
      <c r="G8100">
        <v>4421.0157840000002</v>
      </c>
      <c r="H8100">
        <v>0</v>
      </c>
      <c r="I8100">
        <v>1</v>
      </c>
      <c r="J8100" s="2" t="str">
        <f t="shared" si="126"/>
        <v>EG_SOLARGMNR2030</v>
      </c>
    </row>
    <row r="8101" spans="1:10" x14ac:dyDescent="0.25">
      <c r="A8101" t="s">
        <v>19</v>
      </c>
      <c r="B8101" t="s">
        <v>6</v>
      </c>
      <c r="C8101" t="s">
        <v>10</v>
      </c>
      <c r="D8101">
        <v>2030</v>
      </c>
      <c r="E8101">
        <v>2031</v>
      </c>
      <c r="F8101">
        <v>1</v>
      </c>
      <c r="G8101">
        <v>4421.0157840000002</v>
      </c>
      <c r="H8101">
        <v>0</v>
      </c>
      <c r="I8101">
        <v>1</v>
      </c>
      <c r="J8101" s="2" t="str">
        <f t="shared" si="126"/>
        <v>EG_SOLARGMER2030</v>
      </c>
    </row>
    <row r="8102" spans="1:10" x14ac:dyDescent="0.25">
      <c r="A8102" t="s">
        <v>19</v>
      </c>
      <c r="B8102" t="s">
        <v>6</v>
      </c>
      <c r="C8102" t="s">
        <v>11</v>
      </c>
      <c r="D8102">
        <v>2030</v>
      </c>
      <c r="E8102">
        <v>2031</v>
      </c>
      <c r="F8102">
        <v>1</v>
      </c>
      <c r="G8102">
        <v>4421.0157840000002</v>
      </c>
      <c r="H8102">
        <v>0</v>
      </c>
      <c r="I8102">
        <v>1</v>
      </c>
      <c r="J8102" s="2" t="str">
        <f t="shared" si="126"/>
        <v>EG_SOLARGMWR2030</v>
      </c>
    </row>
    <row r="8103" spans="1:10" x14ac:dyDescent="0.25">
      <c r="A8103" t="s">
        <v>19</v>
      </c>
      <c r="B8103" t="s">
        <v>6</v>
      </c>
      <c r="C8103" t="s">
        <v>9</v>
      </c>
      <c r="D8103">
        <v>2030</v>
      </c>
      <c r="E8103">
        <v>2031</v>
      </c>
      <c r="F8103">
        <v>1</v>
      </c>
      <c r="G8103">
        <v>4421.0157840000002</v>
      </c>
      <c r="H8103">
        <v>0</v>
      </c>
      <c r="I8103">
        <v>1</v>
      </c>
      <c r="J8103" s="2" t="str">
        <f t="shared" si="126"/>
        <v>EG_SOLARGMNER2030</v>
      </c>
    </row>
    <row r="8104" spans="1:10" x14ac:dyDescent="0.25">
      <c r="A8104" t="s">
        <v>19</v>
      </c>
      <c r="B8104" t="s">
        <v>6</v>
      </c>
      <c r="C8104" t="s">
        <v>8</v>
      </c>
      <c r="D8104">
        <v>2030</v>
      </c>
      <c r="E8104">
        <v>2031</v>
      </c>
      <c r="F8104">
        <v>1</v>
      </c>
      <c r="G8104">
        <v>4421.0157840000002</v>
      </c>
      <c r="H8104">
        <v>0</v>
      </c>
      <c r="I8104">
        <v>1</v>
      </c>
      <c r="J8104" s="2" t="str">
        <f t="shared" si="126"/>
        <v>EG_SOLARGMSR2030</v>
      </c>
    </row>
    <row r="8105" spans="1:10" x14ac:dyDescent="0.25">
      <c r="A8105" t="s">
        <v>19</v>
      </c>
      <c r="B8105" t="s">
        <v>6</v>
      </c>
      <c r="C8105" t="s">
        <v>12</v>
      </c>
      <c r="D8105">
        <v>2030</v>
      </c>
      <c r="E8105">
        <v>2031</v>
      </c>
      <c r="F8105">
        <v>1</v>
      </c>
      <c r="G8105">
        <v>4421.0157840000002</v>
      </c>
      <c r="H8105">
        <v>0</v>
      </c>
      <c r="I8105">
        <v>1</v>
      </c>
      <c r="J8105" s="2" t="str">
        <f t="shared" si="126"/>
        <v>EG_SOLARGMNR2030</v>
      </c>
    </row>
    <row r="8106" spans="1:10" x14ac:dyDescent="0.25">
      <c r="A8106" t="s">
        <v>19</v>
      </c>
      <c r="B8106" t="s">
        <v>6</v>
      </c>
      <c r="C8106" t="s">
        <v>10</v>
      </c>
      <c r="D8106">
        <v>2030</v>
      </c>
      <c r="E8106">
        <v>2032</v>
      </c>
      <c r="F8106">
        <v>1</v>
      </c>
      <c r="G8106">
        <v>4421.0157840000002</v>
      </c>
      <c r="H8106">
        <v>0</v>
      </c>
      <c r="I8106">
        <v>1</v>
      </c>
      <c r="J8106" s="2" t="str">
        <f t="shared" si="126"/>
        <v>EG_SOLARGMER2030</v>
      </c>
    </row>
    <row r="8107" spans="1:10" x14ac:dyDescent="0.25">
      <c r="A8107" t="s">
        <v>19</v>
      </c>
      <c r="B8107" t="s">
        <v>6</v>
      </c>
      <c r="C8107" t="s">
        <v>11</v>
      </c>
      <c r="D8107">
        <v>2030</v>
      </c>
      <c r="E8107">
        <v>2032</v>
      </c>
      <c r="F8107">
        <v>1</v>
      </c>
      <c r="G8107">
        <v>4421.0157840000002</v>
      </c>
      <c r="H8107">
        <v>0</v>
      </c>
      <c r="I8107">
        <v>1</v>
      </c>
      <c r="J8107" s="2" t="str">
        <f t="shared" si="126"/>
        <v>EG_SOLARGMWR2030</v>
      </c>
    </row>
    <row r="8108" spans="1:10" x14ac:dyDescent="0.25">
      <c r="A8108" t="s">
        <v>19</v>
      </c>
      <c r="B8108" t="s">
        <v>6</v>
      </c>
      <c r="C8108" t="s">
        <v>9</v>
      </c>
      <c r="D8108">
        <v>2030</v>
      </c>
      <c r="E8108">
        <v>2032</v>
      </c>
      <c r="F8108">
        <v>1</v>
      </c>
      <c r="G8108">
        <v>4421.0157840000002</v>
      </c>
      <c r="H8108">
        <v>0</v>
      </c>
      <c r="I8108">
        <v>1</v>
      </c>
      <c r="J8108" s="2" t="str">
        <f t="shared" si="126"/>
        <v>EG_SOLARGMNER2030</v>
      </c>
    </row>
    <row r="8109" spans="1:10" x14ac:dyDescent="0.25">
      <c r="A8109" t="s">
        <v>19</v>
      </c>
      <c r="B8109" t="s">
        <v>6</v>
      </c>
      <c r="C8109" t="s">
        <v>8</v>
      </c>
      <c r="D8109">
        <v>2030</v>
      </c>
      <c r="E8109">
        <v>2032</v>
      </c>
      <c r="F8109">
        <v>1</v>
      </c>
      <c r="G8109">
        <v>4421.0157840000002</v>
      </c>
      <c r="H8109">
        <v>0</v>
      </c>
      <c r="I8109">
        <v>1</v>
      </c>
      <c r="J8109" s="2" t="str">
        <f t="shared" si="126"/>
        <v>EG_SOLARGMSR2030</v>
      </c>
    </row>
    <row r="8110" spans="1:10" x14ac:dyDescent="0.25">
      <c r="A8110" t="s">
        <v>19</v>
      </c>
      <c r="B8110" t="s">
        <v>6</v>
      </c>
      <c r="C8110" t="s">
        <v>12</v>
      </c>
      <c r="D8110">
        <v>2030</v>
      </c>
      <c r="E8110">
        <v>2032</v>
      </c>
      <c r="F8110">
        <v>1</v>
      </c>
      <c r="G8110">
        <v>4421.0157840000002</v>
      </c>
      <c r="H8110">
        <v>0</v>
      </c>
      <c r="I8110">
        <v>1</v>
      </c>
      <c r="J8110" s="2" t="str">
        <f t="shared" si="126"/>
        <v>EG_SOLARGMNR2030</v>
      </c>
    </row>
    <row r="8111" spans="1:10" x14ac:dyDescent="0.25">
      <c r="A8111" t="s">
        <v>19</v>
      </c>
      <c r="B8111" t="s">
        <v>6</v>
      </c>
      <c r="C8111" t="s">
        <v>10</v>
      </c>
      <c r="D8111">
        <v>2030</v>
      </c>
      <c r="E8111">
        <v>2033</v>
      </c>
      <c r="F8111">
        <v>1</v>
      </c>
      <c r="G8111">
        <v>4421.0157840000002</v>
      </c>
      <c r="H8111">
        <v>0</v>
      </c>
      <c r="I8111">
        <v>1</v>
      </c>
      <c r="J8111" s="2" t="str">
        <f t="shared" si="126"/>
        <v>EG_SOLARGMER2030</v>
      </c>
    </row>
    <row r="8112" spans="1:10" x14ac:dyDescent="0.25">
      <c r="A8112" t="s">
        <v>19</v>
      </c>
      <c r="B8112" t="s">
        <v>6</v>
      </c>
      <c r="C8112" t="s">
        <v>11</v>
      </c>
      <c r="D8112">
        <v>2030</v>
      </c>
      <c r="E8112">
        <v>2033</v>
      </c>
      <c r="F8112">
        <v>1</v>
      </c>
      <c r="G8112">
        <v>4421.0157840000002</v>
      </c>
      <c r="H8112">
        <v>0</v>
      </c>
      <c r="I8112">
        <v>1</v>
      </c>
      <c r="J8112" s="2" t="str">
        <f t="shared" si="126"/>
        <v>EG_SOLARGMWR2030</v>
      </c>
    </row>
    <row r="8113" spans="1:10" x14ac:dyDescent="0.25">
      <c r="A8113" t="s">
        <v>19</v>
      </c>
      <c r="B8113" t="s">
        <v>6</v>
      </c>
      <c r="C8113" t="s">
        <v>9</v>
      </c>
      <c r="D8113">
        <v>2030</v>
      </c>
      <c r="E8113">
        <v>2033</v>
      </c>
      <c r="F8113">
        <v>1</v>
      </c>
      <c r="G8113">
        <v>4421.0157840000002</v>
      </c>
      <c r="H8113">
        <v>0</v>
      </c>
      <c r="I8113">
        <v>1</v>
      </c>
      <c r="J8113" s="2" t="str">
        <f t="shared" si="126"/>
        <v>EG_SOLARGMNER2030</v>
      </c>
    </row>
    <row r="8114" spans="1:10" x14ac:dyDescent="0.25">
      <c r="A8114" t="s">
        <v>19</v>
      </c>
      <c r="B8114" t="s">
        <v>6</v>
      </c>
      <c r="C8114" t="s">
        <v>8</v>
      </c>
      <c r="D8114">
        <v>2030</v>
      </c>
      <c r="E8114">
        <v>2033</v>
      </c>
      <c r="F8114">
        <v>1</v>
      </c>
      <c r="G8114">
        <v>4421.0157840000002</v>
      </c>
      <c r="H8114">
        <v>0</v>
      </c>
      <c r="I8114">
        <v>1</v>
      </c>
      <c r="J8114" s="2" t="str">
        <f t="shared" si="126"/>
        <v>EG_SOLARGMSR2030</v>
      </c>
    </row>
    <row r="8115" spans="1:10" x14ac:dyDescent="0.25">
      <c r="A8115" t="s">
        <v>19</v>
      </c>
      <c r="B8115" t="s">
        <v>6</v>
      </c>
      <c r="C8115" t="s">
        <v>12</v>
      </c>
      <c r="D8115">
        <v>2030</v>
      </c>
      <c r="E8115">
        <v>2033</v>
      </c>
      <c r="F8115">
        <v>1</v>
      </c>
      <c r="G8115">
        <v>4421.0157840000002</v>
      </c>
      <c r="H8115">
        <v>0</v>
      </c>
      <c r="I8115">
        <v>1</v>
      </c>
      <c r="J8115" s="2" t="str">
        <f t="shared" si="126"/>
        <v>EG_SOLARGMNR2030</v>
      </c>
    </row>
    <row r="8116" spans="1:10" x14ac:dyDescent="0.25">
      <c r="A8116" t="s">
        <v>19</v>
      </c>
      <c r="B8116" t="s">
        <v>6</v>
      </c>
      <c r="C8116" t="s">
        <v>10</v>
      </c>
      <c r="D8116">
        <v>2030</v>
      </c>
      <c r="E8116">
        <v>2034</v>
      </c>
      <c r="F8116">
        <v>1</v>
      </c>
      <c r="G8116">
        <v>4421.0157840000002</v>
      </c>
      <c r="H8116">
        <v>0</v>
      </c>
      <c r="I8116">
        <v>1</v>
      </c>
      <c r="J8116" s="2" t="str">
        <f t="shared" si="126"/>
        <v>EG_SOLARGMER2030</v>
      </c>
    </row>
    <row r="8117" spans="1:10" x14ac:dyDescent="0.25">
      <c r="A8117" t="s">
        <v>19</v>
      </c>
      <c r="B8117" t="s">
        <v>6</v>
      </c>
      <c r="C8117" t="s">
        <v>11</v>
      </c>
      <c r="D8117">
        <v>2030</v>
      </c>
      <c r="E8117">
        <v>2034</v>
      </c>
      <c r="F8117">
        <v>1</v>
      </c>
      <c r="G8117">
        <v>4421.0157840000002</v>
      </c>
      <c r="H8117">
        <v>0</v>
      </c>
      <c r="I8117">
        <v>1</v>
      </c>
      <c r="J8117" s="2" t="str">
        <f t="shared" si="126"/>
        <v>EG_SOLARGMWR2030</v>
      </c>
    </row>
    <row r="8118" spans="1:10" x14ac:dyDescent="0.25">
      <c r="A8118" t="s">
        <v>19</v>
      </c>
      <c r="B8118" t="s">
        <v>6</v>
      </c>
      <c r="C8118" t="s">
        <v>9</v>
      </c>
      <c r="D8118">
        <v>2030</v>
      </c>
      <c r="E8118">
        <v>2034</v>
      </c>
      <c r="F8118">
        <v>1</v>
      </c>
      <c r="G8118">
        <v>4421.0157840000002</v>
      </c>
      <c r="H8118">
        <v>0</v>
      </c>
      <c r="I8118">
        <v>1</v>
      </c>
      <c r="J8118" s="2" t="str">
        <f t="shared" si="126"/>
        <v>EG_SOLARGMNER2030</v>
      </c>
    </row>
    <row r="8119" spans="1:10" x14ac:dyDescent="0.25">
      <c r="A8119" t="s">
        <v>19</v>
      </c>
      <c r="B8119" t="s">
        <v>6</v>
      </c>
      <c r="C8119" t="s">
        <v>8</v>
      </c>
      <c r="D8119">
        <v>2030</v>
      </c>
      <c r="E8119">
        <v>2034</v>
      </c>
      <c r="F8119">
        <v>1</v>
      </c>
      <c r="G8119">
        <v>4421.0157840000002</v>
      </c>
      <c r="H8119">
        <v>0</v>
      </c>
      <c r="I8119">
        <v>1</v>
      </c>
      <c r="J8119" s="2" t="str">
        <f t="shared" si="126"/>
        <v>EG_SOLARGMSR2030</v>
      </c>
    </row>
    <row r="8120" spans="1:10" x14ac:dyDescent="0.25">
      <c r="A8120" t="s">
        <v>19</v>
      </c>
      <c r="B8120" t="s">
        <v>6</v>
      </c>
      <c r="C8120" t="s">
        <v>12</v>
      </c>
      <c r="D8120">
        <v>2030</v>
      </c>
      <c r="E8120">
        <v>2034</v>
      </c>
      <c r="F8120">
        <v>1</v>
      </c>
      <c r="G8120">
        <v>4421.0157840000002</v>
      </c>
      <c r="H8120">
        <v>0</v>
      </c>
      <c r="I8120">
        <v>1</v>
      </c>
      <c r="J8120" s="2" t="str">
        <f t="shared" si="126"/>
        <v>EG_SOLARGMNR2030</v>
      </c>
    </row>
    <row r="8121" spans="1:10" x14ac:dyDescent="0.25">
      <c r="A8121" t="s">
        <v>19</v>
      </c>
      <c r="B8121" t="s">
        <v>6</v>
      </c>
      <c r="C8121" t="s">
        <v>10</v>
      </c>
      <c r="D8121">
        <v>2030</v>
      </c>
      <c r="E8121">
        <v>2035</v>
      </c>
      <c r="F8121">
        <v>1</v>
      </c>
      <c r="G8121">
        <v>4421.0157840000002</v>
      </c>
      <c r="H8121">
        <v>0</v>
      </c>
      <c r="I8121">
        <v>1</v>
      </c>
      <c r="J8121" s="2" t="str">
        <f t="shared" si="126"/>
        <v>EG_SOLARGMER2030</v>
      </c>
    </row>
    <row r="8122" spans="1:10" x14ac:dyDescent="0.25">
      <c r="A8122" t="s">
        <v>19</v>
      </c>
      <c r="B8122" t="s">
        <v>6</v>
      </c>
      <c r="C8122" t="s">
        <v>11</v>
      </c>
      <c r="D8122">
        <v>2030</v>
      </c>
      <c r="E8122">
        <v>2035</v>
      </c>
      <c r="F8122">
        <v>1</v>
      </c>
      <c r="G8122">
        <v>4421.0157840000002</v>
      </c>
      <c r="H8122">
        <v>0</v>
      </c>
      <c r="I8122">
        <v>1</v>
      </c>
      <c r="J8122" s="2" t="str">
        <f t="shared" si="126"/>
        <v>EG_SOLARGMWR2030</v>
      </c>
    </row>
    <row r="8123" spans="1:10" x14ac:dyDescent="0.25">
      <c r="A8123" t="s">
        <v>19</v>
      </c>
      <c r="B8123" t="s">
        <v>6</v>
      </c>
      <c r="C8123" t="s">
        <v>9</v>
      </c>
      <c r="D8123">
        <v>2030</v>
      </c>
      <c r="E8123">
        <v>2035</v>
      </c>
      <c r="F8123">
        <v>1</v>
      </c>
      <c r="G8123">
        <v>4421.0157840000002</v>
      </c>
      <c r="H8123">
        <v>0</v>
      </c>
      <c r="I8123">
        <v>1</v>
      </c>
      <c r="J8123" s="2" t="str">
        <f t="shared" si="126"/>
        <v>EG_SOLARGMNER2030</v>
      </c>
    </row>
    <row r="8124" spans="1:10" x14ac:dyDescent="0.25">
      <c r="A8124" t="s">
        <v>19</v>
      </c>
      <c r="B8124" t="s">
        <v>6</v>
      </c>
      <c r="C8124" t="s">
        <v>8</v>
      </c>
      <c r="D8124">
        <v>2030</v>
      </c>
      <c r="E8124">
        <v>2035</v>
      </c>
      <c r="F8124">
        <v>1</v>
      </c>
      <c r="G8124">
        <v>4421.0157840000002</v>
      </c>
      <c r="H8124">
        <v>0</v>
      </c>
      <c r="I8124">
        <v>1</v>
      </c>
      <c r="J8124" s="2" t="str">
        <f t="shared" si="126"/>
        <v>EG_SOLARGMSR2030</v>
      </c>
    </row>
    <row r="8125" spans="1:10" x14ac:dyDescent="0.25">
      <c r="A8125" t="s">
        <v>19</v>
      </c>
      <c r="B8125" t="s">
        <v>6</v>
      </c>
      <c r="C8125" t="s">
        <v>12</v>
      </c>
      <c r="D8125">
        <v>2030</v>
      </c>
      <c r="E8125">
        <v>2035</v>
      </c>
      <c r="F8125">
        <v>1</v>
      </c>
      <c r="G8125">
        <v>4421.0157840000002</v>
      </c>
      <c r="H8125">
        <v>0</v>
      </c>
      <c r="I8125">
        <v>1</v>
      </c>
      <c r="J8125" s="2" t="str">
        <f t="shared" si="126"/>
        <v>EG_SOLARGMNR2030</v>
      </c>
    </row>
    <row r="8126" spans="1:10" x14ac:dyDescent="0.25">
      <c r="A8126" t="s">
        <v>19</v>
      </c>
      <c r="B8126" t="s">
        <v>6</v>
      </c>
      <c r="C8126" t="s">
        <v>10</v>
      </c>
      <c r="D8126">
        <v>2030</v>
      </c>
      <c r="E8126">
        <v>2036</v>
      </c>
      <c r="F8126">
        <v>1</v>
      </c>
      <c r="G8126">
        <v>4421.0157840000002</v>
      </c>
      <c r="H8126">
        <v>0</v>
      </c>
      <c r="I8126">
        <v>1</v>
      </c>
      <c r="J8126" s="2" t="str">
        <f t="shared" si="126"/>
        <v>EG_SOLARGMER2030</v>
      </c>
    </row>
    <row r="8127" spans="1:10" x14ac:dyDescent="0.25">
      <c r="A8127" t="s">
        <v>19</v>
      </c>
      <c r="B8127" t="s">
        <v>6</v>
      </c>
      <c r="C8127" t="s">
        <v>11</v>
      </c>
      <c r="D8127">
        <v>2030</v>
      </c>
      <c r="E8127">
        <v>2036</v>
      </c>
      <c r="F8127">
        <v>1</v>
      </c>
      <c r="G8127">
        <v>4421.0157840000002</v>
      </c>
      <c r="H8127">
        <v>0</v>
      </c>
      <c r="I8127">
        <v>1</v>
      </c>
      <c r="J8127" s="2" t="str">
        <f t="shared" si="126"/>
        <v>EG_SOLARGMWR2030</v>
      </c>
    </row>
    <row r="8128" spans="1:10" x14ac:dyDescent="0.25">
      <c r="A8128" t="s">
        <v>19</v>
      </c>
      <c r="B8128" t="s">
        <v>6</v>
      </c>
      <c r="C8128" t="s">
        <v>9</v>
      </c>
      <c r="D8128">
        <v>2030</v>
      </c>
      <c r="E8128">
        <v>2036</v>
      </c>
      <c r="F8128">
        <v>1</v>
      </c>
      <c r="G8128">
        <v>4421.0157840000002</v>
      </c>
      <c r="H8128">
        <v>0</v>
      </c>
      <c r="I8128">
        <v>1</v>
      </c>
      <c r="J8128" s="2" t="str">
        <f t="shared" si="126"/>
        <v>EG_SOLARGMNER2030</v>
      </c>
    </row>
    <row r="8129" spans="1:10" x14ac:dyDescent="0.25">
      <c r="A8129" t="s">
        <v>19</v>
      </c>
      <c r="B8129" t="s">
        <v>6</v>
      </c>
      <c r="C8129" t="s">
        <v>8</v>
      </c>
      <c r="D8129">
        <v>2030</v>
      </c>
      <c r="E8129">
        <v>2036</v>
      </c>
      <c r="F8129">
        <v>1</v>
      </c>
      <c r="G8129">
        <v>4421.0157840000002</v>
      </c>
      <c r="H8129">
        <v>0</v>
      </c>
      <c r="I8129">
        <v>1</v>
      </c>
      <c r="J8129" s="2" t="str">
        <f t="shared" si="126"/>
        <v>EG_SOLARGMSR2030</v>
      </c>
    </row>
    <row r="8130" spans="1:10" x14ac:dyDescent="0.25">
      <c r="A8130" t="s">
        <v>19</v>
      </c>
      <c r="B8130" t="s">
        <v>6</v>
      </c>
      <c r="C8130" t="s">
        <v>12</v>
      </c>
      <c r="D8130">
        <v>2030</v>
      </c>
      <c r="E8130">
        <v>2036</v>
      </c>
      <c r="F8130">
        <v>1</v>
      </c>
      <c r="G8130">
        <v>4421.0157840000002</v>
      </c>
      <c r="H8130">
        <v>0</v>
      </c>
      <c r="I8130">
        <v>1</v>
      </c>
      <c r="J8130" s="2" t="str">
        <f t="shared" si="126"/>
        <v>EG_SOLARGMNR2030</v>
      </c>
    </row>
    <row r="8131" spans="1:10" x14ac:dyDescent="0.25">
      <c r="A8131" t="s">
        <v>19</v>
      </c>
      <c r="B8131" t="s">
        <v>6</v>
      </c>
      <c r="C8131" t="s">
        <v>10</v>
      </c>
      <c r="D8131">
        <v>2030</v>
      </c>
      <c r="E8131">
        <v>2037</v>
      </c>
      <c r="F8131">
        <v>1</v>
      </c>
      <c r="G8131">
        <v>4421.0157840000002</v>
      </c>
      <c r="H8131">
        <v>0</v>
      </c>
      <c r="I8131">
        <v>1</v>
      </c>
      <c r="J8131" s="2" t="str">
        <f t="shared" ref="J8131:J8194" si="127">_xlfn.CONCAT(A8131,C8131,D8131)</f>
        <v>EG_SOLARGMER2030</v>
      </c>
    </row>
    <row r="8132" spans="1:10" x14ac:dyDescent="0.25">
      <c r="A8132" t="s">
        <v>19</v>
      </c>
      <c r="B8132" t="s">
        <v>6</v>
      </c>
      <c r="C8132" t="s">
        <v>11</v>
      </c>
      <c r="D8132">
        <v>2030</v>
      </c>
      <c r="E8132">
        <v>2037</v>
      </c>
      <c r="F8132">
        <v>1</v>
      </c>
      <c r="G8132">
        <v>4421.0157840000002</v>
      </c>
      <c r="H8132">
        <v>0</v>
      </c>
      <c r="I8132">
        <v>1</v>
      </c>
      <c r="J8132" s="2" t="str">
        <f t="shared" si="127"/>
        <v>EG_SOLARGMWR2030</v>
      </c>
    </row>
    <row r="8133" spans="1:10" x14ac:dyDescent="0.25">
      <c r="A8133" t="s">
        <v>19</v>
      </c>
      <c r="B8133" t="s">
        <v>6</v>
      </c>
      <c r="C8133" t="s">
        <v>9</v>
      </c>
      <c r="D8133">
        <v>2030</v>
      </c>
      <c r="E8133">
        <v>2037</v>
      </c>
      <c r="F8133">
        <v>1</v>
      </c>
      <c r="G8133">
        <v>4421.0157840000002</v>
      </c>
      <c r="H8133">
        <v>0</v>
      </c>
      <c r="I8133">
        <v>1</v>
      </c>
      <c r="J8133" s="2" t="str">
        <f t="shared" si="127"/>
        <v>EG_SOLARGMNER2030</v>
      </c>
    </row>
    <row r="8134" spans="1:10" x14ac:dyDescent="0.25">
      <c r="A8134" t="s">
        <v>19</v>
      </c>
      <c r="B8134" t="s">
        <v>6</v>
      </c>
      <c r="C8134" t="s">
        <v>8</v>
      </c>
      <c r="D8134">
        <v>2030</v>
      </c>
      <c r="E8134">
        <v>2037</v>
      </c>
      <c r="F8134">
        <v>1</v>
      </c>
      <c r="G8134">
        <v>4421.0157840000002</v>
      </c>
      <c r="H8134">
        <v>0</v>
      </c>
      <c r="I8134">
        <v>1</v>
      </c>
      <c r="J8134" s="2" t="str">
        <f t="shared" si="127"/>
        <v>EG_SOLARGMSR2030</v>
      </c>
    </row>
    <row r="8135" spans="1:10" x14ac:dyDescent="0.25">
      <c r="A8135" t="s">
        <v>19</v>
      </c>
      <c r="B8135" t="s">
        <v>6</v>
      </c>
      <c r="C8135" t="s">
        <v>12</v>
      </c>
      <c r="D8135">
        <v>2030</v>
      </c>
      <c r="E8135">
        <v>2037</v>
      </c>
      <c r="F8135">
        <v>1</v>
      </c>
      <c r="G8135">
        <v>4421.0157840000002</v>
      </c>
      <c r="H8135">
        <v>0</v>
      </c>
      <c r="I8135">
        <v>1</v>
      </c>
      <c r="J8135" s="2" t="str">
        <f t="shared" si="127"/>
        <v>EG_SOLARGMNR2030</v>
      </c>
    </row>
    <row r="8136" spans="1:10" x14ac:dyDescent="0.25">
      <c r="A8136" t="s">
        <v>19</v>
      </c>
      <c r="B8136" t="s">
        <v>6</v>
      </c>
      <c r="C8136" t="s">
        <v>10</v>
      </c>
      <c r="D8136">
        <v>2030</v>
      </c>
      <c r="E8136">
        <v>2038</v>
      </c>
      <c r="F8136">
        <v>1</v>
      </c>
      <c r="G8136">
        <v>4421.0157840000002</v>
      </c>
      <c r="H8136">
        <v>0</v>
      </c>
      <c r="I8136">
        <v>1</v>
      </c>
      <c r="J8136" s="2" t="str">
        <f t="shared" si="127"/>
        <v>EG_SOLARGMER2030</v>
      </c>
    </row>
    <row r="8137" spans="1:10" x14ac:dyDescent="0.25">
      <c r="A8137" t="s">
        <v>19</v>
      </c>
      <c r="B8137" t="s">
        <v>6</v>
      </c>
      <c r="C8137" t="s">
        <v>11</v>
      </c>
      <c r="D8137">
        <v>2030</v>
      </c>
      <c r="E8137">
        <v>2038</v>
      </c>
      <c r="F8137">
        <v>1</v>
      </c>
      <c r="G8137">
        <v>4421.0157840000002</v>
      </c>
      <c r="H8137">
        <v>0</v>
      </c>
      <c r="I8137">
        <v>1</v>
      </c>
      <c r="J8137" s="2" t="str">
        <f t="shared" si="127"/>
        <v>EG_SOLARGMWR2030</v>
      </c>
    </row>
    <row r="8138" spans="1:10" x14ac:dyDescent="0.25">
      <c r="A8138" t="s">
        <v>19</v>
      </c>
      <c r="B8138" t="s">
        <v>6</v>
      </c>
      <c r="C8138" t="s">
        <v>9</v>
      </c>
      <c r="D8138">
        <v>2030</v>
      </c>
      <c r="E8138">
        <v>2038</v>
      </c>
      <c r="F8138">
        <v>1</v>
      </c>
      <c r="G8138">
        <v>4421.0157840000002</v>
      </c>
      <c r="H8138">
        <v>0</v>
      </c>
      <c r="I8138">
        <v>1</v>
      </c>
      <c r="J8138" s="2" t="str">
        <f t="shared" si="127"/>
        <v>EG_SOLARGMNER2030</v>
      </c>
    </row>
    <row r="8139" spans="1:10" x14ac:dyDescent="0.25">
      <c r="A8139" t="s">
        <v>19</v>
      </c>
      <c r="B8139" t="s">
        <v>6</v>
      </c>
      <c r="C8139" t="s">
        <v>8</v>
      </c>
      <c r="D8139">
        <v>2030</v>
      </c>
      <c r="E8139">
        <v>2038</v>
      </c>
      <c r="F8139">
        <v>1</v>
      </c>
      <c r="G8139">
        <v>4421.0157840000002</v>
      </c>
      <c r="H8139">
        <v>0</v>
      </c>
      <c r="I8139">
        <v>1</v>
      </c>
      <c r="J8139" s="2" t="str">
        <f t="shared" si="127"/>
        <v>EG_SOLARGMSR2030</v>
      </c>
    </row>
    <row r="8140" spans="1:10" x14ac:dyDescent="0.25">
      <c r="A8140" t="s">
        <v>19</v>
      </c>
      <c r="B8140" t="s">
        <v>6</v>
      </c>
      <c r="C8140" t="s">
        <v>12</v>
      </c>
      <c r="D8140">
        <v>2030</v>
      </c>
      <c r="E8140">
        <v>2038</v>
      </c>
      <c r="F8140">
        <v>1</v>
      </c>
      <c r="G8140">
        <v>4421.0157840000002</v>
      </c>
      <c r="H8140">
        <v>0</v>
      </c>
      <c r="I8140">
        <v>1</v>
      </c>
      <c r="J8140" s="2" t="str">
        <f t="shared" si="127"/>
        <v>EG_SOLARGMNR2030</v>
      </c>
    </row>
    <row r="8141" spans="1:10" x14ac:dyDescent="0.25">
      <c r="A8141" t="s">
        <v>19</v>
      </c>
      <c r="B8141" t="s">
        <v>6</v>
      </c>
      <c r="C8141" t="s">
        <v>10</v>
      </c>
      <c r="D8141">
        <v>2030</v>
      </c>
      <c r="E8141">
        <v>2039</v>
      </c>
      <c r="F8141">
        <v>1</v>
      </c>
      <c r="G8141">
        <v>4421.0157840000002</v>
      </c>
      <c r="H8141">
        <v>0</v>
      </c>
      <c r="I8141">
        <v>1</v>
      </c>
      <c r="J8141" s="2" t="str">
        <f t="shared" si="127"/>
        <v>EG_SOLARGMER2030</v>
      </c>
    </row>
    <row r="8142" spans="1:10" x14ac:dyDescent="0.25">
      <c r="A8142" t="s">
        <v>19</v>
      </c>
      <c r="B8142" t="s">
        <v>6</v>
      </c>
      <c r="C8142" t="s">
        <v>11</v>
      </c>
      <c r="D8142">
        <v>2030</v>
      </c>
      <c r="E8142">
        <v>2039</v>
      </c>
      <c r="F8142">
        <v>1</v>
      </c>
      <c r="G8142">
        <v>4421.0157840000002</v>
      </c>
      <c r="H8142">
        <v>0</v>
      </c>
      <c r="I8142">
        <v>1</v>
      </c>
      <c r="J8142" s="2" t="str">
        <f t="shared" si="127"/>
        <v>EG_SOLARGMWR2030</v>
      </c>
    </row>
    <row r="8143" spans="1:10" x14ac:dyDescent="0.25">
      <c r="A8143" t="s">
        <v>19</v>
      </c>
      <c r="B8143" t="s">
        <v>6</v>
      </c>
      <c r="C8143" t="s">
        <v>9</v>
      </c>
      <c r="D8143">
        <v>2030</v>
      </c>
      <c r="E8143">
        <v>2039</v>
      </c>
      <c r="F8143">
        <v>1</v>
      </c>
      <c r="G8143">
        <v>4421.0157840000002</v>
      </c>
      <c r="H8143">
        <v>0</v>
      </c>
      <c r="I8143">
        <v>1</v>
      </c>
      <c r="J8143" s="2" t="str">
        <f t="shared" si="127"/>
        <v>EG_SOLARGMNER2030</v>
      </c>
    </row>
    <row r="8144" spans="1:10" x14ac:dyDescent="0.25">
      <c r="A8144" t="s">
        <v>19</v>
      </c>
      <c r="B8144" t="s">
        <v>6</v>
      </c>
      <c r="C8144" t="s">
        <v>8</v>
      </c>
      <c r="D8144">
        <v>2030</v>
      </c>
      <c r="E8144">
        <v>2039</v>
      </c>
      <c r="F8144">
        <v>1</v>
      </c>
      <c r="G8144">
        <v>4421.0157840000002</v>
      </c>
      <c r="H8144">
        <v>0</v>
      </c>
      <c r="I8144">
        <v>1</v>
      </c>
      <c r="J8144" s="2" t="str">
        <f t="shared" si="127"/>
        <v>EG_SOLARGMSR2030</v>
      </c>
    </row>
    <row r="8145" spans="1:10" x14ac:dyDescent="0.25">
      <c r="A8145" t="s">
        <v>19</v>
      </c>
      <c r="B8145" t="s">
        <v>6</v>
      </c>
      <c r="C8145" t="s">
        <v>12</v>
      </c>
      <c r="D8145">
        <v>2030</v>
      </c>
      <c r="E8145">
        <v>2039</v>
      </c>
      <c r="F8145">
        <v>1</v>
      </c>
      <c r="G8145">
        <v>4421.0157840000002</v>
      </c>
      <c r="H8145">
        <v>0</v>
      </c>
      <c r="I8145">
        <v>1</v>
      </c>
      <c r="J8145" s="2" t="str">
        <f t="shared" si="127"/>
        <v>EG_SOLARGMNR2030</v>
      </c>
    </row>
    <row r="8146" spans="1:10" x14ac:dyDescent="0.25">
      <c r="A8146" t="s">
        <v>19</v>
      </c>
      <c r="B8146" t="s">
        <v>6</v>
      </c>
      <c r="C8146" t="s">
        <v>10</v>
      </c>
      <c r="D8146">
        <v>2030</v>
      </c>
      <c r="E8146">
        <v>2040</v>
      </c>
      <c r="F8146">
        <v>1</v>
      </c>
      <c r="G8146">
        <v>4421.0157840000002</v>
      </c>
      <c r="H8146">
        <v>0</v>
      </c>
      <c r="I8146">
        <v>1</v>
      </c>
      <c r="J8146" s="2" t="str">
        <f t="shared" si="127"/>
        <v>EG_SOLARGMER2030</v>
      </c>
    </row>
    <row r="8147" spans="1:10" x14ac:dyDescent="0.25">
      <c r="A8147" t="s">
        <v>19</v>
      </c>
      <c r="B8147" t="s">
        <v>6</v>
      </c>
      <c r="C8147" t="s">
        <v>11</v>
      </c>
      <c r="D8147">
        <v>2030</v>
      </c>
      <c r="E8147">
        <v>2040</v>
      </c>
      <c r="F8147">
        <v>1</v>
      </c>
      <c r="G8147">
        <v>4421.0157840000002</v>
      </c>
      <c r="H8147">
        <v>0</v>
      </c>
      <c r="I8147">
        <v>1</v>
      </c>
      <c r="J8147" s="2" t="str">
        <f t="shared" si="127"/>
        <v>EG_SOLARGMWR2030</v>
      </c>
    </row>
    <row r="8148" spans="1:10" x14ac:dyDescent="0.25">
      <c r="A8148" t="s">
        <v>19</v>
      </c>
      <c r="B8148" t="s">
        <v>6</v>
      </c>
      <c r="C8148" t="s">
        <v>9</v>
      </c>
      <c r="D8148">
        <v>2030</v>
      </c>
      <c r="E8148">
        <v>2040</v>
      </c>
      <c r="F8148">
        <v>1</v>
      </c>
      <c r="G8148">
        <v>4421.0157840000002</v>
      </c>
      <c r="H8148">
        <v>0</v>
      </c>
      <c r="I8148">
        <v>1</v>
      </c>
      <c r="J8148" s="2" t="str">
        <f t="shared" si="127"/>
        <v>EG_SOLARGMNER2030</v>
      </c>
    </row>
    <row r="8149" spans="1:10" x14ac:dyDescent="0.25">
      <c r="A8149" t="s">
        <v>19</v>
      </c>
      <c r="B8149" t="s">
        <v>6</v>
      </c>
      <c r="C8149" t="s">
        <v>8</v>
      </c>
      <c r="D8149">
        <v>2030</v>
      </c>
      <c r="E8149">
        <v>2040</v>
      </c>
      <c r="F8149">
        <v>1</v>
      </c>
      <c r="G8149">
        <v>4421.0157840000002</v>
      </c>
      <c r="H8149">
        <v>0</v>
      </c>
      <c r="I8149">
        <v>1</v>
      </c>
      <c r="J8149" s="2" t="str">
        <f t="shared" si="127"/>
        <v>EG_SOLARGMSR2030</v>
      </c>
    </row>
    <row r="8150" spans="1:10" x14ac:dyDescent="0.25">
      <c r="A8150" t="s">
        <v>19</v>
      </c>
      <c r="B8150" t="s">
        <v>6</v>
      </c>
      <c r="C8150" t="s">
        <v>12</v>
      </c>
      <c r="D8150">
        <v>2030</v>
      </c>
      <c r="E8150">
        <v>2040</v>
      </c>
      <c r="F8150">
        <v>1</v>
      </c>
      <c r="G8150">
        <v>4421.0157840000002</v>
      </c>
      <c r="H8150">
        <v>0</v>
      </c>
      <c r="I8150">
        <v>1</v>
      </c>
      <c r="J8150" s="2" t="str">
        <f t="shared" si="127"/>
        <v>EG_SOLARGMNR2030</v>
      </c>
    </row>
    <row r="8151" spans="1:10" x14ac:dyDescent="0.25">
      <c r="A8151" t="s">
        <v>19</v>
      </c>
      <c r="B8151" t="s">
        <v>6</v>
      </c>
      <c r="C8151" t="s">
        <v>10</v>
      </c>
      <c r="D8151">
        <v>2030</v>
      </c>
      <c r="E8151">
        <v>2041</v>
      </c>
      <c r="F8151">
        <v>1</v>
      </c>
      <c r="G8151">
        <v>4421.0157840000002</v>
      </c>
      <c r="H8151">
        <v>0</v>
      </c>
      <c r="I8151">
        <v>1</v>
      </c>
      <c r="J8151" s="2" t="str">
        <f t="shared" si="127"/>
        <v>EG_SOLARGMER2030</v>
      </c>
    </row>
    <row r="8152" spans="1:10" x14ac:dyDescent="0.25">
      <c r="A8152" t="s">
        <v>19</v>
      </c>
      <c r="B8152" t="s">
        <v>6</v>
      </c>
      <c r="C8152" t="s">
        <v>11</v>
      </c>
      <c r="D8152">
        <v>2030</v>
      </c>
      <c r="E8152">
        <v>2041</v>
      </c>
      <c r="F8152">
        <v>1</v>
      </c>
      <c r="G8152">
        <v>4421.0157840000002</v>
      </c>
      <c r="H8152">
        <v>0</v>
      </c>
      <c r="I8152">
        <v>1</v>
      </c>
      <c r="J8152" s="2" t="str">
        <f t="shared" si="127"/>
        <v>EG_SOLARGMWR2030</v>
      </c>
    </row>
    <row r="8153" spans="1:10" x14ac:dyDescent="0.25">
      <c r="A8153" t="s">
        <v>19</v>
      </c>
      <c r="B8153" t="s">
        <v>6</v>
      </c>
      <c r="C8153" t="s">
        <v>9</v>
      </c>
      <c r="D8153">
        <v>2030</v>
      </c>
      <c r="E8153">
        <v>2041</v>
      </c>
      <c r="F8153">
        <v>1</v>
      </c>
      <c r="G8153">
        <v>4421.0157840000002</v>
      </c>
      <c r="H8153">
        <v>0</v>
      </c>
      <c r="I8153">
        <v>1</v>
      </c>
      <c r="J8153" s="2" t="str">
        <f t="shared" si="127"/>
        <v>EG_SOLARGMNER2030</v>
      </c>
    </row>
    <row r="8154" spans="1:10" x14ac:dyDescent="0.25">
      <c r="A8154" t="s">
        <v>19</v>
      </c>
      <c r="B8154" t="s">
        <v>6</v>
      </c>
      <c r="C8154" t="s">
        <v>8</v>
      </c>
      <c r="D8154">
        <v>2030</v>
      </c>
      <c r="E8154">
        <v>2041</v>
      </c>
      <c r="F8154">
        <v>1</v>
      </c>
      <c r="G8154">
        <v>4421.0157840000002</v>
      </c>
      <c r="H8154">
        <v>0</v>
      </c>
      <c r="I8154">
        <v>1</v>
      </c>
      <c r="J8154" s="2" t="str">
        <f t="shared" si="127"/>
        <v>EG_SOLARGMSR2030</v>
      </c>
    </row>
    <row r="8155" spans="1:10" x14ac:dyDescent="0.25">
      <c r="A8155" t="s">
        <v>19</v>
      </c>
      <c r="B8155" t="s">
        <v>6</v>
      </c>
      <c r="C8155" t="s">
        <v>12</v>
      </c>
      <c r="D8155">
        <v>2030</v>
      </c>
      <c r="E8155">
        <v>2041</v>
      </c>
      <c r="F8155">
        <v>1</v>
      </c>
      <c r="G8155">
        <v>4421.0157840000002</v>
      </c>
      <c r="H8155">
        <v>0</v>
      </c>
      <c r="I8155">
        <v>1</v>
      </c>
      <c r="J8155" s="2" t="str">
        <f t="shared" si="127"/>
        <v>EG_SOLARGMNR2030</v>
      </c>
    </row>
    <row r="8156" spans="1:10" x14ac:dyDescent="0.25">
      <c r="A8156" t="s">
        <v>20</v>
      </c>
      <c r="B8156" t="s">
        <v>6</v>
      </c>
      <c r="C8156" t="s">
        <v>10</v>
      </c>
      <c r="D8156">
        <v>2030</v>
      </c>
      <c r="E8156">
        <v>2030</v>
      </c>
      <c r="F8156">
        <v>1</v>
      </c>
      <c r="G8156">
        <v>4398.2120969999996</v>
      </c>
      <c r="H8156">
        <v>0</v>
      </c>
      <c r="I8156">
        <v>1</v>
      </c>
      <c r="J8156" s="2" t="str">
        <f t="shared" si="127"/>
        <v>EG_SOLARRFER2030</v>
      </c>
    </row>
    <row r="8157" spans="1:10" x14ac:dyDescent="0.25">
      <c r="A8157" t="s">
        <v>20</v>
      </c>
      <c r="B8157" t="s">
        <v>6</v>
      </c>
      <c r="C8157" t="s">
        <v>11</v>
      </c>
      <c r="D8157">
        <v>2030</v>
      </c>
      <c r="E8157">
        <v>2030</v>
      </c>
      <c r="F8157">
        <v>1</v>
      </c>
      <c r="G8157">
        <v>4398.2120969999996</v>
      </c>
      <c r="H8157">
        <v>0</v>
      </c>
      <c r="I8157">
        <v>1</v>
      </c>
      <c r="J8157" s="2" t="str">
        <f t="shared" si="127"/>
        <v>EG_SOLARRFWR2030</v>
      </c>
    </row>
    <row r="8158" spans="1:10" x14ac:dyDescent="0.25">
      <c r="A8158" t="s">
        <v>20</v>
      </c>
      <c r="B8158" t="s">
        <v>6</v>
      </c>
      <c r="C8158" t="s">
        <v>9</v>
      </c>
      <c r="D8158">
        <v>2030</v>
      </c>
      <c r="E8158">
        <v>2030</v>
      </c>
      <c r="F8158">
        <v>1</v>
      </c>
      <c r="G8158">
        <v>4398.2120969999996</v>
      </c>
      <c r="H8158">
        <v>0</v>
      </c>
      <c r="I8158">
        <v>1</v>
      </c>
      <c r="J8158" s="2" t="str">
        <f t="shared" si="127"/>
        <v>EG_SOLARRFNER2030</v>
      </c>
    </row>
    <row r="8159" spans="1:10" x14ac:dyDescent="0.25">
      <c r="A8159" t="s">
        <v>20</v>
      </c>
      <c r="B8159" t="s">
        <v>6</v>
      </c>
      <c r="C8159" t="s">
        <v>8</v>
      </c>
      <c r="D8159">
        <v>2030</v>
      </c>
      <c r="E8159">
        <v>2030</v>
      </c>
      <c r="F8159">
        <v>1</v>
      </c>
      <c r="G8159">
        <v>4398.2120969999996</v>
      </c>
      <c r="H8159">
        <v>0</v>
      </c>
      <c r="I8159">
        <v>1</v>
      </c>
      <c r="J8159" s="2" t="str">
        <f t="shared" si="127"/>
        <v>EG_SOLARRFSR2030</v>
      </c>
    </row>
    <row r="8160" spans="1:10" x14ac:dyDescent="0.25">
      <c r="A8160" t="s">
        <v>20</v>
      </c>
      <c r="B8160" t="s">
        <v>6</v>
      </c>
      <c r="C8160" t="s">
        <v>12</v>
      </c>
      <c r="D8160">
        <v>2030</v>
      </c>
      <c r="E8160">
        <v>2030</v>
      </c>
      <c r="F8160">
        <v>1</v>
      </c>
      <c r="G8160">
        <v>4398.2120969999996</v>
      </c>
      <c r="H8160">
        <v>0</v>
      </c>
      <c r="I8160">
        <v>1</v>
      </c>
      <c r="J8160" s="2" t="str">
        <f t="shared" si="127"/>
        <v>EG_SOLARRFNR2030</v>
      </c>
    </row>
    <row r="8161" spans="1:10" x14ac:dyDescent="0.25">
      <c r="A8161" t="s">
        <v>20</v>
      </c>
      <c r="B8161" t="s">
        <v>6</v>
      </c>
      <c r="C8161" t="s">
        <v>10</v>
      </c>
      <c r="D8161">
        <v>2030</v>
      </c>
      <c r="E8161">
        <v>2031</v>
      </c>
      <c r="F8161">
        <v>1</v>
      </c>
      <c r="G8161">
        <v>4398.2120969999996</v>
      </c>
      <c r="H8161">
        <v>0</v>
      </c>
      <c r="I8161">
        <v>1</v>
      </c>
      <c r="J8161" s="2" t="str">
        <f t="shared" si="127"/>
        <v>EG_SOLARRFER2030</v>
      </c>
    </row>
    <row r="8162" spans="1:10" x14ac:dyDescent="0.25">
      <c r="A8162" t="s">
        <v>20</v>
      </c>
      <c r="B8162" t="s">
        <v>6</v>
      </c>
      <c r="C8162" t="s">
        <v>11</v>
      </c>
      <c r="D8162">
        <v>2030</v>
      </c>
      <c r="E8162">
        <v>2031</v>
      </c>
      <c r="F8162">
        <v>1</v>
      </c>
      <c r="G8162">
        <v>4398.2120969999996</v>
      </c>
      <c r="H8162">
        <v>0</v>
      </c>
      <c r="I8162">
        <v>1</v>
      </c>
      <c r="J8162" s="2" t="str">
        <f t="shared" si="127"/>
        <v>EG_SOLARRFWR2030</v>
      </c>
    </row>
    <row r="8163" spans="1:10" x14ac:dyDescent="0.25">
      <c r="A8163" t="s">
        <v>20</v>
      </c>
      <c r="B8163" t="s">
        <v>6</v>
      </c>
      <c r="C8163" t="s">
        <v>9</v>
      </c>
      <c r="D8163">
        <v>2030</v>
      </c>
      <c r="E8163">
        <v>2031</v>
      </c>
      <c r="F8163">
        <v>1</v>
      </c>
      <c r="G8163">
        <v>4398.2120969999996</v>
      </c>
      <c r="H8163">
        <v>0</v>
      </c>
      <c r="I8163">
        <v>1</v>
      </c>
      <c r="J8163" s="2" t="str">
        <f t="shared" si="127"/>
        <v>EG_SOLARRFNER2030</v>
      </c>
    </row>
    <row r="8164" spans="1:10" x14ac:dyDescent="0.25">
      <c r="A8164" t="s">
        <v>20</v>
      </c>
      <c r="B8164" t="s">
        <v>6</v>
      </c>
      <c r="C8164" t="s">
        <v>8</v>
      </c>
      <c r="D8164">
        <v>2030</v>
      </c>
      <c r="E8164">
        <v>2031</v>
      </c>
      <c r="F8164">
        <v>1</v>
      </c>
      <c r="G8164">
        <v>4398.2120969999996</v>
      </c>
      <c r="H8164">
        <v>0</v>
      </c>
      <c r="I8164">
        <v>1</v>
      </c>
      <c r="J8164" s="2" t="str">
        <f t="shared" si="127"/>
        <v>EG_SOLARRFSR2030</v>
      </c>
    </row>
    <row r="8165" spans="1:10" x14ac:dyDescent="0.25">
      <c r="A8165" t="s">
        <v>20</v>
      </c>
      <c r="B8165" t="s">
        <v>6</v>
      </c>
      <c r="C8165" t="s">
        <v>12</v>
      </c>
      <c r="D8165">
        <v>2030</v>
      </c>
      <c r="E8165">
        <v>2031</v>
      </c>
      <c r="F8165">
        <v>1</v>
      </c>
      <c r="G8165">
        <v>4398.2120969999996</v>
      </c>
      <c r="H8165">
        <v>0</v>
      </c>
      <c r="I8165">
        <v>1</v>
      </c>
      <c r="J8165" s="2" t="str">
        <f t="shared" si="127"/>
        <v>EG_SOLARRFNR2030</v>
      </c>
    </row>
    <row r="8166" spans="1:10" x14ac:dyDescent="0.25">
      <c r="A8166" t="s">
        <v>20</v>
      </c>
      <c r="B8166" t="s">
        <v>6</v>
      </c>
      <c r="C8166" t="s">
        <v>10</v>
      </c>
      <c r="D8166">
        <v>2030</v>
      </c>
      <c r="E8166">
        <v>2032</v>
      </c>
      <c r="F8166">
        <v>1</v>
      </c>
      <c r="G8166">
        <v>4398.2120969999996</v>
      </c>
      <c r="H8166">
        <v>0</v>
      </c>
      <c r="I8166">
        <v>1</v>
      </c>
      <c r="J8166" s="2" t="str">
        <f t="shared" si="127"/>
        <v>EG_SOLARRFER2030</v>
      </c>
    </row>
    <row r="8167" spans="1:10" x14ac:dyDescent="0.25">
      <c r="A8167" t="s">
        <v>20</v>
      </c>
      <c r="B8167" t="s">
        <v>6</v>
      </c>
      <c r="C8167" t="s">
        <v>11</v>
      </c>
      <c r="D8167">
        <v>2030</v>
      </c>
      <c r="E8167">
        <v>2032</v>
      </c>
      <c r="F8167">
        <v>1</v>
      </c>
      <c r="G8167">
        <v>4398.2120969999996</v>
      </c>
      <c r="H8167">
        <v>0</v>
      </c>
      <c r="I8167">
        <v>1</v>
      </c>
      <c r="J8167" s="2" t="str">
        <f t="shared" si="127"/>
        <v>EG_SOLARRFWR2030</v>
      </c>
    </row>
    <row r="8168" spans="1:10" x14ac:dyDescent="0.25">
      <c r="A8168" t="s">
        <v>20</v>
      </c>
      <c r="B8168" t="s">
        <v>6</v>
      </c>
      <c r="C8168" t="s">
        <v>9</v>
      </c>
      <c r="D8168">
        <v>2030</v>
      </c>
      <c r="E8168">
        <v>2032</v>
      </c>
      <c r="F8168">
        <v>1</v>
      </c>
      <c r="G8168">
        <v>4398.2120969999996</v>
      </c>
      <c r="H8168">
        <v>0</v>
      </c>
      <c r="I8168">
        <v>1</v>
      </c>
      <c r="J8168" s="2" t="str">
        <f t="shared" si="127"/>
        <v>EG_SOLARRFNER2030</v>
      </c>
    </row>
    <row r="8169" spans="1:10" x14ac:dyDescent="0.25">
      <c r="A8169" t="s">
        <v>20</v>
      </c>
      <c r="B8169" t="s">
        <v>6</v>
      </c>
      <c r="C8169" t="s">
        <v>8</v>
      </c>
      <c r="D8169">
        <v>2030</v>
      </c>
      <c r="E8169">
        <v>2032</v>
      </c>
      <c r="F8169">
        <v>1</v>
      </c>
      <c r="G8169">
        <v>4398.2120969999996</v>
      </c>
      <c r="H8169">
        <v>0</v>
      </c>
      <c r="I8169">
        <v>1</v>
      </c>
      <c r="J8169" s="2" t="str">
        <f t="shared" si="127"/>
        <v>EG_SOLARRFSR2030</v>
      </c>
    </row>
    <row r="8170" spans="1:10" x14ac:dyDescent="0.25">
      <c r="A8170" t="s">
        <v>20</v>
      </c>
      <c r="B8170" t="s">
        <v>6</v>
      </c>
      <c r="C8170" t="s">
        <v>12</v>
      </c>
      <c r="D8170">
        <v>2030</v>
      </c>
      <c r="E8170">
        <v>2032</v>
      </c>
      <c r="F8170">
        <v>1</v>
      </c>
      <c r="G8170">
        <v>4398.2120969999996</v>
      </c>
      <c r="H8170">
        <v>0</v>
      </c>
      <c r="I8170">
        <v>1</v>
      </c>
      <c r="J8170" s="2" t="str">
        <f t="shared" si="127"/>
        <v>EG_SOLARRFNR2030</v>
      </c>
    </row>
    <row r="8171" spans="1:10" x14ac:dyDescent="0.25">
      <c r="A8171" t="s">
        <v>20</v>
      </c>
      <c r="B8171" t="s">
        <v>6</v>
      </c>
      <c r="C8171" t="s">
        <v>10</v>
      </c>
      <c r="D8171">
        <v>2030</v>
      </c>
      <c r="E8171">
        <v>2033</v>
      </c>
      <c r="F8171">
        <v>1</v>
      </c>
      <c r="G8171">
        <v>4398.2120969999996</v>
      </c>
      <c r="H8171">
        <v>0</v>
      </c>
      <c r="I8171">
        <v>1</v>
      </c>
      <c r="J8171" s="2" t="str">
        <f t="shared" si="127"/>
        <v>EG_SOLARRFER2030</v>
      </c>
    </row>
    <row r="8172" spans="1:10" x14ac:dyDescent="0.25">
      <c r="A8172" t="s">
        <v>20</v>
      </c>
      <c r="B8172" t="s">
        <v>6</v>
      </c>
      <c r="C8172" t="s">
        <v>11</v>
      </c>
      <c r="D8172">
        <v>2030</v>
      </c>
      <c r="E8172">
        <v>2033</v>
      </c>
      <c r="F8172">
        <v>1</v>
      </c>
      <c r="G8172">
        <v>4398.2120969999996</v>
      </c>
      <c r="H8172">
        <v>0</v>
      </c>
      <c r="I8172">
        <v>1</v>
      </c>
      <c r="J8172" s="2" t="str">
        <f t="shared" si="127"/>
        <v>EG_SOLARRFWR2030</v>
      </c>
    </row>
    <row r="8173" spans="1:10" x14ac:dyDescent="0.25">
      <c r="A8173" t="s">
        <v>20</v>
      </c>
      <c r="B8173" t="s">
        <v>6</v>
      </c>
      <c r="C8173" t="s">
        <v>9</v>
      </c>
      <c r="D8173">
        <v>2030</v>
      </c>
      <c r="E8173">
        <v>2033</v>
      </c>
      <c r="F8173">
        <v>1</v>
      </c>
      <c r="G8173">
        <v>4398.2120969999996</v>
      </c>
      <c r="H8173">
        <v>0</v>
      </c>
      <c r="I8173">
        <v>1</v>
      </c>
      <c r="J8173" s="2" t="str">
        <f t="shared" si="127"/>
        <v>EG_SOLARRFNER2030</v>
      </c>
    </row>
    <row r="8174" spans="1:10" x14ac:dyDescent="0.25">
      <c r="A8174" t="s">
        <v>20</v>
      </c>
      <c r="B8174" t="s">
        <v>6</v>
      </c>
      <c r="C8174" t="s">
        <v>8</v>
      </c>
      <c r="D8174">
        <v>2030</v>
      </c>
      <c r="E8174">
        <v>2033</v>
      </c>
      <c r="F8174">
        <v>1</v>
      </c>
      <c r="G8174">
        <v>4398.2120969999996</v>
      </c>
      <c r="H8174">
        <v>0</v>
      </c>
      <c r="I8174">
        <v>1</v>
      </c>
      <c r="J8174" s="2" t="str">
        <f t="shared" si="127"/>
        <v>EG_SOLARRFSR2030</v>
      </c>
    </row>
    <row r="8175" spans="1:10" x14ac:dyDescent="0.25">
      <c r="A8175" t="s">
        <v>20</v>
      </c>
      <c r="B8175" t="s">
        <v>6</v>
      </c>
      <c r="C8175" t="s">
        <v>12</v>
      </c>
      <c r="D8175">
        <v>2030</v>
      </c>
      <c r="E8175">
        <v>2033</v>
      </c>
      <c r="F8175">
        <v>1</v>
      </c>
      <c r="G8175">
        <v>4398.2120969999996</v>
      </c>
      <c r="H8175">
        <v>0</v>
      </c>
      <c r="I8175">
        <v>1</v>
      </c>
      <c r="J8175" s="2" t="str">
        <f t="shared" si="127"/>
        <v>EG_SOLARRFNR2030</v>
      </c>
    </row>
    <row r="8176" spans="1:10" x14ac:dyDescent="0.25">
      <c r="A8176" t="s">
        <v>20</v>
      </c>
      <c r="B8176" t="s">
        <v>6</v>
      </c>
      <c r="C8176" t="s">
        <v>10</v>
      </c>
      <c r="D8176">
        <v>2030</v>
      </c>
      <c r="E8176">
        <v>2034</v>
      </c>
      <c r="F8176">
        <v>1</v>
      </c>
      <c r="G8176">
        <v>4398.2120969999996</v>
      </c>
      <c r="H8176">
        <v>0</v>
      </c>
      <c r="I8176">
        <v>1</v>
      </c>
      <c r="J8176" s="2" t="str">
        <f t="shared" si="127"/>
        <v>EG_SOLARRFER2030</v>
      </c>
    </row>
    <row r="8177" spans="1:10" x14ac:dyDescent="0.25">
      <c r="A8177" t="s">
        <v>20</v>
      </c>
      <c r="B8177" t="s">
        <v>6</v>
      </c>
      <c r="C8177" t="s">
        <v>11</v>
      </c>
      <c r="D8177">
        <v>2030</v>
      </c>
      <c r="E8177">
        <v>2034</v>
      </c>
      <c r="F8177">
        <v>1</v>
      </c>
      <c r="G8177">
        <v>4398.2120969999996</v>
      </c>
      <c r="H8177">
        <v>0</v>
      </c>
      <c r="I8177">
        <v>1</v>
      </c>
      <c r="J8177" s="2" t="str">
        <f t="shared" si="127"/>
        <v>EG_SOLARRFWR2030</v>
      </c>
    </row>
    <row r="8178" spans="1:10" x14ac:dyDescent="0.25">
      <c r="A8178" t="s">
        <v>20</v>
      </c>
      <c r="B8178" t="s">
        <v>6</v>
      </c>
      <c r="C8178" t="s">
        <v>9</v>
      </c>
      <c r="D8178">
        <v>2030</v>
      </c>
      <c r="E8178">
        <v>2034</v>
      </c>
      <c r="F8178">
        <v>1</v>
      </c>
      <c r="G8178">
        <v>4398.2120969999996</v>
      </c>
      <c r="H8178">
        <v>0</v>
      </c>
      <c r="I8178">
        <v>1</v>
      </c>
      <c r="J8178" s="2" t="str">
        <f t="shared" si="127"/>
        <v>EG_SOLARRFNER2030</v>
      </c>
    </row>
    <row r="8179" spans="1:10" x14ac:dyDescent="0.25">
      <c r="A8179" t="s">
        <v>20</v>
      </c>
      <c r="B8179" t="s">
        <v>6</v>
      </c>
      <c r="C8179" t="s">
        <v>8</v>
      </c>
      <c r="D8179">
        <v>2030</v>
      </c>
      <c r="E8179">
        <v>2034</v>
      </c>
      <c r="F8179">
        <v>1</v>
      </c>
      <c r="G8179">
        <v>4398.2120969999996</v>
      </c>
      <c r="H8179">
        <v>0</v>
      </c>
      <c r="I8179">
        <v>1</v>
      </c>
      <c r="J8179" s="2" t="str">
        <f t="shared" si="127"/>
        <v>EG_SOLARRFSR2030</v>
      </c>
    </row>
    <row r="8180" spans="1:10" x14ac:dyDescent="0.25">
      <c r="A8180" t="s">
        <v>20</v>
      </c>
      <c r="B8180" t="s">
        <v>6</v>
      </c>
      <c r="C8180" t="s">
        <v>12</v>
      </c>
      <c r="D8180">
        <v>2030</v>
      </c>
      <c r="E8180">
        <v>2034</v>
      </c>
      <c r="F8180">
        <v>1</v>
      </c>
      <c r="G8180">
        <v>4398.2120969999996</v>
      </c>
      <c r="H8180">
        <v>0</v>
      </c>
      <c r="I8180">
        <v>1</v>
      </c>
      <c r="J8180" s="2" t="str">
        <f t="shared" si="127"/>
        <v>EG_SOLARRFNR2030</v>
      </c>
    </row>
    <row r="8181" spans="1:10" x14ac:dyDescent="0.25">
      <c r="A8181" t="s">
        <v>20</v>
      </c>
      <c r="B8181" t="s">
        <v>6</v>
      </c>
      <c r="C8181" t="s">
        <v>10</v>
      </c>
      <c r="D8181">
        <v>2030</v>
      </c>
      <c r="E8181">
        <v>2035</v>
      </c>
      <c r="F8181">
        <v>1</v>
      </c>
      <c r="G8181">
        <v>4398.2120969999996</v>
      </c>
      <c r="H8181">
        <v>0</v>
      </c>
      <c r="I8181">
        <v>1</v>
      </c>
      <c r="J8181" s="2" t="str">
        <f t="shared" si="127"/>
        <v>EG_SOLARRFER2030</v>
      </c>
    </row>
    <row r="8182" spans="1:10" x14ac:dyDescent="0.25">
      <c r="A8182" t="s">
        <v>20</v>
      </c>
      <c r="B8182" t="s">
        <v>6</v>
      </c>
      <c r="C8182" t="s">
        <v>11</v>
      </c>
      <c r="D8182">
        <v>2030</v>
      </c>
      <c r="E8182">
        <v>2035</v>
      </c>
      <c r="F8182">
        <v>1</v>
      </c>
      <c r="G8182">
        <v>4398.2120969999996</v>
      </c>
      <c r="H8182">
        <v>0</v>
      </c>
      <c r="I8182">
        <v>1</v>
      </c>
      <c r="J8182" s="2" t="str">
        <f t="shared" si="127"/>
        <v>EG_SOLARRFWR2030</v>
      </c>
    </row>
    <row r="8183" spans="1:10" x14ac:dyDescent="0.25">
      <c r="A8183" t="s">
        <v>20</v>
      </c>
      <c r="B8183" t="s">
        <v>6</v>
      </c>
      <c r="C8183" t="s">
        <v>9</v>
      </c>
      <c r="D8183">
        <v>2030</v>
      </c>
      <c r="E8183">
        <v>2035</v>
      </c>
      <c r="F8183">
        <v>1</v>
      </c>
      <c r="G8183">
        <v>4398.2120969999996</v>
      </c>
      <c r="H8183">
        <v>0</v>
      </c>
      <c r="I8183">
        <v>1</v>
      </c>
      <c r="J8183" s="2" t="str">
        <f t="shared" si="127"/>
        <v>EG_SOLARRFNER2030</v>
      </c>
    </row>
    <row r="8184" spans="1:10" x14ac:dyDescent="0.25">
      <c r="A8184" t="s">
        <v>20</v>
      </c>
      <c r="B8184" t="s">
        <v>6</v>
      </c>
      <c r="C8184" t="s">
        <v>8</v>
      </c>
      <c r="D8184">
        <v>2030</v>
      </c>
      <c r="E8184">
        <v>2035</v>
      </c>
      <c r="F8184">
        <v>1</v>
      </c>
      <c r="G8184">
        <v>4398.2120969999996</v>
      </c>
      <c r="H8184">
        <v>0</v>
      </c>
      <c r="I8184">
        <v>1</v>
      </c>
      <c r="J8184" s="2" t="str">
        <f t="shared" si="127"/>
        <v>EG_SOLARRFSR2030</v>
      </c>
    </row>
    <row r="8185" spans="1:10" x14ac:dyDescent="0.25">
      <c r="A8185" t="s">
        <v>20</v>
      </c>
      <c r="B8185" t="s">
        <v>6</v>
      </c>
      <c r="C8185" t="s">
        <v>12</v>
      </c>
      <c r="D8185">
        <v>2030</v>
      </c>
      <c r="E8185">
        <v>2035</v>
      </c>
      <c r="F8185">
        <v>1</v>
      </c>
      <c r="G8185">
        <v>4398.2120969999996</v>
      </c>
      <c r="H8185">
        <v>0</v>
      </c>
      <c r="I8185">
        <v>1</v>
      </c>
      <c r="J8185" s="2" t="str">
        <f t="shared" si="127"/>
        <v>EG_SOLARRFNR2030</v>
      </c>
    </row>
    <row r="8186" spans="1:10" x14ac:dyDescent="0.25">
      <c r="A8186" t="s">
        <v>20</v>
      </c>
      <c r="B8186" t="s">
        <v>6</v>
      </c>
      <c r="C8186" t="s">
        <v>10</v>
      </c>
      <c r="D8186">
        <v>2030</v>
      </c>
      <c r="E8186">
        <v>2036</v>
      </c>
      <c r="F8186">
        <v>1</v>
      </c>
      <c r="G8186">
        <v>4398.2120969999996</v>
      </c>
      <c r="H8186">
        <v>0</v>
      </c>
      <c r="I8186">
        <v>1</v>
      </c>
      <c r="J8186" s="2" t="str">
        <f t="shared" si="127"/>
        <v>EG_SOLARRFER2030</v>
      </c>
    </row>
    <row r="8187" spans="1:10" x14ac:dyDescent="0.25">
      <c r="A8187" t="s">
        <v>20</v>
      </c>
      <c r="B8187" t="s">
        <v>6</v>
      </c>
      <c r="C8187" t="s">
        <v>11</v>
      </c>
      <c r="D8187">
        <v>2030</v>
      </c>
      <c r="E8187">
        <v>2036</v>
      </c>
      <c r="F8187">
        <v>1</v>
      </c>
      <c r="G8187">
        <v>4398.2120969999996</v>
      </c>
      <c r="H8187">
        <v>0</v>
      </c>
      <c r="I8187">
        <v>1</v>
      </c>
      <c r="J8187" s="2" t="str">
        <f t="shared" si="127"/>
        <v>EG_SOLARRFWR2030</v>
      </c>
    </row>
    <row r="8188" spans="1:10" x14ac:dyDescent="0.25">
      <c r="A8188" t="s">
        <v>20</v>
      </c>
      <c r="B8188" t="s">
        <v>6</v>
      </c>
      <c r="C8188" t="s">
        <v>9</v>
      </c>
      <c r="D8188">
        <v>2030</v>
      </c>
      <c r="E8188">
        <v>2036</v>
      </c>
      <c r="F8188">
        <v>1</v>
      </c>
      <c r="G8188">
        <v>4398.2120969999996</v>
      </c>
      <c r="H8188">
        <v>0</v>
      </c>
      <c r="I8188">
        <v>1</v>
      </c>
      <c r="J8188" s="2" t="str">
        <f t="shared" si="127"/>
        <v>EG_SOLARRFNER2030</v>
      </c>
    </row>
    <row r="8189" spans="1:10" x14ac:dyDescent="0.25">
      <c r="A8189" t="s">
        <v>20</v>
      </c>
      <c r="B8189" t="s">
        <v>6</v>
      </c>
      <c r="C8189" t="s">
        <v>8</v>
      </c>
      <c r="D8189">
        <v>2030</v>
      </c>
      <c r="E8189">
        <v>2036</v>
      </c>
      <c r="F8189">
        <v>1</v>
      </c>
      <c r="G8189">
        <v>4398.2120969999996</v>
      </c>
      <c r="H8189">
        <v>0</v>
      </c>
      <c r="I8189">
        <v>1</v>
      </c>
      <c r="J8189" s="2" t="str">
        <f t="shared" si="127"/>
        <v>EG_SOLARRFSR2030</v>
      </c>
    </row>
    <row r="8190" spans="1:10" x14ac:dyDescent="0.25">
      <c r="A8190" t="s">
        <v>20</v>
      </c>
      <c r="B8190" t="s">
        <v>6</v>
      </c>
      <c r="C8190" t="s">
        <v>12</v>
      </c>
      <c r="D8190">
        <v>2030</v>
      </c>
      <c r="E8190">
        <v>2036</v>
      </c>
      <c r="F8190">
        <v>1</v>
      </c>
      <c r="G8190">
        <v>4398.2120969999996</v>
      </c>
      <c r="H8190">
        <v>0</v>
      </c>
      <c r="I8190">
        <v>1</v>
      </c>
      <c r="J8190" s="2" t="str">
        <f t="shared" si="127"/>
        <v>EG_SOLARRFNR2030</v>
      </c>
    </row>
    <row r="8191" spans="1:10" x14ac:dyDescent="0.25">
      <c r="A8191" t="s">
        <v>20</v>
      </c>
      <c r="B8191" t="s">
        <v>6</v>
      </c>
      <c r="C8191" t="s">
        <v>10</v>
      </c>
      <c r="D8191">
        <v>2030</v>
      </c>
      <c r="E8191">
        <v>2037</v>
      </c>
      <c r="F8191">
        <v>1</v>
      </c>
      <c r="G8191">
        <v>4398.2120969999996</v>
      </c>
      <c r="H8191">
        <v>0</v>
      </c>
      <c r="I8191">
        <v>1</v>
      </c>
      <c r="J8191" s="2" t="str">
        <f t="shared" si="127"/>
        <v>EG_SOLARRFER2030</v>
      </c>
    </row>
    <row r="8192" spans="1:10" x14ac:dyDescent="0.25">
      <c r="A8192" t="s">
        <v>20</v>
      </c>
      <c r="B8192" t="s">
        <v>6</v>
      </c>
      <c r="C8192" t="s">
        <v>11</v>
      </c>
      <c r="D8192">
        <v>2030</v>
      </c>
      <c r="E8192">
        <v>2037</v>
      </c>
      <c r="F8192">
        <v>1</v>
      </c>
      <c r="G8192">
        <v>4398.2120969999996</v>
      </c>
      <c r="H8192">
        <v>0</v>
      </c>
      <c r="I8192">
        <v>1</v>
      </c>
      <c r="J8192" s="2" t="str">
        <f t="shared" si="127"/>
        <v>EG_SOLARRFWR2030</v>
      </c>
    </row>
    <row r="8193" spans="1:10" x14ac:dyDescent="0.25">
      <c r="A8193" t="s">
        <v>20</v>
      </c>
      <c r="B8193" t="s">
        <v>6</v>
      </c>
      <c r="C8193" t="s">
        <v>9</v>
      </c>
      <c r="D8193">
        <v>2030</v>
      </c>
      <c r="E8193">
        <v>2037</v>
      </c>
      <c r="F8193">
        <v>1</v>
      </c>
      <c r="G8193">
        <v>4398.2120969999996</v>
      </c>
      <c r="H8193">
        <v>0</v>
      </c>
      <c r="I8193">
        <v>1</v>
      </c>
      <c r="J8193" s="2" t="str">
        <f t="shared" si="127"/>
        <v>EG_SOLARRFNER2030</v>
      </c>
    </row>
    <row r="8194" spans="1:10" x14ac:dyDescent="0.25">
      <c r="A8194" t="s">
        <v>20</v>
      </c>
      <c r="B8194" t="s">
        <v>6</v>
      </c>
      <c r="C8194" t="s">
        <v>8</v>
      </c>
      <c r="D8194">
        <v>2030</v>
      </c>
      <c r="E8194">
        <v>2037</v>
      </c>
      <c r="F8194">
        <v>1</v>
      </c>
      <c r="G8194">
        <v>4398.2120969999996</v>
      </c>
      <c r="H8194">
        <v>0</v>
      </c>
      <c r="I8194">
        <v>1</v>
      </c>
      <c r="J8194" s="2" t="str">
        <f t="shared" si="127"/>
        <v>EG_SOLARRFSR2030</v>
      </c>
    </row>
    <row r="8195" spans="1:10" x14ac:dyDescent="0.25">
      <c r="A8195" t="s">
        <v>20</v>
      </c>
      <c r="B8195" t="s">
        <v>6</v>
      </c>
      <c r="C8195" t="s">
        <v>12</v>
      </c>
      <c r="D8195">
        <v>2030</v>
      </c>
      <c r="E8195">
        <v>2037</v>
      </c>
      <c r="F8195">
        <v>1</v>
      </c>
      <c r="G8195">
        <v>4398.2120969999996</v>
      </c>
      <c r="H8195">
        <v>0</v>
      </c>
      <c r="I8195">
        <v>1</v>
      </c>
      <c r="J8195" s="2" t="str">
        <f t="shared" ref="J8195:J8258" si="128">_xlfn.CONCAT(A8195,C8195,D8195)</f>
        <v>EG_SOLARRFNR2030</v>
      </c>
    </row>
    <row r="8196" spans="1:10" x14ac:dyDescent="0.25">
      <c r="A8196" t="s">
        <v>20</v>
      </c>
      <c r="B8196" t="s">
        <v>6</v>
      </c>
      <c r="C8196" t="s">
        <v>10</v>
      </c>
      <c r="D8196">
        <v>2030</v>
      </c>
      <c r="E8196">
        <v>2038</v>
      </c>
      <c r="F8196">
        <v>1</v>
      </c>
      <c r="G8196">
        <v>4398.2120969999996</v>
      </c>
      <c r="H8196">
        <v>0</v>
      </c>
      <c r="I8196">
        <v>1</v>
      </c>
      <c r="J8196" s="2" t="str">
        <f t="shared" si="128"/>
        <v>EG_SOLARRFER2030</v>
      </c>
    </row>
    <row r="8197" spans="1:10" x14ac:dyDescent="0.25">
      <c r="A8197" t="s">
        <v>20</v>
      </c>
      <c r="B8197" t="s">
        <v>6</v>
      </c>
      <c r="C8197" t="s">
        <v>11</v>
      </c>
      <c r="D8197">
        <v>2030</v>
      </c>
      <c r="E8197">
        <v>2038</v>
      </c>
      <c r="F8197">
        <v>1</v>
      </c>
      <c r="G8197">
        <v>4398.2120969999996</v>
      </c>
      <c r="H8197">
        <v>0</v>
      </c>
      <c r="I8197">
        <v>1</v>
      </c>
      <c r="J8197" s="2" t="str">
        <f t="shared" si="128"/>
        <v>EG_SOLARRFWR2030</v>
      </c>
    </row>
    <row r="8198" spans="1:10" x14ac:dyDescent="0.25">
      <c r="A8198" t="s">
        <v>20</v>
      </c>
      <c r="B8198" t="s">
        <v>6</v>
      </c>
      <c r="C8198" t="s">
        <v>9</v>
      </c>
      <c r="D8198">
        <v>2030</v>
      </c>
      <c r="E8198">
        <v>2038</v>
      </c>
      <c r="F8198">
        <v>1</v>
      </c>
      <c r="G8198">
        <v>4398.2120969999996</v>
      </c>
      <c r="H8198">
        <v>0</v>
      </c>
      <c r="I8198">
        <v>1</v>
      </c>
      <c r="J8198" s="2" t="str">
        <f t="shared" si="128"/>
        <v>EG_SOLARRFNER2030</v>
      </c>
    </row>
    <row r="8199" spans="1:10" x14ac:dyDescent="0.25">
      <c r="A8199" t="s">
        <v>20</v>
      </c>
      <c r="B8199" t="s">
        <v>6</v>
      </c>
      <c r="C8199" t="s">
        <v>8</v>
      </c>
      <c r="D8199">
        <v>2030</v>
      </c>
      <c r="E8199">
        <v>2038</v>
      </c>
      <c r="F8199">
        <v>1</v>
      </c>
      <c r="G8199">
        <v>4398.2120969999996</v>
      </c>
      <c r="H8199">
        <v>0</v>
      </c>
      <c r="I8199">
        <v>1</v>
      </c>
      <c r="J8199" s="2" t="str">
        <f t="shared" si="128"/>
        <v>EG_SOLARRFSR2030</v>
      </c>
    </row>
    <row r="8200" spans="1:10" x14ac:dyDescent="0.25">
      <c r="A8200" t="s">
        <v>20</v>
      </c>
      <c r="B8200" t="s">
        <v>6</v>
      </c>
      <c r="C8200" t="s">
        <v>12</v>
      </c>
      <c r="D8200">
        <v>2030</v>
      </c>
      <c r="E8200">
        <v>2038</v>
      </c>
      <c r="F8200">
        <v>1</v>
      </c>
      <c r="G8200">
        <v>4398.2120969999996</v>
      </c>
      <c r="H8200">
        <v>0</v>
      </c>
      <c r="I8200">
        <v>1</v>
      </c>
      <c r="J8200" s="2" t="str">
        <f t="shared" si="128"/>
        <v>EG_SOLARRFNR2030</v>
      </c>
    </row>
    <row r="8201" spans="1:10" x14ac:dyDescent="0.25">
      <c r="A8201" t="s">
        <v>20</v>
      </c>
      <c r="B8201" t="s">
        <v>6</v>
      </c>
      <c r="C8201" t="s">
        <v>10</v>
      </c>
      <c r="D8201">
        <v>2030</v>
      </c>
      <c r="E8201">
        <v>2039</v>
      </c>
      <c r="F8201">
        <v>1</v>
      </c>
      <c r="G8201">
        <v>4398.2120969999996</v>
      </c>
      <c r="H8201">
        <v>0</v>
      </c>
      <c r="I8201">
        <v>1</v>
      </c>
      <c r="J8201" s="2" t="str">
        <f t="shared" si="128"/>
        <v>EG_SOLARRFER2030</v>
      </c>
    </row>
    <row r="8202" spans="1:10" x14ac:dyDescent="0.25">
      <c r="A8202" t="s">
        <v>20</v>
      </c>
      <c r="B8202" t="s">
        <v>6</v>
      </c>
      <c r="C8202" t="s">
        <v>11</v>
      </c>
      <c r="D8202">
        <v>2030</v>
      </c>
      <c r="E8202">
        <v>2039</v>
      </c>
      <c r="F8202">
        <v>1</v>
      </c>
      <c r="G8202">
        <v>4398.2120969999996</v>
      </c>
      <c r="H8202">
        <v>0</v>
      </c>
      <c r="I8202">
        <v>1</v>
      </c>
      <c r="J8202" s="2" t="str">
        <f t="shared" si="128"/>
        <v>EG_SOLARRFWR2030</v>
      </c>
    </row>
    <row r="8203" spans="1:10" x14ac:dyDescent="0.25">
      <c r="A8203" t="s">
        <v>20</v>
      </c>
      <c r="B8203" t="s">
        <v>6</v>
      </c>
      <c r="C8203" t="s">
        <v>9</v>
      </c>
      <c r="D8203">
        <v>2030</v>
      </c>
      <c r="E8203">
        <v>2039</v>
      </c>
      <c r="F8203">
        <v>1</v>
      </c>
      <c r="G8203">
        <v>4398.2120969999996</v>
      </c>
      <c r="H8203">
        <v>0</v>
      </c>
      <c r="I8203">
        <v>1</v>
      </c>
      <c r="J8203" s="2" t="str">
        <f t="shared" si="128"/>
        <v>EG_SOLARRFNER2030</v>
      </c>
    </row>
    <row r="8204" spans="1:10" x14ac:dyDescent="0.25">
      <c r="A8204" t="s">
        <v>20</v>
      </c>
      <c r="B8204" t="s">
        <v>6</v>
      </c>
      <c r="C8204" t="s">
        <v>8</v>
      </c>
      <c r="D8204">
        <v>2030</v>
      </c>
      <c r="E8204">
        <v>2039</v>
      </c>
      <c r="F8204">
        <v>1</v>
      </c>
      <c r="G8204">
        <v>4398.2120969999996</v>
      </c>
      <c r="H8204">
        <v>0</v>
      </c>
      <c r="I8204">
        <v>1</v>
      </c>
      <c r="J8204" s="2" t="str">
        <f t="shared" si="128"/>
        <v>EG_SOLARRFSR2030</v>
      </c>
    </row>
    <row r="8205" spans="1:10" x14ac:dyDescent="0.25">
      <c r="A8205" t="s">
        <v>20</v>
      </c>
      <c r="B8205" t="s">
        <v>6</v>
      </c>
      <c r="C8205" t="s">
        <v>12</v>
      </c>
      <c r="D8205">
        <v>2030</v>
      </c>
      <c r="E8205">
        <v>2039</v>
      </c>
      <c r="F8205">
        <v>1</v>
      </c>
      <c r="G8205">
        <v>4398.2120969999996</v>
      </c>
      <c r="H8205">
        <v>0</v>
      </c>
      <c r="I8205">
        <v>1</v>
      </c>
      <c r="J8205" s="2" t="str">
        <f t="shared" si="128"/>
        <v>EG_SOLARRFNR2030</v>
      </c>
    </row>
    <row r="8206" spans="1:10" x14ac:dyDescent="0.25">
      <c r="A8206" t="s">
        <v>20</v>
      </c>
      <c r="B8206" t="s">
        <v>6</v>
      </c>
      <c r="C8206" t="s">
        <v>10</v>
      </c>
      <c r="D8206">
        <v>2030</v>
      </c>
      <c r="E8206">
        <v>2040</v>
      </c>
      <c r="F8206">
        <v>1</v>
      </c>
      <c r="G8206">
        <v>4398.2120969999996</v>
      </c>
      <c r="H8206">
        <v>0</v>
      </c>
      <c r="I8206">
        <v>1</v>
      </c>
      <c r="J8206" s="2" t="str">
        <f t="shared" si="128"/>
        <v>EG_SOLARRFER2030</v>
      </c>
    </row>
    <row r="8207" spans="1:10" x14ac:dyDescent="0.25">
      <c r="A8207" t="s">
        <v>20</v>
      </c>
      <c r="B8207" t="s">
        <v>6</v>
      </c>
      <c r="C8207" t="s">
        <v>11</v>
      </c>
      <c r="D8207">
        <v>2030</v>
      </c>
      <c r="E8207">
        <v>2040</v>
      </c>
      <c r="F8207">
        <v>1</v>
      </c>
      <c r="G8207">
        <v>4398.2120969999996</v>
      </c>
      <c r="H8207">
        <v>0</v>
      </c>
      <c r="I8207">
        <v>1</v>
      </c>
      <c r="J8207" s="2" t="str">
        <f t="shared" si="128"/>
        <v>EG_SOLARRFWR2030</v>
      </c>
    </row>
    <row r="8208" spans="1:10" x14ac:dyDescent="0.25">
      <c r="A8208" t="s">
        <v>20</v>
      </c>
      <c r="B8208" t="s">
        <v>6</v>
      </c>
      <c r="C8208" t="s">
        <v>9</v>
      </c>
      <c r="D8208">
        <v>2030</v>
      </c>
      <c r="E8208">
        <v>2040</v>
      </c>
      <c r="F8208">
        <v>1</v>
      </c>
      <c r="G8208">
        <v>4398.2120969999996</v>
      </c>
      <c r="H8208">
        <v>0</v>
      </c>
      <c r="I8208">
        <v>1</v>
      </c>
      <c r="J8208" s="2" t="str">
        <f t="shared" si="128"/>
        <v>EG_SOLARRFNER2030</v>
      </c>
    </row>
    <row r="8209" spans="1:10" x14ac:dyDescent="0.25">
      <c r="A8209" t="s">
        <v>20</v>
      </c>
      <c r="B8209" t="s">
        <v>6</v>
      </c>
      <c r="C8209" t="s">
        <v>8</v>
      </c>
      <c r="D8209">
        <v>2030</v>
      </c>
      <c r="E8209">
        <v>2040</v>
      </c>
      <c r="F8209">
        <v>1</v>
      </c>
      <c r="G8209">
        <v>4398.2120969999996</v>
      </c>
      <c r="H8209">
        <v>0</v>
      </c>
      <c r="I8209">
        <v>1</v>
      </c>
      <c r="J8209" s="2" t="str">
        <f t="shared" si="128"/>
        <v>EG_SOLARRFSR2030</v>
      </c>
    </row>
    <row r="8210" spans="1:10" x14ac:dyDescent="0.25">
      <c r="A8210" t="s">
        <v>20</v>
      </c>
      <c r="B8210" t="s">
        <v>6</v>
      </c>
      <c r="C8210" t="s">
        <v>12</v>
      </c>
      <c r="D8210">
        <v>2030</v>
      </c>
      <c r="E8210">
        <v>2040</v>
      </c>
      <c r="F8210">
        <v>1</v>
      </c>
      <c r="G8210">
        <v>4398.2120969999996</v>
      </c>
      <c r="H8210">
        <v>0</v>
      </c>
      <c r="I8210">
        <v>1</v>
      </c>
      <c r="J8210" s="2" t="str">
        <f t="shared" si="128"/>
        <v>EG_SOLARRFNR2030</v>
      </c>
    </row>
    <row r="8211" spans="1:10" x14ac:dyDescent="0.25">
      <c r="A8211" t="s">
        <v>20</v>
      </c>
      <c r="B8211" t="s">
        <v>6</v>
      </c>
      <c r="C8211" t="s">
        <v>10</v>
      </c>
      <c r="D8211">
        <v>2030</v>
      </c>
      <c r="E8211">
        <v>2041</v>
      </c>
      <c r="F8211">
        <v>1</v>
      </c>
      <c r="G8211">
        <v>4398.2120969999996</v>
      </c>
      <c r="H8211">
        <v>0</v>
      </c>
      <c r="I8211">
        <v>1</v>
      </c>
      <c r="J8211" s="2" t="str">
        <f t="shared" si="128"/>
        <v>EG_SOLARRFER2030</v>
      </c>
    </row>
    <row r="8212" spans="1:10" x14ac:dyDescent="0.25">
      <c r="A8212" t="s">
        <v>20</v>
      </c>
      <c r="B8212" t="s">
        <v>6</v>
      </c>
      <c r="C8212" t="s">
        <v>11</v>
      </c>
      <c r="D8212">
        <v>2030</v>
      </c>
      <c r="E8212">
        <v>2041</v>
      </c>
      <c r="F8212">
        <v>1</v>
      </c>
      <c r="G8212">
        <v>4398.2120969999996</v>
      </c>
      <c r="H8212">
        <v>0</v>
      </c>
      <c r="I8212">
        <v>1</v>
      </c>
      <c r="J8212" s="2" t="str">
        <f t="shared" si="128"/>
        <v>EG_SOLARRFWR2030</v>
      </c>
    </row>
    <row r="8213" spans="1:10" x14ac:dyDescent="0.25">
      <c r="A8213" t="s">
        <v>20</v>
      </c>
      <c r="B8213" t="s">
        <v>6</v>
      </c>
      <c r="C8213" t="s">
        <v>9</v>
      </c>
      <c r="D8213">
        <v>2030</v>
      </c>
      <c r="E8213">
        <v>2041</v>
      </c>
      <c r="F8213">
        <v>1</v>
      </c>
      <c r="G8213">
        <v>4398.2120969999996</v>
      </c>
      <c r="H8213">
        <v>0</v>
      </c>
      <c r="I8213">
        <v>1</v>
      </c>
      <c r="J8213" s="2" t="str">
        <f t="shared" si="128"/>
        <v>EG_SOLARRFNER2030</v>
      </c>
    </row>
    <row r="8214" spans="1:10" x14ac:dyDescent="0.25">
      <c r="A8214" t="s">
        <v>20</v>
      </c>
      <c r="B8214" t="s">
        <v>6</v>
      </c>
      <c r="C8214" t="s">
        <v>8</v>
      </c>
      <c r="D8214">
        <v>2030</v>
      </c>
      <c r="E8214">
        <v>2041</v>
      </c>
      <c r="F8214">
        <v>1</v>
      </c>
      <c r="G8214">
        <v>4398.2120969999996</v>
      </c>
      <c r="H8214">
        <v>0</v>
      </c>
      <c r="I8214">
        <v>1</v>
      </c>
      <c r="J8214" s="2" t="str">
        <f t="shared" si="128"/>
        <v>EG_SOLARRFSR2030</v>
      </c>
    </row>
    <row r="8215" spans="1:10" x14ac:dyDescent="0.25">
      <c r="A8215" t="s">
        <v>20</v>
      </c>
      <c r="B8215" t="s">
        <v>6</v>
      </c>
      <c r="C8215" t="s">
        <v>12</v>
      </c>
      <c r="D8215">
        <v>2030</v>
      </c>
      <c r="E8215">
        <v>2041</v>
      </c>
      <c r="F8215">
        <v>1</v>
      </c>
      <c r="G8215">
        <v>4398.2120969999996</v>
      </c>
      <c r="H8215">
        <v>0</v>
      </c>
      <c r="I8215">
        <v>1</v>
      </c>
      <c r="J8215" s="2" t="str">
        <f t="shared" si="128"/>
        <v>EG_SOLARRFNR2030</v>
      </c>
    </row>
    <row r="8216" spans="1:10" x14ac:dyDescent="0.25">
      <c r="A8216" t="s">
        <v>21</v>
      </c>
      <c r="B8216" t="s">
        <v>6</v>
      </c>
      <c r="C8216" t="s">
        <v>10</v>
      </c>
      <c r="D8216">
        <v>2030</v>
      </c>
      <c r="E8216">
        <v>2030</v>
      </c>
      <c r="F8216">
        <v>1</v>
      </c>
      <c r="G8216">
        <v>10162.398639999999</v>
      </c>
      <c r="H8216">
        <v>0</v>
      </c>
      <c r="I8216">
        <v>1</v>
      </c>
      <c r="J8216" s="2" t="str">
        <f t="shared" si="128"/>
        <v>EG_WINDONER2030</v>
      </c>
    </row>
    <row r="8217" spans="1:10" x14ac:dyDescent="0.25">
      <c r="A8217" t="s">
        <v>21</v>
      </c>
      <c r="B8217" t="s">
        <v>6</v>
      </c>
      <c r="C8217" t="s">
        <v>11</v>
      </c>
      <c r="D8217">
        <v>2030</v>
      </c>
      <c r="E8217">
        <v>2030</v>
      </c>
      <c r="F8217">
        <v>1</v>
      </c>
      <c r="G8217">
        <v>10162.398639999999</v>
      </c>
      <c r="H8217">
        <v>0</v>
      </c>
      <c r="I8217">
        <v>1</v>
      </c>
      <c r="J8217" s="2" t="str">
        <f t="shared" si="128"/>
        <v>EG_WINDONWR2030</v>
      </c>
    </row>
    <row r="8218" spans="1:10" x14ac:dyDescent="0.25">
      <c r="A8218" t="s">
        <v>21</v>
      </c>
      <c r="B8218" t="s">
        <v>6</v>
      </c>
      <c r="C8218" t="s">
        <v>9</v>
      </c>
      <c r="D8218">
        <v>2030</v>
      </c>
      <c r="E8218">
        <v>2030</v>
      </c>
      <c r="F8218">
        <v>1</v>
      </c>
      <c r="G8218">
        <v>10162.398639999999</v>
      </c>
      <c r="H8218">
        <v>0</v>
      </c>
      <c r="I8218">
        <v>1</v>
      </c>
      <c r="J8218" s="2" t="str">
        <f t="shared" si="128"/>
        <v>EG_WINDONNER2030</v>
      </c>
    </row>
    <row r="8219" spans="1:10" x14ac:dyDescent="0.25">
      <c r="A8219" t="s">
        <v>21</v>
      </c>
      <c r="B8219" t="s">
        <v>6</v>
      </c>
      <c r="C8219" t="s">
        <v>8</v>
      </c>
      <c r="D8219">
        <v>2030</v>
      </c>
      <c r="E8219">
        <v>2030</v>
      </c>
      <c r="F8219">
        <v>1</v>
      </c>
      <c r="G8219">
        <v>10162.398639999999</v>
      </c>
      <c r="H8219">
        <v>0</v>
      </c>
      <c r="I8219">
        <v>1</v>
      </c>
      <c r="J8219" s="2" t="str">
        <f t="shared" si="128"/>
        <v>EG_WINDONSR2030</v>
      </c>
    </row>
    <row r="8220" spans="1:10" x14ac:dyDescent="0.25">
      <c r="A8220" t="s">
        <v>21</v>
      </c>
      <c r="B8220" t="s">
        <v>6</v>
      </c>
      <c r="C8220" t="s">
        <v>12</v>
      </c>
      <c r="D8220">
        <v>2030</v>
      </c>
      <c r="E8220">
        <v>2030</v>
      </c>
      <c r="F8220">
        <v>1</v>
      </c>
      <c r="G8220">
        <v>10162.398639999999</v>
      </c>
      <c r="H8220">
        <v>0</v>
      </c>
      <c r="I8220">
        <v>1</v>
      </c>
      <c r="J8220" s="2" t="str">
        <f t="shared" si="128"/>
        <v>EG_WINDONNR2030</v>
      </c>
    </row>
    <row r="8221" spans="1:10" x14ac:dyDescent="0.25">
      <c r="A8221" t="s">
        <v>21</v>
      </c>
      <c r="B8221" t="s">
        <v>6</v>
      </c>
      <c r="C8221" t="s">
        <v>10</v>
      </c>
      <c r="D8221">
        <v>2030</v>
      </c>
      <c r="E8221">
        <v>2031</v>
      </c>
      <c r="F8221">
        <v>1</v>
      </c>
      <c r="G8221">
        <v>10162.398639999999</v>
      </c>
      <c r="H8221">
        <v>0</v>
      </c>
      <c r="I8221">
        <v>1</v>
      </c>
      <c r="J8221" s="2" t="str">
        <f t="shared" si="128"/>
        <v>EG_WINDONER2030</v>
      </c>
    </row>
    <row r="8222" spans="1:10" x14ac:dyDescent="0.25">
      <c r="A8222" t="s">
        <v>21</v>
      </c>
      <c r="B8222" t="s">
        <v>6</v>
      </c>
      <c r="C8222" t="s">
        <v>11</v>
      </c>
      <c r="D8222">
        <v>2030</v>
      </c>
      <c r="E8222">
        <v>2031</v>
      </c>
      <c r="F8222">
        <v>1</v>
      </c>
      <c r="G8222">
        <v>10162.398639999999</v>
      </c>
      <c r="H8222">
        <v>0</v>
      </c>
      <c r="I8222">
        <v>1</v>
      </c>
      <c r="J8222" s="2" t="str">
        <f t="shared" si="128"/>
        <v>EG_WINDONWR2030</v>
      </c>
    </row>
    <row r="8223" spans="1:10" x14ac:dyDescent="0.25">
      <c r="A8223" t="s">
        <v>21</v>
      </c>
      <c r="B8223" t="s">
        <v>6</v>
      </c>
      <c r="C8223" t="s">
        <v>9</v>
      </c>
      <c r="D8223">
        <v>2030</v>
      </c>
      <c r="E8223">
        <v>2031</v>
      </c>
      <c r="F8223">
        <v>1</v>
      </c>
      <c r="G8223">
        <v>10162.398639999999</v>
      </c>
      <c r="H8223">
        <v>0</v>
      </c>
      <c r="I8223">
        <v>1</v>
      </c>
      <c r="J8223" s="2" t="str">
        <f t="shared" si="128"/>
        <v>EG_WINDONNER2030</v>
      </c>
    </row>
    <row r="8224" spans="1:10" x14ac:dyDescent="0.25">
      <c r="A8224" t="s">
        <v>21</v>
      </c>
      <c r="B8224" t="s">
        <v>6</v>
      </c>
      <c r="C8224" t="s">
        <v>8</v>
      </c>
      <c r="D8224">
        <v>2030</v>
      </c>
      <c r="E8224">
        <v>2031</v>
      </c>
      <c r="F8224">
        <v>1</v>
      </c>
      <c r="G8224">
        <v>10162.398639999999</v>
      </c>
      <c r="H8224">
        <v>0</v>
      </c>
      <c r="I8224">
        <v>1</v>
      </c>
      <c r="J8224" s="2" t="str">
        <f t="shared" si="128"/>
        <v>EG_WINDONSR2030</v>
      </c>
    </row>
    <row r="8225" spans="1:10" x14ac:dyDescent="0.25">
      <c r="A8225" t="s">
        <v>21</v>
      </c>
      <c r="B8225" t="s">
        <v>6</v>
      </c>
      <c r="C8225" t="s">
        <v>12</v>
      </c>
      <c r="D8225">
        <v>2030</v>
      </c>
      <c r="E8225">
        <v>2031</v>
      </c>
      <c r="F8225">
        <v>1</v>
      </c>
      <c r="G8225">
        <v>10162.398639999999</v>
      </c>
      <c r="H8225">
        <v>0</v>
      </c>
      <c r="I8225">
        <v>1</v>
      </c>
      <c r="J8225" s="2" t="str">
        <f t="shared" si="128"/>
        <v>EG_WINDONNR2030</v>
      </c>
    </row>
    <row r="8226" spans="1:10" x14ac:dyDescent="0.25">
      <c r="A8226" t="s">
        <v>21</v>
      </c>
      <c r="B8226" t="s">
        <v>6</v>
      </c>
      <c r="C8226" t="s">
        <v>10</v>
      </c>
      <c r="D8226">
        <v>2030</v>
      </c>
      <c r="E8226">
        <v>2032</v>
      </c>
      <c r="F8226">
        <v>1</v>
      </c>
      <c r="G8226">
        <v>10162.398639999999</v>
      </c>
      <c r="H8226">
        <v>0</v>
      </c>
      <c r="I8226">
        <v>1</v>
      </c>
      <c r="J8226" s="2" t="str">
        <f t="shared" si="128"/>
        <v>EG_WINDONER2030</v>
      </c>
    </row>
    <row r="8227" spans="1:10" x14ac:dyDescent="0.25">
      <c r="A8227" t="s">
        <v>21</v>
      </c>
      <c r="B8227" t="s">
        <v>6</v>
      </c>
      <c r="C8227" t="s">
        <v>11</v>
      </c>
      <c r="D8227">
        <v>2030</v>
      </c>
      <c r="E8227">
        <v>2032</v>
      </c>
      <c r="F8227">
        <v>1</v>
      </c>
      <c r="G8227">
        <v>10162.398639999999</v>
      </c>
      <c r="H8227">
        <v>0</v>
      </c>
      <c r="I8227">
        <v>1</v>
      </c>
      <c r="J8227" s="2" t="str">
        <f t="shared" si="128"/>
        <v>EG_WINDONWR2030</v>
      </c>
    </row>
    <row r="8228" spans="1:10" x14ac:dyDescent="0.25">
      <c r="A8228" t="s">
        <v>21</v>
      </c>
      <c r="B8228" t="s">
        <v>6</v>
      </c>
      <c r="C8228" t="s">
        <v>9</v>
      </c>
      <c r="D8228">
        <v>2030</v>
      </c>
      <c r="E8228">
        <v>2032</v>
      </c>
      <c r="F8228">
        <v>1</v>
      </c>
      <c r="G8228">
        <v>10162.398639999999</v>
      </c>
      <c r="H8228">
        <v>0</v>
      </c>
      <c r="I8228">
        <v>1</v>
      </c>
      <c r="J8228" s="2" t="str">
        <f t="shared" si="128"/>
        <v>EG_WINDONNER2030</v>
      </c>
    </row>
    <row r="8229" spans="1:10" x14ac:dyDescent="0.25">
      <c r="A8229" t="s">
        <v>21</v>
      </c>
      <c r="B8229" t="s">
        <v>6</v>
      </c>
      <c r="C8229" t="s">
        <v>8</v>
      </c>
      <c r="D8229">
        <v>2030</v>
      </c>
      <c r="E8229">
        <v>2032</v>
      </c>
      <c r="F8229">
        <v>1</v>
      </c>
      <c r="G8229">
        <v>10162.398639999999</v>
      </c>
      <c r="H8229">
        <v>0</v>
      </c>
      <c r="I8229">
        <v>1</v>
      </c>
      <c r="J8229" s="2" t="str">
        <f t="shared" si="128"/>
        <v>EG_WINDONSR2030</v>
      </c>
    </row>
    <row r="8230" spans="1:10" x14ac:dyDescent="0.25">
      <c r="A8230" t="s">
        <v>21</v>
      </c>
      <c r="B8230" t="s">
        <v>6</v>
      </c>
      <c r="C8230" t="s">
        <v>12</v>
      </c>
      <c r="D8230">
        <v>2030</v>
      </c>
      <c r="E8230">
        <v>2032</v>
      </c>
      <c r="F8230">
        <v>1</v>
      </c>
      <c r="G8230">
        <v>10162.398639999999</v>
      </c>
      <c r="H8230">
        <v>0</v>
      </c>
      <c r="I8230">
        <v>1</v>
      </c>
      <c r="J8230" s="2" t="str">
        <f t="shared" si="128"/>
        <v>EG_WINDONNR2030</v>
      </c>
    </row>
    <row r="8231" spans="1:10" x14ac:dyDescent="0.25">
      <c r="A8231" t="s">
        <v>21</v>
      </c>
      <c r="B8231" t="s">
        <v>6</v>
      </c>
      <c r="C8231" t="s">
        <v>10</v>
      </c>
      <c r="D8231">
        <v>2030</v>
      </c>
      <c r="E8231">
        <v>2033</v>
      </c>
      <c r="F8231">
        <v>1</v>
      </c>
      <c r="G8231">
        <v>10162.398639999999</v>
      </c>
      <c r="H8231">
        <v>0</v>
      </c>
      <c r="I8231">
        <v>1</v>
      </c>
      <c r="J8231" s="2" t="str">
        <f t="shared" si="128"/>
        <v>EG_WINDONER2030</v>
      </c>
    </row>
    <row r="8232" spans="1:10" x14ac:dyDescent="0.25">
      <c r="A8232" t="s">
        <v>21</v>
      </c>
      <c r="B8232" t="s">
        <v>6</v>
      </c>
      <c r="C8232" t="s">
        <v>11</v>
      </c>
      <c r="D8232">
        <v>2030</v>
      </c>
      <c r="E8232">
        <v>2033</v>
      </c>
      <c r="F8232">
        <v>1</v>
      </c>
      <c r="G8232">
        <v>10162.398639999999</v>
      </c>
      <c r="H8232">
        <v>0</v>
      </c>
      <c r="I8232">
        <v>1</v>
      </c>
      <c r="J8232" s="2" t="str">
        <f t="shared" si="128"/>
        <v>EG_WINDONWR2030</v>
      </c>
    </row>
    <row r="8233" spans="1:10" x14ac:dyDescent="0.25">
      <c r="A8233" t="s">
        <v>21</v>
      </c>
      <c r="B8233" t="s">
        <v>6</v>
      </c>
      <c r="C8233" t="s">
        <v>9</v>
      </c>
      <c r="D8233">
        <v>2030</v>
      </c>
      <c r="E8233">
        <v>2033</v>
      </c>
      <c r="F8233">
        <v>1</v>
      </c>
      <c r="G8233">
        <v>10162.398639999999</v>
      </c>
      <c r="H8233">
        <v>0</v>
      </c>
      <c r="I8233">
        <v>1</v>
      </c>
      <c r="J8233" s="2" t="str">
        <f t="shared" si="128"/>
        <v>EG_WINDONNER2030</v>
      </c>
    </row>
    <row r="8234" spans="1:10" x14ac:dyDescent="0.25">
      <c r="A8234" t="s">
        <v>21</v>
      </c>
      <c r="B8234" t="s">
        <v>6</v>
      </c>
      <c r="C8234" t="s">
        <v>8</v>
      </c>
      <c r="D8234">
        <v>2030</v>
      </c>
      <c r="E8234">
        <v>2033</v>
      </c>
      <c r="F8234">
        <v>1</v>
      </c>
      <c r="G8234">
        <v>10162.398639999999</v>
      </c>
      <c r="H8234">
        <v>0</v>
      </c>
      <c r="I8234">
        <v>1</v>
      </c>
      <c r="J8234" s="2" t="str">
        <f t="shared" si="128"/>
        <v>EG_WINDONSR2030</v>
      </c>
    </row>
    <row r="8235" spans="1:10" x14ac:dyDescent="0.25">
      <c r="A8235" t="s">
        <v>21</v>
      </c>
      <c r="B8235" t="s">
        <v>6</v>
      </c>
      <c r="C8235" t="s">
        <v>12</v>
      </c>
      <c r="D8235">
        <v>2030</v>
      </c>
      <c r="E8235">
        <v>2033</v>
      </c>
      <c r="F8235">
        <v>1</v>
      </c>
      <c r="G8235">
        <v>10162.398639999999</v>
      </c>
      <c r="H8235">
        <v>0</v>
      </c>
      <c r="I8235">
        <v>1</v>
      </c>
      <c r="J8235" s="2" t="str">
        <f t="shared" si="128"/>
        <v>EG_WINDONNR2030</v>
      </c>
    </row>
    <row r="8236" spans="1:10" x14ac:dyDescent="0.25">
      <c r="A8236" t="s">
        <v>21</v>
      </c>
      <c r="B8236" t="s">
        <v>6</v>
      </c>
      <c r="C8236" t="s">
        <v>10</v>
      </c>
      <c r="D8236">
        <v>2030</v>
      </c>
      <c r="E8236">
        <v>2034</v>
      </c>
      <c r="F8236">
        <v>1</v>
      </c>
      <c r="G8236">
        <v>10162.398639999999</v>
      </c>
      <c r="H8236">
        <v>0</v>
      </c>
      <c r="I8236">
        <v>1</v>
      </c>
      <c r="J8236" s="2" t="str">
        <f t="shared" si="128"/>
        <v>EG_WINDONER2030</v>
      </c>
    </row>
    <row r="8237" spans="1:10" x14ac:dyDescent="0.25">
      <c r="A8237" t="s">
        <v>21</v>
      </c>
      <c r="B8237" t="s">
        <v>6</v>
      </c>
      <c r="C8237" t="s">
        <v>11</v>
      </c>
      <c r="D8237">
        <v>2030</v>
      </c>
      <c r="E8237">
        <v>2034</v>
      </c>
      <c r="F8237">
        <v>1</v>
      </c>
      <c r="G8237">
        <v>10162.398639999999</v>
      </c>
      <c r="H8237">
        <v>0</v>
      </c>
      <c r="I8237">
        <v>1</v>
      </c>
      <c r="J8237" s="2" t="str">
        <f t="shared" si="128"/>
        <v>EG_WINDONWR2030</v>
      </c>
    </row>
    <row r="8238" spans="1:10" x14ac:dyDescent="0.25">
      <c r="A8238" t="s">
        <v>21</v>
      </c>
      <c r="B8238" t="s">
        <v>6</v>
      </c>
      <c r="C8238" t="s">
        <v>9</v>
      </c>
      <c r="D8238">
        <v>2030</v>
      </c>
      <c r="E8238">
        <v>2034</v>
      </c>
      <c r="F8238">
        <v>1</v>
      </c>
      <c r="G8238">
        <v>10162.398639999999</v>
      </c>
      <c r="H8238">
        <v>0</v>
      </c>
      <c r="I8238">
        <v>1</v>
      </c>
      <c r="J8238" s="2" t="str">
        <f t="shared" si="128"/>
        <v>EG_WINDONNER2030</v>
      </c>
    </row>
    <row r="8239" spans="1:10" x14ac:dyDescent="0.25">
      <c r="A8239" t="s">
        <v>21</v>
      </c>
      <c r="B8239" t="s">
        <v>6</v>
      </c>
      <c r="C8239" t="s">
        <v>8</v>
      </c>
      <c r="D8239">
        <v>2030</v>
      </c>
      <c r="E8239">
        <v>2034</v>
      </c>
      <c r="F8239">
        <v>1</v>
      </c>
      <c r="G8239">
        <v>10162.398639999999</v>
      </c>
      <c r="H8239">
        <v>0</v>
      </c>
      <c r="I8239">
        <v>1</v>
      </c>
      <c r="J8239" s="2" t="str">
        <f t="shared" si="128"/>
        <v>EG_WINDONSR2030</v>
      </c>
    </row>
    <row r="8240" spans="1:10" x14ac:dyDescent="0.25">
      <c r="A8240" t="s">
        <v>21</v>
      </c>
      <c r="B8240" t="s">
        <v>6</v>
      </c>
      <c r="C8240" t="s">
        <v>12</v>
      </c>
      <c r="D8240">
        <v>2030</v>
      </c>
      <c r="E8240">
        <v>2034</v>
      </c>
      <c r="F8240">
        <v>1</v>
      </c>
      <c r="G8240">
        <v>10162.398639999999</v>
      </c>
      <c r="H8240">
        <v>0</v>
      </c>
      <c r="I8240">
        <v>1</v>
      </c>
      <c r="J8240" s="2" t="str">
        <f t="shared" si="128"/>
        <v>EG_WINDONNR2030</v>
      </c>
    </row>
    <row r="8241" spans="1:10" x14ac:dyDescent="0.25">
      <c r="A8241" t="s">
        <v>21</v>
      </c>
      <c r="B8241" t="s">
        <v>6</v>
      </c>
      <c r="C8241" t="s">
        <v>10</v>
      </c>
      <c r="D8241">
        <v>2030</v>
      </c>
      <c r="E8241">
        <v>2035</v>
      </c>
      <c r="F8241">
        <v>1</v>
      </c>
      <c r="G8241">
        <v>10162.398639999999</v>
      </c>
      <c r="H8241">
        <v>0</v>
      </c>
      <c r="I8241">
        <v>1</v>
      </c>
      <c r="J8241" s="2" t="str">
        <f t="shared" si="128"/>
        <v>EG_WINDONER2030</v>
      </c>
    </row>
    <row r="8242" spans="1:10" x14ac:dyDescent="0.25">
      <c r="A8242" t="s">
        <v>21</v>
      </c>
      <c r="B8242" t="s">
        <v>6</v>
      </c>
      <c r="C8242" t="s">
        <v>11</v>
      </c>
      <c r="D8242">
        <v>2030</v>
      </c>
      <c r="E8242">
        <v>2035</v>
      </c>
      <c r="F8242">
        <v>1</v>
      </c>
      <c r="G8242">
        <v>10162.398639999999</v>
      </c>
      <c r="H8242">
        <v>0</v>
      </c>
      <c r="I8242">
        <v>1</v>
      </c>
      <c r="J8242" s="2" t="str">
        <f t="shared" si="128"/>
        <v>EG_WINDONWR2030</v>
      </c>
    </row>
    <row r="8243" spans="1:10" x14ac:dyDescent="0.25">
      <c r="A8243" t="s">
        <v>21</v>
      </c>
      <c r="B8243" t="s">
        <v>6</v>
      </c>
      <c r="C8243" t="s">
        <v>9</v>
      </c>
      <c r="D8243">
        <v>2030</v>
      </c>
      <c r="E8243">
        <v>2035</v>
      </c>
      <c r="F8243">
        <v>1</v>
      </c>
      <c r="G8243">
        <v>10162.398639999999</v>
      </c>
      <c r="H8243">
        <v>0</v>
      </c>
      <c r="I8243">
        <v>1</v>
      </c>
      <c r="J8243" s="2" t="str">
        <f t="shared" si="128"/>
        <v>EG_WINDONNER2030</v>
      </c>
    </row>
    <row r="8244" spans="1:10" x14ac:dyDescent="0.25">
      <c r="A8244" t="s">
        <v>21</v>
      </c>
      <c r="B8244" t="s">
        <v>6</v>
      </c>
      <c r="C8244" t="s">
        <v>8</v>
      </c>
      <c r="D8244">
        <v>2030</v>
      </c>
      <c r="E8244">
        <v>2035</v>
      </c>
      <c r="F8244">
        <v>1</v>
      </c>
      <c r="G8244">
        <v>10162.398639999999</v>
      </c>
      <c r="H8244">
        <v>0</v>
      </c>
      <c r="I8244">
        <v>1</v>
      </c>
      <c r="J8244" s="2" t="str">
        <f t="shared" si="128"/>
        <v>EG_WINDONSR2030</v>
      </c>
    </row>
    <row r="8245" spans="1:10" x14ac:dyDescent="0.25">
      <c r="A8245" t="s">
        <v>21</v>
      </c>
      <c r="B8245" t="s">
        <v>6</v>
      </c>
      <c r="C8245" t="s">
        <v>12</v>
      </c>
      <c r="D8245">
        <v>2030</v>
      </c>
      <c r="E8245">
        <v>2035</v>
      </c>
      <c r="F8245">
        <v>1</v>
      </c>
      <c r="G8245">
        <v>10162.398639999999</v>
      </c>
      <c r="H8245">
        <v>0</v>
      </c>
      <c r="I8245">
        <v>1</v>
      </c>
      <c r="J8245" s="2" t="str">
        <f t="shared" si="128"/>
        <v>EG_WINDONNR2030</v>
      </c>
    </row>
    <row r="8246" spans="1:10" x14ac:dyDescent="0.25">
      <c r="A8246" t="s">
        <v>21</v>
      </c>
      <c r="B8246" t="s">
        <v>6</v>
      </c>
      <c r="C8246" t="s">
        <v>10</v>
      </c>
      <c r="D8246">
        <v>2030</v>
      </c>
      <c r="E8246">
        <v>2036</v>
      </c>
      <c r="F8246">
        <v>1</v>
      </c>
      <c r="G8246">
        <v>10162.398639999999</v>
      </c>
      <c r="H8246">
        <v>0</v>
      </c>
      <c r="I8246">
        <v>1</v>
      </c>
      <c r="J8246" s="2" t="str">
        <f t="shared" si="128"/>
        <v>EG_WINDONER2030</v>
      </c>
    </row>
    <row r="8247" spans="1:10" x14ac:dyDescent="0.25">
      <c r="A8247" t="s">
        <v>21</v>
      </c>
      <c r="B8247" t="s">
        <v>6</v>
      </c>
      <c r="C8247" t="s">
        <v>11</v>
      </c>
      <c r="D8247">
        <v>2030</v>
      </c>
      <c r="E8247">
        <v>2036</v>
      </c>
      <c r="F8247">
        <v>1</v>
      </c>
      <c r="G8247">
        <v>10162.398639999999</v>
      </c>
      <c r="H8247">
        <v>0</v>
      </c>
      <c r="I8247">
        <v>1</v>
      </c>
      <c r="J8247" s="2" t="str">
        <f t="shared" si="128"/>
        <v>EG_WINDONWR2030</v>
      </c>
    </row>
    <row r="8248" spans="1:10" x14ac:dyDescent="0.25">
      <c r="A8248" t="s">
        <v>21</v>
      </c>
      <c r="B8248" t="s">
        <v>6</v>
      </c>
      <c r="C8248" t="s">
        <v>9</v>
      </c>
      <c r="D8248">
        <v>2030</v>
      </c>
      <c r="E8248">
        <v>2036</v>
      </c>
      <c r="F8248">
        <v>1</v>
      </c>
      <c r="G8248">
        <v>10162.398639999999</v>
      </c>
      <c r="H8248">
        <v>0</v>
      </c>
      <c r="I8248">
        <v>1</v>
      </c>
      <c r="J8248" s="2" t="str">
        <f t="shared" si="128"/>
        <v>EG_WINDONNER2030</v>
      </c>
    </row>
    <row r="8249" spans="1:10" x14ac:dyDescent="0.25">
      <c r="A8249" t="s">
        <v>21</v>
      </c>
      <c r="B8249" t="s">
        <v>6</v>
      </c>
      <c r="C8249" t="s">
        <v>8</v>
      </c>
      <c r="D8249">
        <v>2030</v>
      </c>
      <c r="E8249">
        <v>2036</v>
      </c>
      <c r="F8249">
        <v>1</v>
      </c>
      <c r="G8249">
        <v>10162.398639999999</v>
      </c>
      <c r="H8249">
        <v>0</v>
      </c>
      <c r="I8249">
        <v>1</v>
      </c>
      <c r="J8249" s="2" t="str">
        <f t="shared" si="128"/>
        <v>EG_WINDONSR2030</v>
      </c>
    </row>
    <row r="8250" spans="1:10" x14ac:dyDescent="0.25">
      <c r="A8250" t="s">
        <v>21</v>
      </c>
      <c r="B8250" t="s">
        <v>6</v>
      </c>
      <c r="C8250" t="s">
        <v>12</v>
      </c>
      <c r="D8250">
        <v>2030</v>
      </c>
      <c r="E8250">
        <v>2036</v>
      </c>
      <c r="F8250">
        <v>1</v>
      </c>
      <c r="G8250">
        <v>10162.398639999999</v>
      </c>
      <c r="H8250">
        <v>0</v>
      </c>
      <c r="I8250">
        <v>1</v>
      </c>
      <c r="J8250" s="2" t="str">
        <f t="shared" si="128"/>
        <v>EG_WINDONNR2030</v>
      </c>
    </row>
    <row r="8251" spans="1:10" x14ac:dyDescent="0.25">
      <c r="A8251" t="s">
        <v>21</v>
      </c>
      <c r="B8251" t="s">
        <v>6</v>
      </c>
      <c r="C8251" t="s">
        <v>10</v>
      </c>
      <c r="D8251">
        <v>2030</v>
      </c>
      <c r="E8251">
        <v>2037</v>
      </c>
      <c r="F8251">
        <v>1</v>
      </c>
      <c r="G8251">
        <v>10162.398639999999</v>
      </c>
      <c r="H8251">
        <v>0</v>
      </c>
      <c r="I8251">
        <v>1</v>
      </c>
      <c r="J8251" s="2" t="str">
        <f t="shared" si="128"/>
        <v>EG_WINDONER2030</v>
      </c>
    </row>
    <row r="8252" spans="1:10" x14ac:dyDescent="0.25">
      <c r="A8252" t="s">
        <v>21</v>
      </c>
      <c r="B8252" t="s">
        <v>6</v>
      </c>
      <c r="C8252" t="s">
        <v>11</v>
      </c>
      <c r="D8252">
        <v>2030</v>
      </c>
      <c r="E8252">
        <v>2037</v>
      </c>
      <c r="F8252">
        <v>1</v>
      </c>
      <c r="G8252">
        <v>10162.398639999999</v>
      </c>
      <c r="H8252">
        <v>0</v>
      </c>
      <c r="I8252">
        <v>1</v>
      </c>
      <c r="J8252" s="2" t="str">
        <f t="shared" si="128"/>
        <v>EG_WINDONWR2030</v>
      </c>
    </row>
    <row r="8253" spans="1:10" x14ac:dyDescent="0.25">
      <c r="A8253" t="s">
        <v>21</v>
      </c>
      <c r="B8253" t="s">
        <v>6</v>
      </c>
      <c r="C8253" t="s">
        <v>9</v>
      </c>
      <c r="D8253">
        <v>2030</v>
      </c>
      <c r="E8253">
        <v>2037</v>
      </c>
      <c r="F8253">
        <v>1</v>
      </c>
      <c r="G8253">
        <v>10162.398639999999</v>
      </c>
      <c r="H8253">
        <v>0</v>
      </c>
      <c r="I8253">
        <v>1</v>
      </c>
      <c r="J8253" s="2" t="str">
        <f t="shared" si="128"/>
        <v>EG_WINDONNER2030</v>
      </c>
    </row>
    <row r="8254" spans="1:10" x14ac:dyDescent="0.25">
      <c r="A8254" t="s">
        <v>21</v>
      </c>
      <c r="B8254" t="s">
        <v>6</v>
      </c>
      <c r="C8254" t="s">
        <v>8</v>
      </c>
      <c r="D8254">
        <v>2030</v>
      </c>
      <c r="E8254">
        <v>2037</v>
      </c>
      <c r="F8254">
        <v>1</v>
      </c>
      <c r="G8254">
        <v>10162.398639999999</v>
      </c>
      <c r="H8254">
        <v>0</v>
      </c>
      <c r="I8254">
        <v>1</v>
      </c>
      <c r="J8254" s="2" t="str">
        <f t="shared" si="128"/>
        <v>EG_WINDONSR2030</v>
      </c>
    </row>
    <row r="8255" spans="1:10" x14ac:dyDescent="0.25">
      <c r="A8255" t="s">
        <v>21</v>
      </c>
      <c r="B8255" t="s">
        <v>6</v>
      </c>
      <c r="C8255" t="s">
        <v>12</v>
      </c>
      <c r="D8255">
        <v>2030</v>
      </c>
      <c r="E8255">
        <v>2037</v>
      </c>
      <c r="F8255">
        <v>1</v>
      </c>
      <c r="G8255">
        <v>10162.398639999999</v>
      </c>
      <c r="H8255">
        <v>0</v>
      </c>
      <c r="I8255">
        <v>1</v>
      </c>
      <c r="J8255" s="2" t="str">
        <f t="shared" si="128"/>
        <v>EG_WINDONNR2030</v>
      </c>
    </row>
    <row r="8256" spans="1:10" x14ac:dyDescent="0.25">
      <c r="A8256" t="s">
        <v>21</v>
      </c>
      <c r="B8256" t="s">
        <v>6</v>
      </c>
      <c r="C8256" t="s">
        <v>10</v>
      </c>
      <c r="D8256">
        <v>2030</v>
      </c>
      <c r="E8256">
        <v>2038</v>
      </c>
      <c r="F8256">
        <v>1</v>
      </c>
      <c r="G8256">
        <v>10162.398639999999</v>
      </c>
      <c r="H8256">
        <v>0</v>
      </c>
      <c r="I8256">
        <v>1</v>
      </c>
      <c r="J8256" s="2" t="str">
        <f t="shared" si="128"/>
        <v>EG_WINDONER2030</v>
      </c>
    </row>
    <row r="8257" spans="1:10" x14ac:dyDescent="0.25">
      <c r="A8257" t="s">
        <v>21</v>
      </c>
      <c r="B8257" t="s">
        <v>6</v>
      </c>
      <c r="C8257" t="s">
        <v>11</v>
      </c>
      <c r="D8257">
        <v>2030</v>
      </c>
      <c r="E8257">
        <v>2038</v>
      </c>
      <c r="F8257">
        <v>1</v>
      </c>
      <c r="G8257">
        <v>10162.398639999999</v>
      </c>
      <c r="H8257">
        <v>0</v>
      </c>
      <c r="I8257">
        <v>1</v>
      </c>
      <c r="J8257" s="2" t="str">
        <f t="shared" si="128"/>
        <v>EG_WINDONWR2030</v>
      </c>
    </row>
    <row r="8258" spans="1:10" x14ac:dyDescent="0.25">
      <c r="A8258" t="s">
        <v>21</v>
      </c>
      <c r="B8258" t="s">
        <v>6</v>
      </c>
      <c r="C8258" t="s">
        <v>9</v>
      </c>
      <c r="D8258">
        <v>2030</v>
      </c>
      <c r="E8258">
        <v>2038</v>
      </c>
      <c r="F8258">
        <v>1</v>
      </c>
      <c r="G8258">
        <v>10162.398639999999</v>
      </c>
      <c r="H8258">
        <v>0</v>
      </c>
      <c r="I8258">
        <v>1</v>
      </c>
      <c r="J8258" s="2" t="str">
        <f t="shared" si="128"/>
        <v>EG_WINDONNER2030</v>
      </c>
    </row>
    <row r="8259" spans="1:10" x14ac:dyDescent="0.25">
      <c r="A8259" t="s">
        <v>21</v>
      </c>
      <c r="B8259" t="s">
        <v>6</v>
      </c>
      <c r="C8259" t="s">
        <v>8</v>
      </c>
      <c r="D8259">
        <v>2030</v>
      </c>
      <c r="E8259">
        <v>2038</v>
      </c>
      <c r="F8259">
        <v>1</v>
      </c>
      <c r="G8259">
        <v>10162.398639999999</v>
      </c>
      <c r="H8259">
        <v>0</v>
      </c>
      <c r="I8259">
        <v>1</v>
      </c>
      <c r="J8259" s="2" t="str">
        <f t="shared" ref="J8259:J8322" si="129">_xlfn.CONCAT(A8259,C8259,D8259)</f>
        <v>EG_WINDONSR2030</v>
      </c>
    </row>
    <row r="8260" spans="1:10" x14ac:dyDescent="0.25">
      <c r="A8260" t="s">
        <v>21</v>
      </c>
      <c r="B8260" t="s">
        <v>6</v>
      </c>
      <c r="C8260" t="s">
        <v>12</v>
      </c>
      <c r="D8260">
        <v>2030</v>
      </c>
      <c r="E8260">
        <v>2038</v>
      </c>
      <c r="F8260">
        <v>1</v>
      </c>
      <c r="G8260">
        <v>10162.398639999999</v>
      </c>
      <c r="H8260">
        <v>0</v>
      </c>
      <c r="I8260">
        <v>1</v>
      </c>
      <c r="J8260" s="2" t="str">
        <f t="shared" si="129"/>
        <v>EG_WINDONNR2030</v>
      </c>
    </row>
    <row r="8261" spans="1:10" x14ac:dyDescent="0.25">
      <c r="A8261" t="s">
        <v>21</v>
      </c>
      <c r="B8261" t="s">
        <v>6</v>
      </c>
      <c r="C8261" t="s">
        <v>10</v>
      </c>
      <c r="D8261">
        <v>2030</v>
      </c>
      <c r="E8261">
        <v>2039</v>
      </c>
      <c r="F8261">
        <v>1</v>
      </c>
      <c r="G8261">
        <v>10162.398639999999</v>
      </c>
      <c r="H8261">
        <v>0</v>
      </c>
      <c r="I8261">
        <v>1</v>
      </c>
      <c r="J8261" s="2" t="str">
        <f t="shared" si="129"/>
        <v>EG_WINDONER2030</v>
      </c>
    </row>
    <row r="8262" spans="1:10" x14ac:dyDescent="0.25">
      <c r="A8262" t="s">
        <v>21</v>
      </c>
      <c r="B8262" t="s">
        <v>6</v>
      </c>
      <c r="C8262" t="s">
        <v>11</v>
      </c>
      <c r="D8262">
        <v>2030</v>
      </c>
      <c r="E8262">
        <v>2039</v>
      </c>
      <c r="F8262">
        <v>1</v>
      </c>
      <c r="G8262">
        <v>10162.398639999999</v>
      </c>
      <c r="H8262">
        <v>0</v>
      </c>
      <c r="I8262">
        <v>1</v>
      </c>
      <c r="J8262" s="2" t="str">
        <f t="shared" si="129"/>
        <v>EG_WINDONWR2030</v>
      </c>
    </row>
    <row r="8263" spans="1:10" x14ac:dyDescent="0.25">
      <c r="A8263" t="s">
        <v>21</v>
      </c>
      <c r="B8263" t="s">
        <v>6</v>
      </c>
      <c r="C8263" t="s">
        <v>9</v>
      </c>
      <c r="D8263">
        <v>2030</v>
      </c>
      <c r="E8263">
        <v>2039</v>
      </c>
      <c r="F8263">
        <v>1</v>
      </c>
      <c r="G8263">
        <v>10162.398639999999</v>
      </c>
      <c r="H8263">
        <v>0</v>
      </c>
      <c r="I8263">
        <v>1</v>
      </c>
      <c r="J8263" s="2" t="str">
        <f t="shared" si="129"/>
        <v>EG_WINDONNER2030</v>
      </c>
    </row>
    <row r="8264" spans="1:10" x14ac:dyDescent="0.25">
      <c r="A8264" t="s">
        <v>21</v>
      </c>
      <c r="B8264" t="s">
        <v>6</v>
      </c>
      <c r="C8264" t="s">
        <v>8</v>
      </c>
      <c r="D8264">
        <v>2030</v>
      </c>
      <c r="E8264">
        <v>2039</v>
      </c>
      <c r="F8264">
        <v>1</v>
      </c>
      <c r="G8264">
        <v>10162.398639999999</v>
      </c>
      <c r="H8264">
        <v>0</v>
      </c>
      <c r="I8264">
        <v>1</v>
      </c>
      <c r="J8264" s="2" t="str">
        <f t="shared" si="129"/>
        <v>EG_WINDONSR2030</v>
      </c>
    </row>
    <row r="8265" spans="1:10" x14ac:dyDescent="0.25">
      <c r="A8265" t="s">
        <v>21</v>
      </c>
      <c r="B8265" t="s">
        <v>6</v>
      </c>
      <c r="C8265" t="s">
        <v>12</v>
      </c>
      <c r="D8265">
        <v>2030</v>
      </c>
      <c r="E8265">
        <v>2039</v>
      </c>
      <c r="F8265">
        <v>1</v>
      </c>
      <c r="G8265">
        <v>10162.398639999999</v>
      </c>
      <c r="H8265">
        <v>0</v>
      </c>
      <c r="I8265">
        <v>1</v>
      </c>
      <c r="J8265" s="2" t="str">
        <f t="shared" si="129"/>
        <v>EG_WINDONNR2030</v>
      </c>
    </row>
    <row r="8266" spans="1:10" x14ac:dyDescent="0.25">
      <c r="A8266" t="s">
        <v>21</v>
      </c>
      <c r="B8266" t="s">
        <v>6</v>
      </c>
      <c r="C8266" t="s">
        <v>10</v>
      </c>
      <c r="D8266">
        <v>2030</v>
      </c>
      <c r="E8266">
        <v>2040</v>
      </c>
      <c r="F8266">
        <v>1</v>
      </c>
      <c r="G8266">
        <v>10162.398639999999</v>
      </c>
      <c r="H8266">
        <v>0</v>
      </c>
      <c r="I8266">
        <v>1</v>
      </c>
      <c r="J8266" s="2" t="str">
        <f t="shared" si="129"/>
        <v>EG_WINDONER2030</v>
      </c>
    </row>
    <row r="8267" spans="1:10" x14ac:dyDescent="0.25">
      <c r="A8267" t="s">
        <v>21</v>
      </c>
      <c r="B8267" t="s">
        <v>6</v>
      </c>
      <c r="C8267" t="s">
        <v>11</v>
      </c>
      <c r="D8267">
        <v>2030</v>
      </c>
      <c r="E8267">
        <v>2040</v>
      </c>
      <c r="F8267">
        <v>1</v>
      </c>
      <c r="G8267">
        <v>10162.398639999999</v>
      </c>
      <c r="H8267">
        <v>0</v>
      </c>
      <c r="I8267">
        <v>1</v>
      </c>
      <c r="J8267" s="2" t="str">
        <f t="shared" si="129"/>
        <v>EG_WINDONWR2030</v>
      </c>
    </row>
    <row r="8268" spans="1:10" x14ac:dyDescent="0.25">
      <c r="A8268" t="s">
        <v>21</v>
      </c>
      <c r="B8268" t="s">
        <v>6</v>
      </c>
      <c r="C8268" t="s">
        <v>9</v>
      </c>
      <c r="D8268">
        <v>2030</v>
      </c>
      <c r="E8268">
        <v>2040</v>
      </c>
      <c r="F8268">
        <v>1</v>
      </c>
      <c r="G8268">
        <v>10162.398639999999</v>
      </c>
      <c r="H8268">
        <v>0</v>
      </c>
      <c r="I8268">
        <v>1</v>
      </c>
      <c r="J8268" s="2" t="str">
        <f t="shared" si="129"/>
        <v>EG_WINDONNER2030</v>
      </c>
    </row>
    <row r="8269" spans="1:10" x14ac:dyDescent="0.25">
      <c r="A8269" t="s">
        <v>21</v>
      </c>
      <c r="B8269" t="s">
        <v>6</v>
      </c>
      <c r="C8269" t="s">
        <v>8</v>
      </c>
      <c r="D8269">
        <v>2030</v>
      </c>
      <c r="E8269">
        <v>2040</v>
      </c>
      <c r="F8269">
        <v>1</v>
      </c>
      <c r="G8269">
        <v>10162.398639999999</v>
      </c>
      <c r="H8269">
        <v>0</v>
      </c>
      <c r="I8269">
        <v>1</v>
      </c>
      <c r="J8269" s="2" t="str">
        <f t="shared" si="129"/>
        <v>EG_WINDONSR2030</v>
      </c>
    </row>
    <row r="8270" spans="1:10" x14ac:dyDescent="0.25">
      <c r="A8270" t="s">
        <v>21</v>
      </c>
      <c r="B8270" t="s">
        <v>6</v>
      </c>
      <c r="C8270" t="s">
        <v>12</v>
      </c>
      <c r="D8270">
        <v>2030</v>
      </c>
      <c r="E8270">
        <v>2040</v>
      </c>
      <c r="F8270">
        <v>1</v>
      </c>
      <c r="G8270">
        <v>10162.398639999999</v>
      </c>
      <c r="H8270">
        <v>0</v>
      </c>
      <c r="I8270">
        <v>1</v>
      </c>
      <c r="J8270" s="2" t="str">
        <f t="shared" si="129"/>
        <v>EG_WINDONNR2030</v>
      </c>
    </row>
    <row r="8271" spans="1:10" x14ac:dyDescent="0.25">
      <c r="A8271" t="s">
        <v>21</v>
      </c>
      <c r="B8271" t="s">
        <v>6</v>
      </c>
      <c r="C8271" t="s">
        <v>10</v>
      </c>
      <c r="D8271">
        <v>2030</v>
      </c>
      <c r="E8271">
        <v>2041</v>
      </c>
      <c r="F8271">
        <v>1</v>
      </c>
      <c r="G8271">
        <v>10162.398639999999</v>
      </c>
      <c r="H8271">
        <v>0</v>
      </c>
      <c r="I8271">
        <v>1</v>
      </c>
      <c r="J8271" s="2" t="str">
        <f t="shared" si="129"/>
        <v>EG_WINDONER2030</v>
      </c>
    </row>
    <row r="8272" spans="1:10" x14ac:dyDescent="0.25">
      <c r="A8272" t="s">
        <v>21</v>
      </c>
      <c r="B8272" t="s">
        <v>6</v>
      </c>
      <c r="C8272" t="s">
        <v>11</v>
      </c>
      <c r="D8272">
        <v>2030</v>
      </c>
      <c r="E8272">
        <v>2041</v>
      </c>
      <c r="F8272">
        <v>1</v>
      </c>
      <c r="G8272">
        <v>10162.398639999999</v>
      </c>
      <c r="H8272">
        <v>0</v>
      </c>
      <c r="I8272">
        <v>1</v>
      </c>
      <c r="J8272" s="2" t="str">
        <f t="shared" si="129"/>
        <v>EG_WINDONWR2030</v>
      </c>
    </row>
    <row r="8273" spans="1:10" x14ac:dyDescent="0.25">
      <c r="A8273" t="s">
        <v>21</v>
      </c>
      <c r="B8273" t="s">
        <v>6</v>
      </c>
      <c r="C8273" t="s">
        <v>9</v>
      </c>
      <c r="D8273">
        <v>2030</v>
      </c>
      <c r="E8273">
        <v>2041</v>
      </c>
      <c r="F8273">
        <v>1</v>
      </c>
      <c r="G8273">
        <v>10162.398639999999</v>
      </c>
      <c r="H8273">
        <v>0</v>
      </c>
      <c r="I8273">
        <v>1</v>
      </c>
      <c r="J8273" s="2" t="str">
        <f t="shared" si="129"/>
        <v>EG_WINDONNER2030</v>
      </c>
    </row>
    <row r="8274" spans="1:10" x14ac:dyDescent="0.25">
      <c r="A8274" t="s">
        <v>21</v>
      </c>
      <c r="B8274" t="s">
        <v>6</v>
      </c>
      <c r="C8274" t="s">
        <v>8</v>
      </c>
      <c r="D8274">
        <v>2030</v>
      </c>
      <c r="E8274">
        <v>2041</v>
      </c>
      <c r="F8274">
        <v>1</v>
      </c>
      <c r="G8274">
        <v>10162.398639999999</v>
      </c>
      <c r="H8274">
        <v>0</v>
      </c>
      <c r="I8274">
        <v>1</v>
      </c>
      <c r="J8274" s="2" t="str">
        <f t="shared" si="129"/>
        <v>EG_WINDONSR2030</v>
      </c>
    </row>
    <row r="8275" spans="1:10" x14ac:dyDescent="0.25">
      <c r="A8275" t="s">
        <v>21</v>
      </c>
      <c r="B8275" t="s">
        <v>6</v>
      </c>
      <c r="C8275" t="s">
        <v>12</v>
      </c>
      <c r="D8275">
        <v>2030</v>
      </c>
      <c r="E8275">
        <v>2041</v>
      </c>
      <c r="F8275">
        <v>1</v>
      </c>
      <c r="G8275">
        <v>10162.398639999999</v>
      </c>
      <c r="H8275">
        <v>0</v>
      </c>
      <c r="I8275">
        <v>1</v>
      </c>
      <c r="J8275" s="2" t="str">
        <f t="shared" si="129"/>
        <v>EG_WINDONNR2030</v>
      </c>
    </row>
    <row r="8276" spans="1:10" x14ac:dyDescent="0.25">
      <c r="A8276" t="s">
        <v>23</v>
      </c>
      <c r="B8276" t="s">
        <v>6</v>
      </c>
      <c r="C8276" t="s">
        <v>10</v>
      </c>
      <c r="D8276">
        <v>2030</v>
      </c>
      <c r="E8276">
        <v>2030</v>
      </c>
      <c r="F8276">
        <v>1</v>
      </c>
      <c r="G8276">
        <v>25058.283220000001</v>
      </c>
      <c r="H8276">
        <v>0</v>
      </c>
      <c r="I8276">
        <v>1</v>
      </c>
      <c r="J8276" s="2" t="str">
        <f t="shared" si="129"/>
        <v>EG_WINDOFFER2030</v>
      </c>
    </row>
    <row r="8277" spans="1:10" x14ac:dyDescent="0.25">
      <c r="A8277" t="s">
        <v>23</v>
      </c>
      <c r="B8277" t="s">
        <v>6</v>
      </c>
      <c r="C8277" t="s">
        <v>11</v>
      </c>
      <c r="D8277">
        <v>2030</v>
      </c>
      <c r="E8277">
        <v>2030</v>
      </c>
      <c r="F8277">
        <v>1</v>
      </c>
      <c r="G8277">
        <v>25058.283220000001</v>
      </c>
      <c r="H8277">
        <v>0</v>
      </c>
      <c r="I8277">
        <v>1</v>
      </c>
      <c r="J8277" s="2" t="str">
        <f t="shared" si="129"/>
        <v>EG_WINDOFFWR2030</v>
      </c>
    </row>
    <row r="8278" spans="1:10" x14ac:dyDescent="0.25">
      <c r="A8278" t="s">
        <v>23</v>
      </c>
      <c r="B8278" t="s">
        <v>6</v>
      </c>
      <c r="C8278" t="s">
        <v>9</v>
      </c>
      <c r="D8278">
        <v>2030</v>
      </c>
      <c r="E8278">
        <v>2030</v>
      </c>
      <c r="F8278">
        <v>1</v>
      </c>
      <c r="G8278">
        <v>25058.283220000001</v>
      </c>
      <c r="H8278">
        <v>0</v>
      </c>
      <c r="I8278">
        <v>1</v>
      </c>
      <c r="J8278" s="2" t="str">
        <f t="shared" si="129"/>
        <v>EG_WINDOFFNER2030</v>
      </c>
    </row>
    <row r="8279" spans="1:10" x14ac:dyDescent="0.25">
      <c r="A8279" t="s">
        <v>23</v>
      </c>
      <c r="B8279" t="s">
        <v>6</v>
      </c>
      <c r="C8279" t="s">
        <v>8</v>
      </c>
      <c r="D8279">
        <v>2030</v>
      </c>
      <c r="E8279">
        <v>2030</v>
      </c>
      <c r="F8279">
        <v>1</v>
      </c>
      <c r="G8279">
        <v>25058.283220000001</v>
      </c>
      <c r="H8279">
        <v>0</v>
      </c>
      <c r="I8279">
        <v>1</v>
      </c>
      <c r="J8279" s="2" t="str">
        <f t="shared" si="129"/>
        <v>EG_WINDOFFSR2030</v>
      </c>
    </row>
    <row r="8280" spans="1:10" x14ac:dyDescent="0.25">
      <c r="A8280" t="s">
        <v>23</v>
      </c>
      <c r="B8280" t="s">
        <v>6</v>
      </c>
      <c r="C8280" t="s">
        <v>12</v>
      </c>
      <c r="D8280">
        <v>2030</v>
      </c>
      <c r="E8280">
        <v>2030</v>
      </c>
      <c r="F8280">
        <v>1</v>
      </c>
      <c r="G8280">
        <v>25058.283220000001</v>
      </c>
      <c r="H8280">
        <v>0</v>
      </c>
      <c r="I8280">
        <v>1</v>
      </c>
      <c r="J8280" s="2" t="str">
        <f t="shared" si="129"/>
        <v>EG_WINDOFFNR2030</v>
      </c>
    </row>
    <row r="8281" spans="1:10" x14ac:dyDescent="0.25">
      <c r="A8281" t="s">
        <v>23</v>
      </c>
      <c r="B8281" t="s">
        <v>6</v>
      </c>
      <c r="C8281" t="s">
        <v>10</v>
      </c>
      <c r="D8281">
        <v>2030</v>
      </c>
      <c r="E8281">
        <v>2031</v>
      </c>
      <c r="F8281">
        <v>1</v>
      </c>
      <c r="G8281">
        <v>25058.283220000001</v>
      </c>
      <c r="H8281">
        <v>0</v>
      </c>
      <c r="I8281">
        <v>1</v>
      </c>
      <c r="J8281" s="2" t="str">
        <f t="shared" si="129"/>
        <v>EG_WINDOFFER2030</v>
      </c>
    </row>
    <row r="8282" spans="1:10" x14ac:dyDescent="0.25">
      <c r="A8282" t="s">
        <v>23</v>
      </c>
      <c r="B8282" t="s">
        <v>6</v>
      </c>
      <c r="C8282" t="s">
        <v>11</v>
      </c>
      <c r="D8282">
        <v>2030</v>
      </c>
      <c r="E8282">
        <v>2031</v>
      </c>
      <c r="F8282">
        <v>1</v>
      </c>
      <c r="G8282">
        <v>25058.283220000001</v>
      </c>
      <c r="H8282">
        <v>0</v>
      </c>
      <c r="I8282">
        <v>1</v>
      </c>
      <c r="J8282" s="2" t="str">
        <f t="shared" si="129"/>
        <v>EG_WINDOFFWR2030</v>
      </c>
    </row>
    <row r="8283" spans="1:10" x14ac:dyDescent="0.25">
      <c r="A8283" t="s">
        <v>23</v>
      </c>
      <c r="B8283" t="s">
        <v>6</v>
      </c>
      <c r="C8283" t="s">
        <v>9</v>
      </c>
      <c r="D8283">
        <v>2030</v>
      </c>
      <c r="E8283">
        <v>2031</v>
      </c>
      <c r="F8283">
        <v>1</v>
      </c>
      <c r="G8283">
        <v>25058.283220000001</v>
      </c>
      <c r="H8283">
        <v>0</v>
      </c>
      <c r="I8283">
        <v>1</v>
      </c>
      <c r="J8283" s="2" t="str">
        <f t="shared" si="129"/>
        <v>EG_WINDOFFNER2030</v>
      </c>
    </row>
    <row r="8284" spans="1:10" x14ac:dyDescent="0.25">
      <c r="A8284" t="s">
        <v>23</v>
      </c>
      <c r="B8284" t="s">
        <v>6</v>
      </c>
      <c r="C8284" t="s">
        <v>8</v>
      </c>
      <c r="D8284">
        <v>2030</v>
      </c>
      <c r="E8284">
        <v>2031</v>
      </c>
      <c r="F8284">
        <v>1</v>
      </c>
      <c r="G8284">
        <v>25058.283220000001</v>
      </c>
      <c r="H8284">
        <v>0</v>
      </c>
      <c r="I8284">
        <v>1</v>
      </c>
      <c r="J8284" s="2" t="str">
        <f t="shared" si="129"/>
        <v>EG_WINDOFFSR2030</v>
      </c>
    </row>
    <row r="8285" spans="1:10" x14ac:dyDescent="0.25">
      <c r="A8285" t="s">
        <v>23</v>
      </c>
      <c r="B8285" t="s">
        <v>6</v>
      </c>
      <c r="C8285" t="s">
        <v>12</v>
      </c>
      <c r="D8285">
        <v>2030</v>
      </c>
      <c r="E8285">
        <v>2031</v>
      </c>
      <c r="F8285">
        <v>1</v>
      </c>
      <c r="G8285">
        <v>25058.283220000001</v>
      </c>
      <c r="H8285">
        <v>0</v>
      </c>
      <c r="I8285">
        <v>1</v>
      </c>
      <c r="J8285" s="2" t="str">
        <f t="shared" si="129"/>
        <v>EG_WINDOFFNR2030</v>
      </c>
    </row>
    <row r="8286" spans="1:10" x14ac:dyDescent="0.25">
      <c r="A8286" t="s">
        <v>23</v>
      </c>
      <c r="B8286" t="s">
        <v>6</v>
      </c>
      <c r="C8286" t="s">
        <v>10</v>
      </c>
      <c r="D8286">
        <v>2030</v>
      </c>
      <c r="E8286">
        <v>2032</v>
      </c>
      <c r="F8286">
        <v>1</v>
      </c>
      <c r="G8286">
        <v>25058.283220000001</v>
      </c>
      <c r="H8286">
        <v>0</v>
      </c>
      <c r="I8286">
        <v>1</v>
      </c>
      <c r="J8286" s="2" t="str">
        <f t="shared" si="129"/>
        <v>EG_WINDOFFER2030</v>
      </c>
    </row>
    <row r="8287" spans="1:10" x14ac:dyDescent="0.25">
      <c r="A8287" t="s">
        <v>23</v>
      </c>
      <c r="B8287" t="s">
        <v>6</v>
      </c>
      <c r="C8287" t="s">
        <v>11</v>
      </c>
      <c r="D8287">
        <v>2030</v>
      </c>
      <c r="E8287">
        <v>2032</v>
      </c>
      <c r="F8287">
        <v>1</v>
      </c>
      <c r="G8287">
        <v>25058.283220000001</v>
      </c>
      <c r="H8287">
        <v>0</v>
      </c>
      <c r="I8287">
        <v>1</v>
      </c>
      <c r="J8287" s="2" t="str">
        <f t="shared" si="129"/>
        <v>EG_WINDOFFWR2030</v>
      </c>
    </row>
    <row r="8288" spans="1:10" x14ac:dyDescent="0.25">
      <c r="A8288" t="s">
        <v>23</v>
      </c>
      <c r="B8288" t="s">
        <v>6</v>
      </c>
      <c r="C8288" t="s">
        <v>9</v>
      </c>
      <c r="D8288">
        <v>2030</v>
      </c>
      <c r="E8288">
        <v>2032</v>
      </c>
      <c r="F8288">
        <v>1</v>
      </c>
      <c r="G8288">
        <v>25058.283220000001</v>
      </c>
      <c r="H8288">
        <v>0</v>
      </c>
      <c r="I8288">
        <v>1</v>
      </c>
      <c r="J8288" s="2" t="str">
        <f t="shared" si="129"/>
        <v>EG_WINDOFFNER2030</v>
      </c>
    </row>
    <row r="8289" spans="1:10" x14ac:dyDescent="0.25">
      <c r="A8289" t="s">
        <v>23</v>
      </c>
      <c r="B8289" t="s">
        <v>6</v>
      </c>
      <c r="C8289" t="s">
        <v>8</v>
      </c>
      <c r="D8289">
        <v>2030</v>
      </c>
      <c r="E8289">
        <v>2032</v>
      </c>
      <c r="F8289">
        <v>1</v>
      </c>
      <c r="G8289">
        <v>25058.283220000001</v>
      </c>
      <c r="H8289">
        <v>0</v>
      </c>
      <c r="I8289">
        <v>1</v>
      </c>
      <c r="J8289" s="2" t="str">
        <f t="shared" si="129"/>
        <v>EG_WINDOFFSR2030</v>
      </c>
    </row>
    <row r="8290" spans="1:10" x14ac:dyDescent="0.25">
      <c r="A8290" t="s">
        <v>23</v>
      </c>
      <c r="B8290" t="s">
        <v>6</v>
      </c>
      <c r="C8290" t="s">
        <v>12</v>
      </c>
      <c r="D8290">
        <v>2030</v>
      </c>
      <c r="E8290">
        <v>2032</v>
      </c>
      <c r="F8290">
        <v>1</v>
      </c>
      <c r="G8290">
        <v>25058.283220000001</v>
      </c>
      <c r="H8290">
        <v>0</v>
      </c>
      <c r="I8290">
        <v>1</v>
      </c>
      <c r="J8290" s="2" t="str">
        <f t="shared" si="129"/>
        <v>EG_WINDOFFNR2030</v>
      </c>
    </row>
    <row r="8291" spans="1:10" x14ac:dyDescent="0.25">
      <c r="A8291" t="s">
        <v>23</v>
      </c>
      <c r="B8291" t="s">
        <v>6</v>
      </c>
      <c r="C8291" t="s">
        <v>10</v>
      </c>
      <c r="D8291">
        <v>2030</v>
      </c>
      <c r="E8291">
        <v>2033</v>
      </c>
      <c r="F8291">
        <v>1</v>
      </c>
      <c r="G8291">
        <v>25058.283220000001</v>
      </c>
      <c r="H8291">
        <v>0</v>
      </c>
      <c r="I8291">
        <v>1</v>
      </c>
      <c r="J8291" s="2" t="str">
        <f t="shared" si="129"/>
        <v>EG_WINDOFFER2030</v>
      </c>
    </row>
    <row r="8292" spans="1:10" x14ac:dyDescent="0.25">
      <c r="A8292" t="s">
        <v>23</v>
      </c>
      <c r="B8292" t="s">
        <v>6</v>
      </c>
      <c r="C8292" t="s">
        <v>11</v>
      </c>
      <c r="D8292">
        <v>2030</v>
      </c>
      <c r="E8292">
        <v>2033</v>
      </c>
      <c r="F8292">
        <v>1</v>
      </c>
      <c r="G8292">
        <v>25058.283220000001</v>
      </c>
      <c r="H8292">
        <v>0</v>
      </c>
      <c r="I8292">
        <v>1</v>
      </c>
      <c r="J8292" s="2" t="str">
        <f t="shared" si="129"/>
        <v>EG_WINDOFFWR2030</v>
      </c>
    </row>
    <row r="8293" spans="1:10" x14ac:dyDescent="0.25">
      <c r="A8293" t="s">
        <v>23</v>
      </c>
      <c r="B8293" t="s">
        <v>6</v>
      </c>
      <c r="C8293" t="s">
        <v>9</v>
      </c>
      <c r="D8293">
        <v>2030</v>
      </c>
      <c r="E8293">
        <v>2033</v>
      </c>
      <c r="F8293">
        <v>1</v>
      </c>
      <c r="G8293">
        <v>25058.283220000001</v>
      </c>
      <c r="H8293">
        <v>0</v>
      </c>
      <c r="I8293">
        <v>1</v>
      </c>
      <c r="J8293" s="2" t="str">
        <f t="shared" si="129"/>
        <v>EG_WINDOFFNER2030</v>
      </c>
    </row>
    <row r="8294" spans="1:10" x14ac:dyDescent="0.25">
      <c r="A8294" t="s">
        <v>23</v>
      </c>
      <c r="B8294" t="s">
        <v>6</v>
      </c>
      <c r="C8294" t="s">
        <v>8</v>
      </c>
      <c r="D8294">
        <v>2030</v>
      </c>
      <c r="E8294">
        <v>2033</v>
      </c>
      <c r="F8294">
        <v>1</v>
      </c>
      <c r="G8294">
        <v>25058.283220000001</v>
      </c>
      <c r="H8294">
        <v>0</v>
      </c>
      <c r="I8294">
        <v>1</v>
      </c>
      <c r="J8294" s="2" t="str">
        <f t="shared" si="129"/>
        <v>EG_WINDOFFSR2030</v>
      </c>
    </row>
    <row r="8295" spans="1:10" x14ac:dyDescent="0.25">
      <c r="A8295" t="s">
        <v>23</v>
      </c>
      <c r="B8295" t="s">
        <v>6</v>
      </c>
      <c r="C8295" t="s">
        <v>12</v>
      </c>
      <c r="D8295">
        <v>2030</v>
      </c>
      <c r="E8295">
        <v>2033</v>
      </c>
      <c r="F8295">
        <v>1</v>
      </c>
      <c r="G8295">
        <v>25058.283220000001</v>
      </c>
      <c r="H8295">
        <v>0</v>
      </c>
      <c r="I8295">
        <v>1</v>
      </c>
      <c r="J8295" s="2" t="str">
        <f t="shared" si="129"/>
        <v>EG_WINDOFFNR2030</v>
      </c>
    </row>
    <row r="8296" spans="1:10" x14ac:dyDescent="0.25">
      <c r="A8296" t="s">
        <v>23</v>
      </c>
      <c r="B8296" t="s">
        <v>6</v>
      </c>
      <c r="C8296" t="s">
        <v>10</v>
      </c>
      <c r="D8296">
        <v>2030</v>
      </c>
      <c r="E8296">
        <v>2034</v>
      </c>
      <c r="F8296">
        <v>1</v>
      </c>
      <c r="G8296">
        <v>25058.283220000001</v>
      </c>
      <c r="H8296">
        <v>0</v>
      </c>
      <c r="I8296">
        <v>1</v>
      </c>
      <c r="J8296" s="2" t="str">
        <f t="shared" si="129"/>
        <v>EG_WINDOFFER2030</v>
      </c>
    </row>
    <row r="8297" spans="1:10" x14ac:dyDescent="0.25">
      <c r="A8297" t="s">
        <v>23</v>
      </c>
      <c r="B8297" t="s">
        <v>6</v>
      </c>
      <c r="C8297" t="s">
        <v>11</v>
      </c>
      <c r="D8297">
        <v>2030</v>
      </c>
      <c r="E8297">
        <v>2034</v>
      </c>
      <c r="F8297">
        <v>1</v>
      </c>
      <c r="G8297">
        <v>25058.283220000001</v>
      </c>
      <c r="H8297">
        <v>0</v>
      </c>
      <c r="I8297">
        <v>1</v>
      </c>
      <c r="J8297" s="2" t="str">
        <f t="shared" si="129"/>
        <v>EG_WINDOFFWR2030</v>
      </c>
    </row>
    <row r="8298" spans="1:10" x14ac:dyDescent="0.25">
      <c r="A8298" t="s">
        <v>23</v>
      </c>
      <c r="B8298" t="s">
        <v>6</v>
      </c>
      <c r="C8298" t="s">
        <v>9</v>
      </c>
      <c r="D8298">
        <v>2030</v>
      </c>
      <c r="E8298">
        <v>2034</v>
      </c>
      <c r="F8298">
        <v>1</v>
      </c>
      <c r="G8298">
        <v>25058.283220000001</v>
      </c>
      <c r="H8298">
        <v>0</v>
      </c>
      <c r="I8298">
        <v>1</v>
      </c>
      <c r="J8298" s="2" t="str">
        <f t="shared" si="129"/>
        <v>EG_WINDOFFNER2030</v>
      </c>
    </row>
    <row r="8299" spans="1:10" x14ac:dyDescent="0.25">
      <c r="A8299" t="s">
        <v>23</v>
      </c>
      <c r="B8299" t="s">
        <v>6</v>
      </c>
      <c r="C8299" t="s">
        <v>8</v>
      </c>
      <c r="D8299">
        <v>2030</v>
      </c>
      <c r="E8299">
        <v>2034</v>
      </c>
      <c r="F8299">
        <v>1</v>
      </c>
      <c r="G8299">
        <v>25058.283220000001</v>
      </c>
      <c r="H8299">
        <v>0</v>
      </c>
      <c r="I8299">
        <v>1</v>
      </c>
      <c r="J8299" s="2" t="str">
        <f t="shared" si="129"/>
        <v>EG_WINDOFFSR2030</v>
      </c>
    </row>
    <row r="8300" spans="1:10" x14ac:dyDescent="0.25">
      <c r="A8300" t="s">
        <v>23</v>
      </c>
      <c r="B8300" t="s">
        <v>6</v>
      </c>
      <c r="C8300" t="s">
        <v>12</v>
      </c>
      <c r="D8300">
        <v>2030</v>
      </c>
      <c r="E8300">
        <v>2034</v>
      </c>
      <c r="F8300">
        <v>1</v>
      </c>
      <c r="G8300">
        <v>25058.283220000001</v>
      </c>
      <c r="H8300">
        <v>0</v>
      </c>
      <c r="I8300">
        <v>1</v>
      </c>
      <c r="J8300" s="2" t="str">
        <f t="shared" si="129"/>
        <v>EG_WINDOFFNR2030</v>
      </c>
    </row>
    <row r="8301" spans="1:10" x14ac:dyDescent="0.25">
      <c r="A8301" t="s">
        <v>23</v>
      </c>
      <c r="B8301" t="s">
        <v>6</v>
      </c>
      <c r="C8301" t="s">
        <v>10</v>
      </c>
      <c r="D8301">
        <v>2030</v>
      </c>
      <c r="E8301">
        <v>2035</v>
      </c>
      <c r="F8301">
        <v>1</v>
      </c>
      <c r="G8301">
        <v>25058.283220000001</v>
      </c>
      <c r="H8301">
        <v>0</v>
      </c>
      <c r="I8301">
        <v>1</v>
      </c>
      <c r="J8301" s="2" t="str">
        <f t="shared" si="129"/>
        <v>EG_WINDOFFER2030</v>
      </c>
    </row>
    <row r="8302" spans="1:10" x14ac:dyDescent="0.25">
      <c r="A8302" t="s">
        <v>23</v>
      </c>
      <c r="B8302" t="s">
        <v>6</v>
      </c>
      <c r="C8302" t="s">
        <v>11</v>
      </c>
      <c r="D8302">
        <v>2030</v>
      </c>
      <c r="E8302">
        <v>2035</v>
      </c>
      <c r="F8302">
        <v>1</v>
      </c>
      <c r="G8302">
        <v>25058.283220000001</v>
      </c>
      <c r="H8302">
        <v>0</v>
      </c>
      <c r="I8302">
        <v>1</v>
      </c>
      <c r="J8302" s="2" t="str">
        <f t="shared" si="129"/>
        <v>EG_WINDOFFWR2030</v>
      </c>
    </row>
    <row r="8303" spans="1:10" x14ac:dyDescent="0.25">
      <c r="A8303" t="s">
        <v>23</v>
      </c>
      <c r="B8303" t="s">
        <v>6</v>
      </c>
      <c r="C8303" t="s">
        <v>9</v>
      </c>
      <c r="D8303">
        <v>2030</v>
      </c>
      <c r="E8303">
        <v>2035</v>
      </c>
      <c r="F8303">
        <v>1</v>
      </c>
      <c r="G8303">
        <v>25058.283220000001</v>
      </c>
      <c r="H8303">
        <v>0</v>
      </c>
      <c r="I8303">
        <v>1</v>
      </c>
      <c r="J8303" s="2" t="str">
        <f t="shared" si="129"/>
        <v>EG_WINDOFFNER2030</v>
      </c>
    </row>
    <row r="8304" spans="1:10" x14ac:dyDescent="0.25">
      <c r="A8304" t="s">
        <v>23</v>
      </c>
      <c r="B8304" t="s">
        <v>6</v>
      </c>
      <c r="C8304" t="s">
        <v>8</v>
      </c>
      <c r="D8304">
        <v>2030</v>
      </c>
      <c r="E8304">
        <v>2035</v>
      </c>
      <c r="F8304">
        <v>1</v>
      </c>
      <c r="G8304">
        <v>25058.283220000001</v>
      </c>
      <c r="H8304">
        <v>0</v>
      </c>
      <c r="I8304">
        <v>1</v>
      </c>
      <c r="J8304" s="2" t="str">
        <f t="shared" si="129"/>
        <v>EG_WINDOFFSR2030</v>
      </c>
    </row>
    <row r="8305" spans="1:10" x14ac:dyDescent="0.25">
      <c r="A8305" t="s">
        <v>23</v>
      </c>
      <c r="B8305" t="s">
        <v>6</v>
      </c>
      <c r="C8305" t="s">
        <v>12</v>
      </c>
      <c r="D8305">
        <v>2030</v>
      </c>
      <c r="E8305">
        <v>2035</v>
      </c>
      <c r="F8305">
        <v>1</v>
      </c>
      <c r="G8305">
        <v>25058.283220000001</v>
      </c>
      <c r="H8305">
        <v>0</v>
      </c>
      <c r="I8305">
        <v>1</v>
      </c>
      <c r="J8305" s="2" t="str">
        <f t="shared" si="129"/>
        <v>EG_WINDOFFNR2030</v>
      </c>
    </row>
    <row r="8306" spans="1:10" x14ac:dyDescent="0.25">
      <c r="A8306" t="s">
        <v>23</v>
      </c>
      <c r="B8306" t="s">
        <v>6</v>
      </c>
      <c r="C8306" t="s">
        <v>10</v>
      </c>
      <c r="D8306">
        <v>2030</v>
      </c>
      <c r="E8306">
        <v>2036</v>
      </c>
      <c r="F8306">
        <v>1</v>
      </c>
      <c r="G8306">
        <v>25058.283220000001</v>
      </c>
      <c r="H8306">
        <v>0</v>
      </c>
      <c r="I8306">
        <v>1</v>
      </c>
      <c r="J8306" s="2" t="str">
        <f t="shared" si="129"/>
        <v>EG_WINDOFFER2030</v>
      </c>
    </row>
    <row r="8307" spans="1:10" x14ac:dyDescent="0.25">
      <c r="A8307" t="s">
        <v>23</v>
      </c>
      <c r="B8307" t="s">
        <v>6</v>
      </c>
      <c r="C8307" t="s">
        <v>11</v>
      </c>
      <c r="D8307">
        <v>2030</v>
      </c>
      <c r="E8307">
        <v>2036</v>
      </c>
      <c r="F8307">
        <v>1</v>
      </c>
      <c r="G8307">
        <v>25058.283220000001</v>
      </c>
      <c r="H8307">
        <v>0</v>
      </c>
      <c r="I8307">
        <v>1</v>
      </c>
      <c r="J8307" s="2" t="str">
        <f t="shared" si="129"/>
        <v>EG_WINDOFFWR2030</v>
      </c>
    </row>
    <row r="8308" spans="1:10" x14ac:dyDescent="0.25">
      <c r="A8308" t="s">
        <v>23</v>
      </c>
      <c r="B8308" t="s">
        <v>6</v>
      </c>
      <c r="C8308" t="s">
        <v>9</v>
      </c>
      <c r="D8308">
        <v>2030</v>
      </c>
      <c r="E8308">
        <v>2036</v>
      </c>
      <c r="F8308">
        <v>1</v>
      </c>
      <c r="G8308">
        <v>25058.283220000001</v>
      </c>
      <c r="H8308">
        <v>0</v>
      </c>
      <c r="I8308">
        <v>1</v>
      </c>
      <c r="J8308" s="2" t="str">
        <f t="shared" si="129"/>
        <v>EG_WINDOFFNER2030</v>
      </c>
    </row>
    <row r="8309" spans="1:10" x14ac:dyDescent="0.25">
      <c r="A8309" t="s">
        <v>23</v>
      </c>
      <c r="B8309" t="s">
        <v>6</v>
      </c>
      <c r="C8309" t="s">
        <v>8</v>
      </c>
      <c r="D8309">
        <v>2030</v>
      </c>
      <c r="E8309">
        <v>2036</v>
      </c>
      <c r="F8309">
        <v>1</v>
      </c>
      <c r="G8309">
        <v>25058.283220000001</v>
      </c>
      <c r="H8309">
        <v>0</v>
      </c>
      <c r="I8309">
        <v>1</v>
      </c>
      <c r="J8309" s="2" t="str">
        <f t="shared" si="129"/>
        <v>EG_WINDOFFSR2030</v>
      </c>
    </row>
    <row r="8310" spans="1:10" x14ac:dyDescent="0.25">
      <c r="A8310" t="s">
        <v>23</v>
      </c>
      <c r="B8310" t="s">
        <v>6</v>
      </c>
      <c r="C8310" t="s">
        <v>12</v>
      </c>
      <c r="D8310">
        <v>2030</v>
      </c>
      <c r="E8310">
        <v>2036</v>
      </c>
      <c r="F8310">
        <v>1</v>
      </c>
      <c r="G8310">
        <v>25058.283220000001</v>
      </c>
      <c r="H8310">
        <v>0</v>
      </c>
      <c r="I8310">
        <v>1</v>
      </c>
      <c r="J8310" s="2" t="str">
        <f t="shared" si="129"/>
        <v>EG_WINDOFFNR2030</v>
      </c>
    </row>
    <row r="8311" spans="1:10" x14ac:dyDescent="0.25">
      <c r="A8311" t="s">
        <v>23</v>
      </c>
      <c r="B8311" t="s">
        <v>6</v>
      </c>
      <c r="C8311" t="s">
        <v>10</v>
      </c>
      <c r="D8311">
        <v>2030</v>
      </c>
      <c r="E8311">
        <v>2037</v>
      </c>
      <c r="F8311">
        <v>1</v>
      </c>
      <c r="G8311">
        <v>25058.283220000001</v>
      </c>
      <c r="H8311">
        <v>0</v>
      </c>
      <c r="I8311">
        <v>1</v>
      </c>
      <c r="J8311" s="2" t="str">
        <f t="shared" si="129"/>
        <v>EG_WINDOFFER2030</v>
      </c>
    </row>
    <row r="8312" spans="1:10" x14ac:dyDescent="0.25">
      <c r="A8312" t="s">
        <v>23</v>
      </c>
      <c r="B8312" t="s">
        <v>6</v>
      </c>
      <c r="C8312" t="s">
        <v>11</v>
      </c>
      <c r="D8312">
        <v>2030</v>
      </c>
      <c r="E8312">
        <v>2037</v>
      </c>
      <c r="F8312">
        <v>1</v>
      </c>
      <c r="G8312">
        <v>25058.283220000001</v>
      </c>
      <c r="H8312">
        <v>0</v>
      </c>
      <c r="I8312">
        <v>1</v>
      </c>
      <c r="J8312" s="2" t="str">
        <f t="shared" si="129"/>
        <v>EG_WINDOFFWR2030</v>
      </c>
    </row>
    <row r="8313" spans="1:10" x14ac:dyDescent="0.25">
      <c r="A8313" t="s">
        <v>23</v>
      </c>
      <c r="B8313" t="s">
        <v>6</v>
      </c>
      <c r="C8313" t="s">
        <v>9</v>
      </c>
      <c r="D8313">
        <v>2030</v>
      </c>
      <c r="E8313">
        <v>2037</v>
      </c>
      <c r="F8313">
        <v>1</v>
      </c>
      <c r="G8313">
        <v>25058.283220000001</v>
      </c>
      <c r="H8313">
        <v>0</v>
      </c>
      <c r="I8313">
        <v>1</v>
      </c>
      <c r="J8313" s="2" t="str">
        <f t="shared" si="129"/>
        <v>EG_WINDOFFNER2030</v>
      </c>
    </row>
    <row r="8314" spans="1:10" x14ac:dyDescent="0.25">
      <c r="A8314" t="s">
        <v>23</v>
      </c>
      <c r="B8314" t="s">
        <v>6</v>
      </c>
      <c r="C8314" t="s">
        <v>8</v>
      </c>
      <c r="D8314">
        <v>2030</v>
      </c>
      <c r="E8314">
        <v>2037</v>
      </c>
      <c r="F8314">
        <v>1</v>
      </c>
      <c r="G8314">
        <v>25058.283220000001</v>
      </c>
      <c r="H8314">
        <v>0</v>
      </c>
      <c r="I8314">
        <v>1</v>
      </c>
      <c r="J8314" s="2" t="str">
        <f t="shared" si="129"/>
        <v>EG_WINDOFFSR2030</v>
      </c>
    </row>
    <row r="8315" spans="1:10" x14ac:dyDescent="0.25">
      <c r="A8315" t="s">
        <v>23</v>
      </c>
      <c r="B8315" t="s">
        <v>6</v>
      </c>
      <c r="C8315" t="s">
        <v>12</v>
      </c>
      <c r="D8315">
        <v>2030</v>
      </c>
      <c r="E8315">
        <v>2037</v>
      </c>
      <c r="F8315">
        <v>1</v>
      </c>
      <c r="G8315">
        <v>25058.283220000001</v>
      </c>
      <c r="H8315">
        <v>0</v>
      </c>
      <c r="I8315">
        <v>1</v>
      </c>
      <c r="J8315" s="2" t="str">
        <f t="shared" si="129"/>
        <v>EG_WINDOFFNR2030</v>
      </c>
    </row>
    <row r="8316" spans="1:10" x14ac:dyDescent="0.25">
      <c r="A8316" t="s">
        <v>23</v>
      </c>
      <c r="B8316" t="s">
        <v>6</v>
      </c>
      <c r="C8316" t="s">
        <v>10</v>
      </c>
      <c r="D8316">
        <v>2030</v>
      </c>
      <c r="E8316">
        <v>2038</v>
      </c>
      <c r="F8316">
        <v>1</v>
      </c>
      <c r="G8316">
        <v>25058.283220000001</v>
      </c>
      <c r="H8316">
        <v>0</v>
      </c>
      <c r="I8316">
        <v>1</v>
      </c>
      <c r="J8316" s="2" t="str">
        <f t="shared" si="129"/>
        <v>EG_WINDOFFER2030</v>
      </c>
    </row>
    <row r="8317" spans="1:10" x14ac:dyDescent="0.25">
      <c r="A8317" t="s">
        <v>23</v>
      </c>
      <c r="B8317" t="s">
        <v>6</v>
      </c>
      <c r="C8317" t="s">
        <v>11</v>
      </c>
      <c r="D8317">
        <v>2030</v>
      </c>
      <c r="E8317">
        <v>2038</v>
      </c>
      <c r="F8317">
        <v>1</v>
      </c>
      <c r="G8317">
        <v>25058.283220000001</v>
      </c>
      <c r="H8317">
        <v>0</v>
      </c>
      <c r="I8317">
        <v>1</v>
      </c>
      <c r="J8317" s="2" t="str">
        <f t="shared" si="129"/>
        <v>EG_WINDOFFWR2030</v>
      </c>
    </row>
    <row r="8318" spans="1:10" x14ac:dyDescent="0.25">
      <c r="A8318" t="s">
        <v>23</v>
      </c>
      <c r="B8318" t="s">
        <v>6</v>
      </c>
      <c r="C8318" t="s">
        <v>9</v>
      </c>
      <c r="D8318">
        <v>2030</v>
      </c>
      <c r="E8318">
        <v>2038</v>
      </c>
      <c r="F8318">
        <v>1</v>
      </c>
      <c r="G8318">
        <v>25058.283220000001</v>
      </c>
      <c r="H8318">
        <v>0</v>
      </c>
      <c r="I8318">
        <v>1</v>
      </c>
      <c r="J8318" s="2" t="str">
        <f t="shared" si="129"/>
        <v>EG_WINDOFFNER2030</v>
      </c>
    </row>
    <row r="8319" spans="1:10" x14ac:dyDescent="0.25">
      <c r="A8319" t="s">
        <v>23</v>
      </c>
      <c r="B8319" t="s">
        <v>6</v>
      </c>
      <c r="C8319" t="s">
        <v>8</v>
      </c>
      <c r="D8319">
        <v>2030</v>
      </c>
      <c r="E8319">
        <v>2038</v>
      </c>
      <c r="F8319">
        <v>1</v>
      </c>
      <c r="G8319">
        <v>25058.283220000001</v>
      </c>
      <c r="H8319">
        <v>0</v>
      </c>
      <c r="I8319">
        <v>1</v>
      </c>
      <c r="J8319" s="2" t="str">
        <f t="shared" si="129"/>
        <v>EG_WINDOFFSR2030</v>
      </c>
    </row>
    <row r="8320" spans="1:10" x14ac:dyDescent="0.25">
      <c r="A8320" t="s">
        <v>23</v>
      </c>
      <c r="B8320" t="s">
        <v>6</v>
      </c>
      <c r="C8320" t="s">
        <v>12</v>
      </c>
      <c r="D8320">
        <v>2030</v>
      </c>
      <c r="E8320">
        <v>2038</v>
      </c>
      <c r="F8320">
        <v>1</v>
      </c>
      <c r="G8320">
        <v>25058.283220000001</v>
      </c>
      <c r="H8320">
        <v>0</v>
      </c>
      <c r="I8320">
        <v>1</v>
      </c>
      <c r="J8320" s="2" t="str">
        <f t="shared" si="129"/>
        <v>EG_WINDOFFNR2030</v>
      </c>
    </row>
    <row r="8321" spans="1:10" x14ac:dyDescent="0.25">
      <c r="A8321" t="s">
        <v>23</v>
      </c>
      <c r="B8321" t="s">
        <v>6</v>
      </c>
      <c r="C8321" t="s">
        <v>10</v>
      </c>
      <c r="D8321">
        <v>2030</v>
      </c>
      <c r="E8321">
        <v>2039</v>
      </c>
      <c r="F8321">
        <v>1</v>
      </c>
      <c r="G8321">
        <v>25058.283220000001</v>
      </c>
      <c r="H8321">
        <v>0</v>
      </c>
      <c r="I8321">
        <v>1</v>
      </c>
      <c r="J8321" s="2" t="str">
        <f t="shared" si="129"/>
        <v>EG_WINDOFFER2030</v>
      </c>
    </row>
    <row r="8322" spans="1:10" x14ac:dyDescent="0.25">
      <c r="A8322" t="s">
        <v>23</v>
      </c>
      <c r="B8322" t="s">
        <v>6</v>
      </c>
      <c r="C8322" t="s">
        <v>11</v>
      </c>
      <c r="D8322">
        <v>2030</v>
      </c>
      <c r="E8322">
        <v>2039</v>
      </c>
      <c r="F8322">
        <v>1</v>
      </c>
      <c r="G8322">
        <v>25058.283220000001</v>
      </c>
      <c r="H8322">
        <v>0</v>
      </c>
      <c r="I8322">
        <v>1</v>
      </c>
      <c r="J8322" s="2" t="str">
        <f t="shared" si="129"/>
        <v>EG_WINDOFFWR2030</v>
      </c>
    </row>
    <row r="8323" spans="1:10" x14ac:dyDescent="0.25">
      <c r="A8323" t="s">
        <v>23</v>
      </c>
      <c r="B8323" t="s">
        <v>6</v>
      </c>
      <c r="C8323" t="s">
        <v>9</v>
      </c>
      <c r="D8323">
        <v>2030</v>
      </c>
      <c r="E8323">
        <v>2039</v>
      </c>
      <c r="F8323">
        <v>1</v>
      </c>
      <c r="G8323">
        <v>25058.283220000001</v>
      </c>
      <c r="H8323">
        <v>0</v>
      </c>
      <c r="I8323">
        <v>1</v>
      </c>
      <c r="J8323" s="2" t="str">
        <f t="shared" ref="J8323:J8386" si="130">_xlfn.CONCAT(A8323,C8323,D8323)</f>
        <v>EG_WINDOFFNER2030</v>
      </c>
    </row>
    <row r="8324" spans="1:10" x14ac:dyDescent="0.25">
      <c r="A8324" t="s">
        <v>23</v>
      </c>
      <c r="B8324" t="s">
        <v>6</v>
      </c>
      <c r="C8324" t="s">
        <v>8</v>
      </c>
      <c r="D8324">
        <v>2030</v>
      </c>
      <c r="E8324">
        <v>2039</v>
      </c>
      <c r="F8324">
        <v>1</v>
      </c>
      <c r="G8324">
        <v>25058.283220000001</v>
      </c>
      <c r="H8324">
        <v>0</v>
      </c>
      <c r="I8324">
        <v>1</v>
      </c>
      <c r="J8324" s="2" t="str">
        <f t="shared" si="130"/>
        <v>EG_WINDOFFSR2030</v>
      </c>
    </row>
    <row r="8325" spans="1:10" x14ac:dyDescent="0.25">
      <c r="A8325" t="s">
        <v>23</v>
      </c>
      <c r="B8325" t="s">
        <v>6</v>
      </c>
      <c r="C8325" t="s">
        <v>12</v>
      </c>
      <c r="D8325">
        <v>2030</v>
      </c>
      <c r="E8325">
        <v>2039</v>
      </c>
      <c r="F8325">
        <v>1</v>
      </c>
      <c r="G8325">
        <v>25058.283220000001</v>
      </c>
      <c r="H8325">
        <v>0</v>
      </c>
      <c r="I8325">
        <v>1</v>
      </c>
      <c r="J8325" s="2" t="str">
        <f t="shared" si="130"/>
        <v>EG_WINDOFFNR2030</v>
      </c>
    </row>
    <row r="8326" spans="1:10" x14ac:dyDescent="0.25">
      <c r="A8326" t="s">
        <v>23</v>
      </c>
      <c r="B8326" t="s">
        <v>6</v>
      </c>
      <c r="C8326" t="s">
        <v>10</v>
      </c>
      <c r="D8326">
        <v>2030</v>
      </c>
      <c r="E8326">
        <v>2040</v>
      </c>
      <c r="F8326">
        <v>1</v>
      </c>
      <c r="G8326">
        <v>25058.283220000001</v>
      </c>
      <c r="H8326">
        <v>0</v>
      </c>
      <c r="I8326">
        <v>1</v>
      </c>
      <c r="J8326" s="2" t="str">
        <f t="shared" si="130"/>
        <v>EG_WINDOFFER2030</v>
      </c>
    </row>
    <row r="8327" spans="1:10" x14ac:dyDescent="0.25">
      <c r="A8327" t="s">
        <v>23</v>
      </c>
      <c r="B8327" t="s">
        <v>6</v>
      </c>
      <c r="C8327" t="s">
        <v>11</v>
      </c>
      <c r="D8327">
        <v>2030</v>
      </c>
      <c r="E8327">
        <v>2040</v>
      </c>
      <c r="F8327">
        <v>1</v>
      </c>
      <c r="G8327">
        <v>25058.283220000001</v>
      </c>
      <c r="H8327">
        <v>0</v>
      </c>
      <c r="I8327">
        <v>1</v>
      </c>
      <c r="J8327" s="2" t="str">
        <f t="shared" si="130"/>
        <v>EG_WINDOFFWR2030</v>
      </c>
    </row>
    <row r="8328" spans="1:10" x14ac:dyDescent="0.25">
      <c r="A8328" t="s">
        <v>23</v>
      </c>
      <c r="B8328" t="s">
        <v>6</v>
      </c>
      <c r="C8328" t="s">
        <v>9</v>
      </c>
      <c r="D8328">
        <v>2030</v>
      </c>
      <c r="E8328">
        <v>2040</v>
      </c>
      <c r="F8328">
        <v>1</v>
      </c>
      <c r="G8328">
        <v>25058.283220000001</v>
      </c>
      <c r="H8328">
        <v>0</v>
      </c>
      <c r="I8328">
        <v>1</v>
      </c>
      <c r="J8328" s="2" t="str">
        <f t="shared" si="130"/>
        <v>EG_WINDOFFNER2030</v>
      </c>
    </row>
    <row r="8329" spans="1:10" x14ac:dyDescent="0.25">
      <c r="A8329" t="s">
        <v>23</v>
      </c>
      <c r="B8329" t="s">
        <v>6</v>
      </c>
      <c r="C8329" t="s">
        <v>8</v>
      </c>
      <c r="D8329">
        <v>2030</v>
      </c>
      <c r="E8329">
        <v>2040</v>
      </c>
      <c r="F8329">
        <v>1</v>
      </c>
      <c r="G8329">
        <v>25058.283220000001</v>
      </c>
      <c r="H8329">
        <v>0</v>
      </c>
      <c r="I8329">
        <v>1</v>
      </c>
      <c r="J8329" s="2" t="str">
        <f t="shared" si="130"/>
        <v>EG_WINDOFFSR2030</v>
      </c>
    </row>
    <row r="8330" spans="1:10" x14ac:dyDescent="0.25">
      <c r="A8330" t="s">
        <v>23</v>
      </c>
      <c r="B8330" t="s">
        <v>6</v>
      </c>
      <c r="C8330" t="s">
        <v>12</v>
      </c>
      <c r="D8330">
        <v>2030</v>
      </c>
      <c r="E8330">
        <v>2040</v>
      </c>
      <c r="F8330">
        <v>1</v>
      </c>
      <c r="G8330">
        <v>25058.283220000001</v>
      </c>
      <c r="H8330">
        <v>0</v>
      </c>
      <c r="I8330">
        <v>1</v>
      </c>
      <c r="J8330" s="2" t="str">
        <f t="shared" si="130"/>
        <v>EG_WINDOFFNR2030</v>
      </c>
    </row>
    <row r="8331" spans="1:10" x14ac:dyDescent="0.25">
      <c r="A8331" t="s">
        <v>23</v>
      </c>
      <c r="B8331" t="s">
        <v>6</v>
      </c>
      <c r="C8331" t="s">
        <v>10</v>
      </c>
      <c r="D8331">
        <v>2030</v>
      </c>
      <c r="E8331">
        <v>2041</v>
      </c>
      <c r="F8331">
        <v>1</v>
      </c>
      <c r="G8331">
        <v>25058.283220000001</v>
      </c>
      <c r="H8331">
        <v>0</v>
      </c>
      <c r="I8331">
        <v>1</v>
      </c>
      <c r="J8331" s="2" t="str">
        <f t="shared" si="130"/>
        <v>EG_WINDOFFER2030</v>
      </c>
    </row>
    <row r="8332" spans="1:10" x14ac:dyDescent="0.25">
      <c r="A8332" t="s">
        <v>23</v>
      </c>
      <c r="B8332" t="s">
        <v>6</v>
      </c>
      <c r="C8332" t="s">
        <v>11</v>
      </c>
      <c r="D8332">
        <v>2030</v>
      </c>
      <c r="E8332">
        <v>2041</v>
      </c>
      <c r="F8332">
        <v>1</v>
      </c>
      <c r="G8332">
        <v>25058.283220000001</v>
      </c>
      <c r="H8332">
        <v>0</v>
      </c>
      <c r="I8332">
        <v>1</v>
      </c>
      <c r="J8332" s="2" t="str">
        <f t="shared" si="130"/>
        <v>EG_WINDOFFWR2030</v>
      </c>
    </row>
    <row r="8333" spans="1:10" x14ac:dyDescent="0.25">
      <c r="A8333" t="s">
        <v>23</v>
      </c>
      <c r="B8333" t="s">
        <v>6</v>
      </c>
      <c r="C8333" t="s">
        <v>9</v>
      </c>
      <c r="D8333">
        <v>2030</v>
      </c>
      <c r="E8333">
        <v>2041</v>
      </c>
      <c r="F8333">
        <v>1</v>
      </c>
      <c r="G8333">
        <v>25058.283220000001</v>
      </c>
      <c r="H8333">
        <v>0</v>
      </c>
      <c r="I8333">
        <v>1</v>
      </c>
      <c r="J8333" s="2" t="str">
        <f t="shared" si="130"/>
        <v>EG_WINDOFFNER2030</v>
      </c>
    </row>
    <row r="8334" spans="1:10" x14ac:dyDescent="0.25">
      <c r="A8334" t="s">
        <v>23</v>
      </c>
      <c r="B8334" t="s">
        <v>6</v>
      </c>
      <c r="C8334" t="s">
        <v>8</v>
      </c>
      <c r="D8334">
        <v>2030</v>
      </c>
      <c r="E8334">
        <v>2041</v>
      </c>
      <c r="F8334">
        <v>1</v>
      </c>
      <c r="G8334">
        <v>25058.283220000001</v>
      </c>
      <c r="H8334">
        <v>0</v>
      </c>
      <c r="I8334">
        <v>1</v>
      </c>
      <c r="J8334" s="2" t="str">
        <f t="shared" si="130"/>
        <v>EG_WINDOFFSR2030</v>
      </c>
    </row>
    <row r="8335" spans="1:10" x14ac:dyDescent="0.25">
      <c r="A8335" t="s">
        <v>23</v>
      </c>
      <c r="B8335" t="s">
        <v>6</v>
      </c>
      <c r="C8335" t="s">
        <v>12</v>
      </c>
      <c r="D8335">
        <v>2030</v>
      </c>
      <c r="E8335">
        <v>2041</v>
      </c>
      <c r="F8335">
        <v>1</v>
      </c>
      <c r="G8335">
        <v>25058.283220000001</v>
      </c>
      <c r="H8335">
        <v>0</v>
      </c>
      <c r="I8335">
        <v>1</v>
      </c>
      <c r="J8335" s="2" t="str">
        <f t="shared" si="130"/>
        <v>EG_WINDOFFNR2030</v>
      </c>
    </row>
    <row r="8336" spans="1:10" x14ac:dyDescent="0.25">
      <c r="A8336" t="s">
        <v>13</v>
      </c>
      <c r="B8336" t="s">
        <v>6</v>
      </c>
      <c r="C8336" t="s">
        <v>10</v>
      </c>
      <c r="D8336">
        <v>2031</v>
      </c>
      <c r="E8336">
        <v>2031</v>
      </c>
      <c r="F8336">
        <v>0.38096819999999998</v>
      </c>
      <c r="G8336">
        <v>13721.031290000001</v>
      </c>
      <c r="H8336">
        <v>133.5230182</v>
      </c>
      <c r="I8336">
        <v>0.85</v>
      </c>
      <c r="J8336" s="2" t="str">
        <f t="shared" si="130"/>
        <v>EG_COALER2031</v>
      </c>
    </row>
    <row r="8337" spans="1:10" x14ac:dyDescent="0.25">
      <c r="A8337" t="s">
        <v>13</v>
      </c>
      <c r="B8337" t="s">
        <v>6</v>
      </c>
      <c r="C8337" t="s">
        <v>11</v>
      </c>
      <c r="D8337">
        <v>2031</v>
      </c>
      <c r="E8337">
        <v>2031</v>
      </c>
      <c r="F8337">
        <v>0.38096819999999998</v>
      </c>
      <c r="G8337">
        <v>13721.031290000001</v>
      </c>
      <c r="H8337">
        <v>133.5230182</v>
      </c>
      <c r="I8337">
        <v>0.85</v>
      </c>
      <c r="J8337" s="2" t="str">
        <f t="shared" si="130"/>
        <v>EG_COALWR2031</v>
      </c>
    </row>
    <row r="8338" spans="1:10" x14ac:dyDescent="0.25">
      <c r="A8338" t="s">
        <v>13</v>
      </c>
      <c r="B8338" t="s">
        <v>6</v>
      </c>
      <c r="C8338" t="s">
        <v>9</v>
      </c>
      <c r="D8338">
        <v>2031</v>
      </c>
      <c r="E8338">
        <v>2031</v>
      </c>
      <c r="F8338">
        <v>0.38096819999999998</v>
      </c>
      <c r="G8338">
        <v>13721.031290000001</v>
      </c>
      <c r="H8338">
        <v>133.5230182</v>
      </c>
      <c r="I8338">
        <v>0.85</v>
      </c>
      <c r="J8338" s="2" t="str">
        <f t="shared" si="130"/>
        <v>EG_COALNER2031</v>
      </c>
    </row>
    <row r="8339" spans="1:10" x14ac:dyDescent="0.25">
      <c r="A8339" t="s">
        <v>13</v>
      </c>
      <c r="B8339" t="s">
        <v>6</v>
      </c>
      <c r="C8339" t="s">
        <v>8</v>
      </c>
      <c r="D8339">
        <v>2031</v>
      </c>
      <c r="E8339">
        <v>2031</v>
      </c>
      <c r="F8339">
        <v>0.38096819999999998</v>
      </c>
      <c r="G8339">
        <v>13721.031290000001</v>
      </c>
      <c r="H8339">
        <v>133.5230182</v>
      </c>
      <c r="I8339">
        <v>0.85</v>
      </c>
      <c r="J8339" s="2" t="str">
        <f t="shared" si="130"/>
        <v>EG_COALSR2031</v>
      </c>
    </row>
    <row r="8340" spans="1:10" x14ac:dyDescent="0.25">
      <c r="A8340" t="s">
        <v>13</v>
      </c>
      <c r="B8340" t="s">
        <v>6</v>
      </c>
      <c r="C8340" t="s">
        <v>12</v>
      </c>
      <c r="D8340">
        <v>2031</v>
      </c>
      <c r="E8340">
        <v>2031</v>
      </c>
      <c r="F8340">
        <v>0.38096819999999998</v>
      </c>
      <c r="G8340">
        <v>13721.031290000001</v>
      </c>
      <c r="H8340">
        <v>133.5230182</v>
      </c>
      <c r="I8340">
        <v>0.85</v>
      </c>
      <c r="J8340" s="2" t="str">
        <f t="shared" si="130"/>
        <v>EG_COALNR2031</v>
      </c>
    </row>
    <row r="8341" spans="1:10" x14ac:dyDescent="0.25">
      <c r="A8341" t="s">
        <v>13</v>
      </c>
      <c r="B8341" t="s">
        <v>6</v>
      </c>
      <c r="C8341" t="s">
        <v>10</v>
      </c>
      <c r="D8341">
        <v>2031</v>
      </c>
      <c r="E8341">
        <v>2032</v>
      </c>
      <c r="F8341">
        <v>0.38096819999999998</v>
      </c>
      <c r="G8341">
        <v>13721.031290000001</v>
      </c>
      <c r="H8341">
        <v>133.5230182</v>
      </c>
      <c r="I8341">
        <v>0.85</v>
      </c>
      <c r="J8341" s="2" t="str">
        <f t="shared" si="130"/>
        <v>EG_COALER2031</v>
      </c>
    </row>
    <row r="8342" spans="1:10" x14ac:dyDescent="0.25">
      <c r="A8342" t="s">
        <v>13</v>
      </c>
      <c r="B8342" t="s">
        <v>6</v>
      </c>
      <c r="C8342" t="s">
        <v>11</v>
      </c>
      <c r="D8342">
        <v>2031</v>
      </c>
      <c r="E8342">
        <v>2032</v>
      </c>
      <c r="F8342">
        <v>0.38096819999999998</v>
      </c>
      <c r="G8342">
        <v>13721.031290000001</v>
      </c>
      <c r="H8342">
        <v>133.5230182</v>
      </c>
      <c r="I8342">
        <v>0.85</v>
      </c>
      <c r="J8342" s="2" t="str">
        <f t="shared" si="130"/>
        <v>EG_COALWR2031</v>
      </c>
    </row>
    <row r="8343" spans="1:10" x14ac:dyDescent="0.25">
      <c r="A8343" t="s">
        <v>13</v>
      </c>
      <c r="B8343" t="s">
        <v>6</v>
      </c>
      <c r="C8343" t="s">
        <v>9</v>
      </c>
      <c r="D8343">
        <v>2031</v>
      </c>
      <c r="E8343">
        <v>2032</v>
      </c>
      <c r="F8343">
        <v>0.38096819999999998</v>
      </c>
      <c r="G8343">
        <v>13721.031290000001</v>
      </c>
      <c r="H8343">
        <v>133.5230182</v>
      </c>
      <c r="I8343">
        <v>0.85</v>
      </c>
      <c r="J8343" s="2" t="str">
        <f t="shared" si="130"/>
        <v>EG_COALNER2031</v>
      </c>
    </row>
    <row r="8344" spans="1:10" x14ac:dyDescent="0.25">
      <c r="A8344" t="s">
        <v>13</v>
      </c>
      <c r="B8344" t="s">
        <v>6</v>
      </c>
      <c r="C8344" t="s">
        <v>8</v>
      </c>
      <c r="D8344">
        <v>2031</v>
      </c>
      <c r="E8344">
        <v>2032</v>
      </c>
      <c r="F8344">
        <v>0.38096819999999998</v>
      </c>
      <c r="G8344">
        <v>13721.031290000001</v>
      </c>
      <c r="H8344">
        <v>133.5230182</v>
      </c>
      <c r="I8344">
        <v>0.85</v>
      </c>
      <c r="J8344" s="2" t="str">
        <f t="shared" si="130"/>
        <v>EG_COALSR2031</v>
      </c>
    </row>
    <row r="8345" spans="1:10" x14ac:dyDescent="0.25">
      <c r="A8345" t="s">
        <v>13</v>
      </c>
      <c r="B8345" t="s">
        <v>6</v>
      </c>
      <c r="C8345" t="s">
        <v>12</v>
      </c>
      <c r="D8345">
        <v>2031</v>
      </c>
      <c r="E8345">
        <v>2032</v>
      </c>
      <c r="F8345">
        <v>0.38096819999999998</v>
      </c>
      <c r="G8345">
        <v>13721.031290000001</v>
      </c>
      <c r="H8345">
        <v>133.5230182</v>
      </c>
      <c r="I8345">
        <v>0.85</v>
      </c>
      <c r="J8345" s="2" t="str">
        <f t="shared" si="130"/>
        <v>EG_COALNR2031</v>
      </c>
    </row>
    <row r="8346" spans="1:10" x14ac:dyDescent="0.25">
      <c r="A8346" t="s">
        <v>13</v>
      </c>
      <c r="B8346" t="s">
        <v>6</v>
      </c>
      <c r="C8346" t="s">
        <v>10</v>
      </c>
      <c r="D8346">
        <v>2031</v>
      </c>
      <c r="E8346">
        <v>2033</v>
      </c>
      <c r="F8346">
        <v>0.38096819999999998</v>
      </c>
      <c r="G8346">
        <v>13721.031290000001</v>
      </c>
      <c r="H8346">
        <v>133.5230182</v>
      </c>
      <c r="I8346">
        <v>0.85</v>
      </c>
      <c r="J8346" s="2" t="str">
        <f t="shared" si="130"/>
        <v>EG_COALER2031</v>
      </c>
    </row>
    <row r="8347" spans="1:10" x14ac:dyDescent="0.25">
      <c r="A8347" t="s">
        <v>13</v>
      </c>
      <c r="B8347" t="s">
        <v>6</v>
      </c>
      <c r="C8347" t="s">
        <v>11</v>
      </c>
      <c r="D8347">
        <v>2031</v>
      </c>
      <c r="E8347">
        <v>2033</v>
      </c>
      <c r="F8347">
        <v>0.38096819999999998</v>
      </c>
      <c r="G8347">
        <v>13721.031290000001</v>
      </c>
      <c r="H8347">
        <v>133.5230182</v>
      </c>
      <c r="I8347">
        <v>0.85</v>
      </c>
      <c r="J8347" s="2" t="str">
        <f t="shared" si="130"/>
        <v>EG_COALWR2031</v>
      </c>
    </row>
    <row r="8348" spans="1:10" x14ac:dyDescent="0.25">
      <c r="A8348" t="s">
        <v>13</v>
      </c>
      <c r="B8348" t="s">
        <v>6</v>
      </c>
      <c r="C8348" t="s">
        <v>9</v>
      </c>
      <c r="D8348">
        <v>2031</v>
      </c>
      <c r="E8348">
        <v>2033</v>
      </c>
      <c r="F8348">
        <v>0.38096819999999998</v>
      </c>
      <c r="G8348">
        <v>13721.031290000001</v>
      </c>
      <c r="H8348">
        <v>133.5230182</v>
      </c>
      <c r="I8348">
        <v>0.85</v>
      </c>
      <c r="J8348" s="2" t="str">
        <f t="shared" si="130"/>
        <v>EG_COALNER2031</v>
      </c>
    </row>
    <row r="8349" spans="1:10" x14ac:dyDescent="0.25">
      <c r="A8349" t="s">
        <v>13</v>
      </c>
      <c r="B8349" t="s">
        <v>6</v>
      </c>
      <c r="C8349" t="s">
        <v>8</v>
      </c>
      <c r="D8349">
        <v>2031</v>
      </c>
      <c r="E8349">
        <v>2033</v>
      </c>
      <c r="F8349">
        <v>0.38096819999999998</v>
      </c>
      <c r="G8349">
        <v>13721.031290000001</v>
      </c>
      <c r="H8349">
        <v>133.5230182</v>
      </c>
      <c r="I8349">
        <v>0.85</v>
      </c>
      <c r="J8349" s="2" t="str">
        <f t="shared" si="130"/>
        <v>EG_COALSR2031</v>
      </c>
    </row>
    <row r="8350" spans="1:10" x14ac:dyDescent="0.25">
      <c r="A8350" t="s">
        <v>13</v>
      </c>
      <c r="B8350" t="s">
        <v>6</v>
      </c>
      <c r="C8350" t="s">
        <v>12</v>
      </c>
      <c r="D8350">
        <v>2031</v>
      </c>
      <c r="E8350">
        <v>2033</v>
      </c>
      <c r="F8350">
        <v>0.38096819999999998</v>
      </c>
      <c r="G8350">
        <v>13721.031290000001</v>
      </c>
      <c r="H8350">
        <v>133.5230182</v>
      </c>
      <c r="I8350">
        <v>0.85</v>
      </c>
      <c r="J8350" s="2" t="str">
        <f t="shared" si="130"/>
        <v>EG_COALNR2031</v>
      </c>
    </row>
    <row r="8351" spans="1:10" x14ac:dyDescent="0.25">
      <c r="A8351" t="s">
        <v>13</v>
      </c>
      <c r="B8351" t="s">
        <v>6</v>
      </c>
      <c r="C8351" t="s">
        <v>10</v>
      </c>
      <c r="D8351">
        <v>2031</v>
      </c>
      <c r="E8351">
        <v>2034</v>
      </c>
      <c r="F8351">
        <v>0.38096819999999998</v>
      </c>
      <c r="G8351">
        <v>13721.031290000001</v>
      </c>
      <c r="H8351">
        <v>133.5230182</v>
      </c>
      <c r="I8351">
        <v>0.85</v>
      </c>
      <c r="J8351" s="2" t="str">
        <f t="shared" si="130"/>
        <v>EG_COALER2031</v>
      </c>
    </row>
    <row r="8352" spans="1:10" x14ac:dyDescent="0.25">
      <c r="A8352" t="s">
        <v>13</v>
      </c>
      <c r="B8352" t="s">
        <v>6</v>
      </c>
      <c r="C8352" t="s">
        <v>11</v>
      </c>
      <c r="D8352">
        <v>2031</v>
      </c>
      <c r="E8352">
        <v>2034</v>
      </c>
      <c r="F8352">
        <v>0.38096819999999998</v>
      </c>
      <c r="G8352">
        <v>13721.031290000001</v>
      </c>
      <c r="H8352">
        <v>133.5230182</v>
      </c>
      <c r="I8352">
        <v>0.85</v>
      </c>
      <c r="J8352" s="2" t="str">
        <f t="shared" si="130"/>
        <v>EG_COALWR2031</v>
      </c>
    </row>
    <row r="8353" spans="1:10" x14ac:dyDescent="0.25">
      <c r="A8353" t="s">
        <v>13</v>
      </c>
      <c r="B8353" t="s">
        <v>6</v>
      </c>
      <c r="C8353" t="s">
        <v>9</v>
      </c>
      <c r="D8353">
        <v>2031</v>
      </c>
      <c r="E8353">
        <v>2034</v>
      </c>
      <c r="F8353">
        <v>0.38096819999999998</v>
      </c>
      <c r="G8353">
        <v>13721.031290000001</v>
      </c>
      <c r="H8353">
        <v>133.5230182</v>
      </c>
      <c r="I8353">
        <v>0.85</v>
      </c>
      <c r="J8353" s="2" t="str">
        <f t="shared" si="130"/>
        <v>EG_COALNER2031</v>
      </c>
    </row>
    <row r="8354" spans="1:10" x14ac:dyDescent="0.25">
      <c r="A8354" t="s">
        <v>13</v>
      </c>
      <c r="B8354" t="s">
        <v>6</v>
      </c>
      <c r="C8354" t="s">
        <v>8</v>
      </c>
      <c r="D8354">
        <v>2031</v>
      </c>
      <c r="E8354">
        <v>2034</v>
      </c>
      <c r="F8354">
        <v>0.38096819999999998</v>
      </c>
      <c r="G8354">
        <v>13721.031290000001</v>
      </c>
      <c r="H8354">
        <v>133.5230182</v>
      </c>
      <c r="I8354">
        <v>0.85</v>
      </c>
      <c r="J8354" s="2" t="str">
        <f t="shared" si="130"/>
        <v>EG_COALSR2031</v>
      </c>
    </row>
    <row r="8355" spans="1:10" x14ac:dyDescent="0.25">
      <c r="A8355" t="s">
        <v>13</v>
      </c>
      <c r="B8355" t="s">
        <v>6</v>
      </c>
      <c r="C8355" t="s">
        <v>12</v>
      </c>
      <c r="D8355">
        <v>2031</v>
      </c>
      <c r="E8355">
        <v>2034</v>
      </c>
      <c r="F8355">
        <v>0.38096819999999998</v>
      </c>
      <c r="G8355">
        <v>13721.031290000001</v>
      </c>
      <c r="H8355">
        <v>133.5230182</v>
      </c>
      <c r="I8355">
        <v>0.85</v>
      </c>
      <c r="J8355" s="2" t="str">
        <f t="shared" si="130"/>
        <v>EG_COALNR2031</v>
      </c>
    </row>
    <row r="8356" spans="1:10" x14ac:dyDescent="0.25">
      <c r="A8356" t="s">
        <v>13</v>
      </c>
      <c r="B8356" t="s">
        <v>6</v>
      </c>
      <c r="C8356" t="s">
        <v>10</v>
      </c>
      <c r="D8356">
        <v>2031</v>
      </c>
      <c r="E8356">
        <v>2035</v>
      </c>
      <c r="F8356">
        <v>0.38096819999999998</v>
      </c>
      <c r="G8356">
        <v>13721.031290000001</v>
      </c>
      <c r="H8356">
        <v>133.5230182</v>
      </c>
      <c r="I8356">
        <v>0.85</v>
      </c>
      <c r="J8356" s="2" t="str">
        <f t="shared" si="130"/>
        <v>EG_COALER2031</v>
      </c>
    </row>
    <row r="8357" spans="1:10" x14ac:dyDescent="0.25">
      <c r="A8357" t="s">
        <v>13</v>
      </c>
      <c r="B8357" t="s">
        <v>6</v>
      </c>
      <c r="C8357" t="s">
        <v>11</v>
      </c>
      <c r="D8357">
        <v>2031</v>
      </c>
      <c r="E8357">
        <v>2035</v>
      </c>
      <c r="F8357">
        <v>0.38096819999999998</v>
      </c>
      <c r="G8357">
        <v>13721.031290000001</v>
      </c>
      <c r="H8357">
        <v>133.5230182</v>
      </c>
      <c r="I8357">
        <v>0.85</v>
      </c>
      <c r="J8357" s="2" t="str">
        <f t="shared" si="130"/>
        <v>EG_COALWR2031</v>
      </c>
    </row>
    <row r="8358" spans="1:10" x14ac:dyDescent="0.25">
      <c r="A8358" t="s">
        <v>13</v>
      </c>
      <c r="B8358" t="s">
        <v>6</v>
      </c>
      <c r="C8358" t="s">
        <v>9</v>
      </c>
      <c r="D8358">
        <v>2031</v>
      </c>
      <c r="E8358">
        <v>2035</v>
      </c>
      <c r="F8358">
        <v>0.38096819999999998</v>
      </c>
      <c r="G8358">
        <v>13721.031290000001</v>
      </c>
      <c r="H8358">
        <v>133.5230182</v>
      </c>
      <c r="I8358">
        <v>0.85</v>
      </c>
      <c r="J8358" s="2" t="str">
        <f t="shared" si="130"/>
        <v>EG_COALNER2031</v>
      </c>
    </row>
    <row r="8359" spans="1:10" x14ac:dyDescent="0.25">
      <c r="A8359" t="s">
        <v>13</v>
      </c>
      <c r="B8359" t="s">
        <v>6</v>
      </c>
      <c r="C8359" t="s">
        <v>8</v>
      </c>
      <c r="D8359">
        <v>2031</v>
      </c>
      <c r="E8359">
        <v>2035</v>
      </c>
      <c r="F8359">
        <v>0.38096819999999998</v>
      </c>
      <c r="G8359">
        <v>13721.031290000001</v>
      </c>
      <c r="H8359">
        <v>133.5230182</v>
      </c>
      <c r="I8359">
        <v>0.85</v>
      </c>
      <c r="J8359" s="2" t="str">
        <f t="shared" si="130"/>
        <v>EG_COALSR2031</v>
      </c>
    </row>
    <row r="8360" spans="1:10" x14ac:dyDescent="0.25">
      <c r="A8360" t="s">
        <v>13</v>
      </c>
      <c r="B8360" t="s">
        <v>6</v>
      </c>
      <c r="C8360" t="s">
        <v>12</v>
      </c>
      <c r="D8360">
        <v>2031</v>
      </c>
      <c r="E8360">
        <v>2035</v>
      </c>
      <c r="F8360">
        <v>0.38096819999999998</v>
      </c>
      <c r="G8360">
        <v>13721.031290000001</v>
      </c>
      <c r="H8360">
        <v>133.5230182</v>
      </c>
      <c r="I8360">
        <v>0.85</v>
      </c>
      <c r="J8360" s="2" t="str">
        <f t="shared" si="130"/>
        <v>EG_COALNR2031</v>
      </c>
    </row>
    <row r="8361" spans="1:10" x14ac:dyDescent="0.25">
      <c r="A8361" t="s">
        <v>13</v>
      </c>
      <c r="B8361" t="s">
        <v>6</v>
      </c>
      <c r="C8361" t="s">
        <v>10</v>
      </c>
      <c r="D8361">
        <v>2031</v>
      </c>
      <c r="E8361">
        <v>2036</v>
      </c>
      <c r="F8361">
        <v>0.38096819999999998</v>
      </c>
      <c r="G8361">
        <v>13721.031290000001</v>
      </c>
      <c r="H8361">
        <v>133.5230182</v>
      </c>
      <c r="I8361">
        <v>0.85</v>
      </c>
      <c r="J8361" s="2" t="str">
        <f t="shared" si="130"/>
        <v>EG_COALER2031</v>
      </c>
    </row>
    <row r="8362" spans="1:10" x14ac:dyDescent="0.25">
      <c r="A8362" t="s">
        <v>13</v>
      </c>
      <c r="B8362" t="s">
        <v>6</v>
      </c>
      <c r="C8362" t="s">
        <v>11</v>
      </c>
      <c r="D8362">
        <v>2031</v>
      </c>
      <c r="E8362">
        <v>2036</v>
      </c>
      <c r="F8362">
        <v>0.38096819999999998</v>
      </c>
      <c r="G8362">
        <v>13721.031290000001</v>
      </c>
      <c r="H8362">
        <v>133.5230182</v>
      </c>
      <c r="I8362">
        <v>0.85</v>
      </c>
      <c r="J8362" s="2" t="str">
        <f t="shared" si="130"/>
        <v>EG_COALWR2031</v>
      </c>
    </row>
    <row r="8363" spans="1:10" x14ac:dyDescent="0.25">
      <c r="A8363" t="s">
        <v>13</v>
      </c>
      <c r="B8363" t="s">
        <v>6</v>
      </c>
      <c r="C8363" t="s">
        <v>9</v>
      </c>
      <c r="D8363">
        <v>2031</v>
      </c>
      <c r="E8363">
        <v>2036</v>
      </c>
      <c r="F8363">
        <v>0.38096819999999998</v>
      </c>
      <c r="G8363">
        <v>13721.031290000001</v>
      </c>
      <c r="H8363">
        <v>133.5230182</v>
      </c>
      <c r="I8363">
        <v>0.85</v>
      </c>
      <c r="J8363" s="2" t="str">
        <f t="shared" si="130"/>
        <v>EG_COALNER2031</v>
      </c>
    </row>
    <row r="8364" spans="1:10" x14ac:dyDescent="0.25">
      <c r="A8364" t="s">
        <v>13</v>
      </c>
      <c r="B8364" t="s">
        <v>6</v>
      </c>
      <c r="C8364" t="s">
        <v>8</v>
      </c>
      <c r="D8364">
        <v>2031</v>
      </c>
      <c r="E8364">
        <v>2036</v>
      </c>
      <c r="F8364">
        <v>0.38096819999999998</v>
      </c>
      <c r="G8364">
        <v>13721.031290000001</v>
      </c>
      <c r="H8364">
        <v>133.5230182</v>
      </c>
      <c r="I8364">
        <v>0.85</v>
      </c>
      <c r="J8364" s="2" t="str">
        <f t="shared" si="130"/>
        <v>EG_COALSR2031</v>
      </c>
    </row>
    <row r="8365" spans="1:10" x14ac:dyDescent="0.25">
      <c r="A8365" t="s">
        <v>13</v>
      </c>
      <c r="B8365" t="s">
        <v>6</v>
      </c>
      <c r="C8365" t="s">
        <v>12</v>
      </c>
      <c r="D8365">
        <v>2031</v>
      </c>
      <c r="E8365">
        <v>2036</v>
      </c>
      <c r="F8365">
        <v>0.38096819999999998</v>
      </c>
      <c r="G8365">
        <v>13721.031290000001</v>
      </c>
      <c r="H8365">
        <v>133.5230182</v>
      </c>
      <c r="I8365">
        <v>0.85</v>
      </c>
      <c r="J8365" s="2" t="str">
        <f t="shared" si="130"/>
        <v>EG_COALNR2031</v>
      </c>
    </row>
    <row r="8366" spans="1:10" x14ac:dyDescent="0.25">
      <c r="A8366" t="s">
        <v>13</v>
      </c>
      <c r="B8366" t="s">
        <v>6</v>
      </c>
      <c r="C8366" t="s">
        <v>10</v>
      </c>
      <c r="D8366">
        <v>2031</v>
      </c>
      <c r="E8366">
        <v>2037</v>
      </c>
      <c r="F8366">
        <v>0.38096819999999998</v>
      </c>
      <c r="G8366">
        <v>13721.031290000001</v>
      </c>
      <c r="H8366">
        <v>133.5230182</v>
      </c>
      <c r="I8366">
        <v>0.85</v>
      </c>
      <c r="J8366" s="2" t="str">
        <f t="shared" si="130"/>
        <v>EG_COALER2031</v>
      </c>
    </row>
    <row r="8367" spans="1:10" x14ac:dyDescent="0.25">
      <c r="A8367" t="s">
        <v>13</v>
      </c>
      <c r="B8367" t="s">
        <v>6</v>
      </c>
      <c r="C8367" t="s">
        <v>11</v>
      </c>
      <c r="D8367">
        <v>2031</v>
      </c>
      <c r="E8367">
        <v>2037</v>
      </c>
      <c r="F8367">
        <v>0.38096819999999998</v>
      </c>
      <c r="G8367">
        <v>13721.031290000001</v>
      </c>
      <c r="H8367">
        <v>133.5230182</v>
      </c>
      <c r="I8367">
        <v>0.85</v>
      </c>
      <c r="J8367" s="2" t="str">
        <f t="shared" si="130"/>
        <v>EG_COALWR2031</v>
      </c>
    </row>
    <row r="8368" spans="1:10" x14ac:dyDescent="0.25">
      <c r="A8368" t="s">
        <v>13</v>
      </c>
      <c r="B8368" t="s">
        <v>6</v>
      </c>
      <c r="C8368" t="s">
        <v>9</v>
      </c>
      <c r="D8368">
        <v>2031</v>
      </c>
      <c r="E8368">
        <v>2037</v>
      </c>
      <c r="F8368">
        <v>0.38096819999999998</v>
      </c>
      <c r="G8368">
        <v>13721.031290000001</v>
      </c>
      <c r="H8368">
        <v>133.5230182</v>
      </c>
      <c r="I8368">
        <v>0.85</v>
      </c>
      <c r="J8368" s="2" t="str">
        <f t="shared" si="130"/>
        <v>EG_COALNER2031</v>
      </c>
    </row>
    <row r="8369" spans="1:10" x14ac:dyDescent="0.25">
      <c r="A8369" t="s">
        <v>13</v>
      </c>
      <c r="B8369" t="s">
        <v>6</v>
      </c>
      <c r="C8369" t="s">
        <v>8</v>
      </c>
      <c r="D8369">
        <v>2031</v>
      </c>
      <c r="E8369">
        <v>2037</v>
      </c>
      <c r="F8369">
        <v>0.38096819999999998</v>
      </c>
      <c r="G8369">
        <v>13721.031290000001</v>
      </c>
      <c r="H8369">
        <v>133.5230182</v>
      </c>
      <c r="I8369">
        <v>0.85</v>
      </c>
      <c r="J8369" s="2" t="str">
        <f t="shared" si="130"/>
        <v>EG_COALSR2031</v>
      </c>
    </row>
    <row r="8370" spans="1:10" x14ac:dyDescent="0.25">
      <c r="A8370" t="s">
        <v>13</v>
      </c>
      <c r="B8370" t="s">
        <v>6</v>
      </c>
      <c r="C8370" t="s">
        <v>12</v>
      </c>
      <c r="D8370">
        <v>2031</v>
      </c>
      <c r="E8370">
        <v>2037</v>
      </c>
      <c r="F8370">
        <v>0.38096819999999998</v>
      </c>
      <c r="G8370">
        <v>13721.031290000001</v>
      </c>
      <c r="H8370">
        <v>133.5230182</v>
      </c>
      <c r="I8370">
        <v>0.85</v>
      </c>
      <c r="J8370" s="2" t="str">
        <f t="shared" si="130"/>
        <v>EG_COALNR2031</v>
      </c>
    </row>
    <row r="8371" spans="1:10" x14ac:dyDescent="0.25">
      <c r="A8371" t="s">
        <v>13</v>
      </c>
      <c r="B8371" t="s">
        <v>6</v>
      </c>
      <c r="C8371" t="s">
        <v>10</v>
      </c>
      <c r="D8371">
        <v>2031</v>
      </c>
      <c r="E8371">
        <v>2038</v>
      </c>
      <c r="F8371">
        <v>0.38096819999999998</v>
      </c>
      <c r="G8371">
        <v>13721.031290000001</v>
      </c>
      <c r="H8371">
        <v>133.5230182</v>
      </c>
      <c r="I8371">
        <v>0.85</v>
      </c>
      <c r="J8371" s="2" t="str">
        <f t="shared" si="130"/>
        <v>EG_COALER2031</v>
      </c>
    </row>
    <row r="8372" spans="1:10" x14ac:dyDescent="0.25">
      <c r="A8372" t="s">
        <v>13</v>
      </c>
      <c r="B8372" t="s">
        <v>6</v>
      </c>
      <c r="C8372" t="s">
        <v>11</v>
      </c>
      <c r="D8372">
        <v>2031</v>
      </c>
      <c r="E8372">
        <v>2038</v>
      </c>
      <c r="F8372">
        <v>0.38096819999999998</v>
      </c>
      <c r="G8372">
        <v>13721.031290000001</v>
      </c>
      <c r="H8372">
        <v>133.5230182</v>
      </c>
      <c r="I8372">
        <v>0.85</v>
      </c>
      <c r="J8372" s="2" t="str">
        <f t="shared" si="130"/>
        <v>EG_COALWR2031</v>
      </c>
    </row>
    <row r="8373" spans="1:10" x14ac:dyDescent="0.25">
      <c r="A8373" t="s">
        <v>13</v>
      </c>
      <c r="B8373" t="s">
        <v>6</v>
      </c>
      <c r="C8373" t="s">
        <v>9</v>
      </c>
      <c r="D8373">
        <v>2031</v>
      </c>
      <c r="E8373">
        <v>2038</v>
      </c>
      <c r="F8373">
        <v>0.38096819999999998</v>
      </c>
      <c r="G8373">
        <v>13721.031290000001</v>
      </c>
      <c r="H8373">
        <v>133.5230182</v>
      </c>
      <c r="I8373">
        <v>0.85</v>
      </c>
      <c r="J8373" s="2" t="str">
        <f t="shared" si="130"/>
        <v>EG_COALNER2031</v>
      </c>
    </row>
    <row r="8374" spans="1:10" x14ac:dyDescent="0.25">
      <c r="A8374" t="s">
        <v>13</v>
      </c>
      <c r="B8374" t="s">
        <v>6</v>
      </c>
      <c r="C8374" t="s">
        <v>8</v>
      </c>
      <c r="D8374">
        <v>2031</v>
      </c>
      <c r="E8374">
        <v>2038</v>
      </c>
      <c r="F8374">
        <v>0.38096819999999998</v>
      </c>
      <c r="G8374">
        <v>13721.031290000001</v>
      </c>
      <c r="H8374">
        <v>133.5230182</v>
      </c>
      <c r="I8374">
        <v>0.85</v>
      </c>
      <c r="J8374" s="2" t="str">
        <f t="shared" si="130"/>
        <v>EG_COALSR2031</v>
      </c>
    </row>
    <row r="8375" spans="1:10" x14ac:dyDescent="0.25">
      <c r="A8375" t="s">
        <v>13</v>
      </c>
      <c r="B8375" t="s">
        <v>6</v>
      </c>
      <c r="C8375" t="s">
        <v>12</v>
      </c>
      <c r="D8375">
        <v>2031</v>
      </c>
      <c r="E8375">
        <v>2038</v>
      </c>
      <c r="F8375">
        <v>0.38096819999999998</v>
      </c>
      <c r="G8375">
        <v>13721.031290000001</v>
      </c>
      <c r="H8375">
        <v>133.5230182</v>
      </c>
      <c r="I8375">
        <v>0.85</v>
      </c>
      <c r="J8375" s="2" t="str">
        <f t="shared" si="130"/>
        <v>EG_COALNR2031</v>
      </c>
    </row>
    <row r="8376" spans="1:10" x14ac:dyDescent="0.25">
      <c r="A8376" t="s">
        <v>13</v>
      </c>
      <c r="B8376" t="s">
        <v>6</v>
      </c>
      <c r="C8376" t="s">
        <v>10</v>
      </c>
      <c r="D8376">
        <v>2031</v>
      </c>
      <c r="E8376">
        <v>2039</v>
      </c>
      <c r="F8376">
        <v>0.38096819999999998</v>
      </c>
      <c r="G8376">
        <v>13721.031290000001</v>
      </c>
      <c r="H8376">
        <v>133.5230182</v>
      </c>
      <c r="I8376">
        <v>0.85</v>
      </c>
      <c r="J8376" s="2" t="str">
        <f t="shared" si="130"/>
        <v>EG_COALER2031</v>
      </c>
    </row>
    <row r="8377" spans="1:10" x14ac:dyDescent="0.25">
      <c r="A8377" t="s">
        <v>13</v>
      </c>
      <c r="B8377" t="s">
        <v>6</v>
      </c>
      <c r="C8377" t="s">
        <v>11</v>
      </c>
      <c r="D8377">
        <v>2031</v>
      </c>
      <c r="E8377">
        <v>2039</v>
      </c>
      <c r="F8377">
        <v>0.38096819999999998</v>
      </c>
      <c r="G8377">
        <v>13721.031290000001</v>
      </c>
      <c r="H8377">
        <v>133.5230182</v>
      </c>
      <c r="I8377">
        <v>0.85</v>
      </c>
      <c r="J8377" s="2" t="str">
        <f t="shared" si="130"/>
        <v>EG_COALWR2031</v>
      </c>
    </row>
    <row r="8378" spans="1:10" x14ac:dyDescent="0.25">
      <c r="A8378" t="s">
        <v>13</v>
      </c>
      <c r="B8378" t="s">
        <v>6</v>
      </c>
      <c r="C8378" t="s">
        <v>9</v>
      </c>
      <c r="D8378">
        <v>2031</v>
      </c>
      <c r="E8378">
        <v>2039</v>
      </c>
      <c r="F8378">
        <v>0.38096819999999998</v>
      </c>
      <c r="G8378">
        <v>13721.031290000001</v>
      </c>
      <c r="H8378">
        <v>133.5230182</v>
      </c>
      <c r="I8378">
        <v>0.85</v>
      </c>
      <c r="J8378" s="2" t="str">
        <f t="shared" si="130"/>
        <v>EG_COALNER2031</v>
      </c>
    </row>
    <row r="8379" spans="1:10" x14ac:dyDescent="0.25">
      <c r="A8379" t="s">
        <v>13</v>
      </c>
      <c r="B8379" t="s">
        <v>6</v>
      </c>
      <c r="C8379" t="s">
        <v>8</v>
      </c>
      <c r="D8379">
        <v>2031</v>
      </c>
      <c r="E8379">
        <v>2039</v>
      </c>
      <c r="F8379">
        <v>0.38096819999999998</v>
      </c>
      <c r="G8379">
        <v>13721.031290000001</v>
      </c>
      <c r="H8379">
        <v>133.5230182</v>
      </c>
      <c r="I8379">
        <v>0.85</v>
      </c>
      <c r="J8379" s="2" t="str">
        <f t="shared" si="130"/>
        <v>EG_COALSR2031</v>
      </c>
    </row>
    <row r="8380" spans="1:10" x14ac:dyDescent="0.25">
      <c r="A8380" t="s">
        <v>13</v>
      </c>
      <c r="B8380" t="s">
        <v>6</v>
      </c>
      <c r="C8380" t="s">
        <v>12</v>
      </c>
      <c r="D8380">
        <v>2031</v>
      </c>
      <c r="E8380">
        <v>2039</v>
      </c>
      <c r="F8380">
        <v>0.38096819999999998</v>
      </c>
      <c r="G8380">
        <v>13721.031290000001</v>
      </c>
      <c r="H8380">
        <v>133.5230182</v>
      </c>
      <c r="I8380">
        <v>0.85</v>
      </c>
      <c r="J8380" s="2" t="str">
        <f t="shared" si="130"/>
        <v>EG_COALNR2031</v>
      </c>
    </row>
    <row r="8381" spans="1:10" x14ac:dyDescent="0.25">
      <c r="A8381" t="s">
        <v>13</v>
      </c>
      <c r="B8381" t="s">
        <v>6</v>
      </c>
      <c r="C8381" t="s">
        <v>10</v>
      </c>
      <c r="D8381">
        <v>2031</v>
      </c>
      <c r="E8381">
        <v>2040</v>
      </c>
      <c r="F8381">
        <v>0.38096819999999998</v>
      </c>
      <c r="G8381">
        <v>13721.031290000001</v>
      </c>
      <c r="H8381">
        <v>133.5230182</v>
      </c>
      <c r="I8381">
        <v>0.85</v>
      </c>
      <c r="J8381" s="2" t="str">
        <f t="shared" si="130"/>
        <v>EG_COALER2031</v>
      </c>
    </row>
    <row r="8382" spans="1:10" x14ac:dyDescent="0.25">
      <c r="A8382" t="s">
        <v>13</v>
      </c>
      <c r="B8382" t="s">
        <v>6</v>
      </c>
      <c r="C8382" t="s">
        <v>11</v>
      </c>
      <c r="D8382">
        <v>2031</v>
      </c>
      <c r="E8382">
        <v>2040</v>
      </c>
      <c r="F8382">
        <v>0.38096819999999998</v>
      </c>
      <c r="G8382">
        <v>13721.031290000001</v>
      </c>
      <c r="H8382">
        <v>133.5230182</v>
      </c>
      <c r="I8382">
        <v>0.85</v>
      </c>
      <c r="J8382" s="2" t="str">
        <f t="shared" si="130"/>
        <v>EG_COALWR2031</v>
      </c>
    </row>
    <row r="8383" spans="1:10" x14ac:dyDescent="0.25">
      <c r="A8383" t="s">
        <v>13</v>
      </c>
      <c r="B8383" t="s">
        <v>6</v>
      </c>
      <c r="C8383" t="s">
        <v>9</v>
      </c>
      <c r="D8383">
        <v>2031</v>
      </c>
      <c r="E8383">
        <v>2040</v>
      </c>
      <c r="F8383">
        <v>0.38096819999999998</v>
      </c>
      <c r="G8383">
        <v>13721.031290000001</v>
      </c>
      <c r="H8383">
        <v>133.5230182</v>
      </c>
      <c r="I8383">
        <v>0.85</v>
      </c>
      <c r="J8383" s="2" t="str">
        <f t="shared" si="130"/>
        <v>EG_COALNER2031</v>
      </c>
    </row>
    <row r="8384" spans="1:10" x14ac:dyDescent="0.25">
      <c r="A8384" t="s">
        <v>13</v>
      </c>
      <c r="B8384" t="s">
        <v>6</v>
      </c>
      <c r="C8384" t="s">
        <v>8</v>
      </c>
      <c r="D8384">
        <v>2031</v>
      </c>
      <c r="E8384">
        <v>2040</v>
      </c>
      <c r="F8384">
        <v>0.38096819999999998</v>
      </c>
      <c r="G8384">
        <v>13721.031290000001</v>
      </c>
      <c r="H8384">
        <v>133.5230182</v>
      </c>
      <c r="I8384">
        <v>0.85</v>
      </c>
      <c r="J8384" s="2" t="str">
        <f t="shared" si="130"/>
        <v>EG_COALSR2031</v>
      </c>
    </row>
    <row r="8385" spans="1:10" x14ac:dyDescent="0.25">
      <c r="A8385" t="s">
        <v>13</v>
      </c>
      <c r="B8385" t="s">
        <v>6</v>
      </c>
      <c r="C8385" t="s">
        <v>12</v>
      </c>
      <c r="D8385">
        <v>2031</v>
      </c>
      <c r="E8385">
        <v>2040</v>
      </c>
      <c r="F8385">
        <v>0.38096819999999998</v>
      </c>
      <c r="G8385">
        <v>13721.031290000001</v>
      </c>
      <c r="H8385">
        <v>133.5230182</v>
      </c>
      <c r="I8385">
        <v>0.85</v>
      </c>
      <c r="J8385" s="2" t="str">
        <f t="shared" si="130"/>
        <v>EG_COALNR2031</v>
      </c>
    </row>
    <row r="8386" spans="1:10" x14ac:dyDescent="0.25">
      <c r="A8386" t="s">
        <v>13</v>
      </c>
      <c r="B8386" t="s">
        <v>6</v>
      </c>
      <c r="C8386" t="s">
        <v>10</v>
      </c>
      <c r="D8386">
        <v>2031</v>
      </c>
      <c r="E8386">
        <v>2041</v>
      </c>
      <c r="F8386">
        <v>0.38096819999999998</v>
      </c>
      <c r="G8386">
        <v>13721.031290000001</v>
      </c>
      <c r="H8386">
        <v>133.5230182</v>
      </c>
      <c r="I8386">
        <v>0.85</v>
      </c>
      <c r="J8386" s="2" t="str">
        <f t="shared" si="130"/>
        <v>EG_COALER2031</v>
      </c>
    </row>
    <row r="8387" spans="1:10" x14ac:dyDescent="0.25">
      <c r="A8387" t="s">
        <v>13</v>
      </c>
      <c r="B8387" t="s">
        <v>6</v>
      </c>
      <c r="C8387" t="s">
        <v>11</v>
      </c>
      <c r="D8387">
        <v>2031</v>
      </c>
      <c r="E8387">
        <v>2041</v>
      </c>
      <c r="F8387">
        <v>0.38096819999999998</v>
      </c>
      <c r="G8387">
        <v>13721.031290000001</v>
      </c>
      <c r="H8387">
        <v>133.5230182</v>
      </c>
      <c r="I8387">
        <v>0.85</v>
      </c>
      <c r="J8387" s="2" t="str">
        <f t="shared" ref="J8387:J8450" si="131">_xlfn.CONCAT(A8387,C8387,D8387)</f>
        <v>EG_COALWR2031</v>
      </c>
    </row>
    <row r="8388" spans="1:10" x14ac:dyDescent="0.25">
      <c r="A8388" t="s">
        <v>13</v>
      </c>
      <c r="B8388" t="s">
        <v>6</v>
      </c>
      <c r="C8388" t="s">
        <v>9</v>
      </c>
      <c r="D8388">
        <v>2031</v>
      </c>
      <c r="E8388">
        <v>2041</v>
      </c>
      <c r="F8388">
        <v>0.38096819999999998</v>
      </c>
      <c r="G8388">
        <v>13721.031290000001</v>
      </c>
      <c r="H8388">
        <v>133.5230182</v>
      </c>
      <c r="I8388">
        <v>0.85</v>
      </c>
      <c r="J8388" s="2" t="str">
        <f t="shared" si="131"/>
        <v>EG_COALNER2031</v>
      </c>
    </row>
    <row r="8389" spans="1:10" x14ac:dyDescent="0.25">
      <c r="A8389" t="s">
        <v>13</v>
      </c>
      <c r="B8389" t="s">
        <v>6</v>
      </c>
      <c r="C8389" t="s">
        <v>8</v>
      </c>
      <c r="D8389">
        <v>2031</v>
      </c>
      <c r="E8389">
        <v>2041</v>
      </c>
      <c r="F8389">
        <v>0.38096819999999998</v>
      </c>
      <c r="G8389">
        <v>13721.031290000001</v>
      </c>
      <c r="H8389">
        <v>133.5230182</v>
      </c>
      <c r="I8389">
        <v>0.85</v>
      </c>
      <c r="J8389" s="2" t="str">
        <f t="shared" si="131"/>
        <v>EG_COALSR2031</v>
      </c>
    </row>
    <row r="8390" spans="1:10" x14ac:dyDescent="0.25">
      <c r="A8390" t="s">
        <v>13</v>
      </c>
      <c r="B8390" t="s">
        <v>6</v>
      </c>
      <c r="C8390" t="s">
        <v>12</v>
      </c>
      <c r="D8390">
        <v>2031</v>
      </c>
      <c r="E8390">
        <v>2041</v>
      </c>
      <c r="F8390">
        <v>0.38096819999999998</v>
      </c>
      <c r="G8390">
        <v>13721.031290000001</v>
      </c>
      <c r="H8390">
        <v>133.5230182</v>
      </c>
      <c r="I8390">
        <v>0.85</v>
      </c>
      <c r="J8390" s="2" t="str">
        <f t="shared" si="131"/>
        <v>EG_COALNR2031</v>
      </c>
    </row>
    <row r="8391" spans="1:10" x14ac:dyDescent="0.25">
      <c r="A8391" t="s">
        <v>14</v>
      </c>
      <c r="B8391" t="s">
        <v>6</v>
      </c>
      <c r="C8391" t="s">
        <v>10</v>
      </c>
      <c r="D8391">
        <v>2031</v>
      </c>
      <c r="E8391">
        <v>2031</v>
      </c>
      <c r="F8391">
        <v>0.40444272199999998</v>
      </c>
      <c r="G8391">
        <v>8512.2278029999998</v>
      </c>
      <c r="H8391">
        <v>0</v>
      </c>
      <c r="I8391">
        <v>0.85</v>
      </c>
      <c r="J8391" s="2" t="str">
        <f t="shared" si="131"/>
        <v>EG_CCGTER2031</v>
      </c>
    </row>
    <row r="8392" spans="1:10" x14ac:dyDescent="0.25">
      <c r="A8392" t="s">
        <v>14</v>
      </c>
      <c r="B8392" t="s">
        <v>6</v>
      </c>
      <c r="C8392" t="s">
        <v>11</v>
      </c>
      <c r="D8392">
        <v>2031</v>
      </c>
      <c r="E8392">
        <v>2031</v>
      </c>
      <c r="F8392">
        <v>0.40444272199999998</v>
      </c>
      <c r="G8392">
        <v>8512.2278029999998</v>
      </c>
      <c r="H8392">
        <v>0</v>
      </c>
      <c r="I8392">
        <v>0.85</v>
      </c>
      <c r="J8392" s="2" t="str">
        <f t="shared" si="131"/>
        <v>EG_CCGTWR2031</v>
      </c>
    </row>
    <row r="8393" spans="1:10" x14ac:dyDescent="0.25">
      <c r="A8393" t="s">
        <v>14</v>
      </c>
      <c r="B8393" t="s">
        <v>6</v>
      </c>
      <c r="C8393" t="s">
        <v>9</v>
      </c>
      <c r="D8393">
        <v>2031</v>
      </c>
      <c r="E8393">
        <v>2031</v>
      </c>
      <c r="F8393">
        <v>0.40444272199999998</v>
      </c>
      <c r="G8393">
        <v>8512.2278029999998</v>
      </c>
      <c r="H8393">
        <v>0</v>
      </c>
      <c r="I8393">
        <v>0.85</v>
      </c>
      <c r="J8393" s="2" t="str">
        <f t="shared" si="131"/>
        <v>EG_CCGTNER2031</v>
      </c>
    </row>
    <row r="8394" spans="1:10" x14ac:dyDescent="0.25">
      <c r="A8394" t="s">
        <v>14</v>
      </c>
      <c r="B8394" t="s">
        <v>6</v>
      </c>
      <c r="C8394" t="s">
        <v>8</v>
      </c>
      <c r="D8394">
        <v>2031</v>
      </c>
      <c r="E8394">
        <v>2031</v>
      </c>
      <c r="F8394">
        <v>0.40444272199999998</v>
      </c>
      <c r="G8394">
        <v>8512.2278029999998</v>
      </c>
      <c r="H8394">
        <v>0</v>
      </c>
      <c r="I8394">
        <v>0.85</v>
      </c>
      <c r="J8394" s="2" t="str">
        <f t="shared" si="131"/>
        <v>EG_CCGTSR2031</v>
      </c>
    </row>
    <row r="8395" spans="1:10" x14ac:dyDescent="0.25">
      <c r="A8395" t="s">
        <v>14</v>
      </c>
      <c r="B8395" t="s">
        <v>6</v>
      </c>
      <c r="C8395" t="s">
        <v>12</v>
      </c>
      <c r="D8395">
        <v>2031</v>
      </c>
      <c r="E8395">
        <v>2031</v>
      </c>
      <c r="F8395">
        <v>0.40444272199999998</v>
      </c>
      <c r="G8395">
        <v>8512.2278029999998</v>
      </c>
      <c r="H8395">
        <v>0</v>
      </c>
      <c r="I8395">
        <v>0.85</v>
      </c>
      <c r="J8395" s="2" t="str">
        <f t="shared" si="131"/>
        <v>EG_CCGTNR2031</v>
      </c>
    </row>
    <row r="8396" spans="1:10" x14ac:dyDescent="0.25">
      <c r="A8396" t="s">
        <v>14</v>
      </c>
      <c r="B8396" t="s">
        <v>6</v>
      </c>
      <c r="C8396" t="s">
        <v>10</v>
      </c>
      <c r="D8396">
        <v>2031</v>
      </c>
      <c r="E8396">
        <v>2032</v>
      </c>
      <c r="F8396">
        <v>0.40444272199999998</v>
      </c>
      <c r="G8396">
        <v>8512.2278029999998</v>
      </c>
      <c r="H8396">
        <v>0</v>
      </c>
      <c r="I8396">
        <v>0.85</v>
      </c>
      <c r="J8396" s="2" t="str">
        <f t="shared" si="131"/>
        <v>EG_CCGTER2031</v>
      </c>
    </row>
    <row r="8397" spans="1:10" x14ac:dyDescent="0.25">
      <c r="A8397" t="s">
        <v>14</v>
      </c>
      <c r="B8397" t="s">
        <v>6</v>
      </c>
      <c r="C8397" t="s">
        <v>11</v>
      </c>
      <c r="D8397">
        <v>2031</v>
      </c>
      <c r="E8397">
        <v>2032</v>
      </c>
      <c r="F8397">
        <v>0.40444272199999998</v>
      </c>
      <c r="G8397">
        <v>8512.2278029999998</v>
      </c>
      <c r="H8397">
        <v>0</v>
      </c>
      <c r="I8397">
        <v>0.85</v>
      </c>
      <c r="J8397" s="2" t="str">
        <f t="shared" si="131"/>
        <v>EG_CCGTWR2031</v>
      </c>
    </row>
    <row r="8398" spans="1:10" x14ac:dyDescent="0.25">
      <c r="A8398" t="s">
        <v>14</v>
      </c>
      <c r="B8398" t="s">
        <v>6</v>
      </c>
      <c r="C8398" t="s">
        <v>9</v>
      </c>
      <c r="D8398">
        <v>2031</v>
      </c>
      <c r="E8398">
        <v>2032</v>
      </c>
      <c r="F8398">
        <v>0.40444272199999998</v>
      </c>
      <c r="G8398">
        <v>8512.2278029999998</v>
      </c>
      <c r="H8398">
        <v>0</v>
      </c>
      <c r="I8398">
        <v>0.85</v>
      </c>
      <c r="J8398" s="2" t="str">
        <f t="shared" si="131"/>
        <v>EG_CCGTNER2031</v>
      </c>
    </row>
    <row r="8399" spans="1:10" x14ac:dyDescent="0.25">
      <c r="A8399" t="s">
        <v>14</v>
      </c>
      <c r="B8399" t="s">
        <v>6</v>
      </c>
      <c r="C8399" t="s">
        <v>8</v>
      </c>
      <c r="D8399">
        <v>2031</v>
      </c>
      <c r="E8399">
        <v>2032</v>
      </c>
      <c r="F8399">
        <v>0.40444272199999998</v>
      </c>
      <c r="G8399">
        <v>8512.2278029999998</v>
      </c>
      <c r="H8399">
        <v>0</v>
      </c>
      <c r="I8399">
        <v>0.85</v>
      </c>
      <c r="J8399" s="2" t="str">
        <f t="shared" si="131"/>
        <v>EG_CCGTSR2031</v>
      </c>
    </row>
    <row r="8400" spans="1:10" x14ac:dyDescent="0.25">
      <c r="A8400" t="s">
        <v>14</v>
      </c>
      <c r="B8400" t="s">
        <v>6</v>
      </c>
      <c r="C8400" t="s">
        <v>12</v>
      </c>
      <c r="D8400">
        <v>2031</v>
      </c>
      <c r="E8400">
        <v>2032</v>
      </c>
      <c r="F8400">
        <v>0.40444272199999998</v>
      </c>
      <c r="G8400">
        <v>8512.2278029999998</v>
      </c>
      <c r="H8400">
        <v>0</v>
      </c>
      <c r="I8400">
        <v>0.85</v>
      </c>
      <c r="J8400" s="2" t="str">
        <f t="shared" si="131"/>
        <v>EG_CCGTNR2031</v>
      </c>
    </row>
    <row r="8401" spans="1:10" x14ac:dyDescent="0.25">
      <c r="A8401" t="s">
        <v>14</v>
      </c>
      <c r="B8401" t="s">
        <v>6</v>
      </c>
      <c r="C8401" t="s">
        <v>10</v>
      </c>
      <c r="D8401">
        <v>2031</v>
      </c>
      <c r="E8401">
        <v>2033</v>
      </c>
      <c r="F8401">
        <v>0.40444272199999998</v>
      </c>
      <c r="G8401">
        <v>8512.2278029999998</v>
      </c>
      <c r="H8401">
        <v>0</v>
      </c>
      <c r="I8401">
        <v>0.85</v>
      </c>
      <c r="J8401" s="2" t="str">
        <f t="shared" si="131"/>
        <v>EG_CCGTER2031</v>
      </c>
    </row>
    <row r="8402" spans="1:10" x14ac:dyDescent="0.25">
      <c r="A8402" t="s">
        <v>14</v>
      </c>
      <c r="B8402" t="s">
        <v>6</v>
      </c>
      <c r="C8402" t="s">
        <v>11</v>
      </c>
      <c r="D8402">
        <v>2031</v>
      </c>
      <c r="E8402">
        <v>2033</v>
      </c>
      <c r="F8402">
        <v>0.40444272199999998</v>
      </c>
      <c r="G8402">
        <v>8512.2278029999998</v>
      </c>
      <c r="H8402">
        <v>0</v>
      </c>
      <c r="I8402">
        <v>0.85</v>
      </c>
      <c r="J8402" s="2" t="str">
        <f t="shared" si="131"/>
        <v>EG_CCGTWR2031</v>
      </c>
    </row>
    <row r="8403" spans="1:10" x14ac:dyDescent="0.25">
      <c r="A8403" t="s">
        <v>14</v>
      </c>
      <c r="B8403" t="s">
        <v>6</v>
      </c>
      <c r="C8403" t="s">
        <v>9</v>
      </c>
      <c r="D8403">
        <v>2031</v>
      </c>
      <c r="E8403">
        <v>2033</v>
      </c>
      <c r="F8403">
        <v>0.40444272199999998</v>
      </c>
      <c r="G8403">
        <v>8512.2278029999998</v>
      </c>
      <c r="H8403">
        <v>0</v>
      </c>
      <c r="I8403">
        <v>0.85</v>
      </c>
      <c r="J8403" s="2" t="str">
        <f t="shared" si="131"/>
        <v>EG_CCGTNER2031</v>
      </c>
    </row>
    <row r="8404" spans="1:10" x14ac:dyDescent="0.25">
      <c r="A8404" t="s">
        <v>14</v>
      </c>
      <c r="B8404" t="s">
        <v>6</v>
      </c>
      <c r="C8404" t="s">
        <v>8</v>
      </c>
      <c r="D8404">
        <v>2031</v>
      </c>
      <c r="E8404">
        <v>2033</v>
      </c>
      <c r="F8404">
        <v>0.40444272199999998</v>
      </c>
      <c r="G8404">
        <v>8512.2278029999998</v>
      </c>
      <c r="H8404">
        <v>0</v>
      </c>
      <c r="I8404">
        <v>0.85</v>
      </c>
      <c r="J8404" s="2" t="str">
        <f t="shared" si="131"/>
        <v>EG_CCGTSR2031</v>
      </c>
    </row>
    <row r="8405" spans="1:10" x14ac:dyDescent="0.25">
      <c r="A8405" t="s">
        <v>14</v>
      </c>
      <c r="B8405" t="s">
        <v>6</v>
      </c>
      <c r="C8405" t="s">
        <v>12</v>
      </c>
      <c r="D8405">
        <v>2031</v>
      </c>
      <c r="E8405">
        <v>2033</v>
      </c>
      <c r="F8405">
        <v>0.40444272199999998</v>
      </c>
      <c r="G8405">
        <v>8512.2278029999998</v>
      </c>
      <c r="H8405">
        <v>0</v>
      </c>
      <c r="I8405">
        <v>0.85</v>
      </c>
      <c r="J8405" s="2" t="str">
        <f t="shared" si="131"/>
        <v>EG_CCGTNR2031</v>
      </c>
    </row>
    <row r="8406" spans="1:10" x14ac:dyDescent="0.25">
      <c r="A8406" t="s">
        <v>14</v>
      </c>
      <c r="B8406" t="s">
        <v>6</v>
      </c>
      <c r="C8406" t="s">
        <v>10</v>
      </c>
      <c r="D8406">
        <v>2031</v>
      </c>
      <c r="E8406">
        <v>2034</v>
      </c>
      <c r="F8406">
        <v>0.40444272199999998</v>
      </c>
      <c r="G8406">
        <v>8512.2278029999998</v>
      </c>
      <c r="H8406">
        <v>0</v>
      </c>
      <c r="I8406">
        <v>0.85</v>
      </c>
      <c r="J8406" s="2" t="str">
        <f t="shared" si="131"/>
        <v>EG_CCGTER2031</v>
      </c>
    </row>
    <row r="8407" spans="1:10" x14ac:dyDescent="0.25">
      <c r="A8407" t="s">
        <v>14</v>
      </c>
      <c r="B8407" t="s">
        <v>6</v>
      </c>
      <c r="C8407" t="s">
        <v>11</v>
      </c>
      <c r="D8407">
        <v>2031</v>
      </c>
      <c r="E8407">
        <v>2034</v>
      </c>
      <c r="F8407">
        <v>0.40444272199999998</v>
      </c>
      <c r="G8407">
        <v>8512.2278029999998</v>
      </c>
      <c r="H8407">
        <v>0</v>
      </c>
      <c r="I8407">
        <v>0.85</v>
      </c>
      <c r="J8407" s="2" t="str">
        <f t="shared" si="131"/>
        <v>EG_CCGTWR2031</v>
      </c>
    </row>
    <row r="8408" spans="1:10" x14ac:dyDescent="0.25">
      <c r="A8408" t="s">
        <v>14</v>
      </c>
      <c r="B8408" t="s">
        <v>6</v>
      </c>
      <c r="C8408" t="s">
        <v>9</v>
      </c>
      <c r="D8408">
        <v>2031</v>
      </c>
      <c r="E8408">
        <v>2034</v>
      </c>
      <c r="F8408">
        <v>0.40444272199999998</v>
      </c>
      <c r="G8408">
        <v>8512.2278029999998</v>
      </c>
      <c r="H8408">
        <v>0</v>
      </c>
      <c r="I8408">
        <v>0.85</v>
      </c>
      <c r="J8408" s="2" t="str">
        <f t="shared" si="131"/>
        <v>EG_CCGTNER2031</v>
      </c>
    </row>
    <row r="8409" spans="1:10" x14ac:dyDescent="0.25">
      <c r="A8409" t="s">
        <v>14</v>
      </c>
      <c r="B8409" t="s">
        <v>6</v>
      </c>
      <c r="C8409" t="s">
        <v>8</v>
      </c>
      <c r="D8409">
        <v>2031</v>
      </c>
      <c r="E8409">
        <v>2034</v>
      </c>
      <c r="F8409">
        <v>0.40444272199999998</v>
      </c>
      <c r="G8409">
        <v>8512.2278029999998</v>
      </c>
      <c r="H8409">
        <v>0</v>
      </c>
      <c r="I8409">
        <v>0.85</v>
      </c>
      <c r="J8409" s="2" t="str">
        <f t="shared" si="131"/>
        <v>EG_CCGTSR2031</v>
      </c>
    </row>
    <row r="8410" spans="1:10" x14ac:dyDescent="0.25">
      <c r="A8410" t="s">
        <v>14</v>
      </c>
      <c r="B8410" t="s">
        <v>6</v>
      </c>
      <c r="C8410" t="s">
        <v>12</v>
      </c>
      <c r="D8410">
        <v>2031</v>
      </c>
      <c r="E8410">
        <v>2034</v>
      </c>
      <c r="F8410">
        <v>0.40444272199999998</v>
      </c>
      <c r="G8410">
        <v>8512.2278029999998</v>
      </c>
      <c r="H8410">
        <v>0</v>
      </c>
      <c r="I8410">
        <v>0.85</v>
      </c>
      <c r="J8410" s="2" t="str">
        <f t="shared" si="131"/>
        <v>EG_CCGTNR2031</v>
      </c>
    </row>
    <row r="8411" spans="1:10" x14ac:dyDescent="0.25">
      <c r="A8411" t="s">
        <v>14</v>
      </c>
      <c r="B8411" t="s">
        <v>6</v>
      </c>
      <c r="C8411" t="s">
        <v>10</v>
      </c>
      <c r="D8411">
        <v>2031</v>
      </c>
      <c r="E8411">
        <v>2035</v>
      </c>
      <c r="F8411">
        <v>0.40444272199999998</v>
      </c>
      <c r="G8411">
        <v>8512.2278029999998</v>
      </c>
      <c r="H8411">
        <v>0</v>
      </c>
      <c r="I8411">
        <v>0.85</v>
      </c>
      <c r="J8411" s="2" t="str">
        <f t="shared" si="131"/>
        <v>EG_CCGTER2031</v>
      </c>
    </row>
    <row r="8412" spans="1:10" x14ac:dyDescent="0.25">
      <c r="A8412" t="s">
        <v>14</v>
      </c>
      <c r="B8412" t="s">
        <v>6</v>
      </c>
      <c r="C8412" t="s">
        <v>11</v>
      </c>
      <c r="D8412">
        <v>2031</v>
      </c>
      <c r="E8412">
        <v>2035</v>
      </c>
      <c r="F8412">
        <v>0.40444272199999998</v>
      </c>
      <c r="G8412">
        <v>8512.2278029999998</v>
      </c>
      <c r="H8412">
        <v>0</v>
      </c>
      <c r="I8412">
        <v>0.85</v>
      </c>
      <c r="J8412" s="2" t="str">
        <f t="shared" si="131"/>
        <v>EG_CCGTWR2031</v>
      </c>
    </row>
    <row r="8413" spans="1:10" x14ac:dyDescent="0.25">
      <c r="A8413" t="s">
        <v>14</v>
      </c>
      <c r="B8413" t="s">
        <v>6</v>
      </c>
      <c r="C8413" t="s">
        <v>9</v>
      </c>
      <c r="D8413">
        <v>2031</v>
      </c>
      <c r="E8413">
        <v>2035</v>
      </c>
      <c r="F8413">
        <v>0.40444272199999998</v>
      </c>
      <c r="G8413">
        <v>8512.2278029999998</v>
      </c>
      <c r="H8413">
        <v>0</v>
      </c>
      <c r="I8413">
        <v>0.85</v>
      </c>
      <c r="J8413" s="2" t="str">
        <f t="shared" si="131"/>
        <v>EG_CCGTNER2031</v>
      </c>
    </row>
    <row r="8414" spans="1:10" x14ac:dyDescent="0.25">
      <c r="A8414" t="s">
        <v>14</v>
      </c>
      <c r="B8414" t="s">
        <v>6</v>
      </c>
      <c r="C8414" t="s">
        <v>8</v>
      </c>
      <c r="D8414">
        <v>2031</v>
      </c>
      <c r="E8414">
        <v>2035</v>
      </c>
      <c r="F8414">
        <v>0.40444272199999998</v>
      </c>
      <c r="G8414">
        <v>8512.2278029999998</v>
      </c>
      <c r="H8414">
        <v>0</v>
      </c>
      <c r="I8414">
        <v>0.85</v>
      </c>
      <c r="J8414" s="2" t="str">
        <f t="shared" si="131"/>
        <v>EG_CCGTSR2031</v>
      </c>
    </row>
    <row r="8415" spans="1:10" x14ac:dyDescent="0.25">
      <c r="A8415" t="s">
        <v>14</v>
      </c>
      <c r="B8415" t="s">
        <v>6</v>
      </c>
      <c r="C8415" t="s">
        <v>12</v>
      </c>
      <c r="D8415">
        <v>2031</v>
      </c>
      <c r="E8415">
        <v>2035</v>
      </c>
      <c r="F8415">
        <v>0.40444272199999998</v>
      </c>
      <c r="G8415">
        <v>8512.2278029999998</v>
      </c>
      <c r="H8415">
        <v>0</v>
      </c>
      <c r="I8415">
        <v>0.85</v>
      </c>
      <c r="J8415" s="2" t="str">
        <f t="shared" si="131"/>
        <v>EG_CCGTNR2031</v>
      </c>
    </row>
    <row r="8416" spans="1:10" x14ac:dyDescent="0.25">
      <c r="A8416" t="s">
        <v>14</v>
      </c>
      <c r="B8416" t="s">
        <v>6</v>
      </c>
      <c r="C8416" t="s">
        <v>10</v>
      </c>
      <c r="D8416">
        <v>2031</v>
      </c>
      <c r="E8416">
        <v>2036</v>
      </c>
      <c r="F8416">
        <v>0.40444272199999998</v>
      </c>
      <c r="G8416">
        <v>8512.2278029999998</v>
      </c>
      <c r="H8416">
        <v>0</v>
      </c>
      <c r="I8416">
        <v>0.85</v>
      </c>
      <c r="J8416" s="2" t="str">
        <f t="shared" si="131"/>
        <v>EG_CCGTER2031</v>
      </c>
    </row>
    <row r="8417" spans="1:10" x14ac:dyDescent="0.25">
      <c r="A8417" t="s">
        <v>14</v>
      </c>
      <c r="B8417" t="s">
        <v>6</v>
      </c>
      <c r="C8417" t="s">
        <v>11</v>
      </c>
      <c r="D8417">
        <v>2031</v>
      </c>
      <c r="E8417">
        <v>2036</v>
      </c>
      <c r="F8417">
        <v>0.40444272199999998</v>
      </c>
      <c r="G8417">
        <v>8512.2278029999998</v>
      </c>
      <c r="H8417">
        <v>0</v>
      </c>
      <c r="I8417">
        <v>0.85</v>
      </c>
      <c r="J8417" s="2" t="str">
        <f t="shared" si="131"/>
        <v>EG_CCGTWR2031</v>
      </c>
    </row>
    <row r="8418" spans="1:10" x14ac:dyDescent="0.25">
      <c r="A8418" t="s">
        <v>14</v>
      </c>
      <c r="B8418" t="s">
        <v>6</v>
      </c>
      <c r="C8418" t="s">
        <v>9</v>
      </c>
      <c r="D8418">
        <v>2031</v>
      </c>
      <c r="E8418">
        <v>2036</v>
      </c>
      <c r="F8418">
        <v>0.40444272199999998</v>
      </c>
      <c r="G8418">
        <v>8512.2278029999998</v>
      </c>
      <c r="H8418">
        <v>0</v>
      </c>
      <c r="I8418">
        <v>0.85</v>
      </c>
      <c r="J8418" s="2" t="str">
        <f t="shared" si="131"/>
        <v>EG_CCGTNER2031</v>
      </c>
    </row>
    <row r="8419" spans="1:10" x14ac:dyDescent="0.25">
      <c r="A8419" t="s">
        <v>14</v>
      </c>
      <c r="B8419" t="s">
        <v>6</v>
      </c>
      <c r="C8419" t="s">
        <v>8</v>
      </c>
      <c r="D8419">
        <v>2031</v>
      </c>
      <c r="E8419">
        <v>2036</v>
      </c>
      <c r="F8419">
        <v>0.40444272199999998</v>
      </c>
      <c r="G8419">
        <v>8512.2278029999998</v>
      </c>
      <c r="H8419">
        <v>0</v>
      </c>
      <c r="I8419">
        <v>0.85</v>
      </c>
      <c r="J8419" s="2" t="str">
        <f t="shared" si="131"/>
        <v>EG_CCGTSR2031</v>
      </c>
    </row>
    <row r="8420" spans="1:10" x14ac:dyDescent="0.25">
      <c r="A8420" t="s">
        <v>14</v>
      </c>
      <c r="B8420" t="s">
        <v>6</v>
      </c>
      <c r="C8420" t="s">
        <v>12</v>
      </c>
      <c r="D8420">
        <v>2031</v>
      </c>
      <c r="E8420">
        <v>2036</v>
      </c>
      <c r="F8420">
        <v>0.40444272199999998</v>
      </c>
      <c r="G8420">
        <v>8512.2278029999998</v>
      </c>
      <c r="H8420">
        <v>0</v>
      </c>
      <c r="I8420">
        <v>0.85</v>
      </c>
      <c r="J8420" s="2" t="str">
        <f t="shared" si="131"/>
        <v>EG_CCGTNR2031</v>
      </c>
    </row>
    <row r="8421" spans="1:10" x14ac:dyDescent="0.25">
      <c r="A8421" t="s">
        <v>14</v>
      </c>
      <c r="B8421" t="s">
        <v>6</v>
      </c>
      <c r="C8421" t="s">
        <v>10</v>
      </c>
      <c r="D8421">
        <v>2031</v>
      </c>
      <c r="E8421">
        <v>2037</v>
      </c>
      <c r="F8421">
        <v>0.40444272199999998</v>
      </c>
      <c r="G8421">
        <v>8512.2278029999998</v>
      </c>
      <c r="H8421">
        <v>0</v>
      </c>
      <c r="I8421">
        <v>0.85</v>
      </c>
      <c r="J8421" s="2" t="str">
        <f t="shared" si="131"/>
        <v>EG_CCGTER2031</v>
      </c>
    </row>
    <row r="8422" spans="1:10" x14ac:dyDescent="0.25">
      <c r="A8422" t="s">
        <v>14</v>
      </c>
      <c r="B8422" t="s">
        <v>6</v>
      </c>
      <c r="C8422" t="s">
        <v>11</v>
      </c>
      <c r="D8422">
        <v>2031</v>
      </c>
      <c r="E8422">
        <v>2037</v>
      </c>
      <c r="F8422">
        <v>0.40444272199999998</v>
      </c>
      <c r="G8422">
        <v>8512.2278029999998</v>
      </c>
      <c r="H8422">
        <v>0</v>
      </c>
      <c r="I8422">
        <v>0.85</v>
      </c>
      <c r="J8422" s="2" t="str">
        <f t="shared" si="131"/>
        <v>EG_CCGTWR2031</v>
      </c>
    </row>
    <row r="8423" spans="1:10" x14ac:dyDescent="0.25">
      <c r="A8423" t="s">
        <v>14</v>
      </c>
      <c r="B8423" t="s">
        <v>6</v>
      </c>
      <c r="C8423" t="s">
        <v>9</v>
      </c>
      <c r="D8423">
        <v>2031</v>
      </c>
      <c r="E8423">
        <v>2037</v>
      </c>
      <c r="F8423">
        <v>0.40444272199999998</v>
      </c>
      <c r="G8423">
        <v>8512.2278029999998</v>
      </c>
      <c r="H8423">
        <v>0</v>
      </c>
      <c r="I8423">
        <v>0.85</v>
      </c>
      <c r="J8423" s="2" t="str">
        <f t="shared" si="131"/>
        <v>EG_CCGTNER2031</v>
      </c>
    </row>
    <row r="8424" spans="1:10" x14ac:dyDescent="0.25">
      <c r="A8424" t="s">
        <v>14</v>
      </c>
      <c r="B8424" t="s">
        <v>6</v>
      </c>
      <c r="C8424" t="s">
        <v>8</v>
      </c>
      <c r="D8424">
        <v>2031</v>
      </c>
      <c r="E8424">
        <v>2037</v>
      </c>
      <c r="F8424">
        <v>0.40444272199999998</v>
      </c>
      <c r="G8424">
        <v>8512.2278029999998</v>
      </c>
      <c r="H8424">
        <v>0</v>
      </c>
      <c r="I8424">
        <v>0.85</v>
      </c>
      <c r="J8424" s="2" t="str">
        <f t="shared" si="131"/>
        <v>EG_CCGTSR2031</v>
      </c>
    </row>
    <row r="8425" spans="1:10" x14ac:dyDescent="0.25">
      <c r="A8425" t="s">
        <v>14</v>
      </c>
      <c r="B8425" t="s">
        <v>6</v>
      </c>
      <c r="C8425" t="s">
        <v>12</v>
      </c>
      <c r="D8425">
        <v>2031</v>
      </c>
      <c r="E8425">
        <v>2037</v>
      </c>
      <c r="F8425">
        <v>0.40444272199999998</v>
      </c>
      <c r="G8425">
        <v>8512.2278029999998</v>
      </c>
      <c r="H8425">
        <v>0</v>
      </c>
      <c r="I8425">
        <v>0.85</v>
      </c>
      <c r="J8425" s="2" t="str">
        <f t="shared" si="131"/>
        <v>EG_CCGTNR2031</v>
      </c>
    </row>
    <row r="8426" spans="1:10" x14ac:dyDescent="0.25">
      <c r="A8426" t="s">
        <v>14</v>
      </c>
      <c r="B8426" t="s">
        <v>6</v>
      </c>
      <c r="C8426" t="s">
        <v>10</v>
      </c>
      <c r="D8426">
        <v>2031</v>
      </c>
      <c r="E8426">
        <v>2038</v>
      </c>
      <c r="F8426">
        <v>0.40444272199999998</v>
      </c>
      <c r="G8426">
        <v>8512.2278029999998</v>
      </c>
      <c r="H8426">
        <v>0</v>
      </c>
      <c r="I8426">
        <v>0.85</v>
      </c>
      <c r="J8426" s="2" t="str">
        <f t="shared" si="131"/>
        <v>EG_CCGTER2031</v>
      </c>
    </row>
    <row r="8427" spans="1:10" x14ac:dyDescent="0.25">
      <c r="A8427" t="s">
        <v>14</v>
      </c>
      <c r="B8427" t="s">
        <v>6</v>
      </c>
      <c r="C8427" t="s">
        <v>11</v>
      </c>
      <c r="D8427">
        <v>2031</v>
      </c>
      <c r="E8427">
        <v>2038</v>
      </c>
      <c r="F8427">
        <v>0.40444272199999998</v>
      </c>
      <c r="G8427">
        <v>8512.2278029999998</v>
      </c>
      <c r="H8427">
        <v>0</v>
      </c>
      <c r="I8427">
        <v>0.85</v>
      </c>
      <c r="J8427" s="2" t="str">
        <f t="shared" si="131"/>
        <v>EG_CCGTWR2031</v>
      </c>
    </row>
    <row r="8428" spans="1:10" x14ac:dyDescent="0.25">
      <c r="A8428" t="s">
        <v>14</v>
      </c>
      <c r="B8428" t="s">
        <v>6</v>
      </c>
      <c r="C8428" t="s">
        <v>9</v>
      </c>
      <c r="D8428">
        <v>2031</v>
      </c>
      <c r="E8428">
        <v>2038</v>
      </c>
      <c r="F8428">
        <v>0.40444272199999998</v>
      </c>
      <c r="G8428">
        <v>8512.2278029999998</v>
      </c>
      <c r="H8428">
        <v>0</v>
      </c>
      <c r="I8428">
        <v>0.85</v>
      </c>
      <c r="J8428" s="2" t="str">
        <f t="shared" si="131"/>
        <v>EG_CCGTNER2031</v>
      </c>
    </row>
    <row r="8429" spans="1:10" x14ac:dyDescent="0.25">
      <c r="A8429" t="s">
        <v>14</v>
      </c>
      <c r="B8429" t="s">
        <v>6</v>
      </c>
      <c r="C8429" t="s">
        <v>8</v>
      </c>
      <c r="D8429">
        <v>2031</v>
      </c>
      <c r="E8429">
        <v>2038</v>
      </c>
      <c r="F8429">
        <v>0.40444272199999998</v>
      </c>
      <c r="G8429">
        <v>8512.2278029999998</v>
      </c>
      <c r="H8429">
        <v>0</v>
      </c>
      <c r="I8429">
        <v>0.85</v>
      </c>
      <c r="J8429" s="2" t="str">
        <f t="shared" si="131"/>
        <v>EG_CCGTSR2031</v>
      </c>
    </row>
    <row r="8430" spans="1:10" x14ac:dyDescent="0.25">
      <c r="A8430" t="s">
        <v>14</v>
      </c>
      <c r="B8430" t="s">
        <v>6</v>
      </c>
      <c r="C8430" t="s">
        <v>12</v>
      </c>
      <c r="D8430">
        <v>2031</v>
      </c>
      <c r="E8430">
        <v>2038</v>
      </c>
      <c r="F8430">
        <v>0.40444272199999998</v>
      </c>
      <c r="G8430">
        <v>8512.2278029999998</v>
      </c>
      <c r="H8430">
        <v>0</v>
      </c>
      <c r="I8430">
        <v>0.85</v>
      </c>
      <c r="J8430" s="2" t="str">
        <f t="shared" si="131"/>
        <v>EG_CCGTNR2031</v>
      </c>
    </row>
    <row r="8431" spans="1:10" x14ac:dyDescent="0.25">
      <c r="A8431" t="s">
        <v>14</v>
      </c>
      <c r="B8431" t="s">
        <v>6</v>
      </c>
      <c r="C8431" t="s">
        <v>10</v>
      </c>
      <c r="D8431">
        <v>2031</v>
      </c>
      <c r="E8431">
        <v>2039</v>
      </c>
      <c r="F8431">
        <v>0.40444272199999998</v>
      </c>
      <c r="G8431">
        <v>8512.2278029999998</v>
      </c>
      <c r="H8431">
        <v>0</v>
      </c>
      <c r="I8431">
        <v>0.85</v>
      </c>
      <c r="J8431" s="2" t="str">
        <f t="shared" si="131"/>
        <v>EG_CCGTER2031</v>
      </c>
    </row>
    <row r="8432" spans="1:10" x14ac:dyDescent="0.25">
      <c r="A8432" t="s">
        <v>14</v>
      </c>
      <c r="B8432" t="s">
        <v>6</v>
      </c>
      <c r="C8432" t="s">
        <v>11</v>
      </c>
      <c r="D8432">
        <v>2031</v>
      </c>
      <c r="E8432">
        <v>2039</v>
      </c>
      <c r="F8432">
        <v>0.40444272199999998</v>
      </c>
      <c r="G8432">
        <v>8512.2278029999998</v>
      </c>
      <c r="H8432">
        <v>0</v>
      </c>
      <c r="I8432">
        <v>0.85</v>
      </c>
      <c r="J8432" s="2" t="str">
        <f t="shared" si="131"/>
        <v>EG_CCGTWR2031</v>
      </c>
    </row>
    <row r="8433" spans="1:10" x14ac:dyDescent="0.25">
      <c r="A8433" t="s">
        <v>14</v>
      </c>
      <c r="B8433" t="s">
        <v>6</v>
      </c>
      <c r="C8433" t="s">
        <v>9</v>
      </c>
      <c r="D8433">
        <v>2031</v>
      </c>
      <c r="E8433">
        <v>2039</v>
      </c>
      <c r="F8433">
        <v>0.40444272199999998</v>
      </c>
      <c r="G8433">
        <v>8512.2278029999998</v>
      </c>
      <c r="H8433">
        <v>0</v>
      </c>
      <c r="I8433">
        <v>0.85</v>
      </c>
      <c r="J8433" s="2" t="str">
        <f t="shared" si="131"/>
        <v>EG_CCGTNER2031</v>
      </c>
    </row>
    <row r="8434" spans="1:10" x14ac:dyDescent="0.25">
      <c r="A8434" t="s">
        <v>14</v>
      </c>
      <c r="B8434" t="s">
        <v>6</v>
      </c>
      <c r="C8434" t="s">
        <v>8</v>
      </c>
      <c r="D8434">
        <v>2031</v>
      </c>
      <c r="E8434">
        <v>2039</v>
      </c>
      <c r="F8434">
        <v>0.40444272199999998</v>
      </c>
      <c r="G8434">
        <v>8512.2278029999998</v>
      </c>
      <c r="H8434">
        <v>0</v>
      </c>
      <c r="I8434">
        <v>0.85</v>
      </c>
      <c r="J8434" s="2" t="str">
        <f t="shared" si="131"/>
        <v>EG_CCGTSR2031</v>
      </c>
    </row>
    <row r="8435" spans="1:10" x14ac:dyDescent="0.25">
      <c r="A8435" t="s">
        <v>14</v>
      </c>
      <c r="B8435" t="s">
        <v>6</v>
      </c>
      <c r="C8435" t="s">
        <v>12</v>
      </c>
      <c r="D8435">
        <v>2031</v>
      </c>
      <c r="E8435">
        <v>2039</v>
      </c>
      <c r="F8435">
        <v>0.40444272199999998</v>
      </c>
      <c r="G8435">
        <v>8512.2278029999998</v>
      </c>
      <c r="H8435">
        <v>0</v>
      </c>
      <c r="I8435">
        <v>0.85</v>
      </c>
      <c r="J8435" s="2" t="str">
        <f t="shared" si="131"/>
        <v>EG_CCGTNR2031</v>
      </c>
    </row>
    <row r="8436" spans="1:10" x14ac:dyDescent="0.25">
      <c r="A8436" t="s">
        <v>14</v>
      </c>
      <c r="B8436" t="s">
        <v>6</v>
      </c>
      <c r="C8436" t="s">
        <v>10</v>
      </c>
      <c r="D8436">
        <v>2031</v>
      </c>
      <c r="E8436">
        <v>2040</v>
      </c>
      <c r="F8436">
        <v>0.40444272199999998</v>
      </c>
      <c r="G8436">
        <v>8512.2278029999998</v>
      </c>
      <c r="H8436">
        <v>0</v>
      </c>
      <c r="I8436">
        <v>0.85</v>
      </c>
      <c r="J8436" s="2" t="str">
        <f t="shared" si="131"/>
        <v>EG_CCGTER2031</v>
      </c>
    </row>
    <row r="8437" spans="1:10" x14ac:dyDescent="0.25">
      <c r="A8437" t="s">
        <v>14</v>
      </c>
      <c r="B8437" t="s">
        <v>6</v>
      </c>
      <c r="C8437" t="s">
        <v>11</v>
      </c>
      <c r="D8437">
        <v>2031</v>
      </c>
      <c r="E8437">
        <v>2040</v>
      </c>
      <c r="F8437">
        <v>0.40444272199999998</v>
      </c>
      <c r="G8437">
        <v>8512.2278029999998</v>
      </c>
      <c r="H8437">
        <v>0</v>
      </c>
      <c r="I8437">
        <v>0.85</v>
      </c>
      <c r="J8437" s="2" t="str">
        <f t="shared" si="131"/>
        <v>EG_CCGTWR2031</v>
      </c>
    </row>
    <row r="8438" spans="1:10" x14ac:dyDescent="0.25">
      <c r="A8438" t="s">
        <v>14</v>
      </c>
      <c r="B8438" t="s">
        <v>6</v>
      </c>
      <c r="C8438" t="s">
        <v>9</v>
      </c>
      <c r="D8438">
        <v>2031</v>
      </c>
      <c r="E8438">
        <v>2040</v>
      </c>
      <c r="F8438">
        <v>0.40444272199999998</v>
      </c>
      <c r="G8438">
        <v>8512.2278029999998</v>
      </c>
      <c r="H8438">
        <v>0</v>
      </c>
      <c r="I8438">
        <v>0.85</v>
      </c>
      <c r="J8438" s="2" t="str">
        <f t="shared" si="131"/>
        <v>EG_CCGTNER2031</v>
      </c>
    </row>
    <row r="8439" spans="1:10" x14ac:dyDescent="0.25">
      <c r="A8439" t="s">
        <v>14</v>
      </c>
      <c r="B8439" t="s">
        <v>6</v>
      </c>
      <c r="C8439" t="s">
        <v>8</v>
      </c>
      <c r="D8439">
        <v>2031</v>
      </c>
      <c r="E8439">
        <v>2040</v>
      </c>
      <c r="F8439">
        <v>0.40444272199999998</v>
      </c>
      <c r="G8439">
        <v>8512.2278029999998</v>
      </c>
      <c r="H8439">
        <v>0</v>
      </c>
      <c r="I8439">
        <v>0.85</v>
      </c>
      <c r="J8439" s="2" t="str">
        <f t="shared" si="131"/>
        <v>EG_CCGTSR2031</v>
      </c>
    </row>
    <row r="8440" spans="1:10" x14ac:dyDescent="0.25">
      <c r="A8440" t="s">
        <v>14</v>
      </c>
      <c r="B8440" t="s">
        <v>6</v>
      </c>
      <c r="C8440" t="s">
        <v>12</v>
      </c>
      <c r="D8440">
        <v>2031</v>
      </c>
      <c r="E8440">
        <v>2040</v>
      </c>
      <c r="F8440">
        <v>0.40444272199999998</v>
      </c>
      <c r="G8440">
        <v>8512.2278029999998</v>
      </c>
      <c r="H8440">
        <v>0</v>
      </c>
      <c r="I8440">
        <v>0.85</v>
      </c>
      <c r="J8440" s="2" t="str">
        <f t="shared" si="131"/>
        <v>EG_CCGTNR2031</v>
      </c>
    </row>
    <row r="8441" spans="1:10" x14ac:dyDescent="0.25">
      <c r="A8441" t="s">
        <v>14</v>
      </c>
      <c r="B8441" t="s">
        <v>6</v>
      </c>
      <c r="C8441" t="s">
        <v>10</v>
      </c>
      <c r="D8441">
        <v>2031</v>
      </c>
      <c r="E8441">
        <v>2041</v>
      </c>
      <c r="F8441">
        <v>0.40444272199999998</v>
      </c>
      <c r="G8441">
        <v>8512.2278029999998</v>
      </c>
      <c r="H8441">
        <v>0</v>
      </c>
      <c r="I8441">
        <v>0.85</v>
      </c>
      <c r="J8441" s="2" t="str">
        <f t="shared" si="131"/>
        <v>EG_CCGTER2031</v>
      </c>
    </row>
    <row r="8442" spans="1:10" x14ac:dyDescent="0.25">
      <c r="A8442" t="s">
        <v>14</v>
      </c>
      <c r="B8442" t="s">
        <v>6</v>
      </c>
      <c r="C8442" t="s">
        <v>11</v>
      </c>
      <c r="D8442">
        <v>2031</v>
      </c>
      <c r="E8442">
        <v>2041</v>
      </c>
      <c r="F8442">
        <v>0.40444272199999998</v>
      </c>
      <c r="G8442">
        <v>8512.2278029999998</v>
      </c>
      <c r="H8442">
        <v>0</v>
      </c>
      <c r="I8442">
        <v>0.85</v>
      </c>
      <c r="J8442" s="2" t="str">
        <f t="shared" si="131"/>
        <v>EG_CCGTWR2031</v>
      </c>
    </row>
    <row r="8443" spans="1:10" x14ac:dyDescent="0.25">
      <c r="A8443" t="s">
        <v>14</v>
      </c>
      <c r="B8443" t="s">
        <v>6</v>
      </c>
      <c r="C8443" t="s">
        <v>9</v>
      </c>
      <c r="D8443">
        <v>2031</v>
      </c>
      <c r="E8443">
        <v>2041</v>
      </c>
      <c r="F8443">
        <v>0.40444272199999998</v>
      </c>
      <c r="G8443">
        <v>8512.2278029999998</v>
      </c>
      <c r="H8443">
        <v>0</v>
      </c>
      <c r="I8443">
        <v>0.85</v>
      </c>
      <c r="J8443" s="2" t="str">
        <f t="shared" si="131"/>
        <v>EG_CCGTNER2031</v>
      </c>
    </row>
    <row r="8444" spans="1:10" x14ac:dyDescent="0.25">
      <c r="A8444" t="s">
        <v>14</v>
      </c>
      <c r="B8444" t="s">
        <v>6</v>
      </c>
      <c r="C8444" t="s">
        <v>8</v>
      </c>
      <c r="D8444">
        <v>2031</v>
      </c>
      <c r="E8444">
        <v>2041</v>
      </c>
      <c r="F8444">
        <v>0.40444272199999998</v>
      </c>
      <c r="G8444">
        <v>8512.2278029999998</v>
      </c>
      <c r="H8444">
        <v>0</v>
      </c>
      <c r="I8444">
        <v>0.85</v>
      </c>
      <c r="J8444" s="2" t="str">
        <f t="shared" si="131"/>
        <v>EG_CCGTSR2031</v>
      </c>
    </row>
    <row r="8445" spans="1:10" x14ac:dyDescent="0.25">
      <c r="A8445" t="s">
        <v>14</v>
      </c>
      <c r="B8445" t="s">
        <v>6</v>
      </c>
      <c r="C8445" t="s">
        <v>12</v>
      </c>
      <c r="D8445">
        <v>2031</v>
      </c>
      <c r="E8445">
        <v>2041</v>
      </c>
      <c r="F8445">
        <v>0.40444272199999998</v>
      </c>
      <c r="G8445">
        <v>8512.2278029999998</v>
      </c>
      <c r="H8445">
        <v>0</v>
      </c>
      <c r="I8445">
        <v>0.85</v>
      </c>
      <c r="J8445" s="2" t="str">
        <f t="shared" si="131"/>
        <v>EG_CCGTNR2031</v>
      </c>
    </row>
    <row r="8446" spans="1:10" x14ac:dyDescent="0.25">
      <c r="A8446" t="s">
        <v>16</v>
      </c>
      <c r="B8446" t="s">
        <v>6</v>
      </c>
      <c r="C8446" t="s">
        <v>10</v>
      </c>
      <c r="D8446">
        <v>2031</v>
      </c>
      <c r="E8446">
        <v>2031</v>
      </c>
      <c r="F8446">
        <v>0.28070162799999998</v>
      </c>
      <c r="G8446">
        <v>6679.7506489999996</v>
      </c>
      <c r="H8446">
        <v>0</v>
      </c>
      <c r="I8446">
        <v>0.85</v>
      </c>
      <c r="J8446" s="2" t="str">
        <f t="shared" si="131"/>
        <v>EG_OCGTER2031</v>
      </c>
    </row>
    <row r="8447" spans="1:10" x14ac:dyDescent="0.25">
      <c r="A8447" t="s">
        <v>16</v>
      </c>
      <c r="B8447" t="s">
        <v>6</v>
      </c>
      <c r="C8447" t="s">
        <v>11</v>
      </c>
      <c r="D8447">
        <v>2031</v>
      </c>
      <c r="E8447">
        <v>2031</v>
      </c>
      <c r="F8447">
        <v>0.28070162799999998</v>
      </c>
      <c r="G8447">
        <v>6679.7506489999996</v>
      </c>
      <c r="H8447">
        <v>0</v>
      </c>
      <c r="I8447">
        <v>0.85</v>
      </c>
      <c r="J8447" s="2" t="str">
        <f t="shared" si="131"/>
        <v>EG_OCGTWR2031</v>
      </c>
    </row>
    <row r="8448" spans="1:10" x14ac:dyDescent="0.25">
      <c r="A8448" t="s">
        <v>16</v>
      </c>
      <c r="B8448" t="s">
        <v>6</v>
      </c>
      <c r="C8448" t="s">
        <v>9</v>
      </c>
      <c r="D8448">
        <v>2031</v>
      </c>
      <c r="E8448">
        <v>2031</v>
      </c>
      <c r="F8448">
        <v>0.28070162799999998</v>
      </c>
      <c r="G8448">
        <v>6679.7506489999996</v>
      </c>
      <c r="H8448">
        <v>0</v>
      </c>
      <c r="I8448">
        <v>0.85</v>
      </c>
      <c r="J8448" s="2" t="str">
        <f t="shared" si="131"/>
        <v>EG_OCGTNER2031</v>
      </c>
    </row>
    <row r="8449" spans="1:10" x14ac:dyDescent="0.25">
      <c r="A8449" t="s">
        <v>16</v>
      </c>
      <c r="B8449" t="s">
        <v>6</v>
      </c>
      <c r="C8449" t="s">
        <v>8</v>
      </c>
      <c r="D8449">
        <v>2031</v>
      </c>
      <c r="E8449">
        <v>2031</v>
      </c>
      <c r="F8449">
        <v>0.28070162799999998</v>
      </c>
      <c r="G8449">
        <v>6679.7506489999996</v>
      </c>
      <c r="H8449">
        <v>0</v>
      </c>
      <c r="I8449">
        <v>0.85</v>
      </c>
      <c r="J8449" s="2" t="str">
        <f t="shared" si="131"/>
        <v>EG_OCGTSR2031</v>
      </c>
    </row>
    <row r="8450" spans="1:10" x14ac:dyDescent="0.25">
      <c r="A8450" t="s">
        <v>16</v>
      </c>
      <c r="B8450" t="s">
        <v>6</v>
      </c>
      <c r="C8450" t="s">
        <v>12</v>
      </c>
      <c r="D8450">
        <v>2031</v>
      </c>
      <c r="E8450">
        <v>2031</v>
      </c>
      <c r="F8450">
        <v>0.28070162799999998</v>
      </c>
      <c r="G8450">
        <v>6679.7506489999996</v>
      </c>
      <c r="H8450">
        <v>0</v>
      </c>
      <c r="I8450">
        <v>0.85</v>
      </c>
      <c r="J8450" s="2" t="str">
        <f t="shared" si="131"/>
        <v>EG_OCGTNR2031</v>
      </c>
    </row>
    <row r="8451" spans="1:10" x14ac:dyDescent="0.25">
      <c r="A8451" t="s">
        <v>16</v>
      </c>
      <c r="B8451" t="s">
        <v>6</v>
      </c>
      <c r="C8451" t="s">
        <v>10</v>
      </c>
      <c r="D8451">
        <v>2031</v>
      </c>
      <c r="E8451">
        <v>2032</v>
      </c>
      <c r="F8451">
        <v>0.28070162799999998</v>
      </c>
      <c r="G8451">
        <v>6679.7506489999996</v>
      </c>
      <c r="H8451">
        <v>0</v>
      </c>
      <c r="I8451">
        <v>0.85</v>
      </c>
      <c r="J8451" s="2" t="str">
        <f t="shared" ref="J8451:J8514" si="132">_xlfn.CONCAT(A8451,C8451,D8451)</f>
        <v>EG_OCGTER2031</v>
      </c>
    </row>
    <row r="8452" spans="1:10" x14ac:dyDescent="0.25">
      <c r="A8452" t="s">
        <v>16</v>
      </c>
      <c r="B8452" t="s">
        <v>6</v>
      </c>
      <c r="C8452" t="s">
        <v>11</v>
      </c>
      <c r="D8452">
        <v>2031</v>
      </c>
      <c r="E8452">
        <v>2032</v>
      </c>
      <c r="F8452">
        <v>0.28070162799999998</v>
      </c>
      <c r="G8452">
        <v>6679.7506489999996</v>
      </c>
      <c r="H8452">
        <v>0</v>
      </c>
      <c r="I8452">
        <v>0.85</v>
      </c>
      <c r="J8452" s="2" t="str">
        <f t="shared" si="132"/>
        <v>EG_OCGTWR2031</v>
      </c>
    </row>
    <row r="8453" spans="1:10" x14ac:dyDescent="0.25">
      <c r="A8453" t="s">
        <v>16</v>
      </c>
      <c r="B8453" t="s">
        <v>6</v>
      </c>
      <c r="C8453" t="s">
        <v>9</v>
      </c>
      <c r="D8453">
        <v>2031</v>
      </c>
      <c r="E8453">
        <v>2032</v>
      </c>
      <c r="F8453">
        <v>0.28070162799999998</v>
      </c>
      <c r="G8453">
        <v>6679.7506489999996</v>
      </c>
      <c r="H8453">
        <v>0</v>
      </c>
      <c r="I8453">
        <v>0.85</v>
      </c>
      <c r="J8453" s="2" t="str">
        <f t="shared" si="132"/>
        <v>EG_OCGTNER2031</v>
      </c>
    </row>
    <row r="8454" spans="1:10" x14ac:dyDescent="0.25">
      <c r="A8454" t="s">
        <v>16</v>
      </c>
      <c r="B8454" t="s">
        <v>6</v>
      </c>
      <c r="C8454" t="s">
        <v>8</v>
      </c>
      <c r="D8454">
        <v>2031</v>
      </c>
      <c r="E8454">
        <v>2032</v>
      </c>
      <c r="F8454">
        <v>0.28070162799999998</v>
      </c>
      <c r="G8454">
        <v>6679.7506489999996</v>
      </c>
      <c r="H8454">
        <v>0</v>
      </c>
      <c r="I8454">
        <v>0.85</v>
      </c>
      <c r="J8454" s="2" t="str">
        <f t="shared" si="132"/>
        <v>EG_OCGTSR2031</v>
      </c>
    </row>
    <row r="8455" spans="1:10" x14ac:dyDescent="0.25">
      <c r="A8455" t="s">
        <v>16</v>
      </c>
      <c r="B8455" t="s">
        <v>6</v>
      </c>
      <c r="C8455" t="s">
        <v>12</v>
      </c>
      <c r="D8455">
        <v>2031</v>
      </c>
      <c r="E8455">
        <v>2032</v>
      </c>
      <c r="F8455">
        <v>0.28070162799999998</v>
      </c>
      <c r="G8455">
        <v>6679.7506489999996</v>
      </c>
      <c r="H8455">
        <v>0</v>
      </c>
      <c r="I8455">
        <v>0.85</v>
      </c>
      <c r="J8455" s="2" t="str">
        <f t="shared" si="132"/>
        <v>EG_OCGTNR2031</v>
      </c>
    </row>
    <row r="8456" spans="1:10" x14ac:dyDescent="0.25">
      <c r="A8456" t="s">
        <v>16</v>
      </c>
      <c r="B8456" t="s">
        <v>6</v>
      </c>
      <c r="C8456" t="s">
        <v>10</v>
      </c>
      <c r="D8456">
        <v>2031</v>
      </c>
      <c r="E8456">
        <v>2033</v>
      </c>
      <c r="F8456">
        <v>0.28070162799999998</v>
      </c>
      <c r="G8456">
        <v>6679.7506489999996</v>
      </c>
      <c r="H8456">
        <v>0</v>
      </c>
      <c r="I8456">
        <v>0.85</v>
      </c>
      <c r="J8456" s="2" t="str">
        <f t="shared" si="132"/>
        <v>EG_OCGTER2031</v>
      </c>
    </row>
    <row r="8457" spans="1:10" x14ac:dyDescent="0.25">
      <c r="A8457" t="s">
        <v>16</v>
      </c>
      <c r="B8457" t="s">
        <v>6</v>
      </c>
      <c r="C8457" t="s">
        <v>11</v>
      </c>
      <c r="D8457">
        <v>2031</v>
      </c>
      <c r="E8457">
        <v>2033</v>
      </c>
      <c r="F8457">
        <v>0.28070162799999998</v>
      </c>
      <c r="G8457">
        <v>6679.7506489999996</v>
      </c>
      <c r="H8457">
        <v>0</v>
      </c>
      <c r="I8457">
        <v>0.85</v>
      </c>
      <c r="J8457" s="2" t="str">
        <f t="shared" si="132"/>
        <v>EG_OCGTWR2031</v>
      </c>
    </row>
    <row r="8458" spans="1:10" x14ac:dyDescent="0.25">
      <c r="A8458" t="s">
        <v>16</v>
      </c>
      <c r="B8458" t="s">
        <v>6</v>
      </c>
      <c r="C8458" t="s">
        <v>9</v>
      </c>
      <c r="D8458">
        <v>2031</v>
      </c>
      <c r="E8458">
        <v>2033</v>
      </c>
      <c r="F8458">
        <v>0.28070162799999998</v>
      </c>
      <c r="G8458">
        <v>6679.7506489999996</v>
      </c>
      <c r="H8458">
        <v>0</v>
      </c>
      <c r="I8458">
        <v>0.85</v>
      </c>
      <c r="J8458" s="2" t="str">
        <f t="shared" si="132"/>
        <v>EG_OCGTNER2031</v>
      </c>
    </row>
    <row r="8459" spans="1:10" x14ac:dyDescent="0.25">
      <c r="A8459" t="s">
        <v>16</v>
      </c>
      <c r="B8459" t="s">
        <v>6</v>
      </c>
      <c r="C8459" t="s">
        <v>8</v>
      </c>
      <c r="D8459">
        <v>2031</v>
      </c>
      <c r="E8459">
        <v>2033</v>
      </c>
      <c r="F8459">
        <v>0.28070162799999998</v>
      </c>
      <c r="G8459">
        <v>6679.7506489999996</v>
      </c>
      <c r="H8459">
        <v>0</v>
      </c>
      <c r="I8459">
        <v>0.85</v>
      </c>
      <c r="J8459" s="2" t="str">
        <f t="shared" si="132"/>
        <v>EG_OCGTSR2031</v>
      </c>
    </row>
    <row r="8460" spans="1:10" x14ac:dyDescent="0.25">
      <c r="A8460" t="s">
        <v>16</v>
      </c>
      <c r="B8460" t="s">
        <v>6</v>
      </c>
      <c r="C8460" t="s">
        <v>12</v>
      </c>
      <c r="D8460">
        <v>2031</v>
      </c>
      <c r="E8460">
        <v>2033</v>
      </c>
      <c r="F8460">
        <v>0.28070162799999998</v>
      </c>
      <c r="G8460">
        <v>6679.7506489999996</v>
      </c>
      <c r="H8460">
        <v>0</v>
      </c>
      <c r="I8460">
        <v>0.85</v>
      </c>
      <c r="J8460" s="2" t="str">
        <f t="shared" si="132"/>
        <v>EG_OCGTNR2031</v>
      </c>
    </row>
    <row r="8461" spans="1:10" x14ac:dyDescent="0.25">
      <c r="A8461" t="s">
        <v>16</v>
      </c>
      <c r="B8461" t="s">
        <v>6</v>
      </c>
      <c r="C8461" t="s">
        <v>10</v>
      </c>
      <c r="D8461">
        <v>2031</v>
      </c>
      <c r="E8461">
        <v>2034</v>
      </c>
      <c r="F8461">
        <v>0.28070162799999998</v>
      </c>
      <c r="G8461">
        <v>6679.7506489999996</v>
      </c>
      <c r="H8461">
        <v>0</v>
      </c>
      <c r="I8461">
        <v>0.85</v>
      </c>
      <c r="J8461" s="2" t="str">
        <f t="shared" si="132"/>
        <v>EG_OCGTER2031</v>
      </c>
    </row>
    <row r="8462" spans="1:10" x14ac:dyDescent="0.25">
      <c r="A8462" t="s">
        <v>16</v>
      </c>
      <c r="B8462" t="s">
        <v>6</v>
      </c>
      <c r="C8462" t="s">
        <v>11</v>
      </c>
      <c r="D8462">
        <v>2031</v>
      </c>
      <c r="E8462">
        <v>2034</v>
      </c>
      <c r="F8462">
        <v>0.28070162799999998</v>
      </c>
      <c r="G8462">
        <v>6679.7506489999996</v>
      </c>
      <c r="H8462">
        <v>0</v>
      </c>
      <c r="I8462">
        <v>0.85</v>
      </c>
      <c r="J8462" s="2" t="str">
        <f t="shared" si="132"/>
        <v>EG_OCGTWR2031</v>
      </c>
    </row>
    <row r="8463" spans="1:10" x14ac:dyDescent="0.25">
      <c r="A8463" t="s">
        <v>16</v>
      </c>
      <c r="B8463" t="s">
        <v>6</v>
      </c>
      <c r="C8463" t="s">
        <v>9</v>
      </c>
      <c r="D8463">
        <v>2031</v>
      </c>
      <c r="E8463">
        <v>2034</v>
      </c>
      <c r="F8463">
        <v>0.28070162799999998</v>
      </c>
      <c r="G8463">
        <v>6679.7506489999996</v>
      </c>
      <c r="H8463">
        <v>0</v>
      </c>
      <c r="I8463">
        <v>0.85</v>
      </c>
      <c r="J8463" s="2" t="str">
        <f t="shared" si="132"/>
        <v>EG_OCGTNER2031</v>
      </c>
    </row>
    <row r="8464" spans="1:10" x14ac:dyDescent="0.25">
      <c r="A8464" t="s">
        <v>16</v>
      </c>
      <c r="B8464" t="s">
        <v>6</v>
      </c>
      <c r="C8464" t="s">
        <v>8</v>
      </c>
      <c r="D8464">
        <v>2031</v>
      </c>
      <c r="E8464">
        <v>2034</v>
      </c>
      <c r="F8464">
        <v>0.28070162799999998</v>
      </c>
      <c r="G8464">
        <v>6679.7506489999996</v>
      </c>
      <c r="H8464">
        <v>0</v>
      </c>
      <c r="I8464">
        <v>0.85</v>
      </c>
      <c r="J8464" s="2" t="str">
        <f t="shared" si="132"/>
        <v>EG_OCGTSR2031</v>
      </c>
    </row>
    <row r="8465" spans="1:10" x14ac:dyDescent="0.25">
      <c r="A8465" t="s">
        <v>16</v>
      </c>
      <c r="B8465" t="s">
        <v>6</v>
      </c>
      <c r="C8465" t="s">
        <v>12</v>
      </c>
      <c r="D8465">
        <v>2031</v>
      </c>
      <c r="E8465">
        <v>2034</v>
      </c>
      <c r="F8465">
        <v>0.28070162799999998</v>
      </c>
      <c r="G8465">
        <v>6679.7506489999996</v>
      </c>
      <c r="H8465">
        <v>0</v>
      </c>
      <c r="I8465">
        <v>0.85</v>
      </c>
      <c r="J8465" s="2" t="str">
        <f t="shared" si="132"/>
        <v>EG_OCGTNR2031</v>
      </c>
    </row>
    <row r="8466" spans="1:10" x14ac:dyDescent="0.25">
      <c r="A8466" t="s">
        <v>16</v>
      </c>
      <c r="B8466" t="s">
        <v>6</v>
      </c>
      <c r="C8466" t="s">
        <v>10</v>
      </c>
      <c r="D8466">
        <v>2031</v>
      </c>
      <c r="E8466">
        <v>2035</v>
      </c>
      <c r="F8466">
        <v>0.28070162799999998</v>
      </c>
      <c r="G8466">
        <v>6679.7506489999996</v>
      </c>
      <c r="H8466">
        <v>0</v>
      </c>
      <c r="I8466">
        <v>0.85</v>
      </c>
      <c r="J8466" s="2" t="str">
        <f t="shared" si="132"/>
        <v>EG_OCGTER2031</v>
      </c>
    </row>
    <row r="8467" spans="1:10" x14ac:dyDescent="0.25">
      <c r="A8467" t="s">
        <v>16</v>
      </c>
      <c r="B8467" t="s">
        <v>6</v>
      </c>
      <c r="C8467" t="s">
        <v>11</v>
      </c>
      <c r="D8467">
        <v>2031</v>
      </c>
      <c r="E8467">
        <v>2035</v>
      </c>
      <c r="F8467">
        <v>0.28070162799999998</v>
      </c>
      <c r="G8467">
        <v>6679.7506489999996</v>
      </c>
      <c r="H8467">
        <v>0</v>
      </c>
      <c r="I8467">
        <v>0.85</v>
      </c>
      <c r="J8467" s="2" t="str">
        <f t="shared" si="132"/>
        <v>EG_OCGTWR2031</v>
      </c>
    </row>
    <row r="8468" spans="1:10" x14ac:dyDescent="0.25">
      <c r="A8468" t="s">
        <v>16</v>
      </c>
      <c r="B8468" t="s">
        <v>6</v>
      </c>
      <c r="C8468" t="s">
        <v>9</v>
      </c>
      <c r="D8468">
        <v>2031</v>
      </c>
      <c r="E8468">
        <v>2035</v>
      </c>
      <c r="F8468">
        <v>0.28070162799999998</v>
      </c>
      <c r="G8468">
        <v>6679.7506489999996</v>
      </c>
      <c r="H8468">
        <v>0</v>
      </c>
      <c r="I8468">
        <v>0.85</v>
      </c>
      <c r="J8468" s="2" t="str">
        <f t="shared" si="132"/>
        <v>EG_OCGTNER2031</v>
      </c>
    </row>
    <row r="8469" spans="1:10" x14ac:dyDescent="0.25">
      <c r="A8469" t="s">
        <v>16</v>
      </c>
      <c r="B8469" t="s">
        <v>6</v>
      </c>
      <c r="C8469" t="s">
        <v>8</v>
      </c>
      <c r="D8469">
        <v>2031</v>
      </c>
      <c r="E8469">
        <v>2035</v>
      </c>
      <c r="F8469">
        <v>0.28070162799999998</v>
      </c>
      <c r="G8469">
        <v>6679.7506489999996</v>
      </c>
      <c r="H8469">
        <v>0</v>
      </c>
      <c r="I8469">
        <v>0.85</v>
      </c>
      <c r="J8469" s="2" t="str">
        <f t="shared" si="132"/>
        <v>EG_OCGTSR2031</v>
      </c>
    </row>
    <row r="8470" spans="1:10" x14ac:dyDescent="0.25">
      <c r="A8470" t="s">
        <v>16</v>
      </c>
      <c r="B8470" t="s">
        <v>6</v>
      </c>
      <c r="C8470" t="s">
        <v>12</v>
      </c>
      <c r="D8470">
        <v>2031</v>
      </c>
      <c r="E8470">
        <v>2035</v>
      </c>
      <c r="F8470">
        <v>0.28070162799999998</v>
      </c>
      <c r="G8470">
        <v>6679.7506489999996</v>
      </c>
      <c r="H8470">
        <v>0</v>
      </c>
      <c r="I8470">
        <v>0.85</v>
      </c>
      <c r="J8470" s="2" t="str">
        <f t="shared" si="132"/>
        <v>EG_OCGTNR2031</v>
      </c>
    </row>
    <row r="8471" spans="1:10" x14ac:dyDescent="0.25">
      <c r="A8471" t="s">
        <v>16</v>
      </c>
      <c r="B8471" t="s">
        <v>6</v>
      </c>
      <c r="C8471" t="s">
        <v>10</v>
      </c>
      <c r="D8471">
        <v>2031</v>
      </c>
      <c r="E8471">
        <v>2036</v>
      </c>
      <c r="F8471">
        <v>0.28070162799999998</v>
      </c>
      <c r="G8471">
        <v>6679.7506489999996</v>
      </c>
      <c r="H8471">
        <v>0</v>
      </c>
      <c r="I8471">
        <v>0.85</v>
      </c>
      <c r="J8471" s="2" t="str">
        <f t="shared" si="132"/>
        <v>EG_OCGTER2031</v>
      </c>
    </row>
    <row r="8472" spans="1:10" x14ac:dyDescent="0.25">
      <c r="A8472" t="s">
        <v>16</v>
      </c>
      <c r="B8472" t="s">
        <v>6</v>
      </c>
      <c r="C8472" t="s">
        <v>11</v>
      </c>
      <c r="D8472">
        <v>2031</v>
      </c>
      <c r="E8472">
        <v>2036</v>
      </c>
      <c r="F8472">
        <v>0.28070162799999998</v>
      </c>
      <c r="G8472">
        <v>6679.7506489999996</v>
      </c>
      <c r="H8472">
        <v>0</v>
      </c>
      <c r="I8472">
        <v>0.85</v>
      </c>
      <c r="J8472" s="2" t="str">
        <f t="shared" si="132"/>
        <v>EG_OCGTWR2031</v>
      </c>
    </row>
    <row r="8473" spans="1:10" x14ac:dyDescent="0.25">
      <c r="A8473" t="s">
        <v>16</v>
      </c>
      <c r="B8473" t="s">
        <v>6</v>
      </c>
      <c r="C8473" t="s">
        <v>9</v>
      </c>
      <c r="D8473">
        <v>2031</v>
      </c>
      <c r="E8473">
        <v>2036</v>
      </c>
      <c r="F8473">
        <v>0.28070162799999998</v>
      </c>
      <c r="G8473">
        <v>6679.7506489999996</v>
      </c>
      <c r="H8473">
        <v>0</v>
      </c>
      <c r="I8473">
        <v>0.85</v>
      </c>
      <c r="J8473" s="2" t="str">
        <f t="shared" si="132"/>
        <v>EG_OCGTNER2031</v>
      </c>
    </row>
    <row r="8474" spans="1:10" x14ac:dyDescent="0.25">
      <c r="A8474" t="s">
        <v>16</v>
      </c>
      <c r="B8474" t="s">
        <v>6</v>
      </c>
      <c r="C8474" t="s">
        <v>8</v>
      </c>
      <c r="D8474">
        <v>2031</v>
      </c>
      <c r="E8474">
        <v>2036</v>
      </c>
      <c r="F8474">
        <v>0.28070162799999998</v>
      </c>
      <c r="G8474">
        <v>6679.7506489999996</v>
      </c>
      <c r="H8474">
        <v>0</v>
      </c>
      <c r="I8474">
        <v>0.85</v>
      </c>
      <c r="J8474" s="2" t="str">
        <f t="shared" si="132"/>
        <v>EG_OCGTSR2031</v>
      </c>
    </row>
    <row r="8475" spans="1:10" x14ac:dyDescent="0.25">
      <c r="A8475" t="s">
        <v>16</v>
      </c>
      <c r="B8475" t="s">
        <v>6</v>
      </c>
      <c r="C8475" t="s">
        <v>12</v>
      </c>
      <c r="D8475">
        <v>2031</v>
      </c>
      <c r="E8475">
        <v>2036</v>
      </c>
      <c r="F8475">
        <v>0.28070162799999998</v>
      </c>
      <c r="G8475">
        <v>6679.7506489999996</v>
      </c>
      <c r="H8475">
        <v>0</v>
      </c>
      <c r="I8475">
        <v>0.85</v>
      </c>
      <c r="J8475" s="2" t="str">
        <f t="shared" si="132"/>
        <v>EG_OCGTNR2031</v>
      </c>
    </row>
    <row r="8476" spans="1:10" x14ac:dyDescent="0.25">
      <c r="A8476" t="s">
        <v>16</v>
      </c>
      <c r="B8476" t="s">
        <v>6</v>
      </c>
      <c r="C8476" t="s">
        <v>10</v>
      </c>
      <c r="D8476">
        <v>2031</v>
      </c>
      <c r="E8476">
        <v>2037</v>
      </c>
      <c r="F8476">
        <v>0.28070162799999998</v>
      </c>
      <c r="G8476">
        <v>6679.7506489999996</v>
      </c>
      <c r="H8476">
        <v>0</v>
      </c>
      <c r="I8476">
        <v>0.85</v>
      </c>
      <c r="J8476" s="2" t="str">
        <f t="shared" si="132"/>
        <v>EG_OCGTER2031</v>
      </c>
    </row>
    <row r="8477" spans="1:10" x14ac:dyDescent="0.25">
      <c r="A8477" t="s">
        <v>16</v>
      </c>
      <c r="B8477" t="s">
        <v>6</v>
      </c>
      <c r="C8477" t="s">
        <v>11</v>
      </c>
      <c r="D8477">
        <v>2031</v>
      </c>
      <c r="E8477">
        <v>2037</v>
      </c>
      <c r="F8477">
        <v>0.28070162799999998</v>
      </c>
      <c r="G8477">
        <v>6679.7506489999996</v>
      </c>
      <c r="H8477">
        <v>0</v>
      </c>
      <c r="I8477">
        <v>0.85</v>
      </c>
      <c r="J8477" s="2" t="str">
        <f t="shared" si="132"/>
        <v>EG_OCGTWR2031</v>
      </c>
    </row>
    <row r="8478" spans="1:10" x14ac:dyDescent="0.25">
      <c r="A8478" t="s">
        <v>16</v>
      </c>
      <c r="B8478" t="s">
        <v>6</v>
      </c>
      <c r="C8478" t="s">
        <v>9</v>
      </c>
      <c r="D8478">
        <v>2031</v>
      </c>
      <c r="E8478">
        <v>2037</v>
      </c>
      <c r="F8478">
        <v>0.28070162799999998</v>
      </c>
      <c r="G8478">
        <v>6679.7506489999996</v>
      </c>
      <c r="H8478">
        <v>0</v>
      </c>
      <c r="I8478">
        <v>0.85</v>
      </c>
      <c r="J8478" s="2" t="str">
        <f t="shared" si="132"/>
        <v>EG_OCGTNER2031</v>
      </c>
    </row>
    <row r="8479" spans="1:10" x14ac:dyDescent="0.25">
      <c r="A8479" t="s">
        <v>16</v>
      </c>
      <c r="B8479" t="s">
        <v>6</v>
      </c>
      <c r="C8479" t="s">
        <v>8</v>
      </c>
      <c r="D8479">
        <v>2031</v>
      </c>
      <c r="E8479">
        <v>2037</v>
      </c>
      <c r="F8479">
        <v>0.28070162799999998</v>
      </c>
      <c r="G8479">
        <v>6679.7506489999996</v>
      </c>
      <c r="H8479">
        <v>0</v>
      </c>
      <c r="I8479">
        <v>0.85</v>
      </c>
      <c r="J8479" s="2" t="str">
        <f t="shared" si="132"/>
        <v>EG_OCGTSR2031</v>
      </c>
    </row>
    <row r="8480" spans="1:10" x14ac:dyDescent="0.25">
      <c r="A8480" t="s">
        <v>16</v>
      </c>
      <c r="B8480" t="s">
        <v>6</v>
      </c>
      <c r="C8480" t="s">
        <v>12</v>
      </c>
      <c r="D8480">
        <v>2031</v>
      </c>
      <c r="E8480">
        <v>2037</v>
      </c>
      <c r="F8480">
        <v>0.28070162799999998</v>
      </c>
      <c r="G8480">
        <v>6679.7506489999996</v>
      </c>
      <c r="H8480">
        <v>0</v>
      </c>
      <c r="I8480">
        <v>0.85</v>
      </c>
      <c r="J8480" s="2" t="str">
        <f t="shared" si="132"/>
        <v>EG_OCGTNR2031</v>
      </c>
    </row>
    <row r="8481" spans="1:10" x14ac:dyDescent="0.25">
      <c r="A8481" t="s">
        <v>16</v>
      </c>
      <c r="B8481" t="s">
        <v>6</v>
      </c>
      <c r="C8481" t="s">
        <v>10</v>
      </c>
      <c r="D8481">
        <v>2031</v>
      </c>
      <c r="E8481">
        <v>2038</v>
      </c>
      <c r="F8481">
        <v>0.28070162799999998</v>
      </c>
      <c r="G8481">
        <v>6679.7506489999996</v>
      </c>
      <c r="H8481">
        <v>0</v>
      </c>
      <c r="I8481">
        <v>0.85</v>
      </c>
      <c r="J8481" s="2" t="str">
        <f t="shared" si="132"/>
        <v>EG_OCGTER2031</v>
      </c>
    </row>
    <row r="8482" spans="1:10" x14ac:dyDescent="0.25">
      <c r="A8482" t="s">
        <v>16</v>
      </c>
      <c r="B8482" t="s">
        <v>6</v>
      </c>
      <c r="C8482" t="s">
        <v>11</v>
      </c>
      <c r="D8482">
        <v>2031</v>
      </c>
      <c r="E8482">
        <v>2038</v>
      </c>
      <c r="F8482">
        <v>0.28070162799999998</v>
      </c>
      <c r="G8482">
        <v>6679.7506489999996</v>
      </c>
      <c r="H8482">
        <v>0</v>
      </c>
      <c r="I8482">
        <v>0.85</v>
      </c>
      <c r="J8482" s="2" t="str">
        <f t="shared" si="132"/>
        <v>EG_OCGTWR2031</v>
      </c>
    </row>
    <row r="8483" spans="1:10" x14ac:dyDescent="0.25">
      <c r="A8483" t="s">
        <v>16</v>
      </c>
      <c r="B8483" t="s">
        <v>6</v>
      </c>
      <c r="C8483" t="s">
        <v>9</v>
      </c>
      <c r="D8483">
        <v>2031</v>
      </c>
      <c r="E8483">
        <v>2038</v>
      </c>
      <c r="F8483">
        <v>0.28070162799999998</v>
      </c>
      <c r="G8483">
        <v>6679.7506489999996</v>
      </c>
      <c r="H8483">
        <v>0</v>
      </c>
      <c r="I8483">
        <v>0.85</v>
      </c>
      <c r="J8483" s="2" t="str">
        <f t="shared" si="132"/>
        <v>EG_OCGTNER2031</v>
      </c>
    </row>
    <row r="8484" spans="1:10" x14ac:dyDescent="0.25">
      <c r="A8484" t="s">
        <v>16</v>
      </c>
      <c r="B8484" t="s">
        <v>6</v>
      </c>
      <c r="C8484" t="s">
        <v>8</v>
      </c>
      <c r="D8484">
        <v>2031</v>
      </c>
      <c r="E8484">
        <v>2038</v>
      </c>
      <c r="F8484">
        <v>0.28070162799999998</v>
      </c>
      <c r="G8484">
        <v>6679.7506489999996</v>
      </c>
      <c r="H8484">
        <v>0</v>
      </c>
      <c r="I8484">
        <v>0.85</v>
      </c>
      <c r="J8484" s="2" t="str">
        <f t="shared" si="132"/>
        <v>EG_OCGTSR2031</v>
      </c>
    </row>
    <row r="8485" spans="1:10" x14ac:dyDescent="0.25">
      <c r="A8485" t="s">
        <v>16</v>
      </c>
      <c r="B8485" t="s">
        <v>6</v>
      </c>
      <c r="C8485" t="s">
        <v>12</v>
      </c>
      <c r="D8485">
        <v>2031</v>
      </c>
      <c r="E8485">
        <v>2038</v>
      </c>
      <c r="F8485">
        <v>0.28070162799999998</v>
      </c>
      <c r="G8485">
        <v>6679.7506489999996</v>
      </c>
      <c r="H8485">
        <v>0</v>
      </c>
      <c r="I8485">
        <v>0.85</v>
      </c>
      <c r="J8485" s="2" t="str">
        <f t="shared" si="132"/>
        <v>EG_OCGTNR2031</v>
      </c>
    </row>
    <row r="8486" spans="1:10" x14ac:dyDescent="0.25">
      <c r="A8486" t="s">
        <v>16</v>
      </c>
      <c r="B8486" t="s">
        <v>6</v>
      </c>
      <c r="C8486" t="s">
        <v>10</v>
      </c>
      <c r="D8486">
        <v>2031</v>
      </c>
      <c r="E8486">
        <v>2039</v>
      </c>
      <c r="F8486">
        <v>0.28070162799999998</v>
      </c>
      <c r="G8486">
        <v>6679.7506489999996</v>
      </c>
      <c r="H8486">
        <v>0</v>
      </c>
      <c r="I8486">
        <v>0.85</v>
      </c>
      <c r="J8486" s="2" t="str">
        <f t="shared" si="132"/>
        <v>EG_OCGTER2031</v>
      </c>
    </row>
    <row r="8487" spans="1:10" x14ac:dyDescent="0.25">
      <c r="A8487" t="s">
        <v>16</v>
      </c>
      <c r="B8487" t="s">
        <v>6</v>
      </c>
      <c r="C8487" t="s">
        <v>11</v>
      </c>
      <c r="D8487">
        <v>2031</v>
      </c>
      <c r="E8487">
        <v>2039</v>
      </c>
      <c r="F8487">
        <v>0.28070162799999998</v>
      </c>
      <c r="G8487">
        <v>6679.7506489999996</v>
      </c>
      <c r="H8487">
        <v>0</v>
      </c>
      <c r="I8487">
        <v>0.85</v>
      </c>
      <c r="J8487" s="2" t="str">
        <f t="shared" si="132"/>
        <v>EG_OCGTWR2031</v>
      </c>
    </row>
    <row r="8488" spans="1:10" x14ac:dyDescent="0.25">
      <c r="A8488" t="s">
        <v>16</v>
      </c>
      <c r="B8488" t="s">
        <v>6</v>
      </c>
      <c r="C8488" t="s">
        <v>9</v>
      </c>
      <c r="D8488">
        <v>2031</v>
      </c>
      <c r="E8488">
        <v>2039</v>
      </c>
      <c r="F8488">
        <v>0.28070162799999998</v>
      </c>
      <c r="G8488">
        <v>6679.7506489999996</v>
      </c>
      <c r="H8488">
        <v>0</v>
      </c>
      <c r="I8488">
        <v>0.85</v>
      </c>
      <c r="J8488" s="2" t="str">
        <f t="shared" si="132"/>
        <v>EG_OCGTNER2031</v>
      </c>
    </row>
    <row r="8489" spans="1:10" x14ac:dyDescent="0.25">
      <c r="A8489" t="s">
        <v>16</v>
      </c>
      <c r="B8489" t="s">
        <v>6</v>
      </c>
      <c r="C8489" t="s">
        <v>8</v>
      </c>
      <c r="D8489">
        <v>2031</v>
      </c>
      <c r="E8489">
        <v>2039</v>
      </c>
      <c r="F8489">
        <v>0.28070162799999998</v>
      </c>
      <c r="G8489">
        <v>6679.7506489999996</v>
      </c>
      <c r="H8489">
        <v>0</v>
      </c>
      <c r="I8489">
        <v>0.85</v>
      </c>
      <c r="J8489" s="2" t="str">
        <f t="shared" si="132"/>
        <v>EG_OCGTSR2031</v>
      </c>
    </row>
    <row r="8490" spans="1:10" x14ac:dyDescent="0.25">
      <c r="A8490" t="s">
        <v>16</v>
      </c>
      <c r="B8490" t="s">
        <v>6</v>
      </c>
      <c r="C8490" t="s">
        <v>12</v>
      </c>
      <c r="D8490">
        <v>2031</v>
      </c>
      <c r="E8490">
        <v>2039</v>
      </c>
      <c r="F8490">
        <v>0.28070162799999998</v>
      </c>
      <c r="G8490">
        <v>6679.7506489999996</v>
      </c>
      <c r="H8490">
        <v>0</v>
      </c>
      <c r="I8490">
        <v>0.85</v>
      </c>
      <c r="J8490" s="2" t="str">
        <f t="shared" si="132"/>
        <v>EG_OCGTNR2031</v>
      </c>
    </row>
    <row r="8491" spans="1:10" x14ac:dyDescent="0.25">
      <c r="A8491" t="s">
        <v>16</v>
      </c>
      <c r="B8491" t="s">
        <v>6</v>
      </c>
      <c r="C8491" t="s">
        <v>10</v>
      </c>
      <c r="D8491">
        <v>2031</v>
      </c>
      <c r="E8491">
        <v>2040</v>
      </c>
      <c r="F8491">
        <v>0.28070162799999998</v>
      </c>
      <c r="G8491">
        <v>6679.7506489999996</v>
      </c>
      <c r="H8491">
        <v>0</v>
      </c>
      <c r="I8491">
        <v>0.85</v>
      </c>
      <c r="J8491" s="2" t="str">
        <f t="shared" si="132"/>
        <v>EG_OCGTER2031</v>
      </c>
    </row>
    <row r="8492" spans="1:10" x14ac:dyDescent="0.25">
      <c r="A8492" t="s">
        <v>16</v>
      </c>
      <c r="B8492" t="s">
        <v>6</v>
      </c>
      <c r="C8492" t="s">
        <v>11</v>
      </c>
      <c r="D8492">
        <v>2031</v>
      </c>
      <c r="E8492">
        <v>2040</v>
      </c>
      <c r="F8492">
        <v>0.28070162799999998</v>
      </c>
      <c r="G8492">
        <v>6679.7506489999996</v>
      </c>
      <c r="H8492">
        <v>0</v>
      </c>
      <c r="I8492">
        <v>0.85</v>
      </c>
      <c r="J8492" s="2" t="str">
        <f t="shared" si="132"/>
        <v>EG_OCGTWR2031</v>
      </c>
    </row>
    <row r="8493" spans="1:10" x14ac:dyDescent="0.25">
      <c r="A8493" t="s">
        <v>16</v>
      </c>
      <c r="B8493" t="s">
        <v>6</v>
      </c>
      <c r="C8493" t="s">
        <v>9</v>
      </c>
      <c r="D8493">
        <v>2031</v>
      </c>
      <c r="E8493">
        <v>2040</v>
      </c>
      <c r="F8493">
        <v>0.28070162799999998</v>
      </c>
      <c r="G8493">
        <v>6679.7506489999996</v>
      </c>
      <c r="H8493">
        <v>0</v>
      </c>
      <c r="I8493">
        <v>0.85</v>
      </c>
      <c r="J8493" s="2" t="str">
        <f t="shared" si="132"/>
        <v>EG_OCGTNER2031</v>
      </c>
    </row>
    <row r="8494" spans="1:10" x14ac:dyDescent="0.25">
      <c r="A8494" t="s">
        <v>16</v>
      </c>
      <c r="B8494" t="s">
        <v>6</v>
      </c>
      <c r="C8494" t="s">
        <v>8</v>
      </c>
      <c r="D8494">
        <v>2031</v>
      </c>
      <c r="E8494">
        <v>2040</v>
      </c>
      <c r="F8494">
        <v>0.28070162799999998</v>
      </c>
      <c r="G8494">
        <v>6679.7506489999996</v>
      </c>
      <c r="H8494">
        <v>0</v>
      </c>
      <c r="I8494">
        <v>0.85</v>
      </c>
      <c r="J8494" s="2" t="str">
        <f t="shared" si="132"/>
        <v>EG_OCGTSR2031</v>
      </c>
    </row>
    <row r="8495" spans="1:10" x14ac:dyDescent="0.25">
      <c r="A8495" t="s">
        <v>16</v>
      </c>
      <c r="B8495" t="s">
        <v>6</v>
      </c>
      <c r="C8495" t="s">
        <v>12</v>
      </c>
      <c r="D8495">
        <v>2031</v>
      </c>
      <c r="E8495">
        <v>2040</v>
      </c>
      <c r="F8495">
        <v>0.28070162799999998</v>
      </c>
      <c r="G8495">
        <v>6679.7506489999996</v>
      </c>
      <c r="H8495">
        <v>0</v>
      </c>
      <c r="I8495">
        <v>0.85</v>
      </c>
      <c r="J8495" s="2" t="str">
        <f t="shared" si="132"/>
        <v>EG_OCGTNR2031</v>
      </c>
    </row>
    <row r="8496" spans="1:10" x14ac:dyDescent="0.25">
      <c r="A8496" t="s">
        <v>16</v>
      </c>
      <c r="B8496" t="s">
        <v>6</v>
      </c>
      <c r="C8496" t="s">
        <v>10</v>
      </c>
      <c r="D8496">
        <v>2031</v>
      </c>
      <c r="E8496">
        <v>2041</v>
      </c>
      <c r="F8496">
        <v>0.28070162799999998</v>
      </c>
      <c r="G8496">
        <v>6679.7506489999996</v>
      </c>
      <c r="H8496">
        <v>0</v>
      </c>
      <c r="I8496">
        <v>0.85</v>
      </c>
      <c r="J8496" s="2" t="str">
        <f t="shared" si="132"/>
        <v>EG_OCGTER2031</v>
      </c>
    </row>
    <row r="8497" spans="1:10" x14ac:dyDescent="0.25">
      <c r="A8497" t="s">
        <v>16</v>
      </c>
      <c r="B8497" t="s">
        <v>6</v>
      </c>
      <c r="C8497" t="s">
        <v>11</v>
      </c>
      <c r="D8497">
        <v>2031</v>
      </c>
      <c r="E8497">
        <v>2041</v>
      </c>
      <c r="F8497">
        <v>0.28070162799999998</v>
      </c>
      <c r="G8497">
        <v>6679.7506489999996</v>
      </c>
      <c r="H8497">
        <v>0</v>
      </c>
      <c r="I8497">
        <v>0.85</v>
      </c>
      <c r="J8497" s="2" t="str">
        <f t="shared" si="132"/>
        <v>EG_OCGTWR2031</v>
      </c>
    </row>
    <row r="8498" spans="1:10" x14ac:dyDescent="0.25">
      <c r="A8498" t="s">
        <v>16</v>
      </c>
      <c r="B8498" t="s">
        <v>6</v>
      </c>
      <c r="C8498" t="s">
        <v>9</v>
      </c>
      <c r="D8498">
        <v>2031</v>
      </c>
      <c r="E8498">
        <v>2041</v>
      </c>
      <c r="F8498">
        <v>0.28070162799999998</v>
      </c>
      <c r="G8498">
        <v>6679.7506489999996</v>
      </c>
      <c r="H8498">
        <v>0</v>
      </c>
      <c r="I8498">
        <v>0.85</v>
      </c>
      <c r="J8498" s="2" t="str">
        <f t="shared" si="132"/>
        <v>EG_OCGTNER2031</v>
      </c>
    </row>
    <row r="8499" spans="1:10" x14ac:dyDescent="0.25">
      <c r="A8499" t="s">
        <v>16</v>
      </c>
      <c r="B8499" t="s">
        <v>6</v>
      </c>
      <c r="C8499" t="s">
        <v>8</v>
      </c>
      <c r="D8499">
        <v>2031</v>
      </c>
      <c r="E8499">
        <v>2041</v>
      </c>
      <c r="F8499">
        <v>0.28070162799999998</v>
      </c>
      <c r="G8499">
        <v>6679.7506489999996</v>
      </c>
      <c r="H8499">
        <v>0</v>
      </c>
      <c r="I8499">
        <v>0.85</v>
      </c>
      <c r="J8499" s="2" t="str">
        <f t="shared" si="132"/>
        <v>EG_OCGTSR2031</v>
      </c>
    </row>
    <row r="8500" spans="1:10" x14ac:dyDescent="0.25">
      <c r="A8500" t="s">
        <v>16</v>
      </c>
      <c r="B8500" t="s">
        <v>6</v>
      </c>
      <c r="C8500" t="s">
        <v>12</v>
      </c>
      <c r="D8500">
        <v>2031</v>
      </c>
      <c r="E8500">
        <v>2041</v>
      </c>
      <c r="F8500">
        <v>0.28070162799999998</v>
      </c>
      <c r="G8500">
        <v>6679.7506489999996</v>
      </c>
      <c r="H8500">
        <v>0</v>
      </c>
      <c r="I8500">
        <v>0.85</v>
      </c>
      <c r="J8500" s="2" t="str">
        <f t="shared" si="132"/>
        <v>EG_OCGTNR2031</v>
      </c>
    </row>
    <row r="8501" spans="1:10" x14ac:dyDescent="0.25">
      <c r="A8501" t="s">
        <v>15</v>
      </c>
      <c r="B8501" t="s">
        <v>6</v>
      </c>
      <c r="C8501" t="s">
        <v>10</v>
      </c>
      <c r="D8501">
        <v>2031</v>
      </c>
      <c r="E8501">
        <v>2031</v>
      </c>
      <c r="F8501">
        <v>1</v>
      </c>
      <c r="G8501">
        <v>19631.81452</v>
      </c>
      <c r="H8501">
        <v>0</v>
      </c>
      <c r="I8501">
        <v>1</v>
      </c>
      <c r="J8501" s="2" t="str">
        <f t="shared" si="132"/>
        <v>EG_LHER2031</v>
      </c>
    </row>
    <row r="8502" spans="1:10" x14ac:dyDescent="0.25">
      <c r="A8502" t="s">
        <v>15</v>
      </c>
      <c r="B8502" t="s">
        <v>6</v>
      </c>
      <c r="C8502" t="s">
        <v>11</v>
      </c>
      <c r="D8502">
        <v>2031</v>
      </c>
      <c r="E8502">
        <v>2031</v>
      </c>
      <c r="F8502">
        <v>1</v>
      </c>
      <c r="G8502">
        <v>19631.81452</v>
      </c>
      <c r="H8502">
        <v>0</v>
      </c>
      <c r="I8502">
        <v>1</v>
      </c>
      <c r="J8502" s="2" t="str">
        <f t="shared" si="132"/>
        <v>EG_LHWR2031</v>
      </c>
    </row>
    <row r="8503" spans="1:10" x14ac:dyDescent="0.25">
      <c r="A8503" t="s">
        <v>15</v>
      </c>
      <c r="B8503" t="s">
        <v>6</v>
      </c>
      <c r="C8503" t="s">
        <v>9</v>
      </c>
      <c r="D8503">
        <v>2031</v>
      </c>
      <c r="E8503">
        <v>2031</v>
      </c>
      <c r="F8503">
        <v>1</v>
      </c>
      <c r="G8503">
        <v>19631.81452</v>
      </c>
      <c r="H8503">
        <v>0</v>
      </c>
      <c r="I8503">
        <v>1</v>
      </c>
      <c r="J8503" s="2" t="str">
        <f t="shared" si="132"/>
        <v>EG_LHNER2031</v>
      </c>
    </row>
    <row r="8504" spans="1:10" x14ac:dyDescent="0.25">
      <c r="A8504" t="s">
        <v>15</v>
      </c>
      <c r="B8504" t="s">
        <v>6</v>
      </c>
      <c r="C8504" t="s">
        <v>8</v>
      </c>
      <c r="D8504">
        <v>2031</v>
      </c>
      <c r="E8504">
        <v>2031</v>
      </c>
      <c r="F8504">
        <v>1</v>
      </c>
      <c r="G8504">
        <v>19631.81452</v>
      </c>
      <c r="H8504">
        <v>0</v>
      </c>
      <c r="I8504">
        <v>1</v>
      </c>
      <c r="J8504" s="2" t="str">
        <f t="shared" si="132"/>
        <v>EG_LHSR2031</v>
      </c>
    </row>
    <row r="8505" spans="1:10" x14ac:dyDescent="0.25">
      <c r="A8505" t="s">
        <v>15</v>
      </c>
      <c r="B8505" t="s">
        <v>6</v>
      </c>
      <c r="C8505" t="s">
        <v>12</v>
      </c>
      <c r="D8505">
        <v>2031</v>
      </c>
      <c r="E8505">
        <v>2031</v>
      </c>
      <c r="F8505">
        <v>1</v>
      </c>
      <c r="G8505">
        <v>19631.81452</v>
      </c>
      <c r="H8505">
        <v>0</v>
      </c>
      <c r="I8505">
        <v>1</v>
      </c>
      <c r="J8505" s="2" t="str">
        <f t="shared" si="132"/>
        <v>EG_LHNR2031</v>
      </c>
    </row>
    <row r="8506" spans="1:10" x14ac:dyDescent="0.25">
      <c r="A8506" t="s">
        <v>15</v>
      </c>
      <c r="B8506" t="s">
        <v>6</v>
      </c>
      <c r="C8506" t="s">
        <v>10</v>
      </c>
      <c r="D8506">
        <v>2031</v>
      </c>
      <c r="E8506">
        <v>2032</v>
      </c>
      <c r="F8506">
        <v>1</v>
      </c>
      <c r="G8506">
        <v>19631.81452</v>
      </c>
      <c r="H8506">
        <v>0</v>
      </c>
      <c r="I8506">
        <v>1</v>
      </c>
      <c r="J8506" s="2" t="str">
        <f t="shared" si="132"/>
        <v>EG_LHER2031</v>
      </c>
    </row>
    <row r="8507" spans="1:10" x14ac:dyDescent="0.25">
      <c r="A8507" t="s">
        <v>15</v>
      </c>
      <c r="B8507" t="s">
        <v>6</v>
      </c>
      <c r="C8507" t="s">
        <v>11</v>
      </c>
      <c r="D8507">
        <v>2031</v>
      </c>
      <c r="E8507">
        <v>2032</v>
      </c>
      <c r="F8507">
        <v>1</v>
      </c>
      <c r="G8507">
        <v>19631.81452</v>
      </c>
      <c r="H8507">
        <v>0</v>
      </c>
      <c r="I8507">
        <v>1</v>
      </c>
      <c r="J8507" s="2" t="str">
        <f t="shared" si="132"/>
        <v>EG_LHWR2031</v>
      </c>
    </row>
    <row r="8508" spans="1:10" x14ac:dyDescent="0.25">
      <c r="A8508" t="s">
        <v>15</v>
      </c>
      <c r="B8508" t="s">
        <v>6</v>
      </c>
      <c r="C8508" t="s">
        <v>9</v>
      </c>
      <c r="D8508">
        <v>2031</v>
      </c>
      <c r="E8508">
        <v>2032</v>
      </c>
      <c r="F8508">
        <v>1</v>
      </c>
      <c r="G8508">
        <v>19631.81452</v>
      </c>
      <c r="H8508">
        <v>0</v>
      </c>
      <c r="I8508">
        <v>1</v>
      </c>
      <c r="J8508" s="2" t="str">
        <f t="shared" si="132"/>
        <v>EG_LHNER2031</v>
      </c>
    </row>
    <row r="8509" spans="1:10" x14ac:dyDescent="0.25">
      <c r="A8509" t="s">
        <v>15</v>
      </c>
      <c r="B8509" t="s">
        <v>6</v>
      </c>
      <c r="C8509" t="s">
        <v>8</v>
      </c>
      <c r="D8509">
        <v>2031</v>
      </c>
      <c r="E8509">
        <v>2032</v>
      </c>
      <c r="F8509">
        <v>1</v>
      </c>
      <c r="G8509">
        <v>19631.81452</v>
      </c>
      <c r="H8509">
        <v>0</v>
      </c>
      <c r="I8509">
        <v>1</v>
      </c>
      <c r="J8509" s="2" t="str">
        <f t="shared" si="132"/>
        <v>EG_LHSR2031</v>
      </c>
    </row>
    <row r="8510" spans="1:10" x14ac:dyDescent="0.25">
      <c r="A8510" t="s">
        <v>15</v>
      </c>
      <c r="B8510" t="s">
        <v>6</v>
      </c>
      <c r="C8510" t="s">
        <v>12</v>
      </c>
      <c r="D8510">
        <v>2031</v>
      </c>
      <c r="E8510">
        <v>2032</v>
      </c>
      <c r="F8510">
        <v>1</v>
      </c>
      <c r="G8510">
        <v>19631.81452</v>
      </c>
      <c r="H8510">
        <v>0</v>
      </c>
      <c r="I8510">
        <v>1</v>
      </c>
      <c r="J8510" s="2" t="str">
        <f t="shared" si="132"/>
        <v>EG_LHNR2031</v>
      </c>
    </row>
    <row r="8511" spans="1:10" x14ac:dyDescent="0.25">
      <c r="A8511" t="s">
        <v>15</v>
      </c>
      <c r="B8511" t="s">
        <v>6</v>
      </c>
      <c r="C8511" t="s">
        <v>10</v>
      </c>
      <c r="D8511">
        <v>2031</v>
      </c>
      <c r="E8511">
        <v>2033</v>
      </c>
      <c r="F8511">
        <v>1</v>
      </c>
      <c r="G8511">
        <v>19631.81452</v>
      </c>
      <c r="H8511">
        <v>0</v>
      </c>
      <c r="I8511">
        <v>1</v>
      </c>
      <c r="J8511" s="2" t="str">
        <f t="shared" si="132"/>
        <v>EG_LHER2031</v>
      </c>
    </row>
    <row r="8512" spans="1:10" x14ac:dyDescent="0.25">
      <c r="A8512" t="s">
        <v>15</v>
      </c>
      <c r="B8512" t="s">
        <v>6</v>
      </c>
      <c r="C8512" t="s">
        <v>11</v>
      </c>
      <c r="D8512">
        <v>2031</v>
      </c>
      <c r="E8512">
        <v>2033</v>
      </c>
      <c r="F8512">
        <v>1</v>
      </c>
      <c r="G8512">
        <v>19631.81452</v>
      </c>
      <c r="H8512">
        <v>0</v>
      </c>
      <c r="I8512">
        <v>1</v>
      </c>
      <c r="J8512" s="2" t="str">
        <f t="shared" si="132"/>
        <v>EG_LHWR2031</v>
      </c>
    </row>
    <row r="8513" spans="1:10" x14ac:dyDescent="0.25">
      <c r="A8513" t="s">
        <v>15</v>
      </c>
      <c r="B8513" t="s">
        <v>6</v>
      </c>
      <c r="C8513" t="s">
        <v>9</v>
      </c>
      <c r="D8513">
        <v>2031</v>
      </c>
      <c r="E8513">
        <v>2033</v>
      </c>
      <c r="F8513">
        <v>1</v>
      </c>
      <c r="G8513">
        <v>19631.81452</v>
      </c>
      <c r="H8513">
        <v>0</v>
      </c>
      <c r="I8513">
        <v>1</v>
      </c>
      <c r="J8513" s="2" t="str">
        <f t="shared" si="132"/>
        <v>EG_LHNER2031</v>
      </c>
    </row>
    <row r="8514" spans="1:10" x14ac:dyDescent="0.25">
      <c r="A8514" t="s">
        <v>15</v>
      </c>
      <c r="B8514" t="s">
        <v>6</v>
      </c>
      <c r="C8514" t="s">
        <v>8</v>
      </c>
      <c r="D8514">
        <v>2031</v>
      </c>
      <c r="E8514">
        <v>2033</v>
      </c>
      <c r="F8514">
        <v>1</v>
      </c>
      <c r="G8514">
        <v>19631.81452</v>
      </c>
      <c r="H8514">
        <v>0</v>
      </c>
      <c r="I8514">
        <v>1</v>
      </c>
      <c r="J8514" s="2" t="str">
        <f t="shared" si="132"/>
        <v>EG_LHSR2031</v>
      </c>
    </row>
    <row r="8515" spans="1:10" x14ac:dyDescent="0.25">
      <c r="A8515" t="s">
        <v>15</v>
      </c>
      <c r="B8515" t="s">
        <v>6</v>
      </c>
      <c r="C8515" t="s">
        <v>12</v>
      </c>
      <c r="D8515">
        <v>2031</v>
      </c>
      <c r="E8515">
        <v>2033</v>
      </c>
      <c r="F8515">
        <v>1</v>
      </c>
      <c r="G8515">
        <v>19631.81452</v>
      </c>
      <c r="H8515">
        <v>0</v>
      </c>
      <c r="I8515">
        <v>1</v>
      </c>
      <c r="J8515" s="2" t="str">
        <f t="shared" ref="J8515:J8578" si="133">_xlfn.CONCAT(A8515,C8515,D8515)</f>
        <v>EG_LHNR2031</v>
      </c>
    </row>
    <row r="8516" spans="1:10" x14ac:dyDescent="0.25">
      <c r="A8516" t="s">
        <v>15</v>
      </c>
      <c r="B8516" t="s">
        <v>6</v>
      </c>
      <c r="C8516" t="s">
        <v>10</v>
      </c>
      <c r="D8516">
        <v>2031</v>
      </c>
      <c r="E8516">
        <v>2034</v>
      </c>
      <c r="F8516">
        <v>1</v>
      </c>
      <c r="G8516">
        <v>19631.81452</v>
      </c>
      <c r="H8516">
        <v>0</v>
      </c>
      <c r="I8516">
        <v>1</v>
      </c>
      <c r="J8516" s="2" t="str">
        <f t="shared" si="133"/>
        <v>EG_LHER2031</v>
      </c>
    </row>
    <row r="8517" spans="1:10" x14ac:dyDescent="0.25">
      <c r="A8517" t="s">
        <v>15</v>
      </c>
      <c r="B8517" t="s">
        <v>6</v>
      </c>
      <c r="C8517" t="s">
        <v>11</v>
      </c>
      <c r="D8517">
        <v>2031</v>
      </c>
      <c r="E8517">
        <v>2034</v>
      </c>
      <c r="F8517">
        <v>1</v>
      </c>
      <c r="G8517">
        <v>19631.81452</v>
      </c>
      <c r="H8517">
        <v>0</v>
      </c>
      <c r="I8517">
        <v>1</v>
      </c>
      <c r="J8517" s="2" t="str">
        <f t="shared" si="133"/>
        <v>EG_LHWR2031</v>
      </c>
    </row>
    <row r="8518" spans="1:10" x14ac:dyDescent="0.25">
      <c r="A8518" t="s">
        <v>15</v>
      </c>
      <c r="B8518" t="s">
        <v>6</v>
      </c>
      <c r="C8518" t="s">
        <v>9</v>
      </c>
      <c r="D8518">
        <v>2031</v>
      </c>
      <c r="E8518">
        <v>2034</v>
      </c>
      <c r="F8518">
        <v>1</v>
      </c>
      <c r="G8518">
        <v>19631.81452</v>
      </c>
      <c r="H8518">
        <v>0</v>
      </c>
      <c r="I8518">
        <v>1</v>
      </c>
      <c r="J8518" s="2" t="str">
        <f t="shared" si="133"/>
        <v>EG_LHNER2031</v>
      </c>
    </row>
    <row r="8519" spans="1:10" x14ac:dyDescent="0.25">
      <c r="A8519" t="s">
        <v>15</v>
      </c>
      <c r="B8519" t="s">
        <v>6</v>
      </c>
      <c r="C8519" t="s">
        <v>8</v>
      </c>
      <c r="D8519">
        <v>2031</v>
      </c>
      <c r="E8519">
        <v>2034</v>
      </c>
      <c r="F8519">
        <v>1</v>
      </c>
      <c r="G8519">
        <v>19631.81452</v>
      </c>
      <c r="H8519">
        <v>0</v>
      </c>
      <c r="I8519">
        <v>1</v>
      </c>
      <c r="J8519" s="2" t="str">
        <f t="shared" si="133"/>
        <v>EG_LHSR2031</v>
      </c>
    </row>
    <row r="8520" spans="1:10" x14ac:dyDescent="0.25">
      <c r="A8520" t="s">
        <v>15</v>
      </c>
      <c r="B8520" t="s">
        <v>6</v>
      </c>
      <c r="C8520" t="s">
        <v>12</v>
      </c>
      <c r="D8520">
        <v>2031</v>
      </c>
      <c r="E8520">
        <v>2034</v>
      </c>
      <c r="F8520">
        <v>1</v>
      </c>
      <c r="G8520">
        <v>19631.81452</v>
      </c>
      <c r="H8520">
        <v>0</v>
      </c>
      <c r="I8520">
        <v>1</v>
      </c>
      <c r="J8520" s="2" t="str">
        <f t="shared" si="133"/>
        <v>EG_LHNR2031</v>
      </c>
    </row>
    <row r="8521" spans="1:10" x14ac:dyDescent="0.25">
      <c r="A8521" t="s">
        <v>15</v>
      </c>
      <c r="B8521" t="s">
        <v>6</v>
      </c>
      <c r="C8521" t="s">
        <v>10</v>
      </c>
      <c r="D8521">
        <v>2031</v>
      </c>
      <c r="E8521">
        <v>2035</v>
      </c>
      <c r="F8521">
        <v>1</v>
      </c>
      <c r="G8521">
        <v>19631.81452</v>
      </c>
      <c r="H8521">
        <v>0</v>
      </c>
      <c r="I8521">
        <v>1</v>
      </c>
      <c r="J8521" s="2" t="str">
        <f t="shared" si="133"/>
        <v>EG_LHER2031</v>
      </c>
    </row>
    <row r="8522" spans="1:10" x14ac:dyDescent="0.25">
      <c r="A8522" t="s">
        <v>15</v>
      </c>
      <c r="B8522" t="s">
        <v>6</v>
      </c>
      <c r="C8522" t="s">
        <v>11</v>
      </c>
      <c r="D8522">
        <v>2031</v>
      </c>
      <c r="E8522">
        <v>2035</v>
      </c>
      <c r="F8522">
        <v>1</v>
      </c>
      <c r="G8522">
        <v>19631.81452</v>
      </c>
      <c r="H8522">
        <v>0</v>
      </c>
      <c r="I8522">
        <v>1</v>
      </c>
      <c r="J8522" s="2" t="str">
        <f t="shared" si="133"/>
        <v>EG_LHWR2031</v>
      </c>
    </row>
    <row r="8523" spans="1:10" x14ac:dyDescent="0.25">
      <c r="A8523" t="s">
        <v>15</v>
      </c>
      <c r="B8523" t="s">
        <v>6</v>
      </c>
      <c r="C8523" t="s">
        <v>9</v>
      </c>
      <c r="D8523">
        <v>2031</v>
      </c>
      <c r="E8523">
        <v>2035</v>
      </c>
      <c r="F8523">
        <v>1</v>
      </c>
      <c r="G8523">
        <v>19631.81452</v>
      </c>
      <c r="H8523">
        <v>0</v>
      </c>
      <c r="I8523">
        <v>1</v>
      </c>
      <c r="J8523" s="2" t="str">
        <f t="shared" si="133"/>
        <v>EG_LHNER2031</v>
      </c>
    </row>
    <row r="8524" spans="1:10" x14ac:dyDescent="0.25">
      <c r="A8524" t="s">
        <v>15</v>
      </c>
      <c r="B8524" t="s">
        <v>6</v>
      </c>
      <c r="C8524" t="s">
        <v>8</v>
      </c>
      <c r="D8524">
        <v>2031</v>
      </c>
      <c r="E8524">
        <v>2035</v>
      </c>
      <c r="F8524">
        <v>1</v>
      </c>
      <c r="G8524">
        <v>19631.81452</v>
      </c>
      <c r="H8524">
        <v>0</v>
      </c>
      <c r="I8524">
        <v>1</v>
      </c>
      <c r="J8524" s="2" t="str">
        <f t="shared" si="133"/>
        <v>EG_LHSR2031</v>
      </c>
    </row>
    <row r="8525" spans="1:10" x14ac:dyDescent="0.25">
      <c r="A8525" t="s">
        <v>15</v>
      </c>
      <c r="B8525" t="s">
        <v>6</v>
      </c>
      <c r="C8525" t="s">
        <v>12</v>
      </c>
      <c r="D8525">
        <v>2031</v>
      </c>
      <c r="E8525">
        <v>2035</v>
      </c>
      <c r="F8525">
        <v>1</v>
      </c>
      <c r="G8525">
        <v>19631.81452</v>
      </c>
      <c r="H8525">
        <v>0</v>
      </c>
      <c r="I8525">
        <v>1</v>
      </c>
      <c r="J8525" s="2" t="str">
        <f t="shared" si="133"/>
        <v>EG_LHNR2031</v>
      </c>
    </row>
    <row r="8526" spans="1:10" x14ac:dyDescent="0.25">
      <c r="A8526" t="s">
        <v>15</v>
      </c>
      <c r="B8526" t="s">
        <v>6</v>
      </c>
      <c r="C8526" t="s">
        <v>10</v>
      </c>
      <c r="D8526">
        <v>2031</v>
      </c>
      <c r="E8526">
        <v>2036</v>
      </c>
      <c r="F8526">
        <v>1</v>
      </c>
      <c r="G8526">
        <v>19631.81452</v>
      </c>
      <c r="H8526">
        <v>0</v>
      </c>
      <c r="I8526">
        <v>1</v>
      </c>
      <c r="J8526" s="2" t="str">
        <f t="shared" si="133"/>
        <v>EG_LHER2031</v>
      </c>
    </row>
    <row r="8527" spans="1:10" x14ac:dyDescent="0.25">
      <c r="A8527" t="s">
        <v>15</v>
      </c>
      <c r="B8527" t="s">
        <v>6</v>
      </c>
      <c r="C8527" t="s">
        <v>11</v>
      </c>
      <c r="D8527">
        <v>2031</v>
      </c>
      <c r="E8527">
        <v>2036</v>
      </c>
      <c r="F8527">
        <v>1</v>
      </c>
      <c r="G8527">
        <v>19631.81452</v>
      </c>
      <c r="H8527">
        <v>0</v>
      </c>
      <c r="I8527">
        <v>1</v>
      </c>
      <c r="J8527" s="2" t="str">
        <f t="shared" si="133"/>
        <v>EG_LHWR2031</v>
      </c>
    </row>
    <row r="8528" spans="1:10" x14ac:dyDescent="0.25">
      <c r="A8528" t="s">
        <v>15</v>
      </c>
      <c r="B8528" t="s">
        <v>6</v>
      </c>
      <c r="C8528" t="s">
        <v>9</v>
      </c>
      <c r="D8528">
        <v>2031</v>
      </c>
      <c r="E8528">
        <v>2036</v>
      </c>
      <c r="F8528">
        <v>1</v>
      </c>
      <c r="G8528">
        <v>19631.81452</v>
      </c>
      <c r="H8528">
        <v>0</v>
      </c>
      <c r="I8528">
        <v>1</v>
      </c>
      <c r="J8528" s="2" t="str">
        <f t="shared" si="133"/>
        <v>EG_LHNER2031</v>
      </c>
    </row>
    <row r="8529" spans="1:10" x14ac:dyDescent="0.25">
      <c r="A8529" t="s">
        <v>15</v>
      </c>
      <c r="B8529" t="s">
        <v>6</v>
      </c>
      <c r="C8529" t="s">
        <v>8</v>
      </c>
      <c r="D8529">
        <v>2031</v>
      </c>
      <c r="E8529">
        <v>2036</v>
      </c>
      <c r="F8529">
        <v>1</v>
      </c>
      <c r="G8529">
        <v>19631.81452</v>
      </c>
      <c r="H8529">
        <v>0</v>
      </c>
      <c r="I8529">
        <v>1</v>
      </c>
      <c r="J8529" s="2" t="str">
        <f t="shared" si="133"/>
        <v>EG_LHSR2031</v>
      </c>
    </row>
    <row r="8530" spans="1:10" x14ac:dyDescent="0.25">
      <c r="A8530" t="s">
        <v>15</v>
      </c>
      <c r="B8530" t="s">
        <v>6</v>
      </c>
      <c r="C8530" t="s">
        <v>12</v>
      </c>
      <c r="D8530">
        <v>2031</v>
      </c>
      <c r="E8530">
        <v>2036</v>
      </c>
      <c r="F8530">
        <v>1</v>
      </c>
      <c r="G8530">
        <v>19631.81452</v>
      </c>
      <c r="H8530">
        <v>0</v>
      </c>
      <c r="I8530">
        <v>1</v>
      </c>
      <c r="J8530" s="2" t="str">
        <f t="shared" si="133"/>
        <v>EG_LHNR2031</v>
      </c>
    </row>
    <row r="8531" spans="1:10" x14ac:dyDescent="0.25">
      <c r="A8531" t="s">
        <v>15</v>
      </c>
      <c r="B8531" t="s">
        <v>6</v>
      </c>
      <c r="C8531" t="s">
        <v>10</v>
      </c>
      <c r="D8531">
        <v>2031</v>
      </c>
      <c r="E8531">
        <v>2037</v>
      </c>
      <c r="F8531">
        <v>1</v>
      </c>
      <c r="G8531">
        <v>19631.81452</v>
      </c>
      <c r="H8531">
        <v>0</v>
      </c>
      <c r="I8531">
        <v>1</v>
      </c>
      <c r="J8531" s="2" t="str">
        <f t="shared" si="133"/>
        <v>EG_LHER2031</v>
      </c>
    </row>
    <row r="8532" spans="1:10" x14ac:dyDescent="0.25">
      <c r="A8532" t="s">
        <v>15</v>
      </c>
      <c r="B8532" t="s">
        <v>6</v>
      </c>
      <c r="C8532" t="s">
        <v>11</v>
      </c>
      <c r="D8532">
        <v>2031</v>
      </c>
      <c r="E8532">
        <v>2037</v>
      </c>
      <c r="F8532">
        <v>1</v>
      </c>
      <c r="G8532">
        <v>19631.81452</v>
      </c>
      <c r="H8532">
        <v>0</v>
      </c>
      <c r="I8532">
        <v>1</v>
      </c>
      <c r="J8532" s="2" t="str">
        <f t="shared" si="133"/>
        <v>EG_LHWR2031</v>
      </c>
    </row>
    <row r="8533" spans="1:10" x14ac:dyDescent="0.25">
      <c r="A8533" t="s">
        <v>15</v>
      </c>
      <c r="B8533" t="s">
        <v>6</v>
      </c>
      <c r="C8533" t="s">
        <v>9</v>
      </c>
      <c r="D8533">
        <v>2031</v>
      </c>
      <c r="E8533">
        <v>2037</v>
      </c>
      <c r="F8533">
        <v>1</v>
      </c>
      <c r="G8533">
        <v>19631.81452</v>
      </c>
      <c r="H8533">
        <v>0</v>
      </c>
      <c r="I8533">
        <v>1</v>
      </c>
      <c r="J8533" s="2" t="str">
        <f t="shared" si="133"/>
        <v>EG_LHNER2031</v>
      </c>
    </row>
    <row r="8534" spans="1:10" x14ac:dyDescent="0.25">
      <c r="A8534" t="s">
        <v>15</v>
      </c>
      <c r="B8534" t="s">
        <v>6</v>
      </c>
      <c r="C8534" t="s">
        <v>8</v>
      </c>
      <c r="D8534">
        <v>2031</v>
      </c>
      <c r="E8534">
        <v>2037</v>
      </c>
      <c r="F8534">
        <v>1</v>
      </c>
      <c r="G8534">
        <v>19631.81452</v>
      </c>
      <c r="H8534">
        <v>0</v>
      </c>
      <c r="I8534">
        <v>1</v>
      </c>
      <c r="J8534" s="2" t="str">
        <f t="shared" si="133"/>
        <v>EG_LHSR2031</v>
      </c>
    </row>
    <row r="8535" spans="1:10" x14ac:dyDescent="0.25">
      <c r="A8535" t="s">
        <v>15</v>
      </c>
      <c r="B8535" t="s">
        <v>6</v>
      </c>
      <c r="C8535" t="s">
        <v>12</v>
      </c>
      <c r="D8535">
        <v>2031</v>
      </c>
      <c r="E8535">
        <v>2037</v>
      </c>
      <c r="F8535">
        <v>1</v>
      </c>
      <c r="G8535">
        <v>19631.81452</v>
      </c>
      <c r="H8535">
        <v>0</v>
      </c>
      <c r="I8535">
        <v>1</v>
      </c>
      <c r="J8535" s="2" t="str">
        <f t="shared" si="133"/>
        <v>EG_LHNR2031</v>
      </c>
    </row>
    <row r="8536" spans="1:10" x14ac:dyDescent="0.25">
      <c r="A8536" t="s">
        <v>15</v>
      </c>
      <c r="B8536" t="s">
        <v>6</v>
      </c>
      <c r="C8536" t="s">
        <v>10</v>
      </c>
      <c r="D8536">
        <v>2031</v>
      </c>
      <c r="E8536">
        <v>2038</v>
      </c>
      <c r="F8536">
        <v>1</v>
      </c>
      <c r="G8536">
        <v>19631.81452</v>
      </c>
      <c r="H8536">
        <v>0</v>
      </c>
      <c r="I8536">
        <v>1</v>
      </c>
      <c r="J8536" s="2" t="str">
        <f t="shared" si="133"/>
        <v>EG_LHER2031</v>
      </c>
    </row>
    <row r="8537" spans="1:10" x14ac:dyDescent="0.25">
      <c r="A8537" t="s">
        <v>15</v>
      </c>
      <c r="B8537" t="s">
        <v>6</v>
      </c>
      <c r="C8537" t="s">
        <v>11</v>
      </c>
      <c r="D8537">
        <v>2031</v>
      </c>
      <c r="E8537">
        <v>2038</v>
      </c>
      <c r="F8537">
        <v>1</v>
      </c>
      <c r="G8537">
        <v>19631.81452</v>
      </c>
      <c r="H8537">
        <v>0</v>
      </c>
      <c r="I8537">
        <v>1</v>
      </c>
      <c r="J8537" s="2" t="str">
        <f t="shared" si="133"/>
        <v>EG_LHWR2031</v>
      </c>
    </row>
    <row r="8538" spans="1:10" x14ac:dyDescent="0.25">
      <c r="A8538" t="s">
        <v>15</v>
      </c>
      <c r="B8538" t="s">
        <v>6</v>
      </c>
      <c r="C8538" t="s">
        <v>9</v>
      </c>
      <c r="D8538">
        <v>2031</v>
      </c>
      <c r="E8538">
        <v>2038</v>
      </c>
      <c r="F8538">
        <v>1</v>
      </c>
      <c r="G8538">
        <v>19631.81452</v>
      </c>
      <c r="H8538">
        <v>0</v>
      </c>
      <c r="I8538">
        <v>1</v>
      </c>
      <c r="J8538" s="2" t="str">
        <f t="shared" si="133"/>
        <v>EG_LHNER2031</v>
      </c>
    </row>
    <row r="8539" spans="1:10" x14ac:dyDescent="0.25">
      <c r="A8539" t="s">
        <v>15</v>
      </c>
      <c r="B8539" t="s">
        <v>6</v>
      </c>
      <c r="C8539" t="s">
        <v>8</v>
      </c>
      <c r="D8539">
        <v>2031</v>
      </c>
      <c r="E8539">
        <v>2038</v>
      </c>
      <c r="F8539">
        <v>1</v>
      </c>
      <c r="G8539">
        <v>19631.81452</v>
      </c>
      <c r="H8539">
        <v>0</v>
      </c>
      <c r="I8539">
        <v>1</v>
      </c>
      <c r="J8539" s="2" t="str">
        <f t="shared" si="133"/>
        <v>EG_LHSR2031</v>
      </c>
    </row>
    <row r="8540" spans="1:10" x14ac:dyDescent="0.25">
      <c r="A8540" t="s">
        <v>15</v>
      </c>
      <c r="B8540" t="s">
        <v>6</v>
      </c>
      <c r="C8540" t="s">
        <v>12</v>
      </c>
      <c r="D8540">
        <v>2031</v>
      </c>
      <c r="E8540">
        <v>2038</v>
      </c>
      <c r="F8540">
        <v>1</v>
      </c>
      <c r="G8540">
        <v>19631.81452</v>
      </c>
      <c r="H8540">
        <v>0</v>
      </c>
      <c r="I8540">
        <v>1</v>
      </c>
      <c r="J8540" s="2" t="str">
        <f t="shared" si="133"/>
        <v>EG_LHNR2031</v>
      </c>
    </row>
    <row r="8541" spans="1:10" x14ac:dyDescent="0.25">
      <c r="A8541" t="s">
        <v>15</v>
      </c>
      <c r="B8541" t="s">
        <v>6</v>
      </c>
      <c r="C8541" t="s">
        <v>10</v>
      </c>
      <c r="D8541">
        <v>2031</v>
      </c>
      <c r="E8541">
        <v>2039</v>
      </c>
      <c r="F8541">
        <v>1</v>
      </c>
      <c r="G8541">
        <v>19631.81452</v>
      </c>
      <c r="H8541">
        <v>0</v>
      </c>
      <c r="I8541">
        <v>1</v>
      </c>
      <c r="J8541" s="2" t="str">
        <f t="shared" si="133"/>
        <v>EG_LHER2031</v>
      </c>
    </row>
    <row r="8542" spans="1:10" x14ac:dyDescent="0.25">
      <c r="A8542" t="s">
        <v>15</v>
      </c>
      <c r="B8542" t="s">
        <v>6</v>
      </c>
      <c r="C8542" t="s">
        <v>11</v>
      </c>
      <c r="D8542">
        <v>2031</v>
      </c>
      <c r="E8542">
        <v>2039</v>
      </c>
      <c r="F8542">
        <v>1</v>
      </c>
      <c r="G8542">
        <v>19631.81452</v>
      </c>
      <c r="H8542">
        <v>0</v>
      </c>
      <c r="I8542">
        <v>1</v>
      </c>
      <c r="J8542" s="2" t="str">
        <f t="shared" si="133"/>
        <v>EG_LHWR2031</v>
      </c>
    </row>
    <row r="8543" spans="1:10" x14ac:dyDescent="0.25">
      <c r="A8543" t="s">
        <v>15</v>
      </c>
      <c r="B8543" t="s">
        <v>6</v>
      </c>
      <c r="C8543" t="s">
        <v>9</v>
      </c>
      <c r="D8543">
        <v>2031</v>
      </c>
      <c r="E8543">
        <v>2039</v>
      </c>
      <c r="F8543">
        <v>1</v>
      </c>
      <c r="G8543">
        <v>19631.81452</v>
      </c>
      <c r="H8543">
        <v>0</v>
      </c>
      <c r="I8543">
        <v>1</v>
      </c>
      <c r="J8543" s="2" t="str">
        <f t="shared" si="133"/>
        <v>EG_LHNER2031</v>
      </c>
    </row>
    <row r="8544" spans="1:10" x14ac:dyDescent="0.25">
      <c r="A8544" t="s">
        <v>15</v>
      </c>
      <c r="B8544" t="s">
        <v>6</v>
      </c>
      <c r="C8544" t="s">
        <v>8</v>
      </c>
      <c r="D8544">
        <v>2031</v>
      </c>
      <c r="E8544">
        <v>2039</v>
      </c>
      <c r="F8544">
        <v>1</v>
      </c>
      <c r="G8544">
        <v>19631.81452</v>
      </c>
      <c r="H8544">
        <v>0</v>
      </c>
      <c r="I8544">
        <v>1</v>
      </c>
      <c r="J8544" s="2" t="str">
        <f t="shared" si="133"/>
        <v>EG_LHSR2031</v>
      </c>
    </row>
    <row r="8545" spans="1:10" x14ac:dyDescent="0.25">
      <c r="A8545" t="s">
        <v>15</v>
      </c>
      <c r="B8545" t="s">
        <v>6</v>
      </c>
      <c r="C8545" t="s">
        <v>12</v>
      </c>
      <c r="D8545">
        <v>2031</v>
      </c>
      <c r="E8545">
        <v>2039</v>
      </c>
      <c r="F8545">
        <v>1</v>
      </c>
      <c r="G8545">
        <v>19631.81452</v>
      </c>
      <c r="H8545">
        <v>0</v>
      </c>
      <c r="I8545">
        <v>1</v>
      </c>
      <c r="J8545" s="2" t="str">
        <f t="shared" si="133"/>
        <v>EG_LHNR2031</v>
      </c>
    </row>
    <row r="8546" spans="1:10" x14ac:dyDescent="0.25">
      <c r="A8546" t="s">
        <v>15</v>
      </c>
      <c r="B8546" t="s">
        <v>6</v>
      </c>
      <c r="C8546" t="s">
        <v>10</v>
      </c>
      <c r="D8546">
        <v>2031</v>
      </c>
      <c r="E8546">
        <v>2040</v>
      </c>
      <c r="F8546">
        <v>1</v>
      </c>
      <c r="G8546">
        <v>19631.81452</v>
      </c>
      <c r="H8546">
        <v>0</v>
      </c>
      <c r="I8546">
        <v>1</v>
      </c>
      <c r="J8546" s="2" t="str">
        <f t="shared" si="133"/>
        <v>EG_LHER2031</v>
      </c>
    </row>
    <row r="8547" spans="1:10" x14ac:dyDescent="0.25">
      <c r="A8547" t="s">
        <v>15</v>
      </c>
      <c r="B8547" t="s">
        <v>6</v>
      </c>
      <c r="C8547" t="s">
        <v>11</v>
      </c>
      <c r="D8547">
        <v>2031</v>
      </c>
      <c r="E8547">
        <v>2040</v>
      </c>
      <c r="F8547">
        <v>1</v>
      </c>
      <c r="G8547">
        <v>19631.81452</v>
      </c>
      <c r="H8547">
        <v>0</v>
      </c>
      <c r="I8547">
        <v>1</v>
      </c>
      <c r="J8547" s="2" t="str">
        <f t="shared" si="133"/>
        <v>EG_LHWR2031</v>
      </c>
    </row>
    <row r="8548" spans="1:10" x14ac:dyDescent="0.25">
      <c r="A8548" t="s">
        <v>15</v>
      </c>
      <c r="B8548" t="s">
        <v>6</v>
      </c>
      <c r="C8548" t="s">
        <v>9</v>
      </c>
      <c r="D8548">
        <v>2031</v>
      </c>
      <c r="E8548">
        <v>2040</v>
      </c>
      <c r="F8548">
        <v>1</v>
      </c>
      <c r="G8548">
        <v>19631.81452</v>
      </c>
      <c r="H8548">
        <v>0</v>
      </c>
      <c r="I8548">
        <v>1</v>
      </c>
      <c r="J8548" s="2" t="str">
        <f t="shared" si="133"/>
        <v>EG_LHNER2031</v>
      </c>
    </row>
    <row r="8549" spans="1:10" x14ac:dyDescent="0.25">
      <c r="A8549" t="s">
        <v>15</v>
      </c>
      <c r="B8549" t="s">
        <v>6</v>
      </c>
      <c r="C8549" t="s">
        <v>8</v>
      </c>
      <c r="D8549">
        <v>2031</v>
      </c>
      <c r="E8549">
        <v>2040</v>
      </c>
      <c r="F8549">
        <v>1</v>
      </c>
      <c r="G8549">
        <v>19631.81452</v>
      </c>
      <c r="H8549">
        <v>0</v>
      </c>
      <c r="I8549">
        <v>1</v>
      </c>
      <c r="J8549" s="2" t="str">
        <f t="shared" si="133"/>
        <v>EG_LHSR2031</v>
      </c>
    </row>
    <row r="8550" spans="1:10" x14ac:dyDescent="0.25">
      <c r="A8550" t="s">
        <v>15</v>
      </c>
      <c r="B8550" t="s">
        <v>6</v>
      </c>
      <c r="C8550" t="s">
        <v>12</v>
      </c>
      <c r="D8550">
        <v>2031</v>
      </c>
      <c r="E8550">
        <v>2040</v>
      </c>
      <c r="F8550">
        <v>1</v>
      </c>
      <c r="G8550">
        <v>19631.81452</v>
      </c>
      <c r="H8550">
        <v>0</v>
      </c>
      <c r="I8550">
        <v>1</v>
      </c>
      <c r="J8550" s="2" t="str">
        <f t="shared" si="133"/>
        <v>EG_LHNR2031</v>
      </c>
    </row>
    <row r="8551" spans="1:10" x14ac:dyDescent="0.25">
      <c r="A8551" t="s">
        <v>15</v>
      </c>
      <c r="B8551" t="s">
        <v>6</v>
      </c>
      <c r="C8551" t="s">
        <v>10</v>
      </c>
      <c r="D8551">
        <v>2031</v>
      </c>
      <c r="E8551">
        <v>2041</v>
      </c>
      <c r="F8551">
        <v>1</v>
      </c>
      <c r="G8551">
        <v>19631.81452</v>
      </c>
      <c r="H8551">
        <v>0</v>
      </c>
      <c r="I8551">
        <v>1</v>
      </c>
      <c r="J8551" s="2" t="str">
        <f t="shared" si="133"/>
        <v>EG_LHER2031</v>
      </c>
    </row>
    <row r="8552" spans="1:10" x14ac:dyDescent="0.25">
      <c r="A8552" t="s">
        <v>15</v>
      </c>
      <c r="B8552" t="s">
        <v>6</v>
      </c>
      <c r="C8552" t="s">
        <v>11</v>
      </c>
      <c r="D8552">
        <v>2031</v>
      </c>
      <c r="E8552">
        <v>2041</v>
      </c>
      <c r="F8552">
        <v>1</v>
      </c>
      <c r="G8552">
        <v>19631.81452</v>
      </c>
      <c r="H8552">
        <v>0</v>
      </c>
      <c r="I8552">
        <v>1</v>
      </c>
      <c r="J8552" s="2" t="str">
        <f t="shared" si="133"/>
        <v>EG_LHWR2031</v>
      </c>
    </row>
    <row r="8553" spans="1:10" x14ac:dyDescent="0.25">
      <c r="A8553" t="s">
        <v>15</v>
      </c>
      <c r="B8553" t="s">
        <v>6</v>
      </c>
      <c r="C8553" t="s">
        <v>9</v>
      </c>
      <c r="D8553">
        <v>2031</v>
      </c>
      <c r="E8553">
        <v>2041</v>
      </c>
      <c r="F8553">
        <v>1</v>
      </c>
      <c r="G8553">
        <v>19631.81452</v>
      </c>
      <c r="H8553">
        <v>0</v>
      </c>
      <c r="I8553">
        <v>1</v>
      </c>
      <c r="J8553" s="2" t="str">
        <f t="shared" si="133"/>
        <v>EG_LHNER2031</v>
      </c>
    </row>
    <row r="8554" spans="1:10" x14ac:dyDescent="0.25">
      <c r="A8554" t="s">
        <v>15</v>
      </c>
      <c r="B8554" t="s">
        <v>6</v>
      </c>
      <c r="C8554" t="s">
        <v>8</v>
      </c>
      <c r="D8554">
        <v>2031</v>
      </c>
      <c r="E8554">
        <v>2041</v>
      </c>
      <c r="F8554">
        <v>1</v>
      </c>
      <c r="G8554">
        <v>19631.81452</v>
      </c>
      <c r="H8554">
        <v>0</v>
      </c>
      <c r="I8554">
        <v>1</v>
      </c>
      <c r="J8554" s="2" t="str">
        <f t="shared" si="133"/>
        <v>EG_LHSR2031</v>
      </c>
    </row>
    <row r="8555" spans="1:10" x14ac:dyDescent="0.25">
      <c r="A8555" t="s">
        <v>15</v>
      </c>
      <c r="B8555" t="s">
        <v>6</v>
      </c>
      <c r="C8555" t="s">
        <v>12</v>
      </c>
      <c r="D8555">
        <v>2031</v>
      </c>
      <c r="E8555">
        <v>2041</v>
      </c>
      <c r="F8555">
        <v>1</v>
      </c>
      <c r="G8555">
        <v>19631.81452</v>
      </c>
      <c r="H8555">
        <v>0</v>
      </c>
      <c r="I8555">
        <v>1</v>
      </c>
      <c r="J8555" s="2" t="str">
        <f t="shared" si="133"/>
        <v>EG_LHNR2031</v>
      </c>
    </row>
    <row r="8556" spans="1:10" x14ac:dyDescent="0.25">
      <c r="A8556" t="s">
        <v>18</v>
      </c>
      <c r="B8556" t="s">
        <v>6</v>
      </c>
      <c r="C8556" t="s">
        <v>10</v>
      </c>
      <c r="D8556">
        <v>2031</v>
      </c>
      <c r="E8556">
        <v>2031</v>
      </c>
      <c r="F8556">
        <v>1</v>
      </c>
      <c r="G8556">
        <v>11825.348760000001</v>
      </c>
      <c r="H8556">
        <v>0</v>
      </c>
      <c r="I8556">
        <v>1</v>
      </c>
      <c r="J8556" s="2" t="str">
        <f t="shared" si="133"/>
        <v>EG_SHER2031</v>
      </c>
    </row>
    <row r="8557" spans="1:10" x14ac:dyDescent="0.25">
      <c r="A8557" t="s">
        <v>18</v>
      </c>
      <c r="B8557" t="s">
        <v>6</v>
      </c>
      <c r="C8557" t="s">
        <v>11</v>
      </c>
      <c r="D8557">
        <v>2031</v>
      </c>
      <c r="E8557">
        <v>2031</v>
      </c>
      <c r="F8557">
        <v>1</v>
      </c>
      <c r="G8557">
        <v>11825.348760000001</v>
      </c>
      <c r="H8557">
        <v>0</v>
      </c>
      <c r="I8557">
        <v>1</v>
      </c>
      <c r="J8557" s="2" t="str">
        <f t="shared" si="133"/>
        <v>EG_SHWR2031</v>
      </c>
    </row>
    <row r="8558" spans="1:10" x14ac:dyDescent="0.25">
      <c r="A8558" t="s">
        <v>18</v>
      </c>
      <c r="B8558" t="s">
        <v>6</v>
      </c>
      <c r="C8558" t="s">
        <v>9</v>
      </c>
      <c r="D8558">
        <v>2031</v>
      </c>
      <c r="E8558">
        <v>2031</v>
      </c>
      <c r="F8558">
        <v>1</v>
      </c>
      <c r="G8558">
        <v>11825.348760000001</v>
      </c>
      <c r="H8558">
        <v>0</v>
      </c>
      <c r="I8558">
        <v>1</v>
      </c>
      <c r="J8558" s="2" t="str">
        <f t="shared" si="133"/>
        <v>EG_SHNER2031</v>
      </c>
    </row>
    <row r="8559" spans="1:10" x14ac:dyDescent="0.25">
      <c r="A8559" t="s">
        <v>18</v>
      </c>
      <c r="B8559" t="s">
        <v>6</v>
      </c>
      <c r="C8559" t="s">
        <v>8</v>
      </c>
      <c r="D8559">
        <v>2031</v>
      </c>
      <c r="E8559">
        <v>2031</v>
      </c>
      <c r="F8559">
        <v>1</v>
      </c>
      <c r="G8559">
        <v>11825.348760000001</v>
      </c>
      <c r="H8559">
        <v>0</v>
      </c>
      <c r="I8559">
        <v>1</v>
      </c>
      <c r="J8559" s="2" t="str">
        <f t="shared" si="133"/>
        <v>EG_SHSR2031</v>
      </c>
    </row>
    <row r="8560" spans="1:10" x14ac:dyDescent="0.25">
      <c r="A8560" t="s">
        <v>18</v>
      </c>
      <c r="B8560" t="s">
        <v>6</v>
      </c>
      <c r="C8560" t="s">
        <v>12</v>
      </c>
      <c r="D8560">
        <v>2031</v>
      </c>
      <c r="E8560">
        <v>2031</v>
      </c>
      <c r="F8560">
        <v>1</v>
      </c>
      <c r="G8560">
        <v>11825.348760000001</v>
      </c>
      <c r="H8560">
        <v>0</v>
      </c>
      <c r="I8560">
        <v>1</v>
      </c>
      <c r="J8560" s="2" t="str">
        <f t="shared" si="133"/>
        <v>EG_SHNR2031</v>
      </c>
    </row>
    <row r="8561" spans="1:10" x14ac:dyDescent="0.25">
      <c r="A8561" t="s">
        <v>18</v>
      </c>
      <c r="B8561" t="s">
        <v>6</v>
      </c>
      <c r="C8561" t="s">
        <v>10</v>
      </c>
      <c r="D8561">
        <v>2031</v>
      </c>
      <c r="E8561">
        <v>2032</v>
      </c>
      <c r="F8561">
        <v>1</v>
      </c>
      <c r="G8561">
        <v>11825.348760000001</v>
      </c>
      <c r="H8561">
        <v>0</v>
      </c>
      <c r="I8561">
        <v>1</v>
      </c>
      <c r="J8561" s="2" t="str">
        <f t="shared" si="133"/>
        <v>EG_SHER2031</v>
      </c>
    </row>
    <row r="8562" spans="1:10" x14ac:dyDescent="0.25">
      <c r="A8562" t="s">
        <v>18</v>
      </c>
      <c r="B8562" t="s">
        <v>6</v>
      </c>
      <c r="C8562" t="s">
        <v>11</v>
      </c>
      <c r="D8562">
        <v>2031</v>
      </c>
      <c r="E8562">
        <v>2032</v>
      </c>
      <c r="F8562">
        <v>1</v>
      </c>
      <c r="G8562">
        <v>11825.348760000001</v>
      </c>
      <c r="H8562">
        <v>0</v>
      </c>
      <c r="I8562">
        <v>1</v>
      </c>
      <c r="J8562" s="2" t="str">
        <f t="shared" si="133"/>
        <v>EG_SHWR2031</v>
      </c>
    </row>
    <row r="8563" spans="1:10" x14ac:dyDescent="0.25">
      <c r="A8563" t="s">
        <v>18</v>
      </c>
      <c r="B8563" t="s">
        <v>6</v>
      </c>
      <c r="C8563" t="s">
        <v>9</v>
      </c>
      <c r="D8563">
        <v>2031</v>
      </c>
      <c r="E8563">
        <v>2032</v>
      </c>
      <c r="F8563">
        <v>1</v>
      </c>
      <c r="G8563">
        <v>11825.348760000001</v>
      </c>
      <c r="H8563">
        <v>0</v>
      </c>
      <c r="I8563">
        <v>1</v>
      </c>
      <c r="J8563" s="2" t="str">
        <f t="shared" si="133"/>
        <v>EG_SHNER2031</v>
      </c>
    </row>
    <row r="8564" spans="1:10" x14ac:dyDescent="0.25">
      <c r="A8564" t="s">
        <v>18</v>
      </c>
      <c r="B8564" t="s">
        <v>6</v>
      </c>
      <c r="C8564" t="s">
        <v>8</v>
      </c>
      <c r="D8564">
        <v>2031</v>
      </c>
      <c r="E8564">
        <v>2032</v>
      </c>
      <c r="F8564">
        <v>1</v>
      </c>
      <c r="G8564">
        <v>11825.348760000001</v>
      </c>
      <c r="H8564">
        <v>0</v>
      </c>
      <c r="I8564">
        <v>1</v>
      </c>
      <c r="J8564" s="2" t="str">
        <f t="shared" si="133"/>
        <v>EG_SHSR2031</v>
      </c>
    </row>
    <row r="8565" spans="1:10" x14ac:dyDescent="0.25">
      <c r="A8565" t="s">
        <v>18</v>
      </c>
      <c r="B8565" t="s">
        <v>6</v>
      </c>
      <c r="C8565" t="s">
        <v>12</v>
      </c>
      <c r="D8565">
        <v>2031</v>
      </c>
      <c r="E8565">
        <v>2032</v>
      </c>
      <c r="F8565">
        <v>1</v>
      </c>
      <c r="G8565">
        <v>11825.348760000001</v>
      </c>
      <c r="H8565">
        <v>0</v>
      </c>
      <c r="I8565">
        <v>1</v>
      </c>
      <c r="J8565" s="2" t="str">
        <f t="shared" si="133"/>
        <v>EG_SHNR2031</v>
      </c>
    </row>
    <row r="8566" spans="1:10" x14ac:dyDescent="0.25">
      <c r="A8566" t="s">
        <v>18</v>
      </c>
      <c r="B8566" t="s">
        <v>6</v>
      </c>
      <c r="C8566" t="s">
        <v>10</v>
      </c>
      <c r="D8566">
        <v>2031</v>
      </c>
      <c r="E8566">
        <v>2033</v>
      </c>
      <c r="F8566">
        <v>1</v>
      </c>
      <c r="G8566">
        <v>11825.348760000001</v>
      </c>
      <c r="H8566">
        <v>0</v>
      </c>
      <c r="I8566">
        <v>1</v>
      </c>
      <c r="J8566" s="2" t="str">
        <f t="shared" si="133"/>
        <v>EG_SHER2031</v>
      </c>
    </row>
    <row r="8567" spans="1:10" x14ac:dyDescent="0.25">
      <c r="A8567" t="s">
        <v>18</v>
      </c>
      <c r="B8567" t="s">
        <v>6</v>
      </c>
      <c r="C8567" t="s">
        <v>11</v>
      </c>
      <c r="D8567">
        <v>2031</v>
      </c>
      <c r="E8567">
        <v>2033</v>
      </c>
      <c r="F8567">
        <v>1</v>
      </c>
      <c r="G8567">
        <v>11825.348760000001</v>
      </c>
      <c r="H8567">
        <v>0</v>
      </c>
      <c r="I8567">
        <v>1</v>
      </c>
      <c r="J8567" s="2" t="str">
        <f t="shared" si="133"/>
        <v>EG_SHWR2031</v>
      </c>
    </row>
    <row r="8568" spans="1:10" x14ac:dyDescent="0.25">
      <c r="A8568" t="s">
        <v>18</v>
      </c>
      <c r="B8568" t="s">
        <v>6</v>
      </c>
      <c r="C8568" t="s">
        <v>9</v>
      </c>
      <c r="D8568">
        <v>2031</v>
      </c>
      <c r="E8568">
        <v>2033</v>
      </c>
      <c r="F8568">
        <v>1</v>
      </c>
      <c r="G8568">
        <v>11825.348760000001</v>
      </c>
      <c r="H8568">
        <v>0</v>
      </c>
      <c r="I8568">
        <v>1</v>
      </c>
      <c r="J8568" s="2" t="str">
        <f t="shared" si="133"/>
        <v>EG_SHNER2031</v>
      </c>
    </row>
    <row r="8569" spans="1:10" x14ac:dyDescent="0.25">
      <c r="A8569" t="s">
        <v>18</v>
      </c>
      <c r="B8569" t="s">
        <v>6</v>
      </c>
      <c r="C8569" t="s">
        <v>8</v>
      </c>
      <c r="D8569">
        <v>2031</v>
      </c>
      <c r="E8569">
        <v>2033</v>
      </c>
      <c r="F8569">
        <v>1</v>
      </c>
      <c r="G8569">
        <v>11825.348760000001</v>
      </c>
      <c r="H8569">
        <v>0</v>
      </c>
      <c r="I8569">
        <v>1</v>
      </c>
      <c r="J8569" s="2" t="str">
        <f t="shared" si="133"/>
        <v>EG_SHSR2031</v>
      </c>
    </row>
    <row r="8570" spans="1:10" x14ac:dyDescent="0.25">
      <c r="A8570" t="s">
        <v>18</v>
      </c>
      <c r="B8570" t="s">
        <v>6</v>
      </c>
      <c r="C8570" t="s">
        <v>12</v>
      </c>
      <c r="D8570">
        <v>2031</v>
      </c>
      <c r="E8570">
        <v>2033</v>
      </c>
      <c r="F8570">
        <v>1</v>
      </c>
      <c r="G8570">
        <v>11825.348760000001</v>
      </c>
      <c r="H8570">
        <v>0</v>
      </c>
      <c r="I8570">
        <v>1</v>
      </c>
      <c r="J8570" s="2" t="str">
        <f t="shared" si="133"/>
        <v>EG_SHNR2031</v>
      </c>
    </row>
    <row r="8571" spans="1:10" x14ac:dyDescent="0.25">
      <c r="A8571" t="s">
        <v>18</v>
      </c>
      <c r="B8571" t="s">
        <v>6</v>
      </c>
      <c r="C8571" t="s">
        <v>10</v>
      </c>
      <c r="D8571">
        <v>2031</v>
      </c>
      <c r="E8571">
        <v>2034</v>
      </c>
      <c r="F8571">
        <v>1</v>
      </c>
      <c r="G8571">
        <v>11825.348760000001</v>
      </c>
      <c r="H8571">
        <v>0</v>
      </c>
      <c r="I8571">
        <v>1</v>
      </c>
      <c r="J8571" s="2" t="str">
        <f t="shared" si="133"/>
        <v>EG_SHER2031</v>
      </c>
    </row>
    <row r="8572" spans="1:10" x14ac:dyDescent="0.25">
      <c r="A8572" t="s">
        <v>18</v>
      </c>
      <c r="B8572" t="s">
        <v>6</v>
      </c>
      <c r="C8572" t="s">
        <v>11</v>
      </c>
      <c r="D8572">
        <v>2031</v>
      </c>
      <c r="E8572">
        <v>2034</v>
      </c>
      <c r="F8572">
        <v>1</v>
      </c>
      <c r="G8572">
        <v>11825.348760000001</v>
      </c>
      <c r="H8572">
        <v>0</v>
      </c>
      <c r="I8572">
        <v>1</v>
      </c>
      <c r="J8572" s="2" t="str">
        <f t="shared" si="133"/>
        <v>EG_SHWR2031</v>
      </c>
    </row>
    <row r="8573" spans="1:10" x14ac:dyDescent="0.25">
      <c r="A8573" t="s">
        <v>18</v>
      </c>
      <c r="B8573" t="s">
        <v>6</v>
      </c>
      <c r="C8573" t="s">
        <v>9</v>
      </c>
      <c r="D8573">
        <v>2031</v>
      </c>
      <c r="E8573">
        <v>2034</v>
      </c>
      <c r="F8573">
        <v>1</v>
      </c>
      <c r="G8573">
        <v>11825.348760000001</v>
      </c>
      <c r="H8573">
        <v>0</v>
      </c>
      <c r="I8573">
        <v>1</v>
      </c>
      <c r="J8573" s="2" t="str">
        <f t="shared" si="133"/>
        <v>EG_SHNER2031</v>
      </c>
    </row>
    <row r="8574" spans="1:10" x14ac:dyDescent="0.25">
      <c r="A8574" t="s">
        <v>18</v>
      </c>
      <c r="B8574" t="s">
        <v>6</v>
      </c>
      <c r="C8574" t="s">
        <v>8</v>
      </c>
      <c r="D8574">
        <v>2031</v>
      </c>
      <c r="E8574">
        <v>2034</v>
      </c>
      <c r="F8574">
        <v>1</v>
      </c>
      <c r="G8574">
        <v>11825.348760000001</v>
      </c>
      <c r="H8574">
        <v>0</v>
      </c>
      <c r="I8574">
        <v>1</v>
      </c>
      <c r="J8574" s="2" t="str">
        <f t="shared" si="133"/>
        <v>EG_SHSR2031</v>
      </c>
    </row>
    <row r="8575" spans="1:10" x14ac:dyDescent="0.25">
      <c r="A8575" t="s">
        <v>18</v>
      </c>
      <c r="B8575" t="s">
        <v>6</v>
      </c>
      <c r="C8575" t="s">
        <v>12</v>
      </c>
      <c r="D8575">
        <v>2031</v>
      </c>
      <c r="E8575">
        <v>2034</v>
      </c>
      <c r="F8575">
        <v>1</v>
      </c>
      <c r="G8575">
        <v>11825.348760000001</v>
      </c>
      <c r="H8575">
        <v>0</v>
      </c>
      <c r="I8575">
        <v>1</v>
      </c>
      <c r="J8575" s="2" t="str">
        <f t="shared" si="133"/>
        <v>EG_SHNR2031</v>
      </c>
    </row>
    <row r="8576" spans="1:10" x14ac:dyDescent="0.25">
      <c r="A8576" t="s">
        <v>18</v>
      </c>
      <c r="B8576" t="s">
        <v>6</v>
      </c>
      <c r="C8576" t="s">
        <v>10</v>
      </c>
      <c r="D8576">
        <v>2031</v>
      </c>
      <c r="E8576">
        <v>2035</v>
      </c>
      <c r="F8576">
        <v>1</v>
      </c>
      <c r="G8576">
        <v>11825.348760000001</v>
      </c>
      <c r="H8576">
        <v>0</v>
      </c>
      <c r="I8576">
        <v>1</v>
      </c>
      <c r="J8576" s="2" t="str">
        <f t="shared" si="133"/>
        <v>EG_SHER2031</v>
      </c>
    </row>
    <row r="8577" spans="1:10" x14ac:dyDescent="0.25">
      <c r="A8577" t="s">
        <v>18</v>
      </c>
      <c r="B8577" t="s">
        <v>6</v>
      </c>
      <c r="C8577" t="s">
        <v>11</v>
      </c>
      <c r="D8577">
        <v>2031</v>
      </c>
      <c r="E8577">
        <v>2035</v>
      </c>
      <c r="F8577">
        <v>1</v>
      </c>
      <c r="G8577">
        <v>11825.348760000001</v>
      </c>
      <c r="H8577">
        <v>0</v>
      </c>
      <c r="I8577">
        <v>1</v>
      </c>
      <c r="J8577" s="2" t="str">
        <f t="shared" si="133"/>
        <v>EG_SHWR2031</v>
      </c>
    </row>
    <row r="8578" spans="1:10" x14ac:dyDescent="0.25">
      <c r="A8578" t="s">
        <v>18</v>
      </c>
      <c r="B8578" t="s">
        <v>6</v>
      </c>
      <c r="C8578" t="s">
        <v>9</v>
      </c>
      <c r="D8578">
        <v>2031</v>
      </c>
      <c r="E8578">
        <v>2035</v>
      </c>
      <c r="F8578">
        <v>1</v>
      </c>
      <c r="G8578">
        <v>11825.348760000001</v>
      </c>
      <c r="H8578">
        <v>0</v>
      </c>
      <c r="I8578">
        <v>1</v>
      </c>
      <c r="J8578" s="2" t="str">
        <f t="shared" si="133"/>
        <v>EG_SHNER2031</v>
      </c>
    </row>
    <row r="8579" spans="1:10" x14ac:dyDescent="0.25">
      <c r="A8579" t="s">
        <v>18</v>
      </c>
      <c r="B8579" t="s">
        <v>6</v>
      </c>
      <c r="C8579" t="s">
        <v>8</v>
      </c>
      <c r="D8579">
        <v>2031</v>
      </c>
      <c r="E8579">
        <v>2035</v>
      </c>
      <c r="F8579">
        <v>1</v>
      </c>
      <c r="G8579">
        <v>11825.348760000001</v>
      </c>
      <c r="H8579">
        <v>0</v>
      </c>
      <c r="I8579">
        <v>1</v>
      </c>
      <c r="J8579" s="2" t="str">
        <f t="shared" ref="J8579:J8642" si="134">_xlfn.CONCAT(A8579,C8579,D8579)</f>
        <v>EG_SHSR2031</v>
      </c>
    </row>
    <row r="8580" spans="1:10" x14ac:dyDescent="0.25">
      <c r="A8580" t="s">
        <v>18</v>
      </c>
      <c r="B8580" t="s">
        <v>6</v>
      </c>
      <c r="C8580" t="s">
        <v>12</v>
      </c>
      <c r="D8580">
        <v>2031</v>
      </c>
      <c r="E8580">
        <v>2035</v>
      </c>
      <c r="F8580">
        <v>1</v>
      </c>
      <c r="G8580">
        <v>11825.348760000001</v>
      </c>
      <c r="H8580">
        <v>0</v>
      </c>
      <c r="I8580">
        <v>1</v>
      </c>
      <c r="J8580" s="2" t="str">
        <f t="shared" si="134"/>
        <v>EG_SHNR2031</v>
      </c>
    </row>
    <row r="8581" spans="1:10" x14ac:dyDescent="0.25">
      <c r="A8581" t="s">
        <v>18</v>
      </c>
      <c r="B8581" t="s">
        <v>6</v>
      </c>
      <c r="C8581" t="s">
        <v>10</v>
      </c>
      <c r="D8581">
        <v>2031</v>
      </c>
      <c r="E8581">
        <v>2036</v>
      </c>
      <c r="F8581">
        <v>1</v>
      </c>
      <c r="G8581">
        <v>11825.348760000001</v>
      </c>
      <c r="H8581">
        <v>0</v>
      </c>
      <c r="I8581">
        <v>1</v>
      </c>
      <c r="J8581" s="2" t="str">
        <f t="shared" si="134"/>
        <v>EG_SHER2031</v>
      </c>
    </row>
    <row r="8582" spans="1:10" x14ac:dyDescent="0.25">
      <c r="A8582" t="s">
        <v>18</v>
      </c>
      <c r="B8582" t="s">
        <v>6</v>
      </c>
      <c r="C8582" t="s">
        <v>11</v>
      </c>
      <c r="D8582">
        <v>2031</v>
      </c>
      <c r="E8582">
        <v>2036</v>
      </c>
      <c r="F8582">
        <v>1</v>
      </c>
      <c r="G8582">
        <v>11825.348760000001</v>
      </c>
      <c r="H8582">
        <v>0</v>
      </c>
      <c r="I8582">
        <v>1</v>
      </c>
      <c r="J8582" s="2" t="str">
        <f t="shared" si="134"/>
        <v>EG_SHWR2031</v>
      </c>
    </row>
    <row r="8583" spans="1:10" x14ac:dyDescent="0.25">
      <c r="A8583" t="s">
        <v>18</v>
      </c>
      <c r="B8583" t="s">
        <v>6</v>
      </c>
      <c r="C8583" t="s">
        <v>9</v>
      </c>
      <c r="D8583">
        <v>2031</v>
      </c>
      <c r="E8583">
        <v>2036</v>
      </c>
      <c r="F8583">
        <v>1</v>
      </c>
      <c r="G8583">
        <v>11825.348760000001</v>
      </c>
      <c r="H8583">
        <v>0</v>
      </c>
      <c r="I8583">
        <v>1</v>
      </c>
      <c r="J8583" s="2" t="str">
        <f t="shared" si="134"/>
        <v>EG_SHNER2031</v>
      </c>
    </row>
    <row r="8584" spans="1:10" x14ac:dyDescent="0.25">
      <c r="A8584" t="s">
        <v>18</v>
      </c>
      <c r="B8584" t="s">
        <v>6</v>
      </c>
      <c r="C8584" t="s">
        <v>8</v>
      </c>
      <c r="D8584">
        <v>2031</v>
      </c>
      <c r="E8584">
        <v>2036</v>
      </c>
      <c r="F8584">
        <v>1</v>
      </c>
      <c r="G8584">
        <v>11825.348760000001</v>
      </c>
      <c r="H8584">
        <v>0</v>
      </c>
      <c r="I8584">
        <v>1</v>
      </c>
      <c r="J8584" s="2" t="str">
        <f t="shared" si="134"/>
        <v>EG_SHSR2031</v>
      </c>
    </row>
    <row r="8585" spans="1:10" x14ac:dyDescent="0.25">
      <c r="A8585" t="s">
        <v>18</v>
      </c>
      <c r="B8585" t="s">
        <v>6</v>
      </c>
      <c r="C8585" t="s">
        <v>12</v>
      </c>
      <c r="D8585">
        <v>2031</v>
      </c>
      <c r="E8585">
        <v>2036</v>
      </c>
      <c r="F8585">
        <v>1</v>
      </c>
      <c r="G8585">
        <v>11825.348760000001</v>
      </c>
      <c r="H8585">
        <v>0</v>
      </c>
      <c r="I8585">
        <v>1</v>
      </c>
      <c r="J8585" s="2" t="str">
        <f t="shared" si="134"/>
        <v>EG_SHNR2031</v>
      </c>
    </row>
    <row r="8586" spans="1:10" x14ac:dyDescent="0.25">
      <c r="A8586" t="s">
        <v>18</v>
      </c>
      <c r="B8586" t="s">
        <v>6</v>
      </c>
      <c r="C8586" t="s">
        <v>10</v>
      </c>
      <c r="D8586">
        <v>2031</v>
      </c>
      <c r="E8586">
        <v>2037</v>
      </c>
      <c r="F8586">
        <v>1</v>
      </c>
      <c r="G8586">
        <v>11825.348760000001</v>
      </c>
      <c r="H8586">
        <v>0</v>
      </c>
      <c r="I8586">
        <v>1</v>
      </c>
      <c r="J8586" s="2" t="str">
        <f t="shared" si="134"/>
        <v>EG_SHER2031</v>
      </c>
    </row>
    <row r="8587" spans="1:10" x14ac:dyDescent="0.25">
      <c r="A8587" t="s">
        <v>18</v>
      </c>
      <c r="B8587" t="s">
        <v>6</v>
      </c>
      <c r="C8587" t="s">
        <v>11</v>
      </c>
      <c r="D8587">
        <v>2031</v>
      </c>
      <c r="E8587">
        <v>2037</v>
      </c>
      <c r="F8587">
        <v>1</v>
      </c>
      <c r="G8587">
        <v>11825.348760000001</v>
      </c>
      <c r="H8587">
        <v>0</v>
      </c>
      <c r="I8587">
        <v>1</v>
      </c>
      <c r="J8587" s="2" t="str">
        <f t="shared" si="134"/>
        <v>EG_SHWR2031</v>
      </c>
    </row>
    <row r="8588" spans="1:10" x14ac:dyDescent="0.25">
      <c r="A8588" t="s">
        <v>18</v>
      </c>
      <c r="B8588" t="s">
        <v>6</v>
      </c>
      <c r="C8588" t="s">
        <v>9</v>
      </c>
      <c r="D8588">
        <v>2031</v>
      </c>
      <c r="E8588">
        <v>2037</v>
      </c>
      <c r="F8588">
        <v>1</v>
      </c>
      <c r="G8588">
        <v>11825.348760000001</v>
      </c>
      <c r="H8588">
        <v>0</v>
      </c>
      <c r="I8588">
        <v>1</v>
      </c>
      <c r="J8588" s="2" t="str">
        <f t="shared" si="134"/>
        <v>EG_SHNER2031</v>
      </c>
    </row>
    <row r="8589" spans="1:10" x14ac:dyDescent="0.25">
      <c r="A8589" t="s">
        <v>18</v>
      </c>
      <c r="B8589" t="s">
        <v>6</v>
      </c>
      <c r="C8589" t="s">
        <v>8</v>
      </c>
      <c r="D8589">
        <v>2031</v>
      </c>
      <c r="E8589">
        <v>2037</v>
      </c>
      <c r="F8589">
        <v>1</v>
      </c>
      <c r="G8589">
        <v>11825.348760000001</v>
      </c>
      <c r="H8589">
        <v>0</v>
      </c>
      <c r="I8589">
        <v>1</v>
      </c>
      <c r="J8589" s="2" t="str">
        <f t="shared" si="134"/>
        <v>EG_SHSR2031</v>
      </c>
    </row>
    <row r="8590" spans="1:10" x14ac:dyDescent="0.25">
      <c r="A8590" t="s">
        <v>18</v>
      </c>
      <c r="B8590" t="s">
        <v>6</v>
      </c>
      <c r="C8590" t="s">
        <v>12</v>
      </c>
      <c r="D8590">
        <v>2031</v>
      </c>
      <c r="E8590">
        <v>2037</v>
      </c>
      <c r="F8590">
        <v>1</v>
      </c>
      <c r="G8590">
        <v>11825.348760000001</v>
      </c>
      <c r="H8590">
        <v>0</v>
      </c>
      <c r="I8590">
        <v>1</v>
      </c>
      <c r="J8590" s="2" t="str">
        <f t="shared" si="134"/>
        <v>EG_SHNR2031</v>
      </c>
    </row>
    <row r="8591" spans="1:10" x14ac:dyDescent="0.25">
      <c r="A8591" t="s">
        <v>18</v>
      </c>
      <c r="B8591" t="s">
        <v>6</v>
      </c>
      <c r="C8591" t="s">
        <v>10</v>
      </c>
      <c r="D8591">
        <v>2031</v>
      </c>
      <c r="E8591">
        <v>2038</v>
      </c>
      <c r="F8591">
        <v>1</v>
      </c>
      <c r="G8591">
        <v>11825.348760000001</v>
      </c>
      <c r="H8591">
        <v>0</v>
      </c>
      <c r="I8591">
        <v>1</v>
      </c>
      <c r="J8591" s="2" t="str">
        <f t="shared" si="134"/>
        <v>EG_SHER2031</v>
      </c>
    </row>
    <row r="8592" spans="1:10" x14ac:dyDescent="0.25">
      <c r="A8592" t="s">
        <v>18</v>
      </c>
      <c r="B8592" t="s">
        <v>6</v>
      </c>
      <c r="C8592" t="s">
        <v>11</v>
      </c>
      <c r="D8592">
        <v>2031</v>
      </c>
      <c r="E8592">
        <v>2038</v>
      </c>
      <c r="F8592">
        <v>1</v>
      </c>
      <c r="G8592">
        <v>11825.348760000001</v>
      </c>
      <c r="H8592">
        <v>0</v>
      </c>
      <c r="I8592">
        <v>1</v>
      </c>
      <c r="J8592" s="2" t="str">
        <f t="shared" si="134"/>
        <v>EG_SHWR2031</v>
      </c>
    </row>
    <row r="8593" spans="1:10" x14ac:dyDescent="0.25">
      <c r="A8593" t="s">
        <v>18</v>
      </c>
      <c r="B8593" t="s">
        <v>6</v>
      </c>
      <c r="C8593" t="s">
        <v>9</v>
      </c>
      <c r="D8593">
        <v>2031</v>
      </c>
      <c r="E8593">
        <v>2038</v>
      </c>
      <c r="F8593">
        <v>1</v>
      </c>
      <c r="G8593">
        <v>11825.348760000001</v>
      </c>
      <c r="H8593">
        <v>0</v>
      </c>
      <c r="I8593">
        <v>1</v>
      </c>
      <c r="J8593" s="2" t="str">
        <f t="shared" si="134"/>
        <v>EG_SHNER2031</v>
      </c>
    </row>
    <row r="8594" spans="1:10" x14ac:dyDescent="0.25">
      <c r="A8594" t="s">
        <v>18</v>
      </c>
      <c r="B8594" t="s">
        <v>6</v>
      </c>
      <c r="C8594" t="s">
        <v>8</v>
      </c>
      <c r="D8594">
        <v>2031</v>
      </c>
      <c r="E8594">
        <v>2038</v>
      </c>
      <c r="F8594">
        <v>1</v>
      </c>
      <c r="G8594">
        <v>11825.348760000001</v>
      </c>
      <c r="H8594">
        <v>0</v>
      </c>
      <c r="I8594">
        <v>1</v>
      </c>
      <c r="J8594" s="2" t="str">
        <f t="shared" si="134"/>
        <v>EG_SHSR2031</v>
      </c>
    </row>
    <row r="8595" spans="1:10" x14ac:dyDescent="0.25">
      <c r="A8595" t="s">
        <v>18</v>
      </c>
      <c r="B8595" t="s">
        <v>6</v>
      </c>
      <c r="C8595" t="s">
        <v>12</v>
      </c>
      <c r="D8595">
        <v>2031</v>
      </c>
      <c r="E8595">
        <v>2038</v>
      </c>
      <c r="F8595">
        <v>1</v>
      </c>
      <c r="G8595">
        <v>11825.348760000001</v>
      </c>
      <c r="H8595">
        <v>0</v>
      </c>
      <c r="I8595">
        <v>1</v>
      </c>
      <c r="J8595" s="2" t="str">
        <f t="shared" si="134"/>
        <v>EG_SHNR2031</v>
      </c>
    </row>
    <row r="8596" spans="1:10" x14ac:dyDescent="0.25">
      <c r="A8596" t="s">
        <v>18</v>
      </c>
      <c r="B8596" t="s">
        <v>6</v>
      </c>
      <c r="C8596" t="s">
        <v>10</v>
      </c>
      <c r="D8596">
        <v>2031</v>
      </c>
      <c r="E8596">
        <v>2039</v>
      </c>
      <c r="F8596">
        <v>1</v>
      </c>
      <c r="G8596">
        <v>11825.348760000001</v>
      </c>
      <c r="H8596">
        <v>0</v>
      </c>
      <c r="I8596">
        <v>1</v>
      </c>
      <c r="J8596" s="2" t="str">
        <f t="shared" si="134"/>
        <v>EG_SHER2031</v>
      </c>
    </row>
    <row r="8597" spans="1:10" x14ac:dyDescent="0.25">
      <c r="A8597" t="s">
        <v>18</v>
      </c>
      <c r="B8597" t="s">
        <v>6</v>
      </c>
      <c r="C8597" t="s">
        <v>11</v>
      </c>
      <c r="D8597">
        <v>2031</v>
      </c>
      <c r="E8597">
        <v>2039</v>
      </c>
      <c r="F8597">
        <v>1</v>
      </c>
      <c r="G8597">
        <v>11825.348760000001</v>
      </c>
      <c r="H8597">
        <v>0</v>
      </c>
      <c r="I8597">
        <v>1</v>
      </c>
      <c r="J8597" s="2" t="str">
        <f t="shared" si="134"/>
        <v>EG_SHWR2031</v>
      </c>
    </row>
    <row r="8598" spans="1:10" x14ac:dyDescent="0.25">
      <c r="A8598" t="s">
        <v>18</v>
      </c>
      <c r="B8598" t="s">
        <v>6</v>
      </c>
      <c r="C8598" t="s">
        <v>9</v>
      </c>
      <c r="D8598">
        <v>2031</v>
      </c>
      <c r="E8598">
        <v>2039</v>
      </c>
      <c r="F8598">
        <v>1</v>
      </c>
      <c r="G8598">
        <v>11825.348760000001</v>
      </c>
      <c r="H8598">
        <v>0</v>
      </c>
      <c r="I8598">
        <v>1</v>
      </c>
      <c r="J8598" s="2" t="str">
        <f t="shared" si="134"/>
        <v>EG_SHNER2031</v>
      </c>
    </row>
    <row r="8599" spans="1:10" x14ac:dyDescent="0.25">
      <c r="A8599" t="s">
        <v>18</v>
      </c>
      <c r="B8599" t="s">
        <v>6</v>
      </c>
      <c r="C8599" t="s">
        <v>8</v>
      </c>
      <c r="D8599">
        <v>2031</v>
      </c>
      <c r="E8599">
        <v>2039</v>
      </c>
      <c r="F8599">
        <v>1</v>
      </c>
      <c r="G8599">
        <v>11825.348760000001</v>
      </c>
      <c r="H8599">
        <v>0</v>
      </c>
      <c r="I8599">
        <v>1</v>
      </c>
      <c r="J8599" s="2" t="str">
        <f t="shared" si="134"/>
        <v>EG_SHSR2031</v>
      </c>
    </row>
    <row r="8600" spans="1:10" x14ac:dyDescent="0.25">
      <c r="A8600" t="s">
        <v>18</v>
      </c>
      <c r="B8600" t="s">
        <v>6</v>
      </c>
      <c r="C8600" t="s">
        <v>12</v>
      </c>
      <c r="D8600">
        <v>2031</v>
      </c>
      <c r="E8600">
        <v>2039</v>
      </c>
      <c r="F8600">
        <v>1</v>
      </c>
      <c r="G8600">
        <v>11825.348760000001</v>
      </c>
      <c r="H8600">
        <v>0</v>
      </c>
      <c r="I8600">
        <v>1</v>
      </c>
      <c r="J8600" s="2" t="str">
        <f t="shared" si="134"/>
        <v>EG_SHNR2031</v>
      </c>
    </row>
    <row r="8601" spans="1:10" x14ac:dyDescent="0.25">
      <c r="A8601" t="s">
        <v>18</v>
      </c>
      <c r="B8601" t="s">
        <v>6</v>
      </c>
      <c r="C8601" t="s">
        <v>10</v>
      </c>
      <c r="D8601">
        <v>2031</v>
      </c>
      <c r="E8601">
        <v>2040</v>
      </c>
      <c r="F8601">
        <v>1</v>
      </c>
      <c r="G8601">
        <v>11825.348760000001</v>
      </c>
      <c r="H8601">
        <v>0</v>
      </c>
      <c r="I8601">
        <v>1</v>
      </c>
      <c r="J8601" s="2" t="str">
        <f t="shared" si="134"/>
        <v>EG_SHER2031</v>
      </c>
    </row>
    <row r="8602" spans="1:10" x14ac:dyDescent="0.25">
      <c r="A8602" t="s">
        <v>18</v>
      </c>
      <c r="B8602" t="s">
        <v>6</v>
      </c>
      <c r="C8602" t="s">
        <v>11</v>
      </c>
      <c r="D8602">
        <v>2031</v>
      </c>
      <c r="E8602">
        <v>2040</v>
      </c>
      <c r="F8602">
        <v>1</v>
      </c>
      <c r="G8602">
        <v>11825.348760000001</v>
      </c>
      <c r="H8602">
        <v>0</v>
      </c>
      <c r="I8602">
        <v>1</v>
      </c>
      <c r="J8602" s="2" t="str">
        <f t="shared" si="134"/>
        <v>EG_SHWR2031</v>
      </c>
    </row>
    <row r="8603" spans="1:10" x14ac:dyDescent="0.25">
      <c r="A8603" t="s">
        <v>18</v>
      </c>
      <c r="B8603" t="s">
        <v>6</v>
      </c>
      <c r="C8603" t="s">
        <v>9</v>
      </c>
      <c r="D8603">
        <v>2031</v>
      </c>
      <c r="E8603">
        <v>2040</v>
      </c>
      <c r="F8603">
        <v>1</v>
      </c>
      <c r="G8603">
        <v>11825.348760000001</v>
      </c>
      <c r="H8603">
        <v>0</v>
      </c>
      <c r="I8603">
        <v>1</v>
      </c>
      <c r="J8603" s="2" t="str">
        <f t="shared" si="134"/>
        <v>EG_SHNER2031</v>
      </c>
    </row>
    <row r="8604" spans="1:10" x14ac:dyDescent="0.25">
      <c r="A8604" t="s">
        <v>18</v>
      </c>
      <c r="B8604" t="s">
        <v>6</v>
      </c>
      <c r="C8604" t="s">
        <v>8</v>
      </c>
      <c r="D8604">
        <v>2031</v>
      </c>
      <c r="E8604">
        <v>2040</v>
      </c>
      <c r="F8604">
        <v>1</v>
      </c>
      <c r="G8604">
        <v>11825.348760000001</v>
      </c>
      <c r="H8604">
        <v>0</v>
      </c>
      <c r="I8604">
        <v>1</v>
      </c>
      <c r="J8604" s="2" t="str">
        <f t="shared" si="134"/>
        <v>EG_SHSR2031</v>
      </c>
    </row>
    <row r="8605" spans="1:10" x14ac:dyDescent="0.25">
      <c r="A8605" t="s">
        <v>18</v>
      </c>
      <c r="B8605" t="s">
        <v>6</v>
      </c>
      <c r="C8605" t="s">
        <v>12</v>
      </c>
      <c r="D8605">
        <v>2031</v>
      </c>
      <c r="E8605">
        <v>2040</v>
      </c>
      <c r="F8605">
        <v>1</v>
      </c>
      <c r="G8605">
        <v>11825.348760000001</v>
      </c>
      <c r="H8605">
        <v>0</v>
      </c>
      <c r="I8605">
        <v>1</v>
      </c>
      <c r="J8605" s="2" t="str">
        <f t="shared" si="134"/>
        <v>EG_SHNR2031</v>
      </c>
    </row>
    <row r="8606" spans="1:10" x14ac:dyDescent="0.25">
      <c r="A8606" t="s">
        <v>18</v>
      </c>
      <c r="B8606" t="s">
        <v>6</v>
      </c>
      <c r="C8606" t="s">
        <v>10</v>
      </c>
      <c r="D8606">
        <v>2031</v>
      </c>
      <c r="E8606">
        <v>2041</v>
      </c>
      <c r="F8606">
        <v>1</v>
      </c>
      <c r="G8606">
        <v>11825.348760000001</v>
      </c>
      <c r="H8606">
        <v>0</v>
      </c>
      <c r="I8606">
        <v>1</v>
      </c>
      <c r="J8606" s="2" t="str">
        <f t="shared" si="134"/>
        <v>EG_SHER2031</v>
      </c>
    </row>
    <row r="8607" spans="1:10" x14ac:dyDescent="0.25">
      <c r="A8607" t="s">
        <v>18</v>
      </c>
      <c r="B8607" t="s">
        <v>6</v>
      </c>
      <c r="C8607" t="s">
        <v>11</v>
      </c>
      <c r="D8607">
        <v>2031</v>
      </c>
      <c r="E8607">
        <v>2041</v>
      </c>
      <c r="F8607">
        <v>1</v>
      </c>
      <c r="G8607">
        <v>11825.348760000001</v>
      </c>
      <c r="H8607">
        <v>0</v>
      </c>
      <c r="I8607">
        <v>1</v>
      </c>
      <c r="J8607" s="2" t="str">
        <f t="shared" si="134"/>
        <v>EG_SHWR2031</v>
      </c>
    </row>
    <row r="8608" spans="1:10" x14ac:dyDescent="0.25">
      <c r="A8608" t="s">
        <v>18</v>
      </c>
      <c r="B8608" t="s">
        <v>6</v>
      </c>
      <c r="C8608" t="s">
        <v>9</v>
      </c>
      <c r="D8608">
        <v>2031</v>
      </c>
      <c r="E8608">
        <v>2041</v>
      </c>
      <c r="F8608">
        <v>1</v>
      </c>
      <c r="G8608">
        <v>11825.348760000001</v>
      </c>
      <c r="H8608">
        <v>0</v>
      </c>
      <c r="I8608">
        <v>1</v>
      </c>
      <c r="J8608" s="2" t="str">
        <f t="shared" si="134"/>
        <v>EG_SHNER2031</v>
      </c>
    </row>
    <row r="8609" spans="1:10" x14ac:dyDescent="0.25">
      <c r="A8609" t="s">
        <v>18</v>
      </c>
      <c r="B8609" t="s">
        <v>6</v>
      </c>
      <c r="C8609" t="s">
        <v>8</v>
      </c>
      <c r="D8609">
        <v>2031</v>
      </c>
      <c r="E8609">
        <v>2041</v>
      </c>
      <c r="F8609">
        <v>1</v>
      </c>
      <c r="G8609">
        <v>11825.348760000001</v>
      </c>
      <c r="H8609">
        <v>0</v>
      </c>
      <c r="I8609">
        <v>1</v>
      </c>
      <c r="J8609" s="2" t="str">
        <f t="shared" si="134"/>
        <v>EG_SHSR2031</v>
      </c>
    </row>
    <row r="8610" spans="1:10" x14ac:dyDescent="0.25">
      <c r="A8610" t="s">
        <v>18</v>
      </c>
      <c r="B8610" t="s">
        <v>6</v>
      </c>
      <c r="C8610" t="s">
        <v>12</v>
      </c>
      <c r="D8610">
        <v>2031</v>
      </c>
      <c r="E8610">
        <v>2041</v>
      </c>
      <c r="F8610">
        <v>1</v>
      </c>
      <c r="G8610">
        <v>11825.348760000001</v>
      </c>
      <c r="H8610">
        <v>0</v>
      </c>
      <c r="I8610">
        <v>1</v>
      </c>
      <c r="J8610" s="2" t="str">
        <f t="shared" si="134"/>
        <v>EG_SHNR2031</v>
      </c>
    </row>
    <row r="8611" spans="1:10" x14ac:dyDescent="0.25">
      <c r="A8611" t="s">
        <v>17</v>
      </c>
      <c r="B8611" t="s">
        <v>6</v>
      </c>
      <c r="C8611" t="s">
        <v>10</v>
      </c>
      <c r="D8611">
        <v>2031</v>
      </c>
      <c r="E8611">
        <v>2031</v>
      </c>
      <c r="F8611">
        <v>1</v>
      </c>
      <c r="G8611">
        <v>20833.210350000001</v>
      </c>
      <c r="H8611">
        <v>0</v>
      </c>
      <c r="I8611">
        <v>0.70916666699999997</v>
      </c>
      <c r="J8611" s="2" t="str">
        <f t="shared" si="134"/>
        <v>EG_PHWRER2031</v>
      </c>
    </row>
    <row r="8612" spans="1:10" x14ac:dyDescent="0.25">
      <c r="A8612" t="s">
        <v>17</v>
      </c>
      <c r="B8612" t="s">
        <v>6</v>
      </c>
      <c r="C8612" t="s">
        <v>11</v>
      </c>
      <c r="D8612">
        <v>2031</v>
      </c>
      <c r="E8612">
        <v>2031</v>
      </c>
      <c r="F8612">
        <v>1</v>
      </c>
      <c r="G8612">
        <v>20833.210350000001</v>
      </c>
      <c r="H8612">
        <v>0</v>
      </c>
      <c r="I8612">
        <v>0.70916666699999997</v>
      </c>
      <c r="J8612" s="2" t="str">
        <f t="shared" si="134"/>
        <v>EG_PHWRWR2031</v>
      </c>
    </row>
    <row r="8613" spans="1:10" x14ac:dyDescent="0.25">
      <c r="A8613" t="s">
        <v>17</v>
      </c>
      <c r="B8613" t="s">
        <v>6</v>
      </c>
      <c r="C8613" t="s">
        <v>9</v>
      </c>
      <c r="D8613">
        <v>2031</v>
      </c>
      <c r="E8613">
        <v>2031</v>
      </c>
      <c r="F8613">
        <v>1</v>
      </c>
      <c r="G8613">
        <v>20833.210350000001</v>
      </c>
      <c r="H8613">
        <v>0</v>
      </c>
      <c r="I8613">
        <v>0.70916666699999997</v>
      </c>
      <c r="J8613" s="2" t="str">
        <f t="shared" si="134"/>
        <v>EG_PHWRNER2031</v>
      </c>
    </row>
    <row r="8614" spans="1:10" x14ac:dyDescent="0.25">
      <c r="A8614" t="s">
        <v>17</v>
      </c>
      <c r="B8614" t="s">
        <v>6</v>
      </c>
      <c r="C8614" t="s">
        <v>8</v>
      </c>
      <c r="D8614">
        <v>2031</v>
      </c>
      <c r="E8614">
        <v>2031</v>
      </c>
      <c r="F8614">
        <v>1</v>
      </c>
      <c r="G8614">
        <v>20833.210350000001</v>
      </c>
      <c r="H8614">
        <v>0</v>
      </c>
      <c r="I8614">
        <v>0.70916666699999997</v>
      </c>
      <c r="J8614" s="2" t="str">
        <f t="shared" si="134"/>
        <v>EG_PHWRSR2031</v>
      </c>
    </row>
    <row r="8615" spans="1:10" x14ac:dyDescent="0.25">
      <c r="A8615" t="s">
        <v>17</v>
      </c>
      <c r="B8615" t="s">
        <v>6</v>
      </c>
      <c r="C8615" t="s">
        <v>12</v>
      </c>
      <c r="D8615">
        <v>2031</v>
      </c>
      <c r="E8615">
        <v>2031</v>
      </c>
      <c r="F8615">
        <v>1</v>
      </c>
      <c r="G8615">
        <v>20833.210350000001</v>
      </c>
      <c r="H8615">
        <v>0</v>
      </c>
      <c r="I8615">
        <v>0.70916666699999997</v>
      </c>
      <c r="J8615" s="2" t="str">
        <f t="shared" si="134"/>
        <v>EG_PHWRNR2031</v>
      </c>
    </row>
    <row r="8616" spans="1:10" x14ac:dyDescent="0.25">
      <c r="A8616" t="s">
        <v>17</v>
      </c>
      <c r="B8616" t="s">
        <v>6</v>
      </c>
      <c r="C8616" t="s">
        <v>10</v>
      </c>
      <c r="D8616">
        <v>2031</v>
      </c>
      <c r="E8616">
        <v>2032</v>
      </c>
      <c r="F8616">
        <v>1</v>
      </c>
      <c r="G8616">
        <v>20833.210350000001</v>
      </c>
      <c r="H8616">
        <v>0</v>
      </c>
      <c r="I8616">
        <v>0.70916666699999997</v>
      </c>
      <c r="J8616" s="2" t="str">
        <f t="shared" si="134"/>
        <v>EG_PHWRER2031</v>
      </c>
    </row>
    <row r="8617" spans="1:10" x14ac:dyDescent="0.25">
      <c r="A8617" t="s">
        <v>17</v>
      </c>
      <c r="B8617" t="s">
        <v>6</v>
      </c>
      <c r="C8617" t="s">
        <v>11</v>
      </c>
      <c r="D8617">
        <v>2031</v>
      </c>
      <c r="E8617">
        <v>2032</v>
      </c>
      <c r="F8617">
        <v>1</v>
      </c>
      <c r="G8617">
        <v>20833.210350000001</v>
      </c>
      <c r="H8617">
        <v>0</v>
      </c>
      <c r="I8617">
        <v>0.70916666699999997</v>
      </c>
      <c r="J8617" s="2" t="str">
        <f t="shared" si="134"/>
        <v>EG_PHWRWR2031</v>
      </c>
    </row>
    <row r="8618" spans="1:10" x14ac:dyDescent="0.25">
      <c r="A8618" t="s">
        <v>17</v>
      </c>
      <c r="B8618" t="s">
        <v>6</v>
      </c>
      <c r="C8618" t="s">
        <v>9</v>
      </c>
      <c r="D8618">
        <v>2031</v>
      </c>
      <c r="E8618">
        <v>2032</v>
      </c>
      <c r="F8618">
        <v>1</v>
      </c>
      <c r="G8618">
        <v>20833.210350000001</v>
      </c>
      <c r="H8618">
        <v>0</v>
      </c>
      <c r="I8618">
        <v>0.70916666699999997</v>
      </c>
      <c r="J8618" s="2" t="str">
        <f t="shared" si="134"/>
        <v>EG_PHWRNER2031</v>
      </c>
    </row>
    <row r="8619" spans="1:10" x14ac:dyDescent="0.25">
      <c r="A8619" t="s">
        <v>17</v>
      </c>
      <c r="B8619" t="s">
        <v>6</v>
      </c>
      <c r="C8619" t="s">
        <v>8</v>
      </c>
      <c r="D8619">
        <v>2031</v>
      </c>
      <c r="E8619">
        <v>2032</v>
      </c>
      <c r="F8619">
        <v>1</v>
      </c>
      <c r="G8619">
        <v>20833.210350000001</v>
      </c>
      <c r="H8619">
        <v>0</v>
      </c>
      <c r="I8619">
        <v>0.70916666699999997</v>
      </c>
      <c r="J8619" s="2" t="str">
        <f t="shared" si="134"/>
        <v>EG_PHWRSR2031</v>
      </c>
    </row>
    <row r="8620" spans="1:10" x14ac:dyDescent="0.25">
      <c r="A8620" t="s">
        <v>17</v>
      </c>
      <c r="B8620" t="s">
        <v>6</v>
      </c>
      <c r="C8620" t="s">
        <v>12</v>
      </c>
      <c r="D8620">
        <v>2031</v>
      </c>
      <c r="E8620">
        <v>2032</v>
      </c>
      <c r="F8620">
        <v>1</v>
      </c>
      <c r="G8620">
        <v>20833.210350000001</v>
      </c>
      <c r="H8620">
        <v>0</v>
      </c>
      <c r="I8620">
        <v>0.70916666699999997</v>
      </c>
      <c r="J8620" s="2" t="str">
        <f t="shared" si="134"/>
        <v>EG_PHWRNR2031</v>
      </c>
    </row>
    <row r="8621" spans="1:10" x14ac:dyDescent="0.25">
      <c r="A8621" t="s">
        <v>17</v>
      </c>
      <c r="B8621" t="s">
        <v>6</v>
      </c>
      <c r="C8621" t="s">
        <v>10</v>
      </c>
      <c r="D8621">
        <v>2031</v>
      </c>
      <c r="E8621">
        <v>2033</v>
      </c>
      <c r="F8621">
        <v>1</v>
      </c>
      <c r="G8621">
        <v>20833.210350000001</v>
      </c>
      <c r="H8621">
        <v>0</v>
      </c>
      <c r="I8621">
        <v>0.70916666699999997</v>
      </c>
      <c r="J8621" s="2" t="str">
        <f t="shared" si="134"/>
        <v>EG_PHWRER2031</v>
      </c>
    </row>
    <row r="8622" spans="1:10" x14ac:dyDescent="0.25">
      <c r="A8622" t="s">
        <v>17</v>
      </c>
      <c r="B8622" t="s">
        <v>6</v>
      </c>
      <c r="C8622" t="s">
        <v>11</v>
      </c>
      <c r="D8622">
        <v>2031</v>
      </c>
      <c r="E8622">
        <v>2033</v>
      </c>
      <c r="F8622">
        <v>1</v>
      </c>
      <c r="G8622">
        <v>20833.210350000001</v>
      </c>
      <c r="H8622">
        <v>0</v>
      </c>
      <c r="I8622">
        <v>0.70916666699999997</v>
      </c>
      <c r="J8622" s="2" t="str">
        <f t="shared" si="134"/>
        <v>EG_PHWRWR2031</v>
      </c>
    </row>
    <row r="8623" spans="1:10" x14ac:dyDescent="0.25">
      <c r="A8623" t="s">
        <v>17</v>
      </c>
      <c r="B8623" t="s">
        <v>6</v>
      </c>
      <c r="C8623" t="s">
        <v>9</v>
      </c>
      <c r="D8623">
        <v>2031</v>
      </c>
      <c r="E8623">
        <v>2033</v>
      </c>
      <c r="F8623">
        <v>1</v>
      </c>
      <c r="G8623">
        <v>20833.210350000001</v>
      </c>
      <c r="H8623">
        <v>0</v>
      </c>
      <c r="I8623">
        <v>0.70916666699999997</v>
      </c>
      <c r="J8623" s="2" t="str">
        <f t="shared" si="134"/>
        <v>EG_PHWRNER2031</v>
      </c>
    </row>
    <row r="8624" spans="1:10" x14ac:dyDescent="0.25">
      <c r="A8624" t="s">
        <v>17</v>
      </c>
      <c r="B8624" t="s">
        <v>6</v>
      </c>
      <c r="C8624" t="s">
        <v>8</v>
      </c>
      <c r="D8624">
        <v>2031</v>
      </c>
      <c r="E8624">
        <v>2033</v>
      </c>
      <c r="F8624">
        <v>1</v>
      </c>
      <c r="G8624">
        <v>20833.210350000001</v>
      </c>
      <c r="H8624">
        <v>0</v>
      </c>
      <c r="I8624">
        <v>0.70916666699999997</v>
      </c>
      <c r="J8624" s="2" t="str">
        <f t="shared" si="134"/>
        <v>EG_PHWRSR2031</v>
      </c>
    </row>
    <row r="8625" spans="1:10" x14ac:dyDescent="0.25">
      <c r="A8625" t="s">
        <v>17</v>
      </c>
      <c r="B8625" t="s">
        <v>6</v>
      </c>
      <c r="C8625" t="s">
        <v>12</v>
      </c>
      <c r="D8625">
        <v>2031</v>
      </c>
      <c r="E8625">
        <v>2033</v>
      </c>
      <c r="F8625">
        <v>1</v>
      </c>
      <c r="G8625">
        <v>20833.210350000001</v>
      </c>
      <c r="H8625">
        <v>0</v>
      </c>
      <c r="I8625">
        <v>0.70916666699999997</v>
      </c>
      <c r="J8625" s="2" t="str">
        <f t="shared" si="134"/>
        <v>EG_PHWRNR2031</v>
      </c>
    </row>
    <row r="8626" spans="1:10" x14ac:dyDescent="0.25">
      <c r="A8626" t="s">
        <v>17</v>
      </c>
      <c r="B8626" t="s">
        <v>6</v>
      </c>
      <c r="C8626" t="s">
        <v>10</v>
      </c>
      <c r="D8626">
        <v>2031</v>
      </c>
      <c r="E8626">
        <v>2034</v>
      </c>
      <c r="F8626">
        <v>1</v>
      </c>
      <c r="G8626">
        <v>20833.210350000001</v>
      </c>
      <c r="H8626">
        <v>0</v>
      </c>
      <c r="I8626">
        <v>0.70916666699999997</v>
      </c>
      <c r="J8626" s="2" t="str">
        <f t="shared" si="134"/>
        <v>EG_PHWRER2031</v>
      </c>
    </row>
    <row r="8627" spans="1:10" x14ac:dyDescent="0.25">
      <c r="A8627" t="s">
        <v>17</v>
      </c>
      <c r="B8627" t="s">
        <v>6</v>
      </c>
      <c r="C8627" t="s">
        <v>11</v>
      </c>
      <c r="D8627">
        <v>2031</v>
      </c>
      <c r="E8627">
        <v>2034</v>
      </c>
      <c r="F8627">
        <v>1</v>
      </c>
      <c r="G8627">
        <v>20833.210350000001</v>
      </c>
      <c r="H8627">
        <v>0</v>
      </c>
      <c r="I8627">
        <v>0.70916666699999997</v>
      </c>
      <c r="J8627" s="2" t="str">
        <f t="shared" si="134"/>
        <v>EG_PHWRWR2031</v>
      </c>
    </row>
    <row r="8628" spans="1:10" x14ac:dyDescent="0.25">
      <c r="A8628" t="s">
        <v>17</v>
      </c>
      <c r="B8628" t="s">
        <v>6</v>
      </c>
      <c r="C8628" t="s">
        <v>9</v>
      </c>
      <c r="D8628">
        <v>2031</v>
      </c>
      <c r="E8628">
        <v>2034</v>
      </c>
      <c r="F8628">
        <v>1</v>
      </c>
      <c r="G8628">
        <v>20833.210350000001</v>
      </c>
      <c r="H8628">
        <v>0</v>
      </c>
      <c r="I8628">
        <v>0.70916666699999997</v>
      </c>
      <c r="J8628" s="2" t="str">
        <f t="shared" si="134"/>
        <v>EG_PHWRNER2031</v>
      </c>
    </row>
    <row r="8629" spans="1:10" x14ac:dyDescent="0.25">
      <c r="A8629" t="s">
        <v>17</v>
      </c>
      <c r="B8629" t="s">
        <v>6</v>
      </c>
      <c r="C8629" t="s">
        <v>8</v>
      </c>
      <c r="D8629">
        <v>2031</v>
      </c>
      <c r="E8629">
        <v>2034</v>
      </c>
      <c r="F8629">
        <v>1</v>
      </c>
      <c r="G8629">
        <v>20833.210350000001</v>
      </c>
      <c r="H8629">
        <v>0</v>
      </c>
      <c r="I8629">
        <v>0.70916666699999997</v>
      </c>
      <c r="J8629" s="2" t="str">
        <f t="shared" si="134"/>
        <v>EG_PHWRSR2031</v>
      </c>
    </row>
    <row r="8630" spans="1:10" x14ac:dyDescent="0.25">
      <c r="A8630" t="s">
        <v>17</v>
      </c>
      <c r="B8630" t="s">
        <v>6</v>
      </c>
      <c r="C8630" t="s">
        <v>12</v>
      </c>
      <c r="D8630">
        <v>2031</v>
      </c>
      <c r="E8630">
        <v>2034</v>
      </c>
      <c r="F8630">
        <v>1</v>
      </c>
      <c r="G8630">
        <v>20833.210350000001</v>
      </c>
      <c r="H8630">
        <v>0</v>
      </c>
      <c r="I8630">
        <v>0.70916666699999997</v>
      </c>
      <c r="J8630" s="2" t="str">
        <f t="shared" si="134"/>
        <v>EG_PHWRNR2031</v>
      </c>
    </row>
    <row r="8631" spans="1:10" x14ac:dyDescent="0.25">
      <c r="A8631" t="s">
        <v>17</v>
      </c>
      <c r="B8631" t="s">
        <v>6</v>
      </c>
      <c r="C8631" t="s">
        <v>10</v>
      </c>
      <c r="D8631">
        <v>2031</v>
      </c>
      <c r="E8631">
        <v>2035</v>
      </c>
      <c r="F8631">
        <v>1</v>
      </c>
      <c r="G8631">
        <v>20833.210350000001</v>
      </c>
      <c r="H8631">
        <v>0</v>
      </c>
      <c r="I8631">
        <v>0.70916666699999997</v>
      </c>
      <c r="J8631" s="2" t="str">
        <f t="shared" si="134"/>
        <v>EG_PHWRER2031</v>
      </c>
    </row>
    <row r="8632" spans="1:10" x14ac:dyDescent="0.25">
      <c r="A8632" t="s">
        <v>17</v>
      </c>
      <c r="B8632" t="s">
        <v>6</v>
      </c>
      <c r="C8632" t="s">
        <v>11</v>
      </c>
      <c r="D8632">
        <v>2031</v>
      </c>
      <c r="E8632">
        <v>2035</v>
      </c>
      <c r="F8632">
        <v>1</v>
      </c>
      <c r="G8632">
        <v>20833.210350000001</v>
      </c>
      <c r="H8632">
        <v>0</v>
      </c>
      <c r="I8632">
        <v>0.70916666699999997</v>
      </c>
      <c r="J8632" s="2" t="str">
        <f t="shared" si="134"/>
        <v>EG_PHWRWR2031</v>
      </c>
    </row>
    <row r="8633" spans="1:10" x14ac:dyDescent="0.25">
      <c r="A8633" t="s">
        <v>17</v>
      </c>
      <c r="B8633" t="s">
        <v>6</v>
      </c>
      <c r="C8633" t="s">
        <v>9</v>
      </c>
      <c r="D8633">
        <v>2031</v>
      </c>
      <c r="E8633">
        <v>2035</v>
      </c>
      <c r="F8633">
        <v>1</v>
      </c>
      <c r="G8633">
        <v>20833.210350000001</v>
      </c>
      <c r="H8633">
        <v>0</v>
      </c>
      <c r="I8633">
        <v>0.70916666699999997</v>
      </c>
      <c r="J8633" s="2" t="str">
        <f t="shared" si="134"/>
        <v>EG_PHWRNER2031</v>
      </c>
    </row>
    <row r="8634" spans="1:10" x14ac:dyDescent="0.25">
      <c r="A8634" t="s">
        <v>17</v>
      </c>
      <c r="B8634" t="s">
        <v>6</v>
      </c>
      <c r="C8634" t="s">
        <v>8</v>
      </c>
      <c r="D8634">
        <v>2031</v>
      </c>
      <c r="E8634">
        <v>2035</v>
      </c>
      <c r="F8634">
        <v>1</v>
      </c>
      <c r="G8634">
        <v>20833.210350000001</v>
      </c>
      <c r="H8634">
        <v>0</v>
      </c>
      <c r="I8634">
        <v>0.70916666699999997</v>
      </c>
      <c r="J8634" s="2" t="str">
        <f t="shared" si="134"/>
        <v>EG_PHWRSR2031</v>
      </c>
    </row>
    <row r="8635" spans="1:10" x14ac:dyDescent="0.25">
      <c r="A8635" t="s">
        <v>17</v>
      </c>
      <c r="B8635" t="s">
        <v>6</v>
      </c>
      <c r="C8635" t="s">
        <v>12</v>
      </c>
      <c r="D8635">
        <v>2031</v>
      </c>
      <c r="E8635">
        <v>2035</v>
      </c>
      <c r="F8635">
        <v>1</v>
      </c>
      <c r="G8635">
        <v>20833.210350000001</v>
      </c>
      <c r="H8635">
        <v>0</v>
      </c>
      <c r="I8635">
        <v>0.70916666699999997</v>
      </c>
      <c r="J8635" s="2" t="str">
        <f t="shared" si="134"/>
        <v>EG_PHWRNR2031</v>
      </c>
    </row>
    <row r="8636" spans="1:10" x14ac:dyDescent="0.25">
      <c r="A8636" t="s">
        <v>17</v>
      </c>
      <c r="B8636" t="s">
        <v>6</v>
      </c>
      <c r="C8636" t="s">
        <v>10</v>
      </c>
      <c r="D8636">
        <v>2031</v>
      </c>
      <c r="E8636">
        <v>2036</v>
      </c>
      <c r="F8636">
        <v>1</v>
      </c>
      <c r="G8636">
        <v>20833.210350000001</v>
      </c>
      <c r="H8636">
        <v>0</v>
      </c>
      <c r="I8636">
        <v>0.70916666699999997</v>
      </c>
      <c r="J8636" s="2" t="str">
        <f t="shared" si="134"/>
        <v>EG_PHWRER2031</v>
      </c>
    </row>
    <row r="8637" spans="1:10" x14ac:dyDescent="0.25">
      <c r="A8637" t="s">
        <v>17</v>
      </c>
      <c r="B8637" t="s">
        <v>6</v>
      </c>
      <c r="C8637" t="s">
        <v>11</v>
      </c>
      <c r="D8637">
        <v>2031</v>
      </c>
      <c r="E8637">
        <v>2036</v>
      </c>
      <c r="F8637">
        <v>1</v>
      </c>
      <c r="G8637">
        <v>20833.210350000001</v>
      </c>
      <c r="H8637">
        <v>0</v>
      </c>
      <c r="I8637">
        <v>0.70916666699999997</v>
      </c>
      <c r="J8637" s="2" t="str">
        <f t="shared" si="134"/>
        <v>EG_PHWRWR2031</v>
      </c>
    </row>
    <row r="8638" spans="1:10" x14ac:dyDescent="0.25">
      <c r="A8638" t="s">
        <v>17</v>
      </c>
      <c r="B8638" t="s">
        <v>6</v>
      </c>
      <c r="C8638" t="s">
        <v>9</v>
      </c>
      <c r="D8638">
        <v>2031</v>
      </c>
      <c r="E8638">
        <v>2036</v>
      </c>
      <c r="F8638">
        <v>1</v>
      </c>
      <c r="G8638">
        <v>20833.210350000001</v>
      </c>
      <c r="H8638">
        <v>0</v>
      </c>
      <c r="I8638">
        <v>0.70916666699999997</v>
      </c>
      <c r="J8638" s="2" t="str">
        <f t="shared" si="134"/>
        <v>EG_PHWRNER2031</v>
      </c>
    </row>
    <row r="8639" spans="1:10" x14ac:dyDescent="0.25">
      <c r="A8639" t="s">
        <v>17</v>
      </c>
      <c r="B8639" t="s">
        <v>6</v>
      </c>
      <c r="C8639" t="s">
        <v>8</v>
      </c>
      <c r="D8639">
        <v>2031</v>
      </c>
      <c r="E8639">
        <v>2036</v>
      </c>
      <c r="F8639">
        <v>1</v>
      </c>
      <c r="G8639">
        <v>20833.210350000001</v>
      </c>
      <c r="H8639">
        <v>0</v>
      </c>
      <c r="I8639">
        <v>0.70916666699999997</v>
      </c>
      <c r="J8639" s="2" t="str">
        <f t="shared" si="134"/>
        <v>EG_PHWRSR2031</v>
      </c>
    </row>
    <row r="8640" spans="1:10" x14ac:dyDescent="0.25">
      <c r="A8640" t="s">
        <v>17</v>
      </c>
      <c r="B8640" t="s">
        <v>6</v>
      </c>
      <c r="C8640" t="s">
        <v>12</v>
      </c>
      <c r="D8640">
        <v>2031</v>
      </c>
      <c r="E8640">
        <v>2036</v>
      </c>
      <c r="F8640">
        <v>1</v>
      </c>
      <c r="G8640">
        <v>20833.210350000001</v>
      </c>
      <c r="H8640">
        <v>0</v>
      </c>
      <c r="I8640">
        <v>0.70916666699999997</v>
      </c>
      <c r="J8640" s="2" t="str">
        <f t="shared" si="134"/>
        <v>EG_PHWRNR2031</v>
      </c>
    </row>
    <row r="8641" spans="1:10" x14ac:dyDescent="0.25">
      <c r="A8641" t="s">
        <v>17</v>
      </c>
      <c r="B8641" t="s">
        <v>6</v>
      </c>
      <c r="C8641" t="s">
        <v>10</v>
      </c>
      <c r="D8641">
        <v>2031</v>
      </c>
      <c r="E8641">
        <v>2037</v>
      </c>
      <c r="F8641">
        <v>1</v>
      </c>
      <c r="G8641">
        <v>20833.210350000001</v>
      </c>
      <c r="H8641">
        <v>0</v>
      </c>
      <c r="I8641">
        <v>0.70916666699999997</v>
      </c>
      <c r="J8641" s="2" t="str">
        <f t="shared" si="134"/>
        <v>EG_PHWRER2031</v>
      </c>
    </row>
    <row r="8642" spans="1:10" x14ac:dyDescent="0.25">
      <c r="A8642" t="s">
        <v>17</v>
      </c>
      <c r="B8642" t="s">
        <v>6</v>
      </c>
      <c r="C8642" t="s">
        <v>11</v>
      </c>
      <c r="D8642">
        <v>2031</v>
      </c>
      <c r="E8642">
        <v>2037</v>
      </c>
      <c r="F8642">
        <v>1</v>
      </c>
      <c r="G8642">
        <v>20833.210350000001</v>
      </c>
      <c r="H8642">
        <v>0</v>
      </c>
      <c r="I8642">
        <v>0.70916666699999997</v>
      </c>
      <c r="J8642" s="2" t="str">
        <f t="shared" si="134"/>
        <v>EG_PHWRWR2031</v>
      </c>
    </row>
    <row r="8643" spans="1:10" x14ac:dyDescent="0.25">
      <c r="A8643" t="s">
        <v>17</v>
      </c>
      <c r="B8643" t="s">
        <v>6</v>
      </c>
      <c r="C8643" t="s">
        <v>9</v>
      </c>
      <c r="D8643">
        <v>2031</v>
      </c>
      <c r="E8643">
        <v>2037</v>
      </c>
      <c r="F8643">
        <v>1</v>
      </c>
      <c r="G8643">
        <v>20833.210350000001</v>
      </c>
      <c r="H8643">
        <v>0</v>
      </c>
      <c r="I8643">
        <v>0.70916666699999997</v>
      </c>
      <c r="J8643" s="2" t="str">
        <f t="shared" ref="J8643:J8706" si="135">_xlfn.CONCAT(A8643,C8643,D8643)</f>
        <v>EG_PHWRNER2031</v>
      </c>
    </row>
    <row r="8644" spans="1:10" x14ac:dyDescent="0.25">
      <c r="A8644" t="s">
        <v>17</v>
      </c>
      <c r="B8644" t="s">
        <v>6</v>
      </c>
      <c r="C8644" t="s">
        <v>8</v>
      </c>
      <c r="D8644">
        <v>2031</v>
      </c>
      <c r="E8644">
        <v>2037</v>
      </c>
      <c r="F8644">
        <v>1</v>
      </c>
      <c r="G8644">
        <v>20833.210350000001</v>
      </c>
      <c r="H8644">
        <v>0</v>
      </c>
      <c r="I8644">
        <v>0.70916666699999997</v>
      </c>
      <c r="J8644" s="2" t="str">
        <f t="shared" si="135"/>
        <v>EG_PHWRSR2031</v>
      </c>
    </row>
    <row r="8645" spans="1:10" x14ac:dyDescent="0.25">
      <c r="A8645" t="s">
        <v>17</v>
      </c>
      <c r="B8645" t="s">
        <v>6</v>
      </c>
      <c r="C8645" t="s">
        <v>12</v>
      </c>
      <c r="D8645">
        <v>2031</v>
      </c>
      <c r="E8645">
        <v>2037</v>
      </c>
      <c r="F8645">
        <v>1</v>
      </c>
      <c r="G8645">
        <v>20833.210350000001</v>
      </c>
      <c r="H8645">
        <v>0</v>
      </c>
      <c r="I8645">
        <v>0.70916666699999997</v>
      </c>
      <c r="J8645" s="2" t="str">
        <f t="shared" si="135"/>
        <v>EG_PHWRNR2031</v>
      </c>
    </row>
    <row r="8646" spans="1:10" x14ac:dyDescent="0.25">
      <c r="A8646" t="s">
        <v>17</v>
      </c>
      <c r="B8646" t="s">
        <v>6</v>
      </c>
      <c r="C8646" t="s">
        <v>10</v>
      </c>
      <c r="D8646">
        <v>2031</v>
      </c>
      <c r="E8646">
        <v>2038</v>
      </c>
      <c r="F8646">
        <v>1</v>
      </c>
      <c r="G8646">
        <v>20833.210350000001</v>
      </c>
      <c r="H8646">
        <v>0</v>
      </c>
      <c r="I8646">
        <v>0.70916666699999997</v>
      </c>
      <c r="J8646" s="2" t="str">
        <f t="shared" si="135"/>
        <v>EG_PHWRER2031</v>
      </c>
    </row>
    <row r="8647" spans="1:10" x14ac:dyDescent="0.25">
      <c r="A8647" t="s">
        <v>17</v>
      </c>
      <c r="B8647" t="s">
        <v>6</v>
      </c>
      <c r="C8647" t="s">
        <v>11</v>
      </c>
      <c r="D8647">
        <v>2031</v>
      </c>
      <c r="E8647">
        <v>2038</v>
      </c>
      <c r="F8647">
        <v>1</v>
      </c>
      <c r="G8647">
        <v>20833.210350000001</v>
      </c>
      <c r="H8647">
        <v>0</v>
      </c>
      <c r="I8647">
        <v>0.70916666699999997</v>
      </c>
      <c r="J8647" s="2" t="str">
        <f t="shared" si="135"/>
        <v>EG_PHWRWR2031</v>
      </c>
    </row>
    <row r="8648" spans="1:10" x14ac:dyDescent="0.25">
      <c r="A8648" t="s">
        <v>17</v>
      </c>
      <c r="B8648" t="s">
        <v>6</v>
      </c>
      <c r="C8648" t="s">
        <v>9</v>
      </c>
      <c r="D8648">
        <v>2031</v>
      </c>
      <c r="E8648">
        <v>2038</v>
      </c>
      <c r="F8648">
        <v>1</v>
      </c>
      <c r="G8648">
        <v>20833.210350000001</v>
      </c>
      <c r="H8648">
        <v>0</v>
      </c>
      <c r="I8648">
        <v>0.70916666699999997</v>
      </c>
      <c r="J8648" s="2" t="str">
        <f t="shared" si="135"/>
        <v>EG_PHWRNER2031</v>
      </c>
    </row>
    <row r="8649" spans="1:10" x14ac:dyDescent="0.25">
      <c r="A8649" t="s">
        <v>17</v>
      </c>
      <c r="B8649" t="s">
        <v>6</v>
      </c>
      <c r="C8649" t="s">
        <v>8</v>
      </c>
      <c r="D8649">
        <v>2031</v>
      </c>
      <c r="E8649">
        <v>2038</v>
      </c>
      <c r="F8649">
        <v>1</v>
      </c>
      <c r="G8649">
        <v>20833.210350000001</v>
      </c>
      <c r="H8649">
        <v>0</v>
      </c>
      <c r="I8649">
        <v>0.70916666699999997</v>
      </c>
      <c r="J8649" s="2" t="str">
        <f t="shared" si="135"/>
        <v>EG_PHWRSR2031</v>
      </c>
    </row>
    <row r="8650" spans="1:10" x14ac:dyDescent="0.25">
      <c r="A8650" t="s">
        <v>17</v>
      </c>
      <c r="B8650" t="s">
        <v>6</v>
      </c>
      <c r="C8650" t="s">
        <v>12</v>
      </c>
      <c r="D8650">
        <v>2031</v>
      </c>
      <c r="E8650">
        <v>2038</v>
      </c>
      <c r="F8650">
        <v>1</v>
      </c>
      <c r="G8650">
        <v>20833.210350000001</v>
      </c>
      <c r="H8650">
        <v>0</v>
      </c>
      <c r="I8650">
        <v>0.70916666699999997</v>
      </c>
      <c r="J8650" s="2" t="str">
        <f t="shared" si="135"/>
        <v>EG_PHWRNR2031</v>
      </c>
    </row>
    <row r="8651" spans="1:10" x14ac:dyDescent="0.25">
      <c r="A8651" t="s">
        <v>17</v>
      </c>
      <c r="B8651" t="s">
        <v>6</v>
      </c>
      <c r="C8651" t="s">
        <v>10</v>
      </c>
      <c r="D8651">
        <v>2031</v>
      </c>
      <c r="E8651">
        <v>2039</v>
      </c>
      <c r="F8651">
        <v>1</v>
      </c>
      <c r="G8651">
        <v>20833.210350000001</v>
      </c>
      <c r="H8651">
        <v>0</v>
      </c>
      <c r="I8651">
        <v>0.70916666699999997</v>
      </c>
      <c r="J8651" s="2" t="str">
        <f t="shared" si="135"/>
        <v>EG_PHWRER2031</v>
      </c>
    </row>
    <row r="8652" spans="1:10" x14ac:dyDescent="0.25">
      <c r="A8652" t="s">
        <v>17</v>
      </c>
      <c r="B8652" t="s">
        <v>6</v>
      </c>
      <c r="C8652" t="s">
        <v>11</v>
      </c>
      <c r="D8652">
        <v>2031</v>
      </c>
      <c r="E8652">
        <v>2039</v>
      </c>
      <c r="F8652">
        <v>1</v>
      </c>
      <c r="G8652">
        <v>20833.210350000001</v>
      </c>
      <c r="H8652">
        <v>0</v>
      </c>
      <c r="I8652">
        <v>0.70916666699999997</v>
      </c>
      <c r="J8652" s="2" t="str">
        <f t="shared" si="135"/>
        <v>EG_PHWRWR2031</v>
      </c>
    </row>
    <row r="8653" spans="1:10" x14ac:dyDescent="0.25">
      <c r="A8653" t="s">
        <v>17</v>
      </c>
      <c r="B8653" t="s">
        <v>6</v>
      </c>
      <c r="C8653" t="s">
        <v>9</v>
      </c>
      <c r="D8653">
        <v>2031</v>
      </c>
      <c r="E8653">
        <v>2039</v>
      </c>
      <c r="F8653">
        <v>1</v>
      </c>
      <c r="G8653">
        <v>20833.210350000001</v>
      </c>
      <c r="H8653">
        <v>0</v>
      </c>
      <c r="I8653">
        <v>0.70916666699999997</v>
      </c>
      <c r="J8653" s="2" t="str">
        <f t="shared" si="135"/>
        <v>EG_PHWRNER2031</v>
      </c>
    </row>
    <row r="8654" spans="1:10" x14ac:dyDescent="0.25">
      <c r="A8654" t="s">
        <v>17</v>
      </c>
      <c r="B8654" t="s">
        <v>6</v>
      </c>
      <c r="C8654" t="s">
        <v>8</v>
      </c>
      <c r="D8654">
        <v>2031</v>
      </c>
      <c r="E8654">
        <v>2039</v>
      </c>
      <c r="F8654">
        <v>1</v>
      </c>
      <c r="G8654">
        <v>20833.210350000001</v>
      </c>
      <c r="H8654">
        <v>0</v>
      </c>
      <c r="I8654">
        <v>0.70916666699999997</v>
      </c>
      <c r="J8654" s="2" t="str">
        <f t="shared" si="135"/>
        <v>EG_PHWRSR2031</v>
      </c>
    </row>
    <row r="8655" spans="1:10" x14ac:dyDescent="0.25">
      <c r="A8655" t="s">
        <v>17</v>
      </c>
      <c r="B8655" t="s">
        <v>6</v>
      </c>
      <c r="C8655" t="s">
        <v>12</v>
      </c>
      <c r="D8655">
        <v>2031</v>
      </c>
      <c r="E8655">
        <v>2039</v>
      </c>
      <c r="F8655">
        <v>1</v>
      </c>
      <c r="G8655">
        <v>20833.210350000001</v>
      </c>
      <c r="H8655">
        <v>0</v>
      </c>
      <c r="I8655">
        <v>0.70916666699999997</v>
      </c>
      <c r="J8655" s="2" t="str">
        <f t="shared" si="135"/>
        <v>EG_PHWRNR2031</v>
      </c>
    </row>
    <row r="8656" spans="1:10" x14ac:dyDescent="0.25">
      <c r="A8656" t="s">
        <v>17</v>
      </c>
      <c r="B8656" t="s">
        <v>6</v>
      </c>
      <c r="C8656" t="s">
        <v>10</v>
      </c>
      <c r="D8656">
        <v>2031</v>
      </c>
      <c r="E8656">
        <v>2040</v>
      </c>
      <c r="F8656">
        <v>1</v>
      </c>
      <c r="G8656">
        <v>20833.210350000001</v>
      </c>
      <c r="H8656">
        <v>0</v>
      </c>
      <c r="I8656">
        <v>0.70916666699999997</v>
      </c>
      <c r="J8656" s="2" t="str">
        <f t="shared" si="135"/>
        <v>EG_PHWRER2031</v>
      </c>
    </row>
    <row r="8657" spans="1:10" x14ac:dyDescent="0.25">
      <c r="A8657" t="s">
        <v>17</v>
      </c>
      <c r="B8657" t="s">
        <v>6</v>
      </c>
      <c r="C8657" t="s">
        <v>11</v>
      </c>
      <c r="D8657">
        <v>2031</v>
      </c>
      <c r="E8657">
        <v>2040</v>
      </c>
      <c r="F8657">
        <v>1</v>
      </c>
      <c r="G8657">
        <v>20833.210350000001</v>
      </c>
      <c r="H8657">
        <v>0</v>
      </c>
      <c r="I8657">
        <v>0.70916666699999997</v>
      </c>
      <c r="J8657" s="2" t="str">
        <f t="shared" si="135"/>
        <v>EG_PHWRWR2031</v>
      </c>
    </row>
    <row r="8658" spans="1:10" x14ac:dyDescent="0.25">
      <c r="A8658" t="s">
        <v>17</v>
      </c>
      <c r="B8658" t="s">
        <v>6</v>
      </c>
      <c r="C8658" t="s">
        <v>9</v>
      </c>
      <c r="D8658">
        <v>2031</v>
      </c>
      <c r="E8658">
        <v>2040</v>
      </c>
      <c r="F8658">
        <v>1</v>
      </c>
      <c r="G8658">
        <v>20833.210350000001</v>
      </c>
      <c r="H8658">
        <v>0</v>
      </c>
      <c r="I8658">
        <v>0.70916666699999997</v>
      </c>
      <c r="J8658" s="2" t="str">
        <f t="shared" si="135"/>
        <v>EG_PHWRNER2031</v>
      </c>
    </row>
    <row r="8659" spans="1:10" x14ac:dyDescent="0.25">
      <c r="A8659" t="s">
        <v>17</v>
      </c>
      <c r="B8659" t="s">
        <v>6</v>
      </c>
      <c r="C8659" t="s">
        <v>8</v>
      </c>
      <c r="D8659">
        <v>2031</v>
      </c>
      <c r="E8659">
        <v>2040</v>
      </c>
      <c r="F8659">
        <v>1</v>
      </c>
      <c r="G8659">
        <v>20833.210350000001</v>
      </c>
      <c r="H8659">
        <v>0</v>
      </c>
      <c r="I8659">
        <v>0.70916666699999997</v>
      </c>
      <c r="J8659" s="2" t="str">
        <f t="shared" si="135"/>
        <v>EG_PHWRSR2031</v>
      </c>
    </row>
    <row r="8660" spans="1:10" x14ac:dyDescent="0.25">
      <c r="A8660" t="s">
        <v>17</v>
      </c>
      <c r="B8660" t="s">
        <v>6</v>
      </c>
      <c r="C8660" t="s">
        <v>12</v>
      </c>
      <c r="D8660">
        <v>2031</v>
      </c>
      <c r="E8660">
        <v>2040</v>
      </c>
      <c r="F8660">
        <v>1</v>
      </c>
      <c r="G8660">
        <v>20833.210350000001</v>
      </c>
      <c r="H8660">
        <v>0</v>
      </c>
      <c r="I8660">
        <v>0.70916666699999997</v>
      </c>
      <c r="J8660" s="2" t="str">
        <f t="shared" si="135"/>
        <v>EG_PHWRNR2031</v>
      </c>
    </row>
    <row r="8661" spans="1:10" x14ac:dyDescent="0.25">
      <c r="A8661" t="s">
        <v>17</v>
      </c>
      <c r="B8661" t="s">
        <v>6</v>
      </c>
      <c r="C8661" t="s">
        <v>10</v>
      </c>
      <c r="D8661">
        <v>2031</v>
      </c>
      <c r="E8661">
        <v>2041</v>
      </c>
      <c r="F8661">
        <v>1</v>
      </c>
      <c r="G8661">
        <v>20833.210350000001</v>
      </c>
      <c r="H8661">
        <v>0</v>
      </c>
      <c r="I8661">
        <v>0.70916666699999997</v>
      </c>
      <c r="J8661" s="2" t="str">
        <f t="shared" si="135"/>
        <v>EG_PHWRER2031</v>
      </c>
    </row>
    <row r="8662" spans="1:10" x14ac:dyDescent="0.25">
      <c r="A8662" t="s">
        <v>17</v>
      </c>
      <c r="B8662" t="s">
        <v>6</v>
      </c>
      <c r="C8662" t="s">
        <v>11</v>
      </c>
      <c r="D8662">
        <v>2031</v>
      </c>
      <c r="E8662">
        <v>2041</v>
      </c>
      <c r="F8662">
        <v>1</v>
      </c>
      <c r="G8662">
        <v>20833.210350000001</v>
      </c>
      <c r="H8662">
        <v>0</v>
      </c>
      <c r="I8662">
        <v>0.70916666699999997</v>
      </c>
      <c r="J8662" s="2" t="str">
        <f t="shared" si="135"/>
        <v>EG_PHWRWR2031</v>
      </c>
    </row>
    <row r="8663" spans="1:10" x14ac:dyDescent="0.25">
      <c r="A8663" t="s">
        <v>17</v>
      </c>
      <c r="B8663" t="s">
        <v>6</v>
      </c>
      <c r="C8663" t="s">
        <v>9</v>
      </c>
      <c r="D8663">
        <v>2031</v>
      </c>
      <c r="E8663">
        <v>2041</v>
      </c>
      <c r="F8663">
        <v>1</v>
      </c>
      <c r="G8663">
        <v>20833.210350000001</v>
      </c>
      <c r="H8663">
        <v>0</v>
      </c>
      <c r="I8663">
        <v>0.70916666699999997</v>
      </c>
      <c r="J8663" s="2" t="str">
        <f t="shared" si="135"/>
        <v>EG_PHWRNER2031</v>
      </c>
    </row>
    <row r="8664" spans="1:10" x14ac:dyDescent="0.25">
      <c r="A8664" t="s">
        <v>17</v>
      </c>
      <c r="B8664" t="s">
        <v>6</v>
      </c>
      <c r="C8664" t="s">
        <v>8</v>
      </c>
      <c r="D8664">
        <v>2031</v>
      </c>
      <c r="E8664">
        <v>2041</v>
      </c>
      <c r="F8664">
        <v>1</v>
      </c>
      <c r="G8664">
        <v>20833.210350000001</v>
      </c>
      <c r="H8664">
        <v>0</v>
      </c>
      <c r="I8664">
        <v>0.70916666699999997</v>
      </c>
      <c r="J8664" s="2" t="str">
        <f t="shared" si="135"/>
        <v>EG_PHWRSR2031</v>
      </c>
    </row>
    <row r="8665" spans="1:10" x14ac:dyDescent="0.25">
      <c r="A8665" t="s">
        <v>17</v>
      </c>
      <c r="B8665" t="s">
        <v>6</v>
      </c>
      <c r="C8665" t="s">
        <v>12</v>
      </c>
      <c r="D8665">
        <v>2031</v>
      </c>
      <c r="E8665">
        <v>2041</v>
      </c>
      <c r="F8665">
        <v>1</v>
      </c>
      <c r="G8665">
        <v>20833.210350000001</v>
      </c>
      <c r="H8665">
        <v>0</v>
      </c>
      <c r="I8665">
        <v>0.70916666699999997</v>
      </c>
      <c r="J8665" s="2" t="str">
        <f t="shared" si="135"/>
        <v>EG_PHWRNR2031</v>
      </c>
    </row>
    <row r="8666" spans="1:10" x14ac:dyDescent="0.25">
      <c r="A8666" t="s">
        <v>22</v>
      </c>
      <c r="B8666" t="s">
        <v>6</v>
      </c>
      <c r="C8666" t="s">
        <v>10</v>
      </c>
      <c r="D8666">
        <v>2031</v>
      </c>
      <c r="E8666">
        <v>2031</v>
      </c>
      <c r="F8666">
        <v>1</v>
      </c>
      <c r="G8666">
        <v>35289.429389999998</v>
      </c>
      <c r="H8666">
        <v>0</v>
      </c>
      <c r="I8666">
        <v>0.70916666699999997</v>
      </c>
      <c r="J8666" s="2" t="str">
        <f t="shared" si="135"/>
        <v>EG_SMRER2031</v>
      </c>
    </row>
    <row r="8667" spans="1:10" x14ac:dyDescent="0.25">
      <c r="A8667" t="s">
        <v>22</v>
      </c>
      <c r="B8667" t="s">
        <v>6</v>
      </c>
      <c r="C8667" t="s">
        <v>11</v>
      </c>
      <c r="D8667">
        <v>2031</v>
      </c>
      <c r="E8667">
        <v>2031</v>
      </c>
      <c r="F8667">
        <v>1</v>
      </c>
      <c r="G8667">
        <v>35289.429389999998</v>
      </c>
      <c r="H8667">
        <v>0</v>
      </c>
      <c r="I8667">
        <v>0.70916666699999997</v>
      </c>
      <c r="J8667" s="2" t="str">
        <f t="shared" si="135"/>
        <v>EG_SMRWR2031</v>
      </c>
    </row>
    <row r="8668" spans="1:10" x14ac:dyDescent="0.25">
      <c r="A8668" t="s">
        <v>22</v>
      </c>
      <c r="B8668" t="s">
        <v>6</v>
      </c>
      <c r="C8668" t="s">
        <v>9</v>
      </c>
      <c r="D8668">
        <v>2031</v>
      </c>
      <c r="E8668">
        <v>2031</v>
      </c>
      <c r="F8668">
        <v>1</v>
      </c>
      <c r="G8668">
        <v>35289.429389999998</v>
      </c>
      <c r="H8668">
        <v>0</v>
      </c>
      <c r="I8668">
        <v>0.70916666699999997</v>
      </c>
      <c r="J8668" s="2" t="str">
        <f t="shared" si="135"/>
        <v>EG_SMRNER2031</v>
      </c>
    </row>
    <row r="8669" spans="1:10" x14ac:dyDescent="0.25">
      <c r="A8669" t="s">
        <v>22</v>
      </c>
      <c r="B8669" t="s">
        <v>6</v>
      </c>
      <c r="C8669" t="s">
        <v>8</v>
      </c>
      <c r="D8669">
        <v>2031</v>
      </c>
      <c r="E8669">
        <v>2031</v>
      </c>
      <c r="F8669">
        <v>1</v>
      </c>
      <c r="G8669">
        <v>35289.429389999998</v>
      </c>
      <c r="H8669">
        <v>0</v>
      </c>
      <c r="I8669">
        <v>0.70916666699999997</v>
      </c>
      <c r="J8669" s="2" t="str">
        <f t="shared" si="135"/>
        <v>EG_SMRSR2031</v>
      </c>
    </row>
    <row r="8670" spans="1:10" x14ac:dyDescent="0.25">
      <c r="A8670" t="s">
        <v>22</v>
      </c>
      <c r="B8670" t="s">
        <v>6</v>
      </c>
      <c r="C8670" t="s">
        <v>12</v>
      </c>
      <c r="D8670">
        <v>2031</v>
      </c>
      <c r="E8670">
        <v>2031</v>
      </c>
      <c r="F8670">
        <v>1</v>
      </c>
      <c r="G8670">
        <v>35289.429389999998</v>
      </c>
      <c r="H8670">
        <v>0</v>
      </c>
      <c r="I8670">
        <v>0.70916666699999997</v>
      </c>
      <c r="J8670" s="2" t="str">
        <f t="shared" si="135"/>
        <v>EG_SMRNR2031</v>
      </c>
    </row>
    <row r="8671" spans="1:10" x14ac:dyDescent="0.25">
      <c r="A8671" t="s">
        <v>22</v>
      </c>
      <c r="B8671" t="s">
        <v>6</v>
      </c>
      <c r="C8671" t="s">
        <v>10</v>
      </c>
      <c r="D8671">
        <v>2031</v>
      </c>
      <c r="E8671">
        <v>2032</v>
      </c>
      <c r="F8671">
        <v>1</v>
      </c>
      <c r="G8671">
        <v>35289.429389999998</v>
      </c>
      <c r="H8671">
        <v>0</v>
      </c>
      <c r="I8671">
        <v>0.70916666699999997</v>
      </c>
      <c r="J8671" s="2" t="str">
        <f t="shared" si="135"/>
        <v>EG_SMRER2031</v>
      </c>
    </row>
    <row r="8672" spans="1:10" x14ac:dyDescent="0.25">
      <c r="A8672" t="s">
        <v>22</v>
      </c>
      <c r="B8672" t="s">
        <v>6</v>
      </c>
      <c r="C8672" t="s">
        <v>11</v>
      </c>
      <c r="D8672">
        <v>2031</v>
      </c>
      <c r="E8672">
        <v>2032</v>
      </c>
      <c r="F8672">
        <v>1</v>
      </c>
      <c r="G8672">
        <v>35289.429389999998</v>
      </c>
      <c r="H8672">
        <v>0</v>
      </c>
      <c r="I8672">
        <v>0.70916666699999997</v>
      </c>
      <c r="J8672" s="2" t="str">
        <f t="shared" si="135"/>
        <v>EG_SMRWR2031</v>
      </c>
    </row>
    <row r="8673" spans="1:10" x14ac:dyDescent="0.25">
      <c r="A8673" t="s">
        <v>22</v>
      </c>
      <c r="B8673" t="s">
        <v>6</v>
      </c>
      <c r="C8673" t="s">
        <v>9</v>
      </c>
      <c r="D8673">
        <v>2031</v>
      </c>
      <c r="E8673">
        <v>2032</v>
      </c>
      <c r="F8673">
        <v>1</v>
      </c>
      <c r="G8673">
        <v>35289.429389999998</v>
      </c>
      <c r="H8673">
        <v>0</v>
      </c>
      <c r="I8673">
        <v>0.70916666699999997</v>
      </c>
      <c r="J8673" s="2" t="str">
        <f t="shared" si="135"/>
        <v>EG_SMRNER2031</v>
      </c>
    </row>
    <row r="8674" spans="1:10" x14ac:dyDescent="0.25">
      <c r="A8674" t="s">
        <v>22</v>
      </c>
      <c r="B8674" t="s">
        <v>6</v>
      </c>
      <c r="C8674" t="s">
        <v>8</v>
      </c>
      <c r="D8674">
        <v>2031</v>
      </c>
      <c r="E8674">
        <v>2032</v>
      </c>
      <c r="F8674">
        <v>1</v>
      </c>
      <c r="G8674">
        <v>35289.429389999998</v>
      </c>
      <c r="H8674">
        <v>0</v>
      </c>
      <c r="I8674">
        <v>0.70916666699999997</v>
      </c>
      <c r="J8674" s="2" t="str">
        <f t="shared" si="135"/>
        <v>EG_SMRSR2031</v>
      </c>
    </row>
    <row r="8675" spans="1:10" x14ac:dyDescent="0.25">
      <c r="A8675" t="s">
        <v>22</v>
      </c>
      <c r="B8675" t="s">
        <v>6</v>
      </c>
      <c r="C8675" t="s">
        <v>12</v>
      </c>
      <c r="D8675">
        <v>2031</v>
      </c>
      <c r="E8675">
        <v>2032</v>
      </c>
      <c r="F8675">
        <v>1</v>
      </c>
      <c r="G8675">
        <v>35289.429389999998</v>
      </c>
      <c r="H8675">
        <v>0</v>
      </c>
      <c r="I8675">
        <v>0.70916666699999997</v>
      </c>
      <c r="J8675" s="2" t="str">
        <f t="shared" si="135"/>
        <v>EG_SMRNR2031</v>
      </c>
    </row>
    <row r="8676" spans="1:10" x14ac:dyDescent="0.25">
      <c r="A8676" t="s">
        <v>22</v>
      </c>
      <c r="B8676" t="s">
        <v>6</v>
      </c>
      <c r="C8676" t="s">
        <v>10</v>
      </c>
      <c r="D8676">
        <v>2031</v>
      </c>
      <c r="E8676">
        <v>2033</v>
      </c>
      <c r="F8676">
        <v>1</v>
      </c>
      <c r="G8676">
        <v>35289.429389999998</v>
      </c>
      <c r="H8676">
        <v>0</v>
      </c>
      <c r="I8676">
        <v>0.70916666699999997</v>
      </c>
      <c r="J8676" s="2" t="str">
        <f t="shared" si="135"/>
        <v>EG_SMRER2031</v>
      </c>
    </row>
    <row r="8677" spans="1:10" x14ac:dyDescent="0.25">
      <c r="A8677" t="s">
        <v>22</v>
      </c>
      <c r="B8677" t="s">
        <v>6</v>
      </c>
      <c r="C8677" t="s">
        <v>11</v>
      </c>
      <c r="D8677">
        <v>2031</v>
      </c>
      <c r="E8677">
        <v>2033</v>
      </c>
      <c r="F8677">
        <v>1</v>
      </c>
      <c r="G8677">
        <v>35289.429389999998</v>
      </c>
      <c r="H8677">
        <v>0</v>
      </c>
      <c r="I8677">
        <v>0.70916666699999997</v>
      </c>
      <c r="J8677" s="2" t="str">
        <f t="shared" si="135"/>
        <v>EG_SMRWR2031</v>
      </c>
    </row>
    <row r="8678" spans="1:10" x14ac:dyDescent="0.25">
      <c r="A8678" t="s">
        <v>22</v>
      </c>
      <c r="B8678" t="s">
        <v>6</v>
      </c>
      <c r="C8678" t="s">
        <v>9</v>
      </c>
      <c r="D8678">
        <v>2031</v>
      </c>
      <c r="E8678">
        <v>2033</v>
      </c>
      <c r="F8678">
        <v>1</v>
      </c>
      <c r="G8678">
        <v>35289.429389999998</v>
      </c>
      <c r="H8678">
        <v>0</v>
      </c>
      <c r="I8678">
        <v>0.70916666699999997</v>
      </c>
      <c r="J8678" s="2" t="str">
        <f t="shared" si="135"/>
        <v>EG_SMRNER2031</v>
      </c>
    </row>
    <row r="8679" spans="1:10" x14ac:dyDescent="0.25">
      <c r="A8679" t="s">
        <v>22</v>
      </c>
      <c r="B8679" t="s">
        <v>6</v>
      </c>
      <c r="C8679" t="s">
        <v>8</v>
      </c>
      <c r="D8679">
        <v>2031</v>
      </c>
      <c r="E8679">
        <v>2033</v>
      </c>
      <c r="F8679">
        <v>1</v>
      </c>
      <c r="G8679">
        <v>35289.429389999998</v>
      </c>
      <c r="H8679">
        <v>0</v>
      </c>
      <c r="I8679">
        <v>0.70916666699999997</v>
      </c>
      <c r="J8679" s="2" t="str">
        <f t="shared" si="135"/>
        <v>EG_SMRSR2031</v>
      </c>
    </row>
    <row r="8680" spans="1:10" x14ac:dyDescent="0.25">
      <c r="A8680" t="s">
        <v>22</v>
      </c>
      <c r="B8680" t="s">
        <v>6</v>
      </c>
      <c r="C8680" t="s">
        <v>12</v>
      </c>
      <c r="D8680">
        <v>2031</v>
      </c>
      <c r="E8680">
        <v>2033</v>
      </c>
      <c r="F8680">
        <v>1</v>
      </c>
      <c r="G8680">
        <v>35289.429389999998</v>
      </c>
      <c r="H8680">
        <v>0</v>
      </c>
      <c r="I8680">
        <v>0.70916666699999997</v>
      </c>
      <c r="J8680" s="2" t="str">
        <f t="shared" si="135"/>
        <v>EG_SMRNR2031</v>
      </c>
    </row>
    <row r="8681" spans="1:10" x14ac:dyDescent="0.25">
      <c r="A8681" t="s">
        <v>22</v>
      </c>
      <c r="B8681" t="s">
        <v>6</v>
      </c>
      <c r="C8681" t="s">
        <v>10</v>
      </c>
      <c r="D8681">
        <v>2031</v>
      </c>
      <c r="E8681">
        <v>2034</v>
      </c>
      <c r="F8681">
        <v>1</v>
      </c>
      <c r="G8681">
        <v>35289.429389999998</v>
      </c>
      <c r="H8681">
        <v>0</v>
      </c>
      <c r="I8681">
        <v>0.70916666699999997</v>
      </c>
      <c r="J8681" s="2" t="str">
        <f t="shared" si="135"/>
        <v>EG_SMRER2031</v>
      </c>
    </row>
    <row r="8682" spans="1:10" x14ac:dyDescent="0.25">
      <c r="A8682" t="s">
        <v>22</v>
      </c>
      <c r="B8682" t="s">
        <v>6</v>
      </c>
      <c r="C8682" t="s">
        <v>11</v>
      </c>
      <c r="D8682">
        <v>2031</v>
      </c>
      <c r="E8682">
        <v>2034</v>
      </c>
      <c r="F8682">
        <v>1</v>
      </c>
      <c r="G8682">
        <v>35289.429389999998</v>
      </c>
      <c r="H8682">
        <v>0</v>
      </c>
      <c r="I8682">
        <v>0.70916666699999997</v>
      </c>
      <c r="J8682" s="2" t="str">
        <f t="shared" si="135"/>
        <v>EG_SMRWR2031</v>
      </c>
    </row>
    <row r="8683" spans="1:10" x14ac:dyDescent="0.25">
      <c r="A8683" t="s">
        <v>22</v>
      </c>
      <c r="B8683" t="s">
        <v>6</v>
      </c>
      <c r="C8683" t="s">
        <v>9</v>
      </c>
      <c r="D8683">
        <v>2031</v>
      </c>
      <c r="E8683">
        <v>2034</v>
      </c>
      <c r="F8683">
        <v>1</v>
      </c>
      <c r="G8683">
        <v>35289.429389999998</v>
      </c>
      <c r="H8683">
        <v>0</v>
      </c>
      <c r="I8683">
        <v>0.70916666699999997</v>
      </c>
      <c r="J8683" s="2" t="str">
        <f t="shared" si="135"/>
        <v>EG_SMRNER2031</v>
      </c>
    </row>
    <row r="8684" spans="1:10" x14ac:dyDescent="0.25">
      <c r="A8684" t="s">
        <v>22</v>
      </c>
      <c r="B8684" t="s">
        <v>6</v>
      </c>
      <c r="C8684" t="s">
        <v>8</v>
      </c>
      <c r="D8684">
        <v>2031</v>
      </c>
      <c r="E8684">
        <v>2034</v>
      </c>
      <c r="F8684">
        <v>1</v>
      </c>
      <c r="G8684">
        <v>35289.429389999998</v>
      </c>
      <c r="H8684">
        <v>0</v>
      </c>
      <c r="I8684">
        <v>0.70916666699999997</v>
      </c>
      <c r="J8684" s="2" t="str">
        <f t="shared" si="135"/>
        <v>EG_SMRSR2031</v>
      </c>
    </row>
    <row r="8685" spans="1:10" x14ac:dyDescent="0.25">
      <c r="A8685" t="s">
        <v>22</v>
      </c>
      <c r="B8685" t="s">
        <v>6</v>
      </c>
      <c r="C8685" t="s">
        <v>12</v>
      </c>
      <c r="D8685">
        <v>2031</v>
      </c>
      <c r="E8685">
        <v>2034</v>
      </c>
      <c r="F8685">
        <v>1</v>
      </c>
      <c r="G8685">
        <v>35289.429389999998</v>
      </c>
      <c r="H8685">
        <v>0</v>
      </c>
      <c r="I8685">
        <v>0.70916666699999997</v>
      </c>
      <c r="J8685" s="2" t="str">
        <f t="shared" si="135"/>
        <v>EG_SMRNR2031</v>
      </c>
    </row>
    <row r="8686" spans="1:10" x14ac:dyDescent="0.25">
      <c r="A8686" t="s">
        <v>22</v>
      </c>
      <c r="B8686" t="s">
        <v>6</v>
      </c>
      <c r="C8686" t="s">
        <v>10</v>
      </c>
      <c r="D8686">
        <v>2031</v>
      </c>
      <c r="E8686">
        <v>2035</v>
      </c>
      <c r="F8686">
        <v>1</v>
      </c>
      <c r="G8686">
        <v>35289.429389999998</v>
      </c>
      <c r="H8686">
        <v>0</v>
      </c>
      <c r="I8686">
        <v>0.70916666699999997</v>
      </c>
      <c r="J8686" s="2" t="str">
        <f t="shared" si="135"/>
        <v>EG_SMRER2031</v>
      </c>
    </row>
    <row r="8687" spans="1:10" x14ac:dyDescent="0.25">
      <c r="A8687" t="s">
        <v>22</v>
      </c>
      <c r="B8687" t="s">
        <v>6</v>
      </c>
      <c r="C8687" t="s">
        <v>11</v>
      </c>
      <c r="D8687">
        <v>2031</v>
      </c>
      <c r="E8687">
        <v>2035</v>
      </c>
      <c r="F8687">
        <v>1</v>
      </c>
      <c r="G8687">
        <v>35289.429389999998</v>
      </c>
      <c r="H8687">
        <v>0</v>
      </c>
      <c r="I8687">
        <v>0.70916666699999997</v>
      </c>
      <c r="J8687" s="2" t="str">
        <f t="shared" si="135"/>
        <v>EG_SMRWR2031</v>
      </c>
    </row>
    <row r="8688" spans="1:10" x14ac:dyDescent="0.25">
      <c r="A8688" t="s">
        <v>22</v>
      </c>
      <c r="B8688" t="s">
        <v>6</v>
      </c>
      <c r="C8688" t="s">
        <v>9</v>
      </c>
      <c r="D8688">
        <v>2031</v>
      </c>
      <c r="E8688">
        <v>2035</v>
      </c>
      <c r="F8688">
        <v>1</v>
      </c>
      <c r="G8688">
        <v>35289.429389999998</v>
      </c>
      <c r="H8688">
        <v>0</v>
      </c>
      <c r="I8688">
        <v>0.70916666699999997</v>
      </c>
      <c r="J8688" s="2" t="str">
        <f t="shared" si="135"/>
        <v>EG_SMRNER2031</v>
      </c>
    </row>
    <row r="8689" spans="1:10" x14ac:dyDescent="0.25">
      <c r="A8689" t="s">
        <v>22</v>
      </c>
      <c r="B8689" t="s">
        <v>6</v>
      </c>
      <c r="C8689" t="s">
        <v>8</v>
      </c>
      <c r="D8689">
        <v>2031</v>
      </c>
      <c r="E8689">
        <v>2035</v>
      </c>
      <c r="F8689">
        <v>1</v>
      </c>
      <c r="G8689">
        <v>35289.429389999998</v>
      </c>
      <c r="H8689">
        <v>0</v>
      </c>
      <c r="I8689">
        <v>0.70916666699999997</v>
      </c>
      <c r="J8689" s="2" t="str">
        <f t="shared" si="135"/>
        <v>EG_SMRSR2031</v>
      </c>
    </row>
    <row r="8690" spans="1:10" x14ac:dyDescent="0.25">
      <c r="A8690" t="s">
        <v>22</v>
      </c>
      <c r="B8690" t="s">
        <v>6</v>
      </c>
      <c r="C8690" t="s">
        <v>12</v>
      </c>
      <c r="D8690">
        <v>2031</v>
      </c>
      <c r="E8690">
        <v>2035</v>
      </c>
      <c r="F8690">
        <v>1</v>
      </c>
      <c r="G8690">
        <v>35289.429389999998</v>
      </c>
      <c r="H8690">
        <v>0</v>
      </c>
      <c r="I8690">
        <v>0.70916666699999997</v>
      </c>
      <c r="J8690" s="2" t="str">
        <f t="shared" si="135"/>
        <v>EG_SMRNR2031</v>
      </c>
    </row>
    <row r="8691" spans="1:10" x14ac:dyDescent="0.25">
      <c r="A8691" t="s">
        <v>22</v>
      </c>
      <c r="B8691" t="s">
        <v>6</v>
      </c>
      <c r="C8691" t="s">
        <v>10</v>
      </c>
      <c r="D8691">
        <v>2031</v>
      </c>
      <c r="E8691">
        <v>2036</v>
      </c>
      <c r="F8691">
        <v>1</v>
      </c>
      <c r="G8691">
        <v>35289.429389999998</v>
      </c>
      <c r="H8691">
        <v>0</v>
      </c>
      <c r="I8691">
        <v>0.70916666699999997</v>
      </c>
      <c r="J8691" s="2" t="str">
        <f t="shared" si="135"/>
        <v>EG_SMRER2031</v>
      </c>
    </row>
    <row r="8692" spans="1:10" x14ac:dyDescent="0.25">
      <c r="A8692" t="s">
        <v>22</v>
      </c>
      <c r="B8692" t="s">
        <v>6</v>
      </c>
      <c r="C8692" t="s">
        <v>11</v>
      </c>
      <c r="D8692">
        <v>2031</v>
      </c>
      <c r="E8692">
        <v>2036</v>
      </c>
      <c r="F8692">
        <v>1</v>
      </c>
      <c r="G8692">
        <v>35289.429389999998</v>
      </c>
      <c r="H8692">
        <v>0</v>
      </c>
      <c r="I8692">
        <v>0.70916666699999997</v>
      </c>
      <c r="J8692" s="2" t="str">
        <f t="shared" si="135"/>
        <v>EG_SMRWR2031</v>
      </c>
    </row>
    <row r="8693" spans="1:10" x14ac:dyDescent="0.25">
      <c r="A8693" t="s">
        <v>22</v>
      </c>
      <c r="B8693" t="s">
        <v>6</v>
      </c>
      <c r="C8693" t="s">
        <v>9</v>
      </c>
      <c r="D8693">
        <v>2031</v>
      </c>
      <c r="E8693">
        <v>2036</v>
      </c>
      <c r="F8693">
        <v>1</v>
      </c>
      <c r="G8693">
        <v>35289.429389999998</v>
      </c>
      <c r="H8693">
        <v>0</v>
      </c>
      <c r="I8693">
        <v>0.70916666699999997</v>
      </c>
      <c r="J8693" s="2" t="str">
        <f t="shared" si="135"/>
        <v>EG_SMRNER2031</v>
      </c>
    </row>
    <row r="8694" spans="1:10" x14ac:dyDescent="0.25">
      <c r="A8694" t="s">
        <v>22</v>
      </c>
      <c r="B8694" t="s">
        <v>6</v>
      </c>
      <c r="C8694" t="s">
        <v>8</v>
      </c>
      <c r="D8694">
        <v>2031</v>
      </c>
      <c r="E8694">
        <v>2036</v>
      </c>
      <c r="F8694">
        <v>1</v>
      </c>
      <c r="G8694">
        <v>35289.429389999998</v>
      </c>
      <c r="H8694">
        <v>0</v>
      </c>
      <c r="I8694">
        <v>0.70916666699999997</v>
      </c>
      <c r="J8694" s="2" t="str">
        <f t="shared" si="135"/>
        <v>EG_SMRSR2031</v>
      </c>
    </row>
    <row r="8695" spans="1:10" x14ac:dyDescent="0.25">
      <c r="A8695" t="s">
        <v>22</v>
      </c>
      <c r="B8695" t="s">
        <v>6</v>
      </c>
      <c r="C8695" t="s">
        <v>12</v>
      </c>
      <c r="D8695">
        <v>2031</v>
      </c>
      <c r="E8695">
        <v>2036</v>
      </c>
      <c r="F8695">
        <v>1</v>
      </c>
      <c r="G8695">
        <v>35289.429389999998</v>
      </c>
      <c r="H8695">
        <v>0</v>
      </c>
      <c r="I8695">
        <v>0.70916666699999997</v>
      </c>
      <c r="J8695" s="2" t="str">
        <f t="shared" si="135"/>
        <v>EG_SMRNR2031</v>
      </c>
    </row>
    <row r="8696" spans="1:10" x14ac:dyDescent="0.25">
      <c r="A8696" t="s">
        <v>22</v>
      </c>
      <c r="B8696" t="s">
        <v>6</v>
      </c>
      <c r="C8696" t="s">
        <v>10</v>
      </c>
      <c r="D8696">
        <v>2031</v>
      </c>
      <c r="E8696">
        <v>2037</v>
      </c>
      <c r="F8696">
        <v>1</v>
      </c>
      <c r="G8696">
        <v>35289.429389999998</v>
      </c>
      <c r="H8696">
        <v>0</v>
      </c>
      <c r="I8696">
        <v>0.70916666699999997</v>
      </c>
      <c r="J8696" s="2" t="str">
        <f t="shared" si="135"/>
        <v>EG_SMRER2031</v>
      </c>
    </row>
    <row r="8697" spans="1:10" x14ac:dyDescent="0.25">
      <c r="A8697" t="s">
        <v>22</v>
      </c>
      <c r="B8697" t="s">
        <v>6</v>
      </c>
      <c r="C8697" t="s">
        <v>11</v>
      </c>
      <c r="D8697">
        <v>2031</v>
      </c>
      <c r="E8697">
        <v>2037</v>
      </c>
      <c r="F8697">
        <v>1</v>
      </c>
      <c r="G8697">
        <v>35289.429389999998</v>
      </c>
      <c r="H8697">
        <v>0</v>
      </c>
      <c r="I8697">
        <v>0.70916666699999997</v>
      </c>
      <c r="J8697" s="2" t="str">
        <f t="shared" si="135"/>
        <v>EG_SMRWR2031</v>
      </c>
    </row>
    <row r="8698" spans="1:10" x14ac:dyDescent="0.25">
      <c r="A8698" t="s">
        <v>22</v>
      </c>
      <c r="B8698" t="s">
        <v>6</v>
      </c>
      <c r="C8698" t="s">
        <v>9</v>
      </c>
      <c r="D8698">
        <v>2031</v>
      </c>
      <c r="E8698">
        <v>2037</v>
      </c>
      <c r="F8698">
        <v>1</v>
      </c>
      <c r="G8698">
        <v>35289.429389999998</v>
      </c>
      <c r="H8698">
        <v>0</v>
      </c>
      <c r="I8698">
        <v>0.70916666699999997</v>
      </c>
      <c r="J8698" s="2" t="str">
        <f t="shared" si="135"/>
        <v>EG_SMRNER2031</v>
      </c>
    </row>
    <row r="8699" spans="1:10" x14ac:dyDescent="0.25">
      <c r="A8699" t="s">
        <v>22</v>
      </c>
      <c r="B8699" t="s">
        <v>6</v>
      </c>
      <c r="C8699" t="s">
        <v>8</v>
      </c>
      <c r="D8699">
        <v>2031</v>
      </c>
      <c r="E8699">
        <v>2037</v>
      </c>
      <c r="F8699">
        <v>1</v>
      </c>
      <c r="G8699">
        <v>35289.429389999998</v>
      </c>
      <c r="H8699">
        <v>0</v>
      </c>
      <c r="I8699">
        <v>0.70916666699999997</v>
      </c>
      <c r="J8699" s="2" t="str">
        <f t="shared" si="135"/>
        <v>EG_SMRSR2031</v>
      </c>
    </row>
    <row r="8700" spans="1:10" x14ac:dyDescent="0.25">
      <c r="A8700" t="s">
        <v>22</v>
      </c>
      <c r="B8700" t="s">
        <v>6</v>
      </c>
      <c r="C8700" t="s">
        <v>12</v>
      </c>
      <c r="D8700">
        <v>2031</v>
      </c>
      <c r="E8700">
        <v>2037</v>
      </c>
      <c r="F8700">
        <v>1</v>
      </c>
      <c r="G8700">
        <v>35289.429389999998</v>
      </c>
      <c r="H8700">
        <v>0</v>
      </c>
      <c r="I8700">
        <v>0.70916666699999997</v>
      </c>
      <c r="J8700" s="2" t="str">
        <f t="shared" si="135"/>
        <v>EG_SMRNR2031</v>
      </c>
    </row>
    <row r="8701" spans="1:10" x14ac:dyDescent="0.25">
      <c r="A8701" t="s">
        <v>22</v>
      </c>
      <c r="B8701" t="s">
        <v>6</v>
      </c>
      <c r="C8701" t="s">
        <v>10</v>
      </c>
      <c r="D8701">
        <v>2031</v>
      </c>
      <c r="E8701">
        <v>2038</v>
      </c>
      <c r="F8701">
        <v>1</v>
      </c>
      <c r="G8701">
        <v>35289.429389999998</v>
      </c>
      <c r="H8701">
        <v>0</v>
      </c>
      <c r="I8701">
        <v>0.70916666699999997</v>
      </c>
      <c r="J8701" s="2" t="str">
        <f t="shared" si="135"/>
        <v>EG_SMRER2031</v>
      </c>
    </row>
    <row r="8702" spans="1:10" x14ac:dyDescent="0.25">
      <c r="A8702" t="s">
        <v>22</v>
      </c>
      <c r="B8702" t="s">
        <v>6</v>
      </c>
      <c r="C8702" t="s">
        <v>11</v>
      </c>
      <c r="D8702">
        <v>2031</v>
      </c>
      <c r="E8702">
        <v>2038</v>
      </c>
      <c r="F8702">
        <v>1</v>
      </c>
      <c r="G8702">
        <v>35289.429389999998</v>
      </c>
      <c r="H8702">
        <v>0</v>
      </c>
      <c r="I8702">
        <v>0.70916666699999997</v>
      </c>
      <c r="J8702" s="2" t="str">
        <f t="shared" si="135"/>
        <v>EG_SMRWR2031</v>
      </c>
    </row>
    <row r="8703" spans="1:10" x14ac:dyDescent="0.25">
      <c r="A8703" t="s">
        <v>22</v>
      </c>
      <c r="B8703" t="s">
        <v>6</v>
      </c>
      <c r="C8703" t="s">
        <v>9</v>
      </c>
      <c r="D8703">
        <v>2031</v>
      </c>
      <c r="E8703">
        <v>2038</v>
      </c>
      <c r="F8703">
        <v>1</v>
      </c>
      <c r="G8703">
        <v>35289.429389999998</v>
      </c>
      <c r="H8703">
        <v>0</v>
      </c>
      <c r="I8703">
        <v>0.70916666699999997</v>
      </c>
      <c r="J8703" s="2" t="str">
        <f t="shared" si="135"/>
        <v>EG_SMRNER2031</v>
      </c>
    </row>
    <row r="8704" spans="1:10" x14ac:dyDescent="0.25">
      <c r="A8704" t="s">
        <v>22</v>
      </c>
      <c r="B8704" t="s">
        <v>6</v>
      </c>
      <c r="C8704" t="s">
        <v>8</v>
      </c>
      <c r="D8704">
        <v>2031</v>
      </c>
      <c r="E8704">
        <v>2038</v>
      </c>
      <c r="F8704">
        <v>1</v>
      </c>
      <c r="G8704">
        <v>35289.429389999998</v>
      </c>
      <c r="H8704">
        <v>0</v>
      </c>
      <c r="I8704">
        <v>0.70916666699999997</v>
      </c>
      <c r="J8704" s="2" t="str">
        <f t="shared" si="135"/>
        <v>EG_SMRSR2031</v>
      </c>
    </row>
    <row r="8705" spans="1:10" x14ac:dyDescent="0.25">
      <c r="A8705" t="s">
        <v>22</v>
      </c>
      <c r="B8705" t="s">
        <v>6</v>
      </c>
      <c r="C8705" t="s">
        <v>12</v>
      </c>
      <c r="D8705">
        <v>2031</v>
      </c>
      <c r="E8705">
        <v>2038</v>
      </c>
      <c r="F8705">
        <v>1</v>
      </c>
      <c r="G8705">
        <v>35289.429389999998</v>
      </c>
      <c r="H8705">
        <v>0</v>
      </c>
      <c r="I8705">
        <v>0.70916666699999997</v>
      </c>
      <c r="J8705" s="2" t="str">
        <f t="shared" si="135"/>
        <v>EG_SMRNR2031</v>
      </c>
    </row>
    <row r="8706" spans="1:10" x14ac:dyDescent="0.25">
      <c r="A8706" t="s">
        <v>22</v>
      </c>
      <c r="B8706" t="s">
        <v>6</v>
      </c>
      <c r="C8706" t="s">
        <v>10</v>
      </c>
      <c r="D8706">
        <v>2031</v>
      </c>
      <c r="E8706">
        <v>2039</v>
      </c>
      <c r="F8706">
        <v>1</v>
      </c>
      <c r="G8706">
        <v>35289.429389999998</v>
      </c>
      <c r="H8706">
        <v>0</v>
      </c>
      <c r="I8706">
        <v>0.70916666699999997</v>
      </c>
      <c r="J8706" s="2" t="str">
        <f t="shared" si="135"/>
        <v>EG_SMRER2031</v>
      </c>
    </row>
    <row r="8707" spans="1:10" x14ac:dyDescent="0.25">
      <c r="A8707" t="s">
        <v>22</v>
      </c>
      <c r="B8707" t="s">
        <v>6</v>
      </c>
      <c r="C8707" t="s">
        <v>11</v>
      </c>
      <c r="D8707">
        <v>2031</v>
      </c>
      <c r="E8707">
        <v>2039</v>
      </c>
      <c r="F8707">
        <v>1</v>
      </c>
      <c r="G8707">
        <v>35289.429389999998</v>
      </c>
      <c r="H8707">
        <v>0</v>
      </c>
      <c r="I8707">
        <v>0.70916666699999997</v>
      </c>
      <c r="J8707" s="2" t="str">
        <f t="shared" ref="J8707:J8770" si="136">_xlfn.CONCAT(A8707,C8707,D8707)</f>
        <v>EG_SMRWR2031</v>
      </c>
    </row>
    <row r="8708" spans="1:10" x14ac:dyDescent="0.25">
      <c r="A8708" t="s">
        <v>22</v>
      </c>
      <c r="B8708" t="s">
        <v>6</v>
      </c>
      <c r="C8708" t="s">
        <v>9</v>
      </c>
      <c r="D8708">
        <v>2031</v>
      </c>
      <c r="E8708">
        <v>2039</v>
      </c>
      <c r="F8708">
        <v>1</v>
      </c>
      <c r="G8708">
        <v>35289.429389999998</v>
      </c>
      <c r="H8708">
        <v>0</v>
      </c>
      <c r="I8708">
        <v>0.70916666699999997</v>
      </c>
      <c r="J8708" s="2" t="str">
        <f t="shared" si="136"/>
        <v>EG_SMRNER2031</v>
      </c>
    </row>
    <row r="8709" spans="1:10" x14ac:dyDescent="0.25">
      <c r="A8709" t="s">
        <v>22</v>
      </c>
      <c r="B8709" t="s">
        <v>6</v>
      </c>
      <c r="C8709" t="s">
        <v>8</v>
      </c>
      <c r="D8709">
        <v>2031</v>
      </c>
      <c r="E8709">
        <v>2039</v>
      </c>
      <c r="F8709">
        <v>1</v>
      </c>
      <c r="G8709">
        <v>35289.429389999998</v>
      </c>
      <c r="H8709">
        <v>0</v>
      </c>
      <c r="I8709">
        <v>0.70916666699999997</v>
      </c>
      <c r="J8709" s="2" t="str">
        <f t="shared" si="136"/>
        <v>EG_SMRSR2031</v>
      </c>
    </row>
    <row r="8710" spans="1:10" x14ac:dyDescent="0.25">
      <c r="A8710" t="s">
        <v>22</v>
      </c>
      <c r="B8710" t="s">
        <v>6</v>
      </c>
      <c r="C8710" t="s">
        <v>12</v>
      </c>
      <c r="D8710">
        <v>2031</v>
      </c>
      <c r="E8710">
        <v>2039</v>
      </c>
      <c r="F8710">
        <v>1</v>
      </c>
      <c r="G8710">
        <v>35289.429389999998</v>
      </c>
      <c r="H8710">
        <v>0</v>
      </c>
      <c r="I8710">
        <v>0.70916666699999997</v>
      </c>
      <c r="J8710" s="2" t="str">
        <f t="shared" si="136"/>
        <v>EG_SMRNR2031</v>
      </c>
    </row>
    <row r="8711" spans="1:10" x14ac:dyDescent="0.25">
      <c r="A8711" t="s">
        <v>22</v>
      </c>
      <c r="B8711" t="s">
        <v>6</v>
      </c>
      <c r="C8711" t="s">
        <v>10</v>
      </c>
      <c r="D8711">
        <v>2031</v>
      </c>
      <c r="E8711">
        <v>2040</v>
      </c>
      <c r="F8711">
        <v>1</v>
      </c>
      <c r="G8711">
        <v>35289.429389999998</v>
      </c>
      <c r="H8711">
        <v>0</v>
      </c>
      <c r="I8711">
        <v>0.70916666699999997</v>
      </c>
      <c r="J8711" s="2" t="str">
        <f t="shared" si="136"/>
        <v>EG_SMRER2031</v>
      </c>
    </row>
    <row r="8712" spans="1:10" x14ac:dyDescent="0.25">
      <c r="A8712" t="s">
        <v>22</v>
      </c>
      <c r="B8712" t="s">
        <v>6</v>
      </c>
      <c r="C8712" t="s">
        <v>11</v>
      </c>
      <c r="D8712">
        <v>2031</v>
      </c>
      <c r="E8712">
        <v>2040</v>
      </c>
      <c r="F8712">
        <v>1</v>
      </c>
      <c r="G8712">
        <v>35289.429389999998</v>
      </c>
      <c r="H8712">
        <v>0</v>
      </c>
      <c r="I8712">
        <v>0.70916666699999997</v>
      </c>
      <c r="J8712" s="2" t="str">
        <f t="shared" si="136"/>
        <v>EG_SMRWR2031</v>
      </c>
    </row>
    <row r="8713" spans="1:10" x14ac:dyDescent="0.25">
      <c r="A8713" t="s">
        <v>22</v>
      </c>
      <c r="B8713" t="s">
        <v>6</v>
      </c>
      <c r="C8713" t="s">
        <v>9</v>
      </c>
      <c r="D8713">
        <v>2031</v>
      </c>
      <c r="E8713">
        <v>2040</v>
      </c>
      <c r="F8713">
        <v>1</v>
      </c>
      <c r="G8713">
        <v>35289.429389999998</v>
      </c>
      <c r="H8713">
        <v>0</v>
      </c>
      <c r="I8713">
        <v>0.70916666699999997</v>
      </c>
      <c r="J8713" s="2" t="str">
        <f t="shared" si="136"/>
        <v>EG_SMRNER2031</v>
      </c>
    </row>
    <row r="8714" spans="1:10" x14ac:dyDescent="0.25">
      <c r="A8714" t="s">
        <v>22</v>
      </c>
      <c r="B8714" t="s">
        <v>6</v>
      </c>
      <c r="C8714" t="s">
        <v>8</v>
      </c>
      <c r="D8714">
        <v>2031</v>
      </c>
      <c r="E8714">
        <v>2040</v>
      </c>
      <c r="F8714">
        <v>1</v>
      </c>
      <c r="G8714">
        <v>35289.429389999998</v>
      </c>
      <c r="H8714">
        <v>0</v>
      </c>
      <c r="I8714">
        <v>0.70916666699999997</v>
      </c>
      <c r="J8714" s="2" t="str">
        <f t="shared" si="136"/>
        <v>EG_SMRSR2031</v>
      </c>
    </row>
    <row r="8715" spans="1:10" x14ac:dyDescent="0.25">
      <c r="A8715" t="s">
        <v>22</v>
      </c>
      <c r="B8715" t="s">
        <v>6</v>
      </c>
      <c r="C8715" t="s">
        <v>12</v>
      </c>
      <c r="D8715">
        <v>2031</v>
      </c>
      <c r="E8715">
        <v>2040</v>
      </c>
      <c r="F8715">
        <v>1</v>
      </c>
      <c r="G8715">
        <v>35289.429389999998</v>
      </c>
      <c r="H8715">
        <v>0</v>
      </c>
      <c r="I8715">
        <v>0.70916666699999997</v>
      </c>
      <c r="J8715" s="2" t="str">
        <f t="shared" si="136"/>
        <v>EG_SMRNR2031</v>
      </c>
    </row>
    <row r="8716" spans="1:10" x14ac:dyDescent="0.25">
      <c r="A8716" t="s">
        <v>22</v>
      </c>
      <c r="B8716" t="s">
        <v>6</v>
      </c>
      <c r="C8716" t="s">
        <v>10</v>
      </c>
      <c r="D8716">
        <v>2031</v>
      </c>
      <c r="E8716">
        <v>2041</v>
      </c>
      <c r="F8716">
        <v>1</v>
      </c>
      <c r="G8716">
        <v>35289.429389999998</v>
      </c>
      <c r="H8716">
        <v>0</v>
      </c>
      <c r="I8716">
        <v>0.70916666699999997</v>
      </c>
      <c r="J8716" s="2" t="str">
        <f t="shared" si="136"/>
        <v>EG_SMRER2031</v>
      </c>
    </row>
    <row r="8717" spans="1:10" x14ac:dyDescent="0.25">
      <c r="A8717" t="s">
        <v>22</v>
      </c>
      <c r="B8717" t="s">
        <v>6</v>
      </c>
      <c r="C8717" t="s">
        <v>11</v>
      </c>
      <c r="D8717">
        <v>2031</v>
      </c>
      <c r="E8717">
        <v>2041</v>
      </c>
      <c r="F8717">
        <v>1</v>
      </c>
      <c r="G8717">
        <v>35289.429389999998</v>
      </c>
      <c r="H8717">
        <v>0</v>
      </c>
      <c r="I8717">
        <v>0.70916666699999997</v>
      </c>
      <c r="J8717" s="2" t="str">
        <f t="shared" si="136"/>
        <v>EG_SMRWR2031</v>
      </c>
    </row>
    <row r="8718" spans="1:10" x14ac:dyDescent="0.25">
      <c r="A8718" t="s">
        <v>22</v>
      </c>
      <c r="B8718" t="s">
        <v>6</v>
      </c>
      <c r="C8718" t="s">
        <v>9</v>
      </c>
      <c r="D8718">
        <v>2031</v>
      </c>
      <c r="E8718">
        <v>2041</v>
      </c>
      <c r="F8718">
        <v>1</v>
      </c>
      <c r="G8718">
        <v>35289.429389999998</v>
      </c>
      <c r="H8718">
        <v>0</v>
      </c>
      <c r="I8718">
        <v>0.70916666699999997</v>
      </c>
      <c r="J8718" s="2" t="str">
        <f t="shared" si="136"/>
        <v>EG_SMRNER2031</v>
      </c>
    </row>
    <row r="8719" spans="1:10" x14ac:dyDescent="0.25">
      <c r="A8719" t="s">
        <v>22</v>
      </c>
      <c r="B8719" t="s">
        <v>6</v>
      </c>
      <c r="C8719" t="s">
        <v>8</v>
      </c>
      <c r="D8719">
        <v>2031</v>
      </c>
      <c r="E8719">
        <v>2041</v>
      </c>
      <c r="F8719">
        <v>1</v>
      </c>
      <c r="G8719">
        <v>35289.429389999998</v>
      </c>
      <c r="H8719">
        <v>0</v>
      </c>
      <c r="I8719">
        <v>0.70916666699999997</v>
      </c>
      <c r="J8719" s="2" t="str">
        <f t="shared" si="136"/>
        <v>EG_SMRSR2031</v>
      </c>
    </row>
    <row r="8720" spans="1:10" x14ac:dyDescent="0.25">
      <c r="A8720" t="s">
        <v>22</v>
      </c>
      <c r="B8720" t="s">
        <v>6</v>
      </c>
      <c r="C8720" t="s">
        <v>12</v>
      </c>
      <c r="D8720">
        <v>2031</v>
      </c>
      <c r="E8720">
        <v>2041</v>
      </c>
      <c r="F8720">
        <v>1</v>
      </c>
      <c r="G8720">
        <v>35289.429389999998</v>
      </c>
      <c r="H8720">
        <v>0</v>
      </c>
      <c r="I8720">
        <v>0.70916666699999997</v>
      </c>
      <c r="J8720" s="2" t="str">
        <f t="shared" si="136"/>
        <v>EG_SMRNR2031</v>
      </c>
    </row>
    <row r="8721" spans="1:10" x14ac:dyDescent="0.25">
      <c r="A8721" t="s">
        <v>7</v>
      </c>
      <c r="B8721" t="s">
        <v>6</v>
      </c>
      <c r="C8721" t="s">
        <v>10</v>
      </c>
      <c r="D8721">
        <v>2031</v>
      </c>
      <c r="E8721">
        <v>2031</v>
      </c>
      <c r="F8721">
        <v>0.238845897</v>
      </c>
      <c r="G8721">
        <v>7700.4092840000003</v>
      </c>
      <c r="H8721">
        <v>0</v>
      </c>
      <c r="I8721">
        <v>1</v>
      </c>
      <c r="J8721" s="2" t="str">
        <f t="shared" si="136"/>
        <v>EG_BIOMASSER2031</v>
      </c>
    </row>
    <row r="8722" spans="1:10" x14ac:dyDescent="0.25">
      <c r="A8722" t="s">
        <v>7</v>
      </c>
      <c r="B8722" t="s">
        <v>6</v>
      </c>
      <c r="C8722" t="s">
        <v>11</v>
      </c>
      <c r="D8722">
        <v>2031</v>
      </c>
      <c r="E8722">
        <v>2031</v>
      </c>
      <c r="F8722">
        <v>0.238845897</v>
      </c>
      <c r="G8722">
        <v>7700.4092840000003</v>
      </c>
      <c r="H8722">
        <v>0</v>
      </c>
      <c r="I8722">
        <v>1</v>
      </c>
      <c r="J8722" s="2" t="str">
        <f t="shared" si="136"/>
        <v>EG_BIOMASSWR2031</v>
      </c>
    </row>
    <row r="8723" spans="1:10" x14ac:dyDescent="0.25">
      <c r="A8723" t="s">
        <v>7</v>
      </c>
      <c r="B8723" t="s">
        <v>6</v>
      </c>
      <c r="C8723" t="s">
        <v>9</v>
      </c>
      <c r="D8723">
        <v>2031</v>
      </c>
      <c r="E8723">
        <v>2031</v>
      </c>
      <c r="F8723">
        <v>0.238845897</v>
      </c>
      <c r="G8723">
        <v>7700.4092840000003</v>
      </c>
      <c r="H8723">
        <v>0</v>
      </c>
      <c r="I8723">
        <v>1</v>
      </c>
      <c r="J8723" s="2" t="str">
        <f t="shared" si="136"/>
        <v>EG_BIOMASSNER2031</v>
      </c>
    </row>
    <row r="8724" spans="1:10" x14ac:dyDescent="0.25">
      <c r="A8724" t="s">
        <v>7</v>
      </c>
      <c r="B8724" t="s">
        <v>6</v>
      </c>
      <c r="C8724" t="s">
        <v>8</v>
      </c>
      <c r="D8724">
        <v>2031</v>
      </c>
      <c r="E8724">
        <v>2031</v>
      </c>
      <c r="F8724">
        <v>0.238845897</v>
      </c>
      <c r="G8724">
        <v>7700.4092840000003</v>
      </c>
      <c r="H8724">
        <v>0</v>
      </c>
      <c r="I8724">
        <v>1</v>
      </c>
      <c r="J8724" s="2" t="str">
        <f t="shared" si="136"/>
        <v>EG_BIOMASSSR2031</v>
      </c>
    </row>
    <row r="8725" spans="1:10" x14ac:dyDescent="0.25">
      <c r="A8725" t="s">
        <v>7</v>
      </c>
      <c r="B8725" t="s">
        <v>6</v>
      </c>
      <c r="C8725" t="s">
        <v>12</v>
      </c>
      <c r="D8725">
        <v>2031</v>
      </c>
      <c r="E8725">
        <v>2031</v>
      </c>
      <c r="F8725">
        <v>0.238845897</v>
      </c>
      <c r="G8725">
        <v>7700.4092840000003</v>
      </c>
      <c r="H8725">
        <v>0</v>
      </c>
      <c r="I8725">
        <v>1</v>
      </c>
      <c r="J8725" s="2" t="str">
        <f t="shared" si="136"/>
        <v>EG_BIOMASSNR2031</v>
      </c>
    </row>
    <row r="8726" spans="1:10" x14ac:dyDescent="0.25">
      <c r="A8726" t="s">
        <v>7</v>
      </c>
      <c r="B8726" t="s">
        <v>6</v>
      </c>
      <c r="C8726" t="s">
        <v>10</v>
      </c>
      <c r="D8726">
        <v>2031</v>
      </c>
      <c r="E8726">
        <v>2032</v>
      </c>
      <c r="F8726">
        <v>0.238845897</v>
      </c>
      <c r="G8726">
        <v>7700.4092840000003</v>
      </c>
      <c r="H8726">
        <v>0</v>
      </c>
      <c r="I8726">
        <v>1</v>
      </c>
      <c r="J8726" s="2" t="str">
        <f t="shared" si="136"/>
        <v>EG_BIOMASSER2031</v>
      </c>
    </row>
    <row r="8727" spans="1:10" x14ac:dyDescent="0.25">
      <c r="A8727" t="s">
        <v>7</v>
      </c>
      <c r="B8727" t="s">
        <v>6</v>
      </c>
      <c r="C8727" t="s">
        <v>11</v>
      </c>
      <c r="D8727">
        <v>2031</v>
      </c>
      <c r="E8727">
        <v>2032</v>
      </c>
      <c r="F8727">
        <v>0.238845897</v>
      </c>
      <c r="G8727">
        <v>7700.4092840000003</v>
      </c>
      <c r="H8727">
        <v>0</v>
      </c>
      <c r="I8727">
        <v>1</v>
      </c>
      <c r="J8727" s="2" t="str">
        <f t="shared" si="136"/>
        <v>EG_BIOMASSWR2031</v>
      </c>
    </row>
    <row r="8728" spans="1:10" x14ac:dyDescent="0.25">
      <c r="A8728" t="s">
        <v>7</v>
      </c>
      <c r="B8728" t="s">
        <v>6</v>
      </c>
      <c r="C8728" t="s">
        <v>9</v>
      </c>
      <c r="D8728">
        <v>2031</v>
      </c>
      <c r="E8728">
        <v>2032</v>
      </c>
      <c r="F8728">
        <v>0.238845897</v>
      </c>
      <c r="G8728">
        <v>7700.4092840000003</v>
      </c>
      <c r="H8728">
        <v>0</v>
      </c>
      <c r="I8728">
        <v>1</v>
      </c>
      <c r="J8728" s="2" t="str">
        <f t="shared" si="136"/>
        <v>EG_BIOMASSNER2031</v>
      </c>
    </row>
    <row r="8729" spans="1:10" x14ac:dyDescent="0.25">
      <c r="A8729" t="s">
        <v>7</v>
      </c>
      <c r="B8729" t="s">
        <v>6</v>
      </c>
      <c r="C8729" t="s">
        <v>8</v>
      </c>
      <c r="D8729">
        <v>2031</v>
      </c>
      <c r="E8729">
        <v>2032</v>
      </c>
      <c r="F8729">
        <v>0.238845897</v>
      </c>
      <c r="G8729">
        <v>7700.4092840000003</v>
      </c>
      <c r="H8729">
        <v>0</v>
      </c>
      <c r="I8729">
        <v>1</v>
      </c>
      <c r="J8729" s="2" t="str">
        <f t="shared" si="136"/>
        <v>EG_BIOMASSSR2031</v>
      </c>
    </row>
    <row r="8730" spans="1:10" x14ac:dyDescent="0.25">
      <c r="A8730" t="s">
        <v>7</v>
      </c>
      <c r="B8730" t="s">
        <v>6</v>
      </c>
      <c r="C8730" t="s">
        <v>12</v>
      </c>
      <c r="D8730">
        <v>2031</v>
      </c>
      <c r="E8730">
        <v>2032</v>
      </c>
      <c r="F8730">
        <v>0.238845897</v>
      </c>
      <c r="G8730">
        <v>7700.4092840000003</v>
      </c>
      <c r="H8730">
        <v>0</v>
      </c>
      <c r="I8730">
        <v>1</v>
      </c>
      <c r="J8730" s="2" t="str">
        <f t="shared" si="136"/>
        <v>EG_BIOMASSNR2031</v>
      </c>
    </row>
    <row r="8731" spans="1:10" x14ac:dyDescent="0.25">
      <c r="A8731" t="s">
        <v>7</v>
      </c>
      <c r="B8731" t="s">
        <v>6</v>
      </c>
      <c r="C8731" t="s">
        <v>10</v>
      </c>
      <c r="D8731">
        <v>2031</v>
      </c>
      <c r="E8731">
        <v>2033</v>
      </c>
      <c r="F8731">
        <v>0.238845897</v>
      </c>
      <c r="G8731">
        <v>7700.4092840000003</v>
      </c>
      <c r="H8731">
        <v>0</v>
      </c>
      <c r="I8731">
        <v>1</v>
      </c>
      <c r="J8731" s="2" t="str">
        <f t="shared" si="136"/>
        <v>EG_BIOMASSER2031</v>
      </c>
    </row>
    <row r="8732" spans="1:10" x14ac:dyDescent="0.25">
      <c r="A8732" t="s">
        <v>7</v>
      </c>
      <c r="B8732" t="s">
        <v>6</v>
      </c>
      <c r="C8732" t="s">
        <v>11</v>
      </c>
      <c r="D8732">
        <v>2031</v>
      </c>
      <c r="E8732">
        <v>2033</v>
      </c>
      <c r="F8732">
        <v>0.238845897</v>
      </c>
      <c r="G8732">
        <v>7700.4092840000003</v>
      </c>
      <c r="H8732">
        <v>0</v>
      </c>
      <c r="I8732">
        <v>1</v>
      </c>
      <c r="J8732" s="2" t="str">
        <f t="shared" si="136"/>
        <v>EG_BIOMASSWR2031</v>
      </c>
    </row>
    <row r="8733" spans="1:10" x14ac:dyDescent="0.25">
      <c r="A8733" t="s">
        <v>7</v>
      </c>
      <c r="B8733" t="s">
        <v>6</v>
      </c>
      <c r="C8733" t="s">
        <v>9</v>
      </c>
      <c r="D8733">
        <v>2031</v>
      </c>
      <c r="E8733">
        <v>2033</v>
      </c>
      <c r="F8733">
        <v>0.238845897</v>
      </c>
      <c r="G8733">
        <v>7700.4092840000003</v>
      </c>
      <c r="H8733">
        <v>0</v>
      </c>
      <c r="I8733">
        <v>1</v>
      </c>
      <c r="J8733" s="2" t="str">
        <f t="shared" si="136"/>
        <v>EG_BIOMASSNER2031</v>
      </c>
    </row>
    <row r="8734" spans="1:10" x14ac:dyDescent="0.25">
      <c r="A8734" t="s">
        <v>7</v>
      </c>
      <c r="B8734" t="s">
        <v>6</v>
      </c>
      <c r="C8734" t="s">
        <v>8</v>
      </c>
      <c r="D8734">
        <v>2031</v>
      </c>
      <c r="E8734">
        <v>2033</v>
      </c>
      <c r="F8734">
        <v>0.238845897</v>
      </c>
      <c r="G8734">
        <v>7700.4092840000003</v>
      </c>
      <c r="H8734">
        <v>0</v>
      </c>
      <c r="I8734">
        <v>1</v>
      </c>
      <c r="J8734" s="2" t="str">
        <f t="shared" si="136"/>
        <v>EG_BIOMASSSR2031</v>
      </c>
    </row>
    <row r="8735" spans="1:10" x14ac:dyDescent="0.25">
      <c r="A8735" t="s">
        <v>7</v>
      </c>
      <c r="B8735" t="s">
        <v>6</v>
      </c>
      <c r="C8735" t="s">
        <v>12</v>
      </c>
      <c r="D8735">
        <v>2031</v>
      </c>
      <c r="E8735">
        <v>2033</v>
      </c>
      <c r="F8735">
        <v>0.238845897</v>
      </c>
      <c r="G8735">
        <v>7700.4092840000003</v>
      </c>
      <c r="H8735">
        <v>0</v>
      </c>
      <c r="I8735">
        <v>1</v>
      </c>
      <c r="J8735" s="2" t="str">
        <f t="shared" si="136"/>
        <v>EG_BIOMASSNR2031</v>
      </c>
    </row>
    <row r="8736" spans="1:10" x14ac:dyDescent="0.25">
      <c r="A8736" t="s">
        <v>7</v>
      </c>
      <c r="B8736" t="s">
        <v>6</v>
      </c>
      <c r="C8736" t="s">
        <v>10</v>
      </c>
      <c r="D8736">
        <v>2031</v>
      </c>
      <c r="E8736">
        <v>2034</v>
      </c>
      <c r="F8736">
        <v>0.238845897</v>
      </c>
      <c r="G8736">
        <v>7700.4092840000003</v>
      </c>
      <c r="H8736">
        <v>0</v>
      </c>
      <c r="I8736">
        <v>1</v>
      </c>
      <c r="J8736" s="2" t="str">
        <f t="shared" si="136"/>
        <v>EG_BIOMASSER2031</v>
      </c>
    </row>
    <row r="8737" spans="1:10" x14ac:dyDescent="0.25">
      <c r="A8737" t="s">
        <v>7</v>
      </c>
      <c r="B8737" t="s">
        <v>6</v>
      </c>
      <c r="C8737" t="s">
        <v>11</v>
      </c>
      <c r="D8737">
        <v>2031</v>
      </c>
      <c r="E8737">
        <v>2034</v>
      </c>
      <c r="F8737">
        <v>0.238845897</v>
      </c>
      <c r="G8737">
        <v>7700.4092840000003</v>
      </c>
      <c r="H8737">
        <v>0</v>
      </c>
      <c r="I8737">
        <v>1</v>
      </c>
      <c r="J8737" s="2" t="str">
        <f t="shared" si="136"/>
        <v>EG_BIOMASSWR2031</v>
      </c>
    </row>
    <row r="8738" spans="1:10" x14ac:dyDescent="0.25">
      <c r="A8738" t="s">
        <v>7</v>
      </c>
      <c r="B8738" t="s">
        <v>6</v>
      </c>
      <c r="C8738" t="s">
        <v>9</v>
      </c>
      <c r="D8738">
        <v>2031</v>
      </c>
      <c r="E8738">
        <v>2034</v>
      </c>
      <c r="F8738">
        <v>0.238845897</v>
      </c>
      <c r="G8738">
        <v>7700.4092840000003</v>
      </c>
      <c r="H8738">
        <v>0</v>
      </c>
      <c r="I8738">
        <v>1</v>
      </c>
      <c r="J8738" s="2" t="str">
        <f t="shared" si="136"/>
        <v>EG_BIOMASSNER2031</v>
      </c>
    </row>
    <row r="8739" spans="1:10" x14ac:dyDescent="0.25">
      <c r="A8739" t="s">
        <v>7</v>
      </c>
      <c r="B8739" t="s">
        <v>6</v>
      </c>
      <c r="C8739" t="s">
        <v>8</v>
      </c>
      <c r="D8739">
        <v>2031</v>
      </c>
      <c r="E8739">
        <v>2034</v>
      </c>
      <c r="F8739">
        <v>0.238845897</v>
      </c>
      <c r="G8739">
        <v>7700.4092840000003</v>
      </c>
      <c r="H8739">
        <v>0</v>
      </c>
      <c r="I8739">
        <v>1</v>
      </c>
      <c r="J8739" s="2" t="str">
        <f t="shared" si="136"/>
        <v>EG_BIOMASSSR2031</v>
      </c>
    </row>
    <row r="8740" spans="1:10" x14ac:dyDescent="0.25">
      <c r="A8740" t="s">
        <v>7</v>
      </c>
      <c r="B8740" t="s">
        <v>6</v>
      </c>
      <c r="C8740" t="s">
        <v>12</v>
      </c>
      <c r="D8740">
        <v>2031</v>
      </c>
      <c r="E8740">
        <v>2034</v>
      </c>
      <c r="F8740">
        <v>0.238845897</v>
      </c>
      <c r="G8740">
        <v>7700.4092840000003</v>
      </c>
      <c r="H8740">
        <v>0</v>
      </c>
      <c r="I8740">
        <v>1</v>
      </c>
      <c r="J8740" s="2" t="str">
        <f t="shared" si="136"/>
        <v>EG_BIOMASSNR2031</v>
      </c>
    </row>
    <row r="8741" spans="1:10" x14ac:dyDescent="0.25">
      <c r="A8741" t="s">
        <v>7</v>
      </c>
      <c r="B8741" t="s">
        <v>6</v>
      </c>
      <c r="C8741" t="s">
        <v>10</v>
      </c>
      <c r="D8741">
        <v>2031</v>
      </c>
      <c r="E8741">
        <v>2035</v>
      </c>
      <c r="F8741">
        <v>0.238845897</v>
      </c>
      <c r="G8741">
        <v>7700.4092840000003</v>
      </c>
      <c r="H8741">
        <v>0</v>
      </c>
      <c r="I8741">
        <v>1</v>
      </c>
      <c r="J8741" s="2" t="str">
        <f t="shared" si="136"/>
        <v>EG_BIOMASSER2031</v>
      </c>
    </row>
    <row r="8742" spans="1:10" x14ac:dyDescent="0.25">
      <c r="A8742" t="s">
        <v>7</v>
      </c>
      <c r="B8742" t="s">
        <v>6</v>
      </c>
      <c r="C8742" t="s">
        <v>11</v>
      </c>
      <c r="D8742">
        <v>2031</v>
      </c>
      <c r="E8742">
        <v>2035</v>
      </c>
      <c r="F8742">
        <v>0.238845897</v>
      </c>
      <c r="G8742">
        <v>7700.4092840000003</v>
      </c>
      <c r="H8742">
        <v>0</v>
      </c>
      <c r="I8742">
        <v>1</v>
      </c>
      <c r="J8742" s="2" t="str">
        <f t="shared" si="136"/>
        <v>EG_BIOMASSWR2031</v>
      </c>
    </row>
    <row r="8743" spans="1:10" x14ac:dyDescent="0.25">
      <c r="A8743" t="s">
        <v>7</v>
      </c>
      <c r="B8743" t="s">
        <v>6</v>
      </c>
      <c r="C8743" t="s">
        <v>9</v>
      </c>
      <c r="D8743">
        <v>2031</v>
      </c>
      <c r="E8743">
        <v>2035</v>
      </c>
      <c r="F8743">
        <v>0.238845897</v>
      </c>
      <c r="G8743">
        <v>7700.4092840000003</v>
      </c>
      <c r="H8743">
        <v>0</v>
      </c>
      <c r="I8743">
        <v>1</v>
      </c>
      <c r="J8743" s="2" t="str">
        <f t="shared" si="136"/>
        <v>EG_BIOMASSNER2031</v>
      </c>
    </row>
    <row r="8744" spans="1:10" x14ac:dyDescent="0.25">
      <c r="A8744" t="s">
        <v>7</v>
      </c>
      <c r="B8744" t="s">
        <v>6</v>
      </c>
      <c r="C8744" t="s">
        <v>8</v>
      </c>
      <c r="D8744">
        <v>2031</v>
      </c>
      <c r="E8744">
        <v>2035</v>
      </c>
      <c r="F8744">
        <v>0.238845897</v>
      </c>
      <c r="G8744">
        <v>7700.4092840000003</v>
      </c>
      <c r="H8744">
        <v>0</v>
      </c>
      <c r="I8744">
        <v>1</v>
      </c>
      <c r="J8744" s="2" t="str">
        <f t="shared" si="136"/>
        <v>EG_BIOMASSSR2031</v>
      </c>
    </row>
    <row r="8745" spans="1:10" x14ac:dyDescent="0.25">
      <c r="A8745" t="s">
        <v>7</v>
      </c>
      <c r="B8745" t="s">
        <v>6</v>
      </c>
      <c r="C8745" t="s">
        <v>12</v>
      </c>
      <c r="D8745">
        <v>2031</v>
      </c>
      <c r="E8745">
        <v>2035</v>
      </c>
      <c r="F8745">
        <v>0.238845897</v>
      </c>
      <c r="G8745">
        <v>7700.4092840000003</v>
      </c>
      <c r="H8745">
        <v>0</v>
      </c>
      <c r="I8745">
        <v>1</v>
      </c>
      <c r="J8745" s="2" t="str">
        <f t="shared" si="136"/>
        <v>EG_BIOMASSNR2031</v>
      </c>
    </row>
    <row r="8746" spans="1:10" x14ac:dyDescent="0.25">
      <c r="A8746" t="s">
        <v>7</v>
      </c>
      <c r="B8746" t="s">
        <v>6</v>
      </c>
      <c r="C8746" t="s">
        <v>10</v>
      </c>
      <c r="D8746">
        <v>2031</v>
      </c>
      <c r="E8746">
        <v>2036</v>
      </c>
      <c r="F8746">
        <v>0.238845897</v>
      </c>
      <c r="G8746">
        <v>7700.4092840000003</v>
      </c>
      <c r="H8746">
        <v>0</v>
      </c>
      <c r="I8746">
        <v>1</v>
      </c>
      <c r="J8746" s="2" t="str">
        <f t="shared" si="136"/>
        <v>EG_BIOMASSER2031</v>
      </c>
    </row>
    <row r="8747" spans="1:10" x14ac:dyDescent="0.25">
      <c r="A8747" t="s">
        <v>7</v>
      </c>
      <c r="B8747" t="s">
        <v>6</v>
      </c>
      <c r="C8747" t="s">
        <v>11</v>
      </c>
      <c r="D8747">
        <v>2031</v>
      </c>
      <c r="E8747">
        <v>2036</v>
      </c>
      <c r="F8747">
        <v>0.238845897</v>
      </c>
      <c r="G8747">
        <v>7700.4092840000003</v>
      </c>
      <c r="H8747">
        <v>0</v>
      </c>
      <c r="I8747">
        <v>1</v>
      </c>
      <c r="J8747" s="2" t="str">
        <f t="shared" si="136"/>
        <v>EG_BIOMASSWR2031</v>
      </c>
    </row>
    <row r="8748" spans="1:10" x14ac:dyDescent="0.25">
      <c r="A8748" t="s">
        <v>7</v>
      </c>
      <c r="B8748" t="s">
        <v>6</v>
      </c>
      <c r="C8748" t="s">
        <v>9</v>
      </c>
      <c r="D8748">
        <v>2031</v>
      </c>
      <c r="E8748">
        <v>2036</v>
      </c>
      <c r="F8748">
        <v>0.238845897</v>
      </c>
      <c r="G8748">
        <v>7700.4092840000003</v>
      </c>
      <c r="H8748">
        <v>0</v>
      </c>
      <c r="I8748">
        <v>1</v>
      </c>
      <c r="J8748" s="2" t="str">
        <f t="shared" si="136"/>
        <v>EG_BIOMASSNER2031</v>
      </c>
    </row>
    <row r="8749" spans="1:10" x14ac:dyDescent="0.25">
      <c r="A8749" t="s">
        <v>7</v>
      </c>
      <c r="B8749" t="s">
        <v>6</v>
      </c>
      <c r="C8749" t="s">
        <v>8</v>
      </c>
      <c r="D8749">
        <v>2031</v>
      </c>
      <c r="E8749">
        <v>2036</v>
      </c>
      <c r="F8749">
        <v>0.238845897</v>
      </c>
      <c r="G8749">
        <v>7700.4092840000003</v>
      </c>
      <c r="H8749">
        <v>0</v>
      </c>
      <c r="I8749">
        <v>1</v>
      </c>
      <c r="J8749" s="2" t="str">
        <f t="shared" si="136"/>
        <v>EG_BIOMASSSR2031</v>
      </c>
    </row>
    <row r="8750" spans="1:10" x14ac:dyDescent="0.25">
      <c r="A8750" t="s">
        <v>7</v>
      </c>
      <c r="B8750" t="s">
        <v>6</v>
      </c>
      <c r="C8750" t="s">
        <v>12</v>
      </c>
      <c r="D8750">
        <v>2031</v>
      </c>
      <c r="E8750">
        <v>2036</v>
      </c>
      <c r="F8750">
        <v>0.238845897</v>
      </c>
      <c r="G8750">
        <v>7700.4092840000003</v>
      </c>
      <c r="H8750">
        <v>0</v>
      </c>
      <c r="I8750">
        <v>1</v>
      </c>
      <c r="J8750" s="2" t="str">
        <f t="shared" si="136"/>
        <v>EG_BIOMASSNR2031</v>
      </c>
    </row>
    <row r="8751" spans="1:10" x14ac:dyDescent="0.25">
      <c r="A8751" t="s">
        <v>7</v>
      </c>
      <c r="B8751" t="s">
        <v>6</v>
      </c>
      <c r="C8751" t="s">
        <v>10</v>
      </c>
      <c r="D8751">
        <v>2031</v>
      </c>
      <c r="E8751">
        <v>2037</v>
      </c>
      <c r="F8751">
        <v>0.238845897</v>
      </c>
      <c r="G8751">
        <v>7700.4092840000003</v>
      </c>
      <c r="H8751">
        <v>0</v>
      </c>
      <c r="I8751">
        <v>1</v>
      </c>
      <c r="J8751" s="2" t="str">
        <f t="shared" si="136"/>
        <v>EG_BIOMASSER2031</v>
      </c>
    </row>
    <row r="8752" spans="1:10" x14ac:dyDescent="0.25">
      <c r="A8752" t="s">
        <v>7</v>
      </c>
      <c r="B8752" t="s">
        <v>6</v>
      </c>
      <c r="C8752" t="s">
        <v>11</v>
      </c>
      <c r="D8752">
        <v>2031</v>
      </c>
      <c r="E8752">
        <v>2037</v>
      </c>
      <c r="F8752">
        <v>0.238845897</v>
      </c>
      <c r="G8752">
        <v>7700.4092840000003</v>
      </c>
      <c r="H8752">
        <v>0</v>
      </c>
      <c r="I8752">
        <v>1</v>
      </c>
      <c r="J8752" s="2" t="str">
        <f t="shared" si="136"/>
        <v>EG_BIOMASSWR2031</v>
      </c>
    </row>
    <row r="8753" spans="1:10" x14ac:dyDescent="0.25">
      <c r="A8753" t="s">
        <v>7</v>
      </c>
      <c r="B8753" t="s">
        <v>6</v>
      </c>
      <c r="C8753" t="s">
        <v>9</v>
      </c>
      <c r="D8753">
        <v>2031</v>
      </c>
      <c r="E8753">
        <v>2037</v>
      </c>
      <c r="F8753">
        <v>0.238845897</v>
      </c>
      <c r="G8753">
        <v>7700.4092840000003</v>
      </c>
      <c r="H8753">
        <v>0</v>
      </c>
      <c r="I8753">
        <v>1</v>
      </c>
      <c r="J8753" s="2" t="str">
        <f t="shared" si="136"/>
        <v>EG_BIOMASSNER2031</v>
      </c>
    </row>
    <row r="8754" spans="1:10" x14ac:dyDescent="0.25">
      <c r="A8754" t="s">
        <v>7</v>
      </c>
      <c r="B8754" t="s">
        <v>6</v>
      </c>
      <c r="C8754" t="s">
        <v>8</v>
      </c>
      <c r="D8754">
        <v>2031</v>
      </c>
      <c r="E8754">
        <v>2037</v>
      </c>
      <c r="F8754">
        <v>0.238845897</v>
      </c>
      <c r="G8754">
        <v>7700.4092840000003</v>
      </c>
      <c r="H8754">
        <v>0</v>
      </c>
      <c r="I8754">
        <v>1</v>
      </c>
      <c r="J8754" s="2" t="str">
        <f t="shared" si="136"/>
        <v>EG_BIOMASSSR2031</v>
      </c>
    </row>
    <row r="8755" spans="1:10" x14ac:dyDescent="0.25">
      <c r="A8755" t="s">
        <v>7</v>
      </c>
      <c r="B8755" t="s">
        <v>6</v>
      </c>
      <c r="C8755" t="s">
        <v>12</v>
      </c>
      <c r="D8755">
        <v>2031</v>
      </c>
      <c r="E8755">
        <v>2037</v>
      </c>
      <c r="F8755">
        <v>0.238845897</v>
      </c>
      <c r="G8755">
        <v>7700.4092840000003</v>
      </c>
      <c r="H8755">
        <v>0</v>
      </c>
      <c r="I8755">
        <v>1</v>
      </c>
      <c r="J8755" s="2" t="str">
        <f t="shared" si="136"/>
        <v>EG_BIOMASSNR2031</v>
      </c>
    </row>
    <row r="8756" spans="1:10" x14ac:dyDescent="0.25">
      <c r="A8756" t="s">
        <v>7</v>
      </c>
      <c r="B8756" t="s">
        <v>6</v>
      </c>
      <c r="C8756" t="s">
        <v>10</v>
      </c>
      <c r="D8756">
        <v>2031</v>
      </c>
      <c r="E8756">
        <v>2038</v>
      </c>
      <c r="F8756">
        <v>0.238845897</v>
      </c>
      <c r="G8756">
        <v>7700.4092840000003</v>
      </c>
      <c r="H8756">
        <v>0</v>
      </c>
      <c r="I8756">
        <v>1</v>
      </c>
      <c r="J8756" s="2" t="str">
        <f t="shared" si="136"/>
        <v>EG_BIOMASSER2031</v>
      </c>
    </row>
    <row r="8757" spans="1:10" x14ac:dyDescent="0.25">
      <c r="A8757" t="s">
        <v>7</v>
      </c>
      <c r="B8757" t="s">
        <v>6</v>
      </c>
      <c r="C8757" t="s">
        <v>11</v>
      </c>
      <c r="D8757">
        <v>2031</v>
      </c>
      <c r="E8757">
        <v>2038</v>
      </c>
      <c r="F8757">
        <v>0.238845897</v>
      </c>
      <c r="G8757">
        <v>7700.4092840000003</v>
      </c>
      <c r="H8757">
        <v>0</v>
      </c>
      <c r="I8757">
        <v>1</v>
      </c>
      <c r="J8757" s="2" t="str">
        <f t="shared" si="136"/>
        <v>EG_BIOMASSWR2031</v>
      </c>
    </row>
    <row r="8758" spans="1:10" x14ac:dyDescent="0.25">
      <c r="A8758" t="s">
        <v>7</v>
      </c>
      <c r="B8758" t="s">
        <v>6</v>
      </c>
      <c r="C8758" t="s">
        <v>9</v>
      </c>
      <c r="D8758">
        <v>2031</v>
      </c>
      <c r="E8758">
        <v>2038</v>
      </c>
      <c r="F8758">
        <v>0.238845897</v>
      </c>
      <c r="G8758">
        <v>7700.4092840000003</v>
      </c>
      <c r="H8758">
        <v>0</v>
      </c>
      <c r="I8758">
        <v>1</v>
      </c>
      <c r="J8758" s="2" t="str">
        <f t="shared" si="136"/>
        <v>EG_BIOMASSNER2031</v>
      </c>
    </row>
    <row r="8759" spans="1:10" x14ac:dyDescent="0.25">
      <c r="A8759" t="s">
        <v>7</v>
      </c>
      <c r="B8759" t="s">
        <v>6</v>
      </c>
      <c r="C8759" t="s">
        <v>8</v>
      </c>
      <c r="D8759">
        <v>2031</v>
      </c>
      <c r="E8759">
        <v>2038</v>
      </c>
      <c r="F8759">
        <v>0.238845897</v>
      </c>
      <c r="G8759">
        <v>7700.4092840000003</v>
      </c>
      <c r="H8759">
        <v>0</v>
      </c>
      <c r="I8759">
        <v>1</v>
      </c>
      <c r="J8759" s="2" t="str">
        <f t="shared" si="136"/>
        <v>EG_BIOMASSSR2031</v>
      </c>
    </row>
    <row r="8760" spans="1:10" x14ac:dyDescent="0.25">
      <c r="A8760" t="s">
        <v>7</v>
      </c>
      <c r="B8760" t="s">
        <v>6</v>
      </c>
      <c r="C8760" t="s">
        <v>12</v>
      </c>
      <c r="D8760">
        <v>2031</v>
      </c>
      <c r="E8760">
        <v>2038</v>
      </c>
      <c r="F8760">
        <v>0.238845897</v>
      </c>
      <c r="G8760">
        <v>7700.4092840000003</v>
      </c>
      <c r="H8760">
        <v>0</v>
      </c>
      <c r="I8760">
        <v>1</v>
      </c>
      <c r="J8760" s="2" t="str">
        <f t="shared" si="136"/>
        <v>EG_BIOMASSNR2031</v>
      </c>
    </row>
    <row r="8761" spans="1:10" x14ac:dyDescent="0.25">
      <c r="A8761" t="s">
        <v>7</v>
      </c>
      <c r="B8761" t="s">
        <v>6</v>
      </c>
      <c r="C8761" t="s">
        <v>10</v>
      </c>
      <c r="D8761">
        <v>2031</v>
      </c>
      <c r="E8761">
        <v>2039</v>
      </c>
      <c r="F8761">
        <v>0.238845897</v>
      </c>
      <c r="G8761">
        <v>7700.4092840000003</v>
      </c>
      <c r="H8761">
        <v>0</v>
      </c>
      <c r="I8761">
        <v>1</v>
      </c>
      <c r="J8761" s="2" t="str">
        <f t="shared" si="136"/>
        <v>EG_BIOMASSER2031</v>
      </c>
    </row>
    <row r="8762" spans="1:10" x14ac:dyDescent="0.25">
      <c r="A8762" t="s">
        <v>7</v>
      </c>
      <c r="B8762" t="s">
        <v>6</v>
      </c>
      <c r="C8762" t="s">
        <v>11</v>
      </c>
      <c r="D8762">
        <v>2031</v>
      </c>
      <c r="E8762">
        <v>2039</v>
      </c>
      <c r="F8762">
        <v>0.238845897</v>
      </c>
      <c r="G8762">
        <v>7700.4092840000003</v>
      </c>
      <c r="H8762">
        <v>0</v>
      </c>
      <c r="I8762">
        <v>1</v>
      </c>
      <c r="J8762" s="2" t="str">
        <f t="shared" si="136"/>
        <v>EG_BIOMASSWR2031</v>
      </c>
    </row>
    <row r="8763" spans="1:10" x14ac:dyDescent="0.25">
      <c r="A8763" t="s">
        <v>7</v>
      </c>
      <c r="B8763" t="s">
        <v>6</v>
      </c>
      <c r="C8763" t="s">
        <v>9</v>
      </c>
      <c r="D8763">
        <v>2031</v>
      </c>
      <c r="E8763">
        <v>2039</v>
      </c>
      <c r="F8763">
        <v>0.238845897</v>
      </c>
      <c r="G8763">
        <v>7700.4092840000003</v>
      </c>
      <c r="H8763">
        <v>0</v>
      </c>
      <c r="I8763">
        <v>1</v>
      </c>
      <c r="J8763" s="2" t="str">
        <f t="shared" si="136"/>
        <v>EG_BIOMASSNER2031</v>
      </c>
    </row>
    <row r="8764" spans="1:10" x14ac:dyDescent="0.25">
      <c r="A8764" t="s">
        <v>7</v>
      </c>
      <c r="B8764" t="s">
        <v>6</v>
      </c>
      <c r="C8764" t="s">
        <v>8</v>
      </c>
      <c r="D8764">
        <v>2031</v>
      </c>
      <c r="E8764">
        <v>2039</v>
      </c>
      <c r="F8764">
        <v>0.238845897</v>
      </c>
      <c r="G8764">
        <v>7700.4092840000003</v>
      </c>
      <c r="H8764">
        <v>0</v>
      </c>
      <c r="I8764">
        <v>1</v>
      </c>
      <c r="J8764" s="2" t="str">
        <f t="shared" si="136"/>
        <v>EG_BIOMASSSR2031</v>
      </c>
    </row>
    <row r="8765" spans="1:10" x14ac:dyDescent="0.25">
      <c r="A8765" t="s">
        <v>7</v>
      </c>
      <c r="B8765" t="s">
        <v>6</v>
      </c>
      <c r="C8765" t="s">
        <v>12</v>
      </c>
      <c r="D8765">
        <v>2031</v>
      </c>
      <c r="E8765">
        <v>2039</v>
      </c>
      <c r="F8765">
        <v>0.238845897</v>
      </c>
      <c r="G8765">
        <v>7700.4092840000003</v>
      </c>
      <c r="H8765">
        <v>0</v>
      </c>
      <c r="I8765">
        <v>1</v>
      </c>
      <c r="J8765" s="2" t="str">
        <f t="shared" si="136"/>
        <v>EG_BIOMASSNR2031</v>
      </c>
    </row>
    <row r="8766" spans="1:10" x14ac:dyDescent="0.25">
      <c r="A8766" t="s">
        <v>7</v>
      </c>
      <c r="B8766" t="s">
        <v>6</v>
      </c>
      <c r="C8766" t="s">
        <v>10</v>
      </c>
      <c r="D8766">
        <v>2031</v>
      </c>
      <c r="E8766">
        <v>2040</v>
      </c>
      <c r="F8766">
        <v>0.238845897</v>
      </c>
      <c r="G8766">
        <v>7700.4092840000003</v>
      </c>
      <c r="H8766">
        <v>0</v>
      </c>
      <c r="I8766">
        <v>1</v>
      </c>
      <c r="J8766" s="2" t="str">
        <f t="shared" si="136"/>
        <v>EG_BIOMASSER2031</v>
      </c>
    </row>
    <row r="8767" spans="1:10" x14ac:dyDescent="0.25">
      <c r="A8767" t="s">
        <v>7</v>
      </c>
      <c r="B8767" t="s">
        <v>6</v>
      </c>
      <c r="C8767" t="s">
        <v>11</v>
      </c>
      <c r="D8767">
        <v>2031</v>
      </c>
      <c r="E8767">
        <v>2040</v>
      </c>
      <c r="F8767">
        <v>0.238845897</v>
      </c>
      <c r="G8767">
        <v>7700.4092840000003</v>
      </c>
      <c r="H8767">
        <v>0</v>
      </c>
      <c r="I8767">
        <v>1</v>
      </c>
      <c r="J8767" s="2" t="str">
        <f t="shared" si="136"/>
        <v>EG_BIOMASSWR2031</v>
      </c>
    </row>
    <row r="8768" spans="1:10" x14ac:dyDescent="0.25">
      <c r="A8768" t="s">
        <v>7</v>
      </c>
      <c r="B8768" t="s">
        <v>6</v>
      </c>
      <c r="C8768" t="s">
        <v>9</v>
      </c>
      <c r="D8768">
        <v>2031</v>
      </c>
      <c r="E8768">
        <v>2040</v>
      </c>
      <c r="F8768">
        <v>0.238845897</v>
      </c>
      <c r="G8768">
        <v>7700.4092840000003</v>
      </c>
      <c r="H8768">
        <v>0</v>
      </c>
      <c r="I8768">
        <v>1</v>
      </c>
      <c r="J8768" s="2" t="str">
        <f t="shared" si="136"/>
        <v>EG_BIOMASSNER2031</v>
      </c>
    </row>
    <row r="8769" spans="1:10" x14ac:dyDescent="0.25">
      <c r="A8769" t="s">
        <v>7</v>
      </c>
      <c r="B8769" t="s">
        <v>6</v>
      </c>
      <c r="C8769" t="s">
        <v>8</v>
      </c>
      <c r="D8769">
        <v>2031</v>
      </c>
      <c r="E8769">
        <v>2040</v>
      </c>
      <c r="F8769">
        <v>0.238845897</v>
      </c>
      <c r="G8769">
        <v>7700.4092840000003</v>
      </c>
      <c r="H8769">
        <v>0</v>
      </c>
      <c r="I8769">
        <v>1</v>
      </c>
      <c r="J8769" s="2" t="str">
        <f t="shared" si="136"/>
        <v>EG_BIOMASSSR2031</v>
      </c>
    </row>
    <row r="8770" spans="1:10" x14ac:dyDescent="0.25">
      <c r="A8770" t="s">
        <v>7</v>
      </c>
      <c r="B8770" t="s">
        <v>6</v>
      </c>
      <c r="C8770" t="s">
        <v>12</v>
      </c>
      <c r="D8770">
        <v>2031</v>
      </c>
      <c r="E8770">
        <v>2040</v>
      </c>
      <c r="F8770">
        <v>0.238845897</v>
      </c>
      <c r="G8770">
        <v>7700.4092840000003</v>
      </c>
      <c r="H8770">
        <v>0</v>
      </c>
      <c r="I8770">
        <v>1</v>
      </c>
      <c r="J8770" s="2" t="str">
        <f t="shared" si="136"/>
        <v>EG_BIOMASSNR2031</v>
      </c>
    </row>
    <row r="8771" spans="1:10" x14ac:dyDescent="0.25">
      <c r="A8771" t="s">
        <v>7</v>
      </c>
      <c r="B8771" t="s">
        <v>6</v>
      </c>
      <c r="C8771" t="s">
        <v>10</v>
      </c>
      <c r="D8771">
        <v>2031</v>
      </c>
      <c r="E8771">
        <v>2041</v>
      </c>
      <c r="F8771">
        <v>0.238845897</v>
      </c>
      <c r="G8771">
        <v>7700.4092840000003</v>
      </c>
      <c r="H8771">
        <v>0</v>
      </c>
      <c r="I8771">
        <v>1</v>
      </c>
      <c r="J8771" s="2" t="str">
        <f t="shared" ref="J8771:J8834" si="137">_xlfn.CONCAT(A8771,C8771,D8771)</f>
        <v>EG_BIOMASSER2031</v>
      </c>
    </row>
    <row r="8772" spans="1:10" x14ac:dyDescent="0.25">
      <c r="A8772" t="s">
        <v>7</v>
      </c>
      <c r="B8772" t="s">
        <v>6</v>
      </c>
      <c r="C8772" t="s">
        <v>11</v>
      </c>
      <c r="D8772">
        <v>2031</v>
      </c>
      <c r="E8772">
        <v>2041</v>
      </c>
      <c r="F8772">
        <v>0.238845897</v>
      </c>
      <c r="G8772">
        <v>7700.4092840000003</v>
      </c>
      <c r="H8772">
        <v>0</v>
      </c>
      <c r="I8772">
        <v>1</v>
      </c>
      <c r="J8772" s="2" t="str">
        <f t="shared" si="137"/>
        <v>EG_BIOMASSWR2031</v>
      </c>
    </row>
    <row r="8773" spans="1:10" x14ac:dyDescent="0.25">
      <c r="A8773" t="s">
        <v>7</v>
      </c>
      <c r="B8773" t="s">
        <v>6</v>
      </c>
      <c r="C8773" t="s">
        <v>9</v>
      </c>
      <c r="D8773">
        <v>2031</v>
      </c>
      <c r="E8773">
        <v>2041</v>
      </c>
      <c r="F8773">
        <v>0.238845897</v>
      </c>
      <c r="G8773">
        <v>7700.4092840000003</v>
      </c>
      <c r="H8773">
        <v>0</v>
      </c>
      <c r="I8773">
        <v>1</v>
      </c>
      <c r="J8773" s="2" t="str">
        <f t="shared" si="137"/>
        <v>EG_BIOMASSNER2031</v>
      </c>
    </row>
    <row r="8774" spans="1:10" x14ac:dyDescent="0.25">
      <c r="A8774" t="s">
        <v>7</v>
      </c>
      <c r="B8774" t="s">
        <v>6</v>
      </c>
      <c r="C8774" t="s">
        <v>8</v>
      </c>
      <c r="D8774">
        <v>2031</v>
      </c>
      <c r="E8774">
        <v>2041</v>
      </c>
      <c r="F8774">
        <v>0.238845897</v>
      </c>
      <c r="G8774">
        <v>7700.4092840000003</v>
      </c>
      <c r="H8774">
        <v>0</v>
      </c>
      <c r="I8774">
        <v>1</v>
      </c>
      <c r="J8774" s="2" t="str">
        <f t="shared" si="137"/>
        <v>EG_BIOMASSSR2031</v>
      </c>
    </row>
    <row r="8775" spans="1:10" x14ac:dyDescent="0.25">
      <c r="A8775" t="s">
        <v>7</v>
      </c>
      <c r="B8775" t="s">
        <v>6</v>
      </c>
      <c r="C8775" t="s">
        <v>12</v>
      </c>
      <c r="D8775">
        <v>2031</v>
      </c>
      <c r="E8775">
        <v>2041</v>
      </c>
      <c r="F8775">
        <v>0.238845897</v>
      </c>
      <c r="G8775">
        <v>7700.4092840000003</v>
      </c>
      <c r="H8775">
        <v>0</v>
      </c>
      <c r="I8775">
        <v>1</v>
      </c>
      <c r="J8775" s="2" t="str">
        <f t="shared" si="137"/>
        <v>EG_BIOMASSNR2031</v>
      </c>
    </row>
    <row r="8776" spans="1:10" x14ac:dyDescent="0.25">
      <c r="A8776" t="s">
        <v>19</v>
      </c>
      <c r="B8776" t="s">
        <v>6</v>
      </c>
      <c r="C8776" t="s">
        <v>10</v>
      </c>
      <c r="D8776">
        <v>2031</v>
      </c>
      <c r="E8776">
        <v>2031</v>
      </c>
      <c r="F8776">
        <v>1</v>
      </c>
      <c r="G8776">
        <v>4259.3433249999998</v>
      </c>
      <c r="H8776">
        <v>0</v>
      </c>
      <c r="I8776">
        <v>1</v>
      </c>
      <c r="J8776" s="2" t="str">
        <f t="shared" si="137"/>
        <v>EG_SOLARGMER2031</v>
      </c>
    </row>
    <row r="8777" spans="1:10" x14ac:dyDescent="0.25">
      <c r="A8777" t="s">
        <v>19</v>
      </c>
      <c r="B8777" t="s">
        <v>6</v>
      </c>
      <c r="C8777" t="s">
        <v>11</v>
      </c>
      <c r="D8777">
        <v>2031</v>
      </c>
      <c r="E8777">
        <v>2031</v>
      </c>
      <c r="F8777">
        <v>1</v>
      </c>
      <c r="G8777">
        <v>4259.3433249999998</v>
      </c>
      <c r="H8777">
        <v>0</v>
      </c>
      <c r="I8777">
        <v>1</v>
      </c>
      <c r="J8777" s="2" t="str">
        <f t="shared" si="137"/>
        <v>EG_SOLARGMWR2031</v>
      </c>
    </row>
    <row r="8778" spans="1:10" x14ac:dyDescent="0.25">
      <c r="A8778" t="s">
        <v>19</v>
      </c>
      <c r="B8778" t="s">
        <v>6</v>
      </c>
      <c r="C8778" t="s">
        <v>9</v>
      </c>
      <c r="D8778">
        <v>2031</v>
      </c>
      <c r="E8778">
        <v>2031</v>
      </c>
      <c r="F8778">
        <v>1</v>
      </c>
      <c r="G8778">
        <v>4259.3433249999998</v>
      </c>
      <c r="H8778">
        <v>0</v>
      </c>
      <c r="I8778">
        <v>1</v>
      </c>
      <c r="J8778" s="2" t="str">
        <f t="shared" si="137"/>
        <v>EG_SOLARGMNER2031</v>
      </c>
    </row>
    <row r="8779" spans="1:10" x14ac:dyDescent="0.25">
      <c r="A8779" t="s">
        <v>19</v>
      </c>
      <c r="B8779" t="s">
        <v>6</v>
      </c>
      <c r="C8779" t="s">
        <v>8</v>
      </c>
      <c r="D8779">
        <v>2031</v>
      </c>
      <c r="E8779">
        <v>2031</v>
      </c>
      <c r="F8779">
        <v>1</v>
      </c>
      <c r="G8779">
        <v>4259.3433249999998</v>
      </c>
      <c r="H8779">
        <v>0</v>
      </c>
      <c r="I8779">
        <v>1</v>
      </c>
      <c r="J8779" s="2" t="str">
        <f t="shared" si="137"/>
        <v>EG_SOLARGMSR2031</v>
      </c>
    </row>
    <row r="8780" spans="1:10" x14ac:dyDescent="0.25">
      <c r="A8780" t="s">
        <v>19</v>
      </c>
      <c r="B8780" t="s">
        <v>6</v>
      </c>
      <c r="C8780" t="s">
        <v>12</v>
      </c>
      <c r="D8780">
        <v>2031</v>
      </c>
      <c r="E8780">
        <v>2031</v>
      </c>
      <c r="F8780">
        <v>1</v>
      </c>
      <c r="G8780">
        <v>4259.3433249999998</v>
      </c>
      <c r="H8780">
        <v>0</v>
      </c>
      <c r="I8780">
        <v>1</v>
      </c>
      <c r="J8780" s="2" t="str">
        <f t="shared" si="137"/>
        <v>EG_SOLARGMNR2031</v>
      </c>
    </row>
    <row r="8781" spans="1:10" x14ac:dyDescent="0.25">
      <c r="A8781" t="s">
        <v>19</v>
      </c>
      <c r="B8781" t="s">
        <v>6</v>
      </c>
      <c r="C8781" t="s">
        <v>10</v>
      </c>
      <c r="D8781">
        <v>2031</v>
      </c>
      <c r="E8781">
        <v>2032</v>
      </c>
      <c r="F8781">
        <v>1</v>
      </c>
      <c r="G8781">
        <v>4259.3433249999998</v>
      </c>
      <c r="H8781">
        <v>0</v>
      </c>
      <c r="I8781">
        <v>1</v>
      </c>
      <c r="J8781" s="2" t="str">
        <f t="shared" si="137"/>
        <v>EG_SOLARGMER2031</v>
      </c>
    </row>
    <row r="8782" spans="1:10" x14ac:dyDescent="0.25">
      <c r="A8782" t="s">
        <v>19</v>
      </c>
      <c r="B8782" t="s">
        <v>6</v>
      </c>
      <c r="C8782" t="s">
        <v>11</v>
      </c>
      <c r="D8782">
        <v>2031</v>
      </c>
      <c r="E8782">
        <v>2032</v>
      </c>
      <c r="F8782">
        <v>1</v>
      </c>
      <c r="G8782">
        <v>4259.3433249999998</v>
      </c>
      <c r="H8782">
        <v>0</v>
      </c>
      <c r="I8782">
        <v>1</v>
      </c>
      <c r="J8782" s="2" t="str">
        <f t="shared" si="137"/>
        <v>EG_SOLARGMWR2031</v>
      </c>
    </row>
    <row r="8783" spans="1:10" x14ac:dyDescent="0.25">
      <c r="A8783" t="s">
        <v>19</v>
      </c>
      <c r="B8783" t="s">
        <v>6</v>
      </c>
      <c r="C8783" t="s">
        <v>9</v>
      </c>
      <c r="D8783">
        <v>2031</v>
      </c>
      <c r="E8783">
        <v>2032</v>
      </c>
      <c r="F8783">
        <v>1</v>
      </c>
      <c r="G8783">
        <v>4259.3433249999998</v>
      </c>
      <c r="H8783">
        <v>0</v>
      </c>
      <c r="I8783">
        <v>1</v>
      </c>
      <c r="J8783" s="2" t="str">
        <f t="shared" si="137"/>
        <v>EG_SOLARGMNER2031</v>
      </c>
    </row>
    <row r="8784" spans="1:10" x14ac:dyDescent="0.25">
      <c r="A8784" t="s">
        <v>19</v>
      </c>
      <c r="B8784" t="s">
        <v>6</v>
      </c>
      <c r="C8784" t="s">
        <v>8</v>
      </c>
      <c r="D8784">
        <v>2031</v>
      </c>
      <c r="E8784">
        <v>2032</v>
      </c>
      <c r="F8784">
        <v>1</v>
      </c>
      <c r="G8784">
        <v>4259.3433249999998</v>
      </c>
      <c r="H8784">
        <v>0</v>
      </c>
      <c r="I8784">
        <v>1</v>
      </c>
      <c r="J8784" s="2" t="str">
        <f t="shared" si="137"/>
        <v>EG_SOLARGMSR2031</v>
      </c>
    </row>
    <row r="8785" spans="1:10" x14ac:dyDescent="0.25">
      <c r="A8785" t="s">
        <v>19</v>
      </c>
      <c r="B8785" t="s">
        <v>6</v>
      </c>
      <c r="C8785" t="s">
        <v>12</v>
      </c>
      <c r="D8785">
        <v>2031</v>
      </c>
      <c r="E8785">
        <v>2032</v>
      </c>
      <c r="F8785">
        <v>1</v>
      </c>
      <c r="G8785">
        <v>4259.3433249999998</v>
      </c>
      <c r="H8785">
        <v>0</v>
      </c>
      <c r="I8785">
        <v>1</v>
      </c>
      <c r="J8785" s="2" t="str">
        <f t="shared" si="137"/>
        <v>EG_SOLARGMNR2031</v>
      </c>
    </row>
    <row r="8786" spans="1:10" x14ac:dyDescent="0.25">
      <c r="A8786" t="s">
        <v>19</v>
      </c>
      <c r="B8786" t="s">
        <v>6</v>
      </c>
      <c r="C8786" t="s">
        <v>10</v>
      </c>
      <c r="D8786">
        <v>2031</v>
      </c>
      <c r="E8786">
        <v>2033</v>
      </c>
      <c r="F8786">
        <v>1</v>
      </c>
      <c r="G8786">
        <v>4259.3433249999998</v>
      </c>
      <c r="H8786">
        <v>0</v>
      </c>
      <c r="I8786">
        <v>1</v>
      </c>
      <c r="J8786" s="2" t="str">
        <f t="shared" si="137"/>
        <v>EG_SOLARGMER2031</v>
      </c>
    </row>
    <row r="8787" spans="1:10" x14ac:dyDescent="0.25">
      <c r="A8787" t="s">
        <v>19</v>
      </c>
      <c r="B8787" t="s">
        <v>6</v>
      </c>
      <c r="C8787" t="s">
        <v>11</v>
      </c>
      <c r="D8787">
        <v>2031</v>
      </c>
      <c r="E8787">
        <v>2033</v>
      </c>
      <c r="F8787">
        <v>1</v>
      </c>
      <c r="G8787">
        <v>4259.3433249999998</v>
      </c>
      <c r="H8787">
        <v>0</v>
      </c>
      <c r="I8787">
        <v>1</v>
      </c>
      <c r="J8787" s="2" t="str">
        <f t="shared" si="137"/>
        <v>EG_SOLARGMWR2031</v>
      </c>
    </row>
    <row r="8788" spans="1:10" x14ac:dyDescent="0.25">
      <c r="A8788" t="s">
        <v>19</v>
      </c>
      <c r="B8788" t="s">
        <v>6</v>
      </c>
      <c r="C8788" t="s">
        <v>9</v>
      </c>
      <c r="D8788">
        <v>2031</v>
      </c>
      <c r="E8788">
        <v>2033</v>
      </c>
      <c r="F8788">
        <v>1</v>
      </c>
      <c r="G8788">
        <v>4259.3433249999998</v>
      </c>
      <c r="H8788">
        <v>0</v>
      </c>
      <c r="I8788">
        <v>1</v>
      </c>
      <c r="J8788" s="2" t="str">
        <f t="shared" si="137"/>
        <v>EG_SOLARGMNER2031</v>
      </c>
    </row>
    <row r="8789" spans="1:10" x14ac:dyDescent="0.25">
      <c r="A8789" t="s">
        <v>19</v>
      </c>
      <c r="B8789" t="s">
        <v>6</v>
      </c>
      <c r="C8789" t="s">
        <v>8</v>
      </c>
      <c r="D8789">
        <v>2031</v>
      </c>
      <c r="E8789">
        <v>2033</v>
      </c>
      <c r="F8789">
        <v>1</v>
      </c>
      <c r="G8789">
        <v>4259.3433249999998</v>
      </c>
      <c r="H8789">
        <v>0</v>
      </c>
      <c r="I8789">
        <v>1</v>
      </c>
      <c r="J8789" s="2" t="str">
        <f t="shared" si="137"/>
        <v>EG_SOLARGMSR2031</v>
      </c>
    </row>
    <row r="8790" spans="1:10" x14ac:dyDescent="0.25">
      <c r="A8790" t="s">
        <v>19</v>
      </c>
      <c r="B8790" t="s">
        <v>6</v>
      </c>
      <c r="C8790" t="s">
        <v>12</v>
      </c>
      <c r="D8790">
        <v>2031</v>
      </c>
      <c r="E8790">
        <v>2033</v>
      </c>
      <c r="F8790">
        <v>1</v>
      </c>
      <c r="G8790">
        <v>4259.3433249999998</v>
      </c>
      <c r="H8790">
        <v>0</v>
      </c>
      <c r="I8790">
        <v>1</v>
      </c>
      <c r="J8790" s="2" t="str">
        <f t="shared" si="137"/>
        <v>EG_SOLARGMNR2031</v>
      </c>
    </row>
    <row r="8791" spans="1:10" x14ac:dyDescent="0.25">
      <c r="A8791" t="s">
        <v>19</v>
      </c>
      <c r="B8791" t="s">
        <v>6</v>
      </c>
      <c r="C8791" t="s">
        <v>10</v>
      </c>
      <c r="D8791">
        <v>2031</v>
      </c>
      <c r="E8791">
        <v>2034</v>
      </c>
      <c r="F8791">
        <v>1</v>
      </c>
      <c r="G8791">
        <v>4259.3433249999998</v>
      </c>
      <c r="H8791">
        <v>0</v>
      </c>
      <c r="I8791">
        <v>1</v>
      </c>
      <c r="J8791" s="2" t="str">
        <f t="shared" si="137"/>
        <v>EG_SOLARGMER2031</v>
      </c>
    </row>
    <row r="8792" spans="1:10" x14ac:dyDescent="0.25">
      <c r="A8792" t="s">
        <v>19</v>
      </c>
      <c r="B8792" t="s">
        <v>6</v>
      </c>
      <c r="C8792" t="s">
        <v>11</v>
      </c>
      <c r="D8792">
        <v>2031</v>
      </c>
      <c r="E8792">
        <v>2034</v>
      </c>
      <c r="F8792">
        <v>1</v>
      </c>
      <c r="G8792">
        <v>4259.3433249999998</v>
      </c>
      <c r="H8792">
        <v>0</v>
      </c>
      <c r="I8792">
        <v>1</v>
      </c>
      <c r="J8792" s="2" t="str">
        <f t="shared" si="137"/>
        <v>EG_SOLARGMWR2031</v>
      </c>
    </row>
    <row r="8793" spans="1:10" x14ac:dyDescent="0.25">
      <c r="A8793" t="s">
        <v>19</v>
      </c>
      <c r="B8793" t="s">
        <v>6</v>
      </c>
      <c r="C8793" t="s">
        <v>9</v>
      </c>
      <c r="D8793">
        <v>2031</v>
      </c>
      <c r="E8793">
        <v>2034</v>
      </c>
      <c r="F8793">
        <v>1</v>
      </c>
      <c r="G8793">
        <v>4259.3433249999998</v>
      </c>
      <c r="H8793">
        <v>0</v>
      </c>
      <c r="I8793">
        <v>1</v>
      </c>
      <c r="J8793" s="2" t="str">
        <f t="shared" si="137"/>
        <v>EG_SOLARGMNER2031</v>
      </c>
    </row>
    <row r="8794" spans="1:10" x14ac:dyDescent="0.25">
      <c r="A8794" t="s">
        <v>19</v>
      </c>
      <c r="B8794" t="s">
        <v>6</v>
      </c>
      <c r="C8794" t="s">
        <v>8</v>
      </c>
      <c r="D8794">
        <v>2031</v>
      </c>
      <c r="E8794">
        <v>2034</v>
      </c>
      <c r="F8794">
        <v>1</v>
      </c>
      <c r="G8794">
        <v>4259.3433249999998</v>
      </c>
      <c r="H8794">
        <v>0</v>
      </c>
      <c r="I8794">
        <v>1</v>
      </c>
      <c r="J8794" s="2" t="str">
        <f t="shared" si="137"/>
        <v>EG_SOLARGMSR2031</v>
      </c>
    </row>
    <row r="8795" spans="1:10" x14ac:dyDescent="0.25">
      <c r="A8795" t="s">
        <v>19</v>
      </c>
      <c r="B8795" t="s">
        <v>6</v>
      </c>
      <c r="C8795" t="s">
        <v>12</v>
      </c>
      <c r="D8795">
        <v>2031</v>
      </c>
      <c r="E8795">
        <v>2034</v>
      </c>
      <c r="F8795">
        <v>1</v>
      </c>
      <c r="G8795">
        <v>4259.3433249999998</v>
      </c>
      <c r="H8795">
        <v>0</v>
      </c>
      <c r="I8795">
        <v>1</v>
      </c>
      <c r="J8795" s="2" t="str">
        <f t="shared" si="137"/>
        <v>EG_SOLARGMNR2031</v>
      </c>
    </row>
    <row r="8796" spans="1:10" x14ac:dyDescent="0.25">
      <c r="A8796" t="s">
        <v>19</v>
      </c>
      <c r="B8796" t="s">
        <v>6</v>
      </c>
      <c r="C8796" t="s">
        <v>10</v>
      </c>
      <c r="D8796">
        <v>2031</v>
      </c>
      <c r="E8796">
        <v>2035</v>
      </c>
      <c r="F8796">
        <v>1</v>
      </c>
      <c r="G8796">
        <v>4259.3433249999998</v>
      </c>
      <c r="H8796">
        <v>0</v>
      </c>
      <c r="I8796">
        <v>1</v>
      </c>
      <c r="J8796" s="2" t="str">
        <f t="shared" si="137"/>
        <v>EG_SOLARGMER2031</v>
      </c>
    </row>
    <row r="8797" spans="1:10" x14ac:dyDescent="0.25">
      <c r="A8797" t="s">
        <v>19</v>
      </c>
      <c r="B8797" t="s">
        <v>6</v>
      </c>
      <c r="C8797" t="s">
        <v>11</v>
      </c>
      <c r="D8797">
        <v>2031</v>
      </c>
      <c r="E8797">
        <v>2035</v>
      </c>
      <c r="F8797">
        <v>1</v>
      </c>
      <c r="G8797">
        <v>4259.3433249999998</v>
      </c>
      <c r="H8797">
        <v>0</v>
      </c>
      <c r="I8797">
        <v>1</v>
      </c>
      <c r="J8797" s="2" t="str">
        <f t="shared" si="137"/>
        <v>EG_SOLARGMWR2031</v>
      </c>
    </row>
    <row r="8798" spans="1:10" x14ac:dyDescent="0.25">
      <c r="A8798" t="s">
        <v>19</v>
      </c>
      <c r="B8798" t="s">
        <v>6</v>
      </c>
      <c r="C8798" t="s">
        <v>9</v>
      </c>
      <c r="D8798">
        <v>2031</v>
      </c>
      <c r="E8798">
        <v>2035</v>
      </c>
      <c r="F8798">
        <v>1</v>
      </c>
      <c r="G8798">
        <v>4259.3433249999998</v>
      </c>
      <c r="H8798">
        <v>0</v>
      </c>
      <c r="I8798">
        <v>1</v>
      </c>
      <c r="J8798" s="2" t="str">
        <f t="shared" si="137"/>
        <v>EG_SOLARGMNER2031</v>
      </c>
    </row>
    <row r="8799" spans="1:10" x14ac:dyDescent="0.25">
      <c r="A8799" t="s">
        <v>19</v>
      </c>
      <c r="B8799" t="s">
        <v>6</v>
      </c>
      <c r="C8799" t="s">
        <v>8</v>
      </c>
      <c r="D8799">
        <v>2031</v>
      </c>
      <c r="E8799">
        <v>2035</v>
      </c>
      <c r="F8799">
        <v>1</v>
      </c>
      <c r="G8799">
        <v>4259.3433249999998</v>
      </c>
      <c r="H8799">
        <v>0</v>
      </c>
      <c r="I8799">
        <v>1</v>
      </c>
      <c r="J8799" s="2" t="str">
        <f t="shared" si="137"/>
        <v>EG_SOLARGMSR2031</v>
      </c>
    </row>
    <row r="8800" spans="1:10" x14ac:dyDescent="0.25">
      <c r="A8800" t="s">
        <v>19</v>
      </c>
      <c r="B8800" t="s">
        <v>6</v>
      </c>
      <c r="C8800" t="s">
        <v>12</v>
      </c>
      <c r="D8800">
        <v>2031</v>
      </c>
      <c r="E8800">
        <v>2035</v>
      </c>
      <c r="F8800">
        <v>1</v>
      </c>
      <c r="G8800">
        <v>4259.3433249999998</v>
      </c>
      <c r="H8800">
        <v>0</v>
      </c>
      <c r="I8800">
        <v>1</v>
      </c>
      <c r="J8800" s="2" t="str">
        <f t="shared" si="137"/>
        <v>EG_SOLARGMNR2031</v>
      </c>
    </row>
    <row r="8801" spans="1:10" x14ac:dyDescent="0.25">
      <c r="A8801" t="s">
        <v>19</v>
      </c>
      <c r="B8801" t="s">
        <v>6</v>
      </c>
      <c r="C8801" t="s">
        <v>10</v>
      </c>
      <c r="D8801">
        <v>2031</v>
      </c>
      <c r="E8801">
        <v>2036</v>
      </c>
      <c r="F8801">
        <v>1</v>
      </c>
      <c r="G8801">
        <v>4259.3433249999998</v>
      </c>
      <c r="H8801">
        <v>0</v>
      </c>
      <c r="I8801">
        <v>1</v>
      </c>
      <c r="J8801" s="2" t="str">
        <f t="shared" si="137"/>
        <v>EG_SOLARGMER2031</v>
      </c>
    </row>
    <row r="8802" spans="1:10" x14ac:dyDescent="0.25">
      <c r="A8802" t="s">
        <v>19</v>
      </c>
      <c r="B8802" t="s">
        <v>6</v>
      </c>
      <c r="C8802" t="s">
        <v>11</v>
      </c>
      <c r="D8802">
        <v>2031</v>
      </c>
      <c r="E8802">
        <v>2036</v>
      </c>
      <c r="F8802">
        <v>1</v>
      </c>
      <c r="G8802">
        <v>4259.3433249999998</v>
      </c>
      <c r="H8802">
        <v>0</v>
      </c>
      <c r="I8802">
        <v>1</v>
      </c>
      <c r="J8802" s="2" t="str">
        <f t="shared" si="137"/>
        <v>EG_SOLARGMWR2031</v>
      </c>
    </row>
    <row r="8803" spans="1:10" x14ac:dyDescent="0.25">
      <c r="A8803" t="s">
        <v>19</v>
      </c>
      <c r="B8803" t="s">
        <v>6</v>
      </c>
      <c r="C8803" t="s">
        <v>9</v>
      </c>
      <c r="D8803">
        <v>2031</v>
      </c>
      <c r="E8803">
        <v>2036</v>
      </c>
      <c r="F8803">
        <v>1</v>
      </c>
      <c r="G8803">
        <v>4259.3433249999998</v>
      </c>
      <c r="H8803">
        <v>0</v>
      </c>
      <c r="I8803">
        <v>1</v>
      </c>
      <c r="J8803" s="2" t="str">
        <f t="shared" si="137"/>
        <v>EG_SOLARGMNER2031</v>
      </c>
    </row>
    <row r="8804" spans="1:10" x14ac:dyDescent="0.25">
      <c r="A8804" t="s">
        <v>19</v>
      </c>
      <c r="B8804" t="s">
        <v>6</v>
      </c>
      <c r="C8804" t="s">
        <v>8</v>
      </c>
      <c r="D8804">
        <v>2031</v>
      </c>
      <c r="E8804">
        <v>2036</v>
      </c>
      <c r="F8804">
        <v>1</v>
      </c>
      <c r="G8804">
        <v>4259.3433249999998</v>
      </c>
      <c r="H8804">
        <v>0</v>
      </c>
      <c r="I8804">
        <v>1</v>
      </c>
      <c r="J8804" s="2" t="str">
        <f t="shared" si="137"/>
        <v>EG_SOLARGMSR2031</v>
      </c>
    </row>
    <row r="8805" spans="1:10" x14ac:dyDescent="0.25">
      <c r="A8805" t="s">
        <v>19</v>
      </c>
      <c r="B8805" t="s">
        <v>6</v>
      </c>
      <c r="C8805" t="s">
        <v>12</v>
      </c>
      <c r="D8805">
        <v>2031</v>
      </c>
      <c r="E8805">
        <v>2036</v>
      </c>
      <c r="F8805">
        <v>1</v>
      </c>
      <c r="G8805">
        <v>4259.3433249999998</v>
      </c>
      <c r="H8805">
        <v>0</v>
      </c>
      <c r="I8805">
        <v>1</v>
      </c>
      <c r="J8805" s="2" t="str">
        <f t="shared" si="137"/>
        <v>EG_SOLARGMNR2031</v>
      </c>
    </row>
    <row r="8806" spans="1:10" x14ac:dyDescent="0.25">
      <c r="A8806" t="s">
        <v>19</v>
      </c>
      <c r="B8806" t="s">
        <v>6</v>
      </c>
      <c r="C8806" t="s">
        <v>10</v>
      </c>
      <c r="D8806">
        <v>2031</v>
      </c>
      <c r="E8806">
        <v>2037</v>
      </c>
      <c r="F8806">
        <v>1</v>
      </c>
      <c r="G8806">
        <v>4259.3433249999998</v>
      </c>
      <c r="H8806">
        <v>0</v>
      </c>
      <c r="I8806">
        <v>1</v>
      </c>
      <c r="J8806" s="2" t="str">
        <f t="shared" si="137"/>
        <v>EG_SOLARGMER2031</v>
      </c>
    </row>
    <row r="8807" spans="1:10" x14ac:dyDescent="0.25">
      <c r="A8807" t="s">
        <v>19</v>
      </c>
      <c r="B8807" t="s">
        <v>6</v>
      </c>
      <c r="C8807" t="s">
        <v>11</v>
      </c>
      <c r="D8807">
        <v>2031</v>
      </c>
      <c r="E8807">
        <v>2037</v>
      </c>
      <c r="F8807">
        <v>1</v>
      </c>
      <c r="G8807">
        <v>4259.3433249999998</v>
      </c>
      <c r="H8807">
        <v>0</v>
      </c>
      <c r="I8807">
        <v>1</v>
      </c>
      <c r="J8807" s="2" t="str">
        <f t="shared" si="137"/>
        <v>EG_SOLARGMWR2031</v>
      </c>
    </row>
    <row r="8808" spans="1:10" x14ac:dyDescent="0.25">
      <c r="A8808" t="s">
        <v>19</v>
      </c>
      <c r="B8808" t="s">
        <v>6</v>
      </c>
      <c r="C8808" t="s">
        <v>9</v>
      </c>
      <c r="D8808">
        <v>2031</v>
      </c>
      <c r="E8808">
        <v>2037</v>
      </c>
      <c r="F8808">
        <v>1</v>
      </c>
      <c r="G8808">
        <v>4259.3433249999998</v>
      </c>
      <c r="H8808">
        <v>0</v>
      </c>
      <c r="I8808">
        <v>1</v>
      </c>
      <c r="J8808" s="2" t="str">
        <f t="shared" si="137"/>
        <v>EG_SOLARGMNER2031</v>
      </c>
    </row>
    <row r="8809" spans="1:10" x14ac:dyDescent="0.25">
      <c r="A8809" t="s">
        <v>19</v>
      </c>
      <c r="B8809" t="s">
        <v>6</v>
      </c>
      <c r="C8809" t="s">
        <v>8</v>
      </c>
      <c r="D8809">
        <v>2031</v>
      </c>
      <c r="E8809">
        <v>2037</v>
      </c>
      <c r="F8809">
        <v>1</v>
      </c>
      <c r="G8809">
        <v>4259.3433249999998</v>
      </c>
      <c r="H8809">
        <v>0</v>
      </c>
      <c r="I8809">
        <v>1</v>
      </c>
      <c r="J8809" s="2" t="str">
        <f t="shared" si="137"/>
        <v>EG_SOLARGMSR2031</v>
      </c>
    </row>
    <row r="8810" spans="1:10" x14ac:dyDescent="0.25">
      <c r="A8810" t="s">
        <v>19</v>
      </c>
      <c r="B8810" t="s">
        <v>6</v>
      </c>
      <c r="C8810" t="s">
        <v>12</v>
      </c>
      <c r="D8810">
        <v>2031</v>
      </c>
      <c r="E8810">
        <v>2037</v>
      </c>
      <c r="F8810">
        <v>1</v>
      </c>
      <c r="G8810">
        <v>4259.3433249999998</v>
      </c>
      <c r="H8810">
        <v>0</v>
      </c>
      <c r="I8810">
        <v>1</v>
      </c>
      <c r="J8810" s="2" t="str">
        <f t="shared" si="137"/>
        <v>EG_SOLARGMNR2031</v>
      </c>
    </row>
    <row r="8811" spans="1:10" x14ac:dyDescent="0.25">
      <c r="A8811" t="s">
        <v>19</v>
      </c>
      <c r="B8811" t="s">
        <v>6</v>
      </c>
      <c r="C8811" t="s">
        <v>10</v>
      </c>
      <c r="D8811">
        <v>2031</v>
      </c>
      <c r="E8811">
        <v>2038</v>
      </c>
      <c r="F8811">
        <v>1</v>
      </c>
      <c r="G8811">
        <v>4259.3433249999998</v>
      </c>
      <c r="H8811">
        <v>0</v>
      </c>
      <c r="I8811">
        <v>1</v>
      </c>
      <c r="J8811" s="2" t="str">
        <f t="shared" si="137"/>
        <v>EG_SOLARGMER2031</v>
      </c>
    </row>
    <row r="8812" spans="1:10" x14ac:dyDescent="0.25">
      <c r="A8812" t="s">
        <v>19</v>
      </c>
      <c r="B8812" t="s">
        <v>6</v>
      </c>
      <c r="C8812" t="s">
        <v>11</v>
      </c>
      <c r="D8812">
        <v>2031</v>
      </c>
      <c r="E8812">
        <v>2038</v>
      </c>
      <c r="F8812">
        <v>1</v>
      </c>
      <c r="G8812">
        <v>4259.3433249999998</v>
      </c>
      <c r="H8812">
        <v>0</v>
      </c>
      <c r="I8812">
        <v>1</v>
      </c>
      <c r="J8812" s="2" t="str">
        <f t="shared" si="137"/>
        <v>EG_SOLARGMWR2031</v>
      </c>
    </row>
    <row r="8813" spans="1:10" x14ac:dyDescent="0.25">
      <c r="A8813" t="s">
        <v>19</v>
      </c>
      <c r="B8813" t="s">
        <v>6</v>
      </c>
      <c r="C8813" t="s">
        <v>9</v>
      </c>
      <c r="D8813">
        <v>2031</v>
      </c>
      <c r="E8813">
        <v>2038</v>
      </c>
      <c r="F8813">
        <v>1</v>
      </c>
      <c r="G8813">
        <v>4259.3433249999998</v>
      </c>
      <c r="H8813">
        <v>0</v>
      </c>
      <c r="I8813">
        <v>1</v>
      </c>
      <c r="J8813" s="2" t="str">
        <f t="shared" si="137"/>
        <v>EG_SOLARGMNER2031</v>
      </c>
    </row>
    <row r="8814" spans="1:10" x14ac:dyDescent="0.25">
      <c r="A8814" t="s">
        <v>19</v>
      </c>
      <c r="B8814" t="s">
        <v>6</v>
      </c>
      <c r="C8814" t="s">
        <v>8</v>
      </c>
      <c r="D8814">
        <v>2031</v>
      </c>
      <c r="E8814">
        <v>2038</v>
      </c>
      <c r="F8814">
        <v>1</v>
      </c>
      <c r="G8814">
        <v>4259.3433249999998</v>
      </c>
      <c r="H8814">
        <v>0</v>
      </c>
      <c r="I8814">
        <v>1</v>
      </c>
      <c r="J8814" s="2" t="str">
        <f t="shared" si="137"/>
        <v>EG_SOLARGMSR2031</v>
      </c>
    </row>
    <row r="8815" spans="1:10" x14ac:dyDescent="0.25">
      <c r="A8815" t="s">
        <v>19</v>
      </c>
      <c r="B8815" t="s">
        <v>6</v>
      </c>
      <c r="C8815" t="s">
        <v>12</v>
      </c>
      <c r="D8815">
        <v>2031</v>
      </c>
      <c r="E8815">
        <v>2038</v>
      </c>
      <c r="F8815">
        <v>1</v>
      </c>
      <c r="G8815">
        <v>4259.3433249999998</v>
      </c>
      <c r="H8815">
        <v>0</v>
      </c>
      <c r="I8815">
        <v>1</v>
      </c>
      <c r="J8815" s="2" t="str">
        <f t="shared" si="137"/>
        <v>EG_SOLARGMNR2031</v>
      </c>
    </row>
    <row r="8816" spans="1:10" x14ac:dyDescent="0.25">
      <c r="A8816" t="s">
        <v>19</v>
      </c>
      <c r="B8816" t="s">
        <v>6</v>
      </c>
      <c r="C8816" t="s">
        <v>10</v>
      </c>
      <c r="D8816">
        <v>2031</v>
      </c>
      <c r="E8816">
        <v>2039</v>
      </c>
      <c r="F8816">
        <v>1</v>
      </c>
      <c r="G8816">
        <v>4259.3433249999998</v>
      </c>
      <c r="H8816">
        <v>0</v>
      </c>
      <c r="I8816">
        <v>1</v>
      </c>
      <c r="J8816" s="2" t="str">
        <f t="shared" si="137"/>
        <v>EG_SOLARGMER2031</v>
      </c>
    </row>
    <row r="8817" spans="1:10" x14ac:dyDescent="0.25">
      <c r="A8817" t="s">
        <v>19</v>
      </c>
      <c r="B8817" t="s">
        <v>6</v>
      </c>
      <c r="C8817" t="s">
        <v>11</v>
      </c>
      <c r="D8817">
        <v>2031</v>
      </c>
      <c r="E8817">
        <v>2039</v>
      </c>
      <c r="F8817">
        <v>1</v>
      </c>
      <c r="G8817">
        <v>4259.3433249999998</v>
      </c>
      <c r="H8817">
        <v>0</v>
      </c>
      <c r="I8817">
        <v>1</v>
      </c>
      <c r="J8817" s="2" t="str">
        <f t="shared" si="137"/>
        <v>EG_SOLARGMWR2031</v>
      </c>
    </row>
    <row r="8818" spans="1:10" x14ac:dyDescent="0.25">
      <c r="A8818" t="s">
        <v>19</v>
      </c>
      <c r="B8818" t="s">
        <v>6</v>
      </c>
      <c r="C8818" t="s">
        <v>9</v>
      </c>
      <c r="D8818">
        <v>2031</v>
      </c>
      <c r="E8818">
        <v>2039</v>
      </c>
      <c r="F8818">
        <v>1</v>
      </c>
      <c r="G8818">
        <v>4259.3433249999998</v>
      </c>
      <c r="H8818">
        <v>0</v>
      </c>
      <c r="I8818">
        <v>1</v>
      </c>
      <c r="J8818" s="2" t="str">
        <f t="shared" si="137"/>
        <v>EG_SOLARGMNER2031</v>
      </c>
    </row>
    <row r="8819" spans="1:10" x14ac:dyDescent="0.25">
      <c r="A8819" t="s">
        <v>19</v>
      </c>
      <c r="B8819" t="s">
        <v>6</v>
      </c>
      <c r="C8819" t="s">
        <v>8</v>
      </c>
      <c r="D8819">
        <v>2031</v>
      </c>
      <c r="E8819">
        <v>2039</v>
      </c>
      <c r="F8819">
        <v>1</v>
      </c>
      <c r="G8819">
        <v>4259.3433249999998</v>
      </c>
      <c r="H8819">
        <v>0</v>
      </c>
      <c r="I8819">
        <v>1</v>
      </c>
      <c r="J8819" s="2" t="str">
        <f t="shared" si="137"/>
        <v>EG_SOLARGMSR2031</v>
      </c>
    </row>
    <row r="8820" spans="1:10" x14ac:dyDescent="0.25">
      <c r="A8820" t="s">
        <v>19</v>
      </c>
      <c r="B8820" t="s">
        <v>6</v>
      </c>
      <c r="C8820" t="s">
        <v>12</v>
      </c>
      <c r="D8820">
        <v>2031</v>
      </c>
      <c r="E8820">
        <v>2039</v>
      </c>
      <c r="F8820">
        <v>1</v>
      </c>
      <c r="G8820">
        <v>4259.3433249999998</v>
      </c>
      <c r="H8820">
        <v>0</v>
      </c>
      <c r="I8820">
        <v>1</v>
      </c>
      <c r="J8820" s="2" t="str">
        <f t="shared" si="137"/>
        <v>EG_SOLARGMNR2031</v>
      </c>
    </row>
    <row r="8821" spans="1:10" x14ac:dyDescent="0.25">
      <c r="A8821" t="s">
        <v>19</v>
      </c>
      <c r="B8821" t="s">
        <v>6</v>
      </c>
      <c r="C8821" t="s">
        <v>10</v>
      </c>
      <c r="D8821">
        <v>2031</v>
      </c>
      <c r="E8821">
        <v>2040</v>
      </c>
      <c r="F8821">
        <v>1</v>
      </c>
      <c r="G8821">
        <v>4259.3433249999998</v>
      </c>
      <c r="H8821">
        <v>0</v>
      </c>
      <c r="I8821">
        <v>1</v>
      </c>
      <c r="J8821" s="2" t="str">
        <f t="shared" si="137"/>
        <v>EG_SOLARGMER2031</v>
      </c>
    </row>
    <row r="8822" spans="1:10" x14ac:dyDescent="0.25">
      <c r="A8822" t="s">
        <v>19</v>
      </c>
      <c r="B8822" t="s">
        <v>6</v>
      </c>
      <c r="C8822" t="s">
        <v>11</v>
      </c>
      <c r="D8822">
        <v>2031</v>
      </c>
      <c r="E8822">
        <v>2040</v>
      </c>
      <c r="F8822">
        <v>1</v>
      </c>
      <c r="G8822">
        <v>4259.3433249999998</v>
      </c>
      <c r="H8822">
        <v>0</v>
      </c>
      <c r="I8822">
        <v>1</v>
      </c>
      <c r="J8822" s="2" t="str">
        <f t="shared" si="137"/>
        <v>EG_SOLARGMWR2031</v>
      </c>
    </row>
    <row r="8823" spans="1:10" x14ac:dyDescent="0.25">
      <c r="A8823" t="s">
        <v>19</v>
      </c>
      <c r="B8823" t="s">
        <v>6</v>
      </c>
      <c r="C8823" t="s">
        <v>9</v>
      </c>
      <c r="D8823">
        <v>2031</v>
      </c>
      <c r="E8823">
        <v>2040</v>
      </c>
      <c r="F8823">
        <v>1</v>
      </c>
      <c r="G8823">
        <v>4259.3433249999998</v>
      </c>
      <c r="H8823">
        <v>0</v>
      </c>
      <c r="I8823">
        <v>1</v>
      </c>
      <c r="J8823" s="2" t="str">
        <f t="shared" si="137"/>
        <v>EG_SOLARGMNER2031</v>
      </c>
    </row>
    <row r="8824" spans="1:10" x14ac:dyDescent="0.25">
      <c r="A8824" t="s">
        <v>19</v>
      </c>
      <c r="B8824" t="s">
        <v>6</v>
      </c>
      <c r="C8824" t="s">
        <v>8</v>
      </c>
      <c r="D8824">
        <v>2031</v>
      </c>
      <c r="E8824">
        <v>2040</v>
      </c>
      <c r="F8824">
        <v>1</v>
      </c>
      <c r="G8824">
        <v>4259.3433249999998</v>
      </c>
      <c r="H8824">
        <v>0</v>
      </c>
      <c r="I8824">
        <v>1</v>
      </c>
      <c r="J8824" s="2" t="str">
        <f t="shared" si="137"/>
        <v>EG_SOLARGMSR2031</v>
      </c>
    </row>
    <row r="8825" spans="1:10" x14ac:dyDescent="0.25">
      <c r="A8825" t="s">
        <v>19</v>
      </c>
      <c r="B8825" t="s">
        <v>6</v>
      </c>
      <c r="C8825" t="s">
        <v>12</v>
      </c>
      <c r="D8825">
        <v>2031</v>
      </c>
      <c r="E8825">
        <v>2040</v>
      </c>
      <c r="F8825">
        <v>1</v>
      </c>
      <c r="G8825">
        <v>4259.3433249999998</v>
      </c>
      <c r="H8825">
        <v>0</v>
      </c>
      <c r="I8825">
        <v>1</v>
      </c>
      <c r="J8825" s="2" t="str">
        <f t="shared" si="137"/>
        <v>EG_SOLARGMNR2031</v>
      </c>
    </row>
    <row r="8826" spans="1:10" x14ac:dyDescent="0.25">
      <c r="A8826" t="s">
        <v>19</v>
      </c>
      <c r="B8826" t="s">
        <v>6</v>
      </c>
      <c r="C8826" t="s">
        <v>10</v>
      </c>
      <c r="D8826">
        <v>2031</v>
      </c>
      <c r="E8826">
        <v>2041</v>
      </c>
      <c r="F8826">
        <v>1</v>
      </c>
      <c r="G8826">
        <v>4259.3433249999998</v>
      </c>
      <c r="H8826">
        <v>0</v>
      </c>
      <c r="I8826">
        <v>1</v>
      </c>
      <c r="J8826" s="2" t="str">
        <f t="shared" si="137"/>
        <v>EG_SOLARGMER2031</v>
      </c>
    </row>
    <row r="8827" spans="1:10" x14ac:dyDescent="0.25">
      <c r="A8827" t="s">
        <v>19</v>
      </c>
      <c r="B8827" t="s">
        <v>6</v>
      </c>
      <c r="C8827" t="s">
        <v>11</v>
      </c>
      <c r="D8827">
        <v>2031</v>
      </c>
      <c r="E8827">
        <v>2041</v>
      </c>
      <c r="F8827">
        <v>1</v>
      </c>
      <c r="G8827">
        <v>4259.3433249999998</v>
      </c>
      <c r="H8827">
        <v>0</v>
      </c>
      <c r="I8827">
        <v>1</v>
      </c>
      <c r="J8827" s="2" t="str">
        <f t="shared" si="137"/>
        <v>EG_SOLARGMWR2031</v>
      </c>
    </row>
    <row r="8828" spans="1:10" x14ac:dyDescent="0.25">
      <c r="A8828" t="s">
        <v>19</v>
      </c>
      <c r="B8828" t="s">
        <v>6</v>
      </c>
      <c r="C8828" t="s">
        <v>9</v>
      </c>
      <c r="D8828">
        <v>2031</v>
      </c>
      <c r="E8828">
        <v>2041</v>
      </c>
      <c r="F8828">
        <v>1</v>
      </c>
      <c r="G8828">
        <v>4259.3433249999998</v>
      </c>
      <c r="H8828">
        <v>0</v>
      </c>
      <c r="I8828">
        <v>1</v>
      </c>
      <c r="J8828" s="2" t="str">
        <f t="shared" si="137"/>
        <v>EG_SOLARGMNER2031</v>
      </c>
    </row>
    <row r="8829" spans="1:10" x14ac:dyDescent="0.25">
      <c r="A8829" t="s">
        <v>19</v>
      </c>
      <c r="B8829" t="s">
        <v>6</v>
      </c>
      <c r="C8829" t="s">
        <v>8</v>
      </c>
      <c r="D8829">
        <v>2031</v>
      </c>
      <c r="E8829">
        <v>2041</v>
      </c>
      <c r="F8829">
        <v>1</v>
      </c>
      <c r="G8829">
        <v>4259.3433249999998</v>
      </c>
      <c r="H8829">
        <v>0</v>
      </c>
      <c r="I8829">
        <v>1</v>
      </c>
      <c r="J8829" s="2" t="str">
        <f t="shared" si="137"/>
        <v>EG_SOLARGMSR2031</v>
      </c>
    </row>
    <row r="8830" spans="1:10" x14ac:dyDescent="0.25">
      <c r="A8830" t="s">
        <v>19</v>
      </c>
      <c r="B8830" t="s">
        <v>6</v>
      </c>
      <c r="C8830" t="s">
        <v>12</v>
      </c>
      <c r="D8830">
        <v>2031</v>
      </c>
      <c r="E8830">
        <v>2041</v>
      </c>
      <c r="F8830">
        <v>1</v>
      </c>
      <c r="G8830">
        <v>4259.3433249999998</v>
      </c>
      <c r="H8830">
        <v>0</v>
      </c>
      <c r="I8830">
        <v>1</v>
      </c>
      <c r="J8830" s="2" t="str">
        <f t="shared" si="137"/>
        <v>EG_SOLARGMNR2031</v>
      </c>
    </row>
    <row r="8831" spans="1:10" x14ac:dyDescent="0.25">
      <c r="A8831" t="s">
        <v>20</v>
      </c>
      <c r="B8831" t="s">
        <v>6</v>
      </c>
      <c r="C8831" t="s">
        <v>10</v>
      </c>
      <c r="D8831">
        <v>2031</v>
      </c>
      <c r="E8831">
        <v>2031</v>
      </c>
      <c r="F8831">
        <v>1</v>
      </c>
      <c r="G8831">
        <v>4230.7406689999998</v>
      </c>
      <c r="H8831">
        <v>0</v>
      </c>
      <c r="I8831">
        <v>1</v>
      </c>
      <c r="J8831" s="2" t="str">
        <f t="shared" si="137"/>
        <v>EG_SOLARRFER2031</v>
      </c>
    </row>
    <row r="8832" spans="1:10" x14ac:dyDescent="0.25">
      <c r="A8832" t="s">
        <v>20</v>
      </c>
      <c r="B8832" t="s">
        <v>6</v>
      </c>
      <c r="C8832" t="s">
        <v>11</v>
      </c>
      <c r="D8832">
        <v>2031</v>
      </c>
      <c r="E8832">
        <v>2031</v>
      </c>
      <c r="F8832">
        <v>1</v>
      </c>
      <c r="G8832">
        <v>4230.7406689999998</v>
      </c>
      <c r="H8832">
        <v>0</v>
      </c>
      <c r="I8832">
        <v>1</v>
      </c>
      <c r="J8832" s="2" t="str">
        <f t="shared" si="137"/>
        <v>EG_SOLARRFWR2031</v>
      </c>
    </row>
    <row r="8833" spans="1:10" x14ac:dyDescent="0.25">
      <c r="A8833" t="s">
        <v>20</v>
      </c>
      <c r="B8833" t="s">
        <v>6</v>
      </c>
      <c r="C8833" t="s">
        <v>9</v>
      </c>
      <c r="D8833">
        <v>2031</v>
      </c>
      <c r="E8833">
        <v>2031</v>
      </c>
      <c r="F8833">
        <v>1</v>
      </c>
      <c r="G8833">
        <v>4230.7406689999998</v>
      </c>
      <c r="H8833">
        <v>0</v>
      </c>
      <c r="I8833">
        <v>1</v>
      </c>
      <c r="J8833" s="2" t="str">
        <f t="shared" si="137"/>
        <v>EG_SOLARRFNER2031</v>
      </c>
    </row>
    <row r="8834" spans="1:10" x14ac:dyDescent="0.25">
      <c r="A8834" t="s">
        <v>20</v>
      </c>
      <c r="B8834" t="s">
        <v>6</v>
      </c>
      <c r="C8834" t="s">
        <v>8</v>
      </c>
      <c r="D8834">
        <v>2031</v>
      </c>
      <c r="E8834">
        <v>2031</v>
      </c>
      <c r="F8834">
        <v>1</v>
      </c>
      <c r="G8834">
        <v>4230.7406689999998</v>
      </c>
      <c r="H8834">
        <v>0</v>
      </c>
      <c r="I8834">
        <v>1</v>
      </c>
      <c r="J8834" s="2" t="str">
        <f t="shared" si="137"/>
        <v>EG_SOLARRFSR2031</v>
      </c>
    </row>
    <row r="8835" spans="1:10" x14ac:dyDescent="0.25">
      <c r="A8835" t="s">
        <v>20</v>
      </c>
      <c r="B8835" t="s">
        <v>6</v>
      </c>
      <c r="C8835" t="s">
        <v>12</v>
      </c>
      <c r="D8835">
        <v>2031</v>
      </c>
      <c r="E8835">
        <v>2031</v>
      </c>
      <c r="F8835">
        <v>1</v>
      </c>
      <c r="G8835">
        <v>4230.7406689999998</v>
      </c>
      <c r="H8835">
        <v>0</v>
      </c>
      <c r="I8835">
        <v>1</v>
      </c>
      <c r="J8835" s="2" t="str">
        <f t="shared" ref="J8835:J8898" si="138">_xlfn.CONCAT(A8835,C8835,D8835)</f>
        <v>EG_SOLARRFNR2031</v>
      </c>
    </row>
    <row r="8836" spans="1:10" x14ac:dyDescent="0.25">
      <c r="A8836" t="s">
        <v>20</v>
      </c>
      <c r="B8836" t="s">
        <v>6</v>
      </c>
      <c r="C8836" t="s">
        <v>10</v>
      </c>
      <c r="D8836">
        <v>2031</v>
      </c>
      <c r="E8836">
        <v>2032</v>
      </c>
      <c r="F8836">
        <v>1</v>
      </c>
      <c r="G8836">
        <v>4230.7406689999998</v>
      </c>
      <c r="H8836">
        <v>0</v>
      </c>
      <c r="I8836">
        <v>1</v>
      </c>
      <c r="J8836" s="2" t="str">
        <f t="shared" si="138"/>
        <v>EG_SOLARRFER2031</v>
      </c>
    </row>
    <row r="8837" spans="1:10" x14ac:dyDescent="0.25">
      <c r="A8837" t="s">
        <v>20</v>
      </c>
      <c r="B8837" t="s">
        <v>6</v>
      </c>
      <c r="C8837" t="s">
        <v>11</v>
      </c>
      <c r="D8837">
        <v>2031</v>
      </c>
      <c r="E8837">
        <v>2032</v>
      </c>
      <c r="F8837">
        <v>1</v>
      </c>
      <c r="G8837">
        <v>4230.7406689999998</v>
      </c>
      <c r="H8837">
        <v>0</v>
      </c>
      <c r="I8837">
        <v>1</v>
      </c>
      <c r="J8837" s="2" t="str">
        <f t="shared" si="138"/>
        <v>EG_SOLARRFWR2031</v>
      </c>
    </row>
    <row r="8838" spans="1:10" x14ac:dyDescent="0.25">
      <c r="A8838" t="s">
        <v>20</v>
      </c>
      <c r="B8838" t="s">
        <v>6</v>
      </c>
      <c r="C8838" t="s">
        <v>9</v>
      </c>
      <c r="D8838">
        <v>2031</v>
      </c>
      <c r="E8838">
        <v>2032</v>
      </c>
      <c r="F8838">
        <v>1</v>
      </c>
      <c r="G8838">
        <v>4230.7406689999998</v>
      </c>
      <c r="H8838">
        <v>0</v>
      </c>
      <c r="I8838">
        <v>1</v>
      </c>
      <c r="J8838" s="2" t="str">
        <f t="shared" si="138"/>
        <v>EG_SOLARRFNER2031</v>
      </c>
    </row>
    <row r="8839" spans="1:10" x14ac:dyDescent="0.25">
      <c r="A8839" t="s">
        <v>20</v>
      </c>
      <c r="B8839" t="s">
        <v>6</v>
      </c>
      <c r="C8839" t="s">
        <v>8</v>
      </c>
      <c r="D8839">
        <v>2031</v>
      </c>
      <c r="E8839">
        <v>2032</v>
      </c>
      <c r="F8839">
        <v>1</v>
      </c>
      <c r="G8839">
        <v>4230.7406689999998</v>
      </c>
      <c r="H8839">
        <v>0</v>
      </c>
      <c r="I8839">
        <v>1</v>
      </c>
      <c r="J8839" s="2" t="str">
        <f t="shared" si="138"/>
        <v>EG_SOLARRFSR2031</v>
      </c>
    </row>
    <row r="8840" spans="1:10" x14ac:dyDescent="0.25">
      <c r="A8840" t="s">
        <v>20</v>
      </c>
      <c r="B8840" t="s">
        <v>6</v>
      </c>
      <c r="C8840" t="s">
        <v>12</v>
      </c>
      <c r="D8840">
        <v>2031</v>
      </c>
      <c r="E8840">
        <v>2032</v>
      </c>
      <c r="F8840">
        <v>1</v>
      </c>
      <c r="G8840">
        <v>4230.7406689999998</v>
      </c>
      <c r="H8840">
        <v>0</v>
      </c>
      <c r="I8840">
        <v>1</v>
      </c>
      <c r="J8840" s="2" t="str">
        <f t="shared" si="138"/>
        <v>EG_SOLARRFNR2031</v>
      </c>
    </row>
    <row r="8841" spans="1:10" x14ac:dyDescent="0.25">
      <c r="A8841" t="s">
        <v>20</v>
      </c>
      <c r="B8841" t="s">
        <v>6</v>
      </c>
      <c r="C8841" t="s">
        <v>10</v>
      </c>
      <c r="D8841">
        <v>2031</v>
      </c>
      <c r="E8841">
        <v>2033</v>
      </c>
      <c r="F8841">
        <v>1</v>
      </c>
      <c r="G8841">
        <v>4230.7406689999998</v>
      </c>
      <c r="H8841">
        <v>0</v>
      </c>
      <c r="I8841">
        <v>1</v>
      </c>
      <c r="J8841" s="2" t="str">
        <f t="shared" si="138"/>
        <v>EG_SOLARRFER2031</v>
      </c>
    </row>
    <row r="8842" spans="1:10" x14ac:dyDescent="0.25">
      <c r="A8842" t="s">
        <v>20</v>
      </c>
      <c r="B8842" t="s">
        <v>6</v>
      </c>
      <c r="C8842" t="s">
        <v>11</v>
      </c>
      <c r="D8842">
        <v>2031</v>
      </c>
      <c r="E8842">
        <v>2033</v>
      </c>
      <c r="F8842">
        <v>1</v>
      </c>
      <c r="G8842">
        <v>4230.7406689999998</v>
      </c>
      <c r="H8842">
        <v>0</v>
      </c>
      <c r="I8842">
        <v>1</v>
      </c>
      <c r="J8842" s="2" t="str">
        <f t="shared" si="138"/>
        <v>EG_SOLARRFWR2031</v>
      </c>
    </row>
    <row r="8843" spans="1:10" x14ac:dyDescent="0.25">
      <c r="A8843" t="s">
        <v>20</v>
      </c>
      <c r="B8843" t="s">
        <v>6</v>
      </c>
      <c r="C8843" t="s">
        <v>9</v>
      </c>
      <c r="D8843">
        <v>2031</v>
      </c>
      <c r="E8843">
        <v>2033</v>
      </c>
      <c r="F8843">
        <v>1</v>
      </c>
      <c r="G8843">
        <v>4230.7406689999998</v>
      </c>
      <c r="H8843">
        <v>0</v>
      </c>
      <c r="I8843">
        <v>1</v>
      </c>
      <c r="J8843" s="2" t="str">
        <f t="shared" si="138"/>
        <v>EG_SOLARRFNER2031</v>
      </c>
    </row>
    <row r="8844" spans="1:10" x14ac:dyDescent="0.25">
      <c r="A8844" t="s">
        <v>20</v>
      </c>
      <c r="B8844" t="s">
        <v>6</v>
      </c>
      <c r="C8844" t="s">
        <v>8</v>
      </c>
      <c r="D8844">
        <v>2031</v>
      </c>
      <c r="E8844">
        <v>2033</v>
      </c>
      <c r="F8844">
        <v>1</v>
      </c>
      <c r="G8844">
        <v>4230.7406689999998</v>
      </c>
      <c r="H8844">
        <v>0</v>
      </c>
      <c r="I8844">
        <v>1</v>
      </c>
      <c r="J8844" s="2" t="str">
        <f t="shared" si="138"/>
        <v>EG_SOLARRFSR2031</v>
      </c>
    </row>
    <row r="8845" spans="1:10" x14ac:dyDescent="0.25">
      <c r="A8845" t="s">
        <v>20</v>
      </c>
      <c r="B8845" t="s">
        <v>6</v>
      </c>
      <c r="C8845" t="s">
        <v>12</v>
      </c>
      <c r="D8845">
        <v>2031</v>
      </c>
      <c r="E8845">
        <v>2033</v>
      </c>
      <c r="F8845">
        <v>1</v>
      </c>
      <c r="G8845">
        <v>4230.7406689999998</v>
      </c>
      <c r="H8845">
        <v>0</v>
      </c>
      <c r="I8845">
        <v>1</v>
      </c>
      <c r="J8845" s="2" t="str">
        <f t="shared" si="138"/>
        <v>EG_SOLARRFNR2031</v>
      </c>
    </row>
    <row r="8846" spans="1:10" x14ac:dyDescent="0.25">
      <c r="A8846" t="s">
        <v>20</v>
      </c>
      <c r="B8846" t="s">
        <v>6</v>
      </c>
      <c r="C8846" t="s">
        <v>10</v>
      </c>
      <c r="D8846">
        <v>2031</v>
      </c>
      <c r="E8846">
        <v>2034</v>
      </c>
      <c r="F8846">
        <v>1</v>
      </c>
      <c r="G8846">
        <v>4230.7406689999998</v>
      </c>
      <c r="H8846">
        <v>0</v>
      </c>
      <c r="I8846">
        <v>1</v>
      </c>
      <c r="J8846" s="2" t="str">
        <f t="shared" si="138"/>
        <v>EG_SOLARRFER2031</v>
      </c>
    </row>
    <row r="8847" spans="1:10" x14ac:dyDescent="0.25">
      <c r="A8847" t="s">
        <v>20</v>
      </c>
      <c r="B8847" t="s">
        <v>6</v>
      </c>
      <c r="C8847" t="s">
        <v>11</v>
      </c>
      <c r="D8847">
        <v>2031</v>
      </c>
      <c r="E8847">
        <v>2034</v>
      </c>
      <c r="F8847">
        <v>1</v>
      </c>
      <c r="G8847">
        <v>4230.7406689999998</v>
      </c>
      <c r="H8847">
        <v>0</v>
      </c>
      <c r="I8847">
        <v>1</v>
      </c>
      <c r="J8847" s="2" t="str">
        <f t="shared" si="138"/>
        <v>EG_SOLARRFWR2031</v>
      </c>
    </row>
    <row r="8848" spans="1:10" x14ac:dyDescent="0.25">
      <c r="A8848" t="s">
        <v>20</v>
      </c>
      <c r="B8848" t="s">
        <v>6</v>
      </c>
      <c r="C8848" t="s">
        <v>9</v>
      </c>
      <c r="D8848">
        <v>2031</v>
      </c>
      <c r="E8848">
        <v>2034</v>
      </c>
      <c r="F8848">
        <v>1</v>
      </c>
      <c r="G8848">
        <v>4230.7406689999998</v>
      </c>
      <c r="H8848">
        <v>0</v>
      </c>
      <c r="I8848">
        <v>1</v>
      </c>
      <c r="J8848" s="2" t="str">
        <f t="shared" si="138"/>
        <v>EG_SOLARRFNER2031</v>
      </c>
    </row>
    <row r="8849" spans="1:10" x14ac:dyDescent="0.25">
      <c r="A8849" t="s">
        <v>20</v>
      </c>
      <c r="B8849" t="s">
        <v>6</v>
      </c>
      <c r="C8849" t="s">
        <v>8</v>
      </c>
      <c r="D8849">
        <v>2031</v>
      </c>
      <c r="E8849">
        <v>2034</v>
      </c>
      <c r="F8849">
        <v>1</v>
      </c>
      <c r="G8849">
        <v>4230.7406689999998</v>
      </c>
      <c r="H8849">
        <v>0</v>
      </c>
      <c r="I8849">
        <v>1</v>
      </c>
      <c r="J8849" s="2" t="str">
        <f t="shared" si="138"/>
        <v>EG_SOLARRFSR2031</v>
      </c>
    </row>
    <row r="8850" spans="1:10" x14ac:dyDescent="0.25">
      <c r="A8850" t="s">
        <v>20</v>
      </c>
      <c r="B8850" t="s">
        <v>6</v>
      </c>
      <c r="C8850" t="s">
        <v>12</v>
      </c>
      <c r="D8850">
        <v>2031</v>
      </c>
      <c r="E8850">
        <v>2034</v>
      </c>
      <c r="F8850">
        <v>1</v>
      </c>
      <c r="G8850">
        <v>4230.7406689999998</v>
      </c>
      <c r="H8850">
        <v>0</v>
      </c>
      <c r="I8850">
        <v>1</v>
      </c>
      <c r="J8850" s="2" t="str">
        <f t="shared" si="138"/>
        <v>EG_SOLARRFNR2031</v>
      </c>
    </row>
    <row r="8851" spans="1:10" x14ac:dyDescent="0.25">
      <c r="A8851" t="s">
        <v>20</v>
      </c>
      <c r="B8851" t="s">
        <v>6</v>
      </c>
      <c r="C8851" t="s">
        <v>10</v>
      </c>
      <c r="D8851">
        <v>2031</v>
      </c>
      <c r="E8851">
        <v>2035</v>
      </c>
      <c r="F8851">
        <v>1</v>
      </c>
      <c r="G8851">
        <v>4230.7406689999998</v>
      </c>
      <c r="H8851">
        <v>0</v>
      </c>
      <c r="I8851">
        <v>1</v>
      </c>
      <c r="J8851" s="2" t="str">
        <f t="shared" si="138"/>
        <v>EG_SOLARRFER2031</v>
      </c>
    </row>
    <row r="8852" spans="1:10" x14ac:dyDescent="0.25">
      <c r="A8852" t="s">
        <v>20</v>
      </c>
      <c r="B8852" t="s">
        <v>6</v>
      </c>
      <c r="C8852" t="s">
        <v>11</v>
      </c>
      <c r="D8852">
        <v>2031</v>
      </c>
      <c r="E8852">
        <v>2035</v>
      </c>
      <c r="F8852">
        <v>1</v>
      </c>
      <c r="G8852">
        <v>4230.7406689999998</v>
      </c>
      <c r="H8852">
        <v>0</v>
      </c>
      <c r="I8852">
        <v>1</v>
      </c>
      <c r="J8852" s="2" t="str">
        <f t="shared" si="138"/>
        <v>EG_SOLARRFWR2031</v>
      </c>
    </row>
    <row r="8853" spans="1:10" x14ac:dyDescent="0.25">
      <c r="A8853" t="s">
        <v>20</v>
      </c>
      <c r="B8853" t="s">
        <v>6</v>
      </c>
      <c r="C8853" t="s">
        <v>9</v>
      </c>
      <c r="D8853">
        <v>2031</v>
      </c>
      <c r="E8853">
        <v>2035</v>
      </c>
      <c r="F8853">
        <v>1</v>
      </c>
      <c r="G8853">
        <v>4230.7406689999998</v>
      </c>
      <c r="H8853">
        <v>0</v>
      </c>
      <c r="I8853">
        <v>1</v>
      </c>
      <c r="J8853" s="2" t="str">
        <f t="shared" si="138"/>
        <v>EG_SOLARRFNER2031</v>
      </c>
    </row>
    <row r="8854" spans="1:10" x14ac:dyDescent="0.25">
      <c r="A8854" t="s">
        <v>20</v>
      </c>
      <c r="B8854" t="s">
        <v>6</v>
      </c>
      <c r="C8854" t="s">
        <v>8</v>
      </c>
      <c r="D8854">
        <v>2031</v>
      </c>
      <c r="E8854">
        <v>2035</v>
      </c>
      <c r="F8854">
        <v>1</v>
      </c>
      <c r="G8854">
        <v>4230.7406689999998</v>
      </c>
      <c r="H8854">
        <v>0</v>
      </c>
      <c r="I8854">
        <v>1</v>
      </c>
      <c r="J8854" s="2" t="str">
        <f t="shared" si="138"/>
        <v>EG_SOLARRFSR2031</v>
      </c>
    </row>
    <row r="8855" spans="1:10" x14ac:dyDescent="0.25">
      <c r="A8855" t="s">
        <v>20</v>
      </c>
      <c r="B8855" t="s">
        <v>6</v>
      </c>
      <c r="C8855" t="s">
        <v>12</v>
      </c>
      <c r="D8855">
        <v>2031</v>
      </c>
      <c r="E8855">
        <v>2035</v>
      </c>
      <c r="F8855">
        <v>1</v>
      </c>
      <c r="G8855">
        <v>4230.7406689999998</v>
      </c>
      <c r="H8855">
        <v>0</v>
      </c>
      <c r="I8855">
        <v>1</v>
      </c>
      <c r="J8855" s="2" t="str">
        <f t="shared" si="138"/>
        <v>EG_SOLARRFNR2031</v>
      </c>
    </row>
    <row r="8856" spans="1:10" x14ac:dyDescent="0.25">
      <c r="A8856" t="s">
        <v>20</v>
      </c>
      <c r="B8856" t="s">
        <v>6</v>
      </c>
      <c r="C8856" t="s">
        <v>10</v>
      </c>
      <c r="D8856">
        <v>2031</v>
      </c>
      <c r="E8856">
        <v>2036</v>
      </c>
      <c r="F8856">
        <v>1</v>
      </c>
      <c r="G8856">
        <v>4230.7406689999998</v>
      </c>
      <c r="H8856">
        <v>0</v>
      </c>
      <c r="I8856">
        <v>1</v>
      </c>
      <c r="J8856" s="2" t="str">
        <f t="shared" si="138"/>
        <v>EG_SOLARRFER2031</v>
      </c>
    </row>
    <row r="8857" spans="1:10" x14ac:dyDescent="0.25">
      <c r="A8857" t="s">
        <v>20</v>
      </c>
      <c r="B8857" t="s">
        <v>6</v>
      </c>
      <c r="C8857" t="s">
        <v>11</v>
      </c>
      <c r="D8857">
        <v>2031</v>
      </c>
      <c r="E8857">
        <v>2036</v>
      </c>
      <c r="F8857">
        <v>1</v>
      </c>
      <c r="G8857">
        <v>4230.7406689999998</v>
      </c>
      <c r="H8857">
        <v>0</v>
      </c>
      <c r="I8857">
        <v>1</v>
      </c>
      <c r="J8857" s="2" t="str">
        <f t="shared" si="138"/>
        <v>EG_SOLARRFWR2031</v>
      </c>
    </row>
    <row r="8858" spans="1:10" x14ac:dyDescent="0.25">
      <c r="A8858" t="s">
        <v>20</v>
      </c>
      <c r="B8858" t="s">
        <v>6</v>
      </c>
      <c r="C8858" t="s">
        <v>9</v>
      </c>
      <c r="D8858">
        <v>2031</v>
      </c>
      <c r="E8858">
        <v>2036</v>
      </c>
      <c r="F8858">
        <v>1</v>
      </c>
      <c r="G8858">
        <v>4230.7406689999998</v>
      </c>
      <c r="H8858">
        <v>0</v>
      </c>
      <c r="I8858">
        <v>1</v>
      </c>
      <c r="J8858" s="2" t="str">
        <f t="shared" si="138"/>
        <v>EG_SOLARRFNER2031</v>
      </c>
    </row>
    <row r="8859" spans="1:10" x14ac:dyDescent="0.25">
      <c r="A8859" t="s">
        <v>20</v>
      </c>
      <c r="B8859" t="s">
        <v>6</v>
      </c>
      <c r="C8859" t="s">
        <v>8</v>
      </c>
      <c r="D8859">
        <v>2031</v>
      </c>
      <c r="E8859">
        <v>2036</v>
      </c>
      <c r="F8859">
        <v>1</v>
      </c>
      <c r="G8859">
        <v>4230.7406689999998</v>
      </c>
      <c r="H8859">
        <v>0</v>
      </c>
      <c r="I8859">
        <v>1</v>
      </c>
      <c r="J8859" s="2" t="str">
        <f t="shared" si="138"/>
        <v>EG_SOLARRFSR2031</v>
      </c>
    </row>
    <row r="8860" spans="1:10" x14ac:dyDescent="0.25">
      <c r="A8860" t="s">
        <v>20</v>
      </c>
      <c r="B8860" t="s">
        <v>6</v>
      </c>
      <c r="C8860" t="s">
        <v>12</v>
      </c>
      <c r="D8860">
        <v>2031</v>
      </c>
      <c r="E8860">
        <v>2036</v>
      </c>
      <c r="F8860">
        <v>1</v>
      </c>
      <c r="G8860">
        <v>4230.7406689999998</v>
      </c>
      <c r="H8860">
        <v>0</v>
      </c>
      <c r="I8860">
        <v>1</v>
      </c>
      <c r="J8860" s="2" t="str">
        <f t="shared" si="138"/>
        <v>EG_SOLARRFNR2031</v>
      </c>
    </row>
    <row r="8861" spans="1:10" x14ac:dyDescent="0.25">
      <c r="A8861" t="s">
        <v>20</v>
      </c>
      <c r="B8861" t="s">
        <v>6</v>
      </c>
      <c r="C8861" t="s">
        <v>10</v>
      </c>
      <c r="D8861">
        <v>2031</v>
      </c>
      <c r="E8861">
        <v>2037</v>
      </c>
      <c r="F8861">
        <v>1</v>
      </c>
      <c r="G8861">
        <v>4230.7406689999998</v>
      </c>
      <c r="H8861">
        <v>0</v>
      </c>
      <c r="I8861">
        <v>1</v>
      </c>
      <c r="J8861" s="2" t="str">
        <f t="shared" si="138"/>
        <v>EG_SOLARRFER2031</v>
      </c>
    </row>
    <row r="8862" spans="1:10" x14ac:dyDescent="0.25">
      <c r="A8862" t="s">
        <v>20</v>
      </c>
      <c r="B8862" t="s">
        <v>6</v>
      </c>
      <c r="C8862" t="s">
        <v>11</v>
      </c>
      <c r="D8862">
        <v>2031</v>
      </c>
      <c r="E8862">
        <v>2037</v>
      </c>
      <c r="F8862">
        <v>1</v>
      </c>
      <c r="G8862">
        <v>4230.7406689999998</v>
      </c>
      <c r="H8862">
        <v>0</v>
      </c>
      <c r="I8862">
        <v>1</v>
      </c>
      <c r="J8862" s="2" t="str">
        <f t="shared" si="138"/>
        <v>EG_SOLARRFWR2031</v>
      </c>
    </row>
    <row r="8863" spans="1:10" x14ac:dyDescent="0.25">
      <c r="A8863" t="s">
        <v>20</v>
      </c>
      <c r="B8863" t="s">
        <v>6</v>
      </c>
      <c r="C8863" t="s">
        <v>9</v>
      </c>
      <c r="D8863">
        <v>2031</v>
      </c>
      <c r="E8863">
        <v>2037</v>
      </c>
      <c r="F8863">
        <v>1</v>
      </c>
      <c r="G8863">
        <v>4230.7406689999998</v>
      </c>
      <c r="H8863">
        <v>0</v>
      </c>
      <c r="I8863">
        <v>1</v>
      </c>
      <c r="J8863" s="2" t="str">
        <f t="shared" si="138"/>
        <v>EG_SOLARRFNER2031</v>
      </c>
    </row>
    <row r="8864" spans="1:10" x14ac:dyDescent="0.25">
      <c r="A8864" t="s">
        <v>20</v>
      </c>
      <c r="B8864" t="s">
        <v>6</v>
      </c>
      <c r="C8864" t="s">
        <v>8</v>
      </c>
      <c r="D8864">
        <v>2031</v>
      </c>
      <c r="E8864">
        <v>2037</v>
      </c>
      <c r="F8864">
        <v>1</v>
      </c>
      <c r="G8864">
        <v>4230.7406689999998</v>
      </c>
      <c r="H8864">
        <v>0</v>
      </c>
      <c r="I8864">
        <v>1</v>
      </c>
      <c r="J8864" s="2" t="str">
        <f t="shared" si="138"/>
        <v>EG_SOLARRFSR2031</v>
      </c>
    </row>
    <row r="8865" spans="1:10" x14ac:dyDescent="0.25">
      <c r="A8865" t="s">
        <v>20</v>
      </c>
      <c r="B8865" t="s">
        <v>6</v>
      </c>
      <c r="C8865" t="s">
        <v>12</v>
      </c>
      <c r="D8865">
        <v>2031</v>
      </c>
      <c r="E8865">
        <v>2037</v>
      </c>
      <c r="F8865">
        <v>1</v>
      </c>
      <c r="G8865">
        <v>4230.7406689999998</v>
      </c>
      <c r="H8865">
        <v>0</v>
      </c>
      <c r="I8865">
        <v>1</v>
      </c>
      <c r="J8865" s="2" t="str">
        <f t="shared" si="138"/>
        <v>EG_SOLARRFNR2031</v>
      </c>
    </row>
    <row r="8866" spans="1:10" x14ac:dyDescent="0.25">
      <c r="A8866" t="s">
        <v>20</v>
      </c>
      <c r="B8866" t="s">
        <v>6</v>
      </c>
      <c r="C8866" t="s">
        <v>10</v>
      </c>
      <c r="D8866">
        <v>2031</v>
      </c>
      <c r="E8866">
        <v>2038</v>
      </c>
      <c r="F8866">
        <v>1</v>
      </c>
      <c r="G8866">
        <v>4230.7406689999998</v>
      </c>
      <c r="H8866">
        <v>0</v>
      </c>
      <c r="I8866">
        <v>1</v>
      </c>
      <c r="J8866" s="2" t="str">
        <f t="shared" si="138"/>
        <v>EG_SOLARRFER2031</v>
      </c>
    </row>
    <row r="8867" spans="1:10" x14ac:dyDescent="0.25">
      <c r="A8867" t="s">
        <v>20</v>
      </c>
      <c r="B8867" t="s">
        <v>6</v>
      </c>
      <c r="C8867" t="s">
        <v>11</v>
      </c>
      <c r="D8867">
        <v>2031</v>
      </c>
      <c r="E8867">
        <v>2038</v>
      </c>
      <c r="F8867">
        <v>1</v>
      </c>
      <c r="G8867">
        <v>4230.7406689999998</v>
      </c>
      <c r="H8867">
        <v>0</v>
      </c>
      <c r="I8867">
        <v>1</v>
      </c>
      <c r="J8867" s="2" t="str">
        <f t="shared" si="138"/>
        <v>EG_SOLARRFWR2031</v>
      </c>
    </row>
    <row r="8868" spans="1:10" x14ac:dyDescent="0.25">
      <c r="A8868" t="s">
        <v>20</v>
      </c>
      <c r="B8868" t="s">
        <v>6</v>
      </c>
      <c r="C8868" t="s">
        <v>9</v>
      </c>
      <c r="D8868">
        <v>2031</v>
      </c>
      <c r="E8868">
        <v>2038</v>
      </c>
      <c r="F8868">
        <v>1</v>
      </c>
      <c r="G8868">
        <v>4230.7406689999998</v>
      </c>
      <c r="H8868">
        <v>0</v>
      </c>
      <c r="I8868">
        <v>1</v>
      </c>
      <c r="J8868" s="2" t="str">
        <f t="shared" si="138"/>
        <v>EG_SOLARRFNER2031</v>
      </c>
    </row>
    <row r="8869" spans="1:10" x14ac:dyDescent="0.25">
      <c r="A8869" t="s">
        <v>20</v>
      </c>
      <c r="B8869" t="s">
        <v>6</v>
      </c>
      <c r="C8869" t="s">
        <v>8</v>
      </c>
      <c r="D8869">
        <v>2031</v>
      </c>
      <c r="E8869">
        <v>2038</v>
      </c>
      <c r="F8869">
        <v>1</v>
      </c>
      <c r="G8869">
        <v>4230.7406689999998</v>
      </c>
      <c r="H8869">
        <v>0</v>
      </c>
      <c r="I8869">
        <v>1</v>
      </c>
      <c r="J8869" s="2" t="str">
        <f t="shared" si="138"/>
        <v>EG_SOLARRFSR2031</v>
      </c>
    </row>
    <row r="8870" spans="1:10" x14ac:dyDescent="0.25">
      <c r="A8870" t="s">
        <v>20</v>
      </c>
      <c r="B8870" t="s">
        <v>6</v>
      </c>
      <c r="C8870" t="s">
        <v>12</v>
      </c>
      <c r="D8870">
        <v>2031</v>
      </c>
      <c r="E8870">
        <v>2038</v>
      </c>
      <c r="F8870">
        <v>1</v>
      </c>
      <c r="G8870">
        <v>4230.7406689999998</v>
      </c>
      <c r="H8870">
        <v>0</v>
      </c>
      <c r="I8870">
        <v>1</v>
      </c>
      <c r="J8870" s="2" t="str">
        <f t="shared" si="138"/>
        <v>EG_SOLARRFNR2031</v>
      </c>
    </row>
    <row r="8871" spans="1:10" x14ac:dyDescent="0.25">
      <c r="A8871" t="s">
        <v>20</v>
      </c>
      <c r="B8871" t="s">
        <v>6</v>
      </c>
      <c r="C8871" t="s">
        <v>10</v>
      </c>
      <c r="D8871">
        <v>2031</v>
      </c>
      <c r="E8871">
        <v>2039</v>
      </c>
      <c r="F8871">
        <v>1</v>
      </c>
      <c r="G8871">
        <v>4230.7406689999998</v>
      </c>
      <c r="H8871">
        <v>0</v>
      </c>
      <c r="I8871">
        <v>1</v>
      </c>
      <c r="J8871" s="2" t="str">
        <f t="shared" si="138"/>
        <v>EG_SOLARRFER2031</v>
      </c>
    </row>
    <row r="8872" spans="1:10" x14ac:dyDescent="0.25">
      <c r="A8872" t="s">
        <v>20</v>
      </c>
      <c r="B8872" t="s">
        <v>6</v>
      </c>
      <c r="C8872" t="s">
        <v>11</v>
      </c>
      <c r="D8872">
        <v>2031</v>
      </c>
      <c r="E8872">
        <v>2039</v>
      </c>
      <c r="F8872">
        <v>1</v>
      </c>
      <c r="G8872">
        <v>4230.7406689999998</v>
      </c>
      <c r="H8872">
        <v>0</v>
      </c>
      <c r="I8872">
        <v>1</v>
      </c>
      <c r="J8872" s="2" t="str">
        <f t="shared" si="138"/>
        <v>EG_SOLARRFWR2031</v>
      </c>
    </row>
    <row r="8873" spans="1:10" x14ac:dyDescent="0.25">
      <c r="A8873" t="s">
        <v>20</v>
      </c>
      <c r="B8873" t="s">
        <v>6</v>
      </c>
      <c r="C8873" t="s">
        <v>9</v>
      </c>
      <c r="D8873">
        <v>2031</v>
      </c>
      <c r="E8873">
        <v>2039</v>
      </c>
      <c r="F8873">
        <v>1</v>
      </c>
      <c r="G8873">
        <v>4230.7406689999998</v>
      </c>
      <c r="H8873">
        <v>0</v>
      </c>
      <c r="I8873">
        <v>1</v>
      </c>
      <c r="J8873" s="2" t="str">
        <f t="shared" si="138"/>
        <v>EG_SOLARRFNER2031</v>
      </c>
    </row>
    <row r="8874" spans="1:10" x14ac:dyDescent="0.25">
      <c r="A8874" t="s">
        <v>20</v>
      </c>
      <c r="B8874" t="s">
        <v>6</v>
      </c>
      <c r="C8874" t="s">
        <v>8</v>
      </c>
      <c r="D8874">
        <v>2031</v>
      </c>
      <c r="E8874">
        <v>2039</v>
      </c>
      <c r="F8874">
        <v>1</v>
      </c>
      <c r="G8874">
        <v>4230.7406689999998</v>
      </c>
      <c r="H8874">
        <v>0</v>
      </c>
      <c r="I8874">
        <v>1</v>
      </c>
      <c r="J8874" s="2" t="str">
        <f t="shared" si="138"/>
        <v>EG_SOLARRFSR2031</v>
      </c>
    </row>
    <row r="8875" spans="1:10" x14ac:dyDescent="0.25">
      <c r="A8875" t="s">
        <v>20</v>
      </c>
      <c r="B8875" t="s">
        <v>6</v>
      </c>
      <c r="C8875" t="s">
        <v>12</v>
      </c>
      <c r="D8875">
        <v>2031</v>
      </c>
      <c r="E8875">
        <v>2039</v>
      </c>
      <c r="F8875">
        <v>1</v>
      </c>
      <c r="G8875">
        <v>4230.7406689999998</v>
      </c>
      <c r="H8875">
        <v>0</v>
      </c>
      <c r="I8875">
        <v>1</v>
      </c>
      <c r="J8875" s="2" t="str">
        <f t="shared" si="138"/>
        <v>EG_SOLARRFNR2031</v>
      </c>
    </row>
    <row r="8876" spans="1:10" x14ac:dyDescent="0.25">
      <c r="A8876" t="s">
        <v>20</v>
      </c>
      <c r="B8876" t="s">
        <v>6</v>
      </c>
      <c r="C8876" t="s">
        <v>10</v>
      </c>
      <c r="D8876">
        <v>2031</v>
      </c>
      <c r="E8876">
        <v>2040</v>
      </c>
      <c r="F8876">
        <v>1</v>
      </c>
      <c r="G8876">
        <v>4230.7406689999998</v>
      </c>
      <c r="H8876">
        <v>0</v>
      </c>
      <c r="I8876">
        <v>1</v>
      </c>
      <c r="J8876" s="2" t="str">
        <f t="shared" si="138"/>
        <v>EG_SOLARRFER2031</v>
      </c>
    </row>
    <row r="8877" spans="1:10" x14ac:dyDescent="0.25">
      <c r="A8877" t="s">
        <v>20</v>
      </c>
      <c r="B8877" t="s">
        <v>6</v>
      </c>
      <c r="C8877" t="s">
        <v>11</v>
      </c>
      <c r="D8877">
        <v>2031</v>
      </c>
      <c r="E8877">
        <v>2040</v>
      </c>
      <c r="F8877">
        <v>1</v>
      </c>
      <c r="G8877">
        <v>4230.7406689999998</v>
      </c>
      <c r="H8877">
        <v>0</v>
      </c>
      <c r="I8877">
        <v>1</v>
      </c>
      <c r="J8877" s="2" t="str">
        <f t="shared" si="138"/>
        <v>EG_SOLARRFWR2031</v>
      </c>
    </row>
    <row r="8878" spans="1:10" x14ac:dyDescent="0.25">
      <c r="A8878" t="s">
        <v>20</v>
      </c>
      <c r="B8878" t="s">
        <v>6</v>
      </c>
      <c r="C8878" t="s">
        <v>9</v>
      </c>
      <c r="D8878">
        <v>2031</v>
      </c>
      <c r="E8878">
        <v>2040</v>
      </c>
      <c r="F8878">
        <v>1</v>
      </c>
      <c r="G8878">
        <v>4230.7406689999998</v>
      </c>
      <c r="H8878">
        <v>0</v>
      </c>
      <c r="I8878">
        <v>1</v>
      </c>
      <c r="J8878" s="2" t="str">
        <f t="shared" si="138"/>
        <v>EG_SOLARRFNER2031</v>
      </c>
    </row>
    <row r="8879" spans="1:10" x14ac:dyDescent="0.25">
      <c r="A8879" t="s">
        <v>20</v>
      </c>
      <c r="B8879" t="s">
        <v>6</v>
      </c>
      <c r="C8879" t="s">
        <v>8</v>
      </c>
      <c r="D8879">
        <v>2031</v>
      </c>
      <c r="E8879">
        <v>2040</v>
      </c>
      <c r="F8879">
        <v>1</v>
      </c>
      <c r="G8879">
        <v>4230.7406689999998</v>
      </c>
      <c r="H8879">
        <v>0</v>
      </c>
      <c r="I8879">
        <v>1</v>
      </c>
      <c r="J8879" s="2" t="str">
        <f t="shared" si="138"/>
        <v>EG_SOLARRFSR2031</v>
      </c>
    </row>
    <row r="8880" spans="1:10" x14ac:dyDescent="0.25">
      <c r="A8880" t="s">
        <v>20</v>
      </c>
      <c r="B8880" t="s">
        <v>6</v>
      </c>
      <c r="C8880" t="s">
        <v>12</v>
      </c>
      <c r="D8880">
        <v>2031</v>
      </c>
      <c r="E8880">
        <v>2040</v>
      </c>
      <c r="F8880">
        <v>1</v>
      </c>
      <c r="G8880">
        <v>4230.7406689999998</v>
      </c>
      <c r="H8880">
        <v>0</v>
      </c>
      <c r="I8880">
        <v>1</v>
      </c>
      <c r="J8880" s="2" t="str">
        <f t="shared" si="138"/>
        <v>EG_SOLARRFNR2031</v>
      </c>
    </row>
    <row r="8881" spans="1:10" x14ac:dyDescent="0.25">
      <c r="A8881" t="s">
        <v>20</v>
      </c>
      <c r="B8881" t="s">
        <v>6</v>
      </c>
      <c r="C8881" t="s">
        <v>10</v>
      </c>
      <c r="D8881">
        <v>2031</v>
      </c>
      <c r="E8881">
        <v>2041</v>
      </c>
      <c r="F8881">
        <v>1</v>
      </c>
      <c r="G8881">
        <v>4230.7406689999998</v>
      </c>
      <c r="H8881">
        <v>0</v>
      </c>
      <c r="I8881">
        <v>1</v>
      </c>
      <c r="J8881" s="2" t="str">
        <f t="shared" si="138"/>
        <v>EG_SOLARRFER2031</v>
      </c>
    </row>
    <row r="8882" spans="1:10" x14ac:dyDescent="0.25">
      <c r="A8882" t="s">
        <v>20</v>
      </c>
      <c r="B8882" t="s">
        <v>6</v>
      </c>
      <c r="C8882" t="s">
        <v>11</v>
      </c>
      <c r="D8882">
        <v>2031</v>
      </c>
      <c r="E8882">
        <v>2041</v>
      </c>
      <c r="F8882">
        <v>1</v>
      </c>
      <c r="G8882">
        <v>4230.7406689999998</v>
      </c>
      <c r="H8882">
        <v>0</v>
      </c>
      <c r="I8882">
        <v>1</v>
      </c>
      <c r="J8882" s="2" t="str">
        <f t="shared" si="138"/>
        <v>EG_SOLARRFWR2031</v>
      </c>
    </row>
    <row r="8883" spans="1:10" x14ac:dyDescent="0.25">
      <c r="A8883" t="s">
        <v>20</v>
      </c>
      <c r="B8883" t="s">
        <v>6</v>
      </c>
      <c r="C8883" t="s">
        <v>9</v>
      </c>
      <c r="D8883">
        <v>2031</v>
      </c>
      <c r="E8883">
        <v>2041</v>
      </c>
      <c r="F8883">
        <v>1</v>
      </c>
      <c r="G8883">
        <v>4230.7406689999998</v>
      </c>
      <c r="H8883">
        <v>0</v>
      </c>
      <c r="I8883">
        <v>1</v>
      </c>
      <c r="J8883" s="2" t="str">
        <f t="shared" si="138"/>
        <v>EG_SOLARRFNER2031</v>
      </c>
    </row>
    <row r="8884" spans="1:10" x14ac:dyDescent="0.25">
      <c r="A8884" t="s">
        <v>20</v>
      </c>
      <c r="B8884" t="s">
        <v>6</v>
      </c>
      <c r="C8884" t="s">
        <v>8</v>
      </c>
      <c r="D8884">
        <v>2031</v>
      </c>
      <c r="E8884">
        <v>2041</v>
      </c>
      <c r="F8884">
        <v>1</v>
      </c>
      <c r="G8884">
        <v>4230.7406689999998</v>
      </c>
      <c r="H8884">
        <v>0</v>
      </c>
      <c r="I8884">
        <v>1</v>
      </c>
      <c r="J8884" s="2" t="str">
        <f t="shared" si="138"/>
        <v>EG_SOLARRFSR2031</v>
      </c>
    </row>
    <row r="8885" spans="1:10" x14ac:dyDescent="0.25">
      <c r="A8885" t="s">
        <v>20</v>
      </c>
      <c r="B8885" t="s">
        <v>6</v>
      </c>
      <c r="C8885" t="s">
        <v>12</v>
      </c>
      <c r="D8885">
        <v>2031</v>
      </c>
      <c r="E8885">
        <v>2041</v>
      </c>
      <c r="F8885">
        <v>1</v>
      </c>
      <c r="G8885">
        <v>4230.7406689999998</v>
      </c>
      <c r="H8885">
        <v>0</v>
      </c>
      <c r="I8885">
        <v>1</v>
      </c>
      <c r="J8885" s="2" t="str">
        <f t="shared" si="138"/>
        <v>EG_SOLARRFNR2031</v>
      </c>
    </row>
    <row r="8886" spans="1:10" x14ac:dyDescent="0.25">
      <c r="A8886" t="s">
        <v>21</v>
      </c>
      <c r="B8886" t="s">
        <v>6</v>
      </c>
      <c r="C8886" t="s">
        <v>10</v>
      </c>
      <c r="D8886">
        <v>2031</v>
      </c>
      <c r="E8886">
        <v>2031</v>
      </c>
      <c r="F8886">
        <v>1</v>
      </c>
      <c r="G8886">
        <v>10127.7894</v>
      </c>
      <c r="H8886">
        <v>0</v>
      </c>
      <c r="I8886">
        <v>1</v>
      </c>
      <c r="J8886" s="2" t="str">
        <f t="shared" si="138"/>
        <v>EG_WINDONER2031</v>
      </c>
    </row>
    <row r="8887" spans="1:10" x14ac:dyDescent="0.25">
      <c r="A8887" t="s">
        <v>21</v>
      </c>
      <c r="B8887" t="s">
        <v>6</v>
      </c>
      <c r="C8887" t="s">
        <v>11</v>
      </c>
      <c r="D8887">
        <v>2031</v>
      </c>
      <c r="E8887">
        <v>2031</v>
      </c>
      <c r="F8887">
        <v>1</v>
      </c>
      <c r="G8887">
        <v>10127.7894</v>
      </c>
      <c r="H8887">
        <v>0</v>
      </c>
      <c r="I8887">
        <v>1</v>
      </c>
      <c r="J8887" s="2" t="str">
        <f t="shared" si="138"/>
        <v>EG_WINDONWR2031</v>
      </c>
    </row>
    <row r="8888" spans="1:10" x14ac:dyDescent="0.25">
      <c r="A8888" t="s">
        <v>21</v>
      </c>
      <c r="B8888" t="s">
        <v>6</v>
      </c>
      <c r="C8888" t="s">
        <v>9</v>
      </c>
      <c r="D8888">
        <v>2031</v>
      </c>
      <c r="E8888">
        <v>2031</v>
      </c>
      <c r="F8888">
        <v>1</v>
      </c>
      <c r="G8888">
        <v>10127.7894</v>
      </c>
      <c r="H8888">
        <v>0</v>
      </c>
      <c r="I8888">
        <v>1</v>
      </c>
      <c r="J8888" s="2" t="str">
        <f t="shared" si="138"/>
        <v>EG_WINDONNER2031</v>
      </c>
    </row>
    <row r="8889" spans="1:10" x14ac:dyDescent="0.25">
      <c r="A8889" t="s">
        <v>21</v>
      </c>
      <c r="B8889" t="s">
        <v>6</v>
      </c>
      <c r="C8889" t="s">
        <v>8</v>
      </c>
      <c r="D8889">
        <v>2031</v>
      </c>
      <c r="E8889">
        <v>2031</v>
      </c>
      <c r="F8889">
        <v>1</v>
      </c>
      <c r="G8889">
        <v>10127.7894</v>
      </c>
      <c r="H8889">
        <v>0</v>
      </c>
      <c r="I8889">
        <v>1</v>
      </c>
      <c r="J8889" s="2" t="str">
        <f t="shared" si="138"/>
        <v>EG_WINDONSR2031</v>
      </c>
    </row>
    <row r="8890" spans="1:10" x14ac:dyDescent="0.25">
      <c r="A8890" t="s">
        <v>21</v>
      </c>
      <c r="B8890" t="s">
        <v>6</v>
      </c>
      <c r="C8890" t="s">
        <v>12</v>
      </c>
      <c r="D8890">
        <v>2031</v>
      </c>
      <c r="E8890">
        <v>2031</v>
      </c>
      <c r="F8890">
        <v>1</v>
      </c>
      <c r="G8890">
        <v>10127.7894</v>
      </c>
      <c r="H8890">
        <v>0</v>
      </c>
      <c r="I8890">
        <v>1</v>
      </c>
      <c r="J8890" s="2" t="str">
        <f t="shared" si="138"/>
        <v>EG_WINDONNR2031</v>
      </c>
    </row>
    <row r="8891" spans="1:10" x14ac:dyDescent="0.25">
      <c r="A8891" t="s">
        <v>21</v>
      </c>
      <c r="B8891" t="s">
        <v>6</v>
      </c>
      <c r="C8891" t="s">
        <v>10</v>
      </c>
      <c r="D8891">
        <v>2031</v>
      </c>
      <c r="E8891">
        <v>2032</v>
      </c>
      <c r="F8891">
        <v>1</v>
      </c>
      <c r="G8891">
        <v>10127.7894</v>
      </c>
      <c r="H8891">
        <v>0</v>
      </c>
      <c r="I8891">
        <v>1</v>
      </c>
      <c r="J8891" s="2" t="str">
        <f t="shared" si="138"/>
        <v>EG_WINDONER2031</v>
      </c>
    </row>
    <row r="8892" spans="1:10" x14ac:dyDescent="0.25">
      <c r="A8892" t="s">
        <v>21</v>
      </c>
      <c r="B8892" t="s">
        <v>6</v>
      </c>
      <c r="C8892" t="s">
        <v>11</v>
      </c>
      <c r="D8892">
        <v>2031</v>
      </c>
      <c r="E8892">
        <v>2032</v>
      </c>
      <c r="F8892">
        <v>1</v>
      </c>
      <c r="G8892">
        <v>10127.7894</v>
      </c>
      <c r="H8892">
        <v>0</v>
      </c>
      <c r="I8892">
        <v>1</v>
      </c>
      <c r="J8892" s="2" t="str">
        <f t="shared" si="138"/>
        <v>EG_WINDONWR2031</v>
      </c>
    </row>
    <row r="8893" spans="1:10" x14ac:dyDescent="0.25">
      <c r="A8893" t="s">
        <v>21</v>
      </c>
      <c r="B8893" t="s">
        <v>6</v>
      </c>
      <c r="C8893" t="s">
        <v>9</v>
      </c>
      <c r="D8893">
        <v>2031</v>
      </c>
      <c r="E8893">
        <v>2032</v>
      </c>
      <c r="F8893">
        <v>1</v>
      </c>
      <c r="G8893">
        <v>10127.7894</v>
      </c>
      <c r="H8893">
        <v>0</v>
      </c>
      <c r="I8893">
        <v>1</v>
      </c>
      <c r="J8893" s="2" t="str">
        <f t="shared" si="138"/>
        <v>EG_WINDONNER2031</v>
      </c>
    </row>
    <row r="8894" spans="1:10" x14ac:dyDescent="0.25">
      <c r="A8894" t="s">
        <v>21</v>
      </c>
      <c r="B8894" t="s">
        <v>6</v>
      </c>
      <c r="C8894" t="s">
        <v>8</v>
      </c>
      <c r="D8894">
        <v>2031</v>
      </c>
      <c r="E8894">
        <v>2032</v>
      </c>
      <c r="F8894">
        <v>1</v>
      </c>
      <c r="G8894">
        <v>10127.7894</v>
      </c>
      <c r="H8894">
        <v>0</v>
      </c>
      <c r="I8894">
        <v>1</v>
      </c>
      <c r="J8894" s="2" t="str">
        <f t="shared" si="138"/>
        <v>EG_WINDONSR2031</v>
      </c>
    </row>
    <row r="8895" spans="1:10" x14ac:dyDescent="0.25">
      <c r="A8895" t="s">
        <v>21</v>
      </c>
      <c r="B8895" t="s">
        <v>6</v>
      </c>
      <c r="C8895" t="s">
        <v>12</v>
      </c>
      <c r="D8895">
        <v>2031</v>
      </c>
      <c r="E8895">
        <v>2032</v>
      </c>
      <c r="F8895">
        <v>1</v>
      </c>
      <c r="G8895">
        <v>10127.7894</v>
      </c>
      <c r="H8895">
        <v>0</v>
      </c>
      <c r="I8895">
        <v>1</v>
      </c>
      <c r="J8895" s="2" t="str">
        <f t="shared" si="138"/>
        <v>EG_WINDONNR2031</v>
      </c>
    </row>
    <row r="8896" spans="1:10" x14ac:dyDescent="0.25">
      <c r="A8896" t="s">
        <v>21</v>
      </c>
      <c r="B8896" t="s">
        <v>6</v>
      </c>
      <c r="C8896" t="s">
        <v>10</v>
      </c>
      <c r="D8896">
        <v>2031</v>
      </c>
      <c r="E8896">
        <v>2033</v>
      </c>
      <c r="F8896">
        <v>1</v>
      </c>
      <c r="G8896">
        <v>10127.7894</v>
      </c>
      <c r="H8896">
        <v>0</v>
      </c>
      <c r="I8896">
        <v>1</v>
      </c>
      <c r="J8896" s="2" t="str">
        <f t="shared" si="138"/>
        <v>EG_WINDONER2031</v>
      </c>
    </row>
    <row r="8897" spans="1:10" x14ac:dyDescent="0.25">
      <c r="A8897" t="s">
        <v>21</v>
      </c>
      <c r="B8897" t="s">
        <v>6</v>
      </c>
      <c r="C8897" t="s">
        <v>11</v>
      </c>
      <c r="D8897">
        <v>2031</v>
      </c>
      <c r="E8897">
        <v>2033</v>
      </c>
      <c r="F8897">
        <v>1</v>
      </c>
      <c r="G8897">
        <v>10127.7894</v>
      </c>
      <c r="H8897">
        <v>0</v>
      </c>
      <c r="I8897">
        <v>1</v>
      </c>
      <c r="J8897" s="2" t="str">
        <f t="shared" si="138"/>
        <v>EG_WINDONWR2031</v>
      </c>
    </row>
    <row r="8898" spans="1:10" x14ac:dyDescent="0.25">
      <c r="A8898" t="s">
        <v>21</v>
      </c>
      <c r="B8898" t="s">
        <v>6</v>
      </c>
      <c r="C8898" t="s">
        <v>9</v>
      </c>
      <c r="D8898">
        <v>2031</v>
      </c>
      <c r="E8898">
        <v>2033</v>
      </c>
      <c r="F8898">
        <v>1</v>
      </c>
      <c r="G8898">
        <v>10127.7894</v>
      </c>
      <c r="H8898">
        <v>0</v>
      </c>
      <c r="I8898">
        <v>1</v>
      </c>
      <c r="J8898" s="2" t="str">
        <f t="shared" si="138"/>
        <v>EG_WINDONNER2031</v>
      </c>
    </row>
    <row r="8899" spans="1:10" x14ac:dyDescent="0.25">
      <c r="A8899" t="s">
        <v>21</v>
      </c>
      <c r="B8899" t="s">
        <v>6</v>
      </c>
      <c r="C8899" t="s">
        <v>8</v>
      </c>
      <c r="D8899">
        <v>2031</v>
      </c>
      <c r="E8899">
        <v>2033</v>
      </c>
      <c r="F8899">
        <v>1</v>
      </c>
      <c r="G8899">
        <v>10127.7894</v>
      </c>
      <c r="H8899">
        <v>0</v>
      </c>
      <c r="I8899">
        <v>1</v>
      </c>
      <c r="J8899" s="2" t="str">
        <f t="shared" ref="J8899:J8962" si="139">_xlfn.CONCAT(A8899,C8899,D8899)</f>
        <v>EG_WINDONSR2031</v>
      </c>
    </row>
    <row r="8900" spans="1:10" x14ac:dyDescent="0.25">
      <c r="A8900" t="s">
        <v>21</v>
      </c>
      <c r="B8900" t="s">
        <v>6</v>
      </c>
      <c r="C8900" t="s">
        <v>12</v>
      </c>
      <c r="D8900">
        <v>2031</v>
      </c>
      <c r="E8900">
        <v>2033</v>
      </c>
      <c r="F8900">
        <v>1</v>
      </c>
      <c r="G8900">
        <v>10127.7894</v>
      </c>
      <c r="H8900">
        <v>0</v>
      </c>
      <c r="I8900">
        <v>1</v>
      </c>
      <c r="J8900" s="2" t="str">
        <f t="shared" si="139"/>
        <v>EG_WINDONNR2031</v>
      </c>
    </row>
    <row r="8901" spans="1:10" x14ac:dyDescent="0.25">
      <c r="A8901" t="s">
        <v>21</v>
      </c>
      <c r="B8901" t="s">
        <v>6</v>
      </c>
      <c r="C8901" t="s">
        <v>10</v>
      </c>
      <c r="D8901">
        <v>2031</v>
      </c>
      <c r="E8901">
        <v>2034</v>
      </c>
      <c r="F8901">
        <v>1</v>
      </c>
      <c r="G8901">
        <v>10127.7894</v>
      </c>
      <c r="H8901">
        <v>0</v>
      </c>
      <c r="I8901">
        <v>1</v>
      </c>
      <c r="J8901" s="2" t="str">
        <f t="shared" si="139"/>
        <v>EG_WINDONER2031</v>
      </c>
    </row>
    <row r="8902" spans="1:10" x14ac:dyDescent="0.25">
      <c r="A8902" t="s">
        <v>21</v>
      </c>
      <c r="B8902" t="s">
        <v>6</v>
      </c>
      <c r="C8902" t="s">
        <v>11</v>
      </c>
      <c r="D8902">
        <v>2031</v>
      </c>
      <c r="E8902">
        <v>2034</v>
      </c>
      <c r="F8902">
        <v>1</v>
      </c>
      <c r="G8902">
        <v>10127.7894</v>
      </c>
      <c r="H8902">
        <v>0</v>
      </c>
      <c r="I8902">
        <v>1</v>
      </c>
      <c r="J8902" s="2" t="str">
        <f t="shared" si="139"/>
        <v>EG_WINDONWR2031</v>
      </c>
    </row>
    <row r="8903" spans="1:10" x14ac:dyDescent="0.25">
      <c r="A8903" t="s">
        <v>21</v>
      </c>
      <c r="B8903" t="s">
        <v>6</v>
      </c>
      <c r="C8903" t="s">
        <v>9</v>
      </c>
      <c r="D8903">
        <v>2031</v>
      </c>
      <c r="E8903">
        <v>2034</v>
      </c>
      <c r="F8903">
        <v>1</v>
      </c>
      <c r="G8903">
        <v>10127.7894</v>
      </c>
      <c r="H8903">
        <v>0</v>
      </c>
      <c r="I8903">
        <v>1</v>
      </c>
      <c r="J8903" s="2" t="str">
        <f t="shared" si="139"/>
        <v>EG_WINDONNER2031</v>
      </c>
    </row>
    <row r="8904" spans="1:10" x14ac:dyDescent="0.25">
      <c r="A8904" t="s">
        <v>21</v>
      </c>
      <c r="B8904" t="s">
        <v>6</v>
      </c>
      <c r="C8904" t="s">
        <v>8</v>
      </c>
      <c r="D8904">
        <v>2031</v>
      </c>
      <c r="E8904">
        <v>2034</v>
      </c>
      <c r="F8904">
        <v>1</v>
      </c>
      <c r="G8904">
        <v>10127.7894</v>
      </c>
      <c r="H8904">
        <v>0</v>
      </c>
      <c r="I8904">
        <v>1</v>
      </c>
      <c r="J8904" s="2" t="str">
        <f t="shared" si="139"/>
        <v>EG_WINDONSR2031</v>
      </c>
    </row>
    <row r="8905" spans="1:10" x14ac:dyDescent="0.25">
      <c r="A8905" t="s">
        <v>21</v>
      </c>
      <c r="B8905" t="s">
        <v>6</v>
      </c>
      <c r="C8905" t="s">
        <v>12</v>
      </c>
      <c r="D8905">
        <v>2031</v>
      </c>
      <c r="E8905">
        <v>2034</v>
      </c>
      <c r="F8905">
        <v>1</v>
      </c>
      <c r="G8905">
        <v>10127.7894</v>
      </c>
      <c r="H8905">
        <v>0</v>
      </c>
      <c r="I8905">
        <v>1</v>
      </c>
      <c r="J8905" s="2" t="str">
        <f t="shared" si="139"/>
        <v>EG_WINDONNR2031</v>
      </c>
    </row>
    <row r="8906" spans="1:10" x14ac:dyDescent="0.25">
      <c r="A8906" t="s">
        <v>21</v>
      </c>
      <c r="B8906" t="s">
        <v>6</v>
      </c>
      <c r="C8906" t="s">
        <v>10</v>
      </c>
      <c r="D8906">
        <v>2031</v>
      </c>
      <c r="E8906">
        <v>2035</v>
      </c>
      <c r="F8906">
        <v>1</v>
      </c>
      <c r="G8906">
        <v>10127.7894</v>
      </c>
      <c r="H8906">
        <v>0</v>
      </c>
      <c r="I8906">
        <v>1</v>
      </c>
      <c r="J8906" s="2" t="str">
        <f t="shared" si="139"/>
        <v>EG_WINDONER2031</v>
      </c>
    </row>
    <row r="8907" spans="1:10" x14ac:dyDescent="0.25">
      <c r="A8907" t="s">
        <v>21</v>
      </c>
      <c r="B8907" t="s">
        <v>6</v>
      </c>
      <c r="C8907" t="s">
        <v>11</v>
      </c>
      <c r="D8907">
        <v>2031</v>
      </c>
      <c r="E8907">
        <v>2035</v>
      </c>
      <c r="F8907">
        <v>1</v>
      </c>
      <c r="G8907">
        <v>10127.7894</v>
      </c>
      <c r="H8907">
        <v>0</v>
      </c>
      <c r="I8907">
        <v>1</v>
      </c>
      <c r="J8907" s="2" t="str">
        <f t="shared" si="139"/>
        <v>EG_WINDONWR2031</v>
      </c>
    </row>
    <row r="8908" spans="1:10" x14ac:dyDescent="0.25">
      <c r="A8908" t="s">
        <v>21</v>
      </c>
      <c r="B8908" t="s">
        <v>6</v>
      </c>
      <c r="C8908" t="s">
        <v>9</v>
      </c>
      <c r="D8908">
        <v>2031</v>
      </c>
      <c r="E8908">
        <v>2035</v>
      </c>
      <c r="F8908">
        <v>1</v>
      </c>
      <c r="G8908">
        <v>10127.7894</v>
      </c>
      <c r="H8908">
        <v>0</v>
      </c>
      <c r="I8908">
        <v>1</v>
      </c>
      <c r="J8908" s="2" t="str">
        <f t="shared" si="139"/>
        <v>EG_WINDONNER2031</v>
      </c>
    </row>
    <row r="8909" spans="1:10" x14ac:dyDescent="0.25">
      <c r="A8909" t="s">
        <v>21</v>
      </c>
      <c r="B8909" t="s">
        <v>6</v>
      </c>
      <c r="C8909" t="s">
        <v>8</v>
      </c>
      <c r="D8909">
        <v>2031</v>
      </c>
      <c r="E8909">
        <v>2035</v>
      </c>
      <c r="F8909">
        <v>1</v>
      </c>
      <c r="G8909">
        <v>10127.7894</v>
      </c>
      <c r="H8909">
        <v>0</v>
      </c>
      <c r="I8909">
        <v>1</v>
      </c>
      <c r="J8909" s="2" t="str">
        <f t="shared" si="139"/>
        <v>EG_WINDONSR2031</v>
      </c>
    </row>
    <row r="8910" spans="1:10" x14ac:dyDescent="0.25">
      <c r="A8910" t="s">
        <v>21</v>
      </c>
      <c r="B8910" t="s">
        <v>6</v>
      </c>
      <c r="C8910" t="s">
        <v>12</v>
      </c>
      <c r="D8910">
        <v>2031</v>
      </c>
      <c r="E8910">
        <v>2035</v>
      </c>
      <c r="F8910">
        <v>1</v>
      </c>
      <c r="G8910">
        <v>10127.7894</v>
      </c>
      <c r="H8910">
        <v>0</v>
      </c>
      <c r="I8910">
        <v>1</v>
      </c>
      <c r="J8910" s="2" t="str">
        <f t="shared" si="139"/>
        <v>EG_WINDONNR2031</v>
      </c>
    </row>
    <row r="8911" spans="1:10" x14ac:dyDescent="0.25">
      <c r="A8911" t="s">
        <v>21</v>
      </c>
      <c r="B8911" t="s">
        <v>6</v>
      </c>
      <c r="C8911" t="s">
        <v>10</v>
      </c>
      <c r="D8911">
        <v>2031</v>
      </c>
      <c r="E8911">
        <v>2036</v>
      </c>
      <c r="F8911">
        <v>1</v>
      </c>
      <c r="G8911">
        <v>10127.7894</v>
      </c>
      <c r="H8911">
        <v>0</v>
      </c>
      <c r="I8911">
        <v>1</v>
      </c>
      <c r="J8911" s="2" t="str">
        <f t="shared" si="139"/>
        <v>EG_WINDONER2031</v>
      </c>
    </row>
    <row r="8912" spans="1:10" x14ac:dyDescent="0.25">
      <c r="A8912" t="s">
        <v>21</v>
      </c>
      <c r="B8912" t="s">
        <v>6</v>
      </c>
      <c r="C8912" t="s">
        <v>11</v>
      </c>
      <c r="D8912">
        <v>2031</v>
      </c>
      <c r="E8912">
        <v>2036</v>
      </c>
      <c r="F8912">
        <v>1</v>
      </c>
      <c r="G8912">
        <v>10127.7894</v>
      </c>
      <c r="H8912">
        <v>0</v>
      </c>
      <c r="I8912">
        <v>1</v>
      </c>
      <c r="J8912" s="2" t="str">
        <f t="shared" si="139"/>
        <v>EG_WINDONWR2031</v>
      </c>
    </row>
    <row r="8913" spans="1:10" x14ac:dyDescent="0.25">
      <c r="A8913" t="s">
        <v>21</v>
      </c>
      <c r="B8913" t="s">
        <v>6</v>
      </c>
      <c r="C8913" t="s">
        <v>9</v>
      </c>
      <c r="D8913">
        <v>2031</v>
      </c>
      <c r="E8913">
        <v>2036</v>
      </c>
      <c r="F8913">
        <v>1</v>
      </c>
      <c r="G8913">
        <v>10127.7894</v>
      </c>
      <c r="H8913">
        <v>0</v>
      </c>
      <c r="I8913">
        <v>1</v>
      </c>
      <c r="J8913" s="2" t="str">
        <f t="shared" si="139"/>
        <v>EG_WINDONNER2031</v>
      </c>
    </row>
    <row r="8914" spans="1:10" x14ac:dyDescent="0.25">
      <c r="A8914" t="s">
        <v>21</v>
      </c>
      <c r="B8914" t="s">
        <v>6</v>
      </c>
      <c r="C8914" t="s">
        <v>8</v>
      </c>
      <c r="D8914">
        <v>2031</v>
      </c>
      <c r="E8914">
        <v>2036</v>
      </c>
      <c r="F8914">
        <v>1</v>
      </c>
      <c r="G8914">
        <v>10127.7894</v>
      </c>
      <c r="H8914">
        <v>0</v>
      </c>
      <c r="I8914">
        <v>1</v>
      </c>
      <c r="J8914" s="2" t="str">
        <f t="shared" si="139"/>
        <v>EG_WINDONSR2031</v>
      </c>
    </row>
    <row r="8915" spans="1:10" x14ac:dyDescent="0.25">
      <c r="A8915" t="s">
        <v>21</v>
      </c>
      <c r="B8915" t="s">
        <v>6</v>
      </c>
      <c r="C8915" t="s">
        <v>12</v>
      </c>
      <c r="D8915">
        <v>2031</v>
      </c>
      <c r="E8915">
        <v>2036</v>
      </c>
      <c r="F8915">
        <v>1</v>
      </c>
      <c r="G8915">
        <v>10127.7894</v>
      </c>
      <c r="H8915">
        <v>0</v>
      </c>
      <c r="I8915">
        <v>1</v>
      </c>
      <c r="J8915" s="2" t="str">
        <f t="shared" si="139"/>
        <v>EG_WINDONNR2031</v>
      </c>
    </row>
    <row r="8916" spans="1:10" x14ac:dyDescent="0.25">
      <c r="A8916" t="s">
        <v>21</v>
      </c>
      <c r="B8916" t="s">
        <v>6</v>
      </c>
      <c r="C8916" t="s">
        <v>10</v>
      </c>
      <c r="D8916">
        <v>2031</v>
      </c>
      <c r="E8916">
        <v>2037</v>
      </c>
      <c r="F8916">
        <v>1</v>
      </c>
      <c r="G8916">
        <v>10127.7894</v>
      </c>
      <c r="H8916">
        <v>0</v>
      </c>
      <c r="I8916">
        <v>1</v>
      </c>
      <c r="J8916" s="2" t="str">
        <f t="shared" si="139"/>
        <v>EG_WINDONER2031</v>
      </c>
    </row>
    <row r="8917" spans="1:10" x14ac:dyDescent="0.25">
      <c r="A8917" t="s">
        <v>21</v>
      </c>
      <c r="B8917" t="s">
        <v>6</v>
      </c>
      <c r="C8917" t="s">
        <v>11</v>
      </c>
      <c r="D8917">
        <v>2031</v>
      </c>
      <c r="E8917">
        <v>2037</v>
      </c>
      <c r="F8917">
        <v>1</v>
      </c>
      <c r="G8917">
        <v>10127.7894</v>
      </c>
      <c r="H8917">
        <v>0</v>
      </c>
      <c r="I8917">
        <v>1</v>
      </c>
      <c r="J8917" s="2" t="str">
        <f t="shared" si="139"/>
        <v>EG_WINDONWR2031</v>
      </c>
    </row>
    <row r="8918" spans="1:10" x14ac:dyDescent="0.25">
      <c r="A8918" t="s">
        <v>21</v>
      </c>
      <c r="B8918" t="s">
        <v>6</v>
      </c>
      <c r="C8918" t="s">
        <v>9</v>
      </c>
      <c r="D8918">
        <v>2031</v>
      </c>
      <c r="E8918">
        <v>2037</v>
      </c>
      <c r="F8918">
        <v>1</v>
      </c>
      <c r="G8918">
        <v>10127.7894</v>
      </c>
      <c r="H8918">
        <v>0</v>
      </c>
      <c r="I8918">
        <v>1</v>
      </c>
      <c r="J8918" s="2" t="str">
        <f t="shared" si="139"/>
        <v>EG_WINDONNER2031</v>
      </c>
    </row>
    <row r="8919" spans="1:10" x14ac:dyDescent="0.25">
      <c r="A8919" t="s">
        <v>21</v>
      </c>
      <c r="B8919" t="s">
        <v>6</v>
      </c>
      <c r="C8919" t="s">
        <v>8</v>
      </c>
      <c r="D8919">
        <v>2031</v>
      </c>
      <c r="E8919">
        <v>2037</v>
      </c>
      <c r="F8919">
        <v>1</v>
      </c>
      <c r="G8919">
        <v>10127.7894</v>
      </c>
      <c r="H8919">
        <v>0</v>
      </c>
      <c r="I8919">
        <v>1</v>
      </c>
      <c r="J8919" s="2" t="str">
        <f t="shared" si="139"/>
        <v>EG_WINDONSR2031</v>
      </c>
    </row>
    <row r="8920" spans="1:10" x14ac:dyDescent="0.25">
      <c r="A8920" t="s">
        <v>21</v>
      </c>
      <c r="B8920" t="s">
        <v>6</v>
      </c>
      <c r="C8920" t="s">
        <v>12</v>
      </c>
      <c r="D8920">
        <v>2031</v>
      </c>
      <c r="E8920">
        <v>2037</v>
      </c>
      <c r="F8920">
        <v>1</v>
      </c>
      <c r="G8920">
        <v>10127.7894</v>
      </c>
      <c r="H8920">
        <v>0</v>
      </c>
      <c r="I8920">
        <v>1</v>
      </c>
      <c r="J8920" s="2" t="str">
        <f t="shared" si="139"/>
        <v>EG_WINDONNR2031</v>
      </c>
    </row>
    <row r="8921" spans="1:10" x14ac:dyDescent="0.25">
      <c r="A8921" t="s">
        <v>21</v>
      </c>
      <c r="B8921" t="s">
        <v>6</v>
      </c>
      <c r="C8921" t="s">
        <v>10</v>
      </c>
      <c r="D8921">
        <v>2031</v>
      </c>
      <c r="E8921">
        <v>2038</v>
      </c>
      <c r="F8921">
        <v>1</v>
      </c>
      <c r="G8921">
        <v>10127.7894</v>
      </c>
      <c r="H8921">
        <v>0</v>
      </c>
      <c r="I8921">
        <v>1</v>
      </c>
      <c r="J8921" s="2" t="str">
        <f t="shared" si="139"/>
        <v>EG_WINDONER2031</v>
      </c>
    </row>
    <row r="8922" spans="1:10" x14ac:dyDescent="0.25">
      <c r="A8922" t="s">
        <v>21</v>
      </c>
      <c r="B8922" t="s">
        <v>6</v>
      </c>
      <c r="C8922" t="s">
        <v>11</v>
      </c>
      <c r="D8922">
        <v>2031</v>
      </c>
      <c r="E8922">
        <v>2038</v>
      </c>
      <c r="F8922">
        <v>1</v>
      </c>
      <c r="G8922">
        <v>10127.7894</v>
      </c>
      <c r="H8922">
        <v>0</v>
      </c>
      <c r="I8922">
        <v>1</v>
      </c>
      <c r="J8922" s="2" t="str">
        <f t="shared" si="139"/>
        <v>EG_WINDONWR2031</v>
      </c>
    </row>
    <row r="8923" spans="1:10" x14ac:dyDescent="0.25">
      <c r="A8923" t="s">
        <v>21</v>
      </c>
      <c r="B8923" t="s">
        <v>6</v>
      </c>
      <c r="C8923" t="s">
        <v>9</v>
      </c>
      <c r="D8923">
        <v>2031</v>
      </c>
      <c r="E8923">
        <v>2038</v>
      </c>
      <c r="F8923">
        <v>1</v>
      </c>
      <c r="G8923">
        <v>10127.7894</v>
      </c>
      <c r="H8923">
        <v>0</v>
      </c>
      <c r="I8923">
        <v>1</v>
      </c>
      <c r="J8923" s="2" t="str">
        <f t="shared" si="139"/>
        <v>EG_WINDONNER2031</v>
      </c>
    </row>
    <row r="8924" spans="1:10" x14ac:dyDescent="0.25">
      <c r="A8924" t="s">
        <v>21</v>
      </c>
      <c r="B8924" t="s">
        <v>6</v>
      </c>
      <c r="C8924" t="s">
        <v>8</v>
      </c>
      <c r="D8924">
        <v>2031</v>
      </c>
      <c r="E8924">
        <v>2038</v>
      </c>
      <c r="F8924">
        <v>1</v>
      </c>
      <c r="G8924">
        <v>10127.7894</v>
      </c>
      <c r="H8924">
        <v>0</v>
      </c>
      <c r="I8924">
        <v>1</v>
      </c>
      <c r="J8924" s="2" t="str">
        <f t="shared" si="139"/>
        <v>EG_WINDONSR2031</v>
      </c>
    </row>
    <row r="8925" spans="1:10" x14ac:dyDescent="0.25">
      <c r="A8925" t="s">
        <v>21</v>
      </c>
      <c r="B8925" t="s">
        <v>6</v>
      </c>
      <c r="C8925" t="s">
        <v>12</v>
      </c>
      <c r="D8925">
        <v>2031</v>
      </c>
      <c r="E8925">
        <v>2038</v>
      </c>
      <c r="F8925">
        <v>1</v>
      </c>
      <c r="G8925">
        <v>10127.7894</v>
      </c>
      <c r="H8925">
        <v>0</v>
      </c>
      <c r="I8925">
        <v>1</v>
      </c>
      <c r="J8925" s="2" t="str">
        <f t="shared" si="139"/>
        <v>EG_WINDONNR2031</v>
      </c>
    </row>
    <row r="8926" spans="1:10" x14ac:dyDescent="0.25">
      <c r="A8926" t="s">
        <v>21</v>
      </c>
      <c r="B8926" t="s">
        <v>6</v>
      </c>
      <c r="C8926" t="s">
        <v>10</v>
      </c>
      <c r="D8926">
        <v>2031</v>
      </c>
      <c r="E8926">
        <v>2039</v>
      </c>
      <c r="F8926">
        <v>1</v>
      </c>
      <c r="G8926">
        <v>10127.7894</v>
      </c>
      <c r="H8926">
        <v>0</v>
      </c>
      <c r="I8926">
        <v>1</v>
      </c>
      <c r="J8926" s="2" t="str">
        <f t="shared" si="139"/>
        <v>EG_WINDONER2031</v>
      </c>
    </row>
    <row r="8927" spans="1:10" x14ac:dyDescent="0.25">
      <c r="A8927" t="s">
        <v>21</v>
      </c>
      <c r="B8927" t="s">
        <v>6</v>
      </c>
      <c r="C8927" t="s">
        <v>11</v>
      </c>
      <c r="D8927">
        <v>2031</v>
      </c>
      <c r="E8927">
        <v>2039</v>
      </c>
      <c r="F8927">
        <v>1</v>
      </c>
      <c r="G8927">
        <v>10127.7894</v>
      </c>
      <c r="H8927">
        <v>0</v>
      </c>
      <c r="I8927">
        <v>1</v>
      </c>
      <c r="J8927" s="2" t="str">
        <f t="shared" si="139"/>
        <v>EG_WINDONWR2031</v>
      </c>
    </row>
    <row r="8928" spans="1:10" x14ac:dyDescent="0.25">
      <c r="A8928" t="s">
        <v>21</v>
      </c>
      <c r="B8928" t="s">
        <v>6</v>
      </c>
      <c r="C8928" t="s">
        <v>9</v>
      </c>
      <c r="D8928">
        <v>2031</v>
      </c>
      <c r="E8928">
        <v>2039</v>
      </c>
      <c r="F8928">
        <v>1</v>
      </c>
      <c r="G8928">
        <v>10127.7894</v>
      </c>
      <c r="H8928">
        <v>0</v>
      </c>
      <c r="I8928">
        <v>1</v>
      </c>
      <c r="J8928" s="2" t="str">
        <f t="shared" si="139"/>
        <v>EG_WINDONNER2031</v>
      </c>
    </row>
    <row r="8929" spans="1:10" x14ac:dyDescent="0.25">
      <c r="A8929" t="s">
        <v>21</v>
      </c>
      <c r="B8929" t="s">
        <v>6</v>
      </c>
      <c r="C8929" t="s">
        <v>8</v>
      </c>
      <c r="D8929">
        <v>2031</v>
      </c>
      <c r="E8929">
        <v>2039</v>
      </c>
      <c r="F8929">
        <v>1</v>
      </c>
      <c r="G8929">
        <v>10127.7894</v>
      </c>
      <c r="H8929">
        <v>0</v>
      </c>
      <c r="I8929">
        <v>1</v>
      </c>
      <c r="J8929" s="2" t="str">
        <f t="shared" si="139"/>
        <v>EG_WINDONSR2031</v>
      </c>
    </row>
    <row r="8930" spans="1:10" x14ac:dyDescent="0.25">
      <c r="A8930" t="s">
        <v>21</v>
      </c>
      <c r="B8930" t="s">
        <v>6</v>
      </c>
      <c r="C8930" t="s">
        <v>12</v>
      </c>
      <c r="D8930">
        <v>2031</v>
      </c>
      <c r="E8930">
        <v>2039</v>
      </c>
      <c r="F8930">
        <v>1</v>
      </c>
      <c r="G8930">
        <v>10127.7894</v>
      </c>
      <c r="H8930">
        <v>0</v>
      </c>
      <c r="I8930">
        <v>1</v>
      </c>
      <c r="J8930" s="2" t="str">
        <f t="shared" si="139"/>
        <v>EG_WINDONNR2031</v>
      </c>
    </row>
    <row r="8931" spans="1:10" x14ac:dyDescent="0.25">
      <c r="A8931" t="s">
        <v>21</v>
      </c>
      <c r="B8931" t="s">
        <v>6</v>
      </c>
      <c r="C8931" t="s">
        <v>10</v>
      </c>
      <c r="D8931">
        <v>2031</v>
      </c>
      <c r="E8931">
        <v>2040</v>
      </c>
      <c r="F8931">
        <v>1</v>
      </c>
      <c r="G8931">
        <v>10127.7894</v>
      </c>
      <c r="H8931">
        <v>0</v>
      </c>
      <c r="I8931">
        <v>1</v>
      </c>
      <c r="J8931" s="2" t="str">
        <f t="shared" si="139"/>
        <v>EG_WINDONER2031</v>
      </c>
    </row>
    <row r="8932" spans="1:10" x14ac:dyDescent="0.25">
      <c r="A8932" t="s">
        <v>21</v>
      </c>
      <c r="B8932" t="s">
        <v>6</v>
      </c>
      <c r="C8932" t="s">
        <v>11</v>
      </c>
      <c r="D8932">
        <v>2031</v>
      </c>
      <c r="E8932">
        <v>2040</v>
      </c>
      <c r="F8932">
        <v>1</v>
      </c>
      <c r="G8932">
        <v>10127.7894</v>
      </c>
      <c r="H8932">
        <v>0</v>
      </c>
      <c r="I8932">
        <v>1</v>
      </c>
      <c r="J8932" s="2" t="str">
        <f t="shared" si="139"/>
        <v>EG_WINDONWR2031</v>
      </c>
    </row>
    <row r="8933" spans="1:10" x14ac:dyDescent="0.25">
      <c r="A8933" t="s">
        <v>21</v>
      </c>
      <c r="B8933" t="s">
        <v>6</v>
      </c>
      <c r="C8933" t="s">
        <v>9</v>
      </c>
      <c r="D8933">
        <v>2031</v>
      </c>
      <c r="E8933">
        <v>2040</v>
      </c>
      <c r="F8933">
        <v>1</v>
      </c>
      <c r="G8933">
        <v>10127.7894</v>
      </c>
      <c r="H8933">
        <v>0</v>
      </c>
      <c r="I8933">
        <v>1</v>
      </c>
      <c r="J8933" s="2" t="str">
        <f t="shared" si="139"/>
        <v>EG_WINDONNER2031</v>
      </c>
    </row>
    <row r="8934" spans="1:10" x14ac:dyDescent="0.25">
      <c r="A8934" t="s">
        <v>21</v>
      </c>
      <c r="B8934" t="s">
        <v>6</v>
      </c>
      <c r="C8934" t="s">
        <v>8</v>
      </c>
      <c r="D8934">
        <v>2031</v>
      </c>
      <c r="E8934">
        <v>2040</v>
      </c>
      <c r="F8934">
        <v>1</v>
      </c>
      <c r="G8934">
        <v>10127.7894</v>
      </c>
      <c r="H8934">
        <v>0</v>
      </c>
      <c r="I8934">
        <v>1</v>
      </c>
      <c r="J8934" s="2" t="str">
        <f t="shared" si="139"/>
        <v>EG_WINDONSR2031</v>
      </c>
    </row>
    <row r="8935" spans="1:10" x14ac:dyDescent="0.25">
      <c r="A8935" t="s">
        <v>21</v>
      </c>
      <c r="B8935" t="s">
        <v>6</v>
      </c>
      <c r="C8935" t="s">
        <v>12</v>
      </c>
      <c r="D8935">
        <v>2031</v>
      </c>
      <c r="E8935">
        <v>2040</v>
      </c>
      <c r="F8935">
        <v>1</v>
      </c>
      <c r="G8935">
        <v>10127.7894</v>
      </c>
      <c r="H8935">
        <v>0</v>
      </c>
      <c r="I8935">
        <v>1</v>
      </c>
      <c r="J8935" s="2" t="str">
        <f t="shared" si="139"/>
        <v>EG_WINDONNR2031</v>
      </c>
    </row>
    <row r="8936" spans="1:10" x14ac:dyDescent="0.25">
      <c r="A8936" t="s">
        <v>21</v>
      </c>
      <c r="B8936" t="s">
        <v>6</v>
      </c>
      <c r="C8936" t="s">
        <v>10</v>
      </c>
      <c r="D8936">
        <v>2031</v>
      </c>
      <c r="E8936">
        <v>2041</v>
      </c>
      <c r="F8936">
        <v>1</v>
      </c>
      <c r="G8936">
        <v>10127.7894</v>
      </c>
      <c r="H8936">
        <v>0</v>
      </c>
      <c r="I8936">
        <v>1</v>
      </c>
      <c r="J8936" s="2" t="str">
        <f t="shared" si="139"/>
        <v>EG_WINDONER2031</v>
      </c>
    </row>
    <row r="8937" spans="1:10" x14ac:dyDescent="0.25">
      <c r="A8937" t="s">
        <v>21</v>
      </c>
      <c r="B8937" t="s">
        <v>6</v>
      </c>
      <c r="C8937" t="s">
        <v>11</v>
      </c>
      <c r="D8937">
        <v>2031</v>
      </c>
      <c r="E8937">
        <v>2041</v>
      </c>
      <c r="F8937">
        <v>1</v>
      </c>
      <c r="G8937">
        <v>10127.7894</v>
      </c>
      <c r="H8937">
        <v>0</v>
      </c>
      <c r="I8937">
        <v>1</v>
      </c>
      <c r="J8937" s="2" t="str">
        <f t="shared" si="139"/>
        <v>EG_WINDONWR2031</v>
      </c>
    </row>
    <row r="8938" spans="1:10" x14ac:dyDescent="0.25">
      <c r="A8938" t="s">
        <v>21</v>
      </c>
      <c r="B8938" t="s">
        <v>6</v>
      </c>
      <c r="C8938" t="s">
        <v>9</v>
      </c>
      <c r="D8938">
        <v>2031</v>
      </c>
      <c r="E8938">
        <v>2041</v>
      </c>
      <c r="F8938">
        <v>1</v>
      </c>
      <c r="G8938">
        <v>10127.7894</v>
      </c>
      <c r="H8938">
        <v>0</v>
      </c>
      <c r="I8938">
        <v>1</v>
      </c>
      <c r="J8938" s="2" t="str">
        <f t="shared" si="139"/>
        <v>EG_WINDONNER2031</v>
      </c>
    </row>
    <row r="8939" spans="1:10" x14ac:dyDescent="0.25">
      <c r="A8939" t="s">
        <v>21</v>
      </c>
      <c r="B8939" t="s">
        <v>6</v>
      </c>
      <c r="C8939" t="s">
        <v>8</v>
      </c>
      <c r="D8939">
        <v>2031</v>
      </c>
      <c r="E8939">
        <v>2041</v>
      </c>
      <c r="F8939">
        <v>1</v>
      </c>
      <c r="G8939">
        <v>10127.7894</v>
      </c>
      <c r="H8939">
        <v>0</v>
      </c>
      <c r="I8939">
        <v>1</v>
      </c>
      <c r="J8939" s="2" t="str">
        <f t="shared" si="139"/>
        <v>EG_WINDONSR2031</v>
      </c>
    </row>
    <row r="8940" spans="1:10" x14ac:dyDescent="0.25">
      <c r="A8940" t="s">
        <v>21</v>
      </c>
      <c r="B8940" t="s">
        <v>6</v>
      </c>
      <c r="C8940" t="s">
        <v>12</v>
      </c>
      <c r="D8940">
        <v>2031</v>
      </c>
      <c r="E8940">
        <v>2041</v>
      </c>
      <c r="F8940">
        <v>1</v>
      </c>
      <c r="G8940">
        <v>10127.7894</v>
      </c>
      <c r="H8940">
        <v>0</v>
      </c>
      <c r="I8940">
        <v>1</v>
      </c>
      <c r="J8940" s="2" t="str">
        <f t="shared" si="139"/>
        <v>EG_WINDONNR2031</v>
      </c>
    </row>
    <row r="8941" spans="1:10" x14ac:dyDescent="0.25">
      <c r="A8941" t="s">
        <v>23</v>
      </c>
      <c r="B8941" t="s">
        <v>6</v>
      </c>
      <c r="C8941" t="s">
        <v>10</v>
      </c>
      <c r="D8941">
        <v>2031</v>
      </c>
      <c r="E8941">
        <v>2031</v>
      </c>
      <c r="F8941">
        <v>1</v>
      </c>
      <c r="G8941">
        <v>24835.860990000001</v>
      </c>
      <c r="H8941">
        <v>0</v>
      </c>
      <c r="I8941">
        <v>1</v>
      </c>
      <c r="J8941" s="2" t="str">
        <f t="shared" si="139"/>
        <v>EG_WINDOFFER2031</v>
      </c>
    </row>
    <row r="8942" spans="1:10" x14ac:dyDescent="0.25">
      <c r="A8942" t="s">
        <v>23</v>
      </c>
      <c r="B8942" t="s">
        <v>6</v>
      </c>
      <c r="C8942" t="s">
        <v>11</v>
      </c>
      <c r="D8942">
        <v>2031</v>
      </c>
      <c r="E8942">
        <v>2031</v>
      </c>
      <c r="F8942">
        <v>1</v>
      </c>
      <c r="G8942">
        <v>24835.860990000001</v>
      </c>
      <c r="H8942">
        <v>0</v>
      </c>
      <c r="I8942">
        <v>1</v>
      </c>
      <c r="J8942" s="2" t="str">
        <f t="shared" si="139"/>
        <v>EG_WINDOFFWR2031</v>
      </c>
    </row>
    <row r="8943" spans="1:10" x14ac:dyDescent="0.25">
      <c r="A8943" t="s">
        <v>23</v>
      </c>
      <c r="B8943" t="s">
        <v>6</v>
      </c>
      <c r="C8943" t="s">
        <v>9</v>
      </c>
      <c r="D8943">
        <v>2031</v>
      </c>
      <c r="E8943">
        <v>2031</v>
      </c>
      <c r="F8943">
        <v>1</v>
      </c>
      <c r="G8943">
        <v>24835.860990000001</v>
      </c>
      <c r="H8943">
        <v>0</v>
      </c>
      <c r="I8943">
        <v>1</v>
      </c>
      <c r="J8943" s="2" t="str">
        <f t="shared" si="139"/>
        <v>EG_WINDOFFNER2031</v>
      </c>
    </row>
    <row r="8944" spans="1:10" x14ac:dyDescent="0.25">
      <c r="A8944" t="s">
        <v>23</v>
      </c>
      <c r="B8944" t="s">
        <v>6</v>
      </c>
      <c r="C8944" t="s">
        <v>8</v>
      </c>
      <c r="D8944">
        <v>2031</v>
      </c>
      <c r="E8944">
        <v>2031</v>
      </c>
      <c r="F8944">
        <v>1</v>
      </c>
      <c r="G8944">
        <v>24835.860990000001</v>
      </c>
      <c r="H8944">
        <v>0</v>
      </c>
      <c r="I8944">
        <v>1</v>
      </c>
      <c r="J8944" s="2" t="str">
        <f t="shared" si="139"/>
        <v>EG_WINDOFFSR2031</v>
      </c>
    </row>
    <row r="8945" spans="1:10" x14ac:dyDescent="0.25">
      <c r="A8945" t="s">
        <v>23</v>
      </c>
      <c r="B8945" t="s">
        <v>6</v>
      </c>
      <c r="C8945" t="s">
        <v>12</v>
      </c>
      <c r="D8945">
        <v>2031</v>
      </c>
      <c r="E8945">
        <v>2031</v>
      </c>
      <c r="F8945">
        <v>1</v>
      </c>
      <c r="G8945">
        <v>24835.860990000001</v>
      </c>
      <c r="H8945">
        <v>0</v>
      </c>
      <c r="I8945">
        <v>1</v>
      </c>
      <c r="J8945" s="2" t="str">
        <f t="shared" si="139"/>
        <v>EG_WINDOFFNR2031</v>
      </c>
    </row>
    <row r="8946" spans="1:10" x14ac:dyDescent="0.25">
      <c r="A8946" t="s">
        <v>23</v>
      </c>
      <c r="B8946" t="s">
        <v>6</v>
      </c>
      <c r="C8946" t="s">
        <v>10</v>
      </c>
      <c r="D8946">
        <v>2031</v>
      </c>
      <c r="E8946">
        <v>2032</v>
      </c>
      <c r="F8946">
        <v>1</v>
      </c>
      <c r="G8946">
        <v>24835.860990000001</v>
      </c>
      <c r="H8946">
        <v>0</v>
      </c>
      <c r="I8946">
        <v>1</v>
      </c>
      <c r="J8946" s="2" t="str">
        <f t="shared" si="139"/>
        <v>EG_WINDOFFER2031</v>
      </c>
    </row>
    <row r="8947" spans="1:10" x14ac:dyDescent="0.25">
      <c r="A8947" t="s">
        <v>23</v>
      </c>
      <c r="B8947" t="s">
        <v>6</v>
      </c>
      <c r="C8947" t="s">
        <v>11</v>
      </c>
      <c r="D8947">
        <v>2031</v>
      </c>
      <c r="E8947">
        <v>2032</v>
      </c>
      <c r="F8947">
        <v>1</v>
      </c>
      <c r="G8947">
        <v>24835.860990000001</v>
      </c>
      <c r="H8947">
        <v>0</v>
      </c>
      <c r="I8947">
        <v>1</v>
      </c>
      <c r="J8947" s="2" t="str">
        <f t="shared" si="139"/>
        <v>EG_WINDOFFWR2031</v>
      </c>
    </row>
    <row r="8948" spans="1:10" x14ac:dyDescent="0.25">
      <c r="A8948" t="s">
        <v>23</v>
      </c>
      <c r="B8948" t="s">
        <v>6</v>
      </c>
      <c r="C8948" t="s">
        <v>9</v>
      </c>
      <c r="D8948">
        <v>2031</v>
      </c>
      <c r="E8948">
        <v>2032</v>
      </c>
      <c r="F8948">
        <v>1</v>
      </c>
      <c r="G8948">
        <v>24835.860990000001</v>
      </c>
      <c r="H8948">
        <v>0</v>
      </c>
      <c r="I8948">
        <v>1</v>
      </c>
      <c r="J8948" s="2" t="str">
        <f t="shared" si="139"/>
        <v>EG_WINDOFFNER2031</v>
      </c>
    </row>
    <row r="8949" spans="1:10" x14ac:dyDescent="0.25">
      <c r="A8949" t="s">
        <v>23</v>
      </c>
      <c r="B8949" t="s">
        <v>6</v>
      </c>
      <c r="C8949" t="s">
        <v>8</v>
      </c>
      <c r="D8949">
        <v>2031</v>
      </c>
      <c r="E8949">
        <v>2032</v>
      </c>
      <c r="F8949">
        <v>1</v>
      </c>
      <c r="G8949">
        <v>24835.860990000001</v>
      </c>
      <c r="H8949">
        <v>0</v>
      </c>
      <c r="I8949">
        <v>1</v>
      </c>
      <c r="J8949" s="2" t="str">
        <f t="shared" si="139"/>
        <v>EG_WINDOFFSR2031</v>
      </c>
    </row>
    <row r="8950" spans="1:10" x14ac:dyDescent="0.25">
      <c r="A8950" t="s">
        <v>23</v>
      </c>
      <c r="B8950" t="s">
        <v>6</v>
      </c>
      <c r="C8950" t="s">
        <v>12</v>
      </c>
      <c r="D8950">
        <v>2031</v>
      </c>
      <c r="E8950">
        <v>2032</v>
      </c>
      <c r="F8950">
        <v>1</v>
      </c>
      <c r="G8950">
        <v>24835.860990000001</v>
      </c>
      <c r="H8950">
        <v>0</v>
      </c>
      <c r="I8950">
        <v>1</v>
      </c>
      <c r="J8950" s="2" t="str">
        <f t="shared" si="139"/>
        <v>EG_WINDOFFNR2031</v>
      </c>
    </row>
    <row r="8951" spans="1:10" x14ac:dyDescent="0.25">
      <c r="A8951" t="s">
        <v>23</v>
      </c>
      <c r="B8951" t="s">
        <v>6</v>
      </c>
      <c r="C8951" t="s">
        <v>10</v>
      </c>
      <c r="D8951">
        <v>2031</v>
      </c>
      <c r="E8951">
        <v>2033</v>
      </c>
      <c r="F8951">
        <v>1</v>
      </c>
      <c r="G8951">
        <v>24835.860990000001</v>
      </c>
      <c r="H8951">
        <v>0</v>
      </c>
      <c r="I8951">
        <v>1</v>
      </c>
      <c r="J8951" s="2" t="str">
        <f t="shared" si="139"/>
        <v>EG_WINDOFFER2031</v>
      </c>
    </row>
    <row r="8952" spans="1:10" x14ac:dyDescent="0.25">
      <c r="A8952" t="s">
        <v>23</v>
      </c>
      <c r="B8952" t="s">
        <v>6</v>
      </c>
      <c r="C8952" t="s">
        <v>11</v>
      </c>
      <c r="D8952">
        <v>2031</v>
      </c>
      <c r="E8952">
        <v>2033</v>
      </c>
      <c r="F8952">
        <v>1</v>
      </c>
      <c r="G8952">
        <v>24835.860990000001</v>
      </c>
      <c r="H8952">
        <v>0</v>
      </c>
      <c r="I8952">
        <v>1</v>
      </c>
      <c r="J8952" s="2" t="str">
        <f t="shared" si="139"/>
        <v>EG_WINDOFFWR2031</v>
      </c>
    </row>
    <row r="8953" spans="1:10" x14ac:dyDescent="0.25">
      <c r="A8953" t="s">
        <v>23</v>
      </c>
      <c r="B8953" t="s">
        <v>6</v>
      </c>
      <c r="C8953" t="s">
        <v>9</v>
      </c>
      <c r="D8953">
        <v>2031</v>
      </c>
      <c r="E8953">
        <v>2033</v>
      </c>
      <c r="F8953">
        <v>1</v>
      </c>
      <c r="G8953">
        <v>24835.860990000001</v>
      </c>
      <c r="H8953">
        <v>0</v>
      </c>
      <c r="I8953">
        <v>1</v>
      </c>
      <c r="J8953" s="2" t="str">
        <f t="shared" si="139"/>
        <v>EG_WINDOFFNER2031</v>
      </c>
    </row>
    <row r="8954" spans="1:10" x14ac:dyDescent="0.25">
      <c r="A8954" t="s">
        <v>23</v>
      </c>
      <c r="B8954" t="s">
        <v>6</v>
      </c>
      <c r="C8954" t="s">
        <v>8</v>
      </c>
      <c r="D8954">
        <v>2031</v>
      </c>
      <c r="E8954">
        <v>2033</v>
      </c>
      <c r="F8954">
        <v>1</v>
      </c>
      <c r="G8954">
        <v>24835.860990000001</v>
      </c>
      <c r="H8954">
        <v>0</v>
      </c>
      <c r="I8954">
        <v>1</v>
      </c>
      <c r="J8954" s="2" t="str">
        <f t="shared" si="139"/>
        <v>EG_WINDOFFSR2031</v>
      </c>
    </row>
    <row r="8955" spans="1:10" x14ac:dyDescent="0.25">
      <c r="A8955" t="s">
        <v>23</v>
      </c>
      <c r="B8955" t="s">
        <v>6</v>
      </c>
      <c r="C8955" t="s">
        <v>12</v>
      </c>
      <c r="D8955">
        <v>2031</v>
      </c>
      <c r="E8955">
        <v>2033</v>
      </c>
      <c r="F8955">
        <v>1</v>
      </c>
      <c r="G8955">
        <v>24835.860990000001</v>
      </c>
      <c r="H8955">
        <v>0</v>
      </c>
      <c r="I8955">
        <v>1</v>
      </c>
      <c r="J8955" s="2" t="str">
        <f t="shared" si="139"/>
        <v>EG_WINDOFFNR2031</v>
      </c>
    </row>
    <row r="8956" spans="1:10" x14ac:dyDescent="0.25">
      <c r="A8956" t="s">
        <v>23</v>
      </c>
      <c r="B8956" t="s">
        <v>6</v>
      </c>
      <c r="C8956" t="s">
        <v>10</v>
      </c>
      <c r="D8956">
        <v>2031</v>
      </c>
      <c r="E8956">
        <v>2034</v>
      </c>
      <c r="F8956">
        <v>1</v>
      </c>
      <c r="G8956">
        <v>24835.860990000001</v>
      </c>
      <c r="H8956">
        <v>0</v>
      </c>
      <c r="I8956">
        <v>1</v>
      </c>
      <c r="J8956" s="2" t="str">
        <f t="shared" si="139"/>
        <v>EG_WINDOFFER2031</v>
      </c>
    </row>
    <row r="8957" spans="1:10" x14ac:dyDescent="0.25">
      <c r="A8957" t="s">
        <v>23</v>
      </c>
      <c r="B8957" t="s">
        <v>6</v>
      </c>
      <c r="C8957" t="s">
        <v>11</v>
      </c>
      <c r="D8957">
        <v>2031</v>
      </c>
      <c r="E8957">
        <v>2034</v>
      </c>
      <c r="F8957">
        <v>1</v>
      </c>
      <c r="G8957">
        <v>24835.860990000001</v>
      </c>
      <c r="H8957">
        <v>0</v>
      </c>
      <c r="I8957">
        <v>1</v>
      </c>
      <c r="J8957" s="2" t="str">
        <f t="shared" si="139"/>
        <v>EG_WINDOFFWR2031</v>
      </c>
    </row>
    <row r="8958" spans="1:10" x14ac:dyDescent="0.25">
      <c r="A8958" t="s">
        <v>23</v>
      </c>
      <c r="B8958" t="s">
        <v>6</v>
      </c>
      <c r="C8958" t="s">
        <v>9</v>
      </c>
      <c r="D8958">
        <v>2031</v>
      </c>
      <c r="E8958">
        <v>2034</v>
      </c>
      <c r="F8958">
        <v>1</v>
      </c>
      <c r="G8958">
        <v>24835.860990000001</v>
      </c>
      <c r="H8958">
        <v>0</v>
      </c>
      <c r="I8958">
        <v>1</v>
      </c>
      <c r="J8958" s="2" t="str">
        <f t="shared" si="139"/>
        <v>EG_WINDOFFNER2031</v>
      </c>
    </row>
    <row r="8959" spans="1:10" x14ac:dyDescent="0.25">
      <c r="A8959" t="s">
        <v>23</v>
      </c>
      <c r="B8959" t="s">
        <v>6</v>
      </c>
      <c r="C8959" t="s">
        <v>8</v>
      </c>
      <c r="D8959">
        <v>2031</v>
      </c>
      <c r="E8959">
        <v>2034</v>
      </c>
      <c r="F8959">
        <v>1</v>
      </c>
      <c r="G8959">
        <v>24835.860990000001</v>
      </c>
      <c r="H8959">
        <v>0</v>
      </c>
      <c r="I8959">
        <v>1</v>
      </c>
      <c r="J8959" s="2" t="str">
        <f t="shared" si="139"/>
        <v>EG_WINDOFFSR2031</v>
      </c>
    </row>
    <row r="8960" spans="1:10" x14ac:dyDescent="0.25">
      <c r="A8960" t="s">
        <v>23</v>
      </c>
      <c r="B8960" t="s">
        <v>6</v>
      </c>
      <c r="C8960" t="s">
        <v>12</v>
      </c>
      <c r="D8960">
        <v>2031</v>
      </c>
      <c r="E8960">
        <v>2034</v>
      </c>
      <c r="F8960">
        <v>1</v>
      </c>
      <c r="G8960">
        <v>24835.860990000001</v>
      </c>
      <c r="H8960">
        <v>0</v>
      </c>
      <c r="I8960">
        <v>1</v>
      </c>
      <c r="J8960" s="2" t="str">
        <f t="shared" si="139"/>
        <v>EG_WINDOFFNR2031</v>
      </c>
    </row>
    <row r="8961" spans="1:10" x14ac:dyDescent="0.25">
      <c r="A8961" t="s">
        <v>23</v>
      </c>
      <c r="B8961" t="s">
        <v>6</v>
      </c>
      <c r="C8961" t="s">
        <v>10</v>
      </c>
      <c r="D8961">
        <v>2031</v>
      </c>
      <c r="E8961">
        <v>2035</v>
      </c>
      <c r="F8961">
        <v>1</v>
      </c>
      <c r="G8961">
        <v>24835.860990000001</v>
      </c>
      <c r="H8961">
        <v>0</v>
      </c>
      <c r="I8961">
        <v>1</v>
      </c>
      <c r="J8961" s="2" t="str">
        <f t="shared" si="139"/>
        <v>EG_WINDOFFER2031</v>
      </c>
    </row>
    <row r="8962" spans="1:10" x14ac:dyDescent="0.25">
      <c r="A8962" t="s">
        <v>23</v>
      </c>
      <c r="B8962" t="s">
        <v>6</v>
      </c>
      <c r="C8962" t="s">
        <v>11</v>
      </c>
      <c r="D8962">
        <v>2031</v>
      </c>
      <c r="E8962">
        <v>2035</v>
      </c>
      <c r="F8962">
        <v>1</v>
      </c>
      <c r="G8962">
        <v>24835.860990000001</v>
      </c>
      <c r="H8962">
        <v>0</v>
      </c>
      <c r="I8962">
        <v>1</v>
      </c>
      <c r="J8962" s="2" t="str">
        <f t="shared" si="139"/>
        <v>EG_WINDOFFWR2031</v>
      </c>
    </row>
    <row r="8963" spans="1:10" x14ac:dyDescent="0.25">
      <c r="A8963" t="s">
        <v>23</v>
      </c>
      <c r="B8963" t="s">
        <v>6</v>
      </c>
      <c r="C8963" t="s">
        <v>9</v>
      </c>
      <c r="D8963">
        <v>2031</v>
      </c>
      <c r="E8963">
        <v>2035</v>
      </c>
      <c r="F8963">
        <v>1</v>
      </c>
      <c r="G8963">
        <v>24835.860990000001</v>
      </c>
      <c r="H8963">
        <v>0</v>
      </c>
      <c r="I8963">
        <v>1</v>
      </c>
      <c r="J8963" s="2" t="str">
        <f t="shared" ref="J8963:J9026" si="140">_xlfn.CONCAT(A8963,C8963,D8963)</f>
        <v>EG_WINDOFFNER2031</v>
      </c>
    </row>
    <row r="8964" spans="1:10" x14ac:dyDescent="0.25">
      <c r="A8964" t="s">
        <v>23</v>
      </c>
      <c r="B8964" t="s">
        <v>6</v>
      </c>
      <c r="C8964" t="s">
        <v>8</v>
      </c>
      <c r="D8964">
        <v>2031</v>
      </c>
      <c r="E8964">
        <v>2035</v>
      </c>
      <c r="F8964">
        <v>1</v>
      </c>
      <c r="G8964">
        <v>24835.860990000001</v>
      </c>
      <c r="H8964">
        <v>0</v>
      </c>
      <c r="I8964">
        <v>1</v>
      </c>
      <c r="J8964" s="2" t="str">
        <f t="shared" si="140"/>
        <v>EG_WINDOFFSR2031</v>
      </c>
    </row>
    <row r="8965" spans="1:10" x14ac:dyDescent="0.25">
      <c r="A8965" t="s">
        <v>23</v>
      </c>
      <c r="B8965" t="s">
        <v>6</v>
      </c>
      <c r="C8965" t="s">
        <v>12</v>
      </c>
      <c r="D8965">
        <v>2031</v>
      </c>
      <c r="E8965">
        <v>2035</v>
      </c>
      <c r="F8965">
        <v>1</v>
      </c>
      <c r="G8965">
        <v>24835.860990000001</v>
      </c>
      <c r="H8965">
        <v>0</v>
      </c>
      <c r="I8965">
        <v>1</v>
      </c>
      <c r="J8965" s="2" t="str">
        <f t="shared" si="140"/>
        <v>EG_WINDOFFNR2031</v>
      </c>
    </row>
    <row r="8966" spans="1:10" x14ac:dyDescent="0.25">
      <c r="A8966" t="s">
        <v>23</v>
      </c>
      <c r="B8966" t="s">
        <v>6</v>
      </c>
      <c r="C8966" t="s">
        <v>10</v>
      </c>
      <c r="D8966">
        <v>2031</v>
      </c>
      <c r="E8966">
        <v>2036</v>
      </c>
      <c r="F8966">
        <v>1</v>
      </c>
      <c r="G8966">
        <v>24835.860990000001</v>
      </c>
      <c r="H8966">
        <v>0</v>
      </c>
      <c r="I8966">
        <v>1</v>
      </c>
      <c r="J8966" s="2" t="str">
        <f t="shared" si="140"/>
        <v>EG_WINDOFFER2031</v>
      </c>
    </row>
    <row r="8967" spans="1:10" x14ac:dyDescent="0.25">
      <c r="A8967" t="s">
        <v>23</v>
      </c>
      <c r="B8967" t="s">
        <v>6</v>
      </c>
      <c r="C8967" t="s">
        <v>11</v>
      </c>
      <c r="D8967">
        <v>2031</v>
      </c>
      <c r="E8967">
        <v>2036</v>
      </c>
      <c r="F8967">
        <v>1</v>
      </c>
      <c r="G8967">
        <v>24835.860990000001</v>
      </c>
      <c r="H8967">
        <v>0</v>
      </c>
      <c r="I8967">
        <v>1</v>
      </c>
      <c r="J8967" s="2" t="str">
        <f t="shared" si="140"/>
        <v>EG_WINDOFFWR2031</v>
      </c>
    </row>
    <row r="8968" spans="1:10" x14ac:dyDescent="0.25">
      <c r="A8968" t="s">
        <v>23</v>
      </c>
      <c r="B8968" t="s">
        <v>6</v>
      </c>
      <c r="C8968" t="s">
        <v>9</v>
      </c>
      <c r="D8968">
        <v>2031</v>
      </c>
      <c r="E8968">
        <v>2036</v>
      </c>
      <c r="F8968">
        <v>1</v>
      </c>
      <c r="G8968">
        <v>24835.860990000001</v>
      </c>
      <c r="H8968">
        <v>0</v>
      </c>
      <c r="I8968">
        <v>1</v>
      </c>
      <c r="J8968" s="2" t="str">
        <f t="shared" si="140"/>
        <v>EG_WINDOFFNER2031</v>
      </c>
    </row>
    <row r="8969" spans="1:10" x14ac:dyDescent="0.25">
      <c r="A8969" t="s">
        <v>23</v>
      </c>
      <c r="B8969" t="s">
        <v>6</v>
      </c>
      <c r="C8969" t="s">
        <v>8</v>
      </c>
      <c r="D8969">
        <v>2031</v>
      </c>
      <c r="E8969">
        <v>2036</v>
      </c>
      <c r="F8969">
        <v>1</v>
      </c>
      <c r="G8969">
        <v>24835.860990000001</v>
      </c>
      <c r="H8969">
        <v>0</v>
      </c>
      <c r="I8969">
        <v>1</v>
      </c>
      <c r="J8969" s="2" t="str">
        <f t="shared" si="140"/>
        <v>EG_WINDOFFSR2031</v>
      </c>
    </row>
    <row r="8970" spans="1:10" x14ac:dyDescent="0.25">
      <c r="A8970" t="s">
        <v>23</v>
      </c>
      <c r="B8970" t="s">
        <v>6</v>
      </c>
      <c r="C8970" t="s">
        <v>12</v>
      </c>
      <c r="D8970">
        <v>2031</v>
      </c>
      <c r="E8970">
        <v>2036</v>
      </c>
      <c r="F8970">
        <v>1</v>
      </c>
      <c r="G8970">
        <v>24835.860990000001</v>
      </c>
      <c r="H8970">
        <v>0</v>
      </c>
      <c r="I8970">
        <v>1</v>
      </c>
      <c r="J8970" s="2" t="str">
        <f t="shared" si="140"/>
        <v>EG_WINDOFFNR2031</v>
      </c>
    </row>
    <row r="8971" spans="1:10" x14ac:dyDescent="0.25">
      <c r="A8971" t="s">
        <v>23</v>
      </c>
      <c r="B8971" t="s">
        <v>6</v>
      </c>
      <c r="C8971" t="s">
        <v>10</v>
      </c>
      <c r="D8971">
        <v>2031</v>
      </c>
      <c r="E8971">
        <v>2037</v>
      </c>
      <c r="F8971">
        <v>1</v>
      </c>
      <c r="G8971">
        <v>24835.860990000001</v>
      </c>
      <c r="H8971">
        <v>0</v>
      </c>
      <c r="I8971">
        <v>1</v>
      </c>
      <c r="J8971" s="2" t="str">
        <f t="shared" si="140"/>
        <v>EG_WINDOFFER2031</v>
      </c>
    </row>
    <row r="8972" spans="1:10" x14ac:dyDescent="0.25">
      <c r="A8972" t="s">
        <v>23</v>
      </c>
      <c r="B8972" t="s">
        <v>6</v>
      </c>
      <c r="C8972" t="s">
        <v>11</v>
      </c>
      <c r="D8972">
        <v>2031</v>
      </c>
      <c r="E8972">
        <v>2037</v>
      </c>
      <c r="F8972">
        <v>1</v>
      </c>
      <c r="G8972">
        <v>24835.860990000001</v>
      </c>
      <c r="H8972">
        <v>0</v>
      </c>
      <c r="I8972">
        <v>1</v>
      </c>
      <c r="J8972" s="2" t="str">
        <f t="shared" si="140"/>
        <v>EG_WINDOFFWR2031</v>
      </c>
    </row>
    <row r="8973" spans="1:10" x14ac:dyDescent="0.25">
      <c r="A8973" t="s">
        <v>23</v>
      </c>
      <c r="B8973" t="s">
        <v>6</v>
      </c>
      <c r="C8973" t="s">
        <v>9</v>
      </c>
      <c r="D8973">
        <v>2031</v>
      </c>
      <c r="E8973">
        <v>2037</v>
      </c>
      <c r="F8973">
        <v>1</v>
      </c>
      <c r="G8973">
        <v>24835.860990000001</v>
      </c>
      <c r="H8973">
        <v>0</v>
      </c>
      <c r="I8973">
        <v>1</v>
      </c>
      <c r="J8973" s="2" t="str">
        <f t="shared" si="140"/>
        <v>EG_WINDOFFNER2031</v>
      </c>
    </row>
    <row r="8974" spans="1:10" x14ac:dyDescent="0.25">
      <c r="A8974" t="s">
        <v>23</v>
      </c>
      <c r="B8974" t="s">
        <v>6</v>
      </c>
      <c r="C8974" t="s">
        <v>8</v>
      </c>
      <c r="D8974">
        <v>2031</v>
      </c>
      <c r="E8974">
        <v>2037</v>
      </c>
      <c r="F8974">
        <v>1</v>
      </c>
      <c r="G8974">
        <v>24835.860990000001</v>
      </c>
      <c r="H8974">
        <v>0</v>
      </c>
      <c r="I8974">
        <v>1</v>
      </c>
      <c r="J8974" s="2" t="str">
        <f t="shared" si="140"/>
        <v>EG_WINDOFFSR2031</v>
      </c>
    </row>
    <row r="8975" spans="1:10" x14ac:dyDescent="0.25">
      <c r="A8975" t="s">
        <v>23</v>
      </c>
      <c r="B8975" t="s">
        <v>6</v>
      </c>
      <c r="C8975" t="s">
        <v>12</v>
      </c>
      <c r="D8975">
        <v>2031</v>
      </c>
      <c r="E8975">
        <v>2037</v>
      </c>
      <c r="F8975">
        <v>1</v>
      </c>
      <c r="G8975">
        <v>24835.860990000001</v>
      </c>
      <c r="H8975">
        <v>0</v>
      </c>
      <c r="I8975">
        <v>1</v>
      </c>
      <c r="J8975" s="2" t="str">
        <f t="shared" si="140"/>
        <v>EG_WINDOFFNR2031</v>
      </c>
    </row>
    <row r="8976" spans="1:10" x14ac:dyDescent="0.25">
      <c r="A8976" t="s">
        <v>23</v>
      </c>
      <c r="B8976" t="s">
        <v>6</v>
      </c>
      <c r="C8976" t="s">
        <v>10</v>
      </c>
      <c r="D8976">
        <v>2031</v>
      </c>
      <c r="E8976">
        <v>2038</v>
      </c>
      <c r="F8976">
        <v>1</v>
      </c>
      <c r="G8976">
        <v>24835.860990000001</v>
      </c>
      <c r="H8976">
        <v>0</v>
      </c>
      <c r="I8976">
        <v>1</v>
      </c>
      <c r="J8976" s="2" t="str">
        <f t="shared" si="140"/>
        <v>EG_WINDOFFER2031</v>
      </c>
    </row>
    <row r="8977" spans="1:10" x14ac:dyDescent="0.25">
      <c r="A8977" t="s">
        <v>23</v>
      </c>
      <c r="B8977" t="s">
        <v>6</v>
      </c>
      <c r="C8977" t="s">
        <v>11</v>
      </c>
      <c r="D8977">
        <v>2031</v>
      </c>
      <c r="E8977">
        <v>2038</v>
      </c>
      <c r="F8977">
        <v>1</v>
      </c>
      <c r="G8977">
        <v>24835.860990000001</v>
      </c>
      <c r="H8977">
        <v>0</v>
      </c>
      <c r="I8977">
        <v>1</v>
      </c>
      <c r="J8977" s="2" t="str">
        <f t="shared" si="140"/>
        <v>EG_WINDOFFWR2031</v>
      </c>
    </row>
    <row r="8978" spans="1:10" x14ac:dyDescent="0.25">
      <c r="A8978" t="s">
        <v>23</v>
      </c>
      <c r="B8978" t="s">
        <v>6</v>
      </c>
      <c r="C8978" t="s">
        <v>9</v>
      </c>
      <c r="D8978">
        <v>2031</v>
      </c>
      <c r="E8978">
        <v>2038</v>
      </c>
      <c r="F8978">
        <v>1</v>
      </c>
      <c r="G8978">
        <v>24835.860990000001</v>
      </c>
      <c r="H8978">
        <v>0</v>
      </c>
      <c r="I8978">
        <v>1</v>
      </c>
      <c r="J8978" s="2" t="str">
        <f t="shared" si="140"/>
        <v>EG_WINDOFFNER2031</v>
      </c>
    </row>
    <row r="8979" spans="1:10" x14ac:dyDescent="0.25">
      <c r="A8979" t="s">
        <v>23</v>
      </c>
      <c r="B8979" t="s">
        <v>6</v>
      </c>
      <c r="C8979" t="s">
        <v>8</v>
      </c>
      <c r="D8979">
        <v>2031</v>
      </c>
      <c r="E8979">
        <v>2038</v>
      </c>
      <c r="F8979">
        <v>1</v>
      </c>
      <c r="G8979">
        <v>24835.860990000001</v>
      </c>
      <c r="H8979">
        <v>0</v>
      </c>
      <c r="I8979">
        <v>1</v>
      </c>
      <c r="J8979" s="2" t="str">
        <f t="shared" si="140"/>
        <v>EG_WINDOFFSR2031</v>
      </c>
    </row>
    <row r="8980" spans="1:10" x14ac:dyDescent="0.25">
      <c r="A8980" t="s">
        <v>23</v>
      </c>
      <c r="B8980" t="s">
        <v>6</v>
      </c>
      <c r="C8980" t="s">
        <v>12</v>
      </c>
      <c r="D8980">
        <v>2031</v>
      </c>
      <c r="E8980">
        <v>2038</v>
      </c>
      <c r="F8980">
        <v>1</v>
      </c>
      <c r="G8980">
        <v>24835.860990000001</v>
      </c>
      <c r="H8980">
        <v>0</v>
      </c>
      <c r="I8980">
        <v>1</v>
      </c>
      <c r="J8980" s="2" t="str">
        <f t="shared" si="140"/>
        <v>EG_WINDOFFNR2031</v>
      </c>
    </row>
    <row r="8981" spans="1:10" x14ac:dyDescent="0.25">
      <c r="A8981" t="s">
        <v>23</v>
      </c>
      <c r="B8981" t="s">
        <v>6</v>
      </c>
      <c r="C8981" t="s">
        <v>10</v>
      </c>
      <c r="D8981">
        <v>2031</v>
      </c>
      <c r="E8981">
        <v>2039</v>
      </c>
      <c r="F8981">
        <v>1</v>
      </c>
      <c r="G8981">
        <v>24835.860990000001</v>
      </c>
      <c r="H8981">
        <v>0</v>
      </c>
      <c r="I8981">
        <v>1</v>
      </c>
      <c r="J8981" s="2" t="str">
        <f t="shared" si="140"/>
        <v>EG_WINDOFFER2031</v>
      </c>
    </row>
    <row r="8982" spans="1:10" x14ac:dyDescent="0.25">
      <c r="A8982" t="s">
        <v>23</v>
      </c>
      <c r="B8982" t="s">
        <v>6</v>
      </c>
      <c r="C8982" t="s">
        <v>11</v>
      </c>
      <c r="D8982">
        <v>2031</v>
      </c>
      <c r="E8982">
        <v>2039</v>
      </c>
      <c r="F8982">
        <v>1</v>
      </c>
      <c r="G8982">
        <v>24835.860990000001</v>
      </c>
      <c r="H8982">
        <v>0</v>
      </c>
      <c r="I8982">
        <v>1</v>
      </c>
      <c r="J8982" s="2" t="str">
        <f t="shared" si="140"/>
        <v>EG_WINDOFFWR2031</v>
      </c>
    </row>
    <row r="8983" spans="1:10" x14ac:dyDescent="0.25">
      <c r="A8983" t="s">
        <v>23</v>
      </c>
      <c r="B8983" t="s">
        <v>6</v>
      </c>
      <c r="C8983" t="s">
        <v>9</v>
      </c>
      <c r="D8983">
        <v>2031</v>
      </c>
      <c r="E8983">
        <v>2039</v>
      </c>
      <c r="F8983">
        <v>1</v>
      </c>
      <c r="G8983">
        <v>24835.860990000001</v>
      </c>
      <c r="H8983">
        <v>0</v>
      </c>
      <c r="I8983">
        <v>1</v>
      </c>
      <c r="J8983" s="2" t="str">
        <f t="shared" si="140"/>
        <v>EG_WINDOFFNER2031</v>
      </c>
    </row>
    <row r="8984" spans="1:10" x14ac:dyDescent="0.25">
      <c r="A8984" t="s">
        <v>23</v>
      </c>
      <c r="B8984" t="s">
        <v>6</v>
      </c>
      <c r="C8984" t="s">
        <v>8</v>
      </c>
      <c r="D8984">
        <v>2031</v>
      </c>
      <c r="E8984">
        <v>2039</v>
      </c>
      <c r="F8984">
        <v>1</v>
      </c>
      <c r="G8984">
        <v>24835.860990000001</v>
      </c>
      <c r="H8984">
        <v>0</v>
      </c>
      <c r="I8984">
        <v>1</v>
      </c>
      <c r="J8984" s="2" t="str">
        <f t="shared" si="140"/>
        <v>EG_WINDOFFSR2031</v>
      </c>
    </row>
    <row r="8985" spans="1:10" x14ac:dyDescent="0.25">
      <c r="A8985" t="s">
        <v>23</v>
      </c>
      <c r="B8985" t="s">
        <v>6</v>
      </c>
      <c r="C8985" t="s">
        <v>12</v>
      </c>
      <c r="D8985">
        <v>2031</v>
      </c>
      <c r="E8985">
        <v>2039</v>
      </c>
      <c r="F8985">
        <v>1</v>
      </c>
      <c r="G8985">
        <v>24835.860990000001</v>
      </c>
      <c r="H8985">
        <v>0</v>
      </c>
      <c r="I8985">
        <v>1</v>
      </c>
      <c r="J8985" s="2" t="str">
        <f t="shared" si="140"/>
        <v>EG_WINDOFFNR2031</v>
      </c>
    </row>
    <row r="8986" spans="1:10" x14ac:dyDescent="0.25">
      <c r="A8986" t="s">
        <v>23</v>
      </c>
      <c r="B8986" t="s">
        <v>6</v>
      </c>
      <c r="C8986" t="s">
        <v>10</v>
      </c>
      <c r="D8986">
        <v>2031</v>
      </c>
      <c r="E8986">
        <v>2040</v>
      </c>
      <c r="F8986">
        <v>1</v>
      </c>
      <c r="G8986">
        <v>24835.860990000001</v>
      </c>
      <c r="H8986">
        <v>0</v>
      </c>
      <c r="I8986">
        <v>1</v>
      </c>
      <c r="J8986" s="2" t="str">
        <f t="shared" si="140"/>
        <v>EG_WINDOFFER2031</v>
      </c>
    </row>
    <row r="8987" spans="1:10" x14ac:dyDescent="0.25">
      <c r="A8987" t="s">
        <v>23</v>
      </c>
      <c r="B8987" t="s">
        <v>6</v>
      </c>
      <c r="C8987" t="s">
        <v>11</v>
      </c>
      <c r="D8987">
        <v>2031</v>
      </c>
      <c r="E8987">
        <v>2040</v>
      </c>
      <c r="F8987">
        <v>1</v>
      </c>
      <c r="G8987">
        <v>24835.860990000001</v>
      </c>
      <c r="H8987">
        <v>0</v>
      </c>
      <c r="I8987">
        <v>1</v>
      </c>
      <c r="J8987" s="2" t="str">
        <f t="shared" si="140"/>
        <v>EG_WINDOFFWR2031</v>
      </c>
    </row>
    <row r="8988" spans="1:10" x14ac:dyDescent="0.25">
      <c r="A8988" t="s">
        <v>23</v>
      </c>
      <c r="B8988" t="s">
        <v>6</v>
      </c>
      <c r="C8988" t="s">
        <v>9</v>
      </c>
      <c r="D8988">
        <v>2031</v>
      </c>
      <c r="E8988">
        <v>2040</v>
      </c>
      <c r="F8988">
        <v>1</v>
      </c>
      <c r="G8988">
        <v>24835.860990000001</v>
      </c>
      <c r="H8988">
        <v>0</v>
      </c>
      <c r="I8988">
        <v>1</v>
      </c>
      <c r="J8988" s="2" t="str">
        <f t="shared" si="140"/>
        <v>EG_WINDOFFNER2031</v>
      </c>
    </row>
    <row r="8989" spans="1:10" x14ac:dyDescent="0.25">
      <c r="A8989" t="s">
        <v>23</v>
      </c>
      <c r="B8989" t="s">
        <v>6</v>
      </c>
      <c r="C8989" t="s">
        <v>8</v>
      </c>
      <c r="D8989">
        <v>2031</v>
      </c>
      <c r="E8989">
        <v>2040</v>
      </c>
      <c r="F8989">
        <v>1</v>
      </c>
      <c r="G8989">
        <v>24835.860990000001</v>
      </c>
      <c r="H8989">
        <v>0</v>
      </c>
      <c r="I8989">
        <v>1</v>
      </c>
      <c r="J8989" s="2" t="str">
        <f t="shared" si="140"/>
        <v>EG_WINDOFFSR2031</v>
      </c>
    </row>
    <row r="8990" spans="1:10" x14ac:dyDescent="0.25">
      <c r="A8990" t="s">
        <v>23</v>
      </c>
      <c r="B8990" t="s">
        <v>6</v>
      </c>
      <c r="C8990" t="s">
        <v>12</v>
      </c>
      <c r="D8990">
        <v>2031</v>
      </c>
      <c r="E8990">
        <v>2040</v>
      </c>
      <c r="F8990">
        <v>1</v>
      </c>
      <c r="G8990">
        <v>24835.860990000001</v>
      </c>
      <c r="H8990">
        <v>0</v>
      </c>
      <c r="I8990">
        <v>1</v>
      </c>
      <c r="J8990" s="2" t="str">
        <f t="shared" si="140"/>
        <v>EG_WINDOFFNR2031</v>
      </c>
    </row>
    <row r="8991" spans="1:10" x14ac:dyDescent="0.25">
      <c r="A8991" t="s">
        <v>23</v>
      </c>
      <c r="B8991" t="s">
        <v>6</v>
      </c>
      <c r="C8991" t="s">
        <v>10</v>
      </c>
      <c r="D8991">
        <v>2031</v>
      </c>
      <c r="E8991">
        <v>2041</v>
      </c>
      <c r="F8991">
        <v>1</v>
      </c>
      <c r="G8991">
        <v>24835.860990000001</v>
      </c>
      <c r="H8991">
        <v>0</v>
      </c>
      <c r="I8991">
        <v>1</v>
      </c>
      <c r="J8991" s="2" t="str">
        <f t="shared" si="140"/>
        <v>EG_WINDOFFER2031</v>
      </c>
    </row>
    <row r="8992" spans="1:10" x14ac:dyDescent="0.25">
      <c r="A8992" t="s">
        <v>23</v>
      </c>
      <c r="B8992" t="s">
        <v>6</v>
      </c>
      <c r="C8992" t="s">
        <v>11</v>
      </c>
      <c r="D8992">
        <v>2031</v>
      </c>
      <c r="E8992">
        <v>2041</v>
      </c>
      <c r="F8992">
        <v>1</v>
      </c>
      <c r="G8992">
        <v>24835.860990000001</v>
      </c>
      <c r="H8992">
        <v>0</v>
      </c>
      <c r="I8992">
        <v>1</v>
      </c>
      <c r="J8992" s="2" t="str">
        <f t="shared" si="140"/>
        <v>EG_WINDOFFWR2031</v>
      </c>
    </row>
    <row r="8993" spans="1:10" x14ac:dyDescent="0.25">
      <c r="A8993" t="s">
        <v>23</v>
      </c>
      <c r="B8993" t="s">
        <v>6</v>
      </c>
      <c r="C8993" t="s">
        <v>9</v>
      </c>
      <c r="D8993">
        <v>2031</v>
      </c>
      <c r="E8993">
        <v>2041</v>
      </c>
      <c r="F8993">
        <v>1</v>
      </c>
      <c r="G8993">
        <v>24835.860990000001</v>
      </c>
      <c r="H8993">
        <v>0</v>
      </c>
      <c r="I8993">
        <v>1</v>
      </c>
      <c r="J8993" s="2" t="str">
        <f t="shared" si="140"/>
        <v>EG_WINDOFFNER2031</v>
      </c>
    </row>
    <row r="8994" spans="1:10" x14ac:dyDescent="0.25">
      <c r="A8994" t="s">
        <v>23</v>
      </c>
      <c r="B8994" t="s">
        <v>6</v>
      </c>
      <c r="C8994" t="s">
        <v>8</v>
      </c>
      <c r="D8994">
        <v>2031</v>
      </c>
      <c r="E8994">
        <v>2041</v>
      </c>
      <c r="F8994">
        <v>1</v>
      </c>
      <c r="G8994">
        <v>24835.860990000001</v>
      </c>
      <c r="H8994">
        <v>0</v>
      </c>
      <c r="I8994">
        <v>1</v>
      </c>
      <c r="J8994" s="2" t="str">
        <f t="shared" si="140"/>
        <v>EG_WINDOFFSR2031</v>
      </c>
    </row>
    <row r="8995" spans="1:10" x14ac:dyDescent="0.25">
      <c r="A8995" t="s">
        <v>23</v>
      </c>
      <c r="B8995" t="s">
        <v>6</v>
      </c>
      <c r="C8995" t="s">
        <v>12</v>
      </c>
      <c r="D8995">
        <v>2031</v>
      </c>
      <c r="E8995">
        <v>2041</v>
      </c>
      <c r="F8995">
        <v>1</v>
      </c>
      <c r="G8995">
        <v>24835.860990000001</v>
      </c>
      <c r="H8995">
        <v>0</v>
      </c>
      <c r="I8995">
        <v>1</v>
      </c>
      <c r="J8995" s="2" t="str">
        <f t="shared" si="140"/>
        <v>EG_WINDOFFNR2031</v>
      </c>
    </row>
    <row r="8996" spans="1:10" x14ac:dyDescent="0.25">
      <c r="A8996" t="s">
        <v>13</v>
      </c>
      <c r="B8996" t="s">
        <v>6</v>
      </c>
      <c r="C8996" t="s">
        <v>10</v>
      </c>
      <c r="D8996">
        <v>2032</v>
      </c>
      <c r="E8996">
        <v>2032</v>
      </c>
      <c r="F8996">
        <v>0.38096819999999998</v>
      </c>
      <c r="G8996">
        <v>13721.031290000001</v>
      </c>
      <c r="H8996">
        <v>133.5230182</v>
      </c>
      <c r="I8996">
        <v>0.85</v>
      </c>
      <c r="J8996" s="2" t="str">
        <f t="shared" si="140"/>
        <v>EG_COALER2032</v>
      </c>
    </row>
    <row r="8997" spans="1:10" x14ac:dyDescent="0.25">
      <c r="A8997" t="s">
        <v>13</v>
      </c>
      <c r="B8997" t="s">
        <v>6</v>
      </c>
      <c r="C8997" t="s">
        <v>11</v>
      </c>
      <c r="D8997">
        <v>2032</v>
      </c>
      <c r="E8997">
        <v>2032</v>
      </c>
      <c r="F8997">
        <v>0.38096819999999998</v>
      </c>
      <c r="G8997">
        <v>13721.031290000001</v>
      </c>
      <c r="H8997">
        <v>133.5230182</v>
      </c>
      <c r="I8997">
        <v>0.85</v>
      </c>
      <c r="J8997" s="2" t="str">
        <f t="shared" si="140"/>
        <v>EG_COALWR2032</v>
      </c>
    </row>
    <row r="8998" spans="1:10" x14ac:dyDescent="0.25">
      <c r="A8998" t="s">
        <v>13</v>
      </c>
      <c r="B8998" t="s">
        <v>6</v>
      </c>
      <c r="C8998" t="s">
        <v>9</v>
      </c>
      <c r="D8998">
        <v>2032</v>
      </c>
      <c r="E8998">
        <v>2032</v>
      </c>
      <c r="F8998">
        <v>0.38096819999999998</v>
      </c>
      <c r="G8998">
        <v>13721.031290000001</v>
      </c>
      <c r="H8998">
        <v>133.5230182</v>
      </c>
      <c r="I8998">
        <v>0.85</v>
      </c>
      <c r="J8998" s="2" t="str">
        <f t="shared" si="140"/>
        <v>EG_COALNER2032</v>
      </c>
    </row>
    <row r="8999" spans="1:10" x14ac:dyDescent="0.25">
      <c r="A8999" t="s">
        <v>13</v>
      </c>
      <c r="B8999" t="s">
        <v>6</v>
      </c>
      <c r="C8999" t="s">
        <v>8</v>
      </c>
      <c r="D8999">
        <v>2032</v>
      </c>
      <c r="E8999">
        <v>2032</v>
      </c>
      <c r="F8999">
        <v>0.38096819999999998</v>
      </c>
      <c r="G8999">
        <v>13721.031290000001</v>
      </c>
      <c r="H8999">
        <v>133.5230182</v>
      </c>
      <c r="I8999">
        <v>0.85</v>
      </c>
      <c r="J8999" s="2" t="str">
        <f t="shared" si="140"/>
        <v>EG_COALSR2032</v>
      </c>
    </row>
    <row r="9000" spans="1:10" x14ac:dyDescent="0.25">
      <c r="A9000" t="s">
        <v>13</v>
      </c>
      <c r="B9000" t="s">
        <v>6</v>
      </c>
      <c r="C9000" t="s">
        <v>12</v>
      </c>
      <c r="D9000">
        <v>2032</v>
      </c>
      <c r="E9000">
        <v>2032</v>
      </c>
      <c r="F9000">
        <v>0.38096819999999998</v>
      </c>
      <c r="G9000">
        <v>13721.031290000001</v>
      </c>
      <c r="H9000">
        <v>133.5230182</v>
      </c>
      <c r="I9000">
        <v>0.85</v>
      </c>
      <c r="J9000" s="2" t="str">
        <f t="shared" si="140"/>
        <v>EG_COALNR2032</v>
      </c>
    </row>
    <row r="9001" spans="1:10" x14ac:dyDescent="0.25">
      <c r="A9001" t="s">
        <v>13</v>
      </c>
      <c r="B9001" t="s">
        <v>6</v>
      </c>
      <c r="C9001" t="s">
        <v>10</v>
      </c>
      <c r="D9001">
        <v>2032</v>
      </c>
      <c r="E9001">
        <v>2033</v>
      </c>
      <c r="F9001">
        <v>0.38096819999999998</v>
      </c>
      <c r="G9001">
        <v>13721.031290000001</v>
      </c>
      <c r="H9001">
        <v>133.5230182</v>
      </c>
      <c r="I9001">
        <v>0.85</v>
      </c>
      <c r="J9001" s="2" t="str">
        <f t="shared" si="140"/>
        <v>EG_COALER2032</v>
      </c>
    </row>
    <row r="9002" spans="1:10" x14ac:dyDescent="0.25">
      <c r="A9002" t="s">
        <v>13</v>
      </c>
      <c r="B9002" t="s">
        <v>6</v>
      </c>
      <c r="C9002" t="s">
        <v>11</v>
      </c>
      <c r="D9002">
        <v>2032</v>
      </c>
      <c r="E9002">
        <v>2033</v>
      </c>
      <c r="F9002">
        <v>0.38096819999999998</v>
      </c>
      <c r="G9002">
        <v>13721.031290000001</v>
      </c>
      <c r="H9002">
        <v>133.5230182</v>
      </c>
      <c r="I9002">
        <v>0.85</v>
      </c>
      <c r="J9002" s="2" t="str">
        <f t="shared" si="140"/>
        <v>EG_COALWR2032</v>
      </c>
    </row>
    <row r="9003" spans="1:10" x14ac:dyDescent="0.25">
      <c r="A9003" t="s">
        <v>13</v>
      </c>
      <c r="B9003" t="s">
        <v>6</v>
      </c>
      <c r="C9003" t="s">
        <v>9</v>
      </c>
      <c r="D9003">
        <v>2032</v>
      </c>
      <c r="E9003">
        <v>2033</v>
      </c>
      <c r="F9003">
        <v>0.38096819999999998</v>
      </c>
      <c r="G9003">
        <v>13721.031290000001</v>
      </c>
      <c r="H9003">
        <v>133.5230182</v>
      </c>
      <c r="I9003">
        <v>0.85</v>
      </c>
      <c r="J9003" s="2" t="str">
        <f t="shared" si="140"/>
        <v>EG_COALNER2032</v>
      </c>
    </row>
    <row r="9004" spans="1:10" x14ac:dyDescent="0.25">
      <c r="A9004" t="s">
        <v>13</v>
      </c>
      <c r="B9004" t="s">
        <v>6</v>
      </c>
      <c r="C9004" t="s">
        <v>8</v>
      </c>
      <c r="D9004">
        <v>2032</v>
      </c>
      <c r="E9004">
        <v>2033</v>
      </c>
      <c r="F9004">
        <v>0.38096819999999998</v>
      </c>
      <c r="G9004">
        <v>13721.031290000001</v>
      </c>
      <c r="H9004">
        <v>133.5230182</v>
      </c>
      <c r="I9004">
        <v>0.85</v>
      </c>
      <c r="J9004" s="2" t="str">
        <f t="shared" si="140"/>
        <v>EG_COALSR2032</v>
      </c>
    </row>
    <row r="9005" spans="1:10" x14ac:dyDescent="0.25">
      <c r="A9005" t="s">
        <v>13</v>
      </c>
      <c r="B9005" t="s">
        <v>6</v>
      </c>
      <c r="C9005" t="s">
        <v>12</v>
      </c>
      <c r="D9005">
        <v>2032</v>
      </c>
      <c r="E9005">
        <v>2033</v>
      </c>
      <c r="F9005">
        <v>0.38096819999999998</v>
      </c>
      <c r="G9005">
        <v>13721.031290000001</v>
      </c>
      <c r="H9005">
        <v>133.5230182</v>
      </c>
      <c r="I9005">
        <v>0.85</v>
      </c>
      <c r="J9005" s="2" t="str">
        <f t="shared" si="140"/>
        <v>EG_COALNR2032</v>
      </c>
    </row>
    <row r="9006" spans="1:10" x14ac:dyDescent="0.25">
      <c r="A9006" t="s">
        <v>13</v>
      </c>
      <c r="B9006" t="s">
        <v>6</v>
      </c>
      <c r="C9006" t="s">
        <v>10</v>
      </c>
      <c r="D9006">
        <v>2032</v>
      </c>
      <c r="E9006">
        <v>2034</v>
      </c>
      <c r="F9006">
        <v>0.38096819999999998</v>
      </c>
      <c r="G9006">
        <v>13721.031290000001</v>
      </c>
      <c r="H9006">
        <v>133.5230182</v>
      </c>
      <c r="I9006">
        <v>0.85</v>
      </c>
      <c r="J9006" s="2" t="str">
        <f t="shared" si="140"/>
        <v>EG_COALER2032</v>
      </c>
    </row>
    <row r="9007" spans="1:10" x14ac:dyDescent="0.25">
      <c r="A9007" t="s">
        <v>13</v>
      </c>
      <c r="B9007" t="s">
        <v>6</v>
      </c>
      <c r="C9007" t="s">
        <v>11</v>
      </c>
      <c r="D9007">
        <v>2032</v>
      </c>
      <c r="E9007">
        <v>2034</v>
      </c>
      <c r="F9007">
        <v>0.38096819999999998</v>
      </c>
      <c r="G9007">
        <v>13721.031290000001</v>
      </c>
      <c r="H9007">
        <v>133.5230182</v>
      </c>
      <c r="I9007">
        <v>0.85</v>
      </c>
      <c r="J9007" s="2" t="str">
        <f t="shared" si="140"/>
        <v>EG_COALWR2032</v>
      </c>
    </row>
    <row r="9008" spans="1:10" x14ac:dyDescent="0.25">
      <c r="A9008" t="s">
        <v>13</v>
      </c>
      <c r="B9008" t="s">
        <v>6</v>
      </c>
      <c r="C9008" t="s">
        <v>9</v>
      </c>
      <c r="D9008">
        <v>2032</v>
      </c>
      <c r="E9008">
        <v>2034</v>
      </c>
      <c r="F9008">
        <v>0.38096819999999998</v>
      </c>
      <c r="G9008">
        <v>13721.031290000001</v>
      </c>
      <c r="H9008">
        <v>133.5230182</v>
      </c>
      <c r="I9008">
        <v>0.85</v>
      </c>
      <c r="J9008" s="2" t="str">
        <f t="shared" si="140"/>
        <v>EG_COALNER2032</v>
      </c>
    </row>
    <row r="9009" spans="1:10" x14ac:dyDescent="0.25">
      <c r="A9009" t="s">
        <v>13</v>
      </c>
      <c r="B9009" t="s">
        <v>6</v>
      </c>
      <c r="C9009" t="s">
        <v>8</v>
      </c>
      <c r="D9009">
        <v>2032</v>
      </c>
      <c r="E9009">
        <v>2034</v>
      </c>
      <c r="F9009">
        <v>0.38096819999999998</v>
      </c>
      <c r="G9009">
        <v>13721.031290000001</v>
      </c>
      <c r="H9009">
        <v>133.5230182</v>
      </c>
      <c r="I9009">
        <v>0.85</v>
      </c>
      <c r="J9009" s="2" t="str">
        <f t="shared" si="140"/>
        <v>EG_COALSR2032</v>
      </c>
    </row>
    <row r="9010" spans="1:10" x14ac:dyDescent="0.25">
      <c r="A9010" t="s">
        <v>13</v>
      </c>
      <c r="B9010" t="s">
        <v>6</v>
      </c>
      <c r="C9010" t="s">
        <v>12</v>
      </c>
      <c r="D9010">
        <v>2032</v>
      </c>
      <c r="E9010">
        <v>2034</v>
      </c>
      <c r="F9010">
        <v>0.38096819999999998</v>
      </c>
      <c r="G9010">
        <v>13721.031290000001</v>
      </c>
      <c r="H9010">
        <v>133.5230182</v>
      </c>
      <c r="I9010">
        <v>0.85</v>
      </c>
      <c r="J9010" s="2" t="str">
        <f t="shared" si="140"/>
        <v>EG_COALNR2032</v>
      </c>
    </row>
    <row r="9011" spans="1:10" x14ac:dyDescent="0.25">
      <c r="A9011" t="s">
        <v>13</v>
      </c>
      <c r="B9011" t="s">
        <v>6</v>
      </c>
      <c r="C9011" t="s">
        <v>10</v>
      </c>
      <c r="D9011">
        <v>2032</v>
      </c>
      <c r="E9011">
        <v>2035</v>
      </c>
      <c r="F9011">
        <v>0.38096819999999998</v>
      </c>
      <c r="G9011">
        <v>13721.031290000001</v>
      </c>
      <c r="H9011">
        <v>133.5230182</v>
      </c>
      <c r="I9011">
        <v>0.85</v>
      </c>
      <c r="J9011" s="2" t="str">
        <f t="shared" si="140"/>
        <v>EG_COALER2032</v>
      </c>
    </row>
    <row r="9012" spans="1:10" x14ac:dyDescent="0.25">
      <c r="A9012" t="s">
        <v>13</v>
      </c>
      <c r="B9012" t="s">
        <v>6</v>
      </c>
      <c r="C9012" t="s">
        <v>11</v>
      </c>
      <c r="D9012">
        <v>2032</v>
      </c>
      <c r="E9012">
        <v>2035</v>
      </c>
      <c r="F9012">
        <v>0.38096819999999998</v>
      </c>
      <c r="G9012">
        <v>13721.031290000001</v>
      </c>
      <c r="H9012">
        <v>133.5230182</v>
      </c>
      <c r="I9012">
        <v>0.85</v>
      </c>
      <c r="J9012" s="2" t="str">
        <f t="shared" si="140"/>
        <v>EG_COALWR2032</v>
      </c>
    </row>
    <row r="9013" spans="1:10" x14ac:dyDescent="0.25">
      <c r="A9013" t="s">
        <v>13</v>
      </c>
      <c r="B9013" t="s">
        <v>6</v>
      </c>
      <c r="C9013" t="s">
        <v>9</v>
      </c>
      <c r="D9013">
        <v>2032</v>
      </c>
      <c r="E9013">
        <v>2035</v>
      </c>
      <c r="F9013">
        <v>0.38096819999999998</v>
      </c>
      <c r="G9013">
        <v>13721.031290000001</v>
      </c>
      <c r="H9013">
        <v>133.5230182</v>
      </c>
      <c r="I9013">
        <v>0.85</v>
      </c>
      <c r="J9013" s="2" t="str">
        <f t="shared" si="140"/>
        <v>EG_COALNER2032</v>
      </c>
    </row>
    <row r="9014" spans="1:10" x14ac:dyDescent="0.25">
      <c r="A9014" t="s">
        <v>13</v>
      </c>
      <c r="B9014" t="s">
        <v>6</v>
      </c>
      <c r="C9014" t="s">
        <v>8</v>
      </c>
      <c r="D9014">
        <v>2032</v>
      </c>
      <c r="E9014">
        <v>2035</v>
      </c>
      <c r="F9014">
        <v>0.38096819999999998</v>
      </c>
      <c r="G9014">
        <v>13721.031290000001</v>
      </c>
      <c r="H9014">
        <v>133.5230182</v>
      </c>
      <c r="I9014">
        <v>0.85</v>
      </c>
      <c r="J9014" s="2" t="str">
        <f t="shared" si="140"/>
        <v>EG_COALSR2032</v>
      </c>
    </row>
    <row r="9015" spans="1:10" x14ac:dyDescent="0.25">
      <c r="A9015" t="s">
        <v>13</v>
      </c>
      <c r="B9015" t="s">
        <v>6</v>
      </c>
      <c r="C9015" t="s">
        <v>12</v>
      </c>
      <c r="D9015">
        <v>2032</v>
      </c>
      <c r="E9015">
        <v>2035</v>
      </c>
      <c r="F9015">
        <v>0.38096819999999998</v>
      </c>
      <c r="G9015">
        <v>13721.031290000001</v>
      </c>
      <c r="H9015">
        <v>133.5230182</v>
      </c>
      <c r="I9015">
        <v>0.85</v>
      </c>
      <c r="J9015" s="2" t="str">
        <f t="shared" si="140"/>
        <v>EG_COALNR2032</v>
      </c>
    </row>
    <row r="9016" spans="1:10" x14ac:dyDescent="0.25">
      <c r="A9016" t="s">
        <v>13</v>
      </c>
      <c r="B9016" t="s">
        <v>6</v>
      </c>
      <c r="C9016" t="s">
        <v>10</v>
      </c>
      <c r="D9016">
        <v>2032</v>
      </c>
      <c r="E9016">
        <v>2036</v>
      </c>
      <c r="F9016">
        <v>0.38096819999999998</v>
      </c>
      <c r="G9016">
        <v>13721.031290000001</v>
      </c>
      <c r="H9016">
        <v>133.5230182</v>
      </c>
      <c r="I9016">
        <v>0.85</v>
      </c>
      <c r="J9016" s="2" t="str">
        <f t="shared" si="140"/>
        <v>EG_COALER2032</v>
      </c>
    </row>
    <row r="9017" spans="1:10" x14ac:dyDescent="0.25">
      <c r="A9017" t="s">
        <v>13</v>
      </c>
      <c r="B9017" t="s">
        <v>6</v>
      </c>
      <c r="C9017" t="s">
        <v>11</v>
      </c>
      <c r="D9017">
        <v>2032</v>
      </c>
      <c r="E9017">
        <v>2036</v>
      </c>
      <c r="F9017">
        <v>0.38096819999999998</v>
      </c>
      <c r="G9017">
        <v>13721.031290000001</v>
      </c>
      <c r="H9017">
        <v>133.5230182</v>
      </c>
      <c r="I9017">
        <v>0.85</v>
      </c>
      <c r="J9017" s="2" t="str">
        <f t="shared" si="140"/>
        <v>EG_COALWR2032</v>
      </c>
    </row>
    <row r="9018" spans="1:10" x14ac:dyDescent="0.25">
      <c r="A9018" t="s">
        <v>13</v>
      </c>
      <c r="B9018" t="s">
        <v>6</v>
      </c>
      <c r="C9018" t="s">
        <v>9</v>
      </c>
      <c r="D9018">
        <v>2032</v>
      </c>
      <c r="E9018">
        <v>2036</v>
      </c>
      <c r="F9018">
        <v>0.38096819999999998</v>
      </c>
      <c r="G9018">
        <v>13721.031290000001</v>
      </c>
      <c r="H9018">
        <v>133.5230182</v>
      </c>
      <c r="I9018">
        <v>0.85</v>
      </c>
      <c r="J9018" s="2" t="str">
        <f t="shared" si="140"/>
        <v>EG_COALNER2032</v>
      </c>
    </row>
    <row r="9019" spans="1:10" x14ac:dyDescent="0.25">
      <c r="A9019" t="s">
        <v>13</v>
      </c>
      <c r="B9019" t="s">
        <v>6</v>
      </c>
      <c r="C9019" t="s">
        <v>8</v>
      </c>
      <c r="D9019">
        <v>2032</v>
      </c>
      <c r="E9019">
        <v>2036</v>
      </c>
      <c r="F9019">
        <v>0.38096819999999998</v>
      </c>
      <c r="G9019">
        <v>13721.031290000001</v>
      </c>
      <c r="H9019">
        <v>133.5230182</v>
      </c>
      <c r="I9019">
        <v>0.85</v>
      </c>
      <c r="J9019" s="2" t="str">
        <f t="shared" si="140"/>
        <v>EG_COALSR2032</v>
      </c>
    </row>
    <row r="9020" spans="1:10" x14ac:dyDescent="0.25">
      <c r="A9020" t="s">
        <v>13</v>
      </c>
      <c r="B9020" t="s">
        <v>6</v>
      </c>
      <c r="C9020" t="s">
        <v>12</v>
      </c>
      <c r="D9020">
        <v>2032</v>
      </c>
      <c r="E9020">
        <v>2036</v>
      </c>
      <c r="F9020">
        <v>0.38096819999999998</v>
      </c>
      <c r="G9020">
        <v>13721.031290000001</v>
      </c>
      <c r="H9020">
        <v>133.5230182</v>
      </c>
      <c r="I9020">
        <v>0.85</v>
      </c>
      <c r="J9020" s="2" t="str">
        <f t="shared" si="140"/>
        <v>EG_COALNR2032</v>
      </c>
    </row>
    <row r="9021" spans="1:10" x14ac:dyDescent="0.25">
      <c r="A9021" t="s">
        <v>13</v>
      </c>
      <c r="B9021" t="s">
        <v>6</v>
      </c>
      <c r="C9021" t="s">
        <v>10</v>
      </c>
      <c r="D9021">
        <v>2032</v>
      </c>
      <c r="E9021">
        <v>2037</v>
      </c>
      <c r="F9021">
        <v>0.38096819999999998</v>
      </c>
      <c r="G9021">
        <v>13721.031290000001</v>
      </c>
      <c r="H9021">
        <v>133.5230182</v>
      </c>
      <c r="I9021">
        <v>0.85</v>
      </c>
      <c r="J9021" s="2" t="str">
        <f t="shared" si="140"/>
        <v>EG_COALER2032</v>
      </c>
    </row>
    <row r="9022" spans="1:10" x14ac:dyDescent="0.25">
      <c r="A9022" t="s">
        <v>13</v>
      </c>
      <c r="B9022" t="s">
        <v>6</v>
      </c>
      <c r="C9022" t="s">
        <v>11</v>
      </c>
      <c r="D9022">
        <v>2032</v>
      </c>
      <c r="E9022">
        <v>2037</v>
      </c>
      <c r="F9022">
        <v>0.38096819999999998</v>
      </c>
      <c r="G9022">
        <v>13721.031290000001</v>
      </c>
      <c r="H9022">
        <v>133.5230182</v>
      </c>
      <c r="I9022">
        <v>0.85</v>
      </c>
      <c r="J9022" s="2" t="str">
        <f t="shared" si="140"/>
        <v>EG_COALWR2032</v>
      </c>
    </row>
    <row r="9023" spans="1:10" x14ac:dyDescent="0.25">
      <c r="A9023" t="s">
        <v>13</v>
      </c>
      <c r="B9023" t="s">
        <v>6</v>
      </c>
      <c r="C9023" t="s">
        <v>9</v>
      </c>
      <c r="D9023">
        <v>2032</v>
      </c>
      <c r="E9023">
        <v>2037</v>
      </c>
      <c r="F9023">
        <v>0.38096819999999998</v>
      </c>
      <c r="G9023">
        <v>13721.031290000001</v>
      </c>
      <c r="H9023">
        <v>133.5230182</v>
      </c>
      <c r="I9023">
        <v>0.85</v>
      </c>
      <c r="J9023" s="2" t="str">
        <f t="shared" si="140"/>
        <v>EG_COALNER2032</v>
      </c>
    </row>
    <row r="9024" spans="1:10" x14ac:dyDescent="0.25">
      <c r="A9024" t="s">
        <v>13</v>
      </c>
      <c r="B9024" t="s">
        <v>6</v>
      </c>
      <c r="C9024" t="s">
        <v>8</v>
      </c>
      <c r="D9024">
        <v>2032</v>
      </c>
      <c r="E9024">
        <v>2037</v>
      </c>
      <c r="F9024">
        <v>0.38096819999999998</v>
      </c>
      <c r="G9024">
        <v>13721.031290000001</v>
      </c>
      <c r="H9024">
        <v>133.5230182</v>
      </c>
      <c r="I9024">
        <v>0.85</v>
      </c>
      <c r="J9024" s="2" t="str">
        <f t="shared" si="140"/>
        <v>EG_COALSR2032</v>
      </c>
    </row>
    <row r="9025" spans="1:10" x14ac:dyDescent="0.25">
      <c r="A9025" t="s">
        <v>13</v>
      </c>
      <c r="B9025" t="s">
        <v>6</v>
      </c>
      <c r="C9025" t="s">
        <v>12</v>
      </c>
      <c r="D9025">
        <v>2032</v>
      </c>
      <c r="E9025">
        <v>2037</v>
      </c>
      <c r="F9025">
        <v>0.38096819999999998</v>
      </c>
      <c r="G9025">
        <v>13721.031290000001</v>
      </c>
      <c r="H9025">
        <v>133.5230182</v>
      </c>
      <c r="I9025">
        <v>0.85</v>
      </c>
      <c r="J9025" s="2" t="str">
        <f t="shared" si="140"/>
        <v>EG_COALNR2032</v>
      </c>
    </row>
    <row r="9026" spans="1:10" x14ac:dyDescent="0.25">
      <c r="A9026" t="s">
        <v>13</v>
      </c>
      <c r="B9026" t="s">
        <v>6</v>
      </c>
      <c r="C9026" t="s">
        <v>10</v>
      </c>
      <c r="D9026">
        <v>2032</v>
      </c>
      <c r="E9026">
        <v>2038</v>
      </c>
      <c r="F9026">
        <v>0.38096819999999998</v>
      </c>
      <c r="G9026">
        <v>13721.031290000001</v>
      </c>
      <c r="H9026">
        <v>133.5230182</v>
      </c>
      <c r="I9026">
        <v>0.85</v>
      </c>
      <c r="J9026" s="2" t="str">
        <f t="shared" si="140"/>
        <v>EG_COALER2032</v>
      </c>
    </row>
    <row r="9027" spans="1:10" x14ac:dyDescent="0.25">
      <c r="A9027" t="s">
        <v>13</v>
      </c>
      <c r="B9027" t="s">
        <v>6</v>
      </c>
      <c r="C9027" t="s">
        <v>11</v>
      </c>
      <c r="D9027">
        <v>2032</v>
      </c>
      <c r="E9027">
        <v>2038</v>
      </c>
      <c r="F9027">
        <v>0.38096819999999998</v>
      </c>
      <c r="G9027">
        <v>13721.031290000001</v>
      </c>
      <c r="H9027">
        <v>133.5230182</v>
      </c>
      <c r="I9027">
        <v>0.85</v>
      </c>
      <c r="J9027" s="2" t="str">
        <f t="shared" ref="J9027:J9090" si="141">_xlfn.CONCAT(A9027,C9027,D9027)</f>
        <v>EG_COALWR2032</v>
      </c>
    </row>
    <row r="9028" spans="1:10" x14ac:dyDescent="0.25">
      <c r="A9028" t="s">
        <v>13</v>
      </c>
      <c r="B9028" t="s">
        <v>6</v>
      </c>
      <c r="C9028" t="s">
        <v>9</v>
      </c>
      <c r="D9028">
        <v>2032</v>
      </c>
      <c r="E9028">
        <v>2038</v>
      </c>
      <c r="F9028">
        <v>0.38096819999999998</v>
      </c>
      <c r="G9028">
        <v>13721.031290000001</v>
      </c>
      <c r="H9028">
        <v>133.5230182</v>
      </c>
      <c r="I9028">
        <v>0.85</v>
      </c>
      <c r="J9028" s="2" t="str">
        <f t="shared" si="141"/>
        <v>EG_COALNER2032</v>
      </c>
    </row>
    <row r="9029" spans="1:10" x14ac:dyDescent="0.25">
      <c r="A9029" t="s">
        <v>13</v>
      </c>
      <c r="B9029" t="s">
        <v>6</v>
      </c>
      <c r="C9029" t="s">
        <v>8</v>
      </c>
      <c r="D9029">
        <v>2032</v>
      </c>
      <c r="E9029">
        <v>2038</v>
      </c>
      <c r="F9029">
        <v>0.38096819999999998</v>
      </c>
      <c r="G9029">
        <v>13721.031290000001</v>
      </c>
      <c r="H9029">
        <v>133.5230182</v>
      </c>
      <c r="I9029">
        <v>0.85</v>
      </c>
      <c r="J9029" s="2" t="str">
        <f t="shared" si="141"/>
        <v>EG_COALSR2032</v>
      </c>
    </row>
    <row r="9030" spans="1:10" x14ac:dyDescent="0.25">
      <c r="A9030" t="s">
        <v>13</v>
      </c>
      <c r="B9030" t="s">
        <v>6</v>
      </c>
      <c r="C9030" t="s">
        <v>12</v>
      </c>
      <c r="D9030">
        <v>2032</v>
      </c>
      <c r="E9030">
        <v>2038</v>
      </c>
      <c r="F9030">
        <v>0.38096819999999998</v>
      </c>
      <c r="G9030">
        <v>13721.031290000001</v>
      </c>
      <c r="H9030">
        <v>133.5230182</v>
      </c>
      <c r="I9030">
        <v>0.85</v>
      </c>
      <c r="J9030" s="2" t="str">
        <f t="shared" si="141"/>
        <v>EG_COALNR2032</v>
      </c>
    </row>
    <row r="9031" spans="1:10" x14ac:dyDescent="0.25">
      <c r="A9031" t="s">
        <v>13</v>
      </c>
      <c r="B9031" t="s">
        <v>6</v>
      </c>
      <c r="C9031" t="s">
        <v>10</v>
      </c>
      <c r="D9031">
        <v>2032</v>
      </c>
      <c r="E9031">
        <v>2039</v>
      </c>
      <c r="F9031">
        <v>0.38096819999999998</v>
      </c>
      <c r="G9031">
        <v>13721.031290000001</v>
      </c>
      <c r="H9031">
        <v>133.5230182</v>
      </c>
      <c r="I9031">
        <v>0.85</v>
      </c>
      <c r="J9031" s="2" t="str">
        <f t="shared" si="141"/>
        <v>EG_COALER2032</v>
      </c>
    </row>
    <row r="9032" spans="1:10" x14ac:dyDescent="0.25">
      <c r="A9032" t="s">
        <v>13</v>
      </c>
      <c r="B9032" t="s">
        <v>6</v>
      </c>
      <c r="C9032" t="s">
        <v>11</v>
      </c>
      <c r="D9032">
        <v>2032</v>
      </c>
      <c r="E9032">
        <v>2039</v>
      </c>
      <c r="F9032">
        <v>0.38096819999999998</v>
      </c>
      <c r="G9032">
        <v>13721.031290000001</v>
      </c>
      <c r="H9032">
        <v>133.5230182</v>
      </c>
      <c r="I9032">
        <v>0.85</v>
      </c>
      <c r="J9032" s="2" t="str">
        <f t="shared" si="141"/>
        <v>EG_COALWR2032</v>
      </c>
    </row>
    <row r="9033" spans="1:10" x14ac:dyDescent="0.25">
      <c r="A9033" t="s">
        <v>13</v>
      </c>
      <c r="B9033" t="s">
        <v>6</v>
      </c>
      <c r="C9033" t="s">
        <v>9</v>
      </c>
      <c r="D9033">
        <v>2032</v>
      </c>
      <c r="E9033">
        <v>2039</v>
      </c>
      <c r="F9033">
        <v>0.38096819999999998</v>
      </c>
      <c r="G9033">
        <v>13721.031290000001</v>
      </c>
      <c r="H9033">
        <v>133.5230182</v>
      </c>
      <c r="I9033">
        <v>0.85</v>
      </c>
      <c r="J9033" s="2" t="str">
        <f t="shared" si="141"/>
        <v>EG_COALNER2032</v>
      </c>
    </row>
    <row r="9034" spans="1:10" x14ac:dyDescent="0.25">
      <c r="A9034" t="s">
        <v>13</v>
      </c>
      <c r="B9034" t="s">
        <v>6</v>
      </c>
      <c r="C9034" t="s">
        <v>8</v>
      </c>
      <c r="D9034">
        <v>2032</v>
      </c>
      <c r="E9034">
        <v>2039</v>
      </c>
      <c r="F9034">
        <v>0.38096819999999998</v>
      </c>
      <c r="G9034">
        <v>13721.031290000001</v>
      </c>
      <c r="H9034">
        <v>133.5230182</v>
      </c>
      <c r="I9034">
        <v>0.85</v>
      </c>
      <c r="J9034" s="2" t="str">
        <f t="shared" si="141"/>
        <v>EG_COALSR2032</v>
      </c>
    </row>
    <row r="9035" spans="1:10" x14ac:dyDescent="0.25">
      <c r="A9035" t="s">
        <v>13</v>
      </c>
      <c r="B9035" t="s">
        <v>6</v>
      </c>
      <c r="C9035" t="s">
        <v>12</v>
      </c>
      <c r="D9035">
        <v>2032</v>
      </c>
      <c r="E9035">
        <v>2039</v>
      </c>
      <c r="F9035">
        <v>0.38096819999999998</v>
      </c>
      <c r="G9035">
        <v>13721.031290000001</v>
      </c>
      <c r="H9035">
        <v>133.5230182</v>
      </c>
      <c r="I9035">
        <v>0.85</v>
      </c>
      <c r="J9035" s="2" t="str">
        <f t="shared" si="141"/>
        <v>EG_COALNR2032</v>
      </c>
    </row>
    <row r="9036" spans="1:10" x14ac:dyDescent="0.25">
      <c r="A9036" t="s">
        <v>13</v>
      </c>
      <c r="B9036" t="s">
        <v>6</v>
      </c>
      <c r="C9036" t="s">
        <v>10</v>
      </c>
      <c r="D9036">
        <v>2032</v>
      </c>
      <c r="E9036">
        <v>2040</v>
      </c>
      <c r="F9036">
        <v>0.38096819999999998</v>
      </c>
      <c r="G9036">
        <v>13721.031290000001</v>
      </c>
      <c r="H9036">
        <v>133.5230182</v>
      </c>
      <c r="I9036">
        <v>0.85</v>
      </c>
      <c r="J9036" s="2" t="str">
        <f t="shared" si="141"/>
        <v>EG_COALER2032</v>
      </c>
    </row>
    <row r="9037" spans="1:10" x14ac:dyDescent="0.25">
      <c r="A9037" t="s">
        <v>13</v>
      </c>
      <c r="B9037" t="s">
        <v>6</v>
      </c>
      <c r="C9037" t="s">
        <v>11</v>
      </c>
      <c r="D9037">
        <v>2032</v>
      </c>
      <c r="E9037">
        <v>2040</v>
      </c>
      <c r="F9037">
        <v>0.38096819999999998</v>
      </c>
      <c r="G9037">
        <v>13721.031290000001</v>
      </c>
      <c r="H9037">
        <v>133.5230182</v>
      </c>
      <c r="I9037">
        <v>0.85</v>
      </c>
      <c r="J9037" s="2" t="str">
        <f t="shared" si="141"/>
        <v>EG_COALWR2032</v>
      </c>
    </row>
    <row r="9038" spans="1:10" x14ac:dyDescent="0.25">
      <c r="A9038" t="s">
        <v>13</v>
      </c>
      <c r="B9038" t="s">
        <v>6</v>
      </c>
      <c r="C9038" t="s">
        <v>9</v>
      </c>
      <c r="D9038">
        <v>2032</v>
      </c>
      <c r="E9038">
        <v>2040</v>
      </c>
      <c r="F9038">
        <v>0.38096819999999998</v>
      </c>
      <c r="G9038">
        <v>13721.031290000001</v>
      </c>
      <c r="H9038">
        <v>133.5230182</v>
      </c>
      <c r="I9038">
        <v>0.85</v>
      </c>
      <c r="J9038" s="2" t="str">
        <f t="shared" si="141"/>
        <v>EG_COALNER2032</v>
      </c>
    </row>
    <row r="9039" spans="1:10" x14ac:dyDescent="0.25">
      <c r="A9039" t="s">
        <v>13</v>
      </c>
      <c r="B9039" t="s">
        <v>6</v>
      </c>
      <c r="C9039" t="s">
        <v>8</v>
      </c>
      <c r="D9039">
        <v>2032</v>
      </c>
      <c r="E9039">
        <v>2040</v>
      </c>
      <c r="F9039">
        <v>0.38096819999999998</v>
      </c>
      <c r="G9039">
        <v>13721.031290000001</v>
      </c>
      <c r="H9039">
        <v>133.5230182</v>
      </c>
      <c r="I9039">
        <v>0.85</v>
      </c>
      <c r="J9039" s="2" t="str">
        <f t="shared" si="141"/>
        <v>EG_COALSR2032</v>
      </c>
    </row>
    <row r="9040" spans="1:10" x14ac:dyDescent="0.25">
      <c r="A9040" t="s">
        <v>13</v>
      </c>
      <c r="B9040" t="s">
        <v>6</v>
      </c>
      <c r="C9040" t="s">
        <v>12</v>
      </c>
      <c r="D9040">
        <v>2032</v>
      </c>
      <c r="E9040">
        <v>2040</v>
      </c>
      <c r="F9040">
        <v>0.38096819999999998</v>
      </c>
      <c r="G9040">
        <v>13721.031290000001</v>
      </c>
      <c r="H9040">
        <v>133.5230182</v>
      </c>
      <c r="I9040">
        <v>0.85</v>
      </c>
      <c r="J9040" s="2" t="str">
        <f t="shared" si="141"/>
        <v>EG_COALNR2032</v>
      </c>
    </row>
    <row r="9041" spans="1:10" x14ac:dyDescent="0.25">
      <c r="A9041" t="s">
        <v>13</v>
      </c>
      <c r="B9041" t="s">
        <v>6</v>
      </c>
      <c r="C9041" t="s">
        <v>10</v>
      </c>
      <c r="D9041">
        <v>2032</v>
      </c>
      <c r="E9041">
        <v>2041</v>
      </c>
      <c r="F9041">
        <v>0.38096819999999998</v>
      </c>
      <c r="G9041">
        <v>13721.031290000001</v>
      </c>
      <c r="H9041">
        <v>133.5230182</v>
      </c>
      <c r="I9041">
        <v>0.85</v>
      </c>
      <c r="J9041" s="2" t="str">
        <f t="shared" si="141"/>
        <v>EG_COALER2032</v>
      </c>
    </row>
    <row r="9042" spans="1:10" x14ac:dyDescent="0.25">
      <c r="A9042" t="s">
        <v>13</v>
      </c>
      <c r="B9042" t="s">
        <v>6</v>
      </c>
      <c r="C9042" t="s">
        <v>11</v>
      </c>
      <c r="D9042">
        <v>2032</v>
      </c>
      <c r="E9042">
        <v>2041</v>
      </c>
      <c r="F9042">
        <v>0.38096819999999998</v>
      </c>
      <c r="G9042">
        <v>13721.031290000001</v>
      </c>
      <c r="H9042">
        <v>133.5230182</v>
      </c>
      <c r="I9042">
        <v>0.85</v>
      </c>
      <c r="J9042" s="2" t="str">
        <f t="shared" si="141"/>
        <v>EG_COALWR2032</v>
      </c>
    </row>
    <row r="9043" spans="1:10" x14ac:dyDescent="0.25">
      <c r="A9043" t="s">
        <v>13</v>
      </c>
      <c r="B9043" t="s">
        <v>6</v>
      </c>
      <c r="C9043" t="s">
        <v>9</v>
      </c>
      <c r="D9043">
        <v>2032</v>
      </c>
      <c r="E9043">
        <v>2041</v>
      </c>
      <c r="F9043">
        <v>0.38096819999999998</v>
      </c>
      <c r="G9043">
        <v>13721.031290000001</v>
      </c>
      <c r="H9043">
        <v>133.5230182</v>
      </c>
      <c r="I9043">
        <v>0.85</v>
      </c>
      <c r="J9043" s="2" t="str">
        <f t="shared" si="141"/>
        <v>EG_COALNER2032</v>
      </c>
    </row>
    <row r="9044" spans="1:10" x14ac:dyDescent="0.25">
      <c r="A9044" t="s">
        <v>13</v>
      </c>
      <c r="B9044" t="s">
        <v>6</v>
      </c>
      <c r="C9044" t="s">
        <v>8</v>
      </c>
      <c r="D9044">
        <v>2032</v>
      </c>
      <c r="E9044">
        <v>2041</v>
      </c>
      <c r="F9044">
        <v>0.38096819999999998</v>
      </c>
      <c r="G9044">
        <v>13721.031290000001</v>
      </c>
      <c r="H9044">
        <v>133.5230182</v>
      </c>
      <c r="I9044">
        <v>0.85</v>
      </c>
      <c r="J9044" s="2" t="str">
        <f t="shared" si="141"/>
        <v>EG_COALSR2032</v>
      </c>
    </row>
    <row r="9045" spans="1:10" x14ac:dyDescent="0.25">
      <c r="A9045" t="s">
        <v>13</v>
      </c>
      <c r="B9045" t="s">
        <v>6</v>
      </c>
      <c r="C9045" t="s">
        <v>12</v>
      </c>
      <c r="D9045">
        <v>2032</v>
      </c>
      <c r="E9045">
        <v>2041</v>
      </c>
      <c r="F9045">
        <v>0.38096819999999998</v>
      </c>
      <c r="G9045">
        <v>13721.031290000001</v>
      </c>
      <c r="H9045">
        <v>133.5230182</v>
      </c>
      <c r="I9045">
        <v>0.85</v>
      </c>
      <c r="J9045" s="2" t="str">
        <f t="shared" si="141"/>
        <v>EG_COALNR2032</v>
      </c>
    </row>
    <row r="9046" spans="1:10" x14ac:dyDescent="0.25">
      <c r="A9046" t="s">
        <v>14</v>
      </c>
      <c r="B9046" t="s">
        <v>6</v>
      </c>
      <c r="C9046" t="s">
        <v>10</v>
      </c>
      <c r="D9046">
        <v>2032</v>
      </c>
      <c r="E9046">
        <v>2032</v>
      </c>
      <c r="F9046">
        <v>0.40444272199999998</v>
      </c>
      <c r="G9046">
        <v>8512.2278029999998</v>
      </c>
      <c r="H9046">
        <v>0</v>
      </c>
      <c r="I9046">
        <v>0.85</v>
      </c>
      <c r="J9046" s="2" t="str">
        <f t="shared" si="141"/>
        <v>EG_CCGTER2032</v>
      </c>
    </row>
    <row r="9047" spans="1:10" x14ac:dyDescent="0.25">
      <c r="A9047" t="s">
        <v>14</v>
      </c>
      <c r="B9047" t="s">
        <v>6</v>
      </c>
      <c r="C9047" t="s">
        <v>11</v>
      </c>
      <c r="D9047">
        <v>2032</v>
      </c>
      <c r="E9047">
        <v>2032</v>
      </c>
      <c r="F9047">
        <v>0.40444272199999998</v>
      </c>
      <c r="G9047">
        <v>8512.2278029999998</v>
      </c>
      <c r="H9047">
        <v>0</v>
      </c>
      <c r="I9047">
        <v>0.85</v>
      </c>
      <c r="J9047" s="2" t="str">
        <f t="shared" si="141"/>
        <v>EG_CCGTWR2032</v>
      </c>
    </row>
    <row r="9048" spans="1:10" x14ac:dyDescent="0.25">
      <c r="A9048" t="s">
        <v>14</v>
      </c>
      <c r="B9048" t="s">
        <v>6</v>
      </c>
      <c r="C9048" t="s">
        <v>9</v>
      </c>
      <c r="D9048">
        <v>2032</v>
      </c>
      <c r="E9048">
        <v>2032</v>
      </c>
      <c r="F9048">
        <v>0.40444272199999998</v>
      </c>
      <c r="G9048">
        <v>8512.2278029999998</v>
      </c>
      <c r="H9048">
        <v>0</v>
      </c>
      <c r="I9048">
        <v>0.85</v>
      </c>
      <c r="J9048" s="2" t="str">
        <f t="shared" si="141"/>
        <v>EG_CCGTNER2032</v>
      </c>
    </row>
    <row r="9049" spans="1:10" x14ac:dyDescent="0.25">
      <c r="A9049" t="s">
        <v>14</v>
      </c>
      <c r="B9049" t="s">
        <v>6</v>
      </c>
      <c r="C9049" t="s">
        <v>8</v>
      </c>
      <c r="D9049">
        <v>2032</v>
      </c>
      <c r="E9049">
        <v>2032</v>
      </c>
      <c r="F9049">
        <v>0.40444272199999998</v>
      </c>
      <c r="G9049">
        <v>8512.2278029999998</v>
      </c>
      <c r="H9049">
        <v>0</v>
      </c>
      <c r="I9049">
        <v>0.85</v>
      </c>
      <c r="J9049" s="2" t="str">
        <f t="shared" si="141"/>
        <v>EG_CCGTSR2032</v>
      </c>
    </row>
    <row r="9050" spans="1:10" x14ac:dyDescent="0.25">
      <c r="A9050" t="s">
        <v>14</v>
      </c>
      <c r="B9050" t="s">
        <v>6</v>
      </c>
      <c r="C9050" t="s">
        <v>12</v>
      </c>
      <c r="D9050">
        <v>2032</v>
      </c>
      <c r="E9050">
        <v>2032</v>
      </c>
      <c r="F9050">
        <v>0.40444272199999998</v>
      </c>
      <c r="G9050">
        <v>8512.2278029999998</v>
      </c>
      <c r="H9050">
        <v>0</v>
      </c>
      <c r="I9050">
        <v>0.85</v>
      </c>
      <c r="J9050" s="2" t="str">
        <f t="shared" si="141"/>
        <v>EG_CCGTNR2032</v>
      </c>
    </row>
    <row r="9051" spans="1:10" x14ac:dyDescent="0.25">
      <c r="A9051" t="s">
        <v>14</v>
      </c>
      <c r="B9051" t="s">
        <v>6</v>
      </c>
      <c r="C9051" t="s">
        <v>10</v>
      </c>
      <c r="D9051">
        <v>2032</v>
      </c>
      <c r="E9051">
        <v>2033</v>
      </c>
      <c r="F9051">
        <v>0.40444272199999998</v>
      </c>
      <c r="G9051">
        <v>8512.2278029999998</v>
      </c>
      <c r="H9051">
        <v>0</v>
      </c>
      <c r="I9051">
        <v>0.85</v>
      </c>
      <c r="J9051" s="2" t="str">
        <f t="shared" si="141"/>
        <v>EG_CCGTER2032</v>
      </c>
    </row>
    <row r="9052" spans="1:10" x14ac:dyDescent="0.25">
      <c r="A9052" t="s">
        <v>14</v>
      </c>
      <c r="B9052" t="s">
        <v>6</v>
      </c>
      <c r="C9052" t="s">
        <v>11</v>
      </c>
      <c r="D9052">
        <v>2032</v>
      </c>
      <c r="E9052">
        <v>2033</v>
      </c>
      <c r="F9052">
        <v>0.40444272199999998</v>
      </c>
      <c r="G9052">
        <v>8512.2278029999998</v>
      </c>
      <c r="H9052">
        <v>0</v>
      </c>
      <c r="I9052">
        <v>0.85</v>
      </c>
      <c r="J9052" s="2" t="str">
        <f t="shared" si="141"/>
        <v>EG_CCGTWR2032</v>
      </c>
    </row>
    <row r="9053" spans="1:10" x14ac:dyDescent="0.25">
      <c r="A9053" t="s">
        <v>14</v>
      </c>
      <c r="B9053" t="s">
        <v>6</v>
      </c>
      <c r="C9053" t="s">
        <v>9</v>
      </c>
      <c r="D9053">
        <v>2032</v>
      </c>
      <c r="E9053">
        <v>2033</v>
      </c>
      <c r="F9053">
        <v>0.40444272199999998</v>
      </c>
      <c r="G9053">
        <v>8512.2278029999998</v>
      </c>
      <c r="H9053">
        <v>0</v>
      </c>
      <c r="I9053">
        <v>0.85</v>
      </c>
      <c r="J9053" s="2" t="str">
        <f t="shared" si="141"/>
        <v>EG_CCGTNER2032</v>
      </c>
    </row>
    <row r="9054" spans="1:10" x14ac:dyDescent="0.25">
      <c r="A9054" t="s">
        <v>14</v>
      </c>
      <c r="B9054" t="s">
        <v>6</v>
      </c>
      <c r="C9054" t="s">
        <v>8</v>
      </c>
      <c r="D9054">
        <v>2032</v>
      </c>
      <c r="E9054">
        <v>2033</v>
      </c>
      <c r="F9054">
        <v>0.40444272199999998</v>
      </c>
      <c r="G9054">
        <v>8512.2278029999998</v>
      </c>
      <c r="H9054">
        <v>0</v>
      </c>
      <c r="I9054">
        <v>0.85</v>
      </c>
      <c r="J9054" s="2" t="str">
        <f t="shared" si="141"/>
        <v>EG_CCGTSR2032</v>
      </c>
    </row>
    <row r="9055" spans="1:10" x14ac:dyDescent="0.25">
      <c r="A9055" t="s">
        <v>14</v>
      </c>
      <c r="B9055" t="s">
        <v>6</v>
      </c>
      <c r="C9055" t="s">
        <v>12</v>
      </c>
      <c r="D9055">
        <v>2032</v>
      </c>
      <c r="E9055">
        <v>2033</v>
      </c>
      <c r="F9055">
        <v>0.40444272199999998</v>
      </c>
      <c r="G9055">
        <v>8512.2278029999998</v>
      </c>
      <c r="H9055">
        <v>0</v>
      </c>
      <c r="I9055">
        <v>0.85</v>
      </c>
      <c r="J9055" s="2" t="str">
        <f t="shared" si="141"/>
        <v>EG_CCGTNR2032</v>
      </c>
    </row>
    <row r="9056" spans="1:10" x14ac:dyDescent="0.25">
      <c r="A9056" t="s">
        <v>14</v>
      </c>
      <c r="B9056" t="s">
        <v>6</v>
      </c>
      <c r="C9056" t="s">
        <v>10</v>
      </c>
      <c r="D9056">
        <v>2032</v>
      </c>
      <c r="E9056">
        <v>2034</v>
      </c>
      <c r="F9056">
        <v>0.40444272199999998</v>
      </c>
      <c r="G9056">
        <v>8512.2278029999998</v>
      </c>
      <c r="H9056">
        <v>0</v>
      </c>
      <c r="I9056">
        <v>0.85</v>
      </c>
      <c r="J9056" s="2" t="str">
        <f t="shared" si="141"/>
        <v>EG_CCGTER2032</v>
      </c>
    </row>
    <row r="9057" spans="1:10" x14ac:dyDescent="0.25">
      <c r="A9057" t="s">
        <v>14</v>
      </c>
      <c r="B9057" t="s">
        <v>6</v>
      </c>
      <c r="C9057" t="s">
        <v>11</v>
      </c>
      <c r="D9057">
        <v>2032</v>
      </c>
      <c r="E9057">
        <v>2034</v>
      </c>
      <c r="F9057">
        <v>0.40444272199999998</v>
      </c>
      <c r="G9057">
        <v>8512.2278029999998</v>
      </c>
      <c r="H9057">
        <v>0</v>
      </c>
      <c r="I9057">
        <v>0.85</v>
      </c>
      <c r="J9057" s="2" t="str">
        <f t="shared" si="141"/>
        <v>EG_CCGTWR2032</v>
      </c>
    </row>
    <row r="9058" spans="1:10" x14ac:dyDescent="0.25">
      <c r="A9058" t="s">
        <v>14</v>
      </c>
      <c r="B9058" t="s">
        <v>6</v>
      </c>
      <c r="C9058" t="s">
        <v>9</v>
      </c>
      <c r="D9058">
        <v>2032</v>
      </c>
      <c r="E9058">
        <v>2034</v>
      </c>
      <c r="F9058">
        <v>0.40444272199999998</v>
      </c>
      <c r="G9058">
        <v>8512.2278029999998</v>
      </c>
      <c r="H9058">
        <v>0</v>
      </c>
      <c r="I9058">
        <v>0.85</v>
      </c>
      <c r="J9058" s="2" t="str">
        <f t="shared" si="141"/>
        <v>EG_CCGTNER2032</v>
      </c>
    </row>
    <row r="9059" spans="1:10" x14ac:dyDescent="0.25">
      <c r="A9059" t="s">
        <v>14</v>
      </c>
      <c r="B9059" t="s">
        <v>6</v>
      </c>
      <c r="C9059" t="s">
        <v>8</v>
      </c>
      <c r="D9059">
        <v>2032</v>
      </c>
      <c r="E9059">
        <v>2034</v>
      </c>
      <c r="F9059">
        <v>0.40444272199999998</v>
      </c>
      <c r="G9059">
        <v>8512.2278029999998</v>
      </c>
      <c r="H9059">
        <v>0</v>
      </c>
      <c r="I9059">
        <v>0.85</v>
      </c>
      <c r="J9059" s="2" t="str">
        <f t="shared" si="141"/>
        <v>EG_CCGTSR2032</v>
      </c>
    </row>
    <row r="9060" spans="1:10" x14ac:dyDescent="0.25">
      <c r="A9060" t="s">
        <v>14</v>
      </c>
      <c r="B9060" t="s">
        <v>6</v>
      </c>
      <c r="C9060" t="s">
        <v>12</v>
      </c>
      <c r="D9060">
        <v>2032</v>
      </c>
      <c r="E9060">
        <v>2034</v>
      </c>
      <c r="F9060">
        <v>0.40444272199999998</v>
      </c>
      <c r="G9060">
        <v>8512.2278029999998</v>
      </c>
      <c r="H9060">
        <v>0</v>
      </c>
      <c r="I9060">
        <v>0.85</v>
      </c>
      <c r="J9060" s="2" t="str">
        <f t="shared" si="141"/>
        <v>EG_CCGTNR2032</v>
      </c>
    </row>
    <row r="9061" spans="1:10" x14ac:dyDescent="0.25">
      <c r="A9061" t="s">
        <v>14</v>
      </c>
      <c r="B9061" t="s">
        <v>6</v>
      </c>
      <c r="C9061" t="s">
        <v>10</v>
      </c>
      <c r="D9061">
        <v>2032</v>
      </c>
      <c r="E9061">
        <v>2035</v>
      </c>
      <c r="F9061">
        <v>0.40444272199999998</v>
      </c>
      <c r="G9061">
        <v>8512.2278029999998</v>
      </c>
      <c r="H9061">
        <v>0</v>
      </c>
      <c r="I9061">
        <v>0.85</v>
      </c>
      <c r="J9061" s="2" t="str">
        <f t="shared" si="141"/>
        <v>EG_CCGTER2032</v>
      </c>
    </row>
    <row r="9062" spans="1:10" x14ac:dyDescent="0.25">
      <c r="A9062" t="s">
        <v>14</v>
      </c>
      <c r="B9062" t="s">
        <v>6</v>
      </c>
      <c r="C9062" t="s">
        <v>11</v>
      </c>
      <c r="D9062">
        <v>2032</v>
      </c>
      <c r="E9062">
        <v>2035</v>
      </c>
      <c r="F9062">
        <v>0.40444272199999998</v>
      </c>
      <c r="G9062">
        <v>8512.2278029999998</v>
      </c>
      <c r="H9062">
        <v>0</v>
      </c>
      <c r="I9062">
        <v>0.85</v>
      </c>
      <c r="J9062" s="2" t="str">
        <f t="shared" si="141"/>
        <v>EG_CCGTWR2032</v>
      </c>
    </row>
    <row r="9063" spans="1:10" x14ac:dyDescent="0.25">
      <c r="A9063" t="s">
        <v>14</v>
      </c>
      <c r="B9063" t="s">
        <v>6</v>
      </c>
      <c r="C9063" t="s">
        <v>9</v>
      </c>
      <c r="D9063">
        <v>2032</v>
      </c>
      <c r="E9063">
        <v>2035</v>
      </c>
      <c r="F9063">
        <v>0.40444272199999998</v>
      </c>
      <c r="G9063">
        <v>8512.2278029999998</v>
      </c>
      <c r="H9063">
        <v>0</v>
      </c>
      <c r="I9063">
        <v>0.85</v>
      </c>
      <c r="J9063" s="2" t="str">
        <f t="shared" si="141"/>
        <v>EG_CCGTNER2032</v>
      </c>
    </row>
    <row r="9064" spans="1:10" x14ac:dyDescent="0.25">
      <c r="A9064" t="s">
        <v>14</v>
      </c>
      <c r="B9064" t="s">
        <v>6</v>
      </c>
      <c r="C9064" t="s">
        <v>8</v>
      </c>
      <c r="D9064">
        <v>2032</v>
      </c>
      <c r="E9064">
        <v>2035</v>
      </c>
      <c r="F9064">
        <v>0.40444272199999998</v>
      </c>
      <c r="G9064">
        <v>8512.2278029999998</v>
      </c>
      <c r="H9064">
        <v>0</v>
      </c>
      <c r="I9064">
        <v>0.85</v>
      </c>
      <c r="J9064" s="2" t="str">
        <f t="shared" si="141"/>
        <v>EG_CCGTSR2032</v>
      </c>
    </row>
    <row r="9065" spans="1:10" x14ac:dyDescent="0.25">
      <c r="A9065" t="s">
        <v>14</v>
      </c>
      <c r="B9065" t="s">
        <v>6</v>
      </c>
      <c r="C9065" t="s">
        <v>12</v>
      </c>
      <c r="D9065">
        <v>2032</v>
      </c>
      <c r="E9065">
        <v>2035</v>
      </c>
      <c r="F9065">
        <v>0.40444272199999998</v>
      </c>
      <c r="G9065">
        <v>8512.2278029999998</v>
      </c>
      <c r="H9065">
        <v>0</v>
      </c>
      <c r="I9065">
        <v>0.85</v>
      </c>
      <c r="J9065" s="2" t="str">
        <f t="shared" si="141"/>
        <v>EG_CCGTNR2032</v>
      </c>
    </row>
    <row r="9066" spans="1:10" x14ac:dyDescent="0.25">
      <c r="A9066" t="s">
        <v>14</v>
      </c>
      <c r="B9066" t="s">
        <v>6</v>
      </c>
      <c r="C9066" t="s">
        <v>10</v>
      </c>
      <c r="D9066">
        <v>2032</v>
      </c>
      <c r="E9066">
        <v>2036</v>
      </c>
      <c r="F9066">
        <v>0.40444272199999998</v>
      </c>
      <c r="G9066">
        <v>8512.2278029999998</v>
      </c>
      <c r="H9066">
        <v>0</v>
      </c>
      <c r="I9066">
        <v>0.85</v>
      </c>
      <c r="J9066" s="2" t="str">
        <f t="shared" si="141"/>
        <v>EG_CCGTER2032</v>
      </c>
    </row>
    <row r="9067" spans="1:10" x14ac:dyDescent="0.25">
      <c r="A9067" t="s">
        <v>14</v>
      </c>
      <c r="B9067" t="s">
        <v>6</v>
      </c>
      <c r="C9067" t="s">
        <v>11</v>
      </c>
      <c r="D9067">
        <v>2032</v>
      </c>
      <c r="E9067">
        <v>2036</v>
      </c>
      <c r="F9067">
        <v>0.40444272199999998</v>
      </c>
      <c r="G9067">
        <v>8512.2278029999998</v>
      </c>
      <c r="H9067">
        <v>0</v>
      </c>
      <c r="I9067">
        <v>0.85</v>
      </c>
      <c r="J9067" s="2" t="str">
        <f t="shared" si="141"/>
        <v>EG_CCGTWR2032</v>
      </c>
    </row>
    <row r="9068" spans="1:10" x14ac:dyDescent="0.25">
      <c r="A9068" t="s">
        <v>14</v>
      </c>
      <c r="B9068" t="s">
        <v>6</v>
      </c>
      <c r="C9068" t="s">
        <v>9</v>
      </c>
      <c r="D9068">
        <v>2032</v>
      </c>
      <c r="E9068">
        <v>2036</v>
      </c>
      <c r="F9068">
        <v>0.40444272199999998</v>
      </c>
      <c r="G9068">
        <v>8512.2278029999998</v>
      </c>
      <c r="H9068">
        <v>0</v>
      </c>
      <c r="I9068">
        <v>0.85</v>
      </c>
      <c r="J9068" s="2" t="str">
        <f t="shared" si="141"/>
        <v>EG_CCGTNER2032</v>
      </c>
    </row>
    <row r="9069" spans="1:10" x14ac:dyDescent="0.25">
      <c r="A9069" t="s">
        <v>14</v>
      </c>
      <c r="B9069" t="s">
        <v>6</v>
      </c>
      <c r="C9069" t="s">
        <v>8</v>
      </c>
      <c r="D9069">
        <v>2032</v>
      </c>
      <c r="E9069">
        <v>2036</v>
      </c>
      <c r="F9069">
        <v>0.40444272199999998</v>
      </c>
      <c r="G9069">
        <v>8512.2278029999998</v>
      </c>
      <c r="H9069">
        <v>0</v>
      </c>
      <c r="I9069">
        <v>0.85</v>
      </c>
      <c r="J9069" s="2" t="str">
        <f t="shared" si="141"/>
        <v>EG_CCGTSR2032</v>
      </c>
    </row>
    <row r="9070" spans="1:10" x14ac:dyDescent="0.25">
      <c r="A9070" t="s">
        <v>14</v>
      </c>
      <c r="B9070" t="s">
        <v>6</v>
      </c>
      <c r="C9070" t="s">
        <v>12</v>
      </c>
      <c r="D9070">
        <v>2032</v>
      </c>
      <c r="E9070">
        <v>2036</v>
      </c>
      <c r="F9070">
        <v>0.40444272199999998</v>
      </c>
      <c r="G9070">
        <v>8512.2278029999998</v>
      </c>
      <c r="H9070">
        <v>0</v>
      </c>
      <c r="I9070">
        <v>0.85</v>
      </c>
      <c r="J9070" s="2" t="str">
        <f t="shared" si="141"/>
        <v>EG_CCGTNR2032</v>
      </c>
    </row>
    <row r="9071" spans="1:10" x14ac:dyDescent="0.25">
      <c r="A9071" t="s">
        <v>14</v>
      </c>
      <c r="B9071" t="s">
        <v>6</v>
      </c>
      <c r="C9071" t="s">
        <v>10</v>
      </c>
      <c r="D9071">
        <v>2032</v>
      </c>
      <c r="E9071">
        <v>2037</v>
      </c>
      <c r="F9071">
        <v>0.40444272199999998</v>
      </c>
      <c r="G9071">
        <v>8512.2278029999998</v>
      </c>
      <c r="H9071">
        <v>0</v>
      </c>
      <c r="I9071">
        <v>0.85</v>
      </c>
      <c r="J9071" s="2" t="str">
        <f t="shared" si="141"/>
        <v>EG_CCGTER2032</v>
      </c>
    </row>
    <row r="9072" spans="1:10" x14ac:dyDescent="0.25">
      <c r="A9072" t="s">
        <v>14</v>
      </c>
      <c r="B9072" t="s">
        <v>6</v>
      </c>
      <c r="C9072" t="s">
        <v>11</v>
      </c>
      <c r="D9072">
        <v>2032</v>
      </c>
      <c r="E9072">
        <v>2037</v>
      </c>
      <c r="F9072">
        <v>0.40444272199999998</v>
      </c>
      <c r="G9072">
        <v>8512.2278029999998</v>
      </c>
      <c r="H9072">
        <v>0</v>
      </c>
      <c r="I9072">
        <v>0.85</v>
      </c>
      <c r="J9072" s="2" t="str">
        <f t="shared" si="141"/>
        <v>EG_CCGTWR2032</v>
      </c>
    </row>
    <row r="9073" spans="1:10" x14ac:dyDescent="0.25">
      <c r="A9073" t="s">
        <v>14</v>
      </c>
      <c r="B9073" t="s">
        <v>6</v>
      </c>
      <c r="C9073" t="s">
        <v>9</v>
      </c>
      <c r="D9073">
        <v>2032</v>
      </c>
      <c r="E9073">
        <v>2037</v>
      </c>
      <c r="F9073">
        <v>0.40444272199999998</v>
      </c>
      <c r="G9073">
        <v>8512.2278029999998</v>
      </c>
      <c r="H9073">
        <v>0</v>
      </c>
      <c r="I9073">
        <v>0.85</v>
      </c>
      <c r="J9073" s="2" t="str">
        <f t="shared" si="141"/>
        <v>EG_CCGTNER2032</v>
      </c>
    </row>
    <row r="9074" spans="1:10" x14ac:dyDescent="0.25">
      <c r="A9074" t="s">
        <v>14</v>
      </c>
      <c r="B9074" t="s">
        <v>6</v>
      </c>
      <c r="C9074" t="s">
        <v>8</v>
      </c>
      <c r="D9074">
        <v>2032</v>
      </c>
      <c r="E9074">
        <v>2037</v>
      </c>
      <c r="F9074">
        <v>0.40444272199999998</v>
      </c>
      <c r="G9074">
        <v>8512.2278029999998</v>
      </c>
      <c r="H9074">
        <v>0</v>
      </c>
      <c r="I9074">
        <v>0.85</v>
      </c>
      <c r="J9074" s="2" t="str">
        <f t="shared" si="141"/>
        <v>EG_CCGTSR2032</v>
      </c>
    </row>
    <row r="9075" spans="1:10" x14ac:dyDescent="0.25">
      <c r="A9075" t="s">
        <v>14</v>
      </c>
      <c r="B9075" t="s">
        <v>6</v>
      </c>
      <c r="C9075" t="s">
        <v>12</v>
      </c>
      <c r="D9075">
        <v>2032</v>
      </c>
      <c r="E9075">
        <v>2037</v>
      </c>
      <c r="F9075">
        <v>0.40444272199999998</v>
      </c>
      <c r="G9075">
        <v>8512.2278029999998</v>
      </c>
      <c r="H9075">
        <v>0</v>
      </c>
      <c r="I9075">
        <v>0.85</v>
      </c>
      <c r="J9075" s="2" t="str">
        <f t="shared" si="141"/>
        <v>EG_CCGTNR2032</v>
      </c>
    </row>
    <row r="9076" spans="1:10" x14ac:dyDescent="0.25">
      <c r="A9076" t="s">
        <v>14</v>
      </c>
      <c r="B9076" t="s">
        <v>6</v>
      </c>
      <c r="C9076" t="s">
        <v>10</v>
      </c>
      <c r="D9076">
        <v>2032</v>
      </c>
      <c r="E9076">
        <v>2038</v>
      </c>
      <c r="F9076">
        <v>0.40444272199999998</v>
      </c>
      <c r="G9076">
        <v>8512.2278029999998</v>
      </c>
      <c r="H9076">
        <v>0</v>
      </c>
      <c r="I9076">
        <v>0.85</v>
      </c>
      <c r="J9076" s="2" t="str">
        <f t="shared" si="141"/>
        <v>EG_CCGTER2032</v>
      </c>
    </row>
    <row r="9077" spans="1:10" x14ac:dyDescent="0.25">
      <c r="A9077" t="s">
        <v>14</v>
      </c>
      <c r="B9077" t="s">
        <v>6</v>
      </c>
      <c r="C9077" t="s">
        <v>11</v>
      </c>
      <c r="D9077">
        <v>2032</v>
      </c>
      <c r="E9077">
        <v>2038</v>
      </c>
      <c r="F9077">
        <v>0.40444272199999998</v>
      </c>
      <c r="G9077">
        <v>8512.2278029999998</v>
      </c>
      <c r="H9077">
        <v>0</v>
      </c>
      <c r="I9077">
        <v>0.85</v>
      </c>
      <c r="J9077" s="2" t="str">
        <f t="shared" si="141"/>
        <v>EG_CCGTWR2032</v>
      </c>
    </row>
    <row r="9078" spans="1:10" x14ac:dyDescent="0.25">
      <c r="A9078" t="s">
        <v>14</v>
      </c>
      <c r="B9078" t="s">
        <v>6</v>
      </c>
      <c r="C9078" t="s">
        <v>9</v>
      </c>
      <c r="D9078">
        <v>2032</v>
      </c>
      <c r="E9078">
        <v>2038</v>
      </c>
      <c r="F9078">
        <v>0.40444272199999998</v>
      </c>
      <c r="G9078">
        <v>8512.2278029999998</v>
      </c>
      <c r="H9078">
        <v>0</v>
      </c>
      <c r="I9078">
        <v>0.85</v>
      </c>
      <c r="J9078" s="2" t="str">
        <f t="shared" si="141"/>
        <v>EG_CCGTNER2032</v>
      </c>
    </row>
    <row r="9079" spans="1:10" x14ac:dyDescent="0.25">
      <c r="A9079" t="s">
        <v>14</v>
      </c>
      <c r="B9079" t="s">
        <v>6</v>
      </c>
      <c r="C9079" t="s">
        <v>8</v>
      </c>
      <c r="D9079">
        <v>2032</v>
      </c>
      <c r="E9079">
        <v>2038</v>
      </c>
      <c r="F9079">
        <v>0.40444272199999998</v>
      </c>
      <c r="G9079">
        <v>8512.2278029999998</v>
      </c>
      <c r="H9079">
        <v>0</v>
      </c>
      <c r="I9079">
        <v>0.85</v>
      </c>
      <c r="J9079" s="2" t="str">
        <f t="shared" si="141"/>
        <v>EG_CCGTSR2032</v>
      </c>
    </row>
    <row r="9080" spans="1:10" x14ac:dyDescent="0.25">
      <c r="A9080" t="s">
        <v>14</v>
      </c>
      <c r="B9080" t="s">
        <v>6</v>
      </c>
      <c r="C9080" t="s">
        <v>12</v>
      </c>
      <c r="D9080">
        <v>2032</v>
      </c>
      <c r="E9080">
        <v>2038</v>
      </c>
      <c r="F9080">
        <v>0.40444272199999998</v>
      </c>
      <c r="G9080">
        <v>8512.2278029999998</v>
      </c>
      <c r="H9080">
        <v>0</v>
      </c>
      <c r="I9080">
        <v>0.85</v>
      </c>
      <c r="J9080" s="2" t="str">
        <f t="shared" si="141"/>
        <v>EG_CCGTNR2032</v>
      </c>
    </row>
    <row r="9081" spans="1:10" x14ac:dyDescent="0.25">
      <c r="A9081" t="s">
        <v>14</v>
      </c>
      <c r="B9081" t="s">
        <v>6</v>
      </c>
      <c r="C9081" t="s">
        <v>10</v>
      </c>
      <c r="D9081">
        <v>2032</v>
      </c>
      <c r="E9081">
        <v>2039</v>
      </c>
      <c r="F9081">
        <v>0.40444272199999998</v>
      </c>
      <c r="G9081">
        <v>8512.2278029999998</v>
      </c>
      <c r="H9081">
        <v>0</v>
      </c>
      <c r="I9081">
        <v>0.85</v>
      </c>
      <c r="J9081" s="2" t="str">
        <f t="shared" si="141"/>
        <v>EG_CCGTER2032</v>
      </c>
    </row>
    <row r="9082" spans="1:10" x14ac:dyDescent="0.25">
      <c r="A9082" t="s">
        <v>14</v>
      </c>
      <c r="B9082" t="s">
        <v>6</v>
      </c>
      <c r="C9082" t="s">
        <v>11</v>
      </c>
      <c r="D9082">
        <v>2032</v>
      </c>
      <c r="E9082">
        <v>2039</v>
      </c>
      <c r="F9082">
        <v>0.40444272199999998</v>
      </c>
      <c r="G9082">
        <v>8512.2278029999998</v>
      </c>
      <c r="H9082">
        <v>0</v>
      </c>
      <c r="I9082">
        <v>0.85</v>
      </c>
      <c r="J9082" s="2" t="str">
        <f t="shared" si="141"/>
        <v>EG_CCGTWR2032</v>
      </c>
    </row>
    <row r="9083" spans="1:10" x14ac:dyDescent="0.25">
      <c r="A9083" t="s">
        <v>14</v>
      </c>
      <c r="B9083" t="s">
        <v>6</v>
      </c>
      <c r="C9083" t="s">
        <v>9</v>
      </c>
      <c r="D9083">
        <v>2032</v>
      </c>
      <c r="E9083">
        <v>2039</v>
      </c>
      <c r="F9083">
        <v>0.40444272199999998</v>
      </c>
      <c r="G9083">
        <v>8512.2278029999998</v>
      </c>
      <c r="H9083">
        <v>0</v>
      </c>
      <c r="I9083">
        <v>0.85</v>
      </c>
      <c r="J9083" s="2" t="str">
        <f t="shared" si="141"/>
        <v>EG_CCGTNER2032</v>
      </c>
    </row>
    <row r="9084" spans="1:10" x14ac:dyDescent="0.25">
      <c r="A9084" t="s">
        <v>14</v>
      </c>
      <c r="B9084" t="s">
        <v>6</v>
      </c>
      <c r="C9084" t="s">
        <v>8</v>
      </c>
      <c r="D9084">
        <v>2032</v>
      </c>
      <c r="E9084">
        <v>2039</v>
      </c>
      <c r="F9084">
        <v>0.40444272199999998</v>
      </c>
      <c r="G9084">
        <v>8512.2278029999998</v>
      </c>
      <c r="H9084">
        <v>0</v>
      </c>
      <c r="I9084">
        <v>0.85</v>
      </c>
      <c r="J9084" s="2" t="str">
        <f t="shared" si="141"/>
        <v>EG_CCGTSR2032</v>
      </c>
    </row>
    <row r="9085" spans="1:10" x14ac:dyDescent="0.25">
      <c r="A9085" t="s">
        <v>14</v>
      </c>
      <c r="B9085" t="s">
        <v>6</v>
      </c>
      <c r="C9085" t="s">
        <v>12</v>
      </c>
      <c r="D9085">
        <v>2032</v>
      </c>
      <c r="E9085">
        <v>2039</v>
      </c>
      <c r="F9085">
        <v>0.40444272199999998</v>
      </c>
      <c r="G9085">
        <v>8512.2278029999998</v>
      </c>
      <c r="H9085">
        <v>0</v>
      </c>
      <c r="I9085">
        <v>0.85</v>
      </c>
      <c r="J9085" s="2" t="str">
        <f t="shared" si="141"/>
        <v>EG_CCGTNR2032</v>
      </c>
    </row>
    <row r="9086" spans="1:10" x14ac:dyDescent="0.25">
      <c r="A9086" t="s">
        <v>14</v>
      </c>
      <c r="B9086" t="s">
        <v>6</v>
      </c>
      <c r="C9086" t="s">
        <v>10</v>
      </c>
      <c r="D9086">
        <v>2032</v>
      </c>
      <c r="E9086">
        <v>2040</v>
      </c>
      <c r="F9086">
        <v>0.40444272199999998</v>
      </c>
      <c r="G9086">
        <v>8512.2278029999998</v>
      </c>
      <c r="H9086">
        <v>0</v>
      </c>
      <c r="I9086">
        <v>0.85</v>
      </c>
      <c r="J9086" s="2" t="str">
        <f t="shared" si="141"/>
        <v>EG_CCGTER2032</v>
      </c>
    </row>
    <row r="9087" spans="1:10" x14ac:dyDescent="0.25">
      <c r="A9087" t="s">
        <v>14</v>
      </c>
      <c r="B9087" t="s">
        <v>6</v>
      </c>
      <c r="C9087" t="s">
        <v>11</v>
      </c>
      <c r="D9087">
        <v>2032</v>
      </c>
      <c r="E9087">
        <v>2040</v>
      </c>
      <c r="F9087">
        <v>0.40444272199999998</v>
      </c>
      <c r="G9087">
        <v>8512.2278029999998</v>
      </c>
      <c r="H9087">
        <v>0</v>
      </c>
      <c r="I9087">
        <v>0.85</v>
      </c>
      <c r="J9087" s="2" t="str">
        <f t="shared" si="141"/>
        <v>EG_CCGTWR2032</v>
      </c>
    </row>
    <row r="9088" spans="1:10" x14ac:dyDescent="0.25">
      <c r="A9088" t="s">
        <v>14</v>
      </c>
      <c r="B9088" t="s">
        <v>6</v>
      </c>
      <c r="C9088" t="s">
        <v>9</v>
      </c>
      <c r="D9088">
        <v>2032</v>
      </c>
      <c r="E9088">
        <v>2040</v>
      </c>
      <c r="F9088">
        <v>0.40444272199999998</v>
      </c>
      <c r="G9088">
        <v>8512.2278029999998</v>
      </c>
      <c r="H9088">
        <v>0</v>
      </c>
      <c r="I9088">
        <v>0.85</v>
      </c>
      <c r="J9088" s="2" t="str">
        <f t="shared" si="141"/>
        <v>EG_CCGTNER2032</v>
      </c>
    </row>
    <row r="9089" spans="1:10" x14ac:dyDescent="0.25">
      <c r="A9089" t="s">
        <v>14</v>
      </c>
      <c r="B9089" t="s">
        <v>6</v>
      </c>
      <c r="C9089" t="s">
        <v>8</v>
      </c>
      <c r="D9089">
        <v>2032</v>
      </c>
      <c r="E9089">
        <v>2040</v>
      </c>
      <c r="F9089">
        <v>0.40444272199999998</v>
      </c>
      <c r="G9089">
        <v>8512.2278029999998</v>
      </c>
      <c r="H9089">
        <v>0</v>
      </c>
      <c r="I9089">
        <v>0.85</v>
      </c>
      <c r="J9089" s="2" t="str">
        <f t="shared" si="141"/>
        <v>EG_CCGTSR2032</v>
      </c>
    </row>
    <row r="9090" spans="1:10" x14ac:dyDescent="0.25">
      <c r="A9090" t="s">
        <v>14</v>
      </c>
      <c r="B9090" t="s">
        <v>6</v>
      </c>
      <c r="C9090" t="s">
        <v>12</v>
      </c>
      <c r="D9090">
        <v>2032</v>
      </c>
      <c r="E9090">
        <v>2040</v>
      </c>
      <c r="F9090">
        <v>0.40444272199999998</v>
      </c>
      <c r="G9090">
        <v>8512.2278029999998</v>
      </c>
      <c r="H9090">
        <v>0</v>
      </c>
      <c r="I9090">
        <v>0.85</v>
      </c>
      <c r="J9090" s="2" t="str">
        <f t="shared" si="141"/>
        <v>EG_CCGTNR2032</v>
      </c>
    </row>
    <row r="9091" spans="1:10" x14ac:dyDescent="0.25">
      <c r="A9091" t="s">
        <v>14</v>
      </c>
      <c r="B9091" t="s">
        <v>6</v>
      </c>
      <c r="C9091" t="s">
        <v>10</v>
      </c>
      <c r="D9091">
        <v>2032</v>
      </c>
      <c r="E9091">
        <v>2041</v>
      </c>
      <c r="F9091">
        <v>0.40444272199999998</v>
      </c>
      <c r="G9091">
        <v>8512.2278029999998</v>
      </c>
      <c r="H9091">
        <v>0</v>
      </c>
      <c r="I9091">
        <v>0.85</v>
      </c>
      <c r="J9091" s="2" t="str">
        <f t="shared" ref="J9091:J9154" si="142">_xlfn.CONCAT(A9091,C9091,D9091)</f>
        <v>EG_CCGTER2032</v>
      </c>
    </row>
    <row r="9092" spans="1:10" x14ac:dyDescent="0.25">
      <c r="A9092" t="s">
        <v>14</v>
      </c>
      <c r="B9092" t="s">
        <v>6</v>
      </c>
      <c r="C9092" t="s">
        <v>11</v>
      </c>
      <c r="D9092">
        <v>2032</v>
      </c>
      <c r="E9092">
        <v>2041</v>
      </c>
      <c r="F9092">
        <v>0.40444272199999998</v>
      </c>
      <c r="G9092">
        <v>8512.2278029999998</v>
      </c>
      <c r="H9092">
        <v>0</v>
      </c>
      <c r="I9092">
        <v>0.85</v>
      </c>
      <c r="J9092" s="2" t="str">
        <f t="shared" si="142"/>
        <v>EG_CCGTWR2032</v>
      </c>
    </row>
    <row r="9093" spans="1:10" x14ac:dyDescent="0.25">
      <c r="A9093" t="s">
        <v>14</v>
      </c>
      <c r="B9093" t="s">
        <v>6</v>
      </c>
      <c r="C9093" t="s">
        <v>9</v>
      </c>
      <c r="D9093">
        <v>2032</v>
      </c>
      <c r="E9093">
        <v>2041</v>
      </c>
      <c r="F9093">
        <v>0.40444272199999998</v>
      </c>
      <c r="G9093">
        <v>8512.2278029999998</v>
      </c>
      <c r="H9093">
        <v>0</v>
      </c>
      <c r="I9093">
        <v>0.85</v>
      </c>
      <c r="J9093" s="2" t="str">
        <f t="shared" si="142"/>
        <v>EG_CCGTNER2032</v>
      </c>
    </row>
    <row r="9094" spans="1:10" x14ac:dyDescent="0.25">
      <c r="A9094" t="s">
        <v>14</v>
      </c>
      <c r="B9094" t="s">
        <v>6</v>
      </c>
      <c r="C9094" t="s">
        <v>8</v>
      </c>
      <c r="D9094">
        <v>2032</v>
      </c>
      <c r="E9094">
        <v>2041</v>
      </c>
      <c r="F9094">
        <v>0.40444272199999998</v>
      </c>
      <c r="G9094">
        <v>8512.2278029999998</v>
      </c>
      <c r="H9094">
        <v>0</v>
      </c>
      <c r="I9094">
        <v>0.85</v>
      </c>
      <c r="J9094" s="2" t="str">
        <f t="shared" si="142"/>
        <v>EG_CCGTSR2032</v>
      </c>
    </row>
    <row r="9095" spans="1:10" x14ac:dyDescent="0.25">
      <c r="A9095" t="s">
        <v>14</v>
      </c>
      <c r="B9095" t="s">
        <v>6</v>
      </c>
      <c r="C9095" t="s">
        <v>12</v>
      </c>
      <c r="D9095">
        <v>2032</v>
      </c>
      <c r="E9095">
        <v>2041</v>
      </c>
      <c r="F9095">
        <v>0.40444272199999998</v>
      </c>
      <c r="G9095">
        <v>8512.2278029999998</v>
      </c>
      <c r="H9095">
        <v>0</v>
      </c>
      <c r="I9095">
        <v>0.85</v>
      </c>
      <c r="J9095" s="2" t="str">
        <f t="shared" si="142"/>
        <v>EG_CCGTNR2032</v>
      </c>
    </row>
    <row r="9096" spans="1:10" x14ac:dyDescent="0.25">
      <c r="A9096" t="s">
        <v>16</v>
      </c>
      <c r="B9096" t="s">
        <v>6</v>
      </c>
      <c r="C9096" t="s">
        <v>10</v>
      </c>
      <c r="D9096">
        <v>2032</v>
      </c>
      <c r="E9096">
        <v>2032</v>
      </c>
      <c r="F9096">
        <v>0.28070162799999998</v>
      </c>
      <c r="G9096">
        <v>6679.7506489999996</v>
      </c>
      <c r="H9096">
        <v>0</v>
      </c>
      <c r="I9096">
        <v>0.85</v>
      </c>
      <c r="J9096" s="2" t="str">
        <f t="shared" si="142"/>
        <v>EG_OCGTER2032</v>
      </c>
    </row>
    <row r="9097" spans="1:10" x14ac:dyDescent="0.25">
      <c r="A9097" t="s">
        <v>16</v>
      </c>
      <c r="B9097" t="s">
        <v>6</v>
      </c>
      <c r="C9097" t="s">
        <v>11</v>
      </c>
      <c r="D9097">
        <v>2032</v>
      </c>
      <c r="E9097">
        <v>2032</v>
      </c>
      <c r="F9097">
        <v>0.28070162799999998</v>
      </c>
      <c r="G9097">
        <v>6679.7506489999996</v>
      </c>
      <c r="H9097">
        <v>0</v>
      </c>
      <c r="I9097">
        <v>0.85</v>
      </c>
      <c r="J9097" s="2" t="str">
        <f t="shared" si="142"/>
        <v>EG_OCGTWR2032</v>
      </c>
    </row>
    <row r="9098" spans="1:10" x14ac:dyDescent="0.25">
      <c r="A9098" t="s">
        <v>16</v>
      </c>
      <c r="B9098" t="s">
        <v>6</v>
      </c>
      <c r="C9098" t="s">
        <v>9</v>
      </c>
      <c r="D9098">
        <v>2032</v>
      </c>
      <c r="E9098">
        <v>2032</v>
      </c>
      <c r="F9098">
        <v>0.28070162799999998</v>
      </c>
      <c r="G9098">
        <v>6679.7506489999996</v>
      </c>
      <c r="H9098">
        <v>0</v>
      </c>
      <c r="I9098">
        <v>0.85</v>
      </c>
      <c r="J9098" s="2" t="str">
        <f t="shared" si="142"/>
        <v>EG_OCGTNER2032</v>
      </c>
    </row>
    <row r="9099" spans="1:10" x14ac:dyDescent="0.25">
      <c r="A9099" t="s">
        <v>16</v>
      </c>
      <c r="B9099" t="s">
        <v>6</v>
      </c>
      <c r="C9099" t="s">
        <v>8</v>
      </c>
      <c r="D9099">
        <v>2032</v>
      </c>
      <c r="E9099">
        <v>2032</v>
      </c>
      <c r="F9099">
        <v>0.28070162799999998</v>
      </c>
      <c r="G9099">
        <v>6679.7506489999996</v>
      </c>
      <c r="H9099">
        <v>0</v>
      </c>
      <c r="I9099">
        <v>0.85</v>
      </c>
      <c r="J9099" s="2" t="str">
        <f t="shared" si="142"/>
        <v>EG_OCGTSR2032</v>
      </c>
    </row>
    <row r="9100" spans="1:10" x14ac:dyDescent="0.25">
      <c r="A9100" t="s">
        <v>16</v>
      </c>
      <c r="B9100" t="s">
        <v>6</v>
      </c>
      <c r="C9100" t="s">
        <v>12</v>
      </c>
      <c r="D9100">
        <v>2032</v>
      </c>
      <c r="E9100">
        <v>2032</v>
      </c>
      <c r="F9100">
        <v>0.28070162799999998</v>
      </c>
      <c r="G9100">
        <v>6679.7506489999996</v>
      </c>
      <c r="H9100">
        <v>0</v>
      </c>
      <c r="I9100">
        <v>0.85</v>
      </c>
      <c r="J9100" s="2" t="str">
        <f t="shared" si="142"/>
        <v>EG_OCGTNR2032</v>
      </c>
    </row>
    <row r="9101" spans="1:10" x14ac:dyDescent="0.25">
      <c r="A9101" t="s">
        <v>16</v>
      </c>
      <c r="B9101" t="s">
        <v>6</v>
      </c>
      <c r="C9101" t="s">
        <v>10</v>
      </c>
      <c r="D9101">
        <v>2032</v>
      </c>
      <c r="E9101">
        <v>2033</v>
      </c>
      <c r="F9101">
        <v>0.28070162799999998</v>
      </c>
      <c r="G9101">
        <v>6679.7506489999996</v>
      </c>
      <c r="H9101">
        <v>0</v>
      </c>
      <c r="I9101">
        <v>0.85</v>
      </c>
      <c r="J9101" s="2" t="str">
        <f t="shared" si="142"/>
        <v>EG_OCGTER2032</v>
      </c>
    </row>
    <row r="9102" spans="1:10" x14ac:dyDescent="0.25">
      <c r="A9102" t="s">
        <v>16</v>
      </c>
      <c r="B9102" t="s">
        <v>6</v>
      </c>
      <c r="C9102" t="s">
        <v>11</v>
      </c>
      <c r="D9102">
        <v>2032</v>
      </c>
      <c r="E9102">
        <v>2033</v>
      </c>
      <c r="F9102">
        <v>0.28070162799999998</v>
      </c>
      <c r="G9102">
        <v>6679.7506489999996</v>
      </c>
      <c r="H9102">
        <v>0</v>
      </c>
      <c r="I9102">
        <v>0.85</v>
      </c>
      <c r="J9102" s="2" t="str">
        <f t="shared" si="142"/>
        <v>EG_OCGTWR2032</v>
      </c>
    </row>
    <row r="9103" spans="1:10" x14ac:dyDescent="0.25">
      <c r="A9103" t="s">
        <v>16</v>
      </c>
      <c r="B9103" t="s">
        <v>6</v>
      </c>
      <c r="C9103" t="s">
        <v>9</v>
      </c>
      <c r="D9103">
        <v>2032</v>
      </c>
      <c r="E9103">
        <v>2033</v>
      </c>
      <c r="F9103">
        <v>0.28070162799999998</v>
      </c>
      <c r="G9103">
        <v>6679.7506489999996</v>
      </c>
      <c r="H9103">
        <v>0</v>
      </c>
      <c r="I9103">
        <v>0.85</v>
      </c>
      <c r="J9103" s="2" t="str">
        <f t="shared" si="142"/>
        <v>EG_OCGTNER2032</v>
      </c>
    </row>
    <row r="9104" spans="1:10" x14ac:dyDescent="0.25">
      <c r="A9104" t="s">
        <v>16</v>
      </c>
      <c r="B9104" t="s">
        <v>6</v>
      </c>
      <c r="C9104" t="s">
        <v>8</v>
      </c>
      <c r="D9104">
        <v>2032</v>
      </c>
      <c r="E9104">
        <v>2033</v>
      </c>
      <c r="F9104">
        <v>0.28070162799999998</v>
      </c>
      <c r="G9104">
        <v>6679.7506489999996</v>
      </c>
      <c r="H9104">
        <v>0</v>
      </c>
      <c r="I9104">
        <v>0.85</v>
      </c>
      <c r="J9104" s="2" t="str">
        <f t="shared" si="142"/>
        <v>EG_OCGTSR2032</v>
      </c>
    </row>
    <row r="9105" spans="1:10" x14ac:dyDescent="0.25">
      <c r="A9105" t="s">
        <v>16</v>
      </c>
      <c r="B9105" t="s">
        <v>6</v>
      </c>
      <c r="C9105" t="s">
        <v>12</v>
      </c>
      <c r="D9105">
        <v>2032</v>
      </c>
      <c r="E9105">
        <v>2033</v>
      </c>
      <c r="F9105">
        <v>0.28070162799999998</v>
      </c>
      <c r="G9105">
        <v>6679.7506489999996</v>
      </c>
      <c r="H9105">
        <v>0</v>
      </c>
      <c r="I9105">
        <v>0.85</v>
      </c>
      <c r="J9105" s="2" t="str">
        <f t="shared" si="142"/>
        <v>EG_OCGTNR2032</v>
      </c>
    </row>
    <row r="9106" spans="1:10" x14ac:dyDescent="0.25">
      <c r="A9106" t="s">
        <v>16</v>
      </c>
      <c r="B9106" t="s">
        <v>6</v>
      </c>
      <c r="C9106" t="s">
        <v>10</v>
      </c>
      <c r="D9106">
        <v>2032</v>
      </c>
      <c r="E9106">
        <v>2034</v>
      </c>
      <c r="F9106">
        <v>0.28070162799999998</v>
      </c>
      <c r="G9106">
        <v>6679.7506489999996</v>
      </c>
      <c r="H9106">
        <v>0</v>
      </c>
      <c r="I9106">
        <v>0.85</v>
      </c>
      <c r="J9106" s="2" t="str">
        <f t="shared" si="142"/>
        <v>EG_OCGTER2032</v>
      </c>
    </row>
    <row r="9107" spans="1:10" x14ac:dyDescent="0.25">
      <c r="A9107" t="s">
        <v>16</v>
      </c>
      <c r="B9107" t="s">
        <v>6</v>
      </c>
      <c r="C9107" t="s">
        <v>11</v>
      </c>
      <c r="D9107">
        <v>2032</v>
      </c>
      <c r="E9107">
        <v>2034</v>
      </c>
      <c r="F9107">
        <v>0.28070162799999998</v>
      </c>
      <c r="G9107">
        <v>6679.7506489999996</v>
      </c>
      <c r="H9107">
        <v>0</v>
      </c>
      <c r="I9107">
        <v>0.85</v>
      </c>
      <c r="J9107" s="2" t="str">
        <f t="shared" si="142"/>
        <v>EG_OCGTWR2032</v>
      </c>
    </row>
    <row r="9108" spans="1:10" x14ac:dyDescent="0.25">
      <c r="A9108" t="s">
        <v>16</v>
      </c>
      <c r="B9108" t="s">
        <v>6</v>
      </c>
      <c r="C9108" t="s">
        <v>9</v>
      </c>
      <c r="D9108">
        <v>2032</v>
      </c>
      <c r="E9108">
        <v>2034</v>
      </c>
      <c r="F9108">
        <v>0.28070162799999998</v>
      </c>
      <c r="G9108">
        <v>6679.7506489999996</v>
      </c>
      <c r="H9108">
        <v>0</v>
      </c>
      <c r="I9108">
        <v>0.85</v>
      </c>
      <c r="J9108" s="2" t="str">
        <f t="shared" si="142"/>
        <v>EG_OCGTNER2032</v>
      </c>
    </row>
    <row r="9109" spans="1:10" x14ac:dyDescent="0.25">
      <c r="A9109" t="s">
        <v>16</v>
      </c>
      <c r="B9109" t="s">
        <v>6</v>
      </c>
      <c r="C9109" t="s">
        <v>8</v>
      </c>
      <c r="D9109">
        <v>2032</v>
      </c>
      <c r="E9109">
        <v>2034</v>
      </c>
      <c r="F9109">
        <v>0.28070162799999998</v>
      </c>
      <c r="G9109">
        <v>6679.7506489999996</v>
      </c>
      <c r="H9109">
        <v>0</v>
      </c>
      <c r="I9109">
        <v>0.85</v>
      </c>
      <c r="J9109" s="2" t="str">
        <f t="shared" si="142"/>
        <v>EG_OCGTSR2032</v>
      </c>
    </row>
    <row r="9110" spans="1:10" x14ac:dyDescent="0.25">
      <c r="A9110" t="s">
        <v>16</v>
      </c>
      <c r="B9110" t="s">
        <v>6</v>
      </c>
      <c r="C9110" t="s">
        <v>12</v>
      </c>
      <c r="D9110">
        <v>2032</v>
      </c>
      <c r="E9110">
        <v>2034</v>
      </c>
      <c r="F9110">
        <v>0.28070162799999998</v>
      </c>
      <c r="G9110">
        <v>6679.7506489999996</v>
      </c>
      <c r="H9110">
        <v>0</v>
      </c>
      <c r="I9110">
        <v>0.85</v>
      </c>
      <c r="J9110" s="2" t="str">
        <f t="shared" si="142"/>
        <v>EG_OCGTNR2032</v>
      </c>
    </row>
    <row r="9111" spans="1:10" x14ac:dyDescent="0.25">
      <c r="A9111" t="s">
        <v>16</v>
      </c>
      <c r="B9111" t="s">
        <v>6</v>
      </c>
      <c r="C9111" t="s">
        <v>10</v>
      </c>
      <c r="D9111">
        <v>2032</v>
      </c>
      <c r="E9111">
        <v>2035</v>
      </c>
      <c r="F9111">
        <v>0.28070162799999998</v>
      </c>
      <c r="G9111">
        <v>6679.7506489999996</v>
      </c>
      <c r="H9111">
        <v>0</v>
      </c>
      <c r="I9111">
        <v>0.85</v>
      </c>
      <c r="J9111" s="2" t="str">
        <f t="shared" si="142"/>
        <v>EG_OCGTER2032</v>
      </c>
    </row>
    <row r="9112" spans="1:10" x14ac:dyDescent="0.25">
      <c r="A9112" t="s">
        <v>16</v>
      </c>
      <c r="B9112" t="s">
        <v>6</v>
      </c>
      <c r="C9112" t="s">
        <v>11</v>
      </c>
      <c r="D9112">
        <v>2032</v>
      </c>
      <c r="E9112">
        <v>2035</v>
      </c>
      <c r="F9112">
        <v>0.28070162799999998</v>
      </c>
      <c r="G9112">
        <v>6679.7506489999996</v>
      </c>
      <c r="H9112">
        <v>0</v>
      </c>
      <c r="I9112">
        <v>0.85</v>
      </c>
      <c r="J9112" s="2" t="str">
        <f t="shared" si="142"/>
        <v>EG_OCGTWR2032</v>
      </c>
    </row>
    <row r="9113" spans="1:10" x14ac:dyDescent="0.25">
      <c r="A9113" t="s">
        <v>16</v>
      </c>
      <c r="B9113" t="s">
        <v>6</v>
      </c>
      <c r="C9113" t="s">
        <v>9</v>
      </c>
      <c r="D9113">
        <v>2032</v>
      </c>
      <c r="E9113">
        <v>2035</v>
      </c>
      <c r="F9113">
        <v>0.28070162799999998</v>
      </c>
      <c r="G9113">
        <v>6679.7506489999996</v>
      </c>
      <c r="H9113">
        <v>0</v>
      </c>
      <c r="I9113">
        <v>0.85</v>
      </c>
      <c r="J9113" s="2" t="str">
        <f t="shared" si="142"/>
        <v>EG_OCGTNER2032</v>
      </c>
    </row>
    <row r="9114" spans="1:10" x14ac:dyDescent="0.25">
      <c r="A9114" t="s">
        <v>16</v>
      </c>
      <c r="B9114" t="s">
        <v>6</v>
      </c>
      <c r="C9114" t="s">
        <v>8</v>
      </c>
      <c r="D9114">
        <v>2032</v>
      </c>
      <c r="E9114">
        <v>2035</v>
      </c>
      <c r="F9114">
        <v>0.28070162799999998</v>
      </c>
      <c r="G9114">
        <v>6679.7506489999996</v>
      </c>
      <c r="H9114">
        <v>0</v>
      </c>
      <c r="I9114">
        <v>0.85</v>
      </c>
      <c r="J9114" s="2" t="str">
        <f t="shared" si="142"/>
        <v>EG_OCGTSR2032</v>
      </c>
    </row>
    <row r="9115" spans="1:10" x14ac:dyDescent="0.25">
      <c r="A9115" t="s">
        <v>16</v>
      </c>
      <c r="B9115" t="s">
        <v>6</v>
      </c>
      <c r="C9115" t="s">
        <v>12</v>
      </c>
      <c r="D9115">
        <v>2032</v>
      </c>
      <c r="E9115">
        <v>2035</v>
      </c>
      <c r="F9115">
        <v>0.28070162799999998</v>
      </c>
      <c r="G9115">
        <v>6679.7506489999996</v>
      </c>
      <c r="H9115">
        <v>0</v>
      </c>
      <c r="I9115">
        <v>0.85</v>
      </c>
      <c r="J9115" s="2" t="str">
        <f t="shared" si="142"/>
        <v>EG_OCGTNR2032</v>
      </c>
    </row>
    <row r="9116" spans="1:10" x14ac:dyDescent="0.25">
      <c r="A9116" t="s">
        <v>16</v>
      </c>
      <c r="B9116" t="s">
        <v>6</v>
      </c>
      <c r="C9116" t="s">
        <v>10</v>
      </c>
      <c r="D9116">
        <v>2032</v>
      </c>
      <c r="E9116">
        <v>2036</v>
      </c>
      <c r="F9116">
        <v>0.28070162799999998</v>
      </c>
      <c r="G9116">
        <v>6679.7506489999996</v>
      </c>
      <c r="H9116">
        <v>0</v>
      </c>
      <c r="I9116">
        <v>0.85</v>
      </c>
      <c r="J9116" s="2" t="str">
        <f t="shared" si="142"/>
        <v>EG_OCGTER2032</v>
      </c>
    </row>
    <row r="9117" spans="1:10" x14ac:dyDescent="0.25">
      <c r="A9117" t="s">
        <v>16</v>
      </c>
      <c r="B9117" t="s">
        <v>6</v>
      </c>
      <c r="C9117" t="s">
        <v>11</v>
      </c>
      <c r="D9117">
        <v>2032</v>
      </c>
      <c r="E9117">
        <v>2036</v>
      </c>
      <c r="F9117">
        <v>0.28070162799999998</v>
      </c>
      <c r="G9117">
        <v>6679.7506489999996</v>
      </c>
      <c r="H9117">
        <v>0</v>
      </c>
      <c r="I9117">
        <v>0.85</v>
      </c>
      <c r="J9117" s="2" t="str">
        <f t="shared" si="142"/>
        <v>EG_OCGTWR2032</v>
      </c>
    </row>
    <row r="9118" spans="1:10" x14ac:dyDescent="0.25">
      <c r="A9118" t="s">
        <v>16</v>
      </c>
      <c r="B9118" t="s">
        <v>6</v>
      </c>
      <c r="C9118" t="s">
        <v>9</v>
      </c>
      <c r="D9118">
        <v>2032</v>
      </c>
      <c r="E9118">
        <v>2036</v>
      </c>
      <c r="F9118">
        <v>0.28070162799999998</v>
      </c>
      <c r="G9118">
        <v>6679.7506489999996</v>
      </c>
      <c r="H9118">
        <v>0</v>
      </c>
      <c r="I9118">
        <v>0.85</v>
      </c>
      <c r="J9118" s="2" t="str">
        <f t="shared" si="142"/>
        <v>EG_OCGTNER2032</v>
      </c>
    </row>
    <row r="9119" spans="1:10" x14ac:dyDescent="0.25">
      <c r="A9119" t="s">
        <v>16</v>
      </c>
      <c r="B9119" t="s">
        <v>6</v>
      </c>
      <c r="C9119" t="s">
        <v>8</v>
      </c>
      <c r="D9119">
        <v>2032</v>
      </c>
      <c r="E9119">
        <v>2036</v>
      </c>
      <c r="F9119">
        <v>0.28070162799999998</v>
      </c>
      <c r="G9119">
        <v>6679.7506489999996</v>
      </c>
      <c r="H9119">
        <v>0</v>
      </c>
      <c r="I9119">
        <v>0.85</v>
      </c>
      <c r="J9119" s="2" t="str">
        <f t="shared" si="142"/>
        <v>EG_OCGTSR2032</v>
      </c>
    </row>
    <row r="9120" spans="1:10" x14ac:dyDescent="0.25">
      <c r="A9120" t="s">
        <v>16</v>
      </c>
      <c r="B9120" t="s">
        <v>6</v>
      </c>
      <c r="C9120" t="s">
        <v>12</v>
      </c>
      <c r="D9120">
        <v>2032</v>
      </c>
      <c r="E9120">
        <v>2036</v>
      </c>
      <c r="F9120">
        <v>0.28070162799999998</v>
      </c>
      <c r="G9120">
        <v>6679.7506489999996</v>
      </c>
      <c r="H9120">
        <v>0</v>
      </c>
      <c r="I9120">
        <v>0.85</v>
      </c>
      <c r="J9120" s="2" t="str">
        <f t="shared" si="142"/>
        <v>EG_OCGTNR2032</v>
      </c>
    </row>
    <row r="9121" spans="1:10" x14ac:dyDescent="0.25">
      <c r="A9121" t="s">
        <v>16</v>
      </c>
      <c r="B9121" t="s">
        <v>6</v>
      </c>
      <c r="C9121" t="s">
        <v>10</v>
      </c>
      <c r="D9121">
        <v>2032</v>
      </c>
      <c r="E9121">
        <v>2037</v>
      </c>
      <c r="F9121">
        <v>0.28070162799999998</v>
      </c>
      <c r="G9121">
        <v>6679.7506489999996</v>
      </c>
      <c r="H9121">
        <v>0</v>
      </c>
      <c r="I9121">
        <v>0.85</v>
      </c>
      <c r="J9121" s="2" t="str">
        <f t="shared" si="142"/>
        <v>EG_OCGTER2032</v>
      </c>
    </row>
    <row r="9122" spans="1:10" x14ac:dyDescent="0.25">
      <c r="A9122" t="s">
        <v>16</v>
      </c>
      <c r="B9122" t="s">
        <v>6</v>
      </c>
      <c r="C9122" t="s">
        <v>11</v>
      </c>
      <c r="D9122">
        <v>2032</v>
      </c>
      <c r="E9122">
        <v>2037</v>
      </c>
      <c r="F9122">
        <v>0.28070162799999998</v>
      </c>
      <c r="G9122">
        <v>6679.7506489999996</v>
      </c>
      <c r="H9122">
        <v>0</v>
      </c>
      <c r="I9122">
        <v>0.85</v>
      </c>
      <c r="J9122" s="2" t="str">
        <f t="shared" si="142"/>
        <v>EG_OCGTWR2032</v>
      </c>
    </row>
    <row r="9123" spans="1:10" x14ac:dyDescent="0.25">
      <c r="A9123" t="s">
        <v>16</v>
      </c>
      <c r="B9123" t="s">
        <v>6</v>
      </c>
      <c r="C9123" t="s">
        <v>9</v>
      </c>
      <c r="D9123">
        <v>2032</v>
      </c>
      <c r="E9123">
        <v>2037</v>
      </c>
      <c r="F9123">
        <v>0.28070162799999998</v>
      </c>
      <c r="G9123">
        <v>6679.7506489999996</v>
      </c>
      <c r="H9123">
        <v>0</v>
      </c>
      <c r="I9123">
        <v>0.85</v>
      </c>
      <c r="J9123" s="2" t="str">
        <f t="shared" si="142"/>
        <v>EG_OCGTNER2032</v>
      </c>
    </row>
    <row r="9124" spans="1:10" x14ac:dyDescent="0.25">
      <c r="A9124" t="s">
        <v>16</v>
      </c>
      <c r="B9124" t="s">
        <v>6</v>
      </c>
      <c r="C9124" t="s">
        <v>8</v>
      </c>
      <c r="D9124">
        <v>2032</v>
      </c>
      <c r="E9124">
        <v>2037</v>
      </c>
      <c r="F9124">
        <v>0.28070162799999998</v>
      </c>
      <c r="G9124">
        <v>6679.7506489999996</v>
      </c>
      <c r="H9124">
        <v>0</v>
      </c>
      <c r="I9124">
        <v>0.85</v>
      </c>
      <c r="J9124" s="2" t="str">
        <f t="shared" si="142"/>
        <v>EG_OCGTSR2032</v>
      </c>
    </row>
    <row r="9125" spans="1:10" x14ac:dyDescent="0.25">
      <c r="A9125" t="s">
        <v>16</v>
      </c>
      <c r="B9125" t="s">
        <v>6</v>
      </c>
      <c r="C9125" t="s">
        <v>12</v>
      </c>
      <c r="D9125">
        <v>2032</v>
      </c>
      <c r="E9125">
        <v>2037</v>
      </c>
      <c r="F9125">
        <v>0.28070162799999998</v>
      </c>
      <c r="G9125">
        <v>6679.7506489999996</v>
      </c>
      <c r="H9125">
        <v>0</v>
      </c>
      <c r="I9125">
        <v>0.85</v>
      </c>
      <c r="J9125" s="2" t="str">
        <f t="shared" si="142"/>
        <v>EG_OCGTNR2032</v>
      </c>
    </row>
    <row r="9126" spans="1:10" x14ac:dyDescent="0.25">
      <c r="A9126" t="s">
        <v>16</v>
      </c>
      <c r="B9126" t="s">
        <v>6</v>
      </c>
      <c r="C9126" t="s">
        <v>10</v>
      </c>
      <c r="D9126">
        <v>2032</v>
      </c>
      <c r="E9126">
        <v>2038</v>
      </c>
      <c r="F9126">
        <v>0.28070162799999998</v>
      </c>
      <c r="G9126">
        <v>6679.7506489999996</v>
      </c>
      <c r="H9126">
        <v>0</v>
      </c>
      <c r="I9126">
        <v>0.85</v>
      </c>
      <c r="J9126" s="2" t="str">
        <f t="shared" si="142"/>
        <v>EG_OCGTER2032</v>
      </c>
    </row>
    <row r="9127" spans="1:10" x14ac:dyDescent="0.25">
      <c r="A9127" t="s">
        <v>16</v>
      </c>
      <c r="B9127" t="s">
        <v>6</v>
      </c>
      <c r="C9127" t="s">
        <v>11</v>
      </c>
      <c r="D9127">
        <v>2032</v>
      </c>
      <c r="E9127">
        <v>2038</v>
      </c>
      <c r="F9127">
        <v>0.28070162799999998</v>
      </c>
      <c r="G9127">
        <v>6679.7506489999996</v>
      </c>
      <c r="H9127">
        <v>0</v>
      </c>
      <c r="I9127">
        <v>0.85</v>
      </c>
      <c r="J9127" s="2" t="str">
        <f t="shared" si="142"/>
        <v>EG_OCGTWR2032</v>
      </c>
    </row>
    <row r="9128" spans="1:10" x14ac:dyDescent="0.25">
      <c r="A9128" t="s">
        <v>16</v>
      </c>
      <c r="B9128" t="s">
        <v>6</v>
      </c>
      <c r="C9128" t="s">
        <v>9</v>
      </c>
      <c r="D9128">
        <v>2032</v>
      </c>
      <c r="E9128">
        <v>2038</v>
      </c>
      <c r="F9128">
        <v>0.28070162799999998</v>
      </c>
      <c r="G9128">
        <v>6679.7506489999996</v>
      </c>
      <c r="H9128">
        <v>0</v>
      </c>
      <c r="I9128">
        <v>0.85</v>
      </c>
      <c r="J9128" s="2" t="str">
        <f t="shared" si="142"/>
        <v>EG_OCGTNER2032</v>
      </c>
    </row>
    <row r="9129" spans="1:10" x14ac:dyDescent="0.25">
      <c r="A9129" t="s">
        <v>16</v>
      </c>
      <c r="B9129" t="s">
        <v>6</v>
      </c>
      <c r="C9129" t="s">
        <v>8</v>
      </c>
      <c r="D9129">
        <v>2032</v>
      </c>
      <c r="E9129">
        <v>2038</v>
      </c>
      <c r="F9129">
        <v>0.28070162799999998</v>
      </c>
      <c r="G9129">
        <v>6679.7506489999996</v>
      </c>
      <c r="H9129">
        <v>0</v>
      </c>
      <c r="I9129">
        <v>0.85</v>
      </c>
      <c r="J9129" s="2" t="str">
        <f t="shared" si="142"/>
        <v>EG_OCGTSR2032</v>
      </c>
    </row>
    <row r="9130" spans="1:10" x14ac:dyDescent="0.25">
      <c r="A9130" t="s">
        <v>16</v>
      </c>
      <c r="B9130" t="s">
        <v>6</v>
      </c>
      <c r="C9130" t="s">
        <v>12</v>
      </c>
      <c r="D9130">
        <v>2032</v>
      </c>
      <c r="E9130">
        <v>2038</v>
      </c>
      <c r="F9130">
        <v>0.28070162799999998</v>
      </c>
      <c r="G9130">
        <v>6679.7506489999996</v>
      </c>
      <c r="H9130">
        <v>0</v>
      </c>
      <c r="I9130">
        <v>0.85</v>
      </c>
      <c r="J9130" s="2" t="str">
        <f t="shared" si="142"/>
        <v>EG_OCGTNR2032</v>
      </c>
    </row>
    <row r="9131" spans="1:10" x14ac:dyDescent="0.25">
      <c r="A9131" t="s">
        <v>16</v>
      </c>
      <c r="B9131" t="s">
        <v>6</v>
      </c>
      <c r="C9131" t="s">
        <v>10</v>
      </c>
      <c r="D9131">
        <v>2032</v>
      </c>
      <c r="E9131">
        <v>2039</v>
      </c>
      <c r="F9131">
        <v>0.28070162799999998</v>
      </c>
      <c r="G9131">
        <v>6679.7506489999996</v>
      </c>
      <c r="H9131">
        <v>0</v>
      </c>
      <c r="I9131">
        <v>0.85</v>
      </c>
      <c r="J9131" s="2" t="str">
        <f t="shared" si="142"/>
        <v>EG_OCGTER2032</v>
      </c>
    </row>
    <row r="9132" spans="1:10" x14ac:dyDescent="0.25">
      <c r="A9132" t="s">
        <v>16</v>
      </c>
      <c r="B9132" t="s">
        <v>6</v>
      </c>
      <c r="C9132" t="s">
        <v>11</v>
      </c>
      <c r="D9132">
        <v>2032</v>
      </c>
      <c r="E9132">
        <v>2039</v>
      </c>
      <c r="F9132">
        <v>0.28070162799999998</v>
      </c>
      <c r="G9132">
        <v>6679.7506489999996</v>
      </c>
      <c r="H9132">
        <v>0</v>
      </c>
      <c r="I9132">
        <v>0.85</v>
      </c>
      <c r="J9132" s="2" t="str">
        <f t="shared" si="142"/>
        <v>EG_OCGTWR2032</v>
      </c>
    </row>
    <row r="9133" spans="1:10" x14ac:dyDescent="0.25">
      <c r="A9133" t="s">
        <v>16</v>
      </c>
      <c r="B9133" t="s">
        <v>6</v>
      </c>
      <c r="C9133" t="s">
        <v>9</v>
      </c>
      <c r="D9133">
        <v>2032</v>
      </c>
      <c r="E9133">
        <v>2039</v>
      </c>
      <c r="F9133">
        <v>0.28070162799999998</v>
      </c>
      <c r="G9133">
        <v>6679.7506489999996</v>
      </c>
      <c r="H9133">
        <v>0</v>
      </c>
      <c r="I9133">
        <v>0.85</v>
      </c>
      <c r="J9133" s="2" t="str">
        <f t="shared" si="142"/>
        <v>EG_OCGTNER2032</v>
      </c>
    </row>
    <row r="9134" spans="1:10" x14ac:dyDescent="0.25">
      <c r="A9134" t="s">
        <v>16</v>
      </c>
      <c r="B9134" t="s">
        <v>6</v>
      </c>
      <c r="C9134" t="s">
        <v>8</v>
      </c>
      <c r="D9134">
        <v>2032</v>
      </c>
      <c r="E9134">
        <v>2039</v>
      </c>
      <c r="F9134">
        <v>0.28070162799999998</v>
      </c>
      <c r="G9134">
        <v>6679.7506489999996</v>
      </c>
      <c r="H9134">
        <v>0</v>
      </c>
      <c r="I9134">
        <v>0.85</v>
      </c>
      <c r="J9134" s="2" t="str">
        <f t="shared" si="142"/>
        <v>EG_OCGTSR2032</v>
      </c>
    </row>
    <row r="9135" spans="1:10" x14ac:dyDescent="0.25">
      <c r="A9135" t="s">
        <v>16</v>
      </c>
      <c r="B9135" t="s">
        <v>6</v>
      </c>
      <c r="C9135" t="s">
        <v>12</v>
      </c>
      <c r="D9135">
        <v>2032</v>
      </c>
      <c r="E9135">
        <v>2039</v>
      </c>
      <c r="F9135">
        <v>0.28070162799999998</v>
      </c>
      <c r="G9135">
        <v>6679.7506489999996</v>
      </c>
      <c r="H9135">
        <v>0</v>
      </c>
      <c r="I9135">
        <v>0.85</v>
      </c>
      <c r="J9135" s="2" t="str">
        <f t="shared" si="142"/>
        <v>EG_OCGTNR2032</v>
      </c>
    </row>
    <row r="9136" spans="1:10" x14ac:dyDescent="0.25">
      <c r="A9136" t="s">
        <v>16</v>
      </c>
      <c r="B9136" t="s">
        <v>6</v>
      </c>
      <c r="C9136" t="s">
        <v>10</v>
      </c>
      <c r="D9136">
        <v>2032</v>
      </c>
      <c r="E9136">
        <v>2040</v>
      </c>
      <c r="F9136">
        <v>0.28070162799999998</v>
      </c>
      <c r="G9136">
        <v>6679.7506489999996</v>
      </c>
      <c r="H9136">
        <v>0</v>
      </c>
      <c r="I9136">
        <v>0.85</v>
      </c>
      <c r="J9136" s="2" t="str">
        <f t="shared" si="142"/>
        <v>EG_OCGTER2032</v>
      </c>
    </row>
    <row r="9137" spans="1:10" x14ac:dyDescent="0.25">
      <c r="A9137" t="s">
        <v>16</v>
      </c>
      <c r="B9137" t="s">
        <v>6</v>
      </c>
      <c r="C9137" t="s">
        <v>11</v>
      </c>
      <c r="D9137">
        <v>2032</v>
      </c>
      <c r="E9137">
        <v>2040</v>
      </c>
      <c r="F9137">
        <v>0.28070162799999998</v>
      </c>
      <c r="G9137">
        <v>6679.7506489999996</v>
      </c>
      <c r="H9137">
        <v>0</v>
      </c>
      <c r="I9137">
        <v>0.85</v>
      </c>
      <c r="J9137" s="2" t="str">
        <f t="shared" si="142"/>
        <v>EG_OCGTWR2032</v>
      </c>
    </row>
    <row r="9138" spans="1:10" x14ac:dyDescent="0.25">
      <c r="A9138" t="s">
        <v>16</v>
      </c>
      <c r="B9138" t="s">
        <v>6</v>
      </c>
      <c r="C9138" t="s">
        <v>9</v>
      </c>
      <c r="D9138">
        <v>2032</v>
      </c>
      <c r="E9138">
        <v>2040</v>
      </c>
      <c r="F9138">
        <v>0.28070162799999998</v>
      </c>
      <c r="G9138">
        <v>6679.7506489999996</v>
      </c>
      <c r="H9138">
        <v>0</v>
      </c>
      <c r="I9138">
        <v>0.85</v>
      </c>
      <c r="J9138" s="2" t="str">
        <f t="shared" si="142"/>
        <v>EG_OCGTNER2032</v>
      </c>
    </row>
    <row r="9139" spans="1:10" x14ac:dyDescent="0.25">
      <c r="A9139" t="s">
        <v>16</v>
      </c>
      <c r="B9139" t="s">
        <v>6</v>
      </c>
      <c r="C9139" t="s">
        <v>8</v>
      </c>
      <c r="D9139">
        <v>2032</v>
      </c>
      <c r="E9139">
        <v>2040</v>
      </c>
      <c r="F9139">
        <v>0.28070162799999998</v>
      </c>
      <c r="G9139">
        <v>6679.7506489999996</v>
      </c>
      <c r="H9139">
        <v>0</v>
      </c>
      <c r="I9139">
        <v>0.85</v>
      </c>
      <c r="J9139" s="2" t="str">
        <f t="shared" si="142"/>
        <v>EG_OCGTSR2032</v>
      </c>
    </row>
    <row r="9140" spans="1:10" x14ac:dyDescent="0.25">
      <c r="A9140" t="s">
        <v>16</v>
      </c>
      <c r="B9140" t="s">
        <v>6</v>
      </c>
      <c r="C9140" t="s">
        <v>12</v>
      </c>
      <c r="D9140">
        <v>2032</v>
      </c>
      <c r="E9140">
        <v>2040</v>
      </c>
      <c r="F9140">
        <v>0.28070162799999998</v>
      </c>
      <c r="G9140">
        <v>6679.7506489999996</v>
      </c>
      <c r="H9140">
        <v>0</v>
      </c>
      <c r="I9140">
        <v>0.85</v>
      </c>
      <c r="J9140" s="2" t="str">
        <f t="shared" si="142"/>
        <v>EG_OCGTNR2032</v>
      </c>
    </row>
    <row r="9141" spans="1:10" x14ac:dyDescent="0.25">
      <c r="A9141" t="s">
        <v>16</v>
      </c>
      <c r="B9141" t="s">
        <v>6</v>
      </c>
      <c r="C9141" t="s">
        <v>10</v>
      </c>
      <c r="D9141">
        <v>2032</v>
      </c>
      <c r="E9141">
        <v>2041</v>
      </c>
      <c r="F9141">
        <v>0.28070162799999998</v>
      </c>
      <c r="G9141">
        <v>6679.7506489999996</v>
      </c>
      <c r="H9141">
        <v>0</v>
      </c>
      <c r="I9141">
        <v>0.85</v>
      </c>
      <c r="J9141" s="2" t="str">
        <f t="shared" si="142"/>
        <v>EG_OCGTER2032</v>
      </c>
    </row>
    <row r="9142" spans="1:10" x14ac:dyDescent="0.25">
      <c r="A9142" t="s">
        <v>16</v>
      </c>
      <c r="B9142" t="s">
        <v>6</v>
      </c>
      <c r="C9142" t="s">
        <v>11</v>
      </c>
      <c r="D9142">
        <v>2032</v>
      </c>
      <c r="E9142">
        <v>2041</v>
      </c>
      <c r="F9142">
        <v>0.28070162799999998</v>
      </c>
      <c r="G9142">
        <v>6679.7506489999996</v>
      </c>
      <c r="H9142">
        <v>0</v>
      </c>
      <c r="I9142">
        <v>0.85</v>
      </c>
      <c r="J9142" s="2" t="str">
        <f t="shared" si="142"/>
        <v>EG_OCGTWR2032</v>
      </c>
    </row>
    <row r="9143" spans="1:10" x14ac:dyDescent="0.25">
      <c r="A9143" t="s">
        <v>16</v>
      </c>
      <c r="B9143" t="s">
        <v>6</v>
      </c>
      <c r="C9143" t="s">
        <v>9</v>
      </c>
      <c r="D9143">
        <v>2032</v>
      </c>
      <c r="E9143">
        <v>2041</v>
      </c>
      <c r="F9143">
        <v>0.28070162799999998</v>
      </c>
      <c r="G9143">
        <v>6679.7506489999996</v>
      </c>
      <c r="H9143">
        <v>0</v>
      </c>
      <c r="I9143">
        <v>0.85</v>
      </c>
      <c r="J9143" s="2" t="str">
        <f t="shared" si="142"/>
        <v>EG_OCGTNER2032</v>
      </c>
    </row>
    <row r="9144" spans="1:10" x14ac:dyDescent="0.25">
      <c r="A9144" t="s">
        <v>16</v>
      </c>
      <c r="B9144" t="s">
        <v>6</v>
      </c>
      <c r="C9144" t="s">
        <v>8</v>
      </c>
      <c r="D9144">
        <v>2032</v>
      </c>
      <c r="E9144">
        <v>2041</v>
      </c>
      <c r="F9144">
        <v>0.28070162799999998</v>
      </c>
      <c r="G9144">
        <v>6679.7506489999996</v>
      </c>
      <c r="H9144">
        <v>0</v>
      </c>
      <c r="I9144">
        <v>0.85</v>
      </c>
      <c r="J9144" s="2" t="str">
        <f t="shared" si="142"/>
        <v>EG_OCGTSR2032</v>
      </c>
    </row>
    <row r="9145" spans="1:10" x14ac:dyDescent="0.25">
      <c r="A9145" t="s">
        <v>16</v>
      </c>
      <c r="B9145" t="s">
        <v>6</v>
      </c>
      <c r="C9145" t="s">
        <v>12</v>
      </c>
      <c r="D9145">
        <v>2032</v>
      </c>
      <c r="E9145">
        <v>2041</v>
      </c>
      <c r="F9145">
        <v>0.28070162799999998</v>
      </c>
      <c r="G9145">
        <v>6679.7506489999996</v>
      </c>
      <c r="H9145">
        <v>0</v>
      </c>
      <c r="I9145">
        <v>0.85</v>
      </c>
      <c r="J9145" s="2" t="str">
        <f t="shared" si="142"/>
        <v>EG_OCGTNR2032</v>
      </c>
    </row>
    <row r="9146" spans="1:10" x14ac:dyDescent="0.25">
      <c r="A9146" t="s">
        <v>15</v>
      </c>
      <c r="B9146" t="s">
        <v>6</v>
      </c>
      <c r="C9146" t="s">
        <v>10</v>
      </c>
      <c r="D9146">
        <v>2032</v>
      </c>
      <c r="E9146">
        <v>2032</v>
      </c>
      <c r="F9146">
        <v>1</v>
      </c>
      <c r="G9146">
        <v>19631.81452</v>
      </c>
      <c r="H9146">
        <v>0</v>
      </c>
      <c r="I9146">
        <v>1</v>
      </c>
      <c r="J9146" s="2" t="str">
        <f t="shared" si="142"/>
        <v>EG_LHER2032</v>
      </c>
    </row>
    <row r="9147" spans="1:10" x14ac:dyDescent="0.25">
      <c r="A9147" t="s">
        <v>15</v>
      </c>
      <c r="B9147" t="s">
        <v>6</v>
      </c>
      <c r="C9147" t="s">
        <v>11</v>
      </c>
      <c r="D9147">
        <v>2032</v>
      </c>
      <c r="E9147">
        <v>2032</v>
      </c>
      <c r="F9147">
        <v>1</v>
      </c>
      <c r="G9147">
        <v>19631.81452</v>
      </c>
      <c r="H9147">
        <v>0</v>
      </c>
      <c r="I9147">
        <v>1</v>
      </c>
      <c r="J9147" s="2" t="str">
        <f t="shared" si="142"/>
        <v>EG_LHWR2032</v>
      </c>
    </row>
    <row r="9148" spans="1:10" x14ac:dyDescent="0.25">
      <c r="A9148" t="s">
        <v>15</v>
      </c>
      <c r="B9148" t="s">
        <v>6</v>
      </c>
      <c r="C9148" t="s">
        <v>9</v>
      </c>
      <c r="D9148">
        <v>2032</v>
      </c>
      <c r="E9148">
        <v>2032</v>
      </c>
      <c r="F9148">
        <v>1</v>
      </c>
      <c r="G9148">
        <v>19631.81452</v>
      </c>
      <c r="H9148">
        <v>0</v>
      </c>
      <c r="I9148">
        <v>1</v>
      </c>
      <c r="J9148" s="2" t="str">
        <f t="shared" si="142"/>
        <v>EG_LHNER2032</v>
      </c>
    </row>
    <row r="9149" spans="1:10" x14ac:dyDescent="0.25">
      <c r="A9149" t="s">
        <v>15</v>
      </c>
      <c r="B9149" t="s">
        <v>6</v>
      </c>
      <c r="C9149" t="s">
        <v>8</v>
      </c>
      <c r="D9149">
        <v>2032</v>
      </c>
      <c r="E9149">
        <v>2032</v>
      </c>
      <c r="F9149">
        <v>1</v>
      </c>
      <c r="G9149">
        <v>19631.81452</v>
      </c>
      <c r="H9149">
        <v>0</v>
      </c>
      <c r="I9149">
        <v>1</v>
      </c>
      <c r="J9149" s="2" t="str">
        <f t="shared" si="142"/>
        <v>EG_LHSR2032</v>
      </c>
    </row>
    <row r="9150" spans="1:10" x14ac:dyDescent="0.25">
      <c r="A9150" t="s">
        <v>15</v>
      </c>
      <c r="B9150" t="s">
        <v>6</v>
      </c>
      <c r="C9150" t="s">
        <v>12</v>
      </c>
      <c r="D9150">
        <v>2032</v>
      </c>
      <c r="E9150">
        <v>2032</v>
      </c>
      <c r="F9150">
        <v>1</v>
      </c>
      <c r="G9150">
        <v>19631.81452</v>
      </c>
      <c r="H9150">
        <v>0</v>
      </c>
      <c r="I9150">
        <v>1</v>
      </c>
      <c r="J9150" s="2" t="str">
        <f t="shared" si="142"/>
        <v>EG_LHNR2032</v>
      </c>
    </row>
    <row r="9151" spans="1:10" x14ac:dyDescent="0.25">
      <c r="A9151" t="s">
        <v>15</v>
      </c>
      <c r="B9151" t="s">
        <v>6</v>
      </c>
      <c r="C9151" t="s">
        <v>10</v>
      </c>
      <c r="D9151">
        <v>2032</v>
      </c>
      <c r="E9151">
        <v>2033</v>
      </c>
      <c r="F9151">
        <v>1</v>
      </c>
      <c r="G9151">
        <v>19631.81452</v>
      </c>
      <c r="H9151">
        <v>0</v>
      </c>
      <c r="I9151">
        <v>1</v>
      </c>
      <c r="J9151" s="2" t="str">
        <f t="shared" si="142"/>
        <v>EG_LHER2032</v>
      </c>
    </row>
    <row r="9152" spans="1:10" x14ac:dyDescent="0.25">
      <c r="A9152" t="s">
        <v>15</v>
      </c>
      <c r="B9152" t="s">
        <v>6</v>
      </c>
      <c r="C9152" t="s">
        <v>11</v>
      </c>
      <c r="D9152">
        <v>2032</v>
      </c>
      <c r="E9152">
        <v>2033</v>
      </c>
      <c r="F9152">
        <v>1</v>
      </c>
      <c r="G9152">
        <v>19631.81452</v>
      </c>
      <c r="H9152">
        <v>0</v>
      </c>
      <c r="I9152">
        <v>1</v>
      </c>
      <c r="J9152" s="2" t="str">
        <f t="shared" si="142"/>
        <v>EG_LHWR2032</v>
      </c>
    </row>
    <row r="9153" spans="1:10" x14ac:dyDescent="0.25">
      <c r="A9153" t="s">
        <v>15</v>
      </c>
      <c r="B9153" t="s">
        <v>6</v>
      </c>
      <c r="C9153" t="s">
        <v>9</v>
      </c>
      <c r="D9153">
        <v>2032</v>
      </c>
      <c r="E9153">
        <v>2033</v>
      </c>
      <c r="F9153">
        <v>1</v>
      </c>
      <c r="G9153">
        <v>19631.81452</v>
      </c>
      <c r="H9153">
        <v>0</v>
      </c>
      <c r="I9153">
        <v>1</v>
      </c>
      <c r="J9153" s="2" t="str">
        <f t="shared" si="142"/>
        <v>EG_LHNER2032</v>
      </c>
    </row>
    <row r="9154" spans="1:10" x14ac:dyDescent="0.25">
      <c r="A9154" t="s">
        <v>15</v>
      </c>
      <c r="B9154" t="s">
        <v>6</v>
      </c>
      <c r="C9154" t="s">
        <v>8</v>
      </c>
      <c r="D9154">
        <v>2032</v>
      </c>
      <c r="E9154">
        <v>2033</v>
      </c>
      <c r="F9154">
        <v>1</v>
      </c>
      <c r="G9154">
        <v>19631.81452</v>
      </c>
      <c r="H9154">
        <v>0</v>
      </c>
      <c r="I9154">
        <v>1</v>
      </c>
      <c r="J9154" s="2" t="str">
        <f t="shared" si="142"/>
        <v>EG_LHSR2032</v>
      </c>
    </row>
    <row r="9155" spans="1:10" x14ac:dyDescent="0.25">
      <c r="A9155" t="s">
        <v>15</v>
      </c>
      <c r="B9155" t="s">
        <v>6</v>
      </c>
      <c r="C9155" t="s">
        <v>12</v>
      </c>
      <c r="D9155">
        <v>2032</v>
      </c>
      <c r="E9155">
        <v>2033</v>
      </c>
      <c r="F9155">
        <v>1</v>
      </c>
      <c r="G9155">
        <v>19631.81452</v>
      </c>
      <c r="H9155">
        <v>0</v>
      </c>
      <c r="I9155">
        <v>1</v>
      </c>
      <c r="J9155" s="2" t="str">
        <f t="shared" ref="J9155:J9218" si="143">_xlfn.CONCAT(A9155,C9155,D9155)</f>
        <v>EG_LHNR2032</v>
      </c>
    </row>
    <row r="9156" spans="1:10" x14ac:dyDescent="0.25">
      <c r="A9156" t="s">
        <v>15</v>
      </c>
      <c r="B9156" t="s">
        <v>6</v>
      </c>
      <c r="C9156" t="s">
        <v>10</v>
      </c>
      <c r="D9156">
        <v>2032</v>
      </c>
      <c r="E9156">
        <v>2034</v>
      </c>
      <c r="F9156">
        <v>1</v>
      </c>
      <c r="G9156">
        <v>19631.81452</v>
      </c>
      <c r="H9156">
        <v>0</v>
      </c>
      <c r="I9156">
        <v>1</v>
      </c>
      <c r="J9156" s="2" t="str">
        <f t="shared" si="143"/>
        <v>EG_LHER2032</v>
      </c>
    </row>
    <row r="9157" spans="1:10" x14ac:dyDescent="0.25">
      <c r="A9157" t="s">
        <v>15</v>
      </c>
      <c r="B9157" t="s">
        <v>6</v>
      </c>
      <c r="C9157" t="s">
        <v>11</v>
      </c>
      <c r="D9157">
        <v>2032</v>
      </c>
      <c r="E9157">
        <v>2034</v>
      </c>
      <c r="F9157">
        <v>1</v>
      </c>
      <c r="G9157">
        <v>19631.81452</v>
      </c>
      <c r="H9157">
        <v>0</v>
      </c>
      <c r="I9157">
        <v>1</v>
      </c>
      <c r="J9157" s="2" t="str">
        <f t="shared" si="143"/>
        <v>EG_LHWR2032</v>
      </c>
    </row>
    <row r="9158" spans="1:10" x14ac:dyDescent="0.25">
      <c r="A9158" t="s">
        <v>15</v>
      </c>
      <c r="B9158" t="s">
        <v>6</v>
      </c>
      <c r="C9158" t="s">
        <v>9</v>
      </c>
      <c r="D9158">
        <v>2032</v>
      </c>
      <c r="E9158">
        <v>2034</v>
      </c>
      <c r="F9158">
        <v>1</v>
      </c>
      <c r="G9158">
        <v>19631.81452</v>
      </c>
      <c r="H9158">
        <v>0</v>
      </c>
      <c r="I9158">
        <v>1</v>
      </c>
      <c r="J9158" s="2" t="str">
        <f t="shared" si="143"/>
        <v>EG_LHNER2032</v>
      </c>
    </row>
    <row r="9159" spans="1:10" x14ac:dyDescent="0.25">
      <c r="A9159" t="s">
        <v>15</v>
      </c>
      <c r="B9159" t="s">
        <v>6</v>
      </c>
      <c r="C9159" t="s">
        <v>8</v>
      </c>
      <c r="D9159">
        <v>2032</v>
      </c>
      <c r="E9159">
        <v>2034</v>
      </c>
      <c r="F9159">
        <v>1</v>
      </c>
      <c r="G9159">
        <v>19631.81452</v>
      </c>
      <c r="H9159">
        <v>0</v>
      </c>
      <c r="I9159">
        <v>1</v>
      </c>
      <c r="J9159" s="2" t="str">
        <f t="shared" si="143"/>
        <v>EG_LHSR2032</v>
      </c>
    </row>
    <row r="9160" spans="1:10" x14ac:dyDescent="0.25">
      <c r="A9160" t="s">
        <v>15</v>
      </c>
      <c r="B9160" t="s">
        <v>6</v>
      </c>
      <c r="C9160" t="s">
        <v>12</v>
      </c>
      <c r="D9160">
        <v>2032</v>
      </c>
      <c r="E9160">
        <v>2034</v>
      </c>
      <c r="F9160">
        <v>1</v>
      </c>
      <c r="G9160">
        <v>19631.81452</v>
      </c>
      <c r="H9160">
        <v>0</v>
      </c>
      <c r="I9160">
        <v>1</v>
      </c>
      <c r="J9160" s="2" t="str">
        <f t="shared" si="143"/>
        <v>EG_LHNR2032</v>
      </c>
    </row>
    <row r="9161" spans="1:10" x14ac:dyDescent="0.25">
      <c r="A9161" t="s">
        <v>15</v>
      </c>
      <c r="B9161" t="s">
        <v>6</v>
      </c>
      <c r="C9161" t="s">
        <v>10</v>
      </c>
      <c r="D9161">
        <v>2032</v>
      </c>
      <c r="E9161">
        <v>2035</v>
      </c>
      <c r="F9161">
        <v>1</v>
      </c>
      <c r="G9161">
        <v>19631.81452</v>
      </c>
      <c r="H9161">
        <v>0</v>
      </c>
      <c r="I9161">
        <v>1</v>
      </c>
      <c r="J9161" s="2" t="str">
        <f t="shared" si="143"/>
        <v>EG_LHER2032</v>
      </c>
    </row>
    <row r="9162" spans="1:10" x14ac:dyDescent="0.25">
      <c r="A9162" t="s">
        <v>15</v>
      </c>
      <c r="B9162" t="s">
        <v>6</v>
      </c>
      <c r="C9162" t="s">
        <v>11</v>
      </c>
      <c r="D9162">
        <v>2032</v>
      </c>
      <c r="E9162">
        <v>2035</v>
      </c>
      <c r="F9162">
        <v>1</v>
      </c>
      <c r="G9162">
        <v>19631.81452</v>
      </c>
      <c r="H9162">
        <v>0</v>
      </c>
      <c r="I9162">
        <v>1</v>
      </c>
      <c r="J9162" s="2" t="str">
        <f t="shared" si="143"/>
        <v>EG_LHWR2032</v>
      </c>
    </row>
    <row r="9163" spans="1:10" x14ac:dyDescent="0.25">
      <c r="A9163" t="s">
        <v>15</v>
      </c>
      <c r="B9163" t="s">
        <v>6</v>
      </c>
      <c r="C9163" t="s">
        <v>9</v>
      </c>
      <c r="D9163">
        <v>2032</v>
      </c>
      <c r="E9163">
        <v>2035</v>
      </c>
      <c r="F9163">
        <v>1</v>
      </c>
      <c r="G9163">
        <v>19631.81452</v>
      </c>
      <c r="H9163">
        <v>0</v>
      </c>
      <c r="I9163">
        <v>1</v>
      </c>
      <c r="J9163" s="2" t="str">
        <f t="shared" si="143"/>
        <v>EG_LHNER2032</v>
      </c>
    </row>
    <row r="9164" spans="1:10" x14ac:dyDescent="0.25">
      <c r="A9164" t="s">
        <v>15</v>
      </c>
      <c r="B9164" t="s">
        <v>6</v>
      </c>
      <c r="C9164" t="s">
        <v>8</v>
      </c>
      <c r="D9164">
        <v>2032</v>
      </c>
      <c r="E9164">
        <v>2035</v>
      </c>
      <c r="F9164">
        <v>1</v>
      </c>
      <c r="G9164">
        <v>19631.81452</v>
      </c>
      <c r="H9164">
        <v>0</v>
      </c>
      <c r="I9164">
        <v>1</v>
      </c>
      <c r="J9164" s="2" t="str">
        <f t="shared" si="143"/>
        <v>EG_LHSR2032</v>
      </c>
    </row>
    <row r="9165" spans="1:10" x14ac:dyDescent="0.25">
      <c r="A9165" t="s">
        <v>15</v>
      </c>
      <c r="B9165" t="s">
        <v>6</v>
      </c>
      <c r="C9165" t="s">
        <v>12</v>
      </c>
      <c r="D9165">
        <v>2032</v>
      </c>
      <c r="E9165">
        <v>2035</v>
      </c>
      <c r="F9165">
        <v>1</v>
      </c>
      <c r="G9165">
        <v>19631.81452</v>
      </c>
      <c r="H9165">
        <v>0</v>
      </c>
      <c r="I9165">
        <v>1</v>
      </c>
      <c r="J9165" s="2" t="str">
        <f t="shared" si="143"/>
        <v>EG_LHNR2032</v>
      </c>
    </row>
    <row r="9166" spans="1:10" x14ac:dyDescent="0.25">
      <c r="A9166" t="s">
        <v>15</v>
      </c>
      <c r="B9166" t="s">
        <v>6</v>
      </c>
      <c r="C9166" t="s">
        <v>10</v>
      </c>
      <c r="D9166">
        <v>2032</v>
      </c>
      <c r="E9166">
        <v>2036</v>
      </c>
      <c r="F9166">
        <v>1</v>
      </c>
      <c r="G9166">
        <v>19631.81452</v>
      </c>
      <c r="H9166">
        <v>0</v>
      </c>
      <c r="I9166">
        <v>1</v>
      </c>
      <c r="J9166" s="2" t="str">
        <f t="shared" si="143"/>
        <v>EG_LHER2032</v>
      </c>
    </row>
    <row r="9167" spans="1:10" x14ac:dyDescent="0.25">
      <c r="A9167" t="s">
        <v>15</v>
      </c>
      <c r="B9167" t="s">
        <v>6</v>
      </c>
      <c r="C9167" t="s">
        <v>11</v>
      </c>
      <c r="D9167">
        <v>2032</v>
      </c>
      <c r="E9167">
        <v>2036</v>
      </c>
      <c r="F9167">
        <v>1</v>
      </c>
      <c r="G9167">
        <v>19631.81452</v>
      </c>
      <c r="H9167">
        <v>0</v>
      </c>
      <c r="I9167">
        <v>1</v>
      </c>
      <c r="J9167" s="2" t="str">
        <f t="shared" si="143"/>
        <v>EG_LHWR2032</v>
      </c>
    </row>
    <row r="9168" spans="1:10" x14ac:dyDescent="0.25">
      <c r="A9168" t="s">
        <v>15</v>
      </c>
      <c r="B9168" t="s">
        <v>6</v>
      </c>
      <c r="C9168" t="s">
        <v>9</v>
      </c>
      <c r="D9168">
        <v>2032</v>
      </c>
      <c r="E9168">
        <v>2036</v>
      </c>
      <c r="F9168">
        <v>1</v>
      </c>
      <c r="G9168">
        <v>19631.81452</v>
      </c>
      <c r="H9168">
        <v>0</v>
      </c>
      <c r="I9168">
        <v>1</v>
      </c>
      <c r="J9168" s="2" t="str">
        <f t="shared" si="143"/>
        <v>EG_LHNER2032</v>
      </c>
    </row>
    <row r="9169" spans="1:10" x14ac:dyDescent="0.25">
      <c r="A9169" t="s">
        <v>15</v>
      </c>
      <c r="B9169" t="s">
        <v>6</v>
      </c>
      <c r="C9169" t="s">
        <v>8</v>
      </c>
      <c r="D9169">
        <v>2032</v>
      </c>
      <c r="E9169">
        <v>2036</v>
      </c>
      <c r="F9169">
        <v>1</v>
      </c>
      <c r="G9169">
        <v>19631.81452</v>
      </c>
      <c r="H9169">
        <v>0</v>
      </c>
      <c r="I9169">
        <v>1</v>
      </c>
      <c r="J9169" s="2" t="str">
        <f t="shared" si="143"/>
        <v>EG_LHSR2032</v>
      </c>
    </row>
    <row r="9170" spans="1:10" x14ac:dyDescent="0.25">
      <c r="A9170" t="s">
        <v>15</v>
      </c>
      <c r="B9170" t="s">
        <v>6</v>
      </c>
      <c r="C9170" t="s">
        <v>12</v>
      </c>
      <c r="D9170">
        <v>2032</v>
      </c>
      <c r="E9170">
        <v>2036</v>
      </c>
      <c r="F9170">
        <v>1</v>
      </c>
      <c r="G9170">
        <v>19631.81452</v>
      </c>
      <c r="H9170">
        <v>0</v>
      </c>
      <c r="I9170">
        <v>1</v>
      </c>
      <c r="J9170" s="2" t="str">
        <f t="shared" si="143"/>
        <v>EG_LHNR2032</v>
      </c>
    </row>
    <row r="9171" spans="1:10" x14ac:dyDescent="0.25">
      <c r="A9171" t="s">
        <v>15</v>
      </c>
      <c r="B9171" t="s">
        <v>6</v>
      </c>
      <c r="C9171" t="s">
        <v>10</v>
      </c>
      <c r="D9171">
        <v>2032</v>
      </c>
      <c r="E9171">
        <v>2037</v>
      </c>
      <c r="F9171">
        <v>1</v>
      </c>
      <c r="G9171">
        <v>19631.81452</v>
      </c>
      <c r="H9171">
        <v>0</v>
      </c>
      <c r="I9171">
        <v>1</v>
      </c>
      <c r="J9171" s="2" t="str">
        <f t="shared" si="143"/>
        <v>EG_LHER2032</v>
      </c>
    </row>
    <row r="9172" spans="1:10" x14ac:dyDescent="0.25">
      <c r="A9172" t="s">
        <v>15</v>
      </c>
      <c r="B9172" t="s">
        <v>6</v>
      </c>
      <c r="C9172" t="s">
        <v>11</v>
      </c>
      <c r="D9172">
        <v>2032</v>
      </c>
      <c r="E9172">
        <v>2037</v>
      </c>
      <c r="F9172">
        <v>1</v>
      </c>
      <c r="G9172">
        <v>19631.81452</v>
      </c>
      <c r="H9172">
        <v>0</v>
      </c>
      <c r="I9172">
        <v>1</v>
      </c>
      <c r="J9172" s="2" t="str">
        <f t="shared" si="143"/>
        <v>EG_LHWR2032</v>
      </c>
    </row>
    <row r="9173" spans="1:10" x14ac:dyDescent="0.25">
      <c r="A9173" t="s">
        <v>15</v>
      </c>
      <c r="B9173" t="s">
        <v>6</v>
      </c>
      <c r="C9173" t="s">
        <v>9</v>
      </c>
      <c r="D9173">
        <v>2032</v>
      </c>
      <c r="E9173">
        <v>2037</v>
      </c>
      <c r="F9173">
        <v>1</v>
      </c>
      <c r="G9173">
        <v>19631.81452</v>
      </c>
      <c r="H9173">
        <v>0</v>
      </c>
      <c r="I9173">
        <v>1</v>
      </c>
      <c r="J9173" s="2" t="str">
        <f t="shared" si="143"/>
        <v>EG_LHNER2032</v>
      </c>
    </row>
    <row r="9174" spans="1:10" x14ac:dyDescent="0.25">
      <c r="A9174" t="s">
        <v>15</v>
      </c>
      <c r="B9174" t="s">
        <v>6</v>
      </c>
      <c r="C9174" t="s">
        <v>8</v>
      </c>
      <c r="D9174">
        <v>2032</v>
      </c>
      <c r="E9174">
        <v>2037</v>
      </c>
      <c r="F9174">
        <v>1</v>
      </c>
      <c r="G9174">
        <v>19631.81452</v>
      </c>
      <c r="H9174">
        <v>0</v>
      </c>
      <c r="I9174">
        <v>1</v>
      </c>
      <c r="J9174" s="2" t="str">
        <f t="shared" si="143"/>
        <v>EG_LHSR2032</v>
      </c>
    </row>
    <row r="9175" spans="1:10" x14ac:dyDescent="0.25">
      <c r="A9175" t="s">
        <v>15</v>
      </c>
      <c r="B9175" t="s">
        <v>6</v>
      </c>
      <c r="C9175" t="s">
        <v>12</v>
      </c>
      <c r="D9175">
        <v>2032</v>
      </c>
      <c r="E9175">
        <v>2037</v>
      </c>
      <c r="F9175">
        <v>1</v>
      </c>
      <c r="G9175">
        <v>19631.81452</v>
      </c>
      <c r="H9175">
        <v>0</v>
      </c>
      <c r="I9175">
        <v>1</v>
      </c>
      <c r="J9175" s="2" t="str">
        <f t="shared" si="143"/>
        <v>EG_LHNR2032</v>
      </c>
    </row>
    <row r="9176" spans="1:10" x14ac:dyDescent="0.25">
      <c r="A9176" t="s">
        <v>15</v>
      </c>
      <c r="B9176" t="s">
        <v>6</v>
      </c>
      <c r="C9176" t="s">
        <v>10</v>
      </c>
      <c r="D9176">
        <v>2032</v>
      </c>
      <c r="E9176">
        <v>2038</v>
      </c>
      <c r="F9176">
        <v>1</v>
      </c>
      <c r="G9176">
        <v>19631.81452</v>
      </c>
      <c r="H9176">
        <v>0</v>
      </c>
      <c r="I9176">
        <v>1</v>
      </c>
      <c r="J9176" s="2" t="str">
        <f t="shared" si="143"/>
        <v>EG_LHER2032</v>
      </c>
    </row>
    <row r="9177" spans="1:10" x14ac:dyDescent="0.25">
      <c r="A9177" t="s">
        <v>15</v>
      </c>
      <c r="B9177" t="s">
        <v>6</v>
      </c>
      <c r="C9177" t="s">
        <v>11</v>
      </c>
      <c r="D9177">
        <v>2032</v>
      </c>
      <c r="E9177">
        <v>2038</v>
      </c>
      <c r="F9177">
        <v>1</v>
      </c>
      <c r="G9177">
        <v>19631.81452</v>
      </c>
      <c r="H9177">
        <v>0</v>
      </c>
      <c r="I9177">
        <v>1</v>
      </c>
      <c r="J9177" s="2" t="str">
        <f t="shared" si="143"/>
        <v>EG_LHWR2032</v>
      </c>
    </row>
    <row r="9178" spans="1:10" x14ac:dyDescent="0.25">
      <c r="A9178" t="s">
        <v>15</v>
      </c>
      <c r="B9178" t="s">
        <v>6</v>
      </c>
      <c r="C9178" t="s">
        <v>9</v>
      </c>
      <c r="D9178">
        <v>2032</v>
      </c>
      <c r="E9178">
        <v>2038</v>
      </c>
      <c r="F9178">
        <v>1</v>
      </c>
      <c r="G9178">
        <v>19631.81452</v>
      </c>
      <c r="H9178">
        <v>0</v>
      </c>
      <c r="I9178">
        <v>1</v>
      </c>
      <c r="J9178" s="2" t="str">
        <f t="shared" si="143"/>
        <v>EG_LHNER2032</v>
      </c>
    </row>
    <row r="9179" spans="1:10" x14ac:dyDescent="0.25">
      <c r="A9179" t="s">
        <v>15</v>
      </c>
      <c r="B9179" t="s">
        <v>6</v>
      </c>
      <c r="C9179" t="s">
        <v>8</v>
      </c>
      <c r="D9179">
        <v>2032</v>
      </c>
      <c r="E9179">
        <v>2038</v>
      </c>
      <c r="F9179">
        <v>1</v>
      </c>
      <c r="G9179">
        <v>19631.81452</v>
      </c>
      <c r="H9179">
        <v>0</v>
      </c>
      <c r="I9179">
        <v>1</v>
      </c>
      <c r="J9179" s="2" t="str">
        <f t="shared" si="143"/>
        <v>EG_LHSR2032</v>
      </c>
    </row>
    <row r="9180" spans="1:10" x14ac:dyDescent="0.25">
      <c r="A9180" t="s">
        <v>15</v>
      </c>
      <c r="B9180" t="s">
        <v>6</v>
      </c>
      <c r="C9180" t="s">
        <v>12</v>
      </c>
      <c r="D9180">
        <v>2032</v>
      </c>
      <c r="E9180">
        <v>2038</v>
      </c>
      <c r="F9180">
        <v>1</v>
      </c>
      <c r="G9180">
        <v>19631.81452</v>
      </c>
      <c r="H9180">
        <v>0</v>
      </c>
      <c r="I9180">
        <v>1</v>
      </c>
      <c r="J9180" s="2" t="str">
        <f t="shared" si="143"/>
        <v>EG_LHNR2032</v>
      </c>
    </row>
    <row r="9181" spans="1:10" x14ac:dyDescent="0.25">
      <c r="A9181" t="s">
        <v>15</v>
      </c>
      <c r="B9181" t="s">
        <v>6</v>
      </c>
      <c r="C9181" t="s">
        <v>10</v>
      </c>
      <c r="D9181">
        <v>2032</v>
      </c>
      <c r="E9181">
        <v>2039</v>
      </c>
      <c r="F9181">
        <v>1</v>
      </c>
      <c r="G9181">
        <v>19631.81452</v>
      </c>
      <c r="H9181">
        <v>0</v>
      </c>
      <c r="I9181">
        <v>1</v>
      </c>
      <c r="J9181" s="2" t="str">
        <f t="shared" si="143"/>
        <v>EG_LHER2032</v>
      </c>
    </row>
    <row r="9182" spans="1:10" x14ac:dyDescent="0.25">
      <c r="A9182" t="s">
        <v>15</v>
      </c>
      <c r="B9182" t="s">
        <v>6</v>
      </c>
      <c r="C9182" t="s">
        <v>11</v>
      </c>
      <c r="D9182">
        <v>2032</v>
      </c>
      <c r="E9182">
        <v>2039</v>
      </c>
      <c r="F9182">
        <v>1</v>
      </c>
      <c r="G9182">
        <v>19631.81452</v>
      </c>
      <c r="H9182">
        <v>0</v>
      </c>
      <c r="I9182">
        <v>1</v>
      </c>
      <c r="J9182" s="2" t="str">
        <f t="shared" si="143"/>
        <v>EG_LHWR2032</v>
      </c>
    </row>
    <row r="9183" spans="1:10" x14ac:dyDescent="0.25">
      <c r="A9183" t="s">
        <v>15</v>
      </c>
      <c r="B9183" t="s">
        <v>6</v>
      </c>
      <c r="C9183" t="s">
        <v>9</v>
      </c>
      <c r="D9183">
        <v>2032</v>
      </c>
      <c r="E9183">
        <v>2039</v>
      </c>
      <c r="F9183">
        <v>1</v>
      </c>
      <c r="G9183">
        <v>19631.81452</v>
      </c>
      <c r="H9183">
        <v>0</v>
      </c>
      <c r="I9183">
        <v>1</v>
      </c>
      <c r="J9183" s="2" t="str">
        <f t="shared" si="143"/>
        <v>EG_LHNER2032</v>
      </c>
    </row>
    <row r="9184" spans="1:10" x14ac:dyDescent="0.25">
      <c r="A9184" t="s">
        <v>15</v>
      </c>
      <c r="B9184" t="s">
        <v>6</v>
      </c>
      <c r="C9184" t="s">
        <v>8</v>
      </c>
      <c r="D9184">
        <v>2032</v>
      </c>
      <c r="E9184">
        <v>2039</v>
      </c>
      <c r="F9184">
        <v>1</v>
      </c>
      <c r="G9184">
        <v>19631.81452</v>
      </c>
      <c r="H9184">
        <v>0</v>
      </c>
      <c r="I9184">
        <v>1</v>
      </c>
      <c r="J9184" s="2" t="str">
        <f t="shared" si="143"/>
        <v>EG_LHSR2032</v>
      </c>
    </row>
    <row r="9185" spans="1:10" x14ac:dyDescent="0.25">
      <c r="A9185" t="s">
        <v>15</v>
      </c>
      <c r="B9185" t="s">
        <v>6</v>
      </c>
      <c r="C9185" t="s">
        <v>12</v>
      </c>
      <c r="D9185">
        <v>2032</v>
      </c>
      <c r="E9185">
        <v>2039</v>
      </c>
      <c r="F9185">
        <v>1</v>
      </c>
      <c r="G9185">
        <v>19631.81452</v>
      </c>
      <c r="H9185">
        <v>0</v>
      </c>
      <c r="I9185">
        <v>1</v>
      </c>
      <c r="J9185" s="2" t="str">
        <f t="shared" si="143"/>
        <v>EG_LHNR2032</v>
      </c>
    </row>
    <row r="9186" spans="1:10" x14ac:dyDescent="0.25">
      <c r="A9186" t="s">
        <v>15</v>
      </c>
      <c r="B9186" t="s">
        <v>6</v>
      </c>
      <c r="C9186" t="s">
        <v>10</v>
      </c>
      <c r="D9186">
        <v>2032</v>
      </c>
      <c r="E9186">
        <v>2040</v>
      </c>
      <c r="F9186">
        <v>1</v>
      </c>
      <c r="G9186">
        <v>19631.81452</v>
      </c>
      <c r="H9186">
        <v>0</v>
      </c>
      <c r="I9186">
        <v>1</v>
      </c>
      <c r="J9186" s="2" t="str">
        <f t="shared" si="143"/>
        <v>EG_LHER2032</v>
      </c>
    </row>
    <row r="9187" spans="1:10" x14ac:dyDescent="0.25">
      <c r="A9187" t="s">
        <v>15</v>
      </c>
      <c r="B9187" t="s">
        <v>6</v>
      </c>
      <c r="C9187" t="s">
        <v>11</v>
      </c>
      <c r="D9187">
        <v>2032</v>
      </c>
      <c r="E9187">
        <v>2040</v>
      </c>
      <c r="F9187">
        <v>1</v>
      </c>
      <c r="G9187">
        <v>19631.81452</v>
      </c>
      <c r="H9187">
        <v>0</v>
      </c>
      <c r="I9187">
        <v>1</v>
      </c>
      <c r="J9187" s="2" t="str">
        <f t="shared" si="143"/>
        <v>EG_LHWR2032</v>
      </c>
    </row>
    <row r="9188" spans="1:10" x14ac:dyDescent="0.25">
      <c r="A9188" t="s">
        <v>15</v>
      </c>
      <c r="B9188" t="s">
        <v>6</v>
      </c>
      <c r="C9188" t="s">
        <v>9</v>
      </c>
      <c r="D9188">
        <v>2032</v>
      </c>
      <c r="E9188">
        <v>2040</v>
      </c>
      <c r="F9188">
        <v>1</v>
      </c>
      <c r="G9188">
        <v>19631.81452</v>
      </c>
      <c r="H9188">
        <v>0</v>
      </c>
      <c r="I9188">
        <v>1</v>
      </c>
      <c r="J9188" s="2" t="str">
        <f t="shared" si="143"/>
        <v>EG_LHNER2032</v>
      </c>
    </row>
    <row r="9189" spans="1:10" x14ac:dyDescent="0.25">
      <c r="A9189" t="s">
        <v>15</v>
      </c>
      <c r="B9189" t="s">
        <v>6</v>
      </c>
      <c r="C9189" t="s">
        <v>8</v>
      </c>
      <c r="D9189">
        <v>2032</v>
      </c>
      <c r="E9189">
        <v>2040</v>
      </c>
      <c r="F9189">
        <v>1</v>
      </c>
      <c r="G9189">
        <v>19631.81452</v>
      </c>
      <c r="H9189">
        <v>0</v>
      </c>
      <c r="I9189">
        <v>1</v>
      </c>
      <c r="J9189" s="2" t="str">
        <f t="shared" si="143"/>
        <v>EG_LHSR2032</v>
      </c>
    </row>
    <row r="9190" spans="1:10" x14ac:dyDescent="0.25">
      <c r="A9190" t="s">
        <v>15</v>
      </c>
      <c r="B9190" t="s">
        <v>6</v>
      </c>
      <c r="C9190" t="s">
        <v>12</v>
      </c>
      <c r="D9190">
        <v>2032</v>
      </c>
      <c r="E9190">
        <v>2040</v>
      </c>
      <c r="F9190">
        <v>1</v>
      </c>
      <c r="G9190">
        <v>19631.81452</v>
      </c>
      <c r="H9190">
        <v>0</v>
      </c>
      <c r="I9190">
        <v>1</v>
      </c>
      <c r="J9190" s="2" t="str">
        <f t="shared" si="143"/>
        <v>EG_LHNR2032</v>
      </c>
    </row>
    <row r="9191" spans="1:10" x14ac:dyDescent="0.25">
      <c r="A9191" t="s">
        <v>15</v>
      </c>
      <c r="B9191" t="s">
        <v>6</v>
      </c>
      <c r="C9191" t="s">
        <v>10</v>
      </c>
      <c r="D9191">
        <v>2032</v>
      </c>
      <c r="E9191">
        <v>2041</v>
      </c>
      <c r="F9191">
        <v>1</v>
      </c>
      <c r="G9191">
        <v>19631.81452</v>
      </c>
      <c r="H9191">
        <v>0</v>
      </c>
      <c r="I9191">
        <v>1</v>
      </c>
      <c r="J9191" s="2" t="str">
        <f t="shared" si="143"/>
        <v>EG_LHER2032</v>
      </c>
    </row>
    <row r="9192" spans="1:10" x14ac:dyDescent="0.25">
      <c r="A9192" t="s">
        <v>15</v>
      </c>
      <c r="B9192" t="s">
        <v>6</v>
      </c>
      <c r="C9192" t="s">
        <v>11</v>
      </c>
      <c r="D9192">
        <v>2032</v>
      </c>
      <c r="E9192">
        <v>2041</v>
      </c>
      <c r="F9192">
        <v>1</v>
      </c>
      <c r="G9192">
        <v>19631.81452</v>
      </c>
      <c r="H9192">
        <v>0</v>
      </c>
      <c r="I9192">
        <v>1</v>
      </c>
      <c r="J9192" s="2" t="str">
        <f t="shared" si="143"/>
        <v>EG_LHWR2032</v>
      </c>
    </row>
    <row r="9193" spans="1:10" x14ac:dyDescent="0.25">
      <c r="A9193" t="s">
        <v>15</v>
      </c>
      <c r="B9193" t="s">
        <v>6</v>
      </c>
      <c r="C9193" t="s">
        <v>9</v>
      </c>
      <c r="D9193">
        <v>2032</v>
      </c>
      <c r="E9193">
        <v>2041</v>
      </c>
      <c r="F9193">
        <v>1</v>
      </c>
      <c r="G9193">
        <v>19631.81452</v>
      </c>
      <c r="H9193">
        <v>0</v>
      </c>
      <c r="I9193">
        <v>1</v>
      </c>
      <c r="J9193" s="2" t="str">
        <f t="shared" si="143"/>
        <v>EG_LHNER2032</v>
      </c>
    </row>
    <row r="9194" spans="1:10" x14ac:dyDescent="0.25">
      <c r="A9194" t="s">
        <v>15</v>
      </c>
      <c r="B9194" t="s">
        <v>6</v>
      </c>
      <c r="C9194" t="s">
        <v>8</v>
      </c>
      <c r="D9194">
        <v>2032</v>
      </c>
      <c r="E9194">
        <v>2041</v>
      </c>
      <c r="F9194">
        <v>1</v>
      </c>
      <c r="G9194">
        <v>19631.81452</v>
      </c>
      <c r="H9194">
        <v>0</v>
      </c>
      <c r="I9194">
        <v>1</v>
      </c>
      <c r="J9194" s="2" t="str">
        <f t="shared" si="143"/>
        <v>EG_LHSR2032</v>
      </c>
    </row>
    <row r="9195" spans="1:10" x14ac:dyDescent="0.25">
      <c r="A9195" t="s">
        <v>15</v>
      </c>
      <c r="B9195" t="s">
        <v>6</v>
      </c>
      <c r="C9195" t="s">
        <v>12</v>
      </c>
      <c r="D9195">
        <v>2032</v>
      </c>
      <c r="E9195">
        <v>2041</v>
      </c>
      <c r="F9195">
        <v>1</v>
      </c>
      <c r="G9195">
        <v>19631.81452</v>
      </c>
      <c r="H9195">
        <v>0</v>
      </c>
      <c r="I9195">
        <v>1</v>
      </c>
      <c r="J9195" s="2" t="str">
        <f t="shared" si="143"/>
        <v>EG_LHNR2032</v>
      </c>
    </row>
    <row r="9196" spans="1:10" x14ac:dyDescent="0.25">
      <c r="A9196" t="s">
        <v>18</v>
      </c>
      <c r="B9196" t="s">
        <v>6</v>
      </c>
      <c r="C9196" t="s">
        <v>10</v>
      </c>
      <c r="D9196">
        <v>2032</v>
      </c>
      <c r="E9196">
        <v>2032</v>
      </c>
      <c r="F9196">
        <v>1</v>
      </c>
      <c r="G9196">
        <v>11825.348760000001</v>
      </c>
      <c r="H9196">
        <v>0</v>
      </c>
      <c r="I9196">
        <v>1</v>
      </c>
      <c r="J9196" s="2" t="str">
        <f t="shared" si="143"/>
        <v>EG_SHER2032</v>
      </c>
    </row>
    <row r="9197" spans="1:10" x14ac:dyDescent="0.25">
      <c r="A9197" t="s">
        <v>18</v>
      </c>
      <c r="B9197" t="s">
        <v>6</v>
      </c>
      <c r="C9197" t="s">
        <v>11</v>
      </c>
      <c r="D9197">
        <v>2032</v>
      </c>
      <c r="E9197">
        <v>2032</v>
      </c>
      <c r="F9197">
        <v>1</v>
      </c>
      <c r="G9197">
        <v>11825.348760000001</v>
      </c>
      <c r="H9197">
        <v>0</v>
      </c>
      <c r="I9197">
        <v>1</v>
      </c>
      <c r="J9197" s="2" t="str">
        <f t="shared" si="143"/>
        <v>EG_SHWR2032</v>
      </c>
    </row>
    <row r="9198" spans="1:10" x14ac:dyDescent="0.25">
      <c r="A9198" t="s">
        <v>18</v>
      </c>
      <c r="B9198" t="s">
        <v>6</v>
      </c>
      <c r="C9198" t="s">
        <v>9</v>
      </c>
      <c r="D9198">
        <v>2032</v>
      </c>
      <c r="E9198">
        <v>2032</v>
      </c>
      <c r="F9198">
        <v>1</v>
      </c>
      <c r="G9198">
        <v>11825.348760000001</v>
      </c>
      <c r="H9198">
        <v>0</v>
      </c>
      <c r="I9198">
        <v>1</v>
      </c>
      <c r="J9198" s="2" t="str">
        <f t="shared" si="143"/>
        <v>EG_SHNER2032</v>
      </c>
    </row>
    <row r="9199" spans="1:10" x14ac:dyDescent="0.25">
      <c r="A9199" t="s">
        <v>18</v>
      </c>
      <c r="B9199" t="s">
        <v>6</v>
      </c>
      <c r="C9199" t="s">
        <v>8</v>
      </c>
      <c r="D9199">
        <v>2032</v>
      </c>
      <c r="E9199">
        <v>2032</v>
      </c>
      <c r="F9199">
        <v>1</v>
      </c>
      <c r="G9199">
        <v>11825.348760000001</v>
      </c>
      <c r="H9199">
        <v>0</v>
      </c>
      <c r="I9199">
        <v>1</v>
      </c>
      <c r="J9199" s="2" t="str">
        <f t="shared" si="143"/>
        <v>EG_SHSR2032</v>
      </c>
    </row>
    <row r="9200" spans="1:10" x14ac:dyDescent="0.25">
      <c r="A9200" t="s">
        <v>18</v>
      </c>
      <c r="B9200" t="s">
        <v>6</v>
      </c>
      <c r="C9200" t="s">
        <v>12</v>
      </c>
      <c r="D9200">
        <v>2032</v>
      </c>
      <c r="E9200">
        <v>2032</v>
      </c>
      <c r="F9200">
        <v>1</v>
      </c>
      <c r="G9200">
        <v>11825.348760000001</v>
      </c>
      <c r="H9200">
        <v>0</v>
      </c>
      <c r="I9200">
        <v>1</v>
      </c>
      <c r="J9200" s="2" t="str">
        <f t="shared" si="143"/>
        <v>EG_SHNR2032</v>
      </c>
    </row>
    <row r="9201" spans="1:10" x14ac:dyDescent="0.25">
      <c r="A9201" t="s">
        <v>18</v>
      </c>
      <c r="B9201" t="s">
        <v>6</v>
      </c>
      <c r="C9201" t="s">
        <v>10</v>
      </c>
      <c r="D9201">
        <v>2032</v>
      </c>
      <c r="E9201">
        <v>2033</v>
      </c>
      <c r="F9201">
        <v>1</v>
      </c>
      <c r="G9201">
        <v>11825.348760000001</v>
      </c>
      <c r="H9201">
        <v>0</v>
      </c>
      <c r="I9201">
        <v>1</v>
      </c>
      <c r="J9201" s="2" t="str">
        <f t="shared" si="143"/>
        <v>EG_SHER2032</v>
      </c>
    </row>
    <row r="9202" spans="1:10" x14ac:dyDescent="0.25">
      <c r="A9202" t="s">
        <v>18</v>
      </c>
      <c r="B9202" t="s">
        <v>6</v>
      </c>
      <c r="C9202" t="s">
        <v>11</v>
      </c>
      <c r="D9202">
        <v>2032</v>
      </c>
      <c r="E9202">
        <v>2033</v>
      </c>
      <c r="F9202">
        <v>1</v>
      </c>
      <c r="G9202">
        <v>11825.348760000001</v>
      </c>
      <c r="H9202">
        <v>0</v>
      </c>
      <c r="I9202">
        <v>1</v>
      </c>
      <c r="J9202" s="2" t="str">
        <f t="shared" si="143"/>
        <v>EG_SHWR2032</v>
      </c>
    </row>
    <row r="9203" spans="1:10" x14ac:dyDescent="0.25">
      <c r="A9203" t="s">
        <v>18</v>
      </c>
      <c r="B9203" t="s">
        <v>6</v>
      </c>
      <c r="C9203" t="s">
        <v>9</v>
      </c>
      <c r="D9203">
        <v>2032</v>
      </c>
      <c r="E9203">
        <v>2033</v>
      </c>
      <c r="F9203">
        <v>1</v>
      </c>
      <c r="G9203">
        <v>11825.348760000001</v>
      </c>
      <c r="H9203">
        <v>0</v>
      </c>
      <c r="I9203">
        <v>1</v>
      </c>
      <c r="J9203" s="2" t="str">
        <f t="shared" si="143"/>
        <v>EG_SHNER2032</v>
      </c>
    </row>
    <row r="9204" spans="1:10" x14ac:dyDescent="0.25">
      <c r="A9204" t="s">
        <v>18</v>
      </c>
      <c r="B9204" t="s">
        <v>6</v>
      </c>
      <c r="C9204" t="s">
        <v>8</v>
      </c>
      <c r="D9204">
        <v>2032</v>
      </c>
      <c r="E9204">
        <v>2033</v>
      </c>
      <c r="F9204">
        <v>1</v>
      </c>
      <c r="G9204">
        <v>11825.348760000001</v>
      </c>
      <c r="H9204">
        <v>0</v>
      </c>
      <c r="I9204">
        <v>1</v>
      </c>
      <c r="J9204" s="2" t="str">
        <f t="shared" si="143"/>
        <v>EG_SHSR2032</v>
      </c>
    </row>
    <row r="9205" spans="1:10" x14ac:dyDescent="0.25">
      <c r="A9205" t="s">
        <v>18</v>
      </c>
      <c r="B9205" t="s">
        <v>6</v>
      </c>
      <c r="C9205" t="s">
        <v>12</v>
      </c>
      <c r="D9205">
        <v>2032</v>
      </c>
      <c r="E9205">
        <v>2033</v>
      </c>
      <c r="F9205">
        <v>1</v>
      </c>
      <c r="G9205">
        <v>11825.348760000001</v>
      </c>
      <c r="H9205">
        <v>0</v>
      </c>
      <c r="I9205">
        <v>1</v>
      </c>
      <c r="J9205" s="2" t="str">
        <f t="shared" si="143"/>
        <v>EG_SHNR2032</v>
      </c>
    </row>
    <row r="9206" spans="1:10" x14ac:dyDescent="0.25">
      <c r="A9206" t="s">
        <v>18</v>
      </c>
      <c r="B9206" t="s">
        <v>6</v>
      </c>
      <c r="C9206" t="s">
        <v>10</v>
      </c>
      <c r="D9206">
        <v>2032</v>
      </c>
      <c r="E9206">
        <v>2034</v>
      </c>
      <c r="F9206">
        <v>1</v>
      </c>
      <c r="G9206">
        <v>11825.348760000001</v>
      </c>
      <c r="H9206">
        <v>0</v>
      </c>
      <c r="I9206">
        <v>1</v>
      </c>
      <c r="J9206" s="2" t="str">
        <f t="shared" si="143"/>
        <v>EG_SHER2032</v>
      </c>
    </row>
    <row r="9207" spans="1:10" x14ac:dyDescent="0.25">
      <c r="A9207" t="s">
        <v>18</v>
      </c>
      <c r="B9207" t="s">
        <v>6</v>
      </c>
      <c r="C9207" t="s">
        <v>11</v>
      </c>
      <c r="D9207">
        <v>2032</v>
      </c>
      <c r="E9207">
        <v>2034</v>
      </c>
      <c r="F9207">
        <v>1</v>
      </c>
      <c r="G9207">
        <v>11825.348760000001</v>
      </c>
      <c r="H9207">
        <v>0</v>
      </c>
      <c r="I9207">
        <v>1</v>
      </c>
      <c r="J9207" s="2" t="str">
        <f t="shared" si="143"/>
        <v>EG_SHWR2032</v>
      </c>
    </row>
    <row r="9208" spans="1:10" x14ac:dyDescent="0.25">
      <c r="A9208" t="s">
        <v>18</v>
      </c>
      <c r="B9208" t="s">
        <v>6</v>
      </c>
      <c r="C9208" t="s">
        <v>9</v>
      </c>
      <c r="D9208">
        <v>2032</v>
      </c>
      <c r="E9208">
        <v>2034</v>
      </c>
      <c r="F9208">
        <v>1</v>
      </c>
      <c r="G9208">
        <v>11825.348760000001</v>
      </c>
      <c r="H9208">
        <v>0</v>
      </c>
      <c r="I9208">
        <v>1</v>
      </c>
      <c r="J9208" s="2" t="str">
        <f t="shared" si="143"/>
        <v>EG_SHNER2032</v>
      </c>
    </row>
    <row r="9209" spans="1:10" x14ac:dyDescent="0.25">
      <c r="A9209" t="s">
        <v>18</v>
      </c>
      <c r="B9209" t="s">
        <v>6</v>
      </c>
      <c r="C9209" t="s">
        <v>8</v>
      </c>
      <c r="D9209">
        <v>2032</v>
      </c>
      <c r="E9209">
        <v>2034</v>
      </c>
      <c r="F9209">
        <v>1</v>
      </c>
      <c r="G9209">
        <v>11825.348760000001</v>
      </c>
      <c r="H9209">
        <v>0</v>
      </c>
      <c r="I9209">
        <v>1</v>
      </c>
      <c r="J9209" s="2" t="str">
        <f t="shared" si="143"/>
        <v>EG_SHSR2032</v>
      </c>
    </row>
    <row r="9210" spans="1:10" x14ac:dyDescent="0.25">
      <c r="A9210" t="s">
        <v>18</v>
      </c>
      <c r="B9210" t="s">
        <v>6</v>
      </c>
      <c r="C9210" t="s">
        <v>12</v>
      </c>
      <c r="D9210">
        <v>2032</v>
      </c>
      <c r="E9210">
        <v>2034</v>
      </c>
      <c r="F9210">
        <v>1</v>
      </c>
      <c r="G9210">
        <v>11825.348760000001</v>
      </c>
      <c r="H9210">
        <v>0</v>
      </c>
      <c r="I9210">
        <v>1</v>
      </c>
      <c r="J9210" s="2" t="str">
        <f t="shared" si="143"/>
        <v>EG_SHNR2032</v>
      </c>
    </row>
    <row r="9211" spans="1:10" x14ac:dyDescent="0.25">
      <c r="A9211" t="s">
        <v>18</v>
      </c>
      <c r="B9211" t="s">
        <v>6</v>
      </c>
      <c r="C9211" t="s">
        <v>10</v>
      </c>
      <c r="D9211">
        <v>2032</v>
      </c>
      <c r="E9211">
        <v>2035</v>
      </c>
      <c r="F9211">
        <v>1</v>
      </c>
      <c r="G9211">
        <v>11825.348760000001</v>
      </c>
      <c r="H9211">
        <v>0</v>
      </c>
      <c r="I9211">
        <v>1</v>
      </c>
      <c r="J9211" s="2" t="str">
        <f t="shared" si="143"/>
        <v>EG_SHER2032</v>
      </c>
    </row>
    <row r="9212" spans="1:10" x14ac:dyDescent="0.25">
      <c r="A9212" t="s">
        <v>18</v>
      </c>
      <c r="B9212" t="s">
        <v>6</v>
      </c>
      <c r="C9212" t="s">
        <v>11</v>
      </c>
      <c r="D9212">
        <v>2032</v>
      </c>
      <c r="E9212">
        <v>2035</v>
      </c>
      <c r="F9212">
        <v>1</v>
      </c>
      <c r="G9212">
        <v>11825.348760000001</v>
      </c>
      <c r="H9212">
        <v>0</v>
      </c>
      <c r="I9212">
        <v>1</v>
      </c>
      <c r="J9212" s="2" t="str">
        <f t="shared" si="143"/>
        <v>EG_SHWR2032</v>
      </c>
    </row>
    <row r="9213" spans="1:10" x14ac:dyDescent="0.25">
      <c r="A9213" t="s">
        <v>18</v>
      </c>
      <c r="B9213" t="s">
        <v>6</v>
      </c>
      <c r="C9213" t="s">
        <v>9</v>
      </c>
      <c r="D9213">
        <v>2032</v>
      </c>
      <c r="E9213">
        <v>2035</v>
      </c>
      <c r="F9213">
        <v>1</v>
      </c>
      <c r="G9213">
        <v>11825.348760000001</v>
      </c>
      <c r="H9213">
        <v>0</v>
      </c>
      <c r="I9213">
        <v>1</v>
      </c>
      <c r="J9213" s="2" t="str">
        <f t="shared" si="143"/>
        <v>EG_SHNER2032</v>
      </c>
    </row>
    <row r="9214" spans="1:10" x14ac:dyDescent="0.25">
      <c r="A9214" t="s">
        <v>18</v>
      </c>
      <c r="B9214" t="s">
        <v>6</v>
      </c>
      <c r="C9214" t="s">
        <v>8</v>
      </c>
      <c r="D9214">
        <v>2032</v>
      </c>
      <c r="E9214">
        <v>2035</v>
      </c>
      <c r="F9214">
        <v>1</v>
      </c>
      <c r="G9214">
        <v>11825.348760000001</v>
      </c>
      <c r="H9214">
        <v>0</v>
      </c>
      <c r="I9214">
        <v>1</v>
      </c>
      <c r="J9214" s="2" t="str">
        <f t="shared" si="143"/>
        <v>EG_SHSR2032</v>
      </c>
    </row>
    <row r="9215" spans="1:10" x14ac:dyDescent="0.25">
      <c r="A9215" t="s">
        <v>18</v>
      </c>
      <c r="B9215" t="s">
        <v>6</v>
      </c>
      <c r="C9215" t="s">
        <v>12</v>
      </c>
      <c r="D9215">
        <v>2032</v>
      </c>
      <c r="E9215">
        <v>2035</v>
      </c>
      <c r="F9215">
        <v>1</v>
      </c>
      <c r="G9215">
        <v>11825.348760000001</v>
      </c>
      <c r="H9215">
        <v>0</v>
      </c>
      <c r="I9215">
        <v>1</v>
      </c>
      <c r="J9215" s="2" t="str">
        <f t="shared" si="143"/>
        <v>EG_SHNR2032</v>
      </c>
    </row>
    <row r="9216" spans="1:10" x14ac:dyDescent="0.25">
      <c r="A9216" t="s">
        <v>18</v>
      </c>
      <c r="B9216" t="s">
        <v>6</v>
      </c>
      <c r="C9216" t="s">
        <v>10</v>
      </c>
      <c r="D9216">
        <v>2032</v>
      </c>
      <c r="E9216">
        <v>2036</v>
      </c>
      <c r="F9216">
        <v>1</v>
      </c>
      <c r="G9216">
        <v>11825.348760000001</v>
      </c>
      <c r="H9216">
        <v>0</v>
      </c>
      <c r="I9216">
        <v>1</v>
      </c>
      <c r="J9216" s="2" t="str">
        <f t="shared" si="143"/>
        <v>EG_SHER2032</v>
      </c>
    </row>
    <row r="9217" spans="1:10" x14ac:dyDescent="0.25">
      <c r="A9217" t="s">
        <v>18</v>
      </c>
      <c r="B9217" t="s">
        <v>6</v>
      </c>
      <c r="C9217" t="s">
        <v>11</v>
      </c>
      <c r="D9217">
        <v>2032</v>
      </c>
      <c r="E9217">
        <v>2036</v>
      </c>
      <c r="F9217">
        <v>1</v>
      </c>
      <c r="G9217">
        <v>11825.348760000001</v>
      </c>
      <c r="H9217">
        <v>0</v>
      </c>
      <c r="I9217">
        <v>1</v>
      </c>
      <c r="J9217" s="2" t="str">
        <f t="shared" si="143"/>
        <v>EG_SHWR2032</v>
      </c>
    </row>
    <row r="9218" spans="1:10" x14ac:dyDescent="0.25">
      <c r="A9218" t="s">
        <v>18</v>
      </c>
      <c r="B9218" t="s">
        <v>6</v>
      </c>
      <c r="C9218" t="s">
        <v>9</v>
      </c>
      <c r="D9218">
        <v>2032</v>
      </c>
      <c r="E9218">
        <v>2036</v>
      </c>
      <c r="F9218">
        <v>1</v>
      </c>
      <c r="G9218">
        <v>11825.348760000001</v>
      </c>
      <c r="H9218">
        <v>0</v>
      </c>
      <c r="I9218">
        <v>1</v>
      </c>
      <c r="J9218" s="2" t="str">
        <f t="shared" si="143"/>
        <v>EG_SHNER2032</v>
      </c>
    </row>
    <row r="9219" spans="1:10" x14ac:dyDescent="0.25">
      <c r="A9219" t="s">
        <v>18</v>
      </c>
      <c r="B9219" t="s">
        <v>6</v>
      </c>
      <c r="C9219" t="s">
        <v>8</v>
      </c>
      <c r="D9219">
        <v>2032</v>
      </c>
      <c r="E9219">
        <v>2036</v>
      </c>
      <c r="F9219">
        <v>1</v>
      </c>
      <c r="G9219">
        <v>11825.348760000001</v>
      </c>
      <c r="H9219">
        <v>0</v>
      </c>
      <c r="I9219">
        <v>1</v>
      </c>
      <c r="J9219" s="2" t="str">
        <f t="shared" ref="J9219:J9282" si="144">_xlfn.CONCAT(A9219,C9219,D9219)</f>
        <v>EG_SHSR2032</v>
      </c>
    </row>
    <row r="9220" spans="1:10" x14ac:dyDescent="0.25">
      <c r="A9220" t="s">
        <v>18</v>
      </c>
      <c r="B9220" t="s">
        <v>6</v>
      </c>
      <c r="C9220" t="s">
        <v>12</v>
      </c>
      <c r="D9220">
        <v>2032</v>
      </c>
      <c r="E9220">
        <v>2036</v>
      </c>
      <c r="F9220">
        <v>1</v>
      </c>
      <c r="G9220">
        <v>11825.348760000001</v>
      </c>
      <c r="H9220">
        <v>0</v>
      </c>
      <c r="I9220">
        <v>1</v>
      </c>
      <c r="J9220" s="2" t="str">
        <f t="shared" si="144"/>
        <v>EG_SHNR2032</v>
      </c>
    </row>
    <row r="9221" spans="1:10" x14ac:dyDescent="0.25">
      <c r="A9221" t="s">
        <v>18</v>
      </c>
      <c r="B9221" t="s">
        <v>6</v>
      </c>
      <c r="C9221" t="s">
        <v>10</v>
      </c>
      <c r="D9221">
        <v>2032</v>
      </c>
      <c r="E9221">
        <v>2037</v>
      </c>
      <c r="F9221">
        <v>1</v>
      </c>
      <c r="G9221">
        <v>11825.348760000001</v>
      </c>
      <c r="H9221">
        <v>0</v>
      </c>
      <c r="I9221">
        <v>1</v>
      </c>
      <c r="J9221" s="2" t="str">
        <f t="shared" si="144"/>
        <v>EG_SHER2032</v>
      </c>
    </row>
    <row r="9222" spans="1:10" x14ac:dyDescent="0.25">
      <c r="A9222" t="s">
        <v>18</v>
      </c>
      <c r="B9222" t="s">
        <v>6</v>
      </c>
      <c r="C9222" t="s">
        <v>11</v>
      </c>
      <c r="D9222">
        <v>2032</v>
      </c>
      <c r="E9222">
        <v>2037</v>
      </c>
      <c r="F9222">
        <v>1</v>
      </c>
      <c r="G9222">
        <v>11825.348760000001</v>
      </c>
      <c r="H9222">
        <v>0</v>
      </c>
      <c r="I9222">
        <v>1</v>
      </c>
      <c r="J9222" s="2" t="str">
        <f t="shared" si="144"/>
        <v>EG_SHWR2032</v>
      </c>
    </row>
    <row r="9223" spans="1:10" x14ac:dyDescent="0.25">
      <c r="A9223" t="s">
        <v>18</v>
      </c>
      <c r="B9223" t="s">
        <v>6</v>
      </c>
      <c r="C9223" t="s">
        <v>9</v>
      </c>
      <c r="D9223">
        <v>2032</v>
      </c>
      <c r="E9223">
        <v>2037</v>
      </c>
      <c r="F9223">
        <v>1</v>
      </c>
      <c r="G9223">
        <v>11825.348760000001</v>
      </c>
      <c r="H9223">
        <v>0</v>
      </c>
      <c r="I9223">
        <v>1</v>
      </c>
      <c r="J9223" s="2" t="str">
        <f t="shared" si="144"/>
        <v>EG_SHNER2032</v>
      </c>
    </row>
    <row r="9224" spans="1:10" x14ac:dyDescent="0.25">
      <c r="A9224" t="s">
        <v>18</v>
      </c>
      <c r="B9224" t="s">
        <v>6</v>
      </c>
      <c r="C9224" t="s">
        <v>8</v>
      </c>
      <c r="D9224">
        <v>2032</v>
      </c>
      <c r="E9224">
        <v>2037</v>
      </c>
      <c r="F9224">
        <v>1</v>
      </c>
      <c r="G9224">
        <v>11825.348760000001</v>
      </c>
      <c r="H9224">
        <v>0</v>
      </c>
      <c r="I9224">
        <v>1</v>
      </c>
      <c r="J9224" s="2" t="str">
        <f t="shared" si="144"/>
        <v>EG_SHSR2032</v>
      </c>
    </row>
    <row r="9225" spans="1:10" x14ac:dyDescent="0.25">
      <c r="A9225" t="s">
        <v>18</v>
      </c>
      <c r="B9225" t="s">
        <v>6</v>
      </c>
      <c r="C9225" t="s">
        <v>12</v>
      </c>
      <c r="D9225">
        <v>2032</v>
      </c>
      <c r="E9225">
        <v>2037</v>
      </c>
      <c r="F9225">
        <v>1</v>
      </c>
      <c r="G9225">
        <v>11825.348760000001</v>
      </c>
      <c r="H9225">
        <v>0</v>
      </c>
      <c r="I9225">
        <v>1</v>
      </c>
      <c r="J9225" s="2" t="str">
        <f t="shared" si="144"/>
        <v>EG_SHNR2032</v>
      </c>
    </row>
    <row r="9226" spans="1:10" x14ac:dyDescent="0.25">
      <c r="A9226" t="s">
        <v>18</v>
      </c>
      <c r="B9226" t="s">
        <v>6</v>
      </c>
      <c r="C9226" t="s">
        <v>10</v>
      </c>
      <c r="D9226">
        <v>2032</v>
      </c>
      <c r="E9226">
        <v>2038</v>
      </c>
      <c r="F9226">
        <v>1</v>
      </c>
      <c r="G9226">
        <v>11825.348760000001</v>
      </c>
      <c r="H9226">
        <v>0</v>
      </c>
      <c r="I9226">
        <v>1</v>
      </c>
      <c r="J9226" s="2" t="str">
        <f t="shared" si="144"/>
        <v>EG_SHER2032</v>
      </c>
    </row>
    <row r="9227" spans="1:10" x14ac:dyDescent="0.25">
      <c r="A9227" t="s">
        <v>18</v>
      </c>
      <c r="B9227" t="s">
        <v>6</v>
      </c>
      <c r="C9227" t="s">
        <v>11</v>
      </c>
      <c r="D9227">
        <v>2032</v>
      </c>
      <c r="E9227">
        <v>2038</v>
      </c>
      <c r="F9227">
        <v>1</v>
      </c>
      <c r="G9227">
        <v>11825.348760000001</v>
      </c>
      <c r="H9227">
        <v>0</v>
      </c>
      <c r="I9227">
        <v>1</v>
      </c>
      <c r="J9227" s="2" t="str">
        <f t="shared" si="144"/>
        <v>EG_SHWR2032</v>
      </c>
    </row>
    <row r="9228" spans="1:10" x14ac:dyDescent="0.25">
      <c r="A9228" t="s">
        <v>18</v>
      </c>
      <c r="B9228" t="s">
        <v>6</v>
      </c>
      <c r="C9228" t="s">
        <v>9</v>
      </c>
      <c r="D9228">
        <v>2032</v>
      </c>
      <c r="E9228">
        <v>2038</v>
      </c>
      <c r="F9228">
        <v>1</v>
      </c>
      <c r="G9228">
        <v>11825.348760000001</v>
      </c>
      <c r="H9228">
        <v>0</v>
      </c>
      <c r="I9228">
        <v>1</v>
      </c>
      <c r="J9228" s="2" t="str">
        <f t="shared" si="144"/>
        <v>EG_SHNER2032</v>
      </c>
    </row>
    <row r="9229" spans="1:10" x14ac:dyDescent="0.25">
      <c r="A9229" t="s">
        <v>18</v>
      </c>
      <c r="B9229" t="s">
        <v>6</v>
      </c>
      <c r="C9229" t="s">
        <v>8</v>
      </c>
      <c r="D9229">
        <v>2032</v>
      </c>
      <c r="E9229">
        <v>2038</v>
      </c>
      <c r="F9229">
        <v>1</v>
      </c>
      <c r="G9229">
        <v>11825.348760000001</v>
      </c>
      <c r="H9229">
        <v>0</v>
      </c>
      <c r="I9229">
        <v>1</v>
      </c>
      <c r="J9229" s="2" t="str">
        <f t="shared" si="144"/>
        <v>EG_SHSR2032</v>
      </c>
    </row>
    <row r="9230" spans="1:10" x14ac:dyDescent="0.25">
      <c r="A9230" t="s">
        <v>18</v>
      </c>
      <c r="B9230" t="s">
        <v>6</v>
      </c>
      <c r="C9230" t="s">
        <v>12</v>
      </c>
      <c r="D9230">
        <v>2032</v>
      </c>
      <c r="E9230">
        <v>2038</v>
      </c>
      <c r="F9230">
        <v>1</v>
      </c>
      <c r="G9230">
        <v>11825.348760000001</v>
      </c>
      <c r="H9230">
        <v>0</v>
      </c>
      <c r="I9230">
        <v>1</v>
      </c>
      <c r="J9230" s="2" t="str">
        <f t="shared" si="144"/>
        <v>EG_SHNR2032</v>
      </c>
    </row>
    <row r="9231" spans="1:10" x14ac:dyDescent="0.25">
      <c r="A9231" t="s">
        <v>18</v>
      </c>
      <c r="B9231" t="s">
        <v>6</v>
      </c>
      <c r="C9231" t="s">
        <v>10</v>
      </c>
      <c r="D9231">
        <v>2032</v>
      </c>
      <c r="E9231">
        <v>2039</v>
      </c>
      <c r="F9231">
        <v>1</v>
      </c>
      <c r="G9231">
        <v>11825.348760000001</v>
      </c>
      <c r="H9231">
        <v>0</v>
      </c>
      <c r="I9231">
        <v>1</v>
      </c>
      <c r="J9231" s="2" t="str">
        <f t="shared" si="144"/>
        <v>EG_SHER2032</v>
      </c>
    </row>
    <row r="9232" spans="1:10" x14ac:dyDescent="0.25">
      <c r="A9232" t="s">
        <v>18</v>
      </c>
      <c r="B9232" t="s">
        <v>6</v>
      </c>
      <c r="C9232" t="s">
        <v>11</v>
      </c>
      <c r="D9232">
        <v>2032</v>
      </c>
      <c r="E9232">
        <v>2039</v>
      </c>
      <c r="F9232">
        <v>1</v>
      </c>
      <c r="G9232">
        <v>11825.348760000001</v>
      </c>
      <c r="H9232">
        <v>0</v>
      </c>
      <c r="I9232">
        <v>1</v>
      </c>
      <c r="J9232" s="2" t="str">
        <f t="shared" si="144"/>
        <v>EG_SHWR2032</v>
      </c>
    </row>
    <row r="9233" spans="1:10" x14ac:dyDescent="0.25">
      <c r="A9233" t="s">
        <v>18</v>
      </c>
      <c r="B9233" t="s">
        <v>6</v>
      </c>
      <c r="C9233" t="s">
        <v>9</v>
      </c>
      <c r="D9233">
        <v>2032</v>
      </c>
      <c r="E9233">
        <v>2039</v>
      </c>
      <c r="F9233">
        <v>1</v>
      </c>
      <c r="G9233">
        <v>11825.348760000001</v>
      </c>
      <c r="H9233">
        <v>0</v>
      </c>
      <c r="I9233">
        <v>1</v>
      </c>
      <c r="J9233" s="2" t="str">
        <f t="shared" si="144"/>
        <v>EG_SHNER2032</v>
      </c>
    </row>
    <row r="9234" spans="1:10" x14ac:dyDescent="0.25">
      <c r="A9234" t="s">
        <v>18</v>
      </c>
      <c r="B9234" t="s">
        <v>6</v>
      </c>
      <c r="C9234" t="s">
        <v>8</v>
      </c>
      <c r="D9234">
        <v>2032</v>
      </c>
      <c r="E9234">
        <v>2039</v>
      </c>
      <c r="F9234">
        <v>1</v>
      </c>
      <c r="G9234">
        <v>11825.348760000001</v>
      </c>
      <c r="H9234">
        <v>0</v>
      </c>
      <c r="I9234">
        <v>1</v>
      </c>
      <c r="J9234" s="2" t="str">
        <f t="shared" si="144"/>
        <v>EG_SHSR2032</v>
      </c>
    </row>
    <row r="9235" spans="1:10" x14ac:dyDescent="0.25">
      <c r="A9235" t="s">
        <v>18</v>
      </c>
      <c r="B9235" t="s">
        <v>6</v>
      </c>
      <c r="C9235" t="s">
        <v>12</v>
      </c>
      <c r="D9235">
        <v>2032</v>
      </c>
      <c r="E9235">
        <v>2039</v>
      </c>
      <c r="F9235">
        <v>1</v>
      </c>
      <c r="G9235">
        <v>11825.348760000001</v>
      </c>
      <c r="H9235">
        <v>0</v>
      </c>
      <c r="I9235">
        <v>1</v>
      </c>
      <c r="J9235" s="2" t="str">
        <f t="shared" si="144"/>
        <v>EG_SHNR2032</v>
      </c>
    </row>
    <row r="9236" spans="1:10" x14ac:dyDescent="0.25">
      <c r="A9236" t="s">
        <v>18</v>
      </c>
      <c r="B9236" t="s">
        <v>6</v>
      </c>
      <c r="C9236" t="s">
        <v>10</v>
      </c>
      <c r="D9236">
        <v>2032</v>
      </c>
      <c r="E9236">
        <v>2040</v>
      </c>
      <c r="F9236">
        <v>1</v>
      </c>
      <c r="G9236">
        <v>11825.348760000001</v>
      </c>
      <c r="H9236">
        <v>0</v>
      </c>
      <c r="I9236">
        <v>1</v>
      </c>
      <c r="J9236" s="2" t="str">
        <f t="shared" si="144"/>
        <v>EG_SHER2032</v>
      </c>
    </row>
    <row r="9237" spans="1:10" x14ac:dyDescent="0.25">
      <c r="A9237" t="s">
        <v>18</v>
      </c>
      <c r="B9237" t="s">
        <v>6</v>
      </c>
      <c r="C9237" t="s">
        <v>11</v>
      </c>
      <c r="D9237">
        <v>2032</v>
      </c>
      <c r="E9237">
        <v>2040</v>
      </c>
      <c r="F9237">
        <v>1</v>
      </c>
      <c r="G9237">
        <v>11825.348760000001</v>
      </c>
      <c r="H9237">
        <v>0</v>
      </c>
      <c r="I9237">
        <v>1</v>
      </c>
      <c r="J9237" s="2" t="str">
        <f t="shared" si="144"/>
        <v>EG_SHWR2032</v>
      </c>
    </row>
    <row r="9238" spans="1:10" x14ac:dyDescent="0.25">
      <c r="A9238" t="s">
        <v>18</v>
      </c>
      <c r="B9238" t="s">
        <v>6</v>
      </c>
      <c r="C9238" t="s">
        <v>9</v>
      </c>
      <c r="D9238">
        <v>2032</v>
      </c>
      <c r="E9238">
        <v>2040</v>
      </c>
      <c r="F9238">
        <v>1</v>
      </c>
      <c r="G9238">
        <v>11825.348760000001</v>
      </c>
      <c r="H9238">
        <v>0</v>
      </c>
      <c r="I9238">
        <v>1</v>
      </c>
      <c r="J9238" s="2" t="str">
        <f t="shared" si="144"/>
        <v>EG_SHNER2032</v>
      </c>
    </row>
    <row r="9239" spans="1:10" x14ac:dyDescent="0.25">
      <c r="A9239" t="s">
        <v>18</v>
      </c>
      <c r="B9239" t="s">
        <v>6</v>
      </c>
      <c r="C9239" t="s">
        <v>8</v>
      </c>
      <c r="D9239">
        <v>2032</v>
      </c>
      <c r="E9239">
        <v>2040</v>
      </c>
      <c r="F9239">
        <v>1</v>
      </c>
      <c r="G9239">
        <v>11825.348760000001</v>
      </c>
      <c r="H9239">
        <v>0</v>
      </c>
      <c r="I9239">
        <v>1</v>
      </c>
      <c r="J9239" s="2" t="str">
        <f t="shared" si="144"/>
        <v>EG_SHSR2032</v>
      </c>
    </row>
    <row r="9240" spans="1:10" x14ac:dyDescent="0.25">
      <c r="A9240" t="s">
        <v>18</v>
      </c>
      <c r="B9240" t="s">
        <v>6</v>
      </c>
      <c r="C9240" t="s">
        <v>12</v>
      </c>
      <c r="D9240">
        <v>2032</v>
      </c>
      <c r="E9240">
        <v>2040</v>
      </c>
      <c r="F9240">
        <v>1</v>
      </c>
      <c r="G9240">
        <v>11825.348760000001</v>
      </c>
      <c r="H9240">
        <v>0</v>
      </c>
      <c r="I9240">
        <v>1</v>
      </c>
      <c r="J9240" s="2" t="str">
        <f t="shared" si="144"/>
        <v>EG_SHNR2032</v>
      </c>
    </row>
    <row r="9241" spans="1:10" x14ac:dyDescent="0.25">
      <c r="A9241" t="s">
        <v>18</v>
      </c>
      <c r="B9241" t="s">
        <v>6</v>
      </c>
      <c r="C9241" t="s">
        <v>10</v>
      </c>
      <c r="D9241">
        <v>2032</v>
      </c>
      <c r="E9241">
        <v>2041</v>
      </c>
      <c r="F9241">
        <v>1</v>
      </c>
      <c r="G9241">
        <v>11825.348760000001</v>
      </c>
      <c r="H9241">
        <v>0</v>
      </c>
      <c r="I9241">
        <v>1</v>
      </c>
      <c r="J9241" s="2" t="str">
        <f t="shared" si="144"/>
        <v>EG_SHER2032</v>
      </c>
    </row>
    <row r="9242" spans="1:10" x14ac:dyDescent="0.25">
      <c r="A9242" t="s">
        <v>18</v>
      </c>
      <c r="B9242" t="s">
        <v>6</v>
      </c>
      <c r="C9242" t="s">
        <v>11</v>
      </c>
      <c r="D9242">
        <v>2032</v>
      </c>
      <c r="E9242">
        <v>2041</v>
      </c>
      <c r="F9242">
        <v>1</v>
      </c>
      <c r="G9242">
        <v>11825.348760000001</v>
      </c>
      <c r="H9242">
        <v>0</v>
      </c>
      <c r="I9242">
        <v>1</v>
      </c>
      <c r="J9242" s="2" t="str">
        <f t="shared" si="144"/>
        <v>EG_SHWR2032</v>
      </c>
    </row>
    <row r="9243" spans="1:10" x14ac:dyDescent="0.25">
      <c r="A9243" t="s">
        <v>18</v>
      </c>
      <c r="B9243" t="s">
        <v>6</v>
      </c>
      <c r="C9243" t="s">
        <v>9</v>
      </c>
      <c r="D9243">
        <v>2032</v>
      </c>
      <c r="E9243">
        <v>2041</v>
      </c>
      <c r="F9243">
        <v>1</v>
      </c>
      <c r="G9243">
        <v>11825.348760000001</v>
      </c>
      <c r="H9243">
        <v>0</v>
      </c>
      <c r="I9243">
        <v>1</v>
      </c>
      <c r="J9243" s="2" t="str">
        <f t="shared" si="144"/>
        <v>EG_SHNER2032</v>
      </c>
    </row>
    <row r="9244" spans="1:10" x14ac:dyDescent="0.25">
      <c r="A9244" t="s">
        <v>18</v>
      </c>
      <c r="B9244" t="s">
        <v>6</v>
      </c>
      <c r="C9244" t="s">
        <v>8</v>
      </c>
      <c r="D9244">
        <v>2032</v>
      </c>
      <c r="E9244">
        <v>2041</v>
      </c>
      <c r="F9244">
        <v>1</v>
      </c>
      <c r="G9244">
        <v>11825.348760000001</v>
      </c>
      <c r="H9244">
        <v>0</v>
      </c>
      <c r="I9244">
        <v>1</v>
      </c>
      <c r="J9244" s="2" t="str">
        <f t="shared" si="144"/>
        <v>EG_SHSR2032</v>
      </c>
    </row>
    <row r="9245" spans="1:10" x14ac:dyDescent="0.25">
      <c r="A9245" t="s">
        <v>18</v>
      </c>
      <c r="B9245" t="s">
        <v>6</v>
      </c>
      <c r="C9245" t="s">
        <v>12</v>
      </c>
      <c r="D9245">
        <v>2032</v>
      </c>
      <c r="E9245">
        <v>2041</v>
      </c>
      <c r="F9245">
        <v>1</v>
      </c>
      <c r="G9245">
        <v>11825.348760000001</v>
      </c>
      <c r="H9245">
        <v>0</v>
      </c>
      <c r="I9245">
        <v>1</v>
      </c>
      <c r="J9245" s="2" t="str">
        <f t="shared" si="144"/>
        <v>EG_SHNR2032</v>
      </c>
    </row>
    <row r="9246" spans="1:10" x14ac:dyDescent="0.25">
      <c r="A9246" t="s">
        <v>17</v>
      </c>
      <c r="B9246" t="s">
        <v>6</v>
      </c>
      <c r="C9246" t="s">
        <v>10</v>
      </c>
      <c r="D9246">
        <v>2032</v>
      </c>
      <c r="E9246">
        <v>2032</v>
      </c>
      <c r="F9246">
        <v>1</v>
      </c>
      <c r="G9246">
        <v>20833.210350000001</v>
      </c>
      <c r="H9246">
        <v>0</v>
      </c>
      <c r="I9246">
        <v>0.70916666699999997</v>
      </c>
      <c r="J9246" s="2" t="str">
        <f t="shared" si="144"/>
        <v>EG_PHWRER2032</v>
      </c>
    </row>
    <row r="9247" spans="1:10" x14ac:dyDescent="0.25">
      <c r="A9247" t="s">
        <v>17</v>
      </c>
      <c r="B9247" t="s">
        <v>6</v>
      </c>
      <c r="C9247" t="s">
        <v>11</v>
      </c>
      <c r="D9247">
        <v>2032</v>
      </c>
      <c r="E9247">
        <v>2032</v>
      </c>
      <c r="F9247">
        <v>1</v>
      </c>
      <c r="G9247">
        <v>20833.210350000001</v>
      </c>
      <c r="H9247">
        <v>0</v>
      </c>
      <c r="I9247">
        <v>0.70916666699999997</v>
      </c>
      <c r="J9247" s="2" t="str">
        <f t="shared" si="144"/>
        <v>EG_PHWRWR2032</v>
      </c>
    </row>
    <row r="9248" spans="1:10" x14ac:dyDescent="0.25">
      <c r="A9248" t="s">
        <v>17</v>
      </c>
      <c r="B9248" t="s">
        <v>6</v>
      </c>
      <c r="C9248" t="s">
        <v>9</v>
      </c>
      <c r="D9248">
        <v>2032</v>
      </c>
      <c r="E9248">
        <v>2032</v>
      </c>
      <c r="F9248">
        <v>1</v>
      </c>
      <c r="G9248">
        <v>20833.210350000001</v>
      </c>
      <c r="H9248">
        <v>0</v>
      </c>
      <c r="I9248">
        <v>0.70916666699999997</v>
      </c>
      <c r="J9248" s="2" t="str">
        <f t="shared" si="144"/>
        <v>EG_PHWRNER2032</v>
      </c>
    </row>
    <row r="9249" spans="1:10" x14ac:dyDescent="0.25">
      <c r="A9249" t="s">
        <v>17</v>
      </c>
      <c r="B9249" t="s">
        <v>6</v>
      </c>
      <c r="C9249" t="s">
        <v>8</v>
      </c>
      <c r="D9249">
        <v>2032</v>
      </c>
      <c r="E9249">
        <v>2032</v>
      </c>
      <c r="F9249">
        <v>1</v>
      </c>
      <c r="G9249">
        <v>20833.210350000001</v>
      </c>
      <c r="H9249">
        <v>0</v>
      </c>
      <c r="I9249">
        <v>0.70916666699999997</v>
      </c>
      <c r="J9249" s="2" t="str">
        <f t="shared" si="144"/>
        <v>EG_PHWRSR2032</v>
      </c>
    </row>
    <row r="9250" spans="1:10" x14ac:dyDescent="0.25">
      <c r="A9250" t="s">
        <v>17</v>
      </c>
      <c r="B9250" t="s">
        <v>6</v>
      </c>
      <c r="C9250" t="s">
        <v>12</v>
      </c>
      <c r="D9250">
        <v>2032</v>
      </c>
      <c r="E9250">
        <v>2032</v>
      </c>
      <c r="F9250">
        <v>1</v>
      </c>
      <c r="G9250">
        <v>20833.210350000001</v>
      </c>
      <c r="H9250">
        <v>0</v>
      </c>
      <c r="I9250">
        <v>0.70916666699999997</v>
      </c>
      <c r="J9250" s="2" t="str">
        <f t="shared" si="144"/>
        <v>EG_PHWRNR2032</v>
      </c>
    </row>
    <row r="9251" spans="1:10" x14ac:dyDescent="0.25">
      <c r="A9251" t="s">
        <v>17</v>
      </c>
      <c r="B9251" t="s">
        <v>6</v>
      </c>
      <c r="C9251" t="s">
        <v>10</v>
      </c>
      <c r="D9251">
        <v>2032</v>
      </c>
      <c r="E9251">
        <v>2033</v>
      </c>
      <c r="F9251">
        <v>1</v>
      </c>
      <c r="G9251">
        <v>20833.210350000001</v>
      </c>
      <c r="H9251">
        <v>0</v>
      </c>
      <c r="I9251">
        <v>0.70916666699999997</v>
      </c>
      <c r="J9251" s="2" t="str">
        <f t="shared" si="144"/>
        <v>EG_PHWRER2032</v>
      </c>
    </row>
    <row r="9252" spans="1:10" x14ac:dyDescent="0.25">
      <c r="A9252" t="s">
        <v>17</v>
      </c>
      <c r="B9252" t="s">
        <v>6</v>
      </c>
      <c r="C9252" t="s">
        <v>11</v>
      </c>
      <c r="D9252">
        <v>2032</v>
      </c>
      <c r="E9252">
        <v>2033</v>
      </c>
      <c r="F9252">
        <v>1</v>
      </c>
      <c r="G9252">
        <v>20833.210350000001</v>
      </c>
      <c r="H9252">
        <v>0</v>
      </c>
      <c r="I9252">
        <v>0.70916666699999997</v>
      </c>
      <c r="J9252" s="2" t="str">
        <f t="shared" si="144"/>
        <v>EG_PHWRWR2032</v>
      </c>
    </row>
    <row r="9253" spans="1:10" x14ac:dyDescent="0.25">
      <c r="A9253" t="s">
        <v>17</v>
      </c>
      <c r="B9253" t="s">
        <v>6</v>
      </c>
      <c r="C9253" t="s">
        <v>9</v>
      </c>
      <c r="D9253">
        <v>2032</v>
      </c>
      <c r="E9253">
        <v>2033</v>
      </c>
      <c r="F9253">
        <v>1</v>
      </c>
      <c r="G9253">
        <v>20833.210350000001</v>
      </c>
      <c r="H9253">
        <v>0</v>
      </c>
      <c r="I9253">
        <v>0.70916666699999997</v>
      </c>
      <c r="J9253" s="2" t="str">
        <f t="shared" si="144"/>
        <v>EG_PHWRNER2032</v>
      </c>
    </row>
    <row r="9254" spans="1:10" x14ac:dyDescent="0.25">
      <c r="A9254" t="s">
        <v>17</v>
      </c>
      <c r="B9254" t="s">
        <v>6</v>
      </c>
      <c r="C9254" t="s">
        <v>8</v>
      </c>
      <c r="D9254">
        <v>2032</v>
      </c>
      <c r="E9254">
        <v>2033</v>
      </c>
      <c r="F9254">
        <v>1</v>
      </c>
      <c r="G9254">
        <v>20833.210350000001</v>
      </c>
      <c r="H9254">
        <v>0</v>
      </c>
      <c r="I9254">
        <v>0.70916666699999997</v>
      </c>
      <c r="J9254" s="2" t="str">
        <f t="shared" si="144"/>
        <v>EG_PHWRSR2032</v>
      </c>
    </row>
    <row r="9255" spans="1:10" x14ac:dyDescent="0.25">
      <c r="A9255" t="s">
        <v>17</v>
      </c>
      <c r="B9255" t="s">
        <v>6</v>
      </c>
      <c r="C9255" t="s">
        <v>12</v>
      </c>
      <c r="D9255">
        <v>2032</v>
      </c>
      <c r="E9255">
        <v>2033</v>
      </c>
      <c r="F9255">
        <v>1</v>
      </c>
      <c r="G9255">
        <v>20833.210350000001</v>
      </c>
      <c r="H9255">
        <v>0</v>
      </c>
      <c r="I9255">
        <v>0.70916666699999997</v>
      </c>
      <c r="J9255" s="2" t="str">
        <f t="shared" si="144"/>
        <v>EG_PHWRNR2032</v>
      </c>
    </row>
    <row r="9256" spans="1:10" x14ac:dyDescent="0.25">
      <c r="A9256" t="s">
        <v>17</v>
      </c>
      <c r="B9256" t="s">
        <v>6</v>
      </c>
      <c r="C9256" t="s">
        <v>10</v>
      </c>
      <c r="D9256">
        <v>2032</v>
      </c>
      <c r="E9256">
        <v>2034</v>
      </c>
      <c r="F9256">
        <v>1</v>
      </c>
      <c r="G9256">
        <v>20833.210350000001</v>
      </c>
      <c r="H9256">
        <v>0</v>
      </c>
      <c r="I9256">
        <v>0.70916666699999997</v>
      </c>
      <c r="J9256" s="2" t="str">
        <f t="shared" si="144"/>
        <v>EG_PHWRER2032</v>
      </c>
    </row>
    <row r="9257" spans="1:10" x14ac:dyDescent="0.25">
      <c r="A9257" t="s">
        <v>17</v>
      </c>
      <c r="B9257" t="s">
        <v>6</v>
      </c>
      <c r="C9257" t="s">
        <v>11</v>
      </c>
      <c r="D9257">
        <v>2032</v>
      </c>
      <c r="E9257">
        <v>2034</v>
      </c>
      <c r="F9257">
        <v>1</v>
      </c>
      <c r="G9257">
        <v>20833.210350000001</v>
      </c>
      <c r="H9257">
        <v>0</v>
      </c>
      <c r="I9257">
        <v>0.70916666699999997</v>
      </c>
      <c r="J9257" s="2" t="str">
        <f t="shared" si="144"/>
        <v>EG_PHWRWR2032</v>
      </c>
    </row>
    <row r="9258" spans="1:10" x14ac:dyDescent="0.25">
      <c r="A9258" t="s">
        <v>17</v>
      </c>
      <c r="B9258" t="s">
        <v>6</v>
      </c>
      <c r="C9258" t="s">
        <v>9</v>
      </c>
      <c r="D9258">
        <v>2032</v>
      </c>
      <c r="E9258">
        <v>2034</v>
      </c>
      <c r="F9258">
        <v>1</v>
      </c>
      <c r="G9258">
        <v>20833.210350000001</v>
      </c>
      <c r="H9258">
        <v>0</v>
      </c>
      <c r="I9258">
        <v>0.70916666699999997</v>
      </c>
      <c r="J9258" s="2" t="str">
        <f t="shared" si="144"/>
        <v>EG_PHWRNER2032</v>
      </c>
    </row>
    <row r="9259" spans="1:10" x14ac:dyDescent="0.25">
      <c r="A9259" t="s">
        <v>17</v>
      </c>
      <c r="B9259" t="s">
        <v>6</v>
      </c>
      <c r="C9259" t="s">
        <v>8</v>
      </c>
      <c r="D9259">
        <v>2032</v>
      </c>
      <c r="E9259">
        <v>2034</v>
      </c>
      <c r="F9259">
        <v>1</v>
      </c>
      <c r="G9259">
        <v>20833.210350000001</v>
      </c>
      <c r="H9259">
        <v>0</v>
      </c>
      <c r="I9259">
        <v>0.70916666699999997</v>
      </c>
      <c r="J9259" s="2" t="str">
        <f t="shared" si="144"/>
        <v>EG_PHWRSR2032</v>
      </c>
    </row>
    <row r="9260" spans="1:10" x14ac:dyDescent="0.25">
      <c r="A9260" t="s">
        <v>17</v>
      </c>
      <c r="B9260" t="s">
        <v>6</v>
      </c>
      <c r="C9260" t="s">
        <v>12</v>
      </c>
      <c r="D9260">
        <v>2032</v>
      </c>
      <c r="E9260">
        <v>2034</v>
      </c>
      <c r="F9260">
        <v>1</v>
      </c>
      <c r="G9260">
        <v>20833.210350000001</v>
      </c>
      <c r="H9260">
        <v>0</v>
      </c>
      <c r="I9260">
        <v>0.70916666699999997</v>
      </c>
      <c r="J9260" s="2" t="str">
        <f t="shared" si="144"/>
        <v>EG_PHWRNR2032</v>
      </c>
    </row>
    <row r="9261" spans="1:10" x14ac:dyDescent="0.25">
      <c r="A9261" t="s">
        <v>17</v>
      </c>
      <c r="B9261" t="s">
        <v>6</v>
      </c>
      <c r="C9261" t="s">
        <v>10</v>
      </c>
      <c r="D9261">
        <v>2032</v>
      </c>
      <c r="E9261">
        <v>2035</v>
      </c>
      <c r="F9261">
        <v>1</v>
      </c>
      <c r="G9261">
        <v>20833.210350000001</v>
      </c>
      <c r="H9261">
        <v>0</v>
      </c>
      <c r="I9261">
        <v>0.70916666699999997</v>
      </c>
      <c r="J9261" s="2" t="str">
        <f t="shared" si="144"/>
        <v>EG_PHWRER2032</v>
      </c>
    </row>
    <row r="9262" spans="1:10" x14ac:dyDescent="0.25">
      <c r="A9262" t="s">
        <v>17</v>
      </c>
      <c r="B9262" t="s">
        <v>6</v>
      </c>
      <c r="C9262" t="s">
        <v>11</v>
      </c>
      <c r="D9262">
        <v>2032</v>
      </c>
      <c r="E9262">
        <v>2035</v>
      </c>
      <c r="F9262">
        <v>1</v>
      </c>
      <c r="G9262">
        <v>20833.210350000001</v>
      </c>
      <c r="H9262">
        <v>0</v>
      </c>
      <c r="I9262">
        <v>0.70916666699999997</v>
      </c>
      <c r="J9262" s="2" t="str">
        <f t="shared" si="144"/>
        <v>EG_PHWRWR2032</v>
      </c>
    </row>
    <row r="9263" spans="1:10" x14ac:dyDescent="0.25">
      <c r="A9263" t="s">
        <v>17</v>
      </c>
      <c r="B9263" t="s">
        <v>6</v>
      </c>
      <c r="C9263" t="s">
        <v>9</v>
      </c>
      <c r="D9263">
        <v>2032</v>
      </c>
      <c r="E9263">
        <v>2035</v>
      </c>
      <c r="F9263">
        <v>1</v>
      </c>
      <c r="G9263">
        <v>20833.210350000001</v>
      </c>
      <c r="H9263">
        <v>0</v>
      </c>
      <c r="I9263">
        <v>0.70916666699999997</v>
      </c>
      <c r="J9263" s="2" t="str">
        <f t="shared" si="144"/>
        <v>EG_PHWRNER2032</v>
      </c>
    </row>
    <row r="9264" spans="1:10" x14ac:dyDescent="0.25">
      <c r="A9264" t="s">
        <v>17</v>
      </c>
      <c r="B9264" t="s">
        <v>6</v>
      </c>
      <c r="C9264" t="s">
        <v>8</v>
      </c>
      <c r="D9264">
        <v>2032</v>
      </c>
      <c r="E9264">
        <v>2035</v>
      </c>
      <c r="F9264">
        <v>1</v>
      </c>
      <c r="G9264">
        <v>20833.210350000001</v>
      </c>
      <c r="H9264">
        <v>0</v>
      </c>
      <c r="I9264">
        <v>0.70916666699999997</v>
      </c>
      <c r="J9264" s="2" t="str">
        <f t="shared" si="144"/>
        <v>EG_PHWRSR2032</v>
      </c>
    </row>
    <row r="9265" spans="1:10" x14ac:dyDescent="0.25">
      <c r="A9265" t="s">
        <v>17</v>
      </c>
      <c r="B9265" t="s">
        <v>6</v>
      </c>
      <c r="C9265" t="s">
        <v>12</v>
      </c>
      <c r="D9265">
        <v>2032</v>
      </c>
      <c r="E9265">
        <v>2035</v>
      </c>
      <c r="F9265">
        <v>1</v>
      </c>
      <c r="G9265">
        <v>20833.210350000001</v>
      </c>
      <c r="H9265">
        <v>0</v>
      </c>
      <c r="I9265">
        <v>0.70916666699999997</v>
      </c>
      <c r="J9265" s="2" t="str">
        <f t="shared" si="144"/>
        <v>EG_PHWRNR2032</v>
      </c>
    </row>
    <row r="9266" spans="1:10" x14ac:dyDescent="0.25">
      <c r="A9266" t="s">
        <v>17</v>
      </c>
      <c r="B9266" t="s">
        <v>6</v>
      </c>
      <c r="C9266" t="s">
        <v>10</v>
      </c>
      <c r="D9266">
        <v>2032</v>
      </c>
      <c r="E9266">
        <v>2036</v>
      </c>
      <c r="F9266">
        <v>1</v>
      </c>
      <c r="G9266">
        <v>20833.210350000001</v>
      </c>
      <c r="H9266">
        <v>0</v>
      </c>
      <c r="I9266">
        <v>0.70916666699999997</v>
      </c>
      <c r="J9266" s="2" t="str">
        <f t="shared" si="144"/>
        <v>EG_PHWRER2032</v>
      </c>
    </row>
    <row r="9267" spans="1:10" x14ac:dyDescent="0.25">
      <c r="A9267" t="s">
        <v>17</v>
      </c>
      <c r="B9267" t="s">
        <v>6</v>
      </c>
      <c r="C9267" t="s">
        <v>11</v>
      </c>
      <c r="D9267">
        <v>2032</v>
      </c>
      <c r="E9267">
        <v>2036</v>
      </c>
      <c r="F9267">
        <v>1</v>
      </c>
      <c r="G9267">
        <v>20833.210350000001</v>
      </c>
      <c r="H9267">
        <v>0</v>
      </c>
      <c r="I9267">
        <v>0.70916666699999997</v>
      </c>
      <c r="J9267" s="2" t="str">
        <f t="shared" si="144"/>
        <v>EG_PHWRWR2032</v>
      </c>
    </row>
    <row r="9268" spans="1:10" x14ac:dyDescent="0.25">
      <c r="A9268" t="s">
        <v>17</v>
      </c>
      <c r="B9268" t="s">
        <v>6</v>
      </c>
      <c r="C9268" t="s">
        <v>9</v>
      </c>
      <c r="D9268">
        <v>2032</v>
      </c>
      <c r="E9268">
        <v>2036</v>
      </c>
      <c r="F9268">
        <v>1</v>
      </c>
      <c r="G9268">
        <v>20833.210350000001</v>
      </c>
      <c r="H9268">
        <v>0</v>
      </c>
      <c r="I9268">
        <v>0.70916666699999997</v>
      </c>
      <c r="J9268" s="2" t="str">
        <f t="shared" si="144"/>
        <v>EG_PHWRNER2032</v>
      </c>
    </row>
    <row r="9269" spans="1:10" x14ac:dyDescent="0.25">
      <c r="A9269" t="s">
        <v>17</v>
      </c>
      <c r="B9269" t="s">
        <v>6</v>
      </c>
      <c r="C9269" t="s">
        <v>8</v>
      </c>
      <c r="D9269">
        <v>2032</v>
      </c>
      <c r="E9269">
        <v>2036</v>
      </c>
      <c r="F9269">
        <v>1</v>
      </c>
      <c r="G9269">
        <v>20833.210350000001</v>
      </c>
      <c r="H9269">
        <v>0</v>
      </c>
      <c r="I9269">
        <v>0.70916666699999997</v>
      </c>
      <c r="J9269" s="2" t="str">
        <f t="shared" si="144"/>
        <v>EG_PHWRSR2032</v>
      </c>
    </row>
    <row r="9270" spans="1:10" x14ac:dyDescent="0.25">
      <c r="A9270" t="s">
        <v>17</v>
      </c>
      <c r="B9270" t="s">
        <v>6</v>
      </c>
      <c r="C9270" t="s">
        <v>12</v>
      </c>
      <c r="D9270">
        <v>2032</v>
      </c>
      <c r="E9270">
        <v>2036</v>
      </c>
      <c r="F9270">
        <v>1</v>
      </c>
      <c r="G9270">
        <v>20833.210350000001</v>
      </c>
      <c r="H9270">
        <v>0</v>
      </c>
      <c r="I9270">
        <v>0.70916666699999997</v>
      </c>
      <c r="J9270" s="2" t="str">
        <f t="shared" si="144"/>
        <v>EG_PHWRNR2032</v>
      </c>
    </row>
    <row r="9271" spans="1:10" x14ac:dyDescent="0.25">
      <c r="A9271" t="s">
        <v>17</v>
      </c>
      <c r="B9271" t="s">
        <v>6</v>
      </c>
      <c r="C9271" t="s">
        <v>10</v>
      </c>
      <c r="D9271">
        <v>2032</v>
      </c>
      <c r="E9271">
        <v>2037</v>
      </c>
      <c r="F9271">
        <v>1</v>
      </c>
      <c r="G9271">
        <v>20833.210350000001</v>
      </c>
      <c r="H9271">
        <v>0</v>
      </c>
      <c r="I9271">
        <v>0.70916666699999997</v>
      </c>
      <c r="J9271" s="2" t="str">
        <f t="shared" si="144"/>
        <v>EG_PHWRER2032</v>
      </c>
    </row>
    <row r="9272" spans="1:10" x14ac:dyDescent="0.25">
      <c r="A9272" t="s">
        <v>17</v>
      </c>
      <c r="B9272" t="s">
        <v>6</v>
      </c>
      <c r="C9272" t="s">
        <v>11</v>
      </c>
      <c r="D9272">
        <v>2032</v>
      </c>
      <c r="E9272">
        <v>2037</v>
      </c>
      <c r="F9272">
        <v>1</v>
      </c>
      <c r="G9272">
        <v>20833.210350000001</v>
      </c>
      <c r="H9272">
        <v>0</v>
      </c>
      <c r="I9272">
        <v>0.70916666699999997</v>
      </c>
      <c r="J9272" s="2" t="str">
        <f t="shared" si="144"/>
        <v>EG_PHWRWR2032</v>
      </c>
    </row>
    <row r="9273" spans="1:10" x14ac:dyDescent="0.25">
      <c r="A9273" t="s">
        <v>17</v>
      </c>
      <c r="B9273" t="s">
        <v>6</v>
      </c>
      <c r="C9273" t="s">
        <v>9</v>
      </c>
      <c r="D9273">
        <v>2032</v>
      </c>
      <c r="E9273">
        <v>2037</v>
      </c>
      <c r="F9273">
        <v>1</v>
      </c>
      <c r="G9273">
        <v>20833.210350000001</v>
      </c>
      <c r="H9273">
        <v>0</v>
      </c>
      <c r="I9273">
        <v>0.70916666699999997</v>
      </c>
      <c r="J9273" s="2" t="str">
        <f t="shared" si="144"/>
        <v>EG_PHWRNER2032</v>
      </c>
    </row>
    <row r="9274" spans="1:10" x14ac:dyDescent="0.25">
      <c r="A9274" t="s">
        <v>17</v>
      </c>
      <c r="B9274" t="s">
        <v>6</v>
      </c>
      <c r="C9274" t="s">
        <v>8</v>
      </c>
      <c r="D9274">
        <v>2032</v>
      </c>
      <c r="E9274">
        <v>2037</v>
      </c>
      <c r="F9274">
        <v>1</v>
      </c>
      <c r="G9274">
        <v>20833.210350000001</v>
      </c>
      <c r="H9274">
        <v>0</v>
      </c>
      <c r="I9274">
        <v>0.70916666699999997</v>
      </c>
      <c r="J9274" s="2" t="str">
        <f t="shared" si="144"/>
        <v>EG_PHWRSR2032</v>
      </c>
    </row>
    <row r="9275" spans="1:10" x14ac:dyDescent="0.25">
      <c r="A9275" t="s">
        <v>17</v>
      </c>
      <c r="B9275" t="s">
        <v>6</v>
      </c>
      <c r="C9275" t="s">
        <v>12</v>
      </c>
      <c r="D9275">
        <v>2032</v>
      </c>
      <c r="E9275">
        <v>2037</v>
      </c>
      <c r="F9275">
        <v>1</v>
      </c>
      <c r="G9275">
        <v>20833.210350000001</v>
      </c>
      <c r="H9275">
        <v>0</v>
      </c>
      <c r="I9275">
        <v>0.70916666699999997</v>
      </c>
      <c r="J9275" s="2" t="str">
        <f t="shared" si="144"/>
        <v>EG_PHWRNR2032</v>
      </c>
    </row>
    <row r="9276" spans="1:10" x14ac:dyDescent="0.25">
      <c r="A9276" t="s">
        <v>17</v>
      </c>
      <c r="B9276" t="s">
        <v>6</v>
      </c>
      <c r="C9276" t="s">
        <v>10</v>
      </c>
      <c r="D9276">
        <v>2032</v>
      </c>
      <c r="E9276">
        <v>2038</v>
      </c>
      <c r="F9276">
        <v>1</v>
      </c>
      <c r="G9276">
        <v>20833.210350000001</v>
      </c>
      <c r="H9276">
        <v>0</v>
      </c>
      <c r="I9276">
        <v>0.70916666699999997</v>
      </c>
      <c r="J9276" s="2" t="str">
        <f t="shared" si="144"/>
        <v>EG_PHWRER2032</v>
      </c>
    </row>
    <row r="9277" spans="1:10" x14ac:dyDescent="0.25">
      <c r="A9277" t="s">
        <v>17</v>
      </c>
      <c r="B9277" t="s">
        <v>6</v>
      </c>
      <c r="C9277" t="s">
        <v>11</v>
      </c>
      <c r="D9277">
        <v>2032</v>
      </c>
      <c r="E9277">
        <v>2038</v>
      </c>
      <c r="F9277">
        <v>1</v>
      </c>
      <c r="G9277">
        <v>20833.210350000001</v>
      </c>
      <c r="H9277">
        <v>0</v>
      </c>
      <c r="I9277">
        <v>0.70916666699999997</v>
      </c>
      <c r="J9277" s="2" t="str">
        <f t="shared" si="144"/>
        <v>EG_PHWRWR2032</v>
      </c>
    </row>
    <row r="9278" spans="1:10" x14ac:dyDescent="0.25">
      <c r="A9278" t="s">
        <v>17</v>
      </c>
      <c r="B9278" t="s">
        <v>6</v>
      </c>
      <c r="C9278" t="s">
        <v>9</v>
      </c>
      <c r="D9278">
        <v>2032</v>
      </c>
      <c r="E9278">
        <v>2038</v>
      </c>
      <c r="F9278">
        <v>1</v>
      </c>
      <c r="G9278">
        <v>20833.210350000001</v>
      </c>
      <c r="H9278">
        <v>0</v>
      </c>
      <c r="I9278">
        <v>0.70916666699999997</v>
      </c>
      <c r="J9278" s="2" t="str">
        <f t="shared" si="144"/>
        <v>EG_PHWRNER2032</v>
      </c>
    </row>
    <row r="9279" spans="1:10" x14ac:dyDescent="0.25">
      <c r="A9279" t="s">
        <v>17</v>
      </c>
      <c r="B9279" t="s">
        <v>6</v>
      </c>
      <c r="C9279" t="s">
        <v>8</v>
      </c>
      <c r="D9279">
        <v>2032</v>
      </c>
      <c r="E9279">
        <v>2038</v>
      </c>
      <c r="F9279">
        <v>1</v>
      </c>
      <c r="G9279">
        <v>20833.210350000001</v>
      </c>
      <c r="H9279">
        <v>0</v>
      </c>
      <c r="I9279">
        <v>0.70916666699999997</v>
      </c>
      <c r="J9279" s="2" t="str">
        <f t="shared" si="144"/>
        <v>EG_PHWRSR2032</v>
      </c>
    </row>
    <row r="9280" spans="1:10" x14ac:dyDescent="0.25">
      <c r="A9280" t="s">
        <v>17</v>
      </c>
      <c r="B9280" t="s">
        <v>6</v>
      </c>
      <c r="C9280" t="s">
        <v>12</v>
      </c>
      <c r="D9280">
        <v>2032</v>
      </c>
      <c r="E9280">
        <v>2038</v>
      </c>
      <c r="F9280">
        <v>1</v>
      </c>
      <c r="G9280">
        <v>20833.210350000001</v>
      </c>
      <c r="H9280">
        <v>0</v>
      </c>
      <c r="I9280">
        <v>0.70916666699999997</v>
      </c>
      <c r="J9280" s="2" t="str">
        <f t="shared" si="144"/>
        <v>EG_PHWRNR2032</v>
      </c>
    </row>
    <row r="9281" spans="1:10" x14ac:dyDescent="0.25">
      <c r="A9281" t="s">
        <v>17</v>
      </c>
      <c r="B9281" t="s">
        <v>6</v>
      </c>
      <c r="C9281" t="s">
        <v>10</v>
      </c>
      <c r="D9281">
        <v>2032</v>
      </c>
      <c r="E9281">
        <v>2039</v>
      </c>
      <c r="F9281">
        <v>1</v>
      </c>
      <c r="G9281">
        <v>20833.210350000001</v>
      </c>
      <c r="H9281">
        <v>0</v>
      </c>
      <c r="I9281">
        <v>0.70916666699999997</v>
      </c>
      <c r="J9281" s="2" t="str">
        <f t="shared" si="144"/>
        <v>EG_PHWRER2032</v>
      </c>
    </row>
    <row r="9282" spans="1:10" x14ac:dyDescent="0.25">
      <c r="A9282" t="s">
        <v>17</v>
      </c>
      <c r="B9282" t="s">
        <v>6</v>
      </c>
      <c r="C9282" t="s">
        <v>11</v>
      </c>
      <c r="D9282">
        <v>2032</v>
      </c>
      <c r="E9282">
        <v>2039</v>
      </c>
      <c r="F9282">
        <v>1</v>
      </c>
      <c r="G9282">
        <v>20833.210350000001</v>
      </c>
      <c r="H9282">
        <v>0</v>
      </c>
      <c r="I9282">
        <v>0.70916666699999997</v>
      </c>
      <c r="J9282" s="2" t="str">
        <f t="shared" si="144"/>
        <v>EG_PHWRWR2032</v>
      </c>
    </row>
    <row r="9283" spans="1:10" x14ac:dyDescent="0.25">
      <c r="A9283" t="s">
        <v>17</v>
      </c>
      <c r="B9283" t="s">
        <v>6</v>
      </c>
      <c r="C9283" t="s">
        <v>9</v>
      </c>
      <c r="D9283">
        <v>2032</v>
      </c>
      <c r="E9283">
        <v>2039</v>
      </c>
      <c r="F9283">
        <v>1</v>
      </c>
      <c r="G9283">
        <v>20833.210350000001</v>
      </c>
      <c r="H9283">
        <v>0</v>
      </c>
      <c r="I9283">
        <v>0.70916666699999997</v>
      </c>
      <c r="J9283" s="2" t="str">
        <f t="shared" ref="J9283:J9346" si="145">_xlfn.CONCAT(A9283,C9283,D9283)</f>
        <v>EG_PHWRNER2032</v>
      </c>
    </row>
    <row r="9284" spans="1:10" x14ac:dyDescent="0.25">
      <c r="A9284" t="s">
        <v>17</v>
      </c>
      <c r="B9284" t="s">
        <v>6</v>
      </c>
      <c r="C9284" t="s">
        <v>8</v>
      </c>
      <c r="D9284">
        <v>2032</v>
      </c>
      <c r="E9284">
        <v>2039</v>
      </c>
      <c r="F9284">
        <v>1</v>
      </c>
      <c r="G9284">
        <v>20833.210350000001</v>
      </c>
      <c r="H9284">
        <v>0</v>
      </c>
      <c r="I9284">
        <v>0.70916666699999997</v>
      </c>
      <c r="J9284" s="2" t="str">
        <f t="shared" si="145"/>
        <v>EG_PHWRSR2032</v>
      </c>
    </row>
    <row r="9285" spans="1:10" x14ac:dyDescent="0.25">
      <c r="A9285" t="s">
        <v>17</v>
      </c>
      <c r="B9285" t="s">
        <v>6</v>
      </c>
      <c r="C9285" t="s">
        <v>12</v>
      </c>
      <c r="D9285">
        <v>2032</v>
      </c>
      <c r="E9285">
        <v>2039</v>
      </c>
      <c r="F9285">
        <v>1</v>
      </c>
      <c r="G9285">
        <v>20833.210350000001</v>
      </c>
      <c r="H9285">
        <v>0</v>
      </c>
      <c r="I9285">
        <v>0.70916666699999997</v>
      </c>
      <c r="J9285" s="2" t="str">
        <f t="shared" si="145"/>
        <v>EG_PHWRNR2032</v>
      </c>
    </row>
    <row r="9286" spans="1:10" x14ac:dyDescent="0.25">
      <c r="A9286" t="s">
        <v>17</v>
      </c>
      <c r="B9286" t="s">
        <v>6</v>
      </c>
      <c r="C9286" t="s">
        <v>10</v>
      </c>
      <c r="D9286">
        <v>2032</v>
      </c>
      <c r="E9286">
        <v>2040</v>
      </c>
      <c r="F9286">
        <v>1</v>
      </c>
      <c r="G9286">
        <v>20833.210350000001</v>
      </c>
      <c r="H9286">
        <v>0</v>
      </c>
      <c r="I9286">
        <v>0.70916666699999997</v>
      </c>
      <c r="J9286" s="2" t="str">
        <f t="shared" si="145"/>
        <v>EG_PHWRER2032</v>
      </c>
    </row>
    <row r="9287" spans="1:10" x14ac:dyDescent="0.25">
      <c r="A9287" t="s">
        <v>17</v>
      </c>
      <c r="B9287" t="s">
        <v>6</v>
      </c>
      <c r="C9287" t="s">
        <v>11</v>
      </c>
      <c r="D9287">
        <v>2032</v>
      </c>
      <c r="E9287">
        <v>2040</v>
      </c>
      <c r="F9287">
        <v>1</v>
      </c>
      <c r="G9287">
        <v>20833.210350000001</v>
      </c>
      <c r="H9287">
        <v>0</v>
      </c>
      <c r="I9287">
        <v>0.70916666699999997</v>
      </c>
      <c r="J9287" s="2" t="str">
        <f t="shared" si="145"/>
        <v>EG_PHWRWR2032</v>
      </c>
    </row>
    <row r="9288" spans="1:10" x14ac:dyDescent="0.25">
      <c r="A9288" t="s">
        <v>17</v>
      </c>
      <c r="B9288" t="s">
        <v>6</v>
      </c>
      <c r="C9288" t="s">
        <v>9</v>
      </c>
      <c r="D9288">
        <v>2032</v>
      </c>
      <c r="E9288">
        <v>2040</v>
      </c>
      <c r="F9288">
        <v>1</v>
      </c>
      <c r="G9288">
        <v>20833.210350000001</v>
      </c>
      <c r="H9288">
        <v>0</v>
      </c>
      <c r="I9288">
        <v>0.70916666699999997</v>
      </c>
      <c r="J9288" s="2" t="str">
        <f t="shared" si="145"/>
        <v>EG_PHWRNER2032</v>
      </c>
    </row>
    <row r="9289" spans="1:10" x14ac:dyDescent="0.25">
      <c r="A9289" t="s">
        <v>17</v>
      </c>
      <c r="B9289" t="s">
        <v>6</v>
      </c>
      <c r="C9289" t="s">
        <v>8</v>
      </c>
      <c r="D9289">
        <v>2032</v>
      </c>
      <c r="E9289">
        <v>2040</v>
      </c>
      <c r="F9289">
        <v>1</v>
      </c>
      <c r="G9289">
        <v>20833.210350000001</v>
      </c>
      <c r="H9289">
        <v>0</v>
      </c>
      <c r="I9289">
        <v>0.70916666699999997</v>
      </c>
      <c r="J9289" s="2" t="str">
        <f t="shared" si="145"/>
        <v>EG_PHWRSR2032</v>
      </c>
    </row>
    <row r="9290" spans="1:10" x14ac:dyDescent="0.25">
      <c r="A9290" t="s">
        <v>17</v>
      </c>
      <c r="B9290" t="s">
        <v>6</v>
      </c>
      <c r="C9290" t="s">
        <v>12</v>
      </c>
      <c r="D9290">
        <v>2032</v>
      </c>
      <c r="E9290">
        <v>2040</v>
      </c>
      <c r="F9290">
        <v>1</v>
      </c>
      <c r="G9290">
        <v>20833.210350000001</v>
      </c>
      <c r="H9290">
        <v>0</v>
      </c>
      <c r="I9290">
        <v>0.70916666699999997</v>
      </c>
      <c r="J9290" s="2" t="str">
        <f t="shared" si="145"/>
        <v>EG_PHWRNR2032</v>
      </c>
    </row>
    <row r="9291" spans="1:10" x14ac:dyDescent="0.25">
      <c r="A9291" t="s">
        <v>17</v>
      </c>
      <c r="B9291" t="s">
        <v>6</v>
      </c>
      <c r="C9291" t="s">
        <v>10</v>
      </c>
      <c r="D9291">
        <v>2032</v>
      </c>
      <c r="E9291">
        <v>2041</v>
      </c>
      <c r="F9291">
        <v>1</v>
      </c>
      <c r="G9291">
        <v>20833.210350000001</v>
      </c>
      <c r="H9291">
        <v>0</v>
      </c>
      <c r="I9291">
        <v>0.70916666699999997</v>
      </c>
      <c r="J9291" s="2" t="str">
        <f t="shared" si="145"/>
        <v>EG_PHWRER2032</v>
      </c>
    </row>
    <row r="9292" spans="1:10" x14ac:dyDescent="0.25">
      <c r="A9292" t="s">
        <v>17</v>
      </c>
      <c r="B9292" t="s">
        <v>6</v>
      </c>
      <c r="C9292" t="s">
        <v>11</v>
      </c>
      <c r="D9292">
        <v>2032</v>
      </c>
      <c r="E9292">
        <v>2041</v>
      </c>
      <c r="F9292">
        <v>1</v>
      </c>
      <c r="G9292">
        <v>20833.210350000001</v>
      </c>
      <c r="H9292">
        <v>0</v>
      </c>
      <c r="I9292">
        <v>0.70916666699999997</v>
      </c>
      <c r="J9292" s="2" t="str">
        <f t="shared" si="145"/>
        <v>EG_PHWRWR2032</v>
      </c>
    </row>
    <row r="9293" spans="1:10" x14ac:dyDescent="0.25">
      <c r="A9293" t="s">
        <v>17</v>
      </c>
      <c r="B9293" t="s">
        <v>6</v>
      </c>
      <c r="C9293" t="s">
        <v>9</v>
      </c>
      <c r="D9293">
        <v>2032</v>
      </c>
      <c r="E9293">
        <v>2041</v>
      </c>
      <c r="F9293">
        <v>1</v>
      </c>
      <c r="G9293">
        <v>20833.210350000001</v>
      </c>
      <c r="H9293">
        <v>0</v>
      </c>
      <c r="I9293">
        <v>0.70916666699999997</v>
      </c>
      <c r="J9293" s="2" t="str">
        <f t="shared" si="145"/>
        <v>EG_PHWRNER2032</v>
      </c>
    </row>
    <row r="9294" spans="1:10" x14ac:dyDescent="0.25">
      <c r="A9294" t="s">
        <v>17</v>
      </c>
      <c r="B9294" t="s">
        <v>6</v>
      </c>
      <c r="C9294" t="s">
        <v>8</v>
      </c>
      <c r="D9294">
        <v>2032</v>
      </c>
      <c r="E9294">
        <v>2041</v>
      </c>
      <c r="F9294">
        <v>1</v>
      </c>
      <c r="G9294">
        <v>20833.210350000001</v>
      </c>
      <c r="H9294">
        <v>0</v>
      </c>
      <c r="I9294">
        <v>0.70916666699999997</v>
      </c>
      <c r="J9294" s="2" t="str">
        <f t="shared" si="145"/>
        <v>EG_PHWRSR2032</v>
      </c>
    </row>
    <row r="9295" spans="1:10" x14ac:dyDescent="0.25">
      <c r="A9295" t="s">
        <v>17</v>
      </c>
      <c r="B9295" t="s">
        <v>6</v>
      </c>
      <c r="C9295" t="s">
        <v>12</v>
      </c>
      <c r="D9295">
        <v>2032</v>
      </c>
      <c r="E9295">
        <v>2041</v>
      </c>
      <c r="F9295">
        <v>1</v>
      </c>
      <c r="G9295">
        <v>20833.210350000001</v>
      </c>
      <c r="H9295">
        <v>0</v>
      </c>
      <c r="I9295">
        <v>0.70916666699999997</v>
      </c>
      <c r="J9295" s="2" t="str">
        <f t="shared" si="145"/>
        <v>EG_PHWRNR2032</v>
      </c>
    </row>
    <row r="9296" spans="1:10" x14ac:dyDescent="0.25">
      <c r="A9296" t="s">
        <v>22</v>
      </c>
      <c r="B9296" t="s">
        <v>6</v>
      </c>
      <c r="C9296" t="s">
        <v>10</v>
      </c>
      <c r="D9296">
        <v>2032</v>
      </c>
      <c r="E9296">
        <v>2032</v>
      </c>
      <c r="F9296">
        <v>1</v>
      </c>
      <c r="G9296">
        <v>35289.429389999998</v>
      </c>
      <c r="H9296">
        <v>0</v>
      </c>
      <c r="I9296">
        <v>0.70916666699999997</v>
      </c>
      <c r="J9296" s="2" t="str">
        <f t="shared" si="145"/>
        <v>EG_SMRER2032</v>
      </c>
    </row>
    <row r="9297" spans="1:10" x14ac:dyDescent="0.25">
      <c r="A9297" t="s">
        <v>22</v>
      </c>
      <c r="B9297" t="s">
        <v>6</v>
      </c>
      <c r="C9297" t="s">
        <v>11</v>
      </c>
      <c r="D9297">
        <v>2032</v>
      </c>
      <c r="E9297">
        <v>2032</v>
      </c>
      <c r="F9297">
        <v>1</v>
      </c>
      <c r="G9297">
        <v>35289.429389999998</v>
      </c>
      <c r="H9297">
        <v>0</v>
      </c>
      <c r="I9297">
        <v>0.70916666699999997</v>
      </c>
      <c r="J9297" s="2" t="str">
        <f t="shared" si="145"/>
        <v>EG_SMRWR2032</v>
      </c>
    </row>
    <row r="9298" spans="1:10" x14ac:dyDescent="0.25">
      <c r="A9298" t="s">
        <v>22</v>
      </c>
      <c r="B9298" t="s">
        <v>6</v>
      </c>
      <c r="C9298" t="s">
        <v>9</v>
      </c>
      <c r="D9298">
        <v>2032</v>
      </c>
      <c r="E9298">
        <v>2032</v>
      </c>
      <c r="F9298">
        <v>1</v>
      </c>
      <c r="G9298">
        <v>35289.429389999998</v>
      </c>
      <c r="H9298">
        <v>0</v>
      </c>
      <c r="I9298">
        <v>0.70916666699999997</v>
      </c>
      <c r="J9298" s="2" t="str">
        <f t="shared" si="145"/>
        <v>EG_SMRNER2032</v>
      </c>
    </row>
    <row r="9299" spans="1:10" x14ac:dyDescent="0.25">
      <c r="A9299" t="s">
        <v>22</v>
      </c>
      <c r="B9299" t="s">
        <v>6</v>
      </c>
      <c r="C9299" t="s">
        <v>8</v>
      </c>
      <c r="D9299">
        <v>2032</v>
      </c>
      <c r="E9299">
        <v>2032</v>
      </c>
      <c r="F9299">
        <v>1</v>
      </c>
      <c r="G9299">
        <v>35289.429389999998</v>
      </c>
      <c r="H9299">
        <v>0</v>
      </c>
      <c r="I9299">
        <v>0.70916666699999997</v>
      </c>
      <c r="J9299" s="2" t="str">
        <f t="shared" si="145"/>
        <v>EG_SMRSR2032</v>
      </c>
    </row>
    <row r="9300" spans="1:10" x14ac:dyDescent="0.25">
      <c r="A9300" t="s">
        <v>22</v>
      </c>
      <c r="B9300" t="s">
        <v>6</v>
      </c>
      <c r="C9300" t="s">
        <v>12</v>
      </c>
      <c r="D9300">
        <v>2032</v>
      </c>
      <c r="E9300">
        <v>2032</v>
      </c>
      <c r="F9300">
        <v>1</v>
      </c>
      <c r="G9300">
        <v>35289.429389999998</v>
      </c>
      <c r="H9300">
        <v>0</v>
      </c>
      <c r="I9300">
        <v>0.70916666699999997</v>
      </c>
      <c r="J9300" s="2" t="str">
        <f t="shared" si="145"/>
        <v>EG_SMRNR2032</v>
      </c>
    </row>
    <row r="9301" spans="1:10" x14ac:dyDescent="0.25">
      <c r="A9301" t="s">
        <v>22</v>
      </c>
      <c r="B9301" t="s">
        <v>6</v>
      </c>
      <c r="C9301" t="s">
        <v>10</v>
      </c>
      <c r="D9301">
        <v>2032</v>
      </c>
      <c r="E9301">
        <v>2033</v>
      </c>
      <c r="F9301">
        <v>1</v>
      </c>
      <c r="G9301">
        <v>35289.429389999998</v>
      </c>
      <c r="H9301">
        <v>0</v>
      </c>
      <c r="I9301">
        <v>0.70916666699999997</v>
      </c>
      <c r="J9301" s="2" t="str">
        <f t="shared" si="145"/>
        <v>EG_SMRER2032</v>
      </c>
    </row>
    <row r="9302" spans="1:10" x14ac:dyDescent="0.25">
      <c r="A9302" t="s">
        <v>22</v>
      </c>
      <c r="B9302" t="s">
        <v>6</v>
      </c>
      <c r="C9302" t="s">
        <v>11</v>
      </c>
      <c r="D9302">
        <v>2032</v>
      </c>
      <c r="E9302">
        <v>2033</v>
      </c>
      <c r="F9302">
        <v>1</v>
      </c>
      <c r="G9302">
        <v>35289.429389999998</v>
      </c>
      <c r="H9302">
        <v>0</v>
      </c>
      <c r="I9302">
        <v>0.70916666699999997</v>
      </c>
      <c r="J9302" s="2" t="str">
        <f t="shared" si="145"/>
        <v>EG_SMRWR2032</v>
      </c>
    </row>
    <row r="9303" spans="1:10" x14ac:dyDescent="0.25">
      <c r="A9303" t="s">
        <v>22</v>
      </c>
      <c r="B9303" t="s">
        <v>6</v>
      </c>
      <c r="C9303" t="s">
        <v>9</v>
      </c>
      <c r="D9303">
        <v>2032</v>
      </c>
      <c r="E9303">
        <v>2033</v>
      </c>
      <c r="F9303">
        <v>1</v>
      </c>
      <c r="G9303">
        <v>35289.429389999998</v>
      </c>
      <c r="H9303">
        <v>0</v>
      </c>
      <c r="I9303">
        <v>0.70916666699999997</v>
      </c>
      <c r="J9303" s="2" t="str">
        <f t="shared" si="145"/>
        <v>EG_SMRNER2032</v>
      </c>
    </row>
    <row r="9304" spans="1:10" x14ac:dyDescent="0.25">
      <c r="A9304" t="s">
        <v>22</v>
      </c>
      <c r="B9304" t="s">
        <v>6</v>
      </c>
      <c r="C9304" t="s">
        <v>8</v>
      </c>
      <c r="D9304">
        <v>2032</v>
      </c>
      <c r="E9304">
        <v>2033</v>
      </c>
      <c r="F9304">
        <v>1</v>
      </c>
      <c r="G9304">
        <v>35289.429389999998</v>
      </c>
      <c r="H9304">
        <v>0</v>
      </c>
      <c r="I9304">
        <v>0.70916666699999997</v>
      </c>
      <c r="J9304" s="2" t="str">
        <f t="shared" si="145"/>
        <v>EG_SMRSR2032</v>
      </c>
    </row>
    <row r="9305" spans="1:10" x14ac:dyDescent="0.25">
      <c r="A9305" t="s">
        <v>22</v>
      </c>
      <c r="B9305" t="s">
        <v>6</v>
      </c>
      <c r="C9305" t="s">
        <v>12</v>
      </c>
      <c r="D9305">
        <v>2032</v>
      </c>
      <c r="E9305">
        <v>2033</v>
      </c>
      <c r="F9305">
        <v>1</v>
      </c>
      <c r="G9305">
        <v>35289.429389999998</v>
      </c>
      <c r="H9305">
        <v>0</v>
      </c>
      <c r="I9305">
        <v>0.70916666699999997</v>
      </c>
      <c r="J9305" s="2" t="str">
        <f t="shared" si="145"/>
        <v>EG_SMRNR2032</v>
      </c>
    </row>
    <row r="9306" spans="1:10" x14ac:dyDescent="0.25">
      <c r="A9306" t="s">
        <v>22</v>
      </c>
      <c r="B9306" t="s">
        <v>6</v>
      </c>
      <c r="C9306" t="s">
        <v>10</v>
      </c>
      <c r="D9306">
        <v>2032</v>
      </c>
      <c r="E9306">
        <v>2034</v>
      </c>
      <c r="F9306">
        <v>1</v>
      </c>
      <c r="G9306">
        <v>35289.429389999998</v>
      </c>
      <c r="H9306">
        <v>0</v>
      </c>
      <c r="I9306">
        <v>0.70916666699999997</v>
      </c>
      <c r="J9306" s="2" t="str">
        <f t="shared" si="145"/>
        <v>EG_SMRER2032</v>
      </c>
    </row>
    <row r="9307" spans="1:10" x14ac:dyDescent="0.25">
      <c r="A9307" t="s">
        <v>22</v>
      </c>
      <c r="B9307" t="s">
        <v>6</v>
      </c>
      <c r="C9307" t="s">
        <v>11</v>
      </c>
      <c r="D9307">
        <v>2032</v>
      </c>
      <c r="E9307">
        <v>2034</v>
      </c>
      <c r="F9307">
        <v>1</v>
      </c>
      <c r="G9307">
        <v>35289.429389999998</v>
      </c>
      <c r="H9307">
        <v>0</v>
      </c>
      <c r="I9307">
        <v>0.70916666699999997</v>
      </c>
      <c r="J9307" s="2" t="str">
        <f t="shared" si="145"/>
        <v>EG_SMRWR2032</v>
      </c>
    </row>
    <row r="9308" spans="1:10" x14ac:dyDescent="0.25">
      <c r="A9308" t="s">
        <v>22</v>
      </c>
      <c r="B9308" t="s">
        <v>6</v>
      </c>
      <c r="C9308" t="s">
        <v>9</v>
      </c>
      <c r="D9308">
        <v>2032</v>
      </c>
      <c r="E9308">
        <v>2034</v>
      </c>
      <c r="F9308">
        <v>1</v>
      </c>
      <c r="G9308">
        <v>35289.429389999998</v>
      </c>
      <c r="H9308">
        <v>0</v>
      </c>
      <c r="I9308">
        <v>0.70916666699999997</v>
      </c>
      <c r="J9308" s="2" t="str">
        <f t="shared" si="145"/>
        <v>EG_SMRNER2032</v>
      </c>
    </row>
    <row r="9309" spans="1:10" x14ac:dyDescent="0.25">
      <c r="A9309" t="s">
        <v>22</v>
      </c>
      <c r="B9309" t="s">
        <v>6</v>
      </c>
      <c r="C9309" t="s">
        <v>8</v>
      </c>
      <c r="D9309">
        <v>2032</v>
      </c>
      <c r="E9309">
        <v>2034</v>
      </c>
      <c r="F9309">
        <v>1</v>
      </c>
      <c r="G9309">
        <v>35289.429389999998</v>
      </c>
      <c r="H9309">
        <v>0</v>
      </c>
      <c r="I9309">
        <v>0.70916666699999997</v>
      </c>
      <c r="J9309" s="2" t="str">
        <f t="shared" si="145"/>
        <v>EG_SMRSR2032</v>
      </c>
    </row>
    <row r="9310" spans="1:10" x14ac:dyDescent="0.25">
      <c r="A9310" t="s">
        <v>22</v>
      </c>
      <c r="B9310" t="s">
        <v>6</v>
      </c>
      <c r="C9310" t="s">
        <v>12</v>
      </c>
      <c r="D9310">
        <v>2032</v>
      </c>
      <c r="E9310">
        <v>2034</v>
      </c>
      <c r="F9310">
        <v>1</v>
      </c>
      <c r="G9310">
        <v>35289.429389999998</v>
      </c>
      <c r="H9310">
        <v>0</v>
      </c>
      <c r="I9310">
        <v>0.70916666699999997</v>
      </c>
      <c r="J9310" s="2" t="str">
        <f t="shared" si="145"/>
        <v>EG_SMRNR2032</v>
      </c>
    </row>
    <row r="9311" spans="1:10" x14ac:dyDescent="0.25">
      <c r="A9311" t="s">
        <v>22</v>
      </c>
      <c r="B9311" t="s">
        <v>6</v>
      </c>
      <c r="C9311" t="s">
        <v>10</v>
      </c>
      <c r="D9311">
        <v>2032</v>
      </c>
      <c r="E9311">
        <v>2035</v>
      </c>
      <c r="F9311">
        <v>1</v>
      </c>
      <c r="G9311">
        <v>35289.429389999998</v>
      </c>
      <c r="H9311">
        <v>0</v>
      </c>
      <c r="I9311">
        <v>0.70916666699999997</v>
      </c>
      <c r="J9311" s="2" t="str">
        <f t="shared" si="145"/>
        <v>EG_SMRER2032</v>
      </c>
    </row>
    <row r="9312" spans="1:10" x14ac:dyDescent="0.25">
      <c r="A9312" t="s">
        <v>22</v>
      </c>
      <c r="B9312" t="s">
        <v>6</v>
      </c>
      <c r="C9312" t="s">
        <v>11</v>
      </c>
      <c r="D9312">
        <v>2032</v>
      </c>
      <c r="E9312">
        <v>2035</v>
      </c>
      <c r="F9312">
        <v>1</v>
      </c>
      <c r="G9312">
        <v>35289.429389999998</v>
      </c>
      <c r="H9312">
        <v>0</v>
      </c>
      <c r="I9312">
        <v>0.70916666699999997</v>
      </c>
      <c r="J9312" s="2" t="str">
        <f t="shared" si="145"/>
        <v>EG_SMRWR2032</v>
      </c>
    </row>
    <row r="9313" spans="1:10" x14ac:dyDescent="0.25">
      <c r="A9313" t="s">
        <v>22</v>
      </c>
      <c r="B9313" t="s">
        <v>6</v>
      </c>
      <c r="C9313" t="s">
        <v>9</v>
      </c>
      <c r="D9313">
        <v>2032</v>
      </c>
      <c r="E9313">
        <v>2035</v>
      </c>
      <c r="F9313">
        <v>1</v>
      </c>
      <c r="G9313">
        <v>35289.429389999998</v>
      </c>
      <c r="H9313">
        <v>0</v>
      </c>
      <c r="I9313">
        <v>0.70916666699999997</v>
      </c>
      <c r="J9313" s="2" t="str">
        <f t="shared" si="145"/>
        <v>EG_SMRNER2032</v>
      </c>
    </row>
    <row r="9314" spans="1:10" x14ac:dyDescent="0.25">
      <c r="A9314" t="s">
        <v>22</v>
      </c>
      <c r="B9314" t="s">
        <v>6</v>
      </c>
      <c r="C9314" t="s">
        <v>8</v>
      </c>
      <c r="D9314">
        <v>2032</v>
      </c>
      <c r="E9314">
        <v>2035</v>
      </c>
      <c r="F9314">
        <v>1</v>
      </c>
      <c r="G9314">
        <v>35289.429389999998</v>
      </c>
      <c r="H9314">
        <v>0</v>
      </c>
      <c r="I9314">
        <v>0.70916666699999997</v>
      </c>
      <c r="J9314" s="2" t="str">
        <f t="shared" si="145"/>
        <v>EG_SMRSR2032</v>
      </c>
    </row>
    <row r="9315" spans="1:10" x14ac:dyDescent="0.25">
      <c r="A9315" t="s">
        <v>22</v>
      </c>
      <c r="B9315" t="s">
        <v>6</v>
      </c>
      <c r="C9315" t="s">
        <v>12</v>
      </c>
      <c r="D9315">
        <v>2032</v>
      </c>
      <c r="E9315">
        <v>2035</v>
      </c>
      <c r="F9315">
        <v>1</v>
      </c>
      <c r="G9315">
        <v>35289.429389999998</v>
      </c>
      <c r="H9315">
        <v>0</v>
      </c>
      <c r="I9315">
        <v>0.70916666699999997</v>
      </c>
      <c r="J9315" s="2" t="str">
        <f t="shared" si="145"/>
        <v>EG_SMRNR2032</v>
      </c>
    </row>
    <row r="9316" spans="1:10" x14ac:dyDescent="0.25">
      <c r="A9316" t="s">
        <v>22</v>
      </c>
      <c r="B9316" t="s">
        <v>6</v>
      </c>
      <c r="C9316" t="s">
        <v>10</v>
      </c>
      <c r="D9316">
        <v>2032</v>
      </c>
      <c r="E9316">
        <v>2036</v>
      </c>
      <c r="F9316">
        <v>1</v>
      </c>
      <c r="G9316">
        <v>35289.429389999998</v>
      </c>
      <c r="H9316">
        <v>0</v>
      </c>
      <c r="I9316">
        <v>0.70916666699999997</v>
      </c>
      <c r="J9316" s="2" t="str">
        <f t="shared" si="145"/>
        <v>EG_SMRER2032</v>
      </c>
    </row>
    <row r="9317" spans="1:10" x14ac:dyDescent="0.25">
      <c r="A9317" t="s">
        <v>22</v>
      </c>
      <c r="B9317" t="s">
        <v>6</v>
      </c>
      <c r="C9317" t="s">
        <v>11</v>
      </c>
      <c r="D9317">
        <v>2032</v>
      </c>
      <c r="E9317">
        <v>2036</v>
      </c>
      <c r="F9317">
        <v>1</v>
      </c>
      <c r="G9317">
        <v>35289.429389999998</v>
      </c>
      <c r="H9317">
        <v>0</v>
      </c>
      <c r="I9317">
        <v>0.70916666699999997</v>
      </c>
      <c r="J9317" s="2" t="str">
        <f t="shared" si="145"/>
        <v>EG_SMRWR2032</v>
      </c>
    </row>
    <row r="9318" spans="1:10" x14ac:dyDescent="0.25">
      <c r="A9318" t="s">
        <v>22</v>
      </c>
      <c r="B9318" t="s">
        <v>6</v>
      </c>
      <c r="C9318" t="s">
        <v>9</v>
      </c>
      <c r="D9318">
        <v>2032</v>
      </c>
      <c r="E9318">
        <v>2036</v>
      </c>
      <c r="F9318">
        <v>1</v>
      </c>
      <c r="G9318">
        <v>35289.429389999998</v>
      </c>
      <c r="H9318">
        <v>0</v>
      </c>
      <c r="I9318">
        <v>0.70916666699999997</v>
      </c>
      <c r="J9318" s="2" t="str">
        <f t="shared" si="145"/>
        <v>EG_SMRNER2032</v>
      </c>
    </row>
    <row r="9319" spans="1:10" x14ac:dyDescent="0.25">
      <c r="A9319" t="s">
        <v>22</v>
      </c>
      <c r="B9319" t="s">
        <v>6</v>
      </c>
      <c r="C9319" t="s">
        <v>8</v>
      </c>
      <c r="D9319">
        <v>2032</v>
      </c>
      <c r="E9319">
        <v>2036</v>
      </c>
      <c r="F9319">
        <v>1</v>
      </c>
      <c r="G9319">
        <v>35289.429389999998</v>
      </c>
      <c r="H9319">
        <v>0</v>
      </c>
      <c r="I9319">
        <v>0.70916666699999997</v>
      </c>
      <c r="J9319" s="2" t="str">
        <f t="shared" si="145"/>
        <v>EG_SMRSR2032</v>
      </c>
    </row>
    <row r="9320" spans="1:10" x14ac:dyDescent="0.25">
      <c r="A9320" t="s">
        <v>22</v>
      </c>
      <c r="B9320" t="s">
        <v>6</v>
      </c>
      <c r="C9320" t="s">
        <v>12</v>
      </c>
      <c r="D9320">
        <v>2032</v>
      </c>
      <c r="E9320">
        <v>2036</v>
      </c>
      <c r="F9320">
        <v>1</v>
      </c>
      <c r="G9320">
        <v>35289.429389999998</v>
      </c>
      <c r="H9320">
        <v>0</v>
      </c>
      <c r="I9320">
        <v>0.70916666699999997</v>
      </c>
      <c r="J9320" s="2" t="str">
        <f t="shared" si="145"/>
        <v>EG_SMRNR2032</v>
      </c>
    </row>
    <row r="9321" spans="1:10" x14ac:dyDescent="0.25">
      <c r="A9321" t="s">
        <v>22</v>
      </c>
      <c r="B9321" t="s">
        <v>6</v>
      </c>
      <c r="C9321" t="s">
        <v>10</v>
      </c>
      <c r="D9321">
        <v>2032</v>
      </c>
      <c r="E9321">
        <v>2037</v>
      </c>
      <c r="F9321">
        <v>1</v>
      </c>
      <c r="G9321">
        <v>35289.429389999998</v>
      </c>
      <c r="H9321">
        <v>0</v>
      </c>
      <c r="I9321">
        <v>0.70916666699999997</v>
      </c>
      <c r="J9321" s="2" t="str">
        <f t="shared" si="145"/>
        <v>EG_SMRER2032</v>
      </c>
    </row>
    <row r="9322" spans="1:10" x14ac:dyDescent="0.25">
      <c r="A9322" t="s">
        <v>22</v>
      </c>
      <c r="B9322" t="s">
        <v>6</v>
      </c>
      <c r="C9322" t="s">
        <v>11</v>
      </c>
      <c r="D9322">
        <v>2032</v>
      </c>
      <c r="E9322">
        <v>2037</v>
      </c>
      <c r="F9322">
        <v>1</v>
      </c>
      <c r="G9322">
        <v>35289.429389999998</v>
      </c>
      <c r="H9322">
        <v>0</v>
      </c>
      <c r="I9322">
        <v>0.70916666699999997</v>
      </c>
      <c r="J9322" s="2" t="str">
        <f t="shared" si="145"/>
        <v>EG_SMRWR2032</v>
      </c>
    </row>
    <row r="9323" spans="1:10" x14ac:dyDescent="0.25">
      <c r="A9323" t="s">
        <v>22</v>
      </c>
      <c r="B9323" t="s">
        <v>6</v>
      </c>
      <c r="C9323" t="s">
        <v>9</v>
      </c>
      <c r="D9323">
        <v>2032</v>
      </c>
      <c r="E9323">
        <v>2037</v>
      </c>
      <c r="F9323">
        <v>1</v>
      </c>
      <c r="G9323">
        <v>35289.429389999998</v>
      </c>
      <c r="H9323">
        <v>0</v>
      </c>
      <c r="I9323">
        <v>0.70916666699999997</v>
      </c>
      <c r="J9323" s="2" t="str">
        <f t="shared" si="145"/>
        <v>EG_SMRNER2032</v>
      </c>
    </row>
    <row r="9324" spans="1:10" x14ac:dyDescent="0.25">
      <c r="A9324" t="s">
        <v>22</v>
      </c>
      <c r="B9324" t="s">
        <v>6</v>
      </c>
      <c r="C9324" t="s">
        <v>8</v>
      </c>
      <c r="D9324">
        <v>2032</v>
      </c>
      <c r="E9324">
        <v>2037</v>
      </c>
      <c r="F9324">
        <v>1</v>
      </c>
      <c r="G9324">
        <v>35289.429389999998</v>
      </c>
      <c r="H9324">
        <v>0</v>
      </c>
      <c r="I9324">
        <v>0.70916666699999997</v>
      </c>
      <c r="J9324" s="2" t="str">
        <f t="shared" si="145"/>
        <v>EG_SMRSR2032</v>
      </c>
    </row>
    <row r="9325" spans="1:10" x14ac:dyDescent="0.25">
      <c r="A9325" t="s">
        <v>22</v>
      </c>
      <c r="B9325" t="s">
        <v>6</v>
      </c>
      <c r="C9325" t="s">
        <v>12</v>
      </c>
      <c r="D9325">
        <v>2032</v>
      </c>
      <c r="E9325">
        <v>2037</v>
      </c>
      <c r="F9325">
        <v>1</v>
      </c>
      <c r="G9325">
        <v>35289.429389999998</v>
      </c>
      <c r="H9325">
        <v>0</v>
      </c>
      <c r="I9325">
        <v>0.70916666699999997</v>
      </c>
      <c r="J9325" s="2" t="str">
        <f t="shared" si="145"/>
        <v>EG_SMRNR2032</v>
      </c>
    </row>
    <row r="9326" spans="1:10" x14ac:dyDescent="0.25">
      <c r="A9326" t="s">
        <v>22</v>
      </c>
      <c r="B9326" t="s">
        <v>6</v>
      </c>
      <c r="C9326" t="s">
        <v>10</v>
      </c>
      <c r="D9326">
        <v>2032</v>
      </c>
      <c r="E9326">
        <v>2038</v>
      </c>
      <c r="F9326">
        <v>1</v>
      </c>
      <c r="G9326">
        <v>35289.429389999998</v>
      </c>
      <c r="H9326">
        <v>0</v>
      </c>
      <c r="I9326">
        <v>0.70916666699999997</v>
      </c>
      <c r="J9326" s="2" t="str">
        <f t="shared" si="145"/>
        <v>EG_SMRER2032</v>
      </c>
    </row>
    <row r="9327" spans="1:10" x14ac:dyDescent="0.25">
      <c r="A9327" t="s">
        <v>22</v>
      </c>
      <c r="B9327" t="s">
        <v>6</v>
      </c>
      <c r="C9327" t="s">
        <v>11</v>
      </c>
      <c r="D9327">
        <v>2032</v>
      </c>
      <c r="E9327">
        <v>2038</v>
      </c>
      <c r="F9327">
        <v>1</v>
      </c>
      <c r="G9327">
        <v>35289.429389999998</v>
      </c>
      <c r="H9327">
        <v>0</v>
      </c>
      <c r="I9327">
        <v>0.70916666699999997</v>
      </c>
      <c r="J9327" s="2" t="str">
        <f t="shared" si="145"/>
        <v>EG_SMRWR2032</v>
      </c>
    </row>
    <row r="9328" spans="1:10" x14ac:dyDescent="0.25">
      <c r="A9328" t="s">
        <v>22</v>
      </c>
      <c r="B9328" t="s">
        <v>6</v>
      </c>
      <c r="C9328" t="s">
        <v>9</v>
      </c>
      <c r="D9328">
        <v>2032</v>
      </c>
      <c r="E9328">
        <v>2038</v>
      </c>
      <c r="F9328">
        <v>1</v>
      </c>
      <c r="G9328">
        <v>35289.429389999998</v>
      </c>
      <c r="H9328">
        <v>0</v>
      </c>
      <c r="I9328">
        <v>0.70916666699999997</v>
      </c>
      <c r="J9328" s="2" t="str">
        <f t="shared" si="145"/>
        <v>EG_SMRNER2032</v>
      </c>
    </row>
    <row r="9329" spans="1:10" x14ac:dyDescent="0.25">
      <c r="A9329" t="s">
        <v>22</v>
      </c>
      <c r="B9329" t="s">
        <v>6</v>
      </c>
      <c r="C9329" t="s">
        <v>8</v>
      </c>
      <c r="D9329">
        <v>2032</v>
      </c>
      <c r="E9329">
        <v>2038</v>
      </c>
      <c r="F9329">
        <v>1</v>
      </c>
      <c r="G9329">
        <v>35289.429389999998</v>
      </c>
      <c r="H9329">
        <v>0</v>
      </c>
      <c r="I9329">
        <v>0.70916666699999997</v>
      </c>
      <c r="J9329" s="2" t="str">
        <f t="shared" si="145"/>
        <v>EG_SMRSR2032</v>
      </c>
    </row>
    <row r="9330" spans="1:10" x14ac:dyDescent="0.25">
      <c r="A9330" t="s">
        <v>22</v>
      </c>
      <c r="B9330" t="s">
        <v>6</v>
      </c>
      <c r="C9330" t="s">
        <v>12</v>
      </c>
      <c r="D9330">
        <v>2032</v>
      </c>
      <c r="E9330">
        <v>2038</v>
      </c>
      <c r="F9330">
        <v>1</v>
      </c>
      <c r="G9330">
        <v>35289.429389999998</v>
      </c>
      <c r="H9330">
        <v>0</v>
      </c>
      <c r="I9330">
        <v>0.70916666699999997</v>
      </c>
      <c r="J9330" s="2" t="str">
        <f t="shared" si="145"/>
        <v>EG_SMRNR2032</v>
      </c>
    </row>
    <row r="9331" spans="1:10" x14ac:dyDescent="0.25">
      <c r="A9331" t="s">
        <v>22</v>
      </c>
      <c r="B9331" t="s">
        <v>6</v>
      </c>
      <c r="C9331" t="s">
        <v>10</v>
      </c>
      <c r="D9331">
        <v>2032</v>
      </c>
      <c r="E9331">
        <v>2039</v>
      </c>
      <c r="F9331">
        <v>1</v>
      </c>
      <c r="G9331">
        <v>35289.429389999998</v>
      </c>
      <c r="H9331">
        <v>0</v>
      </c>
      <c r="I9331">
        <v>0.70916666699999997</v>
      </c>
      <c r="J9331" s="2" t="str">
        <f t="shared" si="145"/>
        <v>EG_SMRER2032</v>
      </c>
    </row>
    <row r="9332" spans="1:10" x14ac:dyDescent="0.25">
      <c r="A9332" t="s">
        <v>22</v>
      </c>
      <c r="B9332" t="s">
        <v>6</v>
      </c>
      <c r="C9332" t="s">
        <v>11</v>
      </c>
      <c r="D9332">
        <v>2032</v>
      </c>
      <c r="E9332">
        <v>2039</v>
      </c>
      <c r="F9332">
        <v>1</v>
      </c>
      <c r="G9332">
        <v>35289.429389999998</v>
      </c>
      <c r="H9332">
        <v>0</v>
      </c>
      <c r="I9332">
        <v>0.70916666699999997</v>
      </c>
      <c r="J9332" s="2" t="str">
        <f t="shared" si="145"/>
        <v>EG_SMRWR2032</v>
      </c>
    </row>
    <row r="9333" spans="1:10" x14ac:dyDescent="0.25">
      <c r="A9333" t="s">
        <v>22</v>
      </c>
      <c r="B9333" t="s">
        <v>6</v>
      </c>
      <c r="C9333" t="s">
        <v>9</v>
      </c>
      <c r="D9333">
        <v>2032</v>
      </c>
      <c r="E9333">
        <v>2039</v>
      </c>
      <c r="F9333">
        <v>1</v>
      </c>
      <c r="G9333">
        <v>35289.429389999998</v>
      </c>
      <c r="H9333">
        <v>0</v>
      </c>
      <c r="I9333">
        <v>0.70916666699999997</v>
      </c>
      <c r="J9333" s="2" t="str">
        <f t="shared" si="145"/>
        <v>EG_SMRNER2032</v>
      </c>
    </row>
    <row r="9334" spans="1:10" x14ac:dyDescent="0.25">
      <c r="A9334" t="s">
        <v>22</v>
      </c>
      <c r="B9334" t="s">
        <v>6</v>
      </c>
      <c r="C9334" t="s">
        <v>8</v>
      </c>
      <c r="D9334">
        <v>2032</v>
      </c>
      <c r="E9334">
        <v>2039</v>
      </c>
      <c r="F9334">
        <v>1</v>
      </c>
      <c r="G9334">
        <v>35289.429389999998</v>
      </c>
      <c r="H9334">
        <v>0</v>
      </c>
      <c r="I9334">
        <v>0.70916666699999997</v>
      </c>
      <c r="J9334" s="2" t="str">
        <f t="shared" si="145"/>
        <v>EG_SMRSR2032</v>
      </c>
    </row>
    <row r="9335" spans="1:10" x14ac:dyDescent="0.25">
      <c r="A9335" t="s">
        <v>22</v>
      </c>
      <c r="B9335" t="s">
        <v>6</v>
      </c>
      <c r="C9335" t="s">
        <v>12</v>
      </c>
      <c r="D9335">
        <v>2032</v>
      </c>
      <c r="E9335">
        <v>2039</v>
      </c>
      <c r="F9335">
        <v>1</v>
      </c>
      <c r="G9335">
        <v>35289.429389999998</v>
      </c>
      <c r="H9335">
        <v>0</v>
      </c>
      <c r="I9335">
        <v>0.70916666699999997</v>
      </c>
      <c r="J9335" s="2" t="str">
        <f t="shared" si="145"/>
        <v>EG_SMRNR2032</v>
      </c>
    </row>
    <row r="9336" spans="1:10" x14ac:dyDescent="0.25">
      <c r="A9336" t="s">
        <v>22</v>
      </c>
      <c r="B9336" t="s">
        <v>6</v>
      </c>
      <c r="C9336" t="s">
        <v>10</v>
      </c>
      <c r="D9336">
        <v>2032</v>
      </c>
      <c r="E9336">
        <v>2040</v>
      </c>
      <c r="F9336">
        <v>1</v>
      </c>
      <c r="G9336">
        <v>35289.429389999998</v>
      </c>
      <c r="H9336">
        <v>0</v>
      </c>
      <c r="I9336">
        <v>0.70916666699999997</v>
      </c>
      <c r="J9336" s="2" t="str">
        <f t="shared" si="145"/>
        <v>EG_SMRER2032</v>
      </c>
    </row>
    <row r="9337" spans="1:10" x14ac:dyDescent="0.25">
      <c r="A9337" t="s">
        <v>22</v>
      </c>
      <c r="B9337" t="s">
        <v>6</v>
      </c>
      <c r="C9337" t="s">
        <v>11</v>
      </c>
      <c r="D9337">
        <v>2032</v>
      </c>
      <c r="E9337">
        <v>2040</v>
      </c>
      <c r="F9337">
        <v>1</v>
      </c>
      <c r="G9337">
        <v>35289.429389999998</v>
      </c>
      <c r="H9337">
        <v>0</v>
      </c>
      <c r="I9337">
        <v>0.70916666699999997</v>
      </c>
      <c r="J9337" s="2" t="str">
        <f t="shared" si="145"/>
        <v>EG_SMRWR2032</v>
      </c>
    </row>
    <row r="9338" spans="1:10" x14ac:dyDescent="0.25">
      <c r="A9338" t="s">
        <v>22</v>
      </c>
      <c r="B9338" t="s">
        <v>6</v>
      </c>
      <c r="C9338" t="s">
        <v>9</v>
      </c>
      <c r="D9338">
        <v>2032</v>
      </c>
      <c r="E9338">
        <v>2040</v>
      </c>
      <c r="F9338">
        <v>1</v>
      </c>
      <c r="G9338">
        <v>35289.429389999998</v>
      </c>
      <c r="H9338">
        <v>0</v>
      </c>
      <c r="I9338">
        <v>0.70916666699999997</v>
      </c>
      <c r="J9338" s="2" t="str">
        <f t="shared" si="145"/>
        <v>EG_SMRNER2032</v>
      </c>
    </row>
    <row r="9339" spans="1:10" x14ac:dyDescent="0.25">
      <c r="A9339" t="s">
        <v>22</v>
      </c>
      <c r="B9339" t="s">
        <v>6</v>
      </c>
      <c r="C9339" t="s">
        <v>8</v>
      </c>
      <c r="D9339">
        <v>2032</v>
      </c>
      <c r="E9339">
        <v>2040</v>
      </c>
      <c r="F9339">
        <v>1</v>
      </c>
      <c r="G9339">
        <v>35289.429389999998</v>
      </c>
      <c r="H9339">
        <v>0</v>
      </c>
      <c r="I9339">
        <v>0.70916666699999997</v>
      </c>
      <c r="J9339" s="2" t="str">
        <f t="shared" si="145"/>
        <v>EG_SMRSR2032</v>
      </c>
    </row>
    <row r="9340" spans="1:10" x14ac:dyDescent="0.25">
      <c r="A9340" t="s">
        <v>22</v>
      </c>
      <c r="B9340" t="s">
        <v>6</v>
      </c>
      <c r="C9340" t="s">
        <v>12</v>
      </c>
      <c r="D9340">
        <v>2032</v>
      </c>
      <c r="E9340">
        <v>2040</v>
      </c>
      <c r="F9340">
        <v>1</v>
      </c>
      <c r="G9340">
        <v>35289.429389999998</v>
      </c>
      <c r="H9340">
        <v>0</v>
      </c>
      <c r="I9340">
        <v>0.70916666699999997</v>
      </c>
      <c r="J9340" s="2" t="str">
        <f t="shared" si="145"/>
        <v>EG_SMRNR2032</v>
      </c>
    </row>
    <row r="9341" spans="1:10" x14ac:dyDescent="0.25">
      <c r="A9341" t="s">
        <v>22</v>
      </c>
      <c r="B9341" t="s">
        <v>6</v>
      </c>
      <c r="C9341" t="s">
        <v>10</v>
      </c>
      <c r="D9341">
        <v>2032</v>
      </c>
      <c r="E9341">
        <v>2041</v>
      </c>
      <c r="F9341">
        <v>1</v>
      </c>
      <c r="G9341">
        <v>35289.429389999998</v>
      </c>
      <c r="H9341">
        <v>0</v>
      </c>
      <c r="I9341">
        <v>0.70916666699999997</v>
      </c>
      <c r="J9341" s="2" t="str">
        <f t="shared" si="145"/>
        <v>EG_SMRER2032</v>
      </c>
    </row>
    <row r="9342" spans="1:10" x14ac:dyDescent="0.25">
      <c r="A9342" t="s">
        <v>22</v>
      </c>
      <c r="B9342" t="s">
        <v>6</v>
      </c>
      <c r="C9342" t="s">
        <v>11</v>
      </c>
      <c r="D9342">
        <v>2032</v>
      </c>
      <c r="E9342">
        <v>2041</v>
      </c>
      <c r="F9342">
        <v>1</v>
      </c>
      <c r="G9342">
        <v>35289.429389999998</v>
      </c>
      <c r="H9342">
        <v>0</v>
      </c>
      <c r="I9342">
        <v>0.70916666699999997</v>
      </c>
      <c r="J9342" s="2" t="str">
        <f t="shared" si="145"/>
        <v>EG_SMRWR2032</v>
      </c>
    </row>
    <row r="9343" spans="1:10" x14ac:dyDescent="0.25">
      <c r="A9343" t="s">
        <v>22</v>
      </c>
      <c r="B9343" t="s">
        <v>6</v>
      </c>
      <c r="C9343" t="s">
        <v>9</v>
      </c>
      <c r="D9343">
        <v>2032</v>
      </c>
      <c r="E9343">
        <v>2041</v>
      </c>
      <c r="F9343">
        <v>1</v>
      </c>
      <c r="G9343">
        <v>35289.429389999998</v>
      </c>
      <c r="H9343">
        <v>0</v>
      </c>
      <c r="I9343">
        <v>0.70916666699999997</v>
      </c>
      <c r="J9343" s="2" t="str">
        <f t="shared" si="145"/>
        <v>EG_SMRNER2032</v>
      </c>
    </row>
    <row r="9344" spans="1:10" x14ac:dyDescent="0.25">
      <c r="A9344" t="s">
        <v>22</v>
      </c>
      <c r="B9344" t="s">
        <v>6</v>
      </c>
      <c r="C9344" t="s">
        <v>8</v>
      </c>
      <c r="D9344">
        <v>2032</v>
      </c>
      <c r="E9344">
        <v>2041</v>
      </c>
      <c r="F9344">
        <v>1</v>
      </c>
      <c r="G9344">
        <v>35289.429389999998</v>
      </c>
      <c r="H9344">
        <v>0</v>
      </c>
      <c r="I9344">
        <v>0.70916666699999997</v>
      </c>
      <c r="J9344" s="2" t="str">
        <f t="shared" si="145"/>
        <v>EG_SMRSR2032</v>
      </c>
    </row>
    <row r="9345" spans="1:10" x14ac:dyDescent="0.25">
      <c r="A9345" t="s">
        <v>22</v>
      </c>
      <c r="B9345" t="s">
        <v>6</v>
      </c>
      <c r="C9345" t="s">
        <v>12</v>
      </c>
      <c r="D9345">
        <v>2032</v>
      </c>
      <c r="E9345">
        <v>2041</v>
      </c>
      <c r="F9345">
        <v>1</v>
      </c>
      <c r="G9345">
        <v>35289.429389999998</v>
      </c>
      <c r="H9345">
        <v>0</v>
      </c>
      <c r="I9345">
        <v>0.70916666699999997</v>
      </c>
      <c r="J9345" s="2" t="str">
        <f t="shared" si="145"/>
        <v>EG_SMRNR2032</v>
      </c>
    </row>
    <row r="9346" spans="1:10" x14ac:dyDescent="0.25">
      <c r="A9346" t="s">
        <v>7</v>
      </c>
      <c r="B9346" t="s">
        <v>6</v>
      </c>
      <c r="C9346" t="s">
        <v>10</v>
      </c>
      <c r="D9346">
        <v>2032</v>
      </c>
      <c r="E9346">
        <v>2032</v>
      </c>
      <c r="F9346">
        <v>0.238845897</v>
      </c>
      <c r="G9346">
        <v>7687.383401</v>
      </c>
      <c r="H9346">
        <v>0</v>
      </c>
      <c r="I9346">
        <v>1</v>
      </c>
      <c r="J9346" s="2" t="str">
        <f t="shared" si="145"/>
        <v>EG_BIOMASSER2032</v>
      </c>
    </row>
    <row r="9347" spans="1:10" x14ac:dyDescent="0.25">
      <c r="A9347" t="s">
        <v>7</v>
      </c>
      <c r="B9347" t="s">
        <v>6</v>
      </c>
      <c r="C9347" t="s">
        <v>11</v>
      </c>
      <c r="D9347">
        <v>2032</v>
      </c>
      <c r="E9347">
        <v>2032</v>
      </c>
      <c r="F9347">
        <v>0.238845897</v>
      </c>
      <c r="G9347">
        <v>7687.383401</v>
      </c>
      <c r="H9347">
        <v>0</v>
      </c>
      <c r="I9347">
        <v>1</v>
      </c>
      <c r="J9347" s="2" t="str">
        <f t="shared" ref="J9347:J9410" si="146">_xlfn.CONCAT(A9347,C9347,D9347)</f>
        <v>EG_BIOMASSWR2032</v>
      </c>
    </row>
    <row r="9348" spans="1:10" x14ac:dyDescent="0.25">
      <c r="A9348" t="s">
        <v>7</v>
      </c>
      <c r="B9348" t="s">
        <v>6</v>
      </c>
      <c r="C9348" t="s">
        <v>9</v>
      </c>
      <c r="D9348">
        <v>2032</v>
      </c>
      <c r="E9348">
        <v>2032</v>
      </c>
      <c r="F9348">
        <v>0.238845897</v>
      </c>
      <c r="G9348">
        <v>7687.383401</v>
      </c>
      <c r="H9348">
        <v>0</v>
      </c>
      <c r="I9348">
        <v>1</v>
      </c>
      <c r="J9348" s="2" t="str">
        <f t="shared" si="146"/>
        <v>EG_BIOMASSNER2032</v>
      </c>
    </row>
    <row r="9349" spans="1:10" x14ac:dyDescent="0.25">
      <c r="A9349" t="s">
        <v>7</v>
      </c>
      <c r="B9349" t="s">
        <v>6</v>
      </c>
      <c r="C9349" t="s">
        <v>8</v>
      </c>
      <c r="D9349">
        <v>2032</v>
      </c>
      <c r="E9349">
        <v>2032</v>
      </c>
      <c r="F9349">
        <v>0.238845897</v>
      </c>
      <c r="G9349">
        <v>7687.383401</v>
      </c>
      <c r="H9349">
        <v>0</v>
      </c>
      <c r="I9349">
        <v>1</v>
      </c>
      <c r="J9349" s="2" t="str">
        <f t="shared" si="146"/>
        <v>EG_BIOMASSSR2032</v>
      </c>
    </row>
    <row r="9350" spans="1:10" x14ac:dyDescent="0.25">
      <c r="A9350" t="s">
        <v>7</v>
      </c>
      <c r="B9350" t="s">
        <v>6</v>
      </c>
      <c r="C9350" t="s">
        <v>12</v>
      </c>
      <c r="D9350">
        <v>2032</v>
      </c>
      <c r="E9350">
        <v>2032</v>
      </c>
      <c r="F9350">
        <v>0.238845897</v>
      </c>
      <c r="G9350">
        <v>7687.383401</v>
      </c>
      <c r="H9350">
        <v>0</v>
      </c>
      <c r="I9350">
        <v>1</v>
      </c>
      <c r="J9350" s="2" t="str">
        <f t="shared" si="146"/>
        <v>EG_BIOMASSNR2032</v>
      </c>
    </row>
    <row r="9351" spans="1:10" x14ac:dyDescent="0.25">
      <c r="A9351" t="s">
        <v>7</v>
      </c>
      <c r="B9351" t="s">
        <v>6</v>
      </c>
      <c r="C9351" t="s">
        <v>10</v>
      </c>
      <c r="D9351">
        <v>2032</v>
      </c>
      <c r="E9351">
        <v>2033</v>
      </c>
      <c r="F9351">
        <v>0.238845897</v>
      </c>
      <c r="G9351">
        <v>7687.383401</v>
      </c>
      <c r="H9351">
        <v>0</v>
      </c>
      <c r="I9351">
        <v>1</v>
      </c>
      <c r="J9351" s="2" t="str">
        <f t="shared" si="146"/>
        <v>EG_BIOMASSER2032</v>
      </c>
    </row>
    <row r="9352" spans="1:10" x14ac:dyDescent="0.25">
      <c r="A9352" t="s">
        <v>7</v>
      </c>
      <c r="B9352" t="s">
        <v>6</v>
      </c>
      <c r="C9352" t="s">
        <v>11</v>
      </c>
      <c r="D9352">
        <v>2032</v>
      </c>
      <c r="E9352">
        <v>2033</v>
      </c>
      <c r="F9352">
        <v>0.238845897</v>
      </c>
      <c r="G9352">
        <v>7687.383401</v>
      </c>
      <c r="H9352">
        <v>0</v>
      </c>
      <c r="I9352">
        <v>1</v>
      </c>
      <c r="J9352" s="2" t="str">
        <f t="shared" si="146"/>
        <v>EG_BIOMASSWR2032</v>
      </c>
    </row>
    <row r="9353" spans="1:10" x14ac:dyDescent="0.25">
      <c r="A9353" t="s">
        <v>7</v>
      </c>
      <c r="B9353" t="s">
        <v>6</v>
      </c>
      <c r="C9353" t="s">
        <v>9</v>
      </c>
      <c r="D9353">
        <v>2032</v>
      </c>
      <c r="E9353">
        <v>2033</v>
      </c>
      <c r="F9353">
        <v>0.238845897</v>
      </c>
      <c r="G9353">
        <v>7687.383401</v>
      </c>
      <c r="H9353">
        <v>0</v>
      </c>
      <c r="I9353">
        <v>1</v>
      </c>
      <c r="J9353" s="2" t="str">
        <f t="shared" si="146"/>
        <v>EG_BIOMASSNER2032</v>
      </c>
    </row>
    <row r="9354" spans="1:10" x14ac:dyDescent="0.25">
      <c r="A9354" t="s">
        <v>7</v>
      </c>
      <c r="B9354" t="s">
        <v>6</v>
      </c>
      <c r="C9354" t="s">
        <v>8</v>
      </c>
      <c r="D9354">
        <v>2032</v>
      </c>
      <c r="E9354">
        <v>2033</v>
      </c>
      <c r="F9354">
        <v>0.238845897</v>
      </c>
      <c r="G9354">
        <v>7687.383401</v>
      </c>
      <c r="H9354">
        <v>0</v>
      </c>
      <c r="I9354">
        <v>1</v>
      </c>
      <c r="J9354" s="2" t="str">
        <f t="shared" si="146"/>
        <v>EG_BIOMASSSR2032</v>
      </c>
    </row>
    <row r="9355" spans="1:10" x14ac:dyDescent="0.25">
      <c r="A9355" t="s">
        <v>7</v>
      </c>
      <c r="B9355" t="s">
        <v>6</v>
      </c>
      <c r="C9355" t="s">
        <v>12</v>
      </c>
      <c r="D9355">
        <v>2032</v>
      </c>
      <c r="E9355">
        <v>2033</v>
      </c>
      <c r="F9355">
        <v>0.238845897</v>
      </c>
      <c r="G9355">
        <v>7687.383401</v>
      </c>
      <c r="H9355">
        <v>0</v>
      </c>
      <c r="I9355">
        <v>1</v>
      </c>
      <c r="J9355" s="2" t="str">
        <f t="shared" si="146"/>
        <v>EG_BIOMASSNR2032</v>
      </c>
    </row>
    <row r="9356" spans="1:10" x14ac:dyDescent="0.25">
      <c r="A9356" t="s">
        <v>7</v>
      </c>
      <c r="B9356" t="s">
        <v>6</v>
      </c>
      <c r="C9356" t="s">
        <v>10</v>
      </c>
      <c r="D9356">
        <v>2032</v>
      </c>
      <c r="E9356">
        <v>2034</v>
      </c>
      <c r="F9356">
        <v>0.238845897</v>
      </c>
      <c r="G9356">
        <v>7687.383401</v>
      </c>
      <c r="H9356">
        <v>0</v>
      </c>
      <c r="I9356">
        <v>1</v>
      </c>
      <c r="J9356" s="2" t="str">
        <f t="shared" si="146"/>
        <v>EG_BIOMASSER2032</v>
      </c>
    </row>
    <row r="9357" spans="1:10" x14ac:dyDescent="0.25">
      <c r="A9357" t="s">
        <v>7</v>
      </c>
      <c r="B9357" t="s">
        <v>6</v>
      </c>
      <c r="C9357" t="s">
        <v>11</v>
      </c>
      <c r="D9357">
        <v>2032</v>
      </c>
      <c r="E9357">
        <v>2034</v>
      </c>
      <c r="F9357">
        <v>0.238845897</v>
      </c>
      <c r="G9357">
        <v>7687.383401</v>
      </c>
      <c r="H9357">
        <v>0</v>
      </c>
      <c r="I9357">
        <v>1</v>
      </c>
      <c r="J9357" s="2" t="str">
        <f t="shared" si="146"/>
        <v>EG_BIOMASSWR2032</v>
      </c>
    </row>
    <row r="9358" spans="1:10" x14ac:dyDescent="0.25">
      <c r="A9358" t="s">
        <v>7</v>
      </c>
      <c r="B9358" t="s">
        <v>6</v>
      </c>
      <c r="C9358" t="s">
        <v>9</v>
      </c>
      <c r="D9358">
        <v>2032</v>
      </c>
      <c r="E9358">
        <v>2034</v>
      </c>
      <c r="F9358">
        <v>0.238845897</v>
      </c>
      <c r="G9358">
        <v>7687.383401</v>
      </c>
      <c r="H9358">
        <v>0</v>
      </c>
      <c r="I9358">
        <v>1</v>
      </c>
      <c r="J9358" s="2" t="str">
        <f t="shared" si="146"/>
        <v>EG_BIOMASSNER2032</v>
      </c>
    </row>
    <row r="9359" spans="1:10" x14ac:dyDescent="0.25">
      <c r="A9359" t="s">
        <v>7</v>
      </c>
      <c r="B9359" t="s">
        <v>6</v>
      </c>
      <c r="C9359" t="s">
        <v>8</v>
      </c>
      <c r="D9359">
        <v>2032</v>
      </c>
      <c r="E9359">
        <v>2034</v>
      </c>
      <c r="F9359">
        <v>0.238845897</v>
      </c>
      <c r="G9359">
        <v>7687.383401</v>
      </c>
      <c r="H9359">
        <v>0</v>
      </c>
      <c r="I9359">
        <v>1</v>
      </c>
      <c r="J9359" s="2" t="str">
        <f t="shared" si="146"/>
        <v>EG_BIOMASSSR2032</v>
      </c>
    </row>
    <row r="9360" spans="1:10" x14ac:dyDescent="0.25">
      <c r="A9360" t="s">
        <v>7</v>
      </c>
      <c r="B9360" t="s">
        <v>6</v>
      </c>
      <c r="C9360" t="s">
        <v>12</v>
      </c>
      <c r="D9360">
        <v>2032</v>
      </c>
      <c r="E9360">
        <v>2034</v>
      </c>
      <c r="F9360">
        <v>0.238845897</v>
      </c>
      <c r="G9360">
        <v>7687.383401</v>
      </c>
      <c r="H9360">
        <v>0</v>
      </c>
      <c r="I9360">
        <v>1</v>
      </c>
      <c r="J9360" s="2" t="str">
        <f t="shared" si="146"/>
        <v>EG_BIOMASSNR2032</v>
      </c>
    </row>
    <row r="9361" spans="1:10" x14ac:dyDescent="0.25">
      <c r="A9361" t="s">
        <v>7</v>
      </c>
      <c r="B9361" t="s">
        <v>6</v>
      </c>
      <c r="C9361" t="s">
        <v>10</v>
      </c>
      <c r="D9361">
        <v>2032</v>
      </c>
      <c r="E9361">
        <v>2035</v>
      </c>
      <c r="F9361">
        <v>0.238845897</v>
      </c>
      <c r="G9361">
        <v>7687.383401</v>
      </c>
      <c r="H9361">
        <v>0</v>
      </c>
      <c r="I9361">
        <v>1</v>
      </c>
      <c r="J9361" s="2" t="str">
        <f t="shared" si="146"/>
        <v>EG_BIOMASSER2032</v>
      </c>
    </row>
    <row r="9362" spans="1:10" x14ac:dyDescent="0.25">
      <c r="A9362" t="s">
        <v>7</v>
      </c>
      <c r="B9362" t="s">
        <v>6</v>
      </c>
      <c r="C9362" t="s">
        <v>11</v>
      </c>
      <c r="D9362">
        <v>2032</v>
      </c>
      <c r="E9362">
        <v>2035</v>
      </c>
      <c r="F9362">
        <v>0.238845897</v>
      </c>
      <c r="G9362">
        <v>7687.383401</v>
      </c>
      <c r="H9362">
        <v>0</v>
      </c>
      <c r="I9362">
        <v>1</v>
      </c>
      <c r="J9362" s="2" t="str">
        <f t="shared" si="146"/>
        <v>EG_BIOMASSWR2032</v>
      </c>
    </row>
    <row r="9363" spans="1:10" x14ac:dyDescent="0.25">
      <c r="A9363" t="s">
        <v>7</v>
      </c>
      <c r="B9363" t="s">
        <v>6</v>
      </c>
      <c r="C9363" t="s">
        <v>9</v>
      </c>
      <c r="D9363">
        <v>2032</v>
      </c>
      <c r="E9363">
        <v>2035</v>
      </c>
      <c r="F9363">
        <v>0.238845897</v>
      </c>
      <c r="G9363">
        <v>7687.383401</v>
      </c>
      <c r="H9363">
        <v>0</v>
      </c>
      <c r="I9363">
        <v>1</v>
      </c>
      <c r="J9363" s="2" t="str">
        <f t="shared" si="146"/>
        <v>EG_BIOMASSNER2032</v>
      </c>
    </row>
    <row r="9364" spans="1:10" x14ac:dyDescent="0.25">
      <c r="A9364" t="s">
        <v>7</v>
      </c>
      <c r="B9364" t="s">
        <v>6</v>
      </c>
      <c r="C9364" t="s">
        <v>8</v>
      </c>
      <c r="D9364">
        <v>2032</v>
      </c>
      <c r="E9364">
        <v>2035</v>
      </c>
      <c r="F9364">
        <v>0.238845897</v>
      </c>
      <c r="G9364">
        <v>7687.383401</v>
      </c>
      <c r="H9364">
        <v>0</v>
      </c>
      <c r="I9364">
        <v>1</v>
      </c>
      <c r="J9364" s="2" t="str">
        <f t="shared" si="146"/>
        <v>EG_BIOMASSSR2032</v>
      </c>
    </row>
    <row r="9365" spans="1:10" x14ac:dyDescent="0.25">
      <c r="A9365" t="s">
        <v>7</v>
      </c>
      <c r="B9365" t="s">
        <v>6</v>
      </c>
      <c r="C9365" t="s">
        <v>12</v>
      </c>
      <c r="D9365">
        <v>2032</v>
      </c>
      <c r="E9365">
        <v>2035</v>
      </c>
      <c r="F9365">
        <v>0.238845897</v>
      </c>
      <c r="G9365">
        <v>7687.383401</v>
      </c>
      <c r="H9365">
        <v>0</v>
      </c>
      <c r="I9365">
        <v>1</v>
      </c>
      <c r="J9365" s="2" t="str">
        <f t="shared" si="146"/>
        <v>EG_BIOMASSNR2032</v>
      </c>
    </row>
    <row r="9366" spans="1:10" x14ac:dyDescent="0.25">
      <c r="A9366" t="s">
        <v>7</v>
      </c>
      <c r="B9366" t="s">
        <v>6</v>
      </c>
      <c r="C9366" t="s">
        <v>10</v>
      </c>
      <c r="D9366">
        <v>2032</v>
      </c>
      <c r="E9366">
        <v>2036</v>
      </c>
      <c r="F9366">
        <v>0.238845897</v>
      </c>
      <c r="G9366">
        <v>7687.383401</v>
      </c>
      <c r="H9366">
        <v>0</v>
      </c>
      <c r="I9366">
        <v>1</v>
      </c>
      <c r="J9366" s="2" t="str">
        <f t="shared" si="146"/>
        <v>EG_BIOMASSER2032</v>
      </c>
    </row>
    <row r="9367" spans="1:10" x14ac:dyDescent="0.25">
      <c r="A9367" t="s">
        <v>7</v>
      </c>
      <c r="B9367" t="s">
        <v>6</v>
      </c>
      <c r="C9367" t="s">
        <v>11</v>
      </c>
      <c r="D9367">
        <v>2032</v>
      </c>
      <c r="E9367">
        <v>2036</v>
      </c>
      <c r="F9367">
        <v>0.238845897</v>
      </c>
      <c r="G9367">
        <v>7687.383401</v>
      </c>
      <c r="H9367">
        <v>0</v>
      </c>
      <c r="I9367">
        <v>1</v>
      </c>
      <c r="J9367" s="2" t="str">
        <f t="shared" si="146"/>
        <v>EG_BIOMASSWR2032</v>
      </c>
    </row>
    <row r="9368" spans="1:10" x14ac:dyDescent="0.25">
      <c r="A9368" t="s">
        <v>7</v>
      </c>
      <c r="B9368" t="s">
        <v>6</v>
      </c>
      <c r="C9368" t="s">
        <v>9</v>
      </c>
      <c r="D9368">
        <v>2032</v>
      </c>
      <c r="E9368">
        <v>2036</v>
      </c>
      <c r="F9368">
        <v>0.238845897</v>
      </c>
      <c r="G9368">
        <v>7687.383401</v>
      </c>
      <c r="H9368">
        <v>0</v>
      </c>
      <c r="I9368">
        <v>1</v>
      </c>
      <c r="J9368" s="2" t="str">
        <f t="shared" si="146"/>
        <v>EG_BIOMASSNER2032</v>
      </c>
    </row>
    <row r="9369" spans="1:10" x14ac:dyDescent="0.25">
      <c r="A9369" t="s">
        <v>7</v>
      </c>
      <c r="B9369" t="s">
        <v>6</v>
      </c>
      <c r="C9369" t="s">
        <v>8</v>
      </c>
      <c r="D9369">
        <v>2032</v>
      </c>
      <c r="E9369">
        <v>2036</v>
      </c>
      <c r="F9369">
        <v>0.238845897</v>
      </c>
      <c r="G9369">
        <v>7687.383401</v>
      </c>
      <c r="H9369">
        <v>0</v>
      </c>
      <c r="I9369">
        <v>1</v>
      </c>
      <c r="J9369" s="2" t="str">
        <f t="shared" si="146"/>
        <v>EG_BIOMASSSR2032</v>
      </c>
    </row>
    <row r="9370" spans="1:10" x14ac:dyDescent="0.25">
      <c r="A9370" t="s">
        <v>7</v>
      </c>
      <c r="B9370" t="s">
        <v>6</v>
      </c>
      <c r="C9370" t="s">
        <v>12</v>
      </c>
      <c r="D9370">
        <v>2032</v>
      </c>
      <c r="E9370">
        <v>2036</v>
      </c>
      <c r="F9370">
        <v>0.238845897</v>
      </c>
      <c r="G9370">
        <v>7687.383401</v>
      </c>
      <c r="H9370">
        <v>0</v>
      </c>
      <c r="I9370">
        <v>1</v>
      </c>
      <c r="J9370" s="2" t="str">
        <f t="shared" si="146"/>
        <v>EG_BIOMASSNR2032</v>
      </c>
    </row>
    <row r="9371" spans="1:10" x14ac:dyDescent="0.25">
      <c r="A9371" t="s">
        <v>7</v>
      </c>
      <c r="B9371" t="s">
        <v>6</v>
      </c>
      <c r="C9371" t="s">
        <v>10</v>
      </c>
      <c r="D9371">
        <v>2032</v>
      </c>
      <c r="E9371">
        <v>2037</v>
      </c>
      <c r="F9371">
        <v>0.238845897</v>
      </c>
      <c r="G9371">
        <v>7687.383401</v>
      </c>
      <c r="H9371">
        <v>0</v>
      </c>
      <c r="I9371">
        <v>1</v>
      </c>
      <c r="J9371" s="2" t="str">
        <f t="shared" si="146"/>
        <v>EG_BIOMASSER2032</v>
      </c>
    </row>
    <row r="9372" spans="1:10" x14ac:dyDescent="0.25">
      <c r="A9372" t="s">
        <v>7</v>
      </c>
      <c r="B9372" t="s">
        <v>6</v>
      </c>
      <c r="C9372" t="s">
        <v>11</v>
      </c>
      <c r="D9372">
        <v>2032</v>
      </c>
      <c r="E9372">
        <v>2037</v>
      </c>
      <c r="F9372">
        <v>0.238845897</v>
      </c>
      <c r="G9372">
        <v>7687.383401</v>
      </c>
      <c r="H9372">
        <v>0</v>
      </c>
      <c r="I9372">
        <v>1</v>
      </c>
      <c r="J9372" s="2" t="str">
        <f t="shared" si="146"/>
        <v>EG_BIOMASSWR2032</v>
      </c>
    </row>
    <row r="9373" spans="1:10" x14ac:dyDescent="0.25">
      <c r="A9373" t="s">
        <v>7</v>
      </c>
      <c r="B9373" t="s">
        <v>6</v>
      </c>
      <c r="C9373" t="s">
        <v>9</v>
      </c>
      <c r="D9373">
        <v>2032</v>
      </c>
      <c r="E9373">
        <v>2037</v>
      </c>
      <c r="F9373">
        <v>0.238845897</v>
      </c>
      <c r="G9373">
        <v>7687.383401</v>
      </c>
      <c r="H9373">
        <v>0</v>
      </c>
      <c r="I9373">
        <v>1</v>
      </c>
      <c r="J9373" s="2" t="str">
        <f t="shared" si="146"/>
        <v>EG_BIOMASSNER2032</v>
      </c>
    </row>
    <row r="9374" spans="1:10" x14ac:dyDescent="0.25">
      <c r="A9374" t="s">
        <v>7</v>
      </c>
      <c r="B9374" t="s">
        <v>6</v>
      </c>
      <c r="C9374" t="s">
        <v>8</v>
      </c>
      <c r="D9374">
        <v>2032</v>
      </c>
      <c r="E9374">
        <v>2037</v>
      </c>
      <c r="F9374">
        <v>0.238845897</v>
      </c>
      <c r="G9374">
        <v>7687.383401</v>
      </c>
      <c r="H9374">
        <v>0</v>
      </c>
      <c r="I9374">
        <v>1</v>
      </c>
      <c r="J9374" s="2" t="str">
        <f t="shared" si="146"/>
        <v>EG_BIOMASSSR2032</v>
      </c>
    </row>
    <row r="9375" spans="1:10" x14ac:dyDescent="0.25">
      <c r="A9375" t="s">
        <v>7</v>
      </c>
      <c r="B9375" t="s">
        <v>6</v>
      </c>
      <c r="C9375" t="s">
        <v>12</v>
      </c>
      <c r="D9375">
        <v>2032</v>
      </c>
      <c r="E9375">
        <v>2037</v>
      </c>
      <c r="F9375">
        <v>0.238845897</v>
      </c>
      <c r="G9375">
        <v>7687.383401</v>
      </c>
      <c r="H9375">
        <v>0</v>
      </c>
      <c r="I9375">
        <v>1</v>
      </c>
      <c r="J9375" s="2" t="str">
        <f t="shared" si="146"/>
        <v>EG_BIOMASSNR2032</v>
      </c>
    </row>
    <row r="9376" spans="1:10" x14ac:dyDescent="0.25">
      <c r="A9376" t="s">
        <v>7</v>
      </c>
      <c r="B9376" t="s">
        <v>6</v>
      </c>
      <c r="C9376" t="s">
        <v>10</v>
      </c>
      <c r="D9376">
        <v>2032</v>
      </c>
      <c r="E9376">
        <v>2038</v>
      </c>
      <c r="F9376">
        <v>0.238845897</v>
      </c>
      <c r="G9376">
        <v>7687.383401</v>
      </c>
      <c r="H9376">
        <v>0</v>
      </c>
      <c r="I9376">
        <v>1</v>
      </c>
      <c r="J9376" s="2" t="str">
        <f t="shared" si="146"/>
        <v>EG_BIOMASSER2032</v>
      </c>
    </row>
    <row r="9377" spans="1:10" x14ac:dyDescent="0.25">
      <c r="A9377" t="s">
        <v>7</v>
      </c>
      <c r="B9377" t="s">
        <v>6</v>
      </c>
      <c r="C9377" t="s">
        <v>11</v>
      </c>
      <c r="D9377">
        <v>2032</v>
      </c>
      <c r="E9377">
        <v>2038</v>
      </c>
      <c r="F9377">
        <v>0.238845897</v>
      </c>
      <c r="G9377">
        <v>7687.383401</v>
      </c>
      <c r="H9377">
        <v>0</v>
      </c>
      <c r="I9377">
        <v>1</v>
      </c>
      <c r="J9377" s="2" t="str">
        <f t="shared" si="146"/>
        <v>EG_BIOMASSWR2032</v>
      </c>
    </row>
    <row r="9378" spans="1:10" x14ac:dyDescent="0.25">
      <c r="A9378" t="s">
        <v>7</v>
      </c>
      <c r="B9378" t="s">
        <v>6</v>
      </c>
      <c r="C9378" t="s">
        <v>9</v>
      </c>
      <c r="D9378">
        <v>2032</v>
      </c>
      <c r="E9378">
        <v>2038</v>
      </c>
      <c r="F9378">
        <v>0.238845897</v>
      </c>
      <c r="G9378">
        <v>7687.383401</v>
      </c>
      <c r="H9378">
        <v>0</v>
      </c>
      <c r="I9378">
        <v>1</v>
      </c>
      <c r="J9378" s="2" t="str">
        <f t="shared" si="146"/>
        <v>EG_BIOMASSNER2032</v>
      </c>
    </row>
    <row r="9379" spans="1:10" x14ac:dyDescent="0.25">
      <c r="A9379" t="s">
        <v>7</v>
      </c>
      <c r="B9379" t="s">
        <v>6</v>
      </c>
      <c r="C9379" t="s">
        <v>8</v>
      </c>
      <c r="D9379">
        <v>2032</v>
      </c>
      <c r="E9379">
        <v>2038</v>
      </c>
      <c r="F9379">
        <v>0.238845897</v>
      </c>
      <c r="G9379">
        <v>7687.383401</v>
      </c>
      <c r="H9379">
        <v>0</v>
      </c>
      <c r="I9379">
        <v>1</v>
      </c>
      <c r="J9379" s="2" t="str">
        <f t="shared" si="146"/>
        <v>EG_BIOMASSSR2032</v>
      </c>
    </row>
    <row r="9380" spans="1:10" x14ac:dyDescent="0.25">
      <c r="A9380" t="s">
        <v>7</v>
      </c>
      <c r="B9380" t="s">
        <v>6</v>
      </c>
      <c r="C9380" t="s">
        <v>12</v>
      </c>
      <c r="D9380">
        <v>2032</v>
      </c>
      <c r="E9380">
        <v>2038</v>
      </c>
      <c r="F9380">
        <v>0.238845897</v>
      </c>
      <c r="G9380">
        <v>7687.383401</v>
      </c>
      <c r="H9380">
        <v>0</v>
      </c>
      <c r="I9380">
        <v>1</v>
      </c>
      <c r="J9380" s="2" t="str">
        <f t="shared" si="146"/>
        <v>EG_BIOMASSNR2032</v>
      </c>
    </row>
    <row r="9381" spans="1:10" x14ac:dyDescent="0.25">
      <c r="A9381" t="s">
        <v>7</v>
      </c>
      <c r="B9381" t="s">
        <v>6</v>
      </c>
      <c r="C9381" t="s">
        <v>10</v>
      </c>
      <c r="D9381">
        <v>2032</v>
      </c>
      <c r="E9381">
        <v>2039</v>
      </c>
      <c r="F9381">
        <v>0.238845897</v>
      </c>
      <c r="G9381">
        <v>7687.383401</v>
      </c>
      <c r="H9381">
        <v>0</v>
      </c>
      <c r="I9381">
        <v>1</v>
      </c>
      <c r="J9381" s="2" t="str">
        <f t="shared" si="146"/>
        <v>EG_BIOMASSER2032</v>
      </c>
    </row>
    <row r="9382" spans="1:10" x14ac:dyDescent="0.25">
      <c r="A9382" t="s">
        <v>7</v>
      </c>
      <c r="B9382" t="s">
        <v>6</v>
      </c>
      <c r="C9382" t="s">
        <v>11</v>
      </c>
      <c r="D9382">
        <v>2032</v>
      </c>
      <c r="E9382">
        <v>2039</v>
      </c>
      <c r="F9382">
        <v>0.238845897</v>
      </c>
      <c r="G9382">
        <v>7687.383401</v>
      </c>
      <c r="H9382">
        <v>0</v>
      </c>
      <c r="I9382">
        <v>1</v>
      </c>
      <c r="J9382" s="2" t="str">
        <f t="shared" si="146"/>
        <v>EG_BIOMASSWR2032</v>
      </c>
    </row>
    <row r="9383" spans="1:10" x14ac:dyDescent="0.25">
      <c r="A9383" t="s">
        <v>7</v>
      </c>
      <c r="B9383" t="s">
        <v>6</v>
      </c>
      <c r="C9383" t="s">
        <v>9</v>
      </c>
      <c r="D9383">
        <v>2032</v>
      </c>
      <c r="E9383">
        <v>2039</v>
      </c>
      <c r="F9383">
        <v>0.238845897</v>
      </c>
      <c r="G9383">
        <v>7687.383401</v>
      </c>
      <c r="H9383">
        <v>0</v>
      </c>
      <c r="I9383">
        <v>1</v>
      </c>
      <c r="J9383" s="2" t="str">
        <f t="shared" si="146"/>
        <v>EG_BIOMASSNER2032</v>
      </c>
    </row>
    <row r="9384" spans="1:10" x14ac:dyDescent="0.25">
      <c r="A9384" t="s">
        <v>7</v>
      </c>
      <c r="B9384" t="s">
        <v>6</v>
      </c>
      <c r="C9384" t="s">
        <v>8</v>
      </c>
      <c r="D9384">
        <v>2032</v>
      </c>
      <c r="E9384">
        <v>2039</v>
      </c>
      <c r="F9384">
        <v>0.238845897</v>
      </c>
      <c r="G9384">
        <v>7687.383401</v>
      </c>
      <c r="H9384">
        <v>0</v>
      </c>
      <c r="I9384">
        <v>1</v>
      </c>
      <c r="J9384" s="2" t="str">
        <f t="shared" si="146"/>
        <v>EG_BIOMASSSR2032</v>
      </c>
    </row>
    <row r="9385" spans="1:10" x14ac:dyDescent="0.25">
      <c r="A9385" t="s">
        <v>7</v>
      </c>
      <c r="B9385" t="s">
        <v>6</v>
      </c>
      <c r="C9385" t="s">
        <v>12</v>
      </c>
      <c r="D9385">
        <v>2032</v>
      </c>
      <c r="E9385">
        <v>2039</v>
      </c>
      <c r="F9385">
        <v>0.238845897</v>
      </c>
      <c r="G9385">
        <v>7687.383401</v>
      </c>
      <c r="H9385">
        <v>0</v>
      </c>
      <c r="I9385">
        <v>1</v>
      </c>
      <c r="J9385" s="2" t="str">
        <f t="shared" si="146"/>
        <v>EG_BIOMASSNR2032</v>
      </c>
    </row>
    <row r="9386" spans="1:10" x14ac:dyDescent="0.25">
      <c r="A9386" t="s">
        <v>7</v>
      </c>
      <c r="B9386" t="s">
        <v>6</v>
      </c>
      <c r="C9386" t="s">
        <v>10</v>
      </c>
      <c r="D9386">
        <v>2032</v>
      </c>
      <c r="E9386">
        <v>2040</v>
      </c>
      <c r="F9386">
        <v>0.238845897</v>
      </c>
      <c r="G9386">
        <v>7687.383401</v>
      </c>
      <c r="H9386">
        <v>0</v>
      </c>
      <c r="I9386">
        <v>1</v>
      </c>
      <c r="J9386" s="2" t="str">
        <f t="shared" si="146"/>
        <v>EG_BIOMASSER2032</v>
      </c>
    </row>
    <row r="9387" spans="1:10" x14ac:dyDescent="0.25">
      <c r="A9387" t="s">
        <v>7</v>
      </c>
      <c r="B9387" t="s">
        <v>6</v>
      </c>
      <c r="C9387" t="s">
        <v>11</v>
      </c>
      <c r="D9387">
        <v>2032</v>
      </c>
      <c r="E9387">
        <v>2040</v>
      </c>
      <c r="F9387">
        <v>0.238845897</v>
      </c>
      <c r="G9387">
        <v>7687.383401</v>
      </c>
      <c r="H9387">
        <v>0</v>
      </c>
      <c r="I9387">
        <v>1</v>
      </c>
      <c r="J9387" s="2" t="str">
        <f t="shared" si="146"/>
        <v>EG_BIOMASSWR2032</v>
      </c>
    </row>
    <row r="9388" spans="1:10" x14ac:dyDescent="0.25">
      <c r="A9388" t="s">
        <v>7</v>
      </c>
      <c r="B9388" t="s">
        <v>6</v>
      </c>
      <c r="C9388" t="s">
        <v>9</v>
      </c>
      <c r="D9388">
        <v>2032</v>
      </c>
      <c r="E9388">
        <v>2040</v>
      </c>
      <c r="F9388">
        <v>0.238845897</v>
      </c>
      <c r="G9388">
        <v>7687.383401</v>
      </c>
      <c r="H9388">
        <v>0</v>
      </c>
      <c r="I9388">
        <v>1</v>
      </c>
      <c r="J9388" s="2" t="str">
        <f t="shared" si="146"/>
        <v>EG_BIOMASSNER2032</v>
      </c>
    </row>
    <row r="9389" spans="1:10" x14ac:dyDescent="0.25">
      <c r="A9389" t="s">
        <v>7</v>
      </c>
      <c r="B9389" t="s">
        <v>6</v>
      </c>
      <c r="C9389" t="s">
        <v>8</v>
      </c>
      <c r="D9389">
        <v>2032</v>
      </c>
      <c r="E9389">
        <v>2040</v>
      </c>
      <c r="F9389">
        <v>0.238845897</v>
      </c>
      <c r="G9389">
        <v>7687.383401</v>
      </c>
      <c r="H9389">
        <v>0</v>
      </c>
      <c r="I9389">
        <v>1</v>
      </c>
      <c r="J9389" s="2" t="str">
        <f t="shared" si="146"/>
        <v>EG_BIOMASSSR2032</v>
      </c>
    </row>
    <row r="9390" spans="1:10" x14ac:dyDescent="0.25">
      <c r="A9390" t="s">
        <v>7</v>
      </c>
      <c r="B9390" t="s">
        <v>6</v>
      </c>
      <c r="C9390" t="s">
        <v>12</v>
      </c>
      <c r="D9390">
        <v>2032</v>
      </c>
      <c r="E9390">
        <v>2040</v>
      </c>
      <c r="F9390">
        <v>0.238845897</v>
      </c>
      <c r="G9390">
        <v>7687.383401</v>
      </c>
      <c r="H9390">
        <v>0</v>
      </c>
      <c r="I9390">
        <v>1</v>
      </c>
      <c r="J9390" s="2" t="str">
        <f t="shared" si="146"/>
        <v>EG_BIOMASSNR2032</v>
      </c>
    </row>
    <row r="9391" spans="1:10" x14ac:dyDescent="0.25">
      <c r="A9391" t="s">
        <v>7</v>
      </c>
      <c r="B9391" t="s">
        <v>6</v>
      </c>
      <c r="C9391" t="s">
        <v>10</v>
      </c>
      <c r="D9391">
        <v>2032</v>
      </c>
      <c r="E9391">
        <v>2041</v>
      </c>
      <c r="F9391">
        <v>0.238845897</v>
      </c>
      <c r="G9391">
        <v>7687.383401</v>
      </c>
      <c r="H9391">
        <v>0</v>
      </c>
      <c r="I9391">
        <v>1</v>
      </c>
      <c r="J9391" s="2" t="str">
        <f t="shared" si="146"/>
        <v>EG_BIOMASSER2032</v>
      </c>
    </row>
    <row r="9392" spans="1:10" x14ac:dyDescent="0.25">
      <c r="A9392" t="s">
        <v>7</v>
      </c>
      <c r="B9392" t="s">
        <v>6</v>
      </c>
      <c r="C9392" t="s">
        <v>11</v>
      </c>
      <c r="D9392">
        <v>2032</v>
      </c>
      <c r="E9392">
        <v>2041</v>
      </c>
      <c r="F9392">
        <v>0.238845897</v>
      </c>
      <c r="G9392">
        <v>7687.383401</v>
      </c>
      <c r="H9392">
        <v>0</v>
      </c>
      <c r="I9392">
        <v>1</v>
      </c>
      <c r="J9392" s="2" t="str">
        <f t="shared" si="146"/>
        <v>EG_BIOMASSWR2032</v>
      </c>
    </row>
    <row r="9393" spans="1:10" x14ac:dyDescent="0.25">
      <c r="A9393" t="s">
        <v>7</v>
      </c>
      <c r="B9393" t="s">
        <v>6</v>
      </c>
      <c r="C9393" t="s">
        <v>9</v>
      </c>
      <c r="D9393">
        <v>2032</v>
      </c>
      <c r="E9393">
        <v>2041</v>
      </c>
      <c r="F9393">
        <v>0.238845897</v>
      </c>
      <c r="G9393">
        <v>7687.383401</v>
      </c>
      <c r="H9393">
        <v>0</v>
      </c>
      <c r="I9393">
        <v>1</v>
      </c>
      <c r="J9393" s="2" t="str">
        <f t="shared" si="146"/>
        <v>EG_BIOMASSNER2032</v>
      </c>
    </row>
    <row r="9394" spans="1:10" x14ac:dyDescent="0.25">
      <c r="A9394" t="s">
        <v>7</v>
      </c>
      <c r="B9394" t="s">
        <v>6</v>
      </c>
      <c r="C9394" t="s">
        <v>8</v>
      </c>
      <c r="D9394">
        <v>2032</v>
      </c>
      <c r="E9394">
        <v>2041</v>
      </c>
      <c r="F9394">
        <v>0.238845897</v>
      </c>
      <c r="G9394">
        <v>7687.383401</v>
      </c>
      <c r="H9394">
        <v>0</v>
      </c>
      <c r="I9394">
        <v>1</v>
      </c>
      <c r="J9394" s="2" t="str">
        <f t="shared" si="146"/>
        <v>EG_BIOMASSSR2032</v>
      </c>
    </row>
    <row r="9395" spans="1:10" x14ac:dyDescent="0.25">
      <c r="A9395" t="s">
        <v>7</v>
      </c>
      <c r="B9395" t="s">
        <v>6</v>
      </c>
      <c r="C9395" t="s">
        <v>12</v>
      </c>
      <c r="D9395">
        <v>2032</v>
      </c>
      <c r="E9395">
        <v>2041</v>
      </c>
      <c r="F9395">
        <v>0.238845897</v>
      </c>
      <c r="G9395">
        <v>7687.383401</v>
      </c>
      <c r="H9395">
        <v>0</v>
      </c>
      <c r="I9395">
        <v>1</v>
      </c>
      <c r="J9395" s="2" t="str">
        <f t="shared" si="146"/>
        <v>EG_BIOMASSNR2032</v>
      </c>
    </row>
    <row r="9396" spans="1:10" x14ac:dyDescent="0.25">
      <c r="A9396" t="s">
        <v>19</v>
      </c>
      <c r="B9396" t="s">
        <v>6</v>
      </c>
      <c r="C9396" t="s">
        <v>10</v>
      </c>
      <c r="D9396">
        <v>2032</v>
      </c>
      <c r="E9396">
        <v>2032</v>
      </c>
      <c r="F9396">
        <v>1</v>
      </c>
      <c r="G9396">
        <v>4103.583079</v>
      </c>
      <c r="H9396">
        <v>0</v>
      </c>
      <c r="I9396">
        <v>1</v>
      </c>
      <c r="J9396" s="2" t="str">
        <f t="shared" si="146"/>
        <v>EG_SOLARGMER2032</v>
      </c>
    </row>
    <row r="9397" spans="1:10" x14ac:dyDescent="0.25">
      <c r="A9397" t="s">
        <v>19</v>
      </c>
      <c r="B9397" t="s">
        <v>6</v>
      </c>
      <c r="C9397" t="s">
        <v>11</v>
      </c>
      <c r="D9397">
        <v>2032</v>
      </c>
      <c r="E9397">
        <v>2032</v>
      </c>
      <c r="F9397">
        <v>1</v>
      </c>
      <c r="G9397">
        <v>4103.583079</v>
      </c>
      <c r="H9397">
        <v>0</v>
      </c>
      <c r="I9397">
        <v>1</v>
      </c>
      <c r="J9397" s="2" t="str">
        <f t="shared" si="146"/>
        <v>EG_SOLARGMWR2032</v>
      </c>
    </row>
    <row r="9398" spans="1:10" x14ac:dyDescent="0.25">
      <c r="A9398" t="s">
        <v>19</v>
      </c>
      <c r="B9398" t="s">
        <v>6</v>
      </c>
      <c r="C9398" t="s">
        <v>9</v>
      </c>
      <c r="D9398">
        <v>2032</v>
      </c>
      <c r="E9398">
        <v>2032</v>
      </c>
      <c r="F9398">
        <v>1</v>
      </c>
      <c r="G9398">
        <v>4103.583079</v>
      </c>
      <c r="H9398">
        <v>0</v>
      </c>
      <c r="I9398">
        <v>1</v>
      </c>
      <c r="J9398" s="2" t="str">
        <f t="shared" si="146"/>
        <v>EG_SOLARGMNER2032</v>
      </c>
    </row>
    <row r="9399" spans="1:10" x14ac:dyDescent="0.25">
      <c r="A9399" t="s">
        <v>19</v>
      </c>
      <c r="B9399" t="s">
        <v>6</v>
      </c>
      <c r="C9399" t="s">
        <v>8</v>
      </c>
      <c r="D9399">
        <v>2032</v>
      </c>
      <c r="E9399">
        <v>2032</v>
      </c>
      <c r="F9399">
        <v>1</v>
      </c>
      <c r="G9399">
        <v>4103.583079</v>
      </c>
      <c r="H9399">
        <v>0</v>
      </c>
      <c r="I9399">
        <v>1</v>
      </c>
      <c r="J9399" s="2" t="str">
        <f t="shared" si="146"/>
        <v>EG_SOLARGMSR2032</v>
      </c>
    </row>
    <row r="9400" spans="1:10" x14ac:dyDescent="0.25">
      <c r="A9400" t="s">
        <v>19</v>
      </c>
      <c r="B9400" t="s">
        <v>6</v>
      </c>
      <c r="C9400" t="s">
        <v>12</v>
      </c>
      <c r="D9400">
        <v>2032</v>
      </c>
      <c r="E9400">
        <v>2032</v>
      </c>
      <c r="F9400">
        <v>1</v>
      </c>
      <c r="G9400">
        <v>4103.583079</v>
      </c>
      <c r="H9400">
        <v>0</v>
      </c>
      <c r="I9400">
        <v>1</v>
      </c>
      <c r="J9400" s="2" t="str">
        <f t="shared" si="146"/>
        <v>EG_SOLARGMNR2032</v>
      </c>
    </row>
    <row r="9401" spans="1:10" x14ac:dyDescent="0.25">
      <c r="A9401" t="s">
        <v>19</v>
      </c>
      <c r="B9401" t="s">
        <v>6</v>
      </c>
      <c r="C9401" t="s">
        <v>10</v>
      </c>
      <c r="D9401">
        <v>2032</v>
      </c>
      <c r="E9401">
        <v>2033</v>
      </c>
      <c r="F9401">
        <v>1</v>
      </c>
      <c r="G9401">
        <v>4103.583079</v>
      </c>
      <c r="H9401">
        <v>0</v>
      </c>
      <c r="I9401">
        <v>1</v>
      </c>
      <c r="J9401" s="2" t="str">
        <f t="shared" si="146"/>
        <v>EG_SOLARGMER2032</v>
      </c>
    </row>
    <row r="9402" spans="1:10" x14ac:dyDescent="0.25">
      <c r="A9402" t="s">
        <v>19</v>
      </c>
      <c r="B9402" t="s">
        <v>6</v>
      </c>
      <c r="C9402" t="s">
        <v>11</v>
      </c>
      <c r="D9402">
        <v>2032</v>
      </c>
      <c r="E9402">
        <v>2033</v>
      </c>
      <c r="F9402">
        <v>1</v>
      </c>
      <c r="G9402">
        <v>4103.583079</v>
      </c>
      <c r="H9402">
        <v>0</v>
      </c>
      <c r="I9402">
        <v>1</v>
      </c>
      <c r="J9402" s="2" t="str">
        <f t="shared" si="146"/>
        <v>EG_SOLARGMWR2032</v>
      </c>
    </row>
    <row r="9403" spans="1:10" x14ac:dyDescent="0.25">
      <c r="A9403" t="s">
        <v>19</v>
      </c>
      <c r="B9403" t="s">
        <v>6</v>
      </c>
      <c r="C9403" t="s">
        <v>9</v>
      </c>
      <c r="D9403">
        <v>2032</v>
      </c>
      <c r="E9403">
        <v>2033</v>
      </c>
      <c r="F9403">
        <v>1</v>
      </c>
      <c r="G9403">
        <v>4103.583079</v>
      </c>
      <c r="H9403">
        <v>0</v>
      </c>
      <c r="I9403">
        <v>1</v>
      </c>
      <c r="J9403" s="2" t="str">
        <f t="shared" si="146"/>
        <v>EG_SOLARGMNER2032</v>
      </c>
    </row>
    <row r="9404" spans="1:10" x14ac:dyDescent="0.25">
      <c r="A9404" t="s">
        <v>19</v>
      </c>
      <c r="B9404" t="s">
        <v>6</v>
      </c>
      <c r="C9404" t="s">
        <v>8</v>
      </c>
      <c r="D9404">
        <v>2032</v>
      </c>
      <c r="E9404">
        <v>2033</v>
      </c>
      <c r="F9404">
        <v>1</v>
      </c>
      <c r="G9404">
        <v>4103.583079</v>
      </c>
      <c r="H9404">
        <v>0</v>
      </c>
      <c r="I9404">
        <v>1</v>
      </c>
      <c r="J9404" s="2" t="str">
        <f t="shared" si="146"/>
        <v>EG_SOLARGMSR2032</v>
      </c>
    </row>
    <row r="9405" spans="1:10" x14ac:dyDescent="0.25">
      <c r="A9405" t="s">
        <v>19</v>
      </c>
      <c r="B9405" t="s">
        <v>6</v>
      </c>
      <c r="C9405" t="s">
        <v>12</v>
      </c>
      <c r="D9405">
        <v>2032</v>
      </c>
      <c r="E9405">
        <v>2033</v>
      </c>
      <c r="F9405">
        <v>1</v>
      </c>
      <c r="G9405">
        <v>4103.583079</v>
      </c>
      <c r="H9405">
        <v>0</v>
      </c>
      <c r="I9405">
        <v>1</v>
      </c>
      <c r="J9405" s="2" t="str">
        <f t="shared" si="146"/>
        <v>EG_SOLARGMNR2032</v>
      </c>
    </row>
    <row r="9406" spans="1:10" x14ac:dyDescent="0.25">
      <c r="A9406" t="s">
        <v>19</v>
      </c>
      <c r="B9406" t="s">
        <v>6</v>
      </c>
      <c r="C9406" t="s">
        <v>10</v>
      </c>
      <c r="D9406">
        <v>2032</v>
      </c>
      <c r="E9406">
        <v>2034</v>
      </c>
      <c r="F9406">
        <v>1</v>
      </c>
      <c r="G9406">
        <v>4103.583079</v>
      </c>
      <c r="H9406">
        <v>0</v>
      </c>
      <c r="I9406">
        <v>1</v>
      </c>
      <c r="J9406" s="2" t="str">
        <f t="shared" si="146"/>
        <v>EG_SOLARGMER2032</v>
      </c>
    </row>
    <row r="9407" spans="1:10" x14ac:dyDescent="0.25">
      <c r="A9407" t="s">
        <v>19</v>
      </c>
      <c r="B9407" t="s">
        <v>6</v>
      </c>
      <c r="C9407" t="s">
        <v>11</v>
      </c>
      <c r="D9407">
        <v>2032</v>
      </c>
      <c r="E9407">
        <v>2034</v>
      </c>
      <c r="F9407">
        <v>1</v>
      </c>
      <c r="G9407">
        <v>4103.583079</v>
      </c>
      <c r="H9407">
        <v>0</v>
      </c>
      <c r="I9407">
        <v>1</v>
      </c>
      <c r="J9407" s="2" t="str">
        <f t="shared" si="146"/>
        <v>EG_SOLARGMWR2032</v>
      </c>
    </row>
    <row r="9408" spans="1:10" x14ac:dyDescent="0.25">
      <c r="A9408" t="s">
        <v>19</v>
      </c>
      <c r="B9408" t="s">
        <v>6</v>
      </c>
      <c r="C9408" t="s">
        <v>9</v>
      </c>
      <c r="D9408">
        <v>2032</v>
      </c>
      <c r="E9408">
        <v>2034</v>
      </c>
      <c r="F9408">
        <v>1</v>
      </c>
      <c r="G9408">
        <v>4103.583079</v>
      </c>
      <c r="H9408">
        <v>0</v>
      </c>
      <c r="I9408">
        <v>1</v>
      </c>
      <c r="J9408" s="2" t="str">
        <f t="shared" si="146"/>
        <v>EG_SOLARGMNER2032</v>
      </c>
    </row>
    <row r="9409" spans="1:10" x14ac:dyDescent="0.25">
      <c r="A9409" t="s">
        <v>19</v>
      </c>
      <c r="B9409" t="s">
        <v>6</v>
      </c>
      <c r="C9409" t="s">
        <v>8</v>
      </c>
      <c r="D9409">
        <v>2032</v>
      </c>
      <c r="E9409">
        <v>2034</v>
      </c>
      <c r="F9409">
        <v>1</v>
      </c>
      <c r="G9409">
        <v>4103.583079</v>
      </c>
      <c r="H9409">
        <v>0</v>
      </c>
      <c r="I9409">
        <v>1</v>
      </c>
      <c r="J9409" s="2" t="str">
        <f t="shared" si="146"/>
        <v>EG_SOLARGMSR2032</v>
      </c>
    </row>
    <row r="9410" spans="1:10" x14ac:dyDescent="0.25">
      <c r="A9410" t="s">
        <v>19</v>
      </c>
      <c r="B9410" t="s">
        <v>6</v>
      </c>
      <c r="C9410" t="s">
        <v>12</v>
      </c>
      <c r="D9410">
        <v>2032</v>
      </c>
      <c r="E9410">
        <v>2034</v>
      </c>
      <c r="F9410">
        <v>1</v>
      </c>
      <c r="G9410">
        <v>4103.583079</v>
      </c>
      <c r="H9410">
        <v>0</v>
      </c>
      <c r="I9410">
        <v>1</v>
      </c>
      <c r="J9410" s="2" t="str">
        <f t="shared" si="146"/>
        <v>EG_SOLARGMNR2032</v>
      </c>
    </row>
    <row r="9411" spans="1:10" x14ac:dyDescent="0.25">
      <c r="A9411" t="s">
        <v>19</v>
      </c>
      <c r="B9411" t="s">
        <v>6</v>
      </c>
      <c r="C9411" t="s">
        <v>10</v>
      </c>
      <c r="D9411">
        <v>2032</v>
      </c>
      <c r="E9411">
        <v>2035</v>
      </c>
      <c r="F9411">
        <v>1</v>
      </c>
      <c r="G9411">
        <v>4103.583079</v>
      </c>
      <c r="H9411">
        <v>0</v>
      </c>
      <c r="I9411">
        <v>1</v>
      </c>
      <c r="J9411" s="2" t="str">
        <f t="shared" ref="J9411:J9474" si="147">_xlfn.CONCAT(A9411,C9411,D9411)</f>
        <v>EG_SOLARGMER2032</v>
      </c>
    </row>
    <row r="9412" spans="1:10" x14ac:dyDescent="0.25">
      <c r="A9412" t="s">
        <v>19</v>
      </c>
      <c r="B9412" t="s">
        <v>6</v>
      </c>
      <c r="C9412" t="s">
        <v>11</v>
      </c>
      <c r="D9412">
        <v>2032</v>
      </c>
      <c r="E9412">
        <v>2035</v>
      </c>
      <c r="F9412">
        <v>1</v>
      </c>
      <c r="G9412">
        <v>4103.583079</v>
      </c>
      <c r="H9412">
        <v>0</v>
      </c>
      <c r="I9412">
        <v>1</v>
      </c>
      <c r="J9412" s="2" t="str">
        <f t="shared" si="147"/>
        <v>EG_SOLARGMWR2032</v>
      </c>
    </row>
    <row r="9413" spans="1:10" x14ac:dyDescent="0.25">
      <c r="A9413" t="s">
        <v>19</v>
      </c>
      <c r="B9413" t="s">
        <v>6</v>
      </c>
      <c r="C9413" t="s">
        <v>9</v>
      </c>
      <c r="D9413">
        <v>2032</v>
      </c>
      <c r="E9413">
        <v>2035</v>
      </c>
      <c r="F9413">
        <v>1</v>
      </c>
      <c r="G9413">
        <v>4103.583079</v>
      </c>
      <c r="H9413">
        <v>0</v>
      </c>
      <c r="I9413">
        <v>1</v>
      </c>
      <c r="J9413" s="2" t="str">
        <f t="shared" si="147"/>
        <v>EG_SOLARGMNER2032</v>
      </c>
    </row>
    <row r="9414" spans="1:10" x14ac:dyDescent="0.25">
      <c r="A9414" t="s">
        <v>19</v>
      </c>
      <c r="B9414" t="s">
        <v>6</v>
      </c>
      <c r="C9414" t="s">
        <v>8</v>
      </c>
      <c r="D9414">
        <v>2032</v>
      </c>
      <c r="E9414">
        <v>2035</v>
      </c>
      <c r="F9414">
        <v>1</v>
      </c>
      <c r="G9414">
        <v>4103.583079</v>
      </c>
      <c r="H9414">
        <v>0</v>
      </c>
      <c r="I9414">
        <v>1</v>
      </c>
      <c r="J9414" s="2" t="str">
        <f t="shared" si="147"/>
        <v>EG_SOLARGMSR2032</v>
      </c>
    </row>
    <row r="9415" spans="1:10" x14ac:dyDescent="0.25">
      <c r="A9415" t="s">
        <v>19</v>
      </c>
      <c r="B9415" t="s">
        <v>6</v>
      </c>
      <c r="C9415" t="s">
        <v>12</v>
      </c>
      <c r="D9415">
        <v>2032</v>
      </c>
      <c r="E9415">
        <v>2035</v>
      </c>
      <c r="F9415">
        <v>1</v>
      </c>
      <c r="G9415">
        <v>4103.583079</v>
      </c>
      <c r="H9415">
        <v>0</v>
      </c>
      <c r="I9415">
        <v>1</v>
      </c>
      <c r="J9415" s="2" t="str">
        <f t="shared" si="147"/>
        <v>EG_SOLARGMNR2032</v>
      </c>
    </row>
    <row r="9416" spans="1:10" x14ac:dyDescent="0.25">
      <c r="A9416" t="s">
        <v>19</v>
      </c>
      <c r="B9416" t="s">
        <v>6</v>
      </c>
      <c r="C9416" t="s">
        <v>10</v>
      </c>
      <c r="D9416">
        <v>2032</v>
      </c>
      <c r="E9416">
        <v>2036</v>
      </c>
      <c r="F9416">
        <v>1</v>
      </c>
      <c r="G9416">
        <v>4103.583079</v>
      </c>
      <c r="H9416">
        <v>0</v>
      </c>
      <c r="I9416">
        <v>1</v>
      </c>
      <c r="J9416" s="2" t="str">
        <f t="shared" si="147"/>
        <v>EG_SOLARGMER2032</v>
      </c>
    </row>
    <row r="9417" spans="1:10" x14ac:dyDescent="0.25">
      <c r="A9417" t="s">
        <v>19</v>
      </c>
      <c r="B9417" t="s">
        <v>6</v>
      </c>
      <c r="C9417" t="s">
        <v>11</v>
      </c>
      <c r="D9417">
        <v>2032</v>
      </c>
      <c r="E9417">
        <v>2036</v>
      </c>
      <c r="F9417">
        <v>1</v>
      </c>
      <c r="G9417">
        <v>4103.583079</v>
      </c>
      <c r="H9417">
        <v>0</v>
      </c>
      <c r="I9417">
        <v>1</v>
      </c>
      <c r="J9417" s="2" t="str">
        <f t="shared" si="147"/>
        <v>EG_SOLARGMWR2032</v>
      </c>
    </row>
    <row r="9418" spans="1:10" x14ac:dyDescent="0.25">
      <c r="A9418" t="s">
        <v>19</v>
      </c>
      <c r="B9418" t="s">
        <v>6</v>
      </c>
      <c r="C9418" t="s">
        <v>9</v>
      </c>
      <c r="D9418">
        <v>2032</v>
      </c>
      <c r="E9418">
        <v>2036</v>
      </c>
      <c r="F9418">
        <v>1</v>
      </c>
      <c r="G9418">
        <v>4103.583079</v>
      </c>
      <c r="H9418">
        <v>0</v>
      </c>
      <c r="I9418">
        <v>1</v>
      </c>
      <c r="J9418" s="2" t="str">
        <f t="shared" si="147"/>
        <v>EG_SOLARGMNER2032</v>
      </c>
    </row>
    <row r="9419" spans="1:10" x14ac:dyDescent="0.25">
      <c r="A9419" t="s">
        <v>19</v>
      </c>
      <c r="B9419" t="s">
        <v>6</v>
      </c>
      <c r="C9419" t="s">
        <v>8</v>
      </c>
      <c r="D9419">
        <v>2032</v>
      </c>
      <c r="E9419">
        <v>2036</v>
      </c>
      <c r="F9419">
        <v>1</v>
      </c>
      <c r="G9419">
        <v>4103.583079</v>
      </c>
      <c r="H9419">
        <v>0</v>
      </c>
      <c r="I9419">
        <v>1</v>
      </c>
      <c r="J9419" s="2" t="str">
        <f t="shared" si="147"/>
        <v>EG_SOLARGMSR2032</v>
      </c>
    </row>
    <row r="9420" spans="1:10" x14ac:dyDescent="0.25">
      <c r="A9420" t="s">
        <v>19</v>
      </c>
      <c r="B9420" t="s">
        <v>6</v>
      </c>
      <c r="C9420" t="s">
        <v>12</v>
      </c>
      <c r="D9420">
        <v>2032</v>
      </c>
      <c r="E9420">
        <v>2036</v>
      </c>
      <c r="F9420">
        <v>1</v>
      </c>
      <c r="G9420">
        <v>4103.583079</v>
      </c>
      <c r="H9420">
        <v>0</v>
      </c>
      <c r="I9420">
        <v>1</v>
      </c>
      <c r="J9420" s="2" t="str">
        <f t="shared" si="147"/>
        <v>EG_SOLARGMNR2032</v>
      </c>
    </row>
    <row r="9421" spans="1:10" x14ac:dyDescent="0.25">
      <c r="A9421" t="s">
        <v>19</v>
      </c>
      <c r="B9421" t="s">
        <v>6</v>
      </c>
      <c r="C9421" t="s">
        <v>10</v>
      </c>
      <c r="D9421">
        <v>2032</v>
      </c>
      <c r="E9421">
        <v>2037</v>
      </c>
      <c r="F9421">
        <v>1</v>
      </c>
      <c r="G9421">
        <v>4103.583079</v>
      </c>
      <c r="H9421">
        <v>0</v>
      </c>
      <c r="I9421">
        <v>1</v>
      </c>
      <c r="J9421" s="2" t="str">
        <f t="shared" si="147"/>
        <v>EG_SOLARGMER2032</v>
      </c>
    </row>
    <row r="9422" spans="1:10" x14ac:dyDescent="0.25">
      <c r="A9422" t="s">
        <v>19</v>
      </c>
      <c r="B9422" t="s">
        <v>6</v>
      </c>
      <c r="C9422" t="s">
        <v>11</v>
      </c>
      <c r="D9422">
        <v>2032</v>
      </c>
      <c r="E9422">
        <v>2037</v>
      </c>
      <c r="F9422">
        <v>1</v>
      </c>
      <c r="G9422">
        <v>4103.583079</v>
      </c>
      <c r="H9422">
        <v>0</v>
      </c>
      <c r="I9422">
        <v>1</v>
      </c>
      <c r="J9422" s="2" t="str">
        <f t="shared" si="147"/>
        <v>EG_SOLARGMWR2032</v>
      </c>
    </row>
    <row r="9423" spans="1:10" x14ac:dyDescent="0.25">
      <c r="A9423" t="s">
        <v>19</v>
      </c>
      <c r="B9423" t="s">
        <v>6</v>
      </c>
      <c r="C9423" t="s">
        <v>9</v>
      </c>
      <c r="D9423">
        <v>2032</v>
      </c>
      <c r="E9423">
        <v>2037</v>
      </c>
      <c r="F9423">
        <v>1</v>
      </c>
      <c r="G9423">
        <v>4103.583079</v>
      </c>
      <c r="H9423">
        <v>0</v>
      </c>
      <c r="I9423">
        <v>1</v>
      </c>
      <c r="J9423" s="2" t="str">
        <f t="shared" si="147"/>
        <v>EG_SOLARGMNER2032</v>
      </c>
    </row>
    <row r="9424" spans="1:10" x14ac:dyDescent="0.25">
      <c r="A9424" t="s">
        <v>19</v>
      </c>
      <c r="B9424" t="s">
        <v>6</v>
      </c>
      <c r="C9424" t="s">
        <v>8</v>
      </c>
      <c r="D9424">
        <v>2032</v>
      </c>
      <c r="E9424">
        <v>2037</v>
      </c>
      <c r="F9424">
        <v>1</v>
      </c>
      <c r="G9424">
        <v>4103.583079</v>
      </c>
      <c r="H9424">
        <v>0</v>
      </c>
      <c r="I9424">
        <v>1</v>
      </c>
      <c r="J9424" s="2" t="str">
        <f t="shared" si="147"/>
        <v>EG_SOLARGMSR2032</v>
      </c>
    </row>
    <row r="9425" spans="1:10" x14ac:dyDescent="0.25">
      <c r="A9425" t="s">
        <v>19</v>
      </c>
      <c r="B9425" t="s">
        <v>6</v>
      </c>
      <c r="C9425" t="s">
        <v>12</v>
      </c>
      <c r="D9425">
        <v>2032</v>
      </c>
      <c r="E9425">
        <v>2037</v>
      </c>
      <c r="F9425">
        <v>1</v>
      </c>
      <c r="G9425">
        <v>4103.583079</v>
      </c>
      <c r="H9425">
        <v>0</v>
      </c>
      <c r="I9425">
        <v>1</v>
      </c>
      <c r="J9425" s="2" t="str">
        <f t="shared" si="147"/>
        <v>EG_SOLARGMNR2032</v>
      </c>
    </row>
    <row r="9426" spans="1:10" x14ac:dyDescent="0.25">
      <c r="A9426" t="s">
        <v>19</v>
      </c>
      <c r="B9426" t="s">
        <v>6</v>
      </c>
      <c r="C9426" t="s">
        <v>10</v>
      </c>
      <c r="D9426">
        <v>2032</v>
      </c>
      <c r="E9426">
        <v>2038</v>
      </c>
      <c r="F9426">
        <v>1</v>
      </c>
      <c r="G9426">
        <v>4103.583079</v>
      </c>
      <c r="H9426">
        <v>0</v>
      </c>
      <c r="I9426">
        <v>1</v>
      </c>
      <c r="J9426" s="2" t="str">
        <f t="shared" si="147"/>
        <v>EG_SOLARGMER2032</v>
      </c>
    </row>
    <row r="9427" spans="1:10" x14ac:dyDescent="0.25">
      <c r="A9427" t="s">
        <v>19</v>
      </c>
      <c r="B9427" t="s">
        <v>6</v>
      </c>
      <c r="C9427" t="s">
        <v>11</v>
      </c>
      <c r="D9427">
        <v>2032</v>
      </c>
      <c r="E9427">
        <v>2038</v>
      </c>
      <c r="F9427">
        <v>1</v>
      </c>
      <c r="G9427">
        <v>4103.583079</v>
      </c>
      <c r="H9427">
        <v>0</v>
      </c>
      <c r="I9427">
        <v>1</v>
      </c>
      <c r="J9427" s="2" t="str">
        <f t="shared" si="147"/>
        <v>EG_SOLARGMWR2032</v>
      </c>
    </row>
    <row r="9428" spans="1:10" x14ac:dyDescent="0.25">
      <c r="A9428" t="s">
        <v>19</v>
      </c>
      <c r="B9428" t="s">
        <v>6</v>
      </c>
      <c r="C9428" t="s">
        <v>9</v>
      </c>
      <c r="D9428">
        <v>2032</v>
      </c>
      <c r="E9428">
        <v>2038</v>
      </c>
      <c r="F9428">
        <v>1</v>
      </c>
      <c r="G9428">
        <v>4103.583079</v>
      </c>
      <c r="H9428">
        <v>0</v>
      </c>
      <c r="I9428">
        <v>1</v>
      </c>
      <c r="J9428" s="2" t="str">
        <f t="shared" si="147"/>
        <v>EG_SOLARGMNER2032</v>
      </c>
    </row>
    <row r="9429" spans="1:10" x14ac:dyDescent="0.25">
      <c r="A9429" t="s">
        <v>19</v>
      </c>
      <c r="B9429" t="s">
        <v>6</v>
      </c>
      <c r="C9429" t="s">
        <v>8</v>
      </c>
      <c r="D9429">
        <v>2032</v>
      </c>
      <c r="E9429">
        <v>2038</v>
      </c>
      <c r="F9429">
        <v>1</v>
      </c>
      <c r="G9429">
        <v>4103.583079</v>
      </c>
      <c r="H9429">
        <v>0</v>
      </c>
      <c r="I9429">
        <v>1</v>
      </c>
      <c r="J9429" s="2" t="str">
        <f t="shared" si="147"/>
        <v>EG_SOLARGMSR2032</v>
      </c>
    </row>
    <row r="9430" spans="1:10" x14ac:dyDescent="0.25">
      <c r="A9430" t="s">
        <v>19</v>
      </c>
      <c r="B9430" t="s">
        <v>6</v>
      </c>
      <c r="C9430" t="s">
        <v>12</v>
      </c>
      <c r="D9430">
        <v>2032</v>
      </c>
      <c r="E9430">
        <v>2038</v>
      </c>
      <c r="F9430">
        <v>1</v>
      </c>
      <c r="G9430">
        <v>4103.583079</v>
      </c>
      <c r="H9430">
        <v>0</v>
      </c>
      <c r="I9430">
        <v>1</v>
      </c>
      <c r="J9430" s="2" t="str">
        <f t="shared" si="147"/>
        <v>EG_SOLARGMNR2032</v>
      </c>
    </row>
    <row r="9431" spans="1:10" x14ac:dyDescent="0.25">
      <c r="A9431" t="s">
        <v>19</v>
      </c>
      <c r="B9431" t="s">
        <v>6</v>
      </c>
      <c r="C9431" t="s">
        <v>10</v>
      </c>
      <c r="D9431">
        <v>2032</v>
      </c>
      <c r="E9431">
        <v>2039</v>
      </c>
      <c r="F9431">
        <v>1</v>
      </c>
      <c r="G9431">
        <v>4103.583079</v>
      </c>
      <c r="H9431">
        <v>0</v>
      </c>
      <c r="I9431">
        <v>1</v>
      </c>
      <c r="J9431" s="2" t="str">
        <f t="shared" si="147"/>
        <v>EG_SOLARGMER2032</v>
      </c>
    </row>
    <row r="9432" spans="1:10" x14ac:dyDescent="0.25">
      <c r="A9432" t="s">
        <v>19</v>
      </c>
      <c r="B9432" t="s">
        <v>6</v>
      </c>
      <c r="C9432" t="s">
        <v>11</v>
      </c>
      <c r="D9432">
        <v>2032</v>
      </c>
      <c r="E9432">
        <v>2039</v>
      </c>
      <c r="F9432">
        <v>1</v>
      </c>
      <c r="G9432">
        <v>4103.583079</v>
      </c>
      <c r="H9432">
        <v>0</v>
      </c>
      <c r="I9432">
        <v>1</v>
      </c>
      <c r="J9432" s="2" t="str">
        <f t="shared" si="147"/>
        <v>EG_SOLARGMWR2032</v>
      </c>
    </row>
    <row r="9433" spans="1:10" x14ac:dyDescent="0.25">
      <c r="A9433" t="s">
        <v>19</v>
      </c>
      <c r="B9433" t="s">
        <v>6</v>
      </c>
      <c r="C9433" t="s">
        <v>9</v>
      </c>
      <c r="D9433">
        <v>2032</v>
      </c>
      <c r="E9433">
        <v>2039</v>
      </c>
      <c r="F9433">
        <v>1</v>
      </c>
      <c r="G9433">
        <v>4103.583079</v>
      </c>
      <c r="H9433">
        <v>0</v>
      </c>
      <c r="I9433">
        <v>1</v>
      </c>
      <c r="J9433" s="2" t="str">
        <f t="shared" si="147"/>
        <v>EG_SOLARGMNER2032</v>
      </c>
    </row>
    <row r="9434" spans="1:10" x14ac:dyDescent="0.25">
      <c r="A9434" t="s">
        <v>19</v>
      </c>
      <c r="B9434" t="s">
        <v>6</v>
      </c>
      <c r="C9434" t="s">
        <v>8</v>
      </c>
      <c r="D9434">
        <v>2032</v>
      </c>
      <c r="E9434">
        <v>2039</v>
      </c>
      <c r="F9434">
        <v>1</v>
      </c>
      <c r="G9434">
        <v>4103.583079</v>
      </c>
      <c r="H9434">
        <v>0</v>
      </c>
      <c r="I9434">
        <v>1</v>
      </c>
      <c r="J9434" s="2" t="str">
        <f t="shared" si="147"/>
        <v>EG_SOLARGMSR2032</v>
      </c>
    </row>
    <row r="9435" spans="1:10" x14ac:dyDescent="0.25">
      <c r="A9435" t="s">
        <v>19</v>
      </c>
      <c r="B9435" t="s">
        <v>6</v>
      </c>
      <c r="C9435" t="s">
        <v>12</v>
      </c>
      <c r="D9435">
        <v>2032</v>
      </c>
      <c r="E9435">
        <v>2039</v>
      </c>
      <c r="F9435">
        <v>1</v>
      </c>
      <c r="G9435">
        <v>4103.583079</v>
      </c>
      <c r="H9435">
        <v>0</v>
      </c>
      <c r="I9435">
        <v>1</v>
      </c>
      <c r="J9435" s="2" t="str">
        <f t="shared" si="147"/>
        <v>EG_SOLARGMNR2032</v>
      </c>
    </row>
    <row r="9436" spans="1:10" x14ac:dyDescent="0.25">
      <c r="A9436" t="s">
        <v>19</v>
      </c>
      <c r="B9436" t="s">
        <v>6</v>
      </c>
      <c r="C9436" t="s">
        <v>10</v>
      </c>
      <c r="D9436">
        <v>2032</v>
      </c>
      <c r="E9436">
        <v>2040</v>
      </c>
      <c r="F9436">
        <v>1</v>
      </c>
      <c r="G9436">
        <v>4103.583079</v>
      </c>
      <c r="H9436">
        <v>0</v>
      </c>
      <c r="I9436">
        <v>1</v>
      </c>
      <c r="J9436" s="2" t="str">
        <f t="shared" si="147"/>
        <v>EG_SOLARGMER2032</v>
      </c>
    </row>
    <row r="9437" spans="1:10" x14ac:dyDescent="0.25">
      <c r="A9437" t="s">
        <v>19</v>
      </c>
      <c r="B9437" t="s">
        <v>6</v>
      </c>
      <c r="C9437" t="s">
        <v>11</v>
      </c>
      <c r="D9437">
        <v>2032</v>
      </c>
      <c r="E9437">
        <v>2040</v>
      </c>
      <c r="F9437">
        <v>1</v>
      </c>
      <c r="G9437">
        <v>4103.583079</v>
      </c>
      <c r="H9437">
        <v>0</v>
      </c>
      <c r="I9437">
        <v>1</v>
      </c>
      <c r="J9437" s="2" t="str">
        <f t="shared" si="147"/>
        <v>EG_SOLARGMWR2032</v>
      </c>
    </row>
    <row r="9438" spans="1:10" x14ac:dyDescent="0.25">
      <c r="A9438" t="s">
        <v>19</v>
      </c>
      <c r="B9438" t="s">
        <v>6</v>
      </c>
      <c r="C9438" t="s">
        <v>9</v>
      </c>
      <c r="D9438">
        <v>2032</v>
      </c>
      <c r="E9438">
        <v>2040</v>
      </c>
      <c r="F9438">
        <v>1</v>
      </c>
      <c r="G9438">
        <v>4103.583079</v>
      </c>
      <c r="H9438">
        <v>0</v>
      </c>
      <c r="I9438">
        <v>1</v>
      </c>
      <c r="J9438" s="2" t="str">
        <f t="shared" si="147"/>
        <v>EG_SOLARGMNER2032</v>
      </c>
    </row>
    <row r="9439" spans="1:10" x14ac:dyDescent="0.25">
      <c r="A9439" t="s">
        <v>19</v>
      </c>
      <c r="B9439" t="s">
        <v>6</v>
      </c>
      <c r="C9439" t="s">
        <v>8</v>
      </c>
      <c r="D9439">
        <v>2032</v>
      </c>
      <c r="E9439">
        <v>2040</v>
      </c>
      <c r="F9439">
        <v>1</v>
      </c>
      <c r="G9439">
        <v>4103.583079</v>
      </c>
      <c r="H9439">
        <v>0</v>
      </c>
      <c r="I9439">
        <v>1</v>
      </c>
      <c r="J9439" s="2" t="str">
        <f t="shared" si="147"/>
        <v>EG_SOLARGMSR2032</v>
      </c>
    </row>
    <row r="9440" spans="1:10" x14ac:dyDescent="0.25">
      <c r="A9440" t="s">
        <v>19</v>
      </c>
      <c r="B9440" t="s">
        <v>6</v>
      </c>
      <c r="C9440" t="s">
        <v>12</v>
      </c>
      <c r="D9440">
        <v>2032</v>
      </c>
      <c r="E9440">
        <v>2040</v>
      </c>
      <c r="F9440">
        <v>1</v>
      </c>
      <c r="G9440">
        <v>4103.583079</v>
      </c>
      <c r="H9440">
        <v>0</v>
      </c>
      <c r="I9440">
        <v>1</v>
      </c>
      <c r="J9440" s="2" t="str">
        <f t="shared" si="147"/>
        <v>EG_SOLARGMNR2032</v>
      </c>
    </row>
    <row r="9441" spans="1:10" x14ac:dyDescent="0.25">
      <c r="A9441" t="s">
        <v>19</v>
      </c>
      <c r="B9441" t="s">
        <v>6</v>
      </c>
      <c r="C9441" t="s">
        <v>10</v>
      </c>
      <c r="D9441">
        <v>2032</v>
      </c>
      <c r="E9441">
        <v>2041</v>
      </c>
      <c r="F9441">
        <v>1</v>
      </c>
      <c r="G9441">
        <v>4103.583079</v>
      </c>
      <c r="H9441">
        <v>0</v>
      </c>
      <c r="I9441">
        <v>1</v>
      </c>
      <c r="J9441" s="2" t="str">
        <f t="shared" si="147"/>
        <v>EG_SOLARGMER2032</v>
      </c>
    </row>
    <row r="9442" spans="1:10" x14ac:dyDescent="0.25">
      <c r="A9442" t="s">
        <v>19</v>
      </c>
      <c r="B9442" t="s">
        <v>6</v>
      </c>
      <c r="C9442" t="s">
        <v>11</v>
      </c>
      <c r="D9442">
        <v>2032</v>
      </c>
      <c r="E9442">
        <v>2041</v>
      </c>
      <c r="F9442">
        <v>1</v>
      </c>
      <c r="G9442">
        <v>4103.583079</v>
      </c>
      <c r="H9442">
        <v>0</v>
      </c>
      <c r="I9442">
        <v>1</v>
      </c>
      <c r="J9442" s="2" t="str">
        <f t="shared" si="147"/>
        <v>EG_SOLARGMWR2032</v>
      </c>
    </row>
    <row r="9443" spans="1:10" x14ac:dyDescent="0.25">
      <c r="A9443" t="s">
        <v>19</v>
      </c>
      <c r="B9443" t="s">
        <v>6</v>
      </c>
      <c r="C9443" t="s">
        <v>9</v>
      </c>
      <c r="D9443">
        <v>2032</v>
      </c>
      <c r="E9443">
        <v>2041</v>
      </c>
      <c r="F9443">
        <v>1</v>
      </c>
      <c r="G9443">
        <v>4103.583079</v>
      </c>
      <c r="H9443">
        <v>0</v>
      </c>
      <c r="I9443">
        <v>1</v>
      </c>
      <c r="J9443" s="2" t="str">
        <f t="shared" si="147"/>
        <v>EG_SOLARGMNER2032</v>
      </c>
    </row>
    <row r="9444" spans="1:10" x14ac:dyDescent="0.25">
      <c r="A9444" t="s">
        <v>19</v>
      </c>
      <c r="B9444" t="s">
        <v>6</v>
      </c>
      <c r="C9444" t="s">
        <v>8</v>
      </c>
      <c r="D9444">
        <v>2032</v>
      </c>
      <c r="E9444">
        <v>2041</v>
      </c>
      <c r="F9444">
        <v>1</v>
      </c>
      <c r="G9444">
        <v>4103.583079</v>
      </c>
      <c r="H9444">
        <v>0</v>
      </c>
      <c r="I9444">
        <v>1</v>
      </c>
      <c r="J9444" s="2" t="str">
        <f t="shared" si="147"/>
        <v>EG_SOLARGMSR2032</v>
      </c>
    </row>
    <row r="9445" spans="1:10" x14ac:dyDescent="0.25">
      <c r="A9445" t="s">
        <v>19</v>
      </c>
      <c r="B9445" t="s">
        <v>6</v>
      </c>
      <c r="C9445" t="s">
        <v>12</v>
      </c>
      <c r="D9445">
        <v>2032</v>
      </c>
      <c r="E9445">
        <v>2041</v>
      </c>
      <c r="F9445">
        <v>1</v>
      </c>
      <c r="G9445">
        <v>4103.583079</v>
      </c>
      <c r="H9445">
        <v>0</v>
      </c>
      <c r="I9445">
        <v>1</v>
      </c>
      <c r="J9445" s="2" t="str">
        <f t="shared" si="147"/>
        <v>EG_SOLARGMNR2032</v>
      </c>
    </row>
    <row r="9446" spans="1:10" x14ac:dyDescent="0.25">
      <c r="A9446" t="s">
        <v>20</v>
      </c>
      <c r="B9446" t="s">
        <v>6</v>
      </c>
      <c r="C9446" t="s">
        <v>10</v>
      </c>
      <c r="D9446">
        <v>2032</v>
      </c>
      <c r="E9446">
        <v>2032</v>
      </c>
      <c r="F9446">
        <v>1</v>
      </c>
      <c r="G9446">
        <v>4069.6460780000002</v>
      </c>
      <c r="H9446">
        <v>0</v>
      </c>
      <c r="I9446">
        <v>1</v>
      </c>
      <c r="J9446" s="2" t="str">
        <f t="shared" si="147"/>
        <v>EG_SOLARRFER2032</v>
      </c>
    </row>
    <row r="9447" spans="1:10" x14ac:dyDescent="0.25">
      <c r="A9447" t="s">
        <v>20</v>
      </c>
      <c r="B9447" t="s">
        <v>6</v>
      </c>
      <c r="C9447" t="s">
        <v>11</v>
      </c>
      <c r="D9447">
        <v>2032</v>
      </c>
      <c r="E9447">
        <v>2032</v>
      </c>
      <c r="F9447">
        <v>1</v>
      </c>
      <c r="G9447">
        <v>4069.6460780000002</v>
      </c>
      <c r="H9447">
        <v>0</v>
      </c>
      <c r="I9447">
        <v>1</v>
      </c>
      <c r="J9447" s="2" t="str">
        <f t="shared" si="147"/>
        <v>EG_SOLARRFWR2032</v>
      </c>
    </row>
    <row r="9448" spans="1:10" x14ac:dyDescent="0.25">
      <c r="A9448" t="s">
        <v>20</v>
      </c>
      <c r="B9448" t="s">
        <v>6</v>
      </c>
      <c r="C9448" t="s">
        <v>9</v>
      </c>
      <c r="D9448">
        <v>2032</v>
      </c>
      <c r="E9448">
        <v>2032</v>
      </c>
      <c r="F9448">
        <v>1</v>
      </c>
      <c r="G9448">
        <v>4069.6460780000002</v>
      </c>
      <c r="H9448">
        <v>0</v>
      </c>
      <c r="I9448">
        <v>1</v>
      </c>
      <c r="J9448" s="2" t="str">
        <f t="shared" si="147"/>
        <v>EG_SOLARRFNER2032</v>
      </c>
    </row>
    <row r="9449" spans="1:10" x14ac:dyDescent="0.25">
      <c r="A9449" t="s">
        <v>20</v>
      </c>
      <c r="B9449" t="s">
        <v>6</v>
      </c>
      <c r="C9449" t="s">
        <v>8</v>
      </c>
      <c r="D9449">
        <v>2032</v>
      </c>
      <c r="E9449">
        <v>2032</v>
      </c>
      <c r="F9449">
        <v>1</v>
      </c>
      <c r="G9449">
        <v>4069.6460780000002</v>
      </c>
      <c r="H9449">
        <v>0</v>
      </c>
      <c r="I9449">
        <v>1</v>
      </c>
      <c r="J9449" s="2" t="str">
        <f t="shared" si="147"/>
        <v>EG_SOLARRFSR2032</v>
      </c>
    </row>
    <row r="9450" spans="1:10" x14ac:dyDescent="0.25">
      <c r="A9450" t="s">
        <v>20</v>
      </c>
      <c r="B9450" t="s">
        <v>6</v>
      </c>
      <c r="C9450" t="s">
        <v>12</v>
      </c>
      <c r="D9450">
        <v>2032</v>
      </c>
      <c r="E9450">
        <v>2032</v>
      </c>
      <c r="F9450">
        <v>1</v>
      </c>
      <c r="G9450">
        <v>4069.6460780000002</v>
      </c>
      <c r="H9450">
        <v>0</v>
      </c>
      <c r="I9450">
        <v>1</v>
      </c>
      <c r="J9450" s="2" t="str">
        <f t="shared" si="147"/>
        <v>EG_SOLARRFNR2032</v>
      </c>
    </row>
    <row r="9451" spans="1:10" x14ac:dyDescent="0.25">
      <c r="A9451" t="s">
        <v>20</v>
      </c>
      <c r="B9451" t="s">
        <v>6</v>
      </c>
      <c r="C9451" t="s">
        <v>10</v>
      </c>
      <c r="D9451">
        <v>2032</v>
      </c>
      <c r="E9451">
        <v>2033</v>
      </c>
      <c r="F9451">
        <v>1</v>
      </c>
      <c r="G9451">
        <v>4069.6460780000002</v>
      </c>
      <c r="H9451">
        <v>0</v>
      </c>
      <c r="I9451">
        <v>1</v>
      </c>
      <c r="J9451" s="2" t="str">
        <f t="shared" si="147"/>
        <v>EG_SOLARRFER2032</v>
      </c>
    </row>
    <row r="9452" spans="1:10" x14ac:dyDescent="0.25">
      <c r="A9452" t="s">
        <v>20</v>
      </c>
      <c r="B9452" t="s">
        <v>6</v>
      </c>
      <c r="C9452" t="s">
        <v>11</v>
      </c>
      <c r="D9452">
        <v>2032</v>
      </c>
      <c r="E9452">
        <v>2033</v>
      </c>
      <c r="F9452">
        <v>1</v>
      </c>
      <c r="G9452">
        <v>4069.6460780000002</v>
      </c>
      <c r="H9452">
        <v>0</v>
      </c>
      <c r="I9452">
        <v>1</v>
      </c>
      <c r="J9452" s="2" t="str">
        <f t="shared" si="147"/>
        <v>EG_SOLARRFWR2032</v>
      </c>
    </row>
    <row r="9453" spans="1:10" x14ac:dyDescent="0.25">
      <c r="A9453" t="s">
        <v>20</v>
      </c>
      <c r="B9453" t="s">
        <v>6</v>
      </c>
      <c r="C9453" t="s">
        <v>9</v>
      </c>
      <c r="D9453">
        <v>2032</v>
      </c>
      <c r="E9453">
        <v>2033</v>
      </c>
      <c r="F9453">
        <v>1</v>
      </c>
      <c r="G9453">
        <v>4069.6460780000002</v>
      </c>
      <c r="H9453">
        <v>0</v>
      </c>
      <c r="I9453">
        <v>1</v>
      </c>
      <c r="J9453" s="2" t="str">
        <f t="shared" si="147"/>
        <v>EG_SOLARRFNER2032</v>
      </c>
    </row>
    <row r="9454" spans="1:10" x14ac:dyDescent="0.25">
      <c r="A9454" t="s">
        <v>20</v>
      </c>
      <c r="B9454" t="s">
        <v>6</v>
      </c>
      <c r="C9454" t="s">
        <v>8</v>
      </c>
      <c r="D9454">
        <v>2032</v>
      </c>
      <c r="E9454">
        <v>2033</v>
      </c>
      <c r="F9454">
        <v>1</v>
      </c>
      <c r="G9454">
        <v>4069.6460780000002</v>
      </c>
      <c r="H9454">
        <v>0</v>
      </c>
      <c r="I9454">
        <v>1</v>
      </c>
      <c r="J9454" s="2" t="str">
        <f t="shared" si="147"/>
        <v>EG_SOLARRFSR2032</v>
      </c>
    </row>
    <row r="9455" spans="1:10" x14ac:dyDescent="0.25">
      <c r="A9455" t="s">
        <v>20</v>
      </c>
      <c r="B9455" t="s">
        <v>6</v>
      </c>
      <c r="C9455" t="s">
        <v>12</v>
      </c>
      <c r="D9455">
        <v>2032</v>
      </c>
      <c r="E9455">
        <v>2033</v>
      </c>
      <c r="F9455">
        <v>1</v>
      </c>
      <c r="G9455">
        <v>4069.6460780000002</v>
      </c>
      <c r="H9455">
        <v>0</v>
      </c>
      <c r="I9455">
        <v>1</v>
      </c>
      <c r="J9455" s="2" t="str">
        <f t="shared" si="147"/>
        <v>EG_SOLARRFNR2032</v>
      </c>
    </row>
    <row r="9456" spans="1:10" x14ac:dyDescent="0.25">
      <c r="A9456" t="s">
        <v>20</v>
      </c>
      <c r="B9456" t="s">
        <v>6</v>
      </c>
      <c r="C9456" t="s">
        <v>10</v>
      </c>
      <c r="D9456">
        <v>2032</v>
      </c>
      <c r="E9456">
        <v>2034</v>
      </c>
      <c r="F9456">
        <v>1</v>
      </c>
      <c r="G9456">
        <v>4069.6460780000002</v>
      </c>
      <c r="H9456">
        <v>0</v>
      </c>
      <c r="I9456">
        <v>1</v>
      </c>
      <c r="J9456" s="2" t="str">
        <f t="shared" si="147"/>
        <v>EG_SOLARRFER2032</v>
      </c>
    </row>
    <row r="9457" spans="1:10" x14ac:dyDescent="0.25">
      <c r="A9457" t="s">
        <v>20</v>
      </c>
      <c r="B9457" t="s">
        <v>6</v>
      </c>
      <c r="C9457" t="s">
        <v>11</v>
      </c>
      <c r="D9457">
        <v>2032</v>
      </c>
      <c r="E9457">
        <v>2034</v>
      </c>
      <c r="F9457">
        <v>1</v>
      </c>
      <c r="G9457">
        <v>4069.6460780000002</v>
      </c>
      <c r="H9457">
        <v>0</v>
      </c>
      <c r="I9457">
        <v>1</v>
      </c>
      <c r="J9457" s="2" t="str">
        <f t="shared" si="147"/>
        <v>EG_SOLARRFWR2032</v>
      </c>
    </row>
    <row r="9458" spans="1:10" x14ac:dyDescent="0.25">
      <c r="A9458" t="s">
        <v>20</v>
      </c>
      <c r="B9458" t="s">
        <v>6</v>
      </c>
      <c r="C9458" t="s">
        <v>9</v>
      </c>
      <c r="D9458">
        <v>2032</v>
      </c>
      <c r="E9458">
        <v>2034</v>
      </c>
      <c r="F9458">
        <v>1</v>
      </c>
      <c r="G9458">
        <v>4069.6460780000002</v>
      </c>
      <c r="H9458">
        <v>0</v>
      </c>
      <c r="I9458">
        <v>1</v>
      </c>
      <c r="J9458" s="2" t="str">
        <f t="shared" si="147"/>
        <v>EG_SOLARRFNER2032</v>
      </c>
    </row>
    <row r="9459" spans="1:10" x14ac:dyDescent="0.25">
      <c r="A9459" t="s">
        <v>20</v>
      </c>
      <c r="B9459" t="s">
        <v>6</v>
      </c>
      <c r="C9459" t="s">
        <v>8</v>
      </c>
      <c r="D9459">
        <v>2032</v>
      </c>
      <c r="E9459">
        <v>2034</v>
      </c>
      <c r="F9459">
        <v>1</v>
      </c>
      <c r="G9459">
        <v>4069.6460780000002</v>
      </c>
      <c r="H9459">
        <v>0</v>
      </c>
      <c r="I9459">
        <v>1</v>
      </c>
      <c r="J9459" s="2" t="str">
        <f t="shared" si="147"/>
        <v>EG_SOLARRFSR2032</v>
      </c>
    </row>
    <row r="9460" spans="1:10" x14ac:dyDescent="0.25">
      <c r="A9460" t="s">
        <v>20</v>
      </c>
      <c r="B9460" t="s">
        <v>6</v>
      </c>
      <c r="C9460" t="s">
        <v>12</v>
      </c>
      <c r="D9460">
        <v>2032</v>
      </c>
      <c r="E9460">
        <v>2034</v>
      </c>
      <c r="F9460">
        <v>1</v>
      </c>
      <c r="G9460">
        <v>4069.6460780000002</v>
      </c>
      <c r="H9460">
        <v>0</v>
      </c>
      <c r="I9460">
        <v>1</v>
      </c>
      <c r="J9460" s="2" t="str">
        <f t="shared" si="147"/>
        <v>EG_SOLARRFNR2032</v>
      </c>
    </row>
    <row r="9461" spans="1:10" x14ac:dyDescent="0.25">
      <c r="A9461" t="s">
        <v>20</v>
      </c>
      <c r="B9461" t="s">
        <v>6</v>
      </c>
      <c r="C9461" t="s">
        <v>10</v>
      </c>
      <c r="D9461">
        <v>2032</v>
      </c>
      <c r="E9461">
        <v>2035</v>
      </c>
      <c r="F9461">
        <v>1</v>
      </c>
      <c r="G9461">
        <v>4069.6460780000002</v>
      </c>
      <c r="H9461">
        <v>0</v>
      </c>
      <c r="I9461">
        <v>1</v>
      </c>
      <c r="J9461" s="2" t="str">
        <f t="shared" si="147"/>
        <v>EG_SOLARRFER2032</v>
      </c>
    </row>
    <row r="9462" spans="1:10" x14ac:dyDescent="0.25">
      <c r="A9462" t="s">
        <v>20</v>
      </c>
      <c r="B9462" t="s">
        <v>6</v>
      </c>
      <c r="C9462" t="s">
        <v>11</v>
      </c>
      <c r="D9462">
        <v>2032</v>
      </c>
      <c r="E9462">
        <v>2035</v>
      </c>
      <c r="F9462">
        <v>1</v>
      </c>
      <c r="G9462">
        <v>4069.6460780000002</v>
      </c>
      <c r="H9462">
        <v>0</v>
      </c>
      <c r="I9462">
        <v>1</v>
      </c>
      <c r="J9462" s="2" t="str">
        <f t="shared" si="147"/>
        <v>EG_SOLARRFWR2032</v>
      </c>
    </row>
    <row r="9463" spans="1:10" x14ac:dyDescent="0.25">
      <c r="A9463" t="s">
        <v>20</v>
      </c>
      <c r="B9463" t="s">
        <v>6</v>
      </c>
      <c r="C9463" t="s">
        <v>9</v>
      </c>
      <c r="D9463">
        <v>2032</v>
      </c>
      <c r="E9463">
        <v>2035</v>
      </c>
      <c r="F9463">
        <v>1</v>
      </c>
      <c r="G9463">
        <v>4069.6460780000002</v>
      </c>
      <c r="H9463">
        <v>0</v>
      </c>
      <c r="I9463">
        <v>1</v>
      </c>
      <c r="J9463" s="2" t="str">
        <f t="shared" si="147"/>
        <v>EG_SOLARRFNER2032</v>
      </c>
    </row>
    <row r="9464" spans="1:10" x14ac:dyDescent="0.25">
      <c r="A9464" t="s">
        <v>20</v>
      </c>
      <c r="B9464" t="s">
        <v>6</v>
      </c>
      <c r="C9464" t="s">
        <v>8</v>
      </c>
      <c r="D9464">
        <v>2032</v>
      </c>
      <c r="E9464">
        <v>2035</v>
      </c>
      <c r="F9464">
        <v>1</v>
      </c>
      <c r="G9464">
        <v>4069.6460780000002</v>
      </c>
      <c r="H9464">
        <v>0</v>
      </c>
      <c r="I9464">
        <v>1</v>
      </c>
      <c r="J9464" s="2" t="str">
        <f t="shared" si="147"/>
        <v>EG_SOLARRFSR2032</v>
      </c>
    </row>
    <row r="9465" spans="1:10" x14ac:dyDescent="0.25">
      <c r="A9465" t="s">
        <v>20</v>
      </c>
      <c r="B9465" t="s">
        <v>6</v>
      </c>
      <c r="C9465" t="s">
        <v>12</v>
      </c>
      <c r="D9465">
        <v>2032</v>
      </c>
      <c r="E9465">
        <v>2035</v>
      </c>
      <c r="F9465">
        <v>1</v>
      </c>
      <c r="G9465">
        <v>4069.6460780000002</v>
      </c>
      <c r="H9465">
        <v>0</v>
      </c>
      <c r="I9465">
        <v>1</v>
      </c>
      <c r="J9465" s="2" t="str">
        <f t="shared" si="147"/>
        <v>EG_SOLARRFNR2032</v>
      </c>
    </row>
    <row r="9466" spans="1:10" x14ac:dyDescent="0.25">
      <c r="A9466" t="s">
        <v>20</v>
      </c>
      <c r="B9466" t="s">
        <v>6</v>
      </c>
      <c r="C9466" t="s">
        <v>10</v>
      </c>
      <c r="D9466">
        <v>2032</v>
      </c>
      <c r="E9466">
        <v>2036</v>
      </c>
      <c r="F9466">
        <v>1</v>
      </c>
      <c r="G9466">
        <v>4069.6460780000002</v>
      </c>
      <c r="H9466">
        <v>0</v>
      </c>
      <c r="I9466">
        <v>1</v>
      </c>
      <c r="J9466" s="2" t="str">
        <f t="shared" si="147"/>
        <v>EG_SOLARRFER2032</v>
      </c>
    </row>
    <row r="9467" spans="1:10" x14ac:dyDescent="0.25">
      <c r="A9467" t="s">
        <v>20</v>
      </c>
      <c r="B9467" t="s">
        <v>6</v>
      </c>
      <c r="C9467" t="s">
        <v>11</v>
      </c>
      <c r="D9467">
        <v>2032</v>
      </c>
      <c r="E9467">
        <v>2036</v>
      </c>
      <c r="F9467">
        <v>1</v>
      </c>
      <c r="G9467">
        <v>4069.6460780000002</v>
      </c>
      <c r="H9467">
        <v>0</v>
      </c>
      <c r="I9467">
        <v>1</v>
      </c>
      <c r="J9467" s="2" t="str">
        <f t="shared" si="147"/>
        <v>EG_SOLARRFWR2032</v>
      </c>
    </row>
    <row r="9468" spans="1:10" x14ac:dyDescent="0.25">
      <c r="A9468" t="s">
        <v>20</v>
      </c>
      <c r="B9468" t="s">
        <v>6</v>
      </c>
      <c r="C9468" t="s">
        <v>9</v>
      </c>
      <c r="D9468">
        <v>2032</v>
      </c>
      <c r="E9468">
        <v>2036</v>
      </c>
      <c r="F9468">
        <v>1</v>
      </c>
      <c r="G9468">
        <v>4069.6460780000002</v>
      </c>
      <c r="H9468">
        <v>0</v>
      </c>
      <c r="I9468">
        <v>1</v>
      </c>
      <c r="J9468" s="2" t="str">
        <f t="shared" si="147"/>
        <v>EG_SOLARRFNER2032</v>
      </c>
    </row>
    <row r="9469" spans="1:10" x14ac:dyDescent="0.25">
      <c r="A9469" t="s">
        <v>20</v>
      </c>
      <c r="B9469" t="s">
        <v>6</v>
      </c>
      <c r="C9469" t="s">
        <v>8</v>
      </c>
      <c r="D9469">
        <v>2032</v>
      </c>
      <c r="E9469">
        <v>2036</v>
      </c>
      <c r="F9469">
        <v>1</v>
      </c>
      <c r="G9469">
        <v>4069.6460780000002</v>
      </c>
      <c r="H9469">
        <v>0</v>
      </c>
      <c r="I9469">
        <v>1</v>
      </c>
      <c r="J9469" s="2" t="str">
        <f t="shared" si="147"/>
        <v>EG_SOLARRFSR2032</v>
      </c>
    </row>
    <row r="9470" spans="1:10" x14ac:dyDescent="0.25">
      <c r="A9470" t="s">
        <v>20</v>
      </c>
      <c r="B9470" t="s">
        <v>6</v>
      </c>
      <c r="C9470" t="s">
        <v>12</v>
      </c>
      <c r="D9470">
        <v>2032</v>
      </c>
      <c r="E9470">
        <v>2036</v>
      </c>
      <c r="F9470">
        <v>1</v>
      </c>
      <c r="G9470">
        <v>4069.6460780000002</v>
      </c>
      <c r="H9470">
        <v>0</v>
      </c>
      <c r="I9470">
        <v>1</v>
      </c>
      <c r="J9470" s="2" t="str">
        <f t="shared" si="147"/>
        <v>EG_SOLARRFNR2032</v>
      </c>
    </row>
    <row r="9471" spans="1:10" x14ac:dyDescent="0.25">
      <c r="A9471" t="s">
        <v>20</v>
      </c>
      <c r="B9471" t="s">
        <v>6</v>
      </c>
      <c r="C9471" t="s">
        <v>10</v>
      </c>
      <c r="D9471">
        <v>2032</v>
      </c>
      <c r="E9471">
        <v>2037</v>
      </c>
      <c r="F9471">
        <v>1</v>
      </c>
      <c r="G9471">
        <v>4069.6460780000002</v>
      </c>
      <c r="H9471">
        <v>0</v>
      </c>
      <c r="I9471">
        <v>1</v>
      </c>
      <c r="J9471" s="2" t="str">
        <f t="shared" si="147"/>
        <v>EG_SOLARRFER2032</v>
      </c>
    </row>
    <row r="9472" spans="1:10" x14ac:dyDescent="0.25">
      <c r="A9472" t="s">
        <v>20</v>
      </c>
      <c r="B9472" t="s">
        <v>6</v>
      </c>
      <c r="C9472" t="s">
        <v>11</v>
      </c>
      <c r="D9472">
        <v>2032</v>
      </c>
      <c r="E9472">
        <v>2037</v>
      </c>
      <c r="F9472">
        <v>1</v>
      </c>
      <c r="G9472">
        <v>4069.6460780000002</v>
      </c>
      <c r="H9472">
        <v>0</v>
      </c>
      <c r="I9472">
        <v>1</v>
      </c>
      <c r="J9472" s="2" t="str">
        <f t="shared" si="147"/>
        <v>EG_SOLARRFWR2032</v>
      </c>
    </row>
    <row r="9473" spans="1:10" x14ac:dyDescent="0.25">
      <c r="A9473" t="s">
        <v>20</v>
      </c>
      <c r="B9473" t="s">
        <v>6</v>
      </c>
      <c r="C9473" t="s">
        <v>9</v>
      </c>
      <c r="D9473">
        <v>2032</v>
      </c>
      <c r="E9473">
        <v>2037</v>
      </c>
      <c r="F9473">
        <v>1</v>
      </c>
      <c r="G9473">
        <v>4069.6460780000002</v>
      </c>
      <c r="H9473">
        <v>0</v>
      </c>
      <c r="I9473">
        <v>1</v>
      </c>
      <c r="J9473" s="2" t="str">
        <f t="shared" si="147"/>
        <v>EG_SOLARRFNER2032</v>
      </c>
    </row>
    <row r="9474" spans="1:10" x14ac:dyDescent="0.25">
      <c r="A9474" t="s">
        <v>20</v>
      </c>
      <c r="B9474" t="s">
        <v>6</v>
      </c>
      <c r="C9474" t="s">
        <v>8</v>
      </c>
      <c r="D9474">
        <v>2032</v>
      </c>
      <c r="E9474">
        <v>2037</v>
      </c>
      <c r="F9474">
        <v>1</v>
      </c>
      <c r="G9474">
        <v>4069.6460780000002</v>
      </c>
      <c r="H9474">
        <v>0</v>
      </c>
      <c r="I9474">
        <v>1</v>
      </c>
      <c r="J9474" s="2" t="str">
        <f t="shared" si="147"/>
        <v>EG_SOLARRFSR2032</v>
      </c>
    </row>
    <row r="9475" spans="1:10" x14ac:dyDescent="0.25">
      <c r="A9475" t="s">
        <v>20</v>
      </c>
      <c r="B9475" t="s">
        <v>6</v>
      </c>
      <c r="C9475" t="s">
        <v>12</v>
      </c>
      <c r="D9475">
        <v>2032</v>
      </c>
      <c r="E9475">
        <v>2037</v>
      </c>
      <c r="F9475">
        <v>1</v>
      </c>
      <c r="G9475">
        <v>4069.6460780000002</v>
      </c>
      <c r="H9475">
        <v>0</v>
      </c>
      <c r="I9475">
        <v>1</v>
      </c>
      <c r="J9475" s="2" t="str">
        <f t="shared" ref="J9475:J9538" si="148">_xlfn.CONCAT(A9475,C9475,D9475)</f>
        <v>EG_SOLARRFNR2032</v>
      </c>
    </row>
    <row r="9476" spans="1:10" x14ac:dyDescent="0.25">
      <c r="A9476" t="s">
        <v>20</v>
      </c>
      <c r="B9476" t="s">
        <v>6</v>
      </c>
      <c r="C9476" t="s">
        <v>10</v>
      </c>
      <c r="D9476">
        <v>2032</v>
      </c>
      <c r="E9476">
        <v>2038</v>
      </c>
      <c r="F9476">
        <v>1</v>
      </c>
      <c r="G9476">
        <v>4069.6460780000002</v>
      </c>
      <c r="H9476">
        <v>0</v>
      </c>
      <c r="I9476">
        <v>1</v>
      </c>
      <c r="J9476" s="2" t="str">
        <f t="shared" si="148"/>
        <v>EG_SOLARRFER2032</v>
      </c>
    </row>
    <row r="9477" spans="1:10" x14ac:dyDescent="0.25">
      <c r="A9477" t="s">
        <v>20</v>
      </c>
      <c r="B9477" t="s">
        <v>6</v>
      </c>
      <c r="C9477" t="s">
        <v>11</v>
      </c>
      <c r="D9477">
        <v>2032</v>
      </c>
      <c r="E9477">
        <v>2038</v>
      </c>
      <c r="F9477">
        <v>1</v>
      </c>
      <c r="G9477">
        <v>4069.6460780000002</v>
      </c>
      <c r="H9477">
        <v>0</v>
      </c>
      <c r="I9477">
        <v>1</v>
      </c>
      <c r="J9477" s="2" t="str">
        <f t="shared" si="148"/>
        <v>EG_SOLARRFWR2032</v>
      </c>
    </row>
    <row r="9478" spans="1:10" x14ac:dyDescent="0.25">
      <c r="A9478" t="s">
        <v>20</v>
      </c>
      <c r="B9478" t="s">
        <v>6</v>
      </c>
      <c r="C9478" t="s">
        <v>9</v>
      </c>
      <c r="D9478">
        <v>2032</v>
      </c>
      <c r="E9478">
        <v>2038</v>
      </c>
      <c r="F9478">
        <v>1</v>
      </c>
      <c r="G9478">
        <v>4069.6460780000002</v>
      </c>
      <c r="H9478">
        <v>0</v>
      </c>
      <c r="I9478">
        <v>1</v>
      </c>
      <c r="J9478" s="2" t="str">
        <f t="shared" si="148"/>
        <v>EG_SOLARRFNER2032</v>
      </c>
    </row>
    <row r="9479" spans="1:10" x14ac:dyDescent="0.25">
      <c r="A9479" t="s">
        <v>20</v>
      </c>
      <c r="B9479" t="s">
        <v>6</v>
      </c>
      <c r="C9479" t="s">
        <v>8</v>
      </c>
      <c r="D9479">
        <v>2032</v>
      </c>
      <c r="E9479">
        <v>2038</v>
      </c>
      <c r="F9479">
        <v>1</v>
      </c>
      <c r="G9479">
        <v>4069.6460780000002</v>
      </c>
      <c r="H9479">
        <v>0</v>
      </c>
      <c r="I9479">
        <v>1</v>
      </c>
      <c r="J9479" s="2" t="str">
        <f t="shared" si="148"/>
        <v>EG_SOLARRFSR2032</v>
      </c>
    </row>
    <row r="9480" spans="1:10" x14ac:dyDescent="0.25">
      <c r="A9480" t="s">
        <v>20</v>
      </c>
      <c r="B9480" t="s">
        <v>6</v>
      </c>
      <c r="C9480" t="s">
        <v>12</v>
      </c>
      <c r="D9480">
        <v>2032</v>
      </c>
      <c r="E9480">
        <v>2038</v>
      </c>
      <c r="F9480">
        <v>1</v>
      </c>
      <c r="G9480">
        <v>4069.6460780000002</v>
      </c>
      <c r="H9480">
        <v>0</v>
      </c>
      <c r="I9480">
        <v>1</v>
      </c>
      <c r="J9480" s="2" t="str">
        <f t="shared" si="148"/>
        <v>EG_SOLARRFNR2032</v>
      </c>
    </row>
    <row r="9481" spans="1:10" x14ac:dyDescent="0.25">
      <c r="A9481" t="s">
        <v>20</v>
      </c>
      <c r="B9481" t="s">
        <v>6</v>
      </c>
      <c r="C9481" t="s">
        <v>10</v>
      </c>
      <c r="D9481">
        <v>2032</v>
      </c>
      <c r="E9481">
        <v>2039</v>
      </c>
      <c r="F9481">
        <v>1</v>
      </c>
      <c r="G9481">
        <v>4069.6460780000002</v>
      </c>
      <c r="H9481">
        <v>0</v>
      </c>
      <c r="I9481">
        <v>1</v>
      </c>
      <c r="J9481" s="2" t="str">
        <f t="shared" si="148"/>
        <v>EG_SOLARRFER2032</v>
      </c>
    </row>
    <row r="9482" spans="1:10" x14ac:dyDescent="0.25">
      <c r="A9482" t="s">
        <v>20</v>
      </c>
      <c r="B9482" t="s">
        <v>6</v>
      </c>
      <c r="C9482" t="s">
        <v>11</v>
      </c>
      <c r="D9482">
        <v>2032</v>
      </c>
      <c r="E9482">
        <v>2039</v>
      </c>
      <c r="F9482">
        <v>1</v>
      </c>
      <c r="G9482">
        <v>4069.6460780000002</v>
      </c>
      <c r="H9482">
        <v>0</v>
      </c>
      <c r="I9482">
        <v>1</v>
      </c>
      <c r="J9482" s="2" t="str">
        <f t="shared" si="148"/>
        <v>EG_SOLARRFWR2032</v>
      </c>
    </row>
    <row r="9483" spans="1:10" x14ac:dyDescent="0.25">
      <c r="A9483" t="s">
        <v>20</v>
      </c>
      <c r="B9483" t="s">
        <v>6</v>
      </c>
      <c r="C9483" t="s">
        <v>9</v>
      </c>
      <c r="D9483">
        <v>2032</v>
      </c>
      <c r="E9483">
        <v>2039</v>
      </c>
      <c r="F9483">
        <v>1</v>
      </c>
      <c r="G9483">
        <v>4069.6460780000002</v>
      </c>
      <c r="H9483">
        <v>0</v>
      </c>
      <c r="I9483">
        <v>1</v>
      </c>
      <c r="J9483" s="2" t="str">
        <f t="shared" si="148"/>
        <v>EG_SOLARRFNER2032</v>
      </c>
    </row>
    <row r="9484" spans="1:10" x14ac:dyDescent="0.25">
      <c r="A9484" t="s">
        <v>20</v>
      </c>
      <c r="B9484" t="s">
        <v>6</v>
      </c>
      <c r="C9484" t="s">
        <v>8</v>
      </c>
      <c r="D9484">
        <v>2032</v>
      </c>
      <c r="E9484">
        <v>2039</v>
      </c>
      <c r="F9484">
        <v>1</v>
      </c>
      <c r="G9484">
        <v>4069.6460780000002</v>
      </c>
      <c r="H9484">
        <v>0</v>
      </c>
      <c r="I9484">
        <v>1</v>
      </c>
      <c r="J9484" s="2" t="str">
        <f t="shared" si="148"/>
        <v>EG_SOLARRFSR2032</v>
      </c>
    </row>
    <row r="9485" spans="1:10" x14ac:dyDescent="0.25">
      <c r="A9485" t="s">
        <v>20</v>
      </c>
      <c r="B9485" t="s">
        <v>6</v>
      </c>
      <c r="C9485" t="s">
        <v>12</v>
      </c>
      <c r="D9485">
        <v>2032</v>
      </c>
      <c r="E9485">
        <v>2039</v>
      </c>
      <c r="F9485">
        <v>1</v>
      </c>
      <c r="G9485">
        <v>4069.6460780000002</v>
      </c>
      <c r="H9485">
        <v>0</v>
      </c>
      <c r="I9485">
        <v>1</v>
      </c>
      <c r="J9485" s="2" t="str">
        <f t="shared" si="148"/>
        <v>EG_SOLARRFNR2032</v>
      </c>
    </row>
    <row r="9486" spans="1:10" x14ac:dyDescent="0.25">
      <c r="A9486" t="s">
        <v>20</v>
      </c>
      <c r="B9486" t="s">
        <v>6</v>
      </c>
      <c r="C9486" t="s">
        <v>10</v>
      </c>
      <c r="D9486">
        <v>2032</v>
      </c>
      <c r="E9486">
        <v>2040</v>
      </c>
      <c r="F9486">
        <v>1</v>
      </c>
      <c r="G9486">
        <v>4069.6460780000002</v>
      </c>
      <c r="H9486">
        <v>0</v>
      </c>
      <c r="I9486">
        <v>1</v>
      </c>
      <c r="J9486" s="2" t="str">
        <f t="shared" si="148"/>
        <v>EG_SOLARRFER2032</v>
      </c>
    </row>
    <row r="9487" spans="1:10" x14ac:dyDescent="0.25">
      <c r="A9487" t="s">
        <v>20</v>
      </c>
      <c r="B9487" t="s">
        <v>6</v>
      </c>
      <c r="C9487" t="s">
        <v>11</v>
      </c>
      <c r="D9487">
        <v>2032</v>
      </c>
      <c r="E9487">
        <v>2040</v>
      </c>
      <c r="F9487">
        <v>1</v>
      </c>
      <c r="G9487">
        <v>4069.6460780000002</v>
      </c>
      <c r="H9487">
        <v>0</v>
      </c>
      <c r="I9487">
        <v>1</v>
      </c>
      <c r="J9487" s="2" t="str">
        <f t="shared" si="148"/>
        <v>EG_SOLARRFWR2032</v>
      </c>
    </row>
    <row r="9488" spans="1:10" x14ac:dyDescent="0.25">
      <c r="A9488" t="s">
        <v>20</v>
      </c>
      <c r="B9488" t="s">
        <v>6</v>
      </c>
      <c r="C9488" t="s">
        <v>9</v>
      </c>
      <c r="D9488">
        <v>2032</v>
      </c>
      <c r="E9488">
        <v>2040</v>
      </c>
      <c r="F9488">
        <v>1</v>
      </c>
      <c r="G9488">
        <v>4069.6460780000002</v>
      </c>
      <c r="H9488">
        <v>0</v>
      </c>
      <c r="I9488">
        <v>1</v>
      </c>
      <c r="J9488" s="2" t="str">
        <f t="shared" si="148"/>
        <v>EG_SOLARRFNER2032</v>
      </c>
    </row>
    <row r="9489" spans="1:10" x14ac:dyDescent="0.25">
      <c r="A9489" t="s">
        <v>20</v>
      </c>
      <c r="B9489" t="s">
        <v>6</v>
      </c>
      <c r="C9489" t="s">
        <v>8</v>
      </c>
      <c r="D9489">
        <v>2032</v>
      </c>
      <c r="E9489">
        <v>2040</v>
      </c>
      <c r="F9489">
        <v>1</v>
      </c>
      <c r="G9489">
        <v>4069.6460780000002</v>
      </c>
      <c r="H9489">
        <v>0</v>
      </c>
      <c r="I9489">
        <v>1</v>
      </c>
      <c r="J9489" s="2" t="str">
        <f t="shared" si="148"/>
        <v>EG_SOLARRFSR2032</v>
      </c>
    </row>
    <row r="9490" spans="1:10" x14ac:dyDescent="0.25">
      <c r="A9490" t="s">
        <v>20</v>
      </c>
      <c r="B9490" t="s">
        <v>6</v>
      </c>
      <c r="C9490" t="s">
        <v>12</v>
      </c>
      <c r="D9490">
        <v>2032</v>
      </c>
      <c r="E9490">
        <v>2040</v>
      </c>
      <c r="F9490">
        <v>1</v>
      </c>
      <c r="G9490">
        <v>4069.6460780000002</v>
      </c>
      <c r="H9490">
        <v>0</v>
      </c>
      <c r="I9490">
        <v>1</v>
      </c>
      <c r="J9490" s="2" t="str">
        <f t="shared" si="148"/>
        <v>EG_SOLARRFNR2032</v>
      </c>
    </row>
    <row r="9491" spans="1:10" x14ac:dyDescent="0.25">
      <c r="A9491" t="s">
        <v>20</v>
      </c>
      <c r="B9491" t="s">
        <v>6</v>
      </c>
      <c r="C9491" t="s">
        <v>10</v>
      </c>
      <c r="D9491">
        <v>2032</v>
      </c>
      <c r="E9491">
        <v>2041</v>
      </c>
      <c r="F9491">
        <v>1</v>
      </c>
      <c r="G9491">
        <v>4069.6460780000002</v>
      </c>
      <c r="H9491">
        <v>0</v>
      </c>
      <c r="I9491">
        <v>1</v>
      </c>
      <c r="J9491" s="2" t="str">
        <f t="shared" si="148"/>
        <v>EG_SOLARRFER2032</v>
      </c>
    </row>
    <row r="9492" spans="1:10" x14ac:dyDescent="0.25">
      <c r="A9492" t="s">
        <v>20</v>
      </c>
      <c r="B9492" t="s">
        <v>6</v>
      </c>
      <c r="C9492" t="s">
        <v>11</v>
      </c>
      <c r="D9492">
        <v>2032</v>
      </c>
      <c r="E9492">
        <v>2041</v>
      </c>
      <c r="F9492">
        <v>1</v>
      </c>
      <c r="G9492">
        <v>4069.6460780000002</v>
      </c>
      <c r="H9492">
        <v>0</v>
      </c>
      <c r="I9492">
        <v>1</v>
      </c>
      <c r="J9492" s="2" t="str">
        <f t="shared" si="148"/>
        <v>EG_SOLARRFWR2032</v>
      </c>
    </row>
    <row r="9493" spans="1:10" x14ac:dyDescent="0.25">
      <c r="A9493" t="s">
        <v>20</v>
      </c>
      <c r="B9493" t="s">
        <v>6</v>
      </c>
      <c r="C9493" t="s">
        <v>9</v>
      </c>
      <c r="D9493">
        <v>2032</v>
      </c>
      <c r="E9493">
        <v>2041</v>
      </c>
      <c r="F9493">
        <v>1</v>
      </c>
      <c r="G9493">
        <v>4069.6460780000002</v>
      </c>
      <c r="H9493">
        <v>0</v>
      </c>
      <c r="I9493">
        <v>1</v>
      </c>
      <c r="J9493" s="2" t="str">
        <f t="shared" si="148"/>
        <v>EG_SOLARRFNER2032</v>
      </c>
    </row>
    <row r="9494" spans="1:10" x14ac:dyDescent="0.25">
      <c r="A9494" t="s">
        <v>20</v>
      </c>
      <c r="B9494" t="s">
        <v>6</v>
      </c>
      <c r="C9494" t="s">
        <v>8</v>
      </c>
      <c r="D9494">
        <v>2032</v>
      </c>
      <c r="E9494">
        <v>2041</v>
      </c>
      <c r="F9494">
        <v>1</v>
      </c>
      <c r="G9494">
        <v>4069.6460780000002</v>
      </c>
      <c r="H9494">
        <v>0</v>
      </c>
      <c r="I9494">
        <v>1</v>
      </c>
      <c r="J9494" s="2" t="str">
        <f t="shared" si="148"/>
        <v>EG_SOLARRFSR2032</v>
      </c>
    </row>
    <row r="9495" spans="1:10" x14ac:dyDescent="0.25">
      <c r="A9495" t="s">
        <v>20</v>
      </c>
      <c r="B9495" t="s">
        <v>6</v>
      </c>
      <c r="C9495" t="s">
        <v>12</v>
      </c>
      <c r="D9495">
        <v>2032</v>
      </c>
      <c r="E9495">
        <v>2041</v>
      </c>
      <c r="F9495">
        <v>1</v>
      </c>
      <c r="G9495">
        <v>4069.6460780000002</v>
      </c>
      <c r="H9495">
        <v>0</v>
      </c>
      <c r="I9495">
        <v>1</v>
      </c>
      <c r="J9495" s="2" t="str">
        <f t="shared" si="148"/>
        <v>EG_SOLARRFNR2032</v>
      </c>
    </row>
    <row r="9496" spans="1:10" x14ac:dyDescent="0.25">
      <c r="A9496" t="s">
        <v>21</v>
      </c>
      <c r="B9496" t="s">
        <v>6</v>
      </c>
      <c r="C9496" t="s">
        <v>10</v>
      </c>
      <c r="D9496">
        <v>2032</v>
      </c>
      <c r="E9496">
        <v>2032</v>
      </c>
      <c r="F9496">
        <v>1</v>
      </c>
      <c r="G9496">
        <v>10093.29803</v>
      </c>
      <c r="H9496">
        <v>0</v>
      </c>
      <c r="I9496">
        <v>1</v>
      </c>
      <c r="J9496" s="2" t="str">
        <f t="shared" si="148"/>
        <v>EG_WINDONER2032</v>
      </c>
    </row>
    <row r="9497" spans="1:10" x14ac:dyDescent="0.25">
      <c r="A9497" t="s">
        <v>21</v>
      </c>
      <c r="B9497" t="s">
        <v>6</v>
      </c>
      <c r="C9497" t="s">
        <v>11</v>
      </c>
      <c r="D9497">
        <v>2032</v>
      </c>
      <c r="E9497">
        <v>2032</v>
      </c>
      <c r="F9497">
        <v>1</v>
      </c>
      <c r="G9497">
        <v>10093.29803</v>
      </c>
      <c r="H9497">
        <v>0</v>
      </c>
      <c r="I9497">
        <v>1</v>
      </c>
      <c r="J9497" s="2" t="str">
        <f t="shared" si="148"/>
        <v>EG_WINDONWR2032</v>
      </c>
    </row>
    <row r="9498" spans="1:10" x14ac:dyDescent="0.25">
      <c r="A9498" t="s">
        <v>21</v>
      </c>
      <c r="B9498" t="s">
        <v>6</v>
      </c>
      <c r="C9498" t="s">
        <v>9</v>
      </c>
      <c r="D9498">
        <v>2032</v>
      </c>
      <c r="E9498">
        <v>2032</v>
      </c>
      <c r="F9498">
        <v>1</v>
      </c>
      <c r="G9498">
        <v>10093.29803</v>
      </c>
      <c r="H9498">
        <v>0</v>
      </c>
      <c r="I9498">
        <v>1</v>
      </c>
      <c r="J9498" s="2" t="str">
        <f t="shared" si="148"/>
        <v>EG_WINDONNER2032</v>
      </c>
    </row>
    <row r="9499" spans="1:10" x14ac:dyDescent="0.25">
      <c r="A9499" t="s">
        <v>21</v>
      </c>
      <c r="B9499" t="s">
        <v>6</v>
      </c>
      <c r="C9499" t="s">
        <v>8</v>
      </c>
      <c r="D9499">
        <v>2032</v>
      </c>
      <c r="E9499">
        <v>2032</v>
      </c>
      <c r="F9499">
        <v>1</v>
      </c>
      <c r="G9499">
        <v>10093.29803</v>
      </c>
      <c r="H9499">
        <v>0</v>
      </c>
      <c r="I9499">
        <v>1</v>
      </c>
      <c r="J9499" s="2" t="str">
        <f t="shared" si="148"/>
        <v>EG_WINDONSR2032</v>
      </c>
    </row>
    <row r="9500" spans="1:10" x14ac:dyDescent="0.25">
      <c r="A9500" t="s">
        <v>21</v>
      </c>
      <c r="B9500" t="s">
        <v>6</v>
      </c>
      <c r="C9500" t="s">
        <v>12</v>
      </c>
      <c r="D9500">
        <v>2032</v>
      </c>
      <c r="E9500">
        <v>2032</v>
      </c>
      <c r="F9500">
        <v>1</v>
      </c>
      <c r="G9500">
        <v>10093.29803</v>
      </c>
      <c r="H9500">
        <v>0</v>
      </c>
      <c r="I9500">
        <v>1</v>
      </c>
      <c r="J9500" s="2" t="str">
        <f t="shared" si="148"/>
        <v>EG_WINDONNR2032</v>
      </c>
    </row>
    <row r="9501" spans="1:10" x14ac:dyDescent="0.25">
      <c r="A9501" t="s">
        <v>21</v>
      </c>
      <c r="B9501" t="s">
        <v>6</v>
      </c>
      <c r="C9501" t="s">
        <v>10</v>
      </c>
      <c r="D9501">
        <v>2032</v>
      </c>
      <c r="E9501">
        <v>2033</v>
      </c>
      <c r="F9501">
        <v>1</v>
      </c>
      <c r="G9501">
        <v>10093.29803</v>
      </c>
      <c r="H9501">
        <v>0</v>
      </c>
      <c r="I9501">
        <v>1</v>
      </c>
      <c r="J9501" s="2" t="str">
        <f t="shared" si="148"/>
        <v>EG_WINDONER2032</v>
      </c>
    </row>
    <row r="9502" spans="1:10" x14ac:dyDescent="0.25">
      <c r="A9502" t="s">
        <v>21</v>
      </c>
      <c r="B9502" t="s">
        <v>6</v>
      </c>
      <c r="C9502" t="s">
        <v>11</v>
      </c>
      <c r="D9502">
        <v>2032</v>
      </c>
      <c r="E9502">
        <v>2033</v>
      </c>
      <c r="F9502">
        <v>1</v>
      </c>
      <c r="G9502">
        <v>10093.29803</v>
      </c>
      <c r="H9502">
        <v>0</v>
      </c>
      <c r="I9502">
        <v>1</v>
      </c>
      <c r="J9502" s="2" t="str">
        <f t="shared" si="148"/>
        <v>EG_WINDONWR2032</v>
      </c>
    </row>
    <row r="9503" spans="1:10" x14ac:dyDescent="0.25">
      <c r="A9503" t="s">
        <v>21</v>
      </c>
      <c r="B9503" t="s">
        <v>6</v>
      </c>
      <c r="C9503" t="s">
        <v>9</v>
      </c>
      <c r="D9503">
        <v>2032</v>
      </c>
      <c r="E9503">
        <v>2033</v>
      </c>
      <c r="F9503">
        <v>1</v>
      </c>
      <c r="G9503">
        <v>10093.29803</v>
      </c>
      <c r="H9503">
        <v>0</v>
      </c>
      <c r="I9503">
        <v>1</v>
      </c>
      <c r="J9503" s="2" t="str">
        <f t="shared" si="148"/>
        <v>EG_WINDONNER2032</v>
      </c>
    </row>
    <row r="9504" spans="1:10" x14ac:dyDescent="0.25">
      <c r="A9504" t="s">
        <v>21</v>
      </c>
      <c r="B9504" t="s">
        <v>6</v>
      </c>
      <c r="C9504" t="s">
        <v>8</v>
      </c>
      <c r="D9504">
        <v>2032</v>
      </c>
      <c r="E9504">
        <v>2033</v>
      </c>
      <c r="F9504">
        <v>1</v>
      </c>
      <c r="G9504">
        <v>10093.29803</v>
      </c>
      <c r="H9504">
        <v>0</v>
      </c>
      <c r="I9504">
        <v>1</v>
      </c>
      <c r="J9504" s="2" t="str">
        <f t="shared" si="148"/>
        <v>EG_WINDONSR2032</v>
      </c>
    </row>
    <row r="9505" spans="1:10" x14ac:dyDescent="0.25">
      <c r="A9505" t="s">
        <v>21</v>
      </c>
      <c r="B9505" t="s">
        <v>6</v>
      </c>
      <c r="C9505" t="s">
        <v>12</v>
      </c>
      <c r="D9505">
        <v>2032</v>
      </c>
      <c r="E9505">
        <v>2033</v>
      </c>
      <c r="F9505">
        <v>1</v>
      </c>
      <c r="G9505">
        <v>10093.29803</v>
      </c>
      <c r="H9505">
        <v>0</v>
      </c>
      <c r="I9505">
        <v>1</v>
      </c>
      <c r="J9505" s="2" t="str">
        <f t="shared" si="148"/>
        <v>EG_WINDONNR2032</v>
      </c>
    </row>
    <row r="9506" spans="1:10" x14ac:dyDescent="0.25">
      <c r="A9506" t="s">
        <v>21</v>
      </c>
      <c r="B9506" t="s">
        <v>6</v>
      </c>
      <c r="C9506" t="s">
        <v>10</v>
      </c>
      <c r="D9506">
        <v>2032</v>
      </c>
      <c r="E9506">
        <v>2034</v>
      </c>
      <c r="F9506">
        <v>1</v>
      </c>
      <c r="G9506">
        <v>10093.29803</v>
      </c>
      <c r="H9506">
        <v>0</v>
      </c>
      <c r="I9506">
        <v>1</v>
      </c>
      <c r="J9506" s="2" t="str">
        <f t="shared" si="148"/>
        <v>EG_WINDONER2032</v>
      </c>
    </row>
    <row r="9507" spans="1:10" x14ac:dyDescent="0.25">
      <c r="A9507" t="s">
        <v>21</v>
      </c>
      <c r="B9507" t="s">
        <v>6</v>
      </c>
      <c r="C9507" t="s">
        <v>11</v>
      </c>
      <c r="D9507">
        <v>2032</v>
      </c>
      <c r="E9507">
        <v>2034</v>
      </c>
      <c r="F9507">
        <v>1</v>
      </c>
      <c r="G9507">
        <v>10093.29803</v>
      </c>
      <c r="H9507">
        <v>0</v>
      </c>
      <c r="I9507">
        <v>1</v>
      </c>
      <c r="J9507" s="2" t="str">
        <f t="shared" si="148"/>
        <v>EG_WINDONWR2032</v>
      </c>
    </row>
    <row r="9508" spans="1:10" x14ac:dyDescent="0.25">
      <c r="A9508" t="s">
        <v>21</v>
      </c>
      <c r="B9508" t="s">
        <v>6</v>
      </c>
      <c r="C9508" t="s">
        <v>9</v>
      </c>
      <c r="D9508">
        <v>2032</v>
      </c>
      <c r="E9508">
        <v>2034</v>
      </c>
      <c r="F9508">
        <v>1</v>
      </c>
      <c r="G9508">
        <v>10093.29803</v>
      </c>
      <c r="H9508">
        <v>0</v>
      </c>
      <c r="I9508">
        <v>1</v>
      </c>
      <c r="J9508" s="2" t="str">
        <f t="shared" si="148"/>
        <v>EG_WINDONNER2032</v>
      </c>
    </row>
    <row r="9509" spans="1:10" x14ac:dyDescent="0.25">
      <c r="A9509" t="s">
        <v>21</v>
      </c>
      <c r="B9509" t="s">
        <v>6</v>
      </c>
      <c r="C9509" t="s">
        <v>8</v>
      </c>
      <c r="D9509">
        <v>2032</v>
      </c>
      <c r="E9509">
        <v>2034</v>
      </c>
      <c r="F9509">
        <v>1</v>
      </c>
      <c r="G9509">
        <v>10093.29803</v>
      </c>
      <c r="H9509">
        <v>0</v>
      </c>
      <c r="I9509">
        <v>1</v>
      </c>
      <c r="J9509" s="2" t="str">
        <f t="shared" si="148"/>
        <v>EG_WINDONSR2032</v>
      </c>
    </row>
    <row r="9510" spans="1:10" x14ac:dyDescent="0.25">
      <c r="A9510" t="s">
        <v>21</v>
      </c>
      <c r="B9510" t="s">
        <v>6</v>
      </c>
      <c r="C9510" t="s">
        <v>12</v>
      </c>
      <c r="D9510">
        <v>2032</v>
      </c>
      <c r="E9510">
        <v>2034</v>
      </c>
      <c r="F9510">
        <v>1</v>
      </c>
      <c r="G9510">
        <v>10093.29803</v>
      </c>
      <c r="H9510">
        <v>0</v>
      </c>
      <c r="I9510">
        <v>1</v>
      </c>
      <c r="J9510" s="2" t="str">
        <f t="shared" si="148"/>
        <v>EG_WINDONNR2032</v>
      </c>
    </row>
    <row r="9511" spans="1:10" x14ac:dyDescent="0.25">
      <c r="A9511" t="s">
        <v>21</v>
      </c>
      <c r="B9511" t="s">
        <v>6</v>
      </c>
      <c r="C9511" t="s">
        <v>10</v>
      </c>
      <c r="D9511">
        <v>2032</v>
      </c>
      <c r="E9511">
        <v>2035</v>
      </c>
      <c r="F9511">
        <v>1</v>
      </c>
      <c r="G9511">
        <v>10093.29803</v>
      </c>
      <c r="H9511">
        <v>0</v>
      </c>
      <c r="I9511">
        <v>1</v>
      </c>
      <c r="J9511" s="2" t="str">
        <f t="shared" si="148"/>
        <v>EG_WINDONER2032</v>
      </c>
    </row>
    <row r="9512" spans="1:10" x14ac:dyDescent="0.25">
      <c r="A9512" t="s">
        <v>21</v>
      </c>
      <c r="B9512" t="s">
        <v>6</v>
      </c>
      <c r="C9512" t="s">
        <v>11</v>
      </c>
      <c r="D9512">
        <v>2032</v>
      </c>
      <c r="E9512">
        <v>2035</v>
      </c>
      <c r="F9512">
        <v>1</v>
      </c>
      <c r="G9512">
        <v>10093.29803</v>
      </c>
      <c r="H9512">
        <v>0</v>
      </c>
      <c r="I9512">
        <v>1</v>
      </c>
      <c r="J9512" s="2" t="str">
        <f t="shared" si="148"/>
        <v>EG_WINDONWR2032</v>
      </c>
    </row>
    <row r="9513" spans="1:10" x14ac:dyDescent="0.25">
      <c r="A9513" t="s">
        <v>21</v>
      </c>
      <c r="B9513" t="s">
        <v>6</v>
      </c>
      <c r="C9513" t="s">
        <v>9</v>
      </c>
      <c r="D9513">
        <v>2032</v>
      </c>
      <c r="E9513">
        <v>2035</v>
      </c>
      <c r="F9513">
        <v>1</v>
      </c>
      <c r="G9513">
        <v>10093.29803</v>
      </c>
      <c r="H9513">
        <v>0</v>
      </c>
      <c r="I9513">
        <v>1</v>
      </c>
      <c r="J9513" s="2" t="str">
        <f t="shared" si="148"/>
        <v>EG_WINDONNER2032</v>
      </c>
    </row>
    <row r="9514" spans="1:10" x14ac:dyDescent="0.25">
      <c r="A9514" t="s">
        <v>21</v>
      </c>
      <c r="B9514" t="s">
        <v>6</v>
      </c>
      <c r="C9514" t="s">
        <v>8</v>
      </c>
      <c r="D9514">
        <v>2032</v>
      </c>
      <c r="E9514">
        <v>2035</v>
      </c>
      <c r="F9514">
        <v>1</v>
      </c>
      <c r="G9514">
        <v>10093.29803</v>
      </c>
      <c r="H9514">
        <v>0</v>
      </c>
      <c r="I9514">
        <v>1</v>
      </c>
      <c r="J9514" s="2" t="str">
        <f t="shared" si="148"/>
        <v>EG_WINDONSR2032</v>
      </c>
    </row>
    <row r="9515" spans="1:10" x14ac:dyDescent="0.25">
      <c r="A9515" t="s">
        <v>21</v>
      </c>
      <c r="B9515" t="s">
        <v>6</v>
      </c>
      <c r="C9515" t="s">
        <v>12</v>
      </c>
      <c r="D9515">
        <v>2032</v>
      </c>
      <c r="E9515">
        <v>2035</v>
      </c>
      <c r="F9515">
        <v>1</v>
      </c>
      <c r="G9515">
        <v>10093.29803</v>
      </c>
      <c r="H9515">
        <v>0</v>
      </c>
      <c r="I9515">
        <v>1</v>
      </c>
      <c r="J9515" s="2" t="str">
        <f t="shared" si="148"/>
        <v>EG_WINDONNR2032</v>
      </c>
    </row>
    <row r="9516" spans="1:10" x14ac:dyDescent="0.25">
      <c r="A9516" t="s">
        <v>21</v>
      </c>
      <c r="B9516" t="s">
        <v>6</v>
      </c>
      <c r="C9516" t="s">
        <v>10</v>
      </c>
      <c r="D9516">
        <v>2032</v>
      </c>
      <c r="E9516">
        <v>2036</v>
      </c>
      <c r="F9516">
        <v>1</v>
      </c>
      <c r="G9516">
        <v>10093.29803</v>
      </c>
      <c r="H9516">
        <v>0</v>
      </c>
      <c r="I9516">
        <v>1</v>
      </c>
      <c r="J9516" s="2" t="str">
        <f t="shared" si="148"/>
        <v>EG_WINDONER2032</v>
      </c>
    </row>
    <row r="9517" spans="1:10" x14ac:dyDescent="0.25">
      <c r="A9517" t="s">
        <v>21</v>
      </c>
      <c r="B9517" t="s">
        <v>6</v>
      </c>
      <c r="C9517" t="s">
        <v>11</v>
      </c>
      <c r="D9517">
        <v>2032</v>
      </c>
      <c r="E9517">
        <v>2036</v>
      </c>
      <c r="F9517">
        <v>1</v>
      </c>
      <c r="G9517">
        <v>10093.29803</v>
      </c>
      <c r="H9517">
        <v>0</v>
      </c>
      <c r="I9517">
        <v>1</v>
      </c>
      <c r="J9517" s="2" t="str">
        <f t="shared" si="148"/>
        <v>EG_WINDONWR2032</v>
      </c>
    </row>
    <row r="9518" spans="1:10" x14ac:dyDescent="0.25">
      <c r="A9518" t="s">
        <v>21</v>
      </c>
      <c r="B9518" t="s">
        <v>6</v>
      </c>
      <c r="C9518" t="s">
        <v>9</v>
      </c>
      <c r="D9518">
        <v>2032</v>
      </c>
      <c r="E9518">
        <v>2036</v>
      </c>
      <c r="F9518">
        <v>1</v>
      </c>
      <c r="G9518">
        <v>10093.29803</v>
      </c>
      <c r="H9518">
        <v>0</v>
      </c>
      <c r="I9518">
        <v>1</v>
      </c>
      <c r="J9518" s="2" t="str">
        <f t="shared" si="148"/>
        <v>EG_WINDONNER2032</v>
      </c>
    </row>
    <row r="9519" spans="1:10" x14ac:dyDescent="0.25">
      <c r="A9519" t="s">
        <v>21</v>
      </c>
      <c r="B9519" t="s">
        <v>6</v>
      </c>
      <c r="C9519" t="s">
        <v>8</v>
      </c>
      <c r="D9519">
        <v>2032</v>
      </c>
      <c r="E9519">
        <v>2036</v>
      </c>
      <c r="F9519">
        <v>1</v>
      </c>
      <c r="G9519">
        <v>10093.29803</v>
      </c>
      <c r="H9519">
        <v>0</v>
      </c>
      <c r="I9519">
        <v>1</v>
      </c>
      <c r="J9519" s="2" t="str">
        <f t="shared" si="148"/>
        <v>EG_WINDONSR2032</v>
      </c>
    </row>
    <row r="9520" spans="1:10" x14ac:dyDescent="0.25">
      <c r="A9520" t="s">
        <v>21</v>
      </c>
      <c r="B9520" t="s">
        <v>6</v>
      </c>
      <c r="C9520" t="s">
        <v>12</v>
      </c>
      <c r="D9520">
        <v>2032</v>
      </c>
      <c r="E9520">
        <v>2036</v>
      </c>
      <c r="F9520">
        <v>1</v>
      </c>
      <c r="G9520">
        <v>10093.29803</v>
      </c>
      <c r="H9520">
        <v>0</v>
      </c>
      <c r="I9520">
        <v>1</v>
      </c>
      <c r="J9520" s="2" t="str">
        <f t="shared" si="148"/>
        <v>EG_WINDONNR2032</v>
      </c>
    </row>
    <row r="9521" spans="1:10" x14ac:dyDescent="0.25">
      <c r="A9521" t="s">
        <v>21</v>
      </c>
      <c r="B9521" t="s">
        <v>6</v>
      </c>
      <c r="C9521" t="s">
        <v>10</v>
      </c>
      <c r="D9521">
        <v>2032</v>
      </c>
      <c r="E9521">
        <v>2037</v>
      </c>
      <c r="F9521">
        <v>1</v>
      </c>
      <c r="G9521">
        <v>10093.29803</v>
      </c>
      <c r="H9521">
        <v>0</v>
      </c>
      <c r="I9521">
        <v>1</v>
      </c>
      <c r="J9521" s="2" t="str">
        <f t="shared" si="148"/>
        <v>EG_WINDONER2032</v>
      </c>
    </row>
    <row r="9522" spans="1:10" x14ac:dyDescent="0.25">
      <c r="A9522" t="s">
        <v>21</v>
      </c>
      <c r="B9522" t="s">
        <v>6</v>
      </c>
      <c r="C9522" t="s">
        <v>11</v>
      </c>
      <c r="D9522">
        <v>2032</v>
      </c>
      <c r="E9522">
        <v>2037</v>
      </c>
      <c r="F9522">
        <v>1</v>
      </c>
      <c r="G9522">
        <v>10093.29803</v>
      </c>
      <c r="H9522">
        <v>0</v>
      </c>
      <c r="I9522">
        <v>1</v>
      </c>
      <c r="J9522" s="2" t="str">
        <f t="shared" si="148"/>
        <v>EG_WINDONWR2032</v>
      </c>
    </row>
    <row r="9523" spans="1:10" x14ac:dyDescent="0.25">
      <c r="A9523" t="s">
        <v>21</v>
      </c>
      <c r="B9523" t="s">
        <v>6</v>
      </c>
      <c r="C9523" t="s">
        <v>9</v>
      </c>
      <c r="D9523">
        <v>2032</v>
      </c>
      <c r="E9523">
        <v>2037</v>
      </c>
      <c r="F9523">
        <v>1</v>
      </c>
      <c r="G9523">
        <v>10093.29803</v>
      </c>
      <c r="H9523">
        <v>0</v>
      </c>
      <c r="I9523">
        <v>1</v>
      </c>
      <c r="J9523" s="2" t="str">
        <f t="shared" si="148"/>
        <v>EG_WINDONNER2032</v>
      </c>
    </row>
    <row r="9524" spans="1:10" x14ac:dyDescent="0.25">
      <c r="A9524" t="s">
        <v>21</v>
      </c>
      <c r="B9524" t="s">
        <v>6</v>
      </c>
      <c r="C9524" t="s">
        <v>8</v>
      </c>
      <c r="D9524">
        <v>2032</v>
      </c>
      <c r="E9524">
        <v>2037</v>
      </c>
      <c r="F9524">
        <v>1</v>
      </c>
      <c r="G9524">
        <v>10093.29803</v>
      </c>
      <c r="H9524">
        <v>0</v>
      </c>
      <c r="I9524">
        <v>1</v>
      </c>
      <c r="J9524" s="2" t="str">
        <f t="shared" si="148"/>
        <v>EG_WINDONSR2032</v>
      </c>
    </row>
    <row r="9525" spans="1:10" x14ac:dyDescent="0.25">
      <c r="A9525" t="s">
        <v>21</v>
      </c>
      <c r="B9525" t="s">
        <v>6</v>
      </c>
      <c r="C9525" t="s">
        <v>12</v>
      </c>
      <c r="D9525">
        <v>2032</v>
      </c>
      <c r="E9525">
        <v>2037</v>
      </c>
      <c r="F9525">
        <v>1</v>
      </c>
      <c r="G9525">
        <v>10093.29803</v>
      </c>
      <c r="H9525">
        <v>0</v>
      </c>
      <c r="I9525">
        <v>1</v>
      </c>
      <c r="J9525" s="2" t="str">
        <f t="shared" si="148"/>
        <v>EG_WINDONNR2032</v>
      </c>
    </row>
    <row r="9526" spans="1:10" x14ac:dyDescent="0.25">
      <c r="A9526" t="s">
        <v>21</v>
      </c>
      <c r="B9526" t="s">
        <v>6</v>
      </c>
      <c r="C9526" t="s">
        <v>10</v>
      </c>
      <c r="D9526">
        <v>2032</v>
      </c>
      <c r="E9526">
        <v>2038</v>
      </c>
      <c r="F9526">
        <v>1</v>
      </c>
      <c r="G9526">
        <v>10093.29803</v>
      </c>
      <c r="H9526">
        <v>0</v>
      </c>
      <c r="I9526">
        <v>1</v>
      </c>
      <c r="J9526" s="2" t="str">
        <f t="shared" si="148"/>
        <v>EG_WINDONER2032</v>
      </c>
    </row>
    <row r="9527" spans="1:10" x14ac:dyDescent="0.25">
      <c r="A9527" t="s">
        <v>21</v>
      </c>
      <c r="B9527" t="s">
        <v>6</v>
      </c>
      <c r="C9527" t="s">
        <v>11</v>
      </c>
      <c r="D9527">
        <v>2032</v>
      </c>
      <c r="E9527">
        <v>2038</v>
      </c>
      <c r="F9527">
        <v>1</v>
      </c>
      <c r="G9527">
        <v>10093.29803</v>
      </c>
      <c r="H9527">
        <v>0</v>
      </c>
      <c r="I9527">
        <v>1</v>
      </c>
      <c r="J9527" s="2" t="str">
        <f t="shared" si="148"/>
        <v>EG_WINDONWR2032</v>
      </c>
    </row>
    <row r="9528" spans="1:10" x14ac:dyDescent="0.25">
      <c r="A9528" t="s">
        <v>21</v>
      </c>
      <c r="B9528" t="s">
        <v>6</v>
      </c>
      <c r="C9528" t="s">
        <v>9</v>
      </c>
      <c r="D9528">
        <v>2032</v>
      </c>
      <c r="E9528">
        <v>2038</v>
      </c>
      <c r="F9528">
        <v>1</v>
      </c>
      <c r="G9528">
        <v>10093.29803</v>
      </c>
      <c r="H9528">
        <v>0</v>
      </c>
      <c r="I9528">
        <v>1</v>
      </c>
      <c r="J9528" s="2" t="str">
        <f t="shared" si="148"/>
        <v>EG_WINDONNER2032</v>
      </c>
    </row>
    <row r="9529" spans="1:10" x14ac:dyDescent="0.25">
      <c r="A9529" t="s">
        <v>21</v>
      </c>
      <c r="B9529" t="s">
        <v>6</v>
      </c>
      <c r="C9529" t="s">
        <v>8</v>
      </c>
      <c r="D9529">
        <v>2032</v>
      </c>
      <c r="E9529">
        <v>2038</v>
      </c>
      <c r="F9529">
        <v>1</v>
      </c>
      <c r="G9529">
        <v>10093.29803</v>
      </c>
      <c r="H9529">
        <v>0</v>
      </c>
      <c r="I9529">
        <v>1</v>
      </c>
      <c r="J9529" s="2" t="str">
        <f t="shared" si="148"/>
        <v>EG_WINDONSR2032</v>
      </c>
    </row>
    <row r="9530" spans="1:10" x14ac:dyDescent="0.25">
      <c r="A9530" t="s">
        <v>21</v>
      </c>
      <c r="B9530" t="s">
        <v>6</v>
      </c>
      <c r="C9530" t="s">
        <v>12</v>
      </c>
      <c r="D9530">
        <v>2032</v>
      </c>
      <c r="E9530">
        <v>2038</v>
      </c>
      <c r="F9530">
        <v>1</v>
      </c>
      <c r="G9530">
        <v>10093.29803</v>
      </c>
      <c r="H9530">
        <v>0</v>
      </c>
      <c r="I9530">
        <v>1</v>
      </c>
      <c r="J9530" s="2" t="str">
        <f t="shared" si="148"/>
        <v>EG_WINDONNR2032</v>
      </c>
    </row>
    <row r="9531" spans="1:10" x14ac:dyDescent="0.25">
      <c r="A9531" t="s">
        <v>21</v>
      </c>
      <c r="B9531" t="s">
        <v>6</v>
      </c>
      <c r="C9531" t="s">
        <v>10</v>
      </c>
      <c r="D9531">
        <v>2032</v>
      </c>
      <c r="E9531">
        <v>2039</v>
      </c>
      <c r="F9531">
        <v>1</v>
      </c>
      <c r="G9531">
        <v>10093.29803</v>
      </c>
      <c r="H9531">
        <v>0</v>
      </c>
      <c r="I9531">
        <v>1</v>
      </c>
      <c r="J9531" s="2" t="str">
        <f t="shared" si="148"/>
        <v>EG_WINDONER2032</v>
      </c>
    </row>
    <row r="9532" spans="1:10" x14ac:dyDescent="0.25">
      <c r="A9532" t="s">
        <v>21</v>
      </c>
      <c r="B9532" t="s">
        <v>6</v>
      </c>
      <c r="C9532" t="s">
        <v>11</v>
      </c>
      <c r="D9532">
        <v>2032</v>
      </c>
      <c r="E9532">
        <v>2039</v>
      </c>
      <c r="F9532">
        <v>1</v>
      </c>
      <c r="G9532">
        <v>10093.29803</v>
      </c>
      <c r="H9532">
        <v>0</v>
      </c>
      <c r="I9532">
        <v>1</v>
      </c>
      <c r="J9532" s="2" t="str">
        <f t="shared" si="148"/>
        <v>EG_WINDONWR2032</v>
      </c>
    </row>
    <row r="9533" spans="1:10" x14ac:dyDescent="0.25">
      <c r="A9533" t="s">
        <v>21</v>
      </c>
      <c r="B9533" t="s">
        <v>6</v>
      </c>
      <c r="C9533" t="s">
        <v>9</v>
      </c>
      <c r="D9533">
        <v>2032</v>
      </c>
      <c r="E9533">
        <v>2039</v>
      </c>
      <c r="F9533">
        <v>1</v>
      </c>
      <c r="G9533">
        <v>10093.29803</v>
      </c>
      <c r="H9533">
        <v>0</v>
      </c>
      <c r="I9533">
        <v>1</v>
      </c>
      <c r="J9533" s="2" t="str">
        <f t="shared" si="148"/>
        <v>EG_WINDONNER2032</v>
      </c>
    </row>
    <row r="9534" spans="1:10" x14ac:dyDescent="0.25">
      <c r="A9534" t="s">
        <v>21</v>
      </c>
      <c r="B9534" t="s">
        <v>6</v>
      </c>
      <c r="C9534" t="s">
        <v>8</v>
      </c>
      <c r="D9534">
        <v>2032</v>
      </c>
      <c r="E9534">
        <v>2039</v>
      </c>
      <c r="F9534">
        <v>1</v>
      </c>
      <c r="G9534">
        <v>10093.29803</v>
      </c>
      <c r="H9534">
        <v>0</v>
      </c>
      <c r="I9534">
        <v>1</v>
      </c>
      <c r="J9534" s="2" t="str">
        <f t="shared" si="148"/>
        <v>EG_WINDONSR2032</v>
      </c>
    </row>
    <row r="9535" spans="1:10" x14ac:dyDescent="0.25">
      <c r="A9535" t="s">
        <v>21</v>
      </c>
      <c r="B9535" t="s">
        <v>6</v>
      </c>
      <c r="C9535" t="s">
        <v>12</v>
      </c>
      <c r="D9535">
        <v>2032</v>
      </c>
      <c r="E9535">
        <v>2039</v>
      </c>
      <c r="F9535">
        <v>1</v>
      </c>
      <c r="G9535">
        <v>10093.29803</v>
      </c>
      <c r="H9535">
        <v>0</v>
      </c>
      <c r="I9535">
        <v>1</v>
      </c>
      <c r="J9535" s="2" t="str">
        <f t="shared" si="148"/>
        <v>EG_WINDONNR2032</v>
      </c>
    </row>
    <row r="9536" spans="1:10" x14ac:dyDescent="0.25">
      <c r="A9536" t="s">
        <v>21</v>
      </c>
      <c r="B9536" t="s">
        <v>6</v>
      </c>
      <c r="C9536" t="s">
        <v>10</v>
      </c>
      <c r="D9536">
        <v>2032</v>
      </c>
      <c r="E9536">
        <v>2040</v>
      </c>
      <c r="F9536">
        <v>1</v>
      </c>
      <c r="G9536">
        <v>10093.29803</v>
      </c>
      <c r="H9536">
        <v>0</v>
      </c>
      <c r="I9536">
        <v>1</v>
      </c>
      <c r="J9536" s="2" t="str">
        <f t="shared" si="148"/>
        <v>EG_WINDONER2032</v>
      </c>
    </row>
    <row r="9537" spans="1:10" x14ac:dyDescent="0.25">
      <c r="A9537" t="s">
        <v>21</v>
      </c>
      <c r="B9537" t="s">
        <v>6</v>
      </c>
      <c r="C9537" t="s">
        <v>11</v>
      </c>
      <c r="D9537">
        <v>2032</v>
      </c>
      <c r="E9537">
        <v>2040</v>
      </c>
      <c r="F9537">
        <v>1</v>
      </c>
      <c r="G9537">
        <v>10093.29803</v>
      </c>
      <c r="H9537">
        <v>0</v>
      </c>
      <c r="I9537">
        <v>1</v>
      </c>
      <c r="J9537" s="2" t="str">
        <f t="shared" si="148"/>
        <v>EG_WINDONWR2032</v>
      </c>
    </row>
    <row r="9538" spans="1:10" x14ac:dyDescent="0.25">
      <c r="A9538" t="s">
        <v>21</v>
      </c>
      <c r="B9538" t="s">
        <v>6</v>
      </c>
      <c r="C9538" t="s">
        <v>9</v>
      </c>
      <c r="D9538">
        <v>2032</v>
      </c>
      <c r="E9538">
        <v>2040</v>
      </c>
      <c r="F9538">
        <v>1</v>
      </c>
      <c r="G9538">
        <v>10093.29803</v>
      </c>
      <c r="H9538">
        <v>0</v>
      </c>
      <c r="I9538">
        <v>1</v>
      </c>
      <c r="J9538" s="2" t="str">
        <f t="shared" si="148"/>
        <v>EG_WINDONNER2032</v>
      </c>
    </row>
    <row r="9539" spans="1:10" x14ac:dyDescent="0.25">
      <c r="A9539" t="s">
        <v>21</v>
      </c>
      <c r="B9539" t="s">
        <v>6</v>
      </c>
      <c r="C9539" t="s">
        <v>8</v>
      </c>
      <c r="D9539">
        <v>2032</v>
      </c>
      <c r="E9539">
        <v>2040</v>
      </c>
      <c r="F9539">
        <v>1</v>
      </c>
      <c r="G9539">
        <v>10093.29803</v>
      </c>
      <c r="H9539">
        <v>0</v>
      </c>
      <c r="I9539">
        <v>1</v>
      </c>
      <c r="J9539" s="2" t="str">
        <f t="shared" ref="J9539:J9602" si="149">_xlfn.CONCAT(A9539,C9539,D9539)</f>
        <v>EG_WINDONSR2032</v>
      </c>
    </row>
    <row r="9540" spans="1:10" x14ac:dyDescent="0.25">
      <c r="A9540" t="s">
        <v>21</v>
      </c>
      <c r="B9540" t="s">
        <v>6</v>
      </c>
      <c r="C9540" t="s">
        <v>12</v>
      </c>
      <c r="D9540">
        <v>2032</v>
      </c>
      <c r="E9540">
        <v>2040</v>
      </c>
      <c r="F9540">
        <v>1</v>
      </c>
      <c r="G9540">
        <v>10093.29803</v>
      </c>
      <c r="H9540">
        <v>0</v>
      </c>
      <c r="I9540">
        <v>1</v>
      </c>
      <c r="J9540" s="2" t="str">
        <f t="shared" si="149"/>
        <v>EG_WINDONNR2032</v>
      </c>
    </row>
    <row r="9541" spans="1:10" x14ac:dyDescent="0.25">
      <c r="A9541" t="s">
        <v>21</v>
      </c>
      <c r="B9541" t="s">
        <v>6</v>
      </c>
      <c r="C9541" t="s">
        <v>10</v>
      </c>
      <c r="D9541">
        <v>2032</v>
      </c>
      <c r="E9541">
        <v>2041</v>
      </c>
      <c r="F9541">
        <v>1</v>
      </c>
      <c r="G9541">
        <v>10093.29803</v>
      </c>
      <c r="H9541">
        <v>0</v>
      </c>
      <c r="I9541">
        <v>1</v>
      </c>
      <c r="J9541" s="2" t="str">
        <f t="shared" si="149"/>
        <v>EG_WINDONER2032</v>
      </c>
    </row>
    <row r="9542" spans="1:10" x14ac:dyDescent="0.25">
      <c r="A9542" t="s">
        <v>21</v>
      </c>
      <c r="B9542" t="s">
        <v>6</v>
      </c>
      <c r="C9542" t="s">
        <v>11</v>
      </c>
      <c r="D9542">
        <v>2032</v>
      </c>
      <c r="E9542">
        <v>2041</v>
      </c>
      <c r="F9542">
        <v>1</v>
      </c>
      <c r="G9542">
        <v>10093.29803</v>
      </c>
      <c r="H9542">
        <v>0</v>
      </c>
      <c r="I9542">
        <v>1</v>
      </c>
      <c r="J9542" s="2" t="str">
        <f t="shared" si="149"/>
        <v>EG_WINDONWR2032</v>
      </c>
    </row>
    <row r="9543" spans="1:10" x14ac:dyDescent="0.25">
      <c r="A9543" t="s">
        <v>21</v>
      </c>
      <c r="B9543" t="s">
        <v>6</v>
      </c>
      <c r="C9543" t="s">
        <v>9</v>
      </c>
      <c r="D9543">
        <v>2032</v>
      </c>
      <c r="E9543">
        <v>2041</v>
      </c>
      <c r="F9543">
        <v>1</v>
      </c>
      <c r="G9543">
        <v>10093.29803</v>
      </c>
      <c r="H9543">
        <v>0</v>
      </c>
      <c r="I9543">
        <v>1</v>
      </c>
      <c r="J9543" s="2" t="str">
        <f t="shared" si="149"/>
        <v>EG_WINDONNER2032</v>
      </c>
    </row>
    <row r="9544" spans="1:10" x14ac:dyDescent="0.25">
      <c r="A9544" t="s">
        <v>21</v>
      </c>
      <c r="B9544" t="s">
        <v>6</v>
      </c>
      <c r="C9544" t="s">
        <v>8</v>
      </c>
      <c r="D9544">
        <v>2032</v>
      </c>
      <c r="E9544">
        <v>2041</v>
      </c>
      <c r="F9544">
        <v>1</v>
      </c>
      <c r="G9544">
        <v>10093.29803</v>
      </c>
      <c r="H9544">
        <v>0</v>
      </c>
      <c r="I9544">
        <v>1</v>
      </c>
      <c r="J9544" s="2" t="str">
        <f t="shared" si="149"/>
        <v>EG_WINDONSR2032</v>
      </c>
    </row>
    <row r="9545" spans="1:10" x14ac:dyDescent="0.25">
      <c r="A9545" t="s">
        <v>21</v>
      </c>
      <c r="B9545" t="s">
        <v>6</v>
      </c>
      <c r="C9545" t="s">
        <v>12</v>
      </c>
      <c r="D9545">
        <v>2032</v>
      </c>
      <c r="E9545">
        <v>2041</v>
      </c>
      <c r="F9545">
        <v>1</v>
      </c>
      <c r="G9545">
        <v>10093.29803</v>
      </c>
      <c r="H9545">
        <v>0</v>
      </c>
      <c r="I9545">
        <v>1</v>
      </c>
      <c r="J9545" s="2" t="str">
        <f t="shared" si="149"/>
        <v>EG_WINDONNR2032</v>
      </c>
    </row>
    <row r="9546" spans="1:10" x14ac:dyDescent="0.25">
      <c r="A9546" t="s">
        <v>23</v>
      </c>
      <c r="B9546" t="s">
        <v>6</v>
      </c>
      <c r="C9546" t="s">
        <v>10</v>
      </c>
      <c r="D9546">
        <v>2032</v>
      </c>
      <c r="E9546">
        <v>2032</v>
      </c>
      <c r="F9546">
        <v>1</v>
      </c>
      <c r="G9546">
        <v>24615.41303</v>
      </c>
      <c r="H9546">
        <v>0</v>
      </c>
      <c r="I9546">
        <v>1</v>
      </c>
      <c r="J9546" s="2" t="str">
        <f t="shared" si="149"/>
        <v>EG_WINDOFFER2032</v>
      </c>
    </row>
    <row r="9547" spans="1:10" x14ac:dyDescent="0.25">
      <c r="A9547" t="s">
        <v>23</v>
      </c>
      <c r="B9547" t="s">
        <v>6</v>
      </c>
      <c r="C9547" t="s">
        <v>11</v>
      </c>
      <c r="D9547">
        <v>2032</v>
      </c>
      <c r="E9547">
        <v>2032</v>
      </c>
      <c r="F9547">
        <v>1</v>
      </c>
      <c r="G9547">
        <v>24615.41303</v>
      </c>
      <c r="H9547">
        <v>0</v>
      </c>
      <c r="I9547">
        <v>1</v>
      </c>
      <c r="J9547" s="2" t="str">
        <f t="shared" si="149"/>
        <v>EG_WINDOFFWR2032</v>
      </c>
    </row>
    <row r="9548" spans="1:10" x14ac:dyDescent="0.25">
      <c r="A9548" t="s">
        <v>23</v>
      </c>
      <c r="B9548" t="s">
        <v>6</v>
      </c>
      <c r="C9548" t="s">
        <v>9</v>
      </c>
      <c r="D9548">
        <v>2032</v>
      </c>
      <c r="E9548">
        <v>2032</v>
      </c>
      <c r="F9548">
        <v>1</v>
      </c>
      <c r="G9548">
        <v>24615.41303</v>
      </c>
      <c r="H9548">
        <v>0</v>
      </c>
      <c r="I9548">
        <v>1</v>
      </c>
      <c r="J9548" s="2" t="str">
        <f t="shared" si="149"/>
        <v>EG_WINDOFFNER2032</v>
      </c>
    </row>
    <row r="9549" spans="1:10" x14ac:dyDescent="0.25">
      <c r="A9549" t="s">
        <v>23</v>
      </c>
      <c r="B9549" t="s">
        <v>6</v>
      </c>
      <c r="C9549" t="s">
        <v>8</v>
      </c>
      <c r="D9549">
        <v>2032</v>
      </c>
      <c r="E9549">
        <v>2032</v>
      </c>
      <c r="F9549">
        <v>1</v>
      </c>
      <c r="G9549">
        <v>24615.41303</v>
      </c>
      <c r="H9549">
        <v>0</v>
      </c>
      <c r="I9549">
        <v>1</v>
      </c>
      <c r="J9549" s="2" t="str">
        <f t="shared" si="149"/>
        <v>EG_WINDOFFSR2032</v>
      </c>
    </row>
    <row r="9550" spans="1:10" x14ac:dyDescent="0.25">
      <c r="A9550" t="s">
        <v>23</v>
      </c>
      <c r="B9550" t="s">
        <v>6</v>
      </c>
      <c r="C9550" t="s">
        <v>12</v>
      </c>
      <c r="D9550">
        <v>2032</v>
      </c>
      <c r="E9550">
        <v>2032</v>
      </c>
      <c r="F9550">
        <v>1</v>
      </c>
      <c r="G9550">
        <v>24615.41303</v>
      </c>
      <c r="H9550">
        <v>0</v>
      </c>
      <c r="I9550">
        <v>1</v>
      </c>
      <c r="J9550" s="2" t="str">
        <f t="shared" si="149"/>
        <v>EG_WINDOFFNR2032</v>
      </c>
    </row>
    <row r="9551" spans="1:10" x14ac:dyDescent="0.25">
      <c r="A9551" t="s">
        <v>23</v>
      </c>
      <c r="B9551" t="s">
        <v>6</v>
      </c>
      <c r="C9551" t="s">
        <v>10</v>
      </c>
      <c r="D9551">
        <v>2032</v>
      </c>
      <c r="E9551">
        <v>2033</v>
      </c>
      <c r="F9551">
        <v>1</v>
      </c>
      <c r="G9551">
        <v>24615.41303</v>
      </c>
      <c r="H9551">
        <v>0</v>
      </c>
      <c r="I9551">
        <v>1</v>
      </c>
      <c r="J9551" s="2" t="str">
        <f t="shared" si="149"/>
        <v>EG_WINDOFFER2032</v>
      </c>
    </row>
    <row r="9552" spans="1:10" x14ac:dyDescent="0.25">
      <c r="A9552" t="s">
        <v>23</v>
      </c>
      <c r="B9552" t="s">
        <v>6</v>
      </c>
      <c r="C9552" t="s">
        <v>11</v>
      </c>
      <c r="D9552">
        <v>2032</v>
      </c>
      <c r="E9552">
        <v>2033</v>
      </c>
      <c r="F9552">
        <v>1</v>
      </c>
      <c r="G9552">
        <v>24615.41303</v>
      </c>
      <c r="H9552">
        <v>0</v>
      </c>
      <c r="I9552">
        <v>1</v>
      </c>
      <c r="J9552" s="2" t="str">
        <f t="shared" si="149"/>
        <v>EG_WINDOFFWR2032</v>
      </c>
    </row>
    <row r="9553" spans="1:10" x14ac:dyDescent="0.25">
      <c r="A9553" t="s">
        <v>23</v>
      </c>
      <c r="B9553" t="s">
        <v>6</v>
      </c>
      <c r="C9553" t="s">
        <v>9</v>
      </c>
      <c r="D9553">
        <v>2032</v>
      </c>
      <c r="E9553">
        <v>2033</v>
      </c>
      <c r="F9553">
        <v>1</v>
      </c>
      <c r="G9553">
        <v>24615.41303</v>
      </c>
      <c r="H9553">
        <v>0</v>
      </c>
      <c r="I9553">
        <v>1</v>
      </c>
      <c r="J9553" s="2" t="str">
        <f t="shared" si="149"/>
        <v>EG_WINDOFFNER2032</v>
      </c>
    </row>
    <row r="9554" spans="1:10" x14ac:dyDescent="0.25">
      <c r="A9554" t="s">
        <v>23</v>
      </c>
      <c r="B9554" t="s">
        <v>6</v>
      </c>
      <c r="C9554" t="s">
        <v>8</v>
      </c>
      <c r="D9554">
        <v>2032</v>
      </c>
      <c r="E9554">
        <v>2033</v>
      </c>
      <c r="F9554">
        <v>1</v>
      </c>
      <c r="G9554">
        <v>24615.41303</v>
      </c>
      <c r="H9554">
        <v>0</v>
      </c>
      <c r="I9554">
        <v>1</v>
      </c>
      <c r="J9554" s="2" t="str">
        <f t="shared" si="149"/>
        <v>EG_WINDOFFSR2032</v>
      </c>
    </row>
    <row r="9555" spans="1:10" x14ac:dyDescent="0.25">
      <c r="A9555" t="s">
        <v>23</v>
      </c>
      <c r="B9555" t="s">
        <v>6</v>
      </c>
      <c r="C9555" t="s">
        <v>12</v>
      </c>
      <c r="D9555">
        <v>2032</v>
      </c>
      <c r="E9555">
        <v>2033</v>
      </c>
      <c r="F9555">
        <v>1</v>
      </c>
      <c r="G9555">
        <v>24615.41303</v>
      </c>
      <c r="H9555">
        <v>0</v>
      </c>
      <c r="I9555">
        <v>1</v>
      </c>
      <c r="J9555" s="2" t="str">
        <f t="shared" si="149"/>
        <v>EG_WINDOFFNR2032</v>
      </c>
    </row>
    <row r="9556" spans="1:10" x14ac:dyDescent="0.25">
      <c r="A9556" t="s">
        <v>23</v>
      </c>
      <c r="B9556" t="s">
        <v>6</v>
      </c>
      <c r="C9556" t="s">
        <v>10</v>
      </c>
      <c r="D9556">
        <v>2032</v>
      </c>
      <c r="E9556">
        <v>2034</v>
      </c>
      <c r="F9556">
        <v>1</v>
      </c>
      <c r="G9556">
        <v>24615.41303</v>
      </c>
      <c r="H9556">
        <v>0</v>
      </c>
      <c r="I9556">
        <v>1</v>
      </c>
      <c r="J9556" s="2" t="str">
        <f t="shared" si="149"/>
        <v>EG_WINDOFFER2032</v>
      </c>
    </row>
    <row r="9557" spans="1:10" x14ac:dyDescent="0.25">
      <c r="A9557" t="s">
        <v>23</v>
      </c>
      <c r="B9557" t="s">
        <v>6</v>
      </c>
      <c r="C9557" t="s">
        <v>11</v>
      </c>
      <c r="D9557">
        <v>2032</v>
      </c>
      <c r="E9557">
        <v>2034</v>
      </c>
      <c r="F9557">
        <v>1</v>
      </c>
      <c r="G9557">
        <v>24615.41303</v>
      </c>
      <c r="H9557">
        <v>0</v>
      </c>
      <c r="I9557">
        <v>1</v>
      </c>
      <c r="J9557" s="2" t="str">
        <f t="shared" si="149"/>
        <v>EG_WINDOFFWR2032</v>
      </c>
    </row>
    <row r="9558" spans="1:10" x14ac:dyDescent="0.25">
      <c r="A9558" t="s">
        <v>23</v>
      </c>
      <c r="B9558" t="s">
        <v>6</v>
      </c>
      <c r="C9558" t="s">
        <v>9</v>
      </c>
      <c r="D9558">
        <v>2032</v>
      </c>
      <c r="E9558">
        <v>2034</v>
      </c>
      <c r="F9558">
        <v>1</v>
      </c>
      <c r="G9558">
        <v>24615.41303</v>
      </c>
      <c r="H9558">
        <v>0</v>
      </c>
      <c r="I9558">
        <v>1</v>
      </c>
      <c r="J9558" s="2" t="str">
        <f t="shared" si="149"/>
        <v>EG_WINDOFFNER2032</v>
      </c>
    </row>
    <row r="9559" spans="1:10" x14ac:dyDescent="0.25">
      <c r="A9559" t="s">
        <v>23</v>
      </c>
      <c r="B9559" t="s">
        <v>6</v>
      </c>
      <c r="C9559" t="s">
        <v>8</v>
      </c>
      <c r="D9559">
        <v>2032</v>
      </c>
      <c r="E9559">
        <v>2034</v>
      </c>
      <c r="F9559">
        <v>1</v>
      </c>
      <c r="G9559">
        <v>24615.41303</v>
      </c>
      <c r="H9559">
        <v>0</v>
      </c>
      <c r="I9559">
        <v>1</v>
      </c>
      <c r="J9559" s="2" t="str">
        <f t="shared" si="149"/>
        <v>EG_WINDOFFSR2032</v>
      </c>
    </row>
    <row r="9560" spans="1:10" x14ac:dyDescent="0.25">
      <c r="A9560" t="s">
        <v>23</v>
      </c>
      <c r="B9560" t="s">
        <v>6</v>
      </c>
      <c r="C9560" t="s">
        <v>12</v>
      </c>
      <c r="D9560">
        <v>2032</v>
      </c>
      <c r="E9560">
        <v>2034</v>
      </c>
      <c r="F9560">
        <v>1</v>
      </c>
      <c r="G9560">
        <v>24615.41303</v>
      </c>
      <c r="H9560">
        <v>0</v>
      </c>
      <c r="I9560">
        <v>1</v>
      </c>
      <c r="J9560" s="2" t="str">
        <f t="shared" si="149"/>
        <v>EG_WINDOFFNR2032</v>
      </c>
    </row>
    <row r="9561" spans="1:10" x14ac:dyDescent="0.25">
      <c r="A9561" t="s">
        <v>23</v>
      </c>
      <c r="B9561" t="s">
        <v>6</v>
      </c>
      <c r="C9561" t="s">
        <v>10</v>
      </c>
      <c r="D9561">
        <v>2032</v>
      </c>
      <c r="E9561">
        <v>2035</v>
      </c>
      <c r="F9561">
        <v>1</v>
      </c>
      <c r="G9561">
        <v>24615.41303</v>
      </c>
      <c r="H9561">
        <v>0</v>
      </c>
      <c r="I9561">
        <v>1</v>
      </c>
      <c r="J9561" s="2" t="str">
        <f t="shared" si="149"/>
        <v>EG_WINDOFFER2032</v>
      </c>
    </row>
    <row r="9562" spans="1:10" x14ac:dyDescent="0.25">
      <c r="A9562" t="s">
        <v>23</v>
      </c>
      <c r="B9562" t="s">
        <v>6</v>
      </c>
      <c r="C9562" t="s">
        <v>11</v>
      </c>
      <c r="D9562">
        <v>2032</v>
      </c>
      <c r="E9562">
        <v>2035</v>
      </c>
      <c r="F9562">
        <v>1</v>
      </c>
      <c r="G9562">
        <v>24615.41303</v>
      </c>
      <c r="H9562">
        <v>0</v>
      </c>
      <c r="I9562">
        <v>1</v>
      </c>
      <c r="J9562" s="2" t="str">
        <f t="shared" si="149"/>
        <v>EG_WINDOFFWR2032</v>
      </c>
    </row>
    <row r="9563" spans="1:10" x14ac:dyDescent="0.25">
      <c r="A9563" t="s">
        <v>23</v>
      </c>
      <c r="B9563" t="s">
        <v>6</v>
      </c>
      <c r="C9563" t="s">
        <v>9</v>
      </c>
      <c r="D9563">
        <v>2032</v>
      </c>
      <c r="E9563">
        <v>2035</v>
      </c>
      <c r="F9563">
        <v>1</v>
      </c>
      <c r="G9563">
        <v>24615.41303</v>
      </c>
      <c r="H9563">
        <v>0</v>
      </c>
      <c r="I9563">
        <v>1</v>
      </c>
      <c r="J9563" s="2" t="str">
        <f t="shared" si="149"/>
        <v>EG_WINDOFFNER2032</v>
      </c>
    </row>
    <row r="9564" spans="1:10" x14ac:dyDescent="0.25">
      <c r="A9564" t="s">
        <v>23</v>
      </c>
      <c r="B9564" t="s">
        <v>6</v>
      </c>
      <c r="C9564" t="s">
        <v>8</v>
      </c>
      <c r="D9564">
        <v>2032</v>
      </c>
      <c r="E9564">
        <v>2035</v>
      </c>
      <c r="F9564">
        <v>1</v>
      </c>
      <c r="G9564">
        <v>24615.41303</v>
      </c>
      <c r="H9564">
        <v>0</v>
      </c>
      <c r="I9564">
        <v>1</v>
      </c>
      <c r="J9564" s="2" t="str">
        <f t="shared" si="149"/>
        <v>EG_WINDOFFSR2032</v>
      </c>
    </row>
    <row r="9565" spans="1:10" x14ac:dyDescent="0.25">
      <c r="A9565" t="s">
        <v>23</v>
      </c>
      <c r="B9565" t="s">
        <v>6</v>
      </c>
      <c r="C9565" t="s">
        <v>12</v>
      </c>
      <c r="D9565">
        <v>2032</v>
      </c>
      <c r="E9565">
        <v>2035</v>
      </c>
      <c r="F9565">
        <v>1</v>
      </c>
      <c r="G9565">
        <v>24615.41303</v>
      </c>
      <c r="H9565">
        <v>0</v>
      </c>
      <c r="I9565">
        <v>1</v>
      </c>
      <c r="J9565" s="2" t="str">
        <f t="shared" si="149"/>
        <v>EG_WINDOFFNR2032</v>
      </c>
    </row>
    <row r="9566" spans="1:10" x14ac:dyDescent="0.25">
      <c r="A9566" t="s">
        <v>23</v>
      </c>
      <c r="B9566" t="s">
        <v>6</v>
      </c>
      <c r="C9566" t="s">
        <v>10</v>
      </c>
      <c r="D9566">
        <v>2032</v>
      </c>
      <c r="E9566">
        <v>2036</v>
      </c>
      <c r="F9566">
        <v>1</v>
      </c>
      <c r="G9566">
        <v>24615.41303</v>
      </c>
      <c r="H9566">
        <v>0</v>
      </c>
      <c r="I9566">
        <v>1</v>
      </c>
      <c r="J9566" s="2" t="str">
        <f t="shared" si="149"/>
        <v>EG_WINDOFFER2032</v>
      </c>
    </row>
    <row r="9567" spans="1:10" x14ac:dyDescent="0.25">
      <c r="A9567" t="s">
        <v>23</v>
      </c>
      <c r="B9567" t="s">
        <v>6</v>
      </c>
      <c r="C9567" t="s">
        <v>11</v>
      </c>
      <c r="D9567">
        <v>2032</v>
      </c>
      <c r="E9567">
        <v>2036</v>
      </c>
      <c r="F9567">
        <v>1</v>
      </c>
      <c r="G9567">
        <v>24615.41303</v>
      </c>
      <c r="H9567">
        <v>0</v>
      </c>
      <c r="I9567">
        <v>1</v>
      </c>
      <c r="J9567" s="2" t="str">
        <f t="shared" si="149"/>
        <v>EG_WINDOFFWR2032</v>
      </c>
    </row>
    <row r="9568" spans="1:10" x14ac:dyDescent="0.25">
      <c r="A9568" t="s">
        <v>23</v>
      </c>
      <c r="B9568" t="s">
        <v>6</v>
      </c>
      <c r="C9568" t="s">
        <v>9</v>
      </c>
      <c r="D9568">
        <v>2032</v>
      </c>
      <c r="E9568">
        <v>2036</v>
      </c>
      <c r="F9568">
        <v>1</v>
      </c>
      <c r="G9568">
        <v>24615.41303</v>
      </c>
      <c r="H9568">
        <v>0</v>
      </c>
      <c r="I9568">
        <v>1</v>
      </c>
      <c r="J9568" s="2" t="str">
        <f t="shared" si="149"/>
        <v>EG_WINDOFFNER2032</v>
      </c>
    </row>
    <row r="9569" spans="1:10" x14ac:dyDescent="0.25">
      <c r="A9569" t="s">
        <v>23</v>
      </c>
      <c r="B9569" t="s">
        <v>6</v>
      </c>
      <c r="C9569" t="s">
        <v>8</v>
      </c>
      <c r="D9569">
        <v>2032</v>
      </c>
      <c r="E9569">
        <v>2036</v>
      </c>
      <c r="F9569">
        <v>1</v>
      </c>
      <c r="G9569">
        <v>24615.41303</v>
      </c>
      <c r="H9569">
        <v>0</v>
      </c>
      <c r="I9569">
        <v>1</v>
      </c>
      <c r="J9569" s="2" t="str">
        <f t="shared" si="149"/>
        <v>EG_WINDOFFSR2032</v>
      </c>
    </row>
    <row r="9570" spans="1:10" x14ac:dyDescent="0.25">
      <c r="A9570" t="s">
        <v>23</v>
      </c>
      <c r="B9570" t="s">
        <v>6</v>
      </c>
      <c r="C9570" t="s">
        <v>12</v>
      </c>
      <c r="D9570">
        <v>2032</v>
      </c>
      <c r="E9570">
        <v>2036</v>
      </c>
      <c r="F9570">
        <v>1</v>
      </c>
      <c r="G9570">
        <v>24615.41303</v>
      </c>
      <c r="H9570">
        <v>0</v>
      </c>
      <c r="I9570">
        <v>1</v>
      </c>
      <c r="J9570" s="2" t="str">
        <f t="shared" si="149"/>
        <v>EG_WINDOFFNR2032</v>
      </c>
    </row>
    <row r="9571" spans="1:10" x14ac:dyDescent="0.25">
      <c r="A9571" t="s">
        <v>23</v>
      </c>
      <c r="B9571" t="s">
        <v>6</v>
      </c>
      <c r="C9571" t="s">
        <v>10</v>
      </c>
      <c r="D9571">
        <v>2032</v>
      </c>
      <c r="E9571">
        <v>2037</v>
      </c>
      <c r="F9571">
        <v>1</v>
      </c>
      <c r="G9571">
        <v>24615.41303</v>
      </c>
      <c r="H9571">
        <v>0</v>
      </c>
      <c r="I9571">
        <v>1</v>
      </c>
      <c r="J9571" s="2" t="str">
        <f t="shared" si="149"/>
        <v>EG_WINDOFFER2032</v>
      </c>
    </row>
    <row r="9572" spans="1:10" x14ac:dyDescent="0.25">
      <c r="A9572" t="s">
        <v>23</v>
      </c>
      <c r="B9572" t="s">
        <v>6</v>
      </c>
      <c r="C9572" t="s">
        <v>11</v>
      </c>
      <c r="D9572">
        <v>2032</v>
      </c>
      <c r="E9572">
        <v>2037</v>
      </c>
      <c r="F9572">
        <v>1</v>
      </c>
      <c r="G9572">
        <v>24615.41303</v>
      </c>
      <c r="H9572">
        <v>0</v>
      </c>
      <c r="I9572">
        <v>1</v>
      </c>
      <c r="J9572" s="2" t="str">
        <f t="shared" si="149"/>
        <v>EG_WINDOFFWR2032</v>
      </c>
    </row>
    <row r="9573" spans="1:10" x14ac:dyDescent="0.25">
      <c r="A9573" t="s">
        <v>23</v>
      </c>
      <c r="B9573" t="s">
        <v>6</v>
      </c>
      <c r="C9573" t="s">
        <v>9</v>
      </c>
      <c r="D9573">
        <v>2032</v>
      </c>
      <c r="E9573">
        <v>2037</v>
      </c>
      <c r="F9573">
        <v>1</v>
      </c>
      <c r="G9573">
        <v>24615.41303</v>
      </c>
      <c r="H9573">
        <v>0</v>
      </c>
      <c r="I9573">
        <v>1</v>
      </c>
      <c r="J9573" s="2" t="str">
        <f t="shared" si="149"/>
        <v>EG_WINDOFFNER2032</v>
      </c>
    </row>
    <row r="9574" spans="1:10" x14ac:dyDescent="0.25">
      <c r="A9574" t="s">
        <v>23</v>
      </c>
      <c r="B9574" t="s">
        <v>6</v>
      </c>
      <c r="C9574" t="s">
        <v>8</v>
      </c>
      <c r="D9574">
        <v>2032</v>
      </c>
      <c r="E9574">
        <v>2037</v>
      </c>
      <c r="F9574">
        <v>1</v>
      </c>
      <c r="G9574">
        <v>24615.41303</v>
      </c>
      <c r="H9574">
        <v>0</v>
      </c>
      <c r="I9574">
        <v>1</v>
      </c>
      <c r="J9574" s="2" t="str">
        <f t="shared" si="149"/>
        <v>EG_WINDOFFSR2032</v>
      </c>
    </row>
    <row r="9575" spans="1:10" x14ac:dyDescent="0.25">
      <c r="A9575" t="s">
        <v>23</v>
      </c>
      <c r="B9575" t="s">
        <v>6</v>
      </c>
      <c r="C9575" t="s">
        <v>12</v>
      </c>
      <c r="D9575">
        <v>2032</v>
      </c>
      <c r="E9575">
        <v>2037</v>
      </c>
      <c r="F9575">
        <v>1</v>
      </c>
      <c r="G9575">
        <v>24615.41303</v>
      </c>
      <c r="H9575">
        <v>0</v>
      </c>
      <c r="I9575">
        <v>1</v>
      </c>
      <c r="J9575" s="2" t="str">
        <f t="shared" si="149"/>
        <v>EG_WINDOFFNR2032</v>
      </c>
    </row>
    <row r="9576" spans="1:10" x14ac:dyDescent="0.25">
      <c r="A9576" t="s">
        <v>23</v>
      </c>
      <c r="B9576" t="s">
        <v>6</v>
      </c>
      <c r="C9576" t="s">
        <v>10</v>
      </c>
      <c r="D9576">
        <v>2032</v>
      </c>
      <c r="E9576">
        <v>2038</v>
      </c>
      <c r="F9576">
        <v>1</v>
      </c>
      <c r="G9576">
        <v>24615.41303</v>
      </c>
      <c r="H9576">
        <v>0</v>
      </c>
      <c r="I9576">
        <v>1</v>
      </c>
      <c r="J9576" s="2" t="str">
        <f t="shared" si="149"/>
        <v>EG_WINDOFFER2032</v>
      </c>
    </row>
    <row r="9577" spans="1:10" x14ac:dyDescent="0.25">
      <c r="A9577" t="s">
        <v>23</v>
      </c>
      <c r="B9577" t="s">
        <v>6</v>
      </c>
      <c r="C9577" t="s">
        <v>11</v>
      </c>
      <c r="D9577">
        <v>2032</v>
      </c>
      <c r="E9577">
        <v>2038</v>
      </c>
      <c r="F9577">
        <v>1</v>
      </c>
      <c r="G9577">
        <v>24615.41303</v>
      </c>
      <c r="H9577">
        <v>0</v>
      </c>
      <c r="I9577">
        <v>1</v>
      </c>
      <c r="J9577" s="2" t="str">
        <f t="shared" si="149"/>
        <v>EG_WINDOFFWR2032</v>
      </c>
    </row>
    <row r="9578" spans="1:10" x14ac:dyDescent="0.25">
      <c r="A9578" t="s">
        <v>23</v>
      </c>
      <c r="B9578" t="s">
        <v>6</v>
      </c>
      <c r="C9578" t="s">
        <v>9</v>
      </c>
      <c r="D9578">
        <v>2032</v>
      </c>
      <c r="E9578">
        <v>2038</v>
      </c>
      <c r="F9578">
        <v>1</v>
      </c>
      <c r="G9578">
        <v>24615.41303</v>
      </c>
      <c r="H9578">
        <v>0</v>
      </c>
      <c r="I9578">
        <v>1</v>
      </c>
      <c r="J9578" s="2" t="str">
        <f t="shared" si="149"/>
        <v>EG_WINDOFFNER2032</v>
      </c>
    </row>
    <row r="9579" spans="1:10" x14ac:dyDescent="0.25">
      <c r="A9579" t="s">
        <v>23</v>
      </c>
      <c r="B9579" t="s">
        <v>6</v>
      </c>
      <c r="C9579" t="s">
        <v>8</v>
      </c>
      <c r="D9579">
        <v>2032</v>
      </c>
      <c r="E9579">
        <v>2038</v>
      </c>
      <c r="F9579">
        <v>1</v>
      </c>
      <c r="G9579">
        <v>24615.41303</v>
      </c>
      <c r="H9579">
        <v>0</v>
      </c>
      <c r="I9579">
        <v>1</v>
      </c>
      <c r="J9579" s="2" t="str">
        <f t="shared" si="149"/>
        <v>EG_WINDOFFSR2032</v>
      </c>
    </row>
    <row r="9580" spans="1:10" x14ac:dyDescent="0.25">
      <c r="A9580" t="s">
        <v>23</v>
      </c>
      <c r="B9580" t="s">
        <v>6</v>
      </c>
      <c r="C9580" t="s">
        <v>12</v>
      </c>
      <c r="D9580">
        <v>2032</v>
      </c>
      <c r="E9580">
        <v>2038</v>
      </c>
      <c r="F9580">
        <v>1</v>
      </c>
      <c r="G9580">
        <v>24615.41303</v>
      </c>
      <c r="H9580">
        <v>0</v>
      </c>
      <c r="I9580">
        <v>1</v>
      </c>
      <c r="J9580" s="2" t="str">
        <f t="shared" si="149"/>
        <v>EG_WINDOFFNR2032</v>
      </c>
    </row>
    <row r="9581" spans="1:10" x14ac:dyDescent="0.25">
      <c r="A9581" t="s">
        <v>23</v>
      </c>
      <c r="B9581" t="s">
        <v>6</v>
      </c>
      <c r="C9581" t="s">
        <v>10</v>
      </c>
      <c r="D9581">
        <v>2032</v>
      </c>
      <c r="E9581">
        <v>2039</v>
      </c>
      <c r="F9581">
        <v>1</v>
      </c>
      <c r="G9581">
        <v>24615.41303</v>
      </c>
      <c r="H9581">
        <v>0</v>
      </c>
      <c r="I9581">
        <v>1</v>
      </c>
      <c r="J9581" s="2" t="str">
        <f t="shared" si="149"/>
        <v>EG_WINDOFFER2032</v>
      </c>
    </row>
    <row r="9582" spans="1:10" x14ac:dyDescent="0.25">
      <c r="A9582" t="s">
        <v>23</v>
      </c>
      <c r="B9582" t="s">
        <v>6</v>
      </c>
      <c r="C9582" t="s">
        <v>11</v>
      </c>
      <c r="D9582">
        <v>2032</v>
      </c>
      <c r="E9582">
        <v>2039</v>
      </c>
      <c r="F9582">
        <v>1</v>
      </c>
      <c r="G9582">
        <v>24615.41303</v>
      </c>
      <c r="H9582">
        <v>0</v>
      </c>
      <c r="I9582">
        <v>1</v>
      </c>
      <c r="J9582" s="2" t="str">
        <f t="shared" si="149"/>
        <v>EG_WINDOFFWR2032</v>
      </c>
    </row>
    <row r="9583" spans="1:10" x14ac:dyDescent="0.25">
      <c r="A9583" t="s">
        <v>23</v>
      </c>
      <c r="B9583" t="s">
        <v>6</v>
      </c>
      <c r="C9583" t="s">
        <v>9</v>
      </c>
      <c r="D9583">
        <v>2032</v>
      </c>
      <c r="E9583">
        <v>2039</v>
      </c>
      <c r="F9583">
        <v>1</v>
      </c>
      <c r="G9583">
        <v>24615.41303</v>
      </c>
      <c r="H9583">
        <v>0</v>
      </c>
      <c r="I9583">
        <v>1</v>
      </c>
      <c r="J9583" s="2" t="str">
        <f t="shared" si="149"/>
        <v>EG_WINDOFFNER2032</v>
      </c>
    </row>
    <row r="9584" spans="1:10" x14ac:dyDescent="0.25">
      <c r="A9584" t="s">
        <v>23</v>
      </c>
      <c r="B9584" t="s">
        <v>6</v>
      </c>
      <c r="C9584" t="s">
        <v>8</v>
      </c>
      <c r="D9584">
        <v>2032</v>
      </c>
      <c r="E9584">
        <v>2039</v>
      </c>
      <c r="F9584">
        <v>1</v>
      </c>
      <c r="G9584">
        <v>24615.41303</v>
      </c>
      <c r="H9584">
        <v>0</v>
      </c>
      <c r="I9584">
        <v>1</v>
      </c>
      <c r="J9584" s="2" t="str">
        <f t="shared" si="149"/>
        <v>EG_WINDOFFSR2032</v>
      </c>
    </row>
    <row r="9585" spans="1:10" x14ac:dyDescent="0.25">
      <c r="A9585" t="s">
        <v>23</v>
      </c>
      <c r="B9585" t="s">
        <v>6</v>
      </c>
      <c r="C9585" t="s">
        <v>12</v>
      </c>
      <c r="D9585">
        <v>2032</v>
      </c>
      <c r="E9585">
        <v>2039</v>
      </c>
      <c r="F9585">
        <v>1</v>
      </c>
      <c r="G9585">
        <v>24615.41303</v>
      </c>
      <c r="H9585">
        <v>0</v>
      </c>
      <c r="I9585">
        <v>1</v>
      </c>
      <c r="J9585" s="2" t="str">
        <f t="shared" si="149"/>
        <v>EG_WINDOFFNR2032</v>
      </c>
    </row>
    <row r="9586" spans="1:10" x14ac:dyDescent="0.25">
      <c r="A9586" t="s">
        <v>23</v>
      </c>
      <c r="B9586" t="s">
        <v>6</v>
      </c>
      <c r="C9586" t="s">
        <v>10</v>
      </c>
      <c r="D9586">
        <v>2032</v>
      </c>
      <c r="E9586">
        <v>2040</v>
      </c>
      <c r="F9586">
        <v>1</v>
      </c>
      <c r="G9586">
        <v>24615.41303</v>
      </c>
      <c r="H9586">
        <v>0</v>
      </c>
      <c r="I9586">
        <v>1</v>
      </c>
      <c r="J9586" s="2" t="str">
        <f t="shared" si="149"/>
        <v>EG_WINDOFFER2032</v>
      </c>
    </row>
    <row r="9587" spans="1:10" x14ac:dyDescent="0.25">
      <c r="A9587" t="s">
        <v>23</v>
      </c>
      <c r="B9587" t="s">
        <v>6</v>
      </c>
      <c r="C9587" t="s">
        <v>11</v>
      </c>
      <c r="D9587">
        <v>2032</v>
      </c>
      <c r="E9587">
        <v>2040</v>
      </c>
      <c r="F9587">
        <v>1</v>
      </c>
      <c r="G9587">
        <v>24615.41303</v>
      </c>
      <c r="H9587">
        <v>0</v>
      </c>
      <c r="I9587">
        <v>1</v>
      </c>
      <c r="J9587" s="2" t="str">
        <f t="shared" si="149"/>
        <v>EG_WINDOFFWR2032</v>
      </c>
    </row>
    <row r="9588" spans="1:10" x14ac:dyDescent="0.25">
      <c r="A9588" t="s">
        <v>23</v>
      </c>
      <c r="B9588" t="s">
        <v>6</v>
      </c>
      <c r="C9588" t="s">
        <v>9</v>
      </c>
      <c r="D9588">
        <v>2032</v>
      </c>
      <c r="E9588">
        <v>2040</v>
      </c>
      <c r="F9588">
        <v>1</v>
      </c>
      <c r="G9588">
        <v>24615.41303</v>
      </c>
      <c r="H9588">
        <v>0</v>
      </c>
      <c r="I9588">
        <v>1</v>
      </c>
      <c r="J9588" s="2" t="str">
        <f t="shared" si="149"/>
        <v>EG_WINDOFFNER2032</v>
      </c>
    </row>
    <row r="9589" spans="1:10" x14ac:dyDescent="0.25">
      <c r="A9589" t="s">
        <v>23</v>
      </c>
      <c r="B9589" t="s">
        <v>6</v>
      </c>
      <c r="C9589" t="s">
        <v>8</v>
      </c>
      <c r="D9589">
        <v>2032</v>
      </c>
      <c r="E9589">
        <v>2040</v>
      </c>
      <c r="F9589">
        <v>1</v>
      </c>
      <c r="G9589">
        <v>24615.41303</v>
      </c>
      <c r="H9589">
        <v>0</v>
      </c>
      <c r="I9589">
        <v>1</v>
      </c>
      <c r="J9589" s="2" t="str">
        <f t="shared" si="149"/>
        <v>EG_WINDOFFSR2032</v>
      </c>
    </row>
    <row r="9590" spans="1:10" x14ac:dyDescent="0.25">
      <c r="A9590" t="s">
        <v>23</v>
      </c>
      <c r="B9590" t="s">
        <v>6</v>
      </c>
      <c r="C9590" t="s">
        <v>12</v>
      </c>
      <c r="D9590">
        <v>2032</v>
      </c>
      <c r="E9590">
        <v>2040</v>
      </c>
      <c r="F9590">
        <v>1</v>
      </c>
      <c r="G9590">
        <v>24615.41303</v>
      </c>
      <c r="H9590">
        <v>0</v>
      </c>
      <c r="I9590">
        <v>1</v>
      </c>
      <c r="J9590" s="2" t="str">
        <f t="shared" si="149"/>
        <v>EG_WINDOFFNR2032</v>
      </c>
    </row>
    <row r="9591" spans="1:10" x14ac:dyDescent="0.25">
      <c r="A9591" t="s">
        <v>23</v>
      </c>
      <c r="B9591" t="s">
        <v>6</v>
      </c>
      <c r="C9591" t="s">
        <v>10</v>
      </c>
      <c r="D9591">
        <v>2032</v>
      </c>
      <c r="E9591">
        <v>2041</v>
      </c>
      <c r="F9591">
        <v>1</v>
      </c>
      <c r="G9591">
        <v>24615.41303</v>
      </c>
      <c r="H9591">
        <v>0</v>
      </c>
      <c r="I9591">
        <v>1</v>
      </c>
      <c r="J9591" s="2" t="str">
        <f t="shared" si="149"/>
        <v>EG_WINDOFFER2032</v>
      </c>
    </row>
    <row r="9592" spans="1:10" x14ac:dyDescent="0.25">
      <c r="A9592" t="s">
        <v>23</v>
      </c>
      <c r="B9592" t="s">
        <v>6</v>
      </c>
      <c r="C9592" t="s">
        <v>11</v>
      </c>
      <c r="D9592">
        <v>2032</v>
      </c>
      <c r="E9592">
        <v>2041</v>
      </c>
      <c r="F9592">
        <v>1</v>
      </c>
      <c r="G9592">
        <v>24615.41303</v>
      </c>
      <c r="H9592">
        <v>0</v>
      </c>
      <c r="I9592">
        <v>1</v>
      </c>
      <c r="J9592" s="2" t="str">
        <f t="shared" si="149"/>
        <v>EG_WINDOFFWR2032</v>
      </c>
    </row>
    <row r="9593" spans="1:10" x14ac:dyDescent="0.25">
      <c r="A9593" t="s">
        <v>23</v>
      </c>
      <c r="B9593" t="s">
        <v>6</v>
      </c>
      <c r="C9593" t="s">
        <v>9</v>
      </c>
      <c r="D9593">
        <v>2032</v>
      </c>
      <c r="E9593">
        <v>2041</v>
      </c>
      <c r="F9593">
        <v>1</v>
      </c>
      <c r="G9593">
        <v>24615.41303</v>
      </c>
      <c r="H9593">
        <v>0</v>
      </c>
      <c r="I9593">
        <v>1</v>
      </c>
      <c r="J9593" s="2" t="str">
        <f t="shared" si="149"/>
        <v>EG_WINDOFFNER2032</v>
      </c>
    </row>
    <row r="9594" spans="1:10" x14ac:dyDescent="0.25">
      <c r="A9594" t="s">
        <v>23</v>
      </c>
      <c r="B9594" t="s">
        <v>6</v>
      </c>
      <c r="C9594" t="s">
        <v>8</v>
      </c>
      <c r="D9594">
        <v>2032</v>
      </c>
      <c r="E9594">
        <v>2041</v>
      </c>
      <c r="F9594">
        <v>1</v>
      </c>
      <c r="G9594">
        <v>24615.41303</v>
      </c>
      <c r="H9594">
        <v>0</v>
      </c>
      <c r="I9594">
        <v>1</v>
      </c>
      <c r="J9594" s="2" t="str">
        <f t="shared" si="149"/>
        <v>EG_WINDOFFSR2032</v>
      </c>
    </row>
    <row r="9595" spans="1:10" x14ac:dyDescent="0.25">
      <c r="A9595" t="s">
        <v>23</v>
      </c>
      <c r="B9595" t="s">
        <v>6</v>
      </c>
      <c r="C9595" t="s">
        <v>12</v>
      </c>
      <c r="D9595">
        <v>2032</v>
      </c>
      <c r="E9595">
        <v>2041</v>
      </c>
      <c r="F9595">
        <v>1</v>
      </c>
      <c r="G9595">
        <v>24615.41303</v>
      </c>
      <c r="H9595">
        <v>0</v>
      </c>
      <c r="I9595">
        <v>1</v>
      </c>
      <c r="J9595" s="2" t="str">
        <f t="shared" si="149"/>
        <v>EG_WINDOFFNR2032</v>
      </c>
    </row>
    <row r="9596" spans="1:10" x14ac:dyDescent="0.25">
      <c r="A9596" t="s">
        <v>13</v>
      </c>
      <c r="B9596" t="s">
        <v>6</v>
      </c>
      <c r="C9596" t="s">
        <v>10</v>
      </c>
      <c r="D9596">
        <v>2033</v>
      </c>
      <c r="E9596">
        <v>2033</v>
      </c>
      <c r="F9596">
        <v>0.38096819999999998</v>
      </c>
      <c r="G9596">
        <v>13721.031290000001</v>
      </c>
      <c r="H9596">
        <v>133.5230182</v>
      </c>
      <c r="I9596">
        <v>0.85</v>
      </c>
      <c r="J9596" s="2" t="str">
        <f t="shared" si="149"/>
        <v>EG_COALER2033</v>
      </c>
    </row>
    <row r="9597" spans="1:10" x14ac:dyDescent="0.25">
      <c r="A9597" t="s">
        <v>13</v>
      </c>
      <c r="B9597" t="s">
        <v>6</v>
      </c>
      <c r="C9597" t="s">
        <v>11</v>
      </c>
      <c r="D9597">
        <v>2033</v>
      </c>
      <c r="E9597">
        <v>2033</v>
      </c>
      <c r="F9597">
        <v>0.38096819999999998</v>
      </c>
      <c r="G9597">
        <v>13721.031290000001</v>
      </c>
      <c r="H9597">
        <v>133.5230182</v>
      </c>
      <c r="I9597">
        <v>0.85</v>
      </c>
      <c r="J9597" s="2" t="str">
        <f t="shared" si="149"/>
        <v>EG_COALWR2033</v>
      </c>
    </row>
    <row r="9598" spans="1:10" x14ac:dyDescent="0.25">
      <c r="A9598" t="s">
        <v>13</v>
      </c>
      <c r="B9598" t="s">
        <v>6</v>
      </c>
      <c r="C9598" t="s">
        <v>9</v>
      </c>
      <c r="D9598">
        <v>2033</v>
      </c>
      <c r="E9598">
        <v>2033</v>
      </c>
      <c r="F9598">
        <v>0.38096819999999998</v>
      </c>
      <c r="G9598">
        <v>13721.031290000001</v>
      </c>
      <c r="H9598">
        <v>133.5230182</v>
      </c>
      <c r="I9598">
        <v>0.85</v>
      </c>
      <c r="J9598" s="2" t="str">
        <f t="shared" si="149"/>
        <v>EG_COALNER2033</v>
      </c>
    </row>
    <row r="9599" spans="1:10" x14ac:dyDescent="0.25">
      <c r="A9599" t="s">
        <v>13</v>
      </c>
      <c r="B9599" t="s">
        <v>6</v>
      </c>
      <c r="C9599" t="s">
        <v>8</v>
      </c>
      <c r="D9599">
        <v>2033</v>
      </c>
      <c r="E9599">
        <v>2033</v>
      </c>
      <c r="F9599">
        <v>0.38096819999999998</v>
      </c>
      <c r="G9599">
        <v>13721.031290000001</v>
      </c>
      <c r="H9599">
        <v>133.5230182</v>
      </c>
      <c r="I9599">
        <v>0.85</v>
      </c>
      <c r="J9599" s="2" t="str">
        <f t="shared" si="149"/>
        <v>EG_COALSR2033</v>
      </c>
    </row>
    <row r="9600" spans="1:10" x14ac:dyDescent="0.25">
      <c r="A9600" t="s">
        <v>13</v>
      </c>
      <c r="B9600" t="s">
        <v>6</v>
      </c>
      <c r="C9600" t="s">
        <v>12</v>
      </c>
      <c r="D9600">
        <v>2033</v>
      </c>
      <c r="E9600">
        <v>2033</v>
      </c>
      <c r="F9600">
        <v>0.38096819999999998</v>
      </c>
      <c r="G9600">
        <v>13721.031290000001</v>
      </c>
      <c r="H9600">
        <v>133.5230182</v>
      </c>
      <c r="I9600">
        <v>0.85</v>
      </c>
      <c r="J9600" s="2" t="str">
        <f t="shared" si="149"/>
        <v>EG_COALNR2033</v>
      </c>
    </row>
    <row r="9601" spans="1:10" x14ac:dyDescent="0.25">
      <c r="A9601" t="s">
        <v>13</v>
      </c>
      <c r="B9601" t="s">
        <v>6</v>
      </c>
      <c r="C9601" t="s">
        <v>10</v>
      </c>
      <c r="D9601">
        <v>2033</v>
      </c>
      <c r="E9601">
        <v>2034</v>
      </c>
      <c r="F9601">
        <v>0.38096819999999998</v>
      </c>
      <c r="G9601">
        <v>13721.031290000001</v>
      </c>
      <c r="H9601">
        <v>133.5230182</v>
      </c>
      <c r="I9601">
        <v>0.85</v>
      </c>
      <c r="J9601" s="2" t="str">
        <f t="shared" si="149"/>
        <v>EG_COALER2033</v>
      </c>
    </row>
    <row r="9602" spans="1:10" x14ac:dyDescent="0.25">
      <c r="A9602" t="s">
        <v>13</v>
      </c>
      <c r="B9602" t="s">
        <v>6</v>
      </c>
      <c r="C9602" t="s">
        <v>11</v>
      </c>
      <c r="D9602">
        <v>2033</v>
      </c>
      <c r="E9602">
        <v>2034</v>
      </c>
      <c r="F9602">
        <v>0.38096819999999998</v>
      </c>
      <c r="G9602">
        <v>13721.031290000001</v>
      </c>
      <c r="H9602">
        <v>133.5230182</v>
      </c>
      <c r="I9602">
        <v>0.85</v>
      </c>
      <c r="J9602" s="2" t="str">
        <f t="shared" si="149"/>
        <v>EG_COALWR2033</v>
      </c>
    </row>
    <row r="9603" spans="1:10" x14ac:dyDescent="0.25">
      <c r="A9603" t="s">
        <v>13</v>
      </c>
      <c r="B9603" t="s">
        <v>6</v>
      </c>
      <c r="C9603" t="s">
        <v>9</v>
      </c>
      <c r="D9603">
        <v>2033</v>
      </c>
      <c r="E9603">
        <v>2034</v>
      </c>
      <c r="F9603">
        <v>0.38096819999999998</v>
      </c>
      <c r="G9603">
        <v>13721.031290000001</v>
      </c>
      <c r="H9603">
        <v>133.5230182</v>
      </c>
      <c r="I9603">
        <v>0.85</v>
      </c>
      <c r="J9603" s="2" t="str">
        <f t="shared" ref="J9603:J9666" si="150">_xlfn.CONCAT(A9603,C9603,D9603)</f>
        <v>EG_COALNER2033</v>
      </c>
    </row>
    <row r="9604" spans="1:10" x14ac:dyDescent="0.25">
      <c r="A9604" t="s">
        <v>13</v>
      </c>
      <c r="B9604" t="s">
        <v>6</v>
      </c>
      <c r="C9604" t="s">
        <v>8</v>
      </c>
      <c r="D9604">
        <v>2033</v>
      </c>
      <c r="E9604">
        <v>2034</v>
      </c>
      <c r="F9604">
        <v>0.38096819999999998</v>
      </c>
      <c r="G9604">
        <v>13721.031290000001</v>
      </c>
      <c r="H9604">
        <v>133.5230182</v>
      </c>
      <c r="I9604">
        <v>0.85</v>
      </c>
      <c r="J9604" s="2" t="str">
        <f t="shared" si="150"/>
        <v>EG_COALSR2033</v>
      </c>
    </row>
    <row r="9605" spans="1:10" x14ac:dyDescent="0.25">
      <c r="A9605" t="s">
        <v>13</v>
      </c>
      <c r="B9605" t="s">
        <v>6</v>
      </c>
      <c r="C9605" t="s">
        <v>12</v>
      </c>
      <c r="D9605">
        <v>2033</v>
      </c>
      <c r="E9605">
        <v>2034</v>
      </c>
      <c r="F9605">
        <v>0.38096819999999998</v>
      </c>
      <c r="G9605">
        <v>13721.031290000001</v>
      </c>
      <c r="H9605">
        <v>133.5230182</v>
      </c>
      <c r="I9605">
        <v>0.85</v>
      </c>
      <c r="J9605" s="2" t="str">
        <f t="shared" si="150"/>
        <v>EG_COALNR2033</v>
      </c>
    </row>
    <row r="9606" spans="1:10" x14ac:dyDescent="0.25">
      <c r="A9606" t="s">
        <v>13</v>
      </c>
      <c r="B9606" t="s">
        <v>6</v>
      </c>
      <c r="C9606" t="s">
        <v>10</v>
      </c>
      <c r="D9606">
        <v>2033</v>
      </c>
      <c r="E9606">
        <v>2035</v>
      </c>
      <c r="F9606">
        <v>0.38096819999999998</v>
      </c>
      <c r="G9606">
        <v>13721.031290000001</v>
      </c>
      <c r="H9606">
        <v>133.5230182</v>
      </c>
      <c r="I9606">
        <v>0.85</v>
      </c>
      <c r="J9606" s="2" t="str">
        <f t="shared" si="150"/>
        <v>EG_COALER2033</v>
      </c>
    </row>
    <row r="9607" spans="1:10" x14ac:dyDescent="0.25">
      <c r="A9607" t="s">
        <v>13</v>
      </c>
      <c r="B9607" t="s">
        <v>6</v>
      </c>
      <c r="C9607" t="s">
        <v>11</v>
      </c>
      <c r="D9607">
        <v>2033</v>
      </c>
      <c r="E9607">
        <v>2035</v>
      </c>
      <c r="F9607">
        <v>0.38096819999999998</v>
      </c>
      <c r="G9607">
        <v>13721.031290000001</v>
      </c>
      <c r="H9607">
        <v>133.5230182</v>
      </c>
      <c r="I9607">
        <v>0.85</v>
      </c>
      <c r="J9607" s="2" t="str">
        <f t="shared" si="150"/>
        <v>EG_COALWR2033</v>
      </c>
    </row>
    <row r="9608" spans="1:10" x14ac:dyDescent="0.25">
      <c r="A9608" t="s">
        <v>13</v>
      </c>
      <c r="B9608" t="s">
        <v>6</v>
      </c>
      <c r="C9608" t="s">
        <v>9</v>
      </c>
      <c r="D9608">
        <v>2033</v>
      </c>
      <c r="E9608">
        <v>2035</v>
      </c>
      <c r="F9608">
        <v>0.38096819999999998</v>
      </c>
      <c r="G9608">
        <v>13721.031290000001</v>
      </c>
      <c r="H9608">
        <v>133.5230182</v>
      </c>
      <c r="I9608">
        <v>0.85</v>
      </c>
      <c r="J9608" s="2" t="str">
        <f t="shared" si="150"/>
        <v>EG_COALNER2033</v>
      </c>
    </row>
    <row r="9609" spans="1:10" x14ac:dyDescent="0.25">
      <c r="A9609" t="s">
        <v>13</v>
      </c>
      <c r="B9609" t="s">
        <v>6</v>
      </c>
      <c r="C9609" t="s">
        <v>8</v>
      </c>
      <c r="D9609">
        <v>2033</v>
      </c>
      <c r="E9609">
        <v>2035</v>
      </c>
      <c r="F9609">
        <v>0.38096819999999998</v>
      </c>
      <c r="G9609">
        <v>13721.031290000001</v>
      </c>
      <c r="H9609">
        <v>133.5230182</v>
      </c>
      <c r="I9609">
        <v>0.85</v>
      </c>
      <c r="J9609" s="2" t="str">
        <f t="shared" si="150"/>
        <v>EG_COALSR2033</v>
      </c>
    </row>
    <row r="9610" spans="1:10" x14ac:dyDescent="0.25">
      <c r="A9610" t="s">
        <v>13</v>
      </c>
      <c r="B9610" t="s">
        <v>6</v>
      </c>
      <c r="C9610" t="s">
        <v>12</v>
      </c>
      <c r="D9610">
        <v>2033</v>
      </c>
      <c r="E9610">
        <v>2035</v>
      </c>
      <c r="F9610">
        <v>0.38096819999999998</v>
      </c>
      <c r="G9610">
        <v>13721.031290000001</v>
      </c>
      <c r="H9610">
        <v>133.5230182</v>
      </c>
      <c r="I9610">
        <v>0.85</v>
      </c>
      <c r="J9610" s="2" t="str">
        <f t="shared" si="150"/>
        <v>EG_COALNR2033</v>
      </c>
    </row>
    <row r="9611" spans="1:10" x14ac:dyDescent="0.25">
      <c r="A9611" t="s">
        <v>13</v>
      </c>
      <c r="B9611" t="s">
        <v>6</v>
      </c>
      <c r="C9611" t="s">
        <v>10</v>
      </c>
      <c r="D9611">
        <v>2033</v>
      </c>
      <c r="E9611">
        <v>2036</v>
      </c>
      <c r="F9611">
        <v>0.38096819999999998</v>
      </c>
      <c r="G9611">
        <v>13721.031290000001</v>
      </c>
      <c r="H9611">
        <v>133.5230182</v>
      </c>
      <c r="I9611">
        <v>0.85</v>
      </c>
      <c r="J9611" s="2" t="str">
        <f t="shared" si="150"/>
        <v>EG_COALER2033</v>
      </c>
    </row>
    <row r="9612" spans="1:10" x14ac:dyDescent="0.25">
      <c r="A9612" t="s">
        <v>13</v>
      </c>
      <c r="B9612" t="s">
        <v>6</v>
      </c>
      <c r="C9612" t="s">
        <v>11</v>
      </c>
      <c r="D9612">
        <v>2033</v>
      </c>
      <c r="E9612">
        <v>2036</v>
      </c>
      <c r="F9612">
        <v>0.38096819999999998</v>
      </c>
      <c r="G9612">
        <v>13721.031290000001</v>
      </c>
      <c r="H9612">
        <v>133.5230182</v>
      </c>
      <c r="I9612">
        <v>0.85</v>
      </c>
      <c r="J9612" s="2" t="str">
        <f t="shared" si="150"/>
        <v>EG_COALWR2033</v>
      </c>
    </row>
    <row r="9613" spans="1:10" x14ac:dyDescent="0.25">
      <c r="A9613" t="s">
        <v>13</v>
      </c>
      <c r="B9613" t="s">
        <v>6</v>
      </c>
      <c r="C9613" t="s">
        <v>9</v>
      </c>
      <c r="D9613">
        <v>2033</v>
      </c>
      <c r="E9613">
        <v>2036</v>
      </c>
      <c r="F9613">
        <v>0.38096819999999998</v>
      </c>
      <c r="G9613">
        <v>13721.031290000001</v>
      </c>
      <c r="H9613">
        <v>133.5230182</v>
      </c>
      <c r="I9613">
        <v>0.85</v>
      </c>
      <c r="J9613" s="2" t="str">
        <f t="shared" si="150"/>
        <v>EG_COALNER2033</v>
      </c>
    </row>
    <row r="9614" spans="1:10" x14ac:dyDescent="0.25">
      <c r="A9614" t="s">
        <v>13</v>
      </c>
      <c r="B9614" t="s">
        <v>6</v>
      </c>
      <c r="C9614" t="s">
        <v>8</v>
      </c>
      <c r="D9614">
        <v>2033</v>
      </c>
      <c r="E9614">
        <v>2036</v>
      </c>
      <c r="F9614">
        <v>0.38096819999999998</v>
      </c>
      <c r="G9614">
        <v>13721.031290000001</v>
      </c>
      <c r="H9614">
        <v>133.5230182</v>
      </c>
      <c r="I9614">
        <v>0.85</v>
      </c>
      <c r="J9614" s="2" t="str">
        <f t="shared" si="150"/>
        <v>EG_COALSR2033</v>
      </c>
    </row>
    <row r="9615" spans="1:10" x14ac:dyDescent="0.25">
      <c r="A9615" t="s">
        <v>13</v>
      </c>
      <c r="B9615" t="s">
        <v>6</v>
      </c>
      <c r="C9615" t="s">
        <v>12</v>
      </c>
      <c r="D9615">
        <v>2033</v>
      </c>
      <c r="E9615">
        <v>2036</v>
      </c>
      <c r="F9615">
        <v>0.38096819999999998</v>
      </c>
      <c r="G9615">
        <v>13721.031290000001</v>
      </c>
      <c r="H9615">
        <v>133.5230182</v>
      </c>
      <c r="I9615">
        <v>0.85</v>
      </c>
      <c r="J9615" s="2" t="str">
        <f t="shared" si="150"/>
        <v>EG_COALNR2033</v>
      </c>
    </row>
    <row r="9616" spans="1:10" x14ac:dyDescent="0.25">
      <c r="A9616" t="s">
        <v>13</v>
      </c>
      <c r="B9616" t="s">
        <v>6</v>
      </c>
      <c r="C9616" t="s">
        <v>10</v>
      </c>
      <c r="D9616">
        <v>2033</v>
      </c>
      <c r="E9616">
        <v>2037</v>
      </c>
      <c r="F9616">
        <v>0.38096819999999998</v>
      </c>
      <c r="G9616">
        <v>13721.031290000001</v>
      </c>
      <c r="H9616">
        <v>133.5230182</v>
      </c>
      <c r="I9616">
        <v>0.85</v>
      </c>
      <c r="J9616" s="2" t="str">
        <f t="shared" si="150"/>
        <v>EG_COALER2033</v>
      </c>
    </row>
    <row r="9617" spans="1:10" x14ac:dyDescent="0.25">
      <c r="A9617" t="s">
        <v>13</v>
      </c>
      <c r="B9617" t="s">
        <v>6</v>
      </c>
      <c r="C9617" t="s">
        <v>11</v>
      </c>
      <c r="D9617">
        <v>2033</v>
      </c>
      <c r="E9617">
        <v>2037</v>
      </c>
      <c r="F9617">
        <v>0.38096819999999998</v>
      </c>
      <c r="G9617">
        <v>13721.031290000001</v>
      </c>
      <c r="H9617">
        <v>133.5230182</v>
      </c>
      <c r="I9617">
        <v>0.85</v>
      </c>
      <c r="J9617" s="2" t="str">
        <f t="shared" si="150"/>
        <v>EG_COALWR2033</v>
      </c>
    </row>
    <row r="9618" spans="1:10" x14ac:dyDescent="0.25">
      <c r="A9618" t="s">
        <v>13</v>
      </c>
      <c r="B9618" t="s">
        <v>6</v>
      </c>
      <c r="C9618" t="s">
        <v>9</v>
      </c>
      <c r="D9618">
        <v>2033</v>
      </c>
      <c r="E9618">
        <v>2037</v>
      </c>
      <c r="F9618">
        <v>0.38096819999999998</v>
      </c>
      <c r="G9618">
        <v>13721.031290000001</v>
      </c>
      <c r="H9618">
        <v>133.5230182</v>
      </c>
      <c r="I9618">
        <v>0.85</v>
      </c>
      <c r="J9618" s="2" t="str">
        <f t="shared" si="150"/>
        <v>EG_COALNER2033</v>
      </c>
    </row>
    <row r="9619" spans="1:10" x14ac:dyDescent="0.25">
      <c r="A9619" t="s">
        <v>13</v>
      </c>
      <c r="B9619" t="s">
        <v>6</v>
      </c>
      <c r="C9619" t="s">
        <v>8</v>
      </c>
      <c r="D9619">
        <v>2033</v>
      </c>
      <c r="E9619">
        <v>2037</v>
      </c>
      <c r="F9619">
        <v>0.38096819999999998</v>
      </c>
      <c r="G9619">
        <v>13721.031290000001</v>
      </c>
      <c r="H9619">
        <v>133.5230182</v>
      </c>
      <c r="I9619">
        <v>0.85</v>
      </c>
      <c r="J9619" s="2" t="str">
        <f t="shared" si="150"/>
        <v>EG_COALSR2033</v>
      </c>
    </row>
    <row r="9620" spans="1:10" x14ac:dyDescent="0.25">
      <c r="A9620" t="s">
        <v>13</v>
      </c>
      <c r="B9620" t="s">
        <v>6</v>
      </c>
      <c r="C9620" t="s">
        <v>12</v>
      </c>
      <c r="D9620">
        <v>2033</v>
      </c>
      <c r="E9620">
        <v>2037</v>
      </c>
      <c r="F9620">
        <v>0.38096819999999998</v>
      </c>
      <c r="G9620">
        <v>13721.031290000001</v>
      </c>
      <c r="H9620">
        <v>133.5230182</v>
      </c>
      <c r="I9620">
        <v>0.85</v>
      </c>
      <c r="J9620" s="2" t="str">
        <f t="shared" si="150"/>
        <v>EG_COALNR2033</v>
      </c>
    </row>
    <row r="9621" spans="1:10" x14ac:dyDescent="0.25">
      <c r="A9621" t="s">
        <v>13</v>
      </c>
      <c r="B9621" t="s">
        <v>6</v>
      </c>
      <c r="C9621" t="s">
        <v>10</v>
      </c>
      <c r="D9621">
        <v>2033</v>
      </c>
      <c r="E9621">
        <v>2038</v>
      </c>
      <c r="F9621">
        <v>0.38096819999999998</v>
      </c>
      <c r="G9621">
        <v>13721.031290000001</v>
      </c>
      <c r="H9621">
        <v>133.5230182</v>
      </c>
      <c r="I9621">
        <v>0.85</v>
      </c>
      <c r="J9621" s="2" t="str">
        <f t="shared" si="150"/>
        <v>EG_COALER2033</v>
      </c>
    </row>
    <row r="9622" spans="1:10" x14ac:dyDescent="0.25">
      <c r="A9622" t="s">
        <v>13</v>
      </c>
      <c r="B9622" t="s">
        <v>6</v>
      </c>
      <c r="C9622" t="s">
        <v>11</v>
      </c>
      <c r="D9622">
        <v>2033</v>
      </c>
      <c r="E9622">
        <v>2038</v>
      </c>
      <c r="F9622">
        <v>0.38096819999999998</v>
      </c>
      <c r="G9622">
        <v>13721.031290000001</v>
      </c>
      <c r="H9622">
        <v>133.5230182</v>
      </c>
      <c r="I9622">
        <v>0.85</v>
      </c>
      <c r="J9622" s="2" t="str">
        <f t="shared" si="150"/>
        <v>EG_COALWR2033</v>
      </c>
    </row>
    <row r="9623" spans="1:10" x14ac:dyDescent="0.25">
      <c r="A9623" t="s">
        <v>13</v>
      </c>
      <c r="B9623" t="s">
        <v>6</v>
      </c>
      <c r="C9623" t="s">
        <v>9</v>
      </c>
      <c r="D9623">
        <v>2033</v>
      </c>
      <c r="E9623">
        <v>2038</v>
      </c>
      <c r="F9623">
        <v>0.38096819999999998</v>
      </c>
      <c r="G9623">
        <v>13721.031290000001</v>
      </c>
      <c r="H9623">
        <v>133.5230182</v>
      </c>
      <c r="I9623">
        <v>0.85</v>
      </c>
      <c r="J9623" s="2" t="str">
        <f t="shared" si="150"/>
        <v>EG_COALNER2033</v>
      </c>
    </row>
    <row r="9624" spans="1:10" x14ac:dyDescent="0.25">
      <c r="A9624" t="s">
        <v>13</v>
      </c>
      <c r="B9624" t="s">
        <v>6</v>
      </c>
      <c r="C9624" t="s">
        <v>8</v>
      </c>
      <c r="D9624">
        <v>2033</v>
      </c>
      <c r="E9624">
        <v>2038</v>
      </c>
      <c r="F9624">
        <v>0.38096819999999998</v>
      </c>
      <c r="G9624">
        <v>13721.031290000001</v>
      </c>
      <c r="H9624">
        <v>133.5230182</v>
      </c>
      <c r="I9624">
        <v>0.85</v>
      </c>
      <c r="J9624" s="2" t="str">
        <f t="shared" si="150"/>
        <v>EG_COALSR2033</v>
      </c>
    </row>
    <row r="9625" spans="1:10" x14ac:dyDescent="0.25">
      <c r="A9625" t="s">
        <v>13</v>
      </c>
      <c r="B9625" t="s">
        <v>6</v>
      </c>
      <c r="C9625" t="s">
        <v>12</v>
      </c>
      <c r="D9625">
        <v>2033</v>
      </c>
      <c r="E9625">
        <v>2038</v>
      </c>
      <c r="F9625">
        <v>0.38096819999999998</v>
      </c>
      <c r="G9625">
        <v>13721.031290000001</v>
      </c>
      <c r="H9625">
        <v>133.5230182</v>
      </c>
      <c r="I9625">
        <v>0.85</v>
      </c>
      <c r="J9625" s="2" t="str">
        <f t="shared" si="150"/>
        <v>EG_COALNR2033</v>
      </c>
    </row>
    <row r="9626" spans="1:10" x14ac:dyDescent="0.25">
      <c r="A9626" t="s">
        <v>13</v>
      </c>
      <c r="B9626" t="s">
        <v>6</v>
      </c>
      <c r="C9626" t="s">
        <v>10</v>
      </c>
      <c r="D9626">
        <v>2033</v>
      </c>
      <c r="E9626">
        <v>2039</v>
      </c>
      <c r="F9626">
        <v>0.38096819999999998</v>
      </c>
      <c r="G9626">
        <v>13721.031290000001</v>
      </c>
      <c r="H9626">
        <v>133.5230182</v>
      </c>
      <c r="I9626">
        <v>0.85</v>
      </c>
      <c r="J9626" s="2" t="str">
        <f t="shared" si="150"/>
        <v>EG_COALER2033</v>
      </c>
    </row>
    <row r="9627" spans="1:10" x14ac:dyDescent="0.25">
      <c r="A9627" t="s">
        <v>13</v>
      </c>
      <c r="B9627" t="s">
        <v>6</v>
      </c>
      <c r="C9627" t="s">
        <v>11</v>
      </c>
      <c r="D9627">
        <v>2033</v>
      </c>
      <c r="E9627">
        <v>2039</v>
      </c>
      <c r="F9627">
        <v>0.38096819999999998</v>
      </c>
      <c r="G9627">
        <v>13721.031290000001</v>
      </c>
      <c r="H9627">
        <v>133.5230182</v>
      </c>
      <c r="I9627">
        <v>0.85</v>
      </c>
      <c r="J9627" s="2" t="str">
        <f t="shared" si="150"/>
        <v>EG_COALWR2033</v>
      </c>
    </row>
    <row r="9628" spans="1:10" x14ac:dyDescent="0.25">
      <c r="A9628" t="s">
        <v>13</v>
      </c>
      <c r="B9628" t="s">
        <v>6</v>
      </c>
      <c r="C9628" t="s">
        <v>9</v>
      </c>
      <c r="D9628">
        <v>2033</v>
      </c>
      <c r="E9628">
        <v>2039</v>
      </c>
      <c r="F9628">
        <v>0.38096819999999998</v>
      </c>
      <c r="G9628">
        <v>13721.031290000001</v>
      </c>
      <c r="H9628">
        <v>133.5230182</v>
      </c>
      <c r="I9628">
        <v>0.85</v>
      </c>
      <c r="J9628" s="2" t="str">
        <f t="shared" si="150"/>
        <v>EG_COALNER2033</v>
      </c>
    </row>
    <row r="9629" spans="1:10" x14ac:dyDescent="0.25">
      <c r="A9629" t="s">
        <v>13</v>
      </c>
      <c r="B9629" t="s">
        <v>6</v>
      </c>
      <c r="C9629" t="s">
        <v>8</v>
      </c>
      <c r="D9629">
        <v>2033</v>
      </c>
      <c r="E9629">
        <v>2039</v>
      </c>
      <c r="F9629">
        <v>0.38096819999999998</v>
      </c>
      <c r="G9629">
        <v>13721.031290000001</v>
      </c>
      <c r="H9629">
        <v>133.5230182</v>
      </c>
      <c r="I9629">
        <v>0.85</v>
      </c>
      <c r="J9629" s="2" t="str">
        <f t="shared" si="150"/>
        <v>EG_COALSR2033</v>
      </c>
    </row>
    <row r="9630" spans="1:10" x14ac:dyDescent="0.25">
      <c r="A9630" t="s">
        <v>13</v>
      </c>
      <c r="B9630" t="s">
        <v>6</v>
      </c>
      <c r="C9630" t="s">
        <v>12</v>
      </c>
      <c r="D9630">
        <v>2033</v>
      </c>
      <c r="E9630">
        <v>2039</v>
      </c>
      <c r="F9630">
        <v>0.38096819999999998</v>
      </c>
      <c r="G9630">
        <v>13721.031290000001</v>
      </c>
      <c r="H9630">
        <v>133.5230182</v>
      </c>
      <c r="I9630">
        <v>0.85</v>
      </c>
      <c r="J9630" s="2" t="str">
        <f t="shared" si="150"/>
        <v>EG_COALNR2033</v>
      </c>
    </row>
    <row r="9631" spans="1:10" x14ac:dyDescent="0.25">
      <c r="A9631" t="s">
        <v>13</v>
      </c>
      <c r="B9631" t="s">
        <v>6</v>
      </c>
      <c r="C9631" t="s">
        <v>10</v>
      </c>
      <c r="D9631">
        <v>2033</v>
      </c>
      <c r="E9631">
        <v>2040</v>
      </c>
      <c r="F9631">
        <v>0.38096819999999998</v>
      </c>
      <c r="G9631">
        <v>13721.031290000001</v>
      </c>
      <c r="H9631">
        <v>133.5230182</v>
      </c>
      <c r="I9631">
        <v>0.85</v>
      </c>
      <c r="J9631" s="2" t="str">
        <f t="shared" si="150"/>
        <v>EG_COALER2033</v>
      </c>
    </row>
    <row r="9632" spans="1:10" x14ac:dyDescent="0.25">
      <c r="A9632" t="s">
        <v>13</v>
      </c>
      <c r="B9632" t="s">
        <v>6</v>
      </c>
      <c r="C9632" t="s">
        <v>11</v>
      </c>
      <c r="D9632">
        <v>2033</v>
      </c>
      <c r="E9632">
        <v>2040</v>
      </c>
      <c r="F9632">
        <v>0.38096819999999998</v>
      </c>
      <c r="G9632">
        <v>13721.031290000001</v>
      </c>
      <c r="H9632">
        <v>133.5230182</v>
      </c>
      <c r="I9632">
        <v>0.85</v>
      </c>
      <c r="J9632" s="2" t="str">
        <f t="shared" si="150"/>
        <v>EG_COALWR2033</v>
      </c>
    </row>
    <row r="9633" spans="1:10" x14ac:dyDescent="0.25">
      <c r="A9633" t="s">
        <v>13</v>
      </c>
      <c r="B9633" t="s">
        <v>6</v>
      </c>
      <c r="C9633" t="s">
        <v>9</v>
      </c>
      <c r="D9633">
        <v>2033</v>
      </c>
      <c r="E9633">
        <v>2040</v>
      </c>
      <c r="F9633">
        <v>0.38096819999999998</v>
      </c>
      <c r="G9633">
        <v>13721.031290000001</v>
      </c>
      <c r="H9633">
        <v>133.5230182</v>
      </c>
      <c r="I9633">
        <v>0.85</v>
      </c>
      <c r="J9633" s="2" t="str">
        <f t="shared" si="150"/>
        <v>EG_COALNER2033</v>
      </c>
    </row>
    <row r="9634" spans="1:10" x14ac:dyDescent="0.25">
      <c r="A9634" t="s">
        <v>13</v>
      </c>
      <c r="B9634" t="s">
        <v>6</v>
      </c>
      <c r="C9634" t="s">
        <v>8</v>
      </c>
      <c r="D9634">
        <v>2033</v>
      </c>
      <c r="E9634">
        <v>2040</v>
      </c>
      <c r="F9634">
        <v>0.38096819999999998</v>
      </c>
      <c r="G9634">
        <v>13721.031290000001</v>
      </c>
      <c r="H9634">
        <v>133.5230182</v>
      </c>
      <c r="I9634">
        <v>0.85</v>
      </c>
      <c r="J9634" s="2" t="str">
        <f t="shared" si="150"/>
        <v>EG_COALSR2033</v>
      </c>
    </row>
    <row r="9635" spans="1:10" x14ac:dyDescent="0.25">
      <c r="A9635" t="s">
        <v>13</v>
      </c>
      <c r="B9635" t="s">
        <v>6</v>
      </c>
      <c r="C9635" t="s">
        <v>12</v>
      </c>
      <c r="D9635">
        <v>2033</v>
      </c>
      <c r="E9635">
        <v>2040</v>
      </c>
      <c r="F9635">
        <v>0.38096819999999998</v>
      </c>
      <c r="G9635">
        <v>13721.031290000001</v>
      </c>
      <c r="H9635">
        <v>133.5230182</v>
      </c>
      <c r="I9635">
        <v>0.85</v>
      </c>
      <c r="J9635" s="2" t="str">
        <f t="shared" si="150"/>
        <v>EG_COALNR2033</v>
      </c>
    </row>
    <row r="9636" spans="1:10" x14ac:dyDescent="0.25">
      <c r="A9636" t="s">
        <v>13</v>
      </c>
      <c r="B9636" t="s">
        <v>6</v>
      </c>
      <c r="C9636" t="s">
        <v>10</v>
      </c>
      <c r="D9636">
        <v>2033</v>
      </c>
      <c r="E9636">
        <v>2041</v>
      </c>
      <c r="F9636">
        <v>0.38096819999999998</v>
      </c>
      <c r="G9636">
        <v>13721.031290000001</v>
      </c>
      <c r="H9636">
        <v>133.5230182</v>
      </c>
      <c r="I9636">
        <v>0.85</v>
      </c>
      <c r="J9636" s="2" t="str">
        <f t="shared" si="150"/>
        <v>EG_COALER2033</v>
      </c>
    </row>
    <row r="9637" spans="1:10" x14ac:dyDescent="0.25">
      <c r="A9637" t="s">
        <v>13</v>
      </c>
      <c r="B9637" t="s">
        <v>6</v>
      </c>
      <c r="C9637" t="s">
        <v>11</v>
      </c>
      <c r="D9637">
        <v>2033</v>
      </c>
      <c r="E9637">
        <v>2041</v>
      </c>
      <c r="F9637">
        <v>0.38096819999999998</v>
      </c>
      <c r="G9637">
        <v>13721.031290000001</v>
      </c>
      <c r="H9637">
        <v>133.5230182</v>
      </c>
      <c r="I9637">
        <v>0.85</v>
      </c>
      <c r="J9637" s="2" t="str">
        <f t="shared" si="150"/>
        <v>EG_COALWR2033</v>
      </c>
    </row>
    <row r="9638" spans="1:10" x14ac:dyDescent="0.25">
      <c r="A9638" t="s">
        <v>13</v>
      </c>
      <c r="B9638" t="s">
        <v>6</v>
      </c>
      <c r="C9638" t="s">
        <v>9</v>
      </c>
      <c r="D9638">
        <v>2033</v>
      </c>
      <c r="E9638">
        <v>2041</v>
      </c>
      <c r="F9638">
        <v>0.38096819999999998</v>
      </c>
      <c r="G9638">
        <v>13721.031290000001</v>
      </c>
      <c r="H9638">
        <v>133.5230182</v>
      </c>
      <c r="I9638">
        <v>0.85</v>
      </c>
      <c r="J9638" s="2" t="str">
        <f t="shared" si="150"/>
        <v>EG_COALNER2033</v>
      </c>
    </row>
    <row r="9639" spans="1:10" x14ac:dyDescent="0.25">
      <c r="A9639" t="s">
        <v>13</v>
      </c>
      <c r="B9639" t="s">
        <v>6</v>
      </c>
      <c r="C9639" t="s">
        <v>8</v>
      </c>
      <c r="D9639">
        <v>2033</v>
      </c>
      <c r="E9639">
        <v>2041</v>
      </c>
      <c r="F9639">
        <v>0.38096819999999998</v>
      </c>
      <c r="G9639">
        <v>13721.031290000001</v>
      </c>
      <c r="H9639">
        <v>133.5230182</v>
      </c>
      <c r="I9639">
        <v>0.85</v>
      </c>
      <c r="J9639" s="2" t="str">
        <f t="shared" si="150"/>
        <v>EG_COALSR2033</v>
      </c>
    </row>
    <row r="9640" spans="1:10" x14ac:dyDescent="0.25">
      <c r="A9640" t="s">
        <v>13</v>
      </c>
      <c r="B9640" t="s">
        <v>6</v>
      </c>
      <c r="C9640" t="s">
        <v>12</v>
      </c>
      <c r="D9640">
        <v>2033</v>
      </c>
      <c r="E9640">
        <v>2041</v>
      </c>
      <c r="F9640">
        <v>0.38096819999999998</v>
      </c>
      <c r="G9640">
        <v>13721.031290000001</v>
      </c>
      <c r="H9640">
        <v>133.5230182</v>
      </c>
      <c r="I9640">
        <v>0.85</v>
      </c>
      <c r="J9640" s="2" t="str">
        <f t="shared" si="150"/>
        <v>EG_COALNR2033</v>
      </c>
    </row>
    <row r="9641" spans="1:10" x14ac:dyDescent="0.25">
      <c r="A9641" t="s">
        <v>14</v>
      </c>
      <c r="B9641" t="s">
        <v>6</v>
      </c>
      <c r="C9641" t="s">
        <v>10</v>
      </c>
      <c r="D9641">
        <v>2033</v>
      </c>
      <c r="E9641">
        <v>2033</v>
      </c>
      <c r="F9641">
        <v>0.40444272199999998</v>
      </c>
      <c r="G9641">
        <v>8512.2278029999998</v>
      </c>
      <c r="H9641">
        <v>0</v>
      </c>
      <c r="I9641">
        <v>0.85</v>
      </c>
      <c r="J9641" s="2" t="str">
        <f t="shared" si="150"/>
        <v>EG_CCGTER2033</v>
      </c>
    </row>
    <row r="9642" spans="1:10" x14ac:dyDescent="0.25">
      <c r="A9642" t="s">
        <v>14</v>
      </c>
      <c r="B9642" t="s">
        <v>6</v>
      </c>
      <c r="C9642" t="s">
        <v>11</v>
      </c>
      <c r="D9642">
        <v>2033</v>
      </c>
      <c r="E9642">
        <v>2033</v>
      </c>
      <c r="F9642">
        <v>0.40444272199999998</v>
      </c>
      <c r="G9642">
        <v>8512.2278029999998</v>
      </c>
      <c r="H9642">
        <v>0</v>
      </c>
      <c r="I9642">
        <v>0.85</v>
      </c>
      <c r="J9642" s="2" t="str">
        <f t="shared" si="150"/>
        <v>EG_CCGTWR2033</v>
      </c>
    </row>
    <row r="9643" spans="1:10" x14ac:dyDescent="0.25">
      <c r="A9643" t="s">
        <v>14</v>
      </c>
      <c r="B9643" t="s">
        <v>6</v>
      </c>
      <c r="C9643" t="s">
        <v>9</v>
      </c>
      <c r="D9643">
        <v>2033</v>
      </c>
      <c r="E9643">
        <v>2033</v>
      </c>
      <c r="F9643">
        <v>0.40444272199999998</v>
      </c>
      <c r="G9643">
        <v>8512.2278029999998</v>
      </c>
      <c r="H9643">
        <v>0</v>
      </c>
      <c r="I9643">
        <v>0.85</v>
      </c>
      <c r="J9643" s="2" t="str">
        <f t="shared" si="150"/>
        <v>EG_CCGTNER2033</v>
      </c>
    </row>
    <row r="9644" spans="1:10" x14ac:dyDescent="0.25">
      <c r="A9644" t="s">
        <v>14</v>
      </c>
      <c r="B9644" t="s">
        <v>6</v>
      </c>
      <c r="C9644" t="s">
        <v>8</v>
      </c>
      <c r="D9644">
        <v>2033</v>
      </c>
      <c r="E9644">
        <v>2033</v>
      </c>
      <c r="F9644">
        <v>0.40444272199999998</v>
      </c>
      <c r="G9644">
        <v>8512.2278029999998</v>
      </c>
      <c r="H9644">
        <v>0</v>
      </c>
      <c r="I9644">
        <v>0.85</v>
      </c>
      <c r="J9644" s="2" t="str">
        <f t="shared" si="150"/>
        <v>EG_CCGTSR2033</v>
      </c>
    </row>
    <row r="9645" spans="1:10" x14ac:dyDescent="0.25">
      <c r="A9645" t="s">
        <v>14</v>
      </c>
      <c r="B9645" t="s">
        <v>6</v>
      </c>
      <c r="C9645" t="s">
        <v>12</v>
      </c>
      <c r="D9645">
        <v>2033</v>
      </c>
      <c r="E9645">
        <v>2033</v>
      </c>
      <c r="F9645">
        <v>0.40444272199999998</v>
      </c>
      <c r="G9645">
        <v>8512.2278029999998</v>
      </c>
      <c r="H9645">
        <v>0</v>
      </c>
      <c r="I9645">
        <v>0.85</v>
      </c>
      <c r="J9645" s="2" t="str">
        <f t="shared" si="150"/>
        <v>EG_CCGTNR2033</v>
      </c>
    </row>
    <row r="9646" spans="1:10" x14ac:dyDescent="0.25">
      <c r="A9646" t="s">
        <v>14</v>
      </c>
      <c r="B9646" t="s">
        <v>6</v>
      </c>
      <c r="C9646" t="s">
        <v>10</v>
      </c>
      <c r="D9646">
        <v>2033</v>
      </c>
      <c r="E9646">
        <v>2034</v>
      </c>
      <c r="F9646">
        <v>0.40444272199999998</v>
      </c>
      <c r="G9646">
        <v>8512.2278029999998</v>
      </c>
      <c r="H9646">
        <v>0</v>
      </c>
      <c r="I9646">
        <v>0.85</v>
      </c>
      <c r="J9646" s="2" t="str">
        <f t="shared" si="150"/>
        <v>EG_CCGTER2033</v>
      </c>
    </row>
    <row r="9647" spans="1:10" x14ac:dyDescent="0.25">
      <c r="A9647" t="s">
        <v>14</v>
      </c>
      <c r="B9647" t="s">
        <v>6</v>
      </c>
      <c r="C9647" t="s">
        <v>11</v>
      </c>
      <c r="D9647">
        <v>2033</v>
      </c>
      <c r="E9647">
        <v>2034</v>
      </c>
      <c r="F9647">
        <v>0.40444272199999998</v>
      </c>
      <c r="G9647">
        <v>8512.2278029999998</v>
      </c>
      <c r="H9647">
        <v>0</v>
      </c>
      <c r="I9647">
        <v>0.85</v>
      </c>
      <c r="J9647" s="2" t="str">
        <f t="shared" si="150"/>
        <v>EG_CCGTWR2033</v>
      </c>
    </row>
    <row r="9648" spans="1:10" x14ac:dyDescent="0.25">
      <c r="A9648" t="s">
        <v>14</v>
      </c>
      <c r="B9648" t="s">
        <v>6</v>
      </c>
      <c r="C9648" t="s">
        <v>9</v>
      </c>
      <c r="D9648">
        <v>2033</v>
      </c>
      <c r="E9648">
        <v>2034</v>
      </c>
      <c r="F9648">
        <v>0.40444272199999998</v>
      </c>
      <c r="G9648">
        <v>8512.2278029999998</v>
      </c>
      <c r="H9648">
        <v>0</v>
      </c>
      <c r="I9648">
        <v>0.85</v>
      </c>
      <c r="J9648" s="2" t="str">
        <f t="shared" si="150"/>
        <v>EG_CCGTNER2033</v>
      </c>
    </row>
    <row r="9649" spans="1:10" x14ac:dyDescent="0.25">
      <c r="A9649" t="s">
        <v>14</v>
      </c>
      <c r="B9649" t="s">
        <v>6</v>
      </c>
      <c r="C9649" t="s">
        <v>8</v>
      </c>
      <c r="D9649">
        <v>2033</v>
      </c>
      <c r="E9649">
        <v>2034</v>
      </c>
      <c r="F9649">
        <v>0.40444272199999998</v>
      </c>
      <c r="G9649">
        <v>8512.2278029999998</v>
      </c>
      <c r="H9649">
        <v>0</v>
      </c>
      <c r="I9649">
        <v>0.85</v>
      </c>
      <c r="J9649" s="2" t="str">
        <f t="shared" si="150"/>
        <v>EG_CCGTSR2033</v>
      </c>
    </row>
    <row r="9650" spans="1:10" x14ac:dyDescent="0.25">
      <c r="A9650" t="s">
        <v>14</v>
      </c>
      <c r="B9650" t="s">
        <v>6</v>
      </c>
      <c r="C9650" t="s">
        <v>12</v>
      </c>
      <c r="D9650">
        <v>2033</v>
      </c>
      <c r="E9650">
        <v>2034</v>
      </c>
      <c r="F9650">
        <v>0.40444272199999998</v>
      </c>
      <c r="G9650">
        <v>8512.2278029999998</v>
      </c>
      <c r="H9650">
        <v>0</v>
      </c>
      <c r="I9650">
        <v>0.85</v>
      </c>
      <c r="J9650" s="2" t="str">
        <f t="shared" si="150"/>
        <v>EG_CCGTNR2033</v>
      </c>
    </row>
    <row r="9651" spans="1:10" x14ac:dyDescent="0.25">
      <c r="A9651" t="s">
        <v>14</v>
      </c>
      <c r="B9651" t="s">
        <v>6</v>
      </c>
      <c r="C9651" t="s">
        <v>10</v>
      </c>
      <c r="D9651">
        <v>2033</v>
      </c>
      <c r="E9651">
        <v>2035</v>
      </c>
      <c r="F9651">
        <v>0.40444272199999998</v>
      </c>
      <c r="G9651">
        <v>8512.2278029999998</v>
      </c>
      <c r="H9651">
        <v>0</v>
      </c>
      <c r="I9651">
        <v>0.85</v>
      </c>
      <c r="J9651" s="2" t="str">
        <f t="shared" si="150"/>
        <v>EG_CCGTER2033</v>
      </c>
    </row>
    <row r="9652" spans="1:10" x14ac:dyDescent="0.25">
      <c r="A9652" t="s">
        <v>14</v>
      </c>
      <c r="B9652" t="s">
        <v>6</v>
      </c>
      <c r="C9652" t="s">
        <v>11</v>
      </c>
      <c r="D9652">
        <v>2033</v>
      </c>
      <c r="E9652">
        <v>2035</v>
      </c>
      <c r="F9652">
        <v>0.40444272199999998</v>
      </c>
      <c r="G9652">
        <v>8512.2278029999998</v>
      </c>
      <c r="H9652">
        <v>0</v>
      </c>
      <c r="I9652">
        <v>0.85</v>
      </c>
      <c r="J9652" s="2" t="str">
        <f t="shared" si="150"/>
        <v>EG_CCGTWR2033</v>
      </c>
    </row>
    <row r="9653" spans="1:10" x14ac:dyDescent="0.25">
      <c r="A9653" t="s">
        <v>14</v>
      </c>
      <c r="B9653" t="s">
        <v>6</v>
      </c>
      <c r="C9653" t="s">
        <v>9</v>
      </c>
      <c r="D9653">
        <v>2033</v>
      </c>
      <c r="E9653">
        <v>2035</v>
      </c>
      <c r="F9653">
        <v>0.40444272199999998</v>
      </c>
      <c r="G9653">
        <v>8512.2278029999998</v>
      </c>
      <c r="H9653">
        <v>0</v>
      </c>
      <c r="I9653">
        <v>0.85</v>
      </c>
      <c r="J9653" s="2" t="str">
        <f t="shared" si="150"/>
        <v>EG_CCGTNER2033</v>
      </c>
    </row>
    <row r="9654" spans="1:10" x14ac:dyDescent="0.25">
      <c r="A9654" t="s">
        <v>14</v>
      </c>
      <c r="B9654" t="s">
        <v>6</v>
      </c>
      <c r="C9654" t="s">
        <v>8</v>
      </c>
      <c r="D9654">
        <v>2033</v>
      </c>
      <c r="E9654">
        <v>2035</v>
      </c>
      <c r="F9654">
        <v>0.40444272199999998</v>
      </c>
      <c r="G9654">
        <v>8512.2278029999998</v>
      </c>
      <c r="H9654">
        <v>0</v>
      </c>
      <c r="I9654">
        <v>0.85</v>
      </c>
      <c r="J9654" s="2" t="str">
        <f t="shared" si="150"/>
        <v>EG_CCGTSR2033</v>
      </c>
    </row>
    <row r="9655" spans="1:10" x14ac:dyDescent="0.25">
      <c r="A9655" t="s">
        <v>14</v>
      </c>
      <c r="B9655" t="s">
        <v>6</v>
      </c>
      <c r="C9655" t="s">
        <v>12</v>
      </c>
      <c r="D9655">
        <v>2033</v>
      </c>
      <c r="E9655">
        <v>2035</v>
      </c>
      <c r="F9655">
        <v>0.40444272199999998</v>
      </c>
      <c r="G9655">
        <v>8512.2278029999998</v>
      </c>
      <c r="H9655">
        <v>0</v>
      </c>
      <c r="I9655">
        <v>0.85</v>
      </c>
      <c r="J9655" s="2" t="str">
        <f t="shared" si="150"/>
        <v>EG_CCGTNR2033</v>
      </c>
    </row>
    <row r="9656" spans="1:10" x14ac:dyDescent="0.25">
      <c r="A9656" t="s">
        <v>14</v>
      </c>
      <c r="B9656" t="s">
        <v>6</v>
      </c>
      <c r="C9656" t="s">
        <v>10</v>
      </c>
      <c r="D9656">
        <v>2033</v>
      </c>
      <c r="E9656">
        <v>2036</v>
      </c>
      <c r="F9656">
        <v>0.40444272199999998</v>
      </c>
      <c r="G9656">
        <v>8512.2278029999998</v>
      </c>
      <c r="H9656">
        <v>0</v>
      </c>
      <c r="I9656">
        <v>0.85</v>
      </c>
      <c r="J9656" s="2" t="str">
        <f t="shared" si="150"/>
        <v>EG_CCGTER2033</v>
      </c>
    </row>
    <row r="9657" spans="1:10" x14ac:dyDescent="0.25">
      <c r="A9657" t="s">
        <v>14</v>
      </c>
      <c r="B9657" t="s">
        <v>6</v>
      </c>
      <c r="C9657" t="s">
        <v>11</v>
      </c>
      <c r="D9657">
        <v>2033</v>
      </c>
      <c r="E9657">
        <v>2036</v>
      </c>
      <c r="F9657">
        <v>0.40444272199999998</v>
      </c>
      <c r="G9657">
        <v>8512.2278029999998</v>
      </c>
      <c r="H9657">
        <v>0</v>
      </c>
      <c r="I9657">
        <v>0.85</v>
      </c>
      <c r="J9657" s="2" t="str">
        <f t="shared" si="150"/>
        <v>EG_CCGTWR2033</v>
      </c>
    </row>
    <row r="9658" spans="1:10" x14ac:dyDescent="0.25">
      <c r="A9658" t="s">
        <v>14</v>
      </c>
      <c r="B9658" t="s">
        <v>6</v>
      </c>
      <c r="C9658" t="s">
        <v>9</v>
      </c>
      <c r="D9658">
        <v>2033</v>
      </c>
      <c r="E9658">
        <v>2036</v>
      </c>
      <c r="F9658">
        <v>0.40444272199999998</v>
      </c>
      <c r="G9658">
        <v>8512.2278029999998</v>
      </c>
      <c r="H9658">
        <v>0</v>
      </c>
      <c r="I9658">
        <v>0.85</v>
      </c>
      <c r="J9658" s="2" t="str">
        <f t="shared" si="150"/>
        <v>EG_CCGTNER2033</v>
      </c>
    </row>
    <row r="9659" spans="1:10" x14ac:dyDescent="0.25">
      <c r="A9659" t="s">
        <v>14</v>
      </c>
      <c r="B9659" t="s">
        <v>6</v>
      </c>
      <c r="C9659" t="s">
        <v>8</v>
      </c>
      <c r="D9659">
        <v>2033</v>
      </c>
      <c r="E9659">
        <v>2036</v>
      </c>
      <c r="F9659">
        <v>0.40444272199999998</v>
      </c>
      <c r="G9659">
        <v>8512.2278029999998</v>
      </c>
      <c r="H9659">
        <v>0</v>
      </c>
      <c r="I9659">
        <v>0.85</v>
      </c>
      <c r="J9659" s="2" t="str">
        <f t="shared" si="150"/>
        <v>EG_CCGTSR2033</v>
      </c>
    </row>
    <row r="9660" spans="1:10" x14ac:dyDescent="0.25">
      <c r="A9660" t="s">
        <v>14</v>
      </c>
      <c r="B9660" t="s">
        <v>6</v>
      </c>
      <c r="C9660" t="s">
        <v>12</v>
      </c>
      <c r="D9660">
        <v>2033</v>
      </c>
      <c r="E9660">
        <v>2036</v>
      </c>
      <c r="F9660">
        <v>0.40444272199999998</v>
      </c>
      <c r="G9660">
        <v>8512.2278029999998</v>
      </c>
      <c r="H9660">
        <v>0</v>
      </c>
      <c r="I9660">
        <v>0.85</v>
      </c>
      <c r="J9660" s="2" t="str">
        <f t="shared" si="150"/>
        <v>EG_CCGTNR2033</v>
      </c>
    </row>
    <row r="9661" spans="1:10" x14ac:dyDescent="0.25">
      <c r="A9661" t="s">
        <v>14</v>
      </c>
      <c r="B9661" t="s">
        <v>6</v>
      </c>
      <c r="C9661" t="s">
        <v>10</v>
      </c>
      <c r="D9661">
        <v>2033</v>
      </c>
      <c r="E9661">
        <v>2037</v>
      </c>
      <c r="F9661">
        <v>0.40444272199999998</v>
      </c>
      <c r="G9661">
        <v>8512.2278029999998</v>
      </c>
      <c r="H9661">
        <v>0</v>
      </c>
      <c r="I9661">
        <v>0.85</v>
      </c>
      <c r="J9661" s="2" t="str">
        <f t="shared" si="150"/>
        <v>EG_CCGTER2033</v>
      </c>
    </row>
    <row r="9662" spans="1:10" x14ac:dyDescent="0.25">
      <c r="A9662" t="s">
        <v>14</v>
      </c>
      <c r="B9662" t="s">
        <v>6</v>
      </c>
      <c r="C9662" t="s">
        <v>11</v>
      </c>
      <c r="D9662">
        <v>2033</v>
      </c>
      <c r="E9662">
        <v>2037</v>
      </c>
      <c r="F9662">
        <v>0.40444272199999998</v>
      </c>
      <c r="G9662">
        <v>8512.2278029999998</v>
      </c>
      <c r="H9662">
        <v>0</v>
      </c>
      <c r="I9662">
        <v>0.85</v>
      </c>
      <c r="J9662" s="2" t="str">
        <f t="shared" si="150"/>
        <v>EG_CCGTWR2033</v>
      </c>
    </row>
    <row r="9663" spans="1:10" x14ac:dyDescent="0.25">
      <c r="A9663" t="s">
        <v>14</v>
      </c>
      <c r="B9663" t="s">
        <v>6</v>
      </c>
      <c r="C9663" t="s">
        <v>9</v>
      </c>
      <c r="D9663">
        <v>2033</v>
      </c>
      <c r="E9663">
        <v>2037</v>
      </c>
      <c r="F9663">
        <v>0.40444272199999998</v>
      </c>
      <c r="G9663">
        <v>8512.2278029999998</v>
      </c>
      <c r="H9663">
        <v>0</v>
      </c>
      <c r="I9663">
        <v>0.85</v>
      </c>
      <c r="J9663" s="2" t="str">
        <f t="shared" si="150"/>
        <v>EG_CCGTNER2033</v>
      </c>
    </row>
    <row r="9664" spans="1:10" x14ac:dyDescent="0.25">
      <c r="A9664" t="s">
        <v>14</v>
      </c>
      <c r="B9664" t="s">
        <v>6</v>
      </c>
      <c r="C9664" t="s">
        <v>8</v>
      </c>
      <c r="D9664">
        <v>2033</v>
      </c>
      <c r="E9664">
        <v>2037</v>
      </c>
      <c r="F9664">
        <v>0.40444272199999998</v>
      </c>
      <c r="G9664">
        <v>8512.2278029999998</v>
      </c>
      <c r="H9664">
        <v>0</v>
      </c>
      <c r="I9664">
        <v>0.85</v>
      </c>
      <c r="J9664" s="2" t="str">
        <f t="shared" si="150"/>
        <v>EG_CCGTSR2033</v>
      </c>
    </row>
    <row r="9665" spans="1:10" x14ac:dyDescent="0.25">
      <c r="A9665" t="s">
        <v>14</v>
      </c>
      <c r="B9665" t="s">
        <v>6</v>
      </c>
      <c r="C9665" t="s">
        <v>12</v>
      </c>
      <c r="D9665">
        <v>2033</v>
      </c>
      <c r="E9665">
        <v>2037</v>
      </c>
      <c r="F9665">
        <v>0.40444272199999998</v>
      </c>
      <c r="G9665">
        <v>8512.2278029999998</v>
      </c>
      <c r="H9665">
        <v>0</v>
      </c>
      <c r="I9665">
        <v>0.85</v>
      </c>
      <c r="J9665" s="2" t="str">
        <f t="shared" si="150"/>
        <v>EG_CCGTNR2033</v>
      </c>
    </row>
    <row r="9666" spans="1:10" x14ac:dyDescent="0.25">
      <c r="A9666" t="s">
        <v>14</v>
      </c>
      <c r="B9666" t="s">
        <v>6</v>
      </c>
      <c r="C9666" t="s">
        <v>10</v>
      </c>
      <c r="D9666">
        <v>2033</v>
      </c>
      <c r="E9666">
        <v>2038</v>
      </c>
      <c r="F9666">
        <v>0.40444272199999998</v>
      </c>
      <c r="G9666">
        <v>8512.2278029999998</v>
      </c>
      <c r="H9666">
        <v>0</v>
      </c>
      <c r="I9666">
        <v>0.85</v>
      </c>
      <c r="J9666" s="2" t="str">
        <f t="shared" si="150"/>
        <v>EG_CCGTER2033</v>
      </c>
    </row>
    <row r="9667" spans="1:10" x14ac:dyDescent="0.25">
      <c r="A9667" t="s">
        <v>14</v>
      </c>
      <c r="B9667" t="s">
        <v>6</v>
      </c>
      <c r="C9667" t="s">
        <v>11</v>
      </c>
      <c r="D9667">
        <v>2033</v>
      </c>
      <c r="E9667">
        <v>2038</v>
      </c>
      <c r="F9667">
        <v>0.40444272199999998</v>
      </c>
      <c r="G9667">
        <v>8512.2278029999998</v>
      </c>
      <c r="H9667">
        <v>0</v>
      </c>
      <c r="I9667">
        <v>0.85</v>
      </c>
      <c r="J9667" s="2" t="str">
        <f t="shared" ref="J9667:J9730" si="151">_xlfn.CONCAT(A9667,C9667,D9667)</f>
        <v>EG_CCGTWR2033</v>
      </c>
    </row>
    <row r="9668" spans="1:10" x14ac:dyDescent="0.25">
      <c r="A9668" t="s">
        <v>14</v>
      </c>
      <c r="B9668" t="s">
        <v>6</v>
      </c>
      <c r="C9668" t="s">
        <v>9</v>
      </c>
      <c r="D9668">
        <v>2033</v>
      </c>
      <c r="E9668">
        <v>2038</v>
      </c>
      <c r="F9668">
        <v>0.40444272199999998</v>
      </c>
      <c r="G9668">
        <v>8512.2278029999998</v>
      </c>
      <c r="H9668">
        <v>0</v>
      </c>
      <c r="I9668">
        <v>0.85</v>
      </c>
      <c r="J9668" s="2" t="str">
        <f t="shared" si="151"/>
        <v>EG_CCGTNER2033</v>
      </c>
    </row>
    <row r="9669" spans="1:10" x14ac:dyDescent="0.25">
      <c r="A9669" t="s">
        <v>14</v>
      </c>
      <c r="B9669" t="s">
        <v>6</v>
      </c>
      <c r="C9669" t="s">
        <v>8</v>
      </c>
      <c r="D9669">
        <v>2033</v>
      </c>
      <c r="E9669">
        <v>2038</v>
      </c>
      <c r="F9669">
        <v>0.40444272199999998</v>
      </c>
      <c r="G9669">
        <v>8512.2278029999998</v>
      </c>
      <c r="H9669">
        <v>0</v>
      </c>
      <c r="I9669">
        <v>0.85</v>
      </c>
      <c r="J9669" s="2" t="str">
        <f t="shared" si="151"/>
        <v>EG_CCGTSR2033</v>
      </c>
    </row>
    <row r="9670" spans="1:10" x14ac:dyDescent="0.25">
      <c r="A9670" t="s">
        <v>14</v>
      </c>
      <c r="B9670" t="s">
        <v>6</v>
      </c>
      <c r="C9670" t="s">
        <v>12</v>
      </c>
      <c r="D9670">
        <v>2033</v>
      </c>
      <c r="E9670">
        <v>2038</v>
      </c>
      <c r="F9670">
        <v>0.40444272199999998</v>
      </c>
      <c r="G9670">
        <v>8512.2278029999998</v>
      </c>
      <c r="H9670">
        <v>0</v>
      </c>
      <c r="I9670">
        <v>0.85</v>
      </c>
      <c r="J9670" s="2" t="str">
        <f t="shared" si="151"/>
        <v>EG_CCGTNR2033</v>
      </c>
    </row>
    <row r="9671" spans="1:10" x14ac:dyDescent="0.25">
      <c r="A9671" t="s">
        <v>14</v>
      </c>
      <c r="B9671" t="s">
        <v>6</v>
      </c>
      <c r="C9671" t="s">
        <v>10</v>
      </c>
      <c r="D9671">
        <v>2033</v>
      </c>
      <c r="E9671">
        <v>2039</v>
      </c>
      <c r="F9671">
        <v>0.40444272199999998</v>
      </c>
      <c r="G9671">
        <v>8512.2278029999998</v>
      </c>
      <c r="H9671">
        <v>0</v>
      </c>
      <c r="I9671">
        <v>0.85</v>
      </c>
      <c r="J9671" s="2" t="str">
        <f t="shared" si="151"/>
        <v>EG_CCGTER2033</v>
      </c>
    </row>
    <row r="9672" spans="1:10" x14ac:dyDescent="0.25">
      <c r="A9672" t="s">
        <v>14</v>
      </c>
      <c r="B9672" t="s">
        <v>6</v>
      </c>
      <c r="C9672" t="s">
        <v>11</v>
      </c>
      <c r="D9672">
        <v>2033</v>
      </c>
      <c r="E9672">
        <v>2039</v>
      </c>
      <c r="F9672">
        <v>0.40444272199999998</v>
      </c>
      <c r="G9672">
        <v>8512.2278029999998</v>
      </c>
      <c r="H9672">
        <v>0</v>
      </c>
      <c r="I9672">
        <v>0.85</v>
      </c>
      <c r="J9672" s="2" t="str">
        <f t="shared" si="151"/>
        <v>EG_CCGTWR2033</v>
      </c>
    </row>
    <row r="9673" spans="1:10" x14ac:dyDescent="0.25">
      <c r="A9673" t="s">
        <v>14</v>
      </c>
      <c r="B9673" t="s">
        <v>6</v>
      </c>
      <c r="C9673" t="s">
        <v>9</v>
      </c>
      <c r="D9673">
        <v>2033</v>
      </c>
      <c r="E9673">
        <v>2039</v>
      </c>
      <c r="F9673">
        <v>0.40444272199999998</v>
      </c>
      <c r="G9673">
        <v>8512.2278029999998</v>
      </c>
      <c r="H9673">
        <v>0</v>
      </c>
      <c r="I9673">
        <v>0.85</v>
      </c>
      <c r="J9673" s="2" t="str">
        <f t="shared" si="151"/>
        <v>EG_CCGTNER2033</v>
      </c>
    </row>
    <row r="9674" spans="1:10" x14ac:dyDescent="0.25">
      <c r="A9674" t="s">
        <v>14</v>
      </c>
      <c r="B9674" t="s">
        <v>6</v>
      </c>
      <c r="C9674" t="s">
        <v>8</v>
      </c>
      <c r="D9674">
        <v>2033</v>
      </c>
      <c r="E9674">
        <v>2039</v>
      </c>
      <c r="F9674">
        <v>0.40444272199999998</v>
      </c>
      <c r="G9674">
        <v>8512.2278029999998</v>
      </c>
      <c r="H9674">
        <v>0</v>
      </c>
      <c r="I9674">
        <v>0.85</v>
      </c>
      <c r="J9674" s="2" t="str">
        <f t="shared" si="151"/>
        <v>EG_CCGTSR2033</v>
      </c>
    </row>
    <row r="9675" spans="1:10" x14ac:dyDescent="0.25">
      <c r="A9675" t="s">
        <v>14</v>
      </c>
      <c r="B9675" t="s">
        <v>6</v>
      </c>
      <c r="C9675" t="s">
        <v>12</v>
      </c>
      <c r="D9675">
        <v>2033</v>
      </c>
      <c r="E9675">
        <v>2039</v>
      </c>
      <c r="F9675">
        <v>0.40444272199999998</v>
      </c>
      <c r="G9675">
        <v>8512.2278029999998</v>
      </c>
      <c r="H9675">
        <v>0</v>
      </c>
      <c r="I9675">
        <v>0.85</v>
      </c>
      <c r="J9675" s="2" t="str">
        <f t="shared" si="151"/>
        <v>EG_CCGTNR2033</v>
      </c>
    </row>
    <row r="9676" spans="1:10" x14ac:dyDescent="0.25">
      <c r="A9676" t="s">
        <v>14</v>
      </c>
      <c r="B9676" t="s">
        <v>6</v>
      </c>
      <c r="C9676" t="s">
        <v>10</v>
      </c>
      <c r="D9676">
        <v>2033</v>
      </c>
      <c r="E9676">
        <v>2040</v>
      </c>
      <c r="F9676">
        <v>0.40444272199999998</v>
      </c>
      <c r="G9676">
        <v>8512.2278029999998</v>
      </c>
      <c r="H9676">
        <v>0</v>
      </c>
      <c r="I9676">
        <v>0.85</v>
      </c>
      <c r="J9676" s="2" t="str">
        <f t="shared" si="151"/>
        <v>EG_CCGTER2033</v>
      </c>
    </row>
    <row r="9677" spans="1:10" x14ac:dyDescent="0.25">
      <c r="A9677" t="s">
        <v>14</v>
      </c>
      <c r="B9677" t="s">
        <v>6</v>
      </c>
      <c r="C9677" t="s">
        <v>11</v>
      </c>
      <c r="D9677">
        <v>2033</v>
      </c>
      <c r="E9677">
        <v>2040</v>
      </c>
      <c r="F9677">
        <v>0.40444272199999998</v>
      </c>
      <c r="G9677">
        <v>8512.2278029999998</v>
      </c>
      <c r="H9677">
        <v>0</v>
      </c>
      <c r="I9677">
        <v>0.85</v>
      </c>
      <c r="J9677" s="2" t="str">
        <f t="shared" si="151"/>
        <v>EG_CCGTWR2033</v>
      </c>
    </row>
    <row r="9678" spans="1:10" x14ac:dyDescent="0.25">
      <c r="A9678" t="s">
        <v>14</v>
      </c>
      <c r="B9678" t="s">
        <v>6</v>
      </c>
      <c r="C9678" t="s">
        <v>9</v>
      </c>
      <c r="D9678">
        <v>2033</v>
      </c>
      <c r="E9678">
        <v>2040</v>
      </c>
      <c r="F9678">
        <v>0.40444272199999998</v>
      </c>
      <c r="G9678">
        <v>8512.2278029999998</v>
      </c>
      <c r="H9678">
        <v>0</v>
      </c>
      <c r="I9678">
        <v>0.85</v>
      </c>
      <c r="J9678" s="2" t="str">
        <f t="shared" si="151"/>
        <v>EG_CCGTNER2033</v>
      </c>
    </row>
    <row r="9679" spans="1:10" x14ac:dyDescent="0.25">
      <c r="A9679" t="s">
        <v>14</v>
      </c>
      <c r="B9679" t="s">
        <v>6</v>
      </c>
      <c r="C9679" t="s">
        <v>8</v>
      </c>
      <c r="D9679">
        <v>2033</v>
      </c>
      <c r="E9679">
        <v>2040</v>
      </c>
      <c r="F9679">
        <v>0.40444272199999998</v>
      </c>
      <c r="G9679">
        <v>8512.2278029999998</v>
      </c>
      <c r="H9679">
        <v>0</v>
      </c>
      <c r="I9679">
        <v>0.85</v>
      </c>
      <c r="J9679" s="2" t="str">
        <f t="shared" si="151"/>
        <v>EG_CCGTSR2033</v>
      </c>
    </row>
    <row r="9680" spans="1:10" x14ac:dyDescent="0.25">
      <c r="A9680" t="s">
        <v>14</v>
      </c>
      <c r="B9680" t="s">
        <v>6</v>
      </c>
      <c r="C9680" t="s">
        <v>12</v>
      </c>
      <c r="D9680">
        <v>2033</v>
      </c>
      <c r="E9680">
        <v>2040</v>
      </c>
      <c r="F9680">
        <v>0.40444272199999998</v>
      </c>
      <c r="G9680">
        <v>8512.2278029999998</v>
      </c>
      <c r="H9680">
        <v>0</v>
      </c>
      <c r="I9680">
        <v>0.85</v>
      </c>
      <c r="J9680" s="2" t="str">
        <f t="shared" si="151"/>
        <v>EG_CCGTNR2033</v>
      </c>
    </row>
    <row r="9681" spans="1:10" x14ac:dyDescent="0.25">
      <c r="A9681" t="s">
        <v>14</v>
      </c>
      <c r="B9681" t="s">
        <v>6</v>
      </c>
      <c r="C9681" t="s">
        <v>10</v>
      </c>
      <c r="D9681">
        <v>2033</v>
      </c>
      <c r="E9681">
        <v>2041</v>
      </c>
      <c r="F9681">
        <v>0.40444272199999998</v>
      </c>
      <c r="G9681">
        <v>8512.2278029999998</v>
      </c>
      <c r="H9681">
        <v>0</v>
      </c>
      <c r="I9681">
        <v>0.85</v>
      </c>
      <c r="J9681" s="2" t="str">
        <f t="shared" si="151"/>
        <v>EG_CCGTER2033</v>
      </c>
    </row>
    <row r="9682" spans="1:10" x14ac:dyDescent="0.25">
      <c r="A9682" t="s">
        <v>14</v>
      </c>
      <c r="B9682" t="s">
        <v>6</v>
      </c>
      <c r="C9682" t="s">
        <v>11</v>
      </c>
      <c r="D9682">
        <v>2033</v>
      </c>
      <c r="E9682">
        <v>2041</v>
      </c>
      <c r="F9682">
        <v>0.40444272199999998</v>
      </c>
      <c r="G9682">
        <v>8512.2278029999998</v>
      </c>
      <c r="H9682">
        <v>0</v>
      </c>
      <c r="I9682">
        <v>0.85</v>
      </c>
      <c r="J9682" s="2" t="str">
        <f t="shared" si="151"/>
        <v>EG_CCGTWR2033</v>
      </c>
    </row>
    <row r="9683" spans="1:10" x14ac:dyDescent="0.25">
      <c r="A9683" t="s">
        <v>14</v>
      </c>
      <c r="B9683" t="s">
        <v>6</v>
      </c>
      <c r="C9683" t="s">
        <v>9</v>
      </c>
      <c r="D9683">
        <v>2033</v>
      </c>
      <c r="E9683">
        <v>2041</v>
      </c>
      <c r="F9683">
        <v>0.40444272199999998</v>
      </c>
      <c r="G9683">
        <v>8512.2278029999998</v>
      </c>
      <c r="H9683">
        <v>0</v>
      </c>
      <c r="I9683">
        <v>0.85</v>
      </c>
      <c r="J9683" s="2" t="str">
        <f t="shared" si="151"/>
        <v>EG_CCGTNER2033</v>
      </c>
    </row>
    <row r="9684" spans="1:10" x14ac:dyDescent="0.25">
      <c r="A9684" t="s">
        <v>14</v>
      </c>
      <c r="B9684" t="s">
        <v>6</v>
      </c>
      <c r="C9684" t="s">
        <v>8</v>
      </c>
      <c r="D9684">
        <v>2033</v>
      </c>
      <c r="E9684">
        <v>2041</v>
      </c>
      <c r="F9684">
        <v>0.40444272199999998</v>
      </c>
      <c r="G9684">
        <v>8512.2278029999998</v>
      </c>
      <c r="H9684">
        <v>0</v>
      </c>
      <c r="I9684">
        <v>0.85</v>
      </c>
      <c r="J9684" s="2" t="str">
        <f t="shared" si="151"/>
        <v>EG_CCGTSR2033</v>
      </c>
    </row>
    <row r="9685" spans="1:10" x14ac:dyDescent="0.25">
      <c r="A9685" t="s">
        <v>14</v>
      </c>
      <c r="B9685" t="s">
        <v>6</v>
      </c>
      <c r="C9685" t="s">
        <v>12</v>
      </c>
      <c r="D9685">
        <v>2033</v>
      </c>
      <c r="E9685">
        <v>2041</v>
      </c>
      <c r="F9685">
        <v>0.40444272199999998</v>
      </c>
      <c r="G9685">
        <v>8512.2278029999998</v>
      </c>
      <c r="H9685">
        <v>0</v>
      </c>
      <c r="I9685">
        <v>0.85</v>
      </c>
      <c r="J9685" s="2" t="str">
        <f t="shared" si="151"/>
        <v>EG_CCGTNR2033</v>
      </c>
    </row>
    <row r="9686" spans="1:10" x14ac:dyDescent="0.25">
      <c r="A9686" t="s">
        <v>16</v>
      </c>
      <c r="B9686" t="s">
        <v>6</v>
      </c>
      <c r="C9686" t="s">
        <v>10</v>
      </c>
      <c r="D9686">
        <v>2033</v>
      </c>
      <c r="E9686">
        <v>2033</v>
      </c>
      <c r="F9686">
        <v>0.28070162799999998</v>
      </c>
      <c r="G9686">
        <v>6679.7506489999996</v>
      </c>
      <c r="H9686">
        <v>0</v>
      </c>
      <c r="I9686">
        <v>0.85</v>
      </c>
      <c r="J9686" s="2" t="str">
        <f t="shared" si="151"/>
        <v>EG_OCGTER2033</v>
      </c>
    </row>
    <row r="9687" spans="1:10" x14ac:dyDescent="0.25">
      <c r="A9687" t="s">
        <v>16</v>
      </c>
      <c r="B9687" t="s">
        <v>6</v>
      </c>
      <c r="C9687" t="s">
        <v>11</v>
      </c>
      <c r="D9687">
        <v>2033</v>
      </c>
      <c r="E9687">
        <v>2033</v>
      </c>
      <c r="F9687">
        <v>0.28070162799999998</v>
      </c>
      <c r="G9687">
        <v>6679.7506489999996</v>
      </c>
      <c r="H9687">
        <v>0</v>
      </c>
      <c r="I9687">
        <v>0.85</v>
      </c>
      <c r="J9687" s="2" t="str">
        <f t="shared" si="151"/>
        <v>EG_OCGTWR2033</v>
      </c>
    </row>
    <row r="9688" spans="1:10" x14ac:dyDescent="0.25">
      <c r="A9688" t="s">
        <v>16</v>
      </c>
      <c r="B9688" t="s">
        <v>6</v>
      </c>
      <c r="C9688" t="s">
        <v>9</v>
      </c>
      <c r="D9688">
        <v>2033</v>
      </c>
      <c r="E9688">
        <v>2033</v>
      </c>
      <c r="F9688">
        <v>0.28070162799999998</v>
      </c>
      <c r="G9688">
        <v>6679.7506489999996</v>
      </c>
      <c r="H9688">
        <v>0</v>
      </c>
      <c r="I9688">
        <v>0.85</v>
      </c>
      <c r="J9688" s="2" t="str">
        <f t="shared" si="151"/>
        <v>EG_OCGTNER2033</v>
      </c>
    </row>
    <row r="9689" spans="1:10" x14ac:dyDescent="0.25">
      <c r="A9689" t="s">
        <v>16</v>
      </c>
      <c r="B9689" t="s">
        <v>6</v>
      </c>
      <c r="C9689" t="s">
        <v>8</v>
      </c>
      <c r="D9689">
        <v>2033</v>
      </c>
      <c r="E9689">
        <v>2033</v>
      </c>
      <c r="F9689">
        <v>0.28070162799999998</v>
      </c>
      <c r="G9689">
        <v>6679.7506489999996</v>
      </c>
      <c r="H9689">
        <v>0</v>
      </c>
      <c r="I9689">
        <v>0.85</v>
      </c>
      <c r="J9689" s="2" t="str">
        <f t="shared" si="151"/>
        <v>EG_OCGTSR2033</v>
      </c>
    </row>
    <row r="9690" spans="1:10" x14ac:dyDescent="0.25">
      <c r="A9690" t="s">
        <v>16</v>
      </c>
      <c r="B9690" t="s">
        <v>6</v>
      </c>
      <c r="C9690" t="s">
        <v>12</v>
      </c>
      <c r="D9690">
        <v>2033</v>
      </c>
      <c r="E9690">
        <v>2033</v>
      </c>
      <c r="F9690">
        <v>0.28070162799999998</v>
      </c>
      <c r="G9690">
        <v>6679.7506489999996</v>
      </c>
      <c r="H9690">
        <v>0</v>
      </c>
      <c r="I9690">
        <v>0.85</v>
      </c>
      <c r="J9690" s="2" t="str">
        <f t="shared" si="151"/>
        <v>EG_OCGTNR2033</v>
      </c>
    </row>
    <row r="9691" spans="1:10" x14ac:dyDescent="0.25">
      <c r="A9691" t="s">
        <v>16</v>
      </c>
      <c r="B9691" t="s">
        <v>6</v>
      </c>
      <c r="C9691" t="s">
        <v>10</v>
      </c>
      <c r="D9691">
        <v>2033</v>
      </c>
      <c r="E9691">
        <v>2034</v>
      </c>
      <c r="F9691">
        <v>0.28070162799999998</v>
      </c>
      <c r="G9691">
        <v>6679.7506489999996</v>
      </c>
      <c r="H9691">
        <v>0</v>
      </c>
      <c r="I9691">
        <v>0.85</v>
      </c>
      <c r="J9691" s="2" t="str">
        <f t="shared" si="151"/>
        <v>EG_OCGTER2033</v>
      </c>
    </row>
    <row r="9692" spans="1:10" x14ac:dyDescent="0.25">
      <c r="A9692" t="s">
        <v>16</v>
      </c>
      <c r="B9692" t="s">
        <v>6</v>
      </c>
      <c r="C9692" t="s">
        <v>11</v>
      </c>
      <c r="D9692">
        <v>2033</v>
      </c>
      <c r="E9692">
        <v>2034</v>
      </c>
      <c r="F9692">
        <v>0.28070162799999998</v>
      </c>
      <c r="G9692">
        <v>6679.7506489999996</v>
      </c>
      <c r="H9692">
        <v>0</v>
      </c>
      <c r="I9692">
        <v>0.85</v>
      </c>
      <c r="J9692" s="2" t="str">
        <f t="shared" si="151"/>
        <v>EG_OCGTWR2033</v>
      </c>
    </row>
    <row r="9693" spans="1:10" x14ac:dyDescent="0.25">
      <c r="A9693" t="s">
        <v>16</v>
      </c>
      <c r="B9693" t="s">
        <v>6</v>
      </c>
      <c r="C9693" t="s">
        <v>9</v>
      </c>
      <c r="D9693">
        <v>2033</v>
      </c>
      <c r="E9693">
        <v>2034</v>
      </c>
      <c r="F9693">
        <v>0.28070162799999998</v>
      </c>
      <c r="G9693">
        <v>6679.7506489999996</v>
      </c>
      <c r="H9693">
        <v>0</v>
      </c>
      <c r="I9693">
        <v>0.85</v>
      </c>
      <c r="J9693" s="2" t="str">
        <f t="shared" si="151"/>
        <v>EG_OCGTNER2033</v>
      </c>
    </row>
    <row r="9694" spans="1:10" x14ac:dyDescent="0.25">
      <c r="A9694" t="s">
        <v>16</v>
      </c>
      <c r="B9694" t="s">
        <v>6</v>
      </c>
      <c r="C9694" t="s">
        <v>8</v>
      </c>
      <c r="D9694">
        <v>2033</v>
      </c>
      <c r="E9694">
        <v>2034</v>
      </c>
      <c r="F9694">
        <v>0.28070162799999998</v>
      </c>
      <c r="G9694">
        <v>6679.7506489999996</v>
      </c>
      <c r="H9694">
        <v>0</v>
      </c>
      <c r="I9694">
        <v>0.85</v>
      </c>
      <c r="J9694" s="2" t="str">
        <f t="shared" si="151"/>
        <v>EG_OCGTSR2033</v>
      </c>
    </row>
    <row r="9695" spans="1:10" x14ac:dyDescent="0.25">
      <c r="A9695" t="s">
        <v>16</v>
      </c>
      <c r="B9695" t="s">
        <v>6</v>
      </c>
      <c r="C9695" t="s">
        <v>12</v>
      </c>
      <c r="D9695">
        <v>2033</v>
      </c>
      <c r="E9695">
        <v>2034</v>
      </c>
      <c r="F9695">
        <v>0.28070162799999998</v>
      </c>
      <c r="G9695">
        <v>6679.7506489999996</v>
      </c>
      <c r="H9695">
        <v>0</v>
      </c>
      <c r="I9695">
        <v>0.85</v>
      </c>
      <c r="J9695" s="2" t="str">
        <f t="shared" si="151"/>
        <v>EG_OCGTNR2033</v>
      </c>
    </row>
    <row r="9696" spans="1:10" x14ac:dyDescent="0.25">
      <c r="A9696" t="s">
        <v>16</v>
      </c>
      <c r="B9696" t="s">
        <v>6</v>
      </c>
      <c r="C9696" t="s">
        <v>10</v>
      </c>
      <c r="D9696">
        <v>2033</v>
      </c>
      <c r="E9696">
        <v>2035</v>
      </c>
      <c r="F9696">
        <v>0.28070162799999998</v>
      </c>
      <c r="G9696">
        <v>6679.7506489999996</v>
      </c>
      <c r="H9696">
        <v>0</v>
      </c>
      <c r="I9696">
        <v>0.85</v>
      </c>
      <c r="J9696" s="2" t="str">
        <f t="shared" si="151"/>
        <v>EG_OCGTER2033</v>
      </c>
    </row>
    <row r="9697" spans="1:10" x14ac:dyDescent="0.25">
      <c r="A9697" t="s">
        <v>16</v>
      </c>
      <c r="B9697" t="s">
        <v>6</v>
      </c>
      <c r="C9697" t="s">
        <v>11</v>
      </c>
      <c r="D9697">
        <v>2033</v>
      </c>
      <c r="E9697">
        <v>2035</v>
      </c>
      <c r="F9697">
        <v>0.28070162799999998</v>
      </c>
      <c r="G9697">
        <v>6679.7506489999996</v>
      </c>
      <c r="H9697">
        <v>0</v>
      </c>
      <c r="I9697">
        <v>0.85</v>
      </c>
      <c r="J9697" s="2" t="str">
        <f t="shared" si="151"/>
        <v>EG_OCGTWR2033</v>
      </c>
    </row>
    <row r="9698" spans="1:10" x14ac:dyDescent="0.25">
      <c r="A9698" t="s">
        <v>16</v>
      </c>
      <c r="B9698" t="s">
        <v>6</v>
      </c>
      <c r="C9698" t="s">
        <v>9</v>
      </c>
      <c r="D9698">
        <v>2033</v>
      </c>
      <c r="E9698">
        <v>2035</v>
      </c>
      <c r="F9698">
        <v>0.28070162799999998</v>
      </c>
      <c r="G9698">
        <v>6679.7506489999996</v>
      </c>
      <c r="H9698">
        <v>0</v>
      </c>
      <c r="I9698">
        <v>0.85</v>
      </c>
      <c r="J9698" s="2" t="str">
        <f t="shared" si="151"/>
        <v>EG_OCGTNER2033</v>
      </c>
    </row>
    <row r="9699" spans="1:10" x14ac:dyDescent="0.25">
      <c r="A9699" t="s">
        <v>16</v>
      </c>
      <c r="B9699" t="s">
        <v>6</v>
      </c>
      <c r="C9699" t="s">
        <v>8</v>
      </c>
      <c r="D9699">
        <v>2033</v>
      </c>
      <c r="E9699">
        <v>2035</v>
      </c>
      <c r="F9699">
        <v>0.28070162799999998</v>
      </c>
      <c r="G9699">
        <v>6679.7506489999996</v>
      </c>
      <c r="H9699">
        <v>0</v>
      </c>
      <c r="I9699">
        <v>0.85</v>
      </c>
      <c r="J9699" s="2" t="str">
        <f t="shared" si="151"/>
        <v>EG_OCGTSR2033</v>
      </c>
    </row>
    <row r="9700" spans="1:10" x14ac:dyDescent="0.25">
      <c r="A9700" t="s">
        <v>16</v>
      </c>
      <c r="B9700" t="s">
        <v>6</v>
      </c>
      <c r="C9700" t="s">
        <v>12</v>
      </c>
      <c r="D9700">
        <v>2033</v>
      </c>
      <c r="E9700">
        <v>2035</v>
      </c>
      <c r="F9700">
        <v>0.28070162799999998</v>
      </c>
      <c r="G9700">
        <v>6679.7506489999996</v>
      </c>
      <c r="H9700">
        <v>0</v>
      </c>
      <c r="I9700">
        <v>0.85</v>
      </c>
      <c r="J9700" s="2" t="str">
        <f t="shared" si="151"/>
        <v>EG_OCGTNR2033</v>
      </c>
    </row>
    <row r="9701" spans="1:10" x14ac:dyDescent="0.25">
      <c r="A9701" t="s">
        <v>16</v>
      </c>
      <c r="B9701" t="s">
        <v>6</v>
      </c>
      <c r="C9701" t="s">
        <v>10</v>
      </c>
      <c r="D9701">
        <v>2033</v>
      </c>
      <c r="E9701">
        <v>2036</v>
      </c>
      <c r="F9701">
        <v>0.28070162799999998</v>
      </c>
      <c r="G9701">
        <v>6679.7506489999996</v>
      </c>
      <c r="H9701">
        <v>0</v>
      </c>
      <c r="I9701">
        <v>0.85</v>
      </c>
      <c r="J9701" s="2" t="str">
        <f t="shared" si="151"/>
        <v>EG_OCGTER2033</v>
      </c>
    </row>
    <row r="9702" spans="1:10" x14ac:dyDescent="0.25">
      <c r="A9702" t="s">
        <v>16</v>
      </c>
      <c r="B9702" t="s">
        <v>6</v>
      </c>
      <c r="C9702" t="s">
        <v>11</v>
      </c>
      <c r="D9702">
        <v>2033</v>
      </c>
      <c r="E9702">
        <v>2036</v>
      </c>
      <c r="F9702">
        <v>0.28070162799999998</v>
      </c>
      <c r="G9702">
        <v>6679.7506489999996</v>
      </c>
      <c r="H9702">
        <v>0</v>
      </c>
      <c r="I9702">
        <v>0.85</v>
      </c>
      <c r="J9702" s="2" t="str">
        <f t="shared" si="151"/>
        <v>EG_OCGTWR2033</v>
      </c>
    </row>
    <row r="9703" spans="1:10" x14ac:dyDescent="0.25">
      <c r="A9703" t="s">
        <v>16</v>
      </c>
      <c r="B9703" t="s">
        <v>6</v>
      </c>
      <c r="C9703" t="s">
        <v>9</v>
      </c>
      <c r="D9703">
        <v>2033</v>
      </c>
      <c r="E9703">
        <v>2036</v>
      </c>
      <c r="F9703">
        <v>0.28070162799999998</v>
      </c>
      <c r="G9703">
        <v>6679.7506489999996</v>
      </c>
      <c r="H9703">
        <v>0</v>
      </c>
      <c r="I9703">
        <v>0.85</v>
      </c>
      <c r="J9703" s="2" t="str">
        <f t="shared" si="151"/>
        <v>EG_OCGTNER2033</v>
      </c>
    </row>
    <row r="9704" spans="1:10" x14ac:dyDescent="0.25">
      <c r="A9704" t="s">
        <v>16</v>
      </c>
      <c r="B9704" t="s">
        <v>6</v>
      </c>
      <c r="C9704" t="s">
        <v>8</v>
      </c>
      <c r="D9704">
        <v>2033</v>
      </c>
      <c r="E9704">
        <v>2036</v>
      </c>
      <c r="F9704">
        <v>0.28070162799999998</v>
      </c>
      <c r="G9704">
        <v>6679.7506489999996</v>
      </c>
      <c r="H9704">
        <v>0</v>
      </c>
      <c r="I9704">
        <v>0.85</v>
      </c>
      <c r="J9704" s="2" t="str">
        <f t="shared" si="151"/>
        <v>EG_OCGTSR2033</v>
      </c>
    </row>
    <row r="9705" spans="1:10" x14ac:dyDescent="0.25">
      <c r="A9705" t="s">
        <v>16</v>
      </c>
      <c r="B9705" t="s">
        <v>6</v>
      </c>
      <c r="C9705" t="s">
        <v>12</v>
      </c>
      <c r="D9705">
        <v>2033</v>
      </c>
      <c r="E9705">
        <v>2036</v>
      </c>
      <c r="F9705">
        <v>0.28070162799999998</v>
      </c>
      <c r="G9705">
        <v>6679.7506489999996</v>
      </c>
      <c r="H9705">
        <v>0</v>
      </c>
      <c r="I9705">
        <v>0.85</v>
      </c>
      <c r="J9705" s="2" t="str">
        <f t="shared" si="151"/>
        <v>EG_OCGTNR2033</v>
      </c>
    </row>
    <row r="9706" spans="1:10" x14ac:dyDescent="0.25">
      <c r="A9706" t="s">
        <v>16</v>
      </c>
      <c r="B9706" t="s">
        <v>6</v>
      </c>
      <c r="C9706" t="s">
        <v>10</v>
      </c>
      <c r="D9706">
        <v>2033</v>
      </c>
      <c r="E9706">
        <v>2037</v>
      </c>
      <c r="F9706">
        <v>0.28070162799999998</v>
      </c>
      <c r="G9706">
        <v>6679.7506489999996</v>
      </c>
      <c r="H9706">
        <v>0</v>
      </c>
      <c r="I9706">
        <v>0.85</v>
      </c>
      <c r="J9706" s="2" t="str">
        <f t="shared" si="151"/>
        <v>EG_OCGTER2033</v>
      </c>
    </row>
    <row r="9707" spans="1:10" x14ac:dyDescent="0.25">
      <c r="A9707" t="s">
        <v>16</v>
      </c>
      <c r="B9707" t="s">
        <v>6</v>
      </c>
      <c r="C9707" t="s">
        <v>11</v>
      </c>
      <c r="D9707">
        <v>2033</v>
      </c>
      <c r="E9707">
        <v>2037</v>
      </c>
      <c r="F9707">
        <v>0.28070162799999998</v>
      </c>
      <c r="G9707">
        <v>6679.7506489999996</v>
      </c>
      <c r="H9707">
        <v>0</v>
      </c>
      <c r="I9707">
        <v>0.85</v>
      </c>
      <c r="J9707" s="2" t="str">
        <f t="shared" si="151"/>
        <v>EG_OCGTWR2033</v>
      </c>
    </row>
    <row r="9708" spans="1:10" x14ac:dyDescent="0.25">
      <c r="A9708" t="s">
        <v>16</v>
      </c>
      <c r="B9708" t="s">
        <v>6</v>
      </c>
      <c r="C9708" t="s">
        <v>9</v>
      </c>
      <c r="D9708">
        <v>2033</v>
      </c>
      <c r="E9708">
        <v>2037</v>
      </c>
      <c r="F9708">
        <v>0.28070162799999998</v>
      </c>
      <c r="G9708">
        <v>6679.7506489999996</v>
      </c>
      <c r="H9708">
        <v>0</v>
      </c>
      <c r="I9708">
        <v>0.85</v>
      </c>
      <c r="J9708" s="2" t="str">
        <f t="shared" si="151"/>
        <v>EG_OCGTNER2033</v>
      </c>
    </row>
    <row r="9709" spans="1:10" x14ac:dyDescent="0.25">
      <c r="A9709" t="s">
        <v>16</v>
      </c>
      <c r="B9709" t="s">
        <v>6</v>
      </c>
      <c r="C9709" t="s">
        <v>8</v>
      </c>
      <c r="D9709">
        <v>2033</v>
      </c>
      <c r="E9709">
        <v>2037</v>
      </c>
      <c r="F9709">
        <v>0.28070162799999998</v>
      </c>
      <c r="G9709">
        <v>6679.7506489999996</v>
      </c>
      <c r="H9709">
        <v>0</v>
      </c>
      <c r="I9709">
        <v>0.85</v>
      </c>
      <c r="J9709" s="2" t="str">
        <f t="shared" si="151"/>
        <v>EG_OCGTSR2033</v>
      </c>
    </row>
    <row r="9710" spans="1:10" x14ac:dyDescent="0.25">
      <c r="A9710" t="s">
        <v>16</v>
      </c>
      <c r="B9710" t="s">
        <v>6</v>
      </c>
      <c r="C9710" t="s">
        <v>12</v>
      </c>
      <c r="D9710">
        <v>2033</v>
      </c>
      <c r="E9710">
        <v>2037</v>
      </c>
      <c r="F9710">
        <v>0.28070162799999998</v>
      </c>
      <c r="G9710">
        <v>6679.7506489999996</v>
      </c>
      <c r="H9710">
        <v>0</v>
      </c>
      <c r="I9710">
        <v>0.85</v>
      </c>
      <c r="J9710" s="2" t="str">
        <f t="shared" si="151"/>
        <v>EG_OCGTNR2033</v>
      </c>
    </row>
    <row r="9711" spans="1:10" x14ac:dyDescent="0.25">
      <c r="A9711" t="s">
        <v>16</v>
      </c>
      <c r="B9711" t="s">
        <v>6</v>
      </c>
      <c r="C9711" t="s">
        <v>10</v>
      </c>
      <c r="D9711">
        <v>2033</v>
      </c>
      <c r="E9711">
        <v>2038</v>
      </c>
      <c r="F9711">
        <v>0.28070162799999998</v>
      </c>
      <c r="G9711">
        <v>6679.7506489999996</v>
      </c>
      <c r="H9711">
        <v>0</v>
      </c>
      <c r="I9711">
        <v>0.85</v>
      </c>
      <c r="J9711" s="2" t="str">
        <f t="shared" si="151"/>
        <v>EG_OCGTER2033</v>
      </c>
    </row>
    <row r="9712" spans="1:10" x14ac:dyDescent="0.25">
      <c r="A9712" t="s">
        <v>16</v>
      </c>
      <c r="B9712" t="s">
        <v>6</v>
      </c>
      <c r="C9712" t="s">
        <v>11</v>
      </c>
      <c r="D9712">
        <v>2033</v>
      </c>
      <c r="E9712">
        <v>2038</v>
      </c>
      <c r="F9712">
        <v>0.28070162799999998</v>
      </c>
      <c r="G9712">
        <v>6679.7506489999996</v>
      </c>
      <c r="H9712">
        <v>0</v>
      </c>
      <c r="I9712">
        <v>0.85</v>
      </c>
      <c r="J9712" s="2" t="str">
        <f t="shared" si="151"/>
        <v>EG_OCGTWR2033</v>
      </c>
    </row>
    <row r="9713" spans="1:10" x14ac:dyDescent="0.25">
      <c r="A9713" t="s">
        <v>16</v>
      </c>
      <c r="B9713" t="s">
        <v>6</v>
      </c>
      <c r="C9713" t="s">
        <v>9</v>
      </c>
      <c r="D9713">
        <v>2033</v>
      </c>
      <c r="E9713">
        <v>2038</v>
      </c>
      <c r="F9713">
        <v>0.28070162799999998</v>
      </c>
      <c r="G9713">
        <v>6679.7506489999996</v>
      </c>
      <c r="H9713">
        <v>0</v>
      </c>
      <c r="I9713">
        <v>0.85</v>
      </c>
      <c r="J9713" s="2" t="str">
        <f t="shared" si="151"/>
        <v>EG_OCGTNER2033</v>
      </c>
    </row>
    <row r="9714" spans="1:10" x14ac:dyDescent="0.25">
      <c r="A9714" t="s">
        <v>16</v>
      </c>
      <c r="B9714" t="s">
        <v>6</v>
      </c>
      <c r="C9714" t="s">
        <v>8</v>
      </c>
      <c r="D9714">
        <v>2033</v>
      </c>
      <c r="E9714">
        <v>2038</v>
      </c>
      <c r="F9714">
        <v>0.28070162799999998</v>
      </c>
      <c r="G9714">
        <v>6679.7506489999996</v>
      </c>
      <c r="H9714">
        <v>0</v>
      </c>
      <c r="I9714">
        <v>0.85</v>
      </c>
      <c r="J9714" s="2" t="str">
        <f t="shared" si="151"/>
        <v>EG_OCGTSR2033</v>
      </c>
    </row>
    <row r="9715" spans="1:10" x14ac:dyDescent="0.25">
      <c r="A9715" t="s">
        <v>16</v>
      </c>
      <c r="B9715" t="s">
        <v>6</v>
      </c>
      <c r="C9715" t="s">
        <v>12</v>
      </c>
      <c r="D9715">
        <v>2033</v>
      </c>
      <c r="E9715">
        <v>2038</v>
      </c>
      <c r="F9715">
        <v>0.28070162799999998</v>
      </c>
      <c r="G9715">
        <v>6679.7506489999996</v>
      </c>
      <c r="H9715">
        <v>0</v>
      </c>
      <c r="I9715">
        <v>0.85</v>
      </c>
      <c r="J9715" s="2" t="str">
        <f t="shared" si="151"/>
        <v>EG_OCGTNR2033</v>
      </c>
    </row>
    <row r="9716" spans="1:10" x14ac:dyDescent="0.25">
      <c r="A9716" t="s">
        <v>16</v>
      </c>
      <c r="B9716" t="s">
        <v>6</v>
      </c>
      <c r="C9716" t="s">
        <v>10</v>
      </c>
      <c r="D9716">
        <v>2033</v>
      </c>
      <c r="E9716">
        <v>2039</v>
      </c>
      <c r="F9716">
        <v>0.28070162799999998</v>
      </c>
      <c r="G9716">
        <v>6679.7506489999996</v>
      </c>
      <c r="H9716">
        <v>0</v>
      </c>
      <c r="I9716">
        <v>0.85</v>
      </c>
      <c r="J9716" s="2" t="str">
        <f t="shared" si="151"/>
        <v>EG_OCGTER2033</v>
      </c>
    </row>
    <row r="9717" spans="1:10" x14ac:dyDescent="0.25">
      <c r="A9717" t="s">
        <v>16</v>
      </c>
      <c r="B9717" t="s">
        <v>6</v>
      </c>
      <c r="C9717" t="s">
        <v>11</v>
      </c>
      <c r="D9717">
        <v>2033</v>
      </c>
      <c r="E9717">
        <v>2039</v>
      </c>
      <c r="F9717">
        <v>0.28070162799999998</v>
      </c>
      <c r="G9717">
        <v>6679.7506489999996</v>
      </c>
      <c r="H9717">
        <v>0</v>
      </c>
      <c r="I9717">
        <v>0.85</v>
      </c>
      <c r="J9717" s="2" t="str">
        <f t="shared" si="151"/>
        <v>EG_OCGTWR2033</v>
      </c>
    </row>
    <row r="9718" spans="1:10" x14ac:dyDescent="0.25">
      <c r="A9718" t="s">
        <v>16</v>
      </c>
      <c r="B9718" t="s">
        <v>6</v>
      </c>
      <c r="C9718" t="s">
        <v>9</v>
      </c>
      <c r="D9718">
        <v>2033</v>
      </c>
      <c r="E9718">
        <v>2039</v>
      </c>
      <c r="F9718">
        <v>0.28070162799999998</v>
      </c>
      <c r="G9718">
        <v>6679.7506489999996</v>
      </c>
      <c r="H9718">
        <v>0</v>
      </c>
      <c r="I9718">
        <v>0.85</v>
      </c>
      <c r="J9718" s="2" t="str">
        <f t="shared" si="151"/>
        <v>EG_OCGTNER2033</v>
      </c>
    </row>
    <row r="9719" spans="1:10" x14ac:dyDescent="0.25">
      <c r="A9719" t="s">
        <v>16</v>
      </c>
      <c r="B9719" t="s">
        <v>6</v>
      </c>
      <c r="C9719" t="s">
        <v>8</v>
      </c>
      <c r="D9719">
        <v>2033</v>
      </c>
      <c r="E9719">
        <v>2039</v>
      </c>
      <c r="F9719">
        <v>0.28070162799999998</v>
      </c>
      <c r="G9719">
        <v>6679.7506489999996</v>
      </c>
      <c r="H9719">
        <v>0</v>
      </c>
      <c r="I9719">
        <v>0.85</v>
      </c>
      <c r="J9719" s="2" t="str">
        <f t="shared" si="151"/>
        <v>EG_OCGTSR2033</v>
      </c>
    </row>
    <row r="9720" spans="1:10" x14ac:dyDescent="0.25">
      <c r="A9720" t="s">
        <v>16</v>
      </c>
      <c r="B9720" t="s">
        <v>6</v>
      </c>
      <c r="C9720" t="s">
        <v>12</v>
      </c>
      <c r="D9720">
        <v>2033</v>
      </c>
      <c r="E9720">
        <v>2039</v>
      </c>
      <c r="F9720">
        <v>0.28070162799999998</v>
      </c>
      <c r="G9720">
        <v>6679.7506489999996</v>
      </c>
      <c r="H9720">
        <v>0</v>
      </c>
      <c r="I9720">
        <v>0.85</v>
      </c>
      <c r="J9720" s="2" t="str">
        <f t="shared" si="151"/>
        <v>EG_OCGTNR2033</v>
      </c>
    </row>
    <row r="9721" spans="1:10" x14ac:dyDescent="0.25">
      <c r="A9721" t="s">
        <v>16</v>
      </c>
      <c r="B9721" t="s">
        <v>6</v>
      </c>
      <c r="C9721" t="s">
        <v>10</v>
      </c>
      <c r="D9721">
        <v>2033</v>
      </c>
      <c r="E9721">
        <v>2040</v>
      </c>
      <c r="F9721">
        <v>0.28070162799999998</v>
      </c>
      <c r="G9721">
        <v>6679.7506489999996</v>
      </c>
      <c r="H9721">
        <v>0</v>
      </c>
      <c r="I9721">
        <v>0.85</v>
      </c>
      <c r="J9721" s="2" t="str">
        <f t="shared" si="151"/>
        <v>EG_OCGTER2033</v>
      </c>
    </row>
    <row r="9722" spans="1:10" x14ac:dyDescent="0.25">
      <c r="A9722" t="s">
        <v>16</v>
      </c>
      <c r="B9722" t="s">
        <v>6</v>
      </c>
      <c r="C9722" t="s">
        <v>11</v>
      </c>
      <c r="D9722">
        <v>2033</v>
      </c>
      <c r="E9722">
        <v>2040</v>
      </c>
      <c r="F9722">
        <v>0.28070162799999998</v>
      </c>
      <c r="G9722">
        <v>6679.7506489999996</v>
      </c>
      <c r="H9722">
        <v>0</v>
      </c>
      <c r="I9722">
        <v>0.85</v>
      </c>
      <c r="J9722" s="2" t="str">
        <f t="shared" si="151"/>
        <v>EG_OCGTWR2033</v>
      </c>
    </row>
    <row r="9723" spans="1:10" x14ac:dyDescent="0.25">
      <c r="A9723" t="s">
        <v>16</v>
      </c>
      <c r="B9723" t="s">
        <v>6</v>
      </c>
      <c r="C9723" t="s">
        <v>9</v>
      </c>
      <c r="D9723">
        <v>2033</v>
      </c>
      <c r="E9723">
        <v>2040</v>
      </c>
      <c r="F9723">
        <v>0.28070162799999998</v>
      </c>
      <c r="G9723">
        <v>6679.7506489999996</v>
      </c>
      <c r="H9723">
        <v>0</v>
      </c>
      <c r="I9723">
        <v>0.85</v>
      </c>
      <c r="J9723" s="2" t="str">
        <f t="shared" si="151"/>
        <v>EG_OCGTNER2033</v>
      </c>
    </row>
    <row r="9724" spans="1:10" x14ac:dyDescent="0.25">
      <c r="A9724" t="s">
        <v>16</v>
      </c>
      <c r="B9724" t="s">
        <v>6</v>
      </c>
      <c r="C9724" t="s">
        <v>8</v>
      </c>
      <c r="D9724">
        <v>2033</v>
      </c>
      <c r="E9724">
        <v>2040</v>
      </c>
      <c r="F9724">
        <v>0.28070162799999998</v>
      </c>
      <c r="G9724">
        <v>6679.7506489999996</v>
      </c>
      <c r="H9724">
        <v>0</v>
      </c>
      <c r="I9724">
        <v>0.85</v>
      </c>
      <c r="J9724" s="2" t="str">
        <f t="shared" si="151"/>
        <v>EG_OCGTSR2033</v>
      </c>
    </row>
    <row r="9725" spans="1:10" x14ac:dyDescent="0.25">
      <c r="A9725" t="s">
        <v>16</v>
      </c>
      <c r="B9725" t="s">
        <v>6</v>
      </c>
      <c r="C9725" t="s">
        <v>12</v>
      </c>
      <c r="D9725">
        <v>2033</v>
      </c>
      <c r="E9725">
        <v>2040</v>
      </c>
      <c r="F9725">
        <v>0.28070162799999998</v>
      </c>
      <c r="G9725">
        <v>6679.7506489999996</v>
      </c>
      <c r="H9725">
        <v>0</v>
      </c>
      <c r="I9725">
        <v>0.85</v>
      </c>
      <c r="J9725" s="2" t="str">
        <f t="shared" si="151"/>
        <v>EG_OCGTNR2033</v>
      </c>
    </row>
    <row r="9726" spans="1:10" x14ac:dyDescent="0.25">
      <c r="A9726" t="s">
        <v>16</v>
      </c>
      <c r="B9726" t="s">
        <v>6</v>
      </c>
      <c r="C9726" t="s">
        <v>10</v>
      </c>
      <c r="D9726">
        <v>2033</v>
      </c>
      <c r="E9726">
        <v>2041</v>
      </c>
      <c r="F9726">
        <v>0.28070162799999998</v>
      </c>
      <c r="G9726">
        <v>6679.7506489999996</v>
      </c>
      <c r="H9726">
        <v>0</v>
      </c>
      <c r="I9726">
        <v>0.85</v>
      </c>
      <c r="J9726" s="2" t="str">
        <f t="shared" si="151"/>
        <v>EG_OCGTER2033</v>
      </c>
    </row>
    <row r="9727" spans="1:10" x14ac:dyDescent="0.25">
      <c r="A9727" t="s">
        <v>16</v>
      </c>
      <c r="B9727" t="s">
        <v>6</v>
      </c>
      <c r="C9727" t="s">
        <v>11</v>
      </c>
      <c r="D9727">
        <v>2033</v>
      </c>
      <c r="E9727">
        <v>2041</v>
      </c>
      <c r="F9727">
        <v>0.28070162799999998</v>
      </c>
      <c r="G9727">
        <v>6679.7506489999996</v>
      </c>
      <c r="H9727">
        <v>0</v>
      </c>
      <c r="I9727">
        <v>0.85</v>
      </c>
      <c r="J9727" s="2" t="str">
        <f t="shared" si="151"/>
        <v>EG_OCGTWR2033</v>
      </c>
    </row>
    <row r="9728" spans="1:10" x14ac:dyDescent="0.25">
      <c r="A9728" t="s">
        <v>16</v>
      </c>
      <c r="B9728" t="s">
        <v>6</v>
      </c>
      <c r="C9728" t="s">
        <v>9</v>
      </c>
      <c r="D9728">
        <v>2033</v>
      </c>
      <c r="E9728">
        <v>2041</v>
      </c>
      <c r="F9728">
        <v>0.28070162799999998</v>
      </c>
      <c r="G9728">
        <v>6679.7506489999996</v>
      </c>
      <c r="H9728">
        <v>0</v>
      </c>
      <c r="I9728">
        <v>0.85</v>
      </c>
      <c r="J9728" s="2" t="str">
        <f t="shared" si="151"/>
        <v>EG_OCGTNER2033</v>
      </c>
    </row>
    <row r="9729" spans="1:10" x14ac:dyDescent="0.25">
      <c r="A9729" t="s">
        <v>16</v>
      </c>
      <c r="B9729" t="s">
        <v>6</v>
      </c>
      <c r="C9729" t="s">
        <v>8</v>
      </c>
      <c r="D9729">
        <v>2033</v>
      </c>
      <c r="E9729">
        <v>2041</v>
      </c>
      <c r="F9729">
        <v>0.28070162799999998</v>
      </c>
      <c r="G9729">
        <v>6679.7506489999996</v>
      </c>
      <c r="H9729">
        <v>0</v>
      </c>
      <c r="I9729">
        <v>0.85</v>
      </c>
      <c r="J9729" s="2" t="str">
        <f t="shared" si="151"/>
        <v>EG_OCGTSR2033</v>
      </c>
    </row>
    <row r="9730" spans="1:10" x14ac:dyDescent="0.25">
      <c r="A9730" t="s">
        <v>16</v>
      </c>
      <c r="B9730" t="s">
        <v>6</v>
      </c>
      <c r="C9730" t="s">
        <v>12</v>
      </c>
      <c r="D9730">
        <v>2033</v>
      </c>
      <c r="E9730">
        <v>2041</v>
      </c>
      <c r="F9730">
        <v>0.28070162799999998</v>
      </c>
      <c r="G9730">
        <v>6679.7506489999996</v>
      </c>
      <c r="H9730">
        <v>0</v>
      </c>
      <c r="I9730">
        <v>0.85</v>
      </c>
      <c r="J9730" s="2" t="str">
        <f t="shared" si="151"/>
        <v>EG_OCGTNR2033</v>
      </c>
    </row>
    <row r="9731" spans="1:10" x14ac:dyDescent="0.25">
      <c r="A9731" t="s">
        <v>15</v>
      </c>
      <c r="B9731" t="s">
        <v>6</v>
      </c>
      <c r="C9731" t="s">
        <v>10</v>
      </c>
      <c r="D9731">
        <v>2033</v>
      </c>
      <c r="E9731">
        <v>2033</v>
      </c>
      <c r="F9731">
        <v>1</v>
      </c>
      <c r="G9731">
        <v>19631.81452</v>
      </c>
      <c r="H9731">
        <v>0</v>
      </c>
      <c r="I9731">
        <v>1</v>
      </c>
      <c r="J9731" s="2" t="str">
        <f t="shared" ref="J9731:J9794" si="152">_xlfn.CONCAT(A9731,C9731,D9731)</f>
        <v>EG_LHER2033</v>
      </c>
    </row>
    <row r="9732" spans="1:10" x14ac:dyDescent="0.25">
      <c r="A9732" t="s">
        <v>15</v>
      </c>
      <c r="B9732" t="s">
        <v>6</v>
      </c>
      <c r="C9732" t="s">
        <v>11</v>
      </c>
      <c r="D9732">
        <v>2033</v>
      </c>
      <c r="E9732">
        <v>2033</v>
      </c>
      <c r="F9732">
        <v>1</v>
      </c>
      <c r="G9732">
        <v>19631.81452</v>
      </c>
      <c r="H9732">
        <v>0</v>
      </c>
      <c r="I9732">
        <v>1</v>
      </c>
      <c r="J9732" s="2" t="str">
        <f t="shared" si="152"/>
        <v>EG_LHWR2033</v>
      </c>
    </row>
    <row r="9733" spans="1:10" x14ac:dyDescent="0.25">
      <c r="A9733" t="s">
        <v>15</v>
      </c>
      <c r="B9733" t="s">
        <v>6</v>
      </c>
      <c r="C9733" t="s">
        <v>9</v>
      </c>
      <c r="D9733">
        <v>2033</v>
      </c>
      <c r="E9733">
        <v>2033</v>
      </c>
      <c r="F9733">
        <v>1</v>
      </c>
      <c r="G9733">
        <v>19631.81452</v>
      </c>
      <c r="H9733">
        <v>0</v>
      </c>
      <c r="I9733">
        <v>1</v>
      </c>
      <c r="J9733" s="2" t="str">
        <f t="shared" si="152"/>
        <v>EG_LHNER2033</v>
      </c>
    </row>
    <row r="9734" spans="1:10" x14ac:dyDescent="0.25">
      <c r="A9734" t="s">
        <v>15</v>
      </c>
      <c r="B9734" t="s">
        <v>6</v>
      </c>
      <c r="C9734" t="s">
        <v>8</v>
      </c>
      <c r="D9734">
        <v>2033</v>
      </c>
      <c r="E9734">
        <v>2033</v>
      </c>
      <c r="F9734">
        <v>1</v>
      </c>
      <c r="G9734">
        <v>19631.81452</v>
      </c>
      <c r="H9734">
        <v>0</v>
      </c>
      <c r="I9734">
        <v>1</v>
      </c>
      <c r="J9734" s="2" t="str">
        <f t="shared" si="152"/>
        <v>EG_LHSR2033</v>
      </c>
    </row>
    <row r="9735" spans="1:10" x14ac:dyDescent="0.25">
      <c r="A9735" t="s">
        <v>15</v>
      </c>
      <c r="B9735" t="s">
        <v>6</v>
      </c>
      <c r="C9735" t="s">
        <v>12</v>
      </c>
      <c r="D9735">
        <v>2033</v>
      </c>
      <c r="E9735">
        <v>2033</v>
      </c>
      <c r="F9735">
        <v>1</v>
      </c>
      <c r="G9735">
        <v>19631.81452</v>
      </c>
      <c r="H9735">
        <v>0</v>
      </c>
      <c r="I9735">
        <v>1</v>
      </c>
      <c r="J9735" s="2" t="str">
        <f t="shared" si="152"/>
        <v>EG_LHNR2033</v>
      </c>
    </row>
    <row r="9736" spans="1:10" x14ac:dyDescent="0.25">
      <c r="A9736" t="s">
        <v>15</v>
      </c>
      <c r="B9736" t="s">
        <v>6</v>
      </c>
      <c r="C9736" t="s">
        <v>10</v>
      </c>
      <c r="D9736">
        <v>2033</v>
      </c>
      <c r="E9736">
        <v>2034</v>
      </c>
      <c r="F9736">
        <v>1</v>
      </c>
      <c r="G9736">
        <v>19631.81452</v>
      </c>
      <c r="H9736">
        <v>0</v>
      </c>
      <c r="I9736">
        <v>1</v>
      </c>
      <c r="J9736" s="2" t="str">
        <f t="shared" si="152"/>
        <v>EG_LHER2033</v>
      </c>
    </row>
    <row r="9737" spans="1:10" x14ac:dyDescent="0.25">
      <c r="A9737" t="s">
        <v>15</v>
      </c>
      <c r="B9737" t="s">
        <v>6</v>
      </c>
      <c r="C9737" t="s">
        <v>11</v>
      </c>
      <c r="D9737">
        <v>2033</v>
      </c>
      <c r="E9737">
        <v>2034</v>
      </c>
      <c r="F9737">
        <v>1</v>
      </c>
      <c r="G9737">
        <v>19631.81452</v>
      </c>
      <c r="H9737">
        <v>0</v>
      </c>
      <c r="I9737">
        <v>1</v>
      </c>
      <c r="J9737" s="2" t="str">
        <f t="shared" si="152"/>
        <v>EG_LHWR2033</v>
      </c>
    </row>
    <row r="9738" spans="1:10" x14ac:dyDescent="0.25">
      <c r="A9738" t="s">
        <v>15</v>
      </c>
      <c r="B9738" t="s">
        <v>6</v>
      </c>
      <c r="C9738" t="s">
        <v>9</v>
      </c>
      <c r="D9738">
        <v>2033</v>
      </c>
      <c r="E9738">
        <v>2034</v>
      </c>
      <c r="F9738">
        <v>1</v>
      </c>
      <c r="G9738">
        <v>19631.81452</v>
      </c>
      <c r="H9738">
        <v>0</v>
      </c>
      <c r="I9738">
        <v>1</v>
      </c>
      <c r="J9738" s="2" t="str">
        <f t="shared" si="152"/>
        <v>EG_LHNER2033</v>
      </c>
    </row>
    <row r="9739" spans="1:10" x14ac:dyDescent="0.25">
      <c r="A9739" t="s">
        <v>15</v>
      </c>
      <c r="B9739" t="s">
        <v>6</v>
      </c>
      <c r="C9739" t="s">
        <v>8</v>
      </c>
      <c r="D9739">
        <v>2033</v>
      </c>
      <c r="E9739">
        <v>2034</v>
      </c>
      <c r="F9739">
        <v>1</v>
      </c>
      <c r="G9739">
        <v>19631.81452</v>
      </c>
      <c r="H9739">
        <v>0</v>
      </c>
      <c r="I9739">
        <v>1</v>
      </c>
      <c r="J9739" s="2" t="str">
        <f t="shared" si="152"/>
        <v>EG_LHSR2033</v>
      </c>
    </row>
    <row r="9740" spans="1:10" x14ac:dyDescent="0.25">
      <c r="A9740" t="s">
        <v>15</v>
      </c>
      <c r="B9740" t="s">
        <v>6</v>
      </c>
      <c r="C9740" t="s">
        <v>12</v>
      </c>
      <c r="D9740">
        <v>2033</v>
      </c>
      <c r="E9740">
        <v>2034</v>
      </c>
      <c r="F9740">
        <v>1</v>
      </c>
      <c r="G9740">
        <v>19631.81452</v>
      </c>
      <c r="H9740">
        <v>0</v>
      </c>
      <c r="I9740">
        <v>1</v>
      </c>
      <c r="J9740" s="2" t="str">
        <f t="shared" si="152"/>
        <v>EG_LHNR2033</v>
      </c>
    </row>
    <row r="9741" spans="1:10" x14ac:dyDescent="0.25">
      <c r="A9741" t="s">
        <v>15</v>
      </c>
      <c r="B9741" t="s">
        <v>6</v>
      </c>
      <c r="C9741" t="s">
        <v>10</v>
      </c>
      <c r="D9741">
        <v>2033</v>
      </c>
      <c r="E9741">
        <v>2035</v>
      </c>
      <c r="F9741">
        <v>1</v>
      </c>
      <c r="G9741">
        <v>19631.81452</v>
      </c>
      <c r="H9741">
        <v>0</v>
      </c>
      <c r="I9741">
        <v>1</v>
      </c>
      <c r="J9741" s="2" t="str">
        <f t="shared" si="152"/>
        <v>EG_LHER2033</v>
      </c>
    </row>
    <row r="9742" spans="1:10" x14ac:dyDescent="0.25">
      <c r="A9742" t="s">
        <v>15</v>
      </c>
      <c r="B9742" t="s">
        <v>6</v>
      </c>
      <c r="C9742" t="s">
        <v>11</v>
      </c>
      <c r="D9742">
        <v>2033</v>
      </c>
      <c r="E9742">
        <v>2035</v>
      </c>
      <c r="F9742">
        <v>1</v>
      </c>
      <c r="G9742">
        <v>19631.81452</v>
      </c>
      <c r="H9742">
        <v>0</v>
      </c>
      <c r="I9742">
        <v>1</v>
      </c>
      <c r="J9742" s="2" t="str">
        <f t="shared" si="152"/>
        <v>EG_LHWR2033</v>
      </c>
    </row>
    <row r="9743" spans="1:10" x14ac:dyDescent="0.25">
      <c r="A9743" t="s">
        <v>15</v>
      </c>
      <c r="B9743" t="s">
        <v>6</v>
      </c>
      <c r="C9743" t="s">
        <v>9</v>
      </c>
      <c r="D9743">
        <v>2033</v>
      </c>
      <c r="E9743">
        <v>2035</v>
      </c>
      <c r="F9743">
        <v>1</v>
      </c>
      <c r="G9743">
        <v>19631.81452</v>
      </c>
      <c r="H9743">
        <v>0</v>
      </c>
      <c r="I9743">
        <v>1</v>
      </c>
      <c r="J9743" s="2" t="str">
        <f t="shared" si="152"/>
        <v>EG_LHNER2033</v>
      </c>
    </row>
    <row r="9744" spans="1:10" x14ac:dyDescent="0.25">
      <c r="A9744" t="s">
        <v>15</v>
      </c>
      <c r="B9744" t="s">
        <v>6</v>
      </c>
      <c r="C9744" t="s">
        <v>8</v>
      </c>
      <c r="D9744">
        <v>2033</v>
      </c>
      <c r="E9744">
        <v>2035</v>
      </c>
      <c r="F9744">
        <v>1</v>
      </c>
      <c r="G9744">
        <v>19631.81452</v>
      </c>
      <c r="H9744">
        <v>0</v>
      </c>
      <c r="I9744">
        <v>1</v>
      </c>
      <c r="J9744" s="2" t="str">
        <f t="shared" si="152"/>
        <v>EG_LHSR2033</v>
      </c>
    </row>
    <row r="9745" spans="1:10" x14ac:dyDescent="0.25">
      <c r="A9745" t="s">
        <v>15</v>
      </c>
      <c r="B9745" t="s">
        <v>6</v>
      </c>
      <c r="C9745" t="s">
        <v>12</v>
      </c>
      <c r="D9745">
        <v>2033</v>
      </c>
      <c r="E9745">
        <v>2035</v>
      </c>
      <c r="F9745">
        <v>1</v>
      </c>
      <c r="G9745">
        <v>19631.81452</v>
      </c>
      <c r="H9745">
        <v>0</v>
      </c>
      <c r="I9745">
        <v>1</v>
      </c>
      <c r="J9745" s="2" t="str">
        <f t="shared" si="152"/>
        <v>EG_LHNR2033</v>
      </c>
    </row>
    <row r="9746" spans="1:10" x14ac:dyDescent="0.25">
      <c r="A9746" t="s">
        <v>15</v>
      </c>
      <c r="B9746" t="s">
        <v>6</v>
      </c>
      <c r="C9746" t="s">
        <v>10</v>
      </c>
      <c r="D9746">
        <v>2033</v>
      </c>
      <c r="E9746">
        <v>2036</v>
      </c>
      <c r="F9746">
        <v>1</v>
      </c>
      <c r="G9746">
        <v>19631.81452</v>
      </c>
      <c r="H9746">
        <v>0</v>
      </c>
      <c r="I9746">
        <v>1</v>
      </c>
      <c r="J9746" s="2" t="str">
        <f t="shared" si="152"/>
        <v>EG_LHER2033</v>
      </c>
    </row>
    <row r="9747" spans="1:10" x14ac:dyDescent="0.25">
      <c r="A9747" t="s">
        <v>15</v>
      </c>
      <c r="B9747" t="s">
        <v>6</v>
      </c>
      <c r="C9747" t="s">
        <v>11</v>
      </c>
      <c r="D9747">
        <v>2033</v>
      </c>
      <c r="E9747">
        <v>2036</v>
      </c>
      <c r="F9747">
        <v>1</v>
      </c>
      <c r="G9747">
        <v>19631.81452</v>
      </c>
      <c r="H9747">
        <v>0</v>
      </c>
      <c r="I9747">
        <v>1</v>
      </c>
      <c r="J9747" s="2" t="str">
        <f t="shared" si="152"/>
        <v>EG_LHWR2033</v>
      </c>
    </row>
    <row r="9748" spans="1:10" x14ac:dyDescent="0.25">
      <c r="A9748" t="s">
        <v>15</v>
      </c>
      <c r="B9748" t="s">
        <v>6</v>
      </c>
      <c r="C9748" t="s">
        <v>9</v>
      </c>
      <c r="D9748">
        <v>2033</v>
      </c>
      <c r="E9748">
        <v>2036</v>
      </c>
      <c r="F9748">
        <v>1</v>
      </c>
      <c r="G9748">
        <v>19631.81452</v>
      </c>
      <c r="H9748">
        <v>0</v>
      </c>
      <c r="I9748">
        <v>1</v>
      </c>
      <c r="J9748" s="2" t="str">
        <f t="shared" si="152"/>
        <v>EG_LHNER2033</v>
      </c>
    </row>
    <row r="9749" spans="1:10" x14ac:dyDescent="0.25">
      <c r="A9749" t="s">
        <v>15</v>
      </c>
      <c r="B9749" t="s">
        <v>6</v>
      </c>
      <c r="C9749" t="s">
        <v>8</v>
      </c>
      <c r="D9749">
        <v>2033</v>
      </c>
      <c r="E9749">
        <v>2036</v>
      </c>
      <c r="F9749">
        <v>1</v>
      </c>
      <c r="G9749">
        <v>19631.81452</v>
      </c>
      <c r="H9749">
        <v>0</v>
      </c>
      <c r="I9749">
        <v>1</v>
      </c>
      <c r="J9749" s="2" t="str">
        <f t="shared" si="152"/>
        <v>EG_LHSR2033</v>
      </c>
    </row>
    <row r="9750" spans="1:10" x14ac:dyDescent="0.25">
      <c r="A9750" t="s">
        <v>15</v>
      </c>
      <c r="B9750" t="s">
        <v>6</v>
      </c>
      <c r="C9750" t="s">
        <v>12</v>
      </c>
      <c r="D9750">
        <v>2033</v>
      </c>
      <c r="E9750">
        <v>2036</v>
      </c>
      <c r="F9750">
        <v>1</v>
      </c>
      <c r="G9750">
        <v>19631.81452</v>
      </c>
      <c r="H9750">
        <v>0</v>
      </c>
      <c r="I9750">
        <v>1</v>
      </c>
      <c r="J9750" s="2" t="str">
        <f t="shared" si="152"/>
        <v>EG_LHNR2033</v>
      </c>
    </row>
    <row r="9751" spans="1:10" x14ac:dyDescent="0.25">
      <c r="A9751" t="s">
        <v>15</v>
      </c>
      <c r="B9751" t="s">
        <v>6</v>
      </c>
      <c r="C9751" t="s">
        <v>10</v>
      </c>
      <c r="D9751">
        <v>2033</v>
      </c>
      <c r="E9751">
        <v>2037</v>
      </c>
      <c r="F9751">
        <v>1</v>
      </c>
      <c r="G9751">
        <v>19631.81452</v>
      </c>
      <c r="H9751">
        <v>0</v>
      </c>
      <c r="I9751">
        <v>1</v>
      </c>
      <c r="J9751" s="2" t="str">
        <f t="shared" si="152"/>
        <v>EG_LHER2033</v>
      </c>
    </row>
    <row r="9752" spans="1:10" x14ac:dyDescent="0.25">
      <c r="A9752" t="s">
        <v>15</v>
      </c>
      <c r="B9752" t="s">
        <v>6</v>
      </c>
      <c r="C9752" t="s">
        <v>11</v>
      </c>
      <c r="D9752">
        <v>2033</v>
      </c>
      <c r="E9752">
        <v>2037</v>
      </c>
      <c r="F9752">
        <v>1</v>
      </c>
      <c r="G9752">
        <v>19631.81452</v>
      </c>
      <c r="H9752">
        <v>0</v>
      </c>
      <c r="I9752">
        <v>1</v>
      </c>
      <c r="J9752" s="2" t="str">
        <f t="shared" si="152"/>
        <v>EG_LHWR2033</v>
      </c>
    </row>
    <row r="9753" spans="1:10" x14ac:dyDescent="0.25">
      <c r="A9753" t="s">
        <v>15</v>
      </c>
      <c r="B9753" t="s">
        <v>6</v>
      </c>
      <c r="C9753" t="s">
        <v>9</v>
      </c>
      <c r="D9753">
        <v>2033</v>
      </c>
      <c r="E9753">
        <v>2037</v>
      </c>
      <c r="F9753">
        <v>1</v>
      </c>
      <c r="G9753">
        <v>19631.81452</v>
      </c>
      <c r="H9753">
        <v>0</v>
      </c>
      <c r="I9753">
        <v>1</v>
      </c>
      <c r="J9753" s="2" t="str">
        <f t="shared" si="152"/>
        <v>EG_LHNER2033</v>
      </c>
    </row>
    <row r="9754" spans="1:10" x14ac:dyDescent="0.25">
      <c r="A9754" t="s">
        <v>15</v>
      </c>
      <c r="B9754" t="s">
        <v>6</v>
      </c>
      <c r="C9754" t="s">
        <v>8</v>
      </c>
      <c r="D9754">
        <v>2033</v>
      </c>
      <c r="E9754">
        <v>2037</v>
      </c>
      <c r="F9754">
        <v>1</v>
      </c>
      <c r="G9754">
        <v>19631.81452</v>
      </c>
      <c r="H9754">
        <v>0</v>
      </c>
      <c r="I9754">
        <v>1</v>
      </c>
      <c r="J9754" s="2" t="str">
        <f t="shared" si="152"/>
        <v>EG_LHSR2033</v>
      </c>
    </row>
    <row r="9755" spans="1:10" x14ac:dyDescent="0.25">
      <c r="A9755" t="s">
        <v>15</v>
      </c>
      <c r="B9755" t="s">
        <v>6</v>
      </c>
      <c r="C9755" t="s">
        <v>12</v>
      </c>
      <c r="D9755">
        <v>2033</v>
      </c>
      <c r="E9755">
        <v>2037</v>
      </c>
      <c r="F9755">
        <v>1</v>
      </c>
      <c r="G9755">
        <v>19631.81452</v>
      </c>
      <c r="H9755">
        <v>0</v>
      </c>
      <c r="I9755">
        <v>1</v>
      </c>
      <c r="J9755" s="2" t="str">
        <f t="shared" si="152"/>
        <v>EG_LHNR2033</v>
      </c>
    </row>
    <row r="9756" spans="1:10" x14ac:dyDescent="0.25">
      <c r="A9756" t="s">
        <v>15</v>
      </c>
      <c r="B9756" t="s">
        <v>6</v>
      </c>
      <c r="C9756" t="s">
        <v>10</v>
      </c>
      <c r="D9756">
        <v>2033</v>
      </c>
      <c r="E9756">
        <v>2038</v>
      </c>
      <c r="F9756">
        <v>1</v>
      </c>
      <c r="G9756">
        <v>19631.81452</v>
      </c>
      <c r="H9756">
        <v>0</v>
      </c>
      <c r="I9756">
        <v>1</v>
      </c>
      <c r="J9756" s="2" t="str">
        <f t="shared" si="152"/>
        <v>EG_LHER2033</v>
      </c>
    </row>
    <row r="9757" spans="1:10" x14ac:dyDescent="0.25">
      <c r="A9757" t="s">
        <v>15</v>
      </c>
      <c r="B9757" t="s">
        <v>6</v>
      </c>
      <c r="C9757" t="s">
        <v>11</v>
      </c>
      <c r="D9757">
        <v>2033</v>
      </c>
      <c r="E9757">
        <v>2038</v>
      </c>
      <c r="F9757">
        <v>1</v>
      </c>
      <c r="G9757">
        <v>19631.81452</v>
      </c>
      <c r="H9757">
        <v>0</v>
      </c>
      <c r="I9757">
        <v>1</v>
      </c>
      <c r="J9757" s="2" t="str">
        <f t="shared" si="152"/>
        <v>EG_LHWR2033</v>
      </c>
    </row>
    <row r="9758" spans="1:10" x14ac:dyDescent="0.25">
      <c r="A9758" t="s">
        <v>15</v>
      </c>
      <c r="B9758" t="s">
        <v>6</v>
      </c>
      <c r="C9758" t="s">
        <v>9</v>
      </c>
      <c r="D9758">
        <v>2033</v>
      </c>
      <c r="E9758">
        <v>2038</v>
      </c>
      <c r="F9758">
        <v>1</v>
      </c>
      <c r="G9758">
        <v>19631.81452</v>
      </c>
      <c r="H9758">
        <v>0</v>
      </c>
      <c r="I9758">
        <v>1</v>
      </c>
      <c r="J9758" s="2" t="str">
        <f t="shared" si="152"/>
        <v>EG_LHNER2033</v>
      </c>
    </row>
    <row r="9759" spans="1:10" x14ac:dyDescent="0.25">
      <c r="A9759" t="s">
        <v>15</v>
      </c>
      <c r="B9759" t="s">
        <v>6</v>
      </c>
      <c r="C9759" t="s">
        <v>8</v>
      </c>
      <c r="D9759">
        <v>2033</v>
      </c>
      <c r="E9759">
        <v>2038</v>
      </c>
      <c r="F9759">
        <v>1</v>
      </c>
      <c r="G9759">
        <v>19631.81452</v>
      </c>
      <c r="H9759">
        <v>0</v>
      </c>
      <c r="I9759">
        <v>1</v>
      </c>
      <c r="J9759" s="2" t="str">
        <f t="shared" si="152"/>
        <v>EG_LHSR2033</v>
      </c>
    </row>
    <row r="9760" spans="1:10" x14ac:dyDescent="0.25">
      <c r="A9760" t="s">
        <v>15</v>
      </c>
      <c r="B9760" t="s">
        <v>6</v>
      </c>
      <c r="C9760" t="s">
        <v>12</v>
      </c>
      <c r="D9760">
        <v>2033</v>
      </c>
      <c r="E9760">
        <v>2038</v>
      </c>
      <c r="F9760">
        <v>1</v>
      </c>
      <c r="G9760">
        <v>19631.81452</v>
      </c>
      <c r="H9760">
        <v>0</v>
      </c>
      <c r="I9760">
        <v>1</v>
      </c>
      <c r="J9760" s="2" t="str">
        <f t="shared" si="152"/>
        <v>EG_LHNR2033</v>
      </c>
    </row>
    <row r="9761" spans="1:10" x14ac:dyDescent="0.25">
      <c r="A9761" t="s">
        <v>15</v>
      </c>
      <c r="B9761" t="s">
        <v>6</v>
      </c>
      <c r="C9761" t="s">
        <v>10</v>
      </c>
      <c r="D9761">
        <v>2033</v>
      </c>
      <c r="E9761">
        <v>2039</v>
      </c>
      <c r="F9761">
        <v>1</v>
      </c>
      <c r="G9761">
        <v>19631.81452</v>
      </c>
      <c r="H9761">
        <v>0</v>
      </c>
      <c r="I9761">
        <v>1</v>
      </c>
      <c r="J9761" s="2" t="str">
        <f t="shared" si="152"/>
        <v>EG_LHER2033</v>
      </c>
    </row>
    <row r="9762" spans="1:10" x14ac:dyDescent="0.25">
      <c r="A9762" t="s">
        <v>15</v>
      </c>
      <c r="B9762" t="s">
        <v>6</v>
      </c>
      <c r="C9762" t="s">
        <v>11</v>
      </c>
      <c r="D9762">
        <v>2033</v>
      </c>
      <c r="E9762">
        <v>2039</v>
      </c>
      <c r="F9762">
        <v>1</v>
      </c>
      <c r="G9762">
        <v>19631.81452</v>
      </c>
      <c r="H9762">
        <v>0</v>
      </c>
      <c r="I9762">
        <v>1</v>
      </c>
      <c r="J9762" s="2" t="str">
        <f t="shared" si="152"/>
        <v>EG_LHWR2033</v>
      </c>
    </row>
    <row r="9763" spans="1:10" x14ac:dyDescent="0.25">
      <c r="A9763" t="s">
        <v>15</v>
      </c>
      <c r="B9763" t="s">
        <v>6</v>
      </c>
      <c r="C9763" t="s">
        <v>9</v>
      </c>
      <c r="D9763">
        <v>2033</v>
      </c>
      <c r="E9763">
        <v>2039</v>
      </c>
      <c r="F9763">
        <v>1</v>
      </c>
      <c r="G9763">
        <v>19631.81452</v>
      </c>
      <c r="H9763">
        <v>0</v>
      </c>
      <c r="I9763">
        <v>1</v>
      </c>
      <c r="J9763" s="2" t="str">
        <f t="shared" si="152"/>
        <v>EG_LHNER2033</v>
      </c>
    </row>
    <row r="9764" spans="1:10" x14ac:dyDescent="0.25">
      <c r="A9764" t="s">
        <v>15</v>
      </c>
      <c r="B9764" t="s">
        <v>6</v>
      </c>
      <c r="C9764" t="s">
        <v>8</v>
      </c>
      <c r="D9764">
        <v>2033</v>
      </c>
      <c r="E9764">
        <v>2039</v>
      </c>
      <c r="F9764">
        <v>1</v>
      </c>
      <c r="G9764">
        <v>19631.81452</v>
      </c>
      <c r="H9764">
        <v>0</v>
      </c>
      <c r="I9764">
        <v>1</v>
      </c>
      <c r="J9764" s="2" t="str">
        <f t="shared" si="152"/>
        <v>EG_LHSR2033</v>
      </c>
    </row>
    <row r="9765" spans="1:10" x14ac:dyDescent="0.25">
      <c r="A9765" t="s">
        <v>15</v>
      </c>
      <c r="B9765" t="s">
        <v>6</v>
      </c>
      <c r="C9765" t="s">
        <v>12</v>
      </c>
      <c r="D9765">
        <v>2033</v>
      </c>
      <c r="E9765">
        <v>2039</v>
      </c>
      <c r="F9765">
        <v>1</v>
      </c>
      <c r="G9765">
        <v>19631.81452</v>
      </c>
      <c r="H9765">
        <v>0</v>
      </c>
      <c r="I9765">
        <v>1</v>
      </c>
      <c r="J9765" s="2" t="str">
        <f t="shared" si="152"/>
        <v>EG_LHNR2033</v>
      </c>
    </row>
    <row r="9766" spans="1:10" x14ac:dyDescent="0.25">
      <c r="A9766" t="s">
        <v>15</v>
      </c>
      <c r="B9766" t="s">
        <v>6</v>
      </c>
      <c r="C9766" t="s">
        <v>10</v>
      </c>
      <c r="D9766">
        <v>2033</v>
      </c>
      <c r="E9766">
        <v>2040</v>
      </c>
      <c r="F9766">
        <v>1</v>
      </c>
      <c r="G9766">
        <v>19631.81452</v>
      </c>
      <c r="H9766">
        <v>0</v>
      </c>
      <c r="I9766">
        <v>1</v>
      </c>
      <c r="J9766" s="2" t="str">
        <f t="shared" si="152"/>
        <v>EG_LHER2033</v>
      </c>
    </row>
    <row r="9767" spans="1:10" x14ac:dyDescent="0.25">
      <c r="A9767" t="s">
        <v>15</v>
      </c>
      <c r="B9767" t="s">
        <v>6</v>
      </c>
      <c r="C9767" t="s">
        <v>11</v>
      </c>
      <c r="D9767">
        <v>2033</v>
      </c>
      <c r="E9767">
        <v>2040</v>
      </c>
      <c r="F9767">
        <v>1</v>
      </c>
      <c r="G9767">
        <v>19631.81452</v>
      </c>
      <c r="H9767">
        <v>0</v>
      </c>
      <c r="I9767">
        <v>1</v>
      </c>
      <c r="J9767" s="2" t="str">
        <f t="shared" si="152"/>
        <v>EG_LHWR2033</v>
      </c>
    </row>
    <row r="9768" spans="1:10" x14ac:dyDescent="0.25">
      <c r="A9768" t="s">
        <v>15</v>
      </c>
      <c r="B9768" t="s">
        <v>6</v>
      </c>
      <c r="C9768" t="s">
        <v>9</v>
      </c>
      <c r="D9768">
        <v>2033</v>
      </c>
      <c r="E9768">
        <v>2040</v>
      </c>
      <c r="F9768">
        <v>1</v>
      </c>
      <c r="G9768">
        <v>19631.81452</v>
      </c>
      <c r="H9768">
        <v>0</v>
      </c>
      <c r="I9768">
        <v>1</v>
      </c>
      <c r="J9768" s="2" t="str">
        <f t="shared" si="152"/>
        <v>EG_LHNER2033</v>
      </c>
    </row>
    <row r="9769" spans="1:10" x14ac:dyDescent="0.25">
      <c r="A9769" t="s">
        <v>15</v>
      </c>
      <c r="B9769" t="s">
        <v>6</v>
      </c>
      <c r="C9769" t="s">
        <v>8</v>
      </c>
      <c r="D9769">
        <v>2033</v>
      </c>
      <c r="E9769">
        <v>2040</v>
      </c>
      <c r="F9769">
        <v>1</v>
      </c>
      <c r="G9769">
        <v>19631.81452</v>
      </c>
      <c r="H9769">
        <v>0</v>
      </c>
      <c r="I9769">
        <v>1</v>
      </c>
      <c r="J9769" s="2" t="str">
        <f t="shared" si="152"/>
        <v>EG_LHSR2033</v>
      </c>
    </row>
    <row r="9770" spans="1:10" x14ac:dyDescent="0.25">
      <c r="A9770" t="s">
        <v>15</v>
      </c>
      <c r="B9770" t="s">
        <v>6</v>
      </c>
      <c r="C9770" t="s">
        <v>12</v>
      </c>
      <c r="D9770">
        <v>2033</v>
      </c>
      <c r="E9770">
        <v>2040</v>
      </c>
      <c r="F9770">
        <v>1</v>
      </c>
      <c r="G9770">
        <v>19631.81452</v>
      </c>
      <c r="H9770">
        <v>0</v>
      </c>
      <c r="I9770">
        <v>1</v>
      </c>
      <c r="J9770" s="2" t="str">
        <f t="shared" si="152"/>
        <v>EG_LHNR2033</v>
      </c>
    </row>
    <row r="9771" spans="1:10" x14ac:dyDescent="0.25">
      <c r="A9771" t="s">
        <v>15</v>
      </c>
      <c r="B9771" t="s">
        <v>6</v>
      </c>
      <c r="C9771" t="s">
        <v>10</v>
      </c>
      <c r="D9771">
        <v>2033</v>
      </c>
      <c r="E9771">
        <v>2041</v>
      </c>
      <c r="F9771">
        <v>1</v>
      </c>
      <c r="G9771">
        <v>19631.81452</v>
      </c>
      <c r="H9771">
        <v>0</v>
      </c>
      <c r="I9771">
        <v>1</v>
      </c>
      <c r="J9771" s="2" t="str">
        <f t="shared" si="152"/>
        <v>EG_LHER2033</v>
      </c>
    </row>
    <row r="9772" spans="1:10" x14ac:dyDescent="0.25">
      <c r="A9772" t="s">
        <v>15</v>
      </c>
      <c r="B9772" t="s">
        <v>6</v>
      </c>
      <c r="C9772" t="s">
        <v>11</v>
      </c>
      <c r="D9772">
        <v>2033</v>
      </c>
      <c r="E9772">
        <v>2041</v>
      </c>
      <c r="F9772">
        <v>1</v>
      </c>
      <c r="G9772">
        <v>19631.81452</v>
      </c>
      <c r="H9772">
        <v>0</v>
      </c>
      <c r="I9772">
        <v>1</v>
      </c>
      <c r="J9772" s="2" t="str">
        <f t="shared" si="152"/>
        <v>EG_LHWR2033</v>
      </c>
    </row>
    <row r="9773" spans="1:10" x14ac:dyDescent="0.25">
      <c r="A9773" t="s">
        <v>15</v>
      </c>
      <c r="B9773" t="s">
        <v>6</v>
      </c>
      <c r="C9773" t="s">
        <v>9</v>
      </c>
      <c r="D9773">
        <v>2033</v>
      </c>
      <c r="E9773">
        <v>2041</v>
      </c>
      <c r="F9773">
        <v>1</v>
      </c>
      <c r="G9773">
        <v>19631.81452</v>
      </c>
      <c r="H9773">
        <v>0</v>
      </c>
      <c r="I9773">
        <v>1</v>
      </c>
      <c r="J9773" s="2" t="str">
        <f t="shared" si="152"/>
        <v>EG_LHNER2033</v>
      </c>
    </row>
    <row r="9774" spans="1:10" x14ac:dyDescent="0.25">
      <c r="A9774" t="s">
        <v>15</v>
      </c>
      <c r="B9774" t="s">
        <v>6</v>
      </c>
      <c r="C9774" t="s">
        <v>8</v>
      </c>
      <c r="D9774">
        <v>2033</v>
      </c>
      <c r="E9774">
        <v>2041</v>
      </c>
      <c r="F9774">
        <v>1</v>
      </c>
      <c r="G9774">
        <v>19631.81452</v>
      </c>
      <c r="H9774">
        <v>0</v>
      </c>
      <c r="I9774">
        <v>1</v>
      </c>
      <c r="J9774" s="2" t="str">
        <f t="shared" si="152"/>
        <v>EG_LHSR2033</v>
      </c>
    </row>
    <row r="9775" spans="1:10" x14ac:dyDescent="0.25">
      <c r="A9775" t="s">
        <v>15</v>
      </c>
      <c r="B9775" t="s">
        <v>6</v>
      </c>
      <c r="C9775" t="s">
        <v>12</v>
      </c>
      <c r="D9775">
        <v>2033</v>
      </c>
      <c r="E9775">
        <v>2041</v>
      </c>
      <c r="F9775">
        <v>1</v>
      </c>
      <c r="G9775">
        <v>19631.81452</v>
      </c>
      <c r="H9775">
        <v>0</v>
      </c>
      <c r="I9775">
        <v>1</v>
      </c>
      <c r="J9775" s="2" t="str">
        <f t="shared" si="152"/>
        <v>EG_LHNR2033</v>
      </c>
    </row>
    <row r="9776" spans="1:10" x14ac:dyDescent="0.25">
      <c r="A9776" t="s">
        <v>18</v>
      </c>
      <c r="B9776" t="s">
        <v>6</v>
      </c>
      <c r="C9776" t="s">
        <v>10</v>
      </c>
      <c r="D9776">
        <v>2033</v>
      </c>
      <c r="E9776">
        <v>2033</v>
      </c>
      <c r="F9776">
        <v>1</v>
      </c>
      <c r="G9776">
        <v>11825.348760000001</v>
      </c>
      <c r="H9776">
        <v>0</v>
      </c>
      <c r="I9776">
        <v>1</v>
      </c>
      <c r="J9776" s="2" t="str">
        <f t="shared" si="152"/>
        <v>EG_SHER2033</v>
      </c>
    </row>
    <row r="9777" spans="1:10" x14ac:dyDescent="0.25">
      <c r="A9777" t="s">
        <v>18</v>
      </c>
      <c r="B9777" t="s">
        <v>6</v>
      </c>
      <c r="C9777" t="s">
        <v>11</v>
      </c>
      <c r="D9777">
        <v>2033</v>
      </c>
      <c r="E9777">
        <v>2033</v>
      </c>
      <c r="F9777">
        <v>1</v>
      </c>
      <c r="G9777">
        <v>11825.348760000001</v>
      </c>
      <c r="H9777">
        <v>0</v>
      </c>
      <c r="I9777">
        <v>1</v>
      </c>
      <c r="J9777" s="2" t="str">
        <f t="shared" si="152"/>
        <v>EG_SHWR2033</v>
      </c>
    </row>
    <row r="9778" spans="1:10" x14ac:dyDescent="0.25">
      <c r="A9778" t="s">
        <v>18</v>
      </c>
      <c r="B9778" t="s">
        <v>6</v>
      </c>
      <c r="C9778" t="s">
        <v>9</v>
      </c>
      <c r="D9778">
        <v>2033</v>
      </c>
      <c r="E9778">
        <v>2033</v>
      </c>
      <c r="F9778">
        <v>1</v>
      </c>
      <c r="G9778">
        <v>11825.348760000001</v>
      </c>
      <c r="H9778">
        <v>0</v>
      </c>
      <c r="I9778">
        <v>1</v>
      </c>
      <c r="J9778" s="2" t="str">
        <f t="shared" si="152"/>
        <v>EG_SHNER2033</v>
      </c>
    </row>
    <row r="9779" spans="1:10" x14ac:dyDescent="0.25">
      <c r="A9779" t="s">
        <v>18</v>
      </c>
      <c r="B9779" t="s">
        <v>6</v>
      </c>
      <c r="C9779" t="s">
        <v>8</v>
      </c>
      <c r="D9779">
        <v>2033</v>
      </c>
      <c r="E9779">
        <v>2033</v>
      </c>
      <c r="F9779">
        <v>1</v>
      </c>
      <c r="G9779">
        <v>11825.348760000001</v>
      </c>
      <c r="H9779">
        <v>0</v>
      </c>
      <c r="I9779">
        <v>1</v>
      </c>
      <c r="J9779" s="2" t="str">
        <f t="shared" si="152"/>
        <v>EG_SHSR2033</v>
      </c>
    </row>
    <row r="9780" spans="1:10" x14ac:dyDescent="0.25">
      <c r="A9780" t="s">
        <v>18</v>
      </c>
      <c r="B9780" t="s">
        <v>6</v>
      </c>
      <c r="C9780" t="s">
        <v>12</v>
      </c>
      <c r="D9780">
        <v>2033</v>
      </c>
      <c r="E9780">
        <v>2033</v>
      </c>
      <c r="F9780">
        <v>1</v>
      </c>
      <c r="G9780">
        <v>11825.348760000001</v>
      </c>
      <c r="H9780">
        <v>0</v>
      </c>
      <c r="I9780">
        <v>1</v>
      </c>
      <c r="J9780" s="2" t="str">
        <f t="shared" si="152"/>
        <v>EG_SHNR2033</v>
      </c>
    </row>
    <row r="9781" spans="1:10" x14ac:dyDescent="0.25">
      <c r="A9781" t="s">
        <v>18</v>
      </c>
      <c r="B9781" t="s">
        <v>6</v>
      </c>
      <c r="C9781" t="s">
        <v>10</v>
      </c>
      <c r="D9781">
        <v>2033</v>
      </c>
      <c r="E9781">
        <v>2034</v>
      </c>
      <c r="F9781">
        <v>1</v>
      </c>
      <c r="G9781">
        <v>11825.348760000001</v>
      </c>
      <c r="H9781">
        <v>0</v>
      </c>
      <c r="I9781">
        <v>1</v>
      </c>
      <c r="J9781" s="2" t="str">
        <f t="shared" si="152"/>
        <v>EG_SHER2033</v>
      </c>
    </row>
    <row r="9782" spans="1:10" x14ac:dyDescent="0.25">
      <c r="A9782" t="s">
        <v>18</v>
      </c>
      <c r="B9782" t="s">
        <v>6</v>
      </c>
      <c r="C9782" t="s">
        <v>11</v>
      </c>
      <c r="D9782">
        <v>2033</v>
      </c>
      <c r="E9782">
        <v>2034</v>
      </c>
      <c r="F9782">
        <v>1</v>
      </c>
      <c r="G9782">
        <v>11825.348760000001</v>
      </c>
      <c r="H9782">
        <v>0</v>
      </c>
      <c r="I9782">
        <v>1</v>
      </c>
      <c r="J9782" s="2" t="str">
        <f t="shared" si="152"/>
        <v>EG_SHWR2033</v>
      </c>
    </row>
    <row r="9783" spans="1:10" x14ac:dyDescent="0.25">
      <c r="A9783" t="s">
        <v>18</v>
      </c>
      <c r="B9783" t="s">
        <v>6</v>
      </c>
      <c r="C9783" t="s">
        <v>9</v>
      </c>
      <c r="D9783">
        <v>2033</v>
      </c>
      <c r="E9783">
        <v>2034</v>
      </c>
      <c r="F9783">
        <v>1</v>
      </c>
      <c r="G9783">
        <v>11825.348760000001</v>
      </c>
      <c r="H9783">
        <v>0</v>
      </c>
      <c r="I9783">
        <v>1</v>
      </c>
      <c r="J9783" s="2" t="str">
        <f t="shared" si="152"/>
        <v>EG_SHNER2033</v>
      </c>
    </row>
    <row r="9784" spans="1:10" x14ac:dyDescent="0.25">
      <c r="A9784" t="s">
        <v>18</v>
      </c>
      <c r="B9784" t="s">
        <v>6</v>
      </c>
      <c r="C9784" t="s">
        <v>8</v>
      </c>
      <c r="D9784">
        <v>2033</v>
      </c>
      <c r="E9784">
        <v>2034</v>
      </c>
      <c r="F9784">
        <v>1</v>
      </c>
      <c r="G9784">
        <v>11825.348760000001</v>
      </c>
      <c r="H9784">
        <v>0</v>
      </c>
      <c r="I9784">
        <v>1</v>
      </c>
      <c r="J9784" s="2" t="str">
        <f t="shared" si="152"/>
        <v>EG_SHSR2033</v>
      </c>
    </row>
    <row r="9785" spans="1:10" x14ac:dyDescent="0.25">
      <c r="A9785" t="s">
        <v>18</v>
      </c>
      <c r="B9785" t="s">
        <v>6</v>
      </c>
      <c r="C9785" t="s">
        <v>12</v>
      </c>
      <c r="D9785">
        <v>2033</v>
      </c>
      <c r="E9785">
        <v>2034</v>
      </c>
      <c r="F9785">
        <v>1</v>
      </c>
      <c r="G9785">
        <v>11825.348760000001</v>
      </c>
      <c r="H9785">
        <v>0</v>
      </c>
      <c r="I9785">
        <v>1</v>
      </c>
      <c r="J9785" s="2" t="str">
        <f t="shared" si="152"/>
        <v>EG_SHNR2033</v>
      </c>
    </row>
    <row r="9786" spans="1:10" x14ac:dyDescent="0.25">
      <c r="A9786" t="s">
        <v>18</v>
      </c>
      <c r="B9786" t="s">
        <v>6</v>
      </c>
      <c r="C9786" t="s">
        <v>10</v>
      </c>
      <c r="D9786">
        <v>2033</v>
      </c>
      <c r="E9786">
        <v>2035</v>
      </c>
      <c r="F9786">
        <v>1</v>
      </c>
      <c r="G9786">
        <v>11825.348760000001</v>
      </c>
      <c r="H9786">
        <v>0</v>
      </c>
      <c r="I9786">
        <v>1</v>
      </c>
      <c r="J9786" s="2" t="str">
        <f t="shared" si="152"/>
        <v>EG_SHER2033</v>
      </c>
    </row>
    <row r="9787" spans="1:10" x14ac:dyDescent="0.25">
      <c r="A9787" t="s">
        <v>18</v>
      </c>
      <c r="B9787" t="s">
        <v>6</v>
      </c>
      <c r="C9787" t="s">
        <v>11</v>
      </c>
      <c r="D9787">
        <v>2033</v>
      </c>
      <c r="E9787">
        <v>2035</v>
      </c>
      <c r="F9787">
        <v>1</v>
      </c>
      <c r="G9787">
        <v>11825.348760000001</v>
      </c>
      <c r="H9787">
        <v>0</v>
      </c>
      <c r="I9787">
        <v>1</v>
      </c>
      <c r="J9787" s="2" t="str">
        <f t="shared" si="152"/>
        <v>EG_SHWR2033</v>
      </c>
    </row>
    <row r="9788" spans="1:10" x14ac:dyDescent="0.25">
      <c r="A9788" t="s">
        <v>18</v>
      </c>
      <c r="B9788" t="s">
        <v>6</v>
      </c>
      <c r="C9788" t="s">
        <v>9</v>
      </c>
      <c r="D9788">
        <v>2033</v>
      </c>
      <c r="E9788">
        <v>2035</v>
      </c>
      <c r="F9788">
        <v>1</v>
      </c>
      <c r="G9788">
        <v>11825.348760000001</v>
      </c>
      <c r="H9788">
        <v>0</v>
      </c>
      <c r="I9788">
        <v>1</v>
      </c>
      <c r="J9788" s="2" t="str">
        <f t="shared" si="152"/>
        <v>EG_SHNER2033</v>
      </c>
    </row>
    <row r="9789" spans="1:10" x14ac:dyDescent="0.25">
      <c r="A9789" t="s">
        <v>18</v>
      </c>
      <c r="B9789" t="s">
        <v>6</v>
      </c>
      <c r="C9789" t="s">
        <v>8</v>
      </c>
      <c r="D9789">
        <v>2033</v>
      </c>
      <c r="E9789">
        <v>2035</v>
      </c>
      <c r="F9789">
        <v>1</v>
      </c>
      <c r="G9789">
        <v>11825.348760000001</v>
      </c>
      <c r="H9789">
        <v>0</v>
      </c>
      <c r="I9789">
        <v>1</v>
      </c>
      <c r="J9789" s="2" t="str">
        <f t="shared" si="152"/>
        <v>EG_SHSR2033</v>
      </c>
    </row>
    <row r="9790" spans="1:10" x14ac:dyDescent="0.25">
      <c r="A9790" t="s">
        <v>18</v>
      </c>
      <c r="B9790" t="s">
        <v>6</v>
      </c>
      <c r="C9790" t="s">
        <v>12</v>
      </c>
      <c r="D9790">
        <v>2033</v>
      </c>
      <c r="E9790">
        <v>2035</v>
      </c>
      <c r="F9790">
        <v>1</v>
      </c>
      <c r="G9790">
        <v>11825.348760000001</v>
      </c>
      <c r="H9790">
        <v>0</v>
      </c>
      <c r="I9790">
        <v>1</v>
      </c>
      <c r="J9790" s="2" t="str">
        <f t="shared" si="152"/>
        <v>EG_SHNR2033</v>
      </c>
    </row>
    <row r="9791" spans="1:10" x14ac:dyDescent="0.25">
      <c r="A9791" t="s">
        <v>18</v>
      </c>
      <c r="B9791" t="s">
        <v>6</v>
      </c>
      <c r="C9791" t="s">
        <v>10</v>
      </c>
      <c r="D9791">
        <v>2033</v>
      </c>
      <c r="E9791">
        <v>2036</v>
      </c>
      <c r="F9791">
        <v>1</v>
      </c>
      <c r="G9791">
        <v>11825.348760000001</v>
      </c>
      <c r="H9791">
        <v>0</v>
      </c>
      <c r="I9791">
        <v>1</v>
      </c>
      <c r="J9791" s="2" t="str">
        <f t="shared" si="152"/>
        <v>EG_SHER2033</v>
      </c>
    </row>
    <row r="9792" spans="1:10" x14ac:dyDescent="0.25">
      <c r="A9792" t="s">
        <v>18</v>
      </c>
      <c r="B9792" t="s">
        <v>6</v>
      </c>
      <c r="C9792" t="s">
        <v>11</v>
      </c>
      <c r="D9792">
        <v>2033</v>
      </c>
      <c r="E9792">
        <v>2036</v>
      </c>
      <c r="F9792">
        <v>1</v>
      </c>
      <c r="G9792">
        <v>11825.348760000001</v>
      </c>
      <c r="H9792">
        <v>0</v>
      </c>
      <c r="I9792">
        <v>1</v>
      </c>
      <c r="J9792" s="2" t="str">
        <f t="shared" si="152"/>
        <v>EG_SHWR2033</v>
      </c>
    </row>
    <row r="9793" spans="1:10" x14ac:dyDescent="0.25">
      <c r="A9793" t="s">
        <v>18</v>
      </c>
      <c r="B9793" t="s">
        <v>6</v>
      </c>
      <c r="C9793" t="s">
        <v>9</v>
      </c>
      <c r="D9793">
        <v>2033</v>
      </c>
      <c r="E9793">
        <v>2036</v>
      </c>
      <c r="F9793">
        <v>1</v>
      </c>
      <c r="G9793">
        <v>11825.348760000001</v>
      </c>
      <c r="H9793">
        <v>0</v>
      </c>
      <c r="I9793">
        <v>1</v>
      </c>
      <c r="J9793" s="2" t="str">
        <f t="shared" si="152"/>
        <v>EG_SHNER2033</v>
      </c>
    </row>
    <row r="9794" spans="1:10" x14ac:dyDescent="0.25">
      <c r="A9794" t="s">
        <v>18</v>
      </c>
      <c r="B9794" t="s">
        <v>6</v>
      </c>
      <c r="C9794" t="s">
        <v>8</v>
      </c>
      <c r="D9794">
        <v>2033</v>
      </c>
      <c r="E9794">
        <v>2036</v>
      </c>
      <c r="F9794">
        <v>1</v>
      </c>
      <c r="G9794">
        <v>11825.348760000001</v>
      </c>
      <c r="H9794">
        <v>0</v>
      </c>
      <c r="I9794">
        <v>1</v>
      </c>
      <c r="J9794" s="2" t="str">
        <f t="shared" si="152"/>
        <v>EG_SHSR2033</v>
      </c>
    </row>
    <row r="9795" spans="1:10" x14ac:dyDescent="0.25">
      <c r="A9795" t="s">
        <v>18</v>
      </c>
      <c r="B9795" t="s">
        <v>6</v>
      </c>
      <c r="C9795" t="s">
        <v>12</v>
      </c>
      <c r="D9795">
        <v>2033</v>
      </c>
      <c r="E9795">
        <v>2036</v>
      </c>
      <c r="F9795">
        <v>1</v>
      </c>
      <c r="G9795">
        <v>11825.348760000001</v>
      </c>
      <c r="H9795">
        <v>0</v>
      </c>
      <c r="I9795">
        <v>1</v>
      </c>
      <c r="J9795" s="2" t="str">
        <f t="shared" ref="J9795:J9858" si="153">_xlfn.CONCAT(A9795,C9795,D9795)</f>
        <v>EG_SHNR2033</v>
      </c>
    </row>
    <row r="9796" spans="1:10" x14ac:dyDescent="0.25">
      <c r="A9796" t="s">
        <v>18</v>
      </c>
      <c r="B9796" t="s">
        <v>6</v>
      </c>
      <c r="C9796" t="s">
        <v>10</v>
      </c>
      <c r="D9796">
        <v>2033</v>
      </c>
      <c r="E9796">
        <v>2037</v>
      </c>
      <c r="F9796">
        <v>1</v>
      </c>
      <c r="G9796">
        <v>11825.348760000001</v>
      </c>
      <c r="H9796">
        <v>0</v>
      </c>
      <c r="I9796">
        <v>1</v>
      </c>
      <c r="J9796" s="2" t="str">
        <f t="shared" si="153"/>
        <v>EG_SHER2033</v>
      </c>
    </row>
    <row r="9797" spans="1:10" x14ac:dyDescent="0.25">
      <c r="A9797" t="s">
        <v>18</v>
      </c>
      <c r="B9797" t="s">
        <v>6</v>
      </c>
      <c r="C9797" t="s">
        <v>11</v>
      </c>
      <c r="D9797">
        <v>2033</v>
      </c>
      <c r="E9797">
        <v>2037</v>
      </c>
      <c r="F9797">
        <v>1</v>
      </c>
      <c r="G9797">
        <v>11825.348760000001</v>
      </c>
      <c r="H9797">
        <v>0</v>
      </c>
      <c r="I9797">
        <v>1</v>
      </c>
      <c r="J9797" s="2" t="str">
        <f t="shared" si="153"/>
        <v>EG_SHWR2033</v>
      </c>
    </row>
    <row r="9798" spans="1:10" x14ac:dyDescent="0.25">
      <c r="A9798" t="s">
        <v>18</v>
      </c>
      <c r="B9798" t="s">
        <v>6</v>
      </c>
      <c r="C9798" t="s">
        <v>9</v>
      </c>
      <c r="D9798">
        <v>2033</v>
      </c>
      <c r="E9798">
        <v>2037</v>
      </c>
      <c r="F9798">
        <v>1</v>
      </c>
      <c r="G9798">
        <v>11825.348760000001</v>
      </c>
      <c r="H9798">
        <v>0</v>
      </c>
      <c r="I9798">
        <v>1</v>
      </c>
      <c r="J9798" s="2" t="str">
        <f t="shared" si="153"/>
        <v>EG_SHNER2033</v>
      </c>
    </row>
    <row r="9799" spans="1:10" x14ac:dyDescent="0.25">
      <c r="A9799" t="s">
        <v>18</v>
      </c>
      <c r="B9799" t="s">
        <v>6</v>
      </c>
      <c r="C9799" t="s">
        <v>8</v>
      </c>
      <c r="D9799">
        <v>2033</v>
      </c>
      <c r="E9799">
        <v>2037</v>
      </c>
      <c r="F9799">
        <v>1</v>
      </c>
      <c r="G9799">
        <v>11825.348760000001</v>
      </c>
      <c r="H9799">
        <v>0</v>
      </c>
      <c r="I9799">
        <v>1</v>
      </c>
      <c r="J9799" s="2" t="str">
        <f t="shared" si="153"/>
        <v>EG_SHSR2033</v>
      </c>
    </row>
    <row r="9800" spans="1:10" x14ac:dyDescent="0.25">
      <c r="A9800" t="s">
        <v>18</v>
      </c>
      <c r="B9800" t="s">
        <v>6</v>
      </c>
      <c r="C9800" t="s">
        <v>12</v>
      </c>
      <c r="D9800">
        <v>2033</v>
      </c>
      <c r="E9800">
        <v>2037</v>
      </c>
      <c r="F9800">
        <v>1</v>
      </c>
      <c r="G9800">
        <v>11825.348760000001</v>
      </c>
      <c r="H9800">
        <v>0</v>
      </c>
      <c r="I9800">
        <v>1</v>
      </c>
      <c r="J9800" s="2" t="str">
        <f t="shared" si="153"/>
        <v>EG_SHNR2033</v>
      </c>
    </row>
    <row r="9801" spans="1:10" x14ac:dyDescent="0.25">
      <c r="A9801" t="s">
        <v>18</v>
      </c>
      <c r="B9801" t="s">
        <v>6</v>
      </c>
      <c r="C9801" t="s">
        <v>10</v>
      </c>
      <c r="D9801">
        <v>2033</v>
      </c>
      <c r="E9801">
        <v>2038</v>
      </c>
      <c r="F9801">
        <v>1</v>
      </c>
      <c r="G9801">
        <v>11825.348760000001</v>
      </c>
      <c r="H9801">
        <v>0</v>
      </c>
      <c r="I9801">
        <v>1</v>
      </c>
      <c r="J9801" s="2" t="str">
        <f t="shared" si="153"/>
        <v>EG_SHER2033</v>
      </c>
    </row>
    <row r="9802" spans="1:10" x14ac:dyDescent="0.25">
      <c r="A9802" t="s">
        <v>18</v>
      </c>
      <c r="B9802" t="s">
        <v>6</v>
      </c>
      <c r="C9802" t="s">
        <v>11</v>
      </c>
      <c r="D9802">
        <v>2033</v>
      </c>
      <c r="E9802">
        <v>2038</v>
      </c>
      <c r="F9802">
        <v>1</v>
      </c>
      <c r="G9802">
        <v>11825.348760000001</v>
      </c>
      <c r="H9802">
        <v>0</v>
      </c>
      <c r="I9802">
        <v>1</v>
      </c>
      <c r="J9802" s="2" t="str">
        <f t="shared" si="153"/>
        <v>EG_SHWR2033</v>
      </c>
    </row>
    <row r="9803" spans="1:10" x14ac:dyDescent="0.25">
      <c r="A9803" t="s">
        <v>18</v>
      </c>
      <c r="B9803" t="s">
        <v>6</v>
      </c>
      <c r="C9803" t="s">
        <v>9</v>
      </c>
      <c r="D9803">
        <v>2033</v>
      </c>
      <c r="E9803">
        <v>2038</v>
      </c>
      <c r="F9803">
        <v>1</v>
      </c>
      <c r="G9803">
        <v>11825.348760000001</v>
      </c>
      <c r="H9803">
        <v>0</v>
      </c>
      <c r="I9803">
        <v>1</v>
      </c>
      <c r="J9803" s="2" t="str">
        <f t="shared" si="153"/>
        <v>EG_SHNER2033</v>
      </c>
    </row>
    <row r="9804" spans="1:10" x14ac:dyDescent="0.25">
      <c r="A9804" t="s">
        <v>18</v>
      </c>
      <c r="B9804" t="s">
        <v>6</v>
      </c>
      <c r="C9804" t="s">
        <v>8</v>
      </c>
      <c r="D9804">
        <v>2033</v>
      </c>
      <c r="E9804">
        <v>2038</v>
      </c>
      <c r="F9804">
        <v>1</v>
      </c>
      <c r="G9804">
        <v>11825.348760000001</v>
      </c>
      <c r="H9804">
        <v>0</v>
      </c>
      <c r="I9804">
        <v>1</v>
      </c>
      <c r="J9804" s="2" t="str">
        <f t="shared" si="153"/>
        <v>EG_SHSR2033</v>
      </c>
    </row>
    <row r="9805" spans="1:10" x14ac:dyDescent="0.25">
      <c r="A9805" t="s">
        <v>18</v>
      </c>
      <c r="B9805" t="s">
        <v>6</v>
      </c>
      <c r="C9805" t="s">
        <v>12</v>
      </c>
      <c r="D9805">
        <v>2033</v>
      </c>
      <c r="E9805">
        <v>2038</v>
      </c>
      <c r="F9805">
        <v>1</v>
      </c>
      <c r="G9805">
        <v>11825.348760000001</v>
      </c>
      <c r="H9805">
        <v>0</v>
      </c>
      <c r="I9805">
        <v>1</v>
      </c>
      <c r="J9805" s="2" t="str">
        <f t="shared" si="153"/>
        <v>EG_SHNR2033</v>
      </c>
    </row>
    <row r="9806" spans="1:10" x14ac:dyDescent="0.25">
      <c r="A9806" t="s">
        <v>18</v>
      </c>
      <c r="B9806" t="s">
        <v>6</v>
      </c>
      <c r="C9806" t="s">
        <v>10</v>
      </c>
      <c r="D9806">
        <v>2033</v>
      </c>
      <c r="E9806">
        <v>2039</v>
      </c>
      <c r="F9806">
        <v>1</v>
      </c>
      <c r="G9806">
        <v>11825.348760000001</v>
      </c>
      <c r="H9806">
        <v>0</v>
      </c>
      <c r="I9806">
        <v>1</v>
      </c>
      <c r="J9806" s="2" t="str">
        <f t="shared" si="153"/>
        <v>EG_SHER2033</v>
      </c>
    </row>
    <row r="9807" spans="1:10" x14ac:dyDescent="0.25">
      <c r="A9807" t="s">
        <v>18</v>
      </c>
      <c r="B9807" t="s">
        <v>6</v>
      </c>
      <c r="C9807" t="s">
        <v>11</v>
      </c>
      <c r="D9807">
        <v>2033</v>
      </c>
      <c r="E9807">
        <v>2039</v>
      </c>
      <c r="F9807">
        <v>1</v>
      </c>
      <c r="G9807">
        <v>11825.348760000001</v>
      </c>
      <c r="H9807">
        <v>0</v>
      </c>
      <c r="I9807">
        <v>1</v>
      </c>
      <c r="J9807" s="2" t="str">
        <f t="shared" si="153"/>
        <v>EG_SHWR2033</v>
      </c>
    </row>
    <row r="9808" spans="1:10" x14ac:dyDescent="0.25">
      <c r="A9808" t="s">
        <v>18</v>
      </c>
      <c r="B9808" t="s">
        <v>6</v>
      </c>
      <c r="C9808" t="s">
        <v>9</v>
      </c>
      <c r="D9808">
        <v>2033</v>
      </c>
      <c r="E9808">
        <v>2039</v>
      </c>
      <c r="F9808">
        <v>1</v>
      </c>
      <c r="G9808">
        <v>11825.348760000001</v>
      </c>
      <c r="H9808">
        <v>0</v>
      </c>
      <c r="I9808">
        <v>1</v>
      </c>
      <c r="J9808" s="2" t="str">
        <f t="shared" si="153"/>
        <v>EG_SHNER2033</v>
      </c>
    </row>
    <row r="9809" spans="1:10" x14ac:dyDescent="0.25">
      <c r="A9809" t="s">
        <v>18</v>
      </c>
      <c r="B9809" t="s">
        <v>6</v>
      </c>
      <c r="C9809" t="s">
        <v>8</v>
      </c>
      <c r="D9809">
        <v>2033</v>
      </c>
      <c r="E9809">
        <v>2039</v>
      </c>
      <c r="F9809">
        <v>1</v>
      </c>
      <c r="G9809">
        <v>11825.348760000001</v>
      </c>
      <c r="H9809">
        <v>0</v>
      </c>
      <c r="I9809">
        <v>1</v>
      </c>
      <c r="J9809" s="2" t="str">
        <f t="shared" si="153"/>
        <v>EG_SHSR2033</v>
      </c>
    </row>
    <row r="9810" spans="1:10" x14ac:dyDescent="0.25">
      <c r="A9810" t="s">
        <v>18</v>
      </c>
      <c r="B9810" t="s">
        <v>6</v>
      </c>
      <c r="C9810" t="s">
        <v>12</v>
      </c>
      <c r="D9810">
        <v>2033</v>
      </c>
      <c r="E9810">
        <v>2039</v>
      </c>
      <c r="F9810">
        <v>1</v>
      </c>
      <c r="G9810">
        <v>11825.348760000001</v>
      </c>
      <c r="H9810">
        <v>0</v>
      </c>
      <c r="I9810">
        <v>1</v>
      </c>
      <c r="J9810" s="2" t="str">
        <f t="shared" si="153"/>
        <v>EG_SHNR2033</v>
      </c>
    </row>
    <row r="9811" spans="1:10" x14ac:dyDescent="0.25">
      <c r="A9811" t="s">
        <v>18</v>
      </c>
      <c r="B9811" t="s">
        <v>6</v>
      </c>
      <c r="C9811" t="s">
        <v>10</v>
      </c>
      <c r="D9811">
        <v>2033</v>
      </c>
      <c r="E9811">
        <v>2040</v>
      </c>
      <c r="F9811">
        <v>1</v>
      </c>
      <c r="G9811">
        <v>11825.348760000001</v>
      </c>
      <c r="H9811">
        <v>0</v>
      </c>
      <c r="I9811">
        <v>1</v>
      </c>
      <c r="J9811" s="2" t="str">
        <f t="shared" si="153"/>
        <v>EG_SHER2033</v>
      </c>
    </row>
    <row r="9812" spans="1:10" x14ac:dyDescent="0.25">
      <c r="A9812" t="s">
        <v>18</v>
      </c>
      <c r="B9812" t="s">
        <v>6</v>
      </c>
      <c r="C9812" t="s">
        <v>11</v>
      </c>
      <c r="D9812">
        <v>2033</v>
      </c>
      <c r="E9812">
        <v>2040</v>
      </c>
      <c r="F9812">
        <v>1</v>
      </c>
      <c r="G9812">
        <v>11825.348760000001</v>
      </c>
      <c r="H9812">
        <v>0</v>
      </c>
      <c r="I9812">
        <v>1</v>
      </c>
      <c r="J9812" s="2" t="str">
        <f t="shared" si="153"/>
        <v>EG_SHWR2033</v>
      </c>
    </row>
    <row r="9813" spans="1:10" x14ac:dyDescent="0.25">
      <c r="A9813" t="s">
        <v>18</v>
      </c>
      <c r="B9813" t="s">
        <v>6</v>
      </c>
      <c r="C9813" t="s">
        <v>9</v>
      </c>
      <c r="D9813">
        <v>2033</v>
      </c>
      <c r="E9813">
        <v>2040</v>
      </c>
      <c r="F9813">
        <v>1</v>
      </c>
      <c r="G9813">
        <v>11825.348760000001</v>
      </c>
      <c r="H9813">
        <v>0</v>
      </c>
      <c r="I9813">
        <v>1</v>
      </c>
      <c r="J9813" s="2" t="str">
        <f t="shared" si="153"/>
        <v>EG_SHNER2033</v>
      </c>
    </row>
    <row r="9814" spans="1:10" x14ac:dyDescent="0.25">
      <c r="A9814" t="s">
        <v>18</v>
      </c>
      <c r="B9814" t="s">
        <v>6</v>
      </c>
      <c r="C9814" t="s">
        <v>8</v>
      </c>
      <c r="D9814">
        <v>2033</v>
      </c>
      <c r="E9814">
        <v>2040</v>
      </c>
      <c r="F9814">
        <v>1</v>
      </c>
      <c r="G9814">
        <v>11825.348760000001</v>
      </c>
      <c r="H9814">
        <v>0</v>
      </c>
      <c r="I9814">
        <v>1</v>
      </c>
      <c r="J9814" s="2" t="str">
        <f t="shared" si="153"/>
        <v>EG_SHSR2033</v>
      </c>
    </row>
    <row r="9815" spans="1:10" x14ac:dyDescent="0.25">
      <c r="A9815" t="s">
        <v>18</v>
      </c>
      <c r="B9815" t="s">
        <v>6</v>
      </c>
      <c r="C9815" t="s">
        <v>12</v>
      </c>
      <c r="D9815">
        <v>2033</v>
      </c>
      <c r="E9815">
        <v>2040</v>
      </c>
      <c r="F9815">
        <v>1</v>
      </c>
      <c r="G9815">
        <v>11825.348760000001</v>
      </c>
      <c r="H9815">
        <v>0</v>
      </c>
      <c r="I9815">
        <v>1</v>
      </c>
      <c r="J9815" s="2" t="str">
        <f t="shared" si="153"/>
        <v>EG_SHNR2033</v>
      </c>
    </row>
    <row r="9816" spans="1:10" x14ac:dyDescent="0.25">
      <c r="A9816" t="s">
        <v>18</v>
      </c>
      <c r="B9816" t="s">
        <v>6</v>
      </c>
      <c r="C9816" t="s">
        <v>10</v>
      </c>
      <c r="D9816">
        <v>2033</v>
      </c>
      <c r="E9816">
        <v>2041</v>
      </c>
      <c r="F9816">
        <v>1</v>
      </c>
      <c r="G9816">
        <v>11825.348760000001</v>
      </c>
      <c r="H9816">
        <v>0</v>
      </c>
      <c r="I9816">
        <v>1</v>
      </c>
      <c r="J9816" s="2" t="str">
        <f t="shared" si="153"/>
        <v>EG_SHER2033</v>
      </c>
    </row>
    <row r="9817" spans="1:10" x14ac:dyDescent="0.25">
      <c r="A9817" t="s">
        <v>18</v>
      </c>
      <c r="B9817" t="s">
        <v>6</v>
      </c>
      <c r="C9817" t="s">
        <v>11</v>
      </c>
      <c r="D9817">
        <v>2033</v>
      </c>
      <c r="E9817">
        <v>2041</v>
      </c>
      <c r="F9817">
        <v>1</v>
      </c>
      <c r="G9817">
        <v>11825.348760000001</v>
      </c>
      <c r="H9817">
        <v>0</v>
      </c>
      <c r="I9817">
        <v>1</v>
      </c>
      <c r="J9817" s="2" t="str">
        <f t="shared" si="153"/>
        <v>EG_SHWR2033</v>
      </c>
    </row>
    <row r="9818" spans="1:10" x14ac:dyDescent="0.25">
      <c r="A9818" t="s">
        <v>18</v>
      </c>
      <c r="B9818" t="s">
        <v>6</v>
      </c>
      <c r="C9818" t="s">
        <v>9</v>
      </c>
      <c r="D9818">
        <v>2033</v>
      </c>
      <c r="E9818">
        <v>2041</v>
      </c>
      <c r="F9818">
        <v>1</v>
      </c>
      <c r="G9818">
        <v>11825.348760000001</v>
      </c>
      <c r="H9818">
        <v>0</v>
      </c>
      <c r="I9818">
        <v>1</v>
      </c>
      <c r="J9818" s="2" t="str">
        <f t="shared" si="153"/>
        <v>EG_SHNER2033</v>
      </c>
    </row>
    <row r="9819" spans="1:10" x14ac:dyDescent="0.25">
      <c r="A9819" t="s">
        <v>18</v>
      </c>
      <c r="B9819" t="s">
        <v>6</v>
      </c>
      <c r="C9819" t="s">
        <v>8</v>
      </c>
      <c r="D9819">
        <v>2033</v>
      </c>
      <c r="E9819">
        <v>2041</v>
      </c>
      <c r="F9819">
        <v>1</v>
      </c>
      <c r="G9819">
        <v>11825.348760000001</v>
      </c>
      <c r="H9819">
        <v>0</v>
      </c>
      <c r="I9819">
        <v>1</v>
      </c>
      <c r="J9819" s="2" t="str">
        <f t="shared" si="153"/>
        <v>EG_SHSR2033</v>
      </c>
    </row>
    <row r="9820" spans="1:10" x14ac:dyDescent="0.25">
      <c r="A9820" t="s">
        <v>18</v>
      </c>
      <c r="B9820" t="s">
        <v>6</v>
      </c>
      <c r="C9820" t="s">
        <v>12</v>
      </c>
      <c r="D9820">
        <v>2033</v>
      </c>
      <c r="E9820">
        <v>2041</v>
      </c>
      <c r="F9820">
        <v>1</v>
      </c>
      <c r="G9820">
        <v>11825.348760000001</v>
      </c>
      <c r="H9820">
        <v>0</v>
      </c>
      <c r="I9820">
        <v>1</v>
      </c>
      <c r="J9820" s="2" t="str">
        <f t="shared" si="153"/>
        <v>EG_SHNR2033</v>
      </c>
    </row>
    <row r="9821" spans="1:10" x14ac:dyDescent="0.25">
      <c r="A9821" t="s">
        <v>17</v>
      </c>
      <c r="B9821" t="s">
        <v>6</v>
      </c>
      <c r="C9821" t="s">
        <v>10</v>
      </c>
      <c r="D9821">
        <v>2033</v>
      </c>
      <c r="E9821">
        <v>2033</v>
      </c>
      <c r="F9821">
        <v>1</v>
      </c>
      <c r="G9821">
        <v>20833.210350000001</v>
      </c>
      <c r="H9821">
        <v>0</v>
      </c>
      <c r="I9821">
        <v>0.70916666699999997</v>
      </c>
      <c r="J9821" s="2" t="str">
        <f t="shared" si="153"/>
        <v>EG_PHWRER2033</v>
      </c>
    </row>
    <row r="9822" spans="1:10" x14ac:dyDescent="0.25">
      <c r="A9822" t="s">
        <v>17</v>
      </c>
      <c r="B9822" t="s">
        <v>6</v>
      </c>
      <c r="C9822" t="s">
        <v>11</v>
      </c>
      <c r="D9822">
        <v>2033</v>
      </c>
      <c r="E9822">
        <v>2033</v>
      </c>
      <c r="F9822">
        <v>1</v>
      </c>
      <c r="G9822">
        <v>20833.210350000001</v>
      </c>
      <c r="H9822">
        <v>0</v>
      </c>
      <c r="I9822">
        <v>0.70916666699999997</v>
      </c>
      <c r="J9822" s="2" t="str">
        <f t="shared" si="153"/>
        <v>EG_PHWRWR2033</v>
      </c>
    </row>
    <row r="9823" spans="1:10" x14ac:dyDescent="0.25">
      <c r="A9823" t="s">
        <v>17</v>
      </c>
      <c r="B9823" t="s">
        <v>6</v>
      </c>
      <c r="C9823" t="s">
        <v>9</v>
      </c>
      <c r="D9823">
        <v>2033</v>
      </c>
      <c r="E9823">
        <v>2033</v>
      </c>
      <c r="F9823">
        <v>1</v>
      </c>
      <c r="G9823">
        <v>20833.210350000001</v>
      </c>
      <c r="H9823">
        <v>0</v>
      </c>
      <c r="I9823">
        <v>0.70916666699999997</v>
      </c>
      <c r="J9823" s="2" t="str">
        <f t="shared" si="153"/>
        <v>EG_PHWRNER2033</v>
      </c>
    </row>
    <row r="9824" spans="1:10" x14ac:dyDescent="0.25">
      <c r="A9824" t="s">
        <v>17</v>
      </c>
      <c r="B9824" t="s">
        <v>6</v>
      </c>
      <c r="C9824" t="s">
        <v>8</v>
      </c>
      <c r="D9824">
        <v>2033</v>
      </c>
      <c r="E9824">
        <v>2033</v>
      </c>
      <c r="F9824">
        <v>1</v>
      </c>
      <c r="G9824">
        <v>20833.210350000001</v>
      </c>
      <c r="H9824">
        <v>0</v>
      </c>
      <c r="I9824">
        <v>0.70916666699999997</v>
      </c>
      <c r="J9824" s="2" t="str">
        <f t="shared" si="153"/>
        <v>EG_PHWRSR2033</v>
      </c>
    </row>
    <row r="9825" spans="1:10" x14ac:dyDescent="0.25">
      <c r="A9825" t="s">
        <v>17</v>
      </c>
      <c r="B9825" t="s">
        <v>6</v>
      </c>
      <c r="C9825" t="s">
        <v>12</v>
      </c>
      <c r="D9825">
        <v>2033</v>
      </c>
      <c r="E9825">
        <v>2033</v>
      </c>
      <c r="F9825">
        <v>1</v>
      </c>
      <c r="G9825">
        <v>20833.210350000001</v>
      </c>
      <c r="H9825">
        <v>0</v>
      </c>
      <c r="I9825">
        <v>0.70916666699999997</v>
      </c>
      <c r="J9825" s="2" t="str">
        <f t="shared" si="153"/>
        <v>EG_PHWRNR2033</v>
      </c>
    </row>
    <row r="9826" spans="1:10" x14ac:dyDescent="0.25">
      <c r="A9826" t="s">
        <v>17</v>
      </c>
      <c r="B9826" t="s">
        <v>6</v>
      </c>
      <c r="C9826" t="s">
        <v>10</v>
      </c>
      <c r="D9826">
        <v>2033</v>
      </c>
      <c r="E9826">
        <v>2034</v>
      </c>
      <c r="F9826">
        <v>1</v>
      </c>
      <c r="G9826">
        <v>20833.210350000001</v>
      </c>
      <c r="H9826">
        <v>0</v>
      </c>
      <c r="I9826">
        <v>0.70916666699999997</v>
      </c>
      <c r="J9826" s="2" t="str">
        <f t="shared" si="153"/>
        <v>EG_PHWRER2033</v>
      </c>
    </row>
    <row r="9827" spans="1:10" x14ac:dyDescent="0.25">
      <c r="A9827" t="s">
        <v>17</v>
      </c>
      <c r="B9827" t="s">
        <v>6</v>
      </c>
      <c r="C9827" t="s">
        <v>11</v>
      </c>
      <c r="D9827">
        <v>2033</v>
      </c>
      <c r="E9827">
        <v>2034</v>
      </c>
      <c r="F9827">
        <v>1</v>
      </c>
      <c r="G9827">
        <v>20833.210350000001</v>
      </c>
      <c r="H9827">
        <v>0</v>
      </c>
      <c r="I9827">
        <v>0.70916666699999997</v>
      </c>
      <c r="J9827" s="2" t="str">
        <f t="shared" si="153"/>
        <v>EG_PHWRWR2033</v>
      </c>
    </row>
    <row r="9828" spans="1:10" x14ac:dyDescent="0.25">
      <c r="A9828" t="s">
        <v>17</v>
      </c>
      <c r="B9828" t="s">
        <v>6</v>
      </c>
      <c r="C9828" t="s">
        <v>9</v>
      </c>
      <c r="D9828">
        <v>2033</v>
      </c>
      <c r="E9828">
        <v>2034</v>
      </c>
      <c r="F9828">
        <v>1</v>
      </c>
      <c r="G9828">
        <v>20833.210350000001</v>
      </c>
      <c r="H9828">
        <v>0</v>
      </c>
      <c r="I9828">
        <v>0.70916666699999997</v>
      </c>
      <c r="J9828" s="2" t="str">
        <f t="shared" si="153"/>
        <v>EG_PHWRNER2033</v>
      </c>
    </row>
    <row r="9829" spans="1:10" x14ac:dyDescent="0.25">
      <c r="A9829" t="s">
        <v>17</v>
      </c>
      <c r="B9829" t="s">
        <v>6</v>
      </c>
      <c r="C9829" t="s">
        <v>8</v>
      </c>
      <c r="D9829">
        <v>2033</v>
      </c>
      <c r="E9829">
        <v>2034</v>
      </c>
      <c r="F9829">
        <v>1</v>
      </c>
      <c r="G9829">
        <v>20833.210350000001</v>
      </c>
      <c r="H9829">
        <v>0</v>
      </c>
      <c r="I9829">
        <v>0.70916666699999997</v>
      </c>
      <c r="J9829" s="2" t="str">
        <f t="shared" si="153"/>
        <v>EG_PHWRSR2033</v>
      </c>
    </row>
    <row r="9830" spans="1:10" x14ac:dyDescent="0.25">
      <c r="A9830" t="s">
        <v>17</v>
      </c>
      <c r="B9830" t="s">
        <v>6</v>
      </c>
      <c r="C9830" t="s">
        <v>12</v>
      </c>
      <c r="D9830">
        <v>2033</v>
      </c>
      <c r="E9830">
        <v>2034</v>
      </c>
      <c r="F9830">
        <v>1</v>
      </c>
      <c r="G9830">
        <v>20833.210350000001</v>
      </c>
      <c r="H9830">
        <v>0</v>
      </c>
      <c r="I9830">
        <v>0.70916666699999997</v>
      </c>
      <c r="J9830" s="2" t="str">
        <f t="shared" si="153"/>
        <v>EG_PHWRNR2033</v>
      </c>
    </row>
    <row r="9831" spans="1:10" x14ac:dyDescent="0.25">
      <c r="A9831" t="s">
        <v>17</v>
      </c>
      <c r="B9831" t="s">
        <v>6</v>
      </c>
      <c r="C9831" t="s">
        <v>10</v>
      </c>
      <c r="D9831">
        <v>2033</v>
      </c>
      <c r="E9831">
        <v>2035</v>
      </c>
      <c r="F9831">
        <v>1</v>
      </c>
      <c r="G9831">
        <v>20833.210350000001</v>
      </c>
      <c r="H9831">
        <v>0</v>
      </c>
      <c r="I9831">
        <v>0.70916666699999997</v>
      </c>
      <c r="J9831" s="2" t="str">
        <f t="shared" si="153"/>
        <v>EG_PHWRER2033</v>
      </c>
    </row>
    <row r="9832" spans="1:10" x14ac:dyDescent="0.25">
      <c r="A9832" t="s">
        <v>17</v>
      </c>
      <c r="B9832" t="s">
        <v>6</v>
      </c>
      <c r="C9832" t="s">
        <v>11</v>
      </c>
      <c r="D9832">
        <v>2033</v>
      </c>
      <c r="E9832">
        <v>2035</v>
      </c>
      <c r="F9832">
        <v>1</v>
      </c>
      <c r="G9832">
        <v>20833.210350000001</v>
      </c>
      <c r="H9832">
        <v>0</v>
      </c>
      <c r="I9832">
        <v>0.70916666699999997</v>
      </c>
      <c r="J9832" s="2" t="str">
        <f t="shared" si="153"/>
        <v>EG_PHWRWR2033</v>
      </c>
    </row>
    <row r="9833" spans="1:10" x14ac:dyDescent="0.25">
      <c r="A9833" t="s">
        <v>17</v>
      </c>
      <c r="B9833" t="s">
        <v>6</v>
      </c>
      <c r="C9833" t="s">
        <v>9</v>
      </c>
      <c r="D9833">
        <v>2033</v>
      </c>
      <c r="E9833">
        <v>2035</v>
      </c>
      <c r="F9833">
        <v>1</v>
      </c>
      <c r="G9833">
        <v>20833.210350000001</v>
      </c>
      <c r="H9833">
        <v>0</v>
      </c>
      <c r="I9833">
        <v>0.70916666699999997</v>
      </c>
      <c r="J9833" s="2" t="str">
        <f t="shared" si="153"/>
        <v>EG_PHWRNER2033</v>
      </c>
    </row>
    <row r="9834" spans="1:10" x14ac:dyDescent="0.25">
      <c r="A9834" t="s">
        <v>17</v>
      </c>
      <c r="B9834" t="s">
        <v>6</v>
      </c>
      <c r="C9834" t="s">
        <v>8</v>
      </c>
      <c r="D9834">
        <v>2033</v>
      </c>
      <c r="E9834">
        <v>2035</v>
      </c>
      <c r="F9834">
        <v>1</v>
      </c>
      <c r="G9834">
        <v>20833.210350000001</v>
      </c>
      <c r="H9834">
        <v>0</v>
      </c>
      <c r="I9834">
        <v>0.70916666699999997</v>
      </c>
      <c r="J9834" s="2" t="str">
        <f t="shared" si="153"/>
        <v>EG_PHWRSR2033</v>
      </c>
    </row>
    <row r="9835" spans="1:10" x14ac:dyDescent="0.25">
      <c r="A9835" t="s">
        <v>17</v>
      </c>
      <c r="B9835" t="s">
        <v>6</v>
      </c>
      <c r="C9835" t="s">
        <v>12</v>
      </c>
      <c r="D9835">
        <v>2033</v>
      </c>
      <c r="E9835">
        <v>2035</v>
      </c>
      <c r="F9835">
        <v>1</v>
      </c>
      <c r="G9835">
        <v>20833.210350000001</v>
      </c>
      <c r="H9835">
        <v>0</v>
      </c>
      <c r="I9835">
        <v>0.70916666699999997</v>
      </c>
      <c r="J9835" s="2" t="str">
        <f t="shared" si="153"/>
        <v>EG_PHWRNR2033</v>
      </c>
    </row>
    <row r="9836" spans="1:10" x14ac:dyDescent="0.25">
      <c r="A9836" t="s">
        <v>17</v>
      </c>
      <c r="B9836" t="s">
        <v>6</v>
      </c>
      <c r="C9836" t="s">
        <v>10</v>
      </c>
      <c r="D9836">
        <v>2033</v>
      </c>
      <c r="E9836">
        <v>2036</v>
      </c>
      <c r="F9836">
        <v>1</v>
      </c>
      <c r="G9836">
        <v>20833.210350000001</v>
      </c>
      <c r="H9836">
        <v>0</v>
      </c>
      <c r="I9836">
        <v>0.70916666699999997</v>
      </c>
      <c r="J9836" s="2" t="str">
        <f t="shared" si="153"/>
        <v>EG_PHWRER2033</v>
      </c>
    </row>
    <row r="9837" spans="1:10" x14ac:dyDescent="0.25">
      <c r="A9837" t="s">
        <v>17</v>
      </c>
      <c r="B9837" t="s">
        <v>6</v>
      </c>
      <c r="C9837" t="s">
        <v>11</v>
      </c>
      <c r="D9837">
        <v>2033</v>
      </c>
      <c r="E9837">
        <v>2036</v>
      </c>
      <c r="F9837">
        <v>1</v>
      </c>
      <c r="G9837">
        <v>20833.210350000001</v>
      </c>
      <c r="H9837">
        <v>0</v>
      </c>
      <c r="I9837">
        <v>0.70916666699999997</v>
      </c>
      <c r="J9837" s="2" t="str">
        <f t="shared" si="153"/>
        <v>EG_PHWRWR2033</v>
      </c>
    </row>
    <row r="9838" spans="1:10" x14ac:dyDescent="0.25">
      <c r="A9838" t="s">
        <v>17</v>
      </c>
      <c r="B9838" t="s">
        <v>6</v>
      </c>
      <c r="C9838" t="s">
        <v>9</v>
      </c>
      <c r="D9838">
        <v>2033</v>
      </c>
      <c r="E9838">
        <v>2036</v>
      </c>
      <c r="F9838">
        <v>1</v>
      </c>
      <c r="G9838">
        <v>20833.210350000001</v>
      </c>
      <c r="H9838">
        <v>0</v>
      </c>
      <c r="I9838">
        <v>0.70916666699999997</v>
      </c>
      <c r="J9838" s="2" t="str">
        <f t="shared" si="153"/>
        <v>EG_PHWRNER2033</v>
      </c>
    </row>
    <row r="9839" spans="1:10" x14ac:dyDescent="0.25">
      <c r="A9839" t="s">
        <v>17</v>
      </c>
      <c r="B9839" t="s">
        <v>6</v>
      </c>
      <c r="C9839" t="s">
        <v>8</v>
      </c>
      <c r="D9839">
        <v>2033</v>
      </c>
      <c r="E9839">
        <v>2036</v>
      </c>
      <c r="F9839">
        <v>1</v>
      </c>
      <c r="G9839">
        <v>20833.210350000001</v>
      </c>
      <c r="H9839">
        <v>0</v>
      </c>
      <c r="I9839">
        <v>0.70916666699999997</v>
      </c>
      <c r="J9839" s="2" t="str">
        <f t="shared" si="153"/>
        <v>EG_PHWRSR2033</v>
      </c>
    </row>
    <row r="9840" spans="1:10" x14ac:dyDescent="0.25">
      <c r="A9840" t="s">
        <v>17</v>
      </c>
      <c r="B9840" t="s">
        <v>6</v>
      </c>
      <c r="C9840" t="s">
        <v>12</v>
      </c>
      <c r="D9840">
        <v>2033</v>
      </c>
      <c r="E9840">
        <v>2036</v>
      </c>
      <c r="F9840">
        <v>1</v>
      </c>
      <c r="G9840">
        <v>20833.210350000001</v>
      </c>
      <c r="H9840">
        <v>0</v>
      </c>
      <c r="I9840">
        <v>0.70916666699999997</v>
      </c>
      <c r="J9840" s="2" t="str">
        <f t="shared" si="153"/>
        <v>EG_PHWRNR2033</v>
      </c>
    </row>
    <row r="9841" spans="1:10" x14ac:dyDescent="0.25">
      <c r="A9841" t="s">
        <v>17</v>
      </c>
      <c r="B9841" t="s">
        <v>6</v>
      </c>
      <c r="C9841" t="s">
        <v>10</v>
      </c>
      <c r="D9841">
        <v>2033</v>
      </c>
      <c r="E9841">
        <v>2037</v>
      </c>
      <c r="F9841">
        <v>1</v>
      </c>
      <c r="G9841">
        <v>20833.210350000001</v>
      </c>
      <c r="H9841">
        <v>0</v>
      </c>
      <c r="I9841">
        <v>0.70916666699999997</v>
      </c>
      <c r="J9841" s="2" t="str">
        <f t="shared" si="153"/>
        <v>EG_PHWRER2033</v>
      </c>
    </row>
    <row r="9842" spans="1:10" x14ac:dyDescent="0.25">
      <c r="A9842" t="s">
        <v>17</v>
      </c>
      <c r="B9842" t="s">
        <v>6</v>
      </c>
      <c r="C9842" t="s">
        <v>11</v>
      </c>
      <c r="D9842">
        <v>2033</v>
      </c>
      <c r="E9842">
        <v>2037</v>
      </c>
      <c r="F9842">
        <v>1</v>
      </c>
      <c r="G9842">
        <v>20833.210350000001</v>
      </c>
      <c r="H9842">
        <v>0</v>
      </c>
      <c r="I9842">
        <v>0.70916666699999997</v>
      </c>
      <c r="J9842" s="2" t="str">
        <f t="shared" si="153"/>
        <v>EG_PHWRWR2033</v>
      </c>
    </row>
    <row r="9843" spans="1:10" x14ac:dyDescent="0.25">
      <c r="A9843" t="s">
        <v>17</v>
      </c>
      <c r="B9843" t="s">
        <v>6</v>
      </c>
      <c r="C9843" t="s">
        <v>9</v>
      </c>
      <c r="D9843">
        <v>2033</v>
      </c>
      <c r="E9843">
        <v>2037</v>
      </c>
      <c r="F9843">
        <v>1</v>
      </c>
      <c r="G9843">
        <v>20833.210350000001</v>
      </c>
      <c r="H9843">
        <v>0</v>
      </c>
      <c r="I9843">
        <v>0.70916666699999997</v>
      </c>
      <c r="J9843" s="2" t="str">
        <f t="shared" si="153"/>
        <v>EG_PHWRNER2033</v>
      </c>
    </row>
    <row r="9844" spans="1:10" x14ac:dyDescent="0.25">
      <c r="A9844" t="s">
        <v>17</v>
      </c>
      <c r="B9844" t="s">
        <v>6</v>
      </c>
      <c r="C9844" t="s">
        <v>8</v>
      </c>
      <c r="D9844">
        <v>2033</v>
      </c>
      <c r="E9844">
        <v>2037</v>
      </c>
      <c r="F9844">
        <v>1</v>
      </c>
      <c r="G9844">
        <v>20833.210350000001</v>
      </c>
      <c r="H9844">
        <v>0</v>
      </c>
      <c r="I9844">
        <v>0.70916666699999997</v>
      </c>
      <c r="J9844" s="2" t="str">
        <f t="shared" si="153"/>
        <v>EG_PHWRSR2033</v>
      </c>
    </row>
    <row r="9845" spans="1:10" x14ac:dyDescent="0.25">
      <c r="A9845" t="s">
        <v>17</v>
      </c>
      <c r="B9845" t="s">
        <v>6</v>
      </c>
      <c r="C9845" t="s">
        <v>12</v>
      </c>
      <c r="D9845">
        <v>2033</v>
      </c>
      <c r="E9845">
        <v>2037</v>
      </c>
      <c r="F9845">
        <v>1</v>
      </c>
      <c r="G9845">
        <v>20833.210350000001</v>
      </c>
      <c r="H9845">
        <v>0</v>
      </c>
      <c r="I9845">
        <v>0.70916666699999997</v>
      </c>
      <c r="J9845" s="2" t="str">
        <f t="shared" si="153"/>
        <v>EG_PHWRNR2033</v>
      </c>
    </row>
    <row r="9846" spans="1:10" x14ac:dyDescent="0.25">
      <c r="A9846" t="s">
        <v>17</v>
      </c>
      <c r="B9846" t="s">
        <v>6</v>
      </c>
      <c r="C9846" t="s">
        <v>10</v>
      </c>
      <c r="D9846">
        <v>2033</v>
      </c>
      <c r="E9846">
        <v>2038</v>
      </c>
      <c r="F9846">
        <v>1</v>
      </c>
      <c r="G9846">
        <v>20833.210350000001</v>
      </c>
      <c r="H9846">
        <v>0</v>
      </c>
      <c r="I9846">
        <v>0.70916666699999997</v>
      </c>
      <c r="J9846" s="2" t="str">
        <f t="shared" si="153"/>
        <v>EG_PHWRER2033</v>
      </c>
    </row>
    <row r="9847" spans="1:10" x14ac:dyDescent="0.25">
      <c r="A9847" t="s">
        <v>17</v>
      </c>
      <c r="B9847" t="s">
        <v>6</v>
      </c>
      <c r="C9847" t="s">
        <v>11</v>
      </c>
      <c r="D9847">
        <v>2033</v>
      </c>
      <c r="E9847">
        <v>2038</v>
      </c>
      <c r="F9847">
        <v>1</v>
      </c>
      <c r="G9847">
        <v>20833.210350000001</v>
      </c>
      <c r="H9847">
        <v>0</v>
      </c>
      <c r="I9847">
        <v>0.70916666699999997</v>
      </c>
      <c r="J9847" s="2" t="str">
        <f t="shared" si="153"/>
        <v>EG_PHWRWR2033</v>
      </c>
    </row>
    <row r="9848" spans="1:10" x14ac:dyDescent="0.25">
      <c r="A9848" t="s">
        <v>17</v>
      </c>
      <c r="B9848" t="s">
        <v>6</v>
      </c>
      <c r="C9848" t="s">
        <v>9</v>
      </c>
      <c r="D9848">
        <v>2033</v>
      </c>
      <c r="E9848">
        <v>2038</v>
      </c>
      <c r="F9848">
        <v>1</v>
      </c>
      <c r="G9848">
        <v>20833.210350000001</v>
      </c>
      <c r="H9848">
        <v>0</v>
      </c>
      <c r="I9848">
        <v>0.70916666699999997</v>
      </c>
      <c r="J9848" s="2" t="str">
        <f t="shared" si="153"/>
        <v>EG_PHWRNER2033</v>
      </c>
    </row>
    <row r="9849" spans="1:10" x14ac:dyDescent="0.25">
      <c r="A9849" t="s">
        <v>17</v>
      </c>
      <c r="B9849" t="s">
        <v>6</v>
      </c>
      <c r="C9849" t="s">
        <v>8</v>
      </c>
      <c r="D9849">
        <v>2033</v>
      </c>
      <c r="E9849">
        <v>2038</v>
      </c>
      <c r="F9849">
        <v>1</v>
      </c>
      <c r="G9849">
        <v>20833.210350000001</v>
      </c>
      <c r="H9849">
        <v>0</v>
      </c>
      <c r="I9849">
        <v>0.70916666699999997</v>
      </c>
      <c r="J9849" s="2" t="str">
        <f t="shared" si="153"/>
        <v>EG_PHWRSR2033</v>
      </c>
    </row>
    <row r="9850" spans="1:10" x14ac:dyDescent="0.25">
      <c r="A9850" t="s">
        <v>17</v>
      </c>
      <c r="B9850" t="s">
        <v>6</v>
      </c>
      <c r="C9850" t="s">
        <v>12</v>
      </c>
      <c r="D9850">
        <v>2033</v>
      </c>
      <c r="E9850">
        <v>2038</v>
      </c>
      <c r="F9850">
        <v>1</v>
      </c>
      <c r="G9850">
        <v>20833.210350000001</v>
      </c>
      <c r="H9850">
        <v>0</v>
      </c>
      <c r="I9850">
        <v>0.70916666699999997</v>
      </c>
      <c r="J9850" s="2" t="str">
        <f t="shared" si="153"/>
        <v>EG_PHWRNR2033</v>
      </c>
    </row>
    <row r="9851" spans="1:10" x14ac:dyDescent="0.25">
      <c r="A9851" t="s">
        <v>17</v>
      </c>
      <c r="B9851" t="s">
        <v>6</v>
      </c>
      <c r="C9851" t="s">
        <v>10</v>
      </c>
      <c r="D9851">
        <v>2033</v>
      </c>
      <c r="E9851">
        <v>2039</v>
      </c>
      <c r="F9851">
        <v>1</v>
      </c>
      <c r="G9851">
        <v>20833.210350000001</v>
      </c>
      <c r="H9851">
        <v>0</v>
      </c>
      <c r="I9851">
        <v>0.70916666699999997</v>
      </c>
      <c r="J9851" s="2" t="str">
        <f t="shared" si="153"/>
        <v>EG_PHWRER2033</v>
      </c>
    </row>
    <row r="9852" spans="1:10" x14ac:dyDescent="0.25">
      <c r="A9852" t="s">
        <v>17</v>
      </c>
      <c r="B9852" t="s">
        <v>6</v>
      </c>
      <c r="C9852" t="s">
        <v>11</v>
      </c>
      <c r="D9852">
        <v>2033</v>
      </c>
      <c r="E9852">
        <v>2039</v>
      </c>
      <c r="F9852">
        <v>1</v>
      </c>
      <c r="G9852">
        <v>20833.210350000001</v>
      </c>
      <c r="H9852">
        <v>0</v>
      </c>
      <c r="I9852">
        <v>0.70916666699999997</v>
      </c>
      <c r="J9852" s="2" t="str">
        <f t="shared" si="153"/>
        <v>EG_PHWRWR2033</v>
      </c>
    </row>
    <row r="9853" spans="1:10" x14ac:dyDescent="0.25">
      <c r="A9853" t="s">
        <v>17</v>
      </c>
      <c r="B9853" t="s">
        <v>6</v>
      </c>
      <c r="C9853" t="s">
        <v>9</v>
      </c>
      <c r="D9853">
        <v>2033</v>
      </c>
      <c r="E9853">
        <v>2039</v>
      </c>
      <c r="F9853">
        <v>1</v>
      </c>
      <c r="G9853">
        <v>20833.210350000001</v>
      </c>
      <c r="H9853">
        <v>0</v>
      </c>
      <c r="I9853">
        <v>0.70916666699999997</v>
      </c>
      <c r="J9853" s="2" t="str">
        <f t="shared" si="153"/>
        <v>EG_PHWRNER2033</v>
      </c>
    </row>
    <row r="9854" spans="1:10" x14ac:dyDescent="0.25">
      <c r="A9854" t="s">
        <v>17</v>
      </c>
      <c r="B9854" t="s">
        <v>6</v>
      </c>
      <c r="C9854" t="s">
        <v>8</v>
      </c>
      <c r="D9854">
        <v>2033</v>
      </c>
      <c r="E9854">
        <v>2039</v>
      </c>
      <c r="F9854">
        <v>1</v>
      </c>
      <c r="G9854">
        <v>20833.210350000001</v>
      </c>
      <c r="H9854">
        <v>0</v>
      </c>
      <c r="I9854">
        <v>0.70916666699999997</v>
      </c>
      <c r="J9854" s="2" t="str">
        <f t="shared" si="153"/>
        <v>EG_PHWRSR2033</v>
      </c>
    </row>
    <row r="9855" spans="1:10" x14ac:dyDescent="0.25">
      <c r="A9855" t="s">
        <v>17</v>
      </c>
      <c r="B9855" t="s">
        <v>6</v>
      </c>
      <c r="C9855" t="s">
        <v>12</v>
      </c>
      <c r="D9855">
        <v>2033</v>
      </c>
      <c r="E9855">
        <v>2039</v>
      </c>
      <c r="F9855">
        <v>1</v>
      </c>
      <c r="G9855">
        <v>20833.210350000001</v>
      </c>
      <c r="H9855">
        <v>0</v>
      </c>
      <c r="I9855">
        <v>0.70916666699999997</v>
      </c>
      <c r="J9855" s="2" t="str">
        <f t="shared" si="153"/>
        <v>EG_PHWRNR2033</v>
      </c>
    </row>
    <row r="9856" spans="1:10" x14ac:dyDescent="0.25">
      <c r="A9856" t="s">
        <v>17</v>
      </c>
      <c r="B9856" t="s">
        <v>6</v>
      </c>
      <c r="C9856" t="s">
        <v>10</v>
      </c>
      <c r="D9856">
        <v>2033</v>
      </c>
      <c r="E9856">
        <v>2040</v>
      </c>
      <c r="F9856">
        <v>1</v>
      </c>
      <c r="G9856">
        <v>20833.210350000001</v>
      </c>
      <c r="H9856">
        <v>0</v>
      </c>
      <c r="I9856">
        <v>0.70916666699999997</v>
      </c>
      <c r="J9856" s="2" t="str">
        <f t="shared" si="153"/>
        <v>EG_PHWRER2033</v>
      </c>
    </row>
    <row r="9857" spans="1:10" x14ac:dyDescent="0.25">
      <c r="A9857" t="s">
        <v>17</v>
      </c>
      <c r="B9857" t="s">
        <v>6</v>
      </c>
      <c r="C9857" t="s">
        <v>11</v>
      </c>
      <c r="D9857">
        <v>2033</v>
      </c>
      <c r="E9857">
        <v>2040</v>
      </c>
      <c r="F9857">
        <v>1</v>
      </c>
      <c r="G9857">
        <v>20833.210350000001</v>
      </c>
      <c r="H9857">
        <v>0</v>
      </c>
      <c r="I9857">
        <v>0.70916666699999997</v>
      </c>
      <c r="J9857" s="2" t="str">
        <f t="shared" si="153"/>
        <v>EG_PHWRWR2033</v>
      </c>
    </row>
    <row r="9858" spans="1:10" x14ac:dyDescent="0.25">
      <c r="A9858" t="s">
        <v>17</v>
      </c>
      <c r="B9858" t="s">
        <v>6</v>
      </c>
      <c r="C9858" t="s">
        <v>9</v>
      </c>
      <c r="D9858">
        <v>2033</v>
      </c>
      <c r="E9858">
        <v>2040</v>
      </c>
      <c r="F9858">
        <v>1</v>
      </c>
      <c r="G9858">
        <v>20833.210350000001</v>
      </c>
      <c r="H9858">
        <v>0</v>
      </c>
      <c r="I9858">
        <v>0.70916666699999997</v>
      </c>
      <c r="J9858" s="2" t="str">
        <f t="shared" si="153"/>
        <v>EG_PHWRNER2033</v>
      </c>
    </row>
    <row r="9859" spans="1:10" x14ac:dyDescent="0.25">
      <c r="A9859" t="s">
        <v>17</v>
      </c>
      <c r="B9859" t="s">
        <v>6</v>
      </c>
      <c r="C9859" t="s">
        <v>8</v>
      </c>
      <c r="D9859">
        <v>2033</v>
      </c>
      <c r="E9859">
        <v>2040</v>
      </c>
      <c r="F9859">
        <v>1</v>
      </c>
      <c r="G9859">
        <v>20833.210350000001</v>
      </c>
      <c r="H9859">
        <v>0</v>
      </c>
      <c r="I9859">
        <v>0.70916666699999997</v>
      </c>
      <c r="J9859" s="2" t="str">
        <f t="shared" ref="J9859:J9922" si="154">_xlfn.CONCAT(A9859,C9859,D9859)</f>
        <v>EG_PHWRSR2033</v>
      </c>
    </row>
    <row r="9860" spans="1:10" x14ac:dyDescent="0.25">
      <c r="A9860" t="s">
        <v>17</v>
      </c>
      <c r="B9860" t="s">
        <v>6</v>
      </c>
      <c r="C9860" t="s">
        <v>12</v>
      </c>
      <c r="D9860">
        <v>2033</v>
      </c>
      <c r="E9860">
        <v>2040</v>
      </c>
      <c r="F9860">
        <v>1</v>
      </c>
      <c r="G9860">
        <v>20833.210350000001</v>
      </c>
      <c r="H9860">
        <v>0</v>
      </c>
      <c r="I9860">
        <v>0.70916666699999997</v>
      </c>
      <c r="J9860" s="2" t="str">
        <f t="shared" si="154"/>
        <v>EG_PHWRNR2033</v>
      </c>
    </row>
    <row r="9861" spans="1:10" x14ac:dyDescent="0.25">
      <c r="A9861" t="s">
        <v>17</v>
      </c>
      <c r="B9861" t="s">
        <v>6</v>
      </c>
      <c r="C9861" t="s">
        <v>10</v>
      </c>
      <c r="D9861">
        <v>2033</v>
      </c>
      <c r="E9861">
        <v>2041</v>
      </c>
      <c r="F9861">
        <v>1</v>
      </c>
      <c r="G9861">
        <v>20833.210350000001</v>
      </c>
      <c r="H9861">
        <v>0</v>
      </c>
      <c r="I9861">
        <v>0.70916666699999997</v>
      </c>
      <c r="J9861" s="2" t="str">
        <f t="shared" si="154"/>
        <v>EG_PHWRER2033</v>
      </c>
    </row>
    <row r="9862" spans="1:10" x14ac:dyDescent="0.25">
      <c r="A9862" t="s">
        <v>17</v>
      </c>
      <c r="B9862" t="s">
        <v>6</v>
      </c>
      <c r="C9862" t="s">
        <v>11</v>
      </c>
      <c r="D9862">
        <v>2033</v>
      </c>
      <c r="E9862">
        <v>2041</v>
      </c>
      <c r="F9862">
        <v>1</v>
      </c>
      <c r="G9862">
        <v>20833.210350000001</v>
      </c>
      <c r="H9862">
        <v>0</v>
      </c>
      <c r="I9862">
        <v>0.70916666699999997</v>
      </c>
      <c r="J9862" s="2" t="str">
        <f t="shared" si="154"/>
        <v>EG_PHWRWR2033</v>
      </c>
    </row>
    <row r="9863" spans="1:10" x14ac:dyDescent="0.25">
      <c r="A9863" t="s">
        <v>17</v>
      </c>
      <c r="B9863" t="s">
        <v>6</v>
      </c>
      <c r="C9863" t="s">
        <v>9</v>
      </c>
      <c r="D9863">
        <v>2033</v>
      </c>
      <c r="E9863">
        <v>2041</v>
      </c>
      <c r="F9863">
        <v>1</v>
      </c>
      <c r="G9863">
        <v>20833.210350000001</v>
      </c>
      <c r="H9863">
        <v>0</v>
      </c>
      <c r="I9863">
        <v>0.70916666699999997</v>
      </c>
      <c r="J9863" s="2" t="str">
        <f t="shared" si="154"/>
        <v>EG_PHWRNER2033</v>
      </c>
    </row>
    <row r="9864" spans="1:10" x14ac:dyDescent="0.25">
      <c r="A9864" t="s">
        <v>17</v>
      </c>
      <c r="B9864" t="s">
        <v>6</v>
      </c>
      <c r="C9864" t="s">
        <v>8</v>
      </c>
      <c r="D9864">
        <v>2033</v>
      </c>
      <c r="E9864">
        <v>2041</v>
      </c>
      <c r="F9864">
        <v>1</v>
      </c>
      <c r="G9864">
        <v>20833.210350000001</v>
      </c>
      <c r="H9864">
        <v>0</v>
      </c>
      <c r="I9864">
        <v>0.70916666699999997</v>
      </c>
      <c r="J9864" s="2" t="str">
        <f t="shared" si="154"/>
        <v>EG_PHWRSR2033</v>
      </c>
    </row>
    <row r="9865" spans="1:10" x14ac:dyDescent="0.25">
      <c r="A9865" t="s">
        <v>17</v>
      </c>
      <c r="B9865" t="s">
        <v>6</v>
      </c>
      <c r="C9865" t="s">
        <v>12</v>
      </c>
      <c r="D9865">
        <v>2033</v>
      </c>
      <c r="E9865">
        <v>2041</v>
      </c>
      <c r="F9865">
        <v>1</v>
      </c>
      <c r="G9865">
        <v>20833.210350000001</v>
      </c>
      <c r="H9865">
        <v>0</v>
      </c>
      <c r="I9865">
        <v>0.70916666699999997</v>
      </c>
      <c r="J9865" s="2" t="str">
        <f t="shared" si="154"/>
        <v>EG_PHWRNR2033</v>
      </c>
    </row>
    <row r="9866" spans="1:10" x14ac:dyDescent="0.25">
      <c r="A9866" t="s">
        <v>22</v>
      </c>
      <c r="B9866" t="s">
        <v>6</v>
      </c>
      <c r="C9866" t="s">
        <v>10</v>
      </c>
      <c r="D9866">
        <v>2033</v>
      </c>
      <c r="E9866">
        <v>2033</v>
      </c>
      <c r="F9866">
        <v>1</v>
      </c>
      <c r="G9866">
        <v>35289.429389999998</v>
      </c>
      <c r="H9866">
        <v>0</v>
      </c>
      <c r="I9866">
        <v>0.70916666699999997</v>
      </c>
      <c r="J9866" s="2" t="str">
        <f t="shared" si="154"/>
        <v>EG_SMRER2033</v>
      </c>
    </row>
    <row r="9867" spans="1:10" x14ac:dyDescent="0.25">
      <c r="A9867" t="s">
        <v>22</v>
      </c>
      <c r="B9867" t="s">
        <v>6</v>
      </c>
      <c r="C9867" t="s">
        <v>11</v>
      </c>
      <c r="D9867">
        <v>2033</v>
      </c>
      <c r="E9867">
        <v>2033</v>
      </c>
      <c r="F9867">
        <v>1</v>
      </c>
      <c r="G9867">
        <v>35289.429389999998</v>
      </c>
      <c r="H9867">
        <v>0</v>
      </c>
      <c r="I9867">
        <v>0.70916666699999997</v>
      </c>
      <c r="J9867" s="2" t="str">
        <f t="shared" si="154"/>
        <v>EG_SMRWR2033</v>
      </c>
    </row>
    <row r="9868" spans="1:10" x14ac:dyDescent="0.25">
      <c r="A9868" t="s">
        <v>22</v>
      </c>
      <c r="B9868" t="s">
        <v>6</v>
      </c>
      <c r="C9868" t="s">
        <v>9</v>
      </c>
      <c r="D9868">
        <v>2033</v>
      </c>
      <c r="E9868">
        <v>2033</v>
      </c>
      <c r="F9868">
        <v>1</v>
      </c>
      <c r="G9868">
        <v>35289.429389999998</v>
      </c>
      <c r="H9868">
        <v>0</v>
      </c>
      <c r="I9868">
        <v>0.70916666699999997</v>
      </c>
      <c r="J9868" s="2" t="str">
        <f t="shared" si="154"/>
        <v>EG_SMRNER2033</v>
      </c>
    </row>
    <row r="9869" spans="1:10" x14ac:dyDescent="0.25">
      <c r="A9869" t="s">
        <v>22</v>
      </c>
      <c r="B9869" t="s">
        <v>6</v>
      </c>
      <c r="C9869" t="s">
        <v>8</v>
      </c>
      <c r="D9869">
        <v>2033</v>
      </c>
      <c r="E9869">
        <v>2033</v>
      </c>
      <c r="F9869">
        <v>1</v>
      </c>
      <c r="G9869">
        <v>35289.429389999998</v>
      </c>
      <c r="H9869">
        <v>0</v>
      </c>
      <c r="I9869">
        <v>0.70916666699999997</v>
      </c>
      <c r="J9869" s="2" t="str">
        <f t="shared" si="154"/>
        <v>EG_SMRSR2033</v>
      </c>
    </row>
    <row r="9870" spans="1:10" x14ac:dyDescent="0.25">
      <c r="A9870" t="s">
        <v>22</v>
      </c>
      <c r="B9870" t="s">
        <v>6</v>
      </c>
      <c r="C9870" t="s">
        <v>12</v>
      </c>
      <c r="D9870">
        <v>2033</v>
      </c>
      <c r="E9870">
        <v>2033</v>
      </c>
      <c r="F9870">
        <v>1</v>
      </c>
      <c r="G9870">
        <v>35289.429389999998</v>
      </c>
      <c r="H9870">
        <v>0</v>
      </c>
      <c r="I9870">
        <v>0.70916666699999997</v>
      </c>
      <c r="J9870" s="2" t="str">
        <f t="shared" si="154"/>
        <v>EG_SMRNR2033</v>
      </c>
    </row>
    <row r="9871" spans="1:10" x14ac:dyDescent="0.25">
      <c r="A9871" t="s">
        <v>22</v>
      </c>
      <c r="B9871" t="s">
        <v>6</v>
      </c>
      <c r="C9871" t="s">
        <v>10</v>
      </c>
      <c r="D9871">
        <v>2033</v>
      </c>
      <c r="E9871">
        <v>2034</v>
      </c>
      <c r="F9871">
        <v>1</v>
      </c>
      <c r="G9871">
        <v>35289.429389999998</v>
      </c>
      <c r="H9871">
        <v>0</v>
      </c>
      <c r="I9871">
        <v>0.70916666699999997</v>
      </c>
      <c r="J9871" s="2" t="str">
        <f t="shared" si="154"/>
        <v>EG_SMRER2033</v>
      </c>
    </row>
    <row r="9872" spans="1:10" x14ac:dyDescent="0.25">
      <c r="A9872" t="s">
        <v>22</v>
      </c>
      <c r="B9872" t="s">
        <v>6</v>
      </c>
      <c r="C9872" t="s">
        <v>11</v>
      </c>
      <c r="D9872">
        <v>2033</v>
      </c>
      <c r="E9872">
        <v>2034</v>
      </c>
      <c r="F9872">
        <v>1</v>
      </c>
      <c r="G9872">
        <v>35289.429389999998</v>
      </c>
      <c r="H9872">
        <v>0</v>
      </c>
      <c r="I9872">
        <v>0.70916666699999997</v>
      </c>
      <c r="J9872" s="2" t="str">
        <f t="shared" si="154"/>
        <v>EG_SMRWR2033</v>
      </c>
    </row>
    <row r="9873" spans="1:10" x14ac:dyDescent="0.25">
      <c r="A9873" t="s">
        <v>22</v>
      </c>
      <c r="B9873" t="s">
        <v>6</v>
      </c>
      <c r="C9873" t="s">
        <v>9</v>
      </c>
      <c r="D9873">
        <v>2033</v>
      </c>
      <c r="E9873">
        <v>2034</v>
      </c>
      <c r="F9873">
        <v>1</v>
      </c>
      <c r="G9873">
        <v>35289.429389999998</v>
      </c>
      <c r="H9873">
        <v>0</v>
      </c>
      <c r="I9873">
        <v>0.70916666699999997</v>
      </c>
      <c r="J9873" s="2" t="str">
        <f t="shared" si="154"/>
        <v>EG_SMRNER2033</v>
      </c>
    </row>
    <row r="9874" spans="1:10" x14ac:dyDescent="0.25">
      <c r="A9874" t="s">
        <v>22</v>
      </c>
      <c r="B9874" t="s">
        <v>6</v>
      </c>
      <c r="C9874" t="s">
        <v>8</v>
      </c>
      <c r="D9874">
        <v>2033</v>
      </c>
      <c r="E9874">
        <v>2034</v>
      </c>
      <c r="F9874">
        <v>1</v>
      </c>
      <c r="G9874">
        <v>35289.429389999998</v>
      </c>
      <c r="H9874">
        <v>0</v>
      </c>
      <c r="I9874">
        <v>0.70916666699999997</v>
      </c>
      <c r="J9874" s="2" t="str">
        <f t="shared" si="154"/>
        <v>EG_SMRSR2033</v>
      </c>
    </row>
    <row r="9875" spans="1:10" x14ac:dyDescent="0.25">
      <c r="A9875" t="s">
        <v>22</v>
      </c>
      <c r="B9875" t="s">
        <v>6</v>
      </c>
      <c r="C9875" t="s">
        <v>12</v>
      </c>
      <c r="D9875">
        <v>2033</v>
      </c>
      <c r="E9875">
        <v>2034</v>
      </c>
      <c r="F9875">
        <v>1</v>
      </c>
      <c r="G9875">
        <v>35289.429389999998</v>
      </c>
      <c r="H9875">
        <v>0</v>
      </c>
      <c r="I9875">
        <v>0.70916666699999997</v>
      </c>
      <c r="J9875" s="2" t="str">
        <f t="shared" si="154"/>
        <v>EG_SMRNR2033</v>
      </c>
    </row>
    <row r="9876" spans="1:10" x14ac:dyDescent="0.25">
      <c r="A9876" t="s">
        <v>22</v>
      </c>
      <c r="B9876" t="s">
        <v>6</v>
      </c>
      <c r="C9876" t="s">
        <v>10</v>
      </c>
      <c r="D9876">
        <v>2033</v>
      </c>
      <c r="E9876">
        <v>2035</v>
      </c>
      <c r="F9876">
        <v>1</v>
      </c>
      <c r="G9876">
        <v>35289.429389999998</v>
      </c>
      <c r="H9876">
        <v>0</v>
      </c>
      <c r="I9876">
        <v>0.70916666699999997</v>
      </c>
      <c r="J9876" s="2" t="str">
        <f t="shared" si="154"/>
        <v>EG_SMRER2033</v>
      </c>
    </row>
    <row r="9877" spans="1:10" x14ac:dyDescent="0.25">
      <c r="A9877" t="s">
        <v>22</v>
      </c>
      <c r="B9877" t="s">
        <v>6</v>
      </c>
      <c r="C9877" t="s">
        <v>11</v>
      </c>
      <c r="D9877">
        <v>2033</v>
      </c>
      <c r="E9877">
        <v>2035</v>
      </c>
      <c r="F9877">
        <v>1</v>
      </c>
      <c r="G9877">
        <v>35289.429389999998</v>
      </c>
      <c r="H9877">
        <v>0</v>
      </c>
      <c r="I9877">
        <v>0.70916666699999997</v>
      </c>
      <c r="J9877" s="2" t="str">
        <f t="shared" si="154"/>
        <v>EG_SMRWR2033</v>
      </c>
    </row>
    <row r="9878" spans="1:10" x14ac:dyDescent="0.25">
      <c r="A9878" t="s">
        <v>22</v>
      </c>
      <c r="B9878" t="s">
        <v>6</v>
      </c>
      <c r="C9878" t="s">
        <v>9</v>
      </c>
      <c r="D9878">
        <v>2033</v>
      </c>
      <c r="E9878">
        <v>2035</v>
      </c>
      <c r="F9878">
        <v>1</v>
      </c>
      <c r="G9878">
        <v>35289.429389999998</v>
      </c>
      <c r="H9878">
        <v>0</v>
      </c>
      <c r="I9878">
        <v>0.70916666699999997</v>
      </c>
      <c r="J9878" s="2" t="str">
        <f t="shared" si="154"/>
        <v>EG_SMRNER2033</v>
      </c>
    </row>
    <row r="9879" spans="1:10" x14ac:dyDescent="0.25">
      <c r="A9879" t="s">
        <v>22</v>
      </c>
      <c r="B9879" t="s">
        <v>6</v>
      </c>
      <c r="C9879" t="s">
        <v>8</v>
      </c>
      <c r="D9879">
        <v>2033</v>
      </c>
      <c r="E9879">
        <v>2035</v>
      </c>
      <c r="F9879">
        <v>1</v>
      </c>
      <c r="G9879">
        <v>35289.429389999998</v>
      </c>
      <c r="H9879">
        <v>0</v>
      </c>
      <c r="I9879">
        <v>0.70916666699999997</v>
      </c>
      <c r="J9879" s="2" t="str">
        <f t="shared" si="154"/>
        <v>EG_SMRSR2033</v>
      </c>
    </row>
    <row r="9880" spans="1:10" x14ac:dyDescent="0.25">
      <c r="A9880" t="s">
        <v>22</v>
      </c>
      <c r="B9880" t="s">
        <v>6</v>
      </c>
      <c r="C9880" t="s">
        <v>12</v>
      </c>
      <c r="D9880">
        <v>2033</v>
      </c>
      <c r="E9880">
        <v>2035</v>
      </c>
      <c r="F9880">
        <v>1</v>
      </c>
      <c r="G9880">
        <v>35289.429389999998</v>
      </c>
      <c r="H9880">
        <v>0</v>
      </c>
      <c r="I9880">
        <v>0.70916666699999997</v>
      </c>
      <c r="J9880" s="2" t="str">
        <f t="shared" si="154"/>
        <v>EG_SMRNR2033</v>
      </c>
    </row>
    <row r="9881" spans="1:10" x14ac:dyDescent="0.25">
      <c r="A9881" t="s">
        <v>22</v>
      </c>
      <c r="B9881" t="s">
        <v>6</v>
      </c>
      <c r="C9881" t="s">
        <v>10</v>
      </c>
      <c r="D9881">
        <v>2033</v>
      </c>
      <c r="E9881">
        <v>2036</v>
      </c>
      <c r="F9881">
        <v>1</v>
      </c>
      <c r="G9881">
        <v>35289.429389999998</v>
      </c>
      <c r="H9881">
        <v>0</v>
      </c>
      <c r="I9881">
        <v>0.70916666699999997</v>
      </c>
      <c r="J9881" s="2" t="str">
        <f t="shared" si="154"/>
        <v>EG_SMRER2033</v>
      </c>
    </row>
    <row r="9882" spans="1:10" x14ac:dyDescent="0.25">
      <c r="A9882" t="s">
        <v>22</v>
      </c>
      <c r="B9882" t="s">
        <v>6</v>
      </c>
      <c r="C9882" t="s">
        <v>11</v>
      </c>
      <c r="D9882">
        <v>2033</v>
      </c>
      <c r="E9882">
        <v>2036</v>
      </c>
      <c r="F9882">
        <v>1</v>
      </c>
      <c r="G9882">
        <v>35289.429389999998</v>
      </c>
      <c r="H9882">
        <v>0</v>
      </c>
      <c r="I9882">
        <v>0.70916666699999997</v>
      </c>
      <c r="J9882" s="2" t="str">
        <f t="shared" si="154"/>
        <v>EG_SMRWR2033</v>
      </c>
    </row>
    <row r="9883" spans="1:10" x14ac:dyDescent="0.25">
      <c r="A9883" t="s">
        <v>22</v>
      </c>
      <c r="B9883" t="s">
        <v>6</v>
      </c>
      <c r="C9883" t="s">
        <v>9</v>
      </c>
      <c r="D9883">
        <v>2033</v>
      </c>
      <c r="E9883">
        <v>2036</v>
      </c>
      <c r="F9883">
        <v>1</v>
      </c>
      <c r="G9883">
        <v>35289.429389999998</v>
      </c>
      <c r="H9883">
        <v>0</v>
      </c>
      <c r="I9883">
        <v>0.70916666699999997</v>
      </c>
      <c r="J9883" s="2" t="str">
        <f t="shared" si="154"/>
        <v>EG_SMRNER2033</v>
      </c>
    </row>
    <row r="9884" spans="1:10" x14ac:dyDescent="0.25">
      <c r="A9884" t="s">
        <v>22</v>
      </c>
      <c r="B9884" t="s">
        <v>6</v>
      </c>
      <c r="C9884" t="s">
        <v>8</v>
      </c>
      <c r="D9884">
        <v>2033</v>
      </c>
      <c r="E9884">
        <v>2036</v>
      </c>
      <c r="F9884">
        <v>1</v>
      </c>
      <c r="G9884">
        <v>35289.429389999998</v>
      </c>
      <c r="H9884">
        <v>0</v>
      </c>
      <c r="I9884">
        <v>0.70916666699999997</v>
      </c>
      <c r="J9884" s="2" t="str">
        <f t="shared" si="154"/>
        <v>EG_SMRSR2033</v>
      </c>
    </row>
    <row r="9885" spans="1:10" x14ac:dyDescent="0.25">
      <c r="A9885" t="s">
        <v>22</v>
      </c>
      <c r="B9885" t="s">
        <v>6</v>
      </c>
      <c r="C9885" t="s">
        <v>12</v>
      </c>
      <c r="D9885">
        <v>2033</v>
      </c>
      <c r="E9885">
        <v>2036</v>
      </c>
      <c r="F9885">
        <v>1</v>
      </c>
      <c r="G9885">
        <v>35289.429389999998</v>
      </c>
      <c r="H9885">
        <v>0</v>
      </c>
      <c r="I9885">
        <v>0.70916666699999997</v>
      </c>
      <c r="J9885" s="2" t="str">
        <f t="shared" si="154"/>
        <v>EG_SMRNR2033</v>
      </c>
    </row>
    <row r="9886" spans="1:10" x14ac:dyDescent="0.25">
      <c r="A9886" t="s">
        <v>22</v>
      </c>
      <c r="B9886" t="s">
        <v>6</v>
      </c>
      <c r="C9886" t="s">
        <v>10</v>
      </c>
      <c r="D9886">
        <v>2033</v>
      </c>
      <c r="E9886">
        <v>2037</v>
      </c>
      <c r="F9886">
        <v>1</v>
      </c>
      <c r="G9886">
        <v>35289.429389999998</v>
      </c>
      <c r="H9886">
        <v>0</v>
      </c>
      <c r="I9886">
        <v>0.70916666699999997</v>
      </c>
      <c r="J9886" s="2" t="str">
        <f t="shared" si="154"/>
        <v>EG_SMRER2033</v>
      </c>
    </row>
    <row r="9887" spans="1:10" x14ac:dyDescent="0.25">
      <c r="A9887" t="s">
        <v>22</v>
      </c>
      <c r="B9887" t="s">
        <v>6</v>
      </c>
      <c r="C9887" t="s">
        <v>11</v>
      </c>
      <c r="D9887">
        <v>2033</v>
      </c>
      <c r="E9887">
        <v>2037</v>
      </c>
      <c r="F9887">
        <v>1</v>
      </c>
      <c r="G9887">
        <v>35289.429389999998</v>
      </c>
      <c r="H9887">
        <v>0</v>
      </c>
      <c r="I9887">
        <v>0.70916666699999997</v>
      </c>
      <c r="J9887" s="2" t="str">
        <f t="shared" si="154"/>
        <v>EG_SMRWR2033</v>
      </c>
    </row>
    <row r="9888" spans="1:10" x14ac:dyDescent="0.25">
      <c r="A9888" t="s">
        <v>22</v>
      </c>
      <c r="B9888" t="s">
        <v>6</v>
      </c>
      <c r="C9888" t="s">
        <v>9</v>
      </c>
      <c r="D9888">
        <v>2033</v>
      </c>
      <c r="E9888">
        <v>2037</v>
      </c>
      <c r="F9888">
        <v>1</v>
      </c>
      <c r="G9888">
        <v>35289.429389999998</v>
      </c>
      <c r="H9888">
        <v>0</v>
      </c>
      <c r="I9888">
        <v>0.70916666699999997</v>
      </c>
      <c r="J9888" s="2" t="str">
        <f t="shared" si="154"/>
        <v>EG_SMRNER2033</v>
      </c>
    </row>
    <row r="9889" spans="1:10" x14ac:dyDescent="0.25">
      <c r="A9889" t="s">
        <v>22</v>
      </c>
      <c r="B9889" t="s">
        <v>6</v>
      </c>
      <c r="C9889" t="s">
        <v>8</v>
      </c>
      <c r="D9889">
        <v>2033</v>
      </c>
      <c r="E9889">
        <v>2037</v>
      </c>
      <c r="F9889">
        <v>1</v>
      </c>
      <c r="G9889">
        <v>35289.429389999998</v>
      </c>
      <c r="H9889">
        <v>0</v>
      </c>
      <c r="I9889">
        <v>0.70916666699999997</v>
      </c>
      <c r="J9889" s="2" t="str">
        <f t="shared" si="154"/>
        <v>EG_SMRSR2033</v>
      </c>
    </row>
    <row r="9890" spans="1:10" x14ac:dyDescent="0.25">
      <c r="A9890" t="s">
        <v>22</v>
      </c>
      <c r="B9890" t="s">
        <v>6</v>
      </c>
      <c r="C9890" t="s">
        <v>12</v>
      </c>
      <c r="D9890">
        <v>2033</v>
      </c>
      <c r="E9890">
        <v>2037</v>
      </c>
      <c r="F9890">
        <v>1</v>
      </c>
      <c r="G9890">
        <v>35289.429389999998</v>
      </c>
      <c r="H9890">
        <v>0</v>
      </c>
      <c r="I9890">
        <v>0.70916666699999997</v>
      </c>
      <c r="J9890" s="2" t="str">
        <f t="shared" si="154"/>
        <v>EG_SMRNR2033</v>
      </c>
    </row>
    <row r="9891" spans="1:10" x14ac:dyDescent="0.25">
      <c r="A9891" t="s">
        <v>22</v>
      </c>
      <c r="B9891" t="s">
        <v>6</v>
      </c>
      <c r="C9891" t="s">
        <v>10</v>
      </c>
      <c r="D9891">
        <v>2033</v>
      </c>
      <c r="E9891">
        <v>2038</v>
      </c>
      <c r="F9891">
        <v>1</v>
      </c>
      <c r="G9891">
        <v>35289.429389999998</v>
      </c>
      <c r="H9891">
        <v>0</v>
      </c>
      <c r="I9891">
        <v>0.70916666699999997</v>
      </c>
      <c r="J9891" s="2" t="str">
        <f t="shared" si="154"/>
        <v>EG_SMRER2033</v>
      </c>
    </row>
    <row r="9892" spans="1:10" x14ac:dyDescent="0.25">
      <c r="A9892" t="s">
        <v>22</v>
      </c>
      <c r="B9892" t="s">
        <v>6</v>
      </c>
      <c r="C9892" t="s">
        <v>11</v>
      </c>
      <c r="D9892">
        <v>2033</v>
      </c>
      <c r="E9892">
        <v>2038</v>
      </c>
      <c r="F9892">
        <v>1</v>
      </c>
      <c r="G9892">
        <v>35289.429389999998</v>
      </c>
      <c r="H9892">
        <v>0</v>
      </c>
      <c r="I9892">
        <v>0.70916666699999997</v>
      </c>
      <c r="J9892" s="2" t="str">
        <f t="shared" si="154"/>
        <v>EG_SMRWR2033</v>
      </c>
    </row>
    <row r="9893" spans="1:10" x14ac:dyDescent="0.25">
      <c r="A9893" t="s">
        <v>22</v>
      </c>
      <c r="B9893" t="s">
        <v>6</v>
      </c>
      <c r="C9893" t="s">
        <v>9</v>
      </c>
      <c r="D9893">
        <v>2033</v>
      </c>
      <c r="E9893">
        <v>2038</v>
      </c>
      <c r="F9893">
        <v>1</v>
      </c>
      <c r="G9893">
        <v>35289.429389999998</v>
      </c>
      <c r="H9893">
        <v>0</v>
      </c>
      <c r="I9893">
        <v>0.70916666699999997</v>
      </c>
      <c r="J9893" s="2" t="str">
        <f t="shared" si="154"/>
        <v>EG_SMRNER2033</v>
      </c>
    </row>
    <row r="9894" spans="1:10" x14ac:dyDescent="0.25">
      <c r="A9894" t="s">
        <v>22</v>
      </c>
      <c r="B9894" t="s">
        <v>6</v>
      </c>
      <c r="C9894" t="s">
        <v>8</v>
      </c>
      <c r="D9894">
        <v>2033</v>
      </c>
      <c r="E9894">
        <v>2038</v>
      </c>
      <c r="F9894">
        <v>1</v>
      </c>
      <c r="G9894">
        <v>35289.429389999998</v>
      </c>
      <c r="H9894">
        <v>0</v>
      </c>
      <c r="I9894">
        <v>0.70916666699999997</v>
      </c>
      <c r="J9894" s="2" t="str">
        <f t="shared" si="154"/>
        <v>EG_SMRSR2033</v>
      </c>
    </row>
    <row r="9895" spans="1:10" x14ac:dyDescent="0.25">
      <c r="A9895" t="s">
        <v>22</v>
      </c>
      <c r="B9895" t="s">
        <v>6</v>
      </c>
      <c r="C9895" t="s">
        <v>12</v>
      </c>
      <c r="D9895">
        <v>2033</v>
      </c>
      <c r="E9895">
        <v>2038</v>
      </c>
      <c r="F9895">
        <v>1</v>
      </c>
      <c r="G9895">
        <v>35289.429389999998</v>
      </c>
      <c r="H9895">
        <v>0</v>
      </c>
      <c r="I9895">
        <v>0.70916666699999997</v>
      </c>
      <c r="J9895" s="2" t="str">
        <f t="shared" si="154"/>
        <v>EG_SMRNR2033</v>
      </c>
    </row>
    <row r="9896" spans="1:10" x14ac:dyDescent="0.25">
      <c r="A9896" t="s">
        <v>22</v>
      </c>
      <c r="B9896" t="s">
        <v>6</v>
      </c>
      <c r="C9896" t="s">
        <v>10</v>
      </c>
      <c r="D9896">
        <v>2033</v>
      </c>
      <c r="E9896">
        <v>2039</v>
      </c>
      <c r="F9896">
        <v>1</v>
      </c>
      <c r="G9896">
        <v>35289.429389999998</v>
      </c>
      <c r="H9896">
        <v>0</v>
      </c>
      <c r="I9896">
        <v>0.70916666699999997</v>
      </c>
      <c r="J9896" s="2" t="str">
        <f t="shared" si="154"/>
        <v>EG_SMRER2033</v>
      </c>
    </row>
    <row r="9897" spans="1:10" x14ac:dyDescent="0.25">
      <c r="A9897" t="s">
        <v>22</v>
      </c>
      <c r="B9897" t="s">
        <v>6</v>
      </c>
      <c r="C9897" t="s">
        <v>11</v>
      </c>
      <c r="D9897">
        <v>2033</v>
      </c>
      <c r="E9897">
        <v>2039</v>
      </c>
      <c r="F9897">
        <v>1</v>
      </c>
      <c r="G9897">
        <v>35289.429389999998</v>
      </c>
      <c r="H9897">
        <v>0</v>
      </c>
      <c r="I9897">
        <v>0.70916666699999997</v>
      </c>
      <c r="J9897" s="2" t="str">
        <f t="shared" si="154"/>
        <v>EG_SMRWR2033</v>
      </c>
    </row>
    <row r="9898" spans="1:10" x14ac:dyDescent="0.25">
      <c r="A9898" t="s">
        <v>22</v>
      </c>
      <c r="B9898" t="s">
        <v>6</v>
      </c>
      <c r="C9898" t="s">
        <v>9</v>
      </c>
      <c r="D9898">
        <v>2033</v>
      </c>
      <c r="E9898">
        <v>2039</v>
      </c>
      <c r="F9898">
        <v>1</v>
      </c>
      <c r="G9898">
        <v>35289.429389999998</v>
      </c>
      <c r="H9898">
        <v>0</v>
      </c>
      <c r="I9898">
        <v>0.70916666699999997</v>
      </c>
      <c r="J9898" s="2" t="str">
        <f t="shared" si="154"/>
        <v>EG_SMRNER2033</v>
      </c>
    </row>
    <row r="9899" spans="1:10" x14ac:dyDescent="0.25">
      <c r="A9899" t="s">
        <v>22</v>
      </c>
      <c r="B9899" t="s">
        <v>6</v>
      </c>
      <c r="C9899" t="s">
        <v>8</v>
      </c>
      <c r="D9899">
        <v>2033</v>
      </c>
      <c r="E9899">
        <v>2039</v>
      </c>
      <c r="F9899">
        <v>1</v>
      </c>
      <c r="G9899">
        <v>35289.429389999998</v>
      </c>
      <c r="H9899">
        <v>0</v>
      </c>
      <c r="I9899">
        <v>0.70916666699999997</v>
      </c>
      <c r="J9899" s="2" t="str">
        <f t="shared" si="154"/>
        <v>EG_SMRSR2033</v>
      </c>
    </row>
    <row r="9900" spans="1:10" x14ac:dyDescent="0.25">
      <c r="A9900" t="s">
        <v>22</v>
      </c>
      <c r="B9900" t="s">
        <v>6</v>
      </c>
      <c r="C9900" t="s">
        <v>12</v>
      </c>
      <c r="D9900">
        <v>2033</v>
      </c>
      <c r="E9900">
        <v>2039</v>
      </c>
      <c r="F9900">
        <v>1</v>
      </c>
      <c r="G9900">
        <v>35289.429389999998</v>
      </c>
      <c r="H9900">
        <v>0</v>
      </c>
      <c r="I9900">
        <v>0.70916666699999997</v>
      </c>
      <c r="J9900" s="2" t="str">
        <f t="shared" si="154"/>
        <v>EG_SMRNR2033</v>
      </c>
    </row>
    <row r="9901" spans="1:10" x14ac:dyDescent="0.25">
      <c r="A9901" t="s">
        <v>22</v>
      </c>
      <c r="B9901" t="s">
        <v>6</v>
      </c>
      <c r="C9901" t="s">
        <v>10</v>
      </c>
      <c r="D9901">
        <v>2033</v>
      </c>
      <c r="E9901">
        <v>2040</v>
      </c>
      <c r="F9901">
        <v>1</v>
      </c>
      <c r="G9901">
        <v>35289.429389999998</v>
      </c>
      <c r="H9901">
        <v>0</v>
      </c>
      <c r="I9901">
        <v>0.70916666699999997</v>
      </c>
      <c r="J9901" s="2" t="str">
        <f t="shared" si="154"/>
        <v>EG_SMRER2033</v>
      </c>
    </row>
    <row r="9902" spans="1:10" x14ac:dyDescent="0.25">
      <c r="A9902" t="s">
        <v>22</v>
      </c>
      <c r="B9902" t="s">
        <v>6</v>
      </c>
      <c r="C9902" t="s">
        <v>11</v>
      </c>
      <c r="D9902">
        <v>2033</v>
      </c>
      <c r="E9902">
        <v>2040</v>
      </c>
      <c r="F9902">
        <v>1</v>
      </c>
      <c r="G9902">
        <v>35289.429389999998</v>
      </c>
      <c r="H9902">
        <v>0</v>
      </c>
      <c r="I9902">
        <v>0.70916666699999997</v>
      </c>
      <c r="J9902" s="2" t="str">
        <f t="shared" si="154"/>
        <v>EG_SMRWR2033</v>
      </c>
    </row>
    <row r="9903" spans="1:10" x14ac:dyDescent="0.25">
      <c r="A9903" t="s">
        <v>22</v>
      </c>
      <c r="B9903" t="s">
        <v>6</v>
      </c>
      <c r="C9903" t="s">
        <v>9</v>
      </c>
      <c r="D9903">
        <v>2033</v>
      </c>
      <c r="E9903">
        <v>2040</v>
      </c>
      <c r="F9903">
        <v>1</v>
      </c>
      <c r="G9903">
        <v>35289.429389999998</v>
      </c>
      <c r="H9903">
        <v>0</v>
      </c>
      <c r="I9903">
        <v>0.70916666699999997</v>
      </c>
      <c r="J9903" s="2" t="str">
        <f t="shared" si="154"/>
        <v>EG_SMRNER2033</v>
      </c>
    </row>
    <row r="9904" spans="1:10" x14ac:dyDescent="0.25">
      <c r="A9904" t="s">
        <v>22</v>
      </c>
      <c r="B9904" t="s">
        <v>6</v>
      </c>
      <c r="C9904" t="s">
        <v>8</v>
      </c>
      <c r="D9904">
        <v>2033</v>
      </c>
      <c r="E9904">
        <v>2040</v>
      </c>
      <c r="F9904">
        <v>1</v>
      </c>
      <c r="G9904">
        <v>35289.429389999998</v>
      </c>
      <c r="H9904">
        <v>0</v>
      </c>
      <c r="I9904">
        <v>0.70916666699999997</v>
      </c>
      <c r="J9904" s="2" t="str">
        <f t="shared" si="154"/>
        <v>EG_SMRSR2033</v>
      </c>
    </row>
    <row r="9905" spans="1:10" x14ac:dyDescent="0.25">
      <c r="A9905" t="s">
        <v>22</v>
      </c>
      <c r="B9905" t="s">
        <v>6</v>
      </c>
      <c r="C9905" t="s">
        <v>12</v>
      </c>
      <c r="D9905">
        <v>2033</v>
      </c>
      <c r="E9905">
        <v>2040</v>
      </c>
      <c r="F9905">
        <v>1</v>
      </c>
      <c r="G9905">
        <v>35289.429389999998</v>
      </c>
      <c r="H9905">
        <v>0</v>
      </c>
      <c r="I9905">
        <v>0.70916666699999997</v>
      </c>
      <c r="J9905" s="2" t="str">
        <f t="shared" si="154"/>
        <v>EG_SMRNR2033</v>
      </c>
    </row>
    <row r="9906" spans="1:10" x14ac:dyDescent="0.25">
      <c r="A9906" t="s">
        <v>22</v>
      </c>
      <c r="B9906" t="s">
        <v>6</v>
      </c>
      <c r="C9906" t="s">
        <v>10</v>
      </c>
      <c r="D9906">
        <v>2033</v>
      </c>
      <c r="E9906">
        <v>2041</v>
      </c>
      <c r="F9906">
        <v>1</v>
      </c>
      <c r="G9906">
        <v>35289.429389999998</v>
      </c>
      <c r="H9906">
        <v>0</v>
      </c>
      <c r="I9906">
        <v>0.70916666699999997</v>
      </c>
      <c r="J9906" s="2" t="str">
        <f t="shared" si="154"/>
        <v>EG_SMRER2033</v>
      </c>
    </row>
    <row r="9907" spans="1:10" x14ac:dyDescent="0.25">
      <c r="A9907" t="s">
        <v>22</v>
      </c>
      <c r="B9907" t="s">
        <v>6</v>
      </c>
      <c r="C9907" t="s">
        <v>11</v>
      </c>
      <c r="D9907">
        <v>2033</v>
      </c>
      <c r="E9907">
        <v>2041</v>
      </c>
      <c r="F9907">
        <v>1</v>
      </c>
      <c r="G9907">
        <v>35289.429389999998</v>
      </c>
      <c r="H9907">
        <v>0</v>
      </c>
      <c r="I9907">
        <v>0.70916666699999997</v>
      </c>
      <c r="J9907" s="2" t="str">
        <f t="shared" si="154"/>
        <v>EG_SMRWR2033</v>
      </c>
    </row>
    <row r="9908" spans="1:10" x14ac:dyDescent="0.25">
      <c r="A9908" t="s">
        <v>22</v>
      </c>
      <c r="B9908" t="s">
        <v>6</v>
      </c>
      <c r="C9908" t="s">
        <v>9</v>
      </c>
      <c r="D9908">
        <v>2033</v>
      </c>
      <c r="E9908">
        <v>2041</v>
      </c>
      <c r="F9908">
        <v>1</v>
      </c>
      <c r="G9908">
        <v>35289.429389999998</v>
      </c>
      <c r="H9908">
        <v>0</v>
      </c>
      <c r="I9908">
        <v>0.70916666699999997</v>
      </c>
      <c r="J9908" s="2" t="str">
        <f t="shared" si="154"/>
        <v>EG_SMRNER2033</v>
      </c>
    </row>
    <row r="9909" spans="1:10" x14ac:dyDescent="0.25">
      <c r="A9909" t="s">
        <v>22</v>
      </c>
      <c r="B9909" t="s">
        <v>6</v>
      </c>
      <c r="C9909" t="s">
        <v>8</v>
      </c>
      <c r="D9909">
        <v>2033</v>
      </c>
      <c r="E9909">
        <v>2041</v>
      </c>
      <c r="F9909">
        <v>1</v>
      </c>
      <c r="G9909">
        <v>35289.429389999998</v>
      </c>
      <c r="H9909">
        <v>0</v>
      </c>
      <c r="I9909">
        <v>0.70916666699999997</v>
      </c>
      <c r="J9909" s="2" t="str">
        <f t="shared" si="154"/>
        <v>EG_SMRSR2033</v>
      </c>
    </row>
    <row r="9910" spans="1:10" x14ac:dyDescent="0.25">
      <c r="A9910" t="s">
        <v>22</v>
      </c>
      <c r="B9910" t="s">
        <v>6</v>
      </c>
      <c r="C9910" t="s">
        <v>12</v>
      </c>
      <c r="D9910">
        <v>2033</v>
      </c>
      <c r="E9910">
        <v>2041</v>
      </c>
      <c r="F9910">
        <v>1</v>
      </c>
      <c r="G9910">
        <v>35289.429389999998</v>
      </c>
      <c r="H9910">
        <v>0</v>
      </c>
      <c r="I9910">
        <v>0.70916666699999997</v>
      </c>
      <c r="J9910" s="2" t="str">
        <f t="shared" si="154"/>
        <v>EG_SMRNR2033</v>
      </c>
    </row>
    <row r="9911" spans="1:10" x14ac:dyDescent="0.25">
      <c r="A9911" t="s">
        <v>7</v>
      </c>
      <c r="B9911" t="s">
        <v>6</v>
      </c>
      <c r="C9911" t="s">
        <v>10</v>
      </c>
      <c r="D9911">
        <v>2033</v>
      </c>
      <c r="E9911">
        <v>2033</v>
      </c>
      <c r="F9911">
        <v>0.238845897</v>
      </c>
      <c r="G9911">
        <v>7674.3795520000003</v>
      </c>
      <c r="H9911">
        <v>0</v>
      </c>
      <c r="I9911">
        <v>1</v>
      </c>
      <c r="J9911" s="2" t="str">
        <f t="shared" si="154"/>
        <v>EG_BIOMASSER2033</v>
      </c>
    </row>
    <row r="9912" spans="1:10" x14ac:dyDescent="0.25">
      <c r="A9912" t="s">
        <v>7</v>
      </c>
      <c r="B9912" t="s">
        <v>6</v>
      </c>
      <c r="C9912" t="s">
        <v>11</v>
      </c>
      <c r="D9912">
        <v>2033</v>
      </c>
      <c r="E9912">
        <v>2033</v>
      </c>
      <c r="F9912">
        <v>0.238845897</v>
      </c>
      <c r="G9912">
        <v>7674.3795520000003</v>
      </c>
      <c r="H9912">
        <v>0</v>
      </c>
      <c r="I9912">
        <v>1</v>
      </c>
      <c r="J9912" s="2" t="str">
        <f t="shared" si="154"/>
        <v>EG_BIOMASSWR2033</v>
      </c>
    </row>
    <row r="9913" spans="1:10" x14ac:dyDescent="0.25">
      <c r="A9913" t="s">
        <v>7</v>
      </c>
      <c r="B9913" t="s">
        <v>6</v>
      </c>
      <c r="C9913" t="s">
        <v>9</v>
      </c>
      <c r="D9913">
        <v>2033</v>
      </c>
      <c r="E9913">
        <v>2033</v>
      </c>
      <c r="F9913">
        <v>0.238845897</v>
      </c>
      <c r="G9913">
        <v>7674.3795520000003</v>
      </c>
      <c r="H9913">
        <v>0</v>
      </c>
      <c r="I9913">
        <v>1</v>
      </c>
      <c r="J9913" s="2" t="str">
        <f t="shared" si="154"/>
        <v>EG_BIOMASSNER2033</v>
      </c>
    </row>
    <row r="9914" spans="1:10" x14ac:dyDescent="0.25">
      <c r="A9914" t="s">
        <v>7</v>
      </c>
      <c r="B9914" t="s">
        <v>6</v>
      </c>
      <c r="C9914" t="s">
        <v>8</v>
      </c>
      <c r="D9914">
        <v>2033</v>
      </c>
      <c r="E9914">
        <v>2033</v>
      </c>
      <c r="F9914">
        <v>0.238845897</v>
      </c>
      <c r="G9914">
        <v>7674.3795520000003</v>
      </c>
      <c r="H9914">
        <v>0</v>
      </c>
      <c r="I9914">
        <v>1</v>
      </c>
      <c r="J9914" s="2" t="str">
        <f t="shared" si="154"/>
        <v>EG_BIOMASSSR2033</v>
      </c>
    </row>
    <row r="9915" spans="1:10" x14ac:dyDescent="0.25">
      <c r="A9915" t="s">
        <v>7</v>
      </c>
      <c r="B9915" t="s">
        <v>6</v>
      </c>
      <c r="C9915" t="s">
        <v>12</v>
      </c>
      <c r="D9915">
        <v>2033</v>
      </c>
      <c r="E9915">
        <v>2033</v>
      </c>
      <c r="F9915">
        <v>0.238845897</v>
      </c>
      <c r="G9915">
        <v>7674.3795520000003</v>
      </c>
      <c r="H9915">
        <v>0</v>
      </c>
      <c r="I9915">
        <v>1</v>
      </c>
      <c r="J9915" s="2" t="str">
        <f t="shared" si="154"/>
        <v>EG_BIOMASSNR2033</v>
      </c>
    </row>
    <row r="9916" spans="1:10" x14ac:dyDescent="0.25">
      <c r="A9916" t="s">
        <v>7</v>
      </c>
      <c r="B9916" t="s">
        <v>6</v>
      </c>
      <c r="C9916" t="s">
        <v>10</v>
      </c>
      <c r="D9916">
        <v>2033</v>
      </c>
      <c r="E9916">
        <v>2034</v>
      </c>
      <c r="F9916">
        <v>0.238845897</v>
      </c>
      <c r="G9916">
        <v>7674.3795520000003</v>
      </c>
      <c r="H9916">
        <v>0</v>
      </c>
      <c r="I9916">
        <v>1</v>
      </c>
      <c r="J9916" s="2" t="str">
        <f t="shared" si="154"/>
        <v>EG_BIOMASSER2033</v>
      </c>
    </row>
    <row r="9917" spans="1:10" x14ac:dyDescent="0.25">
      <c r="A9917" t="s">
        <v>7</v>
      </c>
      <c r="B9917" t="s">
        <v>6</v>
      </c>
      <c r="C9917" t="s">
        <v>11</v>
      </c>
      <c r="D9917">
        <v>2033</v>
      </c>
      <c r="E9917">
        <v>2034</v>
      </c>
      <c r="F9917">
        <v>0.238845897</v>
      </c>
      <c r="G9917">
        <v>7674.3795520000003</v>
      </c>
      <c r="H9917">
        <v>0</v>
      </c>
      <c r="I9917">
        <v>1</v>
      </c>
      <c r="J9917" s="2" t="str">
        <f t="shared" si="154"/>
        <v>EG_BIOMASSWR2033</v>
      </c>
    </row>
    <row r="9918" spans="1:10" x14ac:dyDescent="0.25">
      <c r="A9918" t="s">
        <v>7</v>
      </c>
      <c r="B9918" t="s">
        <v>6</v>
      </c>
      <c r="C9918" t="s">
        <v>9</v>
      </c>
      <c r="D9918">
        <v>2033</v>
      </c>
      <c r="E9918">
        <v>2034</v>
      </c>
      <c r="F9918">
        <v>0.238845897</v>
      </c>
      <c r="G9918">
        <v>7674.3795520000003</v>
      </c>
      <c r="H9918">
        <v>0</v>
      </c>
      <c r="I9918">
        <v>1</v>
      </c>
      <c r="J9918" s="2" t="str">
        <f t="shared" si="154"/>
        <v>EG_BIOMASSNER2033</v>
      </c>
    </row>
    <row r="9919" spans="1:10" x14ac:dyDescent="0.25">
      <c r="A9919" t="s">
        <v>7</v>
      </c>
      <c r="B9919" t="s">
        <v>6</v>
      </c>
      <c r="C9919" t="s">
        <v>8</v>
      </c>
      <c r="D9919">
        <v>2033</v>
      </c>
      <c r="E9919">
        <v>2034</v>
      </c>
      <c r="F9919">
        <v>0.238845897</v>
      </c>
      <c r="G9919">
        <v>7674.3795520000003</v>
      </c>
      <c r="H9919">
        <v>0</v>
      </c>
      <c r="I9919">
        <v>1</v>
      </c>
      <c r="J9919" s="2" t="str">
        <f t="shared" si="154"/>
        <v>EG_BIOMASSSR2033</v>
      </c>
    </row>
    <row r="9920" spans="1:10" x14ac:dyDescent="0.25">
      <c r="A9920" t="s">
        <v>7</v>
      </c>
      <c r="B9920" t="s">
        <v>6</v>
      </c>
      <c r="C9920" t="s">
        <v>12</v>
      </c>
      <c r="D9920">
        <v>2033</v>
      </c>
      <c r="E9920">
        <v>2034</v>
      </c>
      <c r="F9920">
        <v>0.238845897</v>
      </c>
      <c r="G9920">
        <v>7674.3795520000003</v>
      </c>
      <c r="H9920">
        <v>0</v>
      </c>
      <c r="I9920">
        <v>1</v>
      </c>
      <c r="J9920" s="2" t="str">
        <f t="shared" si="154"/>
        <v>EG_BIOMASSNR2033</v>
      </c>
    </row>
    <row r="9921" spans="1:10" x14ac:dyDescent="0.25">
      <c r="A9921" t="s">
        <v>7</v>
      </c>
      <c r="B9921" t="s">
        <v>6</v>
      </c>
      <c r="C9921" t="s">
        <v>10</v>
      </c>
      <c r="D9921">
        <v>2033</v>
      </c>
      <c r="E9921">
        <v>2035</v>
      </c>
      <c r="F9921">
        <v>0.238845897</v>
      </c>
      <c r="G9921">
        <v>7674.3795520000003</v>
      </c>
      <c r="H9921">
        <v>0</v>
      </c>
      <c r="I9921">
        <v>1</v>
      </c>
      <c r="J9921" s="2" t="str">
        <f t="shared" si="154"/>
        <v>EG_BIOMASSER2033</v>
      </c>
    </row>
    <row r="9922" spans="1:10" x14ac:dyDescent="0.25">
      <c r="A9922" t="s">
        <v>7</v>
      </c>
      <c r="B9922" t="s">
        <v>6</v>
      </c>
      <c r="C9922" t="s">
        <v>11</v>
      </c>
      <c r="D9922">
        <v>2033</v>
      </c>
      <c r="E9922">
        <v>2035</v>
      </c>
      <c r="F9922">
        <v>0.238845897</v>
      </c>
      <c r="G9922">
        <v>7674.3795520000003</v>
      </c>
      <c r="H9922">
        <v>0</v>
      </c>
      <c r="I9922">
        <v>1</v>
      </c>
      <c r="J9922" s="2" t="str">
        <f t="shared" si="154"/>
        <v>EG_BIOMASSWR2033</v>
      </c>
    </row>
    <row r="9923" spans="1:10" x14ac:dyDescent="0.25">
      <c r="A9923" t="s">
        <v>7</v>
      </c>
      <c r="B9923" t="s">
        <v>6</v>
      </c>
      <c r="C9923" t="s">
        <v>9</v>
      </c>
      <c r="D9923">
        <v>2033</v>
      </c>
      <c r="E9923">
        <v>2035</v>
      </c>
      <c r="F9923">
        <v>0.238845897</v>
      </c>
      <c r="G9923">
        <v>7674.3795520000003</v>
      </c>
      <c r="H9923">
        <v>0</v>
      </c>
      <c r="I9923">
        <v>1</v>
      </c>
      <c r="J9923" s="2" t="str">
        <f t="shared" ref="J9923:J9986" si="155">_xlfn.CONCAT(A9923,C9923,D9923)</f>
        <v>EG_BIOMASSNER2033</v>
      </c>
    </row>
    <row r="9924" spans="1:10" x14ac:dyDescent="0.25">
      <c r="A9924" t="s">
        <v>7</v>
      </c>
      <c r="B9924" t="s">
        <v>6</v>
      </c>
      <c r="C9924" t="s">
        <v>8</v>
      </c>
      <c r="D9924">
        <v>2033</v>
      </c>
      <c r="E9924">
        <v>2035</v>
      </c>
      <c r="F9924">
        <v>0.238845897</v>
      </c>
      <c r="G9924">
        <v>7674.3795520000003</v>
      </c>
      <c r="H9924">
        <v>0</v>
      </c>
      <c r="I9924">
        <v>1</v>
      </c>
      <c r="J9924" s="2" t="str">
        <f t="shared" si="155"/>
        <v>EG_BIOMASSSR2033</v>
      </c>
    </row>
    <row r="9925" spans="1:10" x14ac:dyDescent="0.25">
      <c r="A9925" t="s">
        <v>7</v>
      </c>
      <c r="B9925" t="s">
        <v>6</v>
      </c>
      <c r="C9925" t="s">
        <v>12</v>
      </c>
      <c r="D9925">
        <v>2033</v>
      </c>
      <c r="E9925">
        <v>2035</v>
      </c>
      <c r="F9925">
        <v>0.238845897</v>
      </c>
      <c r="G9925">
        <v>7674.3795520000003</v>
      </c>
      <c r="H9925">
        <v>0</v>
      </c>
      <c r="I9925">
        <v>1</v>
      </c>
      <c r="J9925" s="2" t="str">
        <f t="shared" si="155"/>
        <v>EG_BIOMASSNR2033</v>
      </c>
    </row>
    <row r="9926" spans="1:10" x14ac:dyDescent="0.25">
      <c r="A9926" t="s">
        <v>7</v>
      </c>
      <c r="B9926" t="s">
        <v>6</v>
      </c>
      <c r="C9926" t="s">
        <v>10</v>
      </c>
      <c r="D9926">
        <v>2033</v>
      </c>
      <c r="E9926">
        <v>2036</v>
      </c>
      <c r="F9926">
        <v>0.238845897</v>
      </c>
      <c r="G9926">
        <v>7674.3795520000003</v>
      </c>
      <c r="H9926">
        <v>0</v>
      </c>
      <c r="I9926">
        <v>1</v>
      </c>
      <c r="J9926" s="2" t="str">
        <f t="shared" si="155"/>
        <v>EG_BIOMASSER2033</v>
      </c>
    </row>
    <row r="9927" spans="1:10" x14ac:dyDescent="0.25">
      <c r="A9927" t="s">
        <v>7</v>
      </c>
      <c r="B9927" t="s">
        <v>6</v>
      </c>
      <c r="C9927" t="s">
        <v>11</v>
      </c>
      <c r="D9927">
        <v>2033</v>
      </c>
      <c r="E9927">
        <v>2036</v>
      </c>
      <c r="F9927">
        <v>0.238845897</v>
      </c>
      <c r="G9927">
        <v>7674.3795520000003</v>
      </c>
      <c r="H9927">
        <v>0</v>
      </c>
      <c r="I9927">
        <v>1</v>
      </c>
      <c r="J9927" s="2" t="str">
        <f t="shared" si="155"/>
        <v>EG_BIOMASSWR2033</v>
      </c>
    </row>
    <row r="9928" spans="1:10" x14ac:dyDescent="0.25">
      <c r="A9928" t="s">
        <v>7</v>
      </c>
      <c r="B9928" t="s">
        <v>6</v>
      </c>
      <c r="C9928" t="s">
        <v>9</v>
      </c>
      <c r="D9928">
        <v>2033</v>
      </c>
      <c r="E9928">
        <v>2036</v>
      </c>
      <c r="F9928">
        <v>0.238845897</v>
      </c>
      <c r="G9928">
        <v>7674.3795520000003</v>
      </c>
      <c r="H9928">
        <v>0</v>
      </c>
      <c r="I9928">
        <v>1</v>
      </c>
      <c r="J9928" s="2" t="str">
        <f t="shared" si="155"/>
        <v>EG_BIOMASSNER2033</v>
      </c>
    </row>
    <row r="9929" spans="1:10" x14ac:dyDescent="0.25">
      <c r="A9929" t="s">
        <v>7</v>
      </c>
      <c r="B9929" t="s">
        <v>6</v>
      </c>
      <c r="C9929" t="s">
        <v>8</v>
      </c>
      <c r="D9929">
        <v>2033</v>
      </c>
      <c r="E9929">
        <v>2036</v>
      </c>
      <c r="F9929">
        <v>0.238845897</v>
      </c>
      <c r="G9929">
        <v>7674.3795520000003</v>
      </c>
      <c r="H9929">
        <v>0</v>
      </c>
      <c r="I9929">
        <v>1</v>
      </c>
      <c r="J9929" s="2" t="str">
        <f t="shared" si="155"/>
        <v>EG_BIOMASSSR2033</v>
      </c>
    </row>
    <row r="9930" spans="1:10" x14ac:dyDescent="0.25">
      <c r="A9930" t="s">
        <v>7</v>
      </c>
      <c r="B9930" t="s">
        <v>6</v>
      </c>
      <c r="C9930" t="s">
        <v>12</v>
      </c>
      <c r="D9930">
        <v>2033</v>
      </c>
      <c r="E9930">
        <v>2036</v>
      </c>
      <c r="F9930">
        <v>0.238845897</v>
      </c>
      <c r="G9930">
        <v>7674.3795520000003</v>
      </c>
      <c r="H9930">
        <v>0</v>
      </c>
      <c r="I9930">
        <v>1</v>
      </c>
      <c r="J9930" s="2" t="str">
        <f t="shared" si="155"/>
        <v>EG_BIOMASSNR2033</v>
      </c>
    </row>
    <row r="9931" spans="1:10" x14ac:dyDescent="0.25">
      <c r="A9931" t="s">
        <v>7</v>
      </c>
      <c r="B9931" t="s">
        <v>6</v>
      </c>
      <c r="C9931" t="s">
        <v>10</v>
      </c>
      <c r="D9931">
        <v>2033</v>
      </c>
      <c r="E9931">
        <v>2037</v>
      </c>
      <c r="F9931">
        <v>0.238845897</v>
      </c>
      <c r="G9931">
        <v>7674.3795520000003</v>
      </c>
      <c r="H9931">
        <v>0</v>
      </c>
      <c r="I9931">
        <v>1</v>
      </c>
      <c r="J9931" s="2" t="str">
        <f t="shared" si="155"/>
        <v>EG_BIOMASSER2033</v>
      </c>
    </row>
    <row r="9932" spans="1:10" x14ac:dyDescent="0.25">
      <c r="A9932" t="s">
        <v>7</v>
      </c>
      <c r="B9932" t="s">
        <v>6</v>
      </c>
      <c r="C9932" t="s">
        <v>11</v>
      </c>
      <c r="D9932">
        <v>2033</v>
      </c>
      <c r="E9932">
        <v>2037</v>
      </c>
      <c r="F9932">
        <v>0.238845897</v>
      </c>
      <c r="G9932">
        <v>7674.3795520000003</v>
      </c>
      <c r="H9932">
        <v>0</v>
      </c>
      <c r="I9932">
        <v>1</v>
      </c>
      <c r="J9932" s="2" t="str">
        <f t="shared" si="155"/>
        <v>EG_BIOMASSWR2033</v>
      </c>
    </row>
    <row r="9933" spans="1:10" x14ac:dyDescent="0.25">
      <c r="A9933" t="s">
        <v>7</v>
      </c>
      <c r="B9933" t="s">
        <v>6</v>
      </c>
      <c r="C9933" t="s">
        <v>9</v>
      </c>
      <c r="D9933">
        <v>2033</v>
      </c>
      <c r="E9933">
        <v>2037</v>
      </c>
      <c r="F9933">
        <v>0.238845897</v>
      </c>
      <c r="G9933">
        <v>7674.3795520000003</v>
      </c>
      <c r="H9933">
        <v>0</v>
      </c>
      <c r="I9933">
        <v>1</v>
      </c>
      <c r="J9933" s="2" t="str">
        <f t="shared" si="155"/>
        <v>EG_BIOMASSNER2033</v>
      </c>
    </row>
    <row r="9934" spans="1:10" x14ac:dyDescent="0.25">
      <c r="A9934" t="s">
        <v>7</v>
      </c>
      <c r="B9934" t="s">
        <v>6</v>
      </c>
      <c r="C9934" t="s">
        <v>8</v>
      </c>
      <c r="D9934">
        <v>2033</v>
      </c>
      <c r="E9934">
        <v>2037</v>
      </c>
      <c r="F9934">
        <v>0.238845897</v>
      </c>
      <c r="G9934">
        <v>7674.3795520000003</v>
      </c>
      <c r="H9934">
        <v>0</v>
      </c>
      <c r="I9934">
        <v>1</v>
      </c>
      <c r="J9934" s="2" t="str">
        <f t="shared" si="155"/>
        <v>EG_BIOMASSSR2033</v>
      </c>
    </row>
    <row r="9935" spans="1:10" x14ac:dyDescent="0.25">
      <c r="A9935" t="s">
        <v>7</v>
      </c>
      <c r="B9935" t="s">
        <v>6</v>
      </c>
      <c r="C9935" t="s">
        <v>12</v>
      </c>
      <c r="D9935">
        <v>2033</v>
      </c>
      <c r="E9935">
        <v>2037</v>
      </c>
      <c r="F9935">
        <v>0.238845897</v>
      </c>
      <c r="G9935">
        <v>7674.3795520000003</v>
      </c>
      <c r="H9935">
        <v>0</v>
      </c>
      <c r="I9935">
        <v>1</v>
      </c>
      <c r="J9935" s="2" t="str">
        <f t="shared" si="155"/>
        <v>EG_BIOMASSNR2033</v>
      </c>
    </row>
    <row r="9936" spans="1:10" x14ac:dyDescent="0.25">
      <c r="A9936" t="s">
        <v>7</v>
      </c>
      <c r="B9936" t="s">
        <v>6</v>
      </c>
      <c r="C9936" t="s">
        <v>10</v>
      </c>
      <c r="D9936">
        <v>2033</v>
      </c>
      <c r="E9936">
        <v>2038</v>
      </c>
      <c r="F9936">
        <v>0.238845897</v>
      </c>
      <c r="G9936">
        <v>7674.3795520000003</v>
      </c>
      <c r="H9936">
        <v>0</v>
      </c>
      <c r="I9936">
        <v>1</v>
      </c>
      <c r="J9936" s="2" t="str">
        <f t="shared" si="155"/>
        <v>EG_BIOMASSER2033</v>
      </c>
    </row>
    <row r="9937" spans="1:10" x14ac:dyDescent="0.25">
      <c r="A9937" t="s">
        <v>7</v>
      </c>
      <c r="B9937" t="s">
        <v>6</v>
      </c>
      <c r="C9937" t="s">
        <v>11</v>
      </c>
      <c r="D9937">
        <v>2033</v>
      </c>
      <c r="E9937">
        <v>2038</v>
      </c>
      <c r="F9937">
        <v>0.238845897</v>
      </c>
      <c r="G9937">
        <v>7674.3795520000003</v>
      </c>
      <c r="H9937">
        <v>0</v>
      </c>
      <c r="I9937">
        <v>1</v>
      </c>
      <c r="J9937" s="2" t="str">
        <f t="shared" si="155"/>
        <v>EG_BIOMASSWR2033</v>
      </c>
    </row>
    <row r="9938" spans="1:10" x14ac:dyDescent="0.25">
      <c r="A9938" t="s">
        <v>7</v>
      </c>
      <c r="B9938" t="s">
        <v>6</v>
      </c>
      <c r="C9938" t="s">
        <v>9</v>
      </c>
      <c r="D9938">
        <v>2033</v>
      </c>
      <c r="E9938">
        <v>2038</v>
      </c>
      <c r="F9938">
        <v>0.238845897</v>
      </c>
      <c r="G9938">
        <v>7674.3795520000003</v>
      </c>
      <c r="H9938">
        <v>0</v>
      </c>
      <c r="I9938">
        <v>1</v>
      </c>
      <c r="J9938" s="2" t="str">
        <f t="shared" si="155"/>
        <v>EG_BIOMASSNER2033</v>
      </c>
    </row>
    <row r="9939" spans="1:10" x14ac:dyDescent="0.25">
      <c r="A9939" t="s">
        <v>7</v>
      </c>
      <c r="B9939" t="s">
        <v>6</v>
      </c>
      <c r="C9939" t="s">
        <v>8</v>
      </c>
      <c r="D9939">
        <v>2033</v>
      </c>
      <c r="E9939">
        <v>2038</v>
      </c>
      <c r="F9939">
        <v>0.238845897</v>
      </c>
      <c r="G9939">
        <v>7674.3795520000003</v>
      </c>
      <c r="H9939">
        <v>0</v>
      </c>
      <c r="I9939">
        <v>1</v>
      </c>
      <c r="J9939" s="2" t="str">
        <f t="shared" si="155"/>
        <v>EG_BIOMASSSR2033</v>
      </c>
    </row>
    <row r="9940" spans="1:10" x14ac:dyDescent="0.25">
      <c r="A9940" t="s">
        <v>7</v>
      </c>
      <c r="B9940" t="s">
        <v>6</v>
      </c>
      <c r="C9940" t="s">
        <v>12</v>
      </c>
      <c r="D9940">
        <v>2033</v>
      </c>
      <c r="E9940">
        <v>2038</v>
      </c>
      <c r="F9940">
        <v>0.238845897</v>
      </c>
      <c r="G9940">
        <v>7674.3795520000003</v>
      </c>
      <c r="H9940">
        <v>0</v>
      </c>
      <c r="I9940">
        <v>1</v>
      </c>
      <c r="J9940" s="2" t="str">
        <f t="shared" si="155"/>
        <v>EG_BIOMASSNR2033</v>
      </c>
    </row>
    <row r="9941" spans="1:10" x14ac:dyDescent="0.25">
      <c r="A9941" t="s">
        <v>7</v>
      </c>
      <c r="B9941" t="s">
        <v>6</v>
      </c>
      <c r="C9941" t="s">
        <v>10</v>
      </c>
      <c r="D9941">
        <v>2033</v>
      </c>
      <c r="E9941">
        <v>2039</v>
      </c>
      <c r="F9941">
        <v>0.238845897</v>
      </c>
      <c r="G9941">
        <v>7674.3795520000003</v>
      </c>
      <c r="H9941">
        <v>0</v>
      </c>
      <c r="I9941">
        <v>1</v>
      </c>
      <c r="J9941" s="2" t="str">
        <f t="shared" si="155"/>
        <v>EG_BIOMASSER2033</v>
      </c>
    </row>
    <row r="9942" spans="1:10" x14ac:dyDescent="0.25">
      <c r="A9942" t="s">
        <v>7</v>
      </c>
      <c r="B9942" t="s">
        <v>6</v>
      </c>
      <c r="C9942" t="s">
        <v>11</v>
      </c>
      <c r="D9942">
        <v>2033</v>
      </c>
      <c r="E9942">
        <v>2039</v>
      </c>
      <c r="F9942">
        <v>0.238845897</v>
      </c>
      <c r="G9942">
        <v>7674.3795520000003</v>
      </c>
      <c r="H9942">
        <v>0</v>
      </c>
      <c r="I9942">
        <v>1</v>
      </c>
      <c r="J9942" s="2" t="str">
        <f t="shared" si="155"/>
        <v>EG_BIOMASSWR2033</v>
      </c>
    </row>
    <row r="9943" spans="1:10" x14ac:dyDescent="0.25">
      <c r="A9943" t="s">
        <v>7</v>
      </c>
      <c r="B9943" t="s">
        <v>6</v>
      </c>
      <c r="C9943" t="s">
        <v>9</v>
      </c>
      <c r="D9943">
        <v>2033</v>
      </c>
      <c r="E9943">
        <v>2039</v>
      </c>
      <c r="F9943">
        <v>0.238845897</v>
      </c>
      <c r="G9943">
        <v>7674.3795520000003</v>
      </c>
      <c r="H9943">
        <v>0</v>
      </c>
      <c r="I9943">
        <v>1</v>
      </c>
      <c r="J9943" s="2" t="str">
        <f t="shared" si="155"/>
        <v>EG_BIOMASSNER2033</v>
      </c>
    </row>
    <row r="9944" spans="1:10" x14ac:dyDescent="0.25">
      <c r="A9944" t="s">
        <v>7</v>
      </c>
      <c r="B9944" t="s">
        <v>6</v>
      </c>
      <c r="C9944" t="s">
        <v>8</v>
      </c>
      <c r="D9944">
        <v>2033</v>
      </c>
      <c r="E9944">
        <v>2039</v>
      </c>
      <c r="F9944">
        <v>0.238845897</v>
      </c>
      <c r="G9944">
        <v>7674.3795520000003</v>
      </c>
      <c r="H9944">
        <v>0</v>
      </c>
      <c r="I9944">
        <v>1</v>
      </c>
      <c r="J9944" s="2" t="str">
        <f t="shared" si="155"/>
        <v>EG_BIOMASSSR2033</v>
      </c>
    </row>
    <row r="9945" spans="1:10" x14ac:dyDescent="0.25">
      <c r="A9945" t="s">
        <v>7</v>
      </c>
      <c r="B9945" t="s">
        <v>6</v>
      </c>
      <c r="C9945" t="s">
        <v>12</v>
      </c>
      <c r="D9945">
        <v>2033</v>
      </c>
      <c r="E9945">
        <v>2039</v>
      </c>
      <c r="F9945">
        <v>0.238845897</v>
      </c>
      <c r="G9945">
        <v>7674.3795520000003</v>
      </c>
      <c r="H9945">
        <v>0</v>
      </c>
      <c r="I9945">
        <v>1</v>
      </c>
      <c r="J9945" s="2" t="str">
        <f t="shared" si="155"/>
        <v>EG_BIOMASSNR2033</v>
      </c>
    </row>
    <row r="9946" spans="1:10" x14ac:dyDescent="0.25">
      <c r="A9946" t="s">
        <v>7</v>
      </c>
      <c r="B9946" t="s">
        <v>6</v>
      </c>
      <c r="C9946" t="s">
        <v>10</v>
      </c>
      <c r="D9946">
        <v>2033</v>
      </c>
      <c r="E9946">
        <v>2040</v>
      </c>
      <c r="F9946">
        <v>0.238845897</v>
      </c>
      <c r="G9946">
        <v>7674.3795520000003</v>
      </c>
      <c r="H9946">
        <v>0</v>
      </c>
      <c r="I9946">
        <v>1</v>
      </c>
      <c r="J9946" s="2" t="str">
        <f t="shared" si="155"/>
        <v>EG_BIOMASSER2033</v>
      </c>
    </row>
    <row r="9947" spans="1:10" x14ac:dyDescent="0.25">
      <c r="A9947" t="s">
        <v>7</v>
      </c>
      <c r="B9947" t="s">
        <v>6</v>
      </c>
      <c r="C9947" t="s">
        <v>11</v>
      </c>
      <c r="D9947">
        <v>2033</v>
      </c>
      <c r="E9947">
        <v>2040</v>
      </c>
      <c r="F9947">
        <v>0.238845897</v>
      </c>
      <c r="G9947">
        <v>7674.3795520000003</v>
      </c>
      <c r="H9947">
        <v>0</v>
      </c>
      <c r="I9947">
        <v>1</v>
      </c>
      <c r="J9947" s="2" t="str">
        <f t="shared" si="155"/>
        <v>EG_BIOMASSWR2033</v>
      </c>
    </row>
    <row r="9948" spans="1:10" x14ac:dyDescent="0.25">
      <c r="A9948" t="s">
        <v>7</v>
      </c>
      <c r="B9948" t="s">
        <v>6</v>
      </c>
      <c r="C9948" t="s">
        <v>9</v>
      </c>
      <c r="D9948">
        <v>2033</v>
      </c>
      <c r="E9948">
        <v>2040</v>
      </c>
      <c r="F9948">
        <v>0.238845897</v>
      </c>
      <c r="G9948">
        <v>7674.3795520000003</v>
      </c>
      <c r="H9948">
        <v>0</v>
      </c>
      <c r="I9948">
        <v>1</v>
      </c>
      <c r="J9948" s="2" t="str">
        <f t="shared" si="155"/>
        <v>EG_BIOMASSNER2033</v>
      </c>
    </row>
    <row r="9949" spans="1:10" x14ac:dyDescent="0.25">
      <c r="A9949" t="s">
        <v>7</v>
      </c>
      <c r="B9949" t="s">
        <v>6</v>
      </c>
      <c r="C9949" t="s">
        <v>8</v>
      </c>
      <c r="D9949">
        <v>2033</v>
      </c>
      <c r="E9949">
        <v>2040</v>
      </c>
      <c r="F9949">
        <v>0.238845897</v>
      </c>
      <c r="G9949">
        <v>7674.3795520000003</v>
      </c>
      <c r="H9949">
        <v>0</v>
      </c>
      <c r="I9949">
        <v>1</v>
      </c>
      <c r="J9949" s="2" t="str">
        <f t="shared" si="155"/>
        <v>EG_BIOMASSSR2033</v>
      </c>
    </row>
    <row r="9950" spans="1:10" x14ac:dyDescent="0.25">
      <c r="A9950" t="s">
        <v>7</v>
      </c>
      <c r="B9950" t="s">
        <v>6</v>
      </c>
      <c r="C9950" t="s">
        <v>12</v>
      </c>
      <c r="D9950">
        <v>2033</v>
      </c>
      <c r="E9950">
        <v>2040</v>
      </c>
      <c r="F9950">
        <v>0.238845897</v>
      </c>
      <c r="G9950">
        <v>7674.3795520000003</v>
      </c>
      <c r="H9950">
        <v>0</v>
      </c>
      <c r="I9950">
        <v>1</v>
      </c>
      <c r="J9950" s="2" t="str">
        <f t="shared" si="155"/>
        <v>EG_BIOMASSNR2033</v>
      </c>
    </row>
    <row r="9951" spans="1:10" x14ac:dyDescent="0.25">
      <c r="A9951" t="s">
        <v>7</v>
      </c>
      <c r="B9951" t="s">
        <v>6</v>
      </c>
      <c r="C9951" t="s">
        <v>10</v>
      </c>
      <c r="D9951">
        <v>2033</v>
      </c>
      <c r="E9951">
        <v>2041</v>
      </c>
      <c r="F9951">
        <v>0.238845897</v>
      </c>
      <c r="G9951">
        <v>7674.3795520000003</v>
      </c>
      <c r="H9951">
        <v>0</v>
      </c>
      <c r="I9951">
        <v>1</v>
      </c>
      <c r="J9951" s="2" t="str">
        <f t="shared" si="155"/>
        <v>EG_BIOMASSER2033</v>
      </c>
    </row>
    <row r="9952" spans="1:10" x14ac:dyDescent="0.25">
      <c r="A9952" t="s">
        <v>7</v>
      </c>
      <c r="B9952" t="s">
        <v>6</v>
      </c>
      <c r="C9952" t="s">
        <v>11</v>
      </c>
      <c r="D9952">
        <v>2033</v>
      </c>
      <c r="E9952">
        <v>2041</v>
      </c>
      <c r="F9952">
        <v>0.238845897</v>
      </c>
      <c r="G9952">
        <v>7674.3795520000003</v>
      </c>
      <c r="H9952">
        <v>0</v>
      </c>
      <c r="I9952">
        <v>1</v>
      </c>
      <c r="J9952" s="2" t="str">
        <f t="shared" si="155"/>
        <v>EG_BIOMASSWR2033</v>
      </c>
    </row>
    <row r="9953" spans="1:10" x14ac:dyDescent="0.25">
      <c r="A9953" t="s">
        <v>7</v>
      </c>
      <c r="B9953" t="s">
        <v>6</v>
      </c>
      <c r="C9953" t="s">
        <v>9</v>
      </c>
      <c r="D9953">
        <v>2033</v>
      </c>
      <c r="E9953">
        <v>2041</v>
      </c>
      <c r="F9953">
        <v>0.238845897</v>
      </c>
      <c r="G9953">
        <v>7674.3795520000003</v>
      </c>
      <c r="H9953">
        <v>0</v>
      </c>
      <c r="I9953">
        <v>1</v>
      </c>
      <c r="J9953" s="2" t="str">
        <f t="shared" si="155"/>
        <v>EG_BIOMASSNER2033</v>
      </c>
    </row>
    <row r="9954" spans="1:10" x14ac:dyDescent="0.25">
      <c r="A9954" t="s">
        <v>7</v>
      </c>
      <c r="B9954" t="s">
        <v>6</v>
      </c>
      <c r="C9954" t="s">
        <v>8</v>
      </c>
      <c r="D9954">
        <v>2033</v>
      </c>
      <c r="E9954">
        <v>2041</v>
      </c>
      <c r="F9954">
        <v>0.238845897</v>
      </c>
      <c r="G9954">
        <v>7674.3795520000003</v>
      </c>
      <c r="H9954">
        <v>0</v>
      </c>
      <c r="I9954">
        <v>1</v>
      </c>
      <c r="J9954" s="2" t="str">
        <f t="shared" si="155"/>
        <v>EG_BIOMASSSR2033</v>
      </c>
    </row>
    <row r="9955" spans="1:10" x14ac:dyDescent="0.25">
      <c r="A9955" t="s">
        <v>7</v>
      </c>
      <c r="B9955" t="s">
        <v>6</v>
      </c>
      <c r="C9955" t="s">
        <v>12</v>
      </c>
      <c r="D9955">
        <v>2033</v>
      </c>
      <c r="E9955">
        <v>2041</v>
      </c>
      <c r="F9955">
        <v>0.238845897</v>
      </c>
      <c r="G9955">
        <v>7674.3795520000003</v>
      </c>
      <c r="H9955">
        <v>0</v>
      </c>
      <c r="I9955">
        <v>1</v>
      </c>
      <c r="J9955" s="2" t="str">
        <f t="shared" si="155"/>
        <v>EG_BIOMASSNR2033</v>
      </c>
    </row>
    <row r="9956" spans="1:10" x14ac:dyDescent="0.25">
      <c r="A9956" t="s">
        <v>19</v>
      </c>
      <c r="B9956" t="s">
        <v>6</v>
      </c>
      <c r="C9956" t="s">
        <v>10</v>
      </c>
      <c r="D9956">
        <v>2033</v>
      </c>
      <c r="E9956">
        <v>2033</v>
      </c>
      <c r="F9956">
        <v>1</v>
      </c>
      <c r="G9956">
        <v>3953.5188419999999</v>
      </c>
      <c r="H9956">
        <v>0</v>
      </c>
      <c r="I9956">
        <v>1</v>
      </c>
      <c r="J9956" s="2" t="str">
        <f t="shared" si="155"/>
        <v>EG_SOLARGMER2033</v>
      </c>
    </row>
    <row r="9957" spans="1:10" x14ac:dyDescent="0.25">
      <c r="A9957" t="s">
        <v>19</v>
      </c>
      <c r="B9957" t="s">
        <v>6</v>
      </c>
      <c r="C9957" t="s">
        <v>11</v>
      </c>
      <c r="D9957">
        <v>2033</v>
      </c>
      <c r="E9957">
        <v>2033</v>
      </c>
      <c r="F9957">
        <v>1</v>
      </c>
      <c r="G9957">
        <v>3953.5188419999999</v>
      </c>
      <c r="H9957">
        <v>0</v>
      </c>
      <c r="I9957">
        <v>1</v>
      </c>
      <c r="J9957" s="2" t="str">
        <f t="shared" si="155"/>
        <v>EG_SOLARGMWR2033</v>
      </c>
    </row>
    <row r="9958" spans="1:10" x14ac:dyDescent="0.25">
      <c r="A9958" t="s">
        <v>19</v>
      </c>
      <c r="B9958" t="s">
        <v>6</v>
      </c>
      <c r="C9958" t="s">
        <v>9</v>
      </c>
      <c r="D9958">
        <v>2033</v>
      </c>
      <c r="E9958">
        <v>2033</v>
      </c>
      <c r="F9958">
        <v>1</v>
      </c>
      <c r="G9958">
        <v>3953.5188419999999</v>
      </c>
      <c r="H9958">
        <v>0</v>
      </c>
      <c r="I9958">
        <v>1</v>
      </c>
      <c r="J9958" s="2" t="str">
        <f t="shared" si="155"/>
        <v>EG_SOLARGMNER2033</v>
      </c>
    </row>
    <row r="9959" spans="1:10" x14ac:dyDescent="0.25">
      <c r="A9959" t="s">
        <v>19</v>
      </c>
      <c r="B9959" t="s">
        <v>6</v>
      </c>
      <c r="C9959" t="s">
        <v>8</v>
      </c>
      <c r="D9959">
        <v>2033</v>
      </c>
      <c r="E9959">
        <v>2033</v>
      </c>
      <c r="F9959">
        <v>1</v>
      </c>
      <c r="G9959">
        <v>3953.5188419999999</v>
      </c>
      <c r="H9959">
        <v>0</v>
      </c>
      <c r="I9959">
        <v>1</v>
      </c>
      <c r="J9959" s="2" t="str">
        <f t="shared" si="155"/>
        <v>EG_SOLARGMSR2033</v>
      </c>
    </row>
    <row r="9960" spans="1:10" x14ac:dyDescent="0.25">
      <c r="A9960" t="s">
        <v>19</v>
      </c>
      <c r="B9960" t="s">
        <v>6</v>
      </c>
      <c r="C9960" t="s">
        <v>12</v>
      </c>
      <c r="D9960">
        <v>2033</v>
      </c>
      <c r="E9960">
        <v>2033</v>
      </c>
      <c r="F9960">
        <v>1</v>
      </c>
      <c r="G9960">
        <v>3953.5188419999999</v>
      </c>
      <c r="H9960">
        <v>0</v>
      </c>
      <c r="I9960">
        <v>1</v>
      </c>
      <c r="J9960" s="2" t="str">
        <f t="shared" si="155"/>
        <v>EG_SOLARGMNR2033</v>
      </c>
    </row>
    <row r="9961" spans="1:10" x14ac:dyDescent="0.25">
      <c r="A9961" t="s">
        <v>19</v>
      </c>
      <c r="B9961" t="s">
        <v>6</v>
      </c>
      <c r="C9961" t="s">
        <v>10</v>
      </c>
      <c r="D9961">
        <v>2033</v>
      </c>
      <c r="E9961">
        <v>2034</v>
      </c>
      <c r="F9961">
        <v>1</v>
      </c>
      <c r="G9961">
        <v>3953.5188419999999</v>
      </c>
      <c r="H9961">
        <v>0</v>
      </c>
      <c r="I9961">
        <v>1</v>
      </c>
      <c r="J9961" s="2" t="str">
        <f t="shared" si="155"/>
        <v>EG_SOLARGMER2033</v>
      </c>
    </row>
    <row r="9962" spans="1:10" x14ac:dyDescent="0.25">
      <c r="A9962" t="s">
        <v>19</v>
      </c>
      <c r="B9962" t="s">
        <v>6</v>
      </c>
      <c r="C9962" t="s">
        <v>11</v>
      </c>
      <c r="D9962">
        <v>2033</v>
      </c>
      <c r="E9962">
        <v>2034</v>
      </c>
      <c r="F9962">
        <v>1</v>
      </c>
      <c r="G9962">
        <v>3953.5188419999999</v>
      </c>
      <c r="H9962">
        <v>0</v>
      </c>
      <c r="I9962">
        <v>1</v>
      </c>
      <c r="J9962" s="2" t="str">
        <f t="shared" si="155"/>
        <v>EG_SOLARGMWR2033</v>
      </c>
    </row>
    <row r="9963" spans="1:10" x14ac:dyDescent="0.25">
      <c r="A9963" t="s">
        <v>19</v>
      </c>
      <c r="B9963" t="s">
        <v>6</v>
      </c>
      <c r="C9963" t="s">
        <v>9</v>
      </c>
      <c r="D9963">
        <v>2033</v>
      </c>
      <c r="E9963">
        <v>2034</v>
      </c>
      <c r="F9963">
        <v>1</v>
      </c>
      <c r="G9963">
        <v>3953.5188419999999</v>
      </c>
      <c r="H9963">
        <v>0</v>
      </c>
      <c r="I9963">
        <v>1</v>
      </c>
      <c r="J9963" s="2" t="str">
        <f t="shared" si="155"/>
        <v>EG_SOLARGMNER2033</v>
      </c>
    </row>
    <row r="9964" spans="1:10" x14ac:dyDescent="0.25">
      <c r="A9964" t="s">
        <v>19</v>
      </c>
      <c r="B9964" t="s">
        <v>6</v>
      </c>
      <c r="C9964" t="s">
        <v>8</v>
      </c>
      <c r="D9964">
        <v>2033</v>
      </c>
      <c r="E9964">
        <v>2034</v>
      </c>
      <c r="F9964">
        <v>1</v>
      </c>
      <c r="G9964">
        <v>3953.5188419999999</v>
      </c>
      <c r="H9964">
        <v>0</v>
      </c>
      <c r="I9964">
        <v>1</v>
      </c>
      <c r="J9964" s="2" t="str">
        <f t="shared" si="155"/>
        <v>EG_SOLARGMSR2033</v>
      </c>
    </row>
    <row r="9965" spans="1:10" x14ac:dyDescent="0.25">
      <c r="A9965" t="s">
        <v>19</v>
      </c>
      <c r="B9965" t="s">
        <v>6</v>
      </c>
      <c r="C9965" t="s">
        <v>12</v>
      </c>
      <c r="D9965">
        <v>2033</v>
      </c>
      <c r="E9965">
        <v>2034</v>
      </c>
      <c r="F9965">
        <v>1</v>
      </c>
      <c r="G9965">
        <v>3953.5188419999999</v>
      </c>
      <c r="H9965">
        <v>0</v>
      </c>
      <c r="I9965">
        <v>1</v>
      </c>
      <c r="J9965" s="2" t="str">
        <f t="shared" si="155"/>
        <v>EG_SOLARGMNR2033</v>
      </c>
    </row>
    <row r="9966" spans="1:10" x14ac:dyDescent="0.25">
      <c r="A9966" t="s">
        <v>19</v>
      </c>
      <c r="B9966" t="s">
        <v>6</v>
      </c>
      <c r="C9966" t="s">
        <v>10</v>
      </c>
      <c r="D9966">
        <v>2033</v>
      </c>
      <c r="E9966">
        <v>2035</v>
      </c>
      <c r="F9966">
        <v>1</v>
      </c>
      <c r="G9966">
        <v>3953.5188419999999</v>
      </c>
      <c r="H9966">
        <v>0</v>
      </c>
      <c r="I9966">
        <v>1</v>
      </c>
      <c r="J9966" s="2" t="str">
        <f t="shared" si="155"/>
        <v>EG_SOLARGMER2033</v>
      </c>
    </row>
    <row r="9967" spans="1:10" x14ac:dyDescent="0.25">
      <c r="A9967" t="s">
        <v>19</v>
      </c>
      <c r="B9967" t="s">
        <v>6</v>
      </c>
      <c r="C9967" t="s">
        <v>11</v>
      </c>
      <c r="D9967">
        <v>2033</v>
      </c>
      <c r="E9967">
        <v>2035</v>
      </c>
      <c r="F9967">
        <v>1</v>
      </c>
      <c r="G9967">
        <v>3953.5188419999999</v>
      </c>
      <c r="H9967">
        <v>0</v>
      </c>
      <c r="I9967">
        <v>1</v>
      </c>
      <c r="J9967" s="2" t="str">
        <f t="shared" si="155"/>
        <v>EG_SOLARGMWR2033</v>
      </c>
    </row>
    <row r="9968" spans="1:10" x14ac:dyDescent="0.25">
      <c r="A9968" t="s">
        <v>19</v>
      </c>
      <c r="B9968" t="s">
        <v>6</v>
      </c>
      <c r="C9968" t="s">
        <v>9</v>
      </c>
      <c r="D9968">
        <v>2033</v>
      </c>
      <c r="E9968">
        <v>2035</v>
      </c>
      <c r="F9968">
        <v>1</v>
      </c>
      <c r="G9968">
        <v>3953.5188419999999</v>
      </c>
      <c r="H9968">
        <v>0</v>
      </c>
      <c r="I9968">
        <v>1</v>
      </c>
      <c r="J9968" s="2" t="str">
        <f t="shared" si="155"/>
        <v>EG_SOLARGMNER2033</v>
      </c>
    </row>
    <row r="9969" spans="1:10" x14ac:dyDescent="0.25">
      <c r="A9969" t="s">
        <v>19</v>
      </c>
      <c r="B9969" t="s">
        <v>6</v>
      </c>
      <c r="C9969" t="s">
        <v>8</v>
      </c>
      <c r="D9969">
        <v>2033</v>
      </c>
      <c r="E9969">
        <v>2035</v>
      </c>
      <c r="F9969">
        <v>1</v>
      </c>
      <c r="G9969">
        <v>3953.5188419999999</v>
      </c>
      <c r="H9969">
        <v>0</v>
      </c>
      <c r="I9969">
        <v>1</v>
      </c>
      <c r="J9969" s="2" t="str">
        <f t="shared" si="155"/>
        <v>EG_SOLARGMSR2033</v>
      </c>
    </row>
    <row r="9970" spans="1:10" x14ac:dyDescent="0.25">
      <c r="A9970" t="s">
        <v>19</v>
      </c>
      <c r="B9970" t="s">
        <v>6</v>
      </c>
      <c r="C9970" t="s">
        <v>12</v>
      </c>
      <c r="D9970">
        <v>2033</v>
      </c>
      <c r="E9970">
        <v>2035</v>
      </c>
      <c r="F9970">
        <v>1</v>
      </c>
      <c r="G9970">
        <v>3953.5188419999999</v>
      </c>
      <c r="H9970">
        <v>0</v>
      </c>
      <c r="I9970">
        <v>1</v>
      </c>
      <c r="J9970" s="2" t="str">
        <f t="shared" si="155"/>
        <v>EG_SOLARGMNR2033</v>
      </c>
    </row>
    <row r="9971" spans="1:10" x14ac:dyDescent="0.25">
      <c r="A9971" t="s">
        <v>19</v>
      </c>
      <c r="B9971" t="s">
        <v>6</v>
      </c>
      <c r="C9971" t="s">
        <v>10</v>
      </c>
      <c r="D9971">
        <v>2033</v>
      </c>
      <c r="E9971">
        <v>2036</v>
      </c>
      <c r="F9971">
        <v>1</v>
      </c>
      <c r="G9971">
        <v>3953.5188419999999</v>
      </c>
      <c r="H9971">
        <v>0</v>
      </c>
      <c r="I9971">
        <v>1</v>
      </c>
      <c r="J9971" s="2" t="str">
        <f t="shared" si="155"/>
        <v>EG_SOLARGMER2033</v>
      </c>
    </row>
    <row r="9972" spans="1:10" x14ac:dyDescent="0.25">
      <c r="A9972" t="s">
        <v>19</v>
      </c>
      <c r="B9972" t="s">
        <v>6</v>
      </c>
      <c r="C9972" t="s">
        <v>11</v>
      </c>
      <c r="D9972">
        <v>2033</v>
      </c>
      <c r="E9972">
        <v>2036</v>
      </c>
      <c r="F9972">
        <v>1</v>
      </c>
      <c r="G9972">
        <v>3953.5188419999999</v>
      </c>
      <c r="H9972">
        <v>0</v>
      </c>
      <c r="I9972">
        <v>1</v>
      </c>
      <c r="J9972" s="2" t="str">
        <f t="shared" si="155"/>
        <v>EG_SOLARGMWR2033</v>
      </c>
    </row>
    <row r="9973" spans="1:10" x14ac:dyDescent="0.25">
      <c r="A9973" t="s">
        <v>19</v>
      </c>
      <c r="B9973" t="s">
        <v>6</v>
      </c>
      <c r="C9973" t="s">
        <v>9</v>
      </c>
      <c r="D9973">
        <v>2033</v>
      </c>
      <c r="E9973">
        <v>2036</v>
      </c>
      <c r="F9973">
        <v>1</v>
      </c>
      <c r="G9973">
        <v>3953.5188419999999</v>
      </c>
      <c r="H9973">
        <v>0</v>
      </c>
      <c r="I9973">
        <v>1</v>
      </c>
      <c r="J9973" s="2" t="str">
        <f t="shared" si="155"/>
        <v>EG_SOLARGMNER2033</v>
      </c>
    </row>
    <row r="9974" spans="1:10" x14ac:dyDescent="0.25">
      <c r="A9974" t="s">
        <v>19</v>
      </c>
      <c r="B9974" t="s">
        <v>6</v>
      </c>
      <c r="C9974" t="s">
        <v>8</v>
      </c>
      <c r="D9974">
        <v>2033</v>
      </c>
      <c r="E9974">
        <v>2036</v>
      </c>
      <c r="F9974">
        <v>1</v>
      </c>
      <c r="G9974">
        <v>3953.5188419999999</v>
      </c>
      <c r="H9974">
        <v>0</v>
      </c>
      <c r="I9974">
        <v>1</v>
      </c>
      <c r="J9974" s="2" t="str">
        <f t="shared" si="155"/>
        <v>EG_SOLARGMSR2033</v>
      </c>
    </row>
    <row r="9975" spans="1:10" x14ac:dyDescent="0.25">
      <c r="A9975" t="s">
        <v>19</v>
      </c>
      <c r="B9975" t="s">
        <v>6</v>
      </c>
      <c r="C9975" t="s">
        <v>12</v>
      </c>
      <c r="D9975">
        <v>2033</v>
      </c>
      <c r="E9975">
        <v>2036</v>
      </c>
      <c r="F9975">
        <v>1</v>
      </c>
      <c r="G9975">
        <v>3953.5188419999999</v>
      </c>
      <c r="H9975">
        <v>0</v>
      </c>
      <c r="I9975">
        <v>1</v>
      </c>
      <c r="J9975" s="2" t="str">
        <f t="shared" si="155"/>
        <v>EG_SOLARGMNR2033</v>
      </c>
    </row>
    <row r="9976" spans="1:10" x14ac:dyDescent="0.25">
      <c r="A9976" t="s">
        <v>19</v>
      </c>
      <c r="B9976" t="s">
        <v>6</v>
      </c>
      <c r="C9976" t="s">
        <v>10</v>
      </c>
      <c r="D9976">
        <v>2033</v>
      </c>
      <c r="E9976">
        <v>2037</v>
      </c>
      <c r="F9976">
        <v>1</v>
      </c>
      <c r="G9976">
        <v>3953.5188419999999</v>
      </c>
      <c r="H9976">
        <v>0</v>
      </c>
      <c r="I9976">
        <v>1</v>
      </c>
      <c r="J9976" s="2" t="str">
        <f t="shared" si="155"/>
        <v>EG_SOLARGMER2033</v>
      </c>
    </row>
    <row r="9977" spans="1:10" x14ac:dyDescent="0.25">
      <c r="A9977" t="s">
        <v>19</v>
      </c>
      <c r="B9977" t="s">
        <v>6</v>
      </c>
      <c r="C9977" t="s">
        <v>11</v>
      </c>
      <c r="D9977">
        <v>2033</v>
      </c>
      <c r="E9977">
        <v>2037</v>
      </c>
      <c r="F9977">
        <v>1</v>
      </c>
      <c r="G9977">
        <v>3953.5188419999999</v>
      </c>
      <c r="H9977">
        <v>0</v>
      </c>
      <c r="I9977">
        <v>1</v>
      </c>
      <c r="J9977" s="2" t="str">
        <f t="shared" si="155"/>
        <v>EG_SOLARGMWR2033</v>
      </c>
    </row>
    <row r="9978" spans="1:10" x14ac:dyDescent="0.25">
      <c r="A9978" t="s">
        <v>19</v>
      </c>
      <c r="B9978" t="s">
        <v>6</v>
      </c>
      <c r="C9978" t="s">
        <v>9</v>
      </c>
      <c r="D9978">
        <v>2033</v>
      </c>
      <c r="E9978">
        <v>2037</v>
      </c>
      <c r="F9978">
        <v>1</v>
      </c>
      <c r="G9978">
        <v>3953.5188419999999</v>
      </c>
      <c r="H9978">
        <v>0</v>
      </c>
      <c r="I9978">
        <v>1</v>
      </c>
      <c r="J9978" s="2" t="str">
        <f t="shared" si="155"/>
        <v>EG_SOLARGMNER2033</v>
      </c>
    </row>
    <row r="9979" spans="1:10" x14ac:dyDescent="0.25">
      <c r="A9979" t="s">
        <v>19</v>
      </c>
      <c r="B9979" t="s">
        <v>6</v>
      </c>
      <c r="C9979" t="s">
        <v>8</v>
      </c>
      <c r="D9979">
        <v>2033</v>
      </c>
      <c r="E9979">
        <v>2037</v>
      </c>
      <c r="F9979">
        <v>1</v>
      </c>
      <c r="G9979">
        <v>3953.5188419999999</v>
      </c>
      <c r="H9979">
        <v>0</v>
      </c>
      <c r="I9979">
        <v>1</v>
      </c>
      <c r="J9979" s="2" t="str">
        <f t="shared" si="155"/>
        <v>EG_SOLARGMSR2033</v>
      </c>
    </row>
    <row r="9980" spans="1:10" x14ac:dyDescent="0.25">
      <c r="A9980" t="s">
        <v>19</v>
      </c>
      <c r="B9980" t="s">
        <v>6</v>
      </c>
      <c r="C9980" t="s">
        <v>12</v>
      </c>
      <c r="D9980">
        <v>2033</v>
      </c>
      <c r="E9980">
        <v>2037</v>
      </c>
      <c r="F9980">
        <v>1</v>
      </c>
      <c r="G9980">
        <v>3953.5188419999999</v>
      </c>
      <c r="H9980">
        <v>0</v>
      </c>
      <c r="I9980">
        <v>1</v>
      </c>
      <c r="J9980" s="2" t="str">
        <f t="shared" si="155"/>
        <v>EG_SOLARGMNR2033</v>
      </c>
    </row>
    <row r="9981" spans="1:10" x14ac:dyDescent="0.25">
      <c r="A9981" t="s">
        <v>19</v>
      </c>
      <c r="B9981" t="s">
        <v>6</v>
      </c>
      <c r="C9981" t="s">
        <v>10</v>
      </c>
      <c r="D9981">
        <v>2033</v>
      </c>
      <c r="E9981">
        <v>2038</v>
      </c>
      <c r="F9981">
        <v>1</v>
      </c>
      <c r="G9981">
        <v>3953.5188419999999</v>
      </c>
      <c r="H9981">
        <v>0</v>
      </c>
      <c r="I9981">
        <v>1</v>
      </c>
      <c r="J9981" s="2" t="str">
        <f t="shared" si="155"/>
        <v>EG_SOLARGMER2033</v>
      </c>
    </row>
    <row r="9982" spans="1:10" x14ac:dyDescent="0.25">
      <c r="A9982" t="s">
        <v>19</v>
      </c>
      <c r="B9982" t="s">
        <v>6</v>
      </c>
      <c r="C9982" t="s">
        <v>11</v>
      </c>
      <c r="D9982">
        <v>2033</v>
      </c>
      <c r="E9982">
        <v>2038</v>
      </c>
      <c r="F9982">
        <v>1</v>
      </c>
      <c r="G9982">
        <v>3953.5188419999999</v>
      </c>
      <c r="H9982">
        <v>0</v>
      </c>
      <c r="I9982">
        <v>1</v>
      </c>
      <c r="J9982" s="2" t="str">
        <f t="shared" si="155"/>
        <v>EG_SOLARGMWR2033</v>
      </c>
    </row>
    <row r="9983" spans="1:10" x14ac:dyDescent="0.25">
      <c r="A9983" t="s">
        <v>19</v>
      </c>
      <c r="B9983" t="s">
        <v>6</v>
      </c>
      <c r="C9983" t="s">
        <v>9</v>
      </c>
      <c r="D9983">
        <v>2033</v>
      </c>
      <c r="E9983">
        <v>2038</v>
      </c>
      <c r="F9983">
        <v>1</v>
      </c>
      <c r="G9983">
        <v>3953.5188419999999</v>
      </c>
      <c r="H9983">
        <v>0</v>
      </c>
      <c r="I9983">
        <v>1</v>
      </c>
      <c r="J9983" s="2" t="str">
        <f t="shared" si="155"/>
        <v>EG_SOLARGMNER2033</v>
      </c>
    </row>
    <row r="9984" spans="1:10" x14ac:dyDescent="0.25">
      <c r="A9984" t="s">
        <v>19</v>
      </c>
      <c r="B9984" t="s">
        <v>6</v>
      </c>
      <c r="C9984" t="s">
        <v>8</v>
      </c>
      <c r="D9984">
        <v>2033</v>
      </c>
      <c r="E9984">
        <v>2038</v>
      </c>
      <c r="F9984">
        <v>1</v>
      </c>
      <c r="G9984">
        <v>3953.5188419999999</v>
      </c>
      <c r="H9984">
        <v>0</v>
      </c>
      <c r="I9984">
        <v>1</v>
      </c>
      <c r="J9984" s="2" t="str">
        <f t="shared" si="155"/>
        <v>EG_SOLARGMSR2033</v>
      </c>
    </row>
    <row r="9985" spans="1:10" x14ac:dyDescent="0.25">
      <c r="A9985" t="s">
        <v>19</v>
      </c>
      <c r="B9985" t="s">
        <v>6</v>
      </c>
      <c r="C9985" t="s">
        <v>12</v>
      </c>
      <c r="D9985">
        <v>2033</v>
      </c>
      <c r="E9985">
        <v>2038</v>
      </c>
      <c r="F9985">
        <v>1</v>
      </c>
      <c r="G9985">
        <v>3953.5188419999999</v>
      </c>
      <c r="H9985">
        <v>0</v>
      </c>
      <c r="I9985">
        <v>1</v>
      </c>
      <c r="J9985" s="2" t="str">
        <f t="shared" si="155"/>
        <v>EG_SOLARGMNR2033</v>
      </c>
    </row>
    <row r="9986" spans="1:10" x14ac:dyDescent="0.25">
      <c r="A9986" t="s">
        <v>19</v>
      </c>
      <c r="B9986" t="s">
        <v>6</v>
      </c>
      <c r="C9986" t="s">
        <v>10</v>
      </c>
      <c r="D9986">
        <v>2033</v>
      </c>
      <c r="E9986">
        <v>2039</v>
      </c>
      <c r="F9986">
        <v>1</v>
      </c>
      <c r="G9986">
        <v>3953.5188419999999</v>
      </c>
      <c r="H9986">
        <v>0</v>
      </c>
      <c r="I9986">
        <v>1</v>
      </c>
      <c r="J9986" s="2" t="str">
        <f t="shared" si="155"/>
        <v>EG_SOLARGMER2033</v>
      </c>
    </row>
    <row r="9987" spans="1:10" x14ac:dyDescent="0.25">
      <c r="A9987" t="s">
        <v>19</v>
      </c>
      <c r="B9987" t="s">
        <v>6</v>
      </c>
      <c r="C9987" t="s">
        <v>11</v>
      </c>
      <c r="D9987">
        <v>2033</v>
      </c>
      <c r="E9987">
        <v>2039</v>
      </c>
      <c r="F9987">
        <v>1</v>
      </c>
      <c r="G9987">
        <v>3953.5188419999999</v>
      </c>
      <c r="H9987">
        <v>0</v>
      </c>
      <c r="I9987">
        <v>1</v>
      </c>
      <c r="J9987" s="2" t="str">
        <f t="shared" ref="J9987:J10050" si="156">_xlfn.CONCAT(A9987,C9987,D9987)</f>
        <v>EG_SOLARGMWR2033</v>
      </c>
    </row>
    <row r="9988" spans="1:10" x14ac:dyDescent="0.25">
      <c r="A9988" t="s">
        <v>19</v>
      </c>
      <c r="B9988" t="s">
        <v>6</v>
      </c>
      <c r="C9988" t="s">
        <v>9</v>
      </c>
      <c r="D9988">
        <v>2033</v>
      </c>
      <c r="E9988">
        <v>2039</v>
      </c>
      <c r="F9988">
        <v>1</v>
      </c>
      <c r="G9988">
        <v>3953.5188419999999</v>
      </c>
      <c r="H9988">
        <v>0</v>
      </c>
      <c r="I9988">
        <v>1</v>
      </c>
      <c r="J9988" s="2" t="str">
        <f t="shared" si="156"/>
        <v>EG_SOLARGMNER2033</v>
      </c>
    </row>
    <row r="9989" spans="1:10" x14ac:dyDescent="0.25">
      <c r="A9989" t="s">
        <v>19</v>
      </c>
      <c r="B9989" t="s">
        <v>6</v>
      </c>
      <c r="C9989" t="s">
        <v>8</v>
      </c>
      <c r="D9989">
        <v>2033</v>
      </c>
      <c r="E9989">
        <v>2039</v>
      </c>
      <c r="F9989">
        <v>1</v>
      </c>
      <c r="G9989">
        <v>3953.5188419999999</v>
      </c>
      <c r="H9989">
        <v>0</v>
      </c>
      <c r="I9989">
        <v>1</v>
      </c>
      <c r="J9989" s="2" t="str">
        <f t="shared" si="156"/>
        <v>EG_SOLARGMSR2033</v>
      </c>
    </row>
    <row r="9990" spans="1:10" x14ac:dyDescent="0.25">
      <c r="A9990" t="s">
        <v>19</v>
      </c>
      <c r="B9990" t="s">
        <v>6</v>
      </c>
      <c r="C9990" t="s">
        <v>12</v>
      </c>
      <c r="D9990">
        <v>2033</v>
      </c>
      <c r="E9990">
        <v>2039</v>
      </c>
      <c r="F9990">
        <v>1</v>
      </c>
      <c r="G9990">
        <v>3953.5188419999999</v>
      </c>
      <c r="H9990">
        <v>0</v>
      </c>
      <c r="I9990">
        <v>1</v>
      </c>
      <c r="J9990" s="2" t="str">
        <f t="shared" si="156"/>
        <v>EG_SOLARGMNR2033</v>
      </c>
    </row>
    <row r="9991" spans="1:10" x14ac:dyDescent="0.25">
      <c r="A9991" t="s">
        <v>19</v>
      </c>
      <c r="B9991" t="s">
        <v>6</v>
      </c>
      <c r="C9991" t="s">
        <v>10</v>
      </c>
      <c r="D9991">
        <v>2033</v>
      </c>
      <c r="E9991">
        <v>2040</v>
      </c>
      <c r="F9991">
        <v>1</v>
      </c>
      <c r="G9991">
        <v>3953.5188419999999</v>
      </c>
      <c r="H9991">
        <v>0</v>
      </c>
      <c r="I9991">
        <v>1</v>
      </c>
      <c r="J9991" s="2" t="str">
        <f t="shared" si="156"/>
        <v>EG_SOLARGMER2033</v>
      </c>
    </row>
    <row r="9992" spans="1:10" x14ac:dyDescent="0.25">
      <c r="A9992" t="s">
        <v>19</v>
      </c>
      <c r="B9992" t="s">
        <v>6</v>
      </c>
      <c r="C9992" t="s">
        <v>11</v>
      </c>
      <c r="D9992">
        <v>2033</v>
      </c>
      <c r="E9992">
        <v>2040</v>
      </c>
      <c r="F9992">
        <v>1</v>
      </c>
      <c r="G9992">
        <v>3953.5188419999999</v>
      </c>
      <c r="H9992">
        <v>0</v>
      </c>
      <c r="I9992">
        <v>1</v>
      </c>
      <c r="J9992" s="2" t="str">
        <f t="shared" si="156"/>
        <v>EG_SOLARGMWR2033</v>
      </c>
    </row>
    <row r="9993" spans="1:10" x14ac:dyDescent="0.25">
      <c r="A9993" t="s">
        <v>19</v>
      </c>
      <c r="B9993" t="s">
        <v>6</v>
      </c>
      <c r="C9993" t="s">
        <v>9</v>
      </c>
      <c r="D9993">
        <v>2033</v>
      </c>
      <c r="E9993">
        <v>2040</v>
      </c>
      <c r="F9993">
        <v>1</v>
      </c>
      <c r="G9993">
        <v>3953.5188419999999</v>
      </c>
      <c r="H9993">
        <v>0</v>
      </c>
      <c r="I9993">
        <v>1</v>
      </c>
      <c r="J9993" s="2" t="str">
        <f t="shared" si="156"/>
        <v>EG_SOLARGMNER2033</v>
      </c>
    </row>
    <row r="9994" spans="1:10" x14ac:dyDescent="0.25">
      <c r="A9994" t="s">
        <v>19</v>
      </c>
      <c r="B9994" t="s">
        <v>6</v>
      </c>
      <c r="C9994" t="s">
        <v>8</v>
      </c>
      <c r="D9994">
        <v>2033</v>
      </c>
      <c r="E9994">
        <v>2040</v>
      </c>
      <c r="F9994">
        <v>1</v>
      </c>
      <c r="G9994">
        <v>3953.5188419999999</v>
      </c>
      <c r="H9994">
        <v>0</v>
      </c>
      <c r="I9994">
        <v>1</v>
      </c>
      <c r="J9994" s="2" t="str">
        <f t="shared" si="156"/>
        <v>EG_SOLARGMSR2033</v>
      </c>
    </row>
    <row r="9995" spans="1:10" x14ac:dyDescent="0.25">
      <c r="A9995" t="s">
        <v>19</v>
      </c>
      <c r="B9995" t="s">
        <v>6</v>
      </c>
      <c r="C9995" t="s">
        <v>12</v>
      </c>
      <c r="D9995">
        <v>2033</v>
      </c>
      <c r="E9995">
        <v>2040</v>
      </c>
      <c r="F9995">
        <v>1</v>
      </c>
      <c r="G9995">
        <v>3953.5188419999999</v>
      </c>
      <c r="H9995">
        <v>0</v>
      </c>
      <c r="I9995">
        <v>1</v>
      </c>
      <c r="J9995" s="2" t="str">
        <f t="shared" si="156"/>
        <v>EG_SOLARGMNR2033</v>
      </c>
    </row>
    <row r="9996" spans="1:10" x14ac:dyDescent="0.25">
      <c r="A9996" t="s">
        <v>19</v>
      </c>
      <c r="B9996" t="s">
        <v>6</v>
      </c>
      <c r="C9996" t="s">
        <v>10</v>
      </c>
      <c r="D9996">
        <v>2033</v>
      </c>
      <c r="E9996">
        <v>2041</v>
      </c>
      <c r="F9996">
        <v>1</v>
      </c>
      <c r="G9996">
        <v>3953.5188419999999</v>
      </c>
      <c r="H9996">
        <v>0</v>
      </c>
      <c r="I9996">
        <v>1</v>
      </c>
      <c r="J9996" s="2" t="str">
        <f t="shared" si="156"/>
        <v>EG_SOLARGMER2033</v>
      </c>
    </row>
    <row r="9997" spans="1:10" x14ac:dyDescent="0.25">
      <c r="A9997" t="s">
        <v>19</v>
      </c>
      <c r="B9997" t="s">
        <v>6</v>
      </c>
      <c r="C9997" t="s">
        <v>11</v>
      </c>
      <c r="D9997">
        <v>2033</v>
      </c>
      <c r="E9997">
        <v>2041</v>
      </c>
      <c r="F9997">
        <v>1</v>
      </c>
      <c r="G9997">
        <v>3953.5188419999999</v>
      </c>
      <c r="H9997">
        <v>0</v>
      </c>
      <c r="I9997">
        <v>1</v>
      </c>
      <c r="J9997" s="2" t="str">
        <f t="shared" si="156"/>
        <v>EG_SOLARGMWR2033</v>
      </c>
    </row>
    <row r="9998" spans="1:10" x14ac:dyDescent="0.25">
      <c r="A9998" t="s">
        <v>19</v>
      </c>
      <c r="B9998" t="s">
        <v>6</v>
      </c>
      <c r="C9998" t="s">
        <v>9</v>
      </c>
      <c r="D9998">
        <v>2033</v>
      </c>
      <c r="E9998">
        <v>2041</v>
      </c>
      <c r="F9998">
        <v>1</v>
      </c>
      <c r="G9998">
        <v>3953.5188419999999</v>
      </c>
      <c r="H9998">
        <v>0</v>
      </c>
      <c r="I9998">
        <v>1</v>
      </c>
      <c r="J9998" s="2" t="str">
        <f t="shared" si="156"/>
        <v>EG_SOLARGMNER2033</v>
      </c>
    </row>
    <row r="9999" spans="1:10" x14ac:dyDescent="0.25">
      <c r="A9999" t="s">
        <v>19</v>
      </c>
      <c r="B9999" t="s">
        <v>6</v>
      </c>
      <c r="C9999" t="s">
        <v>8</v>
      </c>
      <c r="D9999">
        <v>2033</v>
      </c>
      <c r="E9999">
        <v>2041</v>
      </c>
      <c r="F9999">
        <v>1</v>
      </c>
      <c r="G9999">
        <v>3953.5188419999999</v>
      </c>
      <c r="H9999">
        <v>0</v>
      </c>
      <c r="I9999">
        <v>1</v>
      </c>
      <c r="J9999" s="2" t="str">
        <f t="shared" si="156"/>
        <v>EG_SOLARGMSR2033</v>
      </c>
    </row>
    <row r="10000" spans="1:10" x14ac:dyDescent="0.25">
      <c r="A10000" t="s">
        <v>19</v>
      </c>
      <c r="B10000" t="s">
        <v>6</v>
      </c>
      <c r="C10000" t="s">
        <v>12</v>
      </c>
      <c r="D10000">
        <v>2033</v>
      </c>
      <c r="E10000">
        <v>2041</v>
      </c>
      <c r="F10000">
        <v>1</v>
      </c>
      <c r="G10000">
        <v>3953.5188419999999</v>
      </c>
      <c r="H10000">
        <v>0</v>
      </c>
      <c r="I10000">
        <v>1</v>
      </c>
      <c r="J10000" s="2" t="str">
        <f t="shared" si="156"/>
        <v>EG_SOLARGMNR2033</v>
      </c>
    </row>
    <row r="10001" spans="1:10" x14ac:dyDescent="0.25">
      <c r="A10001" t="s">
        <v>20</v>
      </c>
      <c r="B10001" t="s">
        <v>6</v>
      </c>
      <c r="C10001" t="s">
        <v>10</v>
      </c>
      <c r="D10001">
        <v>2033</v>
      </c>
      <c r="E10001">
        <v>2033</v>
      </c>
      <c r="F10001">
        <v>1</v>
      </c>
      <c r="G10001">
        <v>3914.685512</v>
      </c>
      <c r="H10001">
        <v>0</v>
      </c>
      <c r="I10001">
        <v>1</v>
      </c>
      <c r="J10001" s="2" t="str">
        <f t="shared" si="156"/>
        <v>EG_SOLARRFER2033</v>
      </c>
    </row>
    <row r="10002" spans="1:10" x14ac:dyDescent="0.25">
      <c r="A10002" t="s">
        <v>20</v>
      </c>
      <c r="B10002" t="s">
        <v>6</v>
      </c>
      <c r="C10002" t="s">
        <v>11</v>
      </c>
      <c r="D10002">
        <v>2033</v>
      </c>
      <c r="E10002">
        <v>2033</v>
      </c>
      <c r="F10002">
        <v>1</v>
      </c>
      <c r="G10002">
        <v>3914.685512</v>
      </c>
      <c r="H10002">
        <v>0</v>
      </c>
      <c r="I10002">
        <v>1</v>
      </c>
      <c r="J10002" s="2" t="str">
        <f t="shared" si="156"/>
        <v>EG_SOLARRFWR2033</v>
      </c>
    </row>
    <row r="10003" spans="1:10" x14ac:dyDescent="0.25">
      <c r="A10003" t="s">
        <v>20</v>
      </c>
      <c r="B10003" t="s">
        <v>6</v>
      </c>
      <c r="C10003" t="s">
        <v>9</v>
      </c>
      <c r="D10003">
        <v>2033</v>
      </c>
      <c r="E10003">
        <v>2033</v>
      </c>
      <c r="F10003">
        <v>1</v>
      </c>
      <c r="G10003">
        <v>3914.685512</v>
      </c>
      <c r="H10003">
        <v>0</v>
      </c>
      <c r="I10003">
        <v>1</v>
      </c>
      <c r="J10003" s="2" t="str">
        <f t="shared" si="156"/>
        <v>EG_SOLARRFNER2033</v>
      </c>
    </row>
    <row r="10004" spans="1:10" x14ac:dyDescent="0.25">
      <c r="A10004" t="s">
        <v>20</v>
      </c>
      <c r="B10004" t="s">
        <v>6</v>
      </c>
      <c r="C10004" t="s">
        <v>8</v>
      </c>
      <c r="D10004">
        <v>2033</v>
      </c>
      <c r="E10004">
        <v>2033</v>
      </c>
      <c r="F10004">
        <v>1</v>
      </c>
      <c r="G10004">
        <v>3914.685512</v>
      </c>
      <c r="H10004">
        <v>0</v>
      </c>
      <c r="I10004">
        <v>1</v>
      </c>
      <c r="J10004" s="2" t="str">
        <f t="shared" si="156"/>
        <v>EG_SOLARRFSR2033</v>
      </c>
    </row>
    <row r="10005" spans="1:10" x14ac:dyDescent="0.25">
      <c r="A10005" t="s">
        <v>20</v>
      </c>
      <c r="B10005" t="s">
        <v>6</v>
      </c>
      <c r="C10005" t="s">
        <v>12</v>
      </c>
      <c r="D10005">
        <v>2033</v>
      </c>
      <c r="E10005">
        <v>2033</v>
      </c>
      <c r="F10005">
        <v>1</v>
      </c>
      <c r="G10005">
        <v>3914.685512</v>
      </c>
      <c r="H10005">
        <v>0</v>
      </c>
      <c r="I10005">
        <v>1</v>
      </c>
      <c r="J10005" s="2" t="str">
        <f t="shared" si="156"/>
        <v>EG_SOLARRFNR2033</v>
      </c>
    </row>
    <row r="10006" spans="1:10" x14ac:dyDescent="0.25">
      <c r="A10006" t="s">
        <v>20</v>
      </c>
      <c r="B10006" t="s">
        <v>6</v>
      </c>
      <c r="C10006" t="s">
        <v>10</v>
      </c>
      <c r="D10006">
        <v>2033</v>
      </c>
      <c r="E10006">
        <v>2034</v>
      </c>
      <c r="F10006">
        <v>1</v>
      </c>
      <c r="G10006">
        <v>3914.685512</v>
      </c>
      <c r="H10006">
        <v>0</v>
      </c>
      <c r="I10006">
        <v>1</v>
      </c>
      <c r="J10006" s="2" t="str">
        <f t="shared" si="156"/>
        <v>EG_SOLARRFER2033</v>
      </c>
    </row>
    <row r="10007" spans="1:10" x14ac:dyDescent="0.25">
      <c r="A10007" t="s">
        <v>20</v>
      </c>
      <c r="B10007" t="s">
        <v>6</v>
      </c>
      <c r="C10007" t="s">
        <v>11</v>
      </c>
      <c r="D10007">
        <v>2033</v>
      </c>
      <c r="E10007">
        <v>2034</v>
      </c>
      <c r="F10007">
        <v>1</v>
      </c>
      <c r="G10007">
        <v>3914.685512</v>
      </c>
      <c r="H10007">
        <v>0</v>
      </c>
      <c r="I10007">
        <v>1</v>
      </c>
      <c r="J10007" s="2" t="str">
        <f t="shared" si="156"/>
        <v>EG_SOLARRFWR2033</v>
      </c>
    </row>
    <row r="10008" spans="1:10" x14ac:dyDescent="0.25">
      <c r="A10008" t="s">
        <v>20</v>
      </c>
      <c r="B10008" t="s">
        <v>6</v>
      </c>
      <c r="C10008" t="s">
        <v>9</v>
      </c>
      <c r="D10008">
        <v>2033</v>
      </c>
      <c r="E10008">
        <v>2034</v>
      </c>
      <c r="F10008">
        <v>1</v>
      </c>
      <c r="G10008">
        <v>3914.685512</v>
      </c>
      <c r="H10008">
        <v>0</v>
      </c>
      <c r="I10008">
        <v>1</v>
      </c>
      <c r="J10008" s="2" t="str">
        <f t="shared" si="156"/>
        <v>EG_SOLARRFNER2033</v>
      </c>
    </row>
    <row r="10009" spans="1:10" x14ac:dyDescent="0.25">
      <c r="A10009" t="s">
        <v>20</v>
      </c>
      <c r="B10009" t="s">
        <v>6</v>
      </c>
      <c r="C10009" t="s">
        <v>8</v>
      </c>
      <c r="D10009">
        <v>2033</v>
      </c>
      <c r="E10009">
        <v>2034</v>
      </c>
      <c r="F10009">
        <v>1</v>
      </c>
      <c r="G10009">
        <v>3914.685512</v>
      </c>
      <c r="H10009">
        <v>0</v>
      </c>
      <c r="I10009">
        <v>1</v>
      </c>
      <c r="J10009" s="2" t="str">
        <f t="shared" si="156"/>
        <v>EG_SOLARRFSR2033</v>
      </c>
    </row>
    <row r="10010" spans="1:10" x14ac:dyDescent="0.25">
      <c r="A10010" t="s">
        <v>20</v>
      </c>
      <c r="B10010" t="s">
        <v>6</v>
      </c>
      <c r="C10010" t="s">
        <v>12</v>
      </c>
      <c r="D10010">
        <v>2033</v>
      </c>
      <c r="E10010">
        <v>2034</v>
      </c>
      <c r="F10010">
        <v>1</v>
      </c>
      <c r="G10010">
        <v>3914.685512</v>
      </c>
      <c r="H10010">
        <v>0</v>
      </c>
      <c r="I10010">
        <v>1</v>
      </c>
      <c r="J10010" s="2" t="str">
        <f t="shared" si="156"/>
        <v>EG_SOLARRFNR2033</v>
      </c>
    </row>
    <row r="10011" spans="1:10" x14ac:dyDescent="0.25">
      <c r="A10011" t="s">
        <v>20</v>
      </c>
      <c r="B10011" t="s">
        <v>6</v>
      </c>
      <c r="C10011" t="s">
        <v>10</v>
      </c>
      <c r="D10011">
        <v>2033</v>
      </c>
      <c r="E10011">
        <v>2035</v>
      </c>
      <c r="F10011">
        <v>1</v>
      </c>
      <c r="G10011">
        <v>3914.685512</v>
      </c>
      <c r="H10011">
        <v>0</v>
      </c>
      <c r="I10011">
        <v>1</v>
      </c>
      <c r="J10011" s="2" t="str">
        <f t="shared" si="156"/>
        <v>EG_SOLARRFER2033</v>
      </c>
    </row>
    <row r="10012" spans="1:10" x14ac:dyDescent="0.25">
      <c r="A10012" t="s">
        <v>20</v>
      </c>
      <c r="B10012" t="s">
        <v>6</v>
      </c>
      <c r="C10012" t="s">
        <v>11</v>
      </c>
      <c r="D10012">
        <v>2033</v>
      </c>
      <c r="E10012">
        <v>2035</v>
      </c>
      <c r="F10012">
        <v>1</v>
      </c>
      <c r="G10012">
        <v>3914.685512</v>
      </c>
      <c r="H10012">
        <v>0</v>
      </c>
      <c r="I10012">
        <v>1</v>
      </c>
      <c r="J10012" s="2" t="str">
        <f t="shared" si="156"/>
        <v>EG_SOLARRFWR2033</v>
      </c>
    </row>
    <row r="10013" spans="1:10" x14ac:dyDescent="0.25">
      <c r="A10013" t="s">
        <v>20</v>
      </c>
      <c r="B10013" t="s">
        <v>6</v>
      </c>
      <c r="C10013" t="s">
        <v>9</v>
      </c>
      <c r="D10013">
        <v>2033</v>
      </c>
      <c r="E10013">
        <v>2035</v>
      </c>
      <c r="F10013">
        <v>1</v>
      </c>
      <c r="G10013">
        <v>3914.685512</v>
      </c>
      <c r="H10013">
        <v>0</v>
      </c>
      <c r="I10013">
        <v>1</v>
      </c>
      <c r="J10013" s="2" t="str">
        <f t="shared" si="156"/>
        <v>EG_SOLARRFNER2033</v>
      </c>
    </row>
    <row r="10014" spans="1:10" x14ac:dyDescent="0.25">
      <c r="A10014" t="s">
        <v>20</v>
      </c>
      <c r="B10014" t="s">
        <v>6</v>
      </c>
      <c r="C10014" t="s">
        <v>8</v>
      </c>
      <c r="D10014">
        <v>2033</v>
      </c>
      <c r="E10014">
        <v>2035</v>
      </c>
      <c r="F10014">
        <v>1</v>
      </c>
      <c r="G10014">
        <v>3914.685512</v>
      </c>
      <c r="H10014">
        <v>0</v>
      </c>
      <c r="I10014">
        <v>1</v>
      </c>
      <c r="J10014" s="2" t="str">
        <f t="shared" si="156"/>
        <v>EG_SOLARRFSR2033</v>
      </c>
    </row>
    <row r="10015" spans="1:10" x14ac:dyDescent="0.25">
      <c r="A10015" t="s">
        <v>20</v>
      </c>
      <c r="B10015" t="s">
        <v>6</v>
      </c>
      <c r="C10015" t="s">
        <v>12</v>
      </c>
      <c r="D10015">
        <v>2033</v>
      </c>
      <c r="E10015">
        <v>2035</v>
      </c>
      <c r="F10015">
        <v>1</v>
      </c>
      <c r="G10015">
        <v>3914.685512</v>
      </c>
      <c r="H10015">
        <v>0</v>
      </c>
      <c r="I10015">
        <v>1</v>
      </c>
      <c r="J10015" s="2" t="str">
        <f t="shared" si="156"/>
        <v>EG_SOLARRFNR2033</v>
      </c>
    </row>
    <row r="10016" spans="1:10" x14ac:dyDescent="0.25">
      <c r="A10016" t="s">
        <v>20</v>
      </c>
      <c r="B10016" t="s">
        <v>6</v>
      </c>
      <c r="C10016" t="s">
        <v>10</v>
      </c>
      <c r="D10016">
        <v>2033</v>
      </c>
      <c r="E10016">
        <v>2036</v>
      </c>
      <c r="F10016">
        <v>1</v>
      </c>
      <c r="G10016">
        <v>3914.685512</v>
      </c>
      <c r="H10016">
        <v>0</v>
      </c>
      <c r="I10016">
        <v>1</v>
      </c>
      <c r="J10016" s="2" t="str">
        <f t="shared" si="156"/>
        <v>EG_SOLARRFER2033</v>
      </c>
    </row>
    <row r="10017" spans="1:10" x14ac:dyDescent="0.25">
      <c r="A10017" t="s">
        <v>20</v>
      </c>
      <c r="B10017" t="s">
        <v>6</v>
      </c>
      <c r="C10017" t="s">
        <v>11</v>
      </c>
      <c r="D10017">
        <v>2033</v>
      </c>
      <c r="E10017">
        <v>2036</v>
      </c>
      <c r="F10017">
        <v>1</v>
      </c>
      <c r="G10017">
        <v>3914.685512</v>
      </c>
      <c r="H10017">
        <v>0</v>
      </c>
      <c r="I10017">
        <v>1</v>
      </c>
      <c r="J10017" s="2" t="str">
        <f t="shared" si="156"/>
        <v>EG_SOLARRFWR2033</v>
      </c>
    </row>
    <row r="10018" spans="1:10" x14ac:dyDescent="0.25">
      <c r="A10018" t="s">
        <v>20</v>
      </c>
      <c r="B10018" t="s">
        <v>6</v>
      </c>
      <c r="C10018" t="s">
        <v>9</v>
      </c>
      <c r="D10018">
        <v>2033</v>
      </c>
      <c r="E10018">
        <v>2036</v>
      </c>
      <c r="F10018">
        <v>1</v>
      </c>
      <c r="G10018">
        <v>3914.685512</v>
      </c>
      <c r="H10018">
        <v>0</v>
      </c>
      <c r="I10018">
        <v>1</v>
      </c>
      <c r="J10018" s="2" t="str">
        <f t="shared" si="156"/>
        <v>EG_SOLARRFNER2033</v>
      </c>
    </row>
    <row r="10019" spans="1:10" x14ac:dyDescent="0.25">
      <c r="A10019" t="s">
        <v>20</v>
      </c>
      <c r="B10019" t="s">
        <v>6</v>
      </c>
      <c r="C10019" t="s">
        <v>8</v>
      </c>
      <c r="D10019">
        <v>2033</v>
      </c>
      <c r="E10019">
        <v>2036</v>
      </c>
      <c r="F10019">
        <v>1</v>
      </c>
      <c r="G10019">
        <v>3914.685512</v>
      </c>
      <c r="H10019">
        <v>0</v>
      </c>
      <c r="I10019">
        <v>1</v>
      </c>
      <c r="J10019" s="2" t="str">
        <f t="shared" si="156"/>
        <v>EG_SOLARRFSR2033</v>
      </c>
    </row>
    <row r="10020" spans="1:10" x14ac:dyDescent="0.25">
      <c r="A10020" t="s">
        <v>20</v>
      </c>
      <c r="B10020" t="s">
        <v>6</v>
      </c>
      <c r="C10020" t="s">
        <v>12</v>
      </c>
      <c r="D10020">
        <v>2033</v>
      </c>
      <c r="E10020">
        <v>2036</v>
      </c>
      <c r="F10020">
        <v>1</v>
      </c>
      <c r="G10020">
        <v>3914.685512</v>
      </c>
      <c r="H10020">
        <v>0</v>
      </c>
      <c r="I10020">
        <v>1</v>
      </c>
      <c r="J10020" s="2" t="str">
        <f t="shared" si="156"/>
        <v>EG_SOLARRFNR2033</v>
      </c>
    </row>
    <row r="10021" spans="1:10" x14ac:dyDescent="0.25">
      <c r="A10021" t="s">
        <v>20</v>
      </c>
      <c r="B10021" t="s">
        <v>6</v>
      </c>
      <c r="C10021" t="s">
        <v>10</v>
      </c>
      <c r="D10021">
        <v>2033</v>
      </c>
      <c r="E10021">
        <v>2037</v>
      </c>
      <c r="F10021">
        <v>1</v>
      </c>
      <c r="G10021">
        <v>3914.685512</v>
      </c>
      <c r="H10021">
        <v>0</v>
      </c>
      <c r="I10021">
        <v>1</v>
      </c>
      <c r="J10021" s="2" t="str">
        <f t="shared" si="156"/>
        <v>EG_SOLARRFER2033</v>
      </c>
    </row>
    <row r="10022" spans="1:10" x14ac:dyDescent="0.25">
      <c r="A10022" t="s">
        <v>20</v>
      </c>
      <c r="B10022" t="s">
        <v>6</v>
      </c>
      <c r="C10022" t="s">
        <v>11</v>
      </c>
      <c r="D10022">
        <v>2033</v>
      </c>
      <c r="E10022">
        <v>2037</v>
      </c>
      <c r="F10022">
        <v>1</v>
      </c>
      <c r="G10022">
        <v>3914.685512</v>
      </c>
      <c r="H10022">
        <v>0</v>
      </c>
      <c r="I10022">
        <v>1</v>
      </c>
      <c r="J10022" s="2" t="str">
        <f t="shared" si="156"/>
        <v>EG_SOLARRFWR2033</v>
      </c>
    </row>
    <row r="10023" spans="1:10" x14ac:dyDescent="0.25">
      <c r="A10023" t="s">
        <v>20</v>
      </c>
      <c r="B10023" t="s">
        <v>6</v>
      </c>
      <c r="C10023" t="s">
        <v>9</v>
      </c>
      <c r="D10023">
        <v>2033</v>
      </c>
      <c r="E10023">
        <v>2037</v>
      </c>
      <c r="F10023">
        <v>1</v>
      </c>
      <c r="G10023">
        <v>3914.685512</v>
      </c>
      <c r="H10023">
        <v>0</v>
      </c>
      <c r="I10023">
        <v>1</v>
      </c>
      <c r="J10023" s="2" t="str">
        <f t="shared" si="156"/>
        <v>EG_SOLARRFNER2033</v>
      </c>
    </row>
    <row r="10024" spans="1:10" x14ac:dyDescent="0.25">
      <c r="A10024" t="s">
        <v>20</v>
      </c>
      <c r="B10024" t="s">
        <v>6</v>
      </c>
      <c r="C10024" t="s">
        <v>8</v>
      </c>
      <c r="D10024">
        <v>2033</v>
      </c>
      <c r="E10024">
        <v>2037</v>
      </c>
      <c r="F10024">
        <v>1</v>
      </c>
      <c r="G10024">
        <v>3914.685512</v>
      </c>
      <c r="H10024">
        <v>0</v>
      </c>
      <c r="I10024">
        <v>1</v>
      </c>
      <c r="J10024" s="2" t="str">
        <f t="shared" si="156"/>
        <v>EG_SOLARRFSR2033</v>
      </c>
    </row>
    <row r="10025" spans="1:10" x14ac:dyDescent="0.25">
      <c r="A10025" t="s">
        <v>20</v>
      </c>
      <c r="B10025" t="s">
        <v>6</v>
      </c>
      <c r="C10025" t="s">
        <v>12</v>
      </c>
      <c r="D10025">
        <v>2033</v>
      </c>
      <c r="E10025">
        <v>2037</v>
      </c>
      <c r="F10025">
        <v>1</v>
      </c>
      <c r="G10025">
        <v>3914.685512</v>
      </c>
      <c r="H10025">
        <v>0</v>
      </c>
      <c r="I10025">
        <v>1</v>
      </c>
      <c r="J10025" s="2" t="str">
        <f t="shared" si="156"/>
        <v>EG_SOLARRFNR2033</v>
      </c>
    </row>
    <row r="10026" spans="1:10" x14ac:dyDescent="0.25">
      <c r="A10026" t="s">
        <v>20</v>
      </c>
      <c r="B10026" t="s">
        <v>6</v>
      </c>
      <c r="C10026" t="s">
        <v>10</v>
      </c>
      <c r="D10026">
        <v>2033</v>
      </c>
      <c r="E10026">
        <v>2038</v>
      </c>
      <c r="F10026">
        <v>1</v>
      </c>
      <c r="G10026">
        <v>3914.685512</v>
      </c>
      <c r="H10026">
        <v>0</v>
      </c>
      <c r="I10026">
        <v>1</v>
      </c>
      <c r="J10026" s="2" t="str">
        <f t="shared" si="156"/>
        <v>EG_SOLARRFER2033</v>
      </c>
    </row>
    <row r="10027" spans="1:10" x14ac:dyDescent="0.25">
      <c r="A10027" t="s">
        <v>20</v>
      </c>
      <c r="B10027" t="s">
        <v>6</v>
      </c>
      <c r="C10027" t="s">
        <v>11</v>
      </c>
      <c r="D10027">
        <v>2033</v>
      </c>
      <c r="E10027">
        <v>2038</v>
      </c>
      <c r="F10027">
        <v>1</v>
      </c>
      <c r="G10027">
        <v>3914.685512</v>
      </c>
      <c r="H10027">
        <v>0</v>
      </c>
      <c r="I10027">
        <v>1</v>
      </c>
      <c r="J10027" s="2" t="str">
        <f t="shared" si="156"/>
        <v>EG_SOLARRFWR2033</v>
      </c>
    </row>
    <row r="10028" spans="1:10" x14ac:dyDescent="0.25">
      <c r="A10028" t="s">
        <v>20</v>
      </c>
      <c r="B10028" t="s">
        <v>6</v>
      </c>
      <c r="C10028" t="s">
        <v>9</v>
      </c>
      <c r="D10028">
        <v>2033</v>
      </c>
      <c r="E10028">
        <v>2038</v>
      </c>
      <c r="F10028">
        <v>1</v>
      </c>
      <c r="G10028">
        <v>3914.685512</v>
      </c>
      <c r="H10028">
        <v>0</v>
      </c>
      <c r="I10028">
        <v>1</v>
      </c>
      <c r="J10028" s="2" t="str">
        <f t="shared" si="156"/>
        <v>EG_SOLARRFNER2033</v>
      </c>
    </row>
    <row r="10029" spans="1:10" x14ac:dyDescent="0.25">
      <c r="A10029" t="s">
        <v>20</v>
      </c>
      <c r="B10029" t="s">
        <v>6</v>
      </c>
      <c r="C10029" t="s">
        <v>8</v>
      </c>
      <c r="D10029">
        <v>2033</v>
      </c>
      <c r="E10029">
        <v>2038</v>
      </c>
      <c r="F10029">
        <v>1</v>
      </c>
      <c r="G10029">
        <v>3914.685512</v>
      </c>
      <c r="H10029">
        <v>0</v>
      </c>
      <c r="I10029">
        <v>1</v>
      </c>
      <c r="J10029" s="2" t="str">
        <f t="shared" si="156"/>
        <v>EG_SOLARRFSR2033</v>
      </c>
    </row>
    <row r="10030" spans="1:10" x14ac:dyDescent="0.25">
      <c r="A10030" t="s">
        <v>20</v>
      </c>
      <c r="B10030" t="s">
        <v>6</v>
      </c>
      <c r="C10030" t="s">
        <v>12</v>
      </c>
      <c r="D10030">
        <v>2033</v>
      </c>
      <c r="E10030">
        <v>2038</v>
      </c>
      <c r="F10030">
        <v>1</v>
      </c>
      <c r="G10030">
        <v>3914.685512</v>
      </c>
      <c r="H10030">
        <v>0</v>
      </c>
      <c r="I10030">
        <v>1</v>
      </c>
      <c r="J10030" s="2" t="str">
        <f t="shared" si="156"/>
        <v>EG_SOLARRFNR2033</v>
      </c>
    </row>
    <row r="10031" spans="1:10" x14ac:dyDescent="0.25">
      <c r="A10031" t="s">
        <v>20</v>
      </c>
      <c r="B10031" t="s">
        <v>6</v>
      </c>
      <c r="C10031" t="s">
        <v>10</v>
      </c>
      <c r="D10031">
        <v>2033</v>
      </c>
      <c r="E10031">
        <v>2039</v>
      </c>
      <c r="F10031">
        <v>1</v>
      </c>
      <c r="G10031">
        <v>3914.685512</v>
      </c>
      <c r="H10031">
        <v>0</v>
      </c>
      <c r="I10031">
        <v>1</v>
      </c>
      <c r="J10031" s="2" t="str">
        <f t="shared" si="156"/>
        <v>EG_SOLARRFER2033</v>
      </c>
    </row>
    <row r="10032" spans="1:10" x14ac:dyDescent="0.25">
      <c r="A10032" t="s">
        <v>20</v>
      </c>
      <c r="B10032" t="s">
        <v>6</v>
      </c>
      <c r="C10032" t="s">
        <v>11</v>
      </c>
      <c r="D10032">
        <v>2033</v>
      </c>
      <c r="E10032">
        <v>2039</v>
      </c>
      <c r="F10032">
        <v>1</v>
      </c>
      <c r="G10032">
        <v>3914.685512</v>
      </c>
      <c r="H10032">
        <v>0</v>
      </c>
      <c r="I10032">
        <v>1</v>
      </c>
      <c r="J10032" s="2" t="str">
        <f t="shared" si="156"/>
        <v>EG_SOLARRFWR2033</v>
      </c>
    </row>
    <row r="10033" spans="1:10" x14ac:dyDescent="0.25">
      <c r="A10033" t="s">
        <v>20</v>
      </c>
      <c r="B10033" t="s">
        <v>6</v>
      </c>
      <c r="C10033" t="s">
        <v>9</v>
      </c>
      <c r="D10033">
        <v>2033</v>
      </c>
      <c r="E10033">
        <v>2039</v>
      </c>
      <c r="F10033">
        <v>1</v>
      </c>
      <c r="G10033">
        <v>3914.685512</v>
      </c>
      <c r="H10033">
        <v>0</v>
      </c>
      <c r="I10033">
        <v>1</v>
      </c>
      <c r="J10033" s="2" t="str">
        <f t="shared" si="156"/>
        <v>EG_SOLARRFNER2033</v>
      </c>
    </row>
    <row r="10034" spans="1:10" x14ac:dyDescent="0.25">
      <c r="A10034" t="s">
        <v>20</v>
      </c>
      <c r="B10034" t="s">
        <v>6</v>
      </c>
      <c r="C10034" t="s">
        <v>8</v>
      </c>
      <c r="D10034">
        <v>2033</v>
      </c>
      <c r="E10034">
        <v>2039</v>
      </c>
      <c r="F10034">
        <v>1</v>
      </c>
      <c r="G10034">
        <v>3914.685512</v>
      </c>
      <c r="H10034">
        <v>0</v>
      </c>
      <c r="I10034">
        <v>1</v>
      </c>
      <c r="J10034" s="2" t="str">
        <f t="shared" si="156"/>
        <v>EG_SOLARRFSR2033</v>
      </c>
    </row>
    <row r="10035" spans="1:10" x14ac:dyDescent="0.25">
      <c r="A10035" t="s">
        <v>20</v>
      </c>
      <c r="B10035" t="s">
        <v>6</v>
      </c>
      <c r="C10035" t="s">
        <v>12</v>
      </c>
      <c r="D10035">
        <v>2033</v>
      </c>
      <c r="E10035">
        <v>2039</v>
      </c>
      <c r="F10035">
        <v>1</v>
      </c>
      <c r="G10035">
        <v>3914.685512</v>
      </c>
      <c r="H10035">
        <v>0</v>
      </c>
      <c r="I10035">
        <v>1</v>
      </c>
      <c r="J10035" s="2" t="str">
        <f t="shared" si="156"/>
        <v>EG_SOLARRFNR2033</v>
      </c>
    </row>
    <row r="10036" spans="1:10" x14ac:dyDescent="0.25">
      <c r="A10036" t="s">
        <v>20</v>
      </c>
      <c r="B10036" t="s">
        <v>6</v>
      </c>
      <c r="C10036" t="s">
        <v>10</v>
      </c>
      <c r="D10036">
        <v>2033</v>
      </c>
      <c r="E10036">
        <v>2040</v>
      </c>
      <c r="F10036">
        <v>1</v>
      </c>
      <c r="G10036">
        <v>3914.685512</v>
      </c>
      <c r="H10036">
        <v>0</v>
      </c>
      <c r="I10036">
        <v>1</v>
      </c>
      <c r="J10036" s="2" t="str">
        <f t="shared" si="156"/>
        <v>EG_SOLARRFER2033</v>
      </c>
    </row>
    <row r="10037" spans="1:10" x14ac:dyDescent="0.25">
      <c r="A10037" t="s">
        <v>20</v>
      </c>
      <c r="B10037" t="s">
        <v>6</v>
      </c>
      <c r="C10037" t="s">
        <v>11</v>
      </c>
      <c r="D10037">
        <v>2033</v>
      </c>
      <c r="E10037">
        <v>2040</v>
      </c>
      <c r="F10037">
        <v>1</v>
      </c>
      <c r="G10037">
        <v>3914.685512</v>
      </c>
      <c r="H10037">
        <v>0</v>
      </c>
      <c r="I10037">
        <v>1</v>
      </c>
      <c r="J10037" s="2" t="str">
        <f t="shared" si="156"/>
        <v>EG_SOLARRFWR2033</v>
      </c>
    </row>
    <row r="10038" spans="1:10" x14ac:dyDescent="0.25">
      <c r="A10038" t="s">
        <v>20</v>
      </c>
      <c r="B10038" t="s">
        <v>6</v>
      </c>
      <c r="C10038" t="s">
        <v>9</v>
      </c>
      <c r="D10038">
        <v>2033</v>
      </c>
      <c r="E10038">
        <v>2040</v>
      </c>
      <c r="F10038">
        <v>1</v>
      </c>
      <c r="G10038">
        <v>3914.685512</v>
      </c>
      <c r="H10038">
        <v>0</v>
      </c>
      <c r="I10038">
        <v>1</v>
      </c>
      <c r="J10038" s="2" t="str">
        <f t="shared" si="156"/>
        <v>EG_SOLARRFNER2033</v>
      </c>
    </row>
    <row r="10039" spans="1:10" x14ac:dyDescent="0.25">
      <c r="A10039" t="s">
        <v>20</v>
      </c>
      <c r="B10039" t="s">
        <v>6</v>
      </c>
      <c r="C10039" t="s">
        <v>8</v>
      </c>
      <c r="D10039">
        <v>2033</v>
      </c>
      <c r="E10039">
        <v>2040</v>
      </c>
      <c r="F10039">
        <v>1</v>
      </c>
      <c r="G10039">
        <v>3914.685512</v>
      </c>
      <c r="H10039">
        <v>0</v>
      </c>
      <c r="I10039">
        <v>1</v>
      </c>
      <c r="J10039" s="2" t="str">
        <f t="shared" si="156"/>
        <v>EG_SOLARRFSR2033</v>
      </c>
    </row>
    <row r="10040" spans="1:10" x14ac:dyDescent="0.25">
      <c r="A10040" t="s">
        <v>20</v>
      </c>
      <c r="B10040" t="s">
        <v>6</v>
      </c>
      <c r="C10040" t="s">
        <v>12</v>
      </c>
      <c r="D10040">
        <v>2033</v>
      </c>
      <c r="E10040">
        <v>2040</v>
      </c>
      <c r="F10040">
        <v>1</v>
      </c>
      <c r="G10040">
        <v>3914.685512</v>
      </c>
      <c r="H10040">
        <v>0</v>
      </c>
      <c r="I10040">
        <v>1</v>
      </c>
      <c r="J10040" s="2" t="str">
        <f t="shared" si="156"/>
        <v>EG_SOLARRFNR2033</v>
      </c>
    </row>
    <row r="10041" spans="1:10" x14ac:dyDescent="0.25">
      <c r="A10041" t="s">
        <v>20</v>
      </c>
      <c r="B10041" t="s">
        <v>6</v>
      </c>
      <c r="C10041" t="s">
        <v>10</v>
      </c>
      <c r="D10041">
        <v>2033</v>
      </c>
      <c r="E10041">
        <v>2041</v>
      </c>
      <c r="F10041">
        <v>1</v>
      </c>
      <c r="G10041">
        <v>3914.685512</v>
      </c>
      <c r="H10041">
        <v>0</v>
      </c>
      <c r="I10041">
        <v>1</v>
      </c>
      <c r="J10041" s="2" t="str">
        <f t="shared" si="156"/>
        <v>EG_SOLARRFER2033</v>
      </c>
    </row>
    <row r="10042" spans="1:10" x14ac:dyDescent="0.25">
      <c r="A10042" t="s">
        <v>20</v>
      </c>
      <c r="B10042" t="s">
        <v>6</v>
      </c>
      <c r="C10042" t="s">
        <v>11</v>
      </c>
      <c r="D10042">
        <v>2033</v>
      </c>
      <c r="E10042">
        <v>2041</v>
      </c>
      <c r="F10042">
        <v>1</v>
      </c>
      <c r="G10042">
        <v>3914.685512</v>
      </c>
      <c r="H10042">
        <v>0</v>
      </c>
      <c r="I10042">
        <v>1</v>
      </c>
      <c r="J10042" s="2" t="str">
        <f t="shared" si="156"/>
        <v>EG_SOLARRFWR2033</v>
      </c>
    </row>
    <row r="10043" spans="1:10" x14ac:dyDescent="0.25">
      <c r="A10043" t="s">
        <v>20</v>
      </c>
      <c r="B10043" t="s">
        <v>6</v>
      </c>
      <c r="C10043" t="s">
        <v>9</v>
      </c>
      <c r="D10043">
        <v>2033</v>
      </c>
      <c r="E10043">
        <v>2041</v>
      </c>
      <c r="F10043">
        <v>1</v>
      </c>
      <c r="G10043">
        <v>3914.685512</v>
      </c>
      <c r="H10043">
        <v>0</v>
      </c>
      <c r="I10043">
        <v>1</v>
      </c>
      <c r="J10043" s="2" t="str">
        <f t="shared" si="156"/>
        <v>EG_SOLARRFNER2033</v>
      </c>
    </row>
    <row r="10044" spans="1:10" x14ac:dyDescent="0.25">
      <c r="A10044" t="s">
        <v>20</v>
      </c>
      <c r="B10044" t="s">
        <v>6</v>
      </c>
      <c r="C10044" t="s">
        <v>8</v>
      </c>
      <c r="D10044">
        <v>2033</v>
      </c>
      <c r="E10044">
        <v>2041</v>
      </c>
      <c r="F10044">
        <v>1</v>
      </c>
      <c r="G10044">
        <v>3914.685512</v>
      </c>
      <c r="H10044">
        <v>0</v>
      </c>
      <c r="I10044">
        <v>1</v>
      </c>
      <c r="J10044" s="2" t="str">
        <f t="shared" si="156"/>
        <v>EG_SOLARRFSR2033</v>
      </c>
    </row>
    <row r="10045" spans="1:10" x14ac:dyDescent="0.25">
      <c r="A10045" t="s">
        <v>20</v>
      </c>
      <c r="B10045" t="s">
        <v>6</v>
      </c>
      <c r="C10045" t="s">
        <v>12</v>
      </c>
      <c r="D10045">
        <v>2033</v>
      </c>
      <c r="E10045">
        <v>2041</v>
      </c>
      <c r="F10045">
        <v>1</v>
      </c>
      <c r="G10045">
        <v>3914.685512</v>
      </c>
      <c r="H10045">
        <v>0</v>
      </c>
      <c r="I10045">
        <v>1</v>
      </c>
      <c r="J10045" s="2" t="str">
        <f t="shared" si="156"/>
        <v>EG_SOLARRFNR2033</v>
      </c>
    </row>
    <row r="10046" spans="1:10" x14ac:dyDescent="0.25">
      <c r="A10046" t="s">
        <v>21</v>
      </c>
      <c r="B10046" t="s">
        <v>6</v>
      </c>
      <c r="C10046" t="s">
        <v>10</v>
      </c>
      <c r="D10046">
        <v>2033</v>
      </c>
      <c r="E10046">
        <v>2033</v>
      </c>
      <c r="F10046">
        <v>1</v>
      </c>
      <c r="G10046">
        <v>10058.924129999999</v>
      </c>
      <c r="H10046">
        <v>0</v>
      </c>
      <c r="I10046">
        <v>1</v>
      </c>
      <c r="J10046" s="2" t="str">
        <f t="shared" si="156"/>
        <v>EG_WINDONER2033</v>
      </c>
    </row>
    <row r="10047" spans="1:10" x14ac:dyDescent="0.25">
      <c r="A10047" t="s">
        <v>21</v>
      </c>
      <c r="B10047" t="s">
        <v>6</v>
      </c>
      <c r="C10047" t="s">
        <v>11</v>
      </c>
      <c r="D10047">
        <v>2033</v>
      </c>
      <c r="E10047">
        <v>2033</v>
      </c>
      <c r="F10047">
        <v>1</v>
      </c>
      <c r="G10047">
        <v>10058.924129999999</v>
      </c>
      <c r="H10047">
        <v>0</v>
      </c>
      <c r="I10047">
        <v>1</v>
      </c>
      <c r="J10047" s="2" t="str">
        <f t="shared" si="156"/>
        <v>EG_WINDONWR2033</v>
      </c>
    </row>
    <row r="10048" spans="1:10" x14ac:dyDescent="0.25">
      <c r="A10048" t="s">
        <v>21</v>
      </c>
      <c r="B10048" t="s">
        <v>6</v>
      </c>
      <c r="C10048" t="s">
        <v>9</v>
      </c>
      <c r="D10048">
        <v>2033</v>
      </c>
      <c r="E10048">
        <v>2033</v>
      </c>
      <c r="F10048">
        <v>1</v>
      </c>
      <c r="G10048">
        <v>10058.924129999999</v>
      </c>
      <c r="H10048">
        <v>0</v>
      </c>
      <c r="I10048">
        <v>1</v>
      </c>
      <c r="J10048" s="2" t="str">
        <f t="shared" si="156"/>
        <v>EG_WINDONNER2033</v>
      </c>
    </row>
    <row r="10049" spans="1:10" x14ac:dyDescent="0.25">
      <c r="A10049" t="s">
        <v>21</v>
      </c>
      <c r="B10049" t="s">
        <v>6</v>
      </c>
      <c r="C10049" t="s">
        <v>8</v>
      </c>
      <c r="D10049">
        <v>2033</v>
      </c>
      <c r="E10049">
        <v>2033</v>
      </c>
      <c r="F10049">
        <v>1</v>
      </c>
      <c r="G10049">
        <v>10058.924129999999</v>
      </c>
      <c r="H10049">
        <v>0</v>
      </c>
      <c r="I10049">
        <v>1</v>
      </c>
      <c r="J10049" s="2" t="str">
        <f t="shared" si="156"/>
        <v>EG_WINDONSR2033</v>
      </c>
    </row>
    <row r="10050" spans="1:10" x14ac:dyDescent="0.25">
      <c r="A10050" t="s">
        <v>21</v>
      </c>
      <c r="B10050" t="s">
        <v>6</v>
      </c>
      <c r="C10050" t="s">
        <v>12</v>
      </c>
      <c r="D10050">
        <v>2033</v>
      </c>
      <c r="E10050">
        <v>2033</v>
      </c>
      <c r="F10050">
        <v>1</v>
      </c>
      <c r="G10050">
        <v>10058.924129999999</v>
      </c>
      <c r="H10050">
        <v>0</v>
      </c>
      <c r="I10050">
        <v>1</v>
      </c>
      <c r="J10050" s="2" t="str">
        <f t="shared" si="156"/>
        <v>EG_WINDONNR2033</v>
      </c>
    </row>
    <row r="10051" spans="1:10" x14ac:dyDescent="0.25">
      <c r="A10051" t="s">
        <v>21</v>
      </c>
      <c r="B10051" t="s">
        <v>6</v>
      </c>
      <c r="C10051" t="s">
        <v>10</v>
      </c>
      <c r="D10051">
        <v>2033</v>
      </c>
      <c r="E10051">
        <v>2034</v>
      </c>
      <c r="F10051">
        <v>1</v>
      </c>
      <c r="G10051">
        <v>10058.924129999999</v>
      </c>
      <c r="H10051">
        <v>0</v>
      </c>
      <c r="I10051">
        <v>1</v>
      </c>
      <c r="J10051" s="2" t="str">
        <f t="shared" ref="J10051:J10114" si="157">_xlfn.CONCAT(A10051,C10051,D10051)</f>
        <v>EG_WINDONER2033</v>
      </c>
    </row>
    <row r="10052" spans="1:10" x14ac:dyDescent="0.25">
      <c r="A10052" t="s">
        <v>21</v>
      </c>
      <c r="B10052" t="s">
        <v>6</v>
      </c>
      <c r="C10052" t="s">
        <v>11</v>
      </c>
      <c r="D10052">
        <v>2033</v>
      </c>
      <c r="E10052">
        <v>2034</v>
      </c>
      <c r="F10052">
        <v>1</v>
      </c>
      <c r="G10052">
        <v>10058.924129999999</v>
      </c>
      <c r="H10052">
        <v>0</v>
      </c>
      <c r="I10052">
        <v>1</v>
      </c>
      <c r="J10052" s="2" t="str">
        <f t="shared" si="157"/>
        <v>EG_WINDONWR2033</v>
      </c>
    </row>
    <row r="10053" spans="1:10" x14ac:dyDescent="0.25">
      <c r="A10053" t="s">
        <v>21</v>
      </c>
      <c r="B10053" t="s">
        <v>6</v>
      </c>
      <c r="C10053" t="s">
        <v>9</v>
      </c>
      <c r="D10053">
        <v>2033</v>
      </c>
      <c r="E10053">
        <v>2034</v>
      </c>
      <c r="F10053">
        <v>1</v>
      </c>
      <c r="G10053">
        <v>10058.924129999999</v>
      </c>
      <c r="H10053">
        <v>0</v>
      </c>
      <c r="I10053">
        <v>1</v>
      </c>
      <c r="J10053" s="2" t="str">
        <f t="shared" si="157"/>
        <v>EG_WINDONNER2033</v>
      </c>
    </row>
    <row r="10054" spans="1:10" x14ac:dyDescent="0.25">
      <c r="A10054" t="s">
        <v>21</v>
      </c>
      <c r="B10054" t="s">
        <v>6</v>
      </c>
      <c r="C10054" t="s">
        <v>8</v>
      </c>
      <c r="D10054">
        <v>2033</v>
      </c>
      <c r="E10054">
        <v>2034</v>
      </c>
      <c r="F10054">
        <v>1</v>
      </c>
      <c r="G10054">
        <v>10058.924129999999</v>
      </c>
      <c r="H10054">
        <v>0</v>
      </c>
      <c r="I10054">
        <v>1</v>
      </c>
      <c r="J10054" s="2" t="str">
        <f t="shared" si="157"/>
        <v>EG_WINDONSR2033</v>
      </c>
    </row>
    <row r="10055" spans="1:10" x14ac:dyDescent="0.25">
      <c r="A10055" t="s">
        <v>21</v>
      </c>
      <c r="B10055" t="s">
        <v>6</v>
      </c>
      <c r="C10055" t="s">
        <v>12</v>
      </c>
      <c r="D10055">
        <v>2033</v>
      </c>
      <c r="E10055">
        <v>2034</v>
      </c>
      <c r="F10055">
        <v>1</v>
      </c>
      <c r="G10055">
        <v>10058.924129999999</v>
      </c>
      <c r="H10055">
        <v>0</v>
      </c>
      <c r="I10055">
        <v>1</v>
      </c>
      <c r="J10055" s="2" t="str">
        <f t="shared" si="157"/>
        <v>EG_WINDONNR2033</v>
      </c>
    </row>
    <row r="10056" spans="1:10" x14ac:dyDescent="0.25">
      <c r="A10056" t="s">
        <v>21</v>
      </c>
      <c r="B10056" t="s">
        <v>6</v>
      </c>
      <c r="C10056" t="s">
        <v>10</v>
      </c>
      <c r="D10056">
        <v>2033</v>
      </c>
      <c r="E10056">
        <v>2035</v>
      </c>
      <c r="F10056">
        <v>1</v>
      </c>
      <c r="G10056">
        <v>10058.924129999999</v>
      </c>
      <c r="H10056">
        <v>0</v>
      </c>
      <c r="I10056">
        <v>1</v>
      </c>
      <c r="J10056" s="2" t="str">
        <f t="shared" si="157"/>
        <v>EG_WINDONER2033</v>
      </c>
    </row>
    <row r="10057" spans="1:10" x14ac:dyDescent="0.25">
      <c r="A10057" t="s">
        <v>21</v>
      </c>
      <c r="B10057" t="s">
        <v>6</v>
      </c>
      <c r="C10057" t="s">
        <v>11</v>
      </c>
      <c r="D10057">
        <v>2033</v>
      </c>
      <c r="E10057">
        <v>2035</v>
      </c>
      <c r="F10057">
        <v>1</v>
      </c>
      <c r="G10057">
        <v>10058.924129999999</v>
      </c>
      <c r="H10057">
        <v>0</v>
      </c>
      <c r="I10057">
        <v>1</v>
      </c>
      <c r="J10057" s="2" t="str">
        <f t="shared" si="157"/>
        <v>EG_WINDONWR2033</v>
      </c>
    </row>
    <row r="10058" spans="1:10" x14ac:dyDescent="0.25">
      <c r="A10058" t="s">
        <v>21</v>
      </c>
      <c r="B10058" t="s">
        <v>6</v>
      </c>
      <c r="C10058" t="s">
        <v>9</v>
      </c>
      <c r="D10058">
        <v>2033</v>
      </c>
      <c r="E10058">
        <v>2035</v>
      </c>
      <c r="F10058">
        <v>1</v>
      </c>
      <c r="G10058">
        <v>10058.924129999999</v>
      </c>
      <c r="H10058">
        <v>0</v>
      </c>
      <c r="I10058">
        <v>1</v>
      </c>
      <c r="J10058" s="2" t="str">
        <f t="shared" si="157"/>
        <v>EG_WINDONNER2033</v>
      </c>
    </row>
    <row r="10059" spans="1:10" x14ac:dyDescent="0.25">
      <c r="A10059" t="s">
        <v>21</v>
      </c>
      <c r="B10059" t="s">
        <v>6</v>
      </c>
      <c r="C10059" t="s">
        <v>8</v>
      </c>
      <c r="D10059">
        <v>2033</v>
      </c>
      <c r="E10059">
        <v>2035</v>
      </c>
      <c r="F10059">
        <v>1</v>
      </c>
      <c r="G10059">
        <v>10058.924129999999</v>
      </c>
      <c r="H10059">
        <v>0</v>
      </c>
      <c r="I10059">
        <v>1</v>
      </c>
      <c r="J10059" s="2" t="str">
        <f t="shared" si="157"/>
        <v>EG_WINDONSR2033</v>
      </c>
    </row>
    <row r="10060" spans="1:10" x14ac:dyDescent="0.25">
      <c r="A10060" t="s">
        <v>21</v>
      </c>
      <c r="B10060" t="s">
        <v>6</v>
      </c>
      <c r="C10060" t="s">
        <v>12</v>
      </c>
      <c r="D10060">
        <v>2033</v>
      </c>
      <c r="E10060">
        <v>2035</v>
      </c>
      <c r="F10060">
        <v>1</v>
      </c>
      <c r="G10060">
        <v>10058.924129999999</v>
      </c>
      <c r="H10060">
        <v>0</v>
      </c>
      <c r="I10060">
        <v>1</v>
      </c>
      <c r="J10060" s="2" t="str">
        <f t="shared" si="157"/>
        <v>EG_WINDONNR2033</v>
      </c>
    </row>
    <row r="10061" spans="1:10" x14ac:dyDescent="0.25">
      <c r="A10061" t="s">
        <v>21</v>
      </c>
      <c r="B10061" t="s">
        <v>6</v>
      </c>
      <c r="C10061" t="s">
        <v>10</v>
      </c>
      <c r="D10061">
        <v>2033</v>
      </c>
      <c r="E10061">
        <v>2036</v>
      </c>
      <c r="F10061">
        <v>1</v>
      </c>
      <c r="G10061">
        <v>10058.924129999999</v>
      </c>
      <c r="H10061">
        <v>0</v>
      </c>
      <c r="I10061">
        <v>1</v>
      </c>
      <c r="J10061" s="2" t="str">
        <f t="shared" si="157"/>
        <v>EG_WINDONER2033</v>
      </c>
    </row>
    <row r="10062" spans="1:10" x14ac:dyDescent="0.25">
      <c r="A10062" t="s">
        <v>21</v>
      </c>
      <c r="B10062" t="s">
        <v>6</v>
      </c>
      <c r="C10062" t="s">
        <v>11</v>
      </c>
      <c r="D10062">
        <v>2033</v>
      </c>
      <c r="E10062">
        <v>2036</v>
      </c>
      <c r="F10062">
        <v>1</v>
      </c>
      <c r="G10062">
        <v>10058.924129999999</v>
      </c>
      <c r="H10062">
        <v>0</v>
      </c>
      <c r="I10062">
        <v>1</v>
      </c>
      <c r="J10062" s="2" t="str">
        <f t="shared" si="157"/>
        <v>EG_WINDONWR2033</v>
      </c>
    </row>
    <row r="10063" spans="1:10" x14ac:dyDescent="0.25">
      <c r="A10063" t="s">
        <v>21</v>
      </c>
      <c r="B10063" t="s">
        <v>6</v>
      </c>
      <c r="C10063" t="s">
        <v>9</v>
      </c>
      <c r="D10063">
        <v>2033</v>
      </c>
      <c r="E10063">
        <v>2036</v>
      </c>
      <c r="F10063">
        <v>1</v>
      </c>
      <c r="G10063">
        <v>10058.924129999999</v>
      </c>
      <c r="H10063">
        <v>0</v>
      </c>
      <c r="I10063">
        <v>1</v>
      </c>
      <c r="J10063" s="2" t="str">
        <f t="shared" si="157"/>
        <v>EG_WINDONNER2033</v>
      </c>
    </row>
    <row r="10064" spans="1:10" x14ac:dyDescent="0.25">
      <c r="A10064" t="s">
        <v>21</v>
      </c>
      <c r="B10064" t="s">
        <v>6</v>
      </c>
      <c r="C10064" t="s">
        <v>8</v>
      </c>
      <c r="D10064">
        <v>2033</v>
      </c>
      <c r="E10064">
        <v>2036</v>
      </c>
      <c r="F10064">
        <v>1</v>
      </c>
      <c r="G10064">
        <v>10058.924129999999</v>
      </c>
      <c r="H10064">
        <v>0</v>
      </c>
      <c r="I10064">
        <v>1</v>
      </c>
      <c r="J10064" s="2" t="str">
        <f t="shared" si="157"/>
        <v>EG_WINDONSR2033</v>
      </c>
    </row>
    <row r="10065" spans="1:10" x14ac:dyDescent="0.25">
      <c r="A10065" t="s">
        <v>21</v>
      </c>
      <c r="B10065" t="s">
        <v>6</v>
      </c>
      <c r="C10065" t="s">
        <v>12</v>
      </c>
      <c r="D10065">
        <v>2033</v>
      </c>
      <c r="E10065">
        <v>2036</v>
      </c>
      <c r="F10065">
        <v>1</v>
      </c>
      <c r="G10065">
        <v>10058.924129999999</v>
      </c>
      <c r="H10065">
        <v>0</v>
      </c>
      <c r="I10065">
        <v>1</v>
      </c>
      <c r="J10065" s="2" t="str">
        <f t="shared" si="157"/>
        <v>EG_WINDONNR2033</v>
      </c>
    </row>
    <row r="10066" spans="1:10" x14ac:dyDescent="0.25">
      <c r="A10066" t="s">
        <v>21</v>
      </c>
      <c r="B10066" t="s">
        <v>6</v>
      </c>
      <c r="C10066" t="s">
        <v>10</v>
      </c>
      <c r="D10066">
        <v>2033</v>
      </c>
      <c r="E10066">
        <v>2037</v>
      </c>
      <c r="F10066">
        <v>1</v>
      </c>
      <c r="G10066">
        <v>10058.924129999999</v>
      </c>
      <c r="H10066">
        <v>0</v>
      </c>
      <c r="I10066">
        <v>1</v>
      </c>
      <c r="J10066" s="2" t="str">
        <f t="shared" si="157"/>
        <v>EG_WINDONER2033</v>
      </c>
    </row>
    <row r="10067" spans="1:10" x14ac:dyDescent="0.25">
      <c r="A10067" t="s">
        <v>21</v>
      </c>
      <c r="B10067" t="s">
        <v>6</v>
      </c>
      <c r="C10067" t="s">
        <v>11</v>
      </c>
      <c r="D10067">
        <v>2033</v>
      </c>
      <c r="E10067">
        <v>2037</v>
      </c>
      <c r="F10067">
        <v>1</v>
      </c>
      <c r="G10067">
        <v>10058.924129999999</v>
      </c>
      <c r="H10067">
        <v>0</v>
      </c>
      <c r="I10067">
        <v>1</v>
      </c>
      <c r="J10067" s="2" t="str">
        <f t="shared" si="157"/>
        <v>EG_WINDONWR2033</v>
      </c>
    </row>
    <row r="10068" spans="1:10" x14ac:dyDescent="0.25">
      <c r="A10068" t="s">
        <v>21</v>
      </c>
      <c r="B10068" t="s">
        <v>6</v>
      </c>
      <c r="C10068" t="s">
        <v>9</v>
      </c>
      <c r="D10068">
        <v>2033</v>
      </c>
      <c r="E10068">
        <v>2037</v>
      </c>
      <c r="F10068">
        <v>1</v>
      </c>
      <c r="G10068">
        <v>10058.924129999999</v>
      </c>
      <c r="H10068">
        <v>0</v>
      </c>
      <c r="I10068">
        <v>1</v>
      </c>
      <c r="J10068" s="2" t="str">
        <f t="shared" si="157"/>
        <v>EG_WINDONNER2033</v>
      </c>
    </row>
    <row r="10069" spans="1:10" x14ac:dyDescent="0.25">
      <c r="A10069" t="s">
        <v>21</v>
      </c>
      <c r="B10069" t="s">
        <v>6</v>
      </c>
      <c r="C10069" t="s">
        <v>8</v>
      </c>
      <c r="D10069">
        <v>2033</v>
      </c>
      <c r="E10069">
        <v>2037</v>
      </c>
      <c r="F10069">
        <v>1</v>
      </c>
      <c r="G10069">
        <v>10058.924129999999</v>
      </c>
      <c r="H10069">
        <v>0</v>
      </c>
      <c r="I10069">
        <v>1</v>
      </c>
      <c r="J10069" s="2" t="str">
        <f t="shared" si="157"/>
        <v>EG_WINDONSR2033</v>
      </c>
    </row>
    <row r="10070" spans="1:10" x14ac:dyDescent="0.25">
      <c r="A10070" t="s">
        <v>21</v>
      </c>
      <c r="B10070" t="s">
        <v>6</v>
      </c>
      <c r="C10070" t="s">
        <v>12</v>
      </c>
      <c r="D10070">
        <v>2033</v>
      </c>
      <c r="E10070">
        <v>2037</v>
      </c>
      <c r="F10070">
        <v>1</v>
      </c>
      <c r="G10070">
        <v>10058.924129999999</v>
      </c>
      <c r="H10070">
        <v>0</v>
      </c>
      <c r="I10070">
        <v>1</v>
      </c>
      <c r="J10070" s="2" t="str">
        <f t="shared" si="157"/>
        <v>EG_WINDONNR2033</v>
      </c>
    </row>
    <row r="10071" spans="1:10" x14ac:dyDescent="0.25">
      <c r="A10071" t="s">
        <v>21</v>
      </c>
      <c r="B10071" t="s">
        <v>6</v>
      </c>
      <c r="C10071" t="s">
        <v>10</v>
      </c>
      <c r="D10071">
        <v>2033</v>
      </c>
      <c r="E10071">
        <v>2038</v>
      </c>
      <c r="F10071">
        <v>1</v>
      </c>
      <c r="G10071">
        <v>10058.924129999999</v>
      </c>
      <c r="H10071">
        <v>0</v>
      </c>
      <c r="I10071">
        <v>1</v>
      </c>
      <c r="J10071" s="2" t="str">
        <f t="shared" si="157"/>
        <v>EG_WINDONER2033</v>
      </c>
    </row>
    <row r="10072" spans="1:10" x14ac:dyDescent="0.25">
      <c r="A10072" t="s">
        <v>21</v>
      </c>
      <c r="B10072" t="s">
        <v>6</v>
      </c>
      <c r="C10072" t="s">
        <v>11</v>
      </c>
      <c r="D10072">
        <v>2033</v>
      </c>
      <c r="E10072">
        <v>2038</v>
      </c>
      <c r="F10072">
        <v>1</v>
      </c>
      <c r="G10072">
        <v>10058.924129999999</v>
      </c>
      <c r="H10072">
        <v>0</v>
      </c>
      <c r="I10072">
        <v>1</v>
      </c>
      <c r="J10072" s="2" t="str">
        <f t="shared" si="157"/>
        <v>EG_WINDONWR2033</v>
      </c>
    </row>
    <row r="10073" spans="1:10" x14ac:dyDescent="0.25">
      <c r="A10073" t="s">
        <v>21</v>
      </c>
      <c r="B10073" t="s">
        <v>6</v>
      </c>
      <c r="C10073" t="s">
        <v>9</v>
      </c>
      <c r="D10073">
        <v>2033</v>
      </c>
      <c r="E10073">
        <v>2038</v>
      </c>
      <c r="F10073">
        <v>1</v>
      </c>
      <c r="G10073">
        <v>10058.924129999999</v>
      </c>
      <c r="H10073">
        <v>0</v>
      </c>
      <c r="I10073">
        <v>1</v>
      </c>
      <c r="J10073" s="2" t="str">
        <f t="shared" si="157"/>
        <v>EG_WINDONNER2033</v>
      </c>
    </row>
    <row r="10074" spans="1:10" x14ac:dyDescent="0.25">
      <c r="A10074" t="s">
        <v>21</v>
      </c>
      <c r="B10074" t="s">
        <v>6</v>
      </c>
      <c r="C10074" t="s">
        <v>8</v>
      </c>
      <c r="D10074">
        <v>2033</v>
      </c>
      <c r="E10074">
        <v>2038</v>
      </c>
      <c r="F10074">
        <v>1</v>
      </c>
      <c r="G10074">
        <v>10058.924129999999</v>
      </c>
      <c r="H10074">
        <v>0</v>
      </c>
      <c r="I10074">
        <v>1</v>
      </c>
      <c r="J10074" s="2" t="str">
        <f t="shared" si="157"/>
        <v>EG_WINDONSR2033</v>
      </c>
    </row>
    <row r="10075" spans="1:10" x14ac:dyDescent="0.25">
      <c r="A10075" t="s">
        <v>21</v>
      </c>
      <c r="B10075" t="s">
        <v>6</v>
      </c>
      <c r="C10075" t="s">
        <v>12</v>
      </c>
      <c r="D10075">
        <v>2033</v>
      </c>
      <c r="E10075">
        <v>2038</v>
      </c>
      <c r="F10075">
        <v>1</v>
      </c>
      <c r="G10075">
        <v>10058.924129999999</v>
      </c>
      <c r="H10075">
        <v>0</v>
      </c>
      <c r="I10075">
        <v>1</v>
      </c>
      <c r="J10075" s="2" t="str">
        <f t="shared" si="157"/>
        <v>EG_WINDONNR2033</v>
      </c>
    </row>
    <row r="10076" spans="1:10" x14ac:dyDescent="0.25">
      <c r="A10076" t="s">
        <v>21</v>
      </c>
      <c r="B10076" t="s">
        <v>6</v>
      </c>
      <c r="C10076" t="s">
        <v>10</v>
      </c>
      <c r="D10076">
        <v>2033</v>
      </c>
      <c r="E10076">
        <v>2039</v>
      </c>
      <c r="F10076">
        <v>1</v>
      </c>
      <c r="G10076">
        <v>10058.924129999999</v>
      </c>
      <c r="H10076">
        <v>0</v>
      </c>
      <c r="I10076">
        <v>1</v>
      </c>
      <c r="J10076" s="2" t="str">
        <f t="shared" si="157"/>
        <v>EG_WINDONER2033</v>
      </c>
    </row>
    <row r="10077" spans="1:10" x14ac:dyDescent="0.25">
      <c r="A10077" t="s">
        <v>21</v>
      </c>
      <c r="B10077" t="s">
        <v>6</v>
      </c>
      <c r="C10077" t="s">
        <v>11</v>
      </c>
      <c r="D10077">
        <v>2033</v>
      </c>
      <c r="E10077">
        <v>2039</v>
      </c>
      <c r="F10077">
        <v>1</v>
      </c>
      <c r="G10077">
        <v>10058.924129999999</v>
      </c>
      <c r="H10077">
        <v>0</v>
      </c>
      <c r="I10077">
        <v>1</v>
      </c>
      <c r="J10077" s="2" t="str">
        <f t="shared" si="157"/>
        <v>EG_WINDONWR2033</v>
      </c>
    </row>
    <row r="10078" spans="1:10" x14ac:dyDescent="0.25">
      <c r="A10078" t="s">
        <v>21</v>
      </c>
      <c r="B10078" t="s">
        <v>6</v>
      </c>
      <c r="C10078" t="s">
        <v>9</v>
      </c>
      <c r="D10078">
        <v>2033</v>
      </c>
      <c r="E10078">
        <v>2039</v>
      </c>
      <c r="F10078">
        <v>1</v>
      </c>
      <c r="G10078">
        <v>10058.924129999999</v>
      </c>
      <c r="H10078">
        <v>0</v>
      </c>
      <c r="I10078">
        <v>1</v>
      </c>
      <c r="J10078" s="2" t="str">
        <f t="shared" si="157"/>
        <v>EG_WINDONNER2033</v>
      </c>
    </row>
    <row r="10079" spans="1:10" x14ac:dyDescent="0.25">
      <c r="A10079" t="s">
        <v>21</v>
      </c>
      <c r="B10079" t="s">
        <v>6</v>
      </c>
      <c r="C10079" t="s">
        <v>8</v>
      </c>
      <c r="D10079">
        <v>2033</v>
      </c>
      <c r="E10079">
        <v>2039</v>
      </c>
      <c r="F10079">
        <v>1</v>
      </c>
      <c r="G10079">
        <v>10058.924129999999</v>
      </c>
      <c r="H10079">
        <v>0</v>
      </c>
      <c r="I10079">
        <v>1</v>
      </c>
      <c r="J10079" s="2" t="str">
        <f t="shared" si="157"/>
        <v>EG_WINDONSR2033</v>
      </c>
    </row>
    <row r="10080" spans="1:10" x14ac:dyDescent="0.25">
      <c r="A10080" t="s">
        <v>21</v>
      </c>
      <c r="B10080" t="s">
        <v>6</v>
      </c>
      <c r="C10080" t="s">
        <v>12</v>
      </c>
      <c r="D10080">
        <v>2033</v>
      </c>
      <c r="E10080">
        <v>2039</v>
      </c>
      <c r="F10080">
        <v>1</v>
      </c>
      <c r="G10080">
        <v>10058.924129999999</v>
      </c>
      <c r="H10080">
        <v>0</v>
      </c>
      <c r="I10080">
        <v>1</v>
      </c>
      <c r="J10080" s="2" t="str">
        <f t="shared" si="157"/>
        <v>EG_WINDONNR2033</v>
      </c>
    </row>
    <row r="10081" spans="1:10" x14ac:dyDescent="0.25">
      <c r="A10081" t="s">
        <v>21</v>
      </c>
      <c r="B10081" t="s">
        <v>6</v>
      </c>
      <c r="C10081" t="s">
        <v>10</v>
      </c>
      <c r="D10081">
        <v>2033</v>
      </c>
      <c r="E10081">
        <v>2040</v>
      </c>
      <c r="F10081">
        <v>1</v>
      </c>
      <c r="G10081">
        <v>10058.924129999999</v>
      </c>
      <c r="H10081">
        <v>0</v>
      </c>
      <c r="I10081">
        <v>1</v>
      </c>
      <c r="J10081" s="2" t="str">
        <f t="shared" si="157"/>
        <v>EG_WINDONER2033</v>
      </c>
    </row>
    <row r="10082" spans="1:10" x14ac:dyDescent="0.25">
      <c r="A10082" t="s">
        <v>21</v>
      </c>
      <c r="B10082" t="s">
        <v>6</v>
      </c>
      <c r="C10082" t="s">
        <v>11</v>
      </c>
      <c r="D10082">
        <v>2033</v>
      </c>
      <c r="E10082">
        <v>2040</v>
      </c>
      <c r="F10082">
        <v>1</v>
      </c>
      <c r="G10082">
        <v>10058.924129999999</v>
      </c>
      <c r="H10082">
        <v>0</v>
      </c>
      <c r="I10082">
        <v>1</v>
      </c>
      <c r="J10082" s="2" t="str">
        <f t="shared" si="157"/>
        <v>EG_WINDONWR2033</v>
      </c>
    </row>
    <row r="10083" spans="1:10" x14ac:dyDescent="0.25">
      <c r="A10083" t="s">
        <v>21</v>
      </c>
      <c r="B10083" t="s">
        <v>6</v>
      </c>
      <c r="C10083" t="s">
        <v>9</v>
      </c>
      <c r="D10083">
        <v>2033</v>
      </c>
      <c r="E10083">
        <v>2040</v>
      </c>
      <c r="F10083">
        <v>1</v>
      </c>
      <c r="G10083">
        <v>10058.924129999999</v>
      </c>
      <c r="H10083">
        <v>0</v>
      </c>
      <c r="I10083">
        <v>1</v>
      </c>
      <c r="J10083" s="2" t="str">
        <f t="shared" si="157"/>
        <v>EG_WINDONNER2033</v>
      </c>
    </row>
    <row r="10084" spans="1:10" x14ac:dyDescent="0.25">
      <c r="A10084" t="s">
        <v>21</v>
      </c>
      <c r="B10084" t="s">
        <v>6</v>
      </c>
      <c r="C10084" t="s">
        <v>8</v>
      </c>
      <c r="D10084">
        <v>2033</v>
      </c>
      <c r="E10084">
        <v>2040</v>
      </c>
      <c r="F10084">
        <v>1</v>
      </c>
      <c r="G10084">
        <v>10058.924129999999</v>
      </c>
      <c r="H10084">
        <v>0</v>
      </c>
      <c r="I10084">
        <v>1</v>
      </c>
      <c r="J10084" s="2" t="str">
        <f t="shared" si="157"/>
        <v>EG_WINDONSR2033</v>
      </c>
    </row>
    <row r="10085" spans="1:10" x14ac:dyDescent="0.25">
      <c r="A10085" t="s">
        <v>21</v>
      </c>
      <c r="B10085" t="s">
        <v>6</v>
      </c>
      <c r="C10085" t="s">
        <v>12</v>
      </c>
      <c r="D10085">
        <v>2033</v>
      </c>
      <c r="E10085">
        <v>2040</v>
      </c>
      <c r="F10085">
        <v>1</v>
      </c>
      <c r="G10085">
        <v>10058.924129999999</v>
      </c>
      <c r="H10085">
        <v>0</v>
      </c>
      <c r="I10085">
        <v>1</v>
      </c>
      <c r="J10085" s="2" t="str">
        <f t="shared" si="157"/>
        <v>EG_WINDONNR2033</v>
      </c>
    </row>
    <row r="10086" spans="1:10" x14ac:dyDescent="0.25">
      <c r="A10086" t="s">
        <v>21</v>
      </c>
      <c r="B10086" t="s">
        <v>6</v>
      </c>
      <c r="C10086" t="s">
        <v>10</v>
      </c>
      <c r="D10086">
        <v>2033</v>
      </c>
      <c r="E10086">
        <v>2041</v>
      </c>
      <c r="F10086">
        <v>1</v>
      </c>
      <c r="G10086">
        <v>10058.924129999999</v>
      </c>
      <c r="H10086">
        <v>0</v>
      </c>
      <c r="I10086">
        <v>1</v>
      </c>
      <c r="J10086" s="2" t="str">
        <f t="shared" si="157"/>
        <v>EG_WINDONER2033</v>
      </c>
    </row>
    <row r="10087" spans="1:10" x14ac:dyDescent="0.25">
      <c r="A10087" t="s">
        <v>21</v>
      </c>
      <c r="B10087" t="s">
        <v>6</v>
      </c>
      <c r="C10087" t="s">
        <v>11</v>
      </c>
      <c r="D10087">
        <v>2033</v>
      </c>
      <c r="E10087">
        <v>2041</v>
      </c>
      <c r="F10087">
        <v>1</v>
      </c>
      <c r="G10087">
        <v>10058.924129999999</v>
      </c>
      <c r="H10087">
        <v>0</v>
      </c>
      <c r="I10087">
        <v>1</v>
      </c>
      <c r="J10087" s="2" t="str">
        <f t="shared" si="157"/>
        <v>EG_WINDONWR2033</v>
      </c>
    </row>
    <row r="10088" spans="1:10" x14ac:dyDescent="0.25">
      <c r="A10088" t="s">
        <v>21</v>
      </c>
      <c r="B10088" t="s">
        <v>6</v>
      </c>
      <c r="C10088" t="s">
        <v>9</v>
      </c>
      <c r="D10088">
        <v>2033</v>
      </c>
      <c r="E10088">
        <v>2041</v>
      </c>
      <c r="F10088">
        <v>1</v>
      </c>
      <c r="G10088">
        <v>10058.924129999999</v>
      </c>
      <c r="H10088">
        <v>0</v>
      </c>
      <c r="I10088">
        <v>1</v>
      </c>
      <c r="J10088" s="2" t="str">
        <f t="shared" si="157"/>
        <v>EG_WINDONNER2033</v>
      </c>
    </row>
    <row r="10089" spans="1:10" x14ac:dyDescent="0.25">
      <c r="A10089" t="s">
        <v>21</v>
      </c>
      <c r="B10089" t="s">
        <v>6</v>
      </c>
      <c r="C10089" t="s">
        <v>8</v>
      </c>
      <c r="D10089">
        <v>2033</v>
      </c>
      <c r="E10089">
        <v>2041</v>
      </c>
      <c r="F10089">
        <v>1</v>
      </c>
      <c r="G10089">
        <v>10058.924129999999</v>
      </c>
      <c r="H10089">
        <v>0</v>
      </c>
      <c r="I10089">
        <v>1</v>
      </c>
      <c r="J10089" s="2" t="str">
        <f t="shared" si="157"/>
        <v>EG_WINDONSR2033</v>
      </c>
    </row>
    <row r="10090" spans="1:10" x14ac:dyDescent="0.25">
      <c r="A10090" t="s">
        <v>21</v>
      </c>
      <c r="B10090" t="s">
        <v>6</v>
      </c>
      <c r="C10090" t="s">
        <v>12</v>
      </c>
      <c r="D10090">
        <v>2033</v>
      </c>
      <c r="E10090">
        <v>2041</v>
      </c>
      <c r="F10090">
        <v>1</v>
      </c>
      <c r="G10090">
        <v>10058.924129999999</v>
      </c>
      <c r="H10090">
        <v>0</v>
      </c>
      <c r="I10090">
        <v>1</v>
      </c>
      <c r="J10090" s="2" t="str">
        <f t="shared" si="157"/>
        <v>EG_WINDONNR2033</v>
      </c>
    </row>
    <row r="10091" spans="1:10" x14ac:dyDescent="0.25">
      <c r="A10091" t="s">
        <v>23</v>
      </c>
      <c r="B10091" t="s">
        <v>6</v>
      </c>
      <c r="C10091" t="s">
        <v>10</v>
      </c>
      <c r="D10091">
        <v>2033</v>
      </c>
      <c r="E10091">
        <v>2033</v>
      </c>
      <c r="F10091">
        <v>1</v>
      </c>
      <c r="G10091">
        <v>24396.92181</v>
      </c>
      <c r="H10091">
        <v>0</v>
      </c>
      <c r="I10091">
        <v>1</v>
      </c>
      <c r="J10091" s="2" t="str">
        <f t="shared" si="157"/>
        <v>EG_WINDOFFER2033</v>
      </c>
    </row>
    <row r="10092" spans="1:10" x14ac:dyDescent="0.25">
      <c r="A10092" t="s">
        <v>23</v>
      </c>
      <c r="B10092" t="s">
        <v>6</v>
      </c>
      <c r="C10092" t="s">
        <v>11</v>
      </c>
      <c r="D10092">
        <v>2033</v>
      </c>
      <c r="E10092">
        <v>2033</v>
      </c>
      <c r="F10092">
        <v>1</v>
      </c>
      <c r="G10092">
        <v>24396.92181</v>
      </c>
      <c r="H10092">
        <v>0</v>
      </c>
      <c r="I10092">
        <v>1</v>
      </c>
      <c r="J10092" s="2" t="str">
        <f t="shared" si="157"/>
        <v>EG_WINDOFFWR2033</v>
      </c>
    </row>
    <row r="10093" spans="1:10" x14ac:dyDescent="0.25">
      <c r="A10093" t="s">
        <v>23</v>
      </c>
      <c r="B10093" t="s">
        <v>6</v>
      </c>
      <c r="C10093" t="s">
        <v>9</v>
      </c>
      <c r="D10093">
        <v>2033</v>
      </c>
      <c r="E10093">
        <v>2033</v>
      </c>
      <c r="F10093">
        <v>1</v>
      </c>
      <c r="G10093">
        <v>24396.92181</v>
      </c>
      <c r="H10093">
        <v>0</v>
      </c>
      <c r="I10093">
        <v>1</v>
      </c>
      <c r="J10093" s="2" t="str">
        <f t="shared" si="157"/>
        <v>EG_WINDOFFNER2033</v>
      </c>
    </row>
    <row r="10094" spans="1:10" x14ac:dyDescent="0.25">
      <c r="A10094" t="s">
        <v>23</v>
      </c>
      <c r="B10094" t="s">
        <v>6</v>
      </c>
      <c r="C10094" t="s">
        <v>8</v>
      </c>
      <c r="D10094">
        <v>2033</v>
      </c>
      <c r="E10094">
        <v>2033</v>
      </c>
      <c r="F10094">
        <v>1</v>
      </c>
      <c r="G10094">
        <v>24396.92181</v>
      </c>
      <c r="H10094">
        <v>0</v>
      </c>
      <c r="I10094">
        <v>1</v>
      </c>
      <c r="J10094" s="2" t="str">
        <f t="shared" si="157"/>
        <v>EG_WINDOFFSR2033</v>
      </c>
    </row>
    <row r="10095" spans="1:10" x14ac:dyDescent="0.25">
      <c r="A10095" t="s">
        <v>23</v>
      </c>
      <c r="B10095" t="s">
        <v>6</v>
      </c>
      <c r="C10095" t="s">
        <v>12</v>
      </c>
      <c r="D10095">
        <v>2033</v>
      </c>
      <c r="E10095">
        <v>2033</v>
      </c>
      <c r="F10095">
        <v>1</v>
      </c>
      <c r="G10095">
        <v>24396.92181</v>
      </c>
      <c r="H10095">
        <v>0</v>
      </c>
      <c r="I10095">
        <v>1</v>
      </c>
      <c r="J10095" s="2" t="str">
        <f t="shared" si="157"/>
        <v>EG_WINDOFFNR2033</v>
      </c>
    </row>
    <row r="10096" spans="1:10" x14ac:dyDescent="0.25">
      <c r="A10096" t="s">
        <v>23</v>
      </c>
      <c r="B10096" t="s">
        <v>6</v>
      </c>
      <c r="C10096" t="s">
        <v>10</v>
      </c>
      <c r="D10096">
        <v>2033</v>
      </c>
      <c r="E10096">
        <v>2034</v>
      </c>
      <c r="F10096">
        <v>1</v>
      </c>
      <c r="G10096">
        <v>24396.92181</v>
      </c>
      <c r="H10096">
        <v>0</v>
      </c>
      <c r="I10096">
        <v>1</v>
      </c>
      <c r="J10096" s="2" t="str">
        <f t="shared" si="157"/>
        <v>EG_WINDOFFER2033</v>
      </c>
    </row>
    <row r="10097" spans="1:10" x14ac:dyDescent="0.25">
      <c r="A10097" t="s">
        <v>23</v>
      </c>
      <c r="B10097" t="s">
        <v>6</v>
      </c>
      <c r="C10097" t="s">
        <v>11</v>
      </c>
      <c r="D10097">
        <v>2033</v>
      </c>
      <c r="E10097">
        <v>2034</v>
      </c>
      <c r="F10097">
        <v>1</v>
      </c>
      <c r="G10097">
        <v>24396.92181</v>
      </c>
      <c r="H10097">
        <v>0</v>
      </c>
      <c r="I10097">
        <v>1</v>
      </c>
      <c r="J10097" s="2" t="str">
        <f t="shared" si="157"/>
        <v>EG_WINDOFFWR2033</v>
      </c>
    </row>
    <row r="10098" spans="1:10" x14ac:dyDescent="0.25">
      <c r="A10098" t="s">
        <v>23</v>
      </c>
      <c r="B10098" t="s">
        <v>6</v>
      </c>
      <c r="C10098" t="s">
        <v>9</v>
      </c>
      <c r="D10098">
        <v>2033</v>
      </c>
      <c r="E10098">
        <v>2034</v>
      </c>
      <c r="F10098">
        <v>1</v>
      </c>
      <c r="G10098">
        <v>24396.92181</v>
      </c>
      <c r="H10098">
        <v>0</v>
      </c>
      <c r="I10098">
        <v>1</v>
      </c>
      <c r="J10098" s="2" t="str">
        <f t="shared" si="157"/>
        <v>EG_WINDOFFNER2033</v>
      </c>
    </row>
    <row r="10099" spans="1:10" x14ac:dyDescent="0.25">
      <c r="A10099" t="s">
        <v>23</v>
      </c>
      <c r="B10099" t="s">
        <v>6</v>
      </c>
      <c r="C10099" t="s">
        <v>8</v>
      </c>
      <c r="D10099">
        <v>2033</v>
      </c>
      <c r="E10099">
        <v>2034</v>
      </c>
      <c r="F10099">
        <v>1</v>
      </c>
      <c r="G10099">
        <v>24396.92181</v>
      </c>
      <c r="H10099">
        <v>0</v>
      </c>
      <c r="I10099">
        <v>1</v>
      </c>
      <c r="J10099" s="2" t="str">
        <f t="shared" si="157"/>
        <v>EG_WINDOFFSR2033</v>
      </c>
    </row>
    <row r="10100" spans="1:10" x14ac:dyDescent="0.25">
      <c r="A10100" t="s">
        <v>23</v>
      </c>
      <c r="B10100" t="s">
        <v>6</v>
      </c>
      <c r="C10100" t="s">
        <v>12</v>
      </c>
      <c r="D10100">
        <v>2033</v>
      </c>
      <c r="E10100">
        <v>2034</v>
      </c>
      <c r="F10100">
        <v>1</v>
      </c>
      <c r="G10100">
        <v>24396.92181</v>
      </c>
      <c r="H10100">
        <v>0</v>
      </c>
      <c r="I10100">
        <v>1</v>
      </c>
      <c r="J10100" s="2" t="str">
        <f t="shared" si="157"/>
        <v>EG_WINDOFFNR2033</v>
      </c>
    </row>
    <row r="10101" spans="1:10" x14ac:dyDescent="0.25">
      <c r="A10101" t="s">
        <v>23</v>
      </c>
      <c r="B10101" t="s">
        <v>6</v>
      </c>
      <c r="C10101" t="s">
        <v>10</v>
      </c>
      <c r="D10101">
        <v>2033</v>
      </c>
      <c r="E10101">
        <v>2035</v>
      </c>
      <c r="F10101">
        <v>1</v>
      </c>
      <c r="G10101">
        <v>24396.92181</v>
      </c>
      <c r="H10101">
        <v>0</v>
      </c>
      <c r="I10101">
        <v>1</v>
      </c>
      <c r="J10101" s="2" t="str">
        <f t="shared" si="157"/>
        <v>EG_WINDOFFER2033</v>
      </c>
    </row>
    <row r="10102" spans="1:10" x14ac:dyDescent="0.25">
      <c r="A10102" t="s">
        <v>23</v>
      </c>
      <c r="B10102" t="s">
        <v>6</v>
      </c>
      <c r="C10102" t="s">
        <v>11</v>
      </c>
      <c r="D10102">
        <v>2033</v>
      </c>
      <c r="E10102">
        <v>2035</v>
      </c>
      <c r="F10102">
        <v>1</v>
      </c>
      <c r="G10102">
        <v>24396.92181</v>
      </c>
      <c r="H10102">
        <v>0</v>
      </c>
      <c r="I10102">
        <v>1</v>
      </c>
      <c r="J10102" s="2" t="str">
        <f t="shared" si="157"/>
        <v>EG_WINDOFFWR2033</v>
      </c>
    </row>
    <row r="10103" spans="1:10" x14ac:dyDescent="0.25">
      <c r="A10103" t="s">
        <v>23</v>
      </c>
      <c r="B10103" t="s">
        <v>6</v>
      </c>
      <c r="C10103" t="s">
        <v>9</v>
      </c>
      <c r="D10103">
        <v>2033</v>
      </c>
      <c r="E10103">
        <v>2035</v>
      </c>
      <c r="F10103">
        <v>1</v>
      </c>
      <c r="G10103">
        <v>24396.92181</v>
      </c>
      <c r="H10103">
        <v>0</v>
      </c>
      <c r="I10103">
        <v>1</v>
      </c>
      <c r="J10103" s="2" t="str">
        <f t="shared" si="157"/>
        <v>EG_WINDOFFNER2033</v>
      </c>
    </row>
    <row r="10104" spans="1:10" x14ac:dyDescent="0.25">
      <c r="A10104" t="s">
        <v>23</v>
      </c>
      <c r="B10104" t="s">
        <v>6</v>
      </c>
      <c r="C10104" t="s">
        <v>8</v>
      </c>
      <c r="D10104">
        <v>2033</v>
      </c>
      <c r="E10104">
        <v>2035</v>
      </c>
      <c r="F10104">
        <v>1</v>
      </c>
      <c r="G10104">
        <v>24396.92181</v>
      </c>
      <c r="H10104">
        <v>0</v>
      </c>
      <c r="I10104">
        <v>1</v>
      </c>
      <c r="J10104" s="2" t="str">
        <f t="shared" si="157"/>
        <v>EG_WINDOFFSR2033</v>
      </c>
    </row>
    <row r="10105" spans="1:10" x14ac:dyDescent="0.25">
      <c r="A10105" t="s">
        <v>23</v>
      </c>
      <c r="B10105" t="s">
        <v>6</v>
      </c>
      <c r="C10105" t="s">
        <v>12</v>
      </c>
      <c r="D10105">
        <v>2033</v>
      </c>
      <c r="E10105">
        <v>2035</v>
      </c>
      <c r="F10105">
        <v>1</v>
      </c>
      <c r="G10105">
        <v>24396.92181</v>
      </c>
      <c r="H10105">
        <v>0</v>
      </c>
      <c r="I10105">
        <v>1</v>
      </c>
      <c r="J10105" s="2" t="str">
        <f t="shared" si="157"/>
        <v>EG_WINDOFFNR2033</v>
      </c>
    </row>
    <row r="10106" spans="1:10" x14ac:dyDescent="0.25">
      <c r="A10106" t="s">
        <v>23</v>
      </c>
      <c r="B10106" t="s">
        <v>6</v>
      </c>
      <c r="C10106" t="s">
        <v>10</v>
      </c>
      <c r="D10106">
        <v>2033</v>
      </c>
      <c r="E10106">
        <v>2036</v>
      </c>
      <c r="F10106">
        <v>1</v>
      </c>
      <c r="G10106">
        <v>24396.92181</v>
      </c>
      <c r="H10106">
        <v>0</v>
      </c>
      <c r="I10106">
        <v>1</v>
      </c>
      <c r="J10106" s="2" t="str">
        <f t="shared" si="157"/>
        <v>EG_WINDOFFER2033</v>
      </c>
    </row>
    <row r="10107" spans="1:10" x14ac:dyDescent="0.25">
      <c r="A10107" t="s">
        <v>23</v>
      </c>
      <c r="B10107" t="s">
        <v>6</v>
      </c>
      <c r="C10107" t="s">
        <v>11</v>
      </c>
      <c r="D10107">
        <v>2033</v>
      </c>
      <c r="E10107">
        <v>2036</v>
      </c>
      <c r="F10107">
        <v>1</v>
      </c>
      <c r="G10107">
        <v>24396.92181</v>
      </c>
      <c r="H10107">
        <v>0</v>
      </c>
      <c r="I10107">
        <v>1</v>
      </c>
      <c r="J10107" s="2" t="str">
        <f t="shared" si="157"/>
        <v>EG_WINDOFFWR2033</v>
      </c>
    </row>
    <row r="10108" spans="1:10" x14ac:dyDescent="0.25">
      <c r="A10108" t="s">
        <v>23</v>
      </c>
      <c r="B10108" t="s">
        <v>6</v>
      </c>
      <c r="C10108" t="s">
        <v>9</v>
      </c>
      <c r="D10108">
        <v>2033</v>
      </c>
      <c r="E10108">
        <v>2036</v>
      </c>
      <c r="F10108">
        <v>1</v>
      </c>
      <c r="G10108">
        <v>24396.92181</v>
      </c>
      <c r="H10108">
        <v>0</v>
      </c>
      <c r="I10108">
        <v>1</v>
      </c>
      <c r="J10108" s="2" t="str">
        <f t="shared" si="157"/>
        <v>EG_WINDOFFNER2033</v>
      </c>
    </row>
    <row r="10109" spans="1:10" x14ac:dyDescent="0.25">
      <c r="A10109" t="s">
        <v>23</v>
      </c>
      <c r="B10109" t="s">
        <v>6</v>
      </c>
      <c r="C10109" t="s">
        <v>8</v>
      </c>
      <c r="D10109">
        <v>2033</v>
      </c>
      <c r="E10109">
        <v>2036</v>
      </c>
      <c r="F10109">
        <v>1</v>
      </c>
      <c r="G10109">
        <v>24396.92181</v>
      </c>
      <c r="H10109">
        <v>0</v>
      </c>
      <c r="I10109">
        <v>1</v>
      </c>
      <c r="J10109" s="2" t="str">
        <f t="shared" si="157"/>
        <v>EG_WINDOFFSR2033</v>
      </c>
    </row>
    <row r="10110" spans="1:10" x14ac:dyDescent="0.25">
      <c r="A10110" t="s">
        <v>23</v>
      </c>
      <c r="B10110" t="s">
        <v>6</v>
      </c>
      <c r="C10110" t="s">
        <v>12</v>
      </c>
      <c r="D10110">
        <v>2033</v>
      </c>
      <c r="E10110">
        <v>2036</v>
      </c>
      <c r="F10110">
        <v>1</v>
      </c>
      <c r="G10110">
        <v>24396.92181</v>
      </c>
      <c r="H10110">
        <v>0</v>
      </c>
      <c r="I10110">
        <v>1</v>
      </c>
      <c r="J10110" s="2" t="str">
        <f t="shared" si="157"/>
        <v>EG_WINDOFFNR2033</v>
      </c>
    </row>
    <row r="10111" spans="1:10" x14ac:dyDescent="0.25">
      <c r="A10111" t="s">
        <v>23</v>
      </c>
      <c r="B10111" t="s">
        <v>6</v>
      </c>
      <c r="C10111" t="s">
        <v>10</v>
      </c>
      <c r="D10111">
        <v>2033</v>
      </c>
      <c r="E10111">
        <v>2037</v>
      </c>
      <c r="F10111">
        <v>1</v>
      </c>
      <c r="G10111">
        <v>24396.92181</v>
      </c>
      <c r="H10111">
        <v>0</v>
      </c>
      <c r="I10111">
        <v>1</v>
      </c>
      <c r="J10111" s="2" t="str">
        <f t="shared" si="157"/>
        <v>EG_WINDOFFER2033</v>
      </c>
    </row>
    <row r="10112" spans="1:10" x14ac:dyDescent="0.25">
      <c r="A10112" t="s">
        <v>23</v>
      </c>
      <c r="B10112" t="s">
        <v>6</v>
      </c>
      <c r="C10112" t="s">
        <v>11</v>
      </c>
      <c r="D10112">
        <v>2033</v>
      </c>
      <c r="E10112">
        <v>2037</v>
      </c>
      <c r="F10112">
        <v>1</v>
      </c>
      <c r="G10112">
        <v>24396.92181</v>
      </c>
      <c r="H10112">
        <v>0</v>
      </c>
      <c r="I10112">
        <v>1</v>
      </c>
      <c r="J10112" s="2" t="str">
        <f t="shared" si="157"/>
        <v>EG_WINDOFFWR2033</v>
      </c>
    </row>
    <row r="10113" spans="1:10" x14ac:dyDescent="0.25">
      <c r="A10113" t="s">
        <v>23</v>
      </c>
      <c r="B10113" t="s">
        <v>6</v>
      </c>
      <c r="C10113" t="s">
        <v>9</v>
      </c>
      <c r="D10113">
        <v>2033</v>
      </c>
      <c r="E10113">
        <v>2037</v>
      </c>
      <c r="F10113">
        <v>1</v>
      </c>
      <c r="G10113">
        <v>24396.92181</v>
      </c>
      <c r="H10113">
        <v>0</v>
      </c>
      <c r="I10113">
        <v>1</v>
      </c>
      <c r="J10113" s="2" t="str">
        <f t="shared" si="157"/>
        <v>EG_WINDOFFNER2033</v>
      </c>
    </row>
    <row r="10114" spans="1:10" x14ac:dyDescent="0.25">
      <c r="A10114" t="s">
        <v>23</v>
      </c>
      <c r="B10114" t="s">
        <v>6</v>
      </c>
      <c r="C10114" t="s">
        <v>8</v>
      </c>
      <c r="D10114">
        <v>2033</v>
      </c>
      <c r="E10114">
        <v>2037</v>
      </c>
      <c r="F10114">
        <v>1</v>
      </c>
      <c r="G10114">
        <v>24396.92181</v>
      </c>
      <c r="H10114">
        <v>0</v>
      </c>
      <c r="I10114">
        <v>1</v>
      </c>
      <c r="J10114" s="2" t="str">
        <f t="shared" si="157"/>
        <v>EG_WINDOFFSR2033</v>
      </c>
    </row>
    <row r="10115" spans="1:10" x14ac:dyDescent="0.25">
      <c r="A10115" t="s">
        <v>23</v>
      </c>
      <c r="B10115" t="s">
        <v>6</v>
      </c>
      <c r="C10115" t="s">
        <v>12</v>
      </c>
      <c r="D10115">
        <v>2033</v>
      </c>
      <c r="E10115">
        <v>2037</v>
      </c>
      <c r="F10115">
        <v>1</v>
      </c>
      <c r="G10115">
        <v>24396.92181</v>
      </c>
      <c r="H10115">
        <v>0</v>
      </c>
      <c r="I10115">
        <v>1</v>
      </c>
      <c r="J10115" s="2" t="str">
        <f t="shared" ref="J10115:J10178" si="158">_xlfn.CONCAT(A10115,C10115,D10115)</f>
        <v>EG_WINDOFFNR2033</v>
      </c>
    </row>
    <row r="10116" spans="1:10" x14ac:dyDescent="0.25">
      <c r="A10116" t="s">
        <v>23</v>
      </c>
      <c r="B10116" t="s">
        <v>6</v>
      </c>
      <c r="C10116" t="s">
        <v>10</v>
      </c>
      <c r="D10116">
        <v>2033</v>
      </c>
      <c r="E10116">
        <v>2038</v>
      </c>
      <c r="F10116">
        <v>1</v>
      </c>
      <c r="G10116">
        <v>24396.92181</v>
      </c>
      <c r="H10116">
        <v>0</v>
      </c>
      <c r="I10116">
        <v>1</v>
      </c>
      <c r="J10116" s="2" t="str">
        <f t="shared" si="158"/>
        <v>EG_WINDOFFER2033</v>
      </c>
    </row>
    <row r="10117" spans="1:10" x14ac:dyDescent="0.25">
      <c r="A10117" t="s">
        <v>23</v>
      </c>
      <c r="B10117" t="s">
        <v>6</v>
      </c>
      <c r="C10117" t="s">
        <v>11</v>
      </c>
      <c r="D10117">
        <v>2033</v>
      </c>
      <c r="E10117">
        <v>2038</v>
      </c>
      <c r="F10117">
        <v>1</v>
      </c>
      <c r="G10117">
        <v>24396.92181</v>
      </c>
      <c r="H10117">
        <v>0</v>
      </c>
      <c r="I10117">
        <v>1</v>
      </c>
      <c r="J10117" s="2" t="str">
        <f t="shared" si="158"/>
        <v>EG_WINDOFFWR2033</v>
      </c>
    </row>
    <row r="10118" spans="1:10" x14ac:dyDescent="0.25">
      <c r="A10118" t="s">
        <v>23</v>
      </c>
      <c r="B10118" t="s">
        <v>6</v>
      </c>
      <c r="C10118" t="s">
        <v>9</v>
      </c>
      <c r="D10118">
        <v>2033</v>
      </c>
      <c r="E10118">
        <v>2038</v>
      </c>
      <c r="F10118">
        <v>1</v>
      </c>
      <c r="G10118">
        <v>24396.92181</v>
      </c>
      <c r="H10118">
        <v>0</v>
      </c>
      <c r="I10118">
        <v>1</v>
      </c>
      <c r="J10118" s="2" t="str">
        <f t="shared" si="158"/>
        <v>EG_WINDOFFNER2033</v>
      </c>
    </row>
    <row r="10119" spans="1:10" x14ac:dyDescent="0.25">
      <c r="A10119" t="s">
        <v>23</v>
      </c>
      <c r="B10119" t="s">
        <v>6</v>
      </c>
      <c r="C10119" t="s">
        <v>8</v>
      </c>
      <c r="D10119">
        <v>2033</v>
      </c>
      <c r="E10119">
        <v>2038</v>
      </c>
      <c r="F10119">
        <v>1</v>
      </c>
      <c r="G10119">
        <v>24396.92181</v>
      </c>
      <c r="H10119">
        <v>0</v>
      </c>
      <c r="I10119">
        <v>1</v>
      </c>
      <c r="J10119" s="2" t="str">
        <f t="shared" si="158"/>
        <v>EG_WINDOFFSR2033</v>
      </c>
    </row>
    <row r="10120" spans="1:10" x14ac:dyDescent="0.25">
      <c r="A10120" t="s">
        <v>23</v>
      </c>
      <c r="B10120" t="s">
        <v>6</v>
      </c>
      <c r="C10120" t="s">
        <v>12</v>
      </c>
      <c r="D10120">
        <v>2033</v>
      </c>
      <c r="E10120">
        <v>2038</v>
      </c>
      <c r="F10120">
        <v>1</v>
      </c>
      <c r="G10120">
        <v>24396.92181</v>
      </c>
      <c r="H10120">
        <v>0</v>
      </c>
      <c r="I10120">
        <v>1</v>
      </c>
      <c r="J10120" s="2" t="str">
        <f t="shared" si="158"/>
        <v>EG_WINDOFFNR2033</v>
      </c>
    </row>
    <row r="10121" spans="1:10" x14ac:dyDescent="0.25">
      <c r="A10121" t="s">
        <v>23</v>
      </c>
      <c r="B10121" t="s">
        <v>6</v>
      </c>
      <c r="C10121" t="s">
        <v>10</v>
      </c>
      <c r="D10121">
        <v>2033</v>
      </c>
      <c r="E10121">
        <v>2039</v>
      </c>
      <c r="F10121">
        <v>1</v>
      </c>
      <c r="G10121">
        <v>24396.92181</v>
      </c>
      <c r="H10121">
        <v>0</v>
      </c>
      <c r="I10121">
        <v>1</v>
      </c>
      <c r="J10121" s="2" t="str">
        <f t="shared" si="158"/>
        <v>EG_WINDOFFER2033</v>
      </c>
    </row>
    <row r="10122" spans="1:10" x14ac:dyDescent="0.25">
      <c r="A10122" t="s">
        <v>23</v>
      </c>
      <c r="B10122" t="s">
        <v>6</v>
      </c>
      <c r="C10122" t="s">
        <v>11</v>
      </c>
      <c r="D10122">
        <v>2033</v>
      </c>
      <c r="E10122">
        <v>2039</v>
      </c>
      <c r="F10122">
        <v>1</v>
      </c>
      <c r="G10122">
        <v>24396.92181</v>
      </c>
      <c r="H10122">
        <v>0</v>
      </c>
      <c r="I10122">
        <v>1</v>
      </c>
      <c r="J10122" s="2" t="str">
        <f t="shared" si="158"/>
        <v>EG_WINDOFFWR2033</v>
      </c>
    </row>
    <row r="10123" spans="1:10" x14ac:dyDescent="0.25">
      <c r="A10123" t="s">
        <v>23</v>
      </c>
      <c r="B10123" t="s">
        <v>6</v>
      </c>
      <c r="C10123" t="s">
        <v>9</v>
      </c>
      <c r="D10123">
        <v>2033</v>
      </c>
      <c r="E10123">
        <v>2039</v>
      </c>
      <c r="F10123">
        <v>1</v>
      </c>
      <c r="G10123">
        <v>24396.92181</v>
      </c>
      <c r="H10123">
        <v>0</v>
      </c>
      <c r="I10123">
        <v>1</v>
      </c>
      <c r="J10123" s="2" t="str">
        <f t="shared" si="158"/>
        <v>EG_WINDOFFNER2033</v>
      </c>
    </row>
    <row r="10124" spans="1:10" x14ac:dyDescent="0.25">
      <c r="A10124" t="s">
        <v>23</v>
      </c>
      <c r="B10124" t="s">
        <v>6</v>
      </c>
      <c r="C10124" t="s">
        <v>8</v>
      </c>
      <c r="D10124">
        <v>2033</v>
      </c>
      <c r="E10124">
        <v>2039</v>
      </c>
      <c r="F10124">
        <v>1</v>
      </c>
      <c r="G10124">
        <v>24396.92181</v>
      </c>
      <c r="H10124">
        <v>0</v>
      </c>
      <c r="I10124">
        <v>1</v>
      </c>
      <c r="J10124" s="2" t="str">
        <f t="shared" si="158"/>
        <v>EG_WINDOFFSR2033</v>
      </c>
    </row>
    <row r="10125" spans="1:10" x14ac:dyDescent="0.25">
      <c r="A10125" t="s">
        <v>23</v>
      </c>
      <c r="B10125" t="s">
        <v>6</v>
      </c>
      <c r="C10125" t="s">
        <v>12</v>
      </c>
      <c r="D10125">
        <v>2033</v>
      </c>
      <c r="E10125">
        <v>2039</v>
      </c>
      <c r="F10125">
        <v>1</v>
      </c>
      <c r="G10125">
        <v>24396.92181</v>
      </c>
      <c r="H10125">
        <v>0</v>
      </c>
      <c r="I10125">
        <v>1</v>
      </c>
      <c r="J10125" s="2" t="str">
        <f t="shared" si="158"/>
        <v>EG_WINDOFFNR2033</v>
      </c>
    </row>
    <row r="10126" spans="1:10" x14ac:dyDescent="0.25">
      <c r="A10126" t="s">
        <v>23</v>
      </c>
      <c r="B10126" t="s">
        <v>6</v>
      </c>
      <c r="C10126" t="s">
        <v>10</v>
      </c>
      <c r="D10126">
        <v>2033</v>
      </c>
      <c r="E10126">
        <v>2040</v>
      </c>
      <c r="F10126">
        <v>1</v>
      </c>
      <c r="G10126">
        <v>24396.92181</v>
      </c>
      <c r="H10126">
        <v>0</v>
      </c>
      <c r="I10126">
        <v>1</v>
      </c>
      <c r="J10126" s="2" t="str">
        <f t="shared" si="158"/>
        <v>EG_WINDOFFER2033</v>
      </c>
    </row>
    <row r="10127" spans="1:10" x14ac:dyDescent="0.25">
      <c r="A10127" t="s">
        <v>23</v>
      </c>
      <c r="B10127" t="s">
        <v>6</v>
      </c>
      <c r="C10127" t="s">
        <v>11</v>
      </c>
      <c r="D10127">
        <v>2033</v>
      </c>
      <c r="E10127">
        <v>2040</v>
      </c>
      <c r="F10127">
        <v>1</v>
      </c>
      <c r="G10127">
        <v>24396.92181</v>
      </c>
      <c r="H10127">
        <v>0</v>
      </c>
      <c r="I10127">
        <v>1</v>
      </c>
      <c r="J10127" s="2" t="str">
        <f t="shared" si="158"/>
        <v>EG_WINDOFFWR2033</v>
      </c>
    </row>
    <row r="10128" spans="1:10" x14ac:dyDescent="0.25">
      <c r="A10128" t="s">
        <v>23</v>
      </c>
      <c r="B10128" t="s">
        <v>6</v>
      </c>
      <c r="C10128" t="s">
        <v>9</v>
      </c>
      <c r="D10128">
        <v>2033</v>
      </c>
      <c r="E10128">
        <v>2040</v>
      </c>
      <c r="F10128">
        <v>1</v>
      </c>
      <c r="G10128">
        <v>24396.92181</v>
      </c>
      <c r="H10128">
        <v>0</v>
      </c>
      <c r="I10128">
        <v>1</v>
      </c>
      <c r="J10128" s="2" t="str">
        <f t="shared" si="158"/>
        <v>EG_WINDOFFNER2033</v>
      </c>
    </row>
    <row r="10129" spans="1:10" x14ac:dyDescent="0.25">
      <c r="A10129" t="s">
        <v>23</v>
      </c>
      <c r="B10129" t="s">
        <v>6</v>
      </c>
      <c r="C10129" t="s">
        <v>8</v>
      </c>
      <c r="D10129">
        <v>2033</v>
      </c>
      <c r="E10129">
        <v>2040</v>
      </c>
      <c r="F10129">
        <v>1</v>
      </c>
      <c r="G10129">
        <v>24396.92181</v>
      </c>
      <c r="H10129">
        <v>0</v>
      </c>
      <c r="I10129">
        <v>1</v>
      </c>
      <c r="J10129" s="2" t="str">
        <f t="shared" si="158"/>
        <v>EG_WINDOFFSR2033</v>
      </c>
    </row>
    <row r="10130" spans="1:10" x14ac:dyDescent="0.25">
      <c r="A10130" t="s">
        <v>23</v>
      </c>
      <c r="B10130" t="s">
        <v>6</v>
      </c>
      <c r="C10130" t="s">
        <v>12</v>
      </c>
      <c r="D10130">
        <v>2033</v>
      </c>
      <c r="E10130">
        <v>2040</v>
      </c>
      <c r="F10130">
        <v>1</v>
      </c>
      <c r="G10130">
        <v>24396.92181</v>
      </c>
      <c r="H10130">
        <v>0</v>
      </c>
      <c r="I10130">
        <v>1</v>
      </c>
      <c r="J10130" s="2" t="str">
        <f t="shared" si="158"/>
        <v>EG_WINDOFFNR2033</v>
      </c>
    </row>
    <row r="10131" spans="1:10" x14ac:dyDescent="0.25">
      <c r="A10131" t="s">
        <v>23</v>
      </c>
      <c r="B10131" t="s">
        <v>6</v>
      </c>
      <c r="C10131" t="s">
        <v>10</v>
      </c>
      <c r="D10131">
        <v>2033</v>
      </c>
      <c r="E10131">
        <v>2041</v>
      </c>
      <c r="F10131">
        <v>1</v>
      </c>
      <c r="G10131">
        <v>24396.92181</v>
      </c>
      <c r="H10131">
        <v>0</v>
      </c>
      <c r="I10131">
        <v>1</v>
      </c>
      <c r="J10131" s="2" t="str">
        <f t="shared" si="158"/>
        <v>EG_WINDOFFER2033</v>
      </c>
    </row>
    <row r="10132" spans="1:10" x14ac:dyDescent="0.25">
      <c r="A10132" t="s">
        <v>23</v>
      </c>
      <c r="B10132" t="s">
        <v>6</v>
      </c>
      <c r="C10132" t="s">
        <v>11</v>
      </c>
      <c r="D10132">
        <v>2033</v>
      </c>
      <c r="E10132">
        <v>2041</v>
      </c>
      <c r="F10132">
        <v>1</v>
      </c>
      <c r="G10132">
        <v>24396.92181</v>
      </c>
      <c r="H10132">
        <v>0</v>
      </c>
      <c r="I10132">
        <v>1</v>
      </c>
      <c r="J10132" s="2" t="str">
        <f t="shared" si="158"/>
        <v>EG_WINDOFFWR2033</v>
      </c>
    </row>
    <row r="10133" spans="1:10" x14ac:dyDescent="0.25">
      <c r="A10133" t="s">
        <v>23</v>
      </c>
      <c r="B10133" t="s">
        <v>6</v>
      </c>
      <c r="C10133" t="s">
        <v>9</v>
      </c>
      <c r="D10133">
        <v>2033</v>
      </c>
      <c r="E10133">
        <v>2041</v>
      </c>
      <c r="F10133">
        <v>1</v>
      </c>
      <c r="G10133">
        <v>24396.92181</v>
      </c>
      <c r="H10133">
        <v>0</v>
      </c>
      <c r="I10133">
        <v>1</v>
      </c>
      <c r="J10133" s="2" t="str">
        <f t="shared" si="158"/>
        <v>EG_WINDOFFNER2033</v>
      </c>
    </row>
    <row r="10134" spans="1:10" x14ac:dyDescent="0.25">
      <c r="A10134" t="s">
        <v>23</v>
      </c>
      <c r="B10134" t="s">
        <v>6</v>
      </c>
      <c r="C10134" t="s">
        <v>8</v>
      </c>
      <c r="D10134">
        <v>2033</v>
      </c>
      <c r="E10134">
        <v>2041</v>
      </c>
      <c r="F10134">
        <v>1</v>
      </c>
      <c r="G10134">
        <v>24396.92181</v>
      </c>
      <c r="H10134">
        <v>0</v>
      </c>
      <c r="I10134">
        <v>1</v>
      </c>
      <c r="J10134" s="2" t="str">
        <f t="shared" si="158"/>
        <v>EG_WINDOFFSR2033</v>
      </c>
    </row>
    <row r="10135" spans="1:10" x14ac:dyDescent="0.25">
      <c r="A10135" t="s">
        <v>23</v>
      </c>
      <c r="B10135" t="s">
        <v>6</v>
      </c>
      <c r="C10135" t="s">
        <v>12</v>
      </c>
      <c r="D10135">
        <v>2033</v>
      </c>
      <c r="E10135">
        <v>2041</v>
      </c>
      <c r="F10135">
        <v>1</v>
      </c>
      <c r="G10135">
        <v>24396.92181</v>
      </c>
      <c r="H10135">
        <v>0</v>
      </c>
      <c r="I10135">
        <v>1</v>
      </c>
      <c r="J10135" s="2" t="str">
        <f t="shared" si="158"/>
        <v>EG_WINDOFFNR2033</v>
      </c>
    </row>
    <row r="10136" spans="1:10" x14ac:dyDescent="0.25">
      <c r="A10136" t="s">
        <v>13</v>
      </c>
      <c r="B10136" t="s">
        <v>6</v>
      </c>
      <c r="C10136" t="s">
        <v>10</v>
      </c>
      <c r="D10136">
        <v>2034</v>
      </c>
      <c r="E10136">
        <v>2034</v>
      </c>
      <c r="F10136">
        <v>0.38096819999999998</v>
      </c>
      <c r="G10136">
        <v>13721.031290000001</v>
      </c>
      <c r="H10136">
        <v>133.5230182</v>
      </c>
      <c r="I10136">
        <v>0.85</v>
      </c>
      <c r="J10136" s="2" t="str">
        <f t="shared" si="158"/>
        <v>EG_COALER2034</v>
      </c>
    </row>
    <row r="10137" spans="1:10" x14ac:dyDescent="0.25">
      <c r="A10137" t="s">
        <v>13</v>
      </c>
      <c r="B10137" t="s">
        <v>6</v>
      </c>
      <c r="C10137" t="s">
        <v>11</v>
      </c>
      <c r="D10137">
        <v>2034</v>
      </c>
      <c r="E10137">
        <v>2034</v>
      </c>
      <c r="F10137">
        <v>0.38096819999999998</v>
      </c>
      <c r="G10137">
        <v>13721.031290000001</v>
      </c>
      <c r="H10137">
        <v>133.5230182</v>
      </c>
      <c r="I10137">
        <v>0.85</v>
      </c>
      <c r="J10137" s="2" t="str">
        <f t="shared" si="158"/>
        <v>EG_COALWR2034</v>
      </c>
    </row>
    <row r="10138" spans="1:10" x14ac:dyDescent="0.25">
      <c r="A10138" t="s">
        <v>13</v>
      </c>
      <c r="B10138" t="s">
        <v>6</v>
      </c>
      <c r="C10138" t="s">
        <v>9</v>
      </c>
      <c r="D10138">
        <v>2034</v>
      </c>
      <c r="E10138">
        <v>2034</v>
      </c>
      <c r="F10138">
        <v>0.38096819999999998</v>
      </c>
      <c r="G10138">
        <v>13721.031290000001</v>
      </c>
      <c r="H10138">
        <v>133.5230182</v>
      </c>
      <c r="I10138">
        <v>0.85</v>
      </c>
      <c r="J10138" s="2" t="str">
        <f t="shared" si="158"/>
        <v>EG_COALNER2034</v>
      </c>
    </row>
    <row r="10139" spans="1:10" x14ac:dyDescent="0.25">
      <c r="A10139" t="s">
        <v>13</v>
      </c>
      <c r="B10139" t="s">
        <v>6</v>
      </c>
      <c r="C10139" t="s">
        <v>8</v>
      </c>
      <c r="D10139">
        <v>2034</v>
      </c>
      <c r="E10139">
        <v>2034</v>
      </c>
      <c r="F10139">
        <v>0.38096819999999998</v>
      </c>
      <c r="G10139">
        <v>13721.031290000001</v>
      </c>
      <c r="H10139">
        <v>133.5230182</v>
      </c>
      <c r="I10139">
        <v>0.85</v>
      </c>
      <c r="J10139" s="2" t="str">
        <f t="shared" si="158"/>
        <v>EG_COALSR2034</v>
      </c>
    </row>
    <row r="10140" spans="1:10" x14ac:dyDescent="0.25">
      <c r="A10140" t="s">
        <v>13</v>
      </c>
      <c r="B10140" t="s">
        <v>6</v>
      </c>
      <c r="C10140" t="s">
        <v>12</v>
      </c>
      <c r="D10140">
        <v>2034</v>
      </c>
      <c r="E10140">
        <v>2034</v>
      </c>
      <c r="F10140">
        <v>0.38096819999999998</v>
      </c>
      <c r="G10140">
        <v>13721.031290000001</v>
      </c>
      <c r="H10140">
        <v>133.5230182</v>
      </c>
      <c r="I10140">
        <v>0.85</v>
      </c>
      <c r="J10140" s="2" t="str">
        <f t="shared" si="158"/>
        <v>EG_COALNR2034</v>
      </c>
    </row>
    <row r="10141" spans="1:10" x14ac:dyDescent="0.25">
      <c r="A10141" t="s">
        <v>13</v>
      </c>
      <c r="B10141" t="s">
        <v>6</v>
      </c>
      <c r="C10141" t="s">
        <v>10</v>
      </c>
      <c r="D10141">
        <v>2034</v>
      </c>
      <c r="E10141">
        <v>2035</v>
      </c>
      <c r="F10141">
        <v>0.38096819999999998</v>
      </c>
      <c r="G10141">
        <v>13721.031290000001</v>
      </c>
      <c r="H10141">
        <v>133.5230182</v>
      </c>
      <c r="I10141">
        <v>0.85</v>
      </c>
      <c r="J10141" s="2" t="str">
        <f t="shared" si="158"/>
        <v>EG_COALER2034</v>
      </c>
    </row>
    <row r="10142" spans="1:10" x14ac:dyDescent="0.25">
      <c r="A10142" t="s">
        <v>13</v>
      </c>
      <c r="B10142" t="s">
        <v>6</v>
      </c>
      <c r="C10142" t="s">
        <v>11</v>
      </c>
      <c r="D10142">
        <v>2034</v>
      </c>
      <c r="E10142">
        <v>2035</v>
      </c>
      <c r="F10142">
        <v>0.38096819999999998</v>
      </c>
      <c r="G10142">
        <v>13721.031290000001</v>
      </c>
      <c r="H10142">
        <v>133.5230182</v>
      </c>
      <c r="I10142">
        <v>0.85</v>
      </c>
      <c r="J10142" s="2" t="str">
        <f t="shared" si="158"/>
        <v>EG_COALWR2034</v>
      </c>
    </row>
    <row r="10143" spans="1:10" x14ac:dyDescent="0.25">
      <c r="A10143" t="s">
        <v>13</v>
      </c>
      <c r="B10143" t="s">
        <v>6</v>
      </c>
      <c r="C10143" t="s">
        <v>9</v>
      </c>
      <c r="D10143">
        <v>2034</v>
      </c>
      <c r="E10143">
        <v>2035</v>
      </c>
      <c r="F10143">
        <v>0.38096819999999998</v>
      </c>
      <c r="G10143">
        <v>13721.031290000001</v>
      </c>
      <c r="H10143">
        <v>133.5230182</v>
      </c>
      <c r="I10143">
        <v>0.85</v>
      </c>
      <c r="J10143" s="2" t="str">
        <f t="shared" si="158"/>
        <v>EG_COALNER2034</v>
      </c>
    </row>
    <row r="10144" spans="1:10" x14ac:dyDescent="0.25">
      <c r="A10144" t="s">
        <v>13</v>
      </c>
      <c r="B10144" t="s">
        <v>6</v>
      </c>
      <c r="C10144" t="s">
        <v>8</v>
      </c>
      <c r="D10144">
        <v>2034</v>
      </c>
      <c r="E10144">
        <v>2035</v>
      </c>
      <c r="F10144">
        <v>0.38096819999999998</v>
      </c>
      <c r="G10144">
        <v>13721.031290000001</v>
      </c>
      <c r="H10144">
        <v>133.5230182</v>
      </c>
      <c r="I10144">
        <v>0.85</v>
      </c>
      <c r="J10144" s="2" t="str">
        <f t="shared" si="158"/>
        <v>EG_COALSR2034</v>
      </c>
    </row>
    <row r="10145" spans="1:10" x14ac:dyDescent="0.25">
      <c r="A10145" t="s">
        <v>13</v>
      </c>
      <c r="B10145" t="s">
        <v>6</v>
      </c>
      <c r="C10145" t="s">
        <v>12</v>
      </c>
      <c r="D10145">
        <v>2034</v>
      </c>
      <c r="E10145">
        <v>2035</v>
      </c>
      <c r="F10145">
        <v>0.38096819999999998</v>
      </c>
      <c r="G10145">
        <v>13721.031290000001</v>
      </c>
      <c r="H10145">
        <v>133.5230182</v>
      </c>
      <c r="I10145">
        <v>0.85</v>
      </c>
      <c r="J10145" s="2" t="str">
        <f t="shared" si="158"/>
        <v>EG_COALNR2034</v>
      </c>
    </row>
    <row r="10146" spans="1:10" x14ac:dyDescent="0.25">
      <c r="A10146" t="s">
        <v>13</v>
      </c>
      <c r="B10146" t="s">
        <v>6</v>
      </c>
      <c r="C10146" t="s">
        <v>10</v>
      </c>
      <c r="D10146">
        <v>2034</v>
      </c>
      <c r="E10146">
        <v>2036</v>
      </c>
      <c r="F10146">
        <v>0.38096819999999998</v>
      </c>
      <c r="G10146">
        <v>13721.031290000001</v>
      </c>
      <c r="H10146">
        <v>133.5230182</v>
      </c>
      <c r="I10146">
        <v>0.85</v>
      </c>
      <c r="J10146" s="2" t="str">
        <f t="shared" si="158"/>
        <v>EG_COALER2034</v>
      </c>
    </row>
    <row r="10147" spans="1:10" x14ac:dyDescent="0.25">
      <c r="A10147" t="s">
        <v>13</v>
      </c>
      <c r="B10147" t="s">
        <v>6</v>
      </c>
      <c r="C10147" t="s">
        <v>11</v>
      </c>
      <c r="D10147">
        <v>2034</v>
      </c>
      <c r="E10147">
        <v>2036</v>
      </c>
      <c r="F10147">
        <v>0.38096819999999998</v>
      </c>
      <c r="G10147">
        <v>13721.031290000001</v>
      </c>
      <c r="H10147">
        <v>133.5230182</v>
      </c>
      <c r="I10147">
        <v>0.85</v>
      </c>
      <c r="J10147" s="2" t="str">
        <f t="shared" si="158"/>
        <v>EG_COALWR2034</v>
      </c>
    </row>
    <row r="10148" spans="1:10" x14ac:dyDescent="0.25">
      <c r="A10148" t="s">
        <v>13</v>
      </c>
      <c r="B10148" t="s">
        <v>6</v>
      </c>
      <c r="C10148" t="s">
        <v>9</v>
      </c>
      <c r="D10148">
        <v>2034</v>
      </c>
      <c r="E10148">
        <v>2036</v>
      </c>
      <c r="F10148">
        <v>0.38096819999999998</v>
      </c>
      <c r="G10148">
        <v>13721.031290000001</v>
      </c>
      <c r="H10148">
        <v>133.5230182</v>
      </c>
      <c r="I10148">
        <v>0.85</v>
      </c>
      <c r="J10148" s="2" t="str">
        <f t="shared" si="158"/>
        <v>EG_COALNER2034</v>
      </c>
    </row>
    <row r="10149" spans="1:10" x14ac:dyDescent="0.25">
      <c r="A10149" t="s">
        <v>13</v>
      </c>
      <c r="B10149" t="s">
        <v>6</v>
      </c>
      <c r="C10149" t="s">
        <v>8</v>
      </c>
      <c r="D10149">
        <v>2034</v>
      </c>
      <c r="E10149">
        <v>2036</v>
      </c>
      <c r="F10149">
        <v>0.38096819999999998</v>
      </c>
      <c r="G10149">
        <v>13721.031290000001</v>
      </c>
      <c r="H10149">
        <v>133.5230182</v>
      </c>
      <c r="I10149">
        <v>0.85</v>
      </c>
      <c r="J10149" s="2" t="str">
        <f t="shared" si="158"/>
        <v>EG_COALSR2034</v>
      </c>
    </row>
    <row r="10150" spans="1:10" x14ac:dyDescent="0.25">
      <c r="A10150" t="s">
        <v>13</v>
      </c>
      <c r="B10150" t="s">
        <v>6</v>
      </c>
      <c r="C10150" t="s">
        <v>12</v>
      </c>
      <c r="D10150">
        <v>2034</v>
      </c>
      <c r="E10150">
        <v>2036</v>
      </c>
      <c r="F10150">
        <v>0.38096819999999998</v>
      </c>
      <c r="G10150">
        <v>13721.031290000001</v>
      </c>
      <c r="H10150">
        <v>133.5230182</v>
      </c>
      <c r="I10150">
        <v>0.85</v>
      </c>
      <c r="J10150" s="2" t="str">
        <f t="shared" si="158"/>
        <v>EG_COALNR2034</v>
      </c>
    </row>
    <row r="10151" spans="1:10" x14ac:dyDescent="0.25">
      <c r="A10151" t="s">
        <v>13</v>
      </c>
      <c r="B10151" t="s">
        <v>6</v>
      </c>
      <c r="C10151" t="s">
        <v>10</v>
      </c>
      <c r="D10151">
        <v>2034</v>
      </c>
      <c r="E10151">
        <v>2037</v>
      </c>
      <c r="F10151">
        <v>0.38096819999999998</v>
      </c>
      <c r="G10151">
        <v>13721.031290000001</v>
      </c>
      <c r="H10151">
        <v>133.5230182</v>
      </c>
      <c r="I10151">
        <v>0.85</v>
      </c>
      <c r="J10151" s="2" t="str">
        <f t="shared" si="158"/>
        <v>EG_COALER2034</v>
      </c>
    </row>
    <row r="10152" spans="1:10" x14ac:dyDescent="0.25">
      <c r="A10152" t="s">
        <v>13</v>
      </c>
      <c r="B10152" t="s">
        <v>6</v>
      </c>
      <c r="C10152" t="s">
        <v>11</v>
      </c>
      <c r="D10152">
        <v>2034</v>
      </c>
      <c r="E10152">
        <v>2037</v>
      </c>
      <c r="F10152">
        <v>0.38096819999999998</v>
      </c>
      <c r="G10152">
        <v>13721.031290000001</v>
      </c>
      <c r="H10152">
        <v>133.5230182</v>
      </c>
      <c r="I10152">
        <v>0.85</v>
      </c>
      <c r="J10152" s="2" t="str">
        <f t="shared" si="158"/>
        <v>EG_COALWR2034</v>
      </c>
    </row>
    <row r="10153" spans="1:10" x14ac:dyDescent="0.25">
      <c r="A10153" t="s">
        <v>13</v>
      </c>
      <c r="B10153" t="s">
        <v>6</v>
      </c>
      <c r="C10153" t="s">
        <v>9</v>
      </c>
      <c r="D10153">
        <v>2034</v>
      </c>
      <c r="E10153">
        <v>2037</v>
      </c>
      <c r="F10153">
        <v>0.38096819999999998</v>
      </c>
      <c r="G10153">
        <v>13721.031290000001</v>
      </c>
      <c r="H10153">
        <v>133.5230182</v>
      </c>
      <c r="I10153">
        <v>0.85</v>
      </c>
      <c r="J10153" s="2" t="str">
        <f t="shared" si="158"/>
        <v>EG_COALNER2034</v>
      </c>
    </row>
    <row r="10154" spans="1:10" x14ac:dyDescent="0.25">
      <c r="A10154" t="s">
        <v>13</v>
      </c>
      <c r="B10154" t="s">
        <v>6</v>
      </c>
      <c r="C10154" t="s">
        <v>8</v>
      </c>
      <c r="D10154">
        <v>2034</v>
      </c>
      <c r="E10154">
        <v>2037</v>
      </c>
      <c r="F10154">
        <v>0.38096819999999998</v>
      </c>
      <c r="G10154">
        <v>13721.031290000001</v>
      </c>
      <c r="H10154">
        <v>133.5230182</v>
      </c>
      <c r="I10154">
        <v>0.85</v>
      </c>
      <c r="J10154" s="2" t="str">
        <f t="shared" si="158"/>
        <v>EG_COALSR2034</v>
      </c>
    </row>
    <row r="10155" spans="1:10" x14ac:dyDescent="0.25">
      <c r="A10155" t="s">
        <v>13</v>
      </c>
      <c r="B10155" t="s">
        <v>6</v>
      </c>
      <c r="C10155" t="s">
        <v>12</v>
      </c>
      <c r="D10155">
        <v>2034</v>
      </c>
      <c r="E10155">
        <v>2037</v>
      </c>
      <c r="F10155">
        <v>0.38096819999999998</v>
      </c>
      <c r="G10155">
        <v>13721.031290000001</v>
      </c>
      <c r="H10155">
        <v>133.5230182</v>
      </c>
      <c r="I10155">
        <v>0.85</v>
      </c>
      <c r="J10155" s="2" t="str">
        <f t="shared" si="158"/>
        <v>EG_COALNR2034</v>
      </c>
    </row>
    <row r="10156" spans="1:10" x14ac:dyDescent="0.25">
      <c r="A10156" t="s">
        <v>13</v>
      </c>
      <c r="B10156" t="s">
        <v>6</v>
      </c>
      <c r="C10156" t="s">
        <v>10</v>
      </c>
      <c r="D10156">
        <v>2034</v>
      </c>
      <c r="E10156">
        <v>2038</v>
      </c>
      <c r="F10156">
        <v>0.38096819999999998</v>
      </c>
      <c r="G10156">
        <v>13721.031290000001</v>
      </c>
      <c r="H10156">
        <v>133.5230182</v>
      </c>
      <c r="I10156">
        <v>0.85</v>
      </c>
      <c r="J10156" s="2" t="str">
        <f t="shared" si="158"/>
        <v>EG_COALER2034</v>
      </c>
    </row>
    <row r="10157" spans="1:10" x14ac:dyDescent="0.25">
      <c r="A10157" t="s">
        <v>13</v>
      </c>
      <c r="B10157" t="s">
        <v>6</v>
      </c>
      <c r="C10157" t="s">
        <v>11</v>
      </c>
      <c r="D10157">
        <v>2034</v>
      </c>
      <c r="E10157">
        <v>2038</v>
      </c>
      <c r="F10157">
        <v>0.38096819999999998</v>
      </c>
      <c r="G10157">
        <v>13721.031290000001</v>
      </c>
      <c r="H10157">
        <v>133.5230182</v>
      </c>
      <c r="I10157">
        <v>0.85</v>
      </c>
      <c r="J10157" s="2" t="str">
        <f t="shared" si="158"/>
        <v>EG_COALWR2034</v>
      </c>
    </row>
    <row r="10158" spans="1:10" x14ac:dyDescent="0.25">
      <c r="A10158" t="s">
        <v>13</v>
      </c>
      <c r="B10158" t="s">
        <v>6</v>
      </c>
      <c r="C10158" t="s">
        <v>9</v>
      </c>
      <c r="D10158">
        <v>2034</v>
      </c>
      <c r="E10158">
        <v>2038</v>
      </c>
      <c r="F10158">
        <v>0.38096819999999998</v>
      </c>
      <c r="G10158">
        <v>13721.031290000001</v>
      </c>
      <c r="H10158">
        <v>133.5230182</v>
      </c>
      <c r="I10158">
        <v>0.85</v>
      </c>
      <c r="J10158" s="2" t="str">
        <f t="shared" si="158"/>
        <v>EG_COALNER2034</v>
      </c>
    </row>
    <row r="10159" spans="1:10" x14ac:dyDescent="0.25">
      <c r="A10159" t="s">
        <v>13</v>
      </c>
      <c r="B10159" t="s">
        <v>6</v>
      </c>
      <c r="C10159" t="s">
        <v>8</v>
      </c>
      <c r="D10159">
        <v>2034</v>
      </c>
      <c r="E10159">
        <v>2038</v>
      </c>
      <c r="F10159">
        <v>0.38096819999999998</v>
      </c>
      <c r="G10159">
        <v>13721.031290000001</v>
      </c>
      <c r="H10159">
        <v>133.5230182</v>
      </c>
      <c r="I10159">
        <v>0.85</v>
      </c>
      <c r="J10159" s="2" t="str">
        <f t="shared" si="158"/>
        <v>EG_COALSR2034</v>
      </c>
    </row>
    <row r="10160" spans="1:10" x14ac:dyDescent="0.25">
      <c r="A10160" t="s">
        <v>13</v>
      </c>
      <c r="B10160" t="s">
        <v>6</v>
      </c>
      <c r="C10160" t="s">
        <v>12</v>
      </c>
      <c r="D10160">
        <v>2034</v>
      </c>
      <c r="E10160">
        <v>2038</v>
      </c>
      <c r="F10160">
        <v>0.38096819999999998</v>
      </c>
      <c r="G10160">
        <v>13721.031290000001</v>
      </c>
      <c r="H10160">
        <v>133.5230182</v>
      </c>
      <c r="I10160">
        <v>0.85</v>
      </c>
      <c r="J10160" s="2" t="str">
        <f t="shared" si="158"/>
        <v>EG_COALNR2034</v>
      </c>
    </row>
    <row r="10161" spans="1:10" x14ac:dyDescent="0.25">
      <c r="A10161" t="s">
        <v>13</v>
      </c>
      <c r="B10161" t="s">
        <v>6</v>
      </c>
      <c r="C10161" t="s">
        <v>10</v>
      </c>
      <c r="D10161">
        <v>2034</v>
      </c>
      <c r="E10161">
        <v>2039</v>
      </c>
      <c r="F10161">
        <v>0.38096819999999998</v>
      </c>
      <c r="G10161">
        <v>13721.031290000001</v>
      </c>
      <c r="H10161">
        <v>133.5230182</v>
      </c>
      <c r="I10161">
        <v>0.85</v>
      </c>
      <c r="J10161" s="2" t="str">
        <f t="shared" si="158"/>
        <v>EG_COALER2034</v>
      </c>
    </row>
    <row r="10162" spans="1:10" x14ac:dyDescent="0.25">
      <c r="A10162" t="s">
        <v>13</v>
      </c>
      <c r="B10162" t="s">
        <v>6</v>
      </c>
      <c r="C10162" t="s">
        <v>11</v>
      </c>
      <c r="D10162">
        <v>2034</v>
      </c>
      <c r="E10162">
        <v>2039</v>
      </c>
      <c r="F10162">
        <v>0.38096819999999998</v>
      </c>
      <c r="G10162">
        <v>13721.031290000001</v>
      </c>
      <c r="H10162">
        <v>133.5230182</v>
      </c>
      <c r="I10162">
        <v>0.85</v>
      </c>
      <c r="J10162" s="2" t="str">
        <f t="shared" si="158"/>
        <v>EG_COALWR2034</v>
      </c>
    </row>
    <row r="10163" spans="1:10" x14ac:dyDescent="0.25">
      <c r="A10163" t="s">
        <v>13</v>
      </c>
      <c r="B10163" t="s">
        <v>6</v>
      </c>
      <c r="C10163" t="s">
        <v>9</v>
      </c>
      <c r="D10163">
        <v>2034</v>
      </c>
      <c r="E10163">
        <v>2039</v>
      </c>
      <c r="F10163">
        <v>0.38096819999999998</v>
      </c>
      <c r="G10163">
        <v>13721.031290000001</v>
      </c>
      <c r="H10163">
        <v>133.5230182</v>
      </c>
      <c r="I10163">
        <v>0.85</v>
      </c>
      <c r="J10163" s="2" t="str">
        <f t="shared" si="158"/>
        <v>EG_COALNER2034</v>
      </c>
    </row>
    <row r="10164" spans="1:10" x14ac:dyDescent="0.25">
      <c r="A10164" t="s">
        <v>13</v>
      </c>
      <c r="B10164" t="s">
        <v>6</v>
      </c>
      <c r="C10164" t="s">
        <v>8</v>
      </c>
      <c r="D10164">
        <v>2034</v>
      </c>
      <c r="E10164">
        <v>2039</v>
      </c>
      <c r="F10164">
        <v>0.38096819999999998</v>
      </c>
      <c r="G10164">
        <v>13721.031290000001</v>
      </c>
      <c r="H10164">
        <v>133.5230182</v>
      </c>
      <c r="I10164">
        <v>0.85</v>
      </c>
      <c r="J10164" s="2" t="str">
        <f t="shared" si="158"/>
        <v>EG_COALSR2034</v>
      </c>
    </row>
    <row r="10165" spans="1:10" x14ac:dyDescent="0.25">
      <c r="A10165" t="s">
        <v>13</v>
      </c>
      <c r="B10165" t="s">
        <v>6</v>
      </c>
      <c r="C10165" t="s">
        <v>12</v>
      </c>
      <c r="D10165">
        <v>2034</v>
      </c>
      <c r="E10165">
        <v>2039</v>
      </c>
      <c r="F10165">
        <v>0.38096819999999998</v>
      </c>
      <c r="G10165">
        <v>13721.031290000001</v>
      </c>
      <c r="H10165">
        <v>133.5230182</v>
      </c>
      <c r="I10165">
        <v>0.85</v>
      </c>
      <c r="J10165" s="2" t="str">
        <f t="shared" si="158"/>
        <v>EG_COALNR2034</v>
      </c>
    </row>
    <row r="10166" spans="1:10" x14ac:dyDescent="0.25">
      <c r="A10166" t="s">
        <v>13</v>
      </c>
      <c r="B10166" t="s">
        <v>6</v>
      </c>
      <c r="C10166" t="s">
        <v>10</v>
      </c>
      <c r="D10166">
        <v>2034</v>
      </c>
      <c r="E10166">
        <v>2040</v>
      </c>
      <c r="F10166">
        <v>0.38096819999999998</v>
      </c>
      <c r="G10166">
        <v>13721.031290000001</v>
      </c>
      <c r="H10166">
        <v>133.5230182</v>
      </c>
      <c r="I10166">
        <v>0.85</v>
      </c>
      <c r="J10166" s="2" t="str">
        <f t="shared" si="158"/>
        <v>EG_COALER2034</v>
      </c>
    </row>
    <row r="10167" spans="1:10" x14ac:dyDescent="0.25">
      <c r="A10167" t="s">
        <v>13</v>
      </c>
      <c r="B10167" t="s">
        <v>6</v>
      </c>
      <c r="C10167" t="s">
        <v>11</v>
      </c>
      <c r="D10167">
        <v>2034</v>
      </c>
      <c r="E10167">
        <v>2040</v>
      </c>
      <c r="F10167">
        <v>0.38096819999999998</v>
      </c>
      <c r="G10167">
        <v>13721.031290000001</v>
      </c>
      <c r="H10167">
        <v>133.5230182</v>
      </c>
      <c r="I10167">
        <v>0.85</v>
      </c>
      <c r="J10167" s="2" t="str">
        <f t="shared" si="158"/>
        <v>EG_COALWR2034</v>
      </c>
    </row>
    <row r="10168" spans="1:10" x14ac:dyDescent="0.25">
      <c r="A10168" t="s">
        <v>13</v>
      </c>
      <c r="B10168" t="s">
        <v>6</v>
      </c>
      <c r="C10168" t="s">
        <v>9</v>
      </c>
      <c r="D10168">
        <v>2034</v>
      </c>
      <c r="E10168">
        <v>2040</v>
      </c>
      <c r="F10168">
        <v>0.38096819999999998</v>
      </c>
      <c r="G10168">
        <v>13721.031290000001</v>
      </c>
      <c r="H10168">
        <v>133.5230182</v>
      </c>
      <c r="I10168">
        <v>0.85</v>
      </c>
      <c r="J10168" s="2" t="str">
        <f t="shared" si="158"/>
        <v>EG_COALNER2034</v>
      </c>
    </row>
    <row r="10169" spans="1:10" x14ac:dyDescent="0.25">
      <c r="A10169" t="s">
        <v>13</v>
      </c>
      <c r="B10169" t="s">
        <v>6</v>
      </c>
      <c r="C10169" t="s">
        <v>8</v>
      </c>
      <c r="D10169">
        <v>2034</v>
      </c>
      <c r="E10169">
        <v>2040</v>
      </c>
      <c r="F10169">
        <v>0.38096819999999998</v>
      </c>
      <c r="G10169">
        <v>13721.031290000001</v>
      </c>
      <c r="H10169">
        <v>133.5230182</v>
      </c>
      <c r="I10169">
        <v>0.85</v>
      </c>
      <c r="J10169" s="2" t="str">
        <f t="shared" si="158"/>
        <v>EG_COALSR2034</v>
      </c>
    </row>
    <row r="10170" spans="1:10" x14ac:dyDescent="0.25">
      <c r="A10170" t="s">
        <v>13</v>
      </c>
      <c r="B10170" t="s">
        <v>6</v>
      </c>
      <c r="C10170" t="s">
        <v>12</v>
      </c>
      <c r="D10170">
        <v>2034</v>
      </c>
      <c r="E10170">
        <v>2040</v>
      </c>
      <c r="F10170">
        <v>0.38096819999999998</v>
      </c>
      <c r="G10170">
        <v>13721.031290000001</v>
      </c>
      <c r="H10170">
        <v>133.5230182</v>
      </c>
      <c r="I10170">
        <v>0.85</v>
      </c>
      <c r="J10170" s="2" t="str">
        <f t="shared" si="158"/>
        <v>EG_COALNR2034</v>
      </c>
    </row>
    <row r="10171" spans="1:10" x14ac:dyDescent="0.25">
      <c r="A10171" t="s">
        <v>13</v>
      </c>
      <c r="B10171" t="s">
        <v>6</v>
      </c>
      <c r="C10171" t="s">
        <v>10</v>
      </c>
      <c r="D10171">
        <v>2034</v>
      </c>
      <c r="E10171">
        <v>2041</v>
      </c>
      <c r="F10171">
        <v>0.38096819999999998</v>
      </c>
      <c r="G10171">
        <v>13721.031290000001</v>
      </c>
      <c r="H10171">
        <v>133.5230182</v>
      </c>
      <c r="I10171">
        <v>0.85</v>
      </c>
      <c r="J10171" s="2" t="str">
        <f t="shared" si="158"/>
        <v>EG_COALER2034</v>
      </c>
    </row>
    <row r="10172" spans="1:10" x14ac:dyDescent="0.25">
      <c r="A10172" t="s">
        <v>13</v>
      </c>
      <c r="B10172" t="s">
        <v>6</v>
      </c>
      <c r="C10172" t="s">
        <v>11</v>
      </c>
      <c r="D10172">
        <v>2034</v>
      </c>
      <c r="E10172">
        <v>2041</v>
      </c>
      <c r="F10172">
        <v>0.38096819999999998</v>
      </c>
      <c r="G10172">
        <v>13721.031290000001</v>
      </c>
      <c r="H10172">
        <v>133.5230182</v>
      </c>
      <c r="I10172">
        <v>0.85</v>
      </c>
      <c r="J10172" s="2" t="str">
        <f t="shared" si="158"/>
        <v>EG_COALWR2034</v>
      </c>
    </row>
    <row r="10173" spans="1:10" x14ac:dyDescent="0.25">
      <c r="A10173" t="s">
        <v>13</v>
      </c>
      <c r="B10173" t="s">
        <v>6</v>
      </c>
      <c r="C10173" t="s">
        <v>9</v>
      </c>
      <c r="D10173">
        <v>2034</v>
      </c>
      <c r="E10173">
        <v>2041</v>
      </c>
      <c r="F10173">
        <v>0.38096819999999998</v>
      </c>
      <c r="G10173">
        <v>13721.031290000001</v>
      </c>
      <c r="H10173">
        <v>133.5230182</v>
      </c>
      <c r="I10173">
        <v>0.85</v>
      </c>
      <c r="J10173" s="2" t="str">
        <f t="shared" si="158"/>
        <v>EG_COALNER2034</v>
      </c>
    </row>
    <row r="10174" spans="1:10" x14ac:dyDescent="0.25">
      <c r="A10174" t="s">
        <v>13</v>
      </c>
      <c r="B10174" t="s">
        <v>6</v>
      </c>
      <c r="C10174" t="s">
        <v>8</v>
      </c>
      <c r="D10174">
        <v>2034</v>
      </c>
      <c r="E10174">
        <v>2041</v>
      </c>
      <c r="F10174">
        <v>0.38096819999999998</v>
      </c>
      <c r="G10174">
        <v>13721.031290000001</v>
      </c>
      <c r="H10174">
        <v>133.5230182</v>
      </c>
      <c r="I10174">
        <v>0.85</v>
      </c>
      <c r="J10174" s="2" t="str">
        <f t="shared" si="158"/>
        <v>EG_COALSR2034</v>
      </c>
    </row>
    <row r="10175" spans="1:10" x14ac:dyDescent="0.25">
      <c r="A10175" t="s">
        <v>13</v>
      </c>
      <c r="B10175" t="s">
        <v>6</v>
      </c>
      <c r="C10175" t="s">
        <v>12</v>
      </c>
      <c r="D10175">
        <v>2034</v>
      </c>
      <c r="E10175">
        <v>2041</v>
      </c>
      <c r="F10175">
        <v>0.38096819999999998</v>
      </c>
      <c r="G10175">
        <v>13721.031290000001</v>
      </c>
      <c r="H10175">
        <v>133.5230182</v>
      </c>
      <c r="I10175">
        <v>0.85</v>
      </c>
      <c r="J10175" s="2" t="str">
        <f t="shared" si="158"/>
        <v>EG_COALNR2034</v>
      </c>
    </row>
    <row r="10176" spans="1:10" x14ac:dyDescent="0.25">
      <c r="A10176" t="s">
        <v>14</v>
      </c>
      <c r="B10176" t="s">
        <v>6</v>
      </c>
      <c r="C10176" t="s">
        <v>10</v>
      </c>
      <c r="D10176">
        <v>2034</v>
      </c>
      <c r="E10176">
        <v>2034</v>
      </c>
      <c r="F10176">
        <v>0.40444272199999998</v>
      </c>
      <c r="G10176">
        <v>8512.2278029999998</v>
      </c>
      <c r="H10176">
        <v>0</v>
      </c>
      <c r="I10176">
        <v>0.85</v>
      </c>
      <c r="J10176" s="2" t="str">
        <f t="shared" si="158"/>
        <v>EG_CCGTER2034</v>
      </c>
    </row>
    <row r="10177" spans="1:10" x14ac:dyDescent="0.25">
      <c r="A10177" t="s">
        <v>14</v>
      </c>
      <c r="B10177" t="s">
        <v>6</v>
      </c>
      <c r="C10177" t="s">
        <v>11</v>
      </c>
      <c r="D10177">
        <v>2034</v>
      </c>
      <c r="E10177">
        <v>2034</v>
      </c>
      <c r="F10177">
        <v>0.40444272199999998</v>
      </c>
      <c r="G10177">
        <v>8512.2278029999998</v>
      </c>
      <c r="H10177">
        <v>0</v>
      </c>
      <c r="I10177">
        <v>0.85</v>
      </c>
      <c r="J10177" s="2" t="str">
        <f t="shared" si="158"/>
        <v>EG_CCGTWR2034</v>
      </c>
    </row>
    <row r="10178" spans="1:10" x14ac:dyDescent="0.25">
      <c r="A10178" t="s">
        <v>14</v>
      </c>
      <c r="B10178" t="s">
        <v>6</v>
      </c>
      <c r="C10178" t="s">
        <v>9</v>
      </c>
      <c r="D10178">
        <v>2034</v>
      </c>
      <c r="E10178">
        <v>2034</v>
      </c>
      <c r="F10178">
        <v>0.40444272199999998</v>
      </c>
      <c r="G10178">
        <v>8512.2278029999998</v>
      </c>
      <c r="H10178">
        <v>0</v>
      </c>
      <c r="I10178">
        <v>0.85</v>
      </c>
      <c r="J10178" s="2" t="str">
        <f t="shared" si="158"/>
        <v>EG_CCGTNER2034</v>
      </c>
    </row>
    <row r="10179" spans="1:10" x14ac:dyDescent="0.25">
      <c r="A10179" t="s">
        <v>14</v>
      </c>
      <c r="B10179" t="s">
        <v>6</v>
      </c>
      <c r="C10179" t="s">
        <v>8</v>
      </c>
      <c r="D10179">
        <v>2034</v>
      </c>
      <c r="E10179">
        <v>2034</v>
      </c>
      <c r="F10179">
        <v>0.40444272199999998</v>
      </c>
      <c r="G10179">
        <v>8512.2278029999998</v>
      </c>
      <c r="H10179">
        <v>0</v>
      </c>
      <c r="I10179">
        <v>0.85</v>
      </c>
      <c r="J10179" s="2" t="str">
        <f t="shared" ref="J10179:J10242" si="159">_xlfn.CONCAT(A10179,C10179,D10179)</f>
        <v>EG_CCGTSR2034</v>
      </c>
    </row>
    <row r="10180" spans="1:10" x14ac:dyDescent="0.25">
      <c r="A10180" t="s">
        <v>14</v>
      </c>
      <c r="B10180" t="s">
        <v>6</v>
      </c>
      <c r="C10180" t="s">
        <v>12</v>
      </c>
      <c r="D10180">
        <v>2034</v>
      </c>
      <c r="E10180">
        <v>2034</v>
      </c>
      <c r="F10180">
        <v>0.40444272199999998</v>
      </c>
      <c r="G10180">
        <v>8512.2278029999998</v>
      </c>
      <c r="H10180">
        <v>0</v>
      </c>
      <c r="I10180">
        <v>0.85</v>
      </c>
      <c r="J10180" s="2" t="str">
        <f t="shared" si="159"/>
        <v>EG_CCGTNR2034</v>
      </c>
    </row>
    <row r="10181" spans="1:10" x14ac:dyDescent="0.25">
      <c r="A10181" t="s">
        <v>14</v>
      </c>
      <c r="B10181" t="s">
        <v>6</v>
      </c>
      <c r="C10181" t="s">
        <v>10</v>
      </c>
      <c r="D10181">
        <v>2034</v>
      </c>
      <c r="E10181">
        <v>2035</v>
      </c>
      <c r="F10181">
        <v>0.40444272199999998</v>
      </c>
      <c r="G10181">
        <v>8512.2278029999998</v>
      </c>
      <c r="H10181">
        <v>0</v>
      </c>
      <c r="I10181">
        <v>0.85</v>
      </c>
      <c r="J10181" s="2" t="str">
        <f t="shared" si="159"/>
        <v>EG_CCGTER2034</v>
      </c>
    </row>
    <row r="10182" spans="1:10" x14ac:dyDescent="0.25">
      <c r="A10182" t="s">
        <v>14</v>
      </c>
      <c r="B10182" t="s">
        <v>6</v>
      </c>
      <c r="C10182" t="s">
        <v>11</v>
      </c>
      <c r="D10182">
        <v>2034</v>
      </c>
      <c r="E10182">
        <v>2035</v>
      </c>
      <c r="F10182">
        <v>0.40444272199999998</v>
      </c>
      <c r="G10182">
        <v>8512.2278029999998</v>
      </c>
      <c r="H10182">
        <v>0</v>
      </c>
      <c r="I10182">
        <v>0.85</v>
      </c>
      <c r="J10182" s="2" t="str">
        <f t="shared" si="159"/>
        <v>EG_CCGTWR2034</v>
      </c>
    </row>
    <row r="10183" spans="1:10" x14ac:dyDescent="0.25">
      <c r="A10183" t="s">
        <v>14</v>
      </c>
      <c r="B10183" t="s">
        <v>6</v>
      </c>
      <c r="C10183" t="s">
        <v>9</v>
      </c>
      <c r="D10183">
        <v>2034</v>
      </c>
      <c r="E10183">
        <v>2035</v>
      </c>
      <c r="F10183">
        <v>0.40444272199999998</v>
      </c>
      <c r="G10183">
        <v>8512.2278029999998</v>
      </c>
      <c r="H10183">
        <v>0</v>
      </c>
      <c r="I10183">
        <v>0.85</v>
      </c>
      <c r="J10183" s="2" t="str">
        <f t="shared" si="159"/>
        <v>EG_CCGTNER2034</v>
      </c>
    </row>
    <row r="10184" spans="1:10" x14ac:dyDescent="0.25">
      <c r="A10184" t="s">
        <v>14</v>
      </c>
      <c r="B10184" t="s">
        <v>6</v>
      </c>
      <c r="C10184" t="s">
        <v>8</v>
      </c>
      <c r="D10184">
        <v>2034</v>
      </c>
      <c r="E10184">
        <v>2035</v>
      </c>
      <c r="F10184">
        <v>0.40444272199999998</v>
      </c>
      <c r="G10184">
        <v>8512.2278029999998</v>
      </c>
      <c r="H10184">
        <v>0</v>
      </c>
      <c r="I10184">
        <v>0.85</v>
      </c>
      <c r="J10184" s="2" t="str">
        <f t="shared" si="159"/>
        <v>EG_CCGTSR2034</v>
      </c>
    </row>
    <row r="10185" spans="1:10" x14ac:dyDescent="0.25">
      <c r="A10185" t="s">
        <v>14</v>
      </c>
      <c r="B10185" t="s">
        <v>6</v>
      </c>
      <c r="C10185" t="s">
        <v>12</v>
      </c>
      <c r="D10185">
        <v>2034</v>
      </c>
      <c r="E10185">
        <v>2035</v>
      </c>
      <c r="F10185">
        <v>0.40444272199999998</v>
      </c>
      <c r="G10185">
        <v>8512.2278029999998</v>
      </c>
      <c r="H10185">
        <v>0</v>
      </c>
      <c r="I10185">
        <v>0.85</v>
      </c>
      <c r="J10185" s="2" t="str">
        <f t="shared" si="159"/>
        <v>EG_CCGTNR2034</v>
      </c>
    </row>
    <row r="10186" spans="1:10" x14ac:dyDescent="0.25">
      <c r="A10186" t="s">
        <v>14</v>
      </c>
      <c r="B10186" t="s">
        <v>6</v>
      </c>
      <c r="C10186" t="s">
        <v>10</v>
      </c>
      <c r="D10186">
        <v>2034</v>
      </c>
      <c r="E10186">
        <v>2036</v>
      </c>
      <c r="F10186">
        <v>0.40444272199999998</v>
      </c>
      <c r="G10186">
        <v>8512.2278029999998</v>
      </c>
      <c r="H10186">
        <v>0</v>
      </c>
      <c r="I10186">
        <v>0.85</v>
      </c>
      <c r="J10186" s="2" t="str">
        <f t="shared" si="159"/>
        <v>EG_CCGTER2034</v>
      </c>
    </row>
    <row r="10187" spans="1:10" x14ac:dyDescent="0.25">
      <c r="A10187" t="s">
        <v>14</v>
      </c>
      <c r="B10187" t="s">
        <v>6</v>
      </c>
      <c r="C10187" t="s">
        <v>11</v>
      </c>
      <c r="D10187">
        <v>2034</v>
      </c>
      <c r="E10187">
        <v>2036</v>
      </c>
      <c r="F10187">
        <v>0.40444272199999998</v>
      </c>
      <c r="G10187">
        <v>8512.2278029999998</v>
      </c>
      <c r="H10187">
        <v>0</v>
      </c>
      <c r="I10187">
        <v>0.85</v>
      </c>
      <c r="J10187" s="2" t="str">
        <f t="shared" si="159"/>
        <v>EG_CCGTWR2034</v>
      </c>
    </row>
    <row r="10188" spans="1:10" x14ac:dyDescent="0.25">
      <c r="A10188" t="s">
        <v>14</v>
      </c>
      <c r="B10188" t="s">
        <v>6</v>
      </c>
      <c r="C10188" t="s">
        <v>9</v>
      </c>
      <c r="D10188">
        <v>2034</v>
      </c>
      <c r="E10188">
        <v>2036</v>
      </c>
      <c r="F10188">
        <v>0.40444272199999998</v>
      </c>
      <c r="G10188">
        <v>8512.2278029999998</v>
      </c>
      <c r="H10188">
        <v>0</v>
      </c>
      <c r="I10188">
        <v>0.85</v>
      </c>
      <c r="J10188" s="2" t="str">
        <f t="shared" si="159"/>
        <v>EG_CCGTNER2034</v>
      </c>
    </row>
    <row r="10189" spans="1:10" x14ac:dyDescent="0.25">
      <c r="A10189" t="s">
        <v>14</v>
      </c>
      <c r="B10189" t="s">
        <v>6</v>
      </c>
      <c r="C10189" t="s">
        <v>8</v>
      </c>
      <c r="D10189">
        <v>2034</v>
      </c>
      <c r="E10189">
        <v>2036</v>
      </c>
      <c r="F10189">
        <v>0.40444272199999998</v>
      </c>
      <c r="G10189">
        <v>8512.2278029999998</v>
      </c>
      <c r="H10189">
        <v>0</v>
      </c>
      <c r="I10189">
        <v>0.85</v>
      </c>
      <c r="J10189" s="2" t="str">
        <f t="shared" si="159"/>
        <v>EG_CCGTSR2034</v>
      </c>
    </row>
    <row r="10190" spans="1:10" x14ac:dyDescent="0.25">
      <c r="A10190" t="s">
        <v>14</v>
      </c>
      <c r="B10190" t="s">
        <v>6</v>
      </c>
      <c r="C10190" t="s">
        <v>12</v>
      </c>
      <c r="D10190">
        <v>2034</v>
      </c>
      <c r="E10190">
        <v>2036</v>
      </c>
      <c r="F10190">
        <v>0.40444272199999998</v>
      </c>
      <c r="G10190">
        <v>8512.2278029999998</v>
      </c>
      <c r="H10190">
        <v>0</v>
      </c>
      <c r="I10190">
        <v>0.85</v>
      </c>
      <c r="J10190" s="2" t="str">
        <f t="shared" si="159"/>
        <v>EG_CCGTNR2034</v>
      </c>
    </row>
    <row r="10191" spans="1:10" x14ac:dyDescent="0.25">
      <c r="A10191" t="s">
        <v>14</v>
      </c>
      <c r="B10191" t="s">
        <v>6</v>
      </c>
      <c r="C10191" t="s">
        <v>10</v>
      </c>
      <c r="D10191">
        <v>2034</v>
      </c>
      <c r="E10191">
        <v>2037</v>
      </c>
      <c r="F10191">
        <v>0.40444272199999998</v>
      </c>
      <c r="G10191">
        <v>8512.2278029999998</v>
      </c>
      <c r="H10191">
        <v>0</v>
      </c>
      <c r="I10191">
        <v>0.85</v>
      </c>
      <c r="J10191" s="2" t="str">
        <f t="shared" si="159"/>
        <v>EG_CCGTER2034</v>
      </c>
    </row>
    <row r="10192" spans="1:10" x14ac:dyDescent="0.25">
      <c r="A10192" t="s">
        <v>14</v>
      </c>
      <c r="B10192" t="s">
        <v>6</v>
      </c>
      <c r="C10192" t="s">
        <v>11</v>
      </c>
      <c r="D10192">
        <v>2034</v>
      </c>
      <c r="E10192">
        <v>2037</v>
      </c>
      <c r="F10192">
        <v>0.40444272199999998</v>
      </c>
      <c r="G10192">
        <v>8512.2278029999998</v>
      </c>
      <c r="H10192">
        <v>0</v>
      </c>
      <c r="I10192">
        <v>0.85</v>
      </c>
      <c r="J10192" s="2" t="str">
        <f t="shared" si="159"/>
        <v>EG_CCGTWR2034</v>
      </c>
    </row>
    <row r="10193" spans="1:10" x14ac:dyDescent="0.25">
      <c r="A10193" t="s">
        <v>14</v>
      </c>
      <c r="B10193" t="s">
        <v>6</v>
      </c>
      <c r="C10193" t="s">
        <v>9</v>
      </c>
      <c r="D10193">
        <v>2034</v>
      </c>
      <c r="E10193">
        <v>2037</v>
      </c>
      <c r="F10193">
        <v>0.40444272199999998</v>
      </c>
      <c r="G10193">
        <v>8512.2278029999998</v>
      </c>
      <c r="H10193">
        <v>0</v>
      </c>
      <c r="I10193">
        <v>0.85</v>
      </c>
      <c r="J10193" s="2" t="str">
        <f t="shared" si="159"/>
        <v>EG_CCGTNER2034</v>
      </c>
    </row>
    <row r="10194" spans="1:10" x14ac:dyDescent="0.25">
      <c r="A10194" t="s">
        <v>14</v>
      </c>
      <c r="B10194" t="s">
        <v>6</v>
      </c>
      <c r="C10194" t="s">
        <v>8</v>
      </c>
      <c r="D10194">
        <v>2034</v>
      </c>
      <c r="E10194">
        <v>2037</v>
      </c>
      <c r="F10194">
        <v>0.40444272199999998</v>
      </c>
      <c r="G10194">
        <v>8512.2278029999998</v>
      </c>
      <c r="H10194">
        <v>0</v>
      </c>
      <c r="I10194">
        <v>0.85</v>
      </c>
      <c r="J10194" s="2" t="str">
        <f t="shared" si="159"/>
        <v>EG_CCGTSR2034</v>
      </c>
    </row>
    <row r="10195" spans="1:10" x14ac:dyDescent="0.25">
      <c r="A10195" t="s">
        <v>14</v>
      </c>
      <c r="B10195" t="s">
        <v>6</v>
      </c>
      <c r="C10195" t="s">
        <v>12</v>
      </c>
      <c r="D10195">
        <v>2034</v>
      </c>
      <c r="E10195">
        <v>2037</v>
      </c>
      <c r="F10195">
        <v>0.40444272199999998</v>
      </c>
      <c r="G10195">
        <v>8512.2278029999998</v>
      </c>
      <c r="H10195">
        <v>0</v>
      </c>
      <c r="I10195">
        <v>0.85</v>
      </c>
      <c r="J10195" s="2" t="str">
        <f t="shared" si="159"/>
        <v>EG_CCGTNR2034</v>
      </c>
    </row>
    <row r="10196" spans="1:10" x14ac:dyDescent="0.25">
      <c r="A10196" t="s">
        <v>14</v>
      </c>
      <c r="B10196" t="s">
        <v>6</v>
      </c>
      <c r="C10196" t="s">
        <v>10</v>
      </c>
      <c r="D10196">
        <v>2034</v>
      </c>
      <c r="E10196">
        <v>2038</v>
      </c>
      <c r="F10196">
        <v>0.40444272199999998</v>
      </c>
      <c r="G10196">
        <v>8512.2278029999998</v>
      </c>
      <c r="H10196">
        <v>0</v>
      </c>
      <c r="I10196">
        <v>0.85</v>
      </c>
      <c r="J10196" s="2" t="str">
        <f t="shared" si="159"/>
        <v>EG_CCGTER2034</v>
      </c>
    </row>
    <row r="10197" spans="1:10" x14ac:dyDescent="0.25">
      <c r="A10197" t="s">
        <v>14</v>
      </c>
      <c r="B10197" t="s">
        <v>6</v>
      </c>
      <c r="C10197" t="s">
        <v>11</v>
      </c>
      <c r="D10197">
        <v>2034</v>
      </c>
      <c r="E10197">
        <v>2038</v>
      </c>
      <c r="F10197">
        <v>0.40444272199999998</v>
      </c>
      <c r="G10197">
        <v>8512.2278029999998</v>
      </c>
      <c r="H10197">
        <v>0</v>
      </c>
      <c r="I10197">
        <v>0.85</v>
      </c>
      <c r="J10197" s="2" t="str">
        <f t="shared" si="159"/>
        <v>EG_CCGTWR2034</v>
      </c>
    </row>
    <row r="10198" spans="1:10" x14ac:dyDescent="0.25">
      <c r="A10198" t="s">
        <v>14</v>
      </c>
      <c r="B10198" t="s">
        <v>6</v>
      </c>
      <c r="C10198" t="s">
        <v>9</v>
      </c>
      <c r="D10198">
        <v>2034</v>
      </c>
      <c r="E10198">
        <v>2038</v>
      </c>
      <c r="F10198">
        <v>0.40444272199999998</v>
      </c>
      <c r="G10198">
        <v>8512.2278029999998</v>
      </c>
      <c r="H10198">
        <v>0</v>
      </c>
      <c r="I10198">
        <v>0.85</v>
      </c>
      <c r="J10198" s="2" t="str">
        <f t="shared" si="159"/>
        <v>EG_CCGTNER2034</v>
      </c>
    </row>
    <row r="10199" spans="1:10" x14ac:dyDescent="0.25">
      <c r="A10199" t="s">
        <v>14</v>
      </c>
      <c r="B10199" t="s">
        <v>6</v>
      </c>
      <c r="C10199" t="s">
        <v>8</v>
      </c>
      <c r="D10199">
        <v>2034</v>
      </c>
      <c r="E10199">
        <v>2038</v>
      </c>
      <c r="F10199">
        <v>0.40444272199999998</v>
      </c>
      <c r="G10199">
        <v>8512.2278029999998</v>
      </c>
      <c r="H10199">
        <v>0</v>
      </c>
      <c r="I10199">
        <v>0.85</v>
      </c>
      <c r="J10199" s="2" t="str">
        <f t="shared" si="159"/>
        <v>EG_CCGTSR2034</v>
      </c>
    </row>
    <row r="10200" spans="1:10" x14ac:dyDescent="0.25">
      <c r="A10200" t="s">
        <v>14</v>
      </c>
      <c r="B10200" t="s">
        <v>6</v>
      </c>
      <c r="C10200" t="s">
        <v>12</v>
      </c>
      <c r="D10200">
        <v>2034</v>
      </c>
      <c r="E10200">
        <v>2038</v>
      </c>
      <c r="F10200">
        <v>0.40444272199999998</v>
      </c>
      <c r="G10200">
        <v>8512.2278029999998</v>
      </c>
      <c r="H10200">
        <v>0</v>
      </c>
      <c r="I10200">
        <v>0.85</v>
      </c>
      <c r="J10200" s="2" t="str">
        <f t="shared" si="159"/>
        <v>EG_CCGTNR2034</v>
      </c>
    </row>
    <row r="10201" spans="1:10" x14ac:dyDescent="0.25">
      <c r="A10201" t="s">
        <v>14</v>
      </c>
      <c r="B10201" t="s">
        <v>6</v>
      </c>
      <c r="C10201" t="s">
        <v>10</v>
      </c>
      <c r="D10201">
        <v>2034</v>
      </c>
      <c r="E10201">
        <v>2039</v>
      </c>
      <c r="F10201">
        <v>0.40444272199999998</v>
      </c>
      <c r="G10201">
        <v>8512.2278029999998</v>
      </c>
      <c r="H10201">
        <v>0</v>
      </c>
      <c r="I10201">
        <v>0.85</v>
      </c>
      <c r="J10201" s="2" t="str">
        <f t="shared" si="159"/>
        <v>EG_CCGTER2034</v>
      </c>
    </row>
    <row r="10202" spans="1:10" x14ac:dyDescent="0.25">
      <c r="A10202" t="s">
        <v>14</v>
      </c>
      <c r="B10202" t="s">
        <v>6</v>
      </c>
      <c r="C10202" t="s">
        <v>11</v>
      </c>
      <c r="D10202">
        <v>2034</v>
      </c>
      <c r="E10202">
        <v>2039</v>
      </c>
      <c r="F10202">
        <v>0.40444272199999998</v>
      </c>
      <c r="G10202">
        <v>8512.2278029999998</v>
      </c>
      <c r="H10202">
        <v>0</v>
      </c>
      <c r="I10202">
        <v>0.85</v>
      </c>
      <c r="J10202" s="2" t="str">
        <f t="shared" si="159"/>
        <v>EG_CCGTWR2034</v>
      </c>
    </row>
    <row r="10203" spans="1:10" x14ac:dyDescent="0.25">
      <c r="A10203" t="s">
        <v>14</v>
      </c>
      <c r="B10203" t="s">
        <v>6</v>
      </c>
      <c r="C10203" t="s">
        <v>9</v>
      </c>
      <c r="D10203">
        <v>2034</v>
      </c>
      <c r="E10203">
        <v>2039</v>
      </c>
      <c r="F10203">
        <v>0.40444272199999998</v>
      </c>
      <c r="G10203">
        <v>8512.2278029999998</v>
      </c>
      <c r="H10203">
        <v>0</v>
      </c>
      <c r="I10203">
        <v>0.85</v>
      </c>
      <c r="J10203" s="2" t="str">
        <f t="shared" si="159"/>
        <v>EG_CCGTNER2034</v>
      </c>
    </row>
    <row r="10204" spans="1:10" x14ac:dyDescent="0.25">
      <c r="A10204" t="s">
        <v>14</v>
      </c>
      <c r="B10204" t="s">
        <v>6</v>
      </c>
      <c r="C10204" t="s">
        <v>8</v>
      </c>
      <c r="D10204">
        <v>2034</v>
      </c>
      <c r="E10204">
        <v>2039</v>
      </c>
      <c r="F10204">
        <v>0.40444272199999998</v>
      </c>
      <c r="G10204">
        <v>8512.2278029999998</v>
      </c>
      <c r="H10204">
        <v>0</v>
      </c>
      <c r="I10204">
        <v>0.85</v>
      </c>
      <c r="J10204" s="2" t="str">
        <f t="shared" si="159"/>
        <v>EG_CCGTSR2034</v>
      </c>
    </row>
    <row r="10205" spans="1:10" x14ac:dyDescent="0.25">
      <c r="A10205" t="s">
        <v>14</v>
      </c>
      <c r="B10205" t="s">
        <v>6</v>
      </c>
      <c r="C10205" t="s">
        <v>12</v>
      </c>
      <c r="D10205">
        <v>2034</v>
      </c>
      <c r="E10205">
        <v>2039</v>
      </c>
      <c r="F10205">
        <v>0.40444272199999998</v>
      </c>
      <c r="G10205">
        <v>8512.2278029999998</v>
      </c>
      <c r="H10205">
        <v>0</v>
      </c>
      <c r="I10205">
        <v>0.85</v>
      </c>
      <c r="J10205" s="2" t="str">
        <f t="shared" si="159"/>
        <v>EG_CCGTNR2034</v>
      </c>
    </row>
    <row r="10206" spans="1:10" x14ac:dyDescent="0.25">
      <c r="A10206" t="s">
        <v>14</v>
      </c>
      <c r="B10206" t="s">
        <v>6</v>
      </c>
      <c r="C10206" t="s">
        <v>10</v>
      </c>
      <c r="D10206">
        <v>2034</v>
      </c>
      <c r="E10206">
        <v>2040</v>
      </c>
      <c r="F10206">
        <v>0.40444272199999998</v>
      </c>
      <c r="G10206">
        <v>8512.2278029999998</v>
      </c>
      <c r="H10206">
        <v>0</v>
      </c>
      <c r="I10206">
        <v>0.85</v>
      </c>
      <c r="J10206" s="2" t="str">
        <f t="shared" si="159"/>
        <v>EG_CCGTER2034</v>
      </c>
    </row>
    <row r="10207" spans="1:10" x14ac:dyDescent="0.25">
      <c r="A10207" t="s">
        <v>14</v>
      </c>
      <c r="B10207" t="s">
        <v>6</v>
      </c>
      <c r="C10207" t="s">
        <v>11</v>
      </c>
      <c r="D10207">
        <v>2034</v>
      </c>
      <c r="E10207">
        <v>2040</v>
      </c>
      <c r="F10207">
        <v>0.40444272199999998</v>
      </c>
      <c r="G10207">
        <v>8512.2278029999998</v>
      </c>
      <c r="H10207">
        <v>0</v>
      </c>
      <c r="I10207">
        <v>0.85</v>
      </c>
      <c r="J10207" s="2" t="str">
        <f t="shared" si="159"/>
        <v>EG_CCGTWR2034</v>
      </c>
    </row>
    <row r="10208" spans="1:10" x14ac:dyDescent="0.25">
      <c r="A10208" t="s">
        <v>14</v>
      </c>
      <c r="B10208" t="s">
        <v>6</v>
      </c>
      <c r="C10208" t="s">
        <v>9</v>
      </c>
      <c r="D10208">
        <v>2034</v>
      </c>
      <c r="E10208">
        <v>2040</v>
      </c>
      <c r="F10208">
        <v>0.40444272199999998</v>
      </c>
      <c r="G10208">
        <v>8512.2278029999998</v>
      </c>
      <c r="H10208">
        <v>0</v>
      </c>
      <c r="I10208">
        <v>0.85</v>
      </c>
      <c r="J10208" s="2" t="str">
        <f t="shared" si="159"/>
        <v>EG_CCGTNER2034</v>
      </c>
    </row>
    <row r="10209" spans="1:10" x14ac:dyDescent="0.25">
      <c r="A10209" t="s">
        <v>14</v>
      </c>
      <c r="B10209" t="s">
        <v>6</v>
      </c>
      <c r="C10209" t="s">
        <v>8</v>
      </c>
      <c r="D10209">
        <v>2034</v>
      </c>
      <c r="E10209">
        <v>2040</v>
      </c>
      <c r="F10209">
        <v>0.40444272199999998</v>
      </c>
      <c r="G10209">
        <v>8512.2278029999998</v>
      </c>
      <c r="H10209">
        <v>0</v>
      </c>
      <c r="I10209">
        <v>0.85</v>
      </c>
      <c r="J10209" s="2" t="str">
        <f t="shared" si="159"/>
        <v>EG_CCGTSR2034</v>
      </c>
    </row>
    <row r="10210" spans="1:10" x14ac:dyDescent="0.25">
      <c r="A10210" t="s">
        <v>14</v>
      </c>
      <c r="B10210" t="s">
        <v>6</v>
      </c>
      <c r="C10210" t="s">
        <v>12</v>
      </c>
      <c r="D10210">
        <v>2034</v>
      </c>
      <c r="E10210">
        <v>2040</v>
      </c>
      <c r="F10210">
        <v>0.40444272199999998</v>
      </c>
      <c r="G10210">
        <v>8512.2278029999998</v>
      </c>
      <c r="H10210">
        <v>0</v>
      </c>
      <c r="I10210">
        <v>0.85</v>
      </c>
      <c r="J10210" s="2" t="str">
        <f t="shared" si="159"/>
        <v>EG_CCGTNR2034</v>
      </c>
    </row>
    <row r="10211" spans="1:10" x14ac:dyDescent="0.25">
      <c r="A10211" t="s">
        <v>14</v>
      </c>
      <c r="B10211" t="s">
        <v>6</v>
      </c>
      <c r="C10211" t="s">
        <v>10</v>
      </c>
      <c r="D10211">
        <v>2034</v>
      </c>
      <c r="E10211">
        <v>2041</v>
      </c>
      <c r="F10211">
        <v>0.40444272199999998</v>
      </c>
      <c r="G10211">
        <v>8512.2278029999998</v>
      </c>
      <c r="H10211">
        <v>0</v>
      </c>
      <c r="I10211">
        <v>0.85</v>
      </c>
      <c r="J10211" s="2" t="str">
        <f t="shared" si="159"/>
        <v>EG_CCGTER2034</v>
      </c>
    </row>
    <row r="10212" spans="1:10" x14ac:dyDescent="0.25">
      <c r="A10212" t="s">
        <v>14</v>
      </c>
      <c r="B10212" t="s">
        <v>6</v>
      </c>
      <c r="C10212" t="s">
        <v>11</v>
      </c>
      <c r="D10212">
        <v>2034</v>
      </c>
      <c r="E10212">
        <v>2041</v>
      </c>
      <c r="F10212">
        <v>0.40444272199999998</v>
      </c>
      <c r="G10212">
        <v>8512.2278029999998</v>
      </c>
      <c r="H10212">
        <v>0</v>
      </c>
      <c r="I10212">
        <v>0.85</v>
      </c>
      <c r="J10212" s="2" t="str">
        <f t="shared" si="159"/>
        <v>EG_CCGTWR2034</v>
      </c>
    </row>
    <row r="10213" spans="1:10" x14ac:dyDescent="0.25">
      <c r="A10213" t="s">
        <v>14</v>
      </c>
      <c r="B10213" t="s">
        <v>6</v>
      </c>
      <c r="C10213" t="s">
        <v>9</v>
      </c>
      <c r="D10213">
        <v>2034</v>
      </c>
      <c r="E10213">
        <v>2041</v>
      </c>
      <c r="F10213">
        <v>0.40444272199999998</v>
      </c>
      <c r="G10213">
        <v>8512.2278029999998</v>
      </c>
      <c r="H10213">
        <v>0</v>
      </c>
      <c r="I10213">
        <v>0.85</v>
      </c>
      <c r="J10213" s="2" t="str">
        <f t="shared" si="159"/>
        <v>EG_CCGTNER2034</v>
      </c>
    </row>
    <row r="10214" spans="1:10" x14ac:dyDescent="0.25">
      <c r="A10214" t="s">
        <v>14</v>
      </c>
      <c r="B10214" t="s">
        <v>6</v>
      </c>
      <c r="C10214" t="s">
        <v>8</v>
      </c>
      <c r="D10214">
        <v>2034</v>
      </c>
      <c r="E10214">
        <v>2041</v>
      </c>
      <c r="F10214">
        <v>0.40444272199999998</v>
      </c>
      <c r="G10214">
        <v>8512.2278029999998</v>
      </c>
      <c r="H10214">
        <v>0</v>
      </c>
      <c r="I10214">
        <v>0.85</v>
      </c>
      <c r="J10214" s="2" t="str">
        <f t="shared" si="159"/>
        <v>EG_CCGTSR2034</v>
      </c>
    </row>
    <row r="10215" spans="1:10" x14ac:dyDescent="0.25">
      <c r="A10215" t="s">
        <v>14</v>
      </c>
      <c r="B10215" t="s">
        <v>6</v>
      </c>
      <c r="C10215" t="s">
        <v>12</v>
      </c>
      <c r="D10215">
        <v>2034</v>
      </c>
      <c r="E10215">
        <v>2041</v>
      </c>
      <c r="F10215">
        <v>0.40444272199999998</v>
      </c>
      <c r="G10215">
        <v>8512.2278029999998</v>
      </c>
      <c r="H10215">
        <v>0</v>
      </c>
      <c r="I10215">
        <v>0.85</v>
      </c>
      <c r="J10215" s="2" t="str">
        <f t="shared" si="159"/>
        <v>EG_CCGTNR2034</v>
      </c>
    </row>
    <row r="10216" spans="1:10" x14ac:dyDescent="0.25">
      <c r="A10216" t="s">
        <v>16</v>
      </c>
      <c r="B10216" t="s">
        <v>6</v>
      </c>
      <c r="C10216" t="s">
        <v>10</v>
      </c>
      <c r="D10216">
        <v>2034</v>
      </c>
      <c r="E10216">
        <v>2034</v>
      </c>
      <c r="F10216">
        <v>0.28070162799999998</v>
      </c>
      <c r="G10216">
        <v>6679.7506489999996</v>
      </c>
      <c r="H10216">
        <v>0</v>
      </c>
      <c r="I10216">
        <v>0.85</v>
      </c>
      <c r="J10216" s="2" t="str">
        <f t="shared" si="159"/>
        <v>EG_OCGTER2034</v>
      </c>
    </row>
    <row r="10217" spans="1:10" x14ac:dyDescent="0.25">
      <c r="A10217" t="s">
        <v>16</v>
      </c>
      <c r="B10217" t="s">
        <v>6</v>
      </c>
      <c r="C10217" t="s">
        <v>11</v>
      </c>
      <c r="D10217">
        <v>2034</v>
      </c>
      <c r="E10217">
        <v>2034</v>
      </c>
      <c r="F10217">
        <v>0.28070162799999998</v>
      </c>
      <c r="G10217">
        <v>6679.7506489999996</v>
      </c>
      <c r="H10217">
        <v>0</v>
      </c>
      <c r="I10217">
        <v>0.85</v>
      </c>
      <c r="J10217" s="2" t="str">
        <f t="shared" si="159"/>
        <v>EG_OCGTWR2034</v>
      </c>
    </row>
    <row r="10218" spans="1:10" x14ac:dyDescent="0.25">
      <c r="A10218" t="s">
        <v>16</v>
      </c>
      <c r="B10218" t="s">
        <v>6</v>
      </c>
      <c r="C10218" t="s">
        <v>9</v>
      </c>
      <c r="D10218">
        <v>2034</v>
      </c>
      <c r="E10218">
        <v>2034</v>
      </c>
      <c r="F10218">
        <v>0.28070162799999998</v>
      </c>
      <c r="G10218">
        <v>6679.7506489999996</v>
      </c>
      <c r="H10218">
        <v>0</v>
      </c>
      <c r="I10218">
        <v>0.85</v>
      </c>
      <c r="J10218" s="2" t="str">
        <f t="shared" si="159"/>
        <v>EG_OCGTNER2034</v>
      </c>
    </row>
    <row r="10219" spans="1:10" x14ac:dyDescent="0.25">
      <c r="A10219" t="s">
        <v>16</v>
      </c>
      <c r="B10219" t="s">
        <v>6</v>
      </c>
      <c r="C10219" t="s">
        <v>8</v>
      </c>
      <c r="D10219">
        <v>2034</v>
      </c>
      <c r="E10219">
        <v>2034</v>
      </c>
      <c r="F10219">
        <v>0.28070162799999998</v>
      </c>
      <c r="G10219">
        <v>6679.7506489999996</v>
      </c>
      <c r="H10219">
        <v>0</v>
      </c>
      <c r="I10219">
        <v>0.85</v>
      </c>
      <c r="J10219" s="2" t="str">
        <f t="shared" si="159"/>
        <v>EG_OCGTSR2034</v>
      </c>
    </row>
    <row r="10220" spans="1:10" x14ac:dyDescent="0.25">
      <c r="A10220" t="s">
        <v>16</v>
      </c>
      <c r="B10220" t="s">
        <v>6</v>
      </c>
      <c r="C10220" t="s">
        <v>12</v>
      </c>
      <c r="D10220">
        <v>2034</v>
      </c>
      <c r="E10220">
        <v>2034</v>
      </c>
      <c r="F10220">
        <v>0.28070162799999998</v>
      </c>
      <c r="G10220">
        <v>6679.7506489999996</v>
      </c>
      <c r="H10220">
        <v>0</v>
      </c>
      <c r="I10220">
        <v>0.85</v>
      </c>
      <c r="J10220" s="2" t="str">
        <f t="shared" si="159"/>
        <v>EG_OCGTNR2034</v>
      </c>
    </row>
    <row r="10221" spans="1:10" x14ac:dyDescent="0.25">
      <c r="A10221" t="s">
        <v>16</v>
      </c>
      <c r="B10221" t="s">
        <v>6</v>
      </c>
      <c r="C10221" t="s">
        <v>10</v>
      </c>
      <c r="D10221">
        <v>2034</v>
      </c>
      <c r="E10221">
        <v>2035</v>
      </c>
      <c r="F10221">
        <v>0.28070162799999998</v>
      </c>
      <c r="G10221">
        <v>6679.7506489999996</v>
      </c>
      <c r="H10221">
        <v>0</v>
      </c>
      <c r="I10221">
        <v>0.85</v>
      </c>
      <c r="J10221" s="2" t="str">
        <f t="shared" si="159"/>
        <v>EG_OCGTER2034</v>
      </c>
    </row>
    <row r="10222" spans="1:10" x14ac:dyDescent="0.25">
      <c r="A10222" t="s">
        <v>16</v>
      </c>
      <c r="B10222" t="s">
        <v>6</v>
      </c>
      <c r="C10222" t="s">
        <v>11</v>
      </c>
      <c r="D10222">
        <v>2034</v>
      </c>
      <c r="E10222">
        <v>2035</v>
      </c>
      <c r="F10222">
        <v>0.28070162799999998</v>
      </c>
      <c r="G10222">
        <v>6679.7506489999996</v>
      </c>
      <c r="H10222">
        <v>0</v>
      </c>
      <c r="I10222">
        <v>0.85</v>
      </c>
      <c r="J10222" s="2" t="str">
        <f t="shared" si="159"/>
        <v>EG_OCGTWR2034</v>
      </c>
    </row>
    <row r="10223" spans="1:10" x14ac:dyDescent="0.25">
      <c r="A10223" t="s">
        <v>16</v>
      </c>
      <c r="B10223" t="s">
        <v>6</v>
      </c>
      <c r="C10223" t="s">
        <v>9</v>
      </c>
      <c r="D10223">
        <v>2034</v>
      </c>
      <c r="E10223">
        <v>2035</v>
      </c>
      <c r="F10223">
        <v>0.28070162799999998</v>
      </c>
      <c r="G10223">
        <v>6679.7506489999996</v>
      </c>
      <c r="H10223">
        <v>0</v>
      </c>
      <c r="I10223">
        <v>0.85</v>
      </c>
      <c r="J10223" s="2" t="str">
        <f t="shared" si="159"/>
        <v>EG_OCGTNER2034</v>
      </c>
    </row>
    <row r="10224" spans="1:10" x14ac:dyDescent="0.25">
      <c r="A10224" t="s">
        <v>16</v>
      </c>
      <c r="B10224" t="s">
        <v>6</v>
      </c>
      <c r="C10224" t="s">
        <v>8</v>
      </c>
      <c r="D10224">
        <v>2034</v>
      </c>
      <c r="E10224">
        <v>2035</v>
      </c>
      <c r="F10224">
        <v>0.28070162799999998</v>
      </c>
      <c r="G10224">
        <v>6679.7506489999996</v>
      </c>
      <c r="H10224">
        <v>0</v>
      </c>
      <c r="I10224">
        <v>0.85</v>
      </c>
      <c r="J10224" s="2" t="str">
        <f t="shared" si="159"/>
        <v>EG_OCGTSR2034</v>
      </c>
    </row>
    <row r="10225" spans="1:10" x14ac:dyDescent="0.25">
      <c r="A10225" t="s">
        <v>16</v>
      </c>
      <c r="B10225" t="s">
        <v>6</v>
      </c>
      <c r="C10225" t="s">
        <v>12</v>
      </c>
      <c r="D10225">
        <v>2034</v>
      </c>
      <c r="E10225">
        <v>2035</v>
      </c>
      <c r="F10225">
        <v>0.28070162799999998</v>
      </c>
      <c r="G10225">
        <v>6679.7506489999996</v>
      </c>
      <c r="H10225">
        <v>0</v>
      </c>
      <c r="I10225">
        <v>0.85</v>
      </c>
      <c r="J10225" s="2" t="str">
        <f t="shared" si="159"/>
        <v>EG_OCGTNR2034</v>
      </c>
    </row>
    <row r="10226" spans="1:10" x14ac:dyDescent="0.25">
      <c r="A10226" t="s">
        <v>16</v>
      </c>
      <c r="B10226" t="s">
        <v>6</v>
      </c>
      <c r="C10226" t="s">
        <v>10</v>
      </c>
      <c r="D10226">
        <v>2034</v>
      </c>
      <c r="E10226">
        <v>2036</v>
      </c>
      <c r="F10226">
        <v>0.28070162799999998</v>
      </c>
      <c r="G10226">
        <v>6679.7506489999996</v>
      </c>
      <c r="H10226">
        <v>0</v>
      </c>
      <c r="I10226">
        <v>0.85</v>
      </c>
      <c r="J10226" s="2" t="str">
        <f t="shared" si="159"/>
        <v>EG_OCGTER2034</v>
      </c>
    </row>
    <row r="10227" spans="1:10" x14ac:dyDescent="0.25">
      <c r="A10227" t="s">
        <v>16</v>
      </c>
      <c r="B10227" t="s">
        <v>6</v>
      </c>
      <c r="C10227" t="s">
        <v>11</v>
      </c>
      <c r="D10227">
        <v>2034</v>
      </c>
      <c r="E10227">
        <v>2036</v>
      </c>
      <c r="F10227">
        <v>0.28070162799999998</v>
      </c>
      <c r="G10227">
        <v>6679.7506489999996</v>
      </c>
      <c r="H10227">
        <v>0</v>
      </c>
      <c r="I10227">
        <v>0.85</v>
      </c>
      <c r="J10227" s="2" t="str">
        <f t="shared" si="159"/>
        <v>EG_OCGTWR2034</v>
      </c>
    </row>
    <row r="10228" spans="1:10" x14ac:dyDescent="0.25">
      <c r="A10228" t="s">
        <v>16</v>
      </c>
      <c r="B10228" t="s">
        <v>6</v>
      </c>
      <c r="C10228" t="s">
        <v>9</v>
      </c>
      <c r="D10228">
        <v>2034</v>
      </c>
      <c r="E10228">
        <v>2036</v>
      </c>
      <c r="F10228">
        <v>0.28070162799999998</v>
      </c>
      <c r="G10228">
        <v>6679.7506489999996</v>
      </c>
      <c r="H10228">
        <v>0</v>
      </c>
      <c r="I10228">
        <v>0.85</v>
      </c>
      <c r="J10228" s="2" t="str">
        <f t="shared" si="159"/>
        <v>EG_OCGTNER2034</v>
      </c>
    </row>
    <row r="10229" spans="1:10" x14ac:dyDescent="0.25">
      <c r="A10229" t="s">
        <v>16</v>
      </c>
      <c r="B10229" t="s">
        <v>6</v>
      </c>
      <c r="C10229" t="s">
        <v>8</v>
      </c>
      <c r="D10229">
        <v>2034</v>
      </c>
      <c r="E10229">
        <v>2036</v>
      </c>
      <c r="F10229">
        <v>0.28070162799999998</v>
      </c>
      <c r="G10229">
        <v>6679.7506489999996</v>
      </c>
      <c r="H10229">
        <v>0</v>
      </c>
      <c r="I10229">
        <v>0.85</v>
      </c>
      <c r="J10229" s="2" t="str">
        <f t="shared" si="159"/>
        <v>EG_OCGTSR2034</v>
      </c>
    </row>
    <row r="10230" spans="1:10" x14ac:dyDescent="0.25">
      <c r="A10230" t="s">
        <v>16</v>
      </c>
      <c r="B10230" t="s">
        <v>6</v>
      </c>
      <c r="C10230" t="s">
        <v>12</v>
      </c>
      <c r="D10230">
        <v>2034</v>
      </c>
      <c r="E10230">
        <v>2036</v>
      </c>
      <c r="F10230">
        <v>0.28070162799999998</v>
      </c>
      <c r="G10230">
        <v>6679.7506489999996</v>
      </c>
      <c r="H10230">
        <v>0</v>
      </c>
      <c r="I10230">
        <v>0.85</v>
      </c>
      <c r="J10230" s="2" t="str">
        <f t="shared" si="159"/>
        <v>EG_OCGTNR2034</v>
      </c>
    </row>
    <row r="10231" spans="1:10" x14ac:dyDescent="0.25">
      <c r="A10231" t="s">
        <v>16</v>
      </c>
      <c r="B10231" t="s">
        <v>6</v>
      </c>
      <c r="C10231" t="s">
        <v>10</v>
      </c>
      <c r="D10231">
        <v>2034</v>
      </c>
      <c r="E10231">
        <v>2037</v>
      </c>
      <c r="F10231">
        <v>0.28070162799999998</v>
      </c>
      <c r="G10231">
        <v>6679.7506489999996</v>
      </c>
      <c r="H10231">
        <v>0</v>
      </c>
      <c r="I10231">
        <v>0.85</v>
      </c>
      <c r="J10231" s="2" t="str">
        <f t="shared" si="159"/>
        <v>EG_OCGTER2034</v>
      </c>
    </row>
    <row r="10232" spans="1:10" x14ac:dyDescent="0.25">
      <c r="A10232" t="s">
        <v>16</v>
      </c>
      <c r="B10232" t="s">
        <v>6</v>
      </c>
      <c r="C10232" t="s">
        <v>11</v>
      </c>
      <c r="D10232">
        <v>2034</v>
      </c>
      <c r="E10232">
        <v>2037</v>
      </c>
      <c r="F10232">
        <v>0.28070162799999998</v>
      </c>
      <c r="G10232">
        <v>6679.7506489999996</v>
      </c>
      <c r="H10232">
        <v>0</v>
      </c>
      <c r="I10232">
        <v>0.85</v>
      </c>
      <c r="J10232" s="2" t="str">
        <f t="shared" si="159"/>
        <v>EG_OCGTWR2034</v>
      </c>
    </row>
    <row r="10233" spans="1:10" x14ac:dyDescent="0.25">
      <c r="A10233" t="s">
        <v>16</v>
      </c>
      <c r="B10233" t="s">
        <v>6</v>
      </c>
      <c r="C10233" t="s">
        <v>9</v>
      </c>
      <c r="D10233">
        <v>2034</v>
      </c>
      <c r="E10233">
        <v>2037</v>
      </c>
      <c r="F10233">
        <v>0.28070162799999998</v>
      </c>
      <c r="G10233">
        <v>6679.7506489999996</v>
      </c>
      <c r="H10233">
        <v>0</v>
      </c>
      <c r="I10233">
        <v>0.85</v>
      </c>
      <c r="J10233" s="2" t="str">
        <f t="shared" si="159"/>
        <v>EG_OCGTNER2034</v>
      </c>
    </row>
    <row r="10234" spans="1:10" x14ac:dyDescent="0.25">
      <c r="A10234" t="s">
        <v>16</v>
      </c>
      <c r="B10234" t="s">
        <v>6</v>
      </c>
      <c r="C10234" t="s">
        <v>8</v>
      </c>
      <c r="D10234">
        <v>2034</v>
      </c>
      <c r="E10234">
        <v>2037</v>
      </c>
      <c r="F10234">
        <v>0.28070162799999998</v>
      </c>
      <c r="G10234">
        <v>6679.7506489999996</v>
      </c>
      <c r="H10234">
        <v>0</v>
      </c>
      <c r="I10234">
        <v>0.85</v>
      </c>
      <c r="J10234" s="2" t="str">
        <f t="shared" si="159"/>
        <v>EG_OCGTSR2034</v>
      </c>
    </row>
    <row r="10235" spans="1:10" x14ac:dyDescent="0.25">
      <c r="A10235" t="s">
        <v>16</v>
      </c>
      <c r="B10235" t="s">
        <v>6</v>
      </c>
      <c r="C10235" t="s">
        <v>12</v>
      </c>
      <c r="D10235">
        <v>2034</v>
      </c>
      <c r="E10235">
        <v>2037</v>
      </c>
      <c r="F10235">
        <v>0.28070162799999998</v>
      </c>
      <c r="G10235">
        <v>6679.7506489999996</v>
      </c>
      <c r="H10235">
        <v>0</v>
      </c>
      <c r="I10235">
        <v>0.85</v>
      </c>
      <c r="J10235" s="2" t="str">
        <f t="shared" si="159"/>
        <v>EG_OCGTNR2034</v>
      </c>
    </row>
    <row r="10236" spans="1:10" x14ac:dyDescent="0.25">
      <c r="A10236" t="s">
        <v>16</v>
      </c>
      <c r="B10236" t="s">
        <v>6</v>
      </c>
      <c r="C10236" t="s">
        <v>10</v>
      </c>
      <c r="D10236">
        <v>2034</v>
      </c>
      <c r="E10236">
        <v>2038</v>
      </c>
      <c r="F10236">
        <v>0.28070162799999998</v>
      </c>
      <c r="G10236">
        <v>6679.7506489999996</v>
      </c>
      <c r="H10236">
        <v>0</v>
      </c>
      <c r="I10236">
        <v>0.85</v>
      </c>
      <c r="J10236" s="2" t="str">
        <f t="shared" si="159"/>
        <v>EG_OCGTER2034</v>
      </c>
    </row>
    <row r="10237" spans="1:10" x14ac:dyDescent="0.25">
      <c r="A10237" t="s">
        <v>16</v>
      </c>
      <c r="B10237" t="s">
        <v>6</v>
      </c>
      <c r="C10237" t="s">
        <v>11</v>
      </c>
      <c r="D10237">
        <v>2034</v>
      </c>
      <c r="E10237">
        <v>2038</v>
      </c>
      <c r="F10237">
        <v>0.28070162799999998</v>
      </c>
      <c r="G10237">
        <v>6679.7506489999996</v>
      </c>
      <c r="H10237">
        <v>0</v>
      </c>
      <c r="I10237">
        <v>0.85</v>
      </c>
      <c r="J10237" s="2" t="str">
        <f t="shared" si="159"/>
        <v>EG_OCGTWR2034</v>
      </c>
    </row>
    <row r="10238" spans="1:10" x14ac:dyDescent="0.25">
      <c r="A10238" t="s">
        <v>16</v>
      </c>
      <c r="B10238" t="s">
        <v>6</v>
      </c>
      <c r="C10238" t="s">
        <v>9</v>
      </c>
      <c r="D10238">
        <v>2034</v>
      </c>
      <c r="E10238">
        <v>2038</v>
      </c>
      <c r="F10238">
        <v>0.28070162799999998</v>
      </c>
      <c r="G10238">
        <v>6679.7506489999996</v>
      </c>
      <c r="H10238">
        <v>0</v>
      </c>
      <c r="I10238">
        <v>0.85</v>
      </c>
      <c r="J10238" s="2" t="str">
        <f t="shared" si="159"/>
        <v>EG_OCGTNER2034</v>
      </c>
    </row>
    <row r="10239" spans="1:10" x14ac:dyDescent="0.25">
      <c r="A10239" t="s">
        <v>16</v>
      </c>
      <c r="B10239" t="s">
        <v>6</v>
      </c>
      <c r="C10239" t="s">
        <v>8</v>
      </c>
      <c r="D10239">
        <v>2034</v>
      </c>
      <c r="E10239">
        <v>2038</v>
      </c>
      <c r="F10239">
        <v>0.28070162799999998</v>
      </c>
      <c r="G10239">
        <v>6679.7506489999996</v>
      </c>
      <c r="H10239">
        <v>0</v>
      </c>
      <c r="I10239">
        <v>0.85</v>
      </c>
      <c r="J10239" s="2" t="str">
        <f t="shared" si="159"/>
        <v>EG_OCGTSR2034</v>
      </c>
    </row>
    <row r="10240" spans="1:10" x14ac:dyDescent="0.25">
      <c r="A10240" t="s">
        <v>16</v>
      </c>
      <c r="B10240" t="s">
        <v>6</v>
      </c>
      <c r="C10240" t="s">
        <v>12</v>
      </c>
      <c r="D10240">
        <v>2034</v>
      </c>
      <c r="E10240">
        <v>2038</v>
      </c>
      <c r="F10240">
        <v>0.28070162799999998</v>
      </c>
      <c r="G10240">
        <v>6679.7506489999996</v>
      </c>
      <c r="H10240">
        <v>0</v>
      </c>
      <c r="I10240">
        <v>0.85</v>
      </c>
      <c r="J10240" s="2" t="str">
        <f t="shared" si="159"/>
        <v>EG_OCGTNR2034</v>
      </c>
    </row>
    <row r="10241" spans="1:10" x14ac:dyDescent="0.25">
      <c r="A10241" t="s">
        <v>16</v>
      </c>
      <c r="B10241" t="s">
        <v>6</v>
      </c>
      <c r="C10241" t="s">
        <v>10</v>
      </c>
      <c r="D10241">
        <v>2034</v>
      </c>
      <c r="E10241">
        <v>2039</v>
      </c>
      <c r="F10241">
        <v>0.28070162799999998</v>
      </c>
      <c r="G10241">
        <v>6679.7506489999996</v>
      </c>
      <c r="H10241">
        <v>0</v>
      </c>
      <c r="I10241">
        <v>0.85</v>
      </c>
      <c r="J10241" s="2" t="str">
        <f t="shared" si="159"/>
        <v>EG_OCGTER2034</v>
      </c>
    </row>
    <row r="10242" spans="1:10" x14ac:dyDescent="0.25">
      <c r="A10242" t="s">
        <v>16</v>
      </c>
      <c r="B10242" t="s">
        <v>6</v>
      </c>
      <c r="C10242" t="s">
        <v>11</v>
      </c>
      <c r="D10242">
        <v>2034</v>
      </c>
      <c r="E10242">
        <v>2039</v>
      </c>
      <c r="F10242">
        <v>0.28070162799999998</v>
      </c>
      <c r="G10242">
        <v>6679.7506489999996</v>
      </c>
      <c r="H10242">
        <v>0</v>
      </c>
      <c r="I10242">
        <v>0.85</v>
      </c>
      <c r="J10242" s="2" t="str">
        <f t="shared" si="159"/>
        <v>EG_OCGTWR2034</v>
      </c>
    </row>
    <row r="10243" spans="1:10" x14ac:dyDescent="0.25">
      <c r="A10243" t="s">
        <v>16</v>
      </c>
      <c r="B10243" t="s">
        <v>6</v>
      </c>
      <c r="C10243" t="s">
        <v>9</v>
      </c>
      <c r="D10243">
        <v>2034</v>
      </c>
      <c r="E10243">
        <v>2039</v>
      </c>
      <c r="F10243">
        <v>0.28070162799999998</v>
      </c>
      <c r="G10243">
        <v>6679.7506489999996</v>
      </c>
      <c r="H10243">
        <v>0</v>
      </c>
      <c r="I10243">
        <v>0.85</v>
      </c>
      <c r="J10243" s="2" t="str">
        <f t="shared" ref="J10243:J10306" si="160">_xlfn.CONCAT(A10243,C10243,D10243)</f>
        <v>EG_OCGTNER2034</v>
      </c>
    </row>
    <row r="10244" spans="1:10" x14ac:dyDescent="0.25">
      <c r="A10244" t="s">
        <v>16</v>
      </c>
      <c r="B10244" t="s">
        <v>6</v>
      </c>
      <c r="C10244" t="s">
        <v>8</v>
      </c>
      <c r="D10244">
        <v>2034</v>
      </c>
      <c r="E10244">
        <v>2039</v>
      </c>
      <c r="F10244">
        <v>0.28070162799999998</v>
      </c>
      <c r="G10244">
        <v>6679.7506489999996</v>
      </c>
      <c r="H10244">
        <v>0</v>
      </c>
      <c r="I10244">
        <v>0.85</v>
      </c>
      <c r="J10244" s="2" t="str">
        <f t="shared" si="160"/>
        <v>EG_OCGTSR2034</v>
      </c>
    </row>
    <row r="10245" spans="1:10" x14ac:dyDescent="0.25">
      <c r="A10245" t="s">
        <v>16</v>
      </c>
      <c r="B10245" t="s">
        <v>6</v>
      </c>
      <c r="C10245" t="s">
        <v>12</v>
      </c>
      <c r="D10245">
        <v>2034</v>
      </c>
      <c r="E10245">
        <v>2039</v>
      </c>
      <c r="F10245">
        <v>0.28070162799999998</v>
      </c>
      <c r="G10245">
        <v>6679.7506489999996</v>
      </c>
      <c r="H10245">
        <v>0</v>
      </c>
      <c r="I10245">
        <v>0.85</v>
      </c>
      <c r="J10245" s="2" t="str">
        <f t="shared" si="160"/>
        <v>EG_OCGTNR2034</v>
      </c>
    </row>
    <row r="10246" spans="1:10" x14ac:dyDescent="0.25">
      <c r="A10246" t="s">
        <v>16</v>
      </c>
      <c r="B10246" t="s">
        <v>6</v>
      </c>
      <c r="C10246" t="s">
        <v>10</v>
      </c>
      <c r="D10246">
        <v>2034</v>
      </c>
      <c r="E10246">
        <v>2040</v>
      </c>
      <c r="F10246">
        <v>0.28070162799999998</v>
      </c>
      <c r="G10246">
        <v>6679.7506489999996</v>
      </c>
      <c r="H10246">
        <v>0</v>
      </c>
      <c r="I10246">
        <v>0.85</v>
      </c>
      <c r="J10246" s="2" t="str">
        <f t="shared" si="160"/>
        <v>EG_OCGTER2034</v>
      </c>
    </row>
    <row r="10247" spans="1:10" x14ac:dyDescent="0.25">
      <c r="A10247" t="s">
        <v>16</v>
      </c>
      <c r="B10247" t="s">
        <v>6</v>
      </c>
      <c r="C10247" t="s">
        <v>11</v>
      </c>
      <c r="D10247">
        <v>2034</v>
      </c>
      <c r="E10247">
        <v>2040</v>
      </c>
      <c r="F10247">
        <v>0.28070162799999998</v>
      </c>
      <c r="G10247">
        <v>6679.7506489999996</v>
      </c>
      <c r="H10247">
        <v>0</v>
      </c>
      <c r="I10247">
        <v>0.85</v>
      </c>
      <c r="J10247" s="2" t="str">
        <f t="shared" si="160"/>
        <v>EG_OCGTWR2034</v>
      </c>
    </row>
    <row r="10248" spans="1:10" x14ac:dyDescent="0.25">
      <c r="A10248" t="s">
        <v>16</v>
      </c>
      <c r="B10248" t="s">
        <v>6</v>
      </c>
      <c r="C10248" t="s">
        <v>9</v>
      </c>
      <c r="D10248">
        <v>2034</v>
      </c>
      <c r="E10248">
        <v>2040</v>
      </c>
      <c r="F10248">
        <v>0.28070162799999998</v>
      </c>
      <c r="G10248">
        <v>6679.7506489999996</v>
      </c>
      <c r="H10248">
        <v>0</v>
      </c>
      <c r="I10248">
        <v>0.85</v>
      </c>
      <c r="J10248" s="2" t="str">
        <f t="shared" si="160"/>
        <v>EG_OCGTNER2034</v>
      </c>
    </row>
    <row r="10249" spans="1:10" x14ac:dyDescent="0.25">
      <c r="A10249" t="s">
        <v>16</v>
      </c>
      <c r="B10249" t="s">
        <v>6</v>
      </c>
      <c r="C10249" t="s">
        <v>8</v>
      </c>
      <c r="D10249">
        <v>2034</v>
      </c>
      <c r="E10249">
        <v>2040</v>
      </c>
      <c r="F10249">
        <v>0.28070162799999998</v>
      </c>
      <c r="G10249">
        <v>6679.7506489999996</v>
      </c>
      <c r="H10249">
        <v>0</v>
      </c>
      <c r="I10249">
        <v>0.85</v>
      </c>
      <c r="J10249" s="2" t="str">
        <f t="shared" si="160"/>
        <v>EG_OCGTSR2034</v>
      </c>
    </row>
    <row r="10250" spans="1:10" x14ac:dyDescent="0.25">
      <c r="A10250" t="s">
        <v>16</v>
      </c>
      <c r="B10250" t="s">
        <v>6</v>
      </c>
      <c r="C10250" t="s">
        <v>12</v>
      </c>
      <c r="D10250">
        <v>2034</v>
      </c>
      <c r="E10250">
        <v>2040</v>
      </c>
      <c r="F10250">
        <v>0.28070162799999998</v>
      </c>
      <c r="G10250">
        <v>6679.7506489999996</v>
      </c>
      <c r="H10250">
        <v>0</v>
      </c>
      <c r="I10250">
        <v>0.85</v>
      </c>
      <c r="J10250" s="2" t="str">
        <f t="shared" si="160"/>
        <v>EG_OCGTNR2034</v>
      </c>
    </row>
    <row r="10251" spans="1:10" x14ac:dyDescent="0.25">
      <c r="A10251" t="s">
        <v>16</v>
      </c>
      <c r="B10251" t="s">
        <v>6</v>
      </c>
      <c r="C10251" t="s">
        <v>10</v>
      </c>
      <c r="D10251">
        <v>2034</v>
      </c>
      <c r="E10251">
        <v>2041</v>
      </c>
      <c r="F10251">
        <v>0.28070162799999998</v>
      </c>
      <c r="G10251">
        <v>6679.7506489999996</v>
      </c>
      <c r="H10251">
        <v>0</v>
      </c>
      <c r="I10251">
        <v>0.85</v>
      </c>
      <c r="J10251" s="2" t="str">
        <f t="shared" si="160"/>
        <v>EG_OCGTER2034</v>
      </c>
    </row>
    <row r="10252" spans="1:10" x14ac:dyDescent="0.25">
      <c r="A10252" t="s">
        <v>16</v>
      </c>
      <c r="B10252" t="s">
        <v>6</v>
      </c>
      <c r="C10252" t="s">
        <v>11</v>
      </c>
      <c r="D10252">
        <v>2034</v>
      </c>
      <c r="E10252">
        <v>2041</v>
      </c>
      <c r="F10252">
        <v>0.28070162799999998</v>
      </c>
      <c r="G10252">
        <v>6679.7506489999996</v>
      </c>
      <c r="H10252">
        <v>0</v>
      </c>
      <c r="I10252">
        <v>0.85</v>
      </c>
      <c r="J10252" s="2" t="str">
        <f t="shared" si="160"/>
        <v>EG_OCGTWR2034</v>
      </c>
    </row>
    <row r="10253" spans="1:10" x14ac:dyDescent="0.25">
      <c r="A10253" t="s">
        <v>16</v>
      </c>
      <c r="B10253" t="s">
        <v>6</v>
      </c>
      <c r="C10253" t="s">
        <v>9</v>
      </c>
      <c r="D10253">
        <v>2034</v>
      </c>
      <c r="E10253">
        <v>2041</v>
      </c>
      <c r="F10253">
        <v>0.28070162799999998</v>
      </c>
      <c r="G10253">
        <v>6679.7506489999996</v>
      </c>
      <c r="H10253">
        <v>0</v>
      </c>
      <c r="I10253">
        <v>0.85</v>
      </c>
      <c r="J10253" s="2" t="str">
        <f t="shared" si="160"/>
        <v>EG_OCGTNER2034</v>
      </c>
    </row>
    <row r="10254" spans="1:10" x14ac:dyDescent="0.25">
      <c r="A10254" t="s">
        <v>16</v>
      </c>
      <c r="B10254" t="s">
        <v>6</v>
      </c>
      <c r="C10254" t="s">
        <v>8</v>
      </c>
      <c r="D10254">
        <v>2034</v>
      </c>
      <c r="E10254">
        <v>2041</v>
      </c>
      <c r="F10254">
        <v>0.28070162799999998</v>
      </c>
      <c r="G10254">
        <v>6679.7506489999996</v>
      </c>
      <c r="H10254">
        <v>0</v>
      </c>
      <c r="I10254">
        <v>0.85</v>
      </c>
      <c r="J10254" s="2" t="str">
        <f t="shared" si="160"/>
        <v>EG_OCGTSR2034</v>
      </c>
    </row>
    <row r="10255" spans="1:10" x14ac:dyDescent="0.25">
      <c r="A10255" t="s">
        <v>16</v>
      </c>
      <c r="B10255" t="s">
        <v>6</v>
      </c>
      <c r="C10255" t="s">
        <v>12</v>
      </c>
      <c r="D10255">
        <v>2034</v>
      </c>
      <c r="E10255">
        <v>2041</v>
      </c>
      <c r="F10255">
        <v>0.28070162799999998</v>
      </c>
      <c r="G10255">
        <v>6679.7506489999996</v>
      </c>
      <c r="H10255">
        <v>0</v>
      </c>
      <c r="I10255">
        <v>0.85</v>
      </c>
      <c r="J10255" s="2" t="str">
        <f t="shared" si="160"/>
        <v>EG_OCGTNR2034</v>
      </c>
    </row>
    <row r="10256" spans="1:10" x14ac:dyDescent="0.25">
      <c r="A10256" t="s">
        <v>15</v>
      </c>
      <c r="B10256" t="s">
        <v>6</v>
      </c>
      <c r="C10256" t="s">
        <v>10</v>
      </c>
      <c r="D10256">
        <v>2034</v>
      </c>
      <c r="E10256">
        <v>2034</v>
      </c>
      <c r="F10256">
        <v>1</v>
      </c>
      <c r="G10256">
        <v>19631.81452</v>
      </c>
      <c r="H10256">
        <v>0</v>
      </c>
      <c r="I10256">
        <v>1</v>
      </c>
      <c r="J10256" s="2" t="str">
        <f t="shared" si="160"/>
        <v>EG_LHER2034</v>
      </c>
    </row>
    <row r="10257" spans="1:10" x14ac:dyDescent="0.25">
      <c r="A10257" t="s">
        <v>15</v>
      </c>
      <c r="B10257" t="s">
        <v>6</v>
      </c>
      <c r="C10257" t="s">
        <v>11</v>
      </c>
      <c r="D10257">
        <v>2034</v>
      </c>
      <c r="E10257">
        <v>2034</v>
      </c>
      <c r="F10257">
        <v>1</v>
      </c>
      <c r="G10257">
        <v>19631.81452</v>
      </c>
      <c r="H10257">
        <v>0</v>
      </c>
      <c r="I10257">
        <v>1</v>
      </c>
      <c r="J10257" s="2" t="str">
        <f t="shared" si="160"/>
        <v>EG_LHWR2034</v>
      </c>
    </row>
    <row r="10258" spans="1:10" x14ac:dyDescent="0.25">
      <c r="A10258" t="s">
        <v>15</v>
      </c>
      <c r="B10258" t="s">
        <v>6</v>
      </c>
      <c r="C10258" t="s">
        <v>9</v>
      </c>
      <c r="D10258">
        <v>2034</v>
      </c>
      <c r="E10258">
        <v>2034</v>
      </c>
      <c r="F10258">
        <v>1</v>
      </c>
      <c r="G10258">
        <v>19631.81452</v>
      </c>
      <c r="H10258">
        <v>0</v>
      </c>
      <c r="I10258">
        <v>1</v>
      </c>
      <c r="J10258" s="2" t="str">
        <f t="shared" si="160"/>
        <v>EG_LHNER2034</v>
      </c>
    </row>
    <row r="10259" spans="1:10" x14ac:dyDescent="0.25">
      <c r="A10259" t="s">
        <v>15</v>
      </c>
      <c r="B10259" t="s">
        <v>6</v>
      </c>
      <c r="C10259" t="s">
        <v>8</v>
      </c>
      <c r="D10259">
        <v>2034</v>
      </c>
      <c r="E10259">
        <v>2034</v>
      </c>
      <c r="F10259">
        <v>1</v>
      </c>
      <c r="G10259">
        <v>19631.81452</v>
      </c>
      <c r="H10259">
        <v>0</v>
      </c>
      <c r="I10259">
        <v>1</v>
      </c>
      <c r="J10259" s="2" t="str">
        <f t="shared" si="160"/>
        <v>EG_LHSR2034</v>
      </c>
    </row>
    <row r="10260" spans="1:10" x14ac:dyDescent="0.25">
      <c r="A10260" t="s">
        <v>15</v>
      </c>
      <c r="B10260" t="s">
        <v>6</v>
      </c>
      <c r="C10260" t="s">
        <v>12</v>
      </c>
      <c r="D10260">
        <v>2034</v>
      </c>
      <c r="E10260">
        <v>2034</v>
      </c>
      <c r="F10260">
        <v>1</v>
      </c>
      <c r="G10260">
        <v>19631.81452</v>
      </c>
      <c r="H10260">
        <v>0</v>
      </c>
      <c r="I10260">
        <v>1</v>
      </c>
      <c r="J10260" s="2" t="str">
        <f t="shared" si="160"/>
        <v>EG_LHNR2034</v>
      </c>
    </row>
    <row r="10261" spans="1:10" x14ac:dyDescent="0.25">
      <c r="A10261" t="s">
        <v>15</v>
      </c>
      <c r="B10261" t="s">
        <v>6</v>
      </c>
      <c r="C10261" t="s">
        <v>10</v>
      </c>
      <c r="D10261">
        <v>2034</v>
      </c>
      <c r="E10261">
        <v>2035</v>
      </c>
      <c r="F10261">
        <v>1</v>
      </c>
      <c r="G10261">
        <v>19631.81452</v>
      </c>
      <c r="H10261">
        <v>0</v>
      </c>
      <c r="I10261">
        <v>1</v>
      </c>
      <c r="J10261" s="2" t="str">
        <f t="shared" si="160"/>
        <v>EG_LHER2034</v>
      </c>
    </row>
    <row r="10262" spans="1:10" x14ac:dyDescent="0.25">
      <c r="A10262" t="s">
        <v>15</v>
      </c>
      <c r="B10262" t="s">
        <v>6</v>
      </c>
      <c r="C10262" t="s">
        <v>11</v>
      </c>
      <c r="D10262">
        <v>2034</v>
      </c>
      <c r="E10262">
        <v>2035</v>
      </c>
      <c r="F10262">
        <v>1</v>
      </c>
      <c r="G10262">
        <v>19631.81452</v>
      </c>
      <c r="H10262">
        <v>0</v>
      </c>
      <c r="I10262">
        <v>1</v>
      </c>
      <c r="J10262" s="2" t="str">
        <f t="shared" si="160"/>
        <v>EG_LHWR2034</v>
      </c>
    </row>
    <row r="10263" spans="1:10" x14ac:dyDescent="0.25">
      <c r="A10263" t="s">
        <v>15</v>
      </c>
      <c r="B10263" t="s">
        <v>6</v>
      </c>
      <c r="C10263" t="s">
        <v>9</v>
      </c>
      <c r="D10263">
        <v>2034</v>
      </c>
      <c r="E10263">
        <v>2035</v>
      </c>
      <c r="F10263">
        <v>1</v>
      </c>
      <c r="G10263">
        <v>19631.81452</v>
      </c>
      <c r="H10263">
        <v>0</v>
      </c>
      <c r="I10263">
        <v>1</v>
      </c>
      <c r="J10263" s="2" t="str">
        <f t="shared" si="160"/>
        <v>EG_LHNER2034</v>
      </c>
    </row>
    <row r="10264" spans="1:10" x14ac:dyDescent="0.25">
      <c r="A10264" t="s">
        <v>15</v>
      </c>
      <c r="B10264" t="s">
        <v>6</v>
      </c>
      <c r="C10264" t="s">
        <v>8</v>
      </c>
      <c r="D10264">
        <v>2034</v>
      </c>
      <c r="E10264">
        <v>2035</v>
      </c>
      <c r="F10264">
        <v>1</v>
      </c>
      <c r="G10264">
        <v>19631.81452</v>
      </c>
      <c r="H10264">
        <v>0</v>
      </c>
      <c r="I10264">
        <v>1</v>
      </c>
      <c r="J10264" s="2" t="str">
        <f t="shared" si="160"/>
        <v>EG_LHSR2034</v>
      </c>
    </row>
    <row r="10265" spans="1:10" x14ac:dyDescent="0.25">
      <c r="A10265" t="s">
        <v>15</v>
      </c>
      <c r="B10265" t="s">
        <v>6</v>
      </c>
      <c r="C10265" t="s">
        <v>12</v>
      </c>
      <c r="D10265">
        <v>2034</v>
      </c>
      <c r="E10265">
        <v>2035</v>
      </c>
      <c r="F10265">
        <v>1</v>
      </c>
      <c r="G10265">
        <v>19631.81452</v>
      </c>
      <c r="H10265">
        <v>0</v>
      </c>
      <c r="I10265">
        <v>1</v>
      </c>
      <c r="J10265" s="2" t="str">
        <f t="shared" si="160"/>
        <v>EG_LHNR2034</v>
      </c>
    </row>
    <row r="10266" spans="1:10" x14ac:dyDescent="0.25">
      <c r="A10266" t="s">
        <v>15</v>
      </c>
      <c r="B10266" t="s">
        <v>6</v>
      </c>
      <c r="C10266" t="s">
        <v>10</v>
      </c>
      <c r="D10266">
        <v>2034</v>
      </c>
      <c r="E10266">
        <v>2036</v>
      </c>
      <c r="F10266">
        <v>1</v>
      </c>
      <c r="G10266">
        <v>19631.81452</v>
      </c>
      <c r="H10266">
        <v>0</v>
      </c>
      <c r="I10266">
        <v>1</v>
      </c>
      <c r="J10266" s="2" t="str">
        <f t="shared" si="160"/>
        <v>EG_LHER2034</v>
      </c>
    </row>
    <row r="10267" spans="1:10" x14ac:dyDescent="0.25">
      <c r="A10267" t="s">
        <v>15</v>
      </c>
      <c r="B10267" t="s">
        <v>6</v>
      </c>
      <c r="C10267" t="s">
        <v>11</v>
      </c>
      <c r="D10267">
        <v>2034</v>
      </c>
      <c r="E10267">
        <v>2036</v>
      </c>
      <c r="F10267">
        <v>1</v>
      </c>
      <c r="G10267">
        <v>19631.81452</v>
      </c>
      <c r="H10267">
        <v>0</v>
      </c>
      <c r="I10267">
        <v>1</v>
      </c>
      <c r="J10267" s="2" t="str">
        <f t="shared" si="160"/>
        <v>EG_LHWR2034</v>
      </c>
    </row>
    <row r="10268" spans="1:10" x14ac:dyDescent="0.25">
      <c r="A10268" t="s">
        <v>15</v>
      </c>
      <c r="B10268" t="s">
        <v>6</v>
      </c>
      <c r="C10268" t="s">
        <v>9</v>
      </c>
      <c r="D10268">
        <v>2034</v>
      </c>
      <c r="E10268">
        <v>2036</v>
      </c>
      <c r="F10268">
        <v>1</v>
      </c>
      <c r="G10268">
        <v>19631.81452</v>
      </c>
      <c r="H10268">
        <v>0</v>
      </c>
      <c r="I10268">
        <v>1</v>
      </c>
      <c r="J10268" s="2" t="str">
        <f t="shared" si="160"/>
        <v>EG_LHNER2034</v>
      </c>
    </row>
    <row r="10269" spans="1:10" x14ac:dyDescent="0.25">
      <c r="A10269" t="s">
        <v>15</v>
      </c>
      <c r="B10269" t="s">
        <v>6</v>
      </c>
      <c r="C10269" t="s">
        <v>8</v>
      </c>
      <c r="D10269">
        <v>2034</v>
      </c>
      <c r="E10269">
        <v>2036</v>
      </c>
      <c r="F10269">
        <v>1</v>
      </c>
      <c r="G10269">
        <v>19631.81452</v>
      </c>
      <c r="H10269">
        <v>0</v>
      </c>
      <c r="I10269">
        <v>1</v>
      </c>
      <c r="J10269" s="2" t="str">
        <f t="shared" si="160"/>
        <v>EG_LHSR2034</v>
      </c>
    </row>
    <row r="10270" spans="1:10" x14ac:dyDescent="0.25">
      <c r="A10270" t="s">
        <v>15</v>
      </c>
      <c r="B10270" t="s">
        <v>6</v>
      </c>
      <c r="C10270" t="s">
        <v>12</v>
      </c>
      <c r="D10270">
        <v>2034</v>
      </c>
      <c r="E10270">
        <v>2036</v>
      </c>
      <c r="F10270">
        <v>1</v>
      </c>
      <c r="G10270">
        <v>19631.81452</v>
      </c>
      <c r="H10270">
        <v>0</v>
      </c>
      <c r="I10270">
        <v>1</v>
      </c>
      <c r="J10270" s="2" t="str">
        <f t="shared" si="160"/>
        <v>EG_LHNR2034</v>
      </c>
    </row>
    <row r="10271" spans="1:10" x14ac:dyDescent="0.25">
      <c r="A10271" t="s">
        <v>15</v>
      </c>
      <c r="B10271" t="s">
        <v>6</v>
      </c>
      <c r="C10271" t="s">
        <v>10</v>
      </c>
      <c r="D10271">
        <v>2034</v>
      </c>
      <c r="E10271">
        <v>2037</v>
      </c>
      <c r="F10271">
        <v>1</v>
      </c>
      <c r="G10271">
        <v>19631.81452</v>
      </c>
      <c r="H10271">
        <v>0</v>
      </c>
      <c r="I10271">
        <v>1</v>
      </c>
      <c r="J10271" s="2" t="str">
        <f t="shared" si="160"/>
        <v>EG_LHER2034</v>
      </c>
    </row>
    <row r="10272" spans="1:10" x14ac:dyDescent="0.25">
      <c r="A10272" t="s">
        <v>15</v>
      </c>
      <c r="B10272" t="s">
        <v>6</v>
      </c>
      <c r="C10272" t="s">
        <v>11</v>
      </c>
      <c r="D10272">
        <v>2034</v>
      </c>
      <c r="E10272">
        <v>2037</v>
      </c>
      <c r="F10272">
        <v>1</v>
      </c>
      <c r="G10272">
        <v>19631.81452</v>
      </c>
      <c r="H10272">
        <v>0</v>
      </c>
      <c r="I10272">
        <v>1</v>
      </c>
      <c r="J10272" s="2" t="str">
        <f t="shared" si="160"/>
        <v>EG_LHWR2034</v>
      </c>
    </row>
    <row r="10273" spans="1:10" x14ac:dyDescent="0.25">
      <c r="A10273" t="s">
        <v>15</v>
      </c>
      <c r="B10273" t="s">
        <v>6</v>
      </c>
      <c r="C10273" t="s">
        <v>9</v>
      </c>
      <c r="D10273">
        <v>2034</v>
      </c>
      <c r="E10273">
        <v>2037</v>
      </c>
      <c r="F10273">
        <v>1</v>
      </c>
      <c r="G10273">
        <v>19631.81452</v>
      </c>
      <c r="H10273">
        <v>0</v>
      </c>
      <c r="I10273">
        <v>1</v>
      </c>
      <c r="J10273" s="2" t="str">
        <f t="shared" si="160"/>
        <v>EG_LHNER2034</v>
      </c>
    </row>
    <row r="10274" spans="1:10" x14ac:dyDescent="0.25">
      <c r="A10274" t="s">
        <v>15</v>
      </c>
      <c r="B10274" t="s">
        <v>6</v>
      </c>
      <c r="C10274" t="s">
        <v>8</v>
      </c>
      <c r="D10274">
        <v>2034</v>
      </c>
      <c r="E10274">
        <v>2037</v>
      </c>
      <c r="F10274">
        <v>1</v>
      </c>
      <c r="G10274">
        <v>19631.81452</v>
      </c>
      <c r="H10274">
        <v>0</v>
      </c>
      <c r="I10274">
        <v>1</v>
      </c>
      <c r="J10274" s="2" t="str">
        <f t="shared" si="160"/>
        <v>EG_LHSR2034</v>
      </c>
    </row>
    <row r="10275" spans="1:10" x14ac:dyDescent="0.25">
      <c r="A10275" t="s">
        <v>15</v>
      </c>
      <c r="B10275" t="s">
        <v>6</v>
      </c>
      <c r="C10275" t="s">
        <v>12</v>
      </c>
      <c r="D10275">
        <v>2034</v>
      </c>
      <c r="E10275">
        <v>2037</v>
      </c>
      <c r="F10275">
        <v>1</v>
      </c>
      <c r="G10275">
        <v>19631.81452</v>
      </c>
      <c r="H10275">
        <v>0</v>
      </c>
      <c r="I10275">
        <v>1</v>
      </c>
      <c r="J10275" s="2" t="str">
        <f t="shared" si="160"/>
        <v>EG_LHNR2034</v>
      </c>
    </row>
    <row r="10276" spans="1:10" x14ac:dyDescent="0.25">
      <c r="A10276" t="s">
        <v>15</v>
      </c>
      <c r="B10276" t="s">
        <v>6</v>
      </c>
      <c r="C10276" t="s">
        <v>10</v>
      </c>
      <c r="D10276">
        <v>2034</v>
      </c>
      <c r="E10276">
        <v>2038</v>
      </c>
      <c r="F10276">
        <v>1</v>
      </c>
      <c r="G10276">
        <v>19631.81452</v>
      </c>
      <c r="H10276">
        <v>0</v>
      </c>
      <c r="I10276">
        <v>1</v>
      </c>
      <c r="J10276" s="2" t="str">
        <f t="shared" si="160"/>
        <v>EG_LHER2034</v>
      </c>
    </row>
    <row r="10277" spans="1:10" x14ac:dyDescent="0.25">
      <c r="A10277" t="s">
        <v>15</v>
      </c>
      <c r="B10277" t="s">
        <v>6</v>
      </c>
      <c r="C10277" t="s">
        <v>11</v>
      </c>
      <c r="D10277">
        <v>2034</v>
      </c>
      <c r="E10277">
        <v>2038</v>
      </c>
      <c r="F10277">
        <v>1</v>
      </c>
      <c r="G10277">
        <v>19631.81452</v>
      </c>
      <c r="H10277">
        <v>0</v>
      </c>
      <c r="I10277">
        <v>1</v>
      </c>
      <c r="J10277" s="2" t="str">
        <f t="shared" si="160"/>
        <v>EG_LHWR2034</v>
      </c>
    </row>
    <row r="10278" spans="1:10" x14ac:dyDescent="0.25">
      <c r="A10278" t="s">
        <v>15</v>
      </c>
      <c r="B10278" t="s">
        <v>6</v>
      </c>
      <c r="C10278" t="s">
        <v>9</v>
      </c>
      <c r="D10278">
        <v>2034</v>
      </c>
      <c r="E10278">
        <v>2038</v>
      </c>
      <c r="F10278">
        <v>1</v>
      </c>
      <c r="G10278">
        <v>19631.81452</v>
      </c>
      <c r="H10278">
        <v>0</v>
      </c>
      <c r="I10278">
        <v>1</v>
      </c>
      <c r="J10278" s="2" t="str">
        <f t="shared" si="160"/>
        <v>EG_LHNER2034</v>
      </c>
    </row>
    <row r="10279" spans="1:10" x14ac:dyDescent="0.25">
      <c r="A10279" t="s">
        <v>15</v>
      </c>
      <c r="B10279" t="s">
        <v>6</v>
      </c>
      <c r="C10279" t="s">
        <v>8</v>
      </c>
      <c r="D10279">
        <v>2034</v>
      </c>
      <c r="E10279">
        <v>2038</v>
      </c>
      <c r="F10279">
        <v>1</v>
      </c>
      <c r="G10279">
        <v>19631.81452</v>
      </c>
      <c r="H10279">
        <v>0</v>
      </c>
      <c r="I10279">
        <v>1</v>
      </c>
      <c r="J10279" s="2" t="str">
        <f t="shared" si="160"/>
        <v>EG_LHSR2034</v>
      </c>
    </row>
    <row r="10280" spans="1:10" x14ac:dyDescent="0.25">
      <c r="A10280" t="s">
        <v>15</v>
      </c>
      <c r="B10280" t="s">
        <v>6</v>
      </c>
      <c r="C10280" t="s">
        <v>12</v>
      </c>
      <c r="D10280">
        <v>2034</v>
      </c>
      <c r="E10280">
        <v>2038</v>
      </c>
      <c r="F10280">
        <v>1</v>
      </c>
      <c r="G10280">
        <v>19631.81452</v>
      </c>
      <c r="H10280">
        <v>0</v>
      </c>
      <c r="I10280">
        <v>1</v>
      </c>
      <c r="J10280" s="2" t="str">
        <f t="shared" si="160"/>
        <v>EG_LHNR2034</v>
      </c>
    </row>
    <row r="10281" spans="1:10" x14ac:dyDescent="0.25">
      <c r="A10281" t="s">
        <v>15</v>
      </c>
      <c r="B10281" t="s">
        <v>6</v>
      </c>
      <c r="C10281" t="s">
        <v>10</v>
      </c>
      <c r="D10281">
        <v>2034</v>
      </c>
      <c r="E10281">
        <v>2039</v>
      </c>
      <c r="F10281">
        <v>1</v>
      </c>
      <c r="G10281">
        <v>19631.81452</v>
      </c>
      <c r="H10281">
        <v>0</v>
      </c>
      <c r="I10281">
        <v>1</v>
      </c>
      <c r="J10281" s="2" t="str">
        <f t="shared" si="160"/>
        <v>EG_LHER2034</v>
      </c>
    </row>
    <row r="10282" spans="1:10" x14ac:dyDescent="0.25">
      <c r="A10282" t="s">
        <v>15</v>
      </c>
      <c r="B10282" t="s">
        <v>6</v>
      </c>
      <c r="C10282" t="s">
        <v>11</v>
      </c>
      <c r="D10282">
        <v>2034</v>
      </c>
      <c r="E10282">
        <v>2039</v>
      </c>
      <c r="F10282">
        <v>1</v>
      </c>
      <c r="G10282">
        <v>19631.81452</v>
      </c>
      <c r="H10282">
        <v>0</v>
      </c>
      <c r="I10282">
        <v>1</v>
      </c>
      <c r="J10282" s="2" t="str">
        <f t="shared" si="160"/>
        <v>EG_LHWR2034</v>
      </c>
    </row>
    <row r="10283" spans="1:10" x14ac:dyDescent="0.25">
      <c r="A10283" t="s">
        <v>15</v>
      </c>
      <c r="B10283" t="s">
        <v>6</v>
      </c>
      <c r="C10283" t="s">
        <v>9</v>
      </c>
      <c r="D10283">
        <v>2034</v>
      </c>
      <c r="E10283">
        <v>2039</v>
      </c>
      <c r="F10283">
        <v>1</v>
      </c>
      <c r="G10283">
        <v>19631.81452</v>
      </c>
      <c r="H10283">
        <v>0</v>
      </c>
      <c r="I10283">
        <v>1</v>
      </c>
      <c r="J10283" s="2" t="str">
        <f t="shared" si="160"/>
        <v>EG_LHNER2034</v>
      </c>
    </row>
    <row r="10284" spans="1:10" x14ac:dyDescent="0.25">
      <c r="A10284" t="s">
        <v>15</v>
      </c>
      <c r="B10284" t="s">
        <v>6</v>
      </c>
      <c r="C10284" t="s">
        <v>8</v>
      </c>
      <c r="D10284">
        <v>2034</v>
      </c>
      <c r="E10284">
        <v>2039</v>
      </c>
      <c r="F10284">
        <v>1</v>
      </c>
      <c r="G10284">
        <v>19631.81452</v>
      </c>
      <c r="H10284">
        <v>0</v>
      </c>
      <c r="I10284">
        <v>1</v>
      </c>
      <c r="J10284" s="2" t="str">
        <f t="shared" si="160"/>
        <v>EG_LHSR2034</v>
      </c>
    </row>
    <row r="10285" spans="1:10" x14ac:dyDescent="0.25">
      <c r="A10285" t="s">
        <v>15</v>
      </c>
      <c r="B10285" t="s">
        <v>6</v>
      </c>
      <c r="C10285" t="s">
        <v>12</v>
      </c>
      <c r="D10285">
        <v>2034</v>
      </c>
      <c r="E10285">
        <v>2039</v>
      </c>
      <c r="F10285">
        <v>1</v>
      </c>
      <c r="G10285">
        <v>19631.81452</v>
      </c>
      <c r="H10285">
        <v>0</v>
      </c>
      <c r="I10285">
        <v>1</v>
      </c>
      <c r="J10285" s="2" t="str">
        <f t="shared" si="160"/>
        <v>EG_LHNR2034</v>
      </c>
    </row>
    <row r="10286" spans="1:10" x14ac:dyDescent="0.25">
      <c r="A10286" t="s">
        <v>15</v>
      </c>
      <c r="B10286" t="s">
        <v>6</v>
      </c>
      <c r="C10286" t="s">
        <v>10</v>
      </c>
      <c r="D10286">
        <v>2034</v>
      </c>
      <c r="E10286">
        <v>2040</v>
      </c>
      <c r="F10286">
        <v>1</v>
      </c>
      <c r="G10286">
        <v>19631.81452</v>
      </c>
      <c r="H10286">
        <v>0</v>
      </c>
      <c r="I10286">
        <v>1</v>
      </c>
      <c r="J10286" s="2" t="str">
        <f t="shared" si="160"/>
        <v>EG_LHER2034</v>
      </c>
    </row>
    <row r="10287" spans="1:10" x14ac:dyDescent="0.25">
      <c r="A10287" t="s">
        <v>15</v>
      </c>
      <c r="B10287" t="s">
        <v>6</v>
      </c>
      <c r="C10287" t="s">
        <v>11</v>
      </c>
      <c r="D10287">
        <v>2034</v>
      </c>
      <c r="E10287">
        <v>2040</v>
      </c>
      <c r="F10287">
        <v>1</v>
      </c>
      <c r="G10287">
        <v>19631.81452</v>
      </c>
      <c r="H10287">
        <v>0</v>
      </c>
      <c r="I10287">
        <v>1</v>
      </c>
      <c r="J10287" s="2" t="str">
        <f t="shared" si="160"/>
        <v>EG_LHWR2034</v>
      </c>
    </row>
    <row r="10288" spans="1:10" x14ac:dyDescent="0.25">
      <c r="A10288" t="s">
        <v>15</v>
      </c>
      <c r="B10288" t="s">
        <v>6</v>
      </c>
      <c r="C10288" t="s">
        <v>9</v>
      </c>
      <c r="D10288">
        <v>2034</v>
      </c>
      <c r="E10288">
        <v>2040</v>
      </c>
      <c r="F10288">
        <v>1</v>
      </c>
      <c r="G10288">
        <v>19631.81452</v>
      </c>
      <c r="H10288">
        <v>0</v>
      </c>
      <c r="I10288">
        <v>1</v>
      </c>
      <c r="J10288" s="2" t="str">
        <f t="shared" si="160"/>
        <v>EG_LHNER2034</v>
      </c>
    </row>
    <row r="10289" spans="1:10" x14ac:dyDescent="0.25">
      <c r="A10289" t="s">
        <v>15</v>
      </c>
      <c r="B10289" t="s">
        <v>6</v>
      </c>
      <c r="C10289" t="s">
        <v>8</v>
      </c>
      <c r="D10289">
        <v>2034</v>
      </c>
      <c r="E10289">
        <v>2040</v>
      </c>
      <c r="F10289">
        <v>1</v>
      </c>
      <c r="G10289">
        <v>19631.81452</v>
      </c>
      <c r="H10289">
        <v>0</v>
      </c>
      <c r="I10289">
        <v>1</v>
      </c>
      <c r="J10289" s="2" t="str">
        <f t="shared" si="160"/>
        <v>EG_LHSR2034</v>
      </c>
    </row>
    <row r="10290" spans="1:10" x14ac:dyDescent="0.25">
      <c r="A10290" t="s">
        <v>15</v>
      </c>
      <c r="B10290" t="s">
        <v>6</v>
      </c>
      <c r="C10290" t="s">
        <v>12</v>
      </c>
      <c r="D10290">
        <v>2034</v>
      </c>
      <c r="E10290">
        <v>2040</v>
      </c>
      <c r="F10290">
        <v>1</v>
      </c>
      <c r="G10290">
        <v>19631.81452</v>
      </c>
      <c r="H10290">
        <v>0</v>
      </c>
      <c r="I10290">
        <v>1</v>
      </c>
      <c r="J10290" s="2" t="str">
        <f t="shared" si="160"/>
        <v>EG_LHNR2034</v>
      </c>
    </row>
    <row r="10291" spans="1:10" x14ac:dyDescent="0.25">
      <c r="A10291" t="s">
        <v>15</v>
      </c>
      <c r="B10291" t="s">
        <v>6</v>
      </c>
      <c r="C10291" t="s">
        <v>10</v>
      </c>
      <c r="D10291">
        <v>2034</v>
      </c>
      <c r="E10291">
        <v>2041</v>
      </c>
      <c r="F10291">
        <v>1</v>
      </c>
      <c r="G10291">
        <v>19631.81452</v>
      </c>
      <c r="H10291">
        <v>0</v>
      </c>
      <c r="I10291">
        <v>1</v>
      </c>
      <c r="J10291" s="2" t="str">
        <f t="shared" si="160"/>
        <v>EG_LHER2034</v>
      </c>
    </row>
    <row r="10292" spans="1:10" x14ac:dyDescent="0.25">
      <c r="A10292" t="s">
        <v>15</v>
      </c>
      <c r="B10292" t="s">
        <v>6</v>
      </c>
      <c r="C10292" t="s">
        <v>11</v>
      </c>
      <c r="D10292">
        <v>2034</v>
      </c>
      <c r="E10292">
        <v>2041</v>
      </c>
      <c r="F10292">
        <v>1</v>
      </c>
      <c r="G10292">
        <v>19631.81452</v>
      </c>
      <c r="H10292">
        <v>0</v>
      </c>
      <c r="I10292">
        <v>1</v>
      </c>
      <c r="J10292" s="2" t="str">
        <f t="shared" si="160"/>
        <v>EG_LHWR2034</v>
      </c>
    </row>
    <row r="10293" spans="1:10" x14ac:dyDescent="0.25">
      <c r="A10293" t="s">
        <v>15</v>
      </c>
      <c r="B10293" t="s">
        <v>6</v>
      </c>
      <c r="C10293" t="s">
        <v>9</v>
      </c>
      <c r="D10293">
        <v>2034</v>
      </c>
      <c r="E10293">
        <v>2041</v>
      </c>
      <c r="F10293">
        <v>1</v>
      </c>
      <c r="G10293">
        <v>19631.81452</v>
      </c>
      <c r="H10293">
        <v>0</v>
      </c>
      <c r="I10293">
        <v>1</v>
      </c>
      <c r="J10293" s="2" t="str">
        <f t="shared" si="160"/>
        <v>EG_LHNER2034</v>
      </c>
    </row>
    <row r="10294" spans="1:10" x14ac:dyDescent="0.25">
      <c r="A10294" t="s">
        <v>15</v>
      </c>
      <c r="B10294" t="s">
        <v>6</v>
      </c>
      <c r="C10294" t="s">
        <v>8</v>
      </c>
      <c r="D10294">
        <v>2034</v>
      </c>
      <c r="E10294">
        <v>2041</v>
      </c>
      <c r="F10294">
        <v>1</v>
      </c>
      <c r="G10294">
        <v>19631.81452</v>
      </c>
      <c r="H10294">
        <v>0</v>
      </c>
      <c r="I10294">
        <v>1</v>
      </c>
      <c r="J10294" s="2" t="str">
        <f t="shared" si="160"/>
        <v>EG_LHSR2034</v>
      </c>
    </row>
    <row r="10295" spans="1:10" x14ac:dyDescent="0.25">
      <c r="A10295" t="s">
        <v>15</v>
      </c>
      <c r="B10295" t="s">
        <v>6</v>
      </c>
      <c r="C10295" t="s">
        <v>12</v>
      </c>
      <c r="D10295">
        <v>2034</v>
      </c>
      <c r="E10295">
        <v>2041</v>
      </c>
      <c r="F10295">
        <v>1</v>
      </c>
      <c r="G10295">
        <v>19631.81452</v>
      </c>
      <c r="H10295">
        <v>0</v>
      </c>
      <c r="I10295">
        <v>1</v>
      </c>
      <c r="J10295" s="2" t="str">
        <f t="shared" si="160"/>
        <v>EG_LHNR2034</v>
      </c>
    </row>
    <row r="10296" spans="1:10" x14ac:dyDescent="0.25">
      <c r="A10296" t="s">
        <v>18</v>
      </c>
      <c r="B10296" t="s">
        <v>6</v>
      </c>
      <c r="C10296" t="s">
        <v>10</v>
      </c>
      <c r="D10296">
        <v>2034</v>
      </c>
      <c r="E10296">
        <v>2034</v>
      </c>
      <c r="F10296">
        <v>1</v>
      </c>
      <c r="G10296">
        <v>11825.348760000001</v>
      </c>
      <c r="H10296">
        <v>0</v>
      </c>
      <c r="I10296">
        <v>1</v>
      </c>
      <c r="J10296" s="2" t="str">
        <f t="shared" si="160"/>
        <v>EG_SHER2034</v>
      </c>
    </row>
    <row r="10297" spans="1:10" x14ac:dyDescent="0.25">
      <c r="A10297" t="s">
        <v>18</v>
      </c>
      <c r="B10297" t="s">
        <v>6</v>
      </c>
      <c r="C10297" t="s">
        <v>11</v>
      </c>
      <c r="D10297">
        <v>2034</v>
      </c>
      <c r="E10297">
        <v>2034</v>
      </c>
      <c r="F10297">
        <v>1</v>
      </c>
      <c r="G10297">
        <v>11825.348760000001</v>
      </c>
      <c r="H10297">
        <v>0</v>
      </c>
      <c r="I10297">
        <v>1</v>
      </c>
      <c r="J10297" s="2" t="str">
        <f t="shared" si="160"/>
        <v>EG_SHWR2034</v>
      </c>
    </row>
    <row r="10298" spans="1:10" x14ac:dyDescent="0.25">
      <c r="A10298" t="s">
        <v>18</v>
      </c>
      <c r="B10298" t="s">
        <v>6</v>
      </c>
      <c r="C10298" t="s">
        <v>9</v>
      </c>
      <c r="D10298">
        <v>2034</v>
      </c>
      <c r="E10298">
        <v>2034</v>
      </c>
      <c r="F10298">
        <v>1</v>
      </c>
      <c r="G10298">
        <v>11825.348760000001</v>
      </c>
      <c r="H10298">
        <v>0</v>
      </c>
      <c r="I10298">
        <v>1</v>
      </c>
      <c r="J10298" s="2" t="str">
        <f t="shared" si="160"/>
        <v>EG_SHNER2034</v>
      </c>
    </row>
    <row r="10299" spans="1:10" x14ac:dyDescent="0.25">
      <c r="A10299" t="s">
        <v>18</v>
      </c>
      <c r="B10299" t="s">
        <v>6</v>
      </c>
      <c r="C10299" t="s">
        <v>8</v>
      </c>
      <c r="D10299">
        <v>2034</v>
      </c>
      <c r="E10299">
        <v>2034</v>
      </c>
      <c r="F10299">
        <v>1</v>
      </c>
      <c r="G10299">
        <v>11825.348760000001</v>
      </c>
      <c r="H10299">
        <v>0</v>
      </c>
      <c r="I10299">
        <v>1</v>
      </c>
      <c r="J10299" s="2" t="str">
        <f t="shared" si="160"/>
        <v>EG_SHSR2034</v>
      </c>
    </row>
    <row r="10300" spans="1:10" x14ac:dyDescent="0.25">
      <c r="A10300" t="s">
        <v>18</v>
      </c>
      <c r="B10300" t="s">
        <v>6</v>
      </c>
      <c r="C10300" t="s">
        <v>12</v>
      </c>
      <c r="D10300">
        <v>2034</v>
      </c>
      <c r="E10300">
        <v>2034</v>
      </c>
      <c r="F10300">
        <v>1</v>
      </c>
      <c r="G10300">
        <v>11825.348760000001</v>
      </c>
      <c r="H10300">
        <v>0</v>
      </c>
      <c r="I10300">
        <v>1</v>
      </c>
      <c r="J10300" s="2" t="str">
        <f t="shared" si="160"/>
        <v>EG_SHNR2034</v>
      </c>
    </row>
    <row r="10301" spans="1:10" x14ac:dyDescent="0.25">
      <c r="A10301" t="s">
        <v>18</v>
      </c>
      <c r="B10301" t="s">
        <v>6</v>
      </c>
      <c r="C10301" t="s">
        <v>10</v>
      </c>
      <c r="D10301">
        <v>2034</v>
      </c>
      <c r="E10301">
        <v>2035</v>
      </c>
      <c r="F10301">
        <v>1</v>
      </c>
      <c r="G10301">
        <v>11825.348760000001</v>
      </c>
      <c r="H10301">
        <v>0</v>
      </c>
      <c r="I10301">
        <v>1</v>
      </c>
      <c r="J10301" s="2" t="str">
        <f t="shared" si="160"/>
        <v>EG_SHER2034</v>
      </c>
    </row>
    <row r="10302" spans="1:10" x14ac:dyDescent="0.25">
      <c r="A10302" t="s">
        <v>18</v>
      </c>
      <c r="B10302" t="s">
        <v>6</v>
      </c>
      <c r="C10302" t="s">
        <v>11</v>
      </c>
      <c r="D10302">
        <v>2034</v>
      </c>
      <c r="E10302">
        <v>2035</v>
      </c>
      <c r="F10302">
        <v>1</v>
      </c>
      <c r="G10302">
        <v>11825.348760000001</v>
      </c>
      <c r="H10302">
        <v>0</v>
      </c>
      <c r="I10302">
        <v>1</v>
      </c>
      <c r="J10302" s="2" t="str">
        <f t="shared" si="160"/>
        <v>EG_SHWR2034</v>
      </c>
    </row>
    <row r="10303" spans="1:10" x14ac:dyDescent="0.25">
      <c r="A10303" t="s">
        <v>18</v>
      </c>
      <c r="B10303" t="s">
        <v>6</v>
      </c>
      <c r="C10303" t="s">
        <v>9</v>
      </c>
      <c r="D10303">
        <v>2034</v>
      </c>
      <c r="E10303">
        <v>2035</v>
      </c>
      <c r="F10303">
        <v>1</v>
      </c>
      <c r="G10303">
        <v>11825.348760000001</v>
      </c>
      <c r="H10303">
        <v>0</v>
      </c>
      <c r="I10303">
        <v>1</v>
      </c>
      <c r="J10303" s="2" t="str">
        <f t="shared" si="160"/>
        <v>EG_SHNER2034</v>
      </c>
    </row>
    <row r="10304" spans="1:10" x14ac:dyDescent="0.25">
      <c r="A10304" t="s">
        <v>18</v>
      </c>
      <c r="B10304" t="s">
        <v>6</v>
      </c>
      <c r="C10304" t="s">
        <v>8</v>
      </c>
      <c r="D10304">
        <v>2034</v>
      </c>
      <c r="E10304">
        <v>2035</v>
      </c>
      <c r="F10304">
        <v>1</v>
      </c>
      <c r="G10304">
        <v>11825.348760000001</v>
      </c>
      <c r="H10304">
        <v>0</v>
      </c>
      <c r="I10304">
        <v>1</v>
      </c>
      <c r="J10304" s="2" t="str">
        <f t="shared" si="160"/>
        <v>EG_SHSR2034</v>
      </c>
    </row>
    <row r="10305" spans="1:10" x14ac:dyDescent="0.25">
      <c r="A10305" t="s">
        <v>18</v>
      </c>
      <c r="B10305" t="s">
        <v>6</v>
      </c>
      <c r="C10305" t="s">
        <v>12</v>
      </c>
      <c r="D10305">
        <v>2034</v>
      </c>
      <c r="E10305">
        <v>2035</v>
      </c>
      <c r="F10305">
        <v>1</v>
      </c>
      <c r="G10305">
        <v>11825.348760000001</v>
      </c>
      <c r="H10305">
        <v>0</v>
      </c>
      <c r="I10305">
        <v>1</v>
      </c>
      <c r="J10305" s="2" t="str">
        <f t="shared" si="160"/>
        <v>EG_SHNR2034</v>
      </c>
    </row>
    <row r="10306" spans="1:10" x14ac:dyDescent="0.25">
      <c r="A10306" t="s">
        <v>18</v>
      </c>
      <c r="B10306" t="s">
        <v>6</v>
      </c>
      <c r="C10306" t="s">
        <v>10</v>
      </c>
      <c r="D10306">
        <v>2034</v>
      </c>
      <c r="E10306">
        <v>2036</v>
      </c>
      <c r="F10306">
        <v>1</v>
      </c>
      <c r="G10306">
        <v>11825.348760000001</v>
      </c>
      <c r="H10306">
        <v>0</v>
      </c>
      <c r="I10306">
        <v>1</v>
      </c>
      <c r="J10306" s="2" t="str">
        <f t="shared" si="160"/>
        <v>EG_SHER2034</v>
      </c>
    </row>
    <row r="10307" spans="1:10" x14ac:dyDescent="0.25">
      <c r="A10307" t="s">
        <v>18</v>
      </c>
      <c r="B10307" t="s">
        <v>6</v>
      </c>
      <c r="C10307" t="s">
        <v>11</v>
      </c>
      <c r="D10307">
        <v>2034</v>
      </c>
      <c r="E10307">
        <v>2036</v>
      </c>
      <c r="F10307">
        <v>1</v>
      </c>
      <c r="G10307">
        <v>11825.348760000001</v>
      </c>
      <c r="H10307">
        <v>0</v>
      </c>
      <c r="I10307">
        <v>1</v>
      </c>
      <c r="J10307" s="2" t="str">
        <f t="shared" ref="J10307:J10370" si="161">_xlfn.CONCAT(A10307,C10307,D10307)</f>
        <v>EG_SHWR2034</v>
      </c>
    </row>
    <row r="10308" spans="1:10" x14ac:dyDescent="0.25">
      <c r="A10308" t="s">
        <v>18</v>
      </c>
      <c r="B10308" t="s">
        <v>6</v>
      </c>
      <c r="C10308" t="s">
        <v>9</v>
      </c>
      <c r="D10308">
        <v>2034</v>
      </c>
      <c r="E10308">
        <v>2036</v>
      </c>
      <c r="F10308">
        <v>1</v>
      </c>
      <c r="G10308">
        <v>11825.348760000001</v>
      </c>
      <c r="H10308">
        <v>0</v>
      </c>
      <c r="I10308">
        <v>1</v>
      </c>
      <c r="J10308" s="2" t="str">
        <f t="shared" si="161"/>
        <v>EG_SHNER2034</v>
      </c>
    </row>
    <row r="10309" spans="1:10" x14ac:dyDescent="0.25">
      <c r="A10309" t="s">
        <v>18</v>
      </c>
      <c r="B10309" t="s">
        <v>6</v>
      </c>
      <c r="C10309" t="s">
        <v>8</v>
      </c>
      <c r="D10309">
        <v>2034</v>
      </c>
      <c r="E10309">
        <v>2036</v>
      </c>
      <c r="F10309">
        <v>1</v>
      </c>
      <c r="G10309">
        <v>11825.348760000001</v>
      </c>
      <c r="H10309">
        <v>0</v>
      </c>
      <c r="I10309">
        <v>1</v>
      </c>
      <c r="J10309" s="2" t="str">
        <f t="shared" si="161"/>
        <v>EG_SHSR2034</v>
      </c>
    </row>
    <row r="10310" spans="1:10" x14ac:dyDescent="0.25">
      <c r="A10310" t="s">
        <v>18</v>
      </c>
      <c r="B10310" t="s">
        <v>6</v>
      </c>
      <c r="C10310" t="s">
        <v>12</v>
      </c>
      <c r="D10310">
        <v>2034</v>
      </c>
      <c r="E10310">
        <v>2036</v>
      </c>
      <c r="F10310">
        <v>1</v>
      </c>
      <c r="G10310">
        <v>11825.348760000001</v>
      </c>
      <c r="H10310">
        <v>0</v>
      </c>
      <c r="I10310">
        <v>1</v>
      </c>
      <c r="J10310" s="2" t="str">
        <f t="shared" si="161"/>
        <v>EG_SHNR2034</v>
      </c>
    </row>
    <row r="10311" spans="1:10" x14ac:dyDescent="0.25">
      <c r="A10311" t="s">
        <v>18</v>
      </c>
      <c r="B10311" t="s">
        <v>6</v>
      </c>
      <c r="C10311" t="s">
        <v>10</v>
      </c>
      <c r="D10311">
        <v>2034</v>
      </c>
      <c r="E10311">
        <v>2037</v>
      </c>
      <c r="F10311">
        <v>1</v>
      </c>
      <c r="G10311">
        <v>11825.348760000001</v>
      </c>
      <c r="H10311">
        <v>0</v>
      </c>
      <c r="I10311">
        <v>1</v>
      </c>
      <c r="J10311" s="2" t="str">
        <f t="shared" si="161"/>
        <v>EG_SHER2034</v>
      </c>
    </row>
    <row r="10312" spans="1:10" x14ac:dyDescent="0.25">
      <c r="A10312" t="s">
        <v>18</v>
      </c>
      <c r="B10312" t="s">
        <v>6</v>
      </c>
      <c r="C10312" t="s">
        <v>11</v>
      </c>
      <c r="D10312">
        <v>2034</v>
      </c>
      <c r="E10312">
        <v>2037</v>
      </c>
      <c r="F10312">
        <v>1</v>
      </c>
      <c r="G10312">
        <v>11825.348760000001</v>
      </c>
      <c r="H10312">
        <v>0</v>
      </c>
      <c r="I10312">
        <v>1</v>
      </c>
      <c r="J10312" s="2" t="str">
        <f t="shared" si="161"/>
        <v>EG_SHWR2034</v>
      </c>
    </row>
    <row r="10313" spans="1:10" x14ac:dyDescent="0.25">
      <c r="A10313" t="s">
        <v>18</v>
      </c>
      <c r="B10313" t="s">
        <v>6</v>
      </c>
      <c r="C10313" t="s">
        <v>9</v>
      </c>
      <c r="D10313">
        <v>2034</v>
      </c>
      <c r="E10313">
        <v>2037</v>
      </c>
      <c r="F10313">
        <v>1</v>
      </c>
      <c r="G10313">
        <v>11825.348760000001</v>
      </c>
      <c r="H10313">
        <v>0</v>
      </c>
      <c r="I10313">
        <v>1</v>
      </c>
      <c r="J10313" s="2" t="str">
        <f t="shared" si="161"/>
        <v>EG_SHNER2034</v>
      </c>
    </row>
    <row r="10314" spans="1:10" x14ac:dyDescent="0.25">
      <c r="A10314" t="s">
        <v>18</v>
      </c>
      <c r="B10314" t="s">
        <v>6</v>
      </c>
      <c r="C10314" t="s">
        <v>8</v>
      </c>
      <c r="D10314">
        <v>2034</v>
      </c>
      <c r="E10314">
        <v>2037</v>
      </c>
      <c r="F10314">
        <v>1</v>
      </c>
      <c r="G10314">
        <v>11825.348760000001</v>
      </c>
      <c r="H10314">
        <v>0</v>
      </c>
      <c r="I10314">
        <v>1</v>
      </c>
      <c r="J10314" s="2" t="str">
        <f t="shared" si="161"/>
        <v>EG_SHSR2034</v>
      </c>
    </row>
    <row r="10315" spans="1:10" x14ac:dyDescent="0.25">
      <c r="A10315" t="s">
        <v>18</v>
      </c>
      <c r="B10315" t="s">
        <v>6</v>
      </c>
      <c r="C10315" t="s">
        <v>12</v>
      </c>
      <c r="D10315">
        <v>2034</v>
      </c>
      <c r="E10315">
        <v>2037</v>
      </c>
      <c r="F10315">
        <v>1</v>
      </c>
      <c r="G10315">
        <v>11825.348760000001</v>
      </c>
      <c r="H10315">
        <v>0</v>
      </c>
      <c r="I10315">
        <v>1</v>
      </c>
      <c r="J10315" s="2" t="str">
        <f t="shared" si="161"/>
        <v>EG_SHNR2034</v>
      </c>
    </row>
    <row r="10316" spans="1:10" x14ac:dyDescent="0.25">
      <c r="A10316" t="s">
        <v>18</v>
      </c>
      <c r="B10316" t="s">
        <v>6</v>
      </c>
      <c r="C10316" t="s">
        <v>10</v>
      </c>
      <c r="D10316">
        <v>2034</v>
      </c>
      <c r="E10316">
        <v>2038</v>
      </c>
      <c r="F10316">
        <v>1</v>
      </c>
      <c r="G10316">
        <v>11825.348760000001</v>
      </c>
      <c r="H10316">
        <v>0</v>
      </c>
      <c r="I10316">
        <v>1</v>
      </c>
      <c r="J10316" s="2" t="str">
        <f t="shared" si="161"/>
        <v>EG_SHER2034</v>
      </c>
    </row>
    <row r="10317" spans="1:10" x14ac:dyDescent="0.25">
      <c r="A10317" t="s">
        <v>18</v>
      </c>
      <c r="B10317" t="s">
        <v>6</v>
      </c>
      <c r="C10317" t="s">
        <v>11</v>
      </c>
      <c r="D10317">
        <v>2034</v>
      </c>
      <c r="E10317">
        <v>2038</v>
      </c>
      <c r="F10317">
        <v>1</v>
      </c>
      <c r="G10317">
        <v>11825.348760000001</v>
      </c>
      <c r="H10317">
        <v>0</v>
      </c>
      <c r="I10317">
        <v>1</v>
      </c>
      <c r="J10317" s="2" t="str">
        <f t="shared" si="161"/>
        <v>EG_SHWR2034</v>
      </c>
    </row>
    <row r="10318" spans="1:10" x14ac:dyDescent="0.25">
      <c r="A10318" t="s">
        <v>18</v>
      </c>
      <c r="B10318" t="s">
        <v>6</v>
      </c>
      <c r="C10318" t="s">
        <v>9</v>
      </c>
      <c r="D10318">
        <v>2034</v>
      </c>
      <c r="E10318">
        <v>2038</v>
      </c>
      <c r="F10318">
        <v>1</v>
      </c>
      <c r="G10318">
        <v>11825.348760000001</v>
      </c>
      <c r="H10318">
        <v>0</v>
      </c>
      <c r="I10318">
        <v>1</v>
      </c>
      <c r="J10318" s="2" t="str">
        <f t="shared" si="161"/>
        <v>EG_SHNER2034</v>
      </c>
    </row>
    <row r="10319" spans="1:10" x14ac:dyDescent="0.25">
      <c r="A10319" t="s">
        <v>18</v>
      </c>
      <c r="B10319" t="s">
        <v>6</v>
      </c>
      <c r="C10319" t="s">
        <v>8</v>
      </c>
      <c r="D10319">
        <v>2034</v>
      </c>
      <c r="E10319">
        <v>2038</v>
      </c>
      <c r="F10319">
        <v>1</v>
      </c>
      <c r="G10319">
        <v>11825.348760000001</v>
      </c>
      <c r="H10319">
        <v>0</v>
      </c>
      <c r="I10319">
        <v>1</v>
      </c>
      <c r="J10319" s="2" t="str">
        <f t="shared" si="161"/>
        <v>EG_SHSR2034</v>
      </c>
    </row>
    <row r="10320" spans="1:10" x14ac:dyDescent="0.25">
      <c r="A10320" t="s">
        <v>18</v>
      </c>
      <c r="B10320" t="s">
        <v>6</v>
      </c>
      <c r="C10320" t="s">
        <v>12</v>
      </c>
      <c r="D10320">
        <v>2034</v>
      </c>
      <c r="E10320">
        <v>2038</v>
      </c>
      <c r="F10320">
        <v>1</v>
      </c>
      <c r="G10320">
        <v>11825.348760000001</v>
      </c>
      <c r="H10320">
        <v>0</v>
      </c>
      <c r="I10320">
        <v>1</v>
      </c>
      <c r="J10320" s="2" t="str">
        <f t="shared" si="161"/>
        <v>EG_SHNR2034</v>
      </c>
    </row>
    <row r="10321" spans="1:10" x14ac:dyDescent="0.25">
      <c r="A10321" t="s">
        <v>18</v>
      </c>
      <c r="B10321" t="s">
        <v>6</v>
      </c>
      <c r="C10321" t="s">
        <v>10</v>
      </c>
      <c r="D10321">
        <v>2034</v>
      </c>
      <c r="E10321">
        <v>2039</v>
      </c>
      <c r="F10321">
        <v>1</v>
      </c>
      <c r="G10321">
        <v>11825.348760000001</v>
      </c>
      <c r="H10321">
        <v>0</v>
      </c>
      <c r="I10321">
        <v>1</v>
      </c>
      <c r="J10321" s="2" t="str">
        <f t="shared" si="161"/>
        <v>EG_SHER2034</v>
      </c>
    </row>
    <row r="10322" spans="1:10" x14ac:dyDescent="0.25">
      <c r="A10322" t="s">
        <v>18</v>
      </c>
      <c r="B10322" t="s">
        <v>6</v>
      </c>
      <c r="C10322" t="s">
        <v>11</v>
      </c>
      <c r="D10322">
        <v>2034</v>
      </c>
      <c r="E10322">
        <v>2039</v>
      </c>
      <c r="F10322">
        <v>1</v>
      </c>
      <c r="G10322">
        <v>11825.348760000001</v>
      </c>
      <c r="H10322">
        <v>0</v>
      </c>
      <c r="I10322">
        <v>1</v>
      </c>
      <c r="J10322" s="2" t="str">
        <f t="shared" si="161"/>
        <v>EG_SHWR2034</v>
      </c>
    </row>
    <row r="10323" spans="1:10" x14ac:dyDescent="0.25">
      <c r="A10323" t="s">
        <v>18</v>
      </c>
      <c r="B10323" t="s">
        <v>6</v>
      </c>
      <c r="C10323" t="s">
        <v>9</v>
      </c>
      <c r="D10323">
        <v>2034</v>
      </c>
      <c r="E10323">
        <v>2039</v>
      </c>
      <c r="F10323">
        <v>1</v>
      </c>
      <c r="G10323">
        <v>11825.348760000001</v>
      </c>
      <c r="H10323">
        <v>0</v>
      </c>
      <c r="I10323">
        <v>1</v>
      </c>
      <c r="J10323" s="2" t="str">
        <f t="shared" si="161"/>
        <v>EG_SHNER2034</v>
      </c>
    </row>
    <row r="10324" spans="1:10" x14ac:dyDescent="0.25">
      <c r="A10324" t="s">
        <v>18</v>
      </c>
      <c r="B10324" t="s">
        <v>6</v>
      </c>
      <c r="C10324" t="s">
        <v>8</v>
      </c>
      <c r="D10324">
        <v>2034</v>
      </c>
      <c r="E10324">
        <v>2039</v>
      </c>
      <c r="F10324">
        <v>1</v>
      </c>
      <c r="G10324">
        <v>11825.348760000001</v>
      </c>
      <c r="H10324">
        <v>0</v>
      </c>
      <c r="I10324">
        <v>1</v>
      </c>
      <c r="J10324" s="2" t="str">
        <f t="shared" si="161"/>
        <v>EG_SHSR2034</v>
      </c>
    </row>
    <row r="10325" spans="1:10" x14ac:dyDescent="0.25">
      <c r="A10325" t="s">
        <v>18</v>
      </c>
      <c r="B10325" t="s">
        <v>6</v>
      </c>
      <c r="C10325" t="s">
        <v>12</v>
      </c>
      <c r="D10325">
        <v>2034</v>
      </c>
      <c r="E10325">
        <v>2039</v>
      </c>
      <c r="F10325">
        <v>1</v>
      </c>
      <c r="G10325">
        <v>11825.348760000001</v>
      </c>
      <c r="H10325">
        <v>0</v>
      </c>
      <c r="I10325">
        <v>1</v>
      </c>
      <c r="J10325" s="2" t="str">
        <f t="shared" si="161"/>
        <v>EG_SHNR2034</v>
      </c>
    </row>
    <row r="10326" spans="1:10" x14ac:dyDescent="0.25">
      <c r="A10326" t="s">
        <v>18</v>
      </c>
      <c r="B10326" t="s">
        <v>6</v>
      </c>
      <c r="C10326" t="s">
        <v>10</v>
      </c>
      <c r="D10326">
        <v>2034</v>
      </c>
      <c r="E10326">
        <v>2040</v>
      </c>
      <c r="F10326">
        <v>1</v>
      </c>
      <c r="G10326">
        <v>11825.348760000001</v>
      </c>
      <c r="H10326">
        <v>0</v>
      </c>
      <c r="I10326">
        <v>1</v>
      </c>
      <c r="J10326" s="2" t="str">
        <f t="shared" si="161"/>
        <v>EG_SHER2034</v>
      </c>
    </row>
    <row r="10327" spans="1:10" x14ac:dyDescent="0.25">
      <c r="A10327" t="s">
        <v>18</v>
      </c>
      <c r="B10327" t="s">
        <v>6</v>
      </c>
      <c r="C10327" t="s">
        <v>11</v>
      </c>
      <c r="D10327">
        <v>2034</v>
      </c>
      <c r="E10327">
        <v>2040</v>
      </c>
      <c r="F10327">
        <v>1</v>
      </c>
      <c r="G10327">
        <v>11825.348760000001</v>
      </c>
      <c r="H10327">
        <v>0</v>
      </c>
      <c r="I10327">
        <v>1</v>
      </c>
      <c r="J10327" s="2" t="str">
        <f t="shared" si="161"/>
        <v>EG_SHWR2034</v>
      </c>
    </row>
    <row r="10328" spans="1:10" x14ac:dyDescent="0.25">
      <c r="A10328" t="s">
        <v>18</v>
      </c>
      <c r="B10328" t="s">
        <v>6</v>
      </c>
      <c r="C10328" t="s">
        <v>9</v>
      </c>
      <c r="D10328">
        <v>2034</v>
      </c>
      <c r="E10328">
        <v>2040</v>
      </c>
      <c r="F10328">
        <v>1</v>
      </c>
      <c r="G10328">
        <v>11825.348760000001</v>
      </c>
      <c r="H10328">
        <v>0</v>
      </c>
      <c r="I10328">
        <v>1</v>
      </c>
      <c r="J10328" s="2" t="str">
        <f t="shared" si="161"/>
        <v>EG_SHNER2034</v>
      </c>
    </row>
    <row r="10329" spans="1:10" x14ac:dyDescent="0.25">
      <c r="A10329" t="s">
        <v>18</v>
      </c>
      <c r="B10329" t="s">
        <v>6</v>
      </c>
      <c r="C10329" t="s">
        <v>8</v>
      </c>
      <c r="D10329">
        <v>2034</v>
      </c>
      <c r="E10329">
        <v>2040</v>
      </c>
      <c r="F10329">
        <v>1</v>
      </c>
      <c r="G10329">
        <v>11825.348760000001</v>
      </c>
      <c r="H10329">
        <v>0</v>
      </c>
      <c r="I10329">
        <v>1</v>
      </c>
      <c r="J10329" s="2" t="str">
        <f t="shared" si="161"/>
        <v>EG_SHSR2034</v>
      </c>
    </row>
    <row r="10330" spans="1:10" x14ac:dyDescent="0.25">
      <c r="A10330" t="s">
        <v>18</v>
      </c>
      <c r="B10330" t="s">
        <v>6</v>
      </c>
      <c r="C10330" t="s">
        <v>12</v>
      </c>
      <c r="D10330">
        <v>2034</v>
      </c>
      <c r="E10330">
        <v>2040</v>
      </c>
      <c r="F10330">
        <v>1</v>
      </c>
      <c r="G10330">
        <v>11825.348760000001</v>
      </c>
      <c r="H10330">
        <v>0</v>
      </c>
      <c r="I10330">
        <v>1</v>
      </c>
      <c r="J10330" s="2" t="str">
        <f t="shared" si="161"/>
        <v>EG_SHNR2034</v>
      </c>
    </row>
    <row r="10331" spans="1:10" x14ac:dyDescent="0.25">
      <c r="A10331" t="s">
        <v>18</v>
      </c>
      <c r="B10331" t="s">
        <v>6</v>
      </c>
      <c r="C10331" t="s">
        <v>10</v>
      </c>
      <c r="D10331">
        <v>2034</v>
      </c>
      <c r="E10331">
        <v>2041</v>
      </c>
      <c r="F10331">
        <v>1</v>
      </c>
      <c r="G10331">
        <v>11825.348760000001</v>
      </c>
      <c r="H10331">
        <v>0</v>
      </c>
      <c r="I10331">
        <v>1</v>
      </c>
      <c r="J10331" s="2" t="str">
        <f t="shared" si="161"/>
        <v>EG_SHER2034</v>
      </c>
    </row>
    <row r="10332" spans="1:10" x14ac:dyDescent="0.25">
      <c r="A10332" t="s">
        <v>18</v>
      </c>
      <c r="B10332" t="s">
        <v>6</v>
      </c>
      <c r="C10332" t="s">
        <v>11</v>
      </c>
      <c r="D10332">
        <v>2034</v>
      </c>
      <c r="E10332">
        <v>2041</v>
      </c>
      <c r="F10332">
        <v>1</v>
      </c>
      <c r="G10332">
        <v>11825.348760000001</v>
      </c>
      <c r="H10332">
        <v>0</v>
      </c>
      <c r="I10332">
        <v>1</v>
      </c>
      <c r="J10332" s="2" t="str">
        <f t="shared" si="161"/>
        <v>EG_SHWR2034</v>
      </c>
    </row>
    <row r="10333" spans="1:10" x14ac:dyDescent="0.25">
      <c r="A10333" t="s">
        <v>18</v>
      </c>
      <c r="B10333" t="s">
        <v>6</v>
      </c>
      <c r="C10333" t="s">
        <v>9</v>
      </c>
      <c r="D10333">
        <v>2034</v>
      </c>
      <c r="E10333">
        <v>2041</v>
      </c>
      <c r="F10333">
        <v>1</v>
      </c>
      <c r="G10333">
        <v>11825.348760000001</v>
      </c>
      <c r="H10333">
        <v>0</v>
      </c>
      <c r="I10333">
        <v>1</v>
      </c>
      <c r="J10333" s="2" t="str">
        <f t="shared" si="161"/>
        <v>EG_SHNER2034</v>
      </c>
    </row>
    <row r="10334" spans="1:10" x14ac:dyDescent="0.25">
      <c r="A10334" t="s">
        <v>18</v>
      </c>
      <c r="B10334" t="s">
        <v>6</v>
      </c>
      <c r="C10334" t="s">
        <v>8</v>
      </c>
      <c r="D10334">
        <v>2034</v>
      </c>
      <c r="E10334">
        <v>2041</v>
      </c>
      <c r="F10334">
        <v>1</v>
      </c>
      <c r="G10334">
        <v>11825.348760000001</v>
      </c>
      <c r="H10334">
        <v>0</v>
      </c>
      <c r="I10334">
        <v>1</v>
      </c>
      <c r="J10334" s="2" t="str">
        <f t="shared" si="161"/>
        <v>EG_SHSR2034</v>
      </c>
    </row>
    <row r="10335" spans="1:10" x14ac:dyDescent="0.25">
      <c r="A10335" t="s">
        <v>18</v>
      </c>
      <c r="B10335" t="s">
        <v>6</v>
      </c>
      <c r="C10335" t="s">
        <v>12</v>
      </c>
      <c r="D10335">
        <v>2034</v>
      </c>
      <c r="E10335">
        <v>2041</v>
      </c>
      <c r="F10335">
        <v>1</v>
      </c>
      <c r="G10335">
        <v>11825.348760000001</v>
      </c>
      <c r="H10335">
        <v>0</v>
      </c>
      <c r="I10335">
        <v>1</v>
      </c>
      <c r="J10335" s="2" t="str">
        <f t="shared" si="161"/>
        <v>EG_SHNR2034</v>
      </c>
    </row>
    <row r="10336" spans="1:10" x14ac:dyDescent="0.25">
      <c r="A10336" t="s">
        <v>17</v>
      </c>
      <c r="B10336" t="s">
        <v>6</v>
      </c>
      <c r="C10336" t="s">
        <v>10</v>
      </c>
      <c r="D10336">
        <v>2034</v>
      </c>
      <c r="E10336">
        <v>2034</v>
      </c>
      <c r="F10336">
        <v>1</v>
      </c>
      <c r="G10336">
        <v>20833.210350000001</v>
      </c>
      <c r="H10336">
        <v>0</v>
      </c>
      <c r="I10336">
        <v>0.70916666699999997</v>
      </c>
      <c r="J10336" s="2" t="str">
        <f t="shared" si="161"/>
        <v>EG_PHWRER2034</v>
      </c>
    </row>
    <row r="10337" spans="1:10" x14ac:dyDescent="0.25">
      <c r="A10337" t="s">
        <v>17</v>
      </c>
      <c r="B10337" t="s">
        <v>6</v>
      </c>
      <c r="C10337" t="s">
        <v>11</v>
      </c>
      <c r="D10337">
        <v>2034</v>
      </c>
      <c r="E10337">
        <v>2034</v>
      </c>
      <c r="F10337">
        <v>1</v>
      </c>
      <c r="G10337">
        <v>20833.210350000001</v>
      </c>
      <c r="H10337">
        <v>0</v>
      </c>
      <c r="I10337">
        <v>0.70916666699999997</v>
      </c>
      <c r="J10337" s="2" t="str">
        <f t="shared" si="161"/>
        <v>EG_PHWRWR2034</v>
      </c>
    </row>
    <row r="10338" spans="1:10" x14ac:dyDescent="0.25">
      <c r="A10338" t="s">
        <v>17</v>
      </c>
      <c r="B10338" t="s">
        <v>6</v>
      </c>
      <c r="C10338" t="s">
        <v>9</v>
      </c>
      <c r="D10338">
        <v>2034</v>
      </c>
      <c r="E10338">
        <v>2034</v>
      </c>
      <c r="F10338">
        <v>1</v>
      </c>
      <c r="G10338">
        <v>20833.210350000001</v>
      </c>
      <c r="H10338">
        <v>0</v>
      </c>
      <c r="I10338">
        <v>0.70916666699999997</v>
      </c>
      <c r="J10338" s="2" t="str">
        <f t="shared" si="161"/>
        <v>EG_PHWRNER2034</v>
      </c>
    </row>
    <row r="10339" spans="1:10" x14ac:dyDescent="0.25">
      <c r="A10339" t="s">
        <v>17</v>
      </c>
      <c r="B10339" t="s">
        <v>6</v>
      </c>
      <c r="C10339" t="s">
        <v>8</v>
      </c>
      <c r="D10339">
        <v>2034</v>
      </c>
      <c r="E10339">
        <v>2034</v>
      </c>
      <c r="F10339">
        <v>1</v>
      </c>
      <c r="G10339">
        <v>20833.210350000001</v>
      </c>
      <c r="H10339">
        <v>0</v>
      </c>
      <c r="I10339">
        <v>0.70916666699999997</v>
      </c>
      <c r="J10339" s="2" t="str">
        <f t="shared" si="161"/>
        <v>EG_PHWRSR2034</v>
      </c>
    </row>
    <row r="10340" spans="1:10" x14ac:dyDescent="0.25">
      <c r="A10340" t="s">
        <v>17</v>
      </c>
      <c r="B10340" t="s">
        <v>6</v>
      </c>
      <c r="C10340" t="s">
        <v>12</v>
      </c>
      <c r="D10340">
        <v>2034</v>
      </c>
      <c r="E10340">
        <v>2034</v>
      </c>
      <c r="F10340">
        <v>1</v>
      </c>
      <c r="G10340">
        <v>20833.210350000001</v>
      </c>
      <c r="H10340">
        <v>0</v>
      </c>
      <c r="I10340">
        <v>0.70916666699999997</v>
      </c>
      <c r="J10340" s="2" t="str">
        <f t="shared" si="161"/>
        <v>EG_PHWRNR2034</v>
      </c>
    </row>
    <row r="10341" spans="1:10" x14ac:dyDescent="0.25">
      <c r="A10341" t="s">
        <v>17</v>
      </c>
      <c r="B10341" t="s">
        <v>6</v>
      </c>
      <c r="C10341" t="s">
        <v>10</v>
      </c>
      <c r="D10341">
        <v>2034</v>
      </c>
      <c r="E10341">
        <v>2035</v>
      </c>
      <c r="F10341">
        <v>1</v>
      </c>
      <c r="G10341">
        <v>20833.210350000001</v>
      </c>
      <c r="H10341">
        <v>0</v>
      </c>
      <c r="I10341">
        <v>0.70916666699999997</v>
      </c>
      <c r="J10341" s="2" t="str">
        <f t="shared" si="161"/>
        <v>EG_PHWRER2034</v>
      </c>
    </row>
    <row r="10342" spans="1:10" x14ac:dyDescent="0.25">
      <c r="A10342" t="s">
        <v>17</v>
      </c>
      <c r="B10342" t="s">
        <v>6</v>
      </c>
      <c r="C10342" t="s">
        <v>11</v>
      </c>
      <c r="D10342">
        <v>2034</v>
      </c>
      <c r="E10342">
        <v>2035</v>
      </c>
      <c r="F10342">
        <v>1</v>
      </c>
      <c r="G10342">
        <v>20833.210350000001</v>
      </c>
      <c r="H10342">
        <v>0</v>
      </c>
      <c r="I10342">
        <v>0.70916666699999997</v>
      </c>
      <c r="J10342" s="2" t="str">
        <f t="shared" si="161"/>
        <v>EG_PHWRWR2034</v>
      </c>
    </row>
    <row r="10343" spans="1:10" x14ac:dyDescent="0.25">
      <c r="A10343" t="s">
        <v>17</v>
      </c>
      <c r="B10343" t="s">
        <v>6</v>
      </c>
      <c r="C10343" t="s">
        <v>9</v>
      </c>
      <c r="D10343">
        <v>2034</v>
      </c>
      <c r="E10343">
        <v>2035</v>
      </c>
      <c r="F10343">
        <v>1</v>
      </c>
      <c r="G10343">
        <v>20833.210350000001</v>
      </c>
      <c r="H10343">
        <v>0</v>
      </c>
      <c r="I10343">
        <v>0.70916666699999997</v>
      </c>
      <c r="J10343" s="2" t="str">
        <f t="shared" si="161"/>
        <v>EG_PHWRNER2034</v>
      </c>
    </row>
    <row r="10344" spans="1:10" x14ac:dyDescent="0.25">
      <c r="A10344" t="s">
        <v>17</v>
      </c>
      <c r="B10344" t="s">
        <v>6</v>
      </c>
      <c r="C10344" t="s">
        <v>8</v>
      </c>
      <c r="D10344">
        <v>2034</v>
      </c>
      <c r="E10344">
        <v>2035</v>
      </c>
      <c r="F10344">
        <v>1</v>
      </c>
      <c r="G10344">
        <v>20833.210350000001</v>
      </c>
      <c r="H10344">
        <v>0</v>
      </c>
      <c r="I10344">
        <v>0.70916666699999997</v>
      </c>
      <c r="J10344" s="2" t="str">
        <f t="shared" si="161"/>
        <v>EG_PHWRSR2034</v>
      </c>
    </row>
    <row r="10345" spans="1:10" x14ac:dyDescent="0.25">
      <c r="A10345" t="s">
        <v>17</v>
      </c>
      <c r="B10345" t="s">
        <v>6</v>
      </c>
      <c r="C10345" t="s">
        <v>12</v>
      </c>
      <c r="D10345">
        <v>2034</v>
      </c>
      <c r="E10345">
        <v>2035</v>
      </c>
      <c r="F10345">
        <v>1</v>
      </c>
      <c r="G10345">
        <v>20833.210350000001</v>
      </c>
      <c r="H10345">
        <v>0</v>
      </c>
      <c r="I10345">
        <v>0.70916666699999997</v>
      </c>
      <c r="J10345" s="2" t="str">
        <f t="shared" si="161"/>
        <v>EG_PHWRNR2034</v>
      </c>
    </row>
    <row r="10346" spans="1:10" x14ac:dyDescent="0.25">
      <c r="A10346" t="s">
        <v>17</v>
      </c>
      <c r="B10346" t="s">
        <v>6</v>
      </c>
      <c r="C10346" t="s">
        <v>10</v>
      </c>
      <c r="D10346">
        <v>2034</v>
      </c>
      <c r="E10346">
        <v>2036</v>
      </c>
      <c r="F10346">
        <v>1</v>
      </c>
      <c r="G10346">
        <v>20833.210350000001</v>
      </c>
      <c r="H10346">
        <v>0</v>
      </c>
      <c r="I10346">
        <v>0.70916666699999997</v>
      </c>
      <c r="J10346" s="2" t="str">
        <f t="shared" si="161"/>
        <v>EG_PHWRER2034</v>
      </c>
    </row>
    <row r="10347" spans="1:10" x14ac:dyDescent="0.25">
      <c r="A10347" t="s">
        <v>17</v>
      </c>
      <c r="B10347" t="s">
        <v>6</v>
      </c>
      <c r="C10347" t="s">
        <v>11</v>
      </c>
      <c r="D10347">
        <v>2034</v>
      </c>
      <c r="E10347">
        <v>2036</v>
      </c>
      <c r="F10347">
        <v>1</v>
      </c>
      <c r="G10347">
        <v>20833.210350000001</v>
      </c>
      <c r="H10347">
        <v>0</v>
      </c>
      <c r="I10347">
        <v>0.70916666699999997</v>
      </c>
      <c r="J10347" s="2" t="str">
        <f t="shared" si="161"/>
        <v>EG_PHWRWR2034</v>
      </c>
    </row>
    <row r="10348" spans="1:10" x14ac:dyDescent="0.25">
      <c r="A10348" t="s">
        <v>17</v>
      </c>
      <c r="B10348" t="s">
        <v>6</v>
      </c>
      <c r="C10348" t="s">
        <v>9</v>
      </c>
      <c r="D10348">
        <v>2034</v>
      </c>
      <c r="E10348">
        <v>2036</v>
      </c>
      <c r="F10348">
        <v>1</v>
      </c>
      <c r="G10348">
        <v>20833.210350000001</v>
      </c>
      <c r="H10348">
        <v>0</v>
      </c>
      <c r="I10348">
        <v>0.70916666699999997</v>
      </c>
      <c r="J10348" s="2" t="str">
        <f t="shared" si="161"/>
        <v>EG_PHWRNER2034</v>
      </c>
    </row>
    <row r="10349" spans="1:10" x14ac:dyDescent="0.25">
      <c r="A10349" t="s">
        <v>17</v>
      </c>
      <c r="B10349" t="s">
        <v>6</v>
      </c>
      <c r="C10349" t="s">
        <v>8</v>
      </c>
      <c r="D10349">
        <v>2034</v>
      </c>
      <c r="E10349">
        <v>2036</v>
      </c>
      <c r="F10349">
        <v>1</v>
      </c>
      <c r="G10349">
        <v>20833.210350000001</v>
      </c>
      <c r="H10349">
        <v>0</v>
      </c>
      <c r="I10349">
        <v>0.70916666699999997</v>
      </c>
      <c r="J10349" s="2" t="str">
        <f t="shared" si="161"/>
        <v>EG_PHWRSR2034</v>
      </c>
    </row>
    <row r="10350" spans="1:10" x14ac:dyDescent="0.25">
      <c r="A10350" t="s">
        <v>17</v>
      </c>
      <c r="B10350" t="s">
        <v>6</v>
      </c>
      <c r="C10350" t="s">
        <v>12</v>
      </c>
      <c r="D10350">
        <v>2034</v>
      </c>
      <c r="E10350">
        <v>2036</v>
      </c>
      <c r="F10350">
        <v>1</v>
      </c>
      <c r="G10350">
        <v>20833.210350000001</v>
      </c>
      <c r="H10350">
        <v>0</v>
      </c>
      <c r="I10350">
        <v>0.70916666699999997</v>
      </c>
      <c r="J10350" s="2" t="str">
        <f t="shared" si="161"/>
        <v>EG_PHWRNR2034</v>
      </c>
    </row>
    <row r="10351" spans="1:10" x14ac:dyDescent="0.25">
      <c r="A10351" t="s">
        <v>17</v>
      </c>
      <c r="B10351" t="s">
        <v>6</v>
      </c>
      <c r="C10351" t="s">
        <v>10</v>
      </c>
      <c r="D10351">
        <v>2034</v>
      </c>
      <c r="E10351">
        <v>2037</v>
      </c>
      <c r="F10351">
        <v>1</v>
      </c>
      <c r="G10351">
        <v>20833.210350000001</v>
      </c>
      <c r="H10351">
        <v>0</v>
      </c>
      <c r="I10351">
        <v>0.70916666699999997</v>
      </c>
      <c r="J10351" s="2" t="str">
        <f t="shared" si="161"/>
        <v>EG_PHWRER2034</v>
      </c>
    </row>
    <row r="10352" spans="1:10" x14ac:dyDescent="0.25">
      <c r="A10352" t="s">
        <v>17</v>
      </c>
      <c r="B10352" t="s">
        <v>6</v>
      </c>
      <c r="C10352" t="s">
        <v>11</v>
      </c>
      <c r="D10352">
        <v>2034</v>
      </c>
      <c r="E10352">
        <v>2037</v>
      </c>
      <c r="F10352">
        <v>1</v>
      </c>
      <c r="G10352">
        <v>20833.210350000001</v>
      </c>
      <c r="H10352">
        <v>0</v>
      </c>
      <c r="I10352">
        <v>0.70916666699999997</v>
      </c>
      <c r="J10352" s="2" t="str">
        <f t="shared" si="161"/>
        <v>EG_PHWRWR2034</v>
      </c>
    </row>
    <row r="10353" spans="1:10" x14ac:dyDescent="0.25">
      <c r="A10353" t="s">
        <v>17</v>
      </c>
      <c r="B10353" t="s">
        <v>6</v>
      </c>
      <c r="C10353" t="s">
        <v>9</v>
      </c>
      <c r="D10353">
        <v>2034</v>
      </c>
      <c r="E10353">
        <v>2037</v>
      </c>
      <c r="F10353">
        <v>1</v>
      </c>
      <c r="G10353">
        <v>20833.210350000001</v>
      </c>
      <c r="H10353">
        <v>0</v>
      </c>
      <c r="I10353">
        <v>0.70916666699999997</v>
      </c>
      <c r="J10353" s="2" t="str">
        <f t="shared" si="161"/>
        <v>EG_PHWRNER2034</v>
      </c>
    </row>
    <row r="10354" spans="1:10" x14ac:dyDescent="0.25">
      <c r="A10354" t="s">
        <v>17</v>
      </c>
      <c r="B10354" t="s">
        <v>6</v>
      </c>
      <c r="C10354" t="s">
        <v>8</v>
      </c>
      <c r="D10354">
        <v>2034</v>
      </c>
      <c r="E10354">
        <v>2037</v>
      </c>
      <c r="F10354">
        <v>1</v>
      </c>
      <c r="G10354">
        <v>20833.210350000001</v>
      </c>
      <c r="H10354">
        <v>0</v>
      </c>
      <c r="I10354">
        <v>0.70916666699999997</v>
      </c>
      <c r="J10354" s="2" t="str">
        <f t="shared" si="161"/>
        <v>EG_PHWRSR2034</v>
      </c>
    </row>
    <row r="10355" spans="1:10" x14ac:dyDescent="0.25">
      <c r="A10355" t="s">
        <v>17</v>
      </c>
      <c r="B10355" t="s">
        <v>6</v>
      </c>
      <c r="C10355" t="s">
        <v>12</v>
      </c>
      <c r="D10355">
        <v>2034</v>
      </c>
      <c r="E10355">
        <v>2037</v>
      </c>
      <c r="F10355">
        <v>1</v>
      </c>
      <c r="G10355">
        <v>20833.210350000001</v>
      </c>
      <c r="H10355">
        <v>0</v>
      </c>
      <c r="I10355">
        <v>0.70916666699999997</v>
      </c>
      <c r="J10355" s="2" t="str">
        <f t="shared" si="161"/>
        <v>EG_PHWRNR2034</v>
      </c>
    </row>
    <row r="10356" spans="1:10" x14ac:dyDescent="0.25">
      <c r="A10356" t="s">
        <v>17</v>
      </c>
      <c r="B10356" t="s">
        <v>6</v>
      </c>
      <c r="C10356" t="s">
        <v>10</v>
      </c>
      <c r="D10356">
        <v>2034</v>
      </c>
      <c r="E10356">
        <v>2038</v>
      </c>
      <c r="F10356">
        <v>1</v>
      </c>
      <c r="G10356">
        <v>20833.210350000001</v>
      </c>
      <c r="H10356">
        <v>0</v>
      </c>
      <c r="I10356">
        <v>0.70916666699999997</v>
      </c>
      <c r="J10356" s="2" t="str">
        <f t="shared" si="161"/>
        <v>EG_PHWRER2034</v>
      </c>
    </row>
    <row r="10357" spans="1:10" x14ac:dyDescent="0.25">
      <c r="A10357" t="s">
        <v>17</v>
      </c>
      <c r="B10357" t="s">
        <v>6</v>
      </c>
      <c r="C10357" t="s">
        <v>11</v>
      </c>
      <c r="D10357">
        <v>2034</v>
      </c>
      <c r="E10357">
        <v>2038</v>
      </c>
      <c r="F10357">
        <v>1</v>
      </c>
      <c r="G10357">
        <v>20833.210350000001</v>
      </c>
      <c r="H10357">
        <v>0</v>
      </c>
      <c r="I10357">
        <v>0.70916666699999997</v>
      </c>
      <c r="J10357" s="2" t="str">
        <f t="shared" si="161"/>
        <v>EG_PHWRWR2034</v>
      </c>
    </row>
    <row r="10358" spans="1:10" x14ac:dyDescent="0.25">
      <c r="A10358" t="s">
        <v>17</v>
      </c>
      <c r="B10358" t="s">
        <v>6</v>
      </c>
      <c r="C10358" t="s">
        <v>9</v>
      </c>
      <c r="D10358">
        <v>2034</v>
      </c>
      <c r="E10358">
        <v>2038</v>
      </c>
      <c r="F10358">
        <v>1</v>
      </c>
      <c r="G10358">
        <v>20833.210350000001</v>
      </c>
      <c r="H10358">
        <v>0</v>
      </c>
      <c r="I10358">
        <v>0.70916666699999997</v>
      </c>
      <c r="J10358" s="2" t="str">
        <f t="shared" si="161"/>
        <v>EG_PHWRNER2034</v>
      </c>
    </row>
    <row r="10359" spans="1:10" x14ac:dyDescent="0.25">
      <c r="A10359" t="s">
        <v>17</v>
      </c>
      <c r="B10359" t="s">
        <v>6</v>
      </c>
      <c r="C10359" t="s">
        <v>8</v>
      </c>
      <c r="D10359">
        <v>2034</v>
      </c>
      <c r="E10359">
        <v>2038</v>
      </c>
      <c r="F10359">
        <v>1</v>
      </c>
      <c r="G10359">
        <v>20833.210350000001</v>
      </c>
      <c r="H10359">
        <v>0</v>
      </c>
      <c r="I10359">
        <v>0.70916666699999997</v>
      </c>
      <c r="J10359" s="2" t="str">
        <f t="shared" si="161"/>
        <v>EG_PHWRSR2034</v>
      </c>
    </row>
    <row r="10360" spans="1:10" x14ac:dyDescent="0.25">
      <c r="A10360" t="s">
        <v>17</v>
      </c>
      <c r="B10360" t="s">
        <v>6</v>
      </c>
      <c r="C10360" t="s">
        <v>12</v>
      </c>
      <c r="D10360">
        <v>2034</v>
      </c>
      <c r="E10360">
        <v>2038</v>
      </c>
      <c r="F10360">
        <v>1</v>
      </c>
      <c r="G10360">
        <v>20833.210350000001</v>
      </c>
      <c r="H10360">
        <v>0</v>
      </c>
      <c r="I10360">
        <v>0.70916666699999997</v>
      </c>
      <c r="J10360" s="2" t="str">
        <f t="shared" si="161"/>
        <v>EG_PHWRNR2034</v>
      </c>
    </row>
    <row r="10361" spans="1:10" x14ac:dyDescent="0.25">
      <c r="A10361" t="s">
        <v>17</v>
      </c>
      <c r="B10361" t="s">
        <v>6</v>
      </c>
      <c r="C10361" t="s">
        <v>10</v>
      </c>
      <c r="D10361">
        <v>2034</v>
      </c>
      <c r="E10361">
        <v>2039</v>
      </c>
      <c r="F10361">
        <v>1</v>
      </c>
      <c r="G10361">
        <v>20833.210350000001</v>
      </c>
      <c r="H10361">
        <v>0</v>
      </c>
      <c r="I10361">
        <v>0.70916666699999997</v>
      </c>
      <c r="J10361" s="2" t="str">
        <f t="shared" si="161"/>
        <v>EG_PHWRER2034</v>
      </c>
    </row>
    <row r="10362" spans="1:10" x14ac:dyDescent="0.25">
      <c r="A10362" t="s">
        <v>17</v>
      </c>
      <c r="B10362" t="s">
        <v>6</v>
      </c>
      <c r="C10362" t="s">
        <v>11</v>
      </c>
      <c r="D10362">
        <v>2034</v>
      </c>
      <c r="E10362">
        <v>2039</v>
      </c>
      <c r="F10362">
        <v>1</v>
      </c>
      <c r="G10362">
        <v>20833.210350000001</v>
      </c>
      <c r="H10362">
        <v>0</v>
      </c>
      <c r="I10362">
        <v>0.70916666699999997</v>
      </c>
      <c r="J10362" s="2" t="str">
        <f t="shared" si="161"/>
        <v>EG_PHWRWR2034</v>
      </c>
    </row>
    <row r="10363" spans="1:10" x14ac:dyDescent="0.25">
      <c r="A10363" t="s">
        <v>17</v>
      </c>
      <c r="B10363" t="s">
        <v>6</v>
      </c>
      <c r="C10363" t="s">
        <v>9</v>
      </c>
      <c r="D10363">
        <v>2034</v>
      </c>
      <c r="E10363">
        <v>2039</v>
      </c>
      <c r="F10363">
        <v>1</v>
      </c>
      <c r="G10363">
        <v>20833.210350000001</v>
      </c>
      <c r="H10363">
        <v>0</v>
      </c>
      <c r="I10363">
        <v>0.70916666699999997</v>
      </c>
      <c r="J10363" s="2" t="str">
        <f t="shared" si="161"/>
        <v>EG_PHWRNER2034</v>
      </c>
    </row>
    <row r="10364" spans="1:10" x14ac:dyDescent="0.25">
      <c r="A10364" t="s">
        <v>17</v>
      </c>
      <c r="B10364" t="s">
        <v>6</v>
      </c>
      <c r="C10364" t="s">
        <v>8</v>
      </c>
      <c r="D10364">
        <v>2034</v>
      </c>
      <c r="E10364">
        <v>2039</v>
      </c>
      <c r="F10364">
        <v>1</v>
      </c>
      <c r="G10364">
        <v>20833.210350000001</v>
      </c>
      <c r="H10364">
        <v>0</v>
      </c>
      <c r="I10364">
        <v>0.70916666699999997</v>
      </c>
      <c r="J10364" s="2" t="str">
        <f t="shared" si="161"/>
        <v>EG_PHWRSR2034</v>
      </c>
    </row>
    <row r="10365" spans="1:10" x14ac:dyDescent="0.25">
      <c r="A10365" t="s">
        <v>17</v>
      </c>
      <c r="B10365" t="s">
        <v>6</v>
      </c>
      <c r="C10365" t="s">
        <v>12</v>
      </c>
      <c r="D10365">
        <v>2034</v>
      </c>
      <c r="E10365">
        <v>2039</v>
      </c>
      <c r="F10365">
        <v>1</v>
      </c>
      <c r="G10365">
        <v>20833.210350000001</v>
      </c>
      <c r="H10365">
        <v>0</v>
      </c>
      <c r="I10365">
        <v>0.70916666699999997</v>
      </c>
      <c r="J10365" s="2" t="str">
        <f t="shared" si="161"/>
        <v>EG_PHWRNR2034</v>
      </c>
    </row>
    <row r="10366" spans="1:10" x14ac:dyDescent="0.25">
      <c r="A10366" t="s">
        <v>17</v>
      </c>
      <c r="B10366" t="s">
        <v>6</v>
      </c>
      <c r="C10366" t="s">
        <v>10</v>
      </c>
      <c r="D10366">
        <v>2034</v>
      </c>
      <c r="E10366">
        <v>2040</v>
      </c>
      <c r="F10366">
        <v>1</v>
      </c>
      <c r="G10366">
        <v>20833.210350000001</v>
      </c>
      <c r="H10366">
        <v>0</v>
      </c>
      <c r="I10366">
        <v>0.70916666699999997</v>
      </c>
      <c r="J10366" s="2" t="str">
        <f t="shared" si="161"/>
        <v>EG_PHWRER2034</v>
      </c>
    </row>
    <row r="10367" spans="1:10" x14ac:dyDescent="0.25">
      <c r="A10367" t="s">
        <v>17</v>
      </c>
      <c r="B10367" t="s">
        <v>6</v>
      </c>
      <c r="C10367" t="s">
        <v>11</v>
      </c>
      <c r="D10367">
        <v>2034</v>
      </c>
      <c r="E10367">
        <v>2040</v>
      </c>
      <c r="F10367">
        <v>1</v>
      </c>
      <c r="G10367">
        <v>20833.210350000001</v>
      </c>
      <c r="H10367">
        <v>0</v>
      </c>
      <c r="I10367">
        <v>0.70916666699999997</v>
      </c>
      <c r="J10367" s="2" t="str">
        <f t="shared" si="161"/>
        <v>EG_PHWRWR2034</v>
      </c>
    </row>
    <row r="10368" spans="1:10" x14ac:dyDescent="0.25">
      <c r="A10368" t="s">
        <v>17</v>
      </c>
      <c r="B10368" t="s">
        <v>6</v>
      </c>
      <c r="C10368" t="s">
        <v>9</v>
      </c>
      <c r="D10368">
        <v>2034</v>
      </c>
      <c r="E10368">
        <v>2040</v>
      </c>
      <c r="F10368">
        <v>1</v>
      </c>
      <c r="G10368">
        <v>20833.210350000001</v>
      </c>
      <c r="H10368">
        <v>0</v>
      </c>
      <c r="I10368">
        <v>0.70916666699999997</v>
      </c>
      <c r="J10368" s="2" t="str">
        <f t="shared" si="161"/>
        <v>EG_PHWRNER2034</v>
      </c>
    </row>
    <row r="10369" spans="1:10" x14ac:dyDescent="0.25">
      <c r="A10369" t="s">
        <v>17</v>
      </c>
      <c r="B10369" t="s">
        <v>6</v>
      </c>
      <c r="C10369" t="s">
        <v>8</v>
      </c>
      <c r="D10369">
        <v>2034</v>
      </c>
      <c r="E10369">
        <v>2040</v>
      </c>
      <c r="F10369">
        <v>1</v>
      </c>
      <c r="G10369">
        <v>20833.210350000001</v>
      </c>
      <c r="H10369">
        <v>0</v>
      </c>
      <c r="I10369">
        <v>0.70916666699999997</v>
      </c>
      <c r="J10369" s="2" t="str">
        <f t="shared" si="161"/>
        <v>EG_PHWRSR2034</v>
      </c>
    </row>
    <row r="10370" spans="1:10" x14ac:dyDescent="0.25">
      <c r="A10370" t="s">
        <v>17</v>
      </c>
      <c r="B10370" t="s">
        <v>6</v>
      </c>
      <c r="C10370" t="s">
        <v>12</v>
      </c>
      <c r="D10370">
        <v>2034</v>
      </c>
      <c r="E10370">
        <v>2040</v>
      </c>
      <c r="F10370">
        <v>1</v>
      </c>
      <c r="G10370">
        <v>20833.210350000001</v>
      </c>
      <c r="H10370">
        <v>0</v>
      </c>
      <c r="I10370">
        <v>0.70916666699999997</v>
      </c>
      <c r="J10370" s="2" t="str">
        <f t="shared" si="161"/>
        <v>EG_PHWRNR2034</v>
      </c>
    </row>
    <row r="10371" spans="1:10" x14ac:dyDescent="0.25">
      <c r="A10371" t="s">
        <v>17</v>
      </c>
      <c r="B10371" t="s">
        <v>6</v>
      </c>
      <c r="C10371" t="s">
        <v>10</v>
      </c>
      <c r="D10371">
        <v>2034</v>
      </c>
      <c r="E10371">
        <v>2041</v>
      </c>
      <c r="F10371">
        <v>1</v>
      </c>
      <c r="G10371">
        <v>20833.210350000001</v>
      </c>
      <c r="H10371">
        <v>0</v>
      </c>
      <c r="I10371">
        <v>0.70916666699999997</v>
      </c>
      <c r="J10371" s="2" t="str">
        <f t="shared" ref="J10371:J10434" si="162">_xlfn.CONCAT(A10371,C10371,D10371)</f>
        <v>EG_PHWRER2034</v>
      </c>
    </row>
    <row r="10372" spans="1:10" x14ac:dyDescent="0.25">
      <c r="A10372" t="s">
        <v>17</v>
      </c>
      <c r="B10372" t="s">
        <v>6</v>
      </c>
      <c r="C10372" t="s">
        <v>11</v>
      </c>
      <c r="D10372">
        <v>2034</v>
      </c>
      <c r="E10372">
        <v>2041</v>
      </c>
      <c r="F10372">
        <v>1</v>
      </c>
      <c r="G10372">
        <v>20833.210350000001</v>
      </c>
      <c r="H10372">
        <v>0</v>
      </c>
      <c r="I10372">
        <v>0.70916666699999997</v>
      </c>
      <c r="J10372" s="2" t="str">
        <f t="shared" si="162"/>
        <v>EG_PHWRWR2034</v>
      </c>
    </row>
    <row r="10373" spans="1:10" x14ac:dyDescent="0.25">
      <c r="A10373" t="s">
        <v>17</v>
      </c>
      <c r="B10373" t="s">
        <v>6</v>
      </c>
      <c r="C10373" t="s">
        <v>9</v>
      </c>
      <c r="D10373">
        <v>2034</v>
      </c>
      <c r="E10373">
        <v>2041</v>
      </c>
      <c r="F10373">
        <v>1</v>
      </c>
      <c r="G10373">
        <v>20833.210350000001</v>
      </c>
      <c r="H10373">
        <v>0</v>
      </c>
      <c r="I10373">
        <v>0.70916666699999997</v>
      </c>
      <c r="J10373" s="2" t="str">
        <f t="shared" si="162"/>
        <v>EG_PHWRNER2034</v>
      </c>
    </row>
    <row r="10374" spans="1:10" x14ac:dyDescent="0.25">
      <c r="A10374" t="s">
        <v>17</v>
      </c>
      <c r="B10374" t="s">
        <v>6</v>
      </c>
      <c r="C10374" t="s">
        <v>8</v>
      </c>
      <c r="D10374">
        <v>2034</v>
      </c>
      <c r="E10374">
        <v>2041</v>
      </c>
      <c r="F10374">
        <v>1</v>
      </c>
      <c r="G10374">
        <v>20833.210350000001</v>
      </c>
      <c r="H10374">
        <v>0</v>
      </c>
      <c r="I10374">
        <v>0.70916666699999997</v>
      </c>
      <c r="J10374" s="2" t="str">
        <f t="shared" si="162"/>
        <v>EG_PHWRSR2034</v>
      </c>
    </row>
    <row r="10375" spans="1:10" x14ac:dyDescent="0.25">
      <c r="A10375" t="s">
        <v>17</v>
      </c>
      <c r="B10375" t="s">
        <v>6</v>
      </c>
      <c r="C10375" t="s">
        <v>12</v>
      </c>
      <c r="D10375">
        <v>2034</v>
      </c>
      <c r="E10375">
        <v>2041</v>
      </c>
      <c r="F10375">
        <v>1</v>
      </c>
      <c r="G10375">
        <v>20833.210350000001</v>
      </c>
      <c r="H10375">
        <v>0</v>
      </c>
      <c r="I10375">
        <v>0.70916666699999997</v>
      </c>
      <c r="J10375" s="2" t="str">
        <f t="shared" si="162"/>
        <v>EG_PHWRNR2034</v>
      </c>
    </row>
    <row r="10376" spans="1:10" x14ac:dyDescent="0.25">
      <c r="A10376" t="s">
        <v>22</v>
      </c>
      <c r="B10376" t="s">
        <v>6</v>
      </c>
      <c r="C10376" t="s">
        <v>10</v>
      </c>
      <c r="D10376">
        <v>2034</v>
      </c>
      <c r="E10376">
        <v>2034</v>
      </c>
      <c r="F10376">
        <v>1</v>
      </c>
      <c r="G10376">
        <v>35289.429389999998</v>
      </c>
      <c r="H10376">
        <v>0</v>
      </c>
      <c r="I10376">
        <v>0.70916666699999997</v>
      </c>
      <c r="J10376" s="2" t="str">
        <f t="shared" si="162"/>
        <v>EG_SMRER2034</v>
      </c>
    </row>
    <row r="10377" spans="1:10" x14ac:dyDescent="0.25">
      <c r="A10377" t="s">
        <v>22</v>
      </c>
      <c r="B10377" t="s">
        <v>6</v>
      </c>
      <c r="C10377" t="s">
        <v>11</v>
      </c>
      <c r="D10377">
        <v>2034</v>
      </c>
      <c r="E10377">
        <v>2034</v>
      </c>
      <c r="F10377">
        <v>1</v>
      </c>
      <c r="G10377">
        <v>35289.429389999998</v>
      </c>
      <c r="H10377">
        <v>0</v>
      </c>
      <c r="I10377">
        <v>0.70916666699999997</v>
      </c>
      <c r="J10377" s="2" t="str">
        <f t="shared" si="162"/>
        <v>EG_SMRWR2034</v>
      </c>
    </row>
    <row r="10378" spans="1:10" x14ac:dyDescent="0.25">
      <c r="A10378" t="s">
        <v>22</v>
      </c>
      <c r="B10378" t="s">
        <v>6</v>
      </c>
      <c r="C10378" t="s">
        <v>9</v>
      </c>
      <c r="D10378">
        <v>2034</v>
      </c>
      <c r="E10378">
        <v>2034</v>
      </c>
      <c r="F10378">
        <v>1</v>
      </c>
      <c r="G10378">
        <v>35289.429389999998</v>
      </c>
      <c r="H10378">
        <v>0</v>
      </c>
      <c r="I10378">
        <v>0.70916666699999997</v>
      </c>
      <c r="J10378" s="2" t="str">
        <f t="shared" si="162"/>
        <v>EG_SMRNER2034</v>
      </c>
    </row>
    <row r="10379" spans="1:10" x14ac:dyDescent="0.25">
      <c r="A10379" t="s">
        <v>22</v>
      </c>
      <c r="B10379" t="s">
        <v>6</v>
      </c>
      <c r="C10379" t="s">
        <v>8</v>
      </c>
      <c r="D10379">
        <v>2034</v>
      </c>
      <c r="E10379">
        <v>2034</v>
      </c>
      <c r="F10379">
        <v>1</v>
      </c>
      <c r="G10379">
        <v>35289.429389999998</v>
      </c>
      <c r="H10379">
        <v>0</v>
      </c>
      <c r="I10379">
        <v>0.70916666699999997</v>
      </c>
      <c r="J10379" s="2" t="str">
        <f t="shared" si="162"/>
        <v>EG_SMRSR2034</v>
      </c>
    </row>
    <row r="10380" spans="1:10" x14ac:dyDescent="0.25">
      <c r="A10380" t="s">
        <v>22</v>
      </c>
      <c r="B10380" t="s">
        <v>6</v>
      </c>
      <c r="C10380" t="s">
        <v>12</v>
      </c>
      <c r="D10380">
        <v>2034</v>
      </c>
      <c r="E10380">
        <v>2034</v>
      </c>
      <c r="F10380">
        <v>1</v>
      </c>
      <c r="G10380">
        <v>35289.429389999998</v>
      </c>
      <c r="H10380">
        <v>0</v>
      </c>
      <c r="I10380">
        <v>0.70916666699999997</v>
      </c>
      <c r="J10380" s="2" t="str">
        <f t="shared" si="162"/>
        <v>EG_SMRNR2034</v>
      </c>
    </row>
    <row r="10381" spans="1:10" x14ac:dyDescent="0.25">
      <c r="A10381" t="s">
        <v>22</v>
      </c>
      <c r="B10381" t="s">
        <v>6</v>
      </c>
      <c r="C10381" t="s">
        <v>10</v>
      </c>
      <c r="D10381">
        <v>2034</v>
      </c>
      <c r="E10381">
        <v>2035</v>
      </c>
      <c r="F10381">
        <v>1</v>
      </c>
      <c r="G10381">
        <v>35289.429389999998</v>
      </c>
      <c r="H10381">
        <v>0</v>
      </c>
      <c r="I10381">
        <v>0.70916666699999997</v>
      </c>
      <c r="J10381" s="2" t="str">
        <f t="shared" si="162"/>
        <v>EG_SMRER2034</v>
      </c>
    </row>
    <row r="10382" spans="1:10" x14ac:dyDescent="0.25">
      <c r="A10382" t="s">
        <v>22</v>
      </c>
      <c r="B10382" t="s">
        <v>6</v>
      </c>
      <c r="C10382" t="s">
        <v>11</v>
      </c>
      <c r="D10382">
        <v>2034</v>
      </c>
      <c r="E10382">
        <v>2035</v>
      </c>
      <c r="F10382">
        <v>1</v>
      </c>
      <c r="G10382">
        <v>35289.429389999998</v>
      </c>
      <c r="H10382">
        <v>0</v>
      </c>
      <c r="I10382">
        <v>0.70916666699999997</v>
      </c>
      <c r="J10382" s="2" t="str">
        <f t="shared" si="162"/>
        <v>EG_SMRWR2034</v>
      </c>
    </row>
    <row r="10383" spans="1:10" x14ac:dyDescent="0.25">
      <c r="A10383" t="s">
        <v>22</v>
      </c>
      <c r="B10383" t="s">
        <v>6</v>
      </c>
      <c r="C10383" t="s">
        <v>9</v>
      </c>
      <c r="D10383">
        <v>2034</v>
      </c>
      <c r="E10383">
        <v>2035</v>
      </c>
      <c r="F10383">
        <v>1</v>
      </c>
      <c r="G10383">
        <v>35289.429389999998</v>
      </c>
      <c r="H10383">
        <v>0</v>
      </c>
      <c r="I10383">
        <v>0.70916666699999997</v>
      </c>
      <c r="J10383" s="2" t="str">
        <f t="shared" si="162"/>
        <v>EG_SMRNER2034</v>
      </c>
    </row>
    <row r="10384" spans="1:10" x14ac:dyDescent="0.25">
      <c r="A10384" t="s">
        <v>22</v>
      </c>
      <c r="B10384" t="s">
        <v>6</v>
      </c>
      <c r="C10384" t="s">
        <v>8</v>
      </c>
      <c r="D10384">
        <v>2034</v>
      </c>
      <c r="E10384">
        <v>2035</v>
      </c>
      <c r="F10384">
        <v>1</v>
      </c>
      <c r="G10384">
        <v>35289.429389999998</v>
      </c>
      <c r="H10384">
        <v>0</v>
      </c>
      <c r="I10384">
        <v>0.70916666699999997</v>
      </c>
      <c r="J10384" s="2" t="str">
        <f t="shared" si="162"/>
        <v>EG_SMRSR2034</v>
      </c>
    </row>
    <row r="10385" spans="1:10" x14ac:dyDescent="0.25">
      <c r="A10385" t="s">
        <v>22</v>
      </c>
      <c r="B10385" t="s">
        <v>6</v>
      </c>
      <c r="C10385" t="s">
        <v>12</v>
      </c>
      <c r="D10385">
        <v>2034</v>
      </c>
      <c r="E10385">
        <v>2035</v>
      </c>
      <c r="F10385">
        <v>1</v>
      </c>
      <c r="G10385">
        <v>35289.429389999998</v>
      </c>
      <c r="H10385">
        <v>0</v>
      </c>
      <c r="I10385">
        <v>0.70916666699999997</v>
      </c>
      <c r="J10385" s="2" t="str">
        <f t="shared" si="162"/>
        <v>EG_SMRNR2034</v>
      </c>
    </row>
    <row r="10386" spans="1:10" x14ac:dyDescent="0.25">
      <c r="A10386" t="s">
        <v>22</v>
      </c>
      <c r="B10386" t="s">
        <v>6</v>
      </c>
      <c r="C10386" t="s">
        <v>10</v>
      </c>
      <c r="D10386">
        <v>2034</v>
      </c>
      <c r="E10386">
        <v>2036</v>
      </c>
      <c r="F10386">
        <v>1</v>
      </c>
      <c r="G10386">
        <v>35289.429389999998</v>
      </c>
      <c r="H10386">
        <v>0</v>
      </c>
      <c r="I10386">
        <v>0.70916666699999997</v>
      </c>
      <c r="J10386" s="2" t="str">
        <f t="shared" si="162"/>
        <v>EG_SMRER2034</v>
      </c>
    </row>
    <row r="10387" spans="1:10" x14ac:dyDescent="0.25">
      <c r="A10387" t="s">
        <v>22</v>
      </c>
      <c r="B10387" t="s">
        <v>6</v>
      </c>
      <c r="C10387" t="s">
        <v>11</v>
      </c>
      <c r="D10387">
        <v>2034</v>
      </c>
      <c r="E10387">
        <v>2036</v>
      </c>
      <c r="F10387">
        <v>1</v>
      </c>
      <c r="G10387">
        <v>35289.429389999998</v>
      </c>
      <c r="H10387">
        <v>0</v>
      </c>
      <c r="I10387">
        <v>0.70916666699999997</v>
      </c>
      <c r="J10387" s="2" t="str">
        <f t="shared" si="162"/>
        <v>EG_SMRWR2034</v>
      </c>
    </row>
    <row r="10388" spans="1:10" x14ac:dyDescent="0.25">
      <c r="A10388" t="s">
        <v>22</v>
      </c>
      <c r="B10388" t="s">
        <v>6</v>
      </c>
      <c r="C10388" t="s">
        <v>9</v>
      </c>
      <c r="D10388">
        <v>2034</v>
      </c>
      <c r="E10388">
        <v>2036</v>
      </c>
      <c r="F10388">
        <v>1</v>
      </c>
      <c r="G10388">
        <v>35289.429389999998</v>
      </c>
      <c r="H10388">
        <v>0</v>
      </c>
      <c r="I10388">
        <v>0.70916666699999997</v>
      </c>
      <c r="J10388" s="2" t="str">
        <f t="shared" si="162"/>
        <v>EG_SMRNER2034</v>
      </c>
    </row>
    <row r="10389" spans="1:10" x14ac:dyDescent="0.25">
      <c r="A10389" t="s">
        <v>22</v>
      </c>
      <c r="B10389" t="s">
        <v>6</v>
      </c>
      <c r="C10389" t="s">
        <v>8</v>
      </c>
      <c r="D10389">
        <v>2034</v>
      </c>
      <c r="E10389">
        <v>2036</v>
      </c>
      <c r="F10389">
        <v>1</v>
      </c>
      <c r="G10389">
        <v>35289.429389999998</v>
      </c>
      <c r="H10389">
        <v>0</v>
      </c>
      <c r="I10389">
        <v>0.70916666699999997</v>
      </c>
      <c r="J10389" s="2" t="str">
        <f t="shared" si="162"/>
        <v>EG_SMRSR2034</v>
      </c>
    </row>
    <row r="10390" spans="1:10" x14ac:dyDescent="0.25">
      <c r="A10390" t="s">
        <v>22</v>
      </c>
      <c r="B10390" t="s">
        <v>6</v>
      </c>
      <c r="C10390" t="s">
        <v>12</v>
      </c>
      <c r="D10390">
        <v>2034</v>
      </c>
      <c r="E10390">
        <v>2036</v>
      </c>
      <c r="F10390">
        <v>1</v>
      </c>
      <c r="G10390">
        <v>35289.429389999998</v>
      </c>
      <c r="H10390">
        <v>0</v>
      </c>
      <c r="I10390">
        <v>0.70916666699999997</v>
      </c>
      <c r="J10390" s="2" t="str">
        <f t="shared" si="162"/>
        <v>EG_SMRNR2034</v>
      </c>
    </row>
    <row r="10391" spans="1:10" x14ac:dyDescent="0.25">
      <c r="A10391" t="s">
        <v>22</v>
      </c>
      <c r="B10391" t="s">
        <v>6</v>
      </c>
      <c r="C10391" t="s">
        <v>10</v>
      </c>
      <c r="D10391">
        <v>2034</v>
      </c>
      <c r="E10391">
        <v>2037</v>
      </c>
      <c r="F10391">
        <v>1</v>
      </c>
      <c r="G10391">
        <v>35289.429389999998</v>
      </c>
      <c r="H10391">
        <v>0</v>
      </c>
      <c r="I10391">
        <v>0.70916666699999997</v>
      </c>
      <c r="J10391" s="2" t="str">
        <f t="shared" si="162"/>
        <v>EG_SMRER2034</v>
      </c>
    </row>
    <row r="10392" spans="1:10" x14ac:dyDescent="0.25">
      <c r="A10392" t="s">
        <v>22</v>
      </c>
      <c r="B10392" t="s">
        <v>6</v>
      </c>
      <c r="C10392" t="s">
        <v>11</v>
      </c>
      <c r="D10392">
        <v>2034</v>
      </c>
      <c r="E10392">
        <v>2037</v>
      </c>
      <c r="F10392">
        <v>1</v>
      </c>
      <c r="G10392">
        <v>35289.429389999998</v>
      </c>
      <c r="H10392">
        <v>0</v>
      </c>
      <c r="I10392">
        <v>0.70916666699999997</v>
      </c>
      <c r="J10392" s="2" t="str">
        <f t="shared" si="162"/>
        <v>EG_SMRWR2034</v>
      </c>
    </row>
    <row r="10393" spans="1:10" x14ac:dyDescent="0.25">
      <c r="A10393" t="s">
        <v>22</v>
      </c>
      <c r="B10393" t="s">
        <v>6</v>
      </c>
      <c r="C10393" t="s">
        <v>9</v>
      </c>
      <c r="D10393">
        <v>2034</v>
      </c>
      <c r="E10393">
        <v>2037</v>
      </c>
      <c r="F10393">
        <v>1</v>
      </c>
      <c r="G10393">
        <v>35289.429389999998</v>
      </c>
      <c r="H10393">
        <v>0</v>
      </c>
      <c r="I10393">
        <v>0.70916666699999997</v>
      </c>
      <c r="J10393" s="2" t="str">
        <f t="shared" si="162"/>
        <v>EG_SMRNER2034</v>
      </c>
    </row>
    <row r="10394" spans="1:10" x14ac:dyDescent="0.25">
      <c r="A10394" t="s">
        <v>22</v>
      </c>
      <c r="B10394" t="s">
        <v>6</v>
      </c>
      <c r="C10394" t="s">
        <v>8</v>
      </c>
      <c r="D10394">
        <v>2034</v>
      </c>
      <c r="E10394">
        <v>2037</v>
      </c>
      <c r="F10394">
        <v>1</v>
      </c>
      <c r="G10394">
        <v>35289.429389999998</v>
      </c>
      <c r="H10394">
        <v>0</v>
      </c>
      <c r="I10394">
        <v>0.70916666699999997</v>
      </c>
      <c r="J10394" s="2" t="str">
        <f t="shared" si="162"/>
        <v>EG_SMRSR2034</v>
      </c>
    </row>
    <row r="10395" spans="1:10" x14ac:dyDescent="0.25">
      <c r="A10395" t="s">
        <v>22</v>
      </c>
      <c r="B10395" t="s">
        <v>6</v>
      </c>
      <c r="C10395" t="s">
        <v>12</v>
      </c>
      <c r="D10395">
        <v>2034</v>
      </c>
      <c r="E10395">
        <v>2037</v>
      </c>
      <c r="F10395">
        <v>1</v>
      </c>
      <c r="G10395">
        <v>35289.429389999998</v>
      </c>
      <c r="H10395">
        <v>0</v>
      </c>
      <c r="I10395">
        <v>0.70916666699999997</v>
      </c>
      <c r="J10395" s="2" t="str">
        <f t="shared" si="162"/>
        <v>EG_SMRNR2034</v>
      </c>
    </row>
    <row r="10396" spans="1:10" x14ac:dyDescent="0.25">
      <c r="A10396" t="s">
        <v>22</v>
      </c>
      <c r="B10396" t="s">
        <v>6</v>
      </c>
      <c r="C10396" t="s">
        <v>10</v>
      </c>
      <c r="D10396">
        <v>2034</v>
      </c>
      <c r="E10396">
        <v>2038</v>
      </c>
      <c r="F10396">
        <v>1</v>
      </c>
      <c r="G10396">
        <v>35289.429389999998</v>
      </c>
      <c r="H10396">
        <v>0</v>
      </c>
      <c r="I10396">
        <v>0.70916666699999997</v>
      </c>
      <c r="J10396" s="2" t="str">
        <f t="shared" si="162"/>
        <v>EG_SMRER2034</v>
      </c>
    </row>
    <row r="10397" spans="1:10" x14ac:dyDescent="0.25">
      <c r="A10397" t="s">
        <v>22</v>
      </c>
      <c r="B10397" t="s">
        <v>6</v>
      </c>
      <c r="C10397" t="s">
        <v>11</v>
      </c>
      <c r="D10397">
        <v>2034</v>
      </c>
      <c r="E10397">
        <v>2038</v>
      </c>
      <c r="F10397">
        <v>1</v>
      </c>
      <c r="G10397">
        <v>35289.429389999998</v>
      </c>
      <c r="H10397">
        <v>0</v>
      </c>
      <c r="I10397">
        <v>0.70916666699999997</v>
      </c>
      <c r="J10397" s="2" t="str">
        <f t="shared" si="162"/>
        <v>EG_SMRWR2034</v>
      </c>
    </row>
    <row r="10398" spans="1:10" x14ac:dyDescent="0.25">
      <c r="A10398" t="s">
        <v>22</v>
      </c>
      <c r="B10398" t="s">
        <v>6</v>
      </c>
      <c r="C10398" t="s">
        <v>9</v>
      </c>
      <c r="D10398">
        <v>2034</v>
      </c>
      <c r="E10398">
        <v>2038</v>
      </c>
      <c r="F10398">
        <v>1</v>
      </c>
      <c r="G10398">
        <v>35289.429389999998</v>
      </c>
      <c r="H10398">
        <v>0</v>
      </c>
      <c r="I10398">
        <v>0.70916666699999997</v>
      </c>
      <c r="J10398" s="2" t="str">
        <f t="shared" si="162"/>
        <v>EG_SMRNER2034</v>
      </c>
    </row>
    <row r="10399" spans="1:10" x14ac:dyDescent="0.25">
      <c r="A10399" t="s">
        <v>22</v>
      </c>
      <c r="B10399" t="s">
        <v>6</v>
      </c>
      <c r="C10399" t="s">
        <v>8</v>
      </c>
      <c r="D10399">
        <v>2034</v>
      </c>
      <c r="E10399">
        <v>2038</v>
      </c>
      <c r="F10399">
        <v>1</v>
      </c>
      <c r="G10399">
        <v>35289.429389999998</v>
      </c>
      <c r="H10399">
        <v>0</v>
      </c>
      <c r="I10399">
        <v>0.70916666699999997</v>
      </c>
      <c r="J10399" s="2" t="str">
        <f t="shared" si="162"/>
        <v>EG_SMRSR2034</v>
      </c>
    </row>
    <row r="10400" spans="1:10" x14ac:dyDescent="0.25">
      <c r="A10400" t="s">
        <v>22</v>
      </c>
      <c r="B10400" t="s">
        <v>6</v>
      </c>
      <c r="C10400" t="s">
        <v>12</v>
      </c>
      <c r="D10400">
        <v>2034</v>
      </c>
      <c r="E10400">
        <v>2038</v>
      </c>
      <c r="F10400">
        <v>1</v>
      </c>
      <c r="G10400">
        <v>35289.429389999998</v>
      </c>
      <c r="H10400">
        <v>0</v>
      </c>
      <c r="I10400">
        <v>0.70916666699999997</v>
      </c>
      <c r="J10400" s="2" t="str">
        <f t="shared" si="162"/>
        <v>EG_SMRNR2034</v>
      </c>
    </row>
    <row r="10401" spans="1:10" x14ac:dyDescent="0.25">
      <c r="A10401" t="s">
        <v>22</v>
      </c>
      <c r="B10401" t="s">
        <v>6</v>
      </c>
      <c r="C10401" t="s">
        <v>10</v>
      </c>
      <c r="D10401">
        <v>2034</v>
      </c>
      <c r="E10401">
        <v>2039</v>
      </c>
      <c r="F10401">
        <v>1</v>
      </c>
      <c r="G10401">
        <v>35289.429389999998</v>
      </c>
      <c r="H10401">
        <v>0</v>
      </c>
      <c r="I10401">
        <v>0.70916666699999997</v>
      </c>
      <c r="J10401" s="2" t="str">
        <f t="shared" si="162"/>
        <v>EG_SMRER2034</v>
      </c>
    </row>
    <row r="10402" spans="1:10" x14ac:dyDescent="0.25">
      <c r="A10402" t="s">
        <v>22</v>
      </c>
      <c r="B10402" t="s">
        <v>6</v>
      </c>
      <c r="C10402" t="s">
        <v>11</v>
      </c>
      <c r="D10402">
        <v>2034</v>
      </c>
      <c r="E10402">
        <v>2039</v>
      </c>
      <c r="F10402">
        <v>1</v>
      </c>
      <c r="G10402">
        <v>35289.429389999998</v>
      </c>
      <c r="H10402">
        <v>0</v>
      </c>
      <c r="I10402">
        <v>0.70916666699999997</v>
      </c>
      <c r="J10402" s="2" t="str">
        <f t="shared" si="162"/>
        <v>EG_SMRWR2034</v>
      </c>
    </row>
    <row r="10403" spans="1:10" x14ac:dyDescent="0.25">
      <c r="A10403" t="s">
        <v>22</v>
      </c>
      <c r="B10403" t="s">
        <v>6</v>
      </c>
      <c r="C10403" t="s">
        <v>9</v>
      </c>
      <c r="D10403">
        <v>2034</v>
      </c>
      <c r="E10403">
        <v>2039</v>
      </c>
      <c r="F10403">
        <v>1</v>
      </c>
      <c r="G10403">
        <v>35289.429389999998</v>
      </c>
      <c r="H10403">
        <v>0</v>
      </c>
      <c r="I10403">
        <v>0.70916666699999997</v>
      </c>
      <c r="J10403" s="2" t="str">
        <f t="shared" si="162"/>
        <v>EG_SMRNER2034</v>
      </c>
    </row>
    <row r="10404" spans="1:10" x14ac:dyDescent="0.25">
      <c r="A10404" t="s">
        <v>22</v>
      </c>
      <c r="B10404" t="s">
        <v>6</v>
      </c>
      <c r="C10404" t="s">
        <v>8</v>
      </c>
      <c r="D10404">
        <v>2034</v>
      </c>
      <c r="E10404">
        <v>2039</v>
      </c>
      <c r="F10404">
        <v>1</v>
      </c>
      <c r="G10404">
        <v>35289.429389999998</v>
      </c>
      <c r="H10404">
        <v>0</v>
      </c>
      <c r="I10404">
        <v>0.70916666699999997</v>
      </c>
      <c r="J10404" s="2" t="str">
        <f t="shared" si="162"/>
        <v>EG_SMRSR2034</v>
      </c>
    </row>
    <row r="10405" spans="1:10" x14ac:dyDescent="0.25">
      <c r="A10405" t="s">
        <v>22</v>
      </c>
      <c r="B10405" t="s">
        <v>6</v>
      </c>
      <c r="C10405" t="s">
        <v>12</v>
      </c>
      <c r="D10405">
        <v>2034</v>
      </c>
      <c r="E10405">
        <v>2039</v>
      </c>
      <c r="F10405">
        <v>1</v>
      </c>
      <c r="G10405">
        <v>35289.429389999998</v>
      </c>
      <c r="H10405">
        <v>0</v>
      </c>
      <c r="I10405">
        <v>0.70916666699999997</v>
      </c>
      <c r="J10405" s="2" t="str">
        <f t="shared" si="162"/>
        <v>EG_SMRNR2034</v>
      </c>
    </row>
    <row r="10406" spans="1:10" x14ac:dyDescent="0.25">
      <c r="A10406" t="s">
        <v>22</v>
      </c>
      <c r="B10406" t="s">
        <v>6</v>
      </c>
      <c r="C10406" t="s">
        <v>10</v>
      </c>
      <c r="D10406">
        <v>2034</v>
      </c>
      <c r="E10406">
        <v>2040</v>
      </c>
      <c r="F10406">
        <v>1</v>
      </c>
      <c r="G10406">
        <v>35289.429389999998</v>
      </c>
      <c r="H10406">
        <v>0</v>
      </c>
      <c r="I10406">
        <v>0.70916666699999997</v>
      </c>
      <c r="J10406" s="2" t="str">
        <f t="shared" si="162"/>
        <v>EG_SMRER2034</v>
      </c>
    </row>
    <row r="10407" spans="1:10" x14ac:dyDescent="0.25">
      <c r="A10407" t="s">
        <v>22</v>
      </c>
      <c r="B10407" t="s">
        <v>6</v>
      </c>
      <c r="C10407" t="s">
        <v>11</v>
      </c>
      <c r="D10407">
        <v>2034</v>
      </c>
      <c r="E10407">
        <v>2040</v>
      </c>
      <c r="F10407">
        <v>1</v>
      </c>
      <c r="G10407">
        <v>35289.429389999998</v>
      </c>
      <c r="H10407">
        <v>0</v>
      </c>
      <c r="I10407">
        <v>0.70916666699999997</v>
      </c>
      <c r="J10407" s="2" t="str">
        <f t="shared" si="162"/>
        <v>EG_SMRWR2034</v>
      </c>
    </row>
    <row r="10408" spans="1:10" x14ac:dyDescent="0.25">
      <c r="A10408" t="s">
        <v>22</v>
      </c>
      <c r="B10408" t="s">
        <v>6</v>
      </c>
      <c r="C10408" t="s">
        <v>9</v>
      </c>
      <c r="D10408">
        <v>2034</v>
      </c>
      <c r="E10408">
        <v>2040</v>
      </c>
      <c r="F10408">
        <v>1</v>
      </c>
      <c r="G10408">
        <v>35289.429389999998</v>
      </c>
      <c r="H10408">
        <v>0</v>
      </c>
      <c r="I10408">
        <v>0.70916666699999997</v>
      </c>
      <c r="J10408" s="2" t="str">
        <f t="shared" si="162"/>
        <v>EG_SMRNER2034</v>
      </c>
    </row>
    <row r="10409" spans="1:10" x14ac:dyDescent="0.25">
      <c r="A10409" t="s">
        <v>22</v>
      </c>
      <c r="B10409" t="s">
        <v>6</v>
      </c>
      <c r="C10409" t="s">
        <v>8</v>
      </c>
      <c r="D10409">
        <v>2034</v>
      </c>
      <c r="E10409">
        <v>2040</v>
      </c>
      <c r="F10409">
        <v>1</v>
      </c>
      <c r="G10409">
        <v>35289.429389999998</v>
      </c>
      <c r="H10409">
        <v>0</v>
      </c>
      <c r="I10409">
        <v>0.70916666699999997</v>
      </c>
      <c r="J10409" s="2" t="str">
        <f t="shared" si="162"/>
        <v>EG_SMRSR2034</v>
      </c>
    </row>
    <row r="10410" spans="1:10" x14ac:dyDescent="0.25">
      <c r="A10410" t="s">
        <v>22</v>
      </c>
      <c r="B10410" t="s">
        <v>6</v>
      </c>
      <c r="C10410" t="s">
        <v>12</v>
      </c>
      <c r="D10410">
        <v>2034</v>
      </c>
      <c r="E10410">
        <v>2040</v>
      </c>
      <c r="F10410">
        <v>1</v>
      </c>
      <c r="G10410">
        <v>35289.429389999998</v>
      </c>
      <c r="H10410">
        <v>0</v>
      </c>
      <c r="I10410">
        <v>0.70916666699999997</v>
      </c>
      <c r="J10410" s="2" t="str">
        <f t="shared" si="162"/>
        <v>EG_SMRNR2034</v>
      </c>
    </row>
    <row r="10411" spans="1:10" x14ac:dyDescent="0.25">
      <c r="A10411" t="s">
        <v>22</v>
      </c>
      <c r="B10411" t="s">
        <v>6</v>
      </c>
      <c r="C10411" t="s">
        <v>10</v>
      </c>
      <c r="D10411">
        <v>2034</v>
      </c>
      <c r="E10411">
        <v>2041</v>
      </c>
      <c r="F10411">
        <v>1</v>
      </c>
      <c r="G10411">
        <v>35289.429389999998</v>
      </c>
      <c r="H10411">
        <v>0</v>
      </c>
      <c r="I10411">
        <v>0.70916666699999997</v>
      </c>
      <c r="J10411" s="2" t="str">
        <f t="shared" si="162"/>
        <v>EG_SMRER2034</v>
      </c>
    </row>
    <row r="10412" spans="1:10" x14ac:dyDescent="0.25">
      <c r="A10412" t="s">
        <v>22</v>
      </c>
      <c r="B10412" t="s">
        <v>6</v>
      </c>
      <c r="C10412" t="s">
        <v>11</v>
      </c>
      <c r="D10412">
        <v>2034</v>
      </c>
      <c r="E10412">
        <v>2041</v>
      </c>
      <c r="F10412">
        <v>1</v>
      </c>
      <c r="G10412">
        <v>35289.429389999998</v>
      </c>
      <c r="H10412">
        <v>0</v>
      </c>
      <c r="I10412">
        <v>0.70916666699999997</v>
      </c>
      <c r="J10412" s="2" t="str">
        <f t="shared" si="162"/>
        <v>EG_SMRWR2034</v>
      </c>
    </row>
    <row r="10413" spans="1:10" x14ac:dyDescent="0.25">
      <c r="A10413" t="s">
        <v>22</v>
      </c>
      <c r="B10413" t="s">
        <v>6</v>
      </c>
      <c r="C10413" t="s">
        <v>9</v>
      </c>
      <c r="D10413">
        <v>2034</v>
      </c>
      <c r="E10413">
        <v>2041</v>
      </c>
      <c r="F10413">
        <v>1</v>
      </c>
      <c r="G10413">
        <v>35289.429389999998</v>
      </c>
      <c r="H10413">
        <v>0</v>
      </c>
      <c r="I10413">
        <v>0.70916666699999997</v>
      </c>
      <c r="J10413" s="2" t="str">
        <f t="shared" si="162"/>
        <v>EG_SMRNER2034</v>
      </c>
    </row>
    <row r="10414" spans="1:10" x14ac:dyDescent="0.25">
      <c r="A10414" t="s">
        <v>22</v>
      </c>
      <c r="B10414" t="s">
        <v>6</v>
      </c>
      <c r="C10414" t="s">
        <v>8</v>
      </c>
      <c r="D10414">
        <v>2034</v>
      </c>
      <c r="E10414">
        <v>2041</v>
      </c>
      <c r="F10414">
        <v>1</v>
      </c>
      <c r="G10414">
        <v>35289.429389999998</v>
      </c>
      <c r="H10414">
        <v>0</v>
      </c>
      <c r="I10414">
        <v>0.70916666699999997</v>
      </c>
      <c r="J10414" s="2" t="str">
        <f t="shared" si="162"/>
        <v>EG_SMRSR2034</v>
      </c>
    </row>
    <row r="10415" spans="1:10" x14ac:dyDescent="0.25">
      <c r="A10415" t="s">
        <v>22</v>
      </c>
      <c r="B10415" t="s">
        <v>6</v>
      </c>
      <c r="C10415" t="s">
        <v>12</v>
      </c>
      <c r="D10415">
        <v>2034</v>
      </c>
      <c r="E10415">
        <v>2041</v>
      </c>
      <c r="F10415">
        <v>1</v>
      </c>
      <c r="G10415">
        <v>35289.429389999998</v>
      </c>
      <c r="H10415">
        <v>0</v>
      </c>
      <c r="I10415">
        <v>0.70916666699999997</v>
      </c>
      <c r="J10415" s="2" t="str">
        <f t="shared" si="162"/>
        <v>EG_SMRNR2034</v>
      </c>
    </row>
    <row r="10416" spans="1:10" x14ac:dyDescent="0.25">
      <c r="A10416" t="s">
        <v>7</v>
      </c>
      <c r="B10416" t="s">
        <v>6</v>
      </c>
      <c r="C10416" t="s">
        <v>10</v>
      </c>
      <c r="D10416">
        <v>2034</v>
      </c>
      <c r="E10416">
        <v>2034</v>
      </c>
      <c r="F10416">
        <v>0.238845897</v>
      </c>
      <c r="G10416">
        <v>7661.3977000000004</v>
      </c>
      <c r="H10416">
        <v>0</v>
      </c>
      <c r="I10416">
        <v>1</v>
      </c>
      <c r="J10416" s="2" t="str">
        <f t="shared" si="162"/>
        <v>EG_BIOMASSER2034</v>
      </c>
    </row>
    <row r="10417" spans="1:10" x14ac:dyDescent="0.25">
      <c r="A10417" t="s">
        <v>7</v>
      </c>
      <c r="B10417" t="s">
        <v>6</v>
      </c>
      <c r="C10417" t="s">
        <v>11</v>
      </c>
      <c r="D10417">
        <v>2034</v>
      </c>
      <c r="E10417">
        <v>2034</v>
      </c>
      <c r="F10417">
        <v>0.238845897</v>
      </c>
      <c r="G10417">
        <v>7661.3977000000004</v>
      </c>
      <c r="H10417">
        <v>0</v>
      </c>
      <c r="I10417">
        <v>1</v>
      </c>
      <c r="J10417" s="2" t="str">
        <f t="shared" si="162"/>
        <v>EG_BIOMASSWR2034</v>
      </c>
    </row>
    <row r="10418" spans="1:10" x14ac:dyDescent="0.25">
      <c r="A10418" t="s">
        <v>7</v>
      </c>
      <c r="B10418" t="s">
        <v>6</v>
      </c>
      <c r="C10418" t="s">
        <v>9</v>
      </c>
      <c r="D10418">
        <v>2034</v>
      </c>
      <c r="E10418">
        <v>2034</v>
      </c>
      <c r="F10418">
        <v>0.238845897</v>
      </c>
      <c r="G10418">
        <v>7661.3977000000004</v>
      </c>
      <c r="H10418">
        <v>0</v>
      </c>
      <c r="I10418">
        <v>1</v>
      </c>
      <c r="J10418" s="2" t="str">
        <f t="shared" si="162"/>
        <v>EG_BIOMASSNER2034</v>
      </c>
    </row>
    <row r="10419" spans="1:10" x14ac:dyDescent="0.25">
      <c r="A10419" t="s">
        <v>7</v>
      </c>
      <c r="B10419" t="s">
        <v>6</v>
      </c>
      <c r="C10419" t="s">
        <v>8</v>
      </c>
      <c r="D10419">
        <v>2034</v>
      </c>
      <c r="E10419">
        <v>2034</v>
      </c>
      <c r="F10419">
        <v>0.238845897</v>
      </c>
      <c r="G10419">
        <v>7661.3977000000004</v>
      </c>
      <c r="H10419">
        <v>0</v>
      </c>
      <c r="I10419">
        <v>1</v>
      </c>
      <c r="J10419" s="2" t="str">
        <f t="shared" si="162"/>
        <v>EG_BIOMASSSR2034</v>
      </c>
    </row>
    <row r="10420" spans="1:10" x14ac:dyDescent="0.25">
      <c r="A10420" t="s">
        <v>7</v>
      </c>
      <c r="B10420" t="s">
        <v>6</v>
      </c>
      <c r="C10420" t="s">
        <v>12</v>
      </c>
      <c r="D10420">
        <v>2034</v>
      </c>
      <c r="E10420">
        <v>2034</v>
      </c>
      <c r="F10420">
        <v>0.238845897</v>
      </c>
      <c r="G10420">
        <v>7661.3977000000004</v>
      </c>
      <c r="H10420">
        <v>0</v>
      </c>
      <c r="I10420">
        <v>1</v>
      </c>
      <c r="J10420" s="2" t="str">
        <f t="shared" si="162"/>
        <v>EG_BIOMASSNR2034</v>
      </c>
    </row>
    <row r="10421" spans="1:10" x14ac:dyDescent="0.25">
      <c r="A10421" t="s">
        <v>7</v>
      </c>
      <c r="B10421" t="s">
        <v>6</v>
      </c>
      <c r="C10421" t="s">
        <v>10</v>
      </c>
      <c r="D10421">
        <v>2034</v>
      </c>
      <c r="E10421">
        <v>2035</v>
      </c>
      <c r="F10421">
        <v>0.238845897</v>
      </c>
      <c r="G10421">
        <v>7661.3977000000004</v>
      </c>
      <c r="H10421">
        <v>0</v>
      </c>
      <c r="I10421">
        <v>1</v>
      </c>
      <c r="J10421" s="2" t="str">
        <f t="shared" si="162"/>
        <v>EG_BIOMASSER2034</v>
      </c>
    </row>
    <row r="10422" spans="1:10" x14ac:dyDescent="0.25">
      <c r="A10422" t="s">
        <v>7</v>
      </c>
      <c r="B10422" t="s">
        <v>6</v>
      </c>
      <c r="C10422" t="s">
        <v>11</v>
      </c>
      <c r="D10422">
        <v>2034</v>
      </c>
      <c r="E10422">
        <v>2035</v>
      </c>
      <c r="F10422">
        <v>0.238845897</v>
      </c>
      <c r="G10422">
        <v>7661.3977000000004</v>
      </c>
      <c r="H10422">
        <v>0</v>
      </c>
      <c r="I10422">
        <v>1</v>
      </c>
      <c r="J10422" s="2" t="str">
        <f t="shared" si="162"/>
        <v>EG_BIOMASSWR2034</v>
      </c>
    </row>
    <row r="10423" spans="1:10" x14ac:dyDescent="0.25">
      <c r="A10423" t="s">
        <v>7</v>
      </c>
      <c r="B10423" t="s">
        <v>6</v>
      </c>
      <c r="C10423" t="s">
        <v>9</v>
      </c>
      <c r="D10423">
        <v>2034</v>
      </c>
      <c r="E10423">
        <v>2035</v>
      </c>
      <c r="F10423">
        <v>0.238845897</v>
      </c>
      <c r="G10423">
        <v>7661.3977000000004</v>
      </c>
      <c r="H10423">
        <v>0</v>
      </c>
      <c r="I10423">
        <v>1</v>
      </c>
      <c r="J10423" s="2" t="str">
        <f t="shared" si="162"/>
        <v>EG_BIOMASSNER2034</v>
      </c>
    </row>
    <row r="10424" spans="1:10" x14ac:dyDescent="0.25">
      <c r="A10424" t="s">
        <v>7</v>
      </c>
      <c r="B10424" t="s">
        <v>6</v>
      </c>
      <c r="C10424" t="s">
        <v>8</v>
      </c>
      <c r="D10424">
        <v>2034</v>
      </c>
      <c r="E10424">
        <v>2035</v>
      </c>
      <c r="F10424">
        <v>0.238845897</v>
      </c>
      <c r="G10424">
        <v>7661.3977000000004</v>
      </c>
      <c r="H10424">
        <v>0</v>
      </c>
      <c r="I10424">
        <v>1</v>
      </c>
      <c r="J10424" s="2" t="str">
        <f t="shared" si="162"/>
        <v>EG_BIOMASSSR2034</v>
      </c>
    </row>
    <row r="10425" spans="1:10" x14ac:dyDescent="0.25">
      <c r="A10425" t="s">
        <v>7</v>
      </c>
      <c r="B10425" t="s">
        <v>6</v>
      </c>
      <c r="C10425" t="s">
        <v>12</v>
      </c>
      <c r="D10425">
        <v>2034</v>
      </c>
      <c r="E10425">
        <v>2035</v>
      </c>
      <c r="F10425">
        <v>0.238845897</v>
      </c>
      <c r="G10425">
        <v>7661.3977000000004</v>
      </c>
      <c r="H10425">
        <v>0</v>
      </c>
      <c r="I10425">
        <v>1</v>
      </c>
      <c r="J10425" s="2" t="str">
        <f t="shared" si="162"/>
        <v>EG_BIOMASSNR2034</v>
      </c>
    </row>
    <row r="10426" spans="1:10" x14ac:dyDescent="0.25">
      <c r="A10426" t="s">
        <v>7</v>
      </c>
      <c r="B10426" t="s">
        <v>6</v>
      </c>
      <c r="C10426" t="s">
        <v>10</v>
      </c>
      <c r="D10426">
        <v>2034</v>
      </c>
      <c r="E10426">
        <v>2036</v>
      </c>
      <c r="F10426">
        <v>0.238845897</v>
      </c>
      <c r="G10426">
        <v>7661.3977000000004</v>
      </c>
      <c r="H10426">
        <v>0</v>
      </c>
      <c r="I10426">
        <v>1</v>
      </c>
      <c r="J10426" s="2" t="str">
        <f t="shared" si="162"/>
        <v>EG_BIOMASSER2034</v>
      </c>
    </row>
    <row r="10427" spans="1:10" x14ac:dyDescent="0.25">
      <c r="A10427" t="s">
        <v>7</v>
      </c>
      <c r="B10427" t="s">
        <v>6</v>
      </c>
      <c r="C10427" t="s">
        <v>11</v>
      </c>
      <c r="D10427">
        <v>2034</v>
      </c>
      <c r="E10427">
        <v>2036</v>
      </c>
      <c r="F10427">
        <v>0.238845897</v>
      </c>
      <c r="G10427">
        <v>7661.3977000000004</v>
      </c>
      <c r="H10427">
        <v>0</v>
      </c>
      <c r="I10427">
        <v>1</v>
      </c>
      <c r="J10427" s="2" t="str">
        <f t="shared" si="162"/>
        <v>EG_BIOMASSWR2034</v>
      </c>
    </row>
    <row r="10428" spans="1:10" x14ac:dyDescent="0.25">
      <c r="A10428" t="s">
        <v>7</v>
      </c>
      <c r="B10428" t="s">
        <v>6</v>
      </c>
      <c r="C10428" t="s">
        <v>9</v>
      </c>
      <c r="D10428">
        <v>2034</v>
      </c>
      <c r="E10428">
        <v>2036</v>
      </c>
      <c r="F10428">
        <v>0.238845897</v>
      </c>
      <c r="G10428">
        <v>7661.3977000000004</v>
      </c>
      <c r="H10428">
        <v>0</v>
      </c>
      <c r="I10428">
        <v>1</v>
      </c>
      <c r="J10428" s="2" t="str">
        <f t="shared" si="162"/>
        <v>EG_BIOMASSNER2034</v>
      </c>
    </row>
    <row r="10429" spans="1:10" x14ac:dyDescent="0.25">
      <c r="A10429" t="s">
        <v>7</v>
      </c>
      <c r="B10429" t="s">
        <v>6</v>
      </c>
      <c r="C10429" t="s">
        <v>8</v>
      </c>
      <c r="D10429">
        <v>2034</v>
      </c>
      <c r="E10429">
        <v>2036</v>
      </c>
      <c r="F10429">
        <v>0.238845897</v>
      </c>
      <c r="G10429">
        <v>7661.3977000000004</v>
      </c>
      <c r="H10429">
        <v>0</v>
      </c>
      <c r="I10429">
        <v>1</v>
      </c>
      <c r="J10429" s="2" t="str">
        <f t="shared" si="162"/>
        <v>EG_BIOMASSSR2034</v>
      </c>
    </row>
    <row r="10430" spans="1:10" x14ac:dyDescent="0.25">
      <c r="A10430" t="s">
        <v>7</v>
      </c>
      <c r="B10430" t="s">
        <v>6</v>
      </c>
      <c r="C10430" t="s">
        <v>12</v>
      </c>
      <c r="D10430">
        <v>2034</v>
      </c>
      <c r="E10430">
        <v>2036</v>
      </c>
      <c r="F10430">
        <v>0.238845897</v>
      </c>
      <c r="G10430">
        <v>7661.3977000000004</v>
      </c>
      <c r="H10430">
        <v>0</v>
      </c>
      <c r="I10430">
        <v>1</v>
      </c>
      <c r="J10430" s="2" t="str">
        <f t="shared" si="162"/>
        <v>EG_BIOMASSNR2034</v>
      </c>
    </row>
    <row r="10431" spans="1:10" x14ac:dyDescent="0.25">
      <c r="A10431" t="s">
        <v>7</v>
      </c>
      <c r="B10431" t="s">
        <v>6</v>
      </c>
      <c r="C10431" t="s">
        <v>10</v>
      </c>
      <c r="D10431">
        <v>2034</v>
      </c>
      <c r="E10431">
        <v>2037</v>
      </c>
      <c r="F10431">
        <v>0.238845897</v>
      </c>
      <c r="G10431">
        <v>7661.3977000000004</v>
      </c>
      <c r="H10431">
        <v>0</v>
      </c>
      <c r="I10431">
        <v>1</v>
      </c>
      <c r="J10431" s="2" t="str">
        <f t="shared" si="162"/>
        <v>EG_BIOMASSER2034</v>
      </c>
    </row>
    <row r="10432" spans="1:10" x14ac:dyDescent="0.25">
      <c r="A10432" t="s">
        <v>7</v>
      </c>
      <c r="B10432" t="s">
        <v>6</v>
      </c>
      <c r="C10432" t="s">
        <v>11</v>
      </c>
      <c r="D10432">
        <v>2034</v>
      </c>
      <c r="E10432">
        <v>2037</v>
      </c>
      <c r="F10432">
        <v>0.238845897</v>
      </c>
      <c r="G10432">
        <v>7661.3977000000004</v>
      </c>
      <c r="H10432">
        <v>0</v>
      </c>
      <c r="I10432">
        <v>1</v>
      </c>
      <c r="J10432" s="2" t="str">
        <f t="shared" si="162"/>
        <v>EG_BIOMASSWR2034</v>
      </c>
    </row>
    <row r="10433" spans="1:10" x14ac:dyDescent="0.25">
      <c r="A10433" t="s">
        <v>7</v>
      </c>
      <c r="B10433" t="s">
        <v>6</v>
      </c>
      <c r="C10433" t="s">
        <v>9</v>
      </c>
      <c r="D10433">
        <v>2034</v>
      </c>
      <c r="E10433">
        <v>2037</v>
      </c>
      <c r="F10433">
        <v>0.238845897</v>
      </c>
      <c r="G10433">
        <v>7661.3977000000004</v>
      </c>
      <c r="H10433">
        <v>0</v>
      </c>
      <c r="I10433">
        <v>1</v>
      </c>
      <c r="J10433" s="2" t="str">
        <f t="shared" si="162"/>
        <v>EG_BIOMASSNER2034</v>
      </c>
    </row>
    <row r="10434" spans="1:10" x14ac:dyDescent="0.25">
      <c r="A10434" t="s">
        <v>7</v>
      </c>
      <c r="B10434" t="s">
        <v>6</v>
      </c>
      <c r="C10434" t="s">
        <v>8</v>
      </c>
      <c r="D10434">
        <v>2034</v>
      </c>
      <c r="E10434">
        <v>2037</v>
      </c>
      <c r="F10434">
        <v>0.238845897</v>
      </c>
      <c r="G10434">
        <v>7661.3977000000004</v>
      </c>
      <c r="H10434">
        <v>0</v>
      </c>
      <c r="I10434">
        <v>1</v>
      </c>
      <c r="J10434" s="2" t="str">
        <f t="shared" si="162"/>
        <v>EG_BIOMASSSR2034</v>
      </c>
    </row>
    <row r="10435" spans="1:10" x14ac:dyDescent="0.25">
      <c r="A10435" t="s">
        <v>7</v>
      </c>
      <c r="B10435" t="s">
        <v>6</v>
      </c>
      <c r="C10435" t="s">
        <v>12</v>
      </c>
      <c r="D10435">
        <v>2034</v>
      </c>
      <c r="E10435">
        <v>2037</v>
      </c>
      <c r="F10435">
        <v>0.238845897</v>
      </c>
      <c r="G10435">
        <v>7661.3977000000004</v>
      </c>
      <c r="H10435">
        <v>0</v>
      </c>
      <c r="I10435">
        <v>1</v>
      </c>
      <c r="J10435" s="2" t="str">
        <f t="shared" ref="J10435:J10498" si="163">_xlfn.CONCAT(A10435,C10435,D10435)</f>
        <v>EG_BIOMASSNR2034</v>
      </c>
    </row>
    <row r="10436" spans="1:10" x14ac:dyDescent="0.25">
      <c r="A10436" t="s">
        <v>7</v>
      </c>
      <c r="B10436" t="s">
        <v>6</v>
      </c>
      <c r="C10436" t="s">
        <v>10</v>
      </c>
      <c r="D10436">
        <v>2034</v>
      </c>
      <c r="E10436">
        <v>2038</v>
      </c>
      <c r="F10436">
        <v>0.238845897</v>
      </c>
      <c r="G10436">
        <v>7661.3977000000004</v>
      </c>
      <c r="H10436">
        <v>0</v>
      </c>
      <c r="I10436">
        <v>1</v>
      </c>
      <c r="J10436" s="2" t="str">
        <f t="shared" si="163"/>
        <v>EG_BIOMASSER2034</v>
      </c>
    </row>
    <row r="10437" spans="1:10" x14ac:dyDescent="0.25">
      <c r="A10437" t="s">
        <v>7</v>
      </c>
      <c r="B10437" t="s">
        <v>6</v>
      </c>
      <c r="C10437" t="s">
        <v>11</v>
      </c>
      <c r="D10437">
        <v>2034</v>
      </c>
      <c r="E10437">
        <v>2038</v>
      </c>
      <c r="F10437">
        <v>0.238845897</v>
      </c>
      <c r="G10437">
        <v>7661.3977000000004</v>
      </c>
      <c r="H10437">
        <v>0</v>
      </c>
      <c r="I10437">
        <v>1</v>
      </c>
      <c r="J10437" s="2" t="str">
        <f t="shared" si="163"/>
        <v>EG_BIOMASSWR2034</v>
      </c>
    </row>
    <row r="10438" spans="1:10" x14ac:dyDescent="0.25">
      <c r="A10438" t="s">
        <v>7</v>
      </c>
      <c r="B10438" t="s">
        <v>6</v>
      </c>
      <c r="C10438" t="s">
        <v>9</v>
      </c>
      <c r="D10438">
        <v>2034</v>
      </c>
      <c r="E10438">
        <v>2038</v>
      </c>
      <c r="F10438">
        <v>0.238845897</v>
      </c>
      <c r="G10438">
        <v>7661.3977000000004</v>
      </c>
      <c r="H10438">
        <v>0</v>
      </c>
      <c r="I10438">
        <v>1</v>
      </c>
      <c r="J10438" s="2" t="str">
        <f t="shared" si="163"/>
        <v>EG_BIOMASSNER2034</v>
      </c>
    </row>
    <row r="10439" spans="1:10" x14ac:dyDescent="0.25">
      <c r="A10439" t="s">
        <v>7</v>
      </c>
      <c r="B10439" t="s">
        <v>6</v>
      </c>
      <c r="C10439" t="s">
        <v>8</v>
      </c>
      <c r="D10439">
        <v>2034</v>
      </c>
      <c r="E10439">
        <v>2038</v>
      </c>
      <c r="F10439">
        <v>0.238845897</v>
      </c>
      <c r="G10439">
        <v>7661.3977000000004</v>
      </c>
      <c r="H10439">
        <v>0</v>
      </c>
      <c r="I10439">
        <v>1</v>
      </c>
      <c r="J10439" s="2" t="str">
        <f t="shared" si="163"/>
        <v>EG_BIOMASSSR2034</v>
      </c>
    </row>
    <row r="10440" spans="1:10" x14ac:dyDescent="0.25">
      <c r="A10440" t="s">
        <v>7</v>
      </c>
      <c r="B10440" t="s">
        <v>6</v>
      </c>
      <c r="C10440" t="s">
        <v>12</v>
      </c>
      <c r="D10440">
        <v>2034</v>
      </c>
      <c r="E10440">
        <v>2038</v>
      </c>
      <c r="F10440">
        <v>0.238845897</v>
      </c>
      <c r="G10440">
        <v>7661.3977000000004</v>
      </c>
      <c r="H10440">
        <v>0</v>
      </c>
      <c r="I10440">
        <v>1</v>
      </c>
      <c r="J10440" s="2" t="str">
        <f t="shared" si="163"/>
        <v>EG_BIOMASSNR2034</v>
      </c>
    </row>
    <row r="10441" spans="1:10" x14ac:dyDescent="0.25">
      <c r="A10441" t="s">
        <v>7</v>
      </c>
      <c r="B10441" t="s">
        <v>6</v>
      </c>
      <c r="C10441" t="s">
        <v>10</v>
      </c>
      <c r="D10441">
        <v>2034</v>
      </c>
      <c r="E10441">
        <v>2039</v>
      </c>
      <c r="F10441">
        <v>0.238845897</v>
      </c>
      <c r="G10441">
        <v>7661.3977000000004</v>
      </c>
      <c r="H10441">
        <v>0</v>
      </c>
      <c r="I10441">
        <v>1</v>
      </c>
      <c r="J10441" s="2" t="str">
        <f t="shared" si="163"/>
        <v>EG_BIOMASSER2034</v>
      </c>
    </row>
    <row r="10442" spans="1:10" x14ac:dyDescent="0.25">
      <c r="A10442" t="s">
        <v>7</v>
      </c>
      <c r="B10442" t="s">
        <v>6</v>
      </c>
      <c r="C10442" t="s">
        <v>11</v>
      </c>
      <c r="D10442">
        <v>2034</v>
      </c>
      <c r="E10442">
        <v>2039</v>
      </c>
      <c r="F10442">
        <v>0.238845897</v>
      </c>
      <c r="G10442">
        <v>7661.3977000000004</v>
      </c>
      <c r="H10442">
        <v>0</v>
      </c>
      <c r="I10442">
        <v>1</v>
      </c>
      <c r="J10442" s="2" t="str">
        <f t="shared" si="163"/>
        <v>EG_BIOMASSWR2034</v>
      </c>
    </row>
    <row r="10443" spans="1:10" x14ac:dyDescent="0.25">
      <c r="A10443" t="s">
        <v>7</v>
      </c>
      <c r="B10443" t="s">
        <v>6</v>
      </c>
      <c r="C10443" t="s">
        <v>9</v>
      </c>
      <c r="D10443">
        <v>2034</v>
      </c>
      <c r="E10443">
        <v>2039</v>
      </c>
      <c r="F10443">
        <v>0.238845897</v>
      </c>
      <c r="G10443">
        <v>7661.3977000000004</v>
      </c>
      <c r="H10443">
        <v>0</v>
      </c>
      <c r="I10443">
        <v>1</v>
      </c>
      <c r="J10443" s="2" t="str">
        <f t="shared" si="163"/>
        <v>EG_BIOMASSNER2034</v>
      </c>
    </row>
    <row r="10444" spans="1:10" x14ac:dyDescent="0.25">
      <c r="A10444" t="s">
        <v>7</v>
      </c>
      <c r="B10444" t="s">
        <v>6</v>
      </c>
      <c r="C10444" t="s">
        <v>8</v>
      </c>
      <c r="D10444">
        <v>2034</v>
      </c>
      <c r="E10444">
        <v>2039</v>
      </c>
      <c r="F10444">
        <v>0.238845897</v>
      </c>
      <c r="G10444">
        <v>7661.3977000000004</v>
      </c>
      <c r="H10444">
        <v>0</v>
      </c>
      <c r="I10444">
        <v>1</v>
      </c>
      <c r="J10444" s="2" t="str">
        <f t="shared" si="163"/>
        <v>EG_BIOMASSSR2034</v>
      </c>
    </row>
    <row r="10445" spans="1:10" x14ac:dyDescent="0.25">
      <c r="A10445" t="s">
        <v>7</v>
      </c>
      <c r="B10445" t="s">
        <v>6</v>
      </c>
      <c r="C10445" t="s">
        <v>12</v>
      </c>
      <c r="D10445">
        <v>2034</v>
      </c>
      <c r="E10445">
        <v>2039</v>
      </c>
      <c r="F10445">
        <v>0.238845897</v>
      </c>
      <c r="G10445">
        <v>7661.3977000000004</v>
      </c>
      <c r="H10445">
        <v>0</v>
      </c>
      <c r="I10445">
        <v>1</v>
      </c>
      <c r="J10445" s="2" t="str">
        <f t="shared" si="163"/>
        <v>EG_BIOMASSNR2034</v>
      </c>
    </row>
    <row r="10446" spans="1:10" x14ac:dyDescent="0.25">
      <c r="A10446" t="s">
        <v>7</v>
      </c>
      <c r="B10446" t="s">
        <v>6</v>
      </c>
      <c r="C10446" t="s">
        <v>10</v>
      </c>
      <c r="D10446">
        <v>2034</v>
      </c>
      <c r="E10446">
        <v>2040</v>
      </c>
      <c r="F10446">
        <v>0.238845897</v>
      </c>
      <c r="G10446">
        <v>7661.3977000000004</v>
      </c>
      <c r="H10446">
        <v>0</v>
      </c>
      <c r="I10446">
        <v>1</v>
      </c>
      <c r="J10446" s="2" t="str">
        <f t="shared" si="163"/>
        <v>EG_BIOMASSER2034</v>
      </c>
    </row>
    <row r="10447" spans="1:10" x14ac:dyDescent="0.25">
      <c r="A10447" t="s">
        <v>7</v>
      </c>
      <c r="B10447" t="s">
        <v>6</v>
      </c>
      <c r="C10447" t="s">
        <v>11</v>
      </c>
      <c r="D10447">
        <v>2034</v>
      </c>
      <c r="E10447">
        <v>2040</v>
      </c>
      <c r="F10447">
        <v>0.238845897</v>
      </c>
      <c r="G10447">
        <v>7661.3977000000004</v>
      </c>
      <c r="H10447">
        <v>0</v>
      </c>
      <c r="I10447">
        <v>1</v>
      </c>
      <c r="J10447" s="2" t="str">
        <f t="shared" si="163"/>
        <v>EG_BIOMASSWR2034</v>
      </c>
    </row>
    <row r="10448" spans="1:10" x14ac:dyDescent="0.25">
      <c r="A10448" t="s">
        <v>7</v>
      </c>
      <c r="B10448" t="s">
        <v>6</v>
      </c>
      <c r="C10448" t="s">
        <v>9</v>
      </c>
      <c r="D10448">
        <v>2034</v>
      </c>
      <c r="E10448">
        <v>2040</v>
      </c>
      <c r="F10448">
        <v>0.238845897</v>
      </c>
      <c r="G10448">
        <v>7661.3977000000004</v>
      </c>
      <c r="H10448">
        <v>0</v>
      </c>
      <c r="I10448">
        <v>1</v>
      </c>
      <c r="J10448" s="2" t="str">
        <f t="shared" si="163"/>
        <v>EG_BIOMASSNER2034</v>
      </c>
    </row>
    <row r="10449" spans="1:10" x14ac:dyDescent="0.25">
      <c r="A10449" t="s">
        <v>7</v>
      </c>
      <c r="B10449" t="s">
        <v>6</v>
      </c>
      <c r="C10449" t="s">
        <v>8</v>
      </c>
      <c r="D10449">
        <v>2034</v>
      </c>
      <c r="E10449">
        <v>2040</v>
      </c>
      <c r="F10449">
        <v>0.238845897</v>
      </c>
      <c r="G10449">
        <v>7661.3977000000004</v>
      </c>
      <c r="H10449">
        <v>0</v>
      </c>
      <c r="I10449">
        <v>1</v>
      </c>
      <c r="J10449" s="2" t="str">
        <f t="shared" si="163"/>
        <v>EG_BIOMASSSR2034</v>
      </c>
    </row>
    <row r="10450" spans="1:10" x14ac:dyDescent="0.25">
      <c r="A10450" t="s">
        <v>7</v>
      </c>
      <c r="B10450" t="s">
        <v>6</v>
      </c>
      <c r="C10450" t="s">
        <v>12</v>
      </c>
      <c r="D10450">
        <v>2034</v>
      </c>
      <c r="E10450">
        <v>2040</v>
      </c>
      <c r="F10450">
        <v>0.238845897</v>
      </c>
      <c r="G10450">
        <v>7661.3977000000004</v>
      </c>
      <c r="H10450">
        <v>0</v>
      </c>
      <c r="I10450">
        <v>1</v>
      </c>
      <c r="J10450" s="2" t="str">
        <f t="shared" si="163"/>
        <v>EG_BIOMASSNR2034</v>
      </c>
    </row>
    <row r="10451" spans="1:10" x14ac:dyDescent="0.25">
      <c r="A10451" t="s">
        <v>7</v>
      </c>
      <c r="B10451" t="s">
        <v>6</v>
      </c>
      <c r="C10451" t="s">
        <v>10</v>
      </c>
      <c r="D10451">
        <v>2034</v>
      </c>
      <c r="E10451">
        <v>2041</v>
      </c>
      <c r="F10451">
        <v>0.238845897</v>
      </c>
      <c r="G10451">
        <v>7661.3977000000004</v>
      </c>
      <c r="H10451">
        <v>0</v>
      </c>
      <c r="I10451">
        <v>1</v>
      </c>
      <c r="J10451" s="2" t="str">
        <f t="shared" si="163"/>
        <v>EG_BIOMASSER2034</v>
      </c>
    </row>
    <row r="10452" spans="1:10" x14ac:dyDescent="0.25">
      <c r="A10452" t="s">
        <v>7</v>
      </c>
      <c r="B10452" t="s">
        <v>6</v>
      </c>
      <c r="C10452" t="s">
        <v>11</v>
      </c>
      <c r="D10452">
        <v>2034</v>
      </c>
      <c r="E10452">
        <v>2041</v>
      </c>
      <c r="F10452">
        <v>0.238845897</v>
      </c>
      <c r="G10452">
        <v>7661.3977000000004</v>
      </c>
      <c r="H10452">
        <v>0</v>
      </c>
      <c r="I10452">
        <v>1</v>
      </c>
      <c r="J10452" s="2" t="str">
        <f t="shared" si="163"/>
        <v>EG_BIOMASSWR2034</v>
      </c>
    </row>
    <row r="10453" spans="1:10" x14ac:dyDescent="0.25">
      <c r="A10453" t="s">
        <v>7</v>
      </c>
      <c r="B10453" t="s">
        <v>6</v>
      </c>
      <c r="C10453" t="s">
        <v>9</v>
      </c>
      <c r="D10453">
        <v>2034</v>
      </c>
      <c r="E10453">
        <v>2041</v>
      </c>
      <c r="F10453">
        <v>0.238845897</v>
      </c>
      <c r="G10453">
        <v>7661.3977000000004</v>
      </c>
      <c r="H10453">
        <v>0</v>
      </c>
      <c r="I10453">
        <v>1</v>
      </c>
      <c r="J10453" s="2" t="str">
        <f t="shared" si="163"/>
        <v>EG_BIOMASSNER2034</v>
      </c>
    </row>
    <row r="10454" spans="1:10" x14ac:dyDescent="0.25">
      <c r="A10454" t="s">
        <v>7</v>
      </c>
      <c r="B10454" t="s">
        <v>6</v>
      </c>
      <c r="C10454" t="s">
        <v>8</v>
      </c>
      <c r="D10454">
        <v>2034</v>
      </c>
      <c r="E10454">
        <v>2041</v>
      </c>
      <c r="F10454">
        <v>0.238845897</v>
      </c>
      <c r="G10454">
        <v>7661.3977000000004</v>
      </c>
      <c r="H10454">
        <v>0</v>
      </c>
      <c r="I10454">
        <v>1</v>
      </c>
      <c r="J10454" s="2" t="str">
        <f t="shared" si="163"/>
        <v>EG_BIOMASSSR2034</v>
      </c>
    </row>
    <row r="10455" spans="1:10" x14ac:dyDescent="0.25">
      <c r="A10455" t="s">
        <v>7</v>
      </c>
      <c r="B10455" t="s">
        <v>6</v>
      </c>
      <c r="C10455" t="s">
        <v>12</v>
      </c>
      <c r="D10455">
        <v>2034</v>
      </c>
      <c r="E10455">
        <v>2041</v>
      </c>
      <c r="F10455">
        <v>0.238845897</v>
      </c>
      <c r="G10455">
        <v>7661.3977000000004</v>
      </c>
      <c r="H10455">
        <v>0</v>
      </c>
      <c r="I10455">
        <v>1</v>
      </c>
      <c r="J10455" s="2" t="str">
        <f t="shared" si="163"/>
        <v>EG_BIOMASSNR2034</v>
      </c>
    </row>
    <row r="10456" spans="1:10" x14ac:dyDescent="0.25">
      <c r="A10456" t="s">
        <v>19</v>
      </c>
      <c r="B10456" t="s">
        <v>6</v>
      </c>
      <c r="C10456" t="s">
        <v>10</v>
      </c>
      <c r="D10456">
        <v>2034</v>
      </c>
      <c r="E10456">
        <v>2034</v>
      </c>
      <c r="F10456">
        <v>1</v>
      </c>
      <c r="G10456">
        <v>3808.9423139999999</v>
      </c>
      <c r="H10456">
        <v>0</v>
      </c>
      <c r="I10456">
        <v>1</v>
      </c>
      <c r="J10456" s="2" t="str">
        <f t="shared" si="163"/>
        <v>EG_SOLARGMER2034</v>
      </c>
    </row>
    <row r="10457" spans="1:10" x14ac:dyDescent="0.25">
      <c r="A10457" t="s">
        <v>19</v>
      </c>
      <c r="B10457" t="s">
        <v>6</v>
      </c>
      <c r="C10457" t="s">
        <v>11</v>
      </c>
      <c r="D10457">
        <v>2034</v>
      </c>
      <c r="E10457">
        <v>2034</v>
      </c>
      <c r="F10457">
        <v>1</v>
      </c>
      <c r="G10457">
        <v>3808.9423139999999</v>
      </c>
      <c r="H10457">
        <v>0</v>
      </c>
      <c r="I10457">
        <v>1</v>
      </c>
      <c r="J10457" s="2" t="str">
        <f t="shared" si="163"/>
        <v>EG_SOLARGMWR2034</v>
      </c>
    </row>
    <row r="10458" spans="1:10" x14ac:dyDescent="0.25">
      <c r="A10458" t="s">
        <v>19</v>
      </c>
      <c r="B10458" t="s">
        <v>6</v>
      </c>
      <c r="C10458" t="s">
        <v>9</v>
      </c>
      <c r="D10458">
        <v>2034</v>
      </c>
      <c r="E10458">
        <v>2034</v>
      </c>
      <c r="F10458">
        <v>1</v>
      </c>
      <c r="G10458">
        <v>3808.9423139999999</v>
      </c>
      <c r="H10458">
        <v>0</v>
      </c>
      <c r="I10458">
        <v>1</v>
      </c>
      <c r="J10458" s="2" t="str">
        <f t="shared" si="163"/>
        <v>EG_SOLARGMNER2034</v>
      </c>
    </row>
    <row r="10459" spans="1:10" x14ac:dyDescent="0.25">
      <c r="A10459" t="s">
        <v>19</v>
      </c>
      <c r="B10459" t="s">
        <v>6</v>
      </c>
      <c r="C10459" t="s">
        <v>8</v>
      </c>
      <c r="D10459">
        <v>2034</v>
      </c>
      <c r="E10459">
        <v>2034</v>
      </c>
      <c r="F10459">
        <v>1</v>
      </c>
      <c r="G10459">
        <v>3808.9423139999999</v>
      </c>
      <c r="H10459">
        <v>0</v>
      </c>
      <c r="I10459">
        <v>1</v>
      </c>
      <c r="J10459" s="2" t="str">
        <f t="shared" si="163"/>
        <v>EG_SOLARGMSR2034</v>
      </c>
    </row>
    <row r="10460" spans="1:10" x14ac:dyDescent="0.25">
      <c r="A10460" t="s">
        <v>19</v>
      </c>
      <c r="B10460" t="s">
        <v>6</v>
      </c>
      <c r="C10460" t="s">
        <v>12</v>
      </c>
      <c r="D10460">
        <v>2034</v>
      </c>
      <c r="E10460">
        <v>2034</v>
      </c>
      <c r="F10460">
        <v>1</v>
      </c>
      <c r="G10460">
        <v>3808.9423139999999</v>
      </c>
      <c r="H10460">
        <v>0</v>
      </c>
      <c r="I10460">
        <v>1</v>
      </c>
      <c r="J10460" s="2" t="str">
        <f t="shared" si="163"/>
        <v>EG_SOLARGMNR2034</v>
      </c>
    </row>
    <row r="10461" spans="1:10" x14ac:dyDescent="0.25">
      <c r="A10461" t="s">
        <v>19</v>
      </c>
      <c r="B10461" t="s">
        <v>6</v>
      </c>
      <c r="C10461" t="s">
        <v>10</v>
      </c>
      <c r="D10461">
        <v>2034</v>
      </c>
      <c r="E10461">
        <v>2035</v>
      </c>
      <c r="F10461">
        <v>1</v>
      </c>
      <c r="G10461">
        <v>3808.9423139999999</v>
      </c>
      <c r="H10461">
        <v>0</v>
      </c>
      <c r="I10461">
        <v>1</v>
      </c>
      <c r="J10461" s="2" t="str">
        <f t="shared" si="163"/>
        <v>EG_SOLARGMER2034</v>
      </c>
    </row>
    <row r="10462" spans="1:10" x14ac:dyDescent="0.25">
      <c r="A10462" t="s">
        <v>19</v>
      </c>
      <c r="B10462" t="s">
        <v>6</v>
      </c>
      <c r="C10462" t="s">
        <v>11</v>
      </c>
      <c r="D10462">
        <v>2034</v>
      </c>
      <c r="E10462">
        <v>2035</v>
      </c>
      <c r="F10462">
        <v>1</v>
      </c>
      <c r="G10462">
        <v>3808.9423139999999</v>
      </c>
      <c r="H10462">
        <v>0</v>
      </c>
      <c r="I10462">
        <v>1</v>
      </c>
      <c r="J10462" s="2" t="str">
        <f t="shared" si="163"/>
        <v>EG_SOLARGMWR2034</v>
      </c>
    </row>
    <row r="10463" spans="1:10" x14ac:dyDescent="0.25">
      <c r="A10463" t="s">
        <v>19</v>
      </c>
      <c r="B10463" t="s">
        <v>6</v>
      </c>
      <c r="C10463" t="s">
        <v>9</v>
      </c>
      <c r="D10463">
        <v>2034</v>
      </c>
      <c r="E10463">
        <v>2035</v>
      </c>
      <c r="F10463">
        <v>1</v>
      </c>
      <c r="G10463">
        <v>3808.9423139999999</v>
      </c>
      <c r="H10463">
        <v>0</v>
      </c>
      <c r="I10463">
        <v>1</v>
      </c>
      <c r="J10463" s="2" t="str">
        <f t="shared" si="163"/>
        <v>EG_SOLARGMNER2034</v>
      </c>
    </row>
    <row r="10464" spans="1:10" x14ac:dyDescent="0.25">
      <c r="A10464" t="s">
        <v>19</v>
      </c>
      <c r="B10464" t="s">
        <v>6</v>
      </c>
      <c r="C10464" t="s">
        <v>8</v>
      </c>
      <c r="D10464">
        <v>2034</v>
      </c>
      <c r="E10464">
        <v>2035</v>
      </c>
      <c r="F10464">
        <v>1</v>
      </c>
      <c r="G10464">
        <v>3808.9423139999999</v>
      </c>
      <c r="H10464">
        <v>0</v>
      </c>
      <c r="I10464">
        <v>1</v>
      </c>
      <c r="J10464" s="2" t="str">
        <f t="shared" si="163"/>
        <v>EG_SOLARGMSR2034</v>
      </c>
    </row>
    <row r="10465" spans="1:10" x14ac:dyDescent="0.25">
      <c r="A10465" t="s">
        <v>19</v>
      </c>
      <c r="B10465" t="s">
        <v>6</v>
      </c>
      <c r="C10465" t="s">
        <v>12</v>
      </c>
      <c r="D10465">
        <v>2034</v>
      </c>
      <c r="E10465">
        <v>2035</v>
      </c>
      <c r="F10465">
        <v>1</v>
      </c>
      <c r="G10465">
        <v>3808.9423139999999</v>
      </c>
      <c r="H10465">
        <v>0</v>
      </c>
      <c r="I10465">
        <v>1</v>
      </c>
      <c r="J10465" s="2" t="str">
        <f t="shared" si="163"/>
        <v>EG_SOLARGMNR2034</v>
      </c>
    </row>
    <row r="10466" spans="1:10" x14ac:dyDescent="0.25">
      <c r="A10466" t="s">
        <v>19</v>
      </c>
      <c r="B10466" t="s">
        <v>6</v>
      </c>
      <c r="C10466" t="s">
        <v>10</v>
      </c>
      <c r="D10466">
        <v>2034</v>
      </c>
      <c r="E10466">
        <v>2036</v>
      </c>
      <c r="F10466">
        <v>1</v>
      </c>
      <c r="G10466">
        <v>3808.9423139999999</v>
      </c>
      <c r="H10466">
        <v>0</v>
      </c>
      <c r="I10466">
        <v>1</v>
      </c>
      <c r="J10466" s="2" t="str">
        <f t="shared" si="163"/>
        <v>EG_SOLARGMER2034</v>
      </c>
    </row>
    <row r="10467" spans="1:10" x14ac:dyDescent="0.25">
      <c r="A10467" t="s">
        <v>19</v>
      </c>
      <c r="B10467" t="s">
        <v>6</v>
      </c>
      <c r="C10467" t="s">
        <v>11</v>
      </c>
      <c r="D10467">
        <v>2034</v>
      </c>
      <c r="E10467">
        <v>2036</v>
      </c>
      <c r="F10467">
        <v>1</v>
      </c>
      <c r="G10467">
        <v>3808.9423139999999</v>
      </c>
      <c r="H10467">
        <v>0</v>
      </c>
      <c r="I10467">
        <v>1</v>
      </c>
      <c r="J10467" s="2" t="str">
        <f t="shared" si="163"/>
        <v>EG_SOLARGMWR2034</v>
      </c>
    </row>
    <row r="10468" spans="1:10" x14ac:dyDescent="0.25">
      <c r="A10468" t="s">
        <v>19</v>
      </c>
      <c r="B10468" t="s">
        <v>6</v>
      </c>
      <c r="C10468" t="s">
        <v>9</v>
      </c>
      <c r="D10468">
        <v>2034</v>
      </c>
      <c r="E10468">
        <v>2036</v>
      </c>
      <c r="F10468">
        <v>1</v>
      </c>
      <c r="G10468">
        <v>3808.9423139999999</v>
      </c>
      <c r="H10468">
        <v>0</v>
      </c>
      <c r="I10468">
        <v>1</v>
      </c>
      <c r="J10468" s="2" t="str">
        <f t="shared" si="163"/>
        <v>EG_SOLARGMNER2034</v>
      </c>
    </row>
    <row r="10469" spans="1:10" x14ac:dyDescent="0.25">
      <c r="A10469" t="s">
        <v>19</v>
      </c>
      <c r="B10469" t="s">
        <v>6</v>
      </c>
      <c r="C10469" t="s">
        <v>8</v>
      </c>
      <c r="D10469">
        <v>2034</v>
      </c>
      <c r="E10469">
        <v>2036</v>
      </c>
      <c r="F10469">
        <v>1</v>
      </c>
      <c r="G10469">
        <v>3808.9423139999999</v>
      </c>
      <c r="H10469">
        <v>0</v>
      </c>
      <c r="I10469">
        <v>1</v>
      </c>
      <c r="J10469" s="2" t="str">
        <f t="shared" si="163"/>
        <v>EG_SOLARGMSR2034</v>
      </c>
    </row>
    <row r="10470" spans="1:10" x14ac:dyDescent="0.25">
      <c r="A10470" t="s">
        <v>19</v>
      </c>
      <c r="B10470" t="s">
        <v>6</v>
      </c>
      <c r="C10470" t="s">
        <v>12</v>
      </c>
      <c r="D10470">
        <v>2034</v>
      </c>
      <c r="E10470">
        <v>2036</v>
      </c>
      <c r="F10470">
        <v>1</v>
      </c>
      <c r="G10470">
        <v>3808.9423139999999</v>
      </c>
      <c r="H10470">
        <v>0</v>
      </c>
      <c r="I10470">
        <v>1</v>
      </c>
      <c r="J10470" s="2" t="str">
        <f t="shared" si="163"/>
        <v>EG_SOLARGMNR2034</v>
      </c>
    </row>
    <row r="10471" spans="1:10" x14ac:dyDescent="0.25">
      <c r="A10471" t="s">
        <v>19</v>
      </c>
      <c r="B10471" t="s">
        <v>6</v>
      </c>
      <c r="C10471" t="s">
        <v>10</v>
      </c>
      <c r="D10471">
        <v>2034</v>
      </c>
      <c r="E10471">
        <v>2037</v>
      </c>
      <c r="F10471">
        <v>1</v>
      </c>
      <c r="G10471">
        <v>3808.9423139999999</v>
      </c>
      <c r="H10471">
        <v>0</v>
      </c>
      <c r="I10471">
        <v>1</v>
      </c>
      <c r="J10471" s="2" t="str">
        <f t="shared" si="163"/>
        <v>EG_SOLARGMER2034</v>
      </c>
    </row>
    <row r="10472" spans="1:10" x14ac:dyDescent="0.25">
      <c r="A10472" t="s">
        <v>19</v>
      </c>
      <c r="B10472" t="s">
        <v>6</v>
      </c>
      <c r="C10472" t="s">
        <v>11</v>
      </c>
      <c r="D10472">
        <v>2034</v>
      </c>
      <c r="E10472">
        <v>2037</v>
      </c>
      <c r="F10472">
        <v>1</v>
      </c>
      <c r="G10472">
        <v>3808.9423139999999</v>
      </c>
      <c r="H10472">
        <v>0</v>
      </c>
      <c r="I10472">
        <v>1</v>
      </c>
      <c r="J10472" s="2" t="str">
        <f t="shared" si="163"/>
        <v>EG_SOLARGMWR2034</v>
      </c>
    </row>
    <row r="10473" spans="1:10" x14ac:dyDescent="0.25">
      <c r="A10473" t="s">
        <v>19</v>
      </c>
      <c r="B10473" t="s">
        <v>6</v>
      </c>
      <c r="C10473" t="s">
        <v>9</v>
      </c>
      <c r="D10473">
        <v>2034</v>
      </c>
      <c r="E10473">
        <v>2037</v>
      </c>
      <c r="F10473">
        <v>1</v>
      </c>
      <c r="G10473">
        <v>3808.9423139999999</v>
      </c>
      <c r="H10473">
        <v>0</v>
      </c>
      <c r="I10473">
        <v>1</v>
      </c>
      <c r="J10473" s="2" t="str">
        <f t="shared" si="163"/>
        <v>EG_SOLARGMNER2034</v>
      </c>
    </row>
    <row r="10474" spans="1:10" x14ac:dyDescent="0.25">
      <c r="A10474" t="s">
        <v>19</v>
      </c>
      <c r="B10474" t="s">
        <v>6</v>
      </c>
      <c r="C10474" t="s">
        <v>8</v>
      </c>
      <c r="D10474">
        <v>2034</v>
      </c>
      <c r="E10474">
        <v>2037</v>
      </c>
      <c r="F10474">
        <v>1</v>
      </c>
      <c r="G10474">
        <v>3808.9423139999999</v>
      </c>
      <c r="H10474">
        <v>0</v>
      </c>
      <c r="I10474">
        <v>1</v>
      </c>
      <c r="J10474" s="2" t="str">
        <f t="shared" si="163"/>
        <v>EG_SOLARGMSR2034</v>
      </c>
    </row>
    <row r="10475" spans="1:10" x14ac:dyDescent="0.25">
      <c r="A10475" t="s">
        <v>19</v>
      </c>
      <c r="B10475" t="s">
        <v>6</v>
      </c>
      <c r="C10475" t="s">
        <v>12</v>
      </c>
      <c r="D10475">
        <v>2034</v>
      </c>
      <c r="E10475">
        <v>2037</v>
      </c>
      <c r="F10475">
        <v>1</v>
      </c>
      <c r="G10475">
        <v>3808.9423139999999</v>
      </c>
      <c r="H10475">
        <v>0</v>
      </c>
      <c r="I10475">
        <v>1</v>
      </c>
      <c r="J10475" s="2" t="str">
        <f t="shared" si="163"/>
        <v>EG_SOLARGMNR2034</v>
      </c>
    </row>
    <row r="10476" spans="1:10" x14ac:dyDescent="0.25">
      <c r="A10476" t="s">
        <v>19</v>
      </c>
      <c r="B10476" t="s">
        <v>6</v>
      </c>
      <c r="C10476" t="s">
        <v>10</v>
      </c>
      <c r="D10476">
        <v>2034</v>
      </c>
      <c r="E10476">
        <v>2038</v>
      </c>
      <c r="F10476">
        <v>1</v>
      </c>
      <c r="G10476">
        <v>3808.9423139999999</v>
      </c>
      <c r="H10476">
        <v>0</v>
      </c>
      <c r="I10476">
        <v>1</v>
      </c>
      <c r="J10476" s="2" t="str">
        <f t="shared" si="163"/>
        <v>EG_SOLARGMER2034</v>
      </c>
    </row>
    <row r="10477" spans="1:10" x14ac:dyDescent="0.25">
      <c r="A10477" t="s">
        <v>19</v>
      </c>
      <c r="B10477" t="s">
        <v>6</v>
      </c>
      <c r="C10477" t="s">
        <v>11</v>
      </c>
      <c r="D10477">
        <v>2034</v>
      </c>
      <c r="E10477">
        <v>2038</v>
      </c>
      <c r="F10477">
        <v>1</v>
      </c>
      <c r="G10477">
        <v>3808.9423139999999</v>
      </c>
      <c r="H10477">
        <v>0</v>
      </c>
      <c r="I10477">
        <v>1</v>
      </c>
      <c r="J10477" s="2" t="str">
        <f t="shared" si="163"/>
        <v>EG_SOLARGMWR2034</v>
      </c>
    </row>
    <row r="10478" spans="1:10" x14ac:dyDescent="0.25">
      <c r="A10478" t="s">
        <v>19</v>
      </c>
      <c r="B10478" t="s">
        <v>6</v>
      </c>
      <c r="C10478" t="s">
        <v>9</v>
      </c>
      <c r="D10478">
        <v>2034</v>
      </c>
      <c r="E10478">
        <v>2038</v>
      </c>
      <c r="F10478">
        <v>1</v>
      </c>
      <c r="G10478">
        <v>3808.9423139999999</v>
      </c>
      <c r="H10478">
        <v>0</v>
      </c>
      <c r="I10478">
        <v>1</v>
      </c>
      <c r="J10478" s="2" t="str">
        <f t="shared" si="163"/>
        <v>EG_SOLARGMNER2034</v>
      </c>
    </row>
    <row r="10479" spans="1:10" x14ac:dyDescent="0.25">
      <c r="A10479" t="s">
        <v>19</v>
      </c>
      <c r="B10479" t="s">
        <v>6</v>
      </c>
      <c r="C10479" t="s">
        <v>8</v>
      </c>
      <c r="D10479">
        <v>2034</v>
      </c>
      <c r="E10479">
        <v>2038</v>
      </c>
      <c r="F10479">
        <v>1</v>
      </c>
      <c r="G10479">
        <v>3808.9423139999999</v>
      </c>
      <c r="H10479">
        <v>0</v>
      </c>
      <c r="I10479">
        <v>1</v>
      </c>
      <c r="J10479" s="2" t="str">
        <f t="shared" si="163"/>
        <v>EG_SOLARGMSR2034</v>
      </c>
    </row>
    <row r="10480" spans="1:10" x14ac:dyDescent="0.25">
      <c r="A10480" t="s">
        <v>19</v>
      </c>
      <c r="B10480" t="s">
        <v>6</v>
      </c>
      <c r="C10480" t="s">
        <v>12</v>
      </c>
      <c r="D10480">
        <v>2034</v>
      </c>
      <c r="E10480">
        <v>2038</v>
      </c>
      <c r="F10480">
        <v>1</v>
      </c>
      <c r="G10480">
        <v>3808.9423139999999</v>
      </c>
      <c r="H10480">
        <v>0</v>
      </c>
      <c r="I10480">
        <v>1</v>
      </c>
      <c r="J10480" s="2" t="str">
        <f t="shared" si="163"/>
        <v>EG_SOLARGMNR2034</v>
      </c>
    </row>
    <row r="10481" spans="1:10" x14ac:dyDescent="0.25">
      <c r="A10481" t="s">
        <v>19</v>
      </c>
      <c r="B10481" t="s">
        <v>6</v>
      </c>
      <c r="C10481" t="s">
        <v>10</v>
      </c>
      <c r="D10481">
        <v>2034</v>
      </c>
      <c r="E10481">
        <v>2039</v>
      </c>
      <c r="F10481">
        <v>1</v>
      </c>
      <c r="G10481">
        <v>3808.9423139999999</v>
      </c>
      <c r="H10481">
        <v>0</v>
      </c>
      <c r="I10481">
        <v>1</v>
      </c>
      <c r="J10481" s="2" t="str">
        <f t="shared" si="163"/>
        <v>EG_SOLARGMER2034</v>
      </c>
    </row>
    <row r="10482" spans="1:10" x14ac:dyDescent="0.25">
      <c r="A10482" t="s">
        <v>19</v>
      </c>
      <c r="B10482" t="s">
        <v>6</v>
      </c>
      <c r="C10482" t="s">
        <v>11</v>
      </c>
      <c r="D10482">
        <v>2034</v>
      </c>
      <c r="E10482">
        <v>2039</v>
      </c>
      <c r="F10482">
        <v>1</v>
      </c>
      <c r="G10482">
        <v>3808.9423139999999</v>
      </c>
      <c r="H10482">
        <v>0</v>
      </c>
      <c r="I10482">
        <v>1</v>
      </c>
      <c r="J10482" s="2" t="str">
        <f t="shared" si="163"/>
        <v>EG_SOLARGMWR2034</v>
      </c>
    </row>
    <row r="10483" spans="1:10" x14ac:dyDescent="0.25">
      <c r="A10483" t="s">
        <v>19</v>
      </c>
      <c r="B10483" t="s">
        <v>6</v>
      </c>
      <c r="C10483" t="s">
        <v>9</v>
      </c>
      <c r="D10483">
        <v>2034</v>
      </c>
      <c r="E10483">
        <v>2039</v>
      </c>
      <c r="F10483">
        <v>1</v>
      </c>
      <c r="G10483">
        <v>3808.9423139999999</v>
      </c>
      <c r="H10483">
        <v>0</v>
      </c>
      <c r="I10483">
        <v>1</v>
      </c>
      <c r="J10483" s="2" t="str">
        <f t="shared" si="163"/>
        <v>EG_SOLARGMNER2034</v>
      </c>
    </row>
    <row r="10484" spans="1:10" x14ac:dyDescent="0.25">
      <c r="A10484" t="s">
        <v>19</v>
      </c>
      <c r="B10484" t="s">
        <v>6</v>
      </c>
      <c r="C10484" t="s">
        <v>8</v>
      </c>
      <c r="D10484">
        <v>2034</v>
      </c>
      <c r="E10484">
        <v>2039</v>
      </c>
      <c r="F10484">
        <v>1</v>
      </c>
      <c r="G10484">
        <v>3808.9423139999999</v>
      </c>
      <c r="H10484">
        <v>0</v>
      </c>
      <c r="I10484">
        <v>1</v>
      </c>
      <c r="J10484" s="2" t="str">
        <f t="shared" si="163"/>
        <v>EG_SOLARGMSR2034</v>
      </c>
    </row>
    <row r="10485" spans="1:10" x14ac:dyDescent="0.25">
      <c r="A10485" t="s">
        <v>19</v>
      </c>
      <c r="B10485" t="s">
        <v>6</v>
      </c>
      <c r="C10485" t="s">
        <v>12</v>
      </c>
      <c r="D10485">
        <v>2034</v>
      </c>
      <c r="E10485">
        <v>2039</v>
      </c>
      <c r="F10485">
        <v>1</v>
      </c>
      <c r="G10485">
        <v>3808.9423139999999</v>
      </c>
      <c r="H10485">
        <v>0</v>
      </c>
      <c r="I10485">
        <v>1</v>
      </c>
      <c r="J10485" s="2" t="str">
        <f t="shared" si="163"/>
        <v>EG_SOLARGMNR2034</v>
      </c>
    </row>
    <row r="10486" spans="1:10" x14ac:dyDescent="0.25">
      <c r="A10486" t="s">
        <v>19</v>
      </c>
      <c r="B10486" t="s">
        <v>6</v>
      </c>
      <c r="C10486" t="s">
        <v>10</v>
      </c>
      <c r="D10486">
        <v>2034</v>
      </c>
      <c r="E10486">
        <v>2040</v>
      </c>
      <c r="F10486">
        <v>1</v>
      </c>
      <c r="G10486">
        <v>3808.9423139999999</v>
      </c>
      <c r="H10486">
        <v>0</v>
      </c>
      <c r="I10486">
        <v>1</v>
      </c>
      <c r="J10486" s="2" t="str">
        <f t="shared" si="163"/>
        <v>EG_SOLARGMER2034</v>
      </c>
    </row>
    <row r="10487" spans="1:10" x14ac:dyDescent="0.25">
      <c r="A10487" t="s">
        <v>19</v>
      </c>
      <c r="B10487" t="s">
        <v>6</v>
      </c>
      <c r="C10487" t="s">
        <v>11</v>
      </c>
      <c r="D10487">
        <v>2034</v>
      </c>
      <c r="E10487">
        <v>2040</v>
      </c>
      <c r="F10487">
        <v>1</v>
      </c>
      <c r="G10487">
        <v>3808.9423139999999</v>
      </c>
      <c r="H10487">
        <v>0</v>
      </c>
      <c r="I10487">
        <v>1</v>
      </c>
      <c r="J10487" s="2" t="str">
        <f t="shared" si="163"/>
        <v>EG_SOLARGMWR2034</v>
      </c>
    </row>
    <row r="10488" spans="1:10" x14ac:dyDescent="0.25">
      <c r="A10488" t="s">
        <v>19</v>
      </c>
      <c r="B10488" t="s">
        <v>6</v>
      </c>
      <c r="C10488" t="s">
        <v>9</v>
      </c>
      <c r="D10488">
        <v>2034</v>
      </c>
      <c r="E10488">
        <v>2040</v>
      </c>
      <c r="F10488">
        <v>1</v>
      </c>
      <c r="G10488">
        <v>3808.9423139999999</v>
      </c>
      <c r="H10488">
        <v>0</v>
      </c>
      <c r="I10488">
        <v>1</v>
      </c>
      <c r="J10488" s="2" t="str">
        <f t="shared" si="163"/>
        <v>EG_SOLARGMNER2034</v>
      </c>
    </row>
    <row r="10489" spans="1:10" x14ac:dyDescent="0.25">
      <c r="A10489" t="s">
        <v>19</v>
      </c>
      <c r="B10489" t="s">
        <v>6</v>
      </c>
      <c r="C10489" t="s">
        <v>8</v>
      </c>
      <c r="D10489">
        <v>2034</v>
      </c>
      <c r="E10489">
        <v>2040</v>
      </c>
      <c r="F10489">
        <v>1</v>
      </c>
      <c r="G10489">
        <v>3808.9423139999999</v>
      </c>
      <c r="H10489">
        <v>0</v>
      </c>
      <c r="I10489">
        <v>1</v>
      </c>
      <c r="J10489" s="2" t="str">
        <f t="shared" si="163"/>
        <v>EG_SOLARGMSR2034</v>
      </c>
    </row>
    <row r="10490" spans="1:10" x14ac:dyDescent="0.25">
      <c r="A10490" t="s">
        <v>19</v>
      </c>
      <c r="B10490" t="s">
        <v>6</v>
      </c>
      <c r="C10490" t="s">
        <v>12</v>
      </c>
      <c r="D10490">
        <v>2034</v>
      </c>
      <c r="E10490">
        <v>2040</v>
      </c>
      <c r="F10490">
        <v>1</v>
      </c>
      <c r="G10490">
        <v>3808.9423139999999</v>
      </c>
      <c r="H10490">
        <v>0</v>
      </c>
      <c r="I10490">
        <v>1</v>
      </c>
      <c r="J10490" s="2" t="str">
        <f t="shared" si="163"/>
        <v>EG_SOLARGMNR2034</v>
      </c>
    </row>
    <row r="10491" spans="1:10" x14ac:dyDescent="0.25">
      <c r="A10491" t="s">
        <v>19</v>
      </c>
      <c r="B10491" t="s">
        <v>6</v>
      </c>
      <c r="C10491" t="s">
        <v>10</v>
      </c>
      <c r="D10491">
        <v>2034</v>
      </c>
      <c r="E10491">
        <v>2041</v>
      </c>
      <c r="F10491">
        <v>1</v>
      </c>
      <c r="G10491">
        <v>3808.9423139999999</v>
      </c>
      <c r="H10491">
        <v>0</v>
      </c>
      <c r="I10491">
        <v>1</v>
      </c>
      <c r="J10491" s="2" t="str">
        <f t="shared" si="163"/>
        <v>EG_SOLARGMER2034</v>
      </c>
    </row>
    <row r="10492" spans="1:10" x14ac:dyDescent="0.25">
      <c r="A10492" t="s">
        <v>19</v>
      </c>
      <c r="B10492" t="s">
        <v>6</v>
      </c>
      <c r="C10492" t="s">
        <v>11</v>
      </c>
      <c r="D10492">
        <v>2034</v>
      </c>
      <c r="E10492">
        <v>2041</v>
      </c>
      <c r="F10492">
        <v>1</v>
      </c>
      <c r="G10492">
        <v>3808.9423139999999</v>
      </c>
      <c r="H10492">
        <v>0</v>
      </c>
      <c r="I10492">
        <v>1</v>
      </c>
      <c r="J10492" s="2" t="str">
        <f t="shared" si="163"/>
        <v>EG_SOLARGMWR2034</v>
      </c>
    </row>
    <row r="10493" spans="1:10" x14ac:dyDescent="0.25">
      <c r="A10493" t="s">
        <v>19</v>
      </c>
      <c r="B10493" t="s">
        <v>6</v>
      </c>
      <c r="C10493" t="s">
        <v>9</v>
      </c>
      <c r="D10493">
        <v>2034</v>
      </c>
      <c r="E10493">
        <v>2041</v>
      </c>
      <c r="F10493">
        <v>1</v>
      </c>
      <c r="G10493">
        <v>3808.9423139999999</v>
      </c>
      <c r="H10493">
        <v>0</v>
      </c>
      <c r="I10493">
        <v>1</v>
      </c>
      <c r="J10493" s="2" t="str">
        <f t="shared" si="163"/>
        <v>EG_SOLARGMNER2034</v>
      </c>
    </row>
    <row r="10494" spans="1:10" x14ac:dyDescent="0.25">
      <c r="A10494" t="s">
        <v>19</v>
      </c>
      <c r="B10494" t="s">
        <v>6</v>
      </c>
      <c r="C10494" t="s">
        <v>8</v>
      </c>
      <c r="D10494">
        <v>2034</v>
      </c>
      <c r="E10494">
        <v>2041</v>
      </c>
      <c r="F10494">
        <v>1</v>
      </c>
      <c r="G10494">
        <v>3808.9423139999999</v>
      </c>
      <c r="H10494">
        <v>0</v>
      </c>
      <c r="I10494">
        <v>1</v>
      </c>
      <c r="J10494" s="2" t="str">
        <f t="shared" si="163"/>
        <v>EG_SOLARGMSR2034</v>
      </c>
    </row>
    <row r="10495" spans="1:10" x14ac:dyDescent="0.25">
      <c r="A10495" t="s">
        <v>19</v>
      </c>
      <c r="B10495" t="s">
        <v>6</v>
      </c>
      <c r="C10495" t="s">
        <v>12</v>
      </c>
      <c r="D10495">
        <v>2034</v>
      </c>
      <c r="E10495">
        <v>2041</v>
      </c>
      <c r="F10495">
        <v>1</v>
      </c>
      <c r="G10495">
        <v>3808.9423139999999</v>
      </c>
      <c r="H10495">
        <v>0</v>
      </c>
      <c r="I10495">
        <v>1</v>
      </c>
      <c r="J10495" s="2" t="str">
        <f t="shared" si="163"/>
        <v>EG_SOLARGMNR2034</v>
      </c>
    </row>
    <row r="10496" spans="1:10" x14ac:dyDescent="0.25">
      <c r="A10496" t="s">
        <v>20</v>
      </c>
      <c r="B10496" t="s">
        <v>6</v>
      </c>
      <c r="C10496" t="s">
        <v>10</v>
      </c>
      <c r="D10496">
        <v>2034</v>
      </c>
      <c r="E10496">
        <v>2034</v>
      </c>
      <c r="F10496">
        <v>1</v>
      </c>
      <c r="G10496">
        <v>3765.6254039999999</v>
      </c>
      <c r="H10496">
        <v>0</v>
      </c>
      <c r="I10496">
        <v>1</v>
      </c>
      <c r="J10496" s="2" t="str">
        <f t="shared" si="163"/>
        <v>EG_SOLARRFER2034</v>
      </c>
    </row>
    <row r="10497" spans="1:10" x14ac:dyDescent="0.25">
      <c r="A10497" t="s">
        <v>20</v>
      </c>
      <c r="B10497" t="s">
        <v>6</v>
      </c>
      <c r="C10497" t="s">
        <v>11</v>
      </c>
      <c r="D10497">
        <v>2034</v>
      </c>
      <c r="E10497">
        <v>2034</v>
      </c>
      <c r="F10497">
        <v>1</v>
      </c>
      <c r="G10497">
        <v>3765.6254039999999</v>
      </c>
      <c r="H10497">
        <v>0</v>
      </c>
      <c r="I10497">
        <v>1</v>
      </c>
      <c r="J10497" s="2" t="str">
        <f t="shared" si="163"/>
        <v>EG_SOLARRFWR2034</v>
      </c>
    </row>
    <row r="10498" spans="1:10" x14ac:dyDescent="0.25">
      <c r="A10498" t="s">
        <v>20</v>
      </c>
      <c r="B10498" t="s">
        <v>6</v>
      </c>
      <c r="C10498" t="s">
        <v>9</v>
      </c>
      <c r="D10498">
        <v>2034</v>
      </c>
      <c r="E10498">
        <v>2034</v>
      </c>
      <c r="F10498">
        <v>1</v>
      </c>
      <c r="G10498">
        <v>3765.6254039999999</v>
      </c>
      <c r="H10498">
        <v>0</v>
      </c>
      <c r="I10498">
        <v>1</v>
      </c>
      <c r="J10498" s="2" t="str">
        <f t="shared" si="163"/>
        <v>EG_SOLARRFNER2034</v>
      </c>
    </row>
    <row r="10499" spans="1:10" x14ac:dyDescent="0.25">
      <c r="A10499" t="s">
        <v>20</v>
      </c>
      <c r="B10499" t="s">
        <v>6</v>
      </c>
      <c r="C10499" t="s">
        <v>8</v>
      </c>
      <c r="D10499">
        <v>2034</v>
      </c>
      <c r="E10499">
        <v>2034</v>
      </c>
      <c r="F10499">
        <v>1</v>
      </c>
      <c r="G10499">
        <v>3765.6254039999999</v>
      </c>
      <c r="H10499">
        <v>0</v>
      </c>
      <c r="I10499">
        <v>1</v>
      </c>
      <c r="J10499" s="2" t="str">
        <f t="shared" ref="J10499:J10562" si="164">_xlfn.CONCAT(A10499,C10499,D10499)</f>
        <v>EG_SOLARRFSR2034</v>
      </c>
    </row>
    <row r="10500" spans="1:10" x14ac:dyDescent="0.25">
      <c r="A10500" t="s">
        <v>20</v>
      </c>
      <c r="B10500" t="s">
        <v>6</v>
      </c>
      <c r="C10500" t="s">
        <v>12</v>
      </c>
      <c r="D10500">
        <v>2034</v>
      </c>
      <c r="E10500">
        <v>2034</v>
      </c>
      <c r="F10500">
        <v>1</v>
      </c>
      <c r="G10500">
        <v>3765.6254039999999</v>
      </c>
      <c r="H10500">
        <v>0</v>
      </c>
      <c r="I10500">
        <v>1</v>
      </c>
      <c r="J10500" s="2" t="str">
        <f t="shared" si="164"/>
        <v>EG_SOLARRFNR2034</v>
      </c>
    </row>
    <row r="10501" spans="1:10" x14ac:dyDescent="0.25">
      <c r="A10501" t="s">
        <v>20</v>
      </c>
      <c r="B10501" t="s">
        <v>6</v>
      </c>
      <c r="C10501" t="s">
        <v>10</v>
      </c>
      <c r="D10501">
        <v>2034</v>
      </c>
      <c r="E10501">
        <v>2035</v>
      </c>
      <c r="F10501">
        <v>1</v>
      </c>
      <c r="G10501">
        <v>3765.6254039999999</v>
      </c>
      <c r="H10501">
        <v>0</v>
      </c>
      <c r="I10501">
        <v>1</v>
      </c>
      <c r="J10501" s="2" t="str">
        <f t="shared" si="164"/>
        <v>EG_SOLARRFER2034</v>
      </c>
    </row>
    <row r="10502" spans="1:10" x14ac:dyDescent="0.25">
      <c r="A10502" t="s">
        <v>20</v>
      </c>
      <c r="B10502" t="s">
        <v>6</v>
      </c>
      <c r="C10502" t="s">
        <v>11</v>
      </c>
      <c r="D10502">
        <v>2034</v>
      </c>
      <c r="E10502">
        <v>2035</v>
      </c>
      <c r="F10502">
        <v>1</v>
      </c>
      <c r="G10502">
        <v>3765.6254039999999</v>
      </c>
      <c r="H10502">
        <v>0</v>
      </c>
      <c r="I10502">
        <v>1</v>
      </c>
      <c r="J10502" s="2" t="str">
        <f t="shared" si="164"/>
        <v>EG_SOLARRFWR2034</v>
      </c>
    </row>
    <row r="10503" spans="1:10" x14ac:dyDescent="0.25">
      <c r="A10503" t="s">
        <v>20</v>
      </c>
      <c r="B10503" t="s">
        <v>6</v>
      </c>
      <c r="C10503" t="s">
        <v>9</v>
      </c>
      <c r="D10503">
        <v>2034</v>
      </c>
      <c r="E10503">
        <v>2035</v>
      </c>
      <c r="F10503">
        <v>1</v>
      </c>
      <c r="G10503">
        <v>3765.6254039999999</v>
      </c>
      <c r="H10503">
        <v>0</v>
      </c>
      <c r="I10503">
        <v>1</v>
      </c>
      <c r="J10503" s="2" t="str">
        <f t="shared" si="164"/>
        <v>EG_SOLARRFNER2034</v>
      </c>
    </row>
    <row r="10504" spans="1:10" x14ac:dyDescent="0.25">
      <c r="A10504" t="s">
        <v>20</v>
      </c>
      <c r="B10504" t="s">
        <v>6</v>
      </c>
      <c r="C10504" t="s">
        <v>8</v>
      </c>
      <c r="D10504">
        <v>2034</v>
      </c>
      <c r="E10504">
        <v>2035</v>
      </c>
      <c r="F10504">
        <v>1</v>
      </c>
      <c r="G10504">
        <v>3765.6254039999999</v>
      </c>
      <c r="H10504">
        <v>0</v>
      </c>
      <c r="I10504">
        <v>1</v>
      </c>
      <c r="J10504" s="2" t="str">
        <f t="shared" si="164"/>
        <v>EG_SOLARRFSR2034</v>
      </c>
    </row>
    <row r="10505" spans="1:10" x14ac:dyDescent="0.25">
      <c r="A10505" t="s">
        <v>20</v>
      </c>
      <c r="B10505" t="s">
        <v>6</v>
      </c>
      <c r="C10505" t="s">
        <v>12</v>
      </c>
      <c r="D10505">
        <v>2034</v>
      </c>
      <c r="E10505">
        <v>2035</v>
      </c>
      <c r="F10505">
        <v>1</v>
      </c>
      <c r="G10505">
        <v>3765.6254039999999</v>
      </c>
      <c r="H10505">
        <v>0</v>
      </c>
      <c r="I10505">
        <v>1</v>
      </c>
      <c r="J10505" s="2" t="str">
        <f t="shared" si="164"/>
        <v>EG_SOLARRFNR2034</v>
      </c>
    </row>
    <row r="10506" spans="1:10" x14ac:dyDescent="0.25">
      <c r="A10506" t="s">
        <v>20</v>
      </c>
      <c r="B10506" t="s">
        <v>6</v>
      </c>
      <c r="C10506" t="s">
        <v>10</v>
      </c>
      <c r="D10506">
        <v>2034</v>
      </c>
      <c r="E10506">
        <v>2036</v>
      </c>
      <c r="F10506">
        <v>1</v>
      </c>
      <c r="G10506">
        <v>3765.6254039999999</v>
      </c>
      <c r="H10506">
        <v>0</v>
      </c>
      <c r="I10506">
        <v>1</v>
      </c>
      <c r="J10506" s="2" t="str">
        <f t="shared" si="164"/>
        <v>EG_SOLARRFER2034</v>
      </c>
    </row>
    <row r="10507" spans="1:10" x14ac:dyDescent="0.25">
      <c r="A10507" t="s">
        <v>20</v>
      </c>
      <c r="B10507" t="s">
        <v>6</v>
      </c>
      <c r="C10507" t="s">
        <v>11</v>
      </c>
      <c r="D10507">
        <v>2034</v>
      </c>
      <c r="E10507">
        <v>2036</v>
      </c>
      <c r="F10507">
        <v>1</v>
      </c>
      <c r="G10507">
        <v>3765.6254039999999</v>
      </c>
      <c r="H10507">
        <v>0</v>
      </c>
      <c r="I10507">
        <v>1</v>
      </c>
      <c r="J10507" s="2" t="str">
        <f t="shared" si="164"/>
        <v>EG_SOLARRFWR2034</v>
      </c>
    </row>
    <row r="10508" spans="1:10" x14ac:dyDescent="0.25">
      <c r="A10508" t="s">
        <v>20</v>
      </c>
      <c r="B10508" t="s">
        <v>6</v>
      </c>
      <c r="C10508" t="s">
        <v>9</v>
      </c>
      <c r="D10508">
        <v>2034</v>
      </c>
      <c r="E10508">
        <v>2036</v>
      </c>
      <c r="F10508">
        <v>1</v>
      </c>
      <c r="G10508">
        <v>3765.6254039999999</v>
      </c>
      <c r="H10508">
        <v>0</v>
      </c>
      <c r="I10508">
        <v>1</v>
      </c>
      <c r="J10508" s="2" t="str">
        <f t="shared" si="164"/>
        <v>EG_SOLARRFNER2034</v>
      </c>
    </row>
    <row r="10509" spans="1:10" x14ac:dyDescent="0.25">
      <c r="A10509" t="s">
        <v>20</v>
      </c>
      <c r="B10509" t="s">
        <v>6</v>
      </c>
      <c r="C10509" t="s">
        <v>8</v>
      </c>
      <c r="D10509">
        <v>2034</v>
      </c>
      <c r="E10509">
        <v>2036</v>
      </c>
      <c r="F10509">
        <v>1</v>
      </c>
      <c r="G10509">
        <v>3765.6254039999999</v>
      </c>
      <c r="H10509">
        <v>0</v>
      </c>
      <c r="I10509">
        <v>1</v>
      </c>
      <c r="J10509" s="2" t="str">
        <f t="shared" si="164"/>
        <v>EG_SOLARRFSR2034</v>
      </c>
    </row>
    <row r="10510" spans="1:10" x14ac:dyDescent="0.25">
      <c r="A10510" t="s">
        <v>20</v>
      </c>
      <c r="B10510" t="s">
        <v>6</v>
      </c>
      <c r="C10510" t="s">
        <v>12</v>
      </c>
      <c r="D10510">
        <v>2034</v>
      </c>
      <c r="E10510">
        <v>2036</v>
      </c>
      <c r="F10510">
        <v>1</v>
      </c>
      <c r="G10510">
        <v>3765.6254039999999</v>
      </c>
      <c r="H10510">
        <v>0</v>
      </c>
      <c r="I10510">
        <v>1</v>
      </c>
      <c r="J10510" s="2" t="str">
        <f t="shared" si="164"/>
        <v>EG_SOLARRFNR2034</v>
      </c>
    </row>
    <row r="10511" spans="1:10" x14ac:dyDescent="0.25">
      <c r="A10511" t="s">
        <v>20</v>
      </c>
      <c r="B10511" t="s">
        <v>6</v>
      </c>
      <c r="C10511" t="s">
        <v>10</v>
      </c>
      <c r="D10511">
        <v>2034</v>
      </c>
      <c r="E10511">
        <v>2037</v>
      </c>
      <c r="F10511">
        <v>1</v>
      </c>
      <c r="G10511">
        <v>3765.6254039999999</v>
      </c>
      <c r="H10511">
        <v>0</v>
      </c>
      <c r="I10511">
        <v>1</v>
      </c>
      <c r="J10511" s="2" t="str">
        <f t="shared" si="164"/>
        <v>EG_SOLARRFER2034</v>
      </c>
    </row>
    <row r="10512" spans="1:10" x14ac:dyDescent="0.25">
      <c r="A10512" t="s">
        <v>20</v>
      </c>
      <c r="B10512" t="s">
        <v>6</v>
      </c>
      <c r="C10512" t="s">
        <v>11</v>
      </c>
      <c r="D10512">
        <v>2034</v>
      </c>
      <c r="E10512">
        <v>2037</v>
      </c>
      <c r="F10512">
        <v>1</v>
      </c>
      <c r="G10512">
        <v>3765.6254039999999</v>
      </c>
      <c r="H10512">
        <v>0</v>
      </c>
      <c r="I10512">
        <v>1</v>
      </c>
      <c r="J10512" s="2" t="str">
        <f t="shared" si="164"/>
        <v>EG_SOLARRFWR2034</v>
      </c>
    </row>
    <row r="10513" spans="1:10" x14ac:dyDescent="0.25">
      <c r="A10513" t="s">
        <v>20</v>
      </c>
      <c r="B10513" t="s">
        <v>6</v>
      </c>
      <c r="C10513" t="s">
        <v>9</v>
      </c>
      <c r="D10513">
        <v>2034</v>
      </c>
      <c r="E10513">
        <v>2037</v>
      </c>
      <c r="F10513">
        <v>1</v>
      </c>
      <c r="G10513">
        <v>3765.6254039999999</v>
      </c>
      <c r="H10513">
        <v>0</v>
      </c>
      <c r="I10513">
        <v>1</v>
      </c>
      <c r="J10513" s="2" t="str">
        <f t="shared" si="164"/>
        <v>EG_SOLARRFNER2034</v>
      </c>
    </row>
    <row r="10514" spans="1:10" x14ac:dyDescent="0.25">
      <c r="A10514" t="s">
        <v>20</v>
      </c>
      <c r="B10514" t="s">
        <v>6</v>
      </c>
      <c r="C10514" t="s">
        <v>8</v>
      </c>
      <c r="D10514">
        <v>2034</v>
      </c>
      <c r="E10514">
        <v>2037</v>
      </c>
      <c r="F10514">
        <v>1</v>
      </c>
      <c r="G10514">
        <v>3765.6254039999999</v>
      </c>
      <c r="H10514">
        <v>0</v>
      </c>
      <c r="I10514">
        <v>1</v>
      </c>
      <c r="J10514" s="2" t="str">
        <f t="shared" si="164"/>
        <v>EG_SOLARRFSR2034</v>
      </c>
    </row>
    <row r="10515" spans="1:10" x14ac:dyDescent="0.25">
      <c r="A10515" t="s">
        <v>20</v>
      </c>
      <c r="B10515" t="s">
        <v>6</v>
      </c>
      <c r="C10515" t="s">
        <v>12</v>
      </c>
      <c r="D10515">
        <v>2034</v>
      </c>
      <c r="E10515">
        <v>2037</v>
      </c>
      <c r="F10515">
        <v>1</v>
      </c>
      <c r="G10515">
        <v>3765.6254039999999</v>
      </c>
      <c r="H10515">
        <v>0</v>
      </c>
      <c r="I10515">
        <v>1</v>
      </c>
      <c r="J10515" s="2" t="str">
        <f t="shared" si="164"/>
        <v>EG_SOLARRFNR2034</v>
      </c>
    </row>
    <row r="10516" spans="1:10" x14ac:dyDescent="0.25">
      <c r="A10516" t="s">
        <v>20</v>
      </c>
      <c r="B10516" t="s">
        <v>6</v>
      </c>
      <c r="C10516" t="s">
        <v>10</v>
      </c>
      <c r="D10516">
        <v>2034</v>
      </c>
      <c r="E10516">
        <v>2038</v>
      </c>
      <c r="F10516">
        <v>1</v>
      </c>
      <c r="G10516">
        <v>3765.6254039999999</v>
      </c>
      <c r="H10516">
        <v>0</v>
      </c>
      <c r="I10516">
        <v>1</v>
      </c>
      <c r="J10516" s="2" t="str">
        <f t="shared" si="164"/>
        <v>EG_SOLARRFER2034</v>
      </c>
    </row>
    <row r="10517" spans="1:10" x14ac:dyDescent="0.25">
      <c r="A10517" t="s">
        <v>20</v>
      </c>
      <c r="B10517" t="s">
        <v>6</v>
      </c>
      <c r="C10517" t="s">
        <v>11</v>
      </c>
      <c r="D10517">
        <v>2034</v>
      </c>
      <c r="E10517">
        <v>2038</v>
      </c>
      <c r="F10517">
        <v>1</v>
      </c>
      <c r="G10517">
        <v>3765.6254039999999</v>
      </c>
      <c r="H10517">
        <v>0</v>
      </c>
      <c r="I10517">
        <v>1</v>
      </c>
      <c r="J10517" s="2" t="str">
        <f t="shared" si="164"/>
        <v>EG_SOLARRFWR2034</v>
      </c>
    </row>
    <row r="10518" spans="1:10" x14ac:dyDescent="0.25">
      <c r="A10518" t="s">
        <v>20</v>
      </c>
      <c r="B10518" t="s">
        <v>6</v>
      </c>
      <c r="C10518" t="s">
        <v>9</v>
      </c>
      <c r="D10518">
        <v>2034</v>
      </c>
      <c r="E10518">
        <v>2038</v>
      </c>
      <c r="F10518">
        <v>1</v>
      </c>
      <c r="G10518">
        <v>3765.6254039999999</v>
      </c>
      <c r="H10518">
        <v>0</v>
      </c>
      <c r="I10518">
        <v>1</v>
      </c>
      <c r="J10518" s="2" t="str">
        <f t="shared" si="164"/>
        <v>EG_SOLARRFNER2034</v>
      </c>
    </row>
    <row r="10519" spans="1:10" x14ac:dyDescent="0.25">
      <c r="A10519" t="s">
        <v>20</v>
      </c>
      <c r="B10519" t="s">
        <v>6</v>
      </c>
      <c r="C10519" t="s">
        <v>8</v>
      </c>
      <c r="D10519">
        <v>2034</v>
      </c>
      <c r="E10519">
        <v>2038</v>
      </c>
      <c r="F10519">
        <v>1</v>
      </c>
      <c r="G10519">
        <v>3765.6254039999999</v>
      </c>
      <c r="H10519">
        <v>0</v>
      </c>
      <c r="I10519">
        <v>1</v>
      </c>
      <c r="J10519" s="2" t="str">
        <f t="shared" si="164"/>
        <v>EG_SOLARRFSR2034</v>
      </c>
    </row>
    <row r="10520" spans="1:10" x14ac:dyDescent="0.25">
      <c r="A10520" t="s">
        <v>20</v>
      </c>
      <c r="B10520" t="s">
        <v>6</v>
      </c>
      <c r="C10520" t="s">
        <v>12</v>
      </c>
      <c r="D10520">
        <v>2034</v>
      </c>
      <c r="E10520">
        <v>2038</v>
      </c>
      <c r="F10520">
        <v>1</v>
      </c>
      <c r="G10520">
        <v>3765.6254039999999</v>
      </c>
      <c r="H10520">
        <v>0</v>
      </c>
      <c r="I10520">
        <v>1</v>
      </c>
      <c r="J10520" s="2" t="str">
        <f t="shared" si="164"/>
        <v>EG_SOLARRFNR2034</v>
      </c>
    </row>
    <row r="10521" spans="1:10" x14ac:dyDescent="0.25">
      <c r="A10521" t="s">
        <v>20</v>
      </c>
      <c r="B10521" t="s">
        <v>6</v>
      </c>
      <c r="C10521" t="s">
        <v>10</v>
      </c>
      <c r="D10521">
        <v>2034</v>
      </c>
      <c r="E10521">
        <v>2039</v>
      </c>
      <c r="F10521">
        <v>1</v>
      </c>
      <c r="G10521">
        <v>3765.6254039999999</v>
      </c>
      <c r="H10521">
        <v>0</v>
      </c>
      <c r="I10521">
        <v>1</v>
      </c>
      <c r="J10521" s="2" t="str">
        <f t="shared" si="164"/>
        <v>EG_SOLARRFER2034</v>
      </c>
    </row>
    <row r="10522" spans="1:10" x14ac:dyDescent="0.25">
      <c r="A10522" t="s">
        <v>20</v>
      </c>
      <c r="B10522" t="s">
        <v>6</v>
      </c>
      <c r="C10522" t="s">
        <v>11</v>
      </c>
      <c r="D10522">
        <v>2034</v>
      </c>
      <c r="E10522">
        <v>2039</v>
      </c>
      <c r="F10522">
        <v>1</v>
      </c>
      <c r="G10522">
        <v>3765.6254039999999</v>
      </c>
      <c r="H10522">
        <v>0</v>
      </c>
      <c r="I10522">
        <v>1</v>
      </c>
      <c r="J10522" s="2" t="str">
        <f t="shared" si="164"/>
        <v>EG_SOLARRFWR2034</v>
      </c>
    </row>
    <row r="10523" spans="1:10" x14ac:dyDescent="0.25">
      <c r="A10523" t="s">
        <v>20</v>
      </c>
      <c r="B10523" t="s">
        <v>6</v>
      </c>
      <c r="C10523" t="s">
        <v>9</v>
      </c>
      <c r="D10523">
        <v>2034</v>
      </c>
      <c r="E10523">
        <v>2039</v>
      </c>
      <c r="F10523">
        <v>1</v>
      </c>
      <c r="G10523">
        <v>3765.6254039999999</v>
      </c>
      <c r="H10523">
        <v>0</v>
      </c>
      <c r="I10523">
        <v>1</v>
      </c>
      <c r="J10523" s="2" t="str">
        <f t="shared" si="164"/>
        <v>EG_SOLARRFNER2034</v>
      </c>
    </row>
    <row r="10524" spans="1:10" x14ac:dyDescent="0.25">
      <c r="A10524" t="s">
        <v>20</v>
      </c>
      <c r="B10524" t="s">
        <v>6</v>
      </c>
      <c r="C10524" t="s">
        <v>8</v>
      </c>
      <c r="D10524">
        <v>2034</v>
      </c>
      <c r="E10524">
        <v>2039</v>
      </c>
      <c r="F10524">
        <v>1</v>
      </c>
      <c r="G10524">
        <v>3765.6254039999999</v>
      </c>
      <c r="H10524">
        <v>0</v>
      </c>
      <c r="I10524">
        <v>1</v>
      </c>
      <c r="J10524" s="2" t="str">
        <f t="shared" si="164"/>
        <v>EG_SOLARRFSR2034</v>
      </c>
    </row>
    <row r="10525" spans="1:10" x14ac:dyDescent="0.25">
      <c r="A10525" t="s">
        <v>20</v>
      </c>
      <c r="B10525" t="s">
        <v>6</v>
      </c>
      <c r="C10525" t="s">
        <v>12</v>
      </c>
      <c r="D10525">
        <v>2034</v>
      </c>
      <c r="E10525">
        <v>2039</v>
      </c>
      <c r="F10525">
        <v>1</v>
      </c>
      <c r="G10525">
        <v>3765.6254039999999</v>
      </c>
      <c r="H10525">
        <v>0</v>
      </c>
      <c r="I10525">
        <v>1</v>
      </c>
      <c r="J10525" s="2" t="str">
        <f t="shared" si="164"/>
        <v>EG_SOLARRFNR2034</v>
      </c>
    </row>
    <row r="10526" spans="1:10" x14ac:dyDescent="0.25">
      <c r="A10526" t="s">
        <v>20</v>
      </c>
      <c r="B10526" t="s">
        <v>6</v>
      </c>
      <c r="C10526" t="s">
        <v>10</v>
      </c>
      <c r="D10526">
        <v>2034</v>
      </c>
      <c r="E10526">
        <v>2040</v>
      </c>
      <c r="F10526">
        <v>1</v>
      </c>
      <c r="G10526">
        <v>3765.6254039999999</v>
      </c>
      <c r="H10526">
        <v>0</v>
      </c>
      <c r="I10526">
        <v>1</v>
      </c>
      <c r="J10526" s="2" t="str">
        <f t="shared" si="164"/>
        <v>EG_SOLARRFER2034</v>
      </c>
    </row>
    <row r="10527" spans="1:10" x14ac:dyDescent="0.25">
      <c r="A10527" t="s">
        <v>20</v>
      </c>
      <c r="B10527" t="s">
        <v>6</v>
      </c>
      <c r="C10527" t="s">
        <v>11</v>
      </c>
      <c r="D10527">
        <v>2034</v>
      </c>
      <c r="E10527">
        <v>2040</v>
      </c>
      <c r="F10527">
        <v>1</v>
      </c>
      <c r="G10527">
        <v>3765.6254039999999</v>
      </c>
      <c r="H10527">
        <v>0</v>
      </c>
      <c r="I10527">
        <v>1</v>
      </c>
      <c r="J10527" s="2" t="str">
        <f t="shared" si="164"/>
        <v>EG_SOLARRFWR2034</v>
      </c>
    </row>
    <row r="10528" spans="1:10" x14ac:dyDescent="0.25">
      <c r="A10528" t="s">
        <v>20</v>
      </c>
      <c r="B10528" t="s">
        <v>6</v>
      </c>
      <c r="C10528" t="s">
        <v>9</v>
      </c>
      <c r="D10528">
        <v>2034</v>
      </c>
      <c r="E10528">
        <v>2040</v>
      </c>
      <c r="F10528">
        <v>1</v>
      </c>
      <c r="G10528">
        <v>3765.6254039999999</v>
      </c>
      <c r="H10528">
        <v>0</v>
      </c>
      <c r="I10528">
        <v>1</v>
      </c>
      <c r="J10528" s="2" t="str">
        <f t="shared" si="164"/>
        <v>EG_SOLARRFNER2034</v>
      </c>
    </row>
    <row r="10529" spans="1:10" x14ac:dyDescent="0.25">
      <c r="A10529" t="s">
        <v>20</v>
      </c>
      <c r="B10529" t="s">
        <v>6</v>
      </c>
      <c r="C10529" t="s">
        <v>8</v>
      </c>
      <c r="D10529">
        <v>2034</v>
      </c>
      <c r="E10529">
        <v>2040</v>
      </c>
      <c r="F10529">
        <v>1</v>
      </c>
      <c r="G10529">
        <v>3765.6254039999999</v>
      </c>
      <c r="H10529">
        <v>0</v>
      </c>
      <c r="I10529">
        <v>1</v>
      </c>
      <c r="J10529" s="2" t="str">
        <f t="shared" si="164"/>
        <v>EG_SOLARRFSR2034</v>
      </c>
    </row>
    <row r="10530" spans="1:10" x14ac:dyDescent="0.25">
      <c r="A10530" t="s">
        <v>20</v>
      </c>
      <c r="B10530" t="s">
        <v>6</v>
      </c>
      <c r="C10530" t="s">
        <v>12</v>
      </c>
      <c r="D10530">
        <v>2034</v>
      </c>
      <c r="E10530">
        <v>2040</v>
      </c>
      <c r="F10530">
        <v>1</v>
      </c>
      <c r="G10530">
        <v>3765.6254039999999</v>
      </c>
      <c r="H10530">
        <v>0</v>
      </c>
      <c r="I10530">
        <v>1</v>
      </c>
      <c r="J10530" s="2" t="str">
        <f t="shared" si="164"/>
        <v>EG_SOLARRFNR2034</v>
      </c>
    </row>
    <row r="10531" spans="1:10" x14ac:dyDescent="0.25">
      <c r="A10531" t="s">
        <v>20</v>
      </c>
      <c r="B10531" t="s">
        <v>6</v>
      </c>
      <c r="C10531" t="s">
        <v>10</v>
      </c>
      <c r="D10531">
        <v>2034</v>
      </c>
      <c r="E10531">
        <v>2041</v>
      </c>
      <c r="F10531">
        <v>1</v>
      </c>
      <c r="G10531">
        <v>3765.6254039999999</v>
      </c>
      <c r="H10531">
        <v>0</v>
      </c>
      <c r="I10531">
        <v>1</v>
      </c>
      <c r="J10531" s="2" t="str">
        <f t="shared" si="164"/>
        <v>EG_SOLARRFER2034</v>
      </c>
    </row>
    <row r="10532" spans="1:10" x14ac:dyDescent="0.25">
      <c r="A10532" t="s">
        <v>20</v>
      </c>
      <c r="B10532" t="s">
        <v>6</v>
      </c>
      <c r="C10532" t="s">
        <v>11</v>
      </c>
      <c r="D10532">
        <v>2034</v>
      </c>
      <c r="E10532">
        <v>2041</v>
      </c>
      <c r="F10532">
        <v>1</v>
      </c>
      <c r="G10532">
        <v>3765.6254039999999</v>
      </c>
      <c r="H10532">
        <v>0</v>
      </c>
      <c r="I10532">
        <v>1</v>
      </c>
      <c r="J10532" s="2" t="str">
        <f t="shared" si="164"/>
        <v>EG_SOLARRFWR2034</v>
      </c>
    </row>
    <row r="10533" spans="1:10" x14ac:dyDescent="0.25">
      <c r="A10533" t="s">
        <v>20</v>
      </c>
      <c r="B10533" t="s">
        <v>6</v>
      </c>
      <c r="C10533" t="s">
        <v>9</v>
      </c>
      <c r="D10533">
        <v>2034</v>
      </c>
      <c r="E10533">
        <v>2041</v>
      </c>
      <c r="F10533">
        <v>1</v>
      </c>
      <c r="G10533">
        <v>3765.6254039999999</v>
      </c>
      <c r="H10533">
        <v>0</v>
      </c>
      <c r="I10533">
        <v>1</v>
      </c>
      <c r="J10533" s="2" t="str">
        <f t="shared" si="164"/>
        <v>EG_SOLARRFNER2034</v>
      </c>
    </row>
    <row r="10534" spans="1:10" x14ac:dyDescent="0.25">
      <c r="A10534" t="s">
        <v>20</v>
      </c>
      <c r="B10534" t="s">
        <v>6</v>
      </c>
      <c r="C10534" t="s">
        <v>8</v>
      </c>
      <c r="D10534">
        <v>2034</v>
      </c>
      <c r="E10534">
        <v>2041</v>
      </c>
      <c r="F10534">
        <v>1</v>
      </c>
      <c r="G10534">
        <v>3765.6254039999999</v>
      </c>
      <c r="H10534">
        <v>0</v>
      </c>
      <c r="I10534">
        <v>1</v>
      </c>
      <c r="J10534" s="2" t="str">
        <f t="shared" si="164"/>
        <v>EG_SOLARRFSR2034</v>
      </c>
    </row>
    <row r="10535" spans="1:10" x14ac:dyDescent="0.25">
      <c r="A10535" t="s">
        <v>20</v>
      </c>
      <c r="B10535" t="s">
        <v>6</v>
      </c>
      <c r="C10535" t="s">
        <v>12</v>
      </c>
      <c r="D10535">
        <v>2034</v>
      </c>
      <c r="E10535">
        <v>2041</v>
      </c>
      <c r="F10535">
        <v>1</v>
      </c>
      <c r="G10535">
        <v>3765.6254039999999</v>
      </c>
      <c r="H10535">
        <v>0</v>
      </c>
      <c r="I10535">
        <v>1</v>
      </c>
      <c r="J10535" s="2" t="str">
        <f t="shared" si="164"/>
        <v>EG_SOLARRFNR2034</v>
      </c>
    </row>
    <row r="10536" spans="1:10" x14ac:dyDescent="0.25">
      <c r="A10536" t="s">
        <v>21</v>
      </c>
      <c r="B10536" t="s">
        <v>6</v>
      </c>
      <c r="C10536" t="s">
        <v>10</v>
      </c>
      <c r="D10536">
        <v>2034</v>
      </c>
      <c r="E10536">
        <v>2034</v>
      </c>
      <c r="F10536">
        <v>1</v>
      </c>
      <c r="G10536">
        <v>10024.66728</v>
      </c>
      <c r="H10536">
        <v>0</v>
      </c>
      <c r="I10536">
        <v>1</v>
      </c>
      <c r="J10536" s="2" t="str">
        <f t="shared" si="164"/>
        <v>EG_WINDONER2034</v>
      </c>
    </row>
    <row r="10537" spans="1:10" x14ac:dyDescent="0.25">
      <c r="A10537" t="s">
        <v>21</v>
      </c>
      <c r="B10537" t="s">
        <v>6</v>
      </c>
      <c r="C10537" t="s">
        <v>11</v>
      </c>
      <c r="D10537">
        <v>2034</v>
      </c>
      <c r="E10537">
        <v>2034</v>
      </c>
      <c r="F10537">
        <v>1</v>
      </c>
      <c r="G10537">
        <v>10024.66728</v>
      </c>
      <c r="H10537">
        <v>0</v>
      </c>
      <c r="I10537">
        <v>1</v>
      </c>
      <c r="J10537" s="2" t="str">
        <f t="shared" si="164"/>
        <v>EG_WINDONWR2034</v>
      </c>
    </row>
    <row r="10538" spans="1:10" x14ac:dyDescent="0.25">
      <c r="A10538" t="s">
        <v>21</v>
      </c>
      <c r="B10538" t="s">
        <v>6</v>
      </c>
      <c r="C10538" t="s">
        <v>9</v>
      </c>
      <c r="D10538">
        <v>2034</v>
      </c>
      <c r="E10538">
        <v>2034</v>
      </c>
      <c r="F10538">
        <v>1</v>
      </c>
      <c r="G10538">
        <v>10024.66728</v>
      </c>
      <c r="H10538">
        <v>0</v>
      </c>
      <c r="I10538">
        <v>1</v>
      </c>
      <c r="J10538" s="2" t="str">
        <f t="shared" si="164"/>
        <v>EG_WINDONNER2034</v>
      </c>
    </row>
    <row r="10539" spans="1:10" x14ac:dyDescent="0.25">
      <c r="A10539" t="s">
        <v>21</v>
      </c>
      <c r="B10539" t="s">
        <v>6</v>
      </c>
      <c r="C10539" t="s">
        <v>8</v>
      </c>
      <c r="D10539">
        <v>2034</v>
      </c>
      <c r="E10539">
        <v>2034</v>
      </c>
      <c r="F10539">
        <v>1</v>
      </c>
      <c r="G10539">
        <v>10024.66728</v>
      </c>
      <c r="H10539">
        <v>0</v>
      </c>
      <c r="I10539">
        <v>1</v>
      </c>
      <c r="J10539" s="2" t="str">
        <f t="shared" si="164"/>
        <v>EG_WINDONSR2034</v>
      </c>
    </row>
    <row r="10540" spans="1:10" x14ac:dyDescent="0.25">
      <c r="A10540" t="s">
        <v>21</v>
      </c>
      <c r="B10540" t="s">
        <v>6</v>
      </c>
      <c r="C10540" t="s">
        <v>12</v>
      </c>
      <c r="D10540">
        <v>2034</v>
      </c>
      <c r="E10540">
        <v>2034</v>
      </c>
      <c r="F10540">
        <v>1</v>
      </c>
      <c r="G10540">
        <v>10024.66728</v>
      </c>
      <c r="H10540">
        <v>0</v>
      </c>
      <c r="I10540">
        <v>1</v>
      </c>
      <c r="J10540" s="2" t="str">
        <f t="shared" si="164"/>
        <v>EG_WINDONNR2034</v>
      </c>
    </row>
    <row r="10541" spans="1:10" x14ac:dyDescent="0.25">
      <c r="A10541" t="s">
        <v>21</v>
      </c>
      <c r="B10541" t="s">
        <v>6</v>
      </c>
      <c r="C10541" t="s">
        <v>10</v>
      </c>
      <c r="D10541">
        <v>2034</v>
      </c>
      <c r="E10541">
        <v>2035</v>
      </c>
      <c r="F10541">
        <v>1</v>
      </c>
      <c r="G10541">
        <v>10024.66728</v>
      </c>
      <c r="H10541">
        <v>0</v>
      </c>
      <c r="I10541">
        <v>1</v>
      </c>
      <c r="J10541" s="2" t="str">
        <f t="shared" si="164"/>
        <v>EG_WINDONER2034</v>
      </c>
    </row>
    <row r="10542" spans="1:10" x14ac:dyDescent="0.25">
      <c r="A10542" t="s">
        <v>21</v>
      </c>
      <c r="B10542" t="s">
        <v>6</v>
      </c>
      <c r="C10542" t="s">
        <v>11</v>
      </c>
      <c r="D10542">
        <v>2034</v>
      </c>
      <c r="E10542">
        <v>2035</v>
      </c>
      <c r="F10542">
        <v>1</v>
      </c>
      <c r="G10542">
        <v>10024.66728</v>
      </c>
      <c r="H10542">
        <v>0</v>
      </c>
      <c r="I10542">
        <v>1</v>
      </c>
      <c r="J10542" s="2" t="str">
        <f t="shared" si="164"/>
        <v>EG_WINDONWR2034</v>
      </c>
    </row>
    <row r="10543" spans="1:10" x14ac:dyDescent="0.25">
      <c r="A10543" t="s">
        <v>21</v>
      </c>
      <c r="B10543" t="s">
        <v>6</v>
      </c>
      <c r="C10543" t="s">
        <v>9</v>
      </c>
      <c r="D10543">
        <v>2034</v>
      </c>
      <c r="E10543">
        <v>2035</v>
      </c>
      <c r="F10543">
        <v>1</v>
      </c>
      <c r="G10543">
        <v>10024.66728</v>
      </c>
      <c r="H10543">
        <v>0</v>
      </c>
      <c r="I10543">
        <v>1</v>
      </c>
      <c r="J10543" s="2" t="str">
        <f t="shared" si="164"/>
        <v>EG_WINDONNER2034</v>
      </c>
    </row>
    <row r="10544" spans="1:10" x14ac:dyDescent="0.25">
      <c r="A10544" t="s">
        <v>21</v>
      </c>
      <c r="B10544" t="s">
        <v>6</v>
      </c>
      <c r="C10544" t="s">
        <v>8</v>
      </c>
      <c r="D10544">
        <v>2034</v>
      </c>
      <c r="E10544">
        <v>2035</v>
      </c>
      <c r="F10544">
        <v>1</v>
      </c>
      <c r="G10544">
        <v>10024.66728</v>
      </c>
      <c r="H10544">
        <v>0</v>
      </c>
      <c r="I10544">
        <v>1</v>
      </c>
      <c r="J10544" s="2" t="str">
        <f t="shared" si="164"/>
        <v>EG_WINDONSR2034</v>
      </c>
    </row>
    <row r="10545" spans="1:10" x14ac:dyDescent="0.25">
      <c r="A10545" t="s">
        <v>21</v>
      </c>
      <c r="B10545" t="s">
        <v>6</v>
      </c>
      <c r="C10545" t="s">
        <v>12</v>
      </c>
      <c r="D10545">
        <v>2034</v>
      </c>
      <c r="E10545">
        <v>2035</v>
      </c>
      <c r="F10545">
        <v>1</v>
      </c>
      <c r="G10545">
        <v>10024.66728</v>
      </c>
      <c r="H10545">
        <v>0</v>
      </c>
      <c r="I10545">
        <v>1</v>
      </c>
      <c r="J10545" s="2" t="str">
        <f t="shared" si="164"/>
        <v>EG_WINDONNR2034</v>
      </c>
    </row>
    <row r="10546" spans="1:10" x14ac:dyDescent="0.25">
      <c r="A10546" t="s">
        <v>21</v>
      </c>
      <c r="B10546" t="s">
        <v>6</v>
      </c>
      <c r="C10546" t="s">
        <v>10</v>
      </c>
      <c r="D10546">
        <v>2034</v>
      </c>
      <c r="E10546">
        <v>2036</v>
      </c>
      <c r="F10546">
        <v>1</v>
      </c>
      <c r="G10546">
        <v>10024.66728</v>
      </c>
      <c r="H10546">
        <v>0</v>
      </c>
      <c r="I10546">
        <v>1</v>
      </c>
      <c r="J10546" s="2" t="str">
        <f t="shared" si="164"/>
        <v>EG_WINDONER2034</v>
      </c>
    </row>
    <row r="10547" spans="1:10" x14ac:dyDescent="0.25">
      <c r="A10547" t="s">
        <v>21</v>
      </c>
      <c r="B10547" t="s">
        <v>6</v>
      </c>
      <c r="C10547" t="s">
        <v>11</v>
      </c>
      <c r="D10547">
        <v>2034</v>
      </c>
      <c r="E10547">
        <v>2036</v>
      </c>
      <c r="F10547">
        <v>1</v>
      </c>
      <c r="G10547">
        <v>10024.66728</v>
      </c>
      <c r="H10547">
        <v>0</v>
      </c>
      <c r="I10547">
        <v>1</v>
      </c>
      <c r="J10547" s="2" t="str">
        <f t="shared" si="164"/>
        <v>EG_WINDONWR2034</v>
      </c>
    </row>
    <row r="10548" spans="1:10" x14ac:dyDescent="0.25">
      <c r="A10548" t="s">
        <v>21</v>
      </c>
      <c r="B10548" t="s">
        <v>6</v>
      </c>
      <c r="C10548" t="s">
        <v>9</v>
      </c>
      <c r="D10548">
        <v>2034</v>
      </c>
      <c r="E10548">
        <v>2036</v>
      </c>
      <c r="F10548">
        <v>1</v>
      </c>
      <c r="G10548">
        <v>10024.66728</v>
      </c>
      <c r="H10548">
        <v>0</v>
      </c>
      <c r="I10548">
        <v>1</v>
      </c>
      <c r="J10548" s="2" t="str">
        <f t="shared" si="164"/>
        <v>EG_WINDONNER2034</v>
      </c>
    </row>
    <row r="10549" spans="1:10" x14ac:dyDescent="0.25">
      <c r="A10549" t="s">
        <v>21</v>
      </c>
      <c r="B10549" t="s">
        <v>6</v>
      </c>
      <c r="C10549" t="s">
        <v>8</v>
      </c>
      <c r="D10549">
        <v>2034</v>
      </c>
      <c r="E10549">
        <v>2036</v>
      </c>
      <c r="F10549">
        <v>1</v>
      </c>
      <c r="G10549">
        <v>10024.66728</v>
      </c>
      <c r="H10549">
        <v>0</v>
      </c>
      <c r="I10549">
        <v>1</v>
      </c>
      <c r="J10549" s="2" t="str">
        <f t="shared" si="164"/>
        <v>EG_WINDONSR2034</v>
      </c>
    </row>
    <row r="10550" spans="1:10" x14ac:dyDescent="0.25">
      <c r="A10550" t="s">
        <v>21</v>
      </c>
      <c r="B10550" t="s">
        <v>6</v>
      </c>
      <c r="C10550" t="s">
        <v>12</v>
      </c>
      <c r="D10550">
        <v>2034</v>
      </c>
      <c r="E10550">
        <v>2036</v>
      </c>
      <c r="F10550">
        <v>1</v>
      </c>
      <c r="G10550">
        <v>10024.66728</v>
      </c>
      <c r="H10550">
        <v>0</v>
      </c>
      <c r="I10550">
        <v>1</v>
      </c>
      <c r="J10550" s="2" t="str">
        <f t="shared" si="164"/>
        <v>EG_WINDONNR2034</v>
      </c>
    </row>
    <row r="10551" spans="1:10" x14ac:dyDescent="0.25">
      <c r="A10551" t="s">
        <v>21</v>
      </c>
      <c r="B10551" t="s">
        <v>6</v>
      </c>
      <c r="C10551" t="s">
        <v>10</v>
      </c>
      <c r="D10551">
        <v>2034</v>
      </c>
      <c r="E10551">
        <v>2037</v>
      </c>
      <c r="F10551">
        <v>1</v>
      </c>
      <c r="G10551">
        <v>10024.66728</v>
      </c>
      <c r="H10551">
        <v>0</v>
      </c>
      <c r="I10551">
        <v>1</v>
      </c>
      <c r="J10551" s="2" t="str">
        <f t="shared" si="164"/>
        <v>EG_WINDONER2034</v>
      </c>
    </row>
    <row r="10552" spans="1:10" x14ac:dyDescent="0.25">
      <c r="A10552" t="s">
        <v>21</v>
      </c>
      <c r="B10552" t="s">
        <v>6</v>
      </c>
      <c r="C10552" t="s">
        <v>11</v>
      </c>
      <c r="D10552">
        <v>2034</v>
      </c>
      <c r="E10552">
        <v>2037</v>
      </c>
      <c r="F10552">
        <v>1</v>
      </c>
      <c r="G10552">
        <v>10024.66728</v>
      </c>
      <c r="H10552">
        <v>0</v>
      </c>
      <c r="I10552">
        <v>1</v>
      </c>
      <c r="J10552" s="2" t="str">
        <f t="shared" si="164"/>
        <v>EG_WINDONWR2034</v>
      </c>
    </row>
    <row r="10553" spans="1:10" x14ac:dyDescent="0.25">
      <c r="A10553" t="s">
        <v>21</v>
      </c>
      <c r="B10553" t="s">
        <v>6</v>
      </c>
      <c r="C10553" t="s">
        <v>9</v>
      </c>
      <c r="D10553">
        <v>2034</v>
      </c>
      <c r="E10553">
        <v>2037</v>
      </c>
      <c r="F10553">
        <v>1</v>
      </c>
      <c r="G10553">
        <v>10024.66728</v>
      </c>
      <c r="H10553">
        <v>0</v>
      </c>
      <c r="I10553">
        <v>1</v>
      </c>
      <c r="J10553" s="2" t="str">
        <f t="shared" si="164"/>
        <v>EG_WINDONNER2034</v>
      </c>
    </row>
    <row r="10554" spans="1:10" x14ac:dyDescent="0.25">
      <c r="A10554" t="s">
        <v>21</v>
      </c>
      <c r="B10554" t="s">
        <v>6</v>
      </c>
      <c r="C10554" t="s">
        <v>8</v>
      </c>
      <c r="D10554">
        <v>2034</v>
      </c>
      <c r="E10554">
        <v>2037</v>
      </c>
      <c r="F10554">
        <v>1</v>
      </c>
      <c r="G10554">
        <v>10024.66728</v>
      </c>
      <c r="H10554">
        <v>0</v>
      </c>
      <c r="I10554">
        <v>1</v>
      </c>
      <c r="J10554" s="2" t="str">
        <f t="shared" si="164"/>
        <v>EG_WINDONSR2034</v>
      </c>
    </row>
    <row r="10555" spans="1:10" x14ac:dyDescent="0.25">
      <c r="A10555" t="s">
        <v>21</v>
      </c>
      <c r="B10555" t="s">
        <v>6</v>
      </c>
      <c r="C10555" t="s">
        <v>12</v>
      </c>
      <c r="D10555">
        <v>2034</v>
      </c>
      <c r="E10555">
        <v>2037</v>
      </c>
      <c r="F10555">
        <v>1</v>
      </c>
      <c r="G10555">
        <v>10024.66728</v>
      </c>
      <c r="H10555">
        <v>0</v>
      </c>
      <c r="I10555">
        <v>1</v>
      </c>
      <c r="J10555" s="2" t="str">
        <f t="shared" si="164"/>
        <v>EG_WINDONNR2034</v>
      </c>
    </row>
    <row r="10556" spans="1:10" x14ac:dyDescent="0.25">
      <c r="A10556" t="s">
        <v>21</v>
      </c>
      <c r="B10556" t="s">
        <v>6</v>
      </c>
      <c r="C10556" t="s">
        <v>10</v>
      </c>
      <c r="D10556">
        <v>2034</v>
      </c>
      <c r="E10556">
        <v>2038</v>
      </c>
      <c r="F10556">
        <v>1</v>
      </c>
      <c r="G10556">
        <v>10024.66728</v>
      </c>
      <c r="H10556">
        <v>0</v>
      </c>
      <c r="I10556">
        <v>1</v>
      </c>
      <c r="J10556" s="2" t="str">
        <f t="shared" si="164"/>
        <v>EG_WINDONER2034</v>
      </c>
    </row>
    <row r="10557" spans="1:10" x14ac:dyDescent="0.25">
      <c r="A10557" t="s">
        <v>21</v>
      </c>
      <c r="B10557" t="s">
        <v>6</v>
      </c>
      <c r="C10557" t="s">
        <v>11</v>
      </c>
      <c r="D10557">
        <v>2034</v>
      </c>
      <c r="E10557">
        <v>2038</v>
      </c>
      <c r="F10557">
        <v>1</v>
      </c>
      <c r="G10557">
        <v>10024.66728</v>
      </c>
      <c r="H10557">
        <v>0</v>
      </c>
      <c r="I10557">
        <v>1</v>
      </c>
      <c r="J10557" s="2" t="str">
        <f t="shared" si="164"/>
        <v>EG_WINDONWR2034</v>
      </c>
    </row>
    <row r="10558" spans="1:10" x14ac:dyDescent="0.25">
      <c r="A10558" t="s">
        <v>21</v>
      </c>
      <c r="B10558" t="s">
        <v>6</v>
      </c>
      <c r="C10558" t="s">
        <v>9</v>
      </c>
      <c r="D10558">
        <v>2034</v>
      </c>
      <c r="E10558">
        <v>2038</v>
      </c>
      <c r="F10558">
        <v>1</v>
      </c>
      <c r="G10558">
        <v>10024.66728</v>
      </c>
      <c r="H10558">
        <v>0</v>
      </c>
      <c r="I10558">
        <v>1</v>
      </c>
      <c r="J10558" s="2" t="str">
        <f t="shared" si="164"/>
        <v>EG_WINDONNER2034</v>
      </c>
    </row>
    <row r="10559" spans="1:10" x14ac:dyDescent="0.25">
      <c r="A10559" t="s">
        <v>21</v>
      </c>
      <c r="B10559" t="s">
        <v>6</v>
      </c>
      <c r="C10559" t="s">
        <v>8</v>
      </c>
      <c r="D10559">
        <v>2034</v>
      </c>
      <c r="E10559">
        <v>2038</v>
      </c>
      <c r="F10559">
        <v>1</v>
      </c>
      <c r="G10559">
        <v>10024.66728</v>
      </c>
      <c r="H10559">
        <v>0</v>
      </c>
      <c r="I10559">
        <v>1</v>
      </c>
      <c r="J10559" s="2" t="str">
        <f t="shared" si="164"/>
        <v>EG_WINDONSR2034</v>
      </c>
    </row>
    <row r="10560" spans="1:10" x14ac:dyDescent="0.25">
      <c r="A10560" t="s">
        <v>21</v>
      </c>
      <c r="B10560" t="s">
        <v>6</v>
      </c>
      <c r="C10560" t="s">
        <v>12</v>
      </c>
      <c r="D10560">
        <v>2034</v>
      </c>
      <c r="E10560">
        <v>2038</v>
      </c>
      <c r="F10560">
        <v>1</v>
      </c>
      <c r="G10560">
        <v>10024.66728</v>
      </c>
      <c r="H10560">
        <v>0</v>
      </c>
      <c r="I10560">
        <v>1</v>
      </c>
      <c r="J10560" s="2" t="str">
        <f t="shared" si="164"/>
        <v>EG_WINDONNR2034</v>
      </c>
    </row>
    <row r="10561" spans="1:10" x14ac:dyDescent="0.25">
      <c r="A10561" t="s">
        <v>21</v>
      </c>
      <c r="B10561" t="s">
        <v>6</v>
      </c>
      <c r="C10561" t="s">
        <v>10</v>
      </c>
      <c r="D10561">
        <v>2034</v>
      </c>
      <c r="E10561">
        <v>2039</v>
      </c>
      <c r="F10561">
        <v>1</v>
      </c>
      <c r="G10561">
        <v>10024.66728</v>
      </c>
      <c r="H10561">
        <v>0</v>
      </c>
      <c r="I10561">
        <v>1</v>
      </c>
      <c r="J10561" s="2" t="str">
        <f t="shared" si="164"/>
        <v>EG_WINDONER2034</v>
      </c>
    </row>
    <row r="10562" spans="1:10" x14ac:dyDescent="0.25">
      <c r="A10562" t="s">
        <v>21</v>
      </c>
      <c r="B10562" t="s">
        <v>6</v>
      </c>
      <c r="C10562" t="s">
        <v>11</v>
      </c>
      <c r="D10562">
        <v>2034</v>
      </c>
      <c r="E10562">
        <v>2039</v>
      </c>
      <c r="F10562">
        <v>1</v>
      </c>
      <c r="G10562">
        <v>10024.66728</v>
      </c>
      <c r="H10562">
        <v>0</v>
      </c>
      <c r="I10562">
        <v>1</v>
      </c>
      <c r="J10562" s="2" t="str">
        <f t="shared" si="164"/>
        <v>EG_WINDONWR2034</v>
      </c>
    </row>
    <row r="10563" spans="1:10" x14ac:dyDescent="0.25">
      <c r="A10563" t="s">
        <v>21</v>
      </c>
      <c r="B10563" t="s">
        <v>6</v>
      </c>
      <c r="C10563" t="s">
        <v>9</v>
      </c>
      <c r="D10563">
        <v>2034</v>
      </c>
      <c r="E10563">
        <v>2039</v>
      </c>
      <c r="F10563">
        <v>1</v>
      </c>
      <c r="G10563">
        <v>10024.66728</v>
      </c>
      <c r="H10563">
        <v>0</v>
      </c>
      <c r="I10563">
        <v>1</v>
      </c>
      <c r="J10563" s="2" t="str">
        <f t="shared" ref="J10563:J10626" si="165">_xlfn.CONCAT(A10563,C10563,D10563)</f>
        <v>EG_WINDONNER2034</v>
      </c>
    </row>
    <row r="10564" spans="1:10" x14ac:dyDescent="0.25">
      <c r="A10564" t="s">
        <v>21</v>
      </c>
      <c r="B10564" t="s">
        <v>6</v>
      </c>
      <c r="C10564" t="s">
        <v>8</v>
      </c>
      <c r="D10564">
        <v>2034</v>
      </c>
      <c r="E10564">
        <v>2039</v>
      </c>
      <c r="F10564">
        <v>1</v>
      </c>
      <c r="G10564">
        <v>10024.66728</v>
      </c>
      <c r="H10564">
        <v>0</v>
      </c>
      <c r="I10564">
        <v>1</v>
      </c>
      <c r="J10564" s="2" t="str">
        <f t="shared" si="165"/>
        <v>EG_WINDONSR2034</v>
      </c>
    </row>
    <row r="10565" spans="1:10" x14ac:dyDescent="0.25">
      <c r="A10565" t="s">
        <v>21</v>
      </c>
      <c r="B10565" t="s">
        <v>6</v>
      </c>
      <c r="C10565" t="s">
        <v>12</v>
      </c>
      <c r="D10565">
        <v>2034</v>
      </c>
      <c r="E10565">
        <v>2039</v>
      </c>
      <c r="F10565">
        <v>1</v>
      </c>
      <c r="G10565">
        <v>10024.66728</v>
      </c>
      <c r="H10565">
        <v>0</v>
      </c>
      <c r="I10565">
        <v>1</v>
      </c>
      <c r="J10565" s="2" t="str">
        <f t="shared" si="165"/>
        <v>EG_WINDONNR2034</v>
      </c>
    </row>
    <row r="10566" spans="1:10" x14ac:dyDescent="0.25">
      <c r="A10566" t="s">
        <v>21</v>
      </c>
      <c r="B10566" t="s">
        <v>6</v>
      </c>
      <c r="C10566" t="s">
        <v>10</v>
      </c>
      <c r="D10566">
        <v>2034</v>
      </c>
      <c r="E10566">
        <v>2040</v>
      </c>
      <c r="F10566">
        <v>1</v>
      </c>
      <c r="G10566">
        <v>10024.66728</v>
      </c>
      <c r="H10566">
        <v>0</v>
      </c>
      <c r="I10566">
        <v>1</v>
      </c>
      <c r="J10566" s="2" t="str">
        <f t="shared" si="165"/>
        <v>EG_WINDONER2034</v>
      </c>
    </row>
    <row r="10567" spans="1:10" x14ac:dyDescent="0.25">
      <c r="A10567" t="s">
        <v>21</v>
      </c>
      <c r="B10567" t="s">
        <v>6</v>
      </c>
      <c r="C10567" t="s">
        <v>11</v>
      </c>
      <c r="D10567">
        <v>2034</v>
      </c>
      <c r="E10567">
        <v>2040</v>
      </c>
      <c r="F10567">
        <v>1</v>
      </c>
      <c r="G10567">
        <v>10024.66728</v>
      </c>
      <c r="H10567">
        <v>0</v>
      </c>
      <c r="I10567">
        <v>1</v>
      </c>
      <c r="J10567" s="2" t="str">
        <f t="shared" si="165"/>
        <v>EG_WINDONWR2034</v>
      </c>
    </row>
    <row r="10568" spans="1:10" x14ac:dyDescent="0.25">
      <c r="A10568" t="s">
        <v>21</v>
      </c>
      <c r="B10568" t="s">
        <v>6</v>
      </c>
      <c r="C10568" t="s">
        <v>9</v>
      </c>
      <c r="D10568">
        <v>2034</v>
      </c>
      <c r="E10568">
        <v>2040</v>
      </c>
      <c r="F10568">
        <v>1</v>
      </c>
      <c r="G10568">
        <v>10024.66728</v>
      </c>
      <c r="H10568">
        <v>0</v>
      </c>
      <c r="I10568">
        <v>1</v>
      </c>
      <c r="J10568" s="2" t="str">
        <f t="shared" si="165"/>
        <v>EG_WINDONNER2034</v>
      </c>
    </row>
    <row r="10569" spans="1:10" x14ac:dyDescent="0.25">
      <c r="A10569" t="s">
        <v>21</v>
      </c>
      <c r="B10569" t="s">
        <v>6</v>
      </c>
      <c r="C10569" t="s">
        <v>8</v>
      </c>
      <c r="D10569">
        <v>2034</v>
      </c>
      <c r="E10569">
        <v>2040</v>
      </c>
      <c r="F10569">
        <v>1</v>
      </c>
      <c r="G10569">
        <v>10024.66728</v>
      </c>
      <c r="H10569">
        <v>0</v>
      </c>
      <c r="I10569">
        <v>1</v>
      </c>
      <c r="J10569" s="2" t="str">
        <f t="shared" si="165"/>
        <v>EG_WINDONSR2034</v>
      </c>
    </row>
    <row r="10570" spans="1:10" x14ac:dyDescent="0.25">
      <c r="A10570" t="s">
        <v>21</v>
      </c>
      <c r="B10570" t="s">
        <v>6</v>
      </c>
      <c r="C10570" t="s">
        <v>12</v>
      </c>
      <c r="D10570">
        <v>2034</v>
      </c>
      <c r="E10570">
        <v>2040</v>
      </c>
      <c r="F10570">
        <v>1</v>
      </c>
      <c r="G10570">
        <v>10024.66728</v>
      </c>
      <c r="H10570">
        <v>0</v>
      </c>
      <c r="I10570">
        <v>1</v>
      </c>
      <c r="J10570" s="2" t="str">
        <f t="shared" si="165"/>
        <v>EG_WINDONNR2034</v>
      </c>
    </row>
    <row r="10571" spans="1:10" x14ac:dyDescent="0.25">
      <c r="A10571" t="s">
        <v>21</v>
      </c>
      <c r="B10571" t="s">
        <v>6</v>
      </c>
      <c r="C10571" t="s">
        <v>10</v>
      </c>
      <c r="D10571">
        <v>2034</v>
      </c>
      <c r="E10571">
        <v>2041</v>
      </c>
      <c r="F10571">
        <v>1</v>
      </c>
      <c r="G10571">
        <v>10024.66728</v>
      </c>
      <c r="H10571">
        <v>0</v>
      </c>
      <c r="I10571">
        <v>1</v>
      </c>
      <c r="J10571" s="2" t="str">
        <f t="shared" si="165"/>
        <v>EG_WINDONER2034</v>
      </c>
    </row>
    <row r="10572" spans="1:10" x14ac:dyDescent="0.25">
      <c r="A10572" t="s">
        <v>21</v>
      </c>
      <c r="B10572" t="s">
        <v>6</v>
      </c>
      <c r="C10572" t="s">
        <v>11</v>
      </c>
      <c r="D10572">
        <v>2034</v>
      </c>
      <c r="E10572">
        <v>2041</v>
      </c>
      <c r="F10572">
        <v>1</v>
      </c>
      <c r="G10572">
        <v>10024.66728</v>
      </c>
      <c r="H10572">
        <v>0</v>
      </c>
      <c r="I10572">
        <v>1</v>
      </c>
      <c r="J10572" s="2" t="str">
        <f t="shared" si="165"/>
        <v>EG_WINDONWR2034</v>
      </c>
    </row>
    <row r="10573" spans="1:10" x14ac:dyDescent="0.25">
      <c r="A10573" t="s">
        <v>21</v>
      </c>
      <c r="B10573" t="s">
        <v>6</v>
      </c>
      <c r="C10573" t="s">
        <v>9</v>
      </c>
      <c r="D10573">
        <v>2034</v>
      </c>
      <c r="E10573">
        <v>2041</v>
      </c>
      <c r="F10573">
        <v>1</v>
      </c>
      <c r="G10573">
        <v>10024.66728</v>
      </c>
      <c r="H10573">
        <v>0</v>
      </c>
      <c r="I10573">
        <v>1</v>
      </c>
      <c r="J10573" s="2" t="str">
        <f t="shared" si="165"/>
        <v>EG_WINDONNER2034</v>
      </c>
    </row>
    <row r="10574" spans="1:10" x14ac:dyDescent="0.25">
      <c r="A10574" t="s">
        <v>21</v>
      </c>
      <c r="B10574" t="s">
        <v>6</v>
      </c>
      <c r="C10574" t="s">
        <v>8</v>
      </c>
      <c r="D10574">
        <v>2034</v>
      </c>
      <c r="E10574">
        <v>2041</v>
      </c>
      <c r="F10574">
        <v>1</v>
      </c>
      <c r="G10574">
        <v>10024.66728</v>
      </c>
      <c r="H10574">
        <v>0</v>
      </c>
      <c r="I10574">
        <v>1</v>
      </c>
      <c r="J10574" s="2" t="str">
        <f t="shared" si="165"/>
        <v>EG_WINDONSR2034</v>
      </c>
    </row>
    <row r="10575" spans="1:10" x14ac:dyDescent="0.25">
      <c r="A10575" t="s">
        <v>21</v>
      </c>
      <c r="B10575" t="s">
        <v>6</v>
      </c>
      <c r="C10575" t="s">
        <v>12</v>
      </c>
      <c r="D10575">
        <v>2034</v>
      </c>
      <c r="E10575">
        <v>2041</v>
      </c>
      <c r="F10575">
        <v>1</v>
      </c>
      <c r="G10575">
        <v>10024.66728</v>
      </c>
      <c r="H10575">
        <v>0</v>
      </c>
      <c r="I10575">
        <v>1</v>
      </c>
      <c r="J10575" s="2" t="str">
        <f t="shared" si="165"/>
        <v>EG_WINDONNR2034</v>
      </c>
    </row>
    <row r="10576" spans="1:10" x14ac:dyDescent="0.25">
      <c r="A10576" t="s">
        <v>23</v>
      </c>
      <c r="B10576" t="s">
        <v>6</v>
      </c>
      <c r="C10576" t="s">
        <v>10</v>
      </c>
      <c r="D10576">
        <v>2034</v>
      </c>
      <c r="E10576">
        <v>2034</v>
      </c>
      <c r="F10576">
        <v>1</v>
      </c>
      <c r="G10576">
        <v>24180.36996</v>
      </c>
      <c r="H10576">
        <v>0</v>
      </c>
      <c r="I10576">
        <v>1</v>
      </c>
      <c r="J10576" s="2" t="str">
        <f t="shared" si="165"/>
        <v>EG_WINDOFFER2034</v>
      </c>
    </row>
    <row r="10577" spans="1:10" x14ac:dyDescent="0.25">
      <c r="A10577" t="s">
        <v>23</v>
      </c>
      <c r="B10577" t="s">
        <v>6</v>
      </c>
      <c r="C10577" t="s">
        <v>11</v>
      </c>
      <c r="D10577">
        <v>2034</v>
      </c>
      <c r="E10577">
        <v>2034</v>
      </c>
      <c r="F10577">
        <v>1</v>
      </c>
      <c r="G10577">
        <v>24180.36996</v>
      </c>
      <c r="H10577">
        <v>0</v>
      </c>
      <c r="I10577">
        <v>1</v>
      </c>
      <c r="J10577" s="2" t="str">
        <f t="shared" si="165"/>
        <v>EG_WINDOFFWR2034</v>
      </c>
    </row>
    <row r="10578" spans="1:10" x14ac:dyDescent="0.25">
      <c r="A10578" t="s">
        <v>23</v>
      </c>
      <c r="B10578" t="s">
        <v>6</v>
      </c>
      <c r="C10578" t="s">
        <v>9</v>
      </c>
      <c r="D10578">
        <v>2034</v>
      </c>
      <c r="E10578">
        <v>2034</v>
      </c>
      <c r="F10578">
        <v>1</v>
      </c>
      <c r="G10578">
        <v>24180.36996</v>
      </c>
      <c r="H10578">
        <v>0</v>
      </c>
      <c r="I10578">
        <v>1</v>
      </c>
      <c r="J10578" s="2" t="str">
        <f t="shared" si="165"/>
        <v>EG_WINDOFFNER2034</v>
      </c>
    </row>
    <row r="10579" spans="1:10" x14ac:dyDescent="0.25">
      <c r="A10579" t="s">
        <v>23</v>
      </c>
      <c r="B10579" t="s">
        <v>6</v>
      </c>
      <c r="C10579" t="s">
        <v>8</v>
      </c>
      <c r="D10579">
        <v>2034</v>
      </c>
      <c r="E10579">
        <v>2034</v>
      </c>
      <c r="F10579">
        <v>1</v>
      </c>
      <c r="G10579">
        <v>24180.36996</v>
      </c>
      <c r="H10579">
        <v>0</v>
      </c>
      <c r="I10579">
        <v>1</v>
      </c>
      <c r="J10579" s="2" t="str">
        <f t="shared" si="165"/>
        <v>EG_WINDOFFSR2034</v>
      </c>
    </row>
    <row r="10580" spans="1:10" x14ac:dyDescent="0.25">
      <c r="A10580" t="s">
        <v>23</v>
      </c>
      <c r="B10580" t="s">
        <v>6</v>
      </c>
      <c r="C10580" t="s">
        <v>12</v>
      </c>
      <c r="D10580">
        <v>2034</v>
      </c>
      <c r="E10580">
        <v>2034</v>
      </c>
      <c r="F10580">
        <v>1</v>
      </c>
      <c r="G10580">
        <v>24180.36996</v>
      </c>
      <c r="H10580">
        <v>0</v>
      </c>
      <c r="I10580">
        <v>1</v>
      </c>
      <c r="J10580" s="2" t="str">
        <f t="shared" si="165"/>
        <v>EG_WINDOFFNR2034</v>
      </c>
    </row>
    <row r="10581" spans="1:10" x14ac:dyDescent="0.25">
      <c r="A10581" t="s">
        <v>23</v>
      </c>
      <c r="B10581" t="s">
        <v>6</v>
      </c>
      <c r="C10581" t="s">
        <v>10</v>
      </c>
      <c r="D10581">
        <v>2034</v>
      </c>
      <c r="E10581">
        <v>2035</v>
      </c>
      <c r="F10581">
        <v>1</v>
      </c>
      <c r="G10581">
        <v>24180.36996</v>
      </c>
      <c r="H10581">
        <v>0</v>
      </c>
      <c r="I10581">
        <v>1</v>
      </c>
      <c r="J10581" s="2" t="str">
        <f t="shared" si="165"/>
        <v>EG_WINDOFFER2034</v>
      </c>
    </row>
    <row r="10582" spans="1:10" x14ac:dyDescent="0.25">
      <c r="A10582" t="s">
        <v>23</v>
      </c>
      <c r="B10582" t="s">
        <v>6</v>
      </c>
      <c r="C10582" t="s">
        <v>11</v>
      </c>
      <c r="D10582">
        <v>2034</v>
      </c>
      <c r="E10582">
        <v>2035</v>
      </c>
      <c r="F10582">
        <v>1</v>
      </c>
      <c r="G10582">
        <v>24180.36996</v>
      </c>
      <c r="H10582">
        <v>0</v>
      </c>
      <c r="I10582">
        <v>1</v>
      </c>
      <c r="J10582" s="2" t="str">
        <f t="shared" si="165"/>
        <v>EG_WINDOFFWR2034</v>
      </c>
    </row>
    <row r="10583" spans="1:10" x14ac:dyDescent="0.25">
      <c r="A10583" t="s">
        <v>23</v>
      </c>
      <c r="B10583" t="s">
        <v>6</v>
      </c>
      <c r="C10583" t="s">
        <v>9</v>
      </c>
      <c r="D10583">
        <v>2034</v>
      </c>
      <c r="E10583">
        <v>2035</v>
      </c>
      <c r="F10583">
        <v>1</v>
      </c>
      <c r="G10583">
        <v>24180.36996</v>
      </c>
      <c r="H10583">
        <v>0</v>
      </c>
      <c r="I10583">
        <v>1</v>
      </c>
      <c r="J10583" s="2" t="str">
        <f t="shared" si="165"/>
        <v>EG_WINDOFFNER2034</v>
      </c>
    </row>
    <row r="10584" spans="1:10" x14ac:dyDescent="0.25">
      <c r="A10584" t="s">
        <v>23</v>
      </c>
      <c r="B10584" t="s">
        <v>6</v>
      </c>
      <c r="C10584" t="s">
        <v>8</v>
      </c>
      <c r="D10584">
        <v>2034</v>
      </c>
      <c r="E10584">
        <v>2035</v>
      </c>
      <c r="F10584">
        <v>1</v>
      </c>
      <c r="G10584">
        <v>24180.36996</v>
      </c>
      <c r="H10584">
        <v>0</v>
      </c>
      <c r="I10584">
        <v>1</v>
      </c>
      <c r="J10584" s="2" t="str">
        <f t="shared" si="165"/>
        <v>EG_WINDOFFSR2034</v>
      </c>
    </row>
    <row r="10585" spans="1:10" x14ac:dyDescent="0.25">
      <c r="A10585" t="s">
        <v>23</v>
      </c>
      <c r="B10585" t="s">
        <v>6</v>
      </c>
      <c r="C10585" t="s">
        <v>12</v>
      </c>
      <c r="D10585">
        <v>2034</v>
      </c>
      <c r="E10585">
        <v>2035</v>
      </c>
      <c r="F10585">
        <v>1</v>
      </c>
      <c r="G10585">
        <v>24180.36996</v>
      </c>
      <c r="H10585">
        <v>0</v>
      </c>
      <c r="I10585">
        <v>1</v>
      </c>
      <c r="J10585" s="2" t="str">
        <f t="shared" si="165"/>
        <v>EG_WINDOFFNR2034</v>
      </c>
    </row>
    <row r="10586" spans="1:10" x14ac:dyDescent="0.25">
      <c r="A10586" t="s">
        <v>23</v>
      </c>
      <c r="B10586" t="s">
        <v>6</v>
      </c>
      <c r="C10586" t="s">
        <v>10</v>
      </c>
      <c r="D10586">
        <v>2034</v>
      </c>
      <c r="E10586">
        <v>2036</v>
      </c>
      <c r="F10586">
        <v>1</v>
      </c>
      <c r="G10586">
        <v>24180.36996</v>
      </c>
      <c r="H10586">
        <v>0</v>
      </c>
      <c r="I10586">
        <v>1</v>
      </c>
      <c r="J10586" s="2" t="str">
        <f t="shared" si="165"/>
        <v>EG_WINDOFFER2034</v>
      </c>
    </row>
    <row r="10587" spans="1:10" x14ac:dyDescent="0.25">
      <c r="A10587" t="s">
        <v>23</v>
      </c>
      <c r="B10587" t="s">
        <v>6</v>
      </c>
      <c r="C10587" t="s">
        <v>11</v>
      </c>
      <c r="D10587">
        <v>2034</v>
      </c>
      <c r="E10587">
        <v>2036</v>
      </c>
      <c r="F10587">
        <v>1</v>
      </c>
      <c r="G10587">
        <v>24180.36996</v>
      </c>
      <c r="H10587">
        <v>0</v>
      </c>
      <c r="I10587">
        <v>1</v>
      </c>
      <c r="J10587" s="2" t="str">
        <f t="shared" si="165"/>
        <v>EG_WINDOFFWR2034</v>
      </c>
    </row>
    <row r="10588" spans="1:10" x14ac:dyDescent="0.25">
      <c r="A10588" t="s">
        <v>23</v>
      </c>
      <c r="B10588" t="s">
        <v>6</v>
      </c>
      <c r="C10588" t="s">
        <v>9</v>
      </c>
      <c r="D10588">
        <v>2034</v>
      </c>
      <c r="E10588">
        <v>2036</v>
      </c>
      <c r="F10588">
        <v>1</v>
      </c>
      <c r="G10588">
        <v>24180.36996</v>
      </c>
      <c r="H10588">
        <v>0</v>
      </c>
      <c r="I10588">
        <v>1</v>
      </c>
      <c r="J10588" s="2" t="str">
        <f t="shared" si="165"/>
        <v>EG_WINDOFFNER2034</v>
      </c>
    </row>
    <row r="10589" spans="1:10" x14ac:dyDescent="0.25">
      <c r="A10589" t="s">
        <v>23</v>
      </c>
      <c r="B10589" t="s">
        <v>6</v>
      </c>
      <c r="C10589" t="s">
        <v>8</v>
      </c>
      <c r="D10589">
        <v>2034</v>
      </c>
      <c r="E10589">
        <v>2036</v>
      </c>
      <c r="F10589">
        <v>1</v>
      </c>
      <c r="G10589">
        <v>24180.36996</v>
      </c>
      <c r="H10589">
        <v>0</v>
      </c>
      <c r="I10589">
        <v>1</v>
      </c>
      <c r="J10589" s="2" t="str">
        <f t="shared" si="165"/>
        <v>EG_WINDOFFSR2034</v>
      </c>
    </row>
    <row r="10590" spans="1:10" x14ac:dyDescent="0.25">
      <c r="A10590" t="s">
        <v>23</v>
      </c>
      <c r="B10590" t="s">
        <v>6</v>
      </c>
      <c r="C10590" t="s">
        <v>12</v>
      </c>
      <c r="D10590">
        <v>2034</v>
      </c>
      <c r="E10590">
        <v>2036</v>
      </c>
      <c r="F10590">
        <v>1</v>
      </c>
      <c r="G10590">
        <v>24180.36996</v>
      </c>
      <c r="H10590">
        <v>0</v>
      </c>
      <c r="I10590">
        <v>1</v>
      </c>
      <c r="J10590" s="2" t="str">
        <f t="shared" si="165"/>
        <v>EG_WINDOFFNR2034</v>
      </c>
    </row>
    <row r="10591" spans="1:10" x14ac:dyDescent="0.25">
      <c r="A10591" t="s">
        <v>23</v>
      </c>
      <c r="B10591" t="s">
        <v>6</v>
      </c>
      <c r="C10591" t="s">
        <v>10</v>
      </c>
      <c r="D10591">
        <v>2034</v>
      </c>
      <c r="E10591">
        <v>2037</v>
      </c>
      <c r="F10591">
        <v>1</v>
      </c>
      <c r="G10591">
        <v>24180.36996</v>
      </c>
      <c r="H10591">
        <v>0</v>
      </c>
      <c r="I10591">
        <v>1</v>
      </c>
      <c r="J10591" s="2" t="str">
        <f t="shared" si="165"/>
        <v>EG_WINDOFFER2034</v>
      </c>
    </row>
    <row r="10592" spans="1:10" x14ac:dyDescent="0.25">
      <c r="A10592" t="s">
        <v>23</v>
      </c>
      <c r="B10592" t="s">
        <v>6</v>
      </c>
      <c r="C10592" t="s">
        <v>11</v>
      </c>
      <c r="D10592">
        <v>2034</v>
      </c>
      <c r="E10592">
        <v>2037</v>
      </c>
      <c r="F10592">
        <v>1</v>
      </c>
      <c r="G10592">
        <v>24180.36996</v>
      </c>
      <c r="H10592">
        <v>0</v>
      </c>
      <c r="I10592">
        <v>1</v>
      </c>
      <c r="J10592" s="2" t="str">
        <f t="shared" si="165"/>
        <v>EG_WINDOFFWR2034</v>
      </c>
    </row>
    <row r="10593" spans="1:10" x14ac:dyDescent="0.25">
      <c r="A10593" t="s">
        <v>23</v>
      </c>
      <c r="B10593" t="s">
        <v>6</v>
      </c>
      <c r="C10593" t="s">
        <v>9</v>
      </c>
      <c r="D10593">
        <v>2034</v>
      </c>
      <c r="E10593">
        <v>2037</v>
      </c>
      <c r="F10593">
        <v>1</v>
      </c>
      <c r="G10593">
        <v>24180.36996</v>
      </c>
      <c r="H10593">
        <v>0</v>
      </c>
      <c r="I10593">
        <v>1</v>
      </c>
      <c r="J10593" s="2" t="str">
        <f t="shared" si="165"/>
        <v>EG_WINDOFFNER2034</v>
      </c>
    </row>
    <row r="10594" spans="1:10" x14ac:dyDescent="0.25">
      <c r="A10594" t="s">
        <v>23</v>
      </c>
      <c r="B10594" t="s">
        <v>6</v>
      </c>
      <c r="C10594" t="s">
        <v>8</v>
      </c>
      <c r="D10594">
        <v>2034</v>
      </c>
      <c r="E10594">
        <v>2037</v>
      </c>
      <c r="F10594">
        <v>1</v>
      </c>
      <c r="G10594">
        <v>24180.36996</v>
      </c>
      <c r="H10594">
        <v>0</v>
      </c>
      <c r="I10594">
        <v>1</v>
      </c>
      <c r="J10594" s="2" t="str">
        <f t="shared" si="165"/>
        <v>EG_WINDOFFSR2034</v>
      </c>
    </row>
    <row r="10595" spans="1:10" x14ac:dyDescent="0.25">
      <c r="A10595" t="s">
        <v>23</v>
      </c>
      <c r="B10595" t="s">
        <v>6</v>
      </c>
      <c r="C10595" t="s">
        <v>12</v>
      </c>
      <c r="D10595">
        <v>2034</v>
      </c>
      <c r="E10595">
        <v>2037</v>
      </c>
      <c r="F10595">
        <v>1</v>
      </c>
      <c r="G10595">
        <v>24180.36996</v>
      </c>
      <c r="H10595">
        <v>0</v>
      </c>
      <c r="I10595">
        <v>1</v>
      </c>
      <c r="J10595" s="2" t="str">
        <f t="shared" si="165"/>
        <v>EG_WINDOFFNR2034</v>
      </c>
    </row>
    <row r="10596" spans="1:10" x14ac:dyDescent="0.25">
      <c r="A10596" t="s">
        <v>23</v>
      </c>
      <c r="B10596" t="s">
        <v>6</v>
      </c>
      <c r="C10596" t="s">
        <v>10</v>
      </c>
      <c r="D10596">
        <v>2034</v>
      </c>
      <c r="E10596">
        <v>2038</v>
      </c>
      <c r="F10596">
        <v>1</v>
      </c>
      <c r="G10596">
        <v>24180.36996</v>
      </c>
      <c r="H10596">
        <v>0</v>
      </c>
      <c r="I10596">
        <v>1</v>
      </c>
      <c r="J10596" s="2" t="str">
        <f t="shared" si="165"/>
        <v>EG_WINDOFFER2034</v>
      </c>
    </row>
    <row r="10597" spans="1:10" x14ac:dyDescent="0.25">
      <c r="A10597" t="s">
        <v>23</v>
      </c>
      <c r="B10597" t="s">
        <v>6</v>
      </c>
      <c r="C10597" t="s">
        <v>11</v>
      </c>
      <c r="D10597">
        <v>2034</v>
      </c>
      <c r="E10597">
        <v>2038</v>
      </c>
      <c r="F10597">
        <v>1</v>
      </c>
      <c r="G10597">
        <v>24180.36996</v>
      </c>
      <c r="H10597">
        <v>0</v>
      </c>
      <c r="I10597">
        <v>1</v>
      </c>
      <c r="J10597" s="2" t="str">
        <f t="shared" si="165"/>
        <v>EG_WINDOFFWR2034</v>
      </c>
    </row>
    <row r="10598" spans="1:10" x14ac:dyDescent="0.25">
      <c r="A10598" t="s">
        <v>23</v>
      </c>
      <c r="B10598" t="s">
        <v>6</v>
      </c>
      <c r="C10598" t="s">
        <v>9</v>
      </c>
      <c r="D10598">
        <v>2034</v>
      </c>
      <c r="E10598">
        <v>2038</v>
      </c>
      <c r="F10598">
        <v>1</v>
      </c>
      <c r="G10598">
        <v>24180.36996</v>
      </c>
      <c r="H10598">
        <v>0</v>
      </c>
      <c r="I10598">
        <v>1</v>
      </c>
      <c r="J10598" s="2" t="str">
        <f t="shared" si="165"/>
        <v>EG_WINDOFFNER2034</v>
      </c>
    </row>
    <row r="10599" spans="1:10" x14ac:dyDescent="0.25">
      <c r="A10599" t="s">
        <v>23</v>
      </c>
      <c r="B10599" t="s">
        <v>6</v>
      </c>
      <c r="C10599" t="s">
        <v>8</v>
      </c>
      <c r="D10599">
        <v>2034</v>
      </c>
      <c r="E10599">
        <v>2038</v>
      </c>
      <c r="F10599">
        <v>1</v>
      </c>
      <c r="G10599">
        <v>24180.36996</v>
      </c>
      <c r="H10599">
        <v>0</v>
      </c>
      <c r="I10599">
        <v>1</v>
      </c>
      <c r="J10599" s="2" t="str">
        <f t="shared" si="165"/>
        <v>EG_WINDOFFSR2034</v>
      </c>
    </row>
    <row r="10600" spans="1:10" x14ac:dyDescent="0.25">
      <c r="A10600" t="s">
        <v>23</v>
      </c>
      <c r="B10600" t="s">
        <v>6</v>
      </c>
      <c r="C10600" t="s">
        <v>12</v>
      </c>
      <c r="D10600">
        <v>2034</v>
      </c>
      <c r="E10600">
        <v>2038</v>
      </c>
      <c r="F10600">
        <v>1</v>
      </c>
      <c r="G10600">
        <v>24180.36996</v>
      </c>
      <c r="H10600">
        <v>0</v>
      </c>
      <c r="I10600">
        <v>1</v>
      </c>
      <c r="J10600" s="2" t="str">
        <f t="shared" si="165"/>
        <v>EG_WINDOFFNR2034</v>
      </c>
    </row>
    <row r="10601" spans="1:10" x14ac:dyDescent="0.25">
      <c r="A10601" t="s">
        <v>23</v>
      </c>
      <c r="B10601" t="s">
        <v>6</v>
      </c>
      <c r="C10601" t="s">
        <v>10</v>
      </c>
      <c r="D10601">
        <v>2034</v>
      </c>
      <c r="E10601">
        <v>2039</v>
      </c>
      <c r="F10601">
        <v>1</v>
      </c>
      <c r="G10601">
        <v>24180.36996</v>
      </c>
      <c r="H10601">
        <v>0</v>
      </c>
      <c r="I10601">
        <v>1</v>
      </c>
      <c r="J10601" s="2" t="str">
        <f t="shared" si="165"/>
        <v>EG_WINDOFFER2034</v>
      </c>
    </row>
    <row r="10602" spans="1:10" x14ac:dyDescent="0.25">
      <c r="A10602" t="s">
        <v>23</v>
      </c>
      <c r="B10602" t="s">
        <v>6</v>
      </c>
      <c r="C10602" t="s">
        <v>11</v>
      </c>
      <c r="D10602">
        <v>2034</v>
      </c>
      <c r="E10602">
        <v>2039</v>
      </c>
      <c r="F10602">
        <v>1</v>
      </c>
      <c r="G10602">
        <v>24180.36996</v>
      </c>
      <c r="H10602">
        <v>0</v>
      </c>
      <c r="I10602">
        <v>1</v>
      </c>
      <c r="J10602" s="2" t="str">
        <f t="shared" si="165"/>
        <v>EG_WINDOFFWR2034</v>
      </c>
    </row>
    <row r="10603" spans="1:10" x14ac:dyDescent="0.25">
      <c r="A10603" t="s">
        <v>23</v>
      </c>
      <c r="B10603" t="s">
        <v>6</v>
      </c>
      <c r="C10603" t="s">
        <v>9</v>
      </c>
      <c r="D10603">
        <v>2034</v>
      </c>
      <c r="E10603">
        <v>2039</v>
      </c>
      <c r="F10603">
        <v>1</v>
      </c>
      <c r="G10603">
        <v>24180.36996</v>
      </c>
      <c r="H10603">
        <v>0</v>
      </c>
      <c r="I10603">
        <v>1</v>
      </c>
      <c r="J10603" s="2" t="str">
        <f t="shared" si="165"/>
        <v>EG_WINDOFFNER2034</v>
      </c>
    </row>
    <row r="10604" spans="1:10" x14ac:dyDescent="0.25">
      <c r="A10604" t="s">
        <v>23</v>
      </c>
      <c r="B10604" t="s">
        <v>6</v>
      </c>
      <c r="C10604" t="s">
        <v>8</v>
      </c>
      <c r="D10604">
        <v>2034</v>
      </c>
      <c r="E10604">
        <v>2039</v>
      </c>
      <c r="F10604">
        <v>1</v>
      </c>
      <c r="G10604">
        <v>24180.36996</v>
      </c>
      <c r="H10604">
        <v>0</v>
      </c>
      <c r="I10604">
        <v>1</v>
      </c>
      <c r="J10604" s="2" t="str">
        <f t="shared" si="165"/>
        <v>EG_WINDOFFSR2034</v>
      </c>
    </row>
    <row r="10605" spans="1:10" x14ac:dyDescent="0.25">
      <c r="A10605" t="s">
        <v>23</v>
      </c>
      <c r="B10605" t="s">
        <v>6</v>
      </c>
      <c r="C10605" t="s">
        <v>12</v>
      </c>
      <c r="D10605">
        <v>2034</v>
      </c>
      <c r="E10605">
        <v>2039</v>
      </c>
      <c r="F10605">
        <v>1</v>
      </c>
      <c r="G10605">
        <v>24180.36996</v>
      </c>
      <c r="H10605">
        <v>0</v>
      </c>
      <c r="I10605">
        <v>1</v>
      </c>
      <c r="J10605" s="2" t="str">
        <f t="shared" si="165"/>
        <v>EG_WINDOFFNR2034</v>
      </c>
    </row>
    <row r="10606" spans="1:10" x14ac:dyDescent="0.25">
      <c r="A10606" t="s">
        <v>23</v>
      </c>
      <c r="B10606" t="s">
        <v>6</v>
      </c>
      <c r="C10606" t="s">
        <v>10</v>
      </c>
      <c r="D10606">
        <v>2034</v>
      </c>
      <c r="E10606">
        <v>2040</v>
      </c>
      <c r="F10606">
        <v>1</v>
      </c>
      <c r="G10606">
        <v>24180.36996</v>
      </c>
      <c r="H10606">
        <v>0</v>
      </c>
      <c r="I10606">
        <v>1</v>
      </c>
      <c r="J10606" s="2" t="str">
        <f t="shared" si="165"/>
        <v>EG_WINDOFFER2034</v>
      </c>
    </row>
    <row r="10607" spans="1:10" x14ac:dyDescent="0.25">
      <c r="A10607" t="s">
        <v>23</v>
      </c>
      <c r="B10607" t="s">
        <v>6</v>
      </c>
      <c r="C10607" t="s">
        <v>11</v>
      </c>
      <c r="D10607">
        <v>2034</v>
      </c>
      <c r="E10607">
        <v>2040</v>
      </c>
      <c r="F10607">
        <v>1</v>
      </c>
      <c r="G10607">
        <v>24180.36996</v>
      </c>
      <c r="H10607">
        <v>0</v>
      </c>
      <c r="I10607">
        <v>1</v>
      </c>
      <c r="J10607" s="2" t="str">
        <f t="shared" si="165"/>
        <v>EG_WINDOFFWR2034</v>
      </c>
    </row>
    <row r="10608" spans="1:10" x14ac:dyDescent="0.25">
      <c r="A10608" t="s">
        <v>23</v>
      </c>
      <c r="B10608" t="s">
        <v>6</v>
      </c>
      <c r="C10608" t="s">
        <v>9</v>
      </c>
      <c r="D10608">
        <v>2034</v>
      </c>
      <c r="E10608">
        <v>2040</v>
      </c>
      <c r="F10608">
        <v>1</v>
      </c>
      <c r="G10608">
        <v>24180.36996</v>
      </c>
      <c r="H10608">
        <v>0</v>
      </c>
      <c r="I10608">
        <v>1</v>
      </c>
      <c r="J10608" s="2" t="str">
        <f t="shared" si="165"/>
        <v>EG_WINDOFFNER2034</v>
      </c>
    </row>
    <row r="10609" spans="1:10" x14ac:dyDescent="0.25">
      <c r="A10609" t="s">
        <v>23</v>
      </c>
      <c r="B10609" t="s">
        <v>6</v>
      </c>
      <c r="C10609" t="s">
        <v>8</v>
      </c>
      <c r="D10609">
        <v>2034</v>
      </c>
      <c r="E10609">
        <v>2040</v>
      </c>
      <c r="F10609">
        <v>1</v>
      </c>
      <c r="G10609">
        <v>24180.36996</v>
      </c>
      <c r="H10609">
        <v>0</v>
      </c>
      <c r="I10609">
        <v>1</v>
      </c>
      <c r="J10609" s="2" t="str">
        <f t="shared" si="165"/>
        <v>EG_WINDOFFSR2034</v>
      </c>
    </row>
    <row r="10610" spans="1:10" x14ac:dyDescent="0.25">
      <c r="A10610" t="s">
        <v>23</v>
      </c>
      <c r="B10610" t="s">
        <v>6</v>
      </c>
      <c r="C10610" t="s">
        <v>12</v>
      </c>
      <c r="D10610">
        <v>2034</v>
      </c>
      <c r="E10610">
        <v>2040</v>
      </c>
      <c r="F10610">
        <v>1</v>
      </c>
      <c r="G10610">
        <v>24180.36996</v>
      </c>
      <c r="H10610">
        <v>0</v>
      </c>
      <c r="I10610">
        <v>1</v>
      </c>
      <c r="J10610" s="2" t="str">
        <f t="shared" si="165"/>
        <v>EG_WINDOFFNR2034</v>
      </c>
    </row>
    <row r="10611" spans="1:10" x14ac:dyDescent="0.25">
      <c r="A10611" t="s">
        <v>23</v>
      </c>
      <c r="B10611" t="s">
        <v>6</v>
      </c>
      <c r="C10611" t="s">
        <v>10</v>
      </c>
      <c r="D10611">
        <v>2034</v>
      </c>
      <c r="E10611">
        <v>2041</v>
      </c>
      <c r="F10611">
        <v>1</v>
      </c>
      <c r="G10611">
        <v>24180.36996</v>
      </c>
      <c r="H10611">
        <v>0</v>
      </c>
      <c r="I10611">
        <v>1</v>
      </c>
      <c r="J10611" s="2" t="str">
        <f t="shared" si="165"/>
        <v>EG_WINDOFFER2034</v>
      </c>
    </row>
    <row r="10612" spans="1:10" x14ac:dyDescent="0.25">
      <c r="A10612" t="s">
        <v>23</v>
      </c>
      <c r="B10612" t="s">
        <v>6</v>
      </c>
      <c r="C10612" t="s">
        <v>11</v>
      </c>
      <c r="D10612">
        <v>2034</v>
      </c>
      <c r="E10612">
        <v>2041</v>
      </c>
      <c r="F10612">
        <v>1</v>
      </c>
      <c r="G10612">
        <v>24180.36996</v>
      </c>
      <c r="H10612">
        <v>0</v>
      </c>
      <c r="I10612">
        <v>1</v>
      </c>
      <c r="J10612" s="2" t="str">
        <f t="shared" si="165"/>
        <v>EG_WINDOFFWR2034</v>
      </c>
    </row>
    <row r="10613" spans="1:10" x14ac:dyDescent="0.25">
      <c r="A10613" t="s">
        <v>23</v>
      </c>
      <c r="B10613" t="s">
        <v>6</v>
      </c>
      <c r="C10613" t="s">
        <v>9</v>
      </c>
      <c r="D10613">
        <v>2034</v>
      </c>
      <c r="E10613">
        <v>2041</v>
      </c>
      <c r="F10613">
        <v>1</v>
      </c>
      <c r="G10613">
        <v>24180.36996</v>
      </c>
      <c r="H10613">
        <v>0</v>
      </c>
      <c r="I10613">
        <v>1</v>
      </c>
      <c r="J10613" s="2" t="str">
        <f t="shared" si="165"/>
        <v>EG_WINDOFFNER2034</v>
      </c>
    </row>
    <row r="10614" spans="1:10" x14ac:dyDescent="0.25">
      <c r="A10614" t="s">
        <v>23</v>
      </c>
      <c r="B10614" t="s">
        <v>6</v>
      </c>
      <c r="C10614" t="s">
        <v>8</v>
      </c>
      <c r="D10614">
        <v>2034</v>
      </c>
      <c r="E10614">
        <v>2041</v>
      </c>
      <c r="F10614">
        <v>1</v>
      </c>
      <c r="G10614">
        <v>24180.36996</v>
      </c>
      <c r="H10614">
        <v>0</v>
      </c>
      <c r="I10614">
        <v>1</v>
      </c>
      <c r="J10614" s="2" t="str">
        <f t="shared" si="165"/>
        <v>EG_WINDOFFSR2034</v>
      </c>
    </row>
    <row r="10615" spans="1:10" x14ac:dyDescent="0.25">
      <c r="A10615" t="s">
        <v>23</v>
      </c>
      <c r="B10615" t="s">
        <v>6</v>
      </c>
      <c r="C10615" t="s">
        <v>12</v>
      </c>
      <c r="D10615">
        <v>2034</v>
      </c>
      <c r="E10615">
        <v>2041</v>
      </c>
      <c r="F10615">
        <v>1</v>
      </c>
      <c r="G10615">
        <v>24180.36996</v>
      </c>
      <c r="H10615">
        <v>0</v>
      </c>
      <c r="I10615">
        <v>1</v>
      </c>
      <c r="J10615" s="2" t="str">
        <f t="shared" si="165"/>
        <v>EG_WINDOFFNR2034</v>
      </c>
    </row>
    <row r="10616" spans="1:10" x14ac:dyDescent="0.25">
      <c r="A10616" t="s">
        <v>13</v>
      </c>
      <c r="B10616" t="s">
        <v>6</v>
      </c>
      <c r="C10616" t="s">
        <v>10</v>
      </c>
      <c r="D10616">
        <v>2035</v>
      </c>
      <c r="E10616">
        <v>2035</v>
      </c>
      <c r="F10616">
        <v>0.38096819999999998</v>
      </c>
      <c r="G10616">
        <v>13721.031290000001</v>
      </c>
      <c r="H10616">
        <v>133.5230182</v>
      </c>
      <c r="I10616">
        <v>0.85</v>
      </c>
      <c r="J10616" s="2" t="str">
        <f t="shared" si="165"/>
        <v>EG_COALER2035</v>
      </c>
    </row>
    <row r="10617" spans="1:10" x14ac:dyDescent="0.25">
      <c r="A10617" t="s">
        <v>13</v>
      </c>
      <c r="B10617" t="s">
        <v>6</v>
      </c>
      <c r="C10617" t="s">
        <v>11</v>
      </c>
      <c r="D10617">
        <v>2035</v>
      </c>
      <c r="E10617">
        <v>2035</v>
      </c>
      <c r="F10617">
        <v>0.38096819999999998</v>
      </c>
      <c r="G10617">
        <v>13721.031290000001</v>
      </c>
      <c r="H10617">
        <v>133.5230182</v>
      </c>
      <c r="I10617">
        <v>0.85</v>
      </c>
      <c r="J10617" s="2" t="str">
        <f t="shared" si="165"/>
        <v>EG_COALWR2035</v>
      </c>
    </row>
    <row r="10618" spans="1:10" x14ac:dyDescent="0.25">
      <c r="A10618" t="s">
        <v>13</v>
      </c>
      <c r="B10618" t="s">
        <v>6</v>
      </c>
      <c r="C10618" t="s">
        <v>9</v>
      </c>
      <c r="D10618">
        <v>2035</v>
      </c>
      <c r="E10618">
        <v>2035</v>
      </c>
      <c r="F10618">
        <v>0.38096819999999998</v>
      </c>
      <c r="G10618">
        <v>13721.031290000001</v>
      </c>
      <c r="H10618">
        <v>133.5230182</v>
      </c>
      <c r="I10618">
        <v>0.85</v>
      </c>
      <c r="J10618" s="2" t="str">
        <f t="shared" si="165"/>
        <v>EG_COALNER2035</v>
      </c>
    </row>
    <row r="10619" spans="1:10" x14ac:dyDescent="0.25">
      <c r="A10619" t="s">
        <v>13</v>
      </c>
      <c r="B10619" t="s">
        <v>6</v>
      </c>
      <c r="C10619" t="s">
        <v>8</v>
      </c>
      <c r="D10619">
        <v>2035</v>
      </c>
      <c r="E10619">
        <v>2035</v>
      </c>
      <c r="F10619">
        <v>0.38096819999999998</v>
      </c>
      <c r="G10619">
        <v>13721.031290000001</v>
      </c>
      <c r="H10619">
        <v>133.5230182</v>
      </c>
      <c r="I10619">
        <v>0.85</v>
      </c>
      <c r="J10619" s="2" t="str">
        <f t="shared" si="165"/>
        <v>EG_COALSR2035</v>
      </c>
    </row>
    <row r="10620" spans="1:10" x14ac:dyDescent="0.25">
      <c r="A10620" t="s">
        <v>13</v>
      </c>
      <c r="B10620" t="s">
        <v>6</v>
      </c>
      <c r="C10620" t="s">
        <v>12</v>
      </c>
      <c r="D10620">
        <v>2035</v>
      </c>
      <c r="E10620">
        <v>2035</v>
      </c>
      <c r="F10620">
        <v>0.38096819999999998</v>
      </c>
      <c r="G10620">
        <v>13721.031290000001</v>
      </c>
      <c r="H10620">
        <v>133.5230182</v>
      </c>
      <c r="I10620">
        <v>0.85</v>
      </c>
      <c r="J10620" s="2" t="str">
        <f t="shared" si="165"/>
        <v>EG_COALNR2035</v>
      </c>
    </row>
    <row r="10621" spans="1:10" x14ac:dyDescent="0.25">
      <c r="A10621" t="s">
        <v>13</v>
      </c>
      <c r="B10621" t="s">
        <v>6</v>
      </c>
      <c r="C10621" t="s">
        <v>10</v>
      </c>
      <c r="D10621">
        <v>2035</v>
      </c>
      <c r="E10621">
        <v>2036</v>
      </c>
      <c r="F10621">
        <v>0.38096819999999998</v>
      </c>
      <c r="G10621">
        <v>13721.031290000001</v>
      </c>
      <c r="H10621">
        <v>133.5230182</v>
      </c>
      <c r="I10621">
        <v>0.85</v>
      </c>
      <c r="J10621" s="2" t="str">
        <f t="shared" si="165"/>
        <v>EG_COALER2035</v>
      </c>
    </row>
    <row r="10622" spans="1:10" x14ac:dyDescent="0.25">
      <c r="A10622" t="s">
        <v>13</v>
      </c>
      <c r="B10622" t="s">
        <v>6</v>
      </c>
      <c r="C10622" t="s">
        <v>11</v>
      </c>
      <c r="D10622">
        <v>2035</v>
      </c>
      <c r="E10622">
        <v>2036</v>
      </c>
      <c r="F10622">
        <v>0.38096819999999998</v>
      </c>
      <c r="G10622">
        <v>13721.031290000001</v>
      </c>
      <c r="H10622">
        <v>133.5230182</v>
      </c>
      <c r="I10622">
        <v>0.85</v>
      </c>
      <c r="J10622" s="2" t="str">
        <f t="shared" si="165"/>
        <v>EG_COALWR2035</v>
      </c>
    </row>
    <row r="10623" spans="1:10" x14ac:dyDescent="0.25">
      <c r="A10623" t="s">
        <v>13</v>
      </c>
      <c r="B10623" t="s">
        <v>6</v>
      </c>
      <c r="C10623" t="s">
        <v>9</v>
      </c>
      <c r="D10623">
        <v>2035</v>
      </c>
      <c r="E10623">
        <v>2036</v>
      </c>
      <c r="F10623">
        <v>0.38096819999999998</v>
      </c>
      <c r="G10623">
        <v>13721.031290000001</v>
      </c>
      <c r="H10623">
        <v>133.5230182</v>
      </c>
      <c r="I10623">
        <v>0.85</v>
      </c>
      <c r="J10623" s="2" t="str">
        <f t="shared" si="165"/>
        <v>EG_COALNER2035</v>
      </c>
    </row>
    <row r="10624" spans="1:10" x14ac:dyDescent="0.25">
      <c r="A10624" t="s">
        <v>13</v>
      </c>
      <c r="B10624" t="s">
        <v>6</v>
      </c>
      <c r="C10624" t="s">
        <v>8</v>
      </c>
      <c r="D10624">
        <v>2035</v>
      </c>
      <c r="E10624">
        <v>2036</v>
      </c>
      <c r="F10624">
        <v>0.38096819999999998</v>
      </c>
      <c r="G10624">
        <v>13721.031290000001</v>
      </c>
      <c r="H10624">
        <v>133.5230182</v>
      </c>
      <c r="I10624">
        <v>0.85</v>
      </c>
      <c r="J10624" s="2" t="str">
        <f t="shared" si="165"/>
        <v>EG_COALSR2035</v>
      </c>
    </row>
    <row r="10625" spans="1:10" x14ac:dyDescent="0.25">
      <c r="A10625" t="s">
        <v>13</v>
      </c>
      <c r="B10625" t="s">
        <v>6</v>
      </c>
      <c r="C10625" t="s">
        <v>12</v>
      </c>
      <c r="D10625">
        <v>2035</v>
      </c>
      <c r="E10625">
        <v>2036</v>
      </c>
      <c r="F10625">
        <v>0.38096819999999998</v>
      </c>
      <c r="G10625">
        <v>13721.031290000001</v>
      </c>
      <c r="H10625">
        <v>133.5230182</v>
      </c>
      <c r="I10625">
        <v>0.85</v>
      </c>
      <c r="J10625" s="2" t="str">
        <f t="shared" si="165"/>
        <v>EG_COALNR2035</v>
      </c>
    </row>
    <row r="10626" spans="1:10" x14ac:dyDescent="0.25">
      <c r="A10626" t="s">
        <v>13</v>
      </c>
      <c r="B10626" t="s">
        <v>6</v>
      </c>
      <c r="C10626" t="s">
        <v>10</v>
      </c>
      <c r="D10626">
        <v>2035</v>
      </c>
      <c r="E10626">
        <v>2037</v>
      </c>
      <c r="F10626">
        <v>0.38096819999999998</v>
      </c>
      <c r="G10626">
        <v>13721.031290000001</v>
      </c>
      <c r="H10626">
        <v>133.5230182</v>
      </c>
      <c r="I10626">
        <v>0.85</v>
      </c>
      <c r="J10626" s="2" t="str">
        <f t="shared" si="165"/>
        <v>EG_COALER2035</v>
      </c>
    </row>
    <row r="10627" spans="1:10" x14ac:dyDescent="0.25">
      <c r="A10627" t="s">
        <v>13</v>
      </c>
      <c r="B10627" t="s">
        <v>6</v>
      </c>
      <c r="C10627" t="s">
        <v>11</v>
      </c>
      <c r="D10627">
        <v>2035</v>
      </c>
      <c r="E10627">
        <v>2037</v>
      </c>
      <c r="F10627">
        <v>0.38096819999999998</v>
      </c>
      <c r="G10627">
        <v>13721.031290000001</v>
      </c>
      <c r="H10627">
        <v>133.5230182</v>
      </c>
      <c r="I10627">
        <v>0.85</v>
      </c>
      <c r="J10627" s="2" t="str">
        <f t="shared" ref="J10627:J10690" si="166">_xlfn.CONCAT(A10627,C10627,D10627)</f>
        <v>EG_COALWR2035</v>
      </c>
    </row>
    <row r="10628" spans="1:10" x14ac:dyDescent="0.25">
      <c r="A10628" t="s">
        <v>13</v>
      </c>
      <c r="B10628" t="s">
        <v>6</v>
      </c>
      <c r="C10628" t="s">
        <v>9</v>
      </c>
      <c r="D10628">
        <v>2035</v>
      </c>
      <c r="E10628">
        <v>2037</v>
      </c>
      <c r="F10628">
        <v>0.38096819999999998</v>
      </c>
      <c r="G10628">
        <v>13721.031290000001</v>
      </c>
      <c r="H10628">
        <v>133.5230182</v>
      </c>
      <c r="I10628">
        <v>0.85</v>
      </c>
      <c r="J10628" s="2" t="str">
        <f t="shared" si="166"/>
        <v>EG_COALNER2035</v>
      </c>
    </row>
    <row r="10629" spans="1:10" x14ac:dyDescent="0.25">
      <c r="A10629" t="s">
        <v>13</v>
      </c>
      <c r="B10629" t="s">
        <v>6</v>
      </c>
      <c r="C10629" t="s">
        <v>8</v>
      </c>
      <c r="D10629">
        <v>2035</v>
      </c>
      <c r="E10629">
        <v>2037</v>
      </c>
      <c r="F10629">
        <v>0.38096819999999998</v>
      </c>
      <c r="G10629">
        <v>13721.031290000001</v>
      </c>
      <c r="H10629">
        <v>133.5230182</v>
      </c>
      <c r="I10629">
        <v>0.85</v>
      </c>
      <c r="J10629" s="2" t="str">
        <f t="shared" si="166"/>
        <v>EG_COALSR2035</v>
      </c>
    </row>
    <row r="10630" spans="1:10" x14ac:dyDescent="0.25">
      <c r="A10630" t="s">
        <v>13</v>
      </c>
      <c r="B10630" t="s">
        <v>6</v>
      </c>
      <c r="C10630" t="s">
        <v>12</v>
      </c>
      <c r="D10630">
        <v>2035</v>
      </c>
      <c r="E10630">
        <v>2037</v>
      </c>
      <c r="F10630">
        <v>0.38096819999999998</v>
      </c>
      <c r="G10630">
        <v>13721.031290000001</v>
      </c>
      <c r="H10630">
        <v>133.5230182</v>
      </c>
      <c r="I10630">
        <v>0.85</v>
      </c>
      <c r="J10630" s="2" t="str">
        <f t="shared" si="166"/>
        <v>EG_COALNR2035</v>
      </c>
    </row>
    <row r="10631" spans="1:10" x14ac:dyDescent="0.25">
      <c r="A10631" t="s">
        <v>13</v>
      </c>
      <c r="B10631" t="s">
        <v>6</v>
      </c>
      <c r="C10631" t="s">
        <v>10</v>
      </c>
      <c r="D10631">
        <v>2035</v>
      </c>
      <c r="E10631">
        <v>2038</v>
      </c>
      <c r="F10631">
        <v>0.38096819999999998</v>
      </c>
      <c r="G10631">
        <v>13721.031290000001</v>
      </c>
      <c r="H10631">
        <v>133.5230182</v>
      </c>
      <c r="I10631">
        <v>0.85</v>
      </c>
      <c r="J10631" s="2" t="str">
        <f t="shared" si="166"/>
        <v>EG_COALER2035</v>
      </c>
    </row>
    <row r="10632" spans="1:10" x14ac:dyDescent="0.25">
      <c r="A10632" t="s">
        <v>13</v>
      </c>
      <c r="B10632" t="s">
        <v>6</v>
      </c>
      <c r="C10632" t="s">
        <v>11</v>
      </c>
      <c r="D10632">
        <v>2035</v>
      </c>
      <c r="E10632">
        <v>2038</v>
      </c>
      <c r="F10632">
        <v>0.38096819999999998</v>
      </c>
      <c r="G10632">
        <v>13721.031290000001</v>
      </c>
      <c r="H10632">
        <v>133.5230182</v>
      </c>
      <c r="I10632">
        <v>0.85</v>
      </c>
      <c r="J10632" s="2" t="str">
        <f t="shared" si="166"/>
        <v>EG_COALWR2035</v>
      </c>
    </row>
    <row r="10633" spans="1:10" x14ac:dyDescent="0.25">
      <c r="A10633" t="s">
        <v>13</v>
      </c>
      <c r="B10633" t="s">
        <v>6</v>
      </c>
      <c r="C10633" t="s">
        <v>9</v>
      </c>
      <c r="D10633">
        <v>2035</v>
      </c>
      <c r="E10633">
        <v>2038</v>
      </c>
      <c r="F10633">
        <v>0.38096819999999998</v>
      </c>
      <c r="G10633">
        <v>13721.031290000001</v>
      </c>
      <c r="H10633">
        <v>133.5230182</v>
      </c>
      <c r="I10633">
        <v>0.85</v>
      </c>
      <c r="J10633" s="2" t="str">
        <f t="shared" si="166"/>
        <v>EG_COALNER2035</v>
      </c>
    </row>
    <row r="10634" spans="1:10" x14ac:dyDescent="0.25">
      <c r="A10634" t="s">
        <v>13</v>
      </c>
      <c r="B10634" t="s">
        <v>6</v>
      </c>
      <c r="C10634" t="s">
        <v>8</v>
      </c>
      <c r="D10634">
        <v>2035</v>
      </c>
      <c r="E10634">
        <v>2038</v>
      </c>
      <c r="F10634">
        <v>0.38096819999999998</v>
      </c>
      <c r="G10634">
        <v>13721.031290000001</v>
      </c>
      <c r="H10634">
        <v>133.5230182</v>
      </c>
      <c r="I10634">
        <v>0.85</v>
      </c>
      <c r="J10634" s="2" t="str">
        <f t="shared" si="166"/>
        <v>EG_COALSR2035</v>
      </c>
    </row>
    <row r="10635" spans="1:10" x14ac:dyDescent="0.25">
      <c r="A10635" t="s">
        <v>13</v>
      </c>
      <c r="B10635" t="s">
        <v>6</v>
      </c>
      <c r="C10635" t="s">
        <v>12</v>
      </c>
      <c r="D10635">
        <v>2035</v>
      </c>
      <c r="E10635">
        <v>2038</v>
      </c>
      <c r="F10635">
        <v>0.38096819999999998</v>
      </c>
      <c r="G10635">
        <v>13721.031290000001</v>
      </c>
      <c r="H10635">
        <v>133.5230182</v>
      </c>
      <c r="I10635">
        <v>0.85</v>
      </c>
      <c r="J10635" s="2" t="str">
        <f t="shared" si="166"/>
        <v>EG_COALNR2035</v>
      </c>
    </row>
    <row r="10636" spans="1:10" x14ac:dyDescent="0.25">
      <c r="A10636" t="s">
        <v>13</v>
      </c>
      <c r="B10636" t="s">
        <v>6</v>
      </c>
      <c r="C10636" t="s">
        <v>10</v>
      </c>
      <c r="D10636">
        <v>2035</v>
      </c>
      <c r="E10636">
        <v>2039</v>
      </c>
      <c r="F10636">
        <v>0.38096819999999998</v>
      </c>
      <c r="G10636">
        <v>13721.031290000001</v>
      </c>
      <c r="H10636">
        <v>133.5230182</v>
      </c>
      <c r="I10636">
        <v>0.85</v>
      </c>
      <c r="J10636" s="2" t="str">
        <f t="shared" si="166"/>
        <v>EG_COALER2035</v>
      </c>
    </row>
    <row r="10637" spans="1:10" x14ac:dyDescent="0.25">
      <c r="A10637" t="s">
        <v>13</v>
      </c>
      <c r="B10637" t="s">
        <v>6</v>
      </c>
      <c r="C10637" t="s">
        <v>11</v>
      </c>
      <c r="D10637">
        <v>2035</v>
      </c>
      <c r="E10637">
        <v>2039</v>
      </c>
      <c r="F10637">
        <v>0.38096819999999998</v>
      </c>
      <c r="G10637">
        <v>13721.031290000001</v>
      </c>
      <c r="H10637">
        <v>133.5230182</v>
      </c>
      <c r="I10637">
        <v>0.85</v>
      </c>
      <c r="J10637" s="2" t="str">
        <f t="shared" si="166"/>
        <v>EG_COALWR2035</v>
      </c>
    </row>
    <row r="10638" spans="1:10" x14ac:dyDescent="0.25">
      <c r="A10638" t="s">
        <v>13</v>
      </c>
      <c r="B10638" t="s">
        <v>6</v>
      </c>
      <c r="C10638" t="s">
        <v>9</v>
      </c>
      <c r="D10638">
        <v>2035</v>
      </c>
      <c r="E10638">
        <v>2039</v>
      </c>
      <c r="F10638">
        <v>0.38096819999999998</v>
      </c>
      <c r="G10638">
        <v>13721.031290000001</v>
      </c>
      <c r="H10638">
        <v>133.5230182</v>
      </c>
      <c r="I10638">
        <v>0.85</v>
      </c>
      <c r="J10638" s="2" t="str">
        <f t="shared" si="166"/>
        <v>EG_COALNER2035</v>
      </c>
    </row>
    <row r="10639" spans="1:10" x14ac:dyDescent="0.25">
      <c r="A10639" t="s">
        <v>13</v>
      </c>
      <c r="B10639" t="s">
        <v>6</v>
      </c>
      <c r="C10639" t="s">
        <v>8</v>
      </c>
      <c r="D10639">
        <v>2035</v>
      </c>
      <c r="E10639">
        <v>2039</v>
      </c>
      <c r="F10639">
        <v>0.38096819999999998</v>
      </c>
      <c r="G10639">
        <v>13721.031290000001</v>
      </c>
      <c r="H10639">
        <v>133.5230182</v>
      </c>
      <c r="I10639">
        <v>0.85</v>
      </c>
      <c r="J10639" s="2" t="str">
        <f t="shared" si="166"/>
        <v>EG_COALSR2035</v>
      </c>
    </row>
    <row r="10640" spans="1:10" x14ac:dyDescent="0.25">
      <c r="A10640" t="s">
        <v>13</v>
      </c>
      <c r="B10640" t="s">
        <v>6</v>
      </c>
      <c r="C10640" t="s">
        <v>12</v>
      </c>
      <c r="D10640">
        <v>2035</v>
      </c>
      <c r="E10640">
        <v>2039</v>
      </c>
      <c r="F10640">
        <v>0.38096819999999998</v>
      </c>
      <c r="G10640">
        <v>13721.031290000001</v>
      </c>
      <c r="H10640">
        <v>133.5230182</v>
      </c>
      <c r="I10640">
        <v>0.85</v>
      </c>
      <c r="J10640" s="2" t="str">
        <f t="shared" si="166"/>
        <v>EG_COALNR2035</v>
      </c>
    </row>
    <row r="10641" spans="1:10" x14ac:dyDescent="0.25">
      <c r="A10641" t="s">
        <v>13</v>
      </c>
      <c r="B10641" t="s">
        <v>6</v>
      </c>
      <c r="C10641" t="s">
        <v>10</v>
      </c>
      <c r="D10641">
        <v>2035</v>
      </c>
      <c r="E10641">
        <v>2040</v>
      </c>
      <c r="F10641">
        <v>0.38096819999999998</v>
      </c>
      <c r="G10641">
        <v>13721.031290000001</v>
      </c>
      <c r="H10641">
        <v>133.5230182</v>
      </c>
      <c r="I10641">
        <v>0.85</v>
      </c>
      <c r="J10641" s="2" t="str">
        <f t="shared" si="166"/>
        <v>EG_COALER2035</v>
      </c>
    </row>
    <row r="10642" spans="1:10" x14ac:dyDescent="0.25">
      <c r="A10642" t="s">
        <v>13</v>
      </c>
      <c r="B10642" t="s">
        <v>6</v>
      </c>
      <c r="C10642" t="s">
        <v>11</v>
      </c>
      <c r="D10642">
        <v>2035</v>
      </c>
      <c r="E10642">
        <v>2040</v>
      </c>
      <c r="F10642">
        <v>0.38096819999999998</v>
      </c>
      <c r="G10642">
        <v>13721.031290000001</v>
      </c>
      <c r="H10642">
        <v>133.5230182</v>
      </c>
      <c r="I10642">
        <v>0.85</v>
      </c>
      <c r="J10642" s="2" t="str">
        <f t="shared" si="166"/>
        <v>EG_COALWR2035</v>
      </c>
    </row>
    <row r="10643" spans="1:10" x14ac:dyDescent="0.25">
      <c r="A10643" t="s">
        <v>13</v>
      </c>
      <c r="B10643" t="s">
        <v>6</v>
      </c>
      <c r="C10643" t="s">
        <v>9</v>
      </c>
      <c r="D10643">
        <v>2035</v>
      </c>
      <c r="E10643">
        <v>2040</v>
      </c>
      <c r="F10643">
        <v>0.38096819999999998</v>
      </c>
      <c r="G10643">
        <v>13721.031290000001</v>
      </c>
      <c r="H10643">
        <v>133.5230182</v>
      </c>
      <c r="I10643">
        <v>0.85</v>
      </c>
      <c r="J10643" s="2" t="str">
        <f t="shared" si="166"/>
        <v>EG_COALNER2035</v>
      </c>
    </row>
    <row r="10644" spans="1:10" x14ac:dyDescent="0.25">
      <c r="A10644" t="s">
        <v>13</v>
      </c>
      <c r="B10644" t="s">
        <v>6</v>
      </c>
      <c r="C10644" t="s">
        <v>8</v>
      </c>
      <c r="D10644">
        <v>2035</v>
      </c>
      <c r="E10644">
        <v>2040</v>
      </c>
      <c r="F10644">
        <v>0.38096819999999998</v>
      </c>
      <c r="G10644">
        <v>13721.031290000001</v>
      </c>
      <c r="H10644">
        <v>133.5230182</v>
      </c>
      <c r="I10644">
        <v>0.85</v>
      </c>
      <c r="J10644" s="2" t="str">
        <f t="shared" si="166"/>
        <v>EG_COALSR2035</v>
      </c>
    </row>
    <row r="10645" spans="1:10" x14ac:dyDescent="0.25">
      <c r="A10645" t="s">
        <v>13</v>
      </c>
      <c r="B10645" t="s">
        <v>6</v>
      </c>
      <c r="C10645" t="s">
        <v>12</v>
      </c>
      <c r="D10645">
        <v>2035</v>
      </c>
      <c r="E10645">
        <v>2040</v>
      </c>
      <c r="F10645">
        <v>0.38096819999999998</v>
      </c>
      <c r="G10645">
        <v>13721.031290000001</v>
      </c>
      <c r="H10645">
        <v>133.5230182</v>
      </c>
      <c r="I10645">
        <v>0.85</v>
      </c>
      <c r="J10645" s="2" t="str">
        <f t="shared" si="166"/>
        <v>EG_COALNR2035</v>
      </c>
    </row>
    <row r="10646" spans="1:10" x14ac:dyDescent="0.25">
      <c r="A10646" t="s">
        <v>13</v>
      </c>
      <c r="B10646" t="s">
        <v>6</v>
      </c>
      <c r="C10646" t="s">
        <v>10</v>
      </c>
      <c r="D10646">
        <v>2035</v>
      </c>
      <c r="E10646">
        <v>2041</v>
      </c>
      <c r="F10646">
        <v>0.38096819999999998</v>
      </c>
      <c r="G10646">
        <v>13721.031290000001</v>
      </c>
      <c r="H10646">
        <v>133.5230182</v>
      </c>
      <c r="I10646">
        <v>0.85</v>
      </c>
      <c r="J10646" s="2" t="str">
        <f t="shared" si="166"/>
        <v>EG_COALER2035</v>
      </c>
    </row>
    <row r="10647" spans="1:10" x14ac:dyDescent="0.25">
      <c r="A10647" t="s">
        <v>13</v>
      </c>
      <c r="B10647" t="s">
        <v>6</v>
      </c>
      <c r="C10647" t="s">
        <v>11</v>
      </c>
      <c r="D10647">
        <v>2035</v>
      </c>
      <c r="E10647">
        <v>2041</v>
      </c>
      <c r="F10647">
        <v>0.38096819999999998</v>
      </c>
      <c r="G10647">
        <v>13721.031290000001</v>
      </c>
      <c r="H10647">
        <v>133.5230182</v>
      </c>
      <c r="I10647">
        <v>0.85</v>
      </c>
      <c r="J10647" s="2" t="str">
        <f t="shared" si="166"/>
        <v>EG_COALWR2035</v>
      </c>
    </row>
    <row r="10648" spans="1:10" x14ac:dyDescent="0.25">
      <c r="A10648" t="s">
        <v>13</v>
      </c>
      <c r="B10648" t="s">
        <v>6</v>
      </c>
      <c r="C10648" t="s">
        <v>9</v>
      </c>
      <c r="D10648">
        <v>2035</v>
      </c>
      <c r="E10648">
        <v>2041</v>
      </c>
      <c r="F10648">
        <v>0.38096819999999998</v>
      </c>
      <c r="G10648">
        <v>13721.031290000001</v>
      </c>
      <c r="H10648">
        <v>133.5230182</v>
      </c>
      <c r="I10648">
        <v>0.85</v>
      </c>
      <c r="J10648" s="2" t="str">
        <f t="shared" si="166"/>
        <v>EG_COALNER2035</v>
      </c>
    </row>
    <row r="10649" spans="1:10" x14ac:dyDescent="0.25">
      <c r="A10649" t="s">
        <v>13</v>
      </c>
      <c r="B10649" t="s">
        <v>6</v>
      </c>
      <c r="C10649" t="s">
        <v>8</v>
      </c>
      <c r="D10649">
        <v>2035</v>
      </c>
      <c r="E10649">
        <v>2041</v>
      </c>
      <c r="F10649">
        <v>0.38096819999999998</v>
      </c>
      <c r="G10649">
        <v>13721.031290000001</v>
      </c>
      <c r="H10649">
        <v>133.5230182</v>
      </c>
      <c r="I10649">
        <v>0.85</v>
      </c>
      <c r="J10649" s="2" t="str">
        <f t="shared" si="166"/>
        <v>EG_COALSR2035</v>
      </c>
    </row>
    <row r="10650" spans="1:10" x14ac:dyDescent="0.25">
      <c r="A10650" t="s">
        <v>13</v>
      </c>
      <c r="B10650" t="s">
        <v>6</v>
      </c>
      <c r="C10650" t="s">
        <v>12</v>
      </c>
      <c r="D10650">
        <v>2035</v>
      </c>
      <c r="E10650">
        <v>2041</v>
      </c>
      <c r="F10650">
        <v>0.38096819999999998</v>
      </c>
      <c r="G10650">
        <v>13721.031290000001</v>
      </c>
      <c r="H10650">
        <v>133.5230182</v>
      </c>
      <c r="I10650">
        <v>0.85</v>
      </c>
      <c r="J10650" s="2" t="str">
        <f t="shared" si="166"/>
        <v>EG_COALNR2035</v>
      </c>
    </row>
    <row r="10651" spans="1:10" x14ac:dyDescent="0.25">
      <c r="A10651" t="s">
        <v>14</v>
      </c>
      <c r="B10651" t="s">
        <v>6</v>
      </c>
      <c r="C10651" t="s">
        <v>10</v>
      </c>
      <c r="D10651">
        <v>2035</v>
      </c>
      <c r="E10651">
        <v>2035</v>
      </c>
      <c r="F10651">
        <v>0.40444272199999998</v>
      </c>
      <c r="G10651">
        <v>8512.2278029999998</v>
      </c>
      <c r="H10651">
        <v>0</v>
      </c>
      <c r="I10651">
        <v>0.85</v>
      </c>
      <c r="J10651" s="2" t="str">
        <f t="shared" si="166"/>
        <v>EG_CCGTER2035</v>
      </c>
    </row>
    <row r="10652" spans="1:10" x14ac:dyDescent="0.25">
      <c r="A10652" t="s">
        <v>14</v>
      </c>
      <c r="B10652" t="s">
        <v>6</v>
      </c>
      <c r="C10652" t="s">
        <v>11</v>
      </c>
      <c r="D10652">
        <v>2035</v>
      </c>
      <c r="E10652">
        <v>2035</v>
      </c>
      <c r="F10652">
        <v>0.40444272199999998</v>
      </c>
      <c r="G10652">
        <v>8512.2278029999998</v>
      </c>
      <c r="H10652">
        <v>0</v>
      </c>
      <c r="I10652">
        <v>0.85</v>
      </c>
      <c r="J10652" s="2" t="str">
        <f t="shared" si="166"/>
        <v>EG_CCGTWR2035</v>
      </c>
    </row>
    <row r="10653" spans="1:10" x14ac:dyDescent="0.25">
      <c r="A10653" t="s">
        <v>14</v>
      </c>
      <c r="B10653" t="s">
        <v>6</v>
      </c>
      <c r="C10653" t="s">
        <v>9</v>
      </c>
      <c r="D10653">
        <v>2035</v>
      </c>
      <c r="E10653">
        <v>2035</v>
      </c>
      <c r="F10653">
        <v>0.40444272199999998</v>
      </c>
      <c r="G10653">
        <v>8512.2278029999998</v>
      </c>
      <c r="H10653">
        <v>0</v>
      </c>
      <c r="I10653">
        <v>0.85</v>
      </c>
      <c r="J10653" s="2" t="str">
        <f t="shared" si="166"/>
        <v>EG_CCGTNER2035</v>
      </c>
    </row>
    <row r="10654" spans="1:10" x14ac:dyDescent="0.25">
      <c r="A10654" t="s">
        <v>14</v>
      </c>
      <c r="B10654" t="s">
        <v>6</v>
      </c>
      <c r="C10654" t="s">
        <v>8</v>
      </c>
      <c r="D10654">
        <v>2035</v>
      </c>
      <c r="E10654">
        <v>2035</v>
      </c>
      <c r="F10654">
        <v>0.40444272199999998</v>
      </c>
      <c r="G10654">
        <v>8512.2278029999998</v>
      </c>
      <c r="H10654">
        <v>0</v>
      </c>
      <c r="I10654">
        <v>0.85</v>
      </c>
      <c r="J10654" s="2" t="str">
        <f t="shared" si="166"/>
        <v>EG_CCGTSR2035</v>
      </c>
    </row>
    <row r="10655" spans="1:10" x14ac:dyDescent="0.25">
      <c r="A10655" t="s">
        <v>14</v>
      </c>
      <c r="B10655" t="s">
        <v>6</v>
      </c>
      <c r="C10655" t="s">
        <v>12</v>
      </c>
      <c r="D10655">
        <v>2035</v>
      </c>
      <c r="E10655">
        <v>2035</v>
      </c>
      <c r="F10655">
        <v>0.40444272199999998</v>
      </c>
      <c r="G10655">
        <v>8512.2278029999998</v>
      </c>
      <c r="H10655">
        <v>0</v>
      </c>
      <c r="I10655">
        <v>0.85</v>
      </c>
      <c r="J10655" s="2" t="str">
        <f t="shared" si="166"/>
        <v>EG_CCGTNR2035</v>
      </c>
    </row>
    <row r="10656" spans="1:10" x14ac:dyDescent="0.25">
      <c r="A10656" t="s">
        <v>14</v>
      </c>
      <c r="B10656" t="s">
        <v>6</v>
      </c>
      <c r="C10656" t="s">
        <v>10</v>
      </c>
      <c r="D10656">
        <v>2035</v>
      </c>
      <c r="E10656">
        <v>2036</v>
      </c>
      <c r="F10656">
        <v>0.40444272199999998</v>
      </c>
      <c r="G10656">
        <v>8512.2278029999998</v>
      </c>
      <c r="H10656">
        <v>0</v>
      </c>
      <c r="I10656">
        <v>0.85</v>
      </c>
      <c r="J10656" s="2" t="str">
        <f t="shared" si="166"/>
        <v>EG_CCGTER2035</v>
      </c>
    </row>
    <row r="10657" spans="1:10" x14ac:dyDescent="0.25">
      <c r="A10657" t="s">
        <v>14</v>
      </c>
      <c r="B10657" t="s">
        <v>6</v>
      </c>
      <c r="C10657" t="s">
        <v>11</v>
      </c>
      <c r="D10657">
        <v>2035</v>
      </c>
      <c r="E10657">
        <v>2036</v>
      </c>
      <c r="F10657">
        <v>0.40444272199999998</v>
      </c>
      <c r="G10657">
        <v>8512.2278029999998</v>
      </c>
      <c r="H10657">
        <v>0</v>
      </c>
      <c r="I10657">
        <v>0.85</v>
      </c>
      <c r="J10657" s="2" t="str">
        <f t="shared" si="166"/>
        <v>EG_CCGTWR2035</v>
      </c>
    </row>
    <row r="10658" spans="1:10" x14ac:dyDescent="0.25">
      <c r="A10658" t="s">
        <v>14</v>
      </c>
      <c r="B10658" t="s">
        <v>6</v>
      </c>
      <c r="C10658" t="s">
        <v>9</v>
      </c>
      <c r="D10658">
        <v>2035</v>
      </c>
      <c r="E10658">
        <v>2036</v>
      </c>
      <c r="F10658">
        <v>0.40444272199999998</v>
      </c>
      <c r="G10658">
        <v>8512.2278029999998</v>
      </c>
      <c r="H10658">
        <v>0</v>
      </c>
      <c r="I10658">
        <v>0.85</v>
      </c>
      <c r="J10658" s="2" t="str">
        <f t="shared" si="166"/>
        <v>EG_CCGTNER2035</v>
      </c>
    </row>
    <row r="10659" spans="1:10" x14ac:dyDescent="0.25">
      <c r="A10659" t="s">
        <v>14</v>
      </c>
      <c r="B10659" t="s">
        <v>6</v>
      </c>
      <c r="C10659" t="s">
        <v>8</v>
      </c>
      <c r="D10659">
        <v>2035</v>
      </c>
      <c r="E10659">
        <v>2036</v>
      </c>
      <c r="F10659">
        <v>0.40444272199999998</v>
      </c>
      <c r="G10659">
        <v>8512.2278029999998</v>
      </c>
      <c r="H10659">
        <v>0</v>
      </c>
      <c r="I10659">
        <v>0.85</v>
      </c>
      <c r="J10659" s="2" t="str">
        <f t="shared" si="166"/>
        <v>EG_CCGTSR2035</v>
      </c>
    </row>
    <row r="10660" spans="1:10" x14ac:dyDescent="0.25">
      <c r="A10660" t="s">
        <v>14</v>
      </c>
      <c r="B10660" t="s">
        <v>6</v>
      </c>
      <c r="C10660" t="s">
        <v>12</v>
      </c>
      <c r="D10660">
        <v>2035</v>
      </c>
      <c r="E10660">
        <v>2036</v>
      </c>
      <c r="F10660">
        <v>0.40444272199999998</v>
      </c>
      <c r="G10660">
        <v>8512.2278029999998</v>
      </c>
      <c r="H10660">
        <v>0</v>
      </c>
      <c r="I10660">
        <v>0.85</v>
      </c>
      <c r="J10660" s="2" t="str">
        <f t="shared" si="166"/>
        <v>EG_CCGTNR2035</v>
      </c>
    </row>
    <row r="10661" spans="1:10" x14ac:dyDescent="0.25">
      <c r="A10661" t="s">
        <v>14</v>
      </c>
      <c r="B10661" t="s">
        <v>6</v>
      </c>
      <c r="C10661" t="s">
        <v>10</v>
      </c>
      <c r="D10661">
        <v>2035</v>
      </c>
      <c r="E10661">
        <v>2037</v>
      </c>
      <c r="F10661">
        <v>0.40444272199999998</v>
      </c>
      <c r="G10661">
        <v>8512.2278029999998</v>
      </c>
      <c r="H10661">
        <v>0</v>
      </c>
      <c r="I10661">
        <v>0.85</v>
      </c>
      <c r="J10661" s="2" t="str">
        <f t="shared" si="166"/>
        <v>EG_CCGTER2035</v>
      </c>
    </row>
    <row r="10662" spans="1:10" x14ac:dyDescent="0.25">
      <c r="A10662" t="s">
        <v>14</v>
      </c>
      <c r="B10662" t="s">
        <v>6</v>
      </c>
      <c r="C10662" t="s">
        <v>11</v>
      </c>
      <c r="D10662">
        <v>2035</v>
      </c>
      <c r="E10662">
        <v>2037</v>
      </c>
      <c r="F10662">
        <v>0.40444272199999998</v>
      </c>
      <c r="G10662">
        <v>8512.2278029999998</v>
      </c>
      <c r="H10662">
        <v>0</v>
      </c>
      <c r="I10662">
        <v>0.85</v>
      </c>
      <c r="J10662" s="2" t="str">
        <f t="shared" si="166"/>
        <v>EG_CCGTWR2035</v>
      </c>
    </row>
    <row r="10663" spans="1:10" x14ac:dyDescent="0.25">
      <c r="A10663" t="s">
        <v>14</v>
      </c>
      <c r="B10663" t="s">
        <v>6</v>
      </c>
      <c r="C10663" t="s">
        <v>9</v>
      </c>
      <c r="D10663">
        <v>2035</v>
      </c>
      <c r="E10663">
        <v>2037</v>
      </c>
      <c r="F10663">
        <v>0.40444272199999998</v>
      </c>
      <c r="G10663">
        <v>8512.2278029999998</v>
      </c>
      <c r="H10663">
        <v>0</v>
      </c>
      <c r="I10663">
        <v>0.85</v>
      </c>
      <c r="J10663" s="2" t="str">
        <f t="shared" si="166"/>
        <v>EG_CCGTNER2035</v>
      </c>
    </row>
    <row r="10664" spans="1:10" x14ac:dyDescent="0.25">
      <c r="A10664" t="s">
        <v>14</v>
      </c>
      <c r="B10664" t="s">
        <v>6</v>
      </c>
      <c r="C10664" t="s">
        <v>8</v>
      </c>
      <c r="D10664">
        <v>2035</v>
      </c>
      <c r="E10664">
        <v>2037</v>
      </c>
      <c r="F10664">
        <v>0.40444272199999998</v>
      </c>
      <c r="G10664">
        <v>8512.2278029999998</v>
      </c>
      <c r="H10664">
        <v>0</v>
      </c>
      <c r="I10664">
        <v>0.85</v>
      </c>
      <c r="J10664" s="2" t="str">
        <f t="shared" si="166"/>
        <v>EG_CCGTSR2035</v>
      </c>
    </row>
    <row r="10665" spans="1:10" x14ac:dyDescent="0.25">
      <c r="A10665" t="s">
        <v>14</v>
      </c>
      <c r="B10665" t="s">
        <v>6</v>
      </c>
      <c r="C10665" t="s">
        <v>12</v>
      </c>
      <c r="D10665">
        <v>2035</v>
      </c>
      <c r="E10665">
        <v>2037</v>
      </c>
      <c r="F10665">
        <v>0.40444272199999998</v>
      </c>
      <c r="G10665">
        <v>8512.2278029999998</v>
      </c>
      <c r="H10665">
        <v>0</v>
      </c>
      <c r="I10665">
        <v>0.85</v>
      </c>
      <c r="J10665" s="2" t="str">
        <f t="shared" si="166"/>
        <v>EG_CCGTNR2035</v>
      </c>
    </row>
    <row r="10666" spans="1:10" x14ac:dyDescent="0.25">
      <c r="A10666" t="s">
        <v>14</v>
      </c>
      <c r="B10666" t="s">
        <v>6</v>
      </c>
      <c r="C10666" t="s">
        <v>10</v>
      </c>
      <c r="D10666">
        <v>2035</v>
      </c>
      <c r="E10666">
        <v>2038</v>
      </c>
      <c r="F10666">
        <v>0.40444272199999998</v>
      </c>
      <c r="G10666">
        <v>8512.2278029999998</v>
      </c>
      <c r="H10666">
        <v>0</v>
      </c>
      <c r="I10666">
        <v>0.85</v>
      </c>
      <c r="J10666" s="2" t="str">
        <f t="shared" si="166"/>
        <v>EG_CCGTER2035</v>
      </c>
    </row>
    <row r="10667" spans="1:10" x14ac:dyDescent="0.25">
      <c r="A10667" t="s">
        <v>14</v>
      </c>
      <c r="B10667" t="s">
        <v>6</v>
      </c>
      <c r="C10667" t="s">
        <v>11</v>
      </c>
      <c r="D10667">
        <v>2035</v>
      </c>
      <c r="E10667">
        <v>2038</v>
      </c>
      <c r="F10667">
        <v>0.40444272199999998</v>
      </c>
      <c r="G10667">
        <v>8512.2278029999998</v>
      </c>
      <c r="H10667">
        <v>0</v>
      </c>
      <c r="I10667">
        <v>0.85</v>
      </c>
      <c r="J10667" s="2" t="str">
        <f t="shared" si="166"/>
        <v>EG_CCGTWR2035</v>
      </c>
    </row>
    <row r="10668" spans="1:10" x14ac:dyDescent="0.25">
      <c r="A10668" t="s">
        <v>14</v>
      </c>
      <c r="B10668" t="s">
        <v>6</v>
      </c>
      <c r="C10668" t="s">
        <v>9</v>
      </c>
      <c r="D10668">
        <v>2035</v>
      </c>
      <c r="E10668">
        <v>2038</v>
      </c>
      <c r="F10668">
        <v>0.40444272199999998</v>
      </c>
      <c r="G10668">
        <v>8512.2278029999998</v>
      </c>
      <c r="H10668">
        <v>0</v>
      </c>
      <c r="I10668">
        <v>0.85</v>
      </c>
      <c r="J10668" s="2" t="str">
        <f t="shared" si="166"/>
        <v>EG_CCGTNER2035</v>
      </c>
    </row>
    <row r="10669" spans="1:10" x14ac:dyDescent="0.25">
      <c r="A10669" t="s">
        <v>14</v>
      </c>
      <c r="B10669" t="s">
        <v>6</v>
      </c>
      <c r="C10669" t="s">
        <v>8</v>
      </c>
      <c r="D10669">
        <v>2035</v>
      </c>
      <c r="E10669">
        <v>2038</v>
      </c>
      <c r="F10669">
        <v>0.40444272199999998</v>
      </c>
      <c r="G10669">
        <v>8512.2278029999998</v>
      </c>
      <c r="H10669">
        <v>0</v>
      </c>
      <c r="I10669">
        <v>0.85</v>
      </c>
      <c r="J10669" s="2" t="str">
        <f t="shared" si="166"/>
        <v>EG_CCGTSR2035</v>
      </c>
    </row>
    <row r="10670" spans="1:10" x14ac:dyDescent="0.25">
      <c r="A10670" t="s">
        <v>14</v>
      </c>
      <c r="B10670" t="s">
        <v>6</v>
      </c>
      <c r="C10670" t="s">
        <v>12</v>
      </c>
      <c r="D10670">
        <v>2035</v>
      </c>
      <c r="E10670">
        <v>2038</v>
      </c>
      <c r="F10670">
        <v>0.40444272199999998</v>
      </c>
      <c r="G10670">
        <v>8512.2278029999998</v>
      </c>
      <c r="H10670">
        <v>0</v>
      </c>
      <c r="I10670">
        <v>0.85</v>
      </c>
      <c r="J10670" s="2" t="str">
        <f t="shared" si="166"/>
        <v>EG_CCGTNR2035</v>
      </c>
    </row>
    <row r="10671" spans="1:10" x14ac:dyDescent="0.25">
      <c r="A10671" t="s">
        <v>14</v>
      </c>
      <c r="B10671" t="s">
        <v>6</v>
      </c>
      <c r="C10671" t="s">
        <v>10</v>
      </c>
      <c r="D10671">
        <v>2035</v>
      </c>
      <c r="E10671">
        <v>2039</v>
      </c>
      <c r="F10671">
        <v>0.40444272199999998</v>
      </c>
      <c r="G10671">
        <v>8512.2278029999998</v>
      </c>
      <c r="H10671">
        <v>0</v>
      </c>
      <c r="I10671">
        <v>0.85</v>
      </c>
      <c r="J10671" s="2" t="str">
        <f t="shared" si="166"/>
        <v>EG_CCGTER2035</v>
      </c>
    </row>
    <row r="10672" spans="1:10" x14ac:dyDescent="0.25">
      <c r="A10672" t="s">
        <v>14</v>
      </c>
      <c r="B10672" t="s">
        <v>6</v>
      </c>
      <c r="C10672" t="s">
        <v>11</v>
      </c>
      <c r="D10672">
        <v>2035</v>
      </c>
      <c r="E10672">
        <v>2039</v>
      </c>
      <c r="F10672">
        <v>0.40444272199999998</v>
      </c>
      <c r="G10672">
        <v>8512.2278029999998</v>
      </c>
      <c r="H10672">
        <v>0</v>
      </c>
      <c r="I10672">
        <v>0.85</v>
      </c>
      <c r="J10672" s="2" t="str">
        <f t="shared" si="166"/>
        <v>EG_CCGTWR2035</v>
      </c>
    </row>
    <row r="10673" spans="1:10" x14ac:dyDescent="0.25">
      <c r="A10673" t="s">
        <v>14</v>
      </c>
      <c r="B10673" t="s">
        <v>6</v>
      </c>
      <c r="C10673" t="s">
        <v>9</v>
      </c>
      <c r="D10673">
        <v>2035</v>
      </c>
      <c r="E10673">
        <v>2039</v>
      </c>
      <c r="F10673">
        <v>0.40444272199999998</v>
      </c>
      <c r="G10673">
        <v>8512.2278029999998</v>
      </c>
      <c r="H10673">
        <v>0</v>
      </c>
      <c r="I10673">
        <v>0.85</v>
      </c>
      <c r="J10673" s="2" t="str">
        <f t="shared" si="166"/>
        <v>EG_CCGTNER2035</v>
      </c>
    </row>
    <row r="10674" spans="1:10" x14ac:dyDescent="0.25">
      <c r="A10674" t="s">
        <v>14</v>
      </c>
      <c r="B10674" t="s">
        <v>6</v>
      </c>
      <c r="C10674" t="s">
        <v>8</v>
      </c>
      <c r="D10674">
        <v>2035</v>
      </c>
      <c r="E10674">
        <v>2039</v>
      </c>
      <c r="F10674">
        <v>0.40444272199999998</v>
      </c>
      <c r="G10674">
        <v>8512.2278029999998</v>
      </c>
      <c r="H10674">
        <v>0</v>
      </c>
      <c r="I10674">
        <v>0.85</v>
      </c>
      <c r="J10674" s="2" t="str">
        <f t="shared" si="166"/>
        <v>EG_CCGTSR2035</v>
      </c>
    </row>
    <row r="10675" spans="1:10" x14ac:dyDescent="0.25">
      <c r="A10675" t="s">
        <v>14</v>
      </c>
      <c r="B10675" t="s">
        <v>6</v>
      </c>
      <c r="C10675" t="s">
        <v>12</v>
      </c>
      <c r="D10675">
        <v>2035</v>
      </c>
      <c r="E10675">
        <v>2039</v>
      </c>
      <c r="F10675">
        <v>0.40444272199999998</v>
      </c>
      <c r="G10675">
        <v>8512.2278029999998</v>
      </c>
      <c r="H10675">
        <v>0</v>
      </c>
      <c r="I10675">
        <v>0.85</v>
      </c>
      <c r="J10675" s="2" t="str">
        <f t="shared" si="166"/>
        <v>EG_CCGTNR2035</v>
      </c>
    </row>
    <row r="10676" spans="1:10" x14ac:dyDescent="0.25">
      <c r="A10676" t="s">
        <v>14</v>
      </c>
      <c r="B10676" t="s">
        <v>6</v>
      </c>
      <c r="C10676" t="s">
        <v>10</v>
      </c>
      <c r="D10676">
        <v>2035</v>
      </c>
      <c r="E10676">
        <v>2040</v>
      </c>
      <c r="F10676">
        <v>0.40444272199999998</v>
      </c>
      <c r="G10676">
        <v>8512.2278029999998</v>
      </c>
      <c r="H10676">
        <v>0</v>
      </c>
      <c r="I10676">
        <v>0.85</v>
      </c>
      <c r="J10676" s="2" t="str">
        <f t="shared" si="166"/>
        <v>EG_CCGTER2035</v>
      </c>
    </row>
    <row r="10677" spans="1:10" x14ac:dyDescent="0.25">
      <c r="A10677" t="s">
        <v>14</v>
      </c>
      <c r="B10677" t="s">
        <v>6</v>
      </c>
      <c r="C10677" t="s">
        <v>11</v>
      </c>
      <c r="D10677">
        <v>2035</v>
      </c>
      <c r="E10677">
        <v>2040</v>
      </c>
      <c r="F10677">
        <v>0.40444272199999998</v>
      </c>
      <c r="G10677">
        <v>8512.2278029999998</v>
      </c>
      <c r="H10677">
        <v>0</v>
      </c>
      <c r="I10677">
        <v>0.85</v>
      </c>
      <c r="J10677" s="2" t="str">
        <f t="shared" si="166"/>
        <v>EG_CCGTWR2035</v>
      </c>
    </row>
    <row r="10678" spans="1:10" x14ac:dyDescent="0.25">
      <c r="A10678" t="s">
        <v>14</v>
      </c>
      <c r="B10678" t="s">
        <v>6</v>
      </c>
      <c r="C10678" t="s">
        <v>9</v>
      </c>
      <c r="D10678">
        <v>2035</v>
      </c>
      <c r="E10678">
        <v>2040</v>
      </c>
      <c r="F10678">
        <v>0.40444272199999998</v>
      </c>
      <c r="G10678">
        <v>8512.2278029999998</v>
      </c>
      <c r="H10678">
        <v>0</v>
      </c>
      <c r="I10678">
        <v>0.85</v>
      </c>
      <c r="J10678" s="2" t="str">
        <f t="shared" si="166"/>
        <v>EG_CCGTNER2035</v>
      </c>
    </row>
    <row r="10679" spans="1:10" x14ac:dyDescent="0.25">
      <c r="A10679" t="s">
        <v>14</v>
      </c>
      <c r="B10679" t="s">
        <v>6</v>
      </c>
      <c r="C10679" t="s">
        <v>8</v>
      </c>
      <c r="D10679">
        <v>2035</v>
      </c>
      <c r="E10679">
        <v>2040</v>
      </c>
      <c r="F10679">
        <v>0.40444272199999998</v>
      </c>
      <c r="G10679">
        <v>8512.2278029999998</v>
      </c>
      <c r="H10679">
        <v>0</v>
      </c>
      <c r="I10679">
        <v>0.85</v>
      </c>
      <c r="J10679" s="2" t="str">
        <f t="shared" si="166"/>
        <v>EG_CCGTSR2035</v>
      </c>
    </row>
    <row r="10680" spans="1:10" x14ac:dyDescent="0.25">
      <c r="A10680" t="s">
        <v>14</v>
      </c>
      <c r="B10680" t="s">
        <v>6</v>
      </c>
      <c r="C10680" t="s">
        <v>12</v>
      </c>
      <c r="D10680">
        <v>2035</v>
      </c>
      <c r="E10680">
        <v>2040</v>
      </c>
      <c r="F10680">
        <v>0.40444272199999998</v>
      </c>
      <c r="G10680">
        <v>8512.2278029999998</v>
      </c>
      <c r="H10680">
        <v>0</v>
      </c>
      <c r="I10680">
        <v>0.85</v>
      </c>
      <c r="J10680" s="2" t="str">
        <f t="shared" si="166"/>
        <v>EG_CCGTNR2035</v>
      </c>
    </row>
    <row r="10681" spans="1:10" x14ac:dyDescent="0.25">
      <c r="A10681" t="s">
        <v>14</v>
      </c>
      <c r="B10681" t="s">
        <v>6</v>
      </c>
      <c r="C10681" t="s">
        <v>10</v>
      </c>
      <c r="D10681">
        <v>2035</v>
      </c>
      <c r="E10681">
        <v>2041</v>
      </c>
      <c r="F10681">
        <v>0.40444272199999998</v>
      </c>
      <c r="G10681">
        <v>8512.2278029999998</v>
      </c>
      <c r="H10681">
        <v>0</v>
      </c>
      <c r="I10681">
        <v>0.85</v>
      </c>
      <c r="J10681" s="2" t="str">
        <f t="shared" si="166"/>
        <v>EG_CCGTER2035</v>
      </c>
    </row>
    <row r="10682" spans="1:10" x14ac:dyDescent="0.25">
      <c r="A10682" t="s">
        <v>14</v>
      </c>
      <c r="B10682" t="s">
        <v>6</v>
      </c>
      <c r="C10682" t="s">
        <v>11</v>
      </c>
      <c r="D10682">
        <v>2035</v>
      </c>
      <c r="E10682">
        <v>2041</v>
      </c>
      <c r="F10682">
        <v>0.40444272199999998</v>
      </c>
      <c r="G10682">
        <v>8512.2278029999998</v>
      </c>
      <c r="H10682">
        <v>0</v>
      </c>
      <c r="I10682">
        <v>0.85</v>
      </c>
      <c r="J10682" s="2" t="str">
        <f t="shared" si="166"/>
        <v>EG_CCGTWR2035</v>
      </c>
    </row>
    <row r="10683" spans="1:10" x14ac:dyDescent="0.25">
      <c r="A10683" t="s">
        <v>14</v>
      </c>
      <c r="B10683" t="s">
        <v>6</v>
      </c>
      <c r="C10683" t="s">
        <v>9</v>
      </c>
      <c r="D10683">
        <v>2035</v>
      </c>
      <c r="E10683">
        <v>2041</v>
      </c>
      <c r="F10683">
        <v>0.40444272199999998</v>
      </c>
      <c r="G10683">
        <v>8512.2278029999998</v>
      </c>
      <c r="H10683">
        <v>0</v>
      </c>
      <c r="I10683">
        <v>0.85</v>
      </c>
      <c r="J10683" s="2" t="str">
        <f t="shared" si="166"/>
        <v>EG_CCGTNER2035</v>
      </c>
    </row>
    <row r="10684" spans="1:10" x14ac:dyDescent="0.25">
      <c r="A10684" t="s">
        <v>14</v>
      </c>
      <c r="B10684" t="s">
        <v>6</v>
      </c>
      <c r="C10684" t="s">
        <v>8</v>
      </c>
      <c r="D10684">
        <v>2035</v>
      </c>
      <c r="E10684">
        <v>2041</v>
      </c>
      <c r="F10684">
        <v>0.40444272199999998</v>
      </c>
      <c r="G10684">
        <v>8512.2278029999998</v>
      </c>
      <c r="H10684">
        <v>0</v>
      </c>
      <c r="I10684">
        <v>0.85</v>
      </c>
      <c r="J10684" s="2" t="str">
        <f t="shared" si="166"/>
        <v>EG_CCGTSR2035</v>
      </c>
    </row>
    <row r="10685" spans="1:10" x14ac:dyDescent="0.25">
      <c r="A10685" t="s">
        <v>14</v>
      </c>
      <c r="B10685" t="s">
        <v>6</v>
      </c>
      <c r="C10685" t="s">
        <v>12</v>
      </c>
      <c r="D10685">
        <v>2035</v>
      </c>
      <c r="E10685">
        <v>2041</v>
      </c>
      <c r="F10685">
        <v>0.40444272199999998</v>
      </c>
      <c r="G10685">
        <v>8512.2278029999998</v>
      </c>
      <c r="H10685">
        <v>0</v>
      </c>
      <c r="I10685">
        <v>0.85</v>
      </c>
      <c r="J10685" s="2" t="str">
        <f t="shared" si="166"/>
        <v>EG_CCGTNR2035</v>
      </c>
    </row>
    <row r="10686" spans="1:10" x14ac:dyDescent="0.25">
      <c r="A10686" t="s">
        <v>16</v>
      </c>
      <c r="B10686" t="s">
        <v>6</v>
      </c>
      <c r="C10686" t="s">
        <v>10</v>
      </c>
      <c r="D10686">
        <v>2035</v>
      </c>
      <c r="E10686">
        <v>2035</v>
      </c>
      <c r="F10686">
        <v>0.28070162799999998</v>
      </c>
      <c r="G10686">
        <v>6679.7506489999996</v>
      </c>
      <c r="H10686">
        <v>0</v>
      </c>
      <c r="I10686">
        <v>0.85</v>
      </c>
      <c r="J10686" s="2" t="str">
        <f t="shared" si="166"/>
        <v>EG_OCGTER2035</v>
      </c>
    </row>
    <row r="10687" spans="1:10" x14ac:dyDescent="0.25">
      <c r="A10687" t="s">
        <v>16</v>
      </c>
      <c r="B10687" t="s">
        <v>6</v>
      </c>
      <c r="C10687" t="s">
        <v>11</v>
      </c>
      <c r="D10687">
        <v>2035</v>
      </c>
      <c r="E10687">
        <v>2035</v>
      </c>
      <c r="F10687">
        <v>0.28070162799999998</v>
      </c>
      <c r="G10687">
        <v>6679.7506489999996</v>
      </c>
      <c r="H10687">
        <v>0</v>
      </c>
      <c r="I10687">
        <v>0.85</v>
      </c>
      <c r="J10687" s="2" t="str">
        <f t="shared" si="166"/>
        <v>EG_OCGTWR2035</v>
      </c>
    </row>
    <row r="10688" spans="1:10" x14ac:dyDescent="0.25">
      <c r="A10688" t="s">
        <v>16</v>
      </c>
      <c r="B10688" t="s">
        <v>6</v>
      </c>
      <c r="C10688" t="s">
        <v>9</v>
      </c>
      <c r="D10688">
        <v>2035</v>
      </c>
      <c r="E10688">
        <v>2035</v>
      </c>
      <c r="F10688">
        <v>0.28070162799999998</v>
      </c>
      <c r="G10688">
        <v>6679.7506489999996</v>
      </c>
      <c r="H10688">
        <v>0</v>
      </c>
      <c r="I10688">
        <v>0.85</v>
      </c>
      <c r="J10688" s="2" t="str">
        <f t="shared" si="166"/>
        <v>EG_OCGTNER2035</v>
      </c>
    </row>
    <row r="10689" spans="1:10" x14ac:dyDescent="0.25">
      <c r="A10689" t="s">
        <v>16</v>
      </c>
      <c r="B10689" t="s">
        <v>6</v>
      </c>
      <c r="C10689" t="s">
        <v>8</v>
      </c>
      <c r="D10689">
        <v>2035</v>
      </c>
      <c r="E10689">
        <v>2035</v>
      </c>
      <c r="F10689">
        <v>0.28070162799999998</v>
      </c>
      <c r="G10689">
        <v>6679.7506489999996</v>
      </c>
      <c r="H10689">
        <v>0</v>
      </c>
      <c r="I10689">
        <v>0.85</v>
      </c>
      <c r="J10689" s="2" t="str">
        <f t="shared" si="166"/>
        <v>EG_OCGTSR2035</v>
      </c>
    </row>
    <row r="10690" spans="1:10" x14ac:dyDescent="0.25">
      <c r="A10690" t="s">
        <v>16</v>
      </c>
      <c r="B10690" t="s">
        <v>6</v>
      </c>
      <c r="C10690" t="s">
        <v>12</v>
      </c>
      <c r="D10690">
        <v>2035</v>
      </c>
      <c r="E10690">
        <v>2035</v>
      </c>
      <c r="F10690">
        <v>0.28070162799999998</v>
      </c>
      <c r="G10690">
        <v>6679.7506489999996</v>
      </c>
      <c r="H10690">
        <v>0</v>
      </c>
      <c r="I10690">
        <v>0.85</v>
      </c>
      <c r="J10690" s="2" t="str">
        <f t="shared" si="166"/>
        <v>EG_OCGTNR2035</v>
      </c>
    </row>
    <row r="10691" spans="1:10" x14ac:dyDescent="0.25">
      <c r="A10691" t="s">
        <v>16</v>
      </c>
      <c r="B10691" t="s">
        <v>6</v>
      </c>
      <c r="C10691" t="s">
        <v>10</v>
      </c>
      <c r="D10691">
        <v>2035</v>
      </c>
      <c r="E10691">
        <v>2036</v>
      </c>
      <c r="F10691">
        <v>0.28070162799999998</v>
      </c>
      <c r="G10691">
        <v>6679.7506489999996</v>
      </c>
      <c r="H10691">
        <v>0</v>
      </c>
      <c r="I10691">
        <v>0.85</v>
      </c>
      <c r="J10691" s="2" t="str">
        <f t="shared" ref="J10691:J10754" si="167">_xlfn.CONCAT(A10691,C10691,D10691)</f>
        <v>EG_OCGTER2035</v>
      </c>
    </row>
    <row r="10692" spans="1:10" x14ac:dyDescent="0.25">
      <c r="A10692" t="s">
        <v>16</v>
      </c>
      <c r="B10692" t="s">
        <v>6</v>
      </c>
      <c r="C10692" t="s">
        <v>11</v>
      </c>
      <c r="D10692">
        <v>2035</v>
      </c>
      <c r="E10692">
        <v>2036</v>
      </c>
      <c r="F10692">
        <v>0.28070162799999998</v>
      </c>
      <c r="G10692">
        <v>6679.7506489999996</v>
      </c>
      <c r="H10692">
        <v>0</v>
      </c>
      <c r="I10692">
        <v>0.85</v>
      </c>
      <c r="J10692" s="2" t="str">
        <f t="shared" si="167"/>
        <v>EG_OCGTWR2035</v>
      </c>
    </row>
    <row r="10693" spans="1:10" x14ac:dyDescent="0.25">
      <c r="A10693" t="s">
        <v>16</v>
      </c>
      <c r="B10693" t="s">
        <v>6</v>
      </c>
      <c r="C10693" t="s">
        <v>9</v>
      </c>
      <c r="D10693">
        <v>2035</v>
      </c>
      <c r="E10693">
        <v>2036</v>
      </c>
      <c r="F10693">
        <v>0.28070162799999998</v>
      </c>
      <c r="G10693">
        <v>6679.7506489999996</v>
      </c>
      <c r="H10693">
        <v>0</v>
      </c>
      <c r="I10693">
        <v>0.85</v>
      </c>
      <c r="J10693" s="2" t="str">
        <f t="shared" si="167"/>
        <v>EG_OCGTNER2035</v>
      </c>
    </row>
    <row r="10694" spans="1:10" x14ac:dyDescent="0.25">
      <c r="A10694" t="s">
        <v>16</v>
      </c>
      <c r="B10694" t="s">
        <v>6</v>
      </c>
      <c r="C10694" t="s">
        <v>8</v>
      </c>
      <c r="D10694">
        <v>2035</v>
      </c>
      <c r="E10694">
        <v>2036</v>
      </c>
      <c r="F10694">
        <v>0.28070162799999998</v>
      </c>
      <c r="G10694">
        <v>6679.7506489999996</v>
      </c>
      <c r="H10694">
        <v>0</v>
      </c>
      <c r="I10694">
        <v>0.85</v>
      </c>
      <c r="J10694" s="2" t="str">
        <f t="shared" si="167"/>
        <v>EG_OCGTSR2035</v>
      </c>
    </row>
    <row r="10695" spans="1:10" x14ac:dyDescent="0.25">
      <c r="A10695" t="s">
        <v>16</v>
      </c>
      <c r="B10695" t="s">
        <v>6</v>
      </c>
      <c r="C10695" t="s">
        <v>12</v>
      </c>
      <c r="D10695">
        <v>2035</v>
      </c>
      <c r="E10695">
        <v>2036</v>
      </c>
      <c r="F10695">
        <v>0.28070162799999998</v>
      </c>
      <c r="G10695">
        <v>6679.7506489999996</v>
      </c>
      <c r="H10695">
        <v>0</v>
      </c>
      <c r="I10695">
        <v>0.85</v>
      </c>
      <c r="J10695" s="2" t="str">
        <f t="shared" si="167"/>
        <v>EG_OCGTNR2035</v>
      </c>
    </row>
    <row r="10696" spans="1:10" x14ac:dyDescent="0.25">
      <c r="A10696" t="s">
        <v>16</v>
      </c>
      <c r="B10696" t="s">
        <v>6</v>
      </c>
      <c r="C10696" t="s">
        <v>10</v>
      </c>
      <c r="D10696">
        <v>2035</v>
      </c>
      <c r="E10696">
        <v>2037</v>
      </c>
      <c r="F10696">
        <v>0.28070162799999998</v>
      </c>
      <c r="G10696">
        <v>6679.7506489999996</v>
      </c>
      <c r="H10696">
        <v>0</v>
      </c>
      <c r="I10696">
        <v>0.85</v>
      </c>
      <c r="J10696" s="2" t="str">
        <f t="shared" si="167"/>
        <v>EG_OCGTER2035</v>
      </c>
    </row>
    <row r="10697" spans="1:10" x14ac:dyDescent="0.25">
      <c r="A10697" t="s">
        <v>16</v>
      </c>
      <c r="B10697" t="s">
        <v>6</v>
      </c>
      <c r="C10697" t="s">
        <v>11</v>
      </c>
      <c r="D10697">
        <v>2035</v>
      </c>
      <c r="E10697">
        <v>2037</v>
      </c>
      <c r="F10697">
        <v>0.28070162799999998</v>
      </c>
      <c r="G10697">
        <v>6679.7506489999996</v>
      </c>
      <c r="H10697">
        <v>0</v>
      </c>
      <c r="I10697">
        <v>0.85</v>
      </c>
      <c r="J10697" s="2" t="str">
        <f t="shared" si="167"/>
        <v>EG_OCGTWR2035</v>
      </c>
    </row>
    <row r="10698" spans="1:10" x14ac:dyDescent="0.25">
      <c r="A10698" t="s">
        <v>16</v>
      </c>
      <c r="B10698" t="s">
        <v>6</v>
      </c>
      <c r="C10698" t="s">
        <v>9</v>
      </c>
      <c r="D10698">
        <v>2035</v>
      </c>
      <c r="E10698">
        <v>2037</v>
      </c>
      <c r="F10698">
        <v>0.28070162799999998</v>
      </c>
      <c r="G10698">
        <v>6679.7506489999996</v>
      </c>
      <c r="H10698">
        <v>0</v>
      </c>
      <c r="I10698">
        <v>0.85</v>
      </c>
      <c r="J10698" s="2" t="str">
        <f t="shared" si="167"/>
        <v>EG_OCGTNER2035</v>
      </c>
    </row>
    <row r="10699" spans="1:10" x14ac:dyDescent="0.25">
      <c r="A10699" t="s">
        <v>16</v>
      </c>
      <c r="B10699" t="s">
        <v>6</v>
      </c>
      <c r="C10699" t="s">
        <v>8</v>
      </c>
      <c r="D10699">
        <v>2035</v>
      </c>
      <c r="E10699">
        <v>2037</v>
      </c>
      <c r="F10699">
        <v>0.28070162799999998</v>
      </c>
      <c r="G10699">
        <v>6679.7506489999996</v>
      </c>
      <c r="H10699">
        <v>0</v>
      </c>
      <c r="I10699">
        <v>0.85</v>
      </c>
      <c r="J10699" s="2" t="str">
        <f t="shared" si="167"/>
        <v>EG_OCGTSR2035</v>
      </c>
    </row>
    <row r="10700" spans="1:10" x14ac:dyDescent="0.25">
      <c r="A10700" t="s">
        <v>16</v>
      </c>
      <c r="B10700" t="s">
        <v>6</v>
      </c>
      <c r="C10700" t="s">
        <v>12</v>
      </c>
      <c r="D10700">
        <v>2035</v>
      </c>
      <c r="E10700">
        <v>2037</v>
      </c>
      <c r="F10700">
        <v>0.28070162799999998</v>
      </c>
      <c r="G10700">
        <v>6679.7506489999996</v>
      </c>
      <c r="H10700">
        <v>0</v>
      </c>
      <c r="I10700">
        <v>0.85</v>
      </c>
      <c r="J10700" s="2" t="str">
        <f t="shared" si="167"/>
        <v>EG_OCGTNR2035</v>
      </c>
    </row>
    <row r="10701" spans="1:10" x14ac:dyDescent="0.25">
      <c r="A10701" t="s">
        <v>16</v>
      </c>
      <c r="B10701" t="s">
        <v>6</v>
      </c>
      <c r="C10701" t="s">
        <v>10</v>
      </c>
      <c r="D10701">
        <v>2035</v>
      </c>
      <c r="E10701">
        <v>2038</v>
      </c>
      <c r="F10701">
        <v>0.28070162799999998</v>
      </c>
      <c r="G10701">
        <v>6679.7506489999996</v>
      </c>
      <c r="H10701">
        <v>0</v>
      </c>
      <c r="I10701">
        <v>0.85</v>
      </c>
      <c r="J10701" s="2" t="str">
        <f t="shared" si="167"/>
        <v>EG_OCGTER2035</v>
      </c>
    </row>
    <row r="10702" spans="1:10" x14ac:dyDescent="0.25">
      <c r="A10702" t="s">
        <v>16</v>
      </c>
      <c r="B10702" t="s">
        <v>6</v>
      </c>
      <c r="C10702" t="s">
        <v>11</v>
      </c>
      <c r="D10702">
        <v>2035</v>
      </c>
      <c r="E10702">
        <v>2038</v>
      </c>
      <c r="F10702">
        <v>0.28070162799999998</v>
      </c>
      <c r="G10702">
        <v>6679.7506489999996</v>
      </c>
      <c r="H10702">
        <v>0</v>
      </c>
      <c r="I10702">
        <v>0.85</v>
      </c>
      <c r="J10702" s="2" t="str">
        <f t="shared" si="167"/>
        <v>EG_OCGTWR2035</v>
      </c>
    </row>
    <row r="10703" spans="1:10" x14ac:dyDescent="0.25">
      <c r="A10703" t="s">
        <v>16</v>
      </c>
      <c r="B10703" t="s">
        <v>6</v>
      </c>
      <c r="C10703" t="s">
        <v>9</v>
      </c>
      <c r="D10703">
        <v>2035</v>
      </c>
      <c r="E10703">
        <v>2038</v>
      </c>
      <c r="F10703">
        <v>0.28070162799999998</v>
      </c>
      <c r="G10703">
        <v>6679.7506489999996</v>
      </c>
      <c r="H10703">
        <v>0</v>
      </c>
      <c r="I10703">
        <v>0.85</v>
      </c>
      <c r="J10703" s="2" t="str">
        <f t="shared" si="167"/>
        <v>EG_OCGTNER2035</v>
      </c>
    </row>
    <row r="10704" spans="1:10" x14ac:dyDescent="0.25">
      <c r="A10704" t="s">
        <v>16</v>
      </c>
      <c r="B10704" t="s">
        <v>6</v>
      </c>
      <c r="C10704" t="s">
        <v>8</v>
      </c>
      <c r="D10704">
        <v>2035</v>
      </c>
      <c r="E10704">
        <v>2038</v>
      </c>
      <c r="F10704">
        <v>0.28070162799999998</v>
      </c>
      <c r="G10704">
        <v>6679.7506489999996</v>
      </c>
      <c r="H10704">
        <v>0</v>
      </c>
      <c r="I10704">
        <v>0.85</v>
      </c>
      <c r="J10704" s="2" t="str">
        <f t="shared" si="167"/>
        <v>EG_OCGTSR2035</v>
      </c>
    </row>
    <row r="10705" spans="1:10" x14ac:dyDescent="0.25">
      <c r="A10705" t="s">
        <v>16</v>
      </c>
      <c r="B10705" t="s">
        <v>6</v>
      </c>
      <c r="C10705" t="s">
        <v>12</v>
      </c>
      <c r="D10705">
        <v>2035</v>
      </c>
      <c r="E10705">
        <v>2038</v>
      </c>
      <c r="F10705">
        <v>0.28070162799999998</v>
      </c>
      <c r="G10705">
        <v>6679.7506489999996</v>
      </c>
      <c r="H10705">
        <v>0</v>
      </c>
      <c r="I10705">
        <v>0.85</v>
      </c>
      <c r="J10705" s="2" t="str">
        <f t="shared" si="167"/>
        <v>EG_OCGTNR2035</v>
      </c>
    </row>
    <row r="10706" spans="1:10" x14ac:dyDescent="0.25">
      <c r="A10706" t="s">
        <v>16</v>
      </c>
      <c r="B10706" t="s">
        <v>6</v>
      </c>
      <c r="C10706" t="s">
        <v>10</v>
      </c>
      <c r="D10706">
        <v>2035</v>
      </c>
      <c r="E10706">
        <v>2039</v>
      </c>
      <c r="F10706">
        <v>0.28070162799999998</v>
      </c>
      <c r="G10706">
        <v>6679.7506489999996</v>
      </c>
      <c r="H10706">
        <v>0</v>
      </c>
      <c r="I10706">
        <v>0.85</v>
      </c>
      <c r="J10706" s="2" t="str">
        <f t="shared" si="167"/>
        <v>EG_OCGTER2035</v>
      </c>
    </row>
    <row r="10707" spans="1:10" x14ac:dyDescent="0.25">
      <c r="A10707" t="s">
        <v>16</v>
      </c>
      <c r="B10707" t="s">
        <v>6</v>
      </c>
      <c r="C10707" t="s">
        <v>11</v>
      </c>
      <c r="D10707">
        <v>2035</v>
      </c>
      <c r="E10707">
        <v>2039</v>
      </c>
      <c r="F10707">
        <v>0.28070162799999998</v>
      </c>
      <c r="G10707">
        <v>6679.7506489999996</v>
      </c>
      <c r="H10707">
        <v>0</v>
      </c>
      <c r="I10707">
        <v>0.85</v>
      </c>
      <c r="J10707" s="2" t="str">
        <f t="shared" si="167"/>
        <v>EG_OCGTWR2035</v>
      </c>
    </row>
    <row r="10708" spans="1:10" x14ac:dyDescent="0.25">
      <c r="A10708" t="s">
        <v>16</v>
      </c>
      <c r="B10708" t="s">
        <v>6</v>
      </c>
      <c r="C10708" t="s">
        <v>9</v>
      </c>
      <c r="D10708">
        <v>2035</v>
      </c>
      <c r="E10708">
        <v>2039</v>
      </c>
      <c r="F10708">
        <v>0.28070162799999998</v>
      </c>
      <c r="G10708">
        <v>6679.7506489999996</v>
      </c>
      <c r="H10708">
        <v>0</v>
      </c>
      <c r="I10708">
        <v>0.85</v>
      </c>
      <c r="J10708" s="2" t="str">
        <f t="shared" si="167"/>
        <v>EG_OCGTNER2035</v>
      </c>
    </row>
    <row r="10709" spans="1:10" x14ac:dyDescent="0.25">
      <c r="A10709" t="s">
        <v>16</v>
      </c>
      <c r="B10709" t="s">
        <v>6</v>
      </c>
      <c r="C10709" t="s">
        <v>8</v>
      </c>
      <c r="D10709">
        <v>2035</v>
      </c>
      <c r="E10709">
        <v>2039</v>
      </c>
      <c r="F10709">
        <v>0.28070162799999998</v>
      </c>
      <c r="G10709">
        <v>6679.7506489999996</v>
      </c>
      <c r="H10709">
        <v>0</v>
      </c>
      <c r="I10709">
        <v>0.85</v>
      </c>
      <c r="J10709" s="2" t="str">
        <f t="shared" si="167"/>
        <v>EG_OCGTSR2035</v>
      </c>
    </row>
    <row r="10710" spans="1:10" x14ac:dyDescent="0.25">
      <c r="A10710" t="s">
        <v>16</v>
      </c>
      <c r="B10710" t="s">
        <v>6</v>
      </c>
      <c r="C10710" t="s">
        <v>12</v>
      </c>
      <c r="D10710">
        <v>2035</v>
      </c>
      <c r="E10710">
        <v>2039</v>
      </c>
      <c r="F10710">
        <v>0.28070162799999998</v>
      </c>
      <c r="G10710">
        <v>6679.7506489999996</v>
      </c>
      <c r="H10710">
        <v>0</v>
      </c>
      <c r="I10710">
        <v>0.85</v>
      </c>
      <c r="J10710" s="2" t="str">
        <f t="shared" si="167"/>
        <v>EG_OCGTNR2035</v>
      </c>
    </row>
    <row r="10711" spans="1:10" x14ac:dyDescent="0.25">
      <c r="A10711" t="s">
        <v>16</v>
      </c>
      <c r="B10711" t="s">
        <v>6</v>
      </c>
      <c r="C10711" t="s">
        <v>10</v>
      </c>
      <c r="D10711">
        <v>2035</v>
      </c>
      <c r="E10711">
        <v>2040</v>
      </c>
      <c r="F10711">
        <v>0.28070162799999998</v>
      </c>
      <c r="G10711">
        <v>6679.7506489999996</v>
      </c>
      <c r="H10711">
        <v>0</v>
      </c>
      <c r="I10711">
        <v>0.85</v>
      </c>
      <c r="J10711" s="2" t="str">
        <f t="shared" si="167"/>
        <v>EG_OCGTER2035</v>
      </c>
    </row>
    <row r="10712" spans="1:10" x14ac:dyDescent="0.25">
      <c r="A10712" t="s">
        <v>16</v>
      </c>
      <c r="B10712" t="s">
        <v>6</v>
      </c>
      <c r="C10712" t="s">
        <v>11</v>
      </c>
      <c r="D10712">
        <v>2035</v>
      </c>
      <c r="E10712">
        <v>2040</v>
      </c>
      <c r="F10712">
        <v>0.28070162799999998</v>
      </c>
      <c r="G10712">
        <v>6679.7506489999996</v>
      </c>
      <c r="H10712">
        <v>0</v>
      </c>
      <c r="I10712">
        <v>0.85</v>
      </c>
      <c r="J10712" s="2" t="str">
        <f t="shared" si="167"/>
        <v>EG_OCGTWR2035</v>
      </c>
    </row>
    <row r="10713" spans="1:10" x14ac:dyDescent="0.25">
      <c r="A10713" t="s">
        <v>16</v>
      </c>
      <c r="B10713" t="s">
        <v>6</v>
      </c>
      <c r="C10713" t="s">
        <v>9</v>
      </c>
      <c r="D10713">
        <v>2035</v>
      </c>
      <c r="E10713">
        <v>2040</v>
      </c>
      <c r="F10713">
        <v>0.28070162799999998</v>
      </c>
      <c r="G10713">
        <v>6679.7506489999996</v>
      </c>
      <c r="H10713">
        <v>0</v>
      </c>
      <c r="I10713">
        <v>0.85</v>
      </c>
      <c r="J10713" s="2" t="str">
        <f t="shared" si="167"/>
        <v>EG_OCGTNER2035</v>
      </c>
    </row>
    <row r="10714" spans="1:10" x14ac:dyDescent="0.25">
      <c r="A10714" t="s">
        <v>16</v>
      </c>
      <c r="B10714" t="s">
        <v>6</v>
      </c>
      <c r="C10714" t="s">
        <v>8</v>
      </c>
      <c r="D10714">
        <v>2035</v>
      </c>
      <c r="E10714">
        <v>2040</v>
      </c>
      <c r="F10714">
        <v>0.28070162799999998</v>
      </c>
      <c r="G10714">
        <v>6679.7506489999996</v>
      </c>
      <c r="H10714">
        <v>0</v>
      </c>
      <c r="I10714">
        <v>0.85</v>
      </c>
      <c r="J10714" s="2" t="str">
        <f t="shared" si="167"/>
        <v>EG_OCGTSR2035</v>
      </c>
    </row>
    <row r="10715" spans="1:10" x14ac:dyDescent="0.25">
      <c r="A10715" t="s">
        <v>16</v>
      </c>
      <c r="B10715" t="s">
        <v>6</v>
      </c>
      <c r="C10715" t="s">
        <v>12</v>
      </c>
      <c r="D10715">
        <v>2035</v>
      </c>
      <c r="E10715">
        <v>2040</v>
      </c>
      <c r="F10715">
        <v>0.28070162799999998</v>
      </c>
      <c r="G10715">
        <v>6679.7506489999996</v>
      </c>
      <c r="H10715">
        <v>0</v>
      </c>
      <c r="I10715">
        <v>0.85</v>
      </c>
      <c r="J10715" s="2" t="str">
        <f t="shared" si="167"/>
        <v>EG_OCGTNR2035</v>
      </c>
    </row>
    <row r="10716" spans="1:10" x14ac:dyDescent="0.25">
      <c r="A10716" t="s">
        <v>16</v>
      </c>
      <c r="B10716" t="s">
        <v>6</v>
      </c>
      <c r="C10716" t="s">
        <v>10</v>
      </c>
      <c r="D10716">
        <v>2035</v>
      </c>
      <c r="E10716">
        <v>2041</v>
      </c>
      <c r="F10716">
        <v>0.28070162799999998</v>
      </c>
      <c r="G10716">
        <v>6679.7506489999996</v>
      </c>
      <c r="H10716">
        <v>0</v>
      </c>
      <c r="I10716">
        <v>0.85</v>
      </c>
      <c r="J10716" s="2" t="str">
        <f t="shared" si="167"/>
        <v>EG_OCGTER2035</v>
      </c>
    </row>
    <row r="10717" spans="1:10" x14ac:dyDescent="0.25">
      <c r="A10717" t="s">
        <v>16</v>
      </c>
      <c r="B10717" t="s">
        <v>6</v>
      </c>
      <c r="C10717" t="s">
        <v>11</v>
      </c>
      <c r="D10717">
        <v>2035</v>
      </c>
      <c r="E10717">
        <v>2041</v>
      </c>
      <c r="F10717">
        <v>0.28070162799999998</v>
      </c>
      <c r="G10717">
        <v>6679.7506489999996</v>
      </c>
      <c r="H10717">
        <v>0</v>
      </c>
      <c r="I10717">
        <v>0.85</v>
      </c>
      <c r="J10717" s="2" t="str">
        <f t="shared" si="167"/>
        <v>EG_OCGTWR2035</v>
      </c>
    </row>
    <row r="10718" spans="1:10" x14ac:dyDescent="0.25">
      <c r="A10718" t="s">
        <v>16</v>
      </c>
      <c r="B10718" t="s">
        <v>6</v>
      </c>
      <c r="C10718" t="s">
        <v>9</v>
      </c>
      <c r="D10718">
        <v>2035</v>
      </c>
      <c r="E10718">
        <v>2041</v>
      </c>
      <c r="F10718">
        <v>0.28070162799999998</v>
      </c>
      <c r="G10718">
        <v>6679.7506489999996</v>
      </c>
      <c r="H10718">
        <v>0</v>
      </c>
      <c r="I10718">
        <v>0.85</v>
      </c>
      <c r="J10718" s="2" t="str">
        <f t="shared" si="167"/>
        <v>EG_OCGTNER2035</v>
      </c>
    </row>
    <row r="10719" spans="1:10" x14ac:dyDescent="0.25">
      <c r="A10719" t="s">
        <v>16</v>
      </c>
      <c r="B10719" t="s">
        <v>6</v>
      </c>
      <c r="C10719" t="s">
        <v>8</v>
      </c>
      <c r="D10719">
        <v>2035</v>
      </c>
      <c r="E10719">
        <v>2041</v>
      </c>
      <c r="F10719">
        <v>0.28070162799999998</v>
      </c>
      <c r="G10719">
        <v>6679.7506489999996</v>
      </c>
      <c r="H10719">
        <v>0</v>
      </c>
      <c r="I10719">
        <v>0.85</v>
      </c>
      <c r="J10719" s="2" t="str">
        <f t="shared" si="167"/>
        <v>EG_OCGTSR2035</v>
      </c>
    </row>
    <row r="10720" spans="1:10" x14ac:dyDescent="0.25">
      <c r="A10720" t="s">
        <v>16</v>
      </c>
      <c r="B10720" t="s">
        <v>6</v>
      </c>
      <c r="C10720" t="s">
        <v>12</v>
      </c>
      <c r="D10720">
        <v>2035</v>
      </c>
      <c r="E10720">
        <v>2041</v>
      </c>
      <c r="F10720">
        <v>0.28070162799999998</v>
      </c>
      <c r="G10720">
        <v>6679.7506489999996</v>
      </c>
      <c r="H10720">
        <v>0</v>
      </c>
      <c r="I10720">
        <v>0.85</v>
      </c>
      <c r="J10720" s="2" t="str">
        <f t="shared" si="167"/>
        <v>EG_OCGTNR2035</v>
      </c>
    </row>
    <row r="10721" spans="1:10" x14ac:dyDescent="0.25">
      <c r="A10721" t="s">
        <v>15</v>
      </c>
      <c r="B10721" t="s">
        <v>6</v>
      </c>
      <c r="C10721" t="s">
        <v>10</v>
      </c>
      <c r="D10721">
        <v>2035</v>
      </c>
      <c r="E10721">
        <v>2035</v>
      </c>
      <c r="F10721">
        <v>1</v>
      </c>
      <c r="G10721">
        <v>19631.81452</v>
      </c>
      <c r="H10721">
        <v>0</v>
      </c>
      <c r="I10721">
        <v>1</v>
      </c>
      <c r="J10721" s="2" t="str">
        <f t="shared" si="167"/>
        <v>EG_LHER2035</v>
      </c>
    </row>
    <row r="10722" spans="1:10" x14ac:dyDescent="0.25">
      <c r="A10722" t="s">
        <v>15</v>
      </c>
      <c r="B10722" t="s">
        <v>6</v>
      </c>
      <c r="C10722" t="s">
        <v>11</v>
      </c>
      <c r="D10722">
        <v>2035</v>
      </c>
      <c r="E10722">
        <v>2035</v>
      </c>
      <c r="F10722">
        <v>1</v>
      </c>
      <c r="G10722">
        <v>19631.81452</v>
      </c>
      <c r="H10722">
        <v>0</v>
      </c>
      <c r="I10722">
        <v>1</v>
      </c>
      <c r="J10722" s="2" t="str">
        <f t="shared" si="167"/>
        <v>EG_LHWR2035</v>
      </c>
    </row>
    <row r="10723" spans="1:10" x14ac:dyDescent="0.25">
      <c r="A10723" t="s">
        <v>15</v>
      </c>
      <c r="B10723" t="s">
        <v>6</v>
      </c>
      <c r="C10723" t="s">
        <v>9</v>
      </c>
      <c r="D10723">
        <v>2035</v>
      </c>
      <c r="E10723">
        <v>2035</v>
      </c>
      <c r="F10723">
        <v>1</v>
      </c>
      <c r="G10723">
        <v>19631.81452</v>
      </c>
      <c r="H10723">
        <v>0</v>
      </c>
      <c r="I10723">
        <v>1</v>
      </c>
      <c r="J10723" s="2" t="str">
        <f t="shared" si="167"/>
        <v>EG_LHNER2035</v>
      </c>
    </row>
    <row r="10724" spans="1:10" x14ac:dyDescent="0.25">
      <c r="A10724" t="s">
        <v>15</v>
      </c>
      <c r="B10724" t="s">
        <v>6</v>
      </c>
      <c r="C10724" t="s">
        <v>8</v>
      </c>
      <c r="D10724">
        <v>2035</v>
      </c>
      <c r="E10724">
        <v>2035</v>
      </c>
      <c r="F10724">
        <v>1</v>
      </c>
      <c r="G10724">
        <v>19631.81452</v>
      </c>
      <c r="H10724">
        <v>0</v>
      </c>
      <c r="I10724">
        <v>1</v>
      </c>
      <c r="J10724" s="2" t="str">
        <f t="shared" si="167"/>
        <v>EG_LHSR2035</v>
      </c>
    </row>
    <row r="10725" spans="1:10" x14ac:dyDescent="0.25">
      <c r="A10725" t="s">
        <v>15</v>
      </c>
      <c r="B10725" t="s">
        <v>6</v>
      </c>
      <c r="C10725" t="s">
        <v>12</v>
      </c>
      <c r="D10725">
        <v>2035</v>
      </c>
      <c r="E10725">
        <v>2035</v>
      </c>
      <c r="F10725">
        <v>1</v>
      </c>
      <c r="G10725">
        <v>19631.81452</v>
      </c>
      <c r="H10725">
        <v>0</v>
      </c>
      <c r="I10725">
        <v>1</v>
      </c>
      <c r="J10725" s="2" t="str">
        <f t="shared" si="167"/>
        <v>EG_LHNR2035</v>
      </c>
    </row>
    <row r="10726" spans="1:10" x14ac:dyDescent="0.25">
      <c r="A10726" t="s">
        <v>15</v>
      </c>
      <c r="B10726" t="s">
        <v>6</v>
      </c>
      <c r="C10726" t="s">
        <v>10</v>
      </c>
      <c r="D10726">
        <v>2035</v>
      </c>
      <c r="E10726">
        <v>2036</v>
      </c>
      <c r="F10726">
        <v>1</v>
      </c>
      <c r="G10726">
        <v>19631.81452</v>
      </c>
      <c r="H10726">
        <v>0</v>
      </c>
      <c r="I10726">
        <v>1</v>
      </c>
      <c r="J10726" s="2" t="str">
        <f t="shared" si="167"/>
        <v>EG_LHER2035</v>
      </c>
    </row>
    <row r="10727" spans="1:10" x14ac:dyDescent="0.25">
      <c r="A10727" t="s">
        <v>15</v>
      </c>
      <c r="B10727" t="s">
        <v>6</v>
      </c>
      <c r="C10727" t="s">
        <v>11</v>
      </c>
      <c r="D10727">
        <v>2035</v>
      </c>
      <c r="E10727">
        <v>2036</v>
      </c>
      <c r="F10727">
        <v>1</v>
      </c>
      <c r="G10727">
        <v>19631.81452</v>
      </c>
      <c r="H10727">
        <v>0</v>
      </c>
      <c r="I10727">
        <v>1</v>
      </c>
      <c r="J10727" s="2" t="str">
        <f t="shared" si="167"/>
        <v>EG_LHWR2035</v>
      </c>
    </row>
    <row r="10728" spans="1:10" x14ac:dyDescent="0.25">
      <c r="A10728" t="s">
        <v>15</v>
      </c>
      <c r="B10728" t="s">
        <v>6</v>
      </c>
      <c r="C10728" t="s">
        <v>9</v>
      </c>
      <c r="D10728">
        <v>2035</v>
      </c>
      <c r="E10728">
        <v>2036</v>
      </c>
      <c r="F10728">
        <v>1</v>
      </c>
      <c r="G10728">
        <v>19631.81452</v>
      </c>
      <c r="H10728">
        <v>0</v>
      </c>
      <c r="I10728">
        <v>1</v>
      </c>
      <c r="J10728" s="2" t="str">
        <f t="shared" si="167"/>
        <v>EG_LHNER2035</v>
      </c>
    </row>
    <row r="10729" spans="1:10" x14ac:dyDescent="0.25">
      <c r="A10729" t="s">
        <v>15</v>
      </c>
      <c r="B10729" t="s">
        <v>6</v>
      </c>
      <c r="C10729" t="s">
        <v>8</v>
      </c>
      <c r="D10729">
        <v>2035</v>
      </c>
      <c r="E10729">
        <v>2036</v>
      </c>
      <c r="F10729">
        <v>1</v>
      </c>
      <c r="G10729">
        <v>19631.81452</v>
      </c>
      <c r="H10729">
        <v>0</v>
      </c>
      <c r="I10729">
        <v>1</v>
      </c>
      <c r="J10729" s="2" t="str">
        <f t="shared" si="167"/>
        <v>EG_LHSR2035</v>
      </c>
    </row>
    <row r="10730" spans="1:10" x14ac:dyDescent="0.25">
      <c r="A10730" t="s">
        <v>15</v>
      </c>
      <c r="B10730" t="s">
        <v>6</v>
      </c>
      <c r="C10730" t="s">
        <v>12</v>
      </c>
      <c r="D10730">
        <v>2035</v>
      </c>
      <c r="E10730">
        <v>2036</v>
      </c>
      <c r="F10730">
        <v>1</v>
      </c>
      <c r="G10730">
        <v>19631.81452</v>
      </c>
      <c r="H10730">
        <v>0</v>
      </c>
      <c r="I10730">
        <v>1</v>
      </c>
      <c r="J10730" s="2" t="str">
        <f t="shared" si="167"/>
        <v>EG_LHNR2035</v>
      </c>
    </row>
    <row r="10731" spans="1:10" x14ac:dyDescent="0.25">
      <c r="A10731" t="s">
        <v>15</v>
      </c>
      <c r="B10731" t="s">
        <v>6</v>
      </c>
      <c r="C10731" t="s">
        <v>10</v>
      </c>
      <c r="D10731">
        <v>2035</v>
      </c>
      <c r="E10731">
        <v>2037</v>
      </c>
      <c r="F10731">
        <v>1</v>
      </c>
      <c r="G10731">
        <v>19631.81452</v>
      </c>
      <c r="H10731">
        <v>0</v>
      </c>
      <c r="I10731">
        <v>1</v>
      </c>
      <c r="J10731" s="2" t="str">
        <f t="shared" si="167"/>
        <v>EG_LHER2035</v>
      </c>
    </row>
    <row r="10732" spans="1:10" x14ac:dyDescent="0.25">
      <c r="A10732" t="s">
        <v>15</v>
      </c>
      <c r="B10732" t="s">
        <v>6</v>
      </c>
      <c r="C10732" t="s">
        <v>11</v>
      </c>
      <c r="D10732">
        <v>2035</v>
      </c>
      <c r="E10732">
        <v>2037</v>
      </c>
      <c r="F10732">
        <v>1</v>
      </c>
      <c r="G10732">
        <v>19631.81452</v>
      </c>
      <c r="H10732">
        <v>0</v>
      </c>
      <c r="I10732">
        <v>1</v>
      </c>
      <c r="J10732" s="2" t="str">
        <f t="shared" si="167"/>
        <v>EG_LHWR2035</v>
      </c>
    </row>
    <row r="10733" spans="1:10" x14ac:dyDescent="0.25">
      <c r="A10733" t="s">
        <v>15</v>
      </c>
      <c r="B10733" t="s">
        <v>6</v>
      </c>
      <c r="C10733" t="s">
        <v>9</v>
      </c>
      <c r="D10733">
        <v>2035</v>
      </c>
      <c r="E10733">
        <v>2037</v>
      </c>
      <c r="F10733">
        <v>1</v>
      </c>
      <c r="G10733">
        <v>19631.81452</v>
      </c>
      <c r="H10733">
        <v>0</v>
      </c>
      <c r="I10733">
        <v>1</v>
      </c>
      <c r="J10733" s="2" t="str">
        <f t="shared" si="167"/>
        <v>EG_LHNER2035</v>
      </c>
    </row>
    <row r="10734" spans="1:10" x14ac:dyDescent="0.25">
      <c r="A10734" t="s">
        <v>15</v>
      </c>
      <c r="B10734" t="s">
        <v>6</v>
      </c>
      <c r="C10734" t="s">
        <v>8</v>
      </c>
      <c r="D10734">
        <v>2035</v>
      </c>
      <c r="E10734">
        <v>2037</v>
      </c>
      <c r="F10734">
        <v>1</v>
      </c>
      <c r="G10734">
        <v>19631.81452</v>
      </c>
      <c r="H10734">
        <v>0</v>
      </c>
      <c r="I10734">
        <v>1</v>
      </c>
      <c r="J10734" s="2" t="str">
        <f t="shared" si="167"/>
        <v>EG_LHSR2035</v>
      </c>
    </row>
    <row r="10735" spans="1:10" x14ac:dyDescent="0.25">
      <c r="A10735" t="s">
        <v>15</v>
      </c>
      <c r="B10735" t="s">
        <v>6</v>
      </c>
      <c r="C10735" t="s">
        <v>12</v>
      </c>
      <c r="D10735">
        <v>2035</v>
      </c>
      <c r="E10735">
        <v>2037</v>
      </c>
      <c r="F10735">
        <v>1</v>
      </c>
      <c r="G10735">
        <v>19631.81452</v>
      </c>
      <c r="H10735">
        <v>0</v>
      </c>
      <c r="I10735">
        <v>1</v>
      </c>
      <c r="J10735" s="2" t="str">
        <f t="shared" si="167"/>
        <v>EG_LHNR2035</v>
      </c>
    </row>
    <row r="10736" spans="1:10" x14ac:dyDescent="0.25">
      <c r="A10736" t="s">
        <v>15</v>
      </c>
      <c r="B10736" t="s">
        <v>6</v>
      </c>
      <c r="C10736" t="s">
        <v>10</v>
      </c>
      <c r="D10736">
        <v>2035</v>
      </c>
      <c r="E10736">
        <v>2038</v>
      </c>
      <c r="F10736">
        <v>1</v>
      </c>
      <c r="G10736">
        <v>19631.81452</v>
      </c>
      <c r="H10736">
        <v>0</v>
      </c>
      <c r="I10736">
        <v>1</v>
      </c>
      <c r="J10736" s="2" t="str">
        <f t="shared" si="167"/>
        <v>EG_LHER2035</v>
      </c>
    </row>
    <row r="10737" spans="1:10" x14ac:dyDescent="0.25">
      <c r="A10737" t="s">
        <v>15</v>
      </c>
      <c r="B10737" t="s">
        <v>6</v>
      </c>
      <c r="C10737" t="s">
        <v>11</v>
      </c>
      <c r="D10737">
        <v>2035</v>
      </c>
      <c r="E10737">
        <v>2038</v>
      </c>
      <c r="F10737">
        <v>1</v>
      </c>
      <c r="G10737">
        <v>19631.81452</v>
      </c>
      <c r="H10737">
        <v>0</v>
      </c>
      <c r="I10737">
        <v>1</v>
      </c>
      <c r="J10737" s="2" t="str">
        <f t="shared" si="167"/>
        <v>EG_LHWR2035</v>
      </c>
    </row>
    <row r="10738" spans="1:10" x14ac:dyDescent="0.25">
      <c r="A10738" t="s">
        <v>15</v>
      </c>
      <c r="B10738" t="s">
        <v>6</v>
      </c>
      <c r="C10738" t="s">
        <v>9</v>
      </c>
      <c r="D10738">
        <v>2035</v>
      </c>
      <c r="E10738">
        <v>2038</v>
      </c>
      <c r="F10738">
        <v>1</v>
      </c>
      <c r="G10738">
        <v>19631.81452</v>
      </c>
      <c r="H10738">
        <v>0</v>
      </c>
      <c r="I10738">
        <v>1</v>
      </c>
      <c r="J10738" s="2" t="str">
        <f t="shared" si="167"/>
        <v>EG_LHNER2035</v>
      </c>
    </row>
    <row r="10739" spans="1:10" x14ac:dyDescent="0.25">
      <c r="A10739" t="s">
        <v>15</v>
      </c>
      <c r="B10739" t="s">
        <v>6</v>
      </c>
      <c r="C10739" t="s">
        <v>8</v>
      </c>
      <c r="D10739">
        <v>2035</v>
      </c>
      <c r="E10739">
        <v>2038</v>
      </c>
      <c r="F10739">
        <v>1</v>
      </c>
      <c r="G10739">
        <v>19631.81452</v>
      </c>
      <c r="H10739">
        <v>0</v>
      </c>
      <c r="I10739">
        <v>1</v>
      </c>
      <c r="J10739" s="2" t="str">
        <f t="shared" si="167"/>
        <v>EG_LHSR2035</v>
      </c>
    </row>
    <row r="10740" spans="1:10" x14ac:dyDescent="0.25">
      <c r="A10740" t="s">
        <v>15</v>
      </c>
      <c r="B10740" t="s">
        <v>6</v>
      </c>
      <c r="C10740" t="s">
        <v>12</v>
      </c>
      <c r="D10740">
        <v>2035</v>
      </c>
      <c r="E10740">
        <v>2038</v>
      </c>
      <c r="F10740">
        <v>1</v>
      </c>
      <c r="G10740">
        <v>19631.81452</v>
      </c>
      <c r="H10740">
        <v>0</v>
      </c>
      <c r="I10740">
        <v>1</v>
      </c>
      <c r="J10740" s="2" t="str">
        <f t="shared" si="167"/>
        <v>EG_LHNR2035</v>
      </c>
    </row>
    <row r="10741" spans="1:10" x14ac:dyDescent="0.25">
      <c r="A10741" t="s">
        <v>15</v>
      </c>
      <c r="B10741" t="s">
        <v>6</v>
      </c>
      <c r="C10741" t="s">
        <v>10</v>
      </c>
      <c r="D10741">
        <v>2035</v>
      </c>
      <c r="E10741">
        <v>2039</v>
      </c>
      <c r="F10741">
        <v>1</v>
      </c>
      <c r="G10741">
        <v>19631.81452</v>
      </c>
      <c r="H10741">
        <v>0</v>
      </c>
      <c r="I10741">
        <v>1</v>
      </c>
      <c r="J10741" s="2" t="str">
        <f t="shared" si="167"/>
        <v>EG_LHER2035</v>
      </c>
    </row>
    <row r="10742" spans="1:10" x14ac:dyDescent="0.25">
      <c r="A10742" t="s">
        <v>15</v>
      </c>
      <c r="B10742" t="s">
        <v>6</v>
      </c>
      <c r="C10742" t="s">
        <v>11</v>
      </c>
      <c r="D10742">
        <v>2035</v>
      </c>
      <c r="E10742">
        <v>2039</v>
      </c>
      <c r="F10742">
        <v>1</v>
      </c>
      <c r="G10742">
        <v>19631.81452</v>
      </c>
      <c r="H10742">
        <v>0</v>
      </c>
      <c r="I10742">
        <v>1</v>
      </c>
      <c r="J10742" s="2" t="str">
        <f t="shared" si="167"/>
        <v>EG_LHWR2035</v>
      </c>
    </row>
    <row r="10743" spans="1:10" x14ac:dyDescent="0.25">
      <c r="A10743" t="s">
        <v>15</v>
      </c>
      <c r="B10743" t="s">
        <v>6</v>
      </c>
      <c r="C10743" t="s">
        <v>9</v>
      </c>
      <c r="D10743">
        <v>2035</v>
      </c>
      <c r="E10743">
        <v>2039</v>
      </c>
      <c r="F10743">
        <v>1</v>
      </c>
      <c r="G10743">
        <v>19631.81452</v>
      </c>
      <c r="H10743">
        <v>0</v>
      </c>
      <c r="I10743">
        <v>1</v>
      </c>
      <c r="J10743" s="2" t="str">
        <f t="shared" si="167"/>
        <v>EG_LHNER2035</v>
      </c>
    </row>
    <row r="10744" spans="1:10" x14ac:dyDescent="0.25">
      <c r="A10744" t="s">
        <v>15</v>
      </c>
      <c r="B10744" t="s">
        <v>6</v>
      </c>
      <c r="C10744" t="s">
        <v>8</v>
      </c>
      <c r="D10744">
        <v>2035</v>
      </c>
      <c r="E10744">
        <v>2039</v>
      </c>
      <c r="F10744">
        <v>1</v>
      </c>
      <c r="G10744">
        <v>19631.81452</v>
      </c>
      <c r="H10744">
        <v>0</v>
      </c>
      <c r="I10744">
        <v>1</v>
      </c>
      <c r="J10744" s="2" t="str">
        <f t="shared" si="167"/>
        <v>EG_LHSR2035</v>
      </c>
    </row>
    <row r="10745" spans="1:10" x14ac:dyDescent="0.25">
      <c r="A10745" t="s">
        <v>15</v>
      </c>
      <c r="B10745" t="s">
        <v>6</v>
      </c>
      <c r="C10745" t="s">
        <v>12</v>
      </c>
      <c r="D10745">
        <v>2035</v>
      </c>
      <c r="E10745">
        <v>2039</v>
      </c>
      <c r="F10745">
        <v>1</v>
      </c>
      <c r="G10745">
        <v>19631.81452</v>
      </c>
      <c r="H10745">
        <v>0</v>
      </c>
      <c r="I10745">
        <v>1</v>
      </c>
      <c r="J10745" s="2" t="str">
        <f t="shared" si="167"/>
        <v>EG_LHNR2035</v>
      </c>
    </row>
    <row r="10746" spans="1:10" x14ac:dyDescent="0.25">
      <c r="A10746" t="s">
        <v>15</v>
      </c>
      <c r="B10746" t="s">
        <v>6</v>
      </c>
      <c r="C10746" t="s">
        <v>10</v>
      </c>
      <c r="D10746">
        <v>2035</v>
      </c>
      <c r="E10746">
        <v>2040</v>
      </c>
      <c r="F10746">
        <v>1</v>
      </c>
      <c r="G10746">
        <v>19631.81452</v>
      </c>
      <c r="H10746">
        <v>0</v>
      </c>
      <c r="I10746">
        <v>1</v>
      </c>
      <c r="J10746" s="2" t="str">
        <f t="shared" si="167"/>
        <v>EG_LHER2035</v>
      </c>
    </row>
    <row r="10747" spans="1:10" x14ac:dyDescent="0.25">
      <c r="A10747" t="s">
        <v>15</v>
      </c>
      <c r="B10747" t="s">
        <v>6</v>
      </c>
      <c r="C10747" t="s">
        <v>11</v>
      </c>
      <c r="D10747">
        <v>2035</v>
      </c>
      <c r="E10747">
        <v>2040</v>
      </c>
      <c r="F10747">
        <v>1</v>
      </c>
      <c r="G10747">
        <v>19631.81452</v>
      </c>
      <c r="H10747">
        <v>0</v>
      </c>
      <c r="I10747">
        <v>1</v>
      </c>
      <c r="J10747" s="2" t="str">
        <f t="shared" si="167"/>
        <v>EG_LHWR2035</v>
      </c>
    </row>
    <row r="10748" spans="1:10" x14ac:dyDescent="0.25">
      <c r="A10748" t="s">
        <v>15</v>
      </c>
      <c r="B10748" t="s">
        <v>6</v>
      </c>
      <c r="C10748" t="s">
        <v>9</v>
      </c>
      <c r="D10748">
        <v>2035</v>
      </c>
      <c r="E10748">
        <v>2040</v>
      </c>
      <c r="F10748">
        <v>1</v>
      </c>
      <c r="G10748">
        <v>19631.81452</v>
      </c>
      <c r="H10748">
        <v>0</v>
      </c>
      <c r="I10748">
        <v>1</v>
      </c>
      <c r="J10748" s="2" t="str">
        <f t="shared" si="167"/>
        <v>EG_LHNER2035</v>
      </c>
    </row>
    <row r="10749" spans="1:10" x14ac:dyDescent="0.25">
      <c r="A10749" t="s">
        <v>15</v>
      </c>
      <c r="B10749" t="s">
        <v>6</v>
      </c>
      <c r="C10749" t="s">
        <v>8</v>
      </c>
      <c r="D10749">
        <v>2035</v>
      </c>
      <c r="E10749">
        <v>2040</v>
      </c>
      <c r="F10749">
        <v>1</v>
      </c>
      <c r="G10749">
        <v>19631.81452</v>
      </c>
      <c r="H10749">
        <v>0</v>
      </c>
      <c r="I10749">
        <v>1</v>
      </c>
      <c r="J10749" s="2" t="str">
        <f t="shared" si="167"/>
        <v>EG_LHSR2035</v>
      </c>
    </row>
    <row r="10750" spans="1:10" x14ac:dyDescent="0.25">
      <c r="A10750" t="s">
        <v>15</v>
      </c>
      <c r="B10750" t="s">
        <v>6</v>
      </c>
      <c r="C10750" t="s">
        <v>12</v>
      </c>
      <c r="D10750">
        <v>2035</v>
      </c>
      <c r="E10750">
        <v>2040</v>
      </c>
      <c r="F10750">
        <v>1</v>
      </c>
      <c r="G10750">
        <v>19631.81452</v>
      </c>
      <c r="H10750">
        <v>0</v>
      </c>
      <c r="I10750">
        <v>1</v>
      </c>
      <c r="J10750" s="2" t="str">
        <f t="shared" si="167"/>
        <v>EG_LHNR2035</v>
      </c>
    </row>
    <row r="10751" spans="1:10" x14ac:dyDescent="0.25">
      <c r="A10751" t="s">
        <v>15</v>
      </c>
      <c r="B10751" t="s">
        <v>6</v>
      </c>
      <c r="C10751" t="s">
        <v>10</v>
      </c>
      <c r="D10751">
        <v>2035</v>
      </c>
      <c r="E10751">
        <v>2041</v>
      </c>
      <c r="F10751">
        <v>1</v>
      </c>
      <c r="G10751">
        <v>19631.81452</v>
      </c>
      <c r="H10751">
        <v>0</v>
      </c>
      <c r="I10751">
        <v>1</v>
      </c>
      <c r="J10751" s="2" t="str">
        <f t="shared" si="167"/>
        <v>EG_LHER2035</v>
      </c>
    </row>
    <row r="10752" spans="1:10" x14ac:dyDescent="0.25">
      <c r="A10752" t="s">
        <v>15</v>
      </c>
      <c r="B10752" t="s">
        <v>6</v>
      </c>
      <c r="C10752" t="s">
        <v>11</v>
      </c>
      <c r="D10752">
        <v>2035</v>
      </c>
      <c r="E10752">
        <v>2041</v>
      </c>
      <c r="F10752">
        <v>1</v>
      </c>
      <c r="G10752">
        <v>19631.81452</v>
      </c>
      <c r="H10752">
        <v>0</v>
      </c>
      <c r="I10752">
        <v>1</v>
      </c>
      <c r="J10752" s="2" t="str">
        <f t="shared" si="167"/>
        <v>EG_LHWR2035</v>
      </c>
    </row>
    <row r="10753" spans="1:10" x14ac:dyDescent="0.25">
      <c r="A10753" t="s">
        <v>15</v>
      </c>
      <c r="B10753" t="s">
        <v>6</v>
      </c>
      <c r="C10753" t="s">
        <v>9</v>
      </c>
      <c r="D10753">
        <v>2035</v>
      </c>
      <c r="E10753">
        <v>2041</v>
      </c>
      <c r="F10753">
        <v>1</v>
      </c>
      <c r="G10753">
        <v>19631.81452</v>
      </c>
      <c r="H10753">
        <v>0</v>
      </c>
      <c r="I10753">
        <v>1</v>
      </c>
      <c r="J10753" s="2" t="str">
        <f t="shared" si="167"/>
        <v>EG_LHNER2035</v>
      </c>
    </row>
    <row r="10754" spans="1:10" x14ac:dyDescent="0.25">
      <c r="A10754" t="s">
        <v>15</v>
      </c>
      <c r="B10754" t="s">
        <v>6</v>
      </c>
      <c r="C10754" t="s">
        <v>8</v>
      </c>
      <c r="D10754">
        <v>2035</v>
      </c>
      <c r="E10754">
        <v>2041</v>
      </c>
      <c r="F10754">
        <v>1</v>
      </c>
      <c r="G10754">
        <v>19631.81452</v>
      </c>
      <c r="H10754">
        <v>0</v>
      </c>
      <c r="I10754">
        <v>1</v>
      </c>
      <c r="J10754" s="2" t="str">
        <f t="shared" si="167"/>
        <v>EG_LHSR2035</v>
      </c>
    </row>
    <row r="10755" spans="1:10" x14ac:dyDescent="0.25">
      <c r="A10755" t="s">
        <v>15</v>
      </c>
      <c r="B10755" t="s">
        <v>6</v>
      </c>
      <c r="C10755" t="s">
        <v>12</v>
      </c>
      <c r="D10755">
        <v>2035</v>
      </c>
      <c r="E10755">
        <v>2041</v>
      </c>
      <c r="F10755">
        <v>1</v>
      </c>
      <c r="G10755">
        <v>19631.81452</v>
      </c>
      <c r="H10755">
        <v>0</v>
      </c>
      <c r="I10755">
        <v>1</v>
      </c>
      <c r="J10755" s="2" t="str">
        <f t="shared" ref="J10755:J10818" si="168">_xlfn.CONCAT(A10755,C10755,D10755)</f>
        <v>EG_LHNR2035</v>
      </c>
    </row>
    <row r="10756" spans="1:10" x14ac:dyDescent="0.25">
      <c r="A10756" t="s">
        <v>18</v>
      </c>
      <c r="B10756" t="s">
        <v>6</v>
      </c>
      <c r="C10756" t="s">
        <v>10</v>
      </c>
      <c r="D10756">
        <v>2035</v>
      </c>
      <c r="E10756">
        <v>2035</v>
      </c>
      <c r="F10756">
        <v>1</v>
      </c>
      <c r="G10756">
        <v>11825.348760000001</v>
      </c>
      <c r="H10756">
        <v>0</v>
      </c>
      <c r="I10756">
        <v>1</v>
      </c>
      <c r="J10756" s="2" t="str">
        <f t="shared" si="168"/>
        <v>EG_SHER2035</v>
      </c>
    </row>
    <row r="10757" spans="1:10" x14ac:dyDescent="0.25">
      <c r="A10757" t="s">
        <v>18</v>
      </c>
      <c r="B10757" t="s">
        <v>6</v>
      </c>
      <c r="C10757" t="s">
        <v>11</v>
      </c>
      <c r="D10757">
        <v>2035</v>
      </c>
      <c r="E10757">
        <v>2035</v>
      </c>
      <c r="F10757">
        <v>1</v>
      </c>
      <c r="G10757">
        <v>11825.348760000001</v>
      </c>
      <c r="H10757">
        <v>0</v>
      </c>
      <c r="I10757">
        <v>1</v>
      </c>
      <c r="J10757" s="2" t="str">
        <f t="shared" si="168"/>
        <v>EG_SHWR2035</v>
      </c>
    </row>
    <row r="10758" spans="1:10" x14ac:dyDescent="0.25">
      <c r="A10758" t="s">
        <v>18</v>
      </c>
      <c r="B10758" t="s">
        <v>6</v>
      </c>
      <c r="C10758" t="s">
        <v>9</v>
      </c>
      <c r="D10758">
        <v>2035</v>
      </c>
      <c r="E10758">
        <v>2035</v>
      </c>
      <c r="F10758">
        <v>1</v>
      </c>
      <c r="G10758">
        <v>11825.348760000001</v>
      </c>
      <c r="H10758">
        <v>0</v>
      </c>
      <c r="I10758">
        <v>1</v>
      </c>
      <c r="J10758" s="2" t="str">
        <f t="shared" si="168"/>
        <v>EG_SHNER2035</v>
      </c>
    </row>
    <row r="10759" spans="1:10" x14ac:dyDescent="0.25">
      <c r="A10759" t="s">
        <v>18</v>
      </c>
      <c r="B10759" t="s">
        <v>6</v>
      </c>
      <c r="C10759" t="s">
        <v>8</v>
      </c>
      <c r="D10759">
        <v>2035</v>
      </c>
      <c r="E10759">
        <v>2035</v>
      </c>
      <c r="F10759">
        <v>1</v>
      </c>
      <c r="G10759">
        <v>11825.348760000001</v>
      </c>
      <c r="H10759">
        <v>0</v>
      </c>
      <c r="I10759">
        <v>1</v>
      </c>
      <c r="J10759" s="2" t="str">
        <f t="shared" si="168"/>
        <v>EG_SHSR2035</v>
      </c>
    </row>
    <row r="10760" spans="1:10" x14ac:dyDescent="0.25">
      <c r="A10760" t="s">
        <v>18</v>
      </c>
      <c r="B10760" t="s">
        <v>6</v>
      </c>
      <c r="C10760" t="s">
        <v>12</v>
      </c>
      <c r="D10760">
        <v>2035</v>
      </c>
      <c r="E10760">
        <v>2035</v>
      </c>
      <c r="F10760">
        <v>1</v>
      </c>
      <c r="G10760">
        <v>11825.348760000001</v>
      </c>
      <c r="H10760">
        <v>0</v>
      </c>
      <c r="I10760">
        <v>1</v>
      </c>
      <c r="J10760" s="2" t="str">
        <f t="shared" si="168"/>
        <v>EG_SHNR2035</v>
      </c>
    </row>
    <row r="10761" spans="1:10" x14ac:dyDescent="0.25">
      <c r="A10761" t="s">
        <v>18</v>
      </c>
      <c r="B10761" t="s">
        <v>6</v>
      </c>
      <c r="C10761" t="s">
        <v>10</v>
      </c>
      <c r="D10761">
        <v>2035</v>
      </c>
      <c r="E10761">
        <v>2036</v>
      </c>
      <c r="F10761">
        <v>1</v>
      </c>
      <c r="G10761">
        <v>11825.348760000001</v>
      </c>
      <c r="H10761">
        <v>0</v>
      </c>
      <c r="I10761">
        <v>1</v>
      </c>
      <c r="J10761" s="2" t="str">
        <f t="shared" si="168"/>
        <v>EG_SHER2035</v>
      </c>
    </row>
    <row r="10762" spans="1:10" x14ac:dyDescent="0.25">
      <c r="A10762" t="s">
        <v>18</v>
      </c>
      <c r="B10762" t="s">
        <v>6</v>
      </c>
      <c r="C10762" t="s">
        <v>11</v>
      </c>
      <c r="D10762">
        <v>2035</v>
      </c>
      <c r="E10762">
        <v>2036</v>
      </c>
      <c r="F10762">
        <v>1</v>
      </c>
      <c r="G10762">
        <v>11825.348760000001</v>
      </c>
      <c r="H10762">
        <v>0</v>
      </c>
      <c r="I10762">
        <v>1</v>
      </c>
      <c r="J10762" s="2" t="str">
        <f t="shared" si="168"/>
        <v>EG_SHWR2035</v>
      </c>
    </row>
    <row r="10763" spans="1:10" x14ac:dyDescent="0.25">
      <c r="A10763" t="s">
        <v>18</v>
      </c>
      <c r="B10763" t="s">
        <v>6</v>
      </c>
      <c r="C10763" t="s">
        <v>9</v>
      </c>
      <c r="D10763">
        <v>2035</v>
      </c>
      <c r="E10763">
        <v>2036</v>
      </c>
      <c r="F10763">
        <v>1</v>
      </c>
      <c r="G10763">
        <v>11825.348760000001</v>
      </c>
      <c r="H10763">
        <v>0</v>
      </c>
      <c r="I10763">
        <v>1</v>
      </c>
      <c r="J10763" s="2" t="str">
        <f t="shared" si="168"/>
        <v>EG_SHNER2035</v>
      </c>
    </row>
    <row r="10764" spans="1:10" x14ac:dyDescent="0.25">
      <c r="A10764" t="s">
        <v>18</v>
      </c>
      <c r="B10764" t="s">
        <v>6</v>
      </c>
      <c r="C10764" t="s">
        <v>8</v>
      </c>
      <c r="D10764">
        <v>2035</v>
      </c>
      <c r="E10764">
        <v>2036</v>
      </c>
      <c r="F10764">
        <v>1</v>
      </c>
      <c r="G10764">
        <v>11825.348760000001</v>
      </c>
      <c r="H10764">
        <v>0</v>
      </c>
      <c r="I10764">
        <v>1</v>
      </c>
      <c r="J10764" s="2" t="str">
        <f t="shared" si="168"/>
        <v>EG_SHSR2035</v>
      </c>
    </row>
    <row r="10765" spans="1:10" x14ac:dyDescent="0.25">
      <c r="A10765" t="s">
        <v>18</v>
      </c>
      <c r="B10765" t="s">
        <v>6</v>
      </c>
      <c r="C10765" t="s">
        <v>12</v>
      </c>
      <c r="D10765">
        <v>2035</v>
      </c>
      <c r="E10765">
        <v>2036</v>
      </c>
      <c r="F10765">
        <v>1</v>
      </c>
      <c r="G10765">
        <v>11825.348760000001</v>
      </c>
      <c r="H10765">
        <v>0</v>
      </c>
      <c r="I10765">
        <v>1</v>
      </c>
      <c r="J10765" s="2" t="str">
        <f t="shared" si="168"/>
        <v>EG_SHNR2035</v>
      </c>
    </row>
    <row r="10766" spans="1:10" x14ac:dyDescent="0.25">
      <c r="A10766" t="s">
        <v>18</v>
      </c>
      <c r="B10766" t="s">
        <v>6</v>
      </c>
      <c r="C10766" t="s">
        <v>10</v>
      </c>
      <c r="D10766">
        <v>2035</v>
      </c>
      <c r="E10766">
        <v>2037</v>
      </c>
      <c r="F10766">
        <v>1</v>
      </c>
      <c r="G10766">
        <v>11825.348760000001</v>
      </c>
      <c r="H10766">
        <v>0</v>
      </c>
      <c r="I10766">
        <v>1</v>
      </c>
      <c r="J10766" s="2" t="str">
        <f t="shared" si="168"/>
        <v>EG_SHER2035</v>
      </c>
    </row>
    <row r="10767" spans="1:10" x14ac:dyDescent="0.25">
      <c r="A10767" t="s">
        <v>18</v>
      </c>
      <c r="B10767" t="s">
        <v>6</v>
      </c>
      <c r="C10767" t="s">
        <v>11</v>
      </c>
      <c r="D10767">
        <v>2035</v>
      </c>
      <c r="E10767">
        <v>2037</v>
      </c>
      <c r="F10767">
        <v>1</v>
      </c>
      <c r="G10767">
        <v>11825.348760000001</v>
      </c>
      <c r="H10767">
        <v>0</v>
      </c>
      <c r="I10767">
        <v>1</v>
      </c>
      <c r="J10767" s="2" t="str">
        <f t="shared" si="168"/>
        <v>EG_SHWR2035</v>
      </c>
    </row>
    <row r="10768" spans="1:10" x14ac:dyDescent="0.25">
      <c r="A10768" t="s">
        <v>18</v>
      </c>
      <c r="B10768" t="s">
        <v>6</v>
      </c>
      <c r="C10768" t="s">
        <v>9</v>
      </c>
      <c r="D10768">
        <v>2035</v>
      </c>
      <c r="E10768">
        <v>2037</v>
      </c>
      <c r="F10768">
        <v>1</v>
      </c>
      <c r="G10768">
        <v>11825.348760000001</v>
      </c>
      <c r="H10768">
        <v>0</v>
      </c>
      <c r="I10768">
        <v>1</v>
      </c>
      <c r="J10768" s="2" t="str">
        <f t="shared" si="168"/>
        <v>EG_SHNER2035</v>
      </c>
    </row>
    <row r="10769" spans="1:10" x14ac:dyDescent="0.25">
      <c r="A10769" t="s">
        <v>18</v>
      </c>
      <c r="B10769" t="s">
        <v>6</v>
      </c>
      <c r="C10769" t="s">
        <v>8</v>
      </c>
      <c r="D10769">
        <v>2035</v>
      </c>
      <c r="E10769">
        <v>2037</v>
      </c>
      <c r="F10769">
        <v>1</v>
      </c>
      <c r="G10769">
        <v>11825.348760000001</v>
      </c>
      <c r="H10769">
        <v>0</v>
      </c>
      <c r="I10769">
        <v>1</v>
      </c>
      <c r="J10769" s="2" t="str">
        <f t="shared" si="168"/>
        <v>EG_SHSR2035</v>
      </c>
    </row>
    <row r="10770" spans="1:10" x14ac:dyDescent="0.25">
      <c r="A10770" t="s">
        <v>18</v>
      </c>
      <c r="B10770" t="s">
        <v>6</v>
      </c>
      <c r="C10770" t="s">
        <v>12</v>
      </c>
      <c r="D10770">
        <v>2035</v>
      </c>
      <c r="E10770">
        <v>2037</v>
      </c>
      <c r="F10770">
        <v>1</v>
      </c>
      <c r="G10770">
        <v>11825.348760000001</v>
      </c>
      <c r="H10770">
        <v>0</v>
      </c>
      <c r="I10770">
        <v>1</v>
      </c>
      <c r="J10770" s="2" t="str">
        <f t="shared" si="168"/>
        <v>EG_SHNR2035</v>
      </c>
    </row>
    <row r="10771" spans="1:10" x14ac:dyDescent="0.25">
      <c r="A10771" t="s">
        <v>18</v>
      </c>
      <c r="B10771" t="s">
        <v>6</v>
      </c>
      <c r="C10771" t="s">
        <v>10</v>
      </c>
      <c r="D10771">
        <v>2035</v>
      </c>
      <c r="E10771">
        <v>2038</v>
      </c>
      <c r="F10771">
        <v>1</v>
      </c>
      <c r="G10771">
        <v>11825.348760000001</v>
      </c>
      <c r="H10771">
        <v>0</v>
      </c>
      <c r="I10771">
        <v>1</v>
      </c>
      <c r="J10771" s="2" t="str">
        <f t="shared" si="168"/>
        <v>EG_SHER2035</v>
      </c>
    </row>
    <row r="10772" spans="1:10" x14ac:dyDescent="0.25">
      <c r="A10772" t="s">
        <v>18</v>
      </c>
      <c r="B10772" t="s">
        <v>6</v>
      </c>
      <c r="C10772" t="s">
        <v>11</v>
      </c>
      <c r="D10772">
        <v>2035</v>
      </c>
      <c r="E10772">
        <v>2038</v>
      </c>
      <c r="F10772">
        <v>1</v>
      </c>
      <c r="G10772">
        <v>11825.348760000001</v>
      </c>
      <c r="H10772">
        <v>0</v>
      </c>
      <c r="I10772">
        <v>1</v>
      </c>
      <c r="J10772" s="2" t="str">
        <f t="shared" si="168"/>
        <v>EG_SHWR2035</v>
      </c>
    </row>
    <row r="10773" spans="1:10" x14ac:dyDescent="0.25">
      <c r="A10773" t="s">
        <v>18</v>
      </c>
      <c r="B10773" t="s">
        <v>6</v>
      </c>
      <c r="C10773" t="s">
        <v>9</v>
      </c>
      <c r="D10773">
        <v>2035</v>
      </c>
      <c r="E10773">
        <v>2038</v>
      </c>
      <c r="F10773">
        <v>1</v>
      </c>
      <c r="G10773">
        <v>11825.348760000001</v>
      </c>
      <c r="H10773">
        <v>0</v>
      </c>
      <c r="I10773">
        <v>1</v>
      </c>
      <c r="J10773" s="2" t="str">
        <f t="shared" si="168"/>
        <v>EG_SHNER2035</v>
      </c>
    </row>
    <row r="10774" spans="1:10" x14ac:dyDescent="0.25">
      <c r="A10774" t="s">
        <v>18</v>
      </c>
      <c r="B10774" t="s">
        <v>6</v>
      </c>
      <c r="C10774" t="s">
        <v>8</v>
      </c>
      <c r="D10774">
        <v>2035</v>
      </c>
      <c r="E10774">
        <v>2038</v>
      </c>
      <c r="F10774">
        <v>1</v>
      </c>
      <c r="G10774">
        <v>11825.348760000001</v>
      </c>
      <c r="H10774">
        <v>0</v>
      </c>
      <c r="I10774">
        <v>1</v>
      </c>
      <c r="J10774" s="2" t="str">
        <f t="shared" si="168"/>
        <v>EG_SHSR2035</v>
      </c>
    </row>
    <row r="10775" spans="1:10" x14ac:dyDescent="0.25">
      <c r="A10775" t="s">
        <v>18</v>
      </c>
      <c r="B10775" t="s">
        <v>6</v>
      </c>
      <c r="C10775" t="s">
        <v>12</v>
      </c>
      <c r="D10775">
        <v>2035</v>
      </c>
      <c r="E10775">
        <v>2038</v>
      </c>
      <c r="F10775">
        <v>1</v>
      </c>
      <c r="G10775">
        <v>11825.348760000001</v>
      </c>
      <c r="H10775">
        <v>0</v>
      </c>
      <c r="I10775">
        <v>1</v>
      </c>
      <c r="J10775" s="2" t="str">
        <f t="shared" si="168"/>
        <v>EG_SHNR2035</v>
      </c>
    </row>
    <row r="10776" spans="1:10" x14ac:dyDescent="0.25">
      <c r="A10776" t="s">
        <v>18</v>
      </c>
      <c r="B10776" t="s">
        <v>6</v>
      </c>
      <c r="C10776" t="s">
        <v>10</v>
      </c>
      <c r="D10776">
        <v>2035</v>
      </c>
      <c r="E10776">
        <v>2039</v>
      </c>
      <c r="F10776">
        <v>1</v>
      </c>
      <c r="G10776">
        <v>11825.348760000001</v>
      </c>
      <c r="H10776">
        <v>0</v>
      </c>
      <c r="I10776">
        <v>1</v>
      </c>
      <c r="J10776" s="2" t="str">
        <f t="shared" si="168"/>
        <v>EG_SHER2035</v>
      </c>
    </row>
    <row r="10777" spans="1:10" x14ac:dyDescent="0.25">
      <c r="A10777" t="s">
        <v>18</v>
      </c>
      <c r="B10777" t="s">
        <v>6</v>
      </c>
      <c r="C10777" t="s">
        <v>11</v>
      </c>
      <c r="D10777">
        <v>2035</v>
      </c>
      <c r="E10777">
        <v>2039</v>
      </c>
      <c r="F10777">
        <v>1</v>
      </c>
      <c r="G10777">
        <v>11825.348760000001</v>
      </c>
      <c r="H10777">
        <v>0</v>
      </c>
      <c r="I10777">
        <v>1</v>
      </c>
      <c r="J10777" s="2" t="str">
        <f t="shared" si="168"/>
        <v>EG_SHWR2035</v>
      </c>
    </row>
    <row r="10778" spans="1:10" x14ac:dyDescent="0.25">
      <c r="A10778" t="s">
        <v>18</v>
      </c>
      <c r="B10778" t="s">
        <v>6</v>
      </c>
      <c r="C10778" t="s">
        <v>9</v>
      </c>
      <c r="D10778">
        <v>2035</v>
      </c>
      <c r="E10778">
        <v>2039</v>
      </c>
      <c r="F10778">
        <v>1</v>
      </c>
      <c r="G10778">
        <v>11825.348760000001</v>
      </c>
      <c r="H10778">
        <v>0</v>
      </c>
      <c r="I10778">
        <v>1</v>
      </c>
      <c r="J10778" s="2" t="str">
        <f t="shared" si="168"/>
        <v>EG_SHNER2035</v>
      </c>
    </row>
    <row r="10779" spans="1:10" x14ac:dyDescent="0.25">
      <c r="A10779" t="s">
        <v>18</v>
      </c>
      <c r="B10779" t="s">
        <v>6</v>
      </c>
      <c r="C10779" t="s">
        <v>8</v>
      </c>
      <c r="D10779">
        <v>2035</v>
      </c>
      <c r="E10779">
        <v>2039</v>
      </c>
      <c r="F10779">
        <v>1</v>
      </c>
      <c r="G10779">
        <v>11825.348760000001</v>
      </c>
      <c r="H10779">
        <v>0</v>
      </c>
      <c r="I10779">
        <v>1</v>
      </c>
      <c r="J10779" s="2" t="str">
        <f t="shared" si="168"/>
        <v>EG_SHSR2035</v>
      </c>
    </row>
    <row r="10780" spans="1:10" x14ac:dyDescent="0.25">
      <c r="A10780" t="s">
        <v>18</v>
      </c>
      <c r="B10780" t="s">
        <v>6</v>
      </c>
      <c r="C10780" t="s">
        <v>12</v>
      </c>
      <c r="D10780">
        <v>2035</v>
      </c>
      <c r="E10780">
        <v>2039</v>
      </c>
      <c r="F10780">
        <v>1</v>
      </c>
      <c r="G10780">
        <v>11825.348760000001</v>
      </c>
      <c r="H10780">
        <v>0</v>
      </c>
      <c r="I10780">
        <v>1</v>
      </c>
      <c r="J10780" s="2" t="str">
        <f t="shared" si="168"/>
        <v>EG_SHNR2035</v>
      </c>
    </row>
    <row r="10781" spans="1:10" x14ac:dyDescent="0.25">
      <c r="A10781" t="s">
        <v>18</v>
      </c>
      <c r="B10781" t="s">
        <v>6</v>
      </c>
      <c r="C10781" t="s">
        <v>10</v>
      </c>
      <c r="D10781">
        <v>2035</v>
      </c>
      <c r="E10781">
        <v>2040</v>
      </c>
      <c r="F10781">
        <v>1</v>
      </c>
      <c r="G10781">
        <v>11825.348760000001</v>
      </c>
      <c r="H10781">
        <v>0</v>
      </c>
      <c r="I10781">
        <v>1</v>
      </c>
      <c r="J10781" s="2" t="str">
        <f t="shared" si="168"/>
        <v>EG_SHER2035</v>
      </c>
    </row>
    <row r="10782" spans="1:10" x14ac:dyDescent="0.25">
      <c r="A10782" t="s">
        <v>18</v>
      </c>
      <c r="B10782" t="s">
        <v>6</v>
      </c>
      <c r="C10782" t="s">
        <v>11</v>
      </c>
      <c r="D10782">
        <v>2035</v>
      </c>
      <c r="E10782">
        <v>2040</v>
      </c>
      <c r="F10782">
        <v>1</v>
      </c>
      <c r="G10782">
        <v>11825.348760000001</v>
      </c>
      <c r="H10782">
        <v>0</v>
      </c>
      <c r="I10782">
        <v>1</v>
      </c>
      <c r="J10782" s="2" t="str">
        <f t="shared" si="168"/>
        <v>EG_SHWR2035</v>
      </c>
    </row>
    <row r="10783" spans="1:10" x14ac:dyDescent="0.25">
      <c r="A10783" t="s">
        <v>18</v>
      </c>
      <c r="B10783" t="s">
        <v>6</v>
      </c>
      <c r="C10783" t="s">
        <v>9</v>
      </c>
      <c r="D10783">
        <v>2035</v>
      </c>
      <c r="E10783">
        <v>2040</v>
      </c>
      <c r="F10783">
        <v>1</v>
      </c>
      <c r="G10783">
        <v>11825.348760000001</v>
      </c>
      <c r="H10783">
        <v>0</v>
      </c>
      <c r="I10783">
        <v>1</v>
      </c>
      <c r="J10783" s="2" t="str">
        <f t="shared" si="168"/>
        <v>EG_SHNER2035</v>
      </c>
    </row>
    <row r="10784" spans="1:10" x14ac:dyDescent="0.25">
      <c r="A10784" t="s">
        <v>18</v>
      </c>
      <c r="B10784" t="s">
        <v>6</v>
      </c>
      <c r="C10784" t="s">
        <v>8</v>
      </c>
      <c r="D10784">
        <v>2035</v>
      </c>
      <c r="E10784">
        <v>2040</v>
      </c>
      <c r="F10784">
        <v>1</v>
      </c>
      <c r="G10784">
        <v>11825.348760000001</v>
      </c>
      <c r="H10784">
        <v>0</v>
      </c>
      <c r="I10784">
        <v>1</v>
      </c>
      <c r="J10784" s="2" t="str">
        <f t="shared" si="168"/>
        <v>EG_SHSR2035</v>
      </c>
    </row>
    <row r="10785" spans="1:10" x14ac:dyDescent="0.25">
      <c r="A10785" t="s">
        <v>18</v>
      </c>
      <c r="B10785" t="s">
        <v>6</v>
      </c>
      <c r="C10785" t="s">
        <v>12</v>
      </c>
      <c r="D10785">
        <v>2035</v>
      </c>
      <c r="E10785">
        <v>2040</v>
      </c>
      <c r="F10785">
        <v>1</v>
      </c>
      <c r="G10785">
        <v>11825.348760000001</v>
      </c>
      <c r="H10785">
        <v>0</v>
      </c>
      <c r="I10785">
        <v>1</v>
      </c>
      <c r="J10785" s="2" t="str">
        <f t="shared" si="168"/>
        <v>EG_SHNR2035</v>
      </c>
    </row>
    <row r="10786" spans="1:10" x14ac:dyDescent="0.25">
      <c r="A10786" t="s">
        <v>18</v>
      </c>
      <c r="B10786" t="s">
        <v>6</v>
      </c>
      <c r="C10786" t="s">
        <v>10</v>
      </c>
      <c r="D10786">
        <v>2035</v>
      </c>
      <c r="E10786">
        <v>2041</v>
      </c>
      <c r="F10786">
        <v>1</v>
      </c>
      <c r="G10786">
        <v>11825.348760000001</v>
      </c>
      <c r="H10786">
        <v>0</v>
      </c>
      <c r="I10786">
        <v>1</v>
      </c>
      <c r="J10786" s="2" t="str">
        <f t="shared" si="168"/>
        <v>EG_SHER2035</v>
      </c>
    </row>
    <row r="10787" spans="1:10" x14ac:dyDescent="0.25">
      <c r="A10787" t="s">
        <v>18</v>
      </c>
      <c r="B10787" t="s">
        <v>6</v>
      </c>
      <c r="C10787" t="s">
        <v>11</v>
      </c>
      <c r="D10787">
        <v>2035</v>
      </c>
      <c r="E10787">
        <v>2041</v>
      </c>
      <c r="F10787">
        <v>1</v>
      </c>
      <c r="G10787">
        <v>11825.348760000001</v>
      </c>
      <c r="H10787">
        <v>0</v>
      </c>
      <c r="I10787">
        <v>1</v>
      </c>
      <c r="J10787" s="2" t="str">
        <f t="shared" si="168"/>
        <v>EG_SHWR2035</v>
      </c>
    </row>
    <row r="10788" spans="1:10" x14ac:dyDescent="0.25">
      <c r="A10788" t="s">
        <v>18</v>
      </c>
      <c r="B10788" t="s">
        <v>6</v>
      </c>
      <c r="C10788" t="s">
        <v>9</v>
      </c>
      <c r="D10788">
        <v>2035</v>
      </c>
      <c r="E10788">
        <v>2041</v>
      </c>
      <c r="F10788">
        <v>1</v>
      </c>
      <c r="G10788">
        <v>11825.348760000001</v>
      </c>
      <c r="H10788">
        <v>0</v>
      </c>
      <c r="I10788">
        <v>1</v>
      </c>
      <c r="J10788" s="2" t="str">
        <f t="shared" si="168"/>
        <v>EG_SHNER2035</v>
      </c>
    </row>
    <row r="10789" spans="1:10" x14ac:dyDescent="0.25">
      <c r="A10789" t="s">
        <v>18</v>
      </c>
      <c r="B10789" t="s">
        <v>6</v>
      </c>
      <c r="C10789" t="s">
        <v>8</v>
      </c>
      <c r="D10789">
        <v>2035</v>
      </c>
      <c r="E10789">
        <v>2041</v>
      </c>
      <c r="F10789">
        <v>1</v>
      </c>
      <c r="G10789">
        <v>11825.348760000001</v>
      </c>
      <c r="H10789">
        <v>0</v>
      </c>
      <c r="I10789">
        <v>1</v>
      </c>
      <c r="J10789" s="2" t="str">
        <f t="shared" si="168"/>
        <v>EG_SHSR2035</v>
      </c>
    </row>
    <row r="10790" spans="1:10" x14ac:dyDescent="0.25">
      <c r="A10790" t="s">
        <v>18</v>
      </c>
      <c r="B10790" t="s">
        <v>6</v>
      </c>
      <c r="C10790" t="s">
        <v>12</v>
      </c>
      <c r="D10790">
        <v>2035</v>
      </c>
      <c r="E10790">
        <v>2041</v>
      </c>
      <c r="F10790">
        <v>1</v>
      </c>
      <c r="G10790">
        <v>11825.348760000001</v>
      </c>
      <c r="H10790">
        <v>0</v>
      </c>
      <c r="I10790">
        <v>1</v>
      </c>
      <c r="J10790" s="2" t="str">
        <f t="shared" si="168"/>
        <v>EG_SHNR2035</v>
      </c>
    </row>
    <row r="10791" spans="1:10" x14ac:dyDescent="0.25">
      <c r="A10791" t="s">
        <v>17</v>
      </c>
      <c r="B10791" t="s">
        <v>6</v>
      </c>
      <c r="C10791" t="s">
        <v>10</v>
      </c>
      <c r="D10791">
        <v>2035</v>
      </c>
      <c r="E10791">
        <v>2035</v>
      </c>
      <c r="F10791">
        <v>1</v>
      </c>
      <c r="G10791">
        <v>20833.210350000001</v>
      </c>
      <c r="H10791">
        <v>0</v>
      </c>
      <c r="I10791">
        <v>0.70916666699999997</v>
      </c>
      <c r="J10791" s="2" t="str">
        <f t="shared" si="168"/>
        <v>EG_PHWRER2035</v>
      </c>
    </row>
    <row r="10792" spans="1:10" x14ac:dyDescent="0.25">
      <c r="A10792" t="s">
        <v>17</v>
      </c>
      <c r="B10792" t="s">
        <v>6</v>
      </c>
      <c r="C10792" t="s">
        <v>11</v>
      </c>
      <c r="D10792">
        <v>2035</v>
      </c>
      <c r="E10792">
        <v>2035</v>
      </c>
      <c r="F10792">
        <v>1</v>
      </c>
      <c r="G10792">
        <v>20833.210350000001</v>
      </c>
      <c r="H10792">
        <v>0</v>
      </c>
      <c r="I10792">
        <v>0.70916666699999997</v>
      </c>
      <c r="J10792" s="2" t="str">
        <f t="shared" si="168"/>
        <v>EG_PHWRWR2035</v>
      </c>
    </row>
    <row r="10793" spans="1:10" x14ac:dyDescent="0.25">
      <c r="A10793" t="s">
        <v>17</v>
      </c>
      <c r="B10793" t="s">
        <v>6</v>
      </c>
      <c r="C10793" t="s">
        <v>9</v>
      </c>
      <c r="D10793">
        <v>2035</v>
      </c>
      <c r="E10793">
        <v>2035</v>
      </c>
      <c r="F10793">
        <v>1</v>
      </c>
      <c r="G10793">
        <v>20833.210350000001</v>
      </c>
      <c r="H10793">
        <v>0</v>
      </c>
      <c r="I10793">
        <v>0.70916666699999997</v>
      </c>
      <c r="J10793" s="2" t="str">
        <f t="shared" si="168"/>
        <v>EG_PHWRNER2035</v>
      </c>
    </row>
    <row r="10794" spans="1:10" x14ac:dyDescent="0.25">
      <c r="A10794" t="s">
        <v>17</v>
      </c>
      <c r="B10794" t="s">
        <v>6</v>
      </c>
      <c r="C10794" t="s">
        <v>8</v>
      </c>
      <c r="D10794">
        <v>2035</v>
      </c>
      <c r="E10794">
        <v>2035</v>
      </c>
      <c r="F10794">
        <v>1</v>
      </c>
      <c r="G10794">
        <v>20833.210350000001</v>
      </c>
      <c r="H10794">
        <v>0</v>
      </c>
      <c r="I10794">
        <v>0.70916666699999997</v>
      </c>
      <c r="J10794" s="2" t="str">
        <f t="shared" si="168"/>
        <v>EG_PHWRSR2035</v>
      </c>
    </row>
    <row r="10795" spans="1:10" x14ac:dyDescent="0.25">
      <c r="A10795" t="s">
        <v>17</v>
      </c>
      <c r="B10795" t="s">
        <v>6</v>
      </c>
      <c r="C10795" t="s">
        <v>12</v>
      </c>
      <c r="D10795">
        <v>2035</v>
      </c>
      <c r="E10795">
        <v>2035</v>
      </c>
      <c r="F10795">
        <v>1</v>
      </c>
      <c r="G10795">
        <v>20833.210350000001</v>
      </c>
      <c r="H10795">
        <v>0</v>
      </c>
      <c r="I10795">
        <v>0.70916666699999997</v>
      </c>
      <c r="J10795" s="2" t="str">
        <f t="shared" si="168"/>
        <v>EG_PHWRNR2035</v>
      </c>
    </row>
    <row r="10796" spans="1:10" x14ac:dyDescent="0.25">
      <c r="A10796" t="s">
        <v>17</v>
      </c>
      <c r="B10796" t="s">
        <v>6</v>
      </c>
      <c r="C10796" t="s">
        <v>10</v>
      </c>
      <c r="D10796">
        <v>2035</v>
      </c>
      <c r="E10796">
        <v>2036</v>
      </c>
      <c r="F10796">
        <v>1</v>
      </c>
      <c r="G10796">
        <v>20833.210350000001</v>
      </c>
      <c r="H10796">
        <v>0</v>
      </c>
      <c r="I10796">
        <v>0.70916666699999997</v>
      </c>
      <c r="J10796" s="2" t="str">
        <f t="shared" si="168"/>
        <v>EG_PHWRER2035</v>
      </c>
    </row>
    <row r="10797" spans="1:10" x14ac:dyDescent="0.25">
      <c r="A10797" t="s">
        <v>17</v>
      </c>
      <c r="B10797" t="s">
        <v>6</v>
      </c>
      <c r="C10797" t="s">
        <v>11</v>
      </c>
      <c r="D10797">
        <v>2035</v>
      </c>
      <c r="E10797">
        <v>2036</v>
      </c>
      <c r="F10797">
        <v>1</v>
      </c>
      <c r="G10797">
        <v>20833.210350000001</v>
      </c>
      <c r="H10797">
        <v>0</v>
      </c>
      <c r="I10797">
        <v>0.70916666699999997</v>
      </c>
      <c r="J10797" s="2" t="str">
        <f t="shared" si="168"/>
        <v>EG_PHWRWR2035</v>
      </c>
    </row>
    <row r="10798" spans="1:10" x14ac:dyDescent="0.25">
      <c r="A10798" t="s">
        <v>17</v>
      </c>
      <c r="B10798" t="s">
        <v>6</v>
      </c>
      <c r="C10798" t="s">
        <v>9</v>
      </c>
      <c r="D10798">
        <v>2035</v>
      </c>
      <c r="E10798">
        <v>2036</v>
      </c>
      <c r="F10798">
        <v>1</v>
      </c>
      <c r="G10798">
        <v>20833.210350000001</v>
      </c>
      <c r="H10798">
        <v>0</v>
      </c>
      <c r="I10798">
        <v>0.70916666699999997</v>
      </c>
      <c r="J10798" s="2" t="str">
        <f t="shared" si="168"/>
        <v>EG_PHWRNER2035</v>
      </c>
    </row>
    <row r="10799" spans="1:10" x14ac:dyDescent="0.25">
      <c r="A10799" t="s">
        <v>17</v>
      </c>
      <c r="B10799" t="s">
        <v>6</v>
      </c>
      <c r="C10799" t="s">
        <v>8</v>
      </c>
      <c r="D10799">
        <v>2035</v>
      </c>
      <c r="E10799">
        <v>2036</v>
      </c>
      <c r="F10799">
        <v>1</v>
      </c>
      <c r="G10799">
        <v>20833.210350000001</v>
      </c>
      <c r="H10799">
        <v>0</v>
      </c>
      <c r="I10799">
        <v>0.70916666699999997</v>
      </c>
      <c r="J10799" s="2" t="str">
        <f t="shared" si="168"/>
        <v>EG_PHWRSR2035</v>
      </c>
    </row>
    <row r="10800" spans="1:10" x14ac:dyDescent="0.25">
      <c r="A10800" t="s">
        <v>17</v>
      </c>
      <c r="B10800" t="s">
        <v>6</v>
      </c>
      <c r="C10800" t="s">
        <v>12</v>
      </c>
      <c r="D10800">
        <v>2035</v>
      </c>
      <c r="E10800">
        <v>2036</v>
      </c>
      <c r="F10800">
        <v>1</v>
      </c>
      <c r="G10800">
        <v>20833.210350000001</v>
      </c>
      <c r="H10800">
        <v>0</v>
      </c>
      <c r="I10800">
        <v>0.70916666699999997</v>
      </c>
      <c r="J10800" s="2" t="str">
        <f t="shared" si="168"/>
        <v>EG_PHWRNR2035</v>
      </c>
    </row>
    <row r="10801" spans="1:10" x14ac:dyDescent="0.25">
      <c r="A10801" t="s">
        <v>17</v>
      </c>
      <c r="B10801" t="s">
        <v>6</v>
      </c>
      <c r="C10801" t="s">
        <v>10</v>
      </c>
      <c r="D10801">
        <v>2035</v>
      </c>
      <c r="E10801">
        <v>2037</v>
      </c>
      <c r="F10801">
        <v>1</v>
      </c>
      <c r="G10801">
        <v>20833.210350000001</v>
      </c>
      <c r="H10801">
        <v>0</v>
      </c>
      <c r="I10801">
        <v>0.70916666699999997</v>
      </c>
      <c r="J10801" s="2" t="str">
        <f t="shared" si="168"/>
        <v>EG_PHWRER2035</v>
      </c>
    </row>
    <row r="10802" spans="1:10" x14ac:dyDescent="0.25">
      <c r="A10802" t="s">
        <v>17</v>
      </c>
      <c r="B10802" t="s">
        <v>6</v>
      </c>
      <c r="C10802" t="s">
        <v>11</v>
      </c>
      <c r="D10802">
        <v>2035</v>
      </c>
      <c r="E10802">
        <v>2037</v>
      </c>
      <c r="F10802">
        <v>1</v>
      </c>
      <c r="G10802">
        <v>20833.210350000001</v>
      </c>
      <c r="H10802">
        <v>0</v>
      </c>
      <c r="I10802">
        <v>0.70916666699999997</v>
      </c>
      <c r="J10802" s="2" t="str">
        <f t="shared" si="168"/>
        <v>EG_PHWRWR2035</v>
      </c>
    </row>
    <row r="10803" spans="1:10" x14ac:dyDescent="0.25">
      <c r="A10803" t="s">
        <v>17</v>
      </c>
      <c r="B10803" t="s">
        <v>6</v>
      </c>
      <c r="C10803" t="s">
        <v>9</v>
      </c>
      <c r="D10803">
        <v>2035</v>
      </c>
      <c r="E10803">
        <v>2037</v>
      </c>
      <c r="F10803">
        <v>1</v>
      </c>
      <c r="G10803">
        <v>20833.210350000001</v>
      </c>
      <c r="H10803">
        <v>0</v>
      </c>
      <c r="I10803">
        <v>0.70916666699999997</v>
      </c>
      <c r="J10803" s="2" t="str">
        <f t="shared" si="168"/>
        <v>EG_PHWRNER2035</v>
      </c>
    </row>
    <row r="10804" spans="1:10" x14ac:dyDescent="0.25">
      <c r="A10804" t="s">
        <v>17</v>
      </c>
      <c r="B10804" t="s">
        <v>6</v>
      </c>
      <c r="C10804" t="s">
        <v>8</v>
      </c>
      <c r="D10804">
        <v>2035</v>
      </c>
      <c r="E10804">
        <v>2037</v>
      </c>
      <c r="F10804">
        <v>1</v>
      </c>
      <c r="G10804">
        <v>20833.210350000001</v>
      </c>
      <c r="H10804">
        <v>0</v>
      </c>
      <c r="I10804">
        <v>0.70916666699999997</v>
      </c>
      <c r="J10804" s="2" t="str">
        <f t="shared" si="168"/>
        <v>EG_PHWRSR2035</v>
      </c>
    </row>
    <row r="10805" spans="1:10" x14ac:dyDescent="0.25">
      <c r="A10805" t="s">
        <v>17</v>
      </c>
      <c r="B10805" t="s">
        <v>6</v>
      </c>
      <c r="C10805" t="s">
        <v>12</v>
      </c>
      <c r="D10805">
        <v>2035</v>
      </c>
      <c r="E10805">
        <v>2037</v>
      </c>
      <c r="F10805">
        <v>1</v>
      </c>
      <c r="G10805">
        <v>20833.210350000001</v>
      </c>
      <c r="H10805">
        <v>0</v>
      </c>
      <c r="I10805">
        <v>0.70916666699999997</v>
      </c>
      <c r="J10805" s="2" t="str">
        <f t="shared" si="168"/>
        <v>EG_PHWRNR2035</v>
      </c>
    </row>
    <row r="10806" spans="1:10" x14ac:dyDescent="0.25">
      <c r="A10806" t="s">
        <v>17</v>
      </c>
      <c r="B10806" t="s">
        <v>6</v>
      </c>
      <c r="C10806" t="s">
        <v>10</v>
      </c>
      <c r="D10806">
        <v>2035</v>
      </c>
      <c r="E10806">
        <v>2038</v>
      </c>
      <c r="F10806">
        <v>1</v>
      </c>
      <c r="G10806">
        <v>20833.210350000001</v>
      </c>
      <c r="H10806">
        <v>0</v>
      </c>
      <c r="I10806">
        <v>0.70916666699999997</v>
      </c>
      <c r="J10806" s="2" t="str">
        <f t="shared" si="168"/>
        <v>EG_PHWRER2035</v>
      </c>
    </row>
    <row r="10807" spans="1:10" x14ac:dyDescent="0.25">
      <c r="A10807" t="s">
        <v>17</v>
      </c>
      <c r="B10807" t="s">
        <v>6</v>
      </c>
      <c r="C10807" t="s">
        <v>11</v>
      </c>
      <c r="D10807">
        <v>2035</v>
      </c>
      <c r="E10807">
        <v>2038</v>
      </c>
      <c r="F10807">
        <v>1</v>
      </c>
      <c r="G10807">
        <v>20833.210350000001</v>
      </c>
      <c r="H10807">
        <v>0</v>
      </c>
      <c r="I10807">
        <v>0.70916666699999997</v>
      </c>
      <c r="J10807" s="2" t="str">
        <f t="shared" si="168"/>
        <v>EG_PHWRWR2035</v>
      </c>
    </row>
    <row r="10808" spans="1:10" x14ac:dyDescent="0.25">
      <c r="A10808" t="s">
        <v>17</v>
      </c>
      <c r="B10808" t="s">
        <v>6</v>
      </c>
      <c r="C10808" t="s">
        <v>9</v>
      </c>
      <c r="D10808">
        <v>2035</v>
      </c>
      <c r="E10808">
        <v>2038</v>
      </c>
      <c r="F10808">
        <v>1</v>
      </c>
      <c r="G10808">
        <v>20833.210350000001</v>
      </c>
      <c r="H10808">
        <v>0</v>
      </c>
      <c r="I10808">
        <v>0.70916666699999997</v>
      </c>
      <c r="J10808" s="2" t="str">
        <f t="shared" si="168"/>
        <v>EG_PHWRNER2035</v>
      </c>
    </row>
    <row r="10809" spans="1:10" x14ac:dyDescent="0.25">
      <c r="A10809" t="s">
        <v>17</v>
      </c>
      <c r="B10809" t="s">
        <v>6</v>
      </c>
      <c r="C10809" t="s">
        <v>8</v>
      </c>
      <c r="D10809">
        <v>2035</v>
      </c>
      <c r="E10809">
        <v>2038</v>
      </c>
      <c r="F10809">
        <v>1</v>
      </c>
      <c r="G10809">
        <v>20833.210350000001</v>
      </c>
      <c r="H10809">
        <v>0</v>
      </c>
      <c r="I10809">
        <v>0.70916666699999997</v>
      </c>
      <c r="J10809" s="2" t="str">
        <f t="shared" si="168"/>
        <v>EG_PHWRSR2035</v>
      </c>
    </row>
    <row r="10810" spans="1:10" x14ac:dyDescent="0.25">
      <c r="A10810" t="s">
        <v>17</v>
      </c>
      <c r="B10810" t="s">
        <v>6</v>
      </c>
      <c r="C10810" t="s">
        <v>12</v>
      </c>
      <c r="D10810">
        <v>2035</v>
      </c>
      <c r="E10810">
        <v>2038</v>
      </c>
      <c r="F10810">
        <v>1</v>
      </c>
      <c r="G10810">
        <v>20833.210350000001</v>
      </c>
      <c r="H10810">
        <v>0</v>
      </c>
      <c r="I10810">
        <v>0.70916666699999997</v>
      </c>
      <c r="J10810" s="2" t="str">
        <f t="shared" si="168"/>
        <v>EG_PHWRNR2035</v>
      </c>
    </row>
    <row r="10811" spans="1:10" x14ac:dyDescent="0.25">
      <c r="A10811" t="s">
        <v>17</v>
      </c>
      <c r="B10811" t="s">
        <v>6</v>
      </c>
      <c r="C10811" t="s">
        <v>10</v>
      </c>
      <c r="D10811">
        <v>2035</v>
      </c>
      <c r="E10811">
        <v>2039</v>
      </c>
      <c r="F10811">
        <v>1</v>
      </c>
      <c r="G10811">
        <v>20833.210350000001</v>
      </c>
      <c r="H10811">
        <v>0</v>
      </c>
      <c r="I10811">
        <v>0.70916666699999997</v>
      </c>
      <c r="J10811" s="2" t="str">
        <f t="shared" si="168"/>
        <v>EG_PHWRER2035</v>
      </c>
    </row>
    <row r="10812" spans="1:10" x14ac:dyDescent="0.25">
      <c r="A10812" t="s">
        <v>17</v>
      </c>
      <c r="B10812" t="s">
        <v>6</v>
      </c>
      <c r="C10812" t="s">
        <v>11</v>
      </c>
      <c r="D10812">
        <v>2035</v>
      </c>
      <c r="E10812">
        <v>2039</v>
      </c>
      <c r="F10812">
        <v>1</v>
      </c>
      <c r="G10812">
        <v>20833.210350000001</v>
      </c>
      <c r="H10812">
        <v>0</v>
      </c>
      <c r="I10812">
        <v>0.70916666699999997</v>
      </c>
      <c r="J10812" s="2" t="str">
        <f t="shared" si="168"/>
        <v>EG_PHWRWR2035</v>
      </c>
    </row>
    <row r="10813" spans="1:10" x14ac:dyDescent="0.25">
      <c r="A10813" t="s">
        <v>17</v>
      </c>
      <c r="B10813" t="s">
        <v>6</v>
      </c>
      <c r="C10813" t="s">
        <v>9</v>
      </c>
      <c r="D10813">
        <v>2035</v>
      </c>
      <c r="E10813">
        <v>2039</v>
      </c>
      <c r="F10813">
        <v>1</v>
      </c>
      <c r="G10813">
        <v>20833.210350000001</v>
      </c>
      <c r="H10813">
        <v>0</v>
      </c>
      <c r="I10813">
        <v>0.70916666699999997</v>
      </c>
      <c r="J10813" s="2" t="str">
        <f t="shared" si="168"/>
        <v>EG_PHWRNER2035</v>
      </c>
    </row>
    <row r="10814" spans="1:10" x14ac:dyDescent="0.25">
      <c r="A10814" t="s">
        <v>17</v>
      </c>
      <c r="B10814" t="s">
        <v>6</v>
      </c>
      <c r="C10814" t="s">
        <v>8</v>
      </c>
      <c r="D10814">
        <v>2035</v>
      </c>
      <c r="E10814">
        <v>2039</v>
      </c>
      <c r="F10814">
        <v>1</v>
      </c>
      <c r="G10814">
        <v>20833.210350000001</v>
      </c>
      <c r="H10814">
        <v>0</v>
      </c>
      <c r="I10814">
        <v>0.70916666699999997</v>
      </c>
      <c r="J10814" s="2" t="str">
        <f t="shared" si="168"/>
        <v>EG_PHWRSR2035</v>
      </c>
    </row>
    <row r="10815" spans="1:10" x14ac:dyDescent="0.25">
      <c r="A10815" t="s">
        <v>17</v>
      </c>
      <c r="B10815" t="s">
        <v>6</v>
      </c>
      <c r="C10815" t="s">
        <v>12</v>
      </c>
      <c r="D10815">
        <v>2035</v>
      </c>
      <c r="E10815">
        <v>2039</v>
      </c>
      <c r="F10815">
        <v>1</v>
      </c>
      <c r="G10815">
        <v>20833.210350000001</v>
      </c>
      <c r="H10815">
        <v>0</v>
      </c>
      <c r="I10815">
        <v>0.70916666699999997</v>
      </c>
      <c r="J10815" s="2" t="str">
        <f t="shared" si="168"/>
        <v>EG_PHWRNR2035</v>
      </c>
    </row>
    <row r="10816" spans="1:10" x14ac:dyDescent="0.25">
      <c r="A10816" t="s">
        <v>17</v>
      </c>
      <c r="B10816" t="s">
        <v>6</v>
      </c>
      <c r="C10816" t="s">
        <v>10</v>
      </c>
      <c r="D10816">
        <v>2035</v>
      </c>
      <c r="E10816">
        <v>2040</v>
      </c>
      <c r="F10816">
        <v>1</v>
      </c>
      <c r="G10816">
        <v>20833.210350000001</v>
      </c>
      <c r="H10816">
        <v>0</v>
      </c>
      <c r="I10816">
        <v>0.70916666699999997</v>
      </c>
      <c r="J10816" s="2" t="str">
        <f t="shared" si="168"/>
        <v>EG_PHWRER2035</v>
      </c>
    </row>
    <row r="10817" spans="1:10" x14ac:dyDescent="0.25">
      <c r="A10817" t="s">
        <v>17</v>
      </c>
      <c r="B10817" t="s">
        <v>6</v>
      </c>
      <c r="C10817" t="s">
        <v>11</v>
      </c>
      <c r="D10817">
        <v>2035</v>
      </c>
      <c r="E10817">
        <v>2040</v>
      </c>
      <c r="F10817">
        <v>1</v>
      </c>
      <c r="G10817">
        <v>20833.210350000001</v>
      </c>
      <c r="H10817">
        <v>0</v>
      </c>
      <c r="I10817">
        <v>0.70916666699999997</v>
      </c>
      <c r="J10817" s="2" t="str">
        <f t="shared" si="168"/>
        <v>EG_PHWRWR2035</v>
      </c>
    </row>
    <row r="10818" spans="1:10" x14ac:dyDescent="0.25">
      <c r="A10818" t="s">
        <v>17</v>
      </c>
      <c r="B10818" t="s">
        <v>6</v>
      </c>
      <c r="C10818" t="s">
        <v>9</v>
      </c>
      <c r="D10818">
        <v>2035</v>
      </c>
      <c r="E10818">
        <v>2040</v>
      </c>
      <c r="F10818">
        <v>1</v>
      </c>
      <c r="G10818">
        <v>20833.210350000001</v>
      </c>
      <c r="H10818">
        <v>0</v>
      </c>
      <c r="I10818">
        <v>0.70916666699999997</v>
      </c>
      <c r="J10818" s="2" t="str">
        <f t="shared" si="168"/>
        <v>EG_PHWRNER2035</v>
      </c>
    </row>
    <row r="10819" spans="1:10" x14ac:dyDescent="0.25">
      <c r="A10819" t="s">
        <v>17</v>
      </c>
      <c r="B10819" t="s">
        <v>6</v>
      </c>
      <c r="C10819" t="s">
        <v>8</v>
      </c>
      <c r="D10819">
        <v>2035</v>
      </c>
      <c r="E10819">
        <v>2040</v>
      </c>
      <c r="F10819">
        <v>1</v>
      </c>
      <c r="G10819">
        <v>20833.210350000001</v>
      </c>
      <c r="H10819">
        <v>0</v>
      </c>
      <c r="I10819">
        <v>0.70916666699999997</v>
      </c>
      <c r="J10819" s="2" t="str">
        <f t="shared" ref="J10819:J10882" si="169">_xlfn.CONCAT(A10819,C10819,D10819)</f>
        <v>EG_PHWRSR2035</v>
      </c>
    </row>
    <row r="10820" spans="1:10" x14ac:dyDescent="0.25">
      <c r="A10820" t="s">
        <v>17</v>
      </c>
      <c r="B10820" t="s">
        <v>6</v>
      </c>
      <c r="C10820" t="s">
        <v>12</v>
      </c>
      <c r="D10820">
        <v>2035</v>
      </c>
      <c r="E10820">
        <v>2040</v>
      </c>
      <c r="F10820">
        <v>1</v>
      </c>
      <c r="G10820">
        <v>20833.210350000001</v>
      </c>
      <c r="H10820">
        <v>0</v>
      </c>
      <c r="I10820">
        <v>0.70916666699999997</v>
      </c>
      <c r="J10820" s="2" t="str">
        <f t="shared" si="169"/>
        <v>EG_PHWRNR2035</v>
      </c>
    </row>
    <row r="10821" spans="1:10" x14ac:dyDescent="0.25">
      <c r="A10821" t="s">
        <v>17</v>
      </c>
      <c r="B10821" t="s">
        <v>6</v>
      </c>
      <c r="C10821" t="s">
        <v>10</v>
      </c>
      <c r="D10821">
        <v>2035</v>
      </c>
      <c r="E10821">
        <v>2041</v>
      </c>
      <c r="F10821">
        <v>1</v>
      </c>
      <c r="G10821">
        <v>20833.210350000001</v>
      </c>
      <c r="H10821">
        <v>0</v>
      </c>
      <c r="I10821">
        <v>0.70916666699999997</v>
      </c>
      <c r="J10821" s="2" t="str">
        <f t="shared" si="169"/>
        <v>EG_PHWRER2035</v>
      </c>
    </row>
    <row r="10822" spans="1:10" x14ac:dyDescent="0.25">
      <c r="A10822" t="s">
        <v>17</v>
      </c>
      <c r="B10822" t="s">
        <v>6</v>
      </c>
      <c r="C10822" t="s">
        <v>11</v>
      </c>
      <c r="D10822">
        <v>2035</v>
      </c>
      <c r="E10822">
        <v>2041</v>
      </c>
      <c r="F10822">
        <v>1</v>
      </c>
      <c r="G10822">
        <v>20833.210350000001</v>
      </c>
      <c r="H10822">
        <v>0</v>
      </c>
      <c r="I10822">
        <v>0.70916666699999997</v>
      </c>
      <c r="J10822" s="2" t="str">
        <f t="shared" si="169"/>
        <v>EG_PHWRWR2035</v>
      </c>
    </row>
    <row r="10823" spans="1:10" x14ac:dyDescent="0.25">
      <c r="A10823" t="s">
        <v>17</v>
      </c>
      <c r="B10823" t="s">
        <v>6</v>
      </c>
      <c r="C10823" t="s">
        <v>9</v>
      </c>
      <c r="D10823">
        <v>2035</v>
      </c>
      <c r="E10823">
        <v>2041</v>
      </c>
      <c r="F10823">
        <v>1</v>
      </c>
      <c r="G10823">
        <v>20833.210350000001</v>
      </c>
      <c r="H10823">
        <v>0</v>
      </c>
      <c r="I10823">
        <v>0.70916666699999997</v>
      </c>
      <c r="J10823" s="2" t="str">
        <f t="shared" si="169"/>
        <v>EG_PHWRNER2035</v>
      </c>
    </row>
    <row r="10824" spans="1:10" x14ac:dyDescent="0.25">
      <c r="A10824" t="s">
        <v>17</v>
      </c>
      <c r="B10824" t="s">
        <v>6</v>
      </c>
      <c r="C10824" t="s">
        <v>8</v>
      </c>
      <c r="D10824">
        <v>2035</v>
      </c>
      <c r="E10824">
        <v>2041</v>
      </c>
      <c r="F10824">
        <v>1</v>
      </c>
      <c r="G10824">
        <v>20833.210350000001</v>
      </c>
      <c r="H10824">
        <v>0</v>
      </c>
      <c r="I10824">
        <v>0.70916666699999997</v>
      </c>
      <c r="J10824" s="2" t="str">
        <f t="shared" si="169"/>
        <v>EG_PHWRSR2035</v>
      </c>
    </row>
    <row r="10825" spans="1:10" x14ac:dyDescent="0.25">
      <c r="A10825" t="s">
        <v>17</v>
      </c>
      <c r="B10825" t="s">
        <v>6</v>
      </c>
      <c r="C10825" t="s">
        <v>12</v>
      </c>
      <c r="D10825">
        <v>2035</v>
      </c>
      <c r="E10825">
        <v>2041</v>
      </c>
      <c r="F10825">
        <v>1</v>
      </c>
      <c r="G10825">
        <v>20833.210350000001</v>
      </c>
      <c r="H10825">
        <v>0</v>
      </c>
      <c r="I10825">
        <v>0.70916666699999997</v>
      </c>
      <c r="J10825" s="2" t="str">
        <f t="shared" si="169"/>
        <v>EG_PHWRNR2035</v>
      </c>
    </row>
    <row r="10826" spans="1:10" x14ac:dyDescent="0.25">
      <c r="A10826" t="s">
        <v>22</v>
      </c>
      <c r="B10826" t="s">
        <v>6</v>
      </c>
      <c r="C10826" t="s">
        <v>10</v>
      </c>
      <c r="D10826">
        <v>2035</v>
      </c>
      <c r="E10826">
        <v>2035</v>
      </c>
      <c r="F10826">
        <v>1</v>
      </c>
      <c r="G10826">
        <v>35289.429389999998</v>
      </c>
      <c r="H10826">
        <v>0</v>
      </c>
      <c r="I10826">
        <v>0.70916666699999997</v>
      </c>
      <c r="J10826" s="2" t="str">
        <f t="shared" si="169"/>
        <v>EG_SMRER2035</v>
      </c>
    </row>
    <row r="10827" spans="1:10" x14ac:dyDescent="0.25">
      <c r="A10827" t="s">
        <v>22</v>
      </c>
      <c r="B10827" t="s">
        <v>6</v>
      </c>
      <c r="C10827" t="s">
        <v>11</v>
      </c>
      <c r="D10827">
        <v>2035</v>
      </c>
      <c r="E10827">
        <v>2035</v>
      </c>
      <c r="F10827">
        <v>1</v>
      </c>
      <c r="G10827">
        <v>35289.429389999998</v>
      </c>
      <c r="H10827">
        <v>0</v>
      </c>
      <c r="I10827">
        <v>0.70916666699999997</v>
      </c>
      <c r="J10827" s="2" t="str">
        <f t="shared" si="169"/>
        <v>EG_SMRWR2035</v>
      </c>
    </row>
    <row r="10828" spans="1:10" x14ac:dyDescent="0.25">
      <c r="A10828" t="s">
        <v>22</v>
      </c>
      <c r="B10828" t="s">
        <v>6</v>
      </c>
      <c r="C10828" t="s">
        <v>9</v>
      </c>
      <c r="D10828">
        <v>2035</v>
      </c>
      <c r="E10828">
        <v>2035</v>
      </c>
      <c r="F10828">
        <v>1</v>
      </c>
      <c r="G10828">
        <v>35289.429389999998</v>
      </c>
      <c r="H10828">
        <v>0</v>
      </c>
      <c r="I10828">
        <v>0.70916666699999997</v>
      </c>
      <c r="J10828" s="2" t="str">
        <f t="shared" si="169"/>
        <v>EG_SMRNER2035</v>
      </c>
    </row>
    <row r="10829" spans="1:10" x14ac:dyDescent="0.25">
      <c r="A10829" t="s">
        <v>22</v>
      </c>
      <c r="B10829" t="s">
        <v>6</v>
      </c>
      <c r="C10829" t="s">
        <v>8</v>
      </c>
      <c r="D10829">
        <v>2035</v>
      </c>
      <c r="E10829">
        <v>2035</v>
      </c>
      <c r="F10829">
        <v>1</v>
      </c>
      <c r="G10829">
        <v>35289.429389999998</v>
      </c>
      <c r="H10829">
        <v>0</v>
      </c>
      <c r="I10829">
        <v>0.70916666699999997</v>
      </c>
      <c r="J10829" s="2" t="str">
        <f t="shared" si="169"/>
        <v>EG_SMRSR2035</v>
      </c>
    </row>
    <row r="10830" spans="1:10" x14ac:dyDescent="0.25">
      <c r="A10830" t="s">
        <v>22</v>
      </c>
      <c r="B10830" t="s">
        <v>6</v>
      </c>
      <c r="C10830" t="s">
        <v>12</v>
      </c>
      <c r="D10830">
        <v>2035</v>
      </c>
      <c r="E10830">
        <v>2035</v>
      </c>
      <c r="F10830">
        <v>1</v>
      </c>
      <c r="G10830">
        <v>35289.429389999998</v>
      </c>
      <c r="H10830">
        <v>0</v>
      </c>
      <c r="I10830">
        <v>0.70916666699999997</v>
      </c>
      <c r="J10830" s="2" t="str">
        <f t="shared" si="169"/>
        <v>EG_SMRNR2035</v>
      </c>
    </row>
    <row r="10831" spans="1:10" x14ac:dyDescent="0.25">
      <c r="A10831" t="s">
        <v>22</v>
      </c>
      <c r="B10831" t="s">
        <v>6</v>
      </c>
      <c r="C10831" t="s">
        <v>10</v>
      </c>
      <c r="D10831">
        <v>2035</v>
      </c>
      <c r="E10831">
        <v>2036</v>
      </c>
      <c r="F10831">
        <v>1</v>
      </c>
      <c r="G10831">
        <v>35289.429389999998</v>
      </c>
      <c r="H10831">
        <v>0</v>
      </c>
      <c r="I10831">
        <v>0.70916666699999997</v>
      </c>
      <c r="J10831" s="2" t="str">
        <f t="shared" si="169"/>
        <v>EG_SMRER2035</v>
      </c>
    </row>
    <row r="10832" spans="1:10" x14ac:dyDescent="0.25">
      <c r="A10832" t="s">
        <v>22</v>
      </c>
      <c r="B10832" t="s">
        <v>6</v>
      </c>
      <c r="C10832" t="s">
        <v>11</v>
      </c>
      <c r="D10832">
        <v>2035</v>
      </c>
      <c r="E10832">
        <v>2036</v>
      </c>
      <c r="F10832">
        <v>1</v>
      </c>
      <c r="G10832">
        <v>35289.429389999998</v>
      </c>
      <c r="H10832">
        <v>0</v>
      </c>
      <c r="I10832">
        <v>0.70916666699999997</v>
      </c>
      <c r="J10832" s="2" t="str">
        <f t="shared" si="169"/>
        <v>EG_SMRWR2035</v>
      </c>
    </row>
    <row r="10833" spans="1:10" x14ac:dyDescent="0.25">
      <c r="A10833" t="s">
        <v>22</v>
      </c>
      <c r="B10833" t="s">
        <v>6</v>
      </c>
      <c r="C10833" t="s">
        <v>9</v>
      </c>
      <c r="D10833">
        <v>2035</v>
      </c>
      <c r="E10833">
        <v>2036</v>
      </c>
      <c r="F10833">
        <v>1</v>
      </c>
      <c r="G10833">
        <v>35289.429389999998</v>
      </c>
      <c r="H10833">
        <v>0</v>
      </c>
      <c r="I10833">
        <v>0.70916666699999997</v>
      </c>
      <c r="J10833" s="2" t="str">
        <f t="shared" si="169"/>
        <v>EG_SMRNER2035</v>
      </c>
    </row>
    <row r="10834" spans="1:10" x14ac:dyDescent="0.25">
      <c r="A10834" t="s">
        <v>22</v>
      </c>
      <c r="B10834" t="s">
        <v>6</v>
      </c>
      <c r="C10834" t="s">
        <v>8</v>
      </c>
      <c r="D10834">
        <v>2035</v>
      </c>
      <c r="E10834">
        <v>2036</v>
      </c>
      <c r="F10834">
        <v>1</v>
      </c>
      <c r="G10834">
        <v>35289.429389999998</v>
      </c>
      <c r="H10834">
        <v>0</v>
      </c>
      <c r="I10834">
        <v>0.70916666699999997</v>
      </c>
      <c r="J10834" s="2" t="str">
        <f t="shared" si="169"/>
        <v>EG_SMRSR2035</v>
      </c>
    </row>
    <row r="10835" spans="1:10" x14ac:dyDescent="0.25">
      <c r="A10835" t="s">
        <v>22</v>
      </c>
      <c r="B10835" t="s">
        <v>6</v>
      </c>
      <c r="C10835" t="s">
        <v>12</v>
      </c>
      <c r="D10835">
        <v>2035</v>
      </c>
      <c r="E10835">
        <v>2036</v>
      </c>
      <c r="F10835">
        <v>1</v>
      </c>
      <c r="G10835">
        <v>35289.429389999998</v>
      </c>
      <c r="H10835">
        <v>0</v>
      </c>
      <c r="I10835">
        <v>0.70916666699999997</v>
      </c>
      <c r="J10835" s="2" t="str">
        <f t="shared" si="169"/>
        <v>EG_SMRNR2035</v>
      </c>
    </row>
    <row r="10836" spans="1:10" x14ac:dyDescent="0.25">
      <c r="A10836" t="s">
        <v>22</v>
      </c>
      <c r="B10836" t="s">
        <v>6</v>
      </c>
      <c r="C10836" t="s">
        <v>10</v>
      </c>
      <c r="D10836">
        <v>2035</v>
      </c>
      <c r="E10836">
        <v>2037</v>
      </c>
      <c r="F10836">
        <v>1</v>
      </c>
      <c r="G10836">
        <v>35289.429389999998</v>
      </c>
      <c r="H10836">
        <v>0</v>
      </c>
      <c r="I10836">
        <v>0.70916666699999997</v>
      </c>
      <c r="J10836" s="2" t="str">
        <f t="shared" si="169"/>
        <v>EG_SMRER2035</v>
      </c>
    </row>
    <row r="10837" spans="1:10" x14ac:dyDescent="0.25">
      <c r="A10837" t="s">
        <v>22</v>
      </c>
      <c r="B10837" t="s">
        <v>6</v>
      </c>
      <c r="C10837" t="s">
        <v>11</v>
      </c>
      <c r="D10837">
        <v>2035</v>
      </c>
      <c r="E10837">
        <v>2037</v>
      </c>
      <c r="F10837">
        <v>1</v>
      </c>
      <c r="G10837">
        <v>35289.429389999998</v>
      </c>
      <c r="H10837">
        <v>0</v>
      </c>
      <c r="I10837">
        <v>0.70916666699999997</v>
      </c>
      <c r="J10837" s="2" t="str">
        <f t="shared" si="169"/>
        <v>EG_SMRWR2035</v>
      </c>
    </row>
    <row r="10838" spans="1:10" x14ac:dyDescent="0.25">
      <c r="A10838" t="s">
        <v>22</v>
      </c>
      <c r="B10838" t="s">
        <v>6</v>
      </c>
      <c r="C10838" t="s">
        <v>9</v>
      </c>
      <c r="D10838">
        <v>2035</v>
      </c>
      <c r="E10838">
        <v>2037</v>
      </c>
      <c r="F10838">
        <v>1</v>
      </c>
      <c r="G10838">
        <v>35289.429389999998</v>
      </c>
      <c r="H10838">
        <v>0</v>
      </c>
      <c r="I10838">
        <v>0.70916666699999997</v>
      </c>
      <c r="J10838" s="2" t="str">
        <f t="shared" si="169"/>
        <v>EG_SMRNER2035</v>
      </c>
    </row>
    <row r="10839" spans="1:10" x14ac:dyDescent="0.25">
      <c r="A10839" t="s">
        <v>22</v>
      </c>
      <c r="B10839" t="s">
        <v>6</v>
      </c>
      <c r="C10839" t="s">
        <v>8</v>
      </c>
      <c r="D10839">
        <v>2035</v>
      </c>
      <c r="E10839">
        <v>2037</v>
      </c>
      <c r="F10839">
        <v>1</v>
      </c>
      <c r="G10839">
        <v>35289.429389999998</v>
      </c>
      <c r="H10839">
        <v>0</v>
      </c>
      <c r="I10839">
        <v>0.70916666699999997</v>
      </c>
      <c r="J10839" s="2" t="str">
        <f t="shared" si="169"/>
        <v>EG_SMRSR2035</v>
      </c>
    </row>
    <row r="10840" spans="1:10" x14ac:dyDescent="0.25">
      <c r="A10840" t="s">
        <v>22</v>
      </c>
      <c r="B10840" t="s">
        <v>6</v>
      </c>
      <c r="C10840" t="s">
        <v>12</v>
      </c>
      <c r="D10840">
        <v>2035</v>
      </c>
      <c r="E10840">
        <v>2037</v>
      </c>
      <c r="F10840">
        <v>1</v>
      </c>
      <c r="G10840">
        <v>35289.429389999998</v>
      </c>
      <c r="H10840">
        <v>0</v>
      </c>
      <c r="I10840">
        <v>0.70916666699999997</v>
      </c>
      <c r="J10840" s="2" t="str">
        <f t="shared" si="169"/>
        <v>EG_SMRNR2035</v>
      </c>
    </row>
    <row r="10841" spans="1:10" x14ac:dyDescent="0.25">
      <c r="A10841" t="s">
        <v>22</v>
      </c>
      <c r="B10841" t="s">
        <v>6</v>
      </c>
      <c r="C10841" t="s">
        <v>10</v>
      </c>
      <c r="D10841">
        <v>2035</v>
      </c>
      <c r="E10841">
        <v>2038</v>
      </c>
      <c r="F10841">
        <v>1</v>
      </c>
      <c r="G10841">
        <v>35289.429389999998</v>
      </c>
      <c r="H10841">
        <v>0</v>
      </c>
      <c r="I10841">
        <v>0.70916666699999997</v>
      </c>
      <c r="J10841" s="2" t="str">
        <f t="shared" si="169"/>
        <v>EG_SMRER2035</v>
      </c>
    </row>
    <row r="10842" spans="1:10" x14ac:dyDescent="0.25">
      <c r="A10842" t="s">
        <v>22</v>
      </c>
      <c r="B10842" t="s">
        <v>6</v>
      </c>
      <c r="C10842" t="s">
        <v>11</v>
      </c>
      <c r="D10842">
        <v>2035</v>
      </c>
      <c r="E10842">
        <v>2038</v>
      </c>
      <c r="F10842">
        <v>1</v>
      </c>
      <c r="G10842">
        <v>35289.429389999998</v>
      </c>
      <c r="H10842">
        <v>0</v>
      </c>
      <c r="I10842">
        <v>0.70916666699999997</v>
      </c>
      <c r="J10842" s="2" t="str">
        <f t="shared" si="169"/>
        <v>EG_SMRWR2035</v>
      </c>
    </row>
    <row r="10843" spans="1:10" x14ac:dyDescent="0.25">
      <c r="A10843" t="s">
        <v>22</v>
      </c>
      <c r="B10843" t="s">
        <v>6</v>
      </c>
      <c r="C10843" t="s">
        <v>9</v>
      </c>
      <c r="D10843">
        <v>2035</v>
      </c>
      <c r="E10843">
        <v>2038</v>
      </c>
      <c r="F10843">
        <v>1</v>
      </c>
      <c r="G10843">
        <v>35289.429389999998</v>
      </c>
      <c r="H10843">
        <v>0</v>
      </c>
      <c r="I10843">
        <v>0.70916666699999997</v>
      </c>
      <c r="J10843" s="2" t="str">
        <f t="shared" si="169"/>
        <v>EG_SMRNER2035</v>
      </c>
    </row>
    <row r="10844" spans="1:10" x14ac:dyDescent="0.25">
      <c r="A10844" t="s">
        <v>22</v>
      </c>
      <c r="B10844" t="s">
        <v>6</v>
      </c>
      <c r="C10844" t="s">
        <v>8</v>
      </c>
      <c r="D10844">
        <v>2035</v>
      </c>
      <c r="E10844">
        <v>2038</v>
      </c>
      <c r="F10844">
        <v>1</v>
      </c>
      <c r="G10844">
        <v>35289.429389999998</v>
      </c>
      <c r="H10844">
        <v>0</v>
      </c>
      <c r="I10844">
        <v>0.70916666699999997</v>
      </c>
      <c r="J10844" s="2" t="str">
        <f t="shared" si="169"/>
        <v>EG_SMRSR2035</v>
      </c>
    </row>
    <row r="10845" spans="1:10" x14ac:dyDescent="0.25">
      <c r="A10845" t="s">
        <v>22</v>
      </c>
      <c r="B10845" t="s">
        <v>6</v>
      </c>
      <c r="C10845" t="s">
        <v>12</v>
      </c>
      <c r="D10845">
        <v>2035</v>
      </c>
      <c r="E10845">
        <v>2038</v>
      </c>
      <c r="F10845">
        <v>1</v>
      </c>
      <c r="G10845">
        <v>35289.429389999998</v>
      </c>
      <c r="H10845">
        <v>0</v>
      </c>
      <c r="I10845">
        <v>0.70916666699999997</v>
      </c>
      <c r="J10845" s="2" t="str">
        <f t="shared" si="169"/>
        <v>EG_SMRNR2035</v>
      </c>
    </row>
    <row r="10846" spans="1:10" x14ac:dyDescent="0.25">
      <c r="A10846" t="s">
        <v>22</v>
      </c>
      <c r="B10846" t="s">
        <v>6</v>
      </c>
      <c r="C10846" t="s">
        <v>10</v>
      </c>
      <c r="D10846">
        <v>2035</v>
      </c>
      <c r="E10846">
        <v>2039</v>
      </c>
      <c r="F10846">
        <v>1</v>
      </c>
      <c r="G10846">
        <v>35289.429389999998</v>
      </c>
      <c r="H10846">
        <v>0</v>
      </c>
      <c r="I10846">
        <v>0.70916666699999997</v>
      </c>
      <c r="J10846" s="2" t="str">
        <f t="shared" si="169"/>
        <v>EG_SMRER2035</v>
      </c>
    </row>
    <row r="10847" spans="1:10" x14ac:dyDescent="0.25">
      <c r="A10847" t="s">
        <v>22</v>
      </c>
      <c r="B10847" t="s">
        <v>6</v>
      </c>
      <c r="C10847" t="s">
        <v>11</v>
      </c>
      <c r="D10847">
        <v>2035</v>
      </c>
      <c r="E10847">
        <v>2039</v>
      </c>
      <c r="F10847">
        <v>1</v>
      </c>
      <c r="G10847">
        <v>35289.429389999998</v>
      </c>
      <c r="H10847">
        <v>0</v>
      </c>
      <c r="I10847">
        <v>0.70916666699999997</v>
      </c>
      <c r="J10847" s="2" t="str">
        <f t="shared" si="169"/>
        <v>EG_SMRWR2035</v>
      </c>
    </row>
    <row r="10848" spans="1:10" x14ac:dyDescent="0.25">
      <c r="A10848" t="s">
        <v>22</v>
      </c>
      <c r="B10848" t="s">
        <v>6</v>
      </c>
      <c r="C10848" t="s">
        <v>9</v>
      </c>
      <c r="D10848">
        <v>2035</v>
      </c>
      <c r="E10848">
        <v>2039</v>
      </c>
      <c r="F10848">
        <v>1</v>
      </c>
      <c r="G10848">
        <v>35289.429389999998</v>
      </c>
      <c r="H10848">
        <v>0</v>
      </c>
      <c r="I10848">
        <v>0.70916666699999997</v>
      </c>
      <c r="J10848" s="2" t="str">
        <f t="shared" si="169"/>
        <v>EG_SMRNER2035</v>
      </c>
    </row>
    <row r="10849" spans="1:10" x14ac:dyDescent="0.25">
      <c r="A10849" t="s">
        <v>22</v>
      </c>
      <c r="B10849" t="s">
        <v>6</v>
      </c>
      <c r="C10849" t="s">
        <v>8</v>
      </c>
      <c r="D10849">
        <v>2035</v>
      </c>
      <c r="E10849">
        <v>2039</v>
      </c>
      <c r="F10849">
        <v>1</v>
      </c>
      <c r="G10849">
        <v>35289.429389999998</v>
      </c>
      <c r="H10849">
        <v>0</v>
      </c>
      <c r="I10849">
        <v>0.70916666699999997</v>
      </c>
      <c r="J10849" s="2" t="str">
        <f t="shared" si="169"/>
        <v>EG_SMRSR2035</v>
      </c>
    </row>
    <row r="10850" spans="1:10" x14ac:dyDescent="0.25">
      <c r="A10850" t="s">
        <v>22</v>
      </c>
      <c r="B10850" t="s">
        <v>6</v>
      </c>
      <c r="C10850" t="s">
        <v>12</v>
      </c>
      <c r="D10850">
        <v>2035</v>
      </c>
      <c r="E10850">
        <v>2039</v>
      </c>
      <c r="F10850">
        <v>1</v>
      </c>
      <c r="G10850">
        <v>35289.429389999998</v>
      </c>
      <c r="H10850">
        <v>0</v>
      </c>
      <c r="I10850">
        <v>0.70916666699999997</v>
      </c>
      <c r="J10850" s="2" t="str">
        <f t="shared" si="169"/>
        <v>EG_SMRNR2035</v>
      </c>
    </row>
    <row r="10851" spans="1:10" x14ac:dyDescent="0.25">
      <c r="A10851" t="s">
        <v>22</v>
      </c>
      <c r="B10851" t="s">
        <v>6</v>
      </c>
      <c r="C10851" t="s">
        <v>10</v>
      </c>
      <c r="D10851">
        <v>2035</v>
      </c>
      <c r="E10851">
        <v>2040</v>
      </c>
      <c r="F10851">
        <v>1</v>
      </c>
      <c r="G10851">
        <v>35289.429389999998</v>
      </c>
      <c r="H10851">
        <v>0</v>
      </c>
      <c r="I10851">
        <v>0.70916666699999997</v>
      </c>
      <c r="J10851" s="2" t="str">
        <f t="shared" si="169"/>
        <v>EG_SMRER2035</v>
      </c>
    </row>
    <row r="10852" spans="1:10" x14ac:dyDescent="0.25">
      <c r="A10852" t="s">
        <v>22</v>
      </c>
      <c r="B10852" t="s">
        <v>6</v>
      </c>
      <c r="C10852" t="s">
        <v>11</v>
      </c>
      <c r="D10852">
        <v>2035</v>
      </c>
      <c r="E10852">
        <v>2040</v>
      </c>
      <c r="F10852">
        <v>1</v>
      </c>
      <c r="G10852">
        <v>35289.429389999998</v>
      </c>
      <c r="H10852">
        <v>0</v>
      </c>
      <c r="I10852">
        <v>0.70916666699999997</v>
      </c>
      <c r="J10852" s="2" t="str">
        <f t="shared" si="169"/>
        <v>EG_SMRWR2035</v>
      </c>
    </row>
    <row r="10853" spans="1:10" x14ac:dyDescent="0.25">
      <c r="A10853" t="s">
        <v>22</v>
      </c>
      <c r="B10853" t="s">
        <v>6</v>
      </c>
      <c r="C10853" t="s">
        <v>9</v>
      </c>
      <c r="D10853">
        <v>2035</v>
      </c>
      <c r="E10853">
        <v>2040</v>
      </c>
      <c r="F10853">
        <v>1</v>
      </c>
      <c r="G10853">
        <v>35289.429389999998</v>
      </c>
      <c r="H10853">
        <v>0</v>
      </c>
      <c r="I10853">
        <v>0.70916666699999997</v>
      </c>
      <c r="J10853" s="2" t="str">
        <f t="shared" si="169"/>
        <v>EG_SMRNER2035</v>
      </c>
    </row>
    <row r="10854" spans="1:10" x14ac:dyDescent="0.25">
      <c r="A10854" t="s">
        <v>22</v>
      </c>
      <c r="B10854" t="s">
        <v>6</v>
      </c>
      <c r="C10854" t="s">
        <v>8</v>
      </c>
      <c r="D10854">
        <v>2035</v>
      </c>
      <c r="E10854">
        <v>2040</v>
      </c>
      <c r="F10854">
        <v>1</v>
      </c>
      <c r="G10854">
        <v>35289.429389999998</v>
      </c>
      <c r="H10854">
        <v>0</v>
      </c>
      <c r="I10854">
        <v>0.70916666699999997</v>
      </c>
      <c r="J10854" s="2" t="str">
        <f t="shared" si="169"/>
        <v>EG_SMRSR2035</v>
      </c>
    </row>
    <row r="10855" spans="1:10" x14ac:dyDescent="0.25">
      <c r="A10855" t="s">
        <v>22</v>
      </c>
      <c r="B10855" t="s">
        <v>6</v>
      </c>
      <c r="C10855" t="s">
        <v>12</v>
      </c>
      <c r="D10855">
        <v>2035</v>
      </c>
      <c r="E10855">
        <v>2040</v>
      </c>
      <c r="F10855">
        <v>1</v>
      </c>
      <c r="G10855">
        <v>35289.429389999998</v>
      </c>
      <c r="H10855">
        <v>0</v>
      </c>
      <c r="I10855">
        <v>0.70916666699999997</v>
      </c>
      <c r="J10855" s="2" t="str">
        <f t="shared" si="169"/>
        <v>EG_SMRNR2035</v>
      </c>
    </row>
    <row r="10856" spans="1:10" x14ac:dyDescent="0.25">
      <c r="A10856" t="s">
        <v>22</v>
      </c>
      <c r="B10856" t="s">
        <v>6</v>
      </c>
      <c r="C10856" t="s">
        <v>10</v>
      </c>
      <c r="D10856">
        <v>2035</v>
      </c>
      <c r="E10856">
        <v>2041</v>
      </c>
      <c r="F10856">
        <v>1</v>
      </c>
      <c r="G10856">
        <v>35289.429389999998</v>
      </c>
      <c r="H10856">
        <v>0</v>
      </c>
      <c r="I10856">
        <v>0.70916666699999997</v>
      </c>
      <c r="J10856" s="2" t="str">
        <f t="shared" si="169"/>
        <v>EG_SMRER2035</v>
      </c>
    </row>
    <row r="10857" spans="1:10" x14ac:dyDescent="0.25">
      <c r="A10857" t="s">
        <v>22</v>
      </c>
      <c r="B10857" t="s">
        <v>6</v>
      </c>
      <c r="C10857" t="s">
        <v>11</v>
      </c>
      <c r="D10857">
        <v>2035</v>
      </c>
      <c r="E10857">
        <v>2041</v>
      </c>
      <c r="F10857">
        <v>1</v>
      </c>
      <c r="G10857">
        <v>35289.429389999998</v>
      </c>
      <c r="H10857">
        <v>0</v>
      </c>
      <c r="I10857">
        <v>0.70916666699999997</v>
      </c>
      <c r="J10857" s="2" t="str">
        <f t="shared" si="169"/>
        <v>EG_SMRWR2035</v>
      </c>
    </row>
    <row r="10858" spans="1:10" x14ac:dyDescent="0.25">
      <c r="A10858" t="s">
        <v>22</v>
      </c>
      <c r="B10858" t="s">
        <v>6</v>
      </c>
      <c r="C10858" t="s">
        <v>9</v>
      </c>
      <c r="D10858">
        <v>2035</v>
      </c>
      <c r="E10858">
        <v>2041</v>
      </c>
      <c r="F10858">
        <v>1</v>
      </c>
      <c r="G10858">
        <v>35289.429389999998</v>
      </c>
      <c r="H10858">
        <v>0</v>
      </c>
      <c r="I10858">
        <v>0.70916666699999997</v>
      </c>
      <c r="J10858" s="2" t="str">
        <f t="shared" si="169"/>
        <v>EG_SMRNER2035</v>
      </c>
    </row>
    <row r="10859" spans="1:10" x14ac:dyDescent="0.25">
      <c r="A10859" t="s">
        <v>22</v>
      </c>
      <c r="B10859" t="s">
        <v>6</v>
      </c>
      <c r="C10859" t="s">
        <v>8</v>
      </c>
      <c r="D10859">
        <v>2035</v>
      </c>
      <c r="E10859">
        <v>2041</v>
      </c>
      <c r="F10859">
        <v>1</v>
      </c>
      <c r="G10859">
        <v>35289.429389999998</v>
      </c>
      <c r="H10859">
        <v>0</v>
      </c>
      <c r="I10859">
        <v>0.70916666699999997</v>
      </c>
      <c r="J10859" s="2" t="str">
        <f t="shared" si="169"/>
        <v>EG_SMRSR2035</v>
      </c>
    </row>
    <row r="10860" spans="1:10" x14ac:dyDescent="0.25">
      <c r="A10860" t="s">
        <v>22</v>
      </c>
      <c r="B10860" t="s">
        <v>6</v>
      </c>
      <c r="C10860" t="s">
        <v>12</v>
      </c>
      <c r="D10860">
        <v>2035</v>
      </c>
      <c r="E10860">
        <v>2041</v>
      </c>
      <c r="F10860">
        <v>1</v>
      </c>
      <c r="G10860">
        <v>35289.429389999998</v>
      </c>
      <c r="H10860">
        <v>0</v>
      </c>
      <c r="I10860">
        <v>0.70916666699999997</v>
      </c>
      <c r="J10860" s="2" t="str">
        <f t="shared" si="169"/>
        <v>EG_SMRNR2035</v>
      </c>
    </row>
    <row r="10861" spans="1:10" x14ac:dyDescent="0.25">
      <c r="A10861" t="s">
        <v>7</v>
      </c>
      <c r="B10861" t="s">
        <v>6</v>
      </c>
      <c r="C10861" t="s">
        <v>10</v>
      </c>
      <c r="D10861">
        <v>2035</v>
      </c>
      <c r="E10861">
        <v>2035</v>
      </c>
      <c r="F10861">
        <v>0.238845897</v>
      </c>
      <c r="G10861">
        <v>7648.4378070000002</v>
      </c>
      <c r="H10861">
        <v>0</v>
      </c>
      <c r="I10861">
        <v>1</v>
      </c>
      <c r="J10861" s="2" t="str">
        <f t="shared" si="169"/>
        <v>EG_BIOMASSER2035</v>
      </c>
    </row>
    <row r="10862" spans="1:10" x14ac:dyDescent="0.25">
      <c r="A10862" t="s">
        <v>7</v>
      </c>
      <c r="B10862" t="s">
        <v>6</v>
      </c>
      <c r="C10862" t="s">
        <v>11</v>
      </c>
      <c r="D10862">
        <v>2035</v>
      </c>
      <c r="E10862">
        <v>2035</v>
      </c>
      <c r="F10862">
        <v>0.238845897</v>
      </c>
      <c r="G10862">
        <v>7648.4378070000002</v>
      </c>
      <c r="H10862">
        <v>0</v>
      </c>
      <c r="I10862">
        <v>1</v>
      </c>
      <c r="J10862" s="2" t="str">
        <f t="shared" si="169"/>
        <v>EG_BIOMASSWR2035</v>
      </c>
    </row>
    <row r="10863" spans="1:10" x14ac:dyDescent="0.25">
      <c r="A10863" t="s">
        <v>7</v>
      </c>
      <c r="B10863" t="s">
        <v>6</v>
      </c>
      <c r="C10863" t="s">
        <v>9</v>
      </c>
      <c r="D10863">
        <v>2035</v>
      </c>
      <c r="E10863">
        <v>2035</v>
      </c>
      <c r="F10863">
        <v>0.238845897</v>
      </c>
      <c r="G10863">
        <v>7648.4378070000002</v>
      </c>
      <c r="H10863">
        <v>0</v>
      </c>
      <c r="I10863">
        <v>1</v>
      </c>
      <c r="J10863" s="2" t="str">
        <f t="shared" si="169"/>
        <v>EG_BIOMASSNER2035</v>
      </c>
    </row>
    <row r="10864" spans="1:10" x14ac:dyDescent="0.25">
      <c r="A10864" t="s">
        <v>7</v>
      </c>
      <c r="B10864" t="s">
        <v>6</v>
      </c>
      <c r="C10864" t="s">
        <v>8</v>
      </c>
      <c r="D10864">
        <v>2035</v>
      </c>
      <c r="E10864">
        <v>2035</v>
      </c>
      <c r="F10864">
        <v>0.238845897</v>
      </c>
      <c r="G10864">
        <v>7648.4378070000002</v>
      </c>
      <c r="H10864">
        <v>0</v>
      </c>
      <c r="I10864">
        <v>1</v>
      </c>
      <c r="J10864" s="2" t="str">
        <f t="shared" si="169"/>
        <v>EG_BIOMASSSR2035</v>
      </c>
    </row>
    <row r="10865" spans="1:10" x14ac:dyDescent="0.25">
      <c r="A10865" t="s">
        <v>7</v>
      </c>
      <c r="B10865" t="s">
        <v>6</v>
      </c>
      <c r="C10865" t="s">
        <v>12</v>
      </c>
      <c r="D10865">
        <v>2035</v>
      </c>
      <c r="E10865">
        <v>2035</v>
      </c>
      <c r="F10865">
        <v>0.238845897</v>
      </c>
      <c r="G10865">
        <v>7648.4378070000002</v>
      </c>
      <c r="H10865">
        <v>0</v>
      </c>
      <c r="I10865">
        <v>1</v>
      </c>
      <c r="J10865" s="2" t="str">
        <f t="shared" si="169"/>
        <v>EG_BIOMASSNR2035</v>
      </c>
    </row>
    <row r="10866" spans="1:10" x14ac:dyDescent="0.25">
      <c r="A10866" t="s">
        <v>7</v>
      </c>
      <c r="B10866" t="s">
        <v>6</v>
      </c>
      <c r="C10866" t="s">
        <v>10</v>
      </c>
      <c r="D10866">
        <v>2035</v>
      </c>
      <c r="E10866">
        <v>2036</v>
      </c>
      <c r="F10866">
        <v>0.238845897</v>
      </c>
      <c r="G10866">
        <v>7648.4378070000002</v>
      </c>
      <c r="H10866">
        <v>0</v>
      </c>
      <c r="I10866">
        <v>1</v>
      </c>
      <c r="J10866" s="2" t="str">
        <f t="shared" si="169"/>
        <v>EG_BIOMASSER2035</v>
      </c>
    </row>
    <row r="10867" spans="1:10" x14ac:dyDescent="0.25">
      <c r="A10867" t="s">
        <v>7</v>
      </c>
      <c r="B10867" t="s">
        <v>6</v>
      </c>
      <c r="C10867" t="s">
        <v>11</v>
      </c>
      <c r="D10867">
        <v>2035</v>
      </c>
      <c r="E10867">
        <v>2036</v>
      </c>
      <c r="F10867">
        <v>0.238845897</v>
      </c>
      <c r="G10867">
        <v>7648.4378070000002</v>
      </c>
      <c r="H10867">
        <v>0</v>
      </c>
      <c r="I10867">
        <v>1</v>
      </c>
      <c r="J10867" s="2" t="str">
        <f t="shared" si="169"/>
        <v>EG_BIOMASSWR2035</v>
      </c>
    </row>
    <row r="10868" spans="1:10" x14ac:dyDescent="0.25">
      <c r="A10868" t="s">
        <v>7</v>
      </c>
      <c r="B10868" t="s">
        <v>6</v>
      </c>
      <c r="C10868" t="s">
        <v>9</v>
      </c>
      <c r="D10868">
        <v>2035</v>
      </c>
      <c r="E10868">
        <v>2036</v>
      </c>
      <c r="F10868">
        <v>0.238845897</v>
      </c>
      <c r="G10868">
        <v>7648.4378070000002</v>
      </c>
      <c r="H10868">
        <v>0</v>
      </c>
      <c r="I10868">
        <v>1</v>
      </c>
      <c r="J10868" s="2" t="str">
        <f t="shared" si="169"/>
        <v>EG_BIOMASSNER2035</v>
      </c>
    </row>
    <row r="10869" spans="1:10" x14ac:dyDescent="0.25">
      <c r="A10869" t="s">
        <v>7</v>
      </c>
      <c r="B10869" t="s">
        <v>6</v>
      </c>
      <c r="C10869" t="s">
        <v>8</v>
      </c>
      <c r="D10869">
        <v>2035</v>
      </c>
      <c r="E10869">
        <v>2036</v>
      </c>
      <c r="F10869">
        <v>0.238845897</v>
      </c>
      <c r="G10869">
        <v>7648.4378070000002</v>
      </c>
      <c r="H10869">
        <v>0</v>
      </c>
      <c r="I10869">
        <v>1</v>
      </c>
      <c r="J10869" s="2" t="str">
        <f t="shared" si="169"/>
        <v>EG_BIOMASSSR2035</v>
      </c>
    </row>
    <row r="10870" spans="1:10" x14ac:dyDescent="0.25">
      <c r="A10870" t="s">
        <v>7</v>
      </c>
      <c r="B10870" t="s">
        <v>6</v>
      </c>
      <c r="C10870" t="s">
        <v>12</v>
      </c>
      <c r="D10870">
        <v>2035</v>
      </c>
      <c r="E10870">
        <v>2036</v>
      </c>
      <c r="F10870">
        <v>0.238845897</v>
      </c>
      <c r="G10870">
        <v>7648.4378070000002</v>
      </c>
      <c r="H10870">
        <v>0</v>
      </c>
      <c r="I10870">
        <v>1</v>
      </c>
      <c r="J10870" s="2" t="str">
        <f t="shared" si="169"/>
        <v>EG_BIOMASSNR2035</v>
      </c>
    </row>
    <row r="10871" spans="1:10" x14ac:dyDescent="0.25">
      <c r="A10871" t="s">
        <v>7</v>
      </c>
      <c r="B10871" t="s">
        <v>6</v>
      </c>
      <c r="C10871" t="s">
        <v>10</v>
      </c>
      <c r="D10871">
        <v>2035</v>
      </c>
      <c r="E10871">
        <v>2037</v>
      </c>
      <c r="F10871">
        <v>0.238845897</v>
      </c>
      <c r="G10871">
        <v>7648.4378070000002</v>
      </c>
      <c r="H10871">
        <v>0</v>
      </c>
      <c r="I10871">
        <v>1</v>
      </c>
      <c r="J10871" s="2" t="str">
        <f t="shared" si="169"/>
        <v>EG_BIOMASSER2035</v>
      </c>
    </row>
    <row r="10872" spans="1:10" x14ac:dyDescent="0.25">
      <c r="A10872" t="s">
        <v>7</v>
      </c>
      <c r="B10872" t="s">
        <v>6</v>
      </c>
      <c r="C10872" t="s">
        <v>11</v>
      </c>
      <c r="D10872">
        <v>2035</v>
      </c>
      <c r="E10872">
        <v>2037</v>
      </c>
      <c r="F10872">
        <v>0.238845897</v>
      </c>
      <c r="G10872">
        <v>7648.4378070000002</v>
      </c>
      <c r="H10872">
        <v>0</v>
      </c>
      <c r="I10872">
        <v>1</v>
      </c>
      <c r="J10872" s="2" t="str">
        <f t="shared" si="169"/>
        <v>EG_BIOMASSWR2035</v>
      </c>
    </row>
    <row r="10873" spans="1:10" x14ac:dyDescent="0.25">
      <c r="A10873" t="s">
        <v>7</v>
      </c>
      <c r="B10873" t="s">
        <v>6</v>
      </c>
      <c r="C10873" t="s">
        <v>9</v>
      </c>
      <c r="D10873">
        <v>2035</v>
      </c>
      <c r="E10873">
        <v>2037</v>
      </c>
      <c r="F10873">
        <v>0.238845897</v>
      </c>
      <c r="G10873">
        <v>7648.4378070000002</v>
      </c>
      <c r="H10873">
        <v>0</v>
      </c>
      <c r="I10873">
        <v>1</v>
      </c>
      <c r="J10873" s="2" t="str">
        <f t="shared" si="169"/>
        <v>EG_BIOMASSNER2035</v>
      </c>
    </row>
    <row r="10874" spans="1:10" x14ac:dyDescent="0.25">
      <c r="A10874" t="s">
        <v>7</v>
      </c>
      <c r="B10874" t="s">
        <v>6</v>
      </c>
      <c r="C10874" t="s">
        <v>8</v>
      </c>
      <c r="D10874">
        <v>2035</v>
      </c>
      <c r="E10874">
        <v>2037</v>
      </c>
      <c r="F10874">
        <v>0.238845897</v>
      </c>
      <c r="G10874">
        <v>7648.4378070000002</v>
      </c>
      <c r="H10874">
        <v>0</v>
      </c>
      <c r="I10874">
        <v>1</v>
      </c>
      <c r="J10874" s="2" t="str">
        <f t="shared" si="169"/>
        <v>EG_BIOMASSSR2035</v>
      </c>
    </row>
    <row r="10875" spans="1:10" x14ac:dyDescent="0.25">
      <c r="A10875" t="s">
        <v>7</v>
      </c>
      <c r="B10875" t="s">
        <v>6</v>
      </c>
      <c r="C10875" t="s">
        <v>12</v>
      </c>
      <c r="D10875">
        <v>2035</v>
      </c>
      <c r="E10875">
        <v>2037</v>
      </c>
      <c r="F10875">
        <v>0.238845897</v>
      </c>
      <c r="G10875">
        <v>7648.4378070000002</v>
      </c>
      <c r="H10875">
        <v>0</v>
      </c>
      <c r="I10875">
        <v>1</v>
      </c>
      <c r="J10875" s="2" t="str">
        <f t="shared" si="169"/>
        <v>EG_BIOMASSNR2035</v>
      </c>
    </row>
    <row r="10876" spans="1:10" x14ac:dyDescent="0.25">
      <c r="A10876" t="s">
        <v>7</v>
      </c>
      <c r="B10876" t="s">
        <v>6</v>
      </c>
      <c r="C10876" t="s">
        <v>10</v>
      </c>
      <c r="D10876">
        <v>2035</v>
      </c>
      <c r="E10876">
        <v>2038</v>
      </c>
      <c r="F10876">
        <v>0.238845897</v>
      </c>
      <c r="G10876">
        <v>7648.4378070000002</v>
      </c>
      <c r="H10876">
        <v>0</v>
      </c>
      <c r="I10876">
        <v>1</v>
      </c>
      <c r="J10876" s="2" t="str">
        <f t="shared" si="169"/>
        <v>EG_BIOMASSER2035</v>
      </c>
    </row>
    <row r="10877" spans="1:10" x14ac:dyDescent="0.25">
      <c r="A10877" t="s">
        <v>7</v>
      </c>
      <c r="B10877" t="s">
        <v>6</v>
      </c>
      <c r="C10877" t="s">
        <v>11</v>
      </c>
      <c r="D10877">
        <v>2035</v>
      </c>
      <c r="E10877">
        <v>2038</v>
      </c>
      <c r="F10877">
        <v>0.238845897</v>
      </c>
      <c r="G10877">
        <v>7648.4378070000002</v>
      </c>
      <c r="H10877">
        <v>0</v>
      </c>
      <c r="I10877">
        <v>1</v>
      </c>
      <c r="J10877" s="2" t="str">
        <f t="shared" si="169"/>
        <v>EG_BIOMASSWR2035</v>
      </c>
    </row>
    <row r="10878" spans="1:10" x14ac:dyDescent="0.25">
      <c r="A10878" t="s">
        <v>7</v>
      </c>
      <c r="B10878" t="s">
        <v>6</v>
      </c>
      <c r="C10878" t="s">
        <v>9</v>
      </c>
      <c r="D10878">
        <v>2035</v>
      </c>
      <c r="E10878">
        <v>2038</v>
      </c>
      <c r="F10878">
        <v>0.238845897</v>
      </c>
      <c r="G10878">
        <v>7648.4378070000002</v>
      </c>
      <c r="H10878">
        <v>0</v>
      </c>
      <c r="I10878">
        <v>1</v>
      </c>
      <c r="J10878" s="2" t="str">
        <f t="shared" si="169"/>
        <v>EG_BIOMASSNER2035</v>
      </c>
    </row>
    <row r="10879" spans="1:10" x14ac:dyDescent="0.25">
      <c r="A10879" t="s">
        <v>7</v>
      </c>
      <c r="B10879" t="s">
        <v>6</v>
      </c>
      <c r="C10879" t="s">
        <v>8</v>
      </c>
      <c r="D10879">
        <v>2035</v>
      </c>
      <c r="E10879">
        <v>2038</v>
      </c>
      <c r="F10879">
        <v>0.238845897</v>
      </c>
      <c r="G10879">
        <v>7648.4378070000002</v>
      </c>
      <c r="H10879">
        <v>0</v>
      </c>
      <c r="I10879">
        <v>1</v>
      </c>
      <c r="J10879" s="2" t="str">
        <f t="shared" si="169"/>
        <v>EG_BIOMASSSR2035</v>
      </c>
    </row>
    <row r="10880" spans="1:10" x14ac:dyDescent="0.25">
      <c r="A10880" t="s">
        <v>7</v>
      </c>
      <c r="B10880" t="s">
        <v>6</v>
      </c>
      <c r="C10880" t="s">
        <v>12</v>
      </c>
      <c r="D10880">
        <v>2035</v>
      </c>
      <c r="E10880">
        <v>2038</v>
      </c>
      <c r="F10880">
        <v>0.238845897</v>
      </c>
      <c r="G10880">
        <v>7648.4378070000002</v>
      </c>
      <c r="H10880">
        <v>0</v>
      </c>
      <c r="I10880">
        <v>1</v>
      </c>
      <c r="J10880" s="2" t="str">
        <f t="shared" si="169"/>
        <v>EG_BIOMASSNR2035</v>
      </c>
    </row>
    <row r="10881" spans="1:10" x14ac:dyDescent="0.25">
      <c r="A10881" t="s">
        <v>7</v>
      </c>
      <c r="B10881" t="s">
        <v>6</v>
      </c>
      <c r="C10881" t="s">
        <v>10</v>
      </c>
      <c r="D10881">
        <v>2035</v>
      </c>
      <c r="E10881">
        <v>2039</v>
      </c>
      <c r="F10881">
        <v>0.238845897</v>
      </c>
      <c r="G10881">
        <v>7648.4378070000002</v>
      </c>
      <c r="H10881">
        <v>0</v>
      </c>
      <c r="I10881">
        <v>1</v>
      </c>
      <c r="J10881" s="2" t="str">
        <f t="shared" si="169"/>
        <v>EG_BIOMASSER2035</v>
      </c>
    </row>
    <row r="10882" spans="1:10" x14ac:dyDescent="0.25">
      <c r="A10882" t="s">
        <v>7</v>
      </c>
      <c r="B10882" t="s">
        <v>6</v>
      </c>
      <c r="C10882" t="s">
        <v>11</v>
      </c>
      <c r="D10882">
        <v>2035</v>
      </c>
      <c r="E10882">
        <v>2039</v>
      </c>
      <c r="F10882">
        <v>0.238845897</v>
      </c>
      <c r="G10882">
        <v>7648.4378070000002</v>
      </c>
      <c r="H10882">
        <v>0</v>
      </c>
      <c r="I10882">
        <v>1</v>
      </c>
      <c r="J10882" s="2" t="str">
        <f t="shared" si="169"/>
        <v>EG_BIOMASSWR2035</v>
      </c>
    </row>
    <row r="10883" spans="1:10" x14ac:dyDescent="0.25">
      <c r="A10883" t="s">
        <v>7</v>
      </c>
      <c r="B10883" t="s">
        <v>6</v>
      </c>
      <c r="C10883" t="s">
        <v>9</v>
      </c>
      <c r="D10883">
        <v>2035</v>
      </c>
      <c r="E10883">
        <v>2039</v>
      </c>
      <c r="F10883">
        <v>0.238845897</v>
      </c>
      <c r="G10883">
        <v>7648.4378070000002</v>
      </c>
      <c r="H10883">
        <v>0</v>
      </c>
      <c r="I10883">
        <v>1</v>
      </c>
      <c r="J10883" s="2" t="str">
        <f t="shared" ref="J10883:J10946" si="170">_xlfn.CONCAT(A10883,C10883,D10883)</f>
        <v>EG_BIOMASSNER2035</v>
      </c>
    </row>
    <row r="10884" spans="1:10" x14ac:dyDescent="0.25">
      <c r="A10884" t="s">
        <v>7</v>
      </c>
      <c r="B10884" t="s">
        <v>6</v>
      </c>
      <c r="C10884" t="s">
        <v>8</v>
      </c>
      <c r="D10884">
        <v>2035</v>
      </c>
      <c r="E10884">
        <v>2039</v>
      </c>
      <c r="F10884">
        <v>0.238845897</v>
      </c>
      <c r="G10884">
        <v>7648.4378070000002</v>
      </c>
      <c r="H10884">
        <v>0</v>
      </c>
      <c r="I10884">
        <v>1</v>
      </c>
      <c r="J10884" s="2" t="str">
        <f t="shared" si="170"/>
        <v>EG_BIOMASSSR2035</v>
      </c>
    </row>
    <row r="10885" spans="1:10" x14ac:dyDescent="0.25">
      <c r="A10885" t="s">
        <v>7</v>
      </c>
      <c r="B10885" t="s">
        <v>6</v>
      </c>
      <c r="C10885" t="s">
        <v>12</v>
      </c>
      <c r="D10885">
        <v>2035</v>
      </c>
      <c r="E10885">
        <v>2039</v>
      </c>
      <c r="F10885">
        <v>0.238845897</v>
      </c>
      <c r="G10885">
        <v>7648.4378070000002</v>
      </c>
      <c r="H10885">
        <v>0</v>
      </c>
      <c r="I10885">
        <v>1</v>
      </c>
      <c r="J10885" s="2" t="str">
        <f t="shared" si="170"/>
        <v>EG_BIOMASSNR2035</v>
      </c>
    </row>
    <row r="10886" spans="1:10" x14ac:dyDescent="0.25">
      <c r="A10886" t="s">
        <v>7</v>
      </c>
      <c r="B10886" t="s">
        <v>6</v>
      </c>
      <c r="C10886" t="s">
        <v>10</v>
      </c>
      <c r="D10886">
        <v>2035</v>
      </c>
      <c r="E10886">
        <v>2040</v>
      </c>
      <c r="F10886">
        <v>0.238845897</v>
      </c>
      <c r="G10886">
        <v>7648.4378070000002</v>
      </c>
      <c r="H10886">
        <v>0</v>
      </c>
      <c r="I10886">
        <v>1</v>
      </c>
      <c r="J10886" s="2" t="str">
        <f t="shared" si="170"/>
        <v>EG_BIOMASSER2035</v>
      </c>
    </row>
    <row r="10887" spans="1:10" x14ac:dyDescent="0.25">
      <c r="A10887" t="s">
        <v>7</v>
      </c>
      <c r="B10887" t="s">
        <v>6</v>
      </c>
      <c r="C10887" t="s">
        <v>11</v>
      </c>
      <c r="D10887">
        <v>2035</v>
      </c>
      <c r="E10887">
        <v>2040</v>
      </c>
      <c r="F10887">
        <v>0.238845897</v>
      </c>
      <c r="G10887">
        <v>7648.4378070000002</v>
      </c>
      <c r="H10887">
        <v>0</v>
      </c>
      <c r="I10887">
        <v>1</v>
      </c>
      <c r="J10887" s="2" t="str">
        <f t="shared" si="170"/>
        <v>EG_BIOMASSWR2035</v>
      </c>
    </row>
    <row r="10888" spans="1:10" x14ac:dyDescent="0.25">
      <c r="A10888" t="s">
        <v>7</v>
      </c>
      <c r="B10888" t="s">
        <v>6</v>
      </c>
      <c r="C10888" t="s">
        <v>9</v>
      </c>
      <c r="D10888">
        <v>2035</v>
      </c>
      <c r="E10888">
        <v>2040</v>
      </c>
      <c r="F10888">
        <v>0.238845897</v>
      </c>
      <c r="G10888">
        <v>7648.4378070000002</v>
      </c>
      <c r="H10888">
        <v>0</v>
      </c>
      <c r="I10888">
        <v>1</v>
      </c>
      <c r="J10888" s="2" t="str">
        <f t="shared" si="170"/>
        <v>EG_BIOMASSNER2035</v>
      </c>
    </row>
    <row r="10889" spans="1:10" x14ac:dyDescent="0.25">
      <c r="A10889" t="s">
        <v>7</v>
      </c>
      <c r="B10889" t="s">
        <v>6</v>
      </c>
      <c r="C10889" t="s">
        <v>8</v>
      </c>
      <c r="D10889">
        <v>2035</v>
      </c>
      <c r="E10889">
        <v>2040</v>
      </c>
      <c r="F10889">
        <v>0.238845897</v>
      </c>
      <c r="G10889">
        <v>7648.4378070000002</v>
      </c>
      <c r="H10889">
        <v>0</v>
      </c>
      <c r="I10889">
        <v>1</v>
      </c>
      <c r="J10889" s="2" t="str">
        <f t="shared" si="170"/>
        <v>EG_BIOMASSSR2035</v>
      </c>
    </row>
    <row r="10890" spans="1:10" x14ac:dyDescent="0.25">
      <c r="A10890" t="s">
        <v>7</v>
      </c>
      <c r="B10890" t="s">
        <v>6</v>
      </c>
      <c r="C10890" t="s">
        <v>12</v>
      </c>
      <c r="D10890">
        <v>2035</v>
      </c>
      <c r="E10890">
        <v>2040</v>
      </c>
      <c r="F10890">
        <v>0.238845897</v>
      </c>
      <c r="G10890">
        <v>7648.4378070000002</v>
      </c>
      <c r="H10890">
        <v>0</v>
      </c>
      <c r="I10890">
        <v>1</v>
      </c>
      <c r="J10890" s="2" t="str">
        <f t="shared" si="170"/>
        <v>EG_BIOMASSNR2035</v>
      </c>
    </row>
    <row r="10891" spans="1:10" x14ac:dyDescent="0.25">
      <c r="A10891" t="s">
        <v>7</v>
      </c>
      <c r="B10891" t="s">
        <v>6</v>
      </c>
      <c r="C10891" t="s">
        <v>10</v>
      </c>
      <c r="D10891">
        <v>2035</v>
      </c>
      <c r="E10891">
        <v>2041</v>
      </c>
      <c r="F10891">
        <v>0.238845897</v>
      </c>
      <c r="G10891">
        <v>7648.4378070000002</v>
      </c>
      <c r="H10891">
        <v>0</v>
      </c>
      <c r="I10891">
        <v>1</v>
      </c>
      <c r="J10891" s="2" t="str">
        <f t="shared" si="170"/>
        <v>EG_BIOMASSER2035</v>
      </c>
    </row>
    <row r="10892" spans="1:10" x14ac:dyDescent="0.25">
      <c r="A10892" t="s">
        <v>7</v>
      </c>
      <c r="B10892" t="s">
        <v>6</v>
      </c>
      <c r="C10892" t="s">
        <v>11</v>
      </c>
      <c r="D10892">
        <v>2035</v>
      </c>
      <c r="E10892">
        <v>2041</v>
      </c>
      <c r="F10892">
        <v>0.238845897</v>
      </c>
      <c r="G10892">
        <v>7648.4378070000002</v>
      </c>
      <c r="H10892">
        <v>0</v>
      </c>
      <c r="I10892">
        <v>1</v>
      </c>
      <c r="J10892" s="2" t="str">
        <f t="shared" si="170"/>
        <v>EG_BIOMASSWR2035</v>
      </c>
    </row>
    <row r="10893" spans="1:10" x14ac:dyDescent="0.25">
      <c r="A10893" t="s">
        <v>7</v>
      </c>
      <c r="B10893" t="s">
        <v>6</v>
      </c>
      <c r="C10893" t="s">
        <v>9</v>
      </c>
      <c r="D10893">
        <v>2035</v>
      </c>
      <c r="E10893">
        <v>2041</v>
      </c>
      <c r="F10893">
        <v>0.238845897</v>
      </c>
      <c r="G10893">
        <v>7648.4378070000002</v>
      </c>
      <c r="H10893">
        <v>0</v>
      </c>
      <c r="I10893">
        <v>1</v>
      </c>
      <c r="J10893" s="2" t="str">
        <f t="shared" si="170"/>
        <v>EG_BIOMASSNER2035</v>
      </c>
    </row>
    <row r="10894" spans="1:10" x14ac:dyDescent="0.25">
      <c r="A10894" t="s">
        <v>7</v>
      </c>
      <c r="B10894" t="s">
        <v>6</v>
      </c>
      <c r="C10894" t="s">
        <v>8</v>
      </c>
      <c r="D10894">
        <v>2035</v>
      </c>
      <c r="E10894">
        <v>2041</v>
      </c>
      <c r="F10894">
        <v>0.238845897</v>
      </c>
      <c r="G10894">
        <v>7648.4378070000002</v>
      </c>
      <c r="H10894">
        <v>0</v>
      </c>
      <c r="I10894">
        <v>1</v>
      </c>
      <c r="J10894" s="2" t="str">
        <f t="shared" si="170"/>
        <v>EG_BIOMASSSR2035</v>
      </c>
    </row>
    <row r="10895" spans="1:10" x14ac:dyDescent="0.25">
      <c r="A10895" t="s">
        <v>7</v>
      </c>
      <c r="B10895" t="s">
        <v>6</v>
      </c>
      <c r="C10895" t="s">
        <v>12</v>
      </c>
      <c r="D10895">
        <v>2035</v>
      </c>
      <c r="E10895">
        <v>2041</v>
      </c>
      <c r="F10895">
        <v>0.238845897</v>
      </c>
      <c r="G10895">
        <v>7648.4378070000002</v>
      </c>
      <c r="H10895">
        <v>0</v>
      </c>
      <c r="I10895">
        <v>1</v>
      </c>
      <c r="J10895" s="2" t="str">
        <f t="shared" si="170"/>
        <v>EG_BIOMASSNR2035</v>
      </c>
    </row>
    <row r="10896" spans="1:10" x14ac:dyDescent="0.25">
      <c r="A10896" t="s">
        <v>19</v>
      </c>
      <c r="B10896" t="s">
        <v>6</v>
      </c>
      <c r="C10896" t="s">
        <v>10</v>
      </c>
      <c r="D10896">
        <v>2035</v>
      </c>
      <c r="E10896">
        <v>2035</v>
      </c>
      <c r="F10896">
        <v>1</v>
      </c>
      <c r="G10896">
        <v>3669.6528170000001</v>
      </c>
      <c r="H10896">
        <v>0</v>
      </c>
      <c r="I10896">
        <v>1</v>
      </c>
      <c r="J10896" s="2" t="str">
        <f t="shared" si="170"/>
        <v>EG_SOLARGMER2035</v>
      </c>
    </row>
    <row r="10897" spans="1:10" x14ac:dyDescent="0.25">
      <c r="A10897" t="s">
        <v>19</v>
      </c>
      <c r="B10897" t="s">
        <v>6</v>
      </c>
      <c r="C10897" t="s">
        <v>11</v>
      </c>
      <c r="D10897">
        <v>2035</v>
      </c>
      <c r="E10897">
        <v>2035</v>
      </c>
      <c r="F10897">
        <v>1</v>
      </c>
      <c r="G10897">
        <v>3669.6528170000001</v>
      </c>
      <c r="H10897">
        <v>0</v>
      </c>
      <c r="I10897">
        <v>1</v>
      </c>
      <c r="J10897" s="2" t="str">
        <f t="shared" si="170"/>
        <v>EG_SOLARGMWR2035</v>
      </c>
    </row>
    <row r="10898" spans="1:10" x14ac:dyDescent="0.25">
      <c r="A10898" t="s">
        <v>19</v>
      </c>
      <c r="B10898" t="s">
        <v>6</v>
      </c>
      <c r="C10898" t="s">
        <v>9</v>
      </c>
      <c r="D10898">
        <v>2035</v>
      </c>
      <c r="E10898">
        <v>2035</v>
      </c>
      <c r="F10898">
        <v>1</v>
      </c>
      <c r="G10898">
        <v>3669.6528170000001</v>
      </c>
      <c r="H10898">
        <v>0</v>
      </c>
      <c r="I10898">
        <v>1</v>
      </c>
      <c r="J10898" s="2" t="str">
        <f t="shared" si="170"/>
        <v>EG_SOLARGMNER2035</v>
      </c>
    </row>
    <row r="10899" spans="1:10" x14ac:dyDescent="0.25">
      <c r="A10899" t="s">
        <v>19</v>
      </c>
      <c r="B10899" t="s">
        <v>6</v>
      </c>
      <c r="C10899" t="s">
        <v>8</v>
      </c>
      <c r="D10899">
        <v>2035</v>
      </c>
      <c r="E10899">
        <v>2035</v>
      </c>
      <c r="F10899">
        <v>1</v>
      </c>
      <c r="G10899">
        <v>3669.6528170000001</v>
      </c>
      <c r="H10899">
        <v>0</v>
      </c>
      <c r="I10899">
        <v>1</v>
      </c>
      <c r="J10899" s="2" t="str">
        <f t="shared" si="170"/>
        <v>EG_SOLARGMSR2035</v>
      </c>
    </row>
    <row r="10900" spans="1:10" x14ac:dyDescent="0.25">
      <c r="A10900" t="s">
        <v>19</v>
      </c>
      <c r="B10900" t="s">
        <v>6</v>
      </c>
      <c r="C10900" t="s">
        <v>12</v>
      </c>
      <c r="D10900">
        <v>2035</v>
      </c>
      <c r="E10900">
        <v>2035</v>
      </c>
      <c r="F10900">
        <v>1</v>
      </c>
      <c r="G10900">
        <v>3669.6528170000001</v>
      </c>
      <c r="H10900">
        <v>0</v>
      </c>
      <c r="I10900">
        <v>1</v>
      </c>
      <c r="J10900" s="2" t="str">
        <f t="shared" si="170"/>
        <v>EG_SOLARGMNR2035</v>
      </c>
    </row>
    <row r="10901" spans="1:10" x14ac:dyDescent="0.25">
      <c r="A10901" t="s">
        <v>19</v>
      </c>
      <c r="B10901" t="s">
        <v>6</v>
      </c>
      <c r="C10901" t="s">
        <v>10</v>
      </c>
      <c r="D10901">
        <v>2035</v>
      </c>
      <c r="E10901">
        <v>2036</v>
      </c>
      <c r="F10901">
        <v>1</v>
      </c>
      <c r="G10901">
        <v>3669.6528170000001</v>
      </c>
      <c r="H10901">
        <v>0</v>
      </c>
      <c r="I10901">
        <v>1</v>
      </c>
      <c r="J10901" s="2" t="str">
        <f t="shared" si="170"/>
        <v>EG_SOLARGMER2035</v>
      </c>
    </row>
    <row r="10902" spans="1:10" x14ac:dyDescent="0.25">
      <c r="A10902" t="s">
        <v>19</v>
      </c>
      <c r="B10902" t="s">
        <v>6</v>
      </c>
      <c r="C10902" t="s">
        <v>11</v>
      </c>
      <c r="D10902">
        <v>2035</v>
      </c>
      <c r="E10902">
        <v>2036</v>
      </c>
      <c r="F10902">
        <v>1</v>
      </c>
      <c r="G10902">
        <v>3669.6528170000001</v>
      </c>
      <c r="H10902">
        <v>0</v>
      </c>
      <c r="I10902">
        <v>1</v>
      </c>
      <c r="J10902" s="2" t="str">
        <f t="shared" si="170"/>
        <v>EG_SOLARGMWR2035</v>
      </c>
    </row>
    <row r="10903" spans="1:10" x14ac:dyDescent="0.25">
      <c r="A10903" t="s">
        <v>19</v>
      </c>
      <c r="B10903" t="s">
        <v>6</v>
      </c>
      <c r="C10903" t="s">
        <v>9</v>
      </c>
      <c r="D10903">
        <v>2035</v>
      </c>
      <c r="E10903">
        <v>2036</v>
      </c>
      <c r="F10903">
        <v>1</v>
      </c>
      <c r="G10903">
        <v>3669.6528170000001</v>
      </c>
      <c r="H10903">
        <v>0</v>
      </c>
      <c r="I10903">
        <v>1</v>
      </c>
      <c r="J10903" s="2" t="str">
        <f t="shared" si="170"/>
        <v>EG_SOLARGMNER2035</v>
      </c>
    </row>
    <row r="10904" spans="1:10" x14ac:dyDescent="0.25">
      <c r="A10904" t="s">
        <v>19</v>
      </c>
      <c r="B10904" t="s">
        <v>6</v>
      </c>
      <c r="C10904" t="s">
        <v>8</v>
      </c>
      <c r="D10904">
        <v>2035</v>
      </c>
      <c r="E10904">
        <v>2036</v>
      </c>
      <c r="F10904">
        <v>1</v>
      </c>
      <c r="G10904">
        <v>3669.6528170000001</v>
      </c>
      <c r="H10904">
        <v>0</v>
      </c>
      <c r="I10904">
        <v>1</v>
      </c>
      <c r="J10904" s="2" t="str">
        <f t="shared" si="170"/>
        <v>EG_SOLARGMSR2035</v>
      </c>
    </row>
    <row r="10905" spans="1:10" x14ac:dyDescent="0.25">
      <c r="A10905" t="s">
        <v>19</v>
      </c>
      <c r="B10905" t="s">
        <v>6</v>
      </c>
      <c r="C10905" t="s">
        <v>12</v>
      </c>
      <c r="D10905">
        <v>2035</v>
      </c>
      <c r="E10905">
        <v>2036</v>
      </c>
      <c r="F10905">
        <v>1</v>
      </c>
      <c r="G10905">
        <v>3669.6528170000001</v>
      </c>
      <c r="H10905">
        <v>0</v>
      </c>
      <c r="I10905">
        <v>1</v>
      </c>
      <c r="J10905" s="2" t="str">
        <f t="shared" si="170"/>
        <v>EG_SOLARGMNR2035</v>
      </c>
    </row>
    <row r="10906" spans="1:10" x14ac:dyDescent="0.25">
      <c r="A10906" t="s">
        <v>19</v>
      </c>
      <c r="B10906" t="s">
        <v>6</v>
      </c>
      <c r="C10906" t="s">
        <v>10</v>
      </c>
      <c r="D10906">
        <v>2035</v>
      </c>
      <c r="E10906">
        <v>2037</v>
      </c>
      <c r="F10906">
        <v>1</v>
      </c>
      <c r="G10906">
        <v>3669.6528170000001</v>
      </c>
      <c r="H10906">
        <v>0</v>
      </c>
      <c r="I10906">
        <v>1</v>
      </c>
      <c r="J10906" s="2" t="str">
        <f t="shared" si="170"/>
        <v>EG_SOLARGMER2035</v>
      </c>
    </row>
    <row r="10907" spans="1:10" x14ac:dyDescent="0.25">
      <c r="A10907" t="s">
        <v>19</v>
      </c>
      <c r="B10907" t="s">
        <v>6</v>
      </c>
      <c r="C10907" t="s">
        <v>11</v>
      </c>
      <c r="D10907">
        <v>2035</v>
      </c>
      <c r="E10907">
        <v>2037</v>
      </c>
      <c r="F10907">
        <v>1</v>
      </c>
      <c r="G10907">
        <v>3669.6528170000001</v>
      </c>
      <c r="H10907">
        <v>0</v>
      </c>
      <c r="I10907">
        <v>1</v>
      </c>
      <c r="J10907" s="2" t="str">
        <f t="shared" si="170"/>
        <v>EG_SOLARGMWR2035</v>
      </c>
    </row>
    <row r="10908" spans="1:10" x14ac:dyDescent="0.25">
      <c r="A10908" t="s">
        <v>19</v>
      </c>
      <c r="B10908" t="s">
        <v>6</v>
      </c>
      <c r="C10908" t="s">
        <v>9</v>
      </c>
      <c r="D10908">
        <v>2035</v>
      </c>
      <c r="E10908">
        <v>2037</v>
      </c>
      <c r="F10908">
        <v>1</v>
      </c>
      <c r="G10908">
        <v>3669.6528170000001</v>
      </c>
      <c r="H10908">
        <v>0</v>
      </c>
      <c r="I10908">
        <v>1</v>
      </c>
      <c r="J10908" s="2" t="str">
        <f t="shared" si="170"/>
        <v>EG_SOLARGMNER2035</v>
      </c>
    </row>
    <row r="10909" spans="1:10" x14ac:dyDescent="0.25">
      <c r="A10909" t="s">
        <v>19</v>
      </c>
      <c r="B10909" t="s">
        <v>6</v>
      </c>
      <c r="C10909" t="s">
        <v>8</v>
      </c>
      <c r="D10909">
        <v>2035</v>
      </c>
      <c r="E10909">
        <v>2037</v>
      </c>
      <c r="F10909">
        <v>1</v>
      </c>
      <c r="G10909">
        <v>3669.6528170000001</v>
      </c>
      <c r="H10909">
        <v>0</v>
      </c>
      <c r="I10909">
        <v>1</v>
      </c>
      <c r="J10909" s="2" t="str">
        <f t="shared" si="170"/>
        <v>EG_SOLARGMSR2035</v>
      </c>
    </row>
    <row r="10910" spans="1:10" x14ac:dyDescent="0.25">
      <c r="A10910" t="s">
        <v>19</v>
      </c>
      <c r="B10910" t="s">
        <v>6</v>
      </c>
      <c r="C10910" t="s">
        <v>12</v>
      </c>
      <c r="D10910">
        <v>2035</v>
      </c>
      <c r="E10910">
        <v>2037</v>
      </c>
      <c r="F10910">
        <v>1</v>
      </c>
      <c r="G10910">
        <v>3669.6528170000001</v>
      </c>
      <c r="H10910">
        <v>0</v>
      </c>
      <c r="I10910">
        <v>1</v>
      </c>
      <c r="J10910" s="2" t="str">
        <f t="shared" si="170"/>
        <v>EG_SOLARGMNR2035</v>
      </c>
    </row>
    <row r="10911" spans="1:10" x14ac:dyDescent="0.25">
      <c r="A10911" t="s">
        <v>19</v>
      </c>
      <c r="B10911" t="s">
        <v>6</v>
      </c>
      <c r="C10911" t="s">
        <v>10</v>
      </c>
      <c r="D10911">
        <v>2035</v>
      </c>
      <c r="E10911">
        <v>2038</v>
      </c>
      <c r="F10911">
        <v>1</v>
      </c>
      <c r="G10911">
        <v>3669.6528170000001</v>
      </c>
      <c r="H10911">
        <v>0</v>
      </c>
      <c r="I10911">
        <v>1</v>
      </c>
      <c r="J10911" s="2" t="str">
        <f t="shared" si="170"/>
        <v>EG_SOLARGMER2035</v>
      </c>
    </row>
    <row r="10912" spans="1:10" x14ac:dyDescent="0.25">
      <c r="A10912" t="s">
        <v>19</v>
      </c>
      <c r="B10912" t="s">
        <v>6</v>
      </c>
      <c r="C10912" t="s">
        <v>11</v>
      </c>
      <c r="D10912">
        <v>2035</v>
      </c>
      <c r="E10912">
        <v>2038</v>
      </c>
      <c r="F10912">
        <v>1</v>
      </c>
      <c r="G10912">
        <v>3669.6528170000001</v>
      </c>
      <c r="H10912">
        <v>0</v>
      </c>
      <c r="I10912">
        <v>1</v>
      </c>
      <c r="J10912" s="2" t="str">
        <f t="shared" si="170"/>
        <v>EG_SOLARGMWR2035</v>
      </c>
    </row>
    <row r="10913" spans="1:10" x14ac:dyDescent="0.25">
      <c r="A10913" t="s">
        <v>19</v>
      </c>
      <c r="B10913" t="s">
        <v>6</v>
      </c>
      <c r="C10913" t="s">
        <v>9</v>
      </c>
      <c r="D10913">
        <v>2035</v>
      </c>
      <c r="E10913">
        <v>2038</v>
      </c>
      <c r="F10913">
        <v>1</v>
      </c>
      <c r="G10913">
        <v>3669.6528170000001</v>
      </c>
      <c r="H10913">
        <v>0</v>
      </c>
      <c r="I10913">
        <v>1</v>
      </c>
      <c r="J10913" s="2" t="str">
        <f t="shared" si="170"/>
        <v>EG_SOLARGMNER2035</v>
      </c>
    </row>
    <row r="10914" spans="1:10" x14ac:dyDescent="0.25">
      <c r="A10914" t="s">
        <v>19</v>
      </c>
      <c r="B10914" t="s">
        <v>6</v>
      </c>
      <c r="C10914" t="s">
        <v>8</v>
      </c>
      <c r="D10914">
        <v>2035</v>
      </c>
      <c r="E10914">
        <v>2038</v>
      </c>
      <c r="F10914">
        <v>1</v>
      </c>
      <c r="G10914">
        <v>3669.6528170000001</v>
      </c>
      <c r="H10914">
        <v>0</v>
      </c>
      <c r="I10914">
        <v>1</v>
      </c>
      <c r="J10914" s="2" t="str">
        <f t="shared" si="170"/>
        <v>EG_SOLARGMSR2035</v>
      </c>
    </row>
    <row r="10915" spans="1:10" x14ac:dyDescent="0.25">
      <c r="A10915" t="s">
        <v>19</v>
      </c>
      <c r="B10915" t="s">
        <v>6</v>
      </c>
      <c r="C10915" t="s">
        <v>12</v>
      </c>
      <c r="D10915">
        <v>2035</v>
      </c>
      <c r="E10915">
        <v>2038</v>
      </c>
      <c r="F10915">
        <v>1</v>
      </c>
      <c r="G10915">
        <v>3669.6528170000001</v>
      </c>
      <c r="H10915">
        <v>0</v>
      </c>
      <c r="I10915">
        <v>1</v>
      </c>
      <c r="J10915" s="2" t="str">
        <f t="shared" si="170"/>
        <v>EG_SOLARGMNR2035</v>
      </c>
    </row>
    <row r="10916" spans="1:10" x14ac:dyDescent="0.25">
      <c r="A10916" t="s">
        <v>19</v>
      </c>
      <c r="B10916" t="s">
        <v>6</v>
      </c>
      <c r="C10916" t="s">
        <v>10</v>
      </c>
      <c r="D10916">
        <v>2035</v>
      </c>
      <c r="E10916">
        <v>2039</v>
      </c>
      <c r="F10916">
        <v>1</v>
      </c>
      <c r="G10916">
        <v>3669.6528170000001</v>
      </c>
      <c r="H10916">
        <v>0</v>
      </c>
      <c r="I10916">
        <v>1</v>
      </c>
      <c r="J10916" s="2" t="str">
        <f t="shared" si="170"/>
        <v>EG_SOLARGMER2035</v>
      </c>
    </row>
    <row r="10917" spans="1:10" x14ac:dyDescent="0.25">
      <c r="A10917" t="s">
        <v>19</v>
      </c>
      <c r="B10917" t="s">
        <v>6</v>
      </c>
      <c r="C10917" t="s">
        <v>11</v>
      </c>
      <c r="D10917">
        <v>2035</v>
      </c>
      <c r="E10917">
        <v>2039</v>
      </c>
      <c r="F10917">
        <v>1</v>
      </c>
      <c r="G10917">
        <v>3669.6528170000001</v>
      </c>
      <c r="H10917">
        <v>0</v>
      </c>
      <c r="I10917">
        <v>1</v>
      </c>
      <c r="J10917" s="2" t="str">
        <f t="shared" si="170"/>
        <v>EG_SOLARGMWR2035</v>
      </c>
    </row>
    <row r="10918" spans="1:10" x14ac:dyDescent="0.25">
      <c r="A10918" t="s">
        <v>19</v>
      </c>
      <c r="B10918" t="s">
        <v>6</v>
      </c>
      <c r="C10918" t="s">
        <v>9</v>
      </c>
      <c r="D10918">
        <v>2035</v>
      </c>
      <c r="E10918">
        <v>2039</v>
      </c>
      <c r="F10918">
        <v>1</v>
      </c>
      <c r="G10918">
        <v>3669.6528170000001</v>
      </c>
      <c r="H10918">
        <v>0</v>
      </c>
      <c r="I10918">
        <v>1</v>
      </c>
      <c r="J10918" s="2" t="str">
        <f t="shared" si="170"/>
        <v>EG_SOLARGMNER2035</v>
      </c>
    </row>
    <row r="10919" spans="1:10" x14ac:dyDescent="0.25">
      <c r="A10919" t="s">
        <v>19</v>
      </c>
      <c r="B10919" t="s">
        <v>6</v>
      </c>
      <c r="C10919" t="s">
        <v>8</v>
      </c>
      <c r="D10919">
        <v>2035</v>
      </c>
      <c r="E10919">
        <v>2039</v>
      </c>
      <c r="F10919">
        <v>1</v>
      </c>
      <c r="G10919">
        <v>3669.6528170000001</v>
      </c>
      <c r="H10919">
        <v>0</v>
      </c>
      <c r="I10919">
        <v>1</v>
      </c>
      <c r="J10919" s="2" t="str">
        <f t="shared" si="170"/>
        <v>EG_SOLARGMSR2035</v>
      </c>
    </row>
    <row r="10920" spans="1:10" x14ac:dyDescent="0.25">
      <c r="A10920" t="s">
        <v>19</v>
      </c>
      <c r="B10920" t="s">
        <v>6</v>
      </c>
      <c r="C10920" t="s">
        <v>12</v>
      </c>
      <c r="D10920">
        <v>2035</v>
      </c>
      <c r="E10920">
        <v>2039</v>
      </c>
      <c r="F10920">
        <v>1</v>
      </c>
      <c r="G10920">
        <v>3669.6528170000001</v>
      </c>
      <c r="H10920">
        <v>0</v>
      </c>
      <c r="I10920">
        <v>1</v>
      </c>
      <c r="J10920" s="2" t="str">
        <f t="shared" si="170"/>
        <v>EG_SOLARGMNR2035</v>
      </c>
    </row>
    <row r="10921" spans="1:10" x14ac:dyDescent="0.25">
      <c r="A10921" t="s">
        <v>19</v>
      </c>
      <c r="B10921" t="s">
        <v>6</v>
      </c>
      <c r="C10921" t="s">
        <v>10</v>
      </c>
      <c r="D10921">
        <v>2035</v>
      </c>
      <c r="E10921">
        <v>2040</v>
      </c>
      <c r="F10921">
        <v>1</v>
      </c>
      <c r="G10921">
        <v>3669.6528170000001</v>
      </c>
      <c r="H10921">
        <v>0</v>
      </c>
      <c r="I10921">
        <v>1</v>
      </c>
      <c r="J10921" s="2" t="str">
        <f t="shared" si="170"/>
        <v>EG_SOLARGMER2035</v>
      </c>
    </row>
    <row r="10922" spans="1:10" x14ac:dyDescent="0.25">
      <c r="A10922" t="s">
        <v>19</v>
      </c>
      <c r="B10922" t="s">
        <v>6</v>
      </c>
      <c r="C10922" t="s">
        <v>11</v>
      </c>
      <c r="D10922">
        <v>2035</v>
      </c>
      <c r="E10922">
        <v>2040</v>
      </c>
      <c r="F10922">
        <v>1</v>
      </c>
      <c r="G10922">
        <v>3669.6528170000001</v>
      </c>
      <c r="H10922">
        <v>0</v>
      </c>
      <c r="I10922">
        <v>1</v>
      </c>
      <c r="J10922" s="2" t="str">
        <f t="shared" si="170"/>
        <v>EG_SOLARGMWR2035</v>
      </c>
    </row>
    <row r="10923" spans="1:10" x14ac:dyDescent="0.25">
      <c r="A10923" t="s">
        <v>19</v>
      </c>
      <c r="B10923" t="s">
        <v>6</v>
      </c>
      <c r="C10923" t="s">
        <v>9</v>
      </c>
      <c r="D10923">
        <v>2035</v>
      </c>
      <c r="E10923">
        <v>2040</v>
      </c>
      <c r="F10923">
        <v>1</v>
      </c>
      <c r="G10923">
        <v>3669.6528170000001</v>
      </c>
      <c r="H10923">
        <v>0</v>
      </c>
      <c r="I10923">
        <v>1</v>
      </c>
      <c r="J10923" s="2" t="str">
        <f t="shared" si="170"/>
        <v>EG_SOLARGMNER2035</v>
      </c>
    </row>
    <row r="10924" spans="1:10" x14ac:dyDescent="0.25">
      <c r="A10924" t="s">
        <v>19</v>
      </c>
      <c r="B10924" t="s">
        <v>6</v>
      </c>
      <c r="C10924" t="s">
        <v>8</v>
      </c>
      <c r="D10924">
        <v>2035</v>
      </c>
      <c r="E10924">
        <v>2040</v>
      </c>
      <c r="F10924">
        <v>1</v>
      </c>
      <c r="G10924">
        <v>3669.6528170000001</v>
      </c>
      <c r="H10924">
        <v>0</v>
      </c>
      <c r="I10924">
        <v>1</v>
      </c>
      <c r="J10924" s="2" t="str">
        <f t="shared" si="170"/>
        <v>EG_SOLARGMSR2035</v>
      </c>
    </row>
    <row r="10925" spans="1:10" x14ac:dyDescent="0.25">
      <c r="A10925" t="s">
        <v>19</v>
      </c>
      <c r="B10925" t="s">
        <v>6</v>
      </c>
      <c r="C10925" t="s">
        <v>12</v>
      </c>
      <c r="D10925">
        <v>2035</v>
      </c>
      <c r="E10925">
        <v>2040</v>
      </c>
      <c r="F10925">
        <v>1</v>
      </c>
      <c r="G10925">
        <v>3669.6528170000001</v>
      </c>
      <c r="H10925">
        <v>0</v>
      </c>
      <c r="I10925">
        <v>1</v>
      </c>
      <c r="J10925" s="2" t="str">
        <f t="shared" si="170"/>
        <v>EG_SOLARGMNR2035</v>
      </c>
    </row>
    <row r="10926" spans="1:10" x14ac:dyDescent="0.25">
      <c r="A10926" t="s">
        <v>19</v>
      </c>
      <c r="B10926" t="s">
        <v>6</v>
      </c>
      <c r="C10926" t="s">
        <v>10</v>
      </c>
      <c r="D10926">
        <v>2035</v>
      </c>
      <c r="E10926">
        <v>2041</v>
      </c>
      <c r="F10926">
        <v>1</v>
      </c>
      <c r="G10926">
        <v>3669.6528170000001</v>
      </c>
      <c r="H10926">
        <v>0</v>
      </c>
      <c r="I10926">
        <v>1</v>
      </c>
      <c r="J10926" s="2" t="str">
        <f t="shared" si="170"/>
        <v>EG_SOLARGMER2035</v>
      </c>
    </row>
    <row r="10927" spans="1:10" x14ac:dyDescent="0.25">
      <c r="A10927" t="s">
        <v>19</v>
      </c>
      <c r="B10927" t="s">
        <v>6</v>
      </c>
      <c r="C10927" t="s">
        <v>11</v>
      </c>
      <c r="D10927">
        <v>2035</v>
      </c>
      <c r="E10927">
        <v>2041</v>
      </c>
      <c r="F10927">
        <v>1</v>
      </c>
      <c r="G10927">
        <v>3669.6528170000001</v>
      </c>
      <c r="H10927">
        <v>0</v>
      </c>
      <c r="I10927">
        <v>1</v>
      </c>
      <c r="J10927" s="2" t="str">
        <f t="shared" si="170"/>
        <v>EG_SOLARGMWR2035</v>
      </c>
    </row>
    <row r="10928" spans="1:10" x14ac:dyDescent="0.25">
      <c r="A10928" t="s">
        <v>19</v>
      </c>
      <c r="B10928" t="s">
        <v>6</v>
      </c>
      <c r="C10928" t="s">
        <v>9</v>
      </c>
      <c r="D10928">
        <v>2035</v>
      </c>
      <c r="E10928">
        <v>2041</v>
      </c>
      <c r="F10928">
        <v>1</v>
      </c>
      <c r="G10928">
        <v>3669.6528170000001</v>
      </c>
      <c r="H10928">
        <v>0</v>
      </c>
      <c r="I10928">
        <v>1</v>
      </c>
      <c r="J10928" s="2" t="str">
        <f t="shared" si="170"/>
        <v>EG_SOLARGMNER2035</v>
      </c>
    </row>
    <row r="10929" spans="1:10" x14ac:dyDescent="0.25">
      <c r="A10929" t="s">
        <v>19</v>
      </c>
      <c r="B10929" t="s">
        <v>6</v>
      </c>
      <c r="C10929" t="s">
        <v>8</v>
      </c>
      <c r="D10929">
        <v>2035</v>
      </c>
      <c r="E10929">
        <v>2041</v>
      </c>
      <c r="F10929">
        <v>1</v>
      </c>
      <c r="G10929">
        <v>3669.6528170000001</v>
      </c>
      <c r="H10929">
        <v>0</v>
      </c>
      <c r="I10929">
        <v>1</v>
      </c>
      <c r="J10929" s="2" t="str">
        <f t="shared" si="170"/>
        <v>EG_SOLARGMSR2035</v>
      </c>
    </row>
    <row r="10930" spans="1:10" x14ac:dyDescent="0.25">
      <c r="A10930" t="s">
        <v>19</v>
      </c>
      <c r="B10930" t="s">
        <v>6</v>
      </c>
      <c r="C10930" t="s">
        <v>12</v>
      </c>
      <c r="D10930">
        <v>2035</v>
      </c>
      <c r="E10930">
        <v>2041</v>
      </c>
      <c r="F10930">
        <v>1</v>
      </c>
      <c r="G10930">
        <v>3669.6528170000001</v>
      </c>
      <c r="H10930">
        <v>0</v>
      </c>
      <c r="I10930">
        <v>1</v>
      </c>
      <c r="J10930" s="2" t="str">
        <f t="shared" si="170"/>
        <v>EG_SOLARGMNR2035</v>
      </c>
    </row>
    <row r="10931" spans="1:10" x14ac:dyDescent="0.25">
      <c r="A10931" t="s">
        <v>20</v>
      </c>
      <c r="B10931" t="s">
        <v>6</v>
      </c>
      <c r="C10931" t="s">
        <v>10</v>
      </c>
      <c r="D10931">
        <v>2035</v>
      </c>
      <c r="E10931">
        <v>2035</v>
      </c>
      <c r="F10931">
        <v>1</v>
      </c>
      <c r="G10931">
        <v>3622.241082</v>
      </c>
      <c r="H10931">
        <v>0</v>
      </c>
      <c r="I10931">
        <v>1</v>
      </c>
      <c r="J10931" s="2" t="str">
        <f t="shared" si="170"/>
        <v>EG_SOLARRFER2035</v>
      </c>
    </row>
    <row r="10932" spans="1:10" x14ac:dyDescent="0.25">
      <c r="A10932" t="s">
        <v>20</v>
      </c>
      <c r="B10932" t="s">
        <v>6</v>
      </c>
      <c r="C10932" t="s">
        <v>11</v>
      </c>
      <c r="D10932">
        <v>2035</v>
      </c>
      <c r="E10932">
        <v>2035</v>
      </c>
      <c r="F10932">
        <v>1</v>
      </c>
      <c r="G10932">
        <v>3622.241082</v>
      </c>
      <c r="H10932">
        <v>0</v>
      </c>
      <c r="I10932">
        <v>1</v>
      </c>
      <c r="J10932" s="2" t="str">
        <f t="shared" si="170"/>
        <v>EG_SOLARRFWR2035</v>
      </c>
    </row>
    <row r="10933" spans="1:10" x14ac:dyDescent="0.25">
      <c r="A10933" t="s">
        <v>20</v>
      </c>
      <c r="B10933" t="s">
        <v>6</v>
      </c>
      <c r="C10933" t="s">
        <v>9</v>
      </c>
      <c r="D10933">
        <v>2035</v>
      </c>
      <c r="E10933">
        <v>2035</v>
      </c>
      <c r="F10933">
        <v>1</v>
      </c>
      <c r="G10933">
        <v>3622.241082</v>
      </c>
      <c r="H10933">
        <v>0</v>
      </c>
      <c r="I10933">
        <v>1</v>
      </c>
      <c r="J10933" s="2" t="str">
        <f t="shared" si="170"/>
        <v>EG_SOLARRFNER2035</v>
      </c>
    </row>
    <row r="10934" spans="1:10" x14ac:dyDescent="0.25">
      <c r="A10934" t="s">
        <v>20</v>
      </c>
      <c r="B10934" t="s">
        <v>6</v>
      </c>
      <c r="C10934" t="s">
        <v>8</v>
      </c>
      <c r="D10934">
        <v>2035</v>
      </c>
      <c r="E10934">
        <v>2035</v>
      </c>
      <c r="F10934">
        <v>1</v>
      </c>
      <c r="G10934">
        <v>3622.241082</v>
      </c>
      <c r="H10934">
        <v>0</v>
      </c>
      <c r="I10934">
        <v>1</v>
      </c>
      <c r="J10934" s="2" t="str">
        <f t="shared" si="170"/>
        <v>EG_SOLARRFSR2035</v>
      </c>
    </row>
    <row r="10935" spans="1:10" x14ac:dyDescent="0.25">
      <c r="A10935" t="s">
        <v>20</v>
      </c>
      <c r="B10935" t="s">
        <v>6</v>
      </c>
      <c r="C10935" t="s">
        <v>12</v>
      </c>
      <c r="D10935">
        <v>2035</v>
      </c>
      <c r="E10935">
        <v>2035</v>
      </c>
      <c r="F10935">
        <v>1</v>
      </c>
      <c r="G10935">
        <v>3622.241082</v>
      </c>
      <c r="H10935">
        <v>0</v>
      </c>
      <c r="I10935">
        <v>1</v>
      </c>
      <c r="J10935" s="2" t="str">
        <f t="shared" si="170"/>
        <v>EG_SOLARRFNR2035</v>
      </c>
    </row>
    <row r="10936" spans="1:10" x14ac:dyDescent="0.25">
      <c r="A10936" t="s">
        <v>20</v>
      </c>
      <c r="B10936" t="s">
        <v>6</v>
      </c>
      <c r="C10936" t="s">
        <v>10</v>
      </c>
      <c r="D10936">
        <v>2035</v>
      </c>
      <c r="E10936">
        <v>2036</v>
      </c>
      <c r="F10936">
        <v>1</v>
      </c>
      <c r="G10936">
        <v>3622.241082</v>
      </c>
      <c r="H10936">
        <v>0</v>
      </c>
      <c r="I10936">
        <v>1</v>
      </c>
      <c r="J10936" s="2" t="str">
        <f t="shared" si="170"/>
        <v>EG_SOLARRFER2035</v>
      </c>
    </row>
    <row r="10937" spans="1:10" x14ac:dyDescent="0.25">
      <c r="A10937" t="s">
        <v>20</v>
      </c>
      <c r="B10937" t="s">
        <v>6</v>
      </c>
      <c r="C10937" t="s">
        <v>11</v>
      </c>
      <c r="D10937">
        <v>2035</v>
      </c>
      <c r="E10937">
        <v>2036</v>
      </c>
      <c r="F10937">
        <v>1</v>
      </c>
      <c r="G10937">
        <v>3622.241082</v>
      </c>
      <c r="H10937">
        <v>0</v>
      </c>
      <c r="I10937">
        <v>1</v>
      </c>
      <c r="J10937" s="2" t="str">
        <f t="shared" si="170"/>
        <v>EG_SOLARRFWR2035</v>
      </c>
    </row>
    <row r="10938" spans="1:10" x14ac:dyDescent="0.25">
      <c r="A10938" t="s">
        <v>20</v>
      </c>
      <c r="B10938" t="s">
        <v>6</v>
      </c>
      <c r="C10938" t="s">
        <v>9</v>
      </c>
      <c r="D10938">
        <v>2035</v>
      </c>
      <c r="E10938">
        <v>2036</v>
      </c>
      <c r="F10938">
        <v>1</v>
      </c>
      <c r="G10938">
        <v>3622.241082</v>
      </c>
      <c r="H10938">
        <v>0</v>
      </c>
      <c r="I10938">
        <v>1</v>
      </c>
      <c r="J10938" s="2" t="str">
        <f t="shared" si="170"/>
        <v>EG_SOLARRFNER2035</v>
      </c>
    </row>
    <row r="10939" spans="1:10" x14ac:dyDescent="0.25">
      <c r="A10939" t="s">
        <v>20</v>
      </c>
      <c r="B10939" t="s">
        <v>6</v>
      </c>
      <c r="C10939" t="s">
        <v>8</v>
      </c>
      <c r="D10939">
        <v>2035</v>
      </c>
      <c r="E10939">
        <v>2036</v>
      </c>
      <c r="F10939">
        <v>1</v>
      </c>
      <c r="G10939">
        <v>3622.241082</v>
      </c>
      <c r="H10939">
        <v>0</v>
      </c>
      <c r="I10939">
        <v>1</v>
      </c>
      <c r="J10939" s="2" t="str">
        <f t="shared" si="170"/>
        <v>EG_SOLARRFSR2035</v>
      </c>
    </row>
    <row r="10940" spans="1:10" x14ac:dyDescent="0.25">
      <c r="A10940" t="s">
        <v>20</v>
      </c>
      <c r="B10940" t="s">
        <v>6</v>
      </c>
      <c r="C10940" t="s">
        <v>12</v>
      </c>
      <c r="D10940">
        <v>2035</v>
      </c>
      <c r="E10940">
        <v>2036</v>
      </c>
      <c r="F10940">
        <v>1</v>
      </c>
      <c r="G10940">
        <v>3622.241082</v>
      </c>
      <c r="H10940">
        <v>0</v>
      </c>
      <c r="I10940">
        <v>1</v>
      </c>
      <c r="J10940" s="2" t="str">
        <f t="shared" si="170"/>
        <v>EG_SOLARRFNR2035</v>
      </c>
    </row>
    <row r="10941" spans="1:10" x14ac:dyDescent="0.25">
      <c r="A10941" t="s">
        <v>20</v>
      </c>
      <c r="B10941" t="s">
        <v>6</v>
      </c>
      <c r="C10941" t="s">
        <v>10</v>
      </c>
      <c r="D10941">
        <v>2035</v>
      </c>
      <c r="E10941">
        <v>2037</v>
      </c>
      <c r="F10941">
        <v>1</v>
      </c>
      <c r="G10941">
        <v>3622.241082</v>
      </c>
      <c r="H10941">
        <v>0</v>
      </c>
      <c r="I10941">
        <v>1</v>
      </c>
      <c r="J10941" s="2" t="str">
        <f t="shared" si="170"/>
        <v>EG_SOLARRFER2035</v>
      </c>
    </row>
    <row r="10942" spans="1:10" x14ac:dyDescent="0.25">
      <c r="A10942" t="s">
        <v>20</v>
      </c>
      <c r="B10942" t="s">
        <v>6</v>
      </c>
      <c r="C10942" t="s">
        <v>11</v>
      </c>
      <c r="D10942">
        <v>2035</v>
      </c>
      <c r="E10942">
        <v>2037</v>
      </c>
      <c r="F10942">
        <v>1</v>
      </c>
      <c r="G10942">
        <v>3622.241082</v>
      </c>
      <c r="H10942">
        <v>0</v>
      </c>
      <c r="I10942">
        <v>1</v>
      </c>
      <c r="J10942" s="2" t="str">
        <f t="shared" si="170"/>
        <v>EG_SOLARRFWR2035</v>
      </c>
    </row>
    <row r="10943" spans="1:10" x14ac:dyDescent="0.25">
      <c r="A10943" t="s">
        <v>20</v>
      </c>
      <c r="B10943" t="s">
        <v>6</v>
      </c>
      <c r="C10943" t="s">
        <v>9</v>
      </c>
      <c r="D10943">
        <v>2035</v>
      </c>
      <c r="E10943">
        <v>2037</v>
      </c>
      <c r="F10943">
        <v>1</v>
      </c>
      <c r="G10943">
        <v>3622.241082</v>
      </c>
      <c r="H10943">
        <v>0</v>
      </c>
      <c r="I10943">
        <v>1</v>
      </c>
      <c r="J10943" s="2" t="str">
        <f t="shared" si="170"/>
        <v>EG_SOLARRFNER2035</v>
      </c>
    </row>
    <row r="10944" spans="1:10" x14ac:dyDescent="0.25">
      <c r="A10944" t="s">
        <v>20</v>
      </c>
      <c r="B10944" t="s">
        <v>6</v>
      </c>
      <c r="C10944" t="s">
        <v>8</v>
      </c>
      <c r="D10944">
        <v>2035</v>
      </c>
      <c r="E10944">
        <v>2037</v>
      </c>
      <c r="F10944">
        <v>1</v>
      </c>
      <c r="G10944">
        <v>3622.241082</v>
      </c>
      <c r="H10944">
        <v>0</v>
      </c>
      <c r="I10944">
        <v>1</v>
      </c>
      <c r="J10944" s="2" t="str">
        <f t="shared" si="170"/>
        <v>EG_SOLARRFSR2035</v>
      </c>
    </row>
    <row r="10945" spans="1:10" x14ac:dyDescent="0.25">
      <c r="A10945" t="s">
        <v>20</v>
      </c>
      <c r="B10945" t="s">
        <v>6</v>
      </c>
      <c r="C10945" t="s">
        <v>12</v>
      </c>
      <c r="D10945">
        <v>2035</v>
      </c>
      <c r="E10945">
        <v>2037</v>
      </c>
      <c r="F10945">
        <v>1</v>
      </c>
      <c r="G10945">
        <v>3622.241082</v>
      </c>
      <c r="H10945">
        <v>0</v>
      </c>
      <c r="I10945">
        <v>1</v>
      </c>
      <c r="J10945" s="2" t="str">
        <f t="shared" si="170"/>
        <v>EG_SOLARRFNR2035</v>
      </c>
    </row>
    <row r="10946" spans="1:10" x14ac:dyDescent="0.25">
      <c r="A10946" t="s">
        <v>20</v>
      </c>
      <c r="B10946" t="s">
        <v>6</v>
      </c>
      <c r="C10946" t="s">
        <v>10</v>
      </c>
      <c r="D10946">
        <v>2035</v>
      </c>
      <c r="E10946">
        <v>2038</v>
      </c>
      <c r="F10946">
        <v>1</v>
      </c>
      <c r="G10946">
        <v>3622.241082</v>
      </c>
      <c r="H10946">
        <v>0</v>
      </c>
      <c r="I10946">
        <v>1</v>
      </c>
      <c r="J10946" s="2" t="str">
        <f t="shared" si="170"/>
        <v>EG_SOLARRFER2035</v>
      </c>
    </row>
    <row r="10947" spans="1:10" x14ac:dyDescent="0.25">
      <c r="A10947" t="s">
        <v>20</v>
      </c>
      <c r="B10947" t="s">
        <v>6</v>
      </c>
      <c r="C10947" t="s">
        <v>11</v>
      </c>
      <c r="D10947">
        <v>2035</v>
      </c>
      <c r="E10947">
        <v>2038</v>
      </c>
      <c r="F10947">
        <v>1</v>
      </c>
      <c r="G10947">
        <v>3622.241082</v>
      </c>
      <c r="H10947">
        <v>0</v>
      </c>
      <c r="I10947">
        <v>1</v>
      </c>
      <c r="J10947" s="2" t="str">
        <f t="shared" ref="J10947:J11010" si="171">_xlfn.CONCAT(A10947,C10947,D10947)</f>
        <v>EG_SOLARRFWR2035</v>
      </c>
    </row>
    <row r="10948" spans="1:10" x14ac:dyDescent="0.25">
      <c r="A10948" t="s">
        <v>20</v>
      </c>
      <c r="B10948" t="s">
        <v>6</v>
      </c>
      <c r="C10948" t="s">
        <v>9</v>
      </c>
      <c r="D10948">
        <v>2035</v>
      </c>
      <c r="E10948">
        <v>2038</v>
      </c>
      <c r="F10948">
        <v>1</v>
      </c>
      <c r="G10948">
        <v>3622.241082</v>
      </c>
      <c r="H10948">
        <v>0</v>
      </c>
      <c r="I10948">
        <v>1</v>
      </c>
      <c r="J10948" s="2" t="str">
        <f t="shared" si="171"/>
        <v>EG_SOLARRFNER2035</v>
      </c>
    </row>
    <row r="10949" spans="1:10" x14ac:dyDescent="0.25">
      <c r="A10949" t="s">
        <v>20</v>
      </c>
      <c r="B10949" t="s">
        <v>6</v>
      </c>
      <c r="C10949" t="s">
        <v>8</v>
      </c>
      <c r="D10949">
        <v>2035</v>
      </c>
      <c r="E10949">
        <v>2038</v>
      </c>
      <c r="F10949">
        <v>1</v>
      </c>
      <c r="G10949">
        <v>3622.241082</v>
      </c>
      <c r="H10949">
        <v>0</v>
      </c>
      <c r="I10949">
        <v>1</v>
      </c>
      <c r="J10949" s="2" t="str">
        <f t="shared" si="171"/>
        <v>EG_SOLARRFSR2035</v>
      </c>
    </row>
    <row r="10950" spans="1:10" x14ac:dyDescent="0.25">
      <c r="A10950" t="s">
        <v>20</v>
      </c>
      <c r="B10950" t="s">
        <v>6</v>
      </c>
      <c r="C10950" t="s">
        <v>12</v>
      </c>
      <c r="D10950">
        <v>2035</v>
      </c>
      <c r="E10950">
        <v>2038</v>
      </c>
      <c r="F10950">
        <v>1</v>
      </c>
      <c r="G10950">
        <v>3622.241082</v>
      </c>
      <c r="H10950">
        <v>0</v>
      </c>
      <c r="I10950">
        <v>1</v>
      </c>
      <c r="J10950" s="2" t="str">
        <f t="shared" si="171"/>
        <v>EG_SOLARRFNR2035</v>
      </c>
    </row>
    <row r="10951" spans="1:10" x14ac:dyDescent="0.25">
      <c r="A10951" t="s">
        <v>20</v>
      </c>
      <c r="B10951" t="s">
        <v>6</v>
      </c>
      <c r="C10951" t="s">
        <v>10</v>
      </c>
      <c r="D10951">
        <v>2035</v>
      </c>
      <c r="E10951">
        <v>2039</v>
      </c>
      <c r="F10951">
        <v>1</v>
      </c>
      <c r="G10951">
        <v>3622.241082</v>
      </c>
      <c r="H10951">
        <v>0</v>
      </c>
      <c r="I10951">
        <v>1</v>
      </c>
      <c r="J10951" s="2" t="str">
        <f t="shared" si="171"/>
        <v>EG_SOLARRFER2035</v>
      </c>
    </row>
    <row r="10952" spans="1:10" x14ac:dyDescent="0.25">
      <c r="A10952" t="s">
        <v>20</v>
      </c>
      <c r="B10952" t="s">
        <v>6</v>
      </c>
      <c r="C10952" t="s">
        <v>11</v>
      </c>
      <c r="D10952">
        <v>2035</v>
      </c>
      <c r="E10952">
        <v>2039</v>
      </c>
      <c r="F10952">
        <v>1</v>
      </c>
      <c r="G10952">
        <v>3622.241082</v>
      </c>
      <c r="H10952">
        <v>0</v>
      </c>
      <c r="I10952">
        <v>1</v>
      </c>
      <c r="J10952" s="2" t="str">
        <f t="shared" si="171"/>
        <v>EG_SOLARRFWR2035</v>
      </c>
    </row>
    <row r="10953" spans="1:10" x14ac:dyDescent="0.25">
      <c r="A10953" t="s">
        <v>20</v>
      </c>
      <c r="B10953" t="s">
        <v>6</v>
      </c>
      <c r="C10953" t="s">
        <v>9</v>
      </c>
      <c r="D10953">
        <v>2035</v>
      </c>
      <c r="E10953">
        <v>2039</v>
      </c>
      <c r="F10953">
        <v>1</v>
      </c>
      <c r="G10953">
        <v>3622.241082</v>
      </c>
      <c r="H10953">
        <v>0</v>
      </c>
      <c r="I10953">
        <v>1</v>
      </c>
      <c r="J10953" s="2" t="str">
        <f t="shared" si="171"/>
        <v>EG_SOLARRFNER2035</v>
      </c>
    </row>
    <row r="10954" spans="1:10" x14ac:dyDescent="0.25">
      <c r="A10954" t="s">
        <v>20</v>
      </c>
      <c r="B10954" t="s">
        <v>6</v>
      </c>
      <c r="C10954" t="s">
        <v>8</v>
      </c>
      <c r="D10954">
        <v>2035</v>
      </c>
      <c r="E10954">
        <v>2039</v>
      </c>
      <c r="F10954">
        <v>1</v>
      </c>
      <c r="G10954">
        <v>3622.241082</v>
      </c>
      <c r="H10954">
        <v>0</v>
      </c>
      <c r="I10954">
        <v>1</v>
      </c>
      <c r="J10954" s="2" t="str">
        <f t="shared" si="171"/>
        <v>EG_SOLARRFSR2035</v>
      </c>
    </row>
    <row r="10955" spans="1:10" x14ac:dyDescent="0.25">
      <c r="A10955" t="s">
        <v>20</v>
      </c>
      <c r="B10955" t="s">
        <v>6</v>
      </c>
      <c r="C10955" t="s">
        <v>12</v>
      </c>
      <c r="D10955">
        <v>2035</v>
      </c>
      <c r="E10955">
        <v>2039</v>
      </c>
      <c r="F10955">
        <v>1</v>
      </c>
      <c r="G10955">
        <v>3622.241082</v>
      </c>
      <c r="H10955">
        <v>0</v>
      </c>
      <c r="I10955">
        <v>1</v>
      </c>
      <c r="J10955" s="2" t="str">
        <f t="shared" si="171"/>
        <v>EG_SOLARRFNR2035</v>
      </c>
    </row>
    <row r="10956" spans="1:10" x14ac:dyDescent="0.25">
      <c r="A10956" t="s">
        <v>20</v>
      </c>
      <c r="B10956" t="s">
        <v>6</v>
      </c>
      <c r="C10956" t="s">
        <v>10</v>
      </c>
      <c r="D10956">
        <v>2035</v>
      </c>
      <c r="E10956">
        <v>2040</v>
      </c>
      <c r="F10956">
        <v>1</v>
      </c>
      <c r="G10956">
        <v>3622.241082</v>
      </c>
      <c r="H10956">
        <v>0</v>
      </c>
      <c r="I10956">
        <v>1</v>
      </c>
      <c r="J10956" s="2" t="str">
        <f t="shared" si="171"/>
        <v>EG_SOLARRFER2035</v>
      </c>
    </row>
    <row r="10957" spans="1:10" x14ac:dyDescent="0.25">
      <c r="A10957" t="s">
        <v>20</v>
      </c>
      <c r="B10957" t="s">
        <v>6</v>
      </c>
      <c r="C10957" t="s">
        <v>11</v>
      </c>
      <c r="D10957">
        <v>2035</v>
      </c>
      <c r="E10957">
        <v>2040</v>
      </c>
      <c r="F10957">
        <v>1</v>
      </c>
      <c r="G10957">
        <v>3622.241082</v>
      </c>
      <c r="H10957">
        <v>0</v>
      </c>
      <c r="I10957">
        <v>1</v>
      </c>
      <c r="J10957" s="2" t="str">
        <f t="shared" si="171"/>
        <v>EG_SOLARRFWR2035</v>
      </c>
    </row>
    <row r="10958" spans="1:10" x14ac:dyDescent="0.25">
      <c r="A10958" t="s">
        <v>20</v>
      </c>
      <c r="B10958" t="s">
        <v>6</v>
      </c>
      <c r="C10958" t="s">
        <v>9</v>
      </c>
      <c r="D10958">
        <v>2035</v>
      </c>
      <c r="E10958">
        <v>2040</v>
      </c>
      <c r="F10958">
        <v>1</v>
      </c>
      <c r="G10958">
        <v>3622.241082</v>
      </c>
      <c r="H10958">
        <v>0</v>
      </c>
      <c r="I10958">
        <v>1</v>
      </c>
      <c r="J10958" s="2" t="str">
        <f t="shared" si="171"/>
        <v>EG_SOLARRFNER2035</v>
      </c>
    </row>
    <row r="10959" spans="1:10" x14ac:dyDescent="0.25">
      <c r="A10959" t="s">
        <v>20</v>
      </c>
      <c r="B10959" t="s">
        <v>6</v>
      </c>
      <c r="C10959" t="s">
        <v>8</v>
      </c>
      <c r="D10959">
        <v>2035</v>
      </c>
      <c r="E10959">
        <v>2040</v>
      </c>
      <c r="F10959">
        <v>1</v>
      </c>
      <c r="G10959">
        <v>3622.241082</v>
      </c>
      <c r="H10959">
        <v>0</v>
      </c>
      <c r="I10959">
        <v>1</v>
      </c>
      <c r="J10959" s="2" t="str">
        <f t="shared" si="171"/>
        <v>EG_SOLARRFSR2035</v>
      </c>
    </row>
    <row r="10960" spans="1:10" x14ac:dyDescent="0.25">
      <c r="A10960" t="s">
        <v>20</v>
      </c>
      <c r="B10960" t="s">
        <v>6</v>
      </c>
      <c r="C10960" t="s">
        <v>12</v>
      </c>
      <c r="D10960">
        <v>2035</v>
      </c>
      <c r="E10960">
        <v>2040</v>
      </c>
      <c r="F10960">
        <v>1</v>
      </c>
      <c r="G10960">
        <v>3622.241082</v>
      </c>
      <c r="H10960">
        <v>0</v>
      </c>
      <c r="I10960">
        <v>1</v>
      </c>
      <c r="J10960" s="2" t="str">
        <f t="shared" si="171"/>
        <v>EG_SOLARRFNR2035</v>
      </c>
    </row>
    <row r="10961" spans="1:10" x14ac:dyDescent="0.25">
      <c r="A10961" t="s">
        <v>20</v>
      </c>
      <c r="B10961" t="s">
        <v>6</v>
      </c>
      <c r="C10961" t="s">
        <v>10</v>
      </c>
      <c r="D10961">
        <v>2035</v>
      </c>
      <c r="E10961">
        <v>2041</v>
      </c>
      <c r="F10961">
        <v>1</v>
      </c>
      <c r="G10961">
        <v>3622.241082</v>
      </c>
      <c r="H10961">
        <v>0</v>
      </c>
      <c r="I10961">
        <v>1</v>
      </c>
      <c r="J10961" s="2" t="str">
        <f t="shared" si="171"/>
        <v>EG_SOLARRFER2035</v>
      </c>
    </row>
    <row r="10962" spans="1:10" x14ac:dyDescent="0.25">
      <c r="A10962" t="s">
        <v>20</v>
      </c>
      <c r="B10962" t="s">
        <v>6</v>
      </c>
      <c r="C10962" t="s">
        <v>11</v>
      </c>
      <c r="D10962">
        <v>2035</v>
      </c>
      <c r="E10962">
        <v>2041</v>
      </c>
      <c r="F10962">
        <v>1</v>
      </c>
      <c r="G10962">
        <v>3622.241082</v>
      </c>
      <c r="H10962">
        <v>0</v>
      </c>
      <c r="I10962">
        <v>1</v>
      </c>
      <c r="J10962" s="2" t="str">
        <f t="shared" si="171"/>
        <v>EG_SOLARRFWR2035</v>
      </c>
    </row>
    <row r="10963" spans="1:10" x14ac:dyDescent="0.25">
      <c r="A10963" t="s">
        <v>20</v>
      </c>
      <c r="B10963" t="s">
        <v>6</v>
      </c>
      <c r="C10963" t="s">
        <v>9</v>
      </c>
      <c r="D10963">
        <v>2035</v>
      </c>
      <c r="E10963">
        <v>2041</v>
      </c>
      <c r="F10963">
        <v>1</v>
      </c>
      <c r="G10963">
        <v>3622.241082</v>
      </c>
      <c r="H10963">
        <v>0</v>
      </c>
      <c r="I10963">
        <v>1</v>
      </c>
      <c r="J10963" s="2" t="str">
        <f t="shared" si="171"/>
        <v>EG_SOLARRFNER2035</v>
      </c>
    </row>
    <row r="10964" spans="1:10" x14ac:dyDescent="0.25">
      <c r="A10964" t="s">
        <v>20</v>
      </c>
      <c r="B10964" t="s">
        <v>6</v>
      </c>
      <c r="C10964" t="s">
        <v>8</v>
      </c>
      <c r="D10964">
        <v>2035</v>
      </c>
      <c r="E10964">
        <v>2041</v>
      </c>
      <c r="F10964">
        <v>1</v>
      </c>
      <c r="G10964">
        <v>3622.241082</v>
      </c>
      <c r="H10964">
        <v>0</v>
      </c>
      <c r="I10964">
        <v>1</v>
      </c>
      <c r="J10964" s="2" t="str">
        <f t="shared" si="171"/>
        <v>EG_SOLARRFSR2035</v>
      </c>
    </row>
    <row r="10965" spans="1:10" x14ac:dyDescent="0.25">
      <c r="A10965" t="s">
        <v>20</v>
      </c>
      <c r="B10965" t="s">
        <v>6</v>
      </c>
      <c r="C10965" t="s">
        <v>12</v>
      </c>
      <c r="D10965">
        <v>2035</v>
      </c>
      <c r="E10965">
        <v>2041</v>
      </c>
      <c r="F10965">
        <v>1</v>
      </c>
      <c r="G10965">
        <v>3622.241082</v>
      </c>
      <c r="H10965">
        <v>0</v>
      </c>
      <c r="I10965">
        <v>1</v>
      </c>
      <c r="J10965" s="2" t="str">
        <f t="shared" si="171"/>
        <v>EG_SOLARRFNR2035</v>
      </c>
    </row>
    <row r="10966" spans="1:10" x14ac:dyDescent="0.25">
      <c r="A10966" t="s">
        <v>21</v>
      </c>
      <c r="B10966" t="s">
        <v>6</v>
      </c>
      <c r="C10966" t="s">
        <v>10</v>
      </c>
      <c r="D10966">
        <v>2035</v>
      </c>
      <c r="E10966">
        <v>2035</v>
      </c>
      <c r="F10966">
        <v>1</v>
      </c>
      <c r="G10966">
        <v>9990.5271049999992</v>
      </c>
      <c r="H10966">
        <v>0</v>
      </c>
      <c r="I10966">
        <v>1</v>
      </c>
      <c r="J10966" s="2" t="str">
        <f t="shared" si="171"/>
        <v>EG_WINDONER2035</v>
      </c>
    </row>
    <row r="10967" spans="1:10" x14ac:dyDescent="0.25">
      <c r="A10967" t="s">
        <v>21</v>
      </c>
      <c r="B10967" t="s">
        <v>6</v>
      </c>
      <c r="C10967" t="s">
        <v>11</v>
      </c>
      <c r="D10967">
        <v>2035</v>
      </c>
      <c r="E10967">
        <v>2035</v>
      </c>
      <c r="F10967">
        <v>1</v>
      </c>
      <c r="G10967">
        <v>9990.5271049999992</v>
      </c>
      <c r="H10967">
        <v>0</v>
      </c>
      <c r="I10967">
        <v>1</v>
      </c>
      <c r="J10967" s="2" t="str">
        <f t="shared" si="171"/>
        <v>EG_WINDONWR2035</v>
      </c>
    </row>
    <row r="10968" spans="1:10" x14ac:dyDescent="0.25">
      <c r="A10968" t="s">
        <v>21</v>
      </c>
      <c r="B10968" t="s">
        <v>6</v>
      </c>
      <c r="C10968" t="s">
        <v>9</v>
      </c>
      <c r="D10968">
        <v>2035</v>
      </c>
      <c r="E10968">
        <v>2035</v>
      </c>
      <c r="F10968">
        <v>1</v>
      </c>
      <c r="G10968">
        <v>9990.5271049999992</v>
      </c>
      <c r="H10968">
        <v>0</v>
      </c>
      <c r="I10968">
        <v>1</v>
      </c>
      <c r="J10968" s="2" t="str">
        <f t="shared" si="171"/>
        <v>EG_WINDONNER2035</v>
      </c>
    </row>
    <row r="10969" spans="1:10" x14ac:dyDescent="0.25">
      <c r="A10969" t="s">
        <v>21</v>
      </c>
      <c r="B10969" t="s">
        <v>6</v>
      </c>
      <c r="C10969" t="s">
        <v>8</v>
      </c>
      <c r="D10969">
        <v>2035</v>
      </c>
      <c r="E10969">
        <v>2035</v>
      </c>
      <c r="F10969">
        <v>1</v>
      </c>
      <c r="G10969">
        <v>9990.5271049999992</v>
      </c>
      <c r="H10969">
        <v>0</v>
      </c>
      <c r="I10969">
        <v>1</v>
      </c>
      <c r="J10969" s="2" t="str">
        <f t="shared" si="171"/>
        <v>EG_WINDONSR2035</v>
      </c>
    </row>
    <row r="10970" spans="1:10" x14ac:dyDescent="0.25">
      <c r="A10970" t="s">
        <v>21</v>
      </c>
      <c r="B10970" t="s">
        <v>6</v>
      </c>
      <c r="C10970" t="s">
        <v>12</v>
      </c>
      <c r="D10970">
        <v>2035</v>
      </c>
      <c r="E10970">
        <v>2035</v>
      </c>
      <c r="F10970">
        <v>1</v>
      </c>
      <c r="G10970">
        <v>9990.5271049999992</v>
      </c>
      <c r="H10970">
        <v>0</v>
      </c>
      <c r="I10970">
        <v>1</v>
      </c>
      <c r="J10970" s="2" t="str">
        <f t="shared" si="171"/>
        <v>EG_WINDONNR2035</v>
      </c>
    </row>
    <row r="10971" spans="1:10" x14ac:dyDescent="0.25">
      <c r="A10971" t="s">
        <v>21</v>
      </c>
      <c r="B10971" t="s">
        <v>6</v>
      </c>
      <c r="C10971" t="s">
        <v>10</v>
      </c>
      <c r="D10971">
        <v>2035</v>
      </c>
      <c r="E10971">
        <v>2036</v>
      </c>
      <c r="F10971">
        <v>1</v>
      </c>
      <c r="G10971">
        <v>9990.5271049999992</v>
      </c>
      <c r="H10971">
        <v>0</v>
      </c>
      <c r="I10971">
        <v>1</v>
      </c>
      <c r="J10971" s="2" t="str">
        <f t="shared" si="171"/>
        <v>EG_WINDONER2035</v>
      </c>
    </row>
    <row r="10972" spans="1:10" x14ac:dyDescent="0.25">
      <c r="A10972" t="s">
        <v>21</v>
      </c>
      <c r="B10972" t="s">
        <v>6</v>
      </c>
      <c r="C10972" t="s">
        <v>11</v>
      </c>
      <c r="D10972">
        <v>2035</v>
      </c>
      <c r="E10972">
        <v>2036</v>
      </c>
      <c r="F10972">
        <v>1</v>
      </c>
      <c r="G10972">
        <v>9990.5271049999992</v>
      </c>
      <c r="H10972">
        <v>0</v>
      </c>
      <c r="I10972">
        <v>1</v>
      </c>
      <c r="J10972" s="2" t="str">
        <f t="shared" si="171"/>
        <v>EG_WINDONWR2035</v>
      </c>
    </row>
    <row r="10973" spans="1:10" x14ac:dyDescent="0.25">
      <c r="A10973" t="s">
        <v>21</v>
      </c>
      <c r="B10973" t="s">
        <v>6</v>
      </c>
      <c r="C10973" t="s">
        <v>9</v>
      </c>
      <c r="D10973">
        <v>2035</v>
      </c>
      <c r="E10973">
        <v>2036</v>
      </c>
      <c r="F10973">
        <v>1</v>
      </c>
      <c r="G10973">
        <v>9990.5271049999992</v>
      </c>
      <c r="H10973">
        <v>0</v>
      </c>
      <c r="I10973">
        <v>1</v>
      </c>
      <c r="J10973" s="2" t="str">
        <f t="shared" si="171"/>
        <v>EG_WINDONNER2035</v>
      </c>
    </row>
    <row r="10974" spans="1:10" x14ac:dyDescent="0.25">
      <c r="A10974" t="s">
        <v>21</v>
      </c>
      <c r="B10974" t="s">
        <v>6</v>
      </c>
      <c r="C10974" t="s">
        <v>8</v>
      </c>
      <c r="D10974">
        <v>2035</v>
      </c>
      <c r="E10974">
        <v>2036</v>
      </c>
      <c r="F10974">
        <v>1</v>
      </c>
      <c r="G10974">
        <v>9990.5271049999992</v>
      </c>
      <c r="H10974">
        <v>0</v>
      </c>
      <c r="I10974">
        <v>1</v>
      </c>
      <c r="J10974" s="2" t="str">
        <f t="shared" si="171"/>
        <v>EG_WINDONSR2035</v>
      </c>
    </row>
    <row r="10975" spans="1:10" x14ac:dyDescent="0.25">
      <c r="A10975" t="s">
        <v>21</v>
      </c>
      <c r="B10975" t="s">
        <v>6</v>
      </c>
      <c r="C10975" t="s">
        <v>12</v>
      </c>
      <c r="D10975">
        <v>2035</v>
      </c>
      <c r="E10975">
        <v>2036</v>
      </c>
      <c r="F10975">
        <v>1</v>
      </c>
      <c r="G10975">
        <v>9990.5271049999992</v>
      </c>
      <c r="H10975">
        <v>0</v>
      </c>
      <c r="I10975">
        <v>1</v>
      </c>
      <c r="J10975" s="2" t="str">
        <f t="shared" si="171"/>
        <v>EG_WINDONNR2035</v>
      </c>
    </row>
    <row r="10976" spans="1:10" x14ac:dyDescent="0.25">
      <c r="A10976" t="s">
        <v>21</v>
      </c>
      <c r="B10976" t="s">
        <v>6</v>
      </c>
      <c r="C10976" t="s">
        <v>10</v>
      </c>
      <c r="D10976">
        <v>2035</v>
      </c>
      <c r="E10976">
        <v>2037</v>
      </c>
      <c r="F10976">
        <v>1</v>
      </c>
      <c r="G10976">
        <v>9990.5271049999992</v>
      </c>
      <c r="H10976">
        <v>0</v>
      </c>
      <c r="I10976">
        <v>1</v>
      </c>
      <c r="J10976" s="2" t="str">
        <f t="shared" si="171"/>
        <v>EG_WINDONER2035</v>
      </c>
    </row>
    <row r="10977" spans="1:10" x14ac:dyDescent="0.25">
      <c r="A10977" t="s">
        <v>21</v>
      </c>
      <c r="B10977" t="s">
        <v>6</v>
      </c>
      <c r="C10977" t="s">
        <v>11</v>
      </c>
      <c r="D10977">
        <v>2035</v>
      </c>
      <c r="E10977">
        <v>2037</v>
      </c>
      <c r="F10977">
        <v>1</v>
      </c>
      <c r="G10977">
        <v>9990.5271049999992</v>
      </c>
      <c r="H10977">
        <v>0</v>
      </c>
      <c r="I10977">
        <v>1</v>
      </c>
      <c r="J10977" s="2" t="str">
        <f t="shared" si="171"/>
        <v>EG_WINDONWR2035</v>
      </c>
    </row>
    <row r="10978" spans="1:10" x14ac:dyDescent="0.25">
      <c r="A10978" t="s">
        <v>21</v>
      </c>
      <c r="B10978" t="s">
        <v>6</v>
      </c>
      <c r="C10978" t="s">
        <v>9</v>
      </c>
      <c r="D10978">
        <v>2035</v>
      </c>
      <c r="E10978">
        <v>2037</v>
      </c>
      <c r="F10978">
        <v>1</v>
      </c>
      <c r="G10978">
        <v>9990.5271049999992</v>
      </c>
      <c r="H10978">
        <v>0</v>
      </c>
      <c r="I10978">
        <v>1</v>
      </c>
      <c r="J10978" s="2" t="str">
        <f t="shared" si="171"/>
        <v>EG_WINDONNER2035</v>
      </c>
    </row>
    <row r="10979" spans="1:10" x14ac:dyDescent="0.25">
      <c r="A10979" t="s">
        <v>21</v>
      </c>
      <c r="B10979" t="s">
        <v>6</v>
      </c>
      <c r="C10979" t="s">
        <v>8</v>
      </c>
      <c r="D10979">
        <v>2035</v>
      </c>
      <c r="E10979">
        <v>2037</v>
      </c>
      <c r="F10979">
        <v>1</v>
      </c>
      <c r="G10979">
        <v>9990.5271049999992</v>
      </c>
      <c r="H10979">
        <v>0</v>
      </c>
      <c r="I10979">
        <v>1</v>
      </c>
      <c r="J10979" s="2" t="str">
        <f t="shared" si="171"/>
        <v>EG_WINDONSR2035</v>
      </c>
    </row>
    <row r="10980" spans="1:10" x14ac:dyDescent="0.25">
      <c r="A10980" t="s">
        <v>21</v>
      </c>
      <c r="B10980" t="s">
        <v>6</v>
      </c>
      <c r="C10980" t="s">
        <v>12</v>
      </c>
      <c r="D10980">
        <v>2035</v>
      </c>
      <c r="E10980">
        <v>2037</v>
      </c>
      <c r="F10980">
        <v>1</v>
      </c>
      <c r="G10980">
        <v>9990.5271049999992</v>
      </c>
      <c r="H10980">
        <v>0</v>
      </c>
      <c r="I10980">
        <v>1</v>
      </c>
      <c r="J10980" s="2" t="str">
        <f t="shared" si="171"/>
        <v>EG_WINDONNR2035</v>
      </c>
    </row>
    <row r="10981" spans="1:10" x14ac:dyDescent="0.25">
      <c r="A10981" t="s">
        <v>21</v>
      </c>
      <c r="B10981" t="s">
        <v>6</v>
      </c>
      <c r="C10981" t="s">
        <v>10</v>
      </c>
      <c r="D10981">
        <v>2035</v>
      </c>
      <c r="E10981">
        <v>2038</v>
      </c>
      <c r="F10981">
        <v>1</v>
      </c>
      <c r="G10981">
        <v>9990.5271049999992</v>
      </c>
      <c r="H10981">
        <v>0</v>
      </c>
      <c r="I10981">
        <v>1</v>
      </c>
      <c r="J10981" s="2" t="str">
        <f t="shared" si="171"/>
        <v>EG_WINDONER2035</v>
      </c>
    </row>
    <row r="10982" spans="1:10" x14ac:dyDescent="0.25">
      <c r="A10982" t="s">
        <v>21</v>
      </c>
      <c r="B10982" t="s">
        <v>6</v>
      </c>
      <c r="C10982" t="s">
        <v>11</v>
      </c>
      <c r="D10982">
        <v>2035</v>
      </c>
      <c r="E10982">
        <v>2038</v>
      </c>
      <c r="F10982">
        <v>1</v>
      </c>
      <c r="G10982">
        <v>9990.5271049999992</v>
      </c>
      <c r="H10982">
        <v>0</v>
      </c>
      <c r="I10982">
        <v>1</v>
      </c>
      <c r="J10982" s="2" t="str">
        <f t="shared" si="171"/>
        <v>EG_WINDONWR2035</v>
      </c>
    </row>
    <row r="10983" spans="1:10" x14ac:dyDescent="0.25">
      <c r="A10983" t="s">
        <v>21</v>
      </c>
      <c r="B10983" t="s">
        <v>6</v>
      </c>
      <c r="C10983" t="s">
        <v>9</v>
      </c>
      <c r="D10983">
        <v>2035</v>
      </c>
      <c r="E10983">
        <v>2038</v>
      </c>
      <c r="F10983">
        <v>1</v>
      </c>
      <c r="G10983">
        <v>9990.5271049999992</v>
      </c>
      <c r="H10983">
        <v>0</v>
      </c>
      <c r="I10983">
        <v>1</v>
      </c>
      <c r="J10983" s="2" t="str">
        <f t="shared" si="171"/>
        <v>EG_WINDONNER2035</v>
      </c>
    </row>
    <row r="10984" spans="1:10" x14ac:dyDescent="0.25">
      <c r="A10984" t="s">
        <v>21</v>
      </c>
      <c r="B10984" t="s">
        <v>6</v>
      </c>
      <c r="C10984" t="s">
        <v>8</v>
      </c>
      <c r="D10984">
        <v>2035</v>
      </c>
      <c r="E10984">
        <v>2038</v>
      </c>
      <c r="F10984">
        <v>1</v>
      </c>
      <c r="G10984">
        <v>9990.5271049999992</v>
      </c>
      <c r="H10984">
        <v>0</v>
      </c>
      <c r="I10984">
        <v>1</v>
      </c>
      <c r="J10984" s="2" t="str">
        <f t="shared" si="171"/>
        <v>EG_WINDONSR2035</v>
      </c>
    </row>
    <row r="10985" spans="1:10" x14ac:dyDescent="0.25">
      <c r="A10985" t="s">
        <v>21</v>
      </c>
      <c r="B10985" t="s">
        <v>6</v>
      </c>
      <c r="C10985" t="s">
        <v>12</v>
      </c>
      <c r="D10985">
        <v>2035</v>
      </c>
      <c r="E10985">
        <v>2038</v>
      </c>
      <c r="F10985">
        <v>1</v>
      </c>
      <c r="G10985">
        <v>9990.5271049999992</v>
      </c>
      <c r="H10985">
        <v>0</v>
      </c>
      <c r="I10985">
        <v>1</v>
      </c>
      <c r="J10985" s="2" t="str">
        <f t="shared" si="171"/>
        <v>EG_WINDONNR2035</v>
      </c>
    </row>
    <row r="10986" spans="1:10" x14ac:dyDescent="0.25">
      <c r="A10986" t="s">
        <v>21</v>
      </c>
      <c r="B10986" t="s">
        <v>6</v>
      </c>
      <c r="C10986" t="s">
        <v>10</v>
      </c>
      <c r="D10986">
        <v>2035</v>
      </c>
      <c r="E10986">
        <v>2039</v>
      </c>
      <c r="F10986">
        <v>1</v>
      </c>
      <c r="G10986">
        <v>9990.5271049999992</v>
      </c>
      <c r="H10986">
        <v>0</v>
      </c>
      <c r="I10986">
        <v>1</v>
      </c>
      <c r="J10986" s="2" t="str">
        <f t="shared" si="171"/>
        <v>EG_WINDONER2035</v>
      </c>
    </row>
    <row r="10987" spans="1:10" x14ac:dyDescent="0.25">
      <c r="A10987" t="s">
        <v>21</v>
      </c>
      <c r="B10987" t="s">
        <v>6</v>
      </c>
      <c r="C10987" t="s">
        <v>11</v>
      </c>
      <c r="D10987">
        <v>2035</v>
      </c>
      <c r="E10987">
        <v>2039</v>
      </c>
      <c r="F10987">
        <v>1</v>
      </c>
      <c r="G10987">
        <v>9990.5271049999992</v>
      </c>
      <c r="H10987">
        <v>0</v>
      </c>
      <c r="I10987">
        <v>1</v>
      </c>
      <c r="J10987" s="2" t="str">
        <f t="shared" si="171"/>
        <v>EG_WINDONWR2035</v>
      </c>
    </row>
    <row r="10988" spans="1:10" x14ac:dyDescent="0.25">
      <c r="A10988" t="s">
        <v>21</v>
      </c>
      <c r="B10988" t="s">
        <v>6</v>
      </c>
      <c r="C10988" t="s">
        <v>9</v>
      </c>
      <c r="D10988">
        <v>2035</v>
      </c>
      <c r="E10988">
        <v>2039</v>
      </c>
      <c r="F10988">
        <v>1</v>
      </c>
      <c r="G10988">
        <v>9990.5271049999992</v>
      </c>
      <c r="H10988">
        <v>0</v>
      </c>
      <c r="I10988">
        <v>1</v>
      </c>
      <c r="J10988" s="2" t="str">
        <f t="shared" si="171"/>
        <v>EG_WINDONNER2035</v>
      </c>
    </row>
    <row r="10989" spans="1:10" x14ac:dyDescent="0.25">
      <c r="A10989" t="s">
        <v>21</v>
      </c>
      <c r="B10989" t="s">
        <v>6</v>
      </c>
      <c r="C10989" t="s">
        <v>8</v>
      </c>
      <c r="D10989">
        <v>2035</v>
      </c>
      <c r="E10989">
        <v>2039</v>
      </c>
      <c r="F10989">
        <v>1</v>
      </c>
      <c r="G10989">
        <v>9990.5271049999992</v>
      </c>
      <c r="H10989">
        <v>0</v>
      </c>
      <c r="I10989">
        <v>1</v>
      </c>
      <c r="J10989" s="2" t="str">
        <f t="shared" si="171"/>
        <v>EG_WINDONSR2035</v>
      </c>
    </row>
    <row r="10990" spans="1:10" x14ac:dyDescent="0.25">
      <c r="A10990" t="s">
        <v>21</v>
      </c>
      <c r="B10990" t="s">
        <v>6</v>
      </c>
      <c r="C10990" t="s">
        <v>12</v>
      </c>
      <c r="D10990">
        <v>2035</v>
      </c>
      <c r="E10990">
        <v>2039</v>
      </c>
      <c r="F10990">
        <v>1</v>
      </c>
      <c r="G10990">
        <v>9990.5271049999992</v>
      </c>
      <c r="H10990">
        <v>0</v>
      </c>
      <c r="I10990">
        <v>1</v>
      </c>
      <c r="J10990" s="2" t="str">
        <f t="shared" si="171"/>
        <v>EG_WINDONNR2035</v>
      </c>
    </row>
    <row r="10991" spans="1:10" x14ac:dyDescent="0.25">
      <c r="A10991" t="s">
        <v>21</v>
      </c>
      <c r="B10991" t="s">
        <v>6</v>
      </c>
      <c r="C10991" t="s">
        <v>10</v>
      </c>
      <c r="D10991">
        <v>2035</v>
      </c>
      <c r="E10991">
        <v>2040</v>
      </c>
      <c r="F10991">
        <v>1</v>
      </c>
      <c r="G10991">
        <v>9990.5271049999992</v>
      </c>
      <c r="H10991">
        <v>0</v>
      </c>
      <c r="I10991">
        <v>1</v>
      </c>
      <c r="J10991" s="2" t="str">
        <f t="shared" si="171"/>
        <v>EG_WINDONER2035</v>
      </c>
    </row>
    <row r="10992" spans="1:10" x14ac:dyDescent="0.25">
      <c r="A10992" t="s">
        <v>21</v>
      </c>
      <c r="B10992" t="s">
        <v>6</v>
      </c>
      <c r="C10992" t="s">
        <v>11</v>
      </c>
      <c r="D10992">
        <v>2035</v>
      </c>
      <c r="E10992">
        <v>2040</v>
      </c>
      <c r="F10992">
        <v>1</v>
      </c>
      <c r="G10992">
        <v>9990.5271049999992</v>
      </c>
      <c r="H10992">
        <v>0</v>
      </c>
      <c r="I10992">
        <v>1</v>
      </c>
      <c r="J10992" s="2" t="str">
        <f t="shared" si="171"/>
        <v>EG_WINDONWR2035</v>
      </c>
    </row>
    <row r="10993" spans="1:10" x14ac:dyDescent="0.25">
      <c r="A10993" t="s">
        <v>21</v>
      </c>
      <c r="B10993" t="s">
        <v>6</v>
      </c>
      <c r="C10993" t="s">
        <v>9</v>
      </c>
      <c r="D10993">
        <v>2035</v>
      </c>
      <c r="E10993">
        <v>2040</v>
      </c>
      <c r="F10993">
        <v>1</v>
      </c>
      <c r="G10993">
        <v>9990.5271049999992</v>
      </c>
      <c r="H10993">
        <v>0</v>
      </c>
      <c r="I10993">
        <v>1</v>
      </c>
      <c r="J10993" s="2" t="str">
        <f t="shared" si="171"/>
        <v>EG_WINDONNER2035</v>
      </c>
    </row>
    <row r="10994" spans="1:10" x14ac:dyDescent="0.25">
      <c r="A10994" t="s">
        <v>21</v>
      </c>
      <c r="B10994" t="s">
        <v>6</v>
      </c>
      <c r="C10994" t="s">
        <v>8</v>
      </c>
      <c r="D10994">
        <v>2035</v>
      </c>
      <c r="E10994">
        <v>2040</v>
      </c>
      <c r="F10994">
        <v>1</v>
      </c>
      <c r="G10994">
        <v>9990.5271049999992</v>
      </c>
      <c r="H10994">
        <v>0</v>
      </c>
      <c r="I10994">
        <v>1</v>
      </c>
      <c r="J10994" s="2" t="str">
        <f t="shared" si="171"/>
        <v>EG_WINDONSR2035</v>
      </c>
    </row>
    <row r="10995" spans="1:10" x14ac:dyDescent="0.25">
      <c r="A10995" t="s">
        <v>21</v>
      </c>
      <c r="B10995" t="s">
        <v>6</v>
      </c>
      <c r="C10995" t="s">
        <v>12</v>
      </c>
      <c r="D10995">
        <v>2035</v>
      </c>
      <c r="E10995">
        <v>2040</v>
      </c>
      <c r="F10995">
        <v>1</v>
      </c>
      <c r="G10995">
        <v>9990.5271049999992</v>
      </c>
      <c r="H10995">
        <v>0</v>
      </c>
      <c r="I10995">
        <v>1</v>
      </c>
      <c r="J10995" s="2" t="str">
        <f t="shared" si="171"/>
        <v>EG_WINDONNR2035</v>
      </c>
    </row>
    <row r="10996" spans="1:10" x14ac:dyDescent="0.25">
      <c r="A10996" t="s">
        <v>21</v>
      </c>
      <c r="B10996" t="s">
        <v>6</v>
      </c>
      <c r="C10996" t="s">
        <v>10</v>
      </c>
      <c r="D10996">
        <v>2035</v>
      </c>
      <c r="E10996">
        <v>2041</v>
      </c>
      <c r="F10996">
        <v>1</v>
      </c>
      <c r="G10996">
        <v>9990.5271049999992</v>
      </c>
      <c r="H10996">
        <v>0</v>
      </c>
      <c r="I10996">
        <v>1</v>
      </c>
      <c r="J10996" s="2" t="str">
        <f t="shared" si="171"/>
        <v>EG_WINDONER2035</v>
      </c>
    </row>
    <row r="10997" spans="1:10" x14ac:dyDescent="0.25">
      <c r="A10997" t="s">
        <v>21</v>
      </c>
      <c r="B10997" t="s">
        <v>6</v>
      </c>
      <c r="C10997" t="s">
        <v>11</v>
      </c>
      <c r="D10997">
        <v>2035</v>
      </c>
      <c r="E10997">
        <v>2041</v>
      </c>
      <c r="F10997">
        <v>1</v>
      </c>
      <c r="G10997">
        <v>9990.5271049999992</v>
      </c>
      <c r="H10997">
        <v>0</v>
      </c>
      <c r="I10997">
        <v>1</v>
      </c>
      <c r="J10997" s="2" t="str">
        <f t="shared" si="171"/>
        <v>EG_WINDONWR2035</v>
      </c>
    </row>
    <row r="10998" spans="1:10" x14ac:dyDescent="0.25">
      <c r="A10998" t="s">
        <v>21</v>
      </c>
      <c r="B10998" t="s">
        <v>6</v>
      </c>
      <c r="C10998" t="s">
        <v>9</v>
      </c>
      <c r="D10998">
        <v>2035</v>
      </c>
      <c r="E10998">
        <v>2041</v>
      </c>
      <c r="F10998">
        <v>1</v>
      </c>
      <c r="G10998">
        <v>9990.5271049999992</v>
      </c>
      <c r="H10998">
        <v>0</v>
      </c>
      <c r="I10998">
        <v>1</v>
      </c>
      <c r="J10998" s="2" t="str">
        <f t="shared" si="171"/>
        <v>EG_WINDONNER2035</v>
      </c>
    </row>
    <row r="10999" spans="1:10" x14ac:dyDescent="0.25">
      <c r="A10999" t="s">
        <v>21</v>
      </c>
      <c r="B10999" t="s">
        <v>6</v>
      </c>
      <c r="C10999" t="s">
        <v>8</v>
      </c>
      <c r="D10999">
        <v>2035</v>
      </c>
      <c r="E10999">
        <v>2041</v>
      </c>
      <c r="F10999">
        <v>1</v>
      </c>
      <c r="G10999">
        <v>9990.5271049999992</v>
      </c>
      <c r="H10999">
        <v>0</v>
      </c>
      <c r="I10999">
        <v>1</v>
      </c>
      <c r="J10999" s="2" t="str">
        <f t="shared" si="171"/>
        <v>EG_WINDONSR2035</v>
      </c>
    </row>
    <row r="11000" spans="1:10" x14ac:dyDescent="0.25">
      <c r="A11000" t="s">
        <v>21</v>
      </c>
      <c r="B11000" t="s">
        <v>6</v>
      </c>
      <c r="C11000" t="s">
        <v>12</v>
      </c>
      <c r="D11000">
        <v>2035</v>
      </c>
      <c r="E11000">
        <v>2041</v>
      </c>
      <c r="F11000">
        <v>1</v>
      </c>
      <c r="G11000">
        <v>9990.5271049999992</v>
      </c>
      <c r="H11000">
        <v>0</v>
      </c>
      <c r="I11000">
        <v>1</v>
      </c>
      <c r="J11000" s="2" t="str">
        <f t="shared" si="171"/>
        <v>EG_WINDONNR2035</v>
      </c>
    </row>
    <row r="11001" spans="1:10" x14ac:dyDescent="0.25">
      <c r="A11001" t="s">
        <v>23</v>
      </c>
      <c r="B11001" t="s">
        <v>6</v>
      </c>
      <c r="C11001" t="s">
        <v>10</v>
      </c>
      <c r="D11001">
        <v>2035</v>
      </c>
      <c r="E11001">
        <v>2035</v>
      </c>
      <c r="F11001">
        <v>1</v>
      </c>
      <c r="G11001">
        <v>23965.740269999998</v>
      </c>
      <c r="H11001">
        <v>0</v>
      </c>
      <c r="I11001">
        <v>1</v>
      </c>
      <c r="J11001" s="2" t="str">
        <f t="shared" si="171"/>
        <v>EG_WINDOFFER2035</v>
      </c>
    </row>
    <row r="11002" spans="1:10" x14ac:dyDescent="0.25">
      <c r="A11002" t="s">
        <v>23</v>
      </c>
      <c r="B11002" t="s">
        <v>6</v>
      </c>
      <c r="C11002" t="s">
        <v>11</v>
      </c>
      <c r="D11002">
        <v>2035</v>
      </c>
      <c r="E11002">
        <v>2035</v>
      </c>
      <c r="F11002">
        <v>1</v>
      </c>
      <c r="G11002">
        <v>23965.740269999998</v>
      </c>
      <c r="H11002">
        <v>0</v>
      </c>
      <c r="I11002">
        <v>1</v>
      </c>
      <c r="J11002" s="2" t="str">
        <f t="shared" si="171"/>
        <v>EG_WINDOFFWR2035</v>
      </c>
    </row>
    <row r="11003" spans="1:10" x14ac:dyDescent="0.25">
      <c r="A11003" t="s">
        <v>23</v>
      </c>
      <c r="B11003" t="s">
        <v>6</v>
      </c>
      <c r="C11003" t="s">
        <v>9</v>
      </c>
      <c r="D11003">
        <v>2035</v>
      </c>
      <c r="E11003">
        <v>2035</v>
      </c>
      <c r="F11003">
        <v>1</v>
      </c>
      <c r="G11003">
        <v>23965.740269999998</v>
      </c>
      <c r="H11003">
        <v>0</v>
      </c>
      <c r="I11003">
        <v>1</v>
      </c>
      <c r="J11003" s="2" t="str">
        <f t="shared" si="171"/>
        <v>EG_WINDOFFNER2035</v>
      </c>
    </row>
    <row r="11004" spans="1:10" x14ac:dyDescent="0.25">
      <c r="A11004" t="s">
        <v>23</v>
      </c>
      <c r="B11004" t="s">
        <v>6</v>
      </c>
      <c r="C11004" t="s">
        <v>8</v>
      </c>
      <c r="D11004">
        <v>2035</v>
      </c>
      <c r="E11004">
        <v>2035</v>
      </c>
      <c r="F11004">
        <v>1</v>
      </c>
      <c r="G11004">
        <v>23965.740269999998</v>
      </c>
      <c r="H11004">
        <v>0</v>
      </c>
      <c r="I11004">
        <v>1</v>
      </c>
      <c r="J11004" s="2" t="str">
        <f t="shared" si="171"/>
        <v>EG_WINDOFFSR2035</v>
      </c>
    </row>
    <row r="11005" spans="1:10" x14ac:dyDescent="0.25">
      <c r="A11005" t="s">
        <v>23</v>
      </c>
      <c r="B11005" t="s">
        <v>6</v>
      </c>
      <c r="C11005" t="s">
        <v>12</v>
      </c>
      <c r="D11005">
        <v>2035</v>
      </c>
      <c r="E11005">
        <v>2035</v>
      </c>
      <c r="F11005">
        <v>1</v>
      </c>
      <c r="G11005">
        <v>23965.740269999998</v>
      </c>
      <c r="H11005">
        <v>0</v>
      </c>
      <c r="I11005">
        <v>1</v>
      </c>
      <c r="J11005" s="2" t="str">
        <f t="shared" si="171"/>
        <v>EG_WINDOFFNR2035</v>
      </c>
    </row>
    <row r="11006" spans="1:10" x14ac:dyDescent="0.25">
      <c r="A11006" t="s">
        <v>23</v>
      </c>
      <c r="B11006" t="s">
        <v>6</v>
      </c>
      <c r="C11006" t="s">
        <v>10</v>
      </c>
      <c r="D11006">
        <v>2035</v>
      </c>
      <c r="E11006">
        <v>2036</v>
      </c>
      <c r="F11006">
        <v>1</v>
      </c>
      <c r="G11006">
        <v>23965.740269999998</v>
      </c>
      <c r="H11006">
        <v>0</v>
      </c>
      <c r="I11006">
        <v>1</v>
      </c>
      <c r="J11006" s="2" t="str">
        <f t="shared" si="171"/>
        <v>EG_WINDOFFER2035</v>
      </c>
    </row>
    <row r="11007" spans="1:10" x14ac:dyDescent="0.25">
      <c r="A11007" t="s">
        <v>23</v>
      </c>
      <c r="B11007" t="s">
        <v>6</v>
      </c>
      <c r="C11007" t="s">
        <v>11</v>
      </c>
      <c r="D11007">
        <v>2035</v>
      </c>
      <c r="E11007">
        <v>2036</v>
      </c>
      <c r="F11007">
        <v>1</v>
      </c>
      <c r="G11007">
        <v>23965.740269999998</v>
      </c>
      <c r="H11007">
        <v>0</v>
      </c>
      <c r="I11007">
        <v>1</v>
      </c>
      <c r="J11007" s="2" t="str">
        <f t="shared" si="171"/>
        <v>EG_WINDOFFWR2035</v>
      </c>
    </row>
    <row r="11008" spans="1:10" x14ac:dyDescent="0.25">
      <c r="A11008" t="s">
        <v>23</v>
      </c>
      <c r="B11008" t="s">
        <v>6</v>
      </c>
      <c r="C11008" t="s">
        <v>9</v>
      </c>
      <c r="D11008">
        <v>2035</v>
      </c>
      <c r="E11008">
        <v>2036</v>
      </c>
      <c r="F11008">
        <v>1</v>
      </c>
      <c r="G11008">
        <v>23965.740269999998</v>
      </c>
      <c r="H11008">
        <v>0</v>
      </c>
      <c r="I11008">
        <v>1</v>
      </c>
      <c r="J11008" s="2" t="str">
        <f t="shared" si="171"/>
        <v>EG_WINDOFFNER2035</v>
      </c>
    </row>
    <row r="11009" spans="1:10" x14ac:dyDescent="0.25">
      <c r="A11009" t="s">
        <v>23</v>
      </c>
      <c r="B11009" t="s">
        <v>6</v>
      </c>
      <c r="C11009" t="s">
        <v>8</v>
      </c>
      <c r="D11009">
        <v>2035</v>
      </c>
      <c r="E11009">
        <v>2036</v>
      </c>
      <c r="F11009">
        <v>1</v>
      </c>
      <c r="G11009">
        <v>23965.740269999998</v>
      </c>
      <c r="H11009">
        <v>0</v>
      </c>
      <c r="I11009">
        <v>1</v>
      </c>
      <c r="J11009" s="2" t="str">
        <f t="shared" si="171"/>
        <v>EG_WINDOFFSR2035</v>
      </c>
    </row>
    <row r="11010" spans="1:10" x14ac:dyDescent="0.25">
      <c r="A11010" t="s">
        <v>23</v>
      </c>
      <c r="B11010" t="s">
        <v>6</v>
      </c>
      <c r="C11010" t="s">
        <v>12</v>
      </c>
      <c r="D11010">
        <v>2035</v>
      </c>
      <c r="E11010">
        <v>2036</v>
      </c>
      <c r="F11010">
        <v>1</v>
      </c>
      <c r="G11010">
        <v>23965.740269999998</v>
      </c>
      <c r="H11010">
        <v>0</v>
      </c>
      <c r="I11010">
        <v>1</v>
      </c>
      <c r="J11010" s="2" t="str">
        <f t="shared" si="171"/>
        <v>EG_WINDOFFNR2035</v>
      </c>
    </row>
    <row r="11011" spans="1:10" x14ac:dyDescent="0.25">
      <c r="A11011" t="s">
        <v>23</v>
      </c>
      <c r="B11011" t="s">
        <v>6</v>
      </c>
      <c r="C11011" t="s">
        <v>10</v>
      </c>
      <c r="D11011">
        <v>2035</v>
      </c>
      <c r="E11011">
        <v>2037</v>
      </c>
      <c r="F11011">
        <v>1</v>
      </c>
      <c r="G11011">
        <v>23965.740269999998</v>
      </c>
      <c r="H11011">
        <v>0</v>
      </c>
      <c r="I11011">
        <v>1</v>
      </c>
      <c r="J11011" s="2" t="str">
        <f t="shared" ref="J11011:J11074" si="172">_xlfn.CONCAT(A11011,C11011,D11011)</f>
        <v>EG_WINDOFFER2035</v>
      </c>
    </row>
    <row r="11012" spans="1:10" x14ac:dyDescent="0.25">
      <c r="A11012" t="s">
        <v>23</v>
      </c>
      <c r="B11012" t="s">
        <v>6</v>
      </c>
      <c r="C11012" t="s">
        <v>11</v>
      </c>
      <c r="D11012">
        <v>2035</v>
      </c>
      <c r="E11012">
        <v>2037</v>
      </c>
      <c r="F11012">
        <v>1</v>
      </c>
      <c r="G11012">
        <v>23965.740269999998</v>
      </c>
      <c r="H11012">
        <v>0</v>
      </c>
      <c r="I11012">
        <v>1</v>
      </c>
      <c r="J11012" s="2" t="str">
        <f t="shared" si="172"/>
        <v>EG_WINDOFFWR2035</v>
      </c>
    </row>
    <row r="11013" spans="1:10" x14ac:dyDescent="0.25">
      <c r="A11013" t="s">
        <v>23</v>
      </c>
      <c r="B11013" t="s">
        <v>6</v>
      </c>
      <c r="C11013" t="s">
        <v>9</v>
      </c>
      <c r="D11013">
        <v>2035</v>
      </c>
      <c r="E11013">
        <v>2037</v>
      </c>
      <c r="F11013">
        <v>1</v>
      </c>
      <c r="G11013">
        <v>23965.740269999998</v>
      </c>
      <c r="H11013">
        <v>0</v>
      </c>
      <c r="I11013">
        <v>1</v>
      </c>
      <c r="J11013" s="2" t="str">
        <f t="shared" si="172"/>
        <v>EG_WINDOFFNER2035</v>
      </c>
    </row>
    <row r="11014" spans="1:10" x14ac:dyDescent="0.25">
      <c r="A11014" t="s">
        <v>23</v>
      </c>
      <c r="B11014" t="s">
        <v>6</v>
      </c>
      <c r="C11014" t="s">
        <v>8</v>
      </c>
      <c r="D11014">
        <v>2035</v>
      </c>
      <c r="E11014">
        <v>2037</v>
      </c>
      <c r="F11014">
        <v>1</v>
      </c>
      <c r="G11014">
        <v>23965.740269999998</v>
      </c>
      <c r="H11014">
        <v>0</v>
      </c>
      <c r="I11014">
        <v>1</v>
      </c>
      <c r="J11014" s="2" t="str">
        <f t="shared" si="172"/>
        <v>EG_WINDOFFSR2035</v>
      </c>
    </row>
    <row r="11015" spans="1:10" x14ac:dyDescent="0.25">
      <c r="A11015" t="s">
        <v>23</v>
      </c>
      <c r="B11015" t="s">
        <v>6</v>
      </c>
      <c r="C11015" t="s">
        <v>12</v>
      </c>
      <c r="D11015">
        <v>2035</v>
      </c>
      <c r="E11015">
        <v>2037</v>
      </c>
      <c r="F11015">
        <v>1</v>
      </c>
      <c r="G11015">
        <v>23965.740269999998</v>
      </c>
      <c r="H11015">
        <v>0</v>
      </c>
      <c r="I11015">
        <v>1</v>
      </c>
      <c r="J11015" s="2" t="str">
        <f t="shared" si="172"/>
        <v>EG_WINDOFFNR2035</v>
      </c>
    </row>
    <row r="11016" spans="1:10" x14ac:dyDescent="0.25">
      <c r="A11016" t="s">
        <v>23</v>
      </c>
      <c r="B11016" t="s">
        <v>6</v>
      </c>
      <c r="C11016" t="s">
        <v>10</v>
      </c>
      <c r="D11016">
        <v>2035</v>
      </c>
      <c r="E11016">
        <v>2038</v>
      </c>
      <c r="F11016">
        <v>1</v>
      </c>
      <c r="G11016">
        <v>23965.740269999998</v>
      </c>
      <c r="H11016">
        <v>0</v>
      </c>
      <c r="I11016">
        <v>1</v>
      </c>
      <c r="J11016" s="2" t="str">
        <f t="shared" si="172"/>
        <v>EG_WINDOFFER2035</v>
      </c>
    </row>
    <row r="11017" spans="1:10" x14ac:dyDescent="0.25">
      <c r="A11017" t="s">
        <v>23</v>
      </c>
      <c r="B11017" t="s">
        <v>6</v>
      </c>
      <c r="C11017" t="s">
        <v>11</v>
      </c>
      <c r="D11017">
        <v>2035</v>
      </c>
      <c r="E11017">
        <v>2038</v>
      </c>
      <c r="F11017">
        <v>1</v>
      </c>
      <c r="G11017">
        <v>23965.740269999998</v>
      </c>
      <c r="H11017">
        <v>0</v>
      </c>
      <c r="I11017">
        <v>1</v>
      </c>
      <c r="J11017" s="2" t="str">
        <f t="shared" si="172"/>
        <v>EG_WINDOFFWR2035</v>
      </c>
    </row>
    <row r="11018" spans="1:10" x14ac:dyDescent="0.25">
      <c r="A11018" t="s">
        <v>23</v>
      </c>
      <c r="B11018" t="s">
        <v>6</v>
      </c>
      <c r="C11018" t="s">
        <v>9</v>
      </c>
      <c r="D11018">
        <v>2035</v>
      </c>
      <c r="E11018">
        <v>2038</v>
      </c>
      <c r="F11018">
        <v>1</v>
      </c>
      <c r="G11018">
        <v>23965.740269999998</v>
      </c>
      <c r="H11018">
        <v>0</v>
      </c>
      <c r="I11018">
        <v>1</v>
      </c>
      <c r="J11018" s="2" t="str">
        <f t="shared" si="172"/>
        <v>EG_WINDOFFNER2035</v>
      </c>
    </row>
    <row r="11019" spans="1:10" x14ac:dyDescent="0.25">
      <c r="A11019" t="s">
        <v>23</v>
      </c>
      <c r="B11019" t="s">
        <v>6</v>
      </c>
      <c r="C11019" t="s">
        <v>8</v>
      </c>
      <c r="D11019">
        <v>2035</v>
      </c>
      <c r="E11019">
        <v>2038</v>
      </c>
      <c r="F11019">
        <v>1</v>
      </c>
      <c r="G11019">
        <v>23965.740269999998</v>
      </c>
      <c r="H11019">
        <v>0</v>
      </c>
      <c r="I11019">
        <v>1</v>
      </c>
      <c r="J11019" s="2" t="str">
        <f t="shared" si="172"/>
        <v>EG_WINDOFFSR2035</v>
      </c>
    </row>
    <row r="11020" spans="1:10" x14ac:dyDescent="0.25">
      <c r="A11020" t="s">
        <v>23</v>
      </c>
      <c r="B11020" t="s">
        <v>6</v>
      </c>
      <c r="C11020" t="s">
        <v>12</v>
      </c>
      <c r="D11020">
        <v>2035</v>
      </c>
      <c r="E11020">
        <v>2038</v>
      </c>
      <c r="F11020">
        <v>1</v>
      </c>
      <c r="G11020">
        <v>23965.740269999998</v>
      </c>
      <c r="H11020">
        <v>0</v>
      </c>
      <c r="I11020">
        <v>1</v>
      </c>
      <c r="J11020" s="2" t="str">
        <f t="shared" si="172"/>
        <v>EG_WINDOFFNR2035</v>
      </c>
    </row>
    <row r="11021" spans="1:10" x14ac:dyDescent="0.25">
      <c r="A11021" t="s">
        <v>23</v>
      </c>
      <c r="B11021" t="s">
        <v>6</v>
      </c>
      <c r="C11021" t="s">
        <v>10</v>
      </c>
      <c r="D11021">
        <v>2035</v>
      </c>
      <c r="E11021">
        <v>2039</v>
      </c>
      <c r="F11021">
        <v>1</v>
      </c>
      <c r="G11021">
        <v>23965.740269999998</v>
      </c>
      <c r="H11021">
        <v>0</v>
      </c>
      <c r="I11021">
        <v>1</v>
      </c>
      <c r="J11021" s="2" t="str">
        <f t="shared" si="172"/>
        <v>EG_WINDOFFER2035</v>
      </c>
    </row>
    <row r="11022" spans="1:10" x14ac:dyDescent="0.25">
      <c r="A11022" t="s">
        <v>23</v>
      </c>
      <c r="B11022" t="s">
        <v>6</v>
      </c>
      <c r="C11022" t="s">
        <v>11</v>
      </c>
      <c r="D11022">
        <v>2035</v>
      </c>
      <c r="E11022">
        <v>2039</v>
      </c>
      <c r="F11022">
        <v>1</v>
      </c>
      <c r="G11022">
        <v>23965.740269999998</v>
      </c>
      <c r="H11022">
        <v>0</v>
      </c>
      <c r="I11022">
        <v>1</v>
      </c>
      <c r="J11022" s="2" t="str">
        <f t="shared" si="172"/>
        <v>EG_WINDOFFWR2035</v>
      </c>
    </row>
    <row r="11023" spans="1:10" x14ac:dyDescent="0.25">
      <c r="A11023" t="s">
        <v>23</v>
      </c>
      <c r="B11023" t="s">
        <v>6</v>
      </c>
      <c r="C11023" t="s">
        <v>9</v>
      </c>
      <c r="D11023">
        <v>2035</v>
      </c>
      <c r="E11023">
        <v>2039</v>
      </c>
      <c r="F11023">
        <v>1</v>
      </c>
      <c r="G11023">
        <v>23965.740269999998</v>
      </c>
      <c r="H11023">
        <v>0</v>
      </c>
      <c r="I11023">
        <v>1</v>
      </c>
      <c r="J11023" s="2" t="str">
        <f t="shared" si="172"/>
        <v>EG_WINDOFFNER2035</v>
      </c>
    </row>
    <row r="11024" spans="1:10" x14ac:dyDescent="0.25">
      <c r="A11024" t="s">
        <v>23</v>
      </c>
      <c r="B11024" t="s">
        <v>6</v>
      </c>
      <c r="C11024" t="s">
        <v>8</v>
      </c>
      <c r="D11024">
        <v>2035</v>
      </c>
      <c r="E11024">
        <v>2039</v>
      </c>
      <c r="F11024">
        <v>1</v>
      </c>
      <c r="G11024">
        <v>23965.740269999998</v>
      </c>
      <c r="H11024">
        <v>0</v>
      </c>
      <c r="I11024">
        <v>1</v>
      </c>
      <c r="J11024" s="2" t="str">
        <f t="shared" si="172"/>
        <v>EG_WINDOFFSR2035</v>
      </c>
    </row>
    <row r="11025" spans="1:10" x14ac:dyDescent="0.25">
      <c r="A11025" t="s">
        <v>23</v>
      </c>
      <c r="B11025" t="s">
        <v>6</v>
      </c>
      <c r="C11025" t="s">
        <v>12</v>
      </c>
      <c r="D11025">
        <v>2035</v>
      </c>
      <c r="E11025">
        <v>2039</v>
      </c>
      <c r="F11025">
        <v>1</v>
      </c>
      <c r="G11025">
        <v>23965.740269999998</v>
      </c>
      <c r="H11025">
        <v>0</v>
      </c>
      <c r="I11025">
        <v>1</v>
      </c>
      <c r="J11025" s="2" t="str">
        <f t="shared" si="172"/>
        <v>EG_WINDOFFNR2035</v>
      </c>
    </row>
    <row r="11026" spans="1:10" x14ac:dyDescent="0.25">
      <c r="A11026" t="s">
        <v>23</v>
      </c>
      <c r="B11026" t="s">
        <v>6</v>
      </c>
      <c r="C11026" t="s">
        <v>10</v>
      </c>
      <c r="D11026">
        <v>2035</v>
      </c>
      <c r="E11026">
        <v>2040</v>
      </c>
      <c r="F11026">
        <v>1</v>
      </c>
      <c r="G11026">
        <v>23965.740269999998</v>
      </c>
      <c r="H11026">
        <v>0</v>
      </c>
      <c r="I11026">
        <v>1</v>
      </c>
      <c r="J11026" s="2" t="str">
        <f t="shared" si="172"/>
        <v>EG_WINDOFFER2035</v>
      </c>
    </row>
    <row r="11027" spans="1:10" x14ac:dyDescent="0.25">
      <c r="A11027" t="s">
        <v>23</v>
      </c>
      <c r="B11027" t="s">
        <v>6</v>
      </c>
      <c r="C11027" t="s">
        <v>11</v>
      </c>
      <c r="D11027">
        <v>2035</v>
      </c>
      <c r="E11027">
        <v>2040</v>
      </c>
      <c r="F11027">
        <v>1</v>
      </c>
      <c r="G11027">
        <v>23965.740269999998</v>
      </c>
      <c r="H11027">
        <v>0</v>
      </c>
      <c r="I11027">
        <v>1</v>
      </c>
      <c r="J11027" s="2" t="str">
        <f t="shared" si="172"/>
        <v>EG_WINDOFFWR2035</v>
      </c>
    </row>
    <row r="11028" spans="1:10" x14ac:dyDescent="0.25">
      <c r="A11028" t="s">
        <v>23</v>
      </c>
      <c r="B11028" t="s">
        <v>6</v>
      </c>
      <c r="C11028" t="s">
        <v>9</v>
      </c>
      <c r="D11028">
        <v>2035</v>
      </c>
      <c r="E11028">
        <v>2040</v>
      </c>
      <c r="F11028">
        <v>1</v>
      </c>
      <c r="G11028">
        <v>23965.740269999998</v>
      </c>
      <c r="H11028">
        <v>0</v>
      </c>
      <c r="I11028">
        <v>1</v>
      </c>
      <c r="J11028" s="2" t="str">
        <f t="shared" si="172"/>
        <v>EG_WINDOFFNER2035</v>
      </c>
    </row>
    <row r="11029" spans="1:10" x14ac:dyDescent="0.25">
      <c r="A11029" t="s">
        <v>23</v>
      </c>
      <c r="B11029" t="s">
        <v>6</v>
      </c>
      <c r="C11029" t="s">
        <v>8</v>
      </c>
      <c r="D11029">
        <v>2035</v>
      </c>
      <c r="E11029">
        <v>2040</v>
      </c>
      <c r="F11029">
        <v>1</v>
      </c>
      <c r="G11029">
        <v>23965.740269999998</v>
      </c>
      <c r="H11029">
        <v>0</v>
      </c>
      <c r="I11029">
        <v>1</v>
      </c>
      <c r="J11029" s="2" t="str">
        <f t="shared" si="172"/>
        <v>EG_WINDOFFSR2035</v>
      </c>
    </row>
    <row r="11030" spans="1:10" x14ac:dyDescent="0.25">
      <c r="A11030" t="s">
        <v>23</v>
      </c>
      <c r="B11030" t="s">
        <v>6</v>
      </c>
      <c r="C11030" t="s">
        <v>12</v>
      </c>
      <c r="D11030">
        <v>2035</v>
      </c>
      <c r="E11030">
        <v>2040</v>
      </c>
      <c r="F11030">
        <v>1</v>
      </c>
      <c r="G11030">
        <v>23965.740269999998</v>
      </c>
      <c r="H11030">
        <v>0</v>
      </c>
      <c r="I11030">
        <v>1</v>
      </c>
      <c r="J11030" s="2" t="str">
        <f t="shared" si="172"/>
        <v>EG_WINDOFFNR2035</v>
      </c>
    </row>
    <row r="11031" spans="1:10" x14ac:dyDescent="0.25">
      <c r="A11031" t="s">
        <v>23</v>
      </c>
      <c r="B11031" t="s">
        <v>6</v>
      </c>
      <c r="C11031" t="s">
        <v>10</v>
      </c>
      <c r="D11031">
        <v>2035</v>
      </c>
      <c r="E11031">
        <v>2041</v>
      </c>
      <c r="F11031">
        <v>1</v>
      </c>
      <c r="G11031">
        <v>23965.740269999998</v>
      </c>
      <c r="H11031">
        <v>0</v>
      </c>
      <c r="I11031">
        <v>1</v>
      </c>
      <c r="J11031" s="2" t="str">
        <f t="shared" si="172"/>
        <v>EG_WINDOFFER2035</v>
      </c>
    </row>
    <row r="11032" spans="1:10" x14ac:dyDescent="0.25">
      <c r="A11032" t="s">
        <v>23</v>
      </c>
      <c r="B11032" t="s">
        <v>6</v>
      </c>
      <c r="C11032" t="s">
        <v>11</v>
      </c>
      <c r="D11032">
        <v>2035</v>
      </c>
      <c r="E11032">
        <v>2041</v>
      </c>
      <c r="F11032">
        <v>1</v>
      </c>
      <c r="G11032">
        <v>23965.740269999998</v>
      </c>
      <c r="H11032">
        <v>0</v>
      </c>
      <c r="I11032">
        <v>1</v>
      </c>
      <c r="J11032" s="2" t="str">
        <f t="shared" si="172"/>
        <v>EG_WINDOFFWR2035</v>
      </c>
    </row>
    <row r="11033" spans="1:10" x14ac:dyDescent="0.25">
      <c r="A11033" t="s">
        <v>23</v>
      </c>
      <c r="B11033" t="s">
        <v>6</v>
      </c>
      <c r="C11033" t="s">
        <v>9</v>
      </c>
      <c r="D11033">
        <v>2035</v>
      </c>
      <c r="E11033">
        <v>2041</v>
      </c>
      <c r="F11033">
        <v>1</v>
      </c>
      <c r="G11033">
        <v>23965.740269999998</v>
      </c>
      <c r="H11033">
        <v>0</v>
      </c>
      <c r="I11033">
        <v>1</v>
      </c>
      <c r="J11033" s="2" t="str">
        <f t="shared" si="172"/>
        <v>EG_WINDOFFNER2035</v>
      </c>
    </row>
    <row r="11034" spans="1:10" x14ac:dyDescent="0.25">
      <c r="A11034" t="s">
        <v>23</v>
      </c>
      <c r="B11034" t="s">
        <v>6</v>
      </c>
      <c r="C11034" t="s">
        <v>8</v>
      </c>
      <c r="D11034">
        <v>2035</v>
      </c>
      <c r="E11034">
        <v>2041</v>
      </c>
      <c r="F11034">
        <v>1</v>
      </c>
      <c r="G11034">
        <v>23965.740269999998</v>
      </c>
      <c r="H11034">
        <v>0</v>
      </c>
      <c r="I11034">
        <v>1</v>
      </c>
      <c r="J11034" s="2" t="str">
        <f t="shared" si="172"/>
        <v>EG_WINDOFFSR2035</v>
      </c>
    </row>
    <row r="11035" spans="1:10" x14ac:dyDescent="0.25">
      <c r="A11035" t="s">
        <v>23</v>
      </c>
      <c r="B11035" t="s">
        <v>6</v>
      </c>
      <c r="C11035" t="s">
        <v>12</v>
      </c>
      <c r="D11035">
        <v>2035</v>
      </c>
      <c r="E11035">
        <v>2041</v>
      </c>
      <c r="F11035">
        <v>1</v>
      </c>
      <c r="G11035">
        <v>23965.740269999998</v>
      </c>
      <c r="H11035">
        <v>0</v>
      </c>
      <c r="I11035">
        <v>1</v>
      </c>
      <c r="J11035" s="2" t="str">
        <f t="shared" si="172"/>
        <v>EG_WINDOFFNR2035</v>
      </c>
    </row>
    <row r="11036" spans="1:10" x14ac:dyDescent="0.25">
      <c r="A11036" t="s">
        <v>13</v>
      </c>
      <c r="B11036" t="s">
        <v>6</v>
      </c>
      <c r="C11036" t="s">
        <v>10</v>
      </c>
      <c r="D11036">
        <v>2036</v>
      </c>
      <c r="E11036">
        <v>2036</v>
      </c>
      <c r="F11036">
        <v>0.38096819999999998</v>
      </c>
      <c r="G11036">
        <v>13721.031290000001</v>
      </c>
      <c r="H11036">
        <v>133.5230182</v>
      </c>
      <c r="I11036">
        <v>0.85</v>
      </c>
      <c r="J11036" s="2" t="str">
        <f t="shared" si="172"/>
        <v>EG_COALER2036</v>
      </c>
    </row>
    <row r="11037" spans="1:10" x14ac:dyDescent="0.25">
      <c r="A11037" t="s">
        <v>13</v>
      </c>
      <c r="B11037" t="s">
        <v>6</v>
      </c>
      <c r="C11037" t="s">
        <v>11</v>
      </c>
      <c r="D11037">
        <v>2036</v>
      </c>
      <c r="E11037">
        <v>2036</v>
      </c>
      <c r="F11037">
        <v>0.38096819999999998</v>
      </c>
      <c r="G11037">
        <v>13721.031290000001</v>
      </c>
      <c r="H11037">
        <v>133.5230182</v>
      </c>
      <c r="I11037">
        <v>0.85</v>
      </c>
      <c r="J11037" s="2" t="str">
        <f t="shared" si="172"/>
        <v>EG_COALWR2036</v>
      </c>
    </row>
    <row r="11038" spans="1:10" x14ac:dyDescent="0.25">
      <c r="A11038" t="s">
        <v>13</v>
      </c>
      <c r="B11038" t="s">
        <v>6</v>
      </c>
      <c r="C11038" t="s">
        <v>9</v>
      </c>
      <c r="D11038">
        <v>2036</v>
      </c>
      <c r="E11038">
        <v>2036</v>
      </c>
      <c r="F11038">
        <v>0.38096819999999998</v>
      </c>
      <c r="G11038">
        <v>13721.031290000001</v>
      </c>
      <c r="H11038">
        <v>133.5230182</v>
      </c>
      <c r="I11038">
        <v>0.85</v>
      </c>
      <c r="J11038" s="2" t="str">
        <f t="shared" si="172"/>
        <v>EG_COALNER2036</v>
      </c>
    </row>
    <row r="11039" spans="1:10" x14ac:dyDescent="0.25">
      <c r="A11039" t="s">
        <v>13</v>
      </c>
      <c r="B11039" t="s">
        <v>6</v>
      </c>
      <c r="C11039" t="s">
        <v>8</v>
      </c>
      <c r="D11039">
        <v>2036</v>
      </c>
      <c r="E11039">
        <v>2036</v>
      </c>
      <c r="F11039">
        <v>0.38096819999999998</v>
      </c>
      <c r="G11039">
        <v>13721.031290000001</v>
      </c>
      <c r="H11039">
        <v>133.5230182</v>
      </c>
      <c r="I11039">
        <v>0.85</v>
      </c>
      <c r="J11039" s="2" t="str">
        <f t="shared" si="172"/>
        <v>EG_COALSR2036</v>
      </c>
    </row>
    <row r="11040" spans="1:10" x14ac:dyDescent="0.25">
      <c r="A11040" t="s">
        <v>13</v>
      </c>
      <c r="B11040" t="s">
        <v>6</v>
      </c>
      <c r="C11040" t="s">
        <v>12</v>
      </c>
      <c r="D11040">
        <v>2036</v>
      </c>
      <c r="E11040">
        <v>2036</v>
      </c>
      <c r="F11040">
        <v>0.38096819999999998</v>
      </c>
      <c r="G11040">
        <v>13721.031290000001</v>
      </c>
      <c r="H11040">
        <v>133.5230182</v>
      </c>
      <c r="I11040">
        <v>0.85</v>
      </c>
      <c r="J11040" s="2" t="str">
        <f t="shared" si="172"/>
        <v>EG_COALNR2036</v>
      </c>
    </row>
    <row r="11041" spans="1:10" x14ac:dyDescent="0.25">
      <c r="A11041" t="s">
        <v>13</v>
      </c>
      <c r="B11041" t="s">
        <v>6</v>
      </c>
      <c r="C11041" t="s">
        <v>10</v>
      </c>
      <c r="D11041">
        <v>2036</v>
      </c>
      <c r="E11041">
        <v>2037</v>
      </c>
      <c r="F11041">
        <v>0.38096819999999998</v>
      </c>
      <c r="G11041">
        <v>13721.031290000001</v>
      </c>
      <c r="H11041">
        <v>133.5230182</v>
      </c>
      <c r="I11041">
        <v>0.85</v>
      </c>
      <c r="J11041" s="2" t="str">
        <f t="shared" si="172"/>
        <v>EG_COALER2036</v>
      </c>
    </row>
    <row r="11042" spans="1:10" x14ac:dyDescent="0.25">
      <c r="A11042" t="s">
        <v>13</v>
      </c>
      <c r="B11042" t="s">
        <v>6</v>
      </c>
      <c r="C11042" t="s">
        <v>11</v>
      </c>
      <c r="D11042">
        <v>2036</v>
      </c>
      <c r="E11042">
        <v>2037</v>
      </c>
      <c r="F11042">
        <v>0.38096819999999998</v>
      </c>
      <c r="G11042">
        <v>13721.031290000001</v>
      </c>
      <c r="H11042">
        <v>133.5230182</v>
      </c>
      <c r="I11042">
        <v>0.85</v>
      </c>
      <c r="J11042" s="2" t="str">
        <f t="shared" si="172"/>
        <v>EG_COALWR2036</v>
      </c>
    </row>
    <row r="11043" spans="1:10" x14ac:dyDescent="0.25">
      <c r="A11043" t="s">
        <v>13</v>
      </c>
      <c r="B11043" t="s">
        <v>6</v>
      </c>
      <c r="C11043" t="s">
        <v>9</v>
      </c>
      <c r="D11043">
        <v>2036</v>
      </c>
      <c r="E11043">
        <v>2037</v>
      </c>
      <c r="F11043">
        <v>0.38096819999999998</v>
      </c>
      <c r="G11043">
        <v>13721.031290000001</v>
      </c>
      <c r="H11043">
        <v>133.5230182</v>
      </c>
      <c r="I11043">
        <v>0.85</v>
      </c>
      <c r="J11043" s="2" t="str">
        <f t="shared" si="172"/>
        <v>EG_COALNER2036</v>
      </c>
    </row>
    <row r="11044" spans="1:10" x14ac:dyDescent="0.25">
      <c r="A11044" t="s">
        <v>13</v>
      </c>
      <c r="B11044" t="s">
        <v>6</v>
      </c>
      <c r="C11044" t="s">
        <v>8</v>
      </c>
      <c r="D11044">
        <v>2036</v>
      </c>
      <c r="E11044">
        <v>2037</v>
      </c>
      <c r="F11044">
        <v>0.38096819999999998</v>
      </c>
      <c r="G11044">
        <v>13721.031290000001</v>
      </c>
      <c r="H11044">
        <v>133.5230182</v>
      </c>
      <c r="I11044">
        <v>0.85</v>
      </c>
      <c r="J11044" s="2" t="str">
        <f t="shared" si="172"/>
        <v>EG_COALSR2036</v>
      </c>
    </row>
    <row r="11045" spans="1:10" x14ac:dyDescent="0.25">
      <c r="A11045" t="s">
        <v>13</v>
      </c>
      <c r="B11045" t="s">
        <v>6</v>
      </c>
      <c r="C11045" t="s">
        <v>12</v>
      </c>
      <c r="D11045">
        <v>2036</v>
      </c>
      <c r="E11045">
        <v>2037</v>
      </c>
      <c r="F11045">
        <v>0.38096819999999998</v>
      </c>
      <c r="G11045">
        <v>13721.031290000001</v>
      </c>
      <c r="H11045">
        <v>133.5230182</v>
      </c>
      <c r="I11045">
        <v>0.85</v>
      </c>
      <c r="J11045" s="2" t="str">
        <f t="shared" si="172"/>
        <v>EG_COALNR2036</v>
      </c>
    </row>
    <row r="11046" spans="1:10" x14ac:dyDescent="0.25">
      <c r="A11046" t="s">
        <v>13</v>
      </c>
      <c r="B11046" t="s">
        <v>6</v>
      </c>
      <c r="C11046" t="s">
        <v>10</v>
      </c>
      <c r="D11046">
        <v>2036</v>
      </c>
      <c r="E11046">
        <v>2038</v>
      </c>
      <c r="F11046">
        <v>0.38096819999999998</v>
      </c>
      <c r="G11046">
        <v>13721.031290000001</v>
      </c>
      <c r="H11046">
        <v>133.5230182</v>
      </c>
      <c r="I11046">
        <v>0.85</v>
      </c>
      <c r="J11046" s="2" t="str">
        <f t="shared" si="172"/>
        <v>EG_COALER2036</v>
      </c>
    </row>
    <row r="11047" spans="1:10" x14ac:dyDescent="0.25">
      <c r="A11047" t="s">
        <v>13</v>
      </c>
      <c r="B11047" t="s">
        <v>6</v>
      </c>
      <c r="C11047" t="s">
        <v>11</v>
      </c>
      <c r="D11047">
        <v>2036</v>
      </c>
      <c r="E11047">
        <v>2038</v>
      </c>
      <c r="F11047">
        <v>0.38096819999999998</v>
      </c>
      <c r="G11047">
        <v>13721.031290000001</v>
      </c>
      <c r="H11047">
        <v>133.5230182</v>
      </c>
      <c r="I11047">
        <v>0.85</v>
      </c>
      <c r="J11047" s="2" t="str">
        <f t="shared" si="172"/>
        <v>EG_COALWR2036</v>
      </c>
    </row>
    <row r="11048" spans="1:10" x14ac:dyDescent="0.25">
      <c r="A11048" t="s">
        <v>13</v>
      </c>
      <c r="B11048" t="s">
        <v>6</v>
      </c>
      <c r="C11048" t="s">
        <v>9</v>
      </c>
      <c r="D11048">
        <v>2036</v>
      </c>
      <c r="E11048">
        <v>2038</v>
      </c>
      <c r="F11048">
        <v>0.38096819999999998</v>
      </c>
      <c r="G11048">
        <v>13721.031290000001</v>
      </c>
      <c r="H11048">
        <v>133.5230182</v>
      </c>
      <c r="I11048">
        <v>0.85</v>
      </c>
      <c r="J11048" s="2" t="str">
        <f t="shared" si="172"/>
        <v>EG_COALNER2036</v>
      </c>
    </row>
    <row r="11049" spans="1:10" x14ac:dyDescent="0.25">
      <c r="A11049" t="s">
        <v>13</v>
      </c>
      <c r="B11049" t="s">
        <v>6</v>
      </c>
      <c r="C11049" t="s">
        <v>8</v>
      </c>
      <c r="D11049">
        <v>2036</v>
      </c>
      <c r="E11049">
        <v>2038</v>
      </c>
      <c r="F11049">
        <v>0.38096819999999998</v>
      </c>
      <c r="G11049">
        <v>13721.031290000001</v>
      </c>
      <c r="H11049">
        <v>133.5230182</v>
      </c>
      <c r="I11049">
        <v>0.85</v>
      </c>
      <c r="J11049" s="2" t="str">
        <f t="shared" si="172"/>
        <v>EG_COALSR2036</v>
      </c>
    </row>
    <row r="11050" spans="1:10" x14ac:dyDescent="0.25">
      <c r="A11050" t="s">
        <v>13</v>
      </c>
      <c r="B11050" t="s">
        <v>6</v>
      </c>
      <c r="C11050" t="s">
        <v>12</v>
      </c>
      <c r="D11050">
        <v>2036</v>
      </c>
      <c r="E11050">
        <v>2038</v>
      </c>
      <c r="F11050">
        <v>0.38096819999999998</v>
      </c>
      <c r="G11050">
        <v>13721.031290000001</v>
      </c>
      <c r="H11050">
        <v>133.5230182</v>
      </c>
      <c r="I11050">
        <v>0.85</v>
      </c>
      <c r="J11050" s="2" t="str">
        <f t="shared" si="172"/>
        <v>EG_COALNR2036</v>
      </c>
    </row>
    <row r="11051" spans="1:10" x14ac:dyDescent="0.25">
      <c r="A11051" t="s">
        <v>13</v>
      </c>
      <c r="B11051" t="s">
        <v>6</v>
      </c>
      <c r="C11051" t="s">
        <v>10</v>
      </c>
      <c r="D11051">
        <v>2036</v>
      </c>
      <c r="E11051">
        <v>2039</v>
      </c>
      <c r="F11051">
        <v>0.38096819999999998</v>
      </c>
      <c r="G11051">
        <v>13721.031290000001</v>
      </c>
      <c r="H11051">
        <v>133.5230182</v>
      </c>
      <c r="I11051">
        <v>0.85</v>
      </c>
      <c r="J11051" s="2" t="str">
        <f t="shared" si="172"/>
        <v>EG_COALER2036</v>
      </c>
    </row>
    <row r="11052" spans="1:10" x14ac:dyDescent="0.25">
      <c r="A11052" t="s">
        <v>13</v>
      </c>
      <c r="B11052" t="s">
        <v>6</v>
      </c>
      <c r="C11052" t="s">
        <v>11</v>
      </c>
      <c r="D11052">
        <v>2036</v>
      </c>
      <c r="E11052">
        <v>2039</v>
      </c>
      <c r="F11052">
        <v>0.38096819999999998</v>
      </c>
      <c r="G11052">
        <v>13721.031290000001</v>
      </c>
      <c r="H11052">
        <v>133.5230182</v>
      </c>
      <c r="I11052">
        <v>0.85</v>
      </c>
      <c r="J11052" s="2" t="str">
        <f t="shared" si="172"/>
        <v>EG_COALWR2036</v>
      </c>
    </row>
    <row r="11053" spans="1:10" x14ac:dyDescent="0.25">
      <c r="A11053" t="s">
        <v>13</v>
      </c>
      <c r="B11053" t="s">
        <v>6</v>
      </c>
      <c r="C11053" t="s">
        <v>9</v>
      </c>
      <c r="D11053">
        <v>2036</v>
      </c>
      <c r="E11053">
        <v>2039</v>
      </c>
      <c r="F11053">
        <v>0.38096819999999998</v>
      </c>
      <c r="G11053">
        <v>13721.031290000001</v>
      </c>
      <c r="H11053">
        <v>133.5230182</v>
      </c>
      <c r="I11053">
        <v>0.85</v>
      </c>
      <c r="J11053" s="2" t="str">
        <f t="shared" si="172"/>
        <v>EG_COALNER2036</v>
      </c>
    </row>
    <row r="11054" spans="1:10" x14ac:dyDescent="0.25">
      <c r="A11054" t="s">
        <v>13</v>
      </c>
      <c r="B11054" t="s">
        <v>6</v>
      </c>
      <c r="C11054" t="s">
        <v>8</v>
      </c>
      <c r="D11054">
        <v>2036</v>
      </c>
      <c r="E11054">
        <v>2039</v>
      </c>
      <c r="F11054">
        <v>0.38096819999999998</v>
      </c>
      <c r="G11054">
        <v>13721.031290000001</v>
      </c>
      <c r="H11054">
        <v>133.5230182</v>
      </c>
      <c r="I11054">
        <v>0.85</v>
      </c>
      <c r="J11054" s="2" t="str">
        <f t="shared" si="172"/>
        <v>EG_COALSR2036</v>
      </c>
    </row>
    <row r="11055" spans="1:10" x14ac:dyDescent="0.25">
      <c r="A11055" t="s">
        <v>13</v>
      </c>
      <c r="B11055" t="s">
        <v>6</v>
      </c>
      <c r="C11055" t="s">
        <v>12</v>
      </c>
      <c r="D11055">
        <v>2036</v>
      </c>
      <c r="E11055">
        <v>2039</v>
      </c>
      <c r="F11055">
        <v>0.38096819999999998</v>
      </c>
      <c r="G11055">
        <v>13721.031290000001</v>
      </c>
      <c r="H11055">
        <v>133.5230182</v>
      </c>
      <c r="I11055">
        <v>0.85</v>
      </c>
      <c r="J11055" s="2" t="str">
        <f t="shared" si="172"/>
        <v>EG_COALNR2036</v>
      </c>
    </row>
    <row r="11056" spans="1:10" x14ac:dyDescent="0.25">
      <c r="A11056" t="s">
        <v>13</v>
      </c>
      <c r="B11056" t="s">
        <v>6</v>
      </c>
      <c r="C11056" t="s">
        <v>10</v>
      </c>
      <c r="D11056">
        <v>2036</v>
      </c>
      <c r="E11056">
        <v>2040</v>
      </c>
      <c r="F11056">
        <v>0.38096819999999998</v>
      </c>
      <c r="G11056">
        <v>13721.031290000001</v>
      </c>
      <c r="H11056">
        <v>133.5230182</v>
      </c>
      <c r="I11056">
        <v>0.85</v>
      </c>
      <c r="J11056" s="2" t="str">
        <f t="shared" si="172"/>
        <v>EG_COALER2036</v>
      </c>
    </row>
    <row r="11057" spans="1:10" x14ac:dyDescent="0.25">
      <c r="A11057" t="s">
        <v>13</v>
      </c>
      <c r="B11057" t="s">
        <v>6</v>
      </c>
      <c r="C11057" t="s">
        <v>11</v>
      </c>
      <c r="D11057">
        <v>2036</v>
      </c>
      <c r="E11057">
        <v>2040</v>
      </c>
      <c r="F11057">
        <v>0.38096819999999998</v>
      </c>
      <c r="G11057">
        <v>13721.031290000001</v>
      </c>
      <c r="H11057">
        <v>133.5230182</v>
      </c>
      <c r="I11057">
        <v>0.85</v>
      </c>
      <c r="J11057" s="2" t="str">
        <f t="shared" si="172"/>
        <v>EG_COALWR2036</v>
      </c>
    </row>
    <row r="11058" spans="1:10" x14ac:dyDescent="0.25">
      <c r="A11058" t="s">
        <v>13</v>
      </c>
      <c r="B11058" t="s">
        <v>6</v>
      </c>
      <c r="C11058" t="s">
        <v>9</v>
      </c>
      <c r="D11058">
        <v>2036</v>
      </c>
      <c r="E11058">
        <v>2040</v>
      </c>
      <c r="F11058">
        <v>0.38096819999999998</v>
      </c>
      <c r="G11058">
        <v>13721.031290000001</v>
      </c>
      <c r="H11058">
        <v>133.5230182</v>
      </c>
      <c r="I11058">
        <v>0.85</v>
      </c>
      <c r="J11058" s="2" t="str">
        <f t="shared" si="172"/>
        <v>EG_COALNER2036</v>
      </c>
    </row>
    <row r="11059" spans="1:10" x14ac:dyDescent="0.25">
      <c r="A11059" t="s">
        <v>13</v>
      </c>
      <c r="B11059" t="s">
        <v>6</v>
      </c>
      <c r="C11059" t="s">
        <v>8</v>
      </c>
      <c r="D11059">
        <v>2036</v>
      </c>
      <c r="E11059">
        <v>2040</v>
      </c>
      <c r="F11059">
        <v>0.38096819999999998</v>
      </c>
      <c r="G11059">
        <v>13721.031290000001</v>
      </c>
      <c r="H11059">
        <v>133.5230182</v>
      </c>
      <c r="I11059">
        <v>0.85</v>
      </c>
      <c r="J11059" s="2" t="str">
        <f t="shared" si="172"/>
        <v>EG_COALSR2036</v>
      </c>
    </row>
    <row r="11060" spans="1:10" x14ac:dyDescent="0.25">
      <c r="A11060" t="s">
        <v>13</v>
      </c>
      <c r="B11060" t="s">
        <v>6</v>
      </c>
      <c r="C11060" t="s">
        <v>12</v>
      </c>
      <c r="D11060">
        <v>2036</v>
      </c>
      <c r="E11060">
        <v>2040</v>
      </c>
      <c r="F11060">
        <v>0.38096819999999998</v>
      </c>
      <c r="G11060">
        <v>13721.031290000001</v>
      </c>
      <c r="H11060">
        <v>133.5230182</v>
      </c>
      <c r="I11060">
        <v>0.85</v>
      </c>
      <c r="J11060" s="2" t="str">
        <f t="shared" si="172"/>
        <v>EG_COALNR2036</v>
      </c>
    </row>
    <row r="11061" spans="1:10" x14ac:dyDescent="0.25">
      <c r="A11061" t="s">
        <v>13</v>
      </c>
      <c r="B11061" t="s">
        <v>6</v>
      </c>
      <c r="C11061" t="s">
        <v>10</v>
      </c>
      <c r="D11061">
        <v>2036</v>
      </c>
      <c r="E11061">
        <v>2041</v>
      </c>
      <c r="F11061">
        <v>0.38096819999999998</v>
      </c>
      <c r="G11061">
        <v>13721.031290000001</v>
      </c>
      <c r="H11061">
        <v>133.5230182</v>
      </c>
      <c r="I11061">
        <v>0.85</v>
      </c>
      <c r="J11061" s="2" t="str">
        <f t="shared" si="172"/>
        <v>EG_COALER2036</v>
      </c>
    </row>
    <row r="11062" spans="1:10" x14ac:dyDescent="0.25">
      <c r="A11062" t="s">
        <v>13</v>
      </c>
      <c r="B11062" t="s">
        <v>6</v>
      </c>
      <c r="C11062" t="s">
        <v>11</v>
      </c>
      <c r="D11062">
        <v>2036</v>
      </c>
      <c r="E11062">
        <v>2041</v>
      </c>
      <c r="F11062">
        <v>0.38096819999999998</v>
      </c>
      <c r="G11062">
        <v>13721.031290000001</v>
      </c>
      <c r="H11062">
        <v>133.5230182</v>
      </c>
      <c r="I11062">
        <v>0.85</v>
      </c>
      <c r="J11062" s="2" t="str">
        <f t="shared" si="172"/>
        <v>EG_COALWR2036</v>
      </c>
    </row>
    <row r="11063" spans="1:10" x14ac:dyDescent="0.25">
      <c r="A11063" t="s">
        <v>13</v>
      </c>
      <c r="B11063" t="s">
        <v>6</v>
      </c>
      <c r="C11063" t="s">
        <v>9</v>
      </c>
      <c r="D11063">
        <v>2036</v>
      </c>
      <c r="E11063">
        <v>2041</v>
      </c>
      <c r="F11063">
        <v>0.38096819999999998</v>
      </c>
      <c r="G11063">
        <v>13721.031290000001</v>
      </c>
      <c r="H11063">
        <v>133.5230182</v>
      </c>
      <c r="I11063">
        <v>0.85</v>
      </c>
      <c r="J11063" s="2" t="str">
        <f t="shared" si="172"/>
        <v>EG_COALNER2036</v>
      </c>
    </row>
    <row r="11064" spans="1:10" x14ac:dyDescent="0.25">
      <c r="A11064" t="s">
        <v>13</v>
      </c>
      <c r="B11064" t="s">
        <v>6</v>
      </c>
      <c r="C11064" t="s">
        <v>8</v>
      </c>
      <c r="D11064">
        <v>2036</v>
      </c>
      <c r="E11064">
        <v>2041</v>
      </c>
      <c r="F11064">
        <v>0.38096819999999998</v>
      </c>
      <c r="G11064">
        <v>13721.031290000001</v>
      </c>
      <c r="H11064">
        <v>133.5230182</v>
      </c>
      <c r="I11064">
        <v>0.85</v>
      </c>
      <c r="J11064" s="2" t="str">
        <f t="shared" si="172"/>
        <v>EG_COALSR2036</v>
      </c>
    </row>
    <row r="11065" spans="1:10" x14ac:dyDescent="0.25">
      <c r="A11065" t="s">
        <v>13</v>
      </c>
      <c r="B11065" t="s">
        <v>6</v>
      </c>
      <c r="C11065" t="s">
        <v>12</v>
      </c>
      <c r="D11065">
        <v>2036</v>
      </c>
      <c r="E11065">
        <v>2041</v>
      </c>
      <c r="F11065">
        <v>0.38096819999999998</v>
      </c>
      <c r="G11065">
        <v>13721.031290000001</v>
      </c>
      <c r="H11065">
        <v>133.5230182</v>
      </c>
      <c r="I11065">
        <v>0.85</v>
      </c>
      <c r="J11065" s="2" t="str">
        <f t="shared" si="172"/>
        <v>EG_COALNR2036</v>
      </c>
    </row>
    <row r="11066" spans="1:10" x14ac:dyDescent="0.25">
      <c r="A11066" t="s">
        <v>14</v>
      </c>
      <c r="B11066" t="s">
        <v>6</v>
      </c>
      <c r="C11066" t="s">
        <v>10</v>
      </c>
      <c r="D11066">
        <v>2036</v>
      </c>
      <c r="E11066">
        <v>2036</v>
      </c>
      <c r="F11066">
        <v>0.40444272199999998</v>
      </c>
      <c r="G11066">
        <v>8512.2278029999998</v>
      </c>
      <c r="H11066">
        <v>0</v>
      </c>
      <c r="I11066">
        <v>0.85</v>
      </c>
      <c r="J11066" s="2" t="str">
        <f t="shared" si="172"/>
        <v>EG_CCGTER2036</v>
      </c>
    </row>
    <row r="11067" spans="1:10" x14ac:dyDescent="0.25">
      <c r="A11067" t="s">
        <v>14</v>
      </c>
      <c r="B11067" t="s">
        <v>6</v>
      </c>
      <c r="C11067" t="s">
        <v>11</v>
      </c>
      <c r="D11067">
        <v>2036</v>
      </c>
      <c r="E11067">
        <v>2036</v>
      </c>
      <c r="F11067">
        <v>0.40444272199999998</v>
      </c>
      <c r="G11067">
        <v>8512.2278029999998</v>
      </c>
      <c r="H11067">
        <v>0</v>
      </c>
      <c r="I11067">
        <v>0.85</v>
      </c>
      <c r="J11067" s="2" t="str">
        <f t="shared" si="172"/>
        <v>EG_CCGTWR2036</v>
      </c>
    </row>
    <row r="11068" spans="1:10" x14ac:dyDescent="0.25">
      <c r="A11068" t="s">
        <v>14</v>
      </c>
      <c r="B11068" t="s">
        <v>6</v>
      </c>
      <c r="C11068" t="s">
        <v>9</v>
      </c>
      <c r="D11068">
        <v>2036</v>
      </c>
      <c r="E11068">
        <v>2036</v>
      </c>
      <c r="F11068">
        <v>0.40444272199999998</v>
      </c>
      <c r="G11068">
        <v>8512.2278029999998</v>
      </c>
      <c r="H11068">
        <v>0</v>
      </c>
      <c r="I11068">
        <v>0.85</v>
      </c>
      <c r="J11068" s="2" t="str">
        <f t="shared" si="172"/>
        <v>EG_CCGTNER2036</v>
      </c>
    </row>
    <row r="11069" spans="1:10" x14ac:dyDescent="0.25">
      <c r="A11069" t="s">
        <v>14</v>
      </c>
      <c r="B11069" t="s">
        <v>6</v>
      </c>
      <c r="C11069" t="s">
        <v>8</v>
      </c>
      <c r="D11069">
        <v>2036</v>
      </c>
      <c r="E11069">
        <v>2036</v>
      </c>
      <c r="F11069">
        <v>0.40444272199999998</v>
      </c>
      <c r="G11069">
        <v>8512.2278029999998</v>
      </c>
      <c r="H11069">
        <v>0</v>
      </c>
      <c r="I11069">
        <v>0.85</v>
      </c>
      <c r="J11069" s="2" t="str">
        <f t="shared" si="172"/>
        <v>EG_CCGTSR2036</v>
      </c>
    </row>
    <row r="11070" spans="1:10" x14ac:dyDescent="0.25">
      <c r="A11070" t="s">
        <v>14</v>
      </c>
      <c r="B11070" t="s">
        <v>6</v>
      </c>
      <c r="C11070" t="s">
        <v>12</v>
      </c>
      <c r="D11070">
        <v>2036</v>
      </c>
      <c r="E11070">
        <v>2036</v>
      </c>
      <c r="F11070">
        <v>0.40444272199999998</v>
      </c>
      <c r="G11070">
        <v>8512.2278029999998</v>
      </c>
      <c r="H11070">
        <v>0</v>
      </c>
      <c r="I11070">
        <v>0.85</v>
      </c>
      <c r="J11070" s="2" t="str">
        <f t="shared" si="172"/>
        <v>EG_CCGTNR2036</v>
      </c>
    </row>
    <row r="11071" spans="1:10" x14ac:dyDescent="0.25">
      <c r="A11071" t="s">
        <v>14</v>
      </c>
      <c r="B11071" t="s">
        <v>6</v>
      </c>
      <c r="C11071" t="s">
        <v>10</v>
      </c>
      <c r="D11071">
        <v>2036</v>
      </c>
      <c r="E11071">
        <v>2037</v>
      </c>
      <c r="F11071">
        <v>0.40444272199999998</v>
      </c>
      <c r="G11071">
        <v>8512.2278029999998</v>
      </c>
      <c r="H11071">
        <v>0</v>
      </c>
      <c r="I11071">
        <v>0.85</v>
      </c>
      <c r="J11071" s="2" t="str">
        <f t="shared" si="172"/>
        <v>EG_CCGTER2036</v>
      </c>
    </row>
    <row r="11072" spans="1:10" x14ac:dyDescent="0.25">
      <c r="A11072" t="s">
        <v>14</v>
      </c>
      <c r="B11072" t="s">
        <v>6</v>
      </c>
      <c r="C11072" t="s">
        <v>11</v>
      </c>
      <c r="D11072">
        <v>2036</v>
      </c>
      <c r="E11072">
        <v>2037</v>
      </c>
      <c r="F11072">
        <v>0.40444272199999998</v>
      </c>
      <c r="G11072">
        <v>8512.2278029999998</v>
      </c>
      <c r="H11072">
        <v>0</v>
      </c>
      <c r="I11072">
        <v>0.85</v>
      </c>
      <c r="J11072" s="2" t="str">
        <f t="shared" si="172"/>
        <v>EG_CCGTWR2036</v>
      </c>
    </row>
    <row r="11073" spans="1:10" x14ac:dyDescent="0.25">
      <c r="A11073" t="s">
        <v>14</v>
      </c>
      <c r="B11073" t="s">
        <v>6</v>
      </c>
      <c r="C11073" t="s">
        <v>9</v>
      </c>
      <c r="D11073">
        <v>2036</v>
      </c>
      <c r="E11073">
        <v>2037</v>
      </c>
      <c r="F11073">
        <v>0.40444272199999998</v>
      </c>
      <c r="G11073">
        <v>8512.2278029999998</v>
      </c>
      <c r="H11073">
        <v>0</v>
      </c>
      <c r="I11073">
        <v>0.85</v>
      </c>
      <c r="J11073" s="2" t="str">
        <f t="shared" si="172"/>
        <v>EG_CCGTNER2036</v>
      </c>
    </row>
    <row r="11074" spans="1:10" x14ac:dyDescent="0.25">
      <c r="A11074" t="s">
        <v>14</v>
      </c>
      <c r="B11074" t="s">
        <v>6</v>
      </c>
      <c r="C11074" t="s">
        <v>8</v>
      </c>
      <c r="D11074">
        <v>2036</v>
      </c>
      <c r="E11074">
        <v>2037</v>
      </c>
      <c r="F11074">
        <v>0.40444272199999998</v>
      </c>
      <c r="G11074">
        <v>8512.2278029999998</v>
      </c>
      <c r="H11074">
        <v>0</v>
      </c>
      <c r="I11074">
        <v>0.85</v>
      </c>
      <c r="J11074" s="2" t="str">
        <f t="shared" si="172"/>
        <v>EG_CCGTSR2036</v>
      </c>
    </row>
    <row r="11075" spans="1:10" x14ac:dyDescent="0.25">
      <c r="A11075" t="s">
        <v>14</v>
      </c>
      <c r="B11075" t="s">
        <v>6</v>
      </c>
      <c r="C11075" t="s">
        <v>12</v>
      </c>
      <c r="D11075">
        <v>2036</v>
      </c>
      <c r="E11075">
        <v>2037</v>
      </c>
      <c r="F11075">
        <v>0.40444272199999998</v>
      </c>
      <c r="G11075">
        <v>8512.2278029999998</v>
      </c>
      <c r="H11075">
        <v>0</v>
      </c>
      <c r="I11075">
        <v>0.85</v>
      </c>
      <c r="J11075" s="2" t="str">
        <f t="shared" ref="J11075:J11138" si="173">_xlfn.CONCAT(A11075,C11075,D11075)</f>
        <v>EG_CCGTNR2036</v>
      </c>
    </row>
    <row r="11076" spans="1:10" x14ac:dyDescent="0.25">
      <c r="A11076" t="s">
        <v>14</v>
      </c>
      <c r="B11076" t="s">
        <v>6</v>
      </c>
      <c r="C11076" t="s">
        <v>10</v>
      </c>
      <c r="D11076">
        <v>2036</v>
      </c>
      <c r="E11076">
        <v>2038</v>
      </c>
      <c r="F11076">
        <v>0.40444272199999998</v>
      </c>
      <c r="G11076">
        <v>8512.2278029999998</v>
      </c>
      <c r="H11076">
        <v>0</v>
      </c>
      <c r="I11076">
        <v>0.85</v>
      </c>
      <c r="J11076" s="2" t="str">
        <f t="shared" si="173"/>
        <v>EG_CCGTER2036</v>
      </c>
    </row>
    <row r="11077" spans="1:10" x14ac:dyDescent="0.25">
      <c r="A11077" t="s">
        <v>14</v>
      </c>
      <c r="B11077" t="s">
        <v>6</v>
      </c>
      <c r="C11077" t="s">
        <v>11</v>
      </c>
      <c r="D11077">
        <v>2036</v>
      </c>
      <c r="E11077">
        <v>2038</v>
      </c>
      <c r="F11077">
        <v>0.40444272199999998</v>
      </c>
      <c r="G11077">
        <v>8512.2278029999998</v>
      </c>
      <c r="H11077">
        <v>0</v>
      </c>
      <c r="I11077">
        <v>0.85</v>
      </c>
      <c r="J11077" s="2" t="str">
        <f t="shared" si="173"/>
        <v>EG_CCGTWR2036</v>
      </c>
    </row>
    <row r="11078" spans="1:10" x14ac:dyDescent="0.25">
      <c r="A11078" t="s">
        <v>14</v>
      </c>
      <c r="B11078" t="s">
        <v>6</v>
      </c>
      <c r="C11078" t="s">
        <v>9</v>
      </c>
      <c r="D11078">
        <v>2036</v>
      </c>
      <c r="E11078">
        <v>2038</v>
      </c>
      <c r="F11078">
        <v>0.40444272199999998</v>
      </c>
      <c r="G11078">
        <v>8512.2278029999998</v>
      </c>
      <c r="H11078">
        <v>0</v>
      </c>
      <c r="I11078">
        <v>0.85</v>
      </c>
      <c r="J11078" s="2" t="str">
        <f t="shared" si="173"/>
        <v>EG_CCGTNER2036</v>
      </c>
    </row>
    <row r="11079" spans="1:10" x14ac:dyDescent="0.25">
      <c r="A11079" t="s">
        <v>14</v>
      </c>
      <c r="B11079" t="s">
        <v>6</v>
      </c>
      <c r="C11079" t="s">
        <v>8</v>
      </c>
      <c r="D11079">
        <v>2036</v>
      </c>
      <c r="E11079">
        <v>2038</v>
      </c>
      <c r="F11079">
        <v>0.40444272199999998</v>
      </c>
      <c r="G11079">
        <v>8512.2278029999998</v>
      </c>
      <c r="H11079">
        <v>0</v>
      </c>
      <c r="I11079">
        <v>0.85</v>
      </c>
      <c r="J11079" s="2" t="str">
        <f t="shared" si="173"/>
        <v>EG_CCGTSR2036</v>
      </c>
    </row>
    <row r="11080" spans="1:10" x14ac:dyDescent="0.25">
      <c r="A11080" t="s">
        <v>14</v>
      </c>
      <c r="B11080" t="s">
        <v>6</v>
      </c>
      <c r="C11080" t="s">
        <v>12</v>
      </c>
      <c r="D11080">
        <v>2036</v>
      </c>
      <c r="E11080">
        <v>2038</v>
      </c>
      <c r="F11080">
        <v>0.40444272199999998</v>
      </c>
      <c r="G11080">
        <v>8512.2278029999998</v>
      </c>
      <c r="H11080">
        <v>0</v>
      </c>
      <c r="I11080">
        <v>0.85</v>
      </c>
      <c r="J11080" s="2" t="str">
        <f t="shared" si="173"/>
        <v>EG_CCGTNR2036</v>
      </c>
    </row>
    <row r="11081" spans="1:10" x14ac:dyDescent="0.25">
      <c r="A11081" t="s">
        <v>14</v>
      </c>
      <c r="B11081" t="s">
        <v>6</v>
      </c>
      <c r="C11081" t="s">
        <v>10</v>
      </c>
      <c r="D11081">
        <v>2036</v>
      </c>
      <c r="E11081">
        <v>2039</v>
      </c>
      <c r="F11081">
        <v>0.40444272199999998</v>
      </c>
      <c r="G11081">
        <v>8512.2278029999998</v>
      </c>
      <c r="H11081">
        <v>0</v>
      </c>
      <c r="I11081">
        <v>0.85</v>
      </c>
      <c r="J11081" s="2" t="str">
        <f t="shared" si="173"/>
        <v>EG_CCGTER2036</v>
      </c>
    </row>
    <row r="11082" spans="1:10" x14ac:dyDescent="0.25">
      <c r="A11082" t="s">
        <v>14</v>
      </c>
      <c r="B11082" t="s">
        <v>6</v>
      </c>
      <c r="C11082" t="s">
        <v>11</v>
      </c>
      <c r="D11082">
        <v>2036</v>
      </c>
      <c r="E11082">
        <v>2039</v>
      </c>
      <c r="F11082">
        <v>0.40444272199999998</v>
      </c>
      <c r="G11082">
        <v>8512.2278029999998</v>
      </c>
      <c r="H11082">
        <v>0</v>
      </c>
      <c r="I11082">
        <v>0.85</v>
      </c>
      <c r="J11082" s="2" t="str">
        <f t="shared" si="173"/>
        <v>EG_CCGTWR2036</v>
      </c>
    </row>
    <row r="11083" spans="1:10" x14ac:dyDescent="0.25">
      <c r="A11083" t="s">
        <v>14</v>
      </c>
      <c r="B11083" t="s">
        <v>6</v>
      </c>
      <c r="C11083" t="s">
        <v>9</v>
      </c>
      <c r="D11083">
        <v>2036</v>
      </c>
      <c r="E11083">
        <v>2039</v>
      </c>
      <c r="F11083">
        <v>0.40444272199999998</v>
      </c>
      <c r="G11083">
        <v>8512.2278029999998</v>
      </c>
      <c r="H11083">
        <v>0</v>
      </c>
      <c r="I11083">
        <v>0.85</v>
      </c>
      <c r="J11083" s="2" t="str">
        <f t="shared" si="173"/>
        <v>EG_CCGTNER2036</v>
      </c>
    </row>
    <row r="11084" spans="1:10" x14ac:dyDescent="0.25">
      <c r="A11084" t="s">
        <v>14</v>
      </c>
      <c r="B11084" t="s">
        <v>6</v>
      </c>
      <c r="C11084" t="s">
        <v>8</v>
      </c>
      <c r="D11084">
        <v>2036</v>
      </c>
      <c r="E11084">
        <v>2039</v>
      </c>
      <c r="F11084">
        <v>0.40444272199999998</v>
      </c>
      <c r="G11084">
        <v>8512.2278029999998</v>
      </c>
      <c r="H11084">
        <v>0</v>
      </c>
      <c r="I11084">
        <v>0.85</v>
      </c>
      <c r="J11084" s="2" t="str">
        <f t="shared" si="173"/>
        <v>EG_CCGTSR2036</v>
      </c>
    </row>
    <row r="11085" spans="1:10" x14ac:dyDescent="0.25">
      <c r="A11085" t="s">
        <v>14</v>
      </c>
      <c r="B11085" t="s">
        <v>6</v>
      </c>
      <c r="C11085" t="s">
        <v>12</v>
      </c>
      <c r="D11085">
        <v>2036</v>
      </c>
      <c r="E11085">
        <v>2039</v>
      </c>
      <c r="F11085">
        <v>0.40444272199999998</v>
      </c>
      <c r="G11085">
        <v>8512.2278029999998</v>
      </c>
      <c r="H11085">
        <v>0</v>
      </c>
      <c r="I11085">
        <v>0.85</v>
      </c>
      <c r="J11085" s="2" t="str">
        <f t="shared" si="173"/>
        <v>EG_CCGTNR2036</v>
      </c>
    </row>
    <row r="11086" spans="1:10" x14ac:dyDescent="0.25">
      <c r="A11086" t="s">
        <v>14</v>
      </c>
      <c r="B11086" t="s">
        <v>6</v>
      </c>
      <c r="C11086" t="s">
        <v>10</v>
      </c>
      <c r="D11086">
        <v>2036</v>
      </c>
      <c r="E11086">
        <v>2040</v>
      </c>
      <c r="F11086">
        <v>0.40444272199999998</v>
      </c>
      <c r="G11086">
        <v>8512.2278029999998</v>
      </c>
      <c r="H11086">
        <v>0</v>
      </c>
      <c r="I11086">
        <v>0.85</v>
      </c>
      <c r="J11086" s="2" t="str">
        <f t="shared" si="173"/>
        <v>EG_CCGTER2036</v>
      </c>
    </row>
    <row r="11087" spans="1:10" x14ac:dyDescent="0.25">
      <c r="A11087" t="s">
        <v>14</v>
      </c>
      <c r="B11087" t="s">
        <v>6</v>
      </c>
      <c r="C11087" t="s">
        <v>11</v>
      </c>
      <c r="D11087">
        <v>2036</v>
      </c>
      <c r="E11087">
        <v>2040</v>
      </c>
      <c r="F11087">
        <v>0.40444272199999998</v>
      </c>
      <c r="G11087">
        <v>8512.2278029999998</v>
      </c>
      <c r="H11087">
        <v>0</v>
      </c>
      <c r="I11087">
        <v>0.85</v>
      </c>
      <c r="J11087" s="2" t="str">
        <f t="shared" si="173"/>
        <v>EG_CCGTWR2036</v>
      </c>
    </row>
    <row r="11088" spans="1:10" x14ac:dyDescent="0.25">
      <c r="A11088" t="s">
        <v>14</v>
      </c>
      <c r="B11088" t="s">
        <v>6</v>
      </c>
      <c r="C11088" t="s">
        <v>9</v>
      </c>
      <c r="D11088">
        <v>2036</v>
      </c>
      <c r="E11088">
        <v>2040</v>
      </c>
      <c r="F11088">
        <v>0.40444272199999998</v>
      </c>
      <c r="G11088">
        <v>8512.2278029999998</v>
      </c>
      <c r="H11088">
        <v>0</v>
      </c>
      <c r="I11088">
        <v>0.85</v>
      </c>
      <c r="J11088" s="2" t="str">
        <f t="shared" si="173"/>
        <v>EG_CCGTNER2036</v>
      </c>
    </row>
    <row r="11089" spans="1:10" x14ac:dyDescent="0.25">
      <c r="A11089" t="s">
        <v>14</v>
      </c>
      <c r="B11089" t="s">
        <v>6</v>
      </c>
      <c r="C11089" t="s">
        <v>8</v>
      </c>
      <c r="D11089">
        <v>2036</v>
      </c>
      <c r="E11089">
        <v>2040</v>
      </c>
      <c r="F11089">
        <v>0.40444272199999998</v>
      </c>
      <c r="G11089">
        <v>8512.2278029999998</v>
      </c>
      <c r="H11089">
        <v>0</v>
      </c>
      <c r="I11089">
        <v>0.85</v>
      </c>
      <c r="J11089" s="2" t="str">
        <f t="shared" si="173"/>
        <v>EG_CCGTSR2036</v>
      </c>
    </row>
    <row r="11090" spans="1:10" x14ac:dyDescent="0.25">
      <c r="A11090" t="s">
        <v>14</v>
      </c>
      <c r="B11090" t="s">
        <v>6</v>
      </c>
      <c r="C11090" t="s">
        <v>12</v>
      </c>
      <c r="D11090">
        <v>2036</v>
      </c>
      <c r="E11090">
        <v>2040</v>
      </c>
      <c r="F11090">
        <v>0.40444272199999998</v>
      </c>
      <c r="G11090">
        <v>8512.2278029999998</v>
      </c>
      <c r="H11090">
        <v>0</v>
      </c>
      <c r="I11090">
        <v>0.85</v>
      </c>
      <c r="J11090" s="2" t="str">
        <f t="shared" si="173"/>
        <v>EG_CCGTNR2036</v>
      </c>
    </row>
    <row r="11091" spans="1:10" x14ac:dyDescent="0.25">
      <c r="A11091" t="s">
        <v>14</v>
      </c>
      <c r="B11091" t="s">
        <v>6</v>
      </c>
      <c r="C11091" t="s">
        <v>10</v>
      </c>
      <c r="D11091">
        <v>2036</v>
      </c>
      <c r="E11091">
        <v>2041</v>
      </c>
      <c r="F11091">
        <v>0.40444272199999998</v>
      </c>
      <c r="G11091">
        <v>8512.2278029999998</v>
      </c>
      <c r="H11091">
        <v>0</v>
      </c>
      <c r="I11091">
        <v>0.85</v>
      </c>
      <c r="J11091" s="2" t="str">
        <f t="shared" si="173"/>
        <v>EG_CCGTER2036</v>
      </c>
    </row>
    <row r="11092" spans="1:10" x14ac:dyDescent="0.25">
      <c r="A11092" t="s">
        <v>14</v>
      </c>
      <c r="B11092" t="s">
        <v>6</v>
      </c>
      <c r="C11092" t="s">
        <v>11</v>
      </c>
      <c r="D11092">
        <v>2036</v>
      </c>
      <c r="E11092">
        <v>2041</v>
      </c>
      <c r="F11092">
        <v>0.40444272199999998</v>
      </c>
      <c r="G11092">
        <v>8512.2278029999998</v>
      </c>
      <c r="H11092">
        <v>0</v>
      </c>
      <c r="I11092">
        <v>0.85</v>
      </c>
      <c r="J11092" s="2" t="str">
        <f t="shared" si="173"/>
        <v>EG_CCGTWR2036</v>
      </c>
    </row>
    <row r="11093" spans="1:10" x14ac:dyDescent="0.25">
      <c r="A11093" t="s">
        <v>14</v>
      </c>
      <c r="B11093" t="s">
        <v>6</v>
      </c>
      <c r="C11093" t="s">
        <v>9</v>
      </c>
      <c r="D11093">
        <v>2036</v>
      </c>
      <c r="E11093">
        <v>2041</v>
      </c>
      <c r="F11093">
        <v>0.40444272199999998</v>
      </c>
      <c r="G11093">
        <v>8512.2278029999998</v>
      </c>
      <c r="H11093">
        <v>0</v>
      </c>
      <c r="I11093">
        <v>0.85</v>
      </c>
      <c r="J11093" s="2" t="str">
        <f t="shared" si="173"/>
        <v>EG_CCGTNER2036</v>
      </c>
    </row>
    <row r="11094" spans="1:10" x14ac:dyDescent="0.25">
      <c r="A11094" t="s">
        <v>14</v>
      </c>
      <c r="B11094" t="s">
        <v>6</v>
      </c>
      <c r="C11094" t="s">
        <v>8</v>
      </c>
      <c r="D11094">
        <v>2036</v>
      </c>
      <c r="E11094">
        <v>2041</v>
      </c>
      <c r="F11094">
        <v>0.40444272199999998</v>
      </c>
      <c r="G11094">
        <v>8512.2278029999998</v>
      </c>
      <c r="H11094">
        <v>0</v>
      </c>
      <c r="I11094">
        <v>0.85</v>
      </c>
      <c r="J11094" s="2" t="str">
        <f t="shared" si="173"/>
        <v>EG_CCGTSR2036</v>
      </c>
    </row>
    <row r="11095" spans="1:10" x14ac:dyDescent="0.25">
      <c r="A11095" t="s">
        <v>14</v>
      </c>
      <c r="B11095" t="s">
        <v>6</v>
      </c>
      <c r="C11095" t="s">
        <v>12</v>
      </c>
      <c r="D11095">
        <v>2036</v>
      </c>
      <c r="E11095">
        <v>2041</v>
      </c>
      <c r="F11095">
        <v>0.40444272199999998</v>
      </c>
      <c r="G11095">
        <v>8512.2278029999998</v>
      </c>
      <c r="H11095">
        <v>0</v>
      </c>
      <c r="I11095">
        <v>0.85</v>
      </c>
      <c r="J11095" s="2" t="str">
        <f t="shared" si="173"/>
        <v>EG_CCGTNR2036</v>
      </c>
    </row>
    <row r="11096" spans="1:10" x14ac:dyDescent="0.25">
      <c r="A11096" t="s">
        <v>16</v>
      </c>
      <c r="B11096" t="s">
        <v>6</v>
      </c>
      <c r="C11096" t="s">
        <v>10</v>
      </c>
      <c r="D11096">
        <v>2036</v>
      </c>
      <c r="E11096">
        <v>2036</v>
      </c>
      <c r="F11096">
        <v>0.28070162799999998</v>
      </c>
      <c r="G11096">
        <v>6679.7506489999996</v>
      </c>
      <c r="H11096">
        <v>0</v>
      </c>
      <c r="I11096">
        <v>0.85</v>
      </c>
      <c r="J11096" s="2" t="str">
        <f t="shared" si="173"/>
        <v>EG_OCGTER2036</v>
      </c>
    </row>
    <row r="11097" spans="1:10" x14ac:dyDescent="0.25">
      <c r="A11097" t="s">
        <v>16</v>
      </c>
      <c r="B11097" t="s">
        <v>6</v>
      </c>
      <c r="C11097" t="s">
        <v>11</v>
      </c>
      <c r="D11097">
        <v>2036</v>
      </c>
      <c r="E11097">
        <v>2036</v>
      </c>
      <c r="F11097">
        <v>0.28070162799999998</v>
      </c>
      <c r="G11097">
        <v>6679.7506489999996</v>
      </c>
      <c r="H11097">
        <v>0</v>
      </c>
      <c r="I11097">
        <v>0.85</v>
      </c>
      <c r="J11097" s="2" t="str">
        <f t="shared" si="173"/>
        <v>EG_OCGTWR2036</v>
      </c>
    </row>
    <row r="11098" spans="1:10" x14ac:dyDescent="0.25">
      <c r="A11098" t="s">
        <v>16</v>
      </c>
      <c r="B11098" t="s">
        <v>6</v>
      </c>
      <c r="C11098" t="s">
        <v>9</v>
      </c>
      <c r="D11098">
        <v>2036</v>
      </c>
      <c r="E11098">
        <v>2036</v>
      </c>
      <c r="F11098">
        <v>0.28070162799999998</v>
      </c>
      <c r="G11098">
        <v>6679.7506489999996</v>
      </c>
      <c r="H11098">
        <v>0</v>
      </c>
      <c r="I11098">
        <v>0.85</v>
      </c>
      <c r="J11098" s="2" t="str">
        <f t="shared" si="173"/>
        <v>EG_OCGTNER2036</v>
      </c>
    </row>
    <row r="11099" spans="1:10" x14ac:dyDescent="0.25">
      <c r="A11099" t="s">
        <v>16</v>
      </c>
      <c r="B11099" t="s">
        <v>6</v>
      </c>
      <c r="C11099" t="s">
        <v>8</v>
      </c>
      <c r="D11099">
        <v>2036</v>
      </c>
      <c r="E11099">
        <v>2036</v>
      </c>
      <c r="F11099">
        <v>0.28070162799999998</v>
      </c>
      <c r="G11099">
        <v>6679.7506489999996</v>
      </c>
      <c r="H11099">
        <v>0</v>
      </c>
      <c r="I11099">
        <v>0.85</v>
      </c>
      <c r="J11099" s="2" t="str">
        <f t="shared" si="173"/>
        <v>EG_OCGTSR2036</v>
      </c>
    </row>
    <row r="11100" spans="1:10" x14ac:dyDescent="0.25">
      <c r="A11100" t="s">
        <v>16</v>
      </c>
      <c r="B11100" t="s">
        <v>6</v>
      </c>
      <c r="C11100" t="s">
        <v>12</v>
      </c>
      <c r="D11100">
        <v>2036</v>
      </c>
      <c r="E11100">
        <v>2036</v>
      </c>
      <c r="F11100">
        <v>0.28070162799999998</v>
      </c>
      <c r="G11100">
        <v>6679.7506489999996</v>
      </c>
      <c r="H11100">
        <v>0</v>
      </c>
      <c r="I11100">
        <v>0.85</v>
      </c>
      <c r="J11100" s="2" t="str">
        <f t="shared" si="173"/>
        <v>EG_OCGTNR2036</v>
      </c>
    </row>
    <row r="11101" spans="1:10" x14ac:dyDescent="0.25">
      <c r="A11101" t="s">
        <v>16</v>
      </c>
      <c r="B11101" t="s">
        <v>6</v>
      </c>
      <c r="C11101" t="s">
        <v>10</v>
      </c>
      <c r="D11101">
        <v>2036</v>
      </c>
      <c r="E11101">
        <v>2037</v>
      </c>
      <c r="F11101">
        <v>0.28070162799999998</v>
      </c>
      <c r="G11101">
        <v>6679.7506489999996</v>
      </c>
      <c r="H11101">
        <v>0</v>
      </c>
      <c r="I11101">
        <v>0.85</v>
      </c>
      <c r="J11101" s="2" t="str">
        <f t="shared" si="173"/>
        <v>EG_OCGTER2036</v>
      </c>
    </row>
    <row r="11102" spans="1:10" x14ac:dyDescent="0.25">
      <c r="A11102" t="s">
        <v>16</v>
      </c>
      <c r="B11102" t="s">
        <v>6</v>
      </c>
      <c r="C11102" t="s">
        <v>11</v>
      </c>
      <c r="D11102">
        <v>2036</v>
      </c>
      <c r="E11102">
        <v>2037</v>
      </c>
      <c r="F11102">
        <v>0.28070162799999998</v>
      </c>
      <c r="G11102">
        <v>6679.7506489999996</v>
      </c>
      <c r="H11102">
        <v>0</v>
      </c>
      <c r="I11102">
        <v>0.85</v>
      </c>
      <c r="J11102" s="2" t="str">
        <f t="shared" si="173"/>
        <v>EG_OCGTWR2036</v>
      </c>
    </row>
    <row r="11103" spans="1:10" x14ac:dyDescent="0.25">
      <c r="A11103" t="s">
        <v>16</v>
      </c>
      <c r="B11103" t="s">
        <v>6</v>
      </c>
      <c r="C11103" t="s">
        <v>9</v>
      </c>
      <c r="D11103">
        <v>2036</v>
      </c>
      <c r="E11103">
        <v>2037</v>
      </c>
      <c r="F11103">
        <v>0.28070162799999998</v>
      </c>
      <c r="G11103">
        <v>6679.7506489999996</v>
      </c>
      <c r="H11103">
        <v>0</v>
      </c>
      <c r="I11103">
        <v>0.85</v>
      </c>
      <c r="J11103" s="2" t="str">
        <f t="shared" si="173"/>
        <v>EG_OCGTNER2036</v>
      </c>
    </row>
    <row r="11104" spans="1:10" x14ac:dyDescent="0.25">
      <c r="A11104" t="s">
        <v>16</v>
      </c>
      <c r="B11104" t="s">
        <v>6</v>
      </c>
      <c r="C11104" t="s">
        <v>8</v>
      </c>
      <c r="D11104">
        <v>2036</v>
      </c>
      <c r="E11104">
        <v>2037</v>
      </c>
      <c r="F11104">
        <v>0.28070162799999998</v>
      </c>
      <c r="G11104">
        <v>6679.7506489999996</v>
      </c>
      <c r="H11104">
        <v>0</v>
      </c>
      <c r="I11104">
        <v>0.85</v>
      </c>
      <c r="J11104" s="2" t="str">
        <f t="shared" si="173"/>
        <v>EG_OCGTSR2036</v>
      </c>
    </row>
    <row r="11105" spans="1:10" x14ac:dyDescent="0.25">
      <c r="A11105" t="s">
        <v>16</v>
      </c>
      <c r="B11105" t="s">
        <v>6</v>
      </c>
      <c r="C11105" t="s">
        <v>12</v>
      </c>
      <c r="D11105">
        <v>2036</v>
      </c>
      <c r="E11105">
        <v>2037</v>
      </c>
      <c r="F11105">
        <v>0.28070162799999998</v>
      </c>
      <c r="G11105">
        <v>6679.7506489999996</v>
      </c>
      <c r="H11105">
        <v>0</v>
      </c>
      <c r="I11105">
        <v>0.85</v>
      </c>
      <c r="J11105" s="2" t="str">
        <f t="shared" si="173"/>
        <v>EG_OCGTNR2036</v>
      </c>
    </row>
    <row r="11106" spans="1:10" x14ac:dyDescent="0.25">
      <c r="A11106" t="s">
        <v>16</v>
      </c>
      <c r="B11106" t="s">
        <v>6</v>
      </c>
      <c r="C11106" t="s">
        <v>10</v>
      </c>
      <c r="D11106">
        <v>2036</v>
      </c>
      <c r="E11106">
        <v>2038</v>
      </c>
      <c r="F11106">
        <v>0.28070162799999998</v>
      </c>
      <c r="G11106">
        <v>6679.7506489999996</v>
      </c>
      <c r="H11106">
        <v>0</v>
      </c>
      <c r="I11106">
        <v>0.85</v>
      </c>
      <c r="J11106" s="2" t="str">
        <f t="shared" si="173"/>
        <v>EG_OCGTER2036</v>
      </c>
    </row>
    <row r="11107" spans="1:10" x14ac:dyDescent="0.25">
      <c r="A11107" t="s">
        <v>16</v>
      </c>
      <c r="B11107" t="s">
        <v>6</v>
      </c>
      <c r="C11107" t="s">
        <v>11</v>
      </c>
      <c r="D11107">
        <v>2036</v>
      </c>
      <c r="E11107">
        <v>2038</v>
      </c>
      <c r="F11107">
        <v>0.28070162799999998</v>
      </c>
      <c r="G11107">
        <v>6679.7506489999996</v>
      </c>
      <c r="H11107">
        <v>0</v>
      </c>
      <c r="I11107">
        <v>0.85</v>
      </c>
      <c r="J11107" s="2" t="str">
        <f t="shared" si="173"/>
        <v>EG_OCGTWR2036</v>
      </c>
    </row>
    <row r="11108" spans="1:10" x14ac:dyDescent="0.25">
      <c r="A11108" t="s">
        <v>16</v>
      </c>
      <c r="B11108" t="s">
        <v>6</v>
      </c>
      <c r="C11108" t="s">
        <v>9</v>
      </c>
      <c r="D11108">
        <v>2036</v>
      </c>
      <c r="E11108">
        <v>2038</v>
      </c>
      <c r="F11108">
        <v>0.28070162799999998</v>
      </c>
      <c r="G11108">
        <v>6679.7506489999996</v>
      </c>
      <c r="H11108">
        <v>0</v>
      </c>
      <c r="I11108">
        <v>0.85</v>
      </c>
      <c r="J11108" s="2" t="str">
        <f t="shared" si="173"/>
        <v>EG_OCGTNER2036</v>
      </c>
    </row>
    <row r="11109" spans="1:10" x14ac:dyDescent="0.25">
      <c r="A11109" t="s">
        <v>16</v>
      </c>
      <c r="B11109" t="s">
        <v>6</v>
      </c>
      <c r="C11109" t="s">
        <v>8</v>
      </c>
      <c r="D11109">
        <v>2036</v>
      </c>
      <c r="E11109">
        <v>2038</v>
      </c>
      <c r="F11109">
        <v>0.28070162799999998</v>
      </c>
      <c r="G11109">
        <v>6679.7506489999996</v>
      </c>
      <c r="H11109">
        <v>0</v>
      </c>
      <c r="I11109">
        <v>0.85</v>
      </c>
      <c r="J11109" s="2" t="str">
        <f t="shared" si="173"/>
        <v>EG_OCGTSR2036</v>
      </c>
    </row>
    <row r="11110" spans="1:10" x14ac:dyDescent="0.25">
      <c r="A11110" t="s">
        <v>16</v>
      </c>
      <c r="B11110" t="s">
        <v>6</v>
      </c>
      <c r="C11110" t="s">
        <v>12</v>
      </c>
      <c r="D11110">
        <v>2036</v>
      </c>
      <c r="E11110">
        <v>2038</v>
      </c>
      <c r="F11110">
        <v>0.28070162799999998</v>
      </c>
      <c r="G11110">
        <v>6679.7506489999996</v>
      </c>
      <c r="H11110">
        <v>0</v>
      </c>
      <c r="I11110">
        <v>0.85</v>
      </c>
      <c r="J11110" s="2" t="str">
        <f t="shared" si="173"/>
        <v>EG_OCGTNR2036</v>
      </c>
    </row>
    <row r="11111" spans="1:10" x14ac:dyDescent="0.25">
      <c r="A11111" t="s">
        <v>16</v>
      </c>
      <c r="B11111" t="s">
        <v>6</v>
      </c>
      <c r="C11111" t="s">
        <v>10</v>
      </c>
      <c r="D11111">
        <v>2036</v>
      </c>
      <c r="E11111">
        <v>2039</v>
      </c>
      <c r="F11111">
        <v>0.28070162799999998</v>
      </c>
      <c r="G11111">
        <v>6679.7506489999996</v>
      </c>
      <c r="H11111">
        <v>0</v>
      </c>
      <c r="I11111">
        <v>0.85</v>
      </c>
      <c r="J11111" s="2" t="str">
        <f t="shared" si="173"/>
        <v>EG_OCGTER2036</v>
      </c>
    </row>
    <row r="11112" spans="1:10" x14ac:dyDescent="0.25">
      <c r="A11112" t="s">
        <v>16</v>
      </c>
      <c r="B11112" t="s">
        <v>6</v>
      </c>
      <c r="C11112" t="s">
        <v>11</v>
      </c>
      <c r="D11112">
        <v>2036</v>
      </c>
      <c r="E11112">
        <v>2039</v>
      </c>
      <c r="F11112">
        <v>0.28070162799999998</v>
      </c>
      <c r="G11112">
        <v>6679.7506489999996</v>
      </c>
      <c r="H11112">
        <v>0</v>
      </c>
      <c r="I11112">
        <v>0.85</v>
      </c>
      <c r="J11112" s="2" t="str">
        <f t="shared" si="173"/>
        <v>EG_OCGTWR2036</v>
      </c>
    </row>
    <row r="11113" spans="1:10" x14ac:dyDescent="0.25">
      <c r="A11113" t="s">
        <v>16</v>
      </c>
      <c r="B11113" t="s">
        <v>6</v>
      </c>
      <c r="C11113" t="s">
        <v>9</v>
      </c>
      <c r="D11113">
        <v>2036</v>
      </c>
      <c r="E11113">
        <v>2039</v>
      </c>
      <c r="F11113">
        <v>0.28070162799999998</v>
      </c>
      <c r="G11113">
        <v>6679.7506489999996</v>
      </c>
      <c r="H11113">
        <v>0</v>
      </c>
      <c r="I11113">
        <v>0.85</v>
      </c>
      <c r="J11113" s="2" t="str">
        <f t="shared" si="173"/>
        <v>EG_OCGTNER2036</v>
      </c>
    </row>
    <row r="11114" spans="1:10" x14ac:dyDescent="0.25">
      <c r="A11114" t="s">
        <v>16</v>
      </c>
      <c r="B11114" t="s">
        <v>6</v>
      </c>
      <c r="C11114" t="s">
        <v>8</v>
      </c>
      <c r="D11114">
        <v>2036</v>
      </c>
      <c r="E11114">
        <v>2039</v>
      </c>
      <c r="F11114">
        <v>0.28070162799999998</v>
      </c>
      <c r="G11114">
        <v>6679.7506489999996</v>
      </c>
      <c r="H11114">
        <v>0</v>
      </c>
      <c r="I11114">
        <v>0.85</v>
      </c>
      <c r="J11114" s="2" t="str">
        <f t="shared" si="173"/>
        <v>EG_OCGTSR2036</v>
      </c>
    </row>
    <row r="11115" spans="1:10" x14ac:dyDescent="0.25">
      <c r="A11115" t="s">
        <v>16</v>
      </c>
      <c r="B11115" t="s">
        <v>6</v>
      </c>
      <c r="C11115" t="s">
        <v>12</v>
      </c>
      <c r="D11115">
        <v>2036</v>
      </c>
      <c r="E11115">
        <v>2039</v>
      </c>
      <c r="F11115">
        <v>0.28070162799999998</v>
      </c>
      <c r="G11115">
        <v>6679.7506489999996</v>
      </c>
      <c r="H11115">
        <v>0</v>
      </c>
      <c r="I11115">
        <v>0.85</v>
      </c>
      <c r="J11115" s="2" t="str">
        <f t="shared" si="173"/>
        <v>EG_OCGTNR2036</v>
      </c>
    </row>
    <row r="11116" spans="1:10" x14ac:dyDescent="0.25">
      <c r="A11116" t="s">
        <v>16</v>
      </c>
      <c r="B11116" t="s">
        <v>6</v>
      </c>
      <c r="C11116" t="s">
        <v>10</v>
      </c>
      <c r="D11116">
        <v>2036</v>
      </c>
      <c r="E11116">
        <v>2040</v>
      </c>
      <c r="F11116">
        <v>0.28070162799999998</v>
      </c>
      <c r="G11116">
        <v>6679.7506489999996</v>
      </c>
      <c r="H11116">
        <v>0</v>
      </c>
      <c r="I11116">
        <v>0.85</v>
      </c>
      <c r="J11116" s="2" t="str">
        <f t="shared" si="173"/>
        <v>EG_OCGTER2036</v>
      </c>
    </row>
    <row r="11117" spans="1:10" x14ac:dyDescent="0.25">
      <c r="A11117" t="s">
        <v>16</v>
      </c>
      <c r="B11117" t="s">
        <v>6</v>
      </c>
      <c r="C11117" t="s">
        <v>11</v>
      </c>
      <c r="D11117">
        <v>2036</v>
      </c>
      <c r="E11117">
        <v>2040</v>
      </c>
      <c r="F11117">
        <v>0.28070162799999998</v>
      </c>
      <c r="G11117">
        <v>6679.7506489999996</v>
      </c>
      <c r="H11117">
        <v>0</v>
      </c>
      <c r="I11117">
        <v>0.85</v>
      </c>
      <c r="J11117" s="2" t="str">
        <f t="shared" si="173"/>
        <v>EG_OCGTWR2036</v>
      </c>
    </row>
    <row r="11118" spans="1:10" x14ac:dyDescent="0.25">
      <c r="A11118" t="s">
        <v>16</v>
      </c>
      <c r="B11118" t="s">
        <v>6</v>
      </c>
      <c r="C11118" t="s">
        <v>9</v>
      </c>
      <c r="D11118">
        <v>2036</v>
      </c>
      <c r="E11118">
        <v>2040</v>
      </c>
      <c r="F11118">
        <v>0.28070162799999998</v>
      </c>
      <c r="G11118">
        <v>6679.7506489999996</v>
      </c>
      <c r="H11118">
        <v>0</v>
      </c>
      <c r="I11118">
        <v>0.85</v>
      </c>
      <c r="J11118" s="2" t="str">
        <f t="shared" si="173"/>
        <v>EG_OCGTNER2036</v>
      </c>
    </row>
    <row r="11119" spans="1:10" x14ac:dyDescent="0.25">
      <c r="A11119" t="s">
        <v>16</v>
      </c>
      <c r="B11119" t="s">
        <v>6</v>
      </c>
      <c r="C11119" t="s">
        <v>8</v>
      </c>
      <c r="D11119">
        <v>2036</v>
      </c>
      <c r="E11119">
        <v>2040</v>
      </c>
      <c r="F11119">
        <v>0.28070162799999998</v>
      </c>
      <c r="G11119">
        <v>6679.7506489999996</v>
      </c>
      <c r="H11119">
        <v>0</v>
      </c>
      <c r="I11119">
        <v>0.85</v>
      </c>
      <c r="J11119" s="2" t="str">
        <f t="shared" si="173"/>
        <v>EG_OCGTSR2036</v>
      </c>
    </row>
    <row r="11120" spans="1:10" x14ac:dyDescent="0.25">
      <c r="A11120" t="s">
        <v>16</v>
      </c>
      <c r="B11120" t="s">
        <v>6</v>
      </c>
      <c r="C11120" t="s">
        <v>12</v>
      </c>
      <c r="D11120">
        <v>2036</v>
      </c>
      <c r="E11120">
        <v>2040</v>
      </c>
      <c r="F11120">
        <v>0.28070162799999998</v>
      </c>
      <c r="G11120">
        <v>6679.7506489999996</v>
      </c>
      <c r="H11120">
        <v>0</v>
      </c>
      <c r="I11120">
        <v>0.85</v>
      </c>
      <c r="J11120" s="2" t="str">
        <f t="shared" si="173"/>
        <v>EG_OCGTNR2036</v>
      </c>
    </row>
    <row r="11121" spans="1:10" x14ac:dyDescent="0.25">
      <c r="A11121" t="s">
        <v>16</v>
      </c>
      <c r="B11121" t="s">
        <v>6</v>
      </c>
      <c r="C11121" t="s">
        <v>10</v>
      </c>
      <c r="D11121">
        <v>2036</v>
      </c>
      <c r="E11121">
        <v>2041</v>
      </c>
      <c r="F11121">
        <v>0.28070162799999998</v>
      </c>
      <c r="G11121">
        <v>6679.7506489999996</v>
      </c>
      <c r="H11121">
        <v>0</v>
      </c>
      <c r="I11121">
        <v>0.85</v>
      </c>
      <c r="J11121" s="2" t="str">
        <f t="shared" si="173"/>
        <v>EG_OCGTER2036</v>
      </c>
    </row>
    <row r="11122" spans="1:10" x14ac:dyDescent="0.25">
      <c r="A11122" t="s">
        <v>16</v>
      </c>
      <c r="B11122" t="s">
        <v>6</v>
      </c>
      <c r="C11122" t="s">
        <v>11</v>
      </c>
      <c r="D11122">
        <v>2036</v>
      </c>
      <c r="E11122">
        <v>2041</v>
      </c>
      <c r="F11122">
        <v>0.28070162799999998</v>
      </c>
      <c r="G11122">
        <v>6679.7506489999996</v>
      </c>
      <c r="H11122">
        <v>0</v>
      </c>
      <c r="I11122">
        <v>0.85</v>
      </c>
      <c r="J11122" s="2" t="str">
        <f t="shared" si="173"/>
        <v>EG_OCGTWR2036</v>
      </c>
    </row>
    <row r="11123" spans="1:10" x14ac:dyDescent="0.25">
      <c r="A11123" t="s">
        <v>16</v>
      </c>
      <c r="B11123" t="s">
        <v>6</v>
      </c>
      <c r="C11123" t="s">
        <v>9</v>
      </c>
      <c r="D11123">
        <v>2036</v>
      </c>
      <c r="E11123">
        <v>2041</v>
      </c>
      <c r="F11123">
        <v>0.28070162799999998</v>
      </c>
      <c r="G11123">
        <v>6679.7506489999996</v>
      </c>
      <c r="H11123">
        <v>0</v>
      </c>
      <c r="I11123">
        <v>0.85</v>
      </c>
      <c r="J11123" s="2" t="str">
        <f t="shared" si="173"/>
        <v>EG_OCGTNER2036</v>
      </c>
    </row>
    <row r="11124" spans="1:10" x14ac:dyDescent="0.25">
      <c r="A11124" t="s">
        <v>16</v>
      </c>
      <c r="B11124" t="s">
        <v>6</v>
      </c>
      <c r="C11124" t="s">
        <v>8</v>
      </c>
      <c r="D11124">
        <v>2036</v>
      </c>
      <c r="E11124">
        <v>2041</v>
      </c>
      <c r="F11124">
        <v>0.28070162799999998</v>
      </c>
      <c r="G11124">
        <v>6679.7506489999996</v>
      </c>
      <c r="H11124">
        <v>0</v>
      </c>
      <c r="I11124">
        <v>0.85</v>
      </c>
      <c r="J11124" s="2" t="str">
        <f t="shared" si="173"/>
        <v>EG_OCGTSR2036</v>
      </c>
    </row>
    <row r="11125" spans="1:10" x14ac:dyDescent="0.25">
      <c r="A11125" t="s">
        <v>16</v>
      </c>
      <c r="B11125" t="s">
        <v>6</v>
      </c>
      <c r="C11125" t="s">
        <v>12</v>
      </c>
      <c r="D11125">
        <v>2036</v>
      </c>
      <c r="E11125">
        <v>2041</v>
      </c>
      <c r="F11125">
        <v>0.28070162799999998</v>
      </c>
      <c r="G11125">
        <v>6679.7506489999996</v>
      </c>
      <c r="H11125">
        <v>0</v>
      </c>
      <c r="I11125">
        <v>0.85</v>
      </c>
      <c r="J11125" s="2" t="str">
        <f t="shared" si="173"/>
        <v>EG_OCGTNR2036</v>
      </c>
    </row>
    <row r="11126" spans="1:10" x14ac:dyDescent="0.25">
      <c r="A11126" t="s">
        <v>15</v>
      </c>
      <c r="B11126" t="s">
        <v>6</v>
      </c>
      <c r="C11126" t="s">
        <v>10</v>
      </c>
      <c r="D11126">
        <v>2036</v>
      </c>
      <c r="E11126">
        <v>2036</v>
      </c>
      <c r="F11126">
        <v>1</v>
      </c>
      <c r="G11126">
        <v>19631.81452</v>
      </c>
      <c r="H11126">
        <v>0</v>
      </c>
      <c r="I11126">
        <v>1</v>
      </c>
      <c r="J11126" s="2" t="str">
        <f t="shared" si="173"/>
        <v>EG_LHER2036</v>
      </c>
    </row>
    <row r="11127" spans="1:10" x14ac:dyDescent="0.25">
      <c r="A11127" t="s">
        <v>15</v>
      </c>
      <c r="B11127" t="s">
        <v>6</v>
      </c>
      <c r="C11127" t="s">
        <v>11</v>
      </c>
      <c r="D11127">
        <v>2036</v>
      </c>
      <c r="E11127">
        <v>2036</v>
      </c>
      <c r="F11127">
        <v>1</v>
      </c>
      <c r="G11127">
        <v>19631.81452</v>
      </c>
      <c r="H11127">
        <v>0</v>
      </c>
      <c r="I11127">
        <v>1</v>
      </c>
      <c r="J11127" s="2" t="str">
        <f t="shared" si="173"/>
        <v>EG_LHWR2036</v>
      </c>
    </row>
    <row r="11128" spans="1:10" x14ac:dyDescent="0.25">
      <c r="A11128" t="s">
        <v>15</v>
      </c>
      <c r="B11128" t="s">
        <v>6</v>
      </c>
      <c r="C11128" t="s">
        <v>9</v>
      </c>
      <c r="D11128">
        <v>2036</v>
      </c>
      <c r="E11128">
        <v>2036</v>
      </c>
      <c r="F11128">
        <v>1</v>
      </c>
      <c r="G11128">
        <v>19631.81452</v>
      </c>
      <c r="H11128">
        <v>0</v>
      </c>
      <c r="I11128">
        <v>1</v>
      </c>
      <c r="J11128" s="2" t="str">
        <f t="shared" si="173"/>
        <v>EG_LHNER2036</v>
      </c>
    </row>
    <row r="11129" spans="1:10" x14ac:dyDescent="0.25">
      <c r="A11129" t="s">
        <v>15</v>
      </c>
      <c r="B11129" t="s">
        <v>6</v>
      </c>
      <c r="C11129" t="s">
        <v>8</v>
      </c>
      <c r="D11129">
        <v>2036</v>
      </c>
      <c r="E11129">
        <v>2036</v>
      </c>
      <c r="F11129">
        <v>1</v>
      </c>
      <c r="G11129">
        <v>19631.81452</v>
      </c>
      <c r="H11129">
        <v>0</v>
      </c>
      <c r="I11129">
        <v>1</v>
      </c>
      <c r="J11129" s="2" t="str">
        <f t="shared" si="173"/>
        <v>EG_LHSR2036</v>
      </c>
    </row>
    <row r="11130" spans="1:10" x14ac:dyDescent="0.25">
      <c r="A11130" t="s">
        <v>15</v>
      </c>
      <c r="B11130" t="s">
        <v>6</v>
      </c>
      <c r="C11130" t="s">
        <v>12</v>
      </c>
      <c r="D11130">
        <v>2036</v>
      </c>
      <c r="E11130">
        <v>2036</v>
      </c>
      <c r="F11130">
        <v>1</v>
      </c>
      <c r="G11130">
        <v>19631.81452</v>
      </c>
      <c r="H11130">
        <v>0</v>
      </c>
      <c r="I11130">
        <v>1</v>
      </c>
      <c r="J11130" s="2" t="str">
        <f t="shared" si="173"/>
        <v>EG_LHNR2036</v>
      </c>
    </row>
    <row r="11131" spans="1:10" x14ac:dyDescent="0.25">
      <c r="A11131" t="s">
        <v>15</v>
      </c>
      <c r="B11131" t="s">
        <v>6</v>
      </c>
      <c r="C11131" t="s">
        <v>10</v>
      </c>
      <c r="D11131">
        <v>2036</v>
      </c>
      <c r="E11131">
        <v>2037</v>
      </c>
      <c r="F11131">
        <v>1</v>
      </c>
      <c r="G11131">
        <v>19631.81452</v>
      </c>
      <c r="H11131">
        <v>0</v>
      </c>
      <c r="I11131">
        <v>1</v>
      </c>
      <c r="J11131" s="2" t="str">
        <f t="shared" si="173"/>
        <v>EG_LHER2036</v>
      </c>
    </row>
    <row r="11132" spans="1:10" x14ac:dyDescent="0.25">
      <c r="A11132" t="s">
        <v>15</v>
      </c>
      <c r="B11132" t="s">
        <v>6</v>
      </c>
      <c r="C11132" t="s">
        <v>11</v>
      </c>
      <c r="D11132">
        <v>2036</v>
      </c>
      <c r="E11132">
        <v>2037</v>
      </c>
      <c r="F11132">
        <v>1</v>
      </c>
      <c r="G11132">
        <v>19631.81452</v>
      </c>
      <c r="H11132">
        <v>0</v>
      </c>
      <c r="I11132">
        <v>1</v>
      </c>
      <c r="J11132" s="2" t="str">
        <f t="shared" si="173"/>
        <v>EG_LHWR2036</v>
      </c>
    </row>
    <row r="11133" spans="1:10" x14ac:dyDescent="0.25">
      <c r="A11133" t="s">
        <v>15</v>
      </c>
      <c r="B11133" t="s">
        <v>6</v>
      </c>
      <c r="C11133" t="s">
        <v>9</v>
      </c>
      <c r="D11133">
        <v>2036</v>
      </c>
      <c r="E11133">
        <v>2037</v>
      </c>
      <c r="F11133">
        <v>1</v>
      </c>
      <c r="G11133">
        <v>19631.81452</v>
      </c>
      <c r="H11133">
        <v>0</v>
      </c>
      <c r="I11133">
        <v>1</v>
      </c>
      <c r="J11133" s="2" t="str">
        <f t="shared" si="173"/>
        <v>EG_LHNER2036</v>
      </c>
    </row>
    <row r="11134" spans="1:10" x14ac:dyDescent="0.25">
      <c r="A11134" t="s">
        <v>15</v>
      </c>
      <c r="B11134" t="s">
        <v>6</v>
      </c>
      <c r="C11134" t="s">
        <v>8</v>
      </c>
      <c r="D11134">
        <v>2036</v>
      </c>
      <c r="E11134">
        <v>2037</v>
      </c>
      <c r="F11134">
        <v>1</v>
      </c>
      <c r="G11134">
        <v>19631.81452</v>
      </c>
      <c r="H11134">
        <v>0</v>
      </c>
      <c r="I11134">
        <v>1</v>
      </c>
      <c r="J11134" s="2" t="str">
        <f t="shared" si="173"/>
        <v>EG_LHSR2036</v>
      </c>
    </row>
    <row r="11135" spans="1:10" x14ac:dyDescent="0.25">
      <c r="A11135" t="s">
        <v>15</v>
      </c>
      <c r="B11135" t="s">
        <v>6</v>
      </c>
      <c r="C11135" t="s">
        <v>12</v>
      </c>
      <c r="D11135">
        <v>2036</v>
      </c>
      <c r="E11135">
        <v>2037</v>
      </c>
      <c r="F11135">
        <v>1</v>
      </c>
      <c r="G11135">
        <v>19631.81452</v>
      </c>
      <c r="H11135">
        <v>0</v>
      </c>
      <c r="I11135">
        <v>1</v>
      </c>
      <c r="J11135" s="2" t="str">
        <f t="shared" si="173"/>
        <v>EG_LHNR2036</v>
      </c>
    </row>
    <row r="11136" spans="1:10" x14ac:dyDescent="0.25">
      <c r="A11136" t="s">
        <v>15</v>
      </c>
      <c r="B11136" t="s">
        <v>6</v>
      </c>
      <c r="C11136" t="s">
        <v>10</v>
      </c>
      <c r="D11136">
        <v>2036</v>
      </c>
      <c r="E11136">
        <v>2038</v>
      </c>
      <c r="F11136">
        <v>1</v>
      </c>
      <c r="G11136">
        <v>19631.81452</v>
      </c>
      <c r="H11136">
        <v>0</v>
      </c>
      <c r="I11136">
        <v>1</v>
      </c>
      <c r="J11136" s="2" t="str">
        <f t="shared" si="173"/>
        <v>EG_LHER2036</v>
      </c>
    </row>
    <row r="11137" spans="1:10" x14ac:dyDescent="0.25">
      <c r="A11137" t="s">
        <v>15</v>
      </c>
      <c r="B11137" t="s">
        <v>6</v>
      </c>
      <c r="C11137" t="s">
        <v>11</v>
      </c>
      <c r="D11137">
        <v>2036</v>
      </c>
      <c r="E11137">
        <v>2038</v>
      </c>
      <c r="F11137">
        <v>1</v>
      </c>
      <c r="G11137">
        <v>19631.81452</v>
      </c>
      <c r="H11137">
        <v>0</v>
      </c>
      <c r="I11137">
        <v>1</v>
      </c>
      <c r="J11137" s="2" t="str">
        <f t="shared" si="173"/>
        <v>EG_LHWR2036</v>
      </c>
    </row>
    <row r="11138" spans="1:10" x14ac:dyDescent="0.25">
      <c r="A11138" t="s">
        <v>15</v>
      </c>
      <c r="B11138" t="s">
        <v>6</v>
      </c>
      <c r="C11138" t="s">
        <v>9</v>
      </c>
      <c r="D11138">
        <v>2036</v>
      </c>
      <c r="E11138">
        <v>2038</v>
      </c>
      <c r="F11138">
        <v>1</v>
      </c>
      <c r="G11138">
        <v>19631.81452</v>
      </c>
      <c r="H11138">
        <v>0</v>
      </c>
      <c r="I11138">
        <v>1</v>
      </c>
      <c r="J11138" s="2" t="str">
        <f t="shared" si="173"/>
        <v>EG_LHNER2036</v>
      </c>
    </row>
    <row r="11139" spans="1:10" x14ac:dyDescent="0.25">
      <c r="A11139" t="s">
        <v>15</v>
      </c>
      <c r="B11139" t="s">
        <v>6</v>
      </c>
      <c r="C11139" t="s">
        <v>8</v>
      </c>
      <c r="D11139">
        <v>2036</v>
      </c>
      <c r="E11139">
        <v>2038</v>
      </c>
      <c r="F11139">
        <v>1</v>
      </c>
      <c r="G11139">
        <v>19631.81452</v>
      </c>
      <c r="H11139">
        <v>0</v>
      </c>
      <c r="I11139">
        <v>1</v>
      </c>
      <c r="J11139" s="2" t="str">
        <f t="shared" ref="J11139:J11202" si="174">_xlfn.CONCAT(A11139,C11139,D11139)</f>
        <v>EG_LHSR2036</v>
      </c>
    </row>
    <row r="11140" spans="1:10" x14ac:dyDescent="0.25">
      <c r="A11140" t="s">
        <v>15</v>
      </c>
      <c r="B11140" t="s">
        <v>6</v>
      </c>
      <c r="C11140" t="s">
        <v>12</v>
      </c>
      <c r="D11140">
        <v>2036</v>
      </c>
      <c r="E11140">
        <v>2038</v>
      </c>
      <c r="F11140">
        <v>1</v>
      </c>
      <c r="G11140">
        <v>19631.81452</v>
      </c>
      <c r="H11140">
        <v>0</v>
      </c>
      <c r="I11140">
        <v>1</v>
      </c>
      <c r="J11140" s="2" t="str">
        <f t="shared" si="174"/>
        <v>EG_LHNR2036</v>
      </c>
    </row>
    <row r="11141" spans="1:10" x14ac:dyDescent="0.25">
      <c r="A11141" t="s">
        <v>15</v>
      </c>
      <c r="B11141" t="s">
        <v>6</v>
      </c>
      <c r="C11141" t="s">
        <v>10</v>
      </c>
      <c r="D11141">
        <v>2036</v>
      </c>
      <c r="E11141">
        <v>2039</v>
      </c>
      <c r="F11141">
        <v>1</v>
      </c>
      <c r="G11141">
        <v>19631.81452</v>
      </c>
      <c r="H11141">
        <v>0</v>
      </c>
      <c r="I11141">
        <v>1</v>
      </c>
      <c r="J11141" s="2" t="str">
        <f t="shared" si="174"/>
        <v>EG_LHER2036</v>
      </c>
    </row>
    <row r="11142" spans="1:10" x14ac:dyDescent="0.25">
      <c r="A11142" t="s">
        <v>15</v>
      </c>
      <c r="B11142" t="s">
        <v>6</v>
      </c>
      <c r="C11142" t="s">
        <v>11</v>
      </c>
      <c r="D11142">
        <v>2036</v>
      </c>
      <c r="E11142">
        <v>2039</v>
      </c>
      <c r="F11142">
        <v>1</v>
      </c>
      <c r="G11142">
        <v>19631.81452</v>
      </c>
      <c r="H11142">
        <v>0</v>
      </c>
      <c r="I11142">
        <v>1</v>
      </c>
      <c r="J11142" s="2" t="str">
        <f t="shared" si="174"/>
        <v>EG_LHWR2036</v>
      </c>
    </row>
    <row r="11143" spans="1:10" x14ac:dyDescent="0.25">
      <c r="A11143" t="s">
        <v>15</v>
      </c>
      <c r="B11143" t="s">
        <v>6</v>
      </c>
      <c r="C11143" t="s">
        <v>9</v>
      </c>
      <c r="D11143">
        <v>2036</v>
      </c>
      <c r="E11143">
        <v>2039</v>
      </c>
      <c r="F11143">
        <v>1</v>
      </c>
      <c r="G11143">
        <v>19631.81452</v>
      </c>
      <c r="H11143">
        <v>0</v>
      </c>
      <c r="I11143">
        <v>1</v>
      </c>
      <c r="J11143" s="2" t="str">
        <f t="shared" si="174"/>
        <v>EG_LHNER2036</v>
      </c>
    </row>
    <row r="11144" spans="1:10" x14ac:dyDescent="0.25">
      <c r="A11144" t="s">
        <v>15</v>
      </c>
      <c r="B11144" t="s">
        <v>6</v>
      </c>
      <c r="C11144" t="s">
        <v>8</v>
      </c>
      <c r="D11144">
        <v>2036</v>
      </c>
      <c r="E11144">
        <v>2039</v>
      </c>
      <c r="F11144">
        <v>1</v>
      </c>
      <c r="G11144">
        <v>19631.81452</v>
      </c>
      <c r="H11144">
        <v>0</v>
      </c>
      <c r="I11144">
        <v>1</v>
      </c>
      <c r="J11144" s="2" t="str">
        <f t="shared" si="174"/>
        <v>EG_LHSR2036</v>
      </c>
    </row>
    <row r="11145" spans="1:10" x14ac:dyDescent="0.25">
      <c r="A11145" t="s">
        <v>15</v>
      </c>
      <c r="B11145" t="s">
        <v>6</v>
      </c>
      <c r="C11145" t="s">
        <v>12</v>
      </c>
      <c r="D11145">
        <v>2036</v>
      </c>
      <c r="E11145">
        <v>2039</v>
      </c>
      <c r="F11145">
        <v>1</v>
      </c>
      <c r="G11145">
        <v>19631.81452</v>
      </c>
      <c r="H11145">
        <v>0</v>
      </c>
      <c r="I11145">
        <v>1</v>
      </c>
      <c r="J11145" s="2" t="str">
        <f t="shared" si="174"/>
        <v>EG_LHNR2036</v>
      </c>
    </row>
    <row r="11146" spans="1:10" x14ac:dyDescent="0.25">
      <c r="A11146" t="s">
        <v>15</v>
      </c>
      <c r="B11146" t="s">
        <v>6</v>
      </c>
      <c r="C11146" t="s">
        <v>10</v>
      </c>
      <c r="D11146">
        <v>2036</v>
      </c>
      <c r="E11146">
        <v>2040</v>
      </c>
      <c r="F11146">
        <v>1</v>
      </c>
      <c r="G11146">
        <v>19631.81452</v>
      </c>
      <c r="H11146">
        <v>0</v>
      </c>
      <c r="I11146">
        <v>1</v>
      </c>
      <c r="J11146" s="2" t="str">
        <f t="shared" si="174"/>
        <v>EG_LHER2036</v>
      </c>
    </row>
    <row r="11147" spans="1:10" x14ac:dyDescent="0.25">
      <c r="A11147" t="s">
        <v>15</v>
      </c>
      <c r="B11147" t="s">
        <v>6</v>
      </c>
      <c r="C11147" t="s">
        <v>11</v>
      </c>
      <c r="D11147">
        <v>2036</v>
      </c>
      <c r="E11147">
        <v>2040</v>
      </c>
      <c r="F11147">
        <v>1</v>
      </c>
      <c r="G11147">
        <v>19631.81452</v>
      </c>
      <c r="H11147">
        <v>0</v>
      </c>
      <c r="I11147">
        <v>1</v>
      </c>
      <c r="J11147" s="2" t="str">
        <f t="shared" si="174"/>
        <v>EG_LHWR2036</v>
      </c>
    </row>
    <row r="11148" spans="1:10" x14ac:dyDescent="0.25">
      <c r="A11148" t="s">
        <v>15</v>
      </c>
      <c r="B11148" t="s">
        <v>6</v>
      </c>
      <c r="C11148" t="s">
        <v>9</v>
      </c>
      <c r="D11148">
        <v>2036</v>
      </c>
      <c r="E11148">
        <v>2040</v>
      </c>
      <c r="F11148">
        <v>1</v>
      </c>
      <c r="G11148">
        <v>19631.81452</v>
      </c>
      <c r="H11148">
        <v>0</v>
      </c>
      <c r="I11148">
        <v>1</v>
      </c>
      <c r="J11148" s="2" t="str">
        <f t="shared" si="174"/>
        <v>EG_LHNER2036</v>
      </c>
    </row>
    <row r="11149" spans="1:10" x14ac:dyDescent="0.25">
      <c r="A11149" t="s">
        <v>15</v>
      </c>
      <c r="B11149" t="s">
        <v>6</v>
      </c>
      <c r="C11149" t="s">
        <v>8</v>
      </c>
      <c r="D11149">
        <v>2036</v>
      </c>
      <c r="E11149">
        <v>2040</v>
      </c>
      <c r="F11149">
        <v>1</v>
      </c>
      <c r="G11149">
        <v>19631.81452</v>
      </c>
      <c r="H11149">
        <v>0</v>
      </c>
      <c r="I11149">
        <v>1</v>
      </c>
      <c r="J11149" s="2" t="str">
        <f t="shared" si="174"/>
        <v>EG_LHSR2036</v>
      </c>
    </row>
    <row r="11150" spans="1:10" x14ac:dyDescent="0.25">
      <c r="A11150" t="s">
        <v>15</v>
      </c>
      <c r="B11150" t="s">
        <v>6</v>
      </c>
      <c r="C11150" t="s">
        <v>12</v>
      </c>
      <c r="D11150">
        <v>2036</v>
      </c>
      <c r="E11150">
        <v>2040</v>
      </c>
      <c r="F11150">
        <v>1</v>
      </c>
      <c r="G11150">
        <v>19631.81452</v>
      </c>
      <c r="H11150">
        <v>0</v>
      </c>
      <c r="I11150">
        <v>1</v>
      </c>
      <c r="J11150" s="2" t="str">
        <f t="shared" si="174"/>
        <v>EG_LHNR2036</v>
      </c>
    </row>
    <row r="11151" spans="1:10" x14ac:dyDescent="0.25">
      <c r="A11151" t="s">
        <v>15</v>
      </c>
      <c r="B11151" t="s">
        <v>6</v>
      </c>
      <c r="C11151" t="s">
        <v>10</v>
      </c>
      <c r="D11151">
        <v>2036</v>
      </c>
      <c r="E11151">
        <v>2041</v>
      </c>
      <c r="F11151">
        <v>1</v>
      </c>
      <c r="G11151">
        <v>19631.81452</v>
      </c>
      <c r="H11151">
        <v>0</v>
      </c>
      <c r="I11151">
        <v>1</v>
      </c>
      <c r="J11151" s="2" t="str">
        <f t="shared" si="174"/>
        <v>EG_LHER2036</v>
      </c>
    </row>
    <row r="11152" spans="1:10" x14ac:dyDescent="0.25">
      <c r="A11152" t="s">
        <v>15</v>
      </c>
      <c r="B11152" t="s">
        <v>6</v>
      </c>
      <c r="C11152" t="s">
        <v>11</v>
      </c>
      <c r="D11152">
        <v>2036</v>
      </c>
      <c r="E11152">
        <v>2041</v>
      </c>
      <c r="F11152">
        <v>1</v>
      </c>
      <c r="G11152">
        <v>19631.81452</v>
      </c>
      <c r="H11152">
        <v>0</v>
      </c>
      <c r="I11152">
        <v>1</v>
      </c>
      <c r="J11152" s="2" t="str">
        <f t="shared" si="174"/>
        <v>EG_LHWR2036</v>
      </c>
    </row>
    <row r="11153" spans="1:10" x14ac:dyDescent="0.25">
      <c r="A11153" t="s">
        <v>15</v>
      </c>
      <c r="B11153" t="s">
        <v>6</v>
      </c>
      <c r="C11153" t="s">
        <v>9</v>
      </c>
      <c r="D11153">
        <v>2036</v>
      </c>
      <c r="E11153">
        <v>2041</v>
      </c>
      <c r="F11153">
        <v>1</v>
      </c>
      <c r="G11153">
        <v>19631.81452</v>
      </c>
      <c r="H11153">
        <v>0</v>
      </c>
      <c r="I11153">
        <v>1</v>
      </c>
      <c r="J11153" s="2" t="str">
        <f t="shared" si="174"/>
        <v>EG_LHNER2036</v>
      </c>
    </row>
    <row r="11154" spans="1:10" x14ac:dyDescent="0.25">
      <c r="A11154" t="s">
        <v>15</v>
      </c>
      <c r="B11154" t="s">
        <v>6</v>
      </c>
      <c r="C11154" t="s">
        <v>8</v>
      </c>
      <c r="D11154">
        <v>2036</v>
      </c>
      <c r="E11154">
        <v>2041</v>
      </c>
      <c r="F11154">
        <v>1</v>
      </c>
      <c r="G11154">
        <v>19631.81452</v>
      </c>
      <c r="H11154">
        <v>0</v>
      </c>
      <c r="I11154">
        <v>1</v>
      </c>
      <c r="J11154" s="2" t="str">
        <f t="shared" si="174"/>
        <v>EG_LHSR2036</v>
      </c>
    </row>
    <row r="11155" spans="1:10" x14ac:dyDescent="0.25">
      <c r="A11155" t="s">
        <v>15</v>
      </c>
      <c r="B11155" t="s">
        <v>6</v>
      </c>
      <c r="C11155" t="s">
        <v>12</v>
      </c>
      <c r="D11155">
        <v>2036</v>
      </c>
      <c r="E11155">
        <v>2041</v>
      </c>
      <c r="F11155">
        <v>1</v>
      </c>
      <c r="G11155">
        <v>19631.81452</v>
      </c>
      <c r="H11155">
        <v>0</v>
      </c>
      <c r="I11155">
        <v>1</v>
      </c>
      <c r="J11155" s="2" t="str">
        <f t="shared" si="174"/>
        <v>EG_LHNR2036</v>
      </c>
    </row>
    <row r="11156" spans="1:10" x14ac:dyDescent="0.25">
      <c r="A11156" t="s">
        <v>18</v>
      </c>
      <c r="B11156" t="s">
        <v>6</v>
      </c>
      <c r="C11156" t="s">
        <v>10</v>
      </c>
      <c r="D11156">
        <v>2036</v>
      </c>
      <c r="E11156">
        <v>2036</v>
      </c>
      <c r="F11156">
        <v>1</v>
      </c>
      <c r="G11156">
        <v>11825.348760000001</v>
      </c>
      <c r="H11156">
        <v>0</v>
      </c>
      <c r="I11156">
        <v>1</v>
      </c>
      <c r="J11156" s="2" t="str">
        <f t="shared" si="174"/>
        <v>EG_SHER2036</v>
      </c>
    </row>
    <row r="11157" spans="1:10" x14ac:dyDescent="0.25">
      <c r="A11157" t="s">
        <v>18</v>
      </c>
      <c r="B11157" t="s">
        <v>6</v>
      </c>
      <c r="C11157" t="s">
        <v>11</v>
      </c>
      <c r="D11157">
        <v>2036</v>
      </c>
      <c r="E11157">
        <v>2036</v>
      </c>
      <c r="F11157">
        <v>1</v>
      </c>
      <c r="G11157">
        <v>11825.348760000001</v>
      </c>
      <c r="H11157">
        <v>0</v>
      </c>
      <c r="I11157">
        <v>1</v>
      </c>
      <c r="J11157" s="2" t="str">
        <f t="shared" si="174"/>
        <v>EG_SHWR2036</v>
      </c>
    </row>
    <row r="11158" spans="1:10" x14ac:dyDescent="0.25">
      <c r="A11158" t="s">
        <v>18</v>
      </c>
      <c r="B11158" t="s">
        <v>6</v>
      </c>
      <c r="C11158" t="s">
        <v>9</v>
      </c>
      <c r="D11158">
        <v>2036</v>
      </c>
      <c r="E11158">
        <v>2036</v>
      </c>
      <c r="F11158">
        <v>1</v>
      </c>
      <c r="G11158">
        <v>11825.348760000001</v>
      </c>
      <c r="H11158">
        <v>0</v>
      </c>
      <c r="I11158">
        <v>1</v>
      </c>
      <c r="J11158" s="2" t="str">
        <f t="shared" si="174"/>
        <v>EG_SHNER2036</v>
      </c>
    </row>
    <row r="11159" spans="1:10" x14ac:dyDescent="0.25">
      <c r="A11159" t="s">
        <v>18</v>
      </c>
      <c r="B11159" t="s">
        <v>6</v>
      </c>
      <c r="C11159" t="s">
        <v>8</v>
      </c>
      <c r="D11159">
        <v>2036</v>
      </c>
      <c r="E11159">
        <v>2036</v>
      </c>
      <c r="F11159">
        <v>1</v>
      </c>
      <c r="G11159">
        <v>11825.348760000001</v>
      </c>
      <c r="H11159">
        <v>0</v>
      </c>
      <c r="I11159">
        <v>1</v>
      </c>
      <c r="J11159" s="2" t="str">
        <f t="shared" si="174"/>
        <v>EG_SHSR2036</v>
      </c>
    </row>
    <row r="11160" spans="1:10" x14ac:dyDescent="0.25">
      <c r="A11160" t="s">
        <v>18</v>
      </c>
      <c r="B11160" t="s">
        <v>6</v>
      </c>
      <c r="C11160" t="s">
        <v>12</v>
      </c>
      <c r="D11160">
        <v>2036</v>
      </c>
      <c r="E11160">
        <v>2036</v>
      </c>
      <c r="F11160">
        <v>1</v>
      </c>
      <c r="G11160">
        <v>11825.348760000001</v>
      </c>
      <c r="H11160">
        <v>0</v>
      </c>
      <c r="I11160">
        <v>1</v>
      </c>
      <c r="J11160" s="2" t="str">
        <f t="shared" si="174"/>
        <v>EG_SHNR2036</v>
      </c>
    </row>
    <row r="11161" spans="1:10" x14ac:dyDescent="0.25">
      <c r="A11161" t="s">
        <v>18</v>
      </c>
      <c r="B11161" t="s">
        <v>6</v>
      </c>
      <c r="C11161" t="s">
        <v>10</v>
      </c>
      <c r="D11161">
        <v>2036</v>
      </c>
      <c r="E11161">
        <v>2037</v>
      </c>
      <c r="F11161">
        <v>1</v>
      </c>
      <c r="G11161">
        <v>11825.348760000001</v>
      </c>
      <c r="H11161">
        <v>0</v>
      </c>
      <c r="I11161">
        <v>1</v>
      </c>
      <c r="J11161" s="2" t="str">
        <f t="shared" si="174"/>
        <v>EG_SHER2036</v>
      </c>
    </row>
    <row r="11162" spans="1:10" x14ac:dyDescent="0.25">
      <c r="A11162" t="s">
        <v>18</v>
      </c>
      <c r="B11162" t="s">
        <v>6</v>
      </c>
      <c r="C11162" t="s">
        <v>11</v>
      </c>
      <c r="D11162">
        <v>2036</v>
      </c>
      <c r="E11162">
        <v>2037</v>
      </c>
      <c r="F11162">
        <v>1</v>
      </c>
      <c r="G11162">
        <v>11825.348760000001</v>
      </c>
      <c r="H11162">
        <v>0</v>
      </c>
      <c r="I11162">
        <v>1</v>
      </c>
      <c r="J11162" s="2" t="str">
        <f t="shared" si="174"/>
        <v>EG_SHWR2036</v>
      </c>
    </row>
    <row r="11163" spans="1:10" x14ac:dyDescent="0.25">
      <c r="A11163" t="s">
        <v>18</v>
      </c>
      <c r="B11163" t="s">
        <v>6</v>
      </c>
      <c r="C11163" t="s">
        <v>9</v>
      </c>
      <c r="D11163">
        <v>2036</v>
      </c>
      <c r="E11163">
        <v>2037</v>
      </c>
      <c r="F11163">
        <v>1</v>
      </c>
      <c r="G11163">
        <v>11825.348760000001</v>
      </c>
      <c r="H11163">
        <v>0</v>
      </c>
      <c r="I11163">
        <v>1</v>
      </c>
      <c r="J11163" s="2" t="str">
        <f t="shared" si="174"/>
        <v>EG_SHNER2036</v>
      </c>
    </row>
    <row r="11164" spans="1:10" x14ac:dyDescent="0.25">
      <c r="A11164" t="s">
        <v>18</v>
      </c>
      <c r="B11164" t="s">
        <v>6</v>
      </c>
      <c r="C11164" t="s">
        <v>8</v>
      </c>
      <c r="D11164">
        <v>2036</v>
      </c>
      <c r="E11164">
        <v>2037</v>
      </c>
      <c r="F11164">
        <v>1</v>
      </c>
      <c r="G11164">
        <v>11825.348760000001</v>
      </c>
      <c r="H11164">
        <v>0</v>
      </c>
      <c r="I11164">
        <v>1</v>
      </c>
      <c r="J11164" s="2" t="str">
        <f t="shared" si="174"/>
        <v>EG_SHSR2036</v>
      </c>
    </row>
    <row r="11165" spans="1:10" x14ac:dyDescent="0.25">
      <c r="A11165" t="s">
        <v>18</v>
      </c>
      <c r="B11165" t="s">
        <v>6</v>
      </c>
      <c r="C11165" t="s">
        <v>12</v>
      </c>
      <c r="D11165">
        <v>2036</v>
      </c>
      <c r="E11165">
        <v>2037</v>
      </c>
      <c r="F11165">
        <v>1</v>
      </c>
      <c r="G11165">
        <v>11825.348760000001</v>
      </c>
      <c r="H11165">
        <v>0</v>
      </c>
      <c r="I11165">
        <v>1</v>
      </c>
      <c r="J11165" s="2" t="str">
        <f t="shared" si="174"/>
        <v>EG_SHNR2036</v>
      </c>
    </row>
    <row r="11166" spans="1:10" x14ac:dyDescent="0.25">
      <c r="A11166" t="s">
        <v>18</v>
      </c>
      <c r="B11166" t="s">
        <v>6</v>
      </c>
      <c r="C11166" t="s">
        <v>10</v>
      </c>
      <c r="D11166">
        <v>2036</v>
      </c>
      <c r="E11166">
        <v>2038</v>
      </c>
      <c r="F11166">
        <v>1</v>
      </c>
      <c r="G11166">
        <v>11825.348760000001</v>
      </c>
      <c r="H11166">
        <v>0</v>
      </c>
      <c r="I11166">
        <v>1</v>
      </c>
      <c r="J11166" s="2" t="str">
        <f t="shared" si="174"/>
        <v>EG_SHER2036</v>
      </c>
    </row>
    <row r="11167" spans="1:10" x14ac:dyDescent="0.25">
      <c r="A11167" t="s">
        <v>18</v>
      </c>
      <c r="B11167" t="s">
        <v>6</v>
      </c>
      <c r="C11167" t="s">
        <v>11</v>
      </c>
      <c r="D11167">
        <v>2036</v>
      </c>
      <c r="E11167">
        <v>2038</v>
      </c>
      <c r="F11167">
        <v>1</v>
      </c>
      <c r="G11167">
        <v>11825.348760000001</v>
      </c>
      <c r="H11167">
        <v>0</v>
      </c>
      <c r="I11167">
        <v>1</v>
      </c>
      <c r="J11167" s="2" t="str">
        <f t="shared" si="174"/>
        <v>EG_SHWR2036</v>
      </c>
    </row>
    <row r="11168" spans="1:10" x14ac:dyDescent="0.25">
      <c r="A11168" t="s">
        <v>18</v>
      </c>
      <c r="B11168" t="s">
        <v>6</v>
      </c>
      <c r="C11168" t="s">
        <v>9</v>
      </c>
      <c r="D11168">
        <v>2036</v>
      </c>
      <c r="E11168">
        <v>2038</v>
      </c>
      <c r="F11168">
        <v>1</v>
      </c>
      <c r="G11168">
        <v>11825.348760000001</v>
      </c>
      <c r="H11168">
        <v>0</v>
      </c>
      <c r="I11168">
        <v>1</v>
      </c>
      <c r="J11168" s="2" t="str">
        <f t="shared" si="174"/>
        <v>EG_SHNER2036</v>
      </c>
    </row>
    <row r="11169" spans="1:10" x14ac:dyDescent="0.25">
      <c r="A11169" t="s">
        <v>18</v>
      </c>
      <c r="B11169" t="s">
        <v>6</v>
      </c>
      <c r="C11169" t="s">
        <v>8</v>
      </c>
      <c r="D11169">
        <v>2036</v>
      </c>
      <c r="E11169">
        <v>2038</v>
      </c>
      <c r="F11169">
        <v>1</v>
      </c>
      <c r="G11169">
        <v>11825.348760000001</v>
      </c>
      <c r="H11169">
        <v>0</v>
      </c>
      <c r="I11169">
        <v>1</v>
      </c>
      <c r="J11169" s="2" t="str">
        <f t="shared" si="174"/>
        <v>EG_SHSR2036</v>
      </c>
    </row>
    <row r="11170" spans="1:10" x14ac:dyDescent="0.25">
      <c r="A11170" t="s">
        <v>18</v>
      </c>
      <c r="B11170" t="s">
        <v>6</v>
      </c>
      <c r="C11170" t="s">
        <v>12</v>
      </c>
      <c r="D11170">
        <v>2036</v>
      </c>
      <c r="E11170">
        <v>2038</v>
      </c>
      <c r="F11170">
        <v>1</v>
      </c>
      <c r="G11170">
        <v>11825.348760000001</v>
      </c>
      <c r="H11170">
        <v>0</v>
      </c>
      <c r="I11170">
        <v>1</v>
      </c>
      <c r="J11170" s="2" t="str">
        <f t="shared" si="174"/>
        <v>EG_SHNR2036</v>
      </c>
    </row>
    <row r="11171" spans="1:10" x14ac:dyDescent="0.25">
      <c r="A11171" t="s">
        <v>18</v>
      </c>
      <c r="B11171" t="s">
        <v>6</v>
      </c>
      <c r="C11171" t="s">
        <v>10</v>
      </c>
      <c r="D11171">
        <v>2036</v>
      </c>
      <c r="E11171">
        <v>2039</v>
      </c>
      <c r="F11171">
        <v>1</v>
      </c>
      <c r="G11171">
        <v>11825.348760000001</v>
      </c>
      <c r="H11171">
        <v>0</v>
      </c>
      <c r="I11171">
        <v>1</v>
      </c>
      <c r="J11171" s="2" t="str">
        <f t="shared" si="174"/>
        <v>EG_SHER2036</v>
      </c>
    </row>
    <row r="11172" spans="1:10" x14ac:dyDescent="0.25">
      <c r="A11172" t="s">
        <v>18</v>
      </c>
      <c r="B11172" t="s">
        <v>6</v>
      </c>
      <c r="C11172" t="s">
        <v>11</v>
      </c>
      <c r="D11172">
        <v>2036</v>
      </c>
      <c r="E11172">
        <v>2039</v>
      </c>
      <c r="F11172">
        <v>1</v>
      </c>
      <c r="G11172">
        <v>11825.348760000001</v>
      </c>
      <c r="H11172">
        <v>0</v>
      </c>
      <c r="I11172">
        <v>1</v>
      </c>
      <c r="J11172" s="2" t="str">
        <f t="shared" si="174"/>
        <v>EG_SHWR2036</v>
      </c>
    </row>
    <row r="11173" spans="1:10" x14ac:dyDescent="0.25">
      <c r="A11173" t="s">
        <v>18</v>
      </c>
      <c r="B11173" t="s">
        <v>6</v>
      </c>
      <c r="C11173" t="s">
        <v>9</v>
      </c>
      <c r="D11173">
        <v>2036</v>
      </c>
      <c r="E11173">
        <v>2039</v>
      </c>
      <c r="F11173">
        <v>1</v>
      </c>
      <c r="G11173">
        <v>11825.348760000001</v>
      </c>
      <c r="H11173">
        <v>0</v>
      </c>
      <c r="I11173">
        <v>1</v>
      </c>
      <c r="J11173" s="2" t="str">
        <f t="shared" si="174"/>
        <v>EG_SHNER2036</v>
      </c>
    </row>
    <row r="11174" spans="1:10" x14ac:dyDescent="0.25">
      <c r="A11174" t="s">
        <v>18</v>
      </c>
      <c r="B11174" t="s">
        <v>6</v>
      </c>
      <c r="C11174" t="s">
        <v>8</v>
      </c>
      <c r="D11174">
        <v>2036</v>
      </c>
      <c r="E11174">
        <v>2039</v>
      </c>
      <c r="F11174">
        <v>1</v>
      </c>
      <c r="G11174">
        <v>11825.348760000001</v>
      </c>
      <c r="H11174">
        <v>0</v>
      </c>
      <c r="I11174">
        <v>1</v>
      </c>
      <c r="J11174" s="2" t="str">
        <f t="shared" si="174"/>
        <v>EG_SHSR2036</v>
      </c>
    </row>
    <row r="11175" spans="1:10" x14ac:dyDescent="0.25">
      <c r="A11175" t="s">
        <v>18</v>
      </c>
      <c r="B11175" t="s">
        <v>6</v>
      </c>
      <c r="C11175" t="s">
        <v>12</v>
      </c>
      <c r="D11175">
        <v>2036</v>
      </c>
      <c r="E11175">
        <v>2039</v>
      </c>
      <c r="F11175">
        <v>1</v>
      </c>
      <c r="G11175">
        <v>11825.348760000001</v>
      </c>
      <c r="H11175">
        <v>0</v>
      </c>
      <c r="I11175">
        <v>1</v>
      </c>
      <c r="J11175" s="2" t="str">
        <f t="shared" si="174"/>
        <v>EG_SHNR2036</v>
      </c>
    </row>
    <row r="11176" spans="1:10" x14ac:dyDescent="0.25">
      <c r="A11176" t="s">
        <v>18</v>
      </c>
      <c r="B11176" t="s">
        <v>6</v>
      </c>
      <c r="C11176" t="s">
        <v>10</v>
      </c>
      <c r="D11176">
        <v>2036</v>
      </c>
      <c r="E11176">
        <v>2040</v>
      </c>
      <c r="F11176">
        <v>1</v>
      </c>
      <c r="G11176">
        <v>11825.348760000001</v>
      </c>
      <c r="H11176">
        <v>0</v>
      </c>
      <c r="I11176">
        <v>1</v>
      </c>
      <c r="J11176" s="2" t="str">
        <f t="shared" si="174"/>
        <v>EG_SHER2036</v>
      </c>
    </row>
    <row r="11177" spans="1:10" x14ac:dyDescent="0.25">
      <c r="A11177" t="s">
        <v>18</v>
      </c>
      <c r="B11177" t="s">
        <v>6</v>
      </c>
      <c r="C11177" t="s">
        <v>11</v>
      </c>
      <c r="D11177">
        <v>2036</v>
      </c>
      <c r="E11177">
        <v>2040</v>
      </c>
      <c r="F11177">
        <v>1</v>
      </c>
      <c r="G11177">
        <v>11825.348760000001</v>
      </c>
      <c r="H11177">
        <v>0</v>
      </c>
      <c r="I11177">
        <v>1</v>
      </c>
      <c r="J11177" s="2" t="str">
        <f t="shared" si="174"/>
        <v>EG_SHWR2036</v>
      </c>
    </row>
    <row r="11178" spans="1:10" x14ac:dyDescent="0.25">
      <c r="A11178" t="s">
        <v>18</v>
      </c>
      <c r="B11178" t="s">
        <v>6</v>
      </c>
      <c r="C11178" t="s">
        <v>9</v>
      </c>
      <c r="D11178">
        <v>2036</v>
      </c>
      <c r="E11178">
        <v>2040</v>
      </c>
      <c r="F11178">
        <v>1</v>
      </c>
      <c r="G11178">
        <v>11825.348760000001</v>
      </c>
      <c r="H11178">
        <v>0</v>
      </c>
      <c r="I11178">
        <v>1</v>
      </c>
      <c r="J11178" s="2" t="str">
        <f t="shared" si="174"/>
        <v>EG_SHNER2036</v>
      </c>
    </row>
    <row r="11179" spans="1:10" x14ac:dyDescent="0.25">
      <c r="A11179" t="s">
        <v>18</v>
      </c>
      <c r="B11179" t="s">
        <v>6</v>
      </c>
      <c r="C11179" t="s">
        <v>8</v>
      </c>
      <c r="D11179">
        <v>2036</v>
      </c>
      <c r="E11179">
        <v>2040</v>
      </c>
      <c r="F11179">
        <v>1</v>
      </c>
      <c r="G11179">
        <v>11825.348760000001</v>
      </c>
      <c r="H11179">
        <v>0</v>
      </c>
      <c r="I11179">
        <v>1</v>
      </c>
      <c r="J11179" s="2" t="str">
        <f t="shared" si="174"/>
        <v>EG_SHSR2036</v>
      </c>
    </row>
    <row r="11180" spans="1:10" x14ac:dyDescent="0.25">
      <c r="A11180" t="s">
        <v>18</v>
      </c>
      <c r="B11180" t="s">
        <v>6</v>
      </c>
      <c r="C11180" t="s">
        <v>12</v>
      </c>
      <c r="D11180">
        <v>2036</v>
      </c>
      <c r="E11180">
        <v>2040</v>
      </c>
      <c r="F11180">
        <v>1</v>
      </c>
      <c r="G11180">
        <v>11825.348760000001</v>
      </c>
      <c r="H11180">
        <v>0</v>
      </c>
      <c r="I11180">
        <v>1</v>
      </c>
      <c r="J11180" s="2" t="str">
        <f t="shared" si="174"/>
        <v>EG_SHNR2036</v>
      </c>
    </row>
    <row r="11181" spans="1:10" x14ac:dyDescent="0.25">
      <c r="A11181" t="s">
        <v>18</v>
      </c>
      <c r="B11181" t="s">
        <v>6</v>
      </c>
      <c r="C11181" t="s">
        <v>10</v>
      </c>
      <c r="D11181">
        <v>2036</v>
      </c>
      <c r="E11181">
        <v>2041</v>
      </c>
      <c r="F11181">
        <v>1</v>
      </c>
      <c r="G11181">
        <v>11825.348760000001</v>
      </c>
      <c r="H11181">
        <v>0</v>
      </c>
      <c r="I11181">
        <v>1</v>
      </c>
      <c r="J11181" s="2" t="str">
        <f t="shared" si="174"/>
        <v>EG_SHER2036</v>
      </c>
    </row>
    <row r="11182" spans="1:10" x14ac:dyDescent="0.25">
      <c r="A11182" t="s">
        <v>18</v>
      </c>
      <c r="B11182" t="s">
        <v>6</v>
      </c>
      <c r="C11182" t="s">
        <v>11</v>
      </c>
      <c r="D11182">
        <v>2036</v>
      </c>
      <c r="E11182">
        <v>2041</v>
      </c>
      <c r="F11182">
        <v>1</v>
      </c>
      <c r="G11182">
        <v>11825.348760000001</v>
      </c>
      <c r="H11182">
        <v>0</v>
      </c>
      <c r="I11182">
        <v>1</v>
      </c>
      <c r="J11182" s="2" t="str">
        <f t="shared" si="174"/>
        <v>EG_SHWR2036</v>
      </c>
    </row>
    <row r="11183" spans="1:10" x14ac:dyDescent="0.25">
      <c r="A11183" t="s">
        <v>18</v>
      </c>
      <c r="B11183" t="s">
        <v>6</v>
      </c>
      <c r="C11183" t="s">
        <v>9</v>
      </c>
      <c r="D11183">
        <v>2036</v>
      </c>
      <c r="E11183">
        <v>2041</v>
      </c>
      <c r="F11183">
        <v>1</v>
      </c>
      <c r="G11183">
        <v>11825.348760000001</v>
      </c>
      <c r="H11183">
        <v>0</v>
      </c>
      <c r="I11183">
        <v>1</v>
      </c>
      <c r="J11183" s="2" t="str">
        <f t="shared" si="174"/>
        <v>EG_SHNER2036</v>
      </c>
    </row>
    <row r="11184" spans="1:10" x14ac:dyDescent="0.25">
      <c r="A11184" t="s">
        <v>18</v>
      </c>
      <c r="B11184" t="s">
        <v>6</v>
      </c>
      <c r="C11184" t="s">
        <v>8</v>
      </c>
      <c r="D11184">
        <v>2036</v>
      </c>
      <c r="E11184">
        <v>2041</v>
      </c>
      <c r="F11184">
        <v>1</v>
      </c>
      <c r="G11184">
        <v>11825.348760000001</v>
      </c>
      <c r="H11184">
        <v>0</v>
      </c>
      <c r="I11184">
        <v>1</v>
      </c>
      <c r="J11184" s="2" t="str">
        <f t="shared" si="174"/>
        <v>EG_SHSR2036</v>
      </c>
    </row>
    <row r="11185" spans="1:10" x14ac:dyDescent="0.25">
      <c r="A11185" t="s">
        <v>18</v>
      </c>
      <c r="B11185" t="s">
        <v>6</v>
      </c>
      <c r="C11185" t="s">
        <v>12</v>
      </c>
      <c r="D11185">
        <v>2036</v>
      </c>
      <c r="E11185">
        <v>2041</v>
      </c>
      <c r="F11185">
        <v>1</v>
      </c>
      <c r="G11185">
        <v>11825.348760000001</v>
      </c>
      <c r="H11185">
        <v>0</v>
      </c>
      <c r="I11185">
        <v>1</v>
      </c>
      <c r="J11185" s="2" t="str">
        <f t="shared" si="174"/>
        <v>EG_SHNR2036</v>
      </c>
    </row>
    <row r="11186" spans="1:10" x14ac:dyDescent="0.25">
      <c r="A11186" t="s">
        <v>17</v>
      </c>
      <c r="B11186" t="s">
        <v>6</v>
      </c>
      <c r="C11186" t="s">
        <v>10</v>
      </c>
      <c r="D11186">
        <v>2036</v>
      </c>
      <c r="E11186">
        <v>2036</v>
      </c>
      <c r="F11186">
        <v>1</v>
      </c>
      <c r="G11186">
        <v>20833.210350000001</v>
      </c>
      <c r="H11186">
        <v>0</v>
      </c>
      <c r="I11186">
        <v>0.70916666699999997</v>
      </c>
      <c r="J11186" s="2" t="str">
        <f t="shared" si="174"/>
        <v>EG_PHWRER2036</v>
      </c>
    </row>
    <row r="11187" spans="1:10" x14ac:dyDescent="0.25">
      <c r="A11187" t="s">
        <v>17</v>
      </c>
      <c r="B11187" t="s">
        <v>6</v>
      </c>
      <c r="C11187" t="s">
        <v>11</v>
      </c>
      <c r="D11187">
        <v>2036</v>
      </c>
      <c r="E11187">
        <v>2036</v>
      </c>
      <c r="F11187">
        <v>1</v>
      </c>
      <c r="G11187">
        <v>20833.210350000001</v>
      </c>
      <c r="H11187">
        <v>0</v>
      </c>
      <c r="I11187">
        <v>0.70916666699999997</v>
      </c>
      <c r="J11187" s="2" t="str">
        <f t="shared" si="174"/>
        <v>EG_PHWRWR2036</v>
      </c>
    </row>
    <row r="11188" spans="1:10" x14ac:dyDescent="0.25">
      <c r="A11188" t="s">
        <v>17</v>
      </c>
      <c r="B11188" t="s">
        <v>6</v>
      </c>
      <c r="C11188" t="s">
        <v>9</v>
      </c>
      <c r="D11188">
        <v>2036</v>
      </c>
      <c r="E11188">
        <v>2036</v>
      </c>
      <c r="F11188">
        <v>1</v>
      </c>
      <c r="G11188">
        <v>20833.210350000001</v>
      </c>
      <c r="H11188">
        <v>0</v>
      </c>
      <c r="I11188">
        <v>0.70916666699999997</v>
      </c>
      <c r="J11188" s="2" t="str">
        <f t="shared" si="174"/>
        <v>EG_PHWRNER2036</v>
      </c>
    </row>
    <row r="11189" spans="1:10" x14ac:dyDescent="0.25">
      <c r="A11189" t="s">
        <v>17</v>
      </c>
      <c r="B11189" t="s">
        <v>6</v>
      </c>
      <c r="C11189" t="s">
        <v>8</v>
      </c>
      <c r="D11189">
        <v>2036</v>
      </c>
      <c r="E11189">
        <v>2036</v>
      </c>
      <c r="F11189">
        <v>1</v>
      </c>
      <c r="G11189">
        <v>20833.210350000001</v>
      </c>
      <c r="H11189">
        <v>0</v>
      </c>
      <c r="I11189">
        <v>0.70916666699999997</v>
      </c>
      <c r="J11189" s="2" t="str">
        <f t="shared" si="174"/>
        <v>EG_PHWRSR2036</v>
      </c>
    </row>
    <row r="11190" spans="1:10" x14ac:dyDescent="0.25">
      <c r="A11190" t="s">
        <v>17</v>
      </c>
      <c r="B11190" t="s">
        <v>6</v>
      </c>
      <c r="C11190" t="s">
        <v>12</v>
      </c>
      <c r="D11190">
        <v>2036</v>
      </c>
      <c r="E11190">
        <v>2036</v>
      </c>
      <c r="F11190">
        <v>1</v>
      </c>
      <c r="G11190">
        <v>20833.210350000001</v>
      </c>
      <c r="H11190">
        <v>0</v>
      </c>
      <c r="I11190">
        <v>0.70916666699999997</v>
      </c>
      <c r="J11190" s="2" t="str">
        <f t="shared" si="174"/>
        <v>EG_PHWRNR2036</v>
      </c>
    </row>
    <row r="11191" spans="1:10" x14ac:dyDescent="0.25">
      <c r="A11191" t="s">
        <v>17</v>
      </c>
      <c r="B11191" t="s">
        <v>6</v>
      </c>
      <c r="C11191" t="s">
        <v>10</v>
      </c>
      <c r="D11191">
        <v>2036</v>
      </c>
      <c r="E11191">
        <v>2037</v>
      </c>
      <c r="F11191">
        <v>1</v>
      </c>
      <c r="G11191">
        <v>20833.210350000001</v>
      </c>
      <c r="H11191">
        <v>0</v>
      </c>
      <c r="I11191">
        <v>0.70916666699999997</v>
      </c>
      <c r="J11191" s="2" t="str">
        <f t="shared" si="174"/>
        <v>EG_PHWRER2036</v>
      </c>
    </row>
    <row r="11192" spans="1:10" x14ac:dyDescent="0.25">
      <c r="A11192" t="s">
        <v>17</v>
      </c>
      <c r="B11192" t="s">
        <v>6</v>
      </c>
      <c r="C11192" t="s">
        <v>11</v>
      </c>
      <c r="D11192">
        <v>2036</v>
      </c>
      <c r="E11192">
        <v>2037</v>
      </c>
      <c r="F11192">
        <v>1</v>
      </c>
      <c r="G11192">
        <v>20833.210350000001</v>
      </c>
      <c r="H11192">
        <v>0</v>
      </c>
      <c r="I11192">
        <v>0.70916666699999997</v>
      </c>
      <c r="J11192" s="2" t="str">
        <f t="shared" si="174"/>
        <v>EG_PHWRWR2036</v>
      </c>
    </row>
    <row r="11193" spans="1:10" x14ac:dyDescent="0.25">
      <c r="A11193" t="s">
        <v>17</v>
      </c>
      <c r="B11193" t="s">
        <v>6</v>
      </c>
      <c r="C11193" t="s">
        <v>9</v>
      </c>
      <c r="D11193">
        <v>2036</v>
      </c>
      <c r="E11193">
        <v>2037</v>
      </c>
      <c r="F11193">
        <v>1</v>
      </c>
      <c r="G11193">
        <v>20833.210350000001</v>
      </c>
      <c r="H11193">
        <v>0</v>
      </c>
      <c r="I11193">
        <v>0.70916666699999997</v>
      </c>
      <c r="J11193" s="2" t="str">
        <f t="shared" si="174"/>
        <v>EG_PHWRNER2036</v>
      </c>
    </row>
    <row r="11194" spans="1:10" x14ac:dyDescent="0.25">
      <c r="A11194" t="s">
        <v>17</v>
      </c>
      <c r="B11194" t="s">
        <v>6</v>
      </c>
      <c r="C11194" t="s">
        <v>8</v>
      </c>
      <c r="D11194">
        <v>2036</v>
      </c>
      <c r="E11194">
        <v>2037</v>
      </c>
      <c r="F11194">
        <v>1</v>
      </c>
      <c r="G11194">
        <v>20833.210350000001</v>
      </c>
      <c r="H11194">
        <v>0</v>
      </c>
      <c r="I11194">
        <v>0.70916666699999997</v>
      </c>
      <c r="J11194" s="2" t="str">
        <f t="shared" si="174"/>
        <v>EG_PHWRSR2036</v>
      </c>
    </row>
    <row r="11195" spans="1:10" x14ac:dyDescent="0.25">
      <c r="A11195" t="s">
        <v>17</v>
      </c>
      <c r="B11195" t="s">
        <v>6</v>
      </c>
      <c r="C11195" t="s">
        <v>12</v>
      </c>
      <c r="D11195">
        <v>2036</v>
      </c>
      <c r="E11195">
        <v>2037</v>
      </c>
      <c r="F11195">
        <v>1</v>
      </c>
      <c r="G11195">
        <v>20833.210350000001</v>
      </c>
      <c r="H11195">
        <v>0</v>
      </c>
      <c r="I11195">
        <v>0.70916666699999997</v>
      </c>
      <c r="J11195" s="2" t="str">
        <f t="shared" si="174"/>
        <v>EG_PHWRNR2036</v>
      </c>
    </row>
    <row r="11196" spans="1:10" x14ac:dyDescent="0.25">
      <c r="A11196" t="s">
        <v>17</v>
      </c>
      <c r="B11196" t="s">
        <v>6</v>
      </c>
      <c r="C11196" t="s">
        <v>10</v>
      </c>
      <c r="D11196">
        <v>2036</v>
      </c>
      <c r="E11196">
        <v>2038</v>
      </c>
      <c r="F11196">
        <v>1</v>
      </c>
      <c r="G11196">
        <v>20833.210350000001</v>
      </c>
      <c r="H11196">
        <v>0</v>
      </c>
      <c r="I11196">
        <v>0.70916666699999997</v>
      </c>
      <c r="J11196" s="2" t="str">
        <f t="shared" si="174"/>
        <v>EG_PHWRER2036</v>
      </c>
    </row>
    <row r="11197" spans="1:10" x14ac:dyDescent="0.25">
      <c r="A11197" t="s">
        <v>17</v>
      </c>
      <c r="B11197" t="s">
        <v>6</v>
      </c>
      <c r="C11197" t="s">
        <v>11</v>
      </c>
      <c r="D11197">
        <v>2036</v>
      </c>
      <c r="E11197">
        <v>2038</v>
      </c>
      <c r="F11197">
        <v>1</v>
      </c>
      <c r="G11197">
        <v>20833.210350000001</v>
      </c>
      <c r="H11197">
        <v>0</v>
      </c>
      <c r="I11197">
        <v>0.70916666699999997</v>
      </c>
      <c r="J11197" s="2" t="str">
        <f t="shared" si="174"/>
        <v>EG_PHWRWR2036</v>
      </c>
    </row>
    <row r="11198" spans="1:10" x14ac:dyDescent="0.25">
      <c r="A11198" t="s">
        <v>17</v>
      </c>
      <c r="B11198" t="s">
        <v>6</v>
      </c>
      <c r="C11198" t="s">
        <v>9</v>
      </c>
      <c r="D11198">
        <v>2036</v>
      </c>
      <c r="E11198">
        <v>2038</v>
      </c>
      <c r="F11198">
        <v>1</v>
      </c>
      <c r="G11198">
        <v>20833.210350000001</v>
      </c>
      <c r="H11198">
        <v>0</v>
      </c>
      <c r="I11198">
        <v>0.70916666699999997</v>
      </c>
      <c r="J11198" s="2" t="str">
        <f t="shared" si="174"/>
        <v>EG_PHWRNER2036</v>
      </c>
    </row>
    <row r="11199" spans="1:10" x14ac:dyDescent="0.25">
      <c r="A11199" t="s">
        <v>17</v>
      </c>
      <c r="B11199" t="s">
        <v>6</v>
      </c>
      <c r="C11199" t="s">
        <v>8</v>
      </c>
      <c r="D11199">
        <v>2036</v>
      </c>
      <c r="E11199">
        <v>2038</v>
      </c>
      <c r="F11199">
        <v>1</v>
      </c>
      <c r="G11199">
        <v>20833.210350000001</v>
      </c>
      <c r="H11199">
        <v>0</v>
      </c>
      <c r="I11199">
        <v>0.70916666699999997</v>
      </c>
      <c r="J11199" s="2" t="str">
        <f t="shared" si="174"/>
        <v>EG_PHWRSR2036</v>
      </c>
    </row>
    <row r="11200" spans="1:10" x14ac:dyDescent="0.25">
      <c r="A11200" t="s">
        <v>17</v>
      </c>
      <c r="B11200" t="s">
        <v>6</v>
      </c>
      <c r="C11200" t="s">
        <v>12</v>
      </c>
      <c r="D11200">
        <v>2036</v>
      </c>
      <c r="E11200">
        <v>2038</v>
      </c>
      <c r="F11200">
        <v>1</v>
      </c>
      <c r="G11200">
        <v>20833.210350000001</v>
      </c>
      <c r="H11200">
        <v>0</v>
      </c>
      <c r="I11200">
        <v>0.70916666699999997</v>
      </c>
      <c r="J11200" s="2" t="str">
        <f t="shared" si="174"/>
        <v>EG_PHWRNR2036</v>
      </c>
    </row>
    <row r="11201" spans="1:10" x14ac:dyDescent="0.25">
      <c r="A11201" t="s">
        <v>17</v>
      </c>
      <c r="B11201" t="s">
        <v>6</v>
      </c>
      <c r="C11201" t="s">
        <v>10</v>
      </c>
      <c r="D11201">
        <v>2036</v>
      </c>
      <c r="E11201">
        <v>2039</v>
      </c>
      <c r="F11201">
        <v>1</v>
      </c>
      <c r="G11201">
        <v>20833.210350000001</v>
      </c>
      <c r="H11201">
        <v>0</v>
      </c>
      <c r="I11201">
        <v>0.70916666699999997</v>
      </c>
      <c r="J11201" s="2" t="str">
        <f t="shared" si="174"/>
        <v>EG_PHWRER2036</v>
      </c>
    </row>
    <row r="11202" spans="1:10" x14ac:dyDescent="0.25">
      <c r="A11202" t="s">
        <v>17</v>
      </c>
      <c r="B11202" t="s">
        <v>6</v>
      </c>
      <c r="C11202" t="s">
        <v>11</v>
      </c>
      <c r="D11202">
        <v>2036</v>
      </c>
      <c r="E11202">
        <v>2039</v>
      </c>
      <c r="F11202">
        <v>1</v>
      </c>
      <c r="G11202">
        <v>20833.210350000001</v>
      </c>
      <c r="H11202">
        <v>0</v>
      </c>
      <c r="I11202">
        <v>0.70916666699999997</v>
      </c>
      <c r="J11202" s="2" t="str">
        <f t="shared" si="174"/>
        <v>EG_PHWRWR2036</v>
      </c>
    </row>
    <row r="11203" spans="1:10" x14ac:dyDescent="0.25">
      <c r="A11203" t="s">
        <v>17</v>
      </c>
      <c r="B11203" t="s">
        <v>6</v>
      </c>
      <c r="C11203" t="s">
        <v>9</v>
      </c>
      <c r="D11203">
        <v>2036</v>
      </c>
      <c r="E11203">
        <v>2039</v>
      </c>
      <c r="F11203">
        <v>1</v>
      </c>
      <c r="G11203">
        <v>20833.210350000001</v>
      </c>
      <c r="H11203">
        <v>0</v>
      </c>
      <c r="I11203">
        <v>0.70916666699999997</v>
      </c>
      <c r="J11203" s="2" t="str">
        <f t="shared" ref="J11203:J11266" si="175">_xlfn.CONCAT(A11203,C11203,D11203)</f>
        <v>EG_PHWRNER2036</v>
      </c>
    </row>
    <row r="11204" spans="1:10" x14ac:dyDescent="0.25">
      <c r="A11204" t="s">
        <v>17</v>
      </c>
      <c r="B11204" t="s">
        <v>6</v>
      </c>
      <c r="C11204" t="s">
        <v>8</v>
      </c>
      <c r="D11204">
        <v>2036</v>
      </c>
      <c r="E11204">
        <v>2039</v>
      </c>
      <c r="F11204">
        <v>1</v>
      </c>
      <c r="G11204">
        <v>20833.210350000001</v>
      </c>
      <c r="H11204">
        <v>0</v>
      </c>
      <c r="I11204">
        <v>0.70916666699999997</v>
      </c>
      <c r="J11204" s="2" t="str">
        <f t="shared" si="175"/>
        <v>EG_PHWRSR2036</v>
      </c>
    </row>
    <row r="11205" spans="1:10" x14ac:dyDescent="0.25">
      <c r="A11205" t="s">
        <v>17</v>
      </c>
      <c r="B11205" t="s">
        <v>6</v>
      </c>
      <c r="C11205" t="s">
        <v>12</v>
      </c>
      <c r="D11205">
        <v>2036</v>
      </c>
      <c r="E11205">
        <v>2039</v>
      </c>
      <c r="F11205">
        <v>1</v>
      </c>
      <c r="G11205">
        <v>20833.210350000001</v>
      </c>
      <c r="H11205">
        <v>0</v>
      </c>
      <c r="I11205">
        <v>0.70916666699999997</v>
      </c>
      <c r="J11205" s="2" t="str">
        <f t="shared" si="175"/>
        <v>EG_PHWRNR2036</v>
      </c>
    </row>
    <row r="11206" spans="1:10" x14ac:dyDescent="0.25">
      <c r="A11206" t="s">
        <v>17</v>
      </c>
      <c r="B11206" t="s">
        <v>6</v>
      </c>
      <c r="C11206" t="s">
        <v>10</v>
      </c>
      <c r="D11206">
        <v>2036</v>
      </c>
      <c r="E11206">
        <v>2040</v>
      </c>
      <c r="F11206">
        <v>1</v>
      </c>
      <c r="G11206">
        <v>20833.210350000001</v>
      </c>
      <c r="H11206">
        <v>0</v>
      </c>
      <c r="I11206">
        <v>0.70916666699999997</v>
      </c>
      <c r="J11206" s="2" t="str">
        <f t="shared" si="175"/>
        <v>EG_PHWRER2036</v>
      </c>
    </row>
    <row r="11207" spans="1:10" x14ac:dyDescent="0.25">
      <c r="A11207" t="s">
        <v>17</v>
      </c>
      <c r="B11207" t="s">
        <v>6</v>
      </c>
      <c r="C11207" t="s">
        <v>11</v>
      </c>
      <c r="D11207">
        <v>2036</v>
      </c>
      <c r="E11207">
        <v>2040</v>
      </c>
      <c r="F11207">
        <v>1</v>
      </c>
      <c r="G11207">
        <v>20833.210350000001</v>
      </c>
      <c r="H11207">
        <v>0</v>
      </c>
      <c r="I11207">
        <v>0.70916666699999997</v>
      </c>
      <c r="J11207" s="2" t="str">
        <f t="shared" si="175"/>
        <v>EG_PHWRWR2036</v>
      </c>
    </row>
    <row r="11208" spans="1:10" x14ac:dyDescent="0.25">
      <c r="A11208" t="s">
        <v>17</v>
      </c>
      <c r="B11208" t="s">
        <v>6</v>
      </c>
      <c r="C11208" t="s">
        <v>9</v>
      </c>
      <c r="D11208">
        <v>2036</v>
      </c>
      <c r="E11208">
        <v>2040</v>
      </c>
      <c r="F11208">
        <v>1</v>
      </c>
      <c r="G11208">
        <v>20833.210350000001</v>
      </c>
      <c r="H11208">
        <v>0</v>
      </c>
      <c r="I11208">
        <v>0.70916666699999997</v>
      </c>
      <c r="J11208" s="2" t="str">
        <f t="shared" si="175"/>
        <v>EG_PHWRNER2036</v>
      </c>
    </row>
    <row r="11209" spans="1:10" x14ac:dyDescent="0.25">
      <c r="A11209" t="s">
        <v>17</v>
      </c>
      <c r="B11209" t="s">
        <v>6</v>
      </c>
      <c r="C11209" t="s">
        <v>8</v>
      </c>
      <c r="D11209">
        <v>2036</v>
      </c>
      <c r="E11209">
        <v>2040</v>
      </c>
      <c r="F11209">
        <v>1</v>
      </c>
      <c r="G11209">
        <v>20833.210350000001</v>
      </c>
      <c r="H11209">
        <v>0</v>
      </c>
      <c r="I11209">
        <v>0.70916666699999997</v>
      </c>
      <c r="J11209" s="2" t="str">
        <f t="shared" si="175"/>
        <v>EG_PHWRSR2036</v>
      </c>
    </row>
    <row r="11210" spans="1:10" x14ac:dyDescent="0.25">
      <c r="A11210" t="s">
        <v>17</v>
      </c>
      <c r="B11210" t="s">
        <v>6</v>
      </c>
      <c r="C11210" t="s">
        <v>12</v>
      </c>
      <c r="D11210">
        <v>2036</v>
      </c>
      <c r="E11210">
        <v>2040</v>
      </c>
      <c r="F11210">
        <v>1</v>
      </c>
      <c r="G11210">
        <v>20833.210350000001</v>
      </c>
      <c r="H11210">
        <v>0</v>
      </c>
      <c r="I11210">
        <v>0.70916666699999997</v>
      </c>
      <c r="J11210" s="2" t="str">
        <f t="shared" si="175"/>
        <v>EG_PHWRNR2036</v>
      </c>
    </row>
    <row r="11211" spans="1:10" x14ac:dyDescent="0.25">
      <c r="A11211" t="s">
        <v>17</v>
      </c>
      <c r="B11211" t="s">
        <v>6</v>
      </c>
      <c r="C11211" t="s">
        <v>10</v>
      </c>
      <c r="D11211">
        <v>2036</v>
      </c>
      <c r="E11211">
        <v>2041</v>
      </c>
      <c r="F11211">
        <v>1</v>
      </c>
      <c r="G11211">
        <v>20833.210350000001</v>
      </c>
      <c r="H11211">
        <v>0</v>
      </c>
      <c r="I11211">
        <v>0.70916666699999997</v>
      </c>
      <c r="J11211" s="2" t="str">
        <f t="shared" si="175"/>
        <v>EG_PHWRER2036</v>
      </c>
    </row>
    <row r="11212" spans="1:10" x14ac:dyDescent="0.25">
      <c r="A11212" t="s">
        <v>17</v>
      </c>
      <c r="B11212" t="s">
        <v>6</v>
      </c>
      <c r="C11212" t="s">
        <v>11</v>
      </c>
      <c r="D11212">
        <v>2036</v>
      </c>
      <c r="E11212">
        <v>2041</v>
      </c>
      <c r="F11212">
        <v>1</v>
      </c>
      <c r="G11212">
        <v>20833.210350000001</v>
      </c>
      <c r="H11212">
        <v>0</v>
      </c>
      <c r="I11212">
        <v>0.70916666699999997</v>
      </c>
      <c r="J11212" s="2" t="str">
        <f t="shared" si="175"/>
        <v>EG_PHWRWR2036</v>
      </c>
    </row>
    <row r="11213" spans="1:10" x14ac:dyDescent="0.25">
      <c r="A11213" t="s">
        <v>17</v>
      </c>
      <c r="B11213" t="s">
        <v>6</v>
      </c>
      <c r="C11213" t="s">
        <v>9</v>
      </c>
      <c r="D11213">
        <v>2036</v>
      </c>
      <c r="E11213">
        <v>2041</v>
      </c>
      <c r="F11213">
        <v>1</v>
      </c>
      <c r="G11213">
        <v>20833.210350000001</v>
      </c>
      <c r="H11213">
        <v>0</v>
      </c>
      <c r="I11213">
        <v>0.70916666699999997</v>
      </c>
      <c r="J11213" s="2" t="str">
        <f t="shared" si="175"/>
        <v>EG_PHWRNER2036</v>
      </c>
    </row>
    <row r="11214" spans="1:10" x14ac:dyDescent="0.25">
      <c r="A11214" t="s">
        <v>17</v>
      </c>
      <c r="B11214" t="s">
        <v>6</v>
      </c>
      <c r="C11214" t="s">
        <v>8</v>
      </c>
      <c r="D11214">
        <v>2036</v>
      </c>
      <c r="E11214">
        <v>2041</v>
      </c>
      <c r="F11214">
        <v>1</v>
      </c>
      <c r="G11214">
        <v>20833.210350000001</v>
      </c>
      <c r="H11214">
        <v>0</v>
      </c>
      <c r="I11214">
        <v>0.70916666699999997</v>
      </c>
      <c r="J11214" s="2" t="str">
        <f t="shared" si="175"/>
        <v>EG_PHWRSR2036</v>
      </c>
    </row>
    <row r="11215" spans="1:10" x14ac:dyDescent="0.25">
      <c r="A11215" t="s">
        <v>17</v>
      </c>
      <c r="B11215" t="s">
        <v>6</v>
      </c>
      <c r="C11215" t="s">
        <v>12</v>
      </c>
      <c r="D11215">
        <v>2036</v>
      </c>
      <c r="E11215">
        <v>2041</v>
      </c>
      <c r="F11215">
        <v>1</v>
      </c>
      <c r="G11215">
        <v>20833.210350000001</v>
      </c>
      <c r="H11215">
        <v>0</v>
      </c>
      <c r="I11215">
        <v>0.70916666699999997</v>
      </c>
      <c r="J11215" s="2" t="str">
        <f t="shared" si="175"/>
        <v>EG_PHWRNR2036</v>
      </c>
    </row>
    <row r="11216" spans="1:10" x14ac:dyDescent="0.25">
      <c r="A11216" t="s">
        <v>22</v>
      </c>
      <c r="B11216" t="s">
        <v>6</v>
      </c>
      <c r="C11216" t="s">
        <v>10</v>
      </c>
      <c r="D11216">
        <v>2036</v>
      </c>
      <c r="E11216">
        <v>2036</v>
      </c>
      <c r="F11216">
        <v>1</v>
      </c>
      <c r="G11216">
        <v>35289.429389999998</v>
      </c>
      <c r="H11216">
        <v>0</v>
      </c>
      <c r="I11216">
        <v>0.70916666699999997</v>
      </c>
      <c r="J11216" s="2" t="str">
        <f t="shared" si="175"/>
        <v>EG_SMRER2036</v>
      </c>
    </row>
    <row r="11217" spans="1:10" x14ac:dyDescent="0.25">
      <c r="A11217" t="s">
        <v>22</v>
      </c>
      <c r="B11217" t="s">
        <v>6</v>
      </c>
      <c r="C11217" t="s">
        <v>11</v>
      </c>
      <c r="D11217">
        <v>2036</v>
      </c>
      <c r="E11217">
        <v>2036</v>
      </c>
      <c r="F11217">
        <v>1</v>
      </c>
      <c r="G11217">
        <v>35289.429389999998</v>
      </c>
      <c r="H11217">
        <v>0</v>
      </c>
      <c r="I11217">
        <v>0.70916666699999997</v>
      </c>
      <c r="J11217" s="2" t="str">
        <f t="shared" si="175"/>
        <v>EG_SMRWR2036</v>
      </c>
    </row>
    <row r="11218" spans="1:10" x14ac:dyDescent="0.25">
      <c r="A11218" t="s">
        <v>22</v>
      </c>
      <c r="B11218" t="s">
        <v>6</v>
      </c>
      <c r="C11218" t="s">
        <v>9</v>
      </c>
      <c r="D11218">
        <v>2036</v>
      </c>
      <c r="E11218">
        <v>2036</v>
      </c>
      <c r="F11218">
        <v>1</v>
      </c>
      <c r="G11218">
        <v>35289.429389999998</v>
      </c>
      <c r="H11218">
        <v>0</v>
      </c>
      <c r="I11218">
        <v>0.70916666699999997</v>
      </c>
      <c r="J11218" s="2" t="str">
        <f t="shared" si="175"/>
        <v>EG_SMRNER2036</v>
      </c>
    </row>
    <row r="11219" spans="1:10" x14ac:dyDescent="0.25">
      <c r="A11219" t="s">
        <v>22</v>
      </c>
      <c r="B11219" t="s">
        <v>6</v>
      </c>
      <c r="C11219" t="s">
        <v>8</v>
      </c>
      <c r="D11219">
        <v>2036</v>
      </c>
      <c r="E11219">
        <v>2036</v>
      </c>
      <c r="F11219">
        <v>1</v>
      </c>
      <c r="G11219">
        <v>35289.429389999998</v>
      </c>
      <c r="H11219">
        <v>0</v>
      </c>
      <c r="I11219">
        <v>0.70916666699999997</v>
      </c>
      <c r="J11219" s="2" t="str">
        <f t="shared" si="175"/>
        <v>EG_SMRSR2036</v>
      </c>
    </row>
    <row r="11220" spans="1:10" x14ac:dyDescent="0.25">
      <c r="A11220" t="s">
        <v>22</v>
      </c>
      <c r="B11220" t="s">
        <v>6</v>
      </c>
      <c r="C11220" t="s">
        <v>12</v>
      </c>
      <c r="D11220">
        <v>2036</v>
      </c>
      <c r="E11220">
        <v>2036</v>
      </c>
      <c r="F11220">
        <v>1</v>
      </c>
      <c r="G11220">
        <v>35289.429389999998</v>
      </c>
      <c r="H11220">
        <v>0</v>
      </c>
      <c r="I11220">
        <v>0.70916666699999997</v>
      </c>
      <c r="J11220" s="2" t="str">
        <f t="shared" si="175"/>
        <v>EG_SMRNR2036</v>
      </c>
    </row>
    <row r="11221" spans="1:10" x14ac:dyDescent="0.25">
      <c r="A11221" t="s">
        <v>22</v>
      </c>
      <c r="B11221" t="s">
        <v>6</v>
      </c>
      <c r="C11221" t="s">
        <v>10</v>
      </c>
      <c r="D11221">
        <v>2036</v>
      </c>
      <c r="E11221">
        <v>2037</v>
      </c>
      <c r="F11221">
        <v>1</v>
      </c>
      <c r="G11221">
        <v>35289.429389999998</v>
      </c>
      <c r="H11221">
        <v>0</v>
      </c>
      <c r="I11221">
        <v>0.70916666699999997</v>
      </c>
      <c r="J11221" s="2" t="str">
        <f t="shared" si="175"/>
        <v>EG_SMRER2036</v>
      </c>
    </row>
    <row r="11222" spans="1:10" x14ac:dyDescent="0.25">
      <c r="A11222" t="s">
        <v>22</v>
      </c>
      <c r="B11222" t="s">
        <v>6</v>
      </c>
      <c r="C11222" t="s">
        <v>11</v>
      </c>
      <c r="D11222">
        <v>2036</v>
      </c>
      <c r="E11222">
        <v>2037</v>
      </c>
      <c r="F11222">
        <v>1</v>
      </c>
      <c r="G11222">
        <v>35289.429389999998</v>
      </c>
      <c r="H11222">
        <v>0</v>
      </c>
      <c r="I11222">
        <v>0.70916666699999997</v>
      </c>
      <c r="J11222" s="2" t="str">
        <f t="shared" si="175"/>
        <v>EG_SMRWR2036</v>
      </c>
    </row>
    <row r="11223" spans="1:10" x14ac:dyDescent="0.25">
      <c r="A11223" t="s">
        <v>22</v>
      </c>
      <c r="B11223" t="s">
        <v>6</v>
      </c>
      <c r="C11223" t="s">
        <v>9</v>
      </c>
      <c r="D11223">
        <v>2036</v>
      </c>
      <c r="E11223">
        <v>2037</v>
      </c>
      <c r="F11223">
        <v>1</v>
      </c>
      <c r="G11223">
        <v>35289.429389999998</v>
      </c>
      <c r="H11223">
        <v>0</v>
      </c>
      <c r="I11223">
        <v>0.70916666699999997</v>
      </c>
      <c r="J11223" s="2" t="str">
        <f t="shared" si="175"/>
        <v>EG_SMRNER2036</v>
      </c>
    </row>
    <row r="11224" spans="1:10" x14ac:dyDescent="0.25">
      <c r="A11224" t="s">
        <v>22</v>
      </c>
      <c r="B11224" t="s">
        <v>6</v>
      </c>
      <c r="C11224" t="s">
        <v>8</v>
      </c>
      <c r="D11224">
        <v>2036</v>
      </c>
      <c r="E11224">
        <v>2037</v>
      </c>
      <c r="F11224">
        <v>1</v>
      </c>
      <c r="G11224">
        <v>35289.429389999998</v>
      </c>
      <c r="H11224">
        <v>0</v>
      </c>
      <c r="I11224">
        <v>0.70916666699999997</v>
      </c>
      <c r="J11224" s="2" t="str">
        <f t="shared" si="175"/>
        <v>EG_SMRSR2036</v>
      </c>
    </row>
    <row r="11225" spans="1:10" x14ac:dyDescent="0.25">
      <c r="A11225" t="s">
        <v>22</v>
      </c>
      <c r="B11225" t="s">
        <v>6</v>
      </c>
      <c r="C11225" t="s">
        <v>12</v>
      </c>
      <c r="D11225">
        <v>2036</v>
      </c>
      <c r="E11225">
        <v>2037</v>
      </c>
      <c r="F11225">
        <v>1</v>
      </c>
      <c r="G11225">
        <v>35289.429389999998</v>
      </c>
      <c r="H11225">
        <v>0</v>
      </c>
      <c r="I11225">
        <v>0.70916666699999997</v>
      </c>
      <c r="J11225" s="2" t="str">
        <f t="shared" si="175"/>
        <v>EG_SMRNR2036</v>
      </c>
    </row>
    <row r="11226" spans="1:10" x14ac:dyDescent="0.25">
      <c r="A11226" t="s">
        <v>22</v>
      </c>
      <c r="B11226" t="s">
        <v>6</v>
      </c>
      <c r="C11226" t="s">
        <v>10</v>
      </c>
      <c r="D11226">
        <v>2036</v>
      </c>
      <c r="E11226">
        <v>2038</v>
      </c>
      <c r="F11226">
        <v>1</v>
      </c>
      <c r="G11226">
        <v>35289.429389999998</v>
      </c>
      <c r="H11226">
        <v>0</v>
      </c>
      <c r="I11226">
        <v>0.70916666699999997</v>
      </c>
      <c r="J11226" s="2" t="str">
        <f t="shared" si="175"/>
        <v>EG_SMRER2036</v>
      </c>
    </row>
    <row r="11227" spans="1:10" x14ac:dyDescent="0.25">
      <c r="A11227" t="s">
        <v>22</v>
      </c>
      <c r="B11227" t="s">
        <v>6</v>
      </c>
      <c r="C11227" t="s">
        <v>11</v>
      </c>
      <c r="D11227">
        <v>2036</v>
      </c>
      <c r="E11227">
        <v>2038</v>
      </c>
      <c r="F11227">
        <v>1</v>
      </c>
      <c r="G11227">
        <v>35289.429389999998</v>
      </c>
      <c r="H11227">
        <v>0</v>
      </c>
      <c r="I11227">
        <v>0.70916666699999997</v>
      </c>
      <c r="J11227" s="2" t="str">
        <f t="shared" si="175"/>
        <v>EG_SMRWR2036</v>
      </c>
    </row>
    <row r="11228" spans="1:10" x14ac:dyDescent="0.25">
      <c r="A11228" t="s">
        <v>22</v>
      </c>
      <c r="B11228" t="s">
        <v>6</v>
      </c>
      <c r="C11228" t="s">
        <v>9</v>
      </c>
      <c r="D11228">
        <v>2036</v>
      </c>
      <c r="E11228">
        <v>2038</v>
      </c>
      <c r="F11228">
        <v>1</v>
      </c>
      <c r="G11228">
        <v>35289.429389999998</v>
      </c>
      <c r="H11228">
        <v>0</v>
      </c>
      <c r="I11228">
        <v>0.70916666699999997</v>
      </c>
      <c r="J11228" s="2" t="str">
        <f t="shared" si="175"/>
        <v>EG_SMRNER2036</v>
      </c>
    </row>
    <row r="11229" spans="1:10" x14ac:dyDescent="0.25">
      <c r="A11229" t="s">
        <v>22</v>
      </c>
      <c r="B11229" t="s">
        <v>6</v>
      </c>
      <c r="C11229" t="s">
        <v>8</v>
      </c>
      <c r="D11229">
        <v>2036</v>
      </c>
      <c r="E11229">
        <v>2038</v>
      </c>
      <c r="F11229">
        <v>1</v>
      </c>
      <c r="G11229">
        <v>35289.429389999998</v>
      </c>
      <c r="H11229">
        <v>0</v>
      </c>
      <c r="I11229">
        <v>0.70916666699999997</v>
      </c>
      <c r="J11229" s="2" t="str">
        <f t="shared" si="175"/>
        <v>EG_SMRSR2036</v>
      </c>
    </row>
    <row r="11230" spans="1:10" x14ac:dyDescent="0.25">
      <c r="A11230" t="s">
        <v>22</v>
      </c>
      <c r="B11230" t="s">
        <v>6</v>
      </c>
      <c r="C11230" t="s">
        <v>12</v>
      </c>
      <c r="D11230">
        <v>2036</v>
      </c>
      <c r="E11230">
        <v>2038</v>
      </c>
      <c r="F11230">
        <v>1</v>
      </c>
      <c r="G11230">
        <v>35289.429389999998</v>
      </c>
      <c r="H11230">
        <v>0</v>
      </c>
      <c r="I11230">
        <v>0.70916666699999997</v>
      </c>
      <c r="J11230" s="2" t="str">
        <f t="shared" si="175"/>
        <v>EG_SMRNR2036</v>
      </c>
    </row>
    <row r="11231" spans="1:10" x14ac:dyDescent="0.25">
      <c r="A11231" t="s">
        <v>22</v>
      </c>
      <c r="B11231" t="s">
        <v>6</v>
      </c>
      <c r="C11231" t="s">
        <v>10</v>
      </c>
      <c r="D11231">
        <v>2036</v>
      </c>
      <c r="E11231">
        <v>2039</v>
      </c>
      <c r="F11231">
        <v>1</v>
      </c>
      <c r="G11231">
        <v>35289.429389999998</v>
      </c>
      <c r="H11231">
        <v>0</v>
      </c>
      <c r="I11231">
        <v>0.70916666699999997</v>
      </c>
      <c r="J11231" s="2" t="str">
        <f t="shared" si="175"/>
        <v>EG_SMRER2036</v>
      </c>
    </row>
    <row r="11232" spans="1:10" x14ac:dyDescent="0.25">
      <c r="A11232" t="s">
        <v>22</v>
      </c>
      <c r="B11232" t="s">
        <v>6</v>
      </c>
      <c r="C11232" t="s">
        <v>11</v>
      </c>
      <c r="D11232">
        <v>2036</v>
      </c>
      <c r="E11232">
        <v>2039</v>
      </c>
      <c r="F11232">
        <v>1</v>
      </c>
      <c r="G11232">
        <v>35289.429389999998</v>
      </c>
      <c r="H11232">
        <v>0</v>
      </c>
      <c r="I11232">
        <v>0.70916666699999997</v>
      </c>
      <c r="J11232" s="2" t="str">
        <f t="shared" si="175"/>
        <v>EG_SMRWR2036</v>
      </c>
    </row>
    <row r="11233" spans="1:10" x14ac:dyDescent="0.25">
      <c r="A11233" t="s">
        <v>22</v>
      </c>
      <c r="B11233" t="s">
        <v>6</v>
      </c>
      <c r="C11233" t="s">
        <v>9</v>
      </c>
      <c r="D11233">
        <v>2036</v>
      </c>
      <c r="E11233">
        <v>2039</v>
      </c>
      <c r="F11233">
        <v>1</v>
      </c>
      <c r="G11233">
        <v>35289.429389999998</v>
      </c>
      <c r="H11233">
        <v>0</v>
      </c>
      <c r="I11233">
        <v>0.70916666699999997</v>
      </c>
      <c r="J11233" s="2" t="str">
        <f t="shared" si="175"/>
        <v>EG_SMRNER2036</v>
      </c>
    </row>
    <row r="11234" spans="1:10" x14ac:dyDescent="0.25">
      <c r="A11234" t="s">
        <v>22</v>
      </c>
      <c r="B11234" t="s">
        <v>6</v>
      </c>
      <c r="C11234" t="s">
        <v>8</v>
      </c>
      <c r="D11234">
        <v>2036</v>
      </c>
      <c r="E11234">
        <v>2039</v>
      </c>
      <c r="F11234">
        <v>1</v>
      </c>
      <c r="G11234">
        <v>35289.429389999998</v>
      </c>
      <c r="H11234">
        <v>0</v>
      </c>
      <c r="I11234">
        <v>0.70916666699999997</v>
      </c>
      <c r="J11234" s="2" t="str">
        <f t="shared" si="175"/>
        <v>EG_SMRSR2036</v>
      </c>
    </row>
    <row r="11235" spans="1:10" x14ac:dyDescent="0.25">
      <c r="A11235" t="s">
        <v>22</v>
      </c>
      <c r="B11235" t="s">
        <v>6</v>
      </c>
      <c r="C11235" t="s">
        <v>12</v>
      </c>
      <c r="D11235">
        <v>2036</v>
      </c>
      <c r="E11235">
        <v>2039</v>
      </c>
      <c r="F11235">
        <v>1</v>
      </c>
      <c r="G11235">
        <v>35289.429389999998</v>
      </c>
      <c r="H11235">
        <v>0</v>
      </c>
      <c r="I11235">
        <v>0.70916666699999997</v>
      </c>
      <c r="J11235" s="2" t="str">
        <f t="shared" si="175"/>
        <v>EG_SMRNR2036</v>
      </c>
    </row>
    <row r="11236" spans="1:10" x14ac:dyDescent="0.25">
      <c r="A11236" t="s">
        <v>22</v>
      </c>
      <c r="B11236" t="s">
        <v>6</v>
      </c>
      <c r="C11236" t="s">
        <v>10</v>
      </c>
      <c r="D11236">
        <v>2036</v>
      </c>
      <c r="E11236">
        <v>2040</v>
      </c>
      <c r="F11236">
        <v>1</v>
      </c>
      <c r="G11236">
        <v>35289.429389999998</v>
      </c>
      <c r="H11236">
        <v>0</v>
      </c>
      <c r="I11236">
        <v>0.70916666699999997</v>
      </c>
      <c r="J11236" s="2" t="str">
        <f t="shared" si="175"/>
        <v>EG_SMRER2036</v>
      </c>
    </row>
    <row r="11237" spans="1:10" x14ac:dyDescent="0.25">
      <c r="A11237" t="s">
        <v>22</v>
      </c>
      <c r="B11237" t="s">
        <v>6</v>
      </c>
      <c r="C11237" t="s">
        <v>11</v>
      </c>
      <c r="D11237">
        <v>2036</v>
      </c>
      <c r="E11237">
        <v>2040</v>
      </c>
      <c r="F11237">
        <v>1</v>
      </c>
      <c r="G11237">
        <v>35289.429389999998</v>
      </c>
      <c r="H11237">
        <v>0</v>
      </c>
      <c r="I11237">
        <v>0.70916666699999997</v>
      </c>
      <c r="J11237" s="2" t="str">
        <f t="shared" si="175"/>
        <v>EG_SMRWR2036</v>
      </c>
    </row>
    <row r="11238" spans="1:10" x14ac:dyDescent="0.25">
      <c r="A11238" t="s">
        <v>22</v>
      </c>
      <c r="B11238" t="s">
        <v>6</v>
      </c>
      <c r="C11238" t="s">
        <v>9</v>
      </c>
      <c r="D11238">
        <v>2036</v>
      </c>
      <c r="E11238">
        <v>2040</v>
      </c>
      <c r="F11238">
        <v>1</v>
      </c>
      <c r="G11238">
        <v>35289.429389999998</v>
      </c>
      <c r="H11238">
        <v>0</v>
      </c>
      <c r="I11238">
        <v>0.70916666699999997</v>
      </c>
      <c r="J11238" s="2" t="str">
        <f t="shared" si="175"/>
        <v>EG_SMRNER2036</v>
      </c>
    </row>
    <row r="11239" spans="1:10" x14ac:dyDescent="0.25">
      <c r="A11239" t="s">
        <v>22</v>
      </c>
      <c r="B11239" t="s">
        <v>6</v>
      </c>
      <c r="C11239" t="s">
        <v>8</v>
      </c>
      <c r="D11239">
        <v>2036</v>
      </c>
      <c r="E11239">
        <v>2040</v>
      </c>
      <c r="F11239">
        <v>1</v>
      </c>
      <c r="G11239">
        <v>35289.429389999998</v>
      </c>
      <c r="H11239">
        <v>0</v>
      </c>
      <c r="I11239">
        <v>0.70916666699999997</v>
      </c>
      <c r="J11239" s="2" t="str">
        <f t="shared" si="175"/>
        <v>EG_SMRSR2036</v>
      </c>
    </row>
    <row r="11240" spans="1:10" x14ac:dyDescent="0.25">
      <c r="A11240" t="s">
        <v>22</v>
      </c>
      <c r="B11240" t="s">
        <v>6</v>
      </c>
      <c r="C11240" t="s">
        <v>12</v>
      </c>
      <c r="D11240">
        <v>2036</v>
      </c>
      <c r="E11240">
        <v>2040</v>
      </c>
      <c r="F11240">
        <v>1</v>
      </c>
      <c r="G11240">
        <v>35289.429389999998</v>
      </c>
      <c r="H11240">
        <v>0</v>
      </c>
      <c r="I11240">
        <v>0.70916666699999997</v>
      </c>
      <c r="J11240" s="2" t="str">
        <f t="shared" si="175"/>
        <v>EG_SMRNR2036</v>
      </c>
    </row>
    <row r="11241" spans="1:10" x14ac:dyDescent="0.25">
      <c r="A11241" t="s">
        <v>22</v>
      </c>
      <c r="B11241" t="s">
        <v>6</v>
      </c>
      <c r="C11241" t="s">
        <v>10</v>
      </c>
      <c r="D11241">
        <v>2036</v>
      </c>
      <c r="E11241">
        <v>2041</v>
      </c>
      <c r="F11241">
        <v>1</v>
      </c>
      <c r="G11241">
        <v>35289.429389999998</v>
      </c>
      <c r="H11241">
        <v>0</v>
      </c>
      <c r="I11241">
        <v>0.70916666699999997</v>
      </c>
      <c r="J11241" s="2" t="str">
        <f t="shared" si="175"/>
        <v>EG_SMRER2036</v>
      </c>
    </row>
    <row r="11242" spans="1:10" x14ac:dyDescent="0.25">
      <c r="A11242" t="s">
        <v>22</v>
      </c>
      <c r="B11242" t="s">
        <v>6</v>
      </c>
      <c r="C11242" t="s">
        <v>11</v>
      </c>
      <c r="D11242">
        <v>2036</v>
      </c>
      <c r="E11242">
        <v>2041</v>
      </c>
      <c r="F11242">
        <v>1</v>
      </c>
      <c r="G11242">
        <v>35289.429389999998</v>
      </c>
      <c r="H11242">
        <v>0</v>
      </c>
      <c r="I11242">
        <v>0.70916666699999997</v>
      </c>
      <c r="J11242" s="2" t="str">
        <f t="shared" si="175"/>
        <v>EG_SMRWR2036</v>
      </c>
    </row>
    <row r="11243" spans="1:10" x14ac:dyDescent="0.25">
      <c r="A11243" t="s">
        <v>22</v>
      </c>
      <c r="B11243" t="s">
        <v>6</v>
      </c>
      <c r="C11243" t="s">
        <v>9</v>
      </c>
      <c r="D11243">
        <v>2036</v>
      </c>
      <c r="E11243">
        <v>2041</v>
      </c>
      <c r="F11243">
        <v>1</v>
      </c>
      <c r="G11243">
        <v>35289.429389999998</v>
      </c>
      <c r="H11243">
        <v>0</v>
      </c>
      <c r="I11243">
        <v>0.70916666699999997</v>
      </c>
      <c r="J11243" s="2" t="str">
        <f t="shared" si="175"/>
        <v>EG_SMRNER2036</v>
      </c>
    </row>
    <row r="11244" spans="1:10" x14ac:dyDescent="0.25">
      <c r="A11244" t="s">
        <v>22</v>
      </c>
      <c r="B11244" t="s">
        <v>6</v>
      </c>
      <c r="C11244" t="s">
        <v>8</v>
      </c>
      <c r="D11244">
        <v>2036</v>
      </c>
      <c r="E11244">
        <v>2041</v>
      </c>
      <c r="F11244">
        <v>1</v>
      </c>
      <c r="G11244">
        <v>35289.429389999998</v>
      </c>
      <c r="H11244">
        <v>0</v>
      </c>
      <c r="I11244">
        <v>0.70916666699999997</v>
      </c>
      <c r="J11244" s="2" t="str">
        <f t="shared" si="175"/>
        <v>EG_SMRSR2036</v>
      </c>
    </row>
    <row r="11245" spans="1:10" x14ac:dyDescent="0.25">
      <c r="A11245" t="s">
        <v>22</v>
      </c>
      <c r="B11245" t="s">
        <v>6</v>
      </c>
      <c r="C11245" t="s">
        <v>12</v>
      </c>
      <c r="D11245">
        <v>2036</v>
      </c>
      <c r="E11245">
        <v>2041</v>
      </c>
      <c r="F11245">
        <v>1</v>
      </c>
      <c r="G11245">
        <v>35289.429389999998</v>
      </c>
      <c r="H11245">
        <v>0</v>
      </c>
      <c r="I11245">
        <v>0.70916666699999997</v>
      </c>
      <c r="J11245" s="2" t="str">
        <f t="shared" si="175"/>
        <v>EG_SMRNR2036</v>
      </c>
    </row>
    <row r="11246" spans="1:10" x14ac:dyDescent="0.25">
      <c r="A11246" t="s">
        <v>7</v>
      </c>
      <c r="B11246" t="s">
        <v>6</v>
      </c>
      <c r="C11246" t="s">
        <v>10</v>
      </c>
      <c r="D11246">
        <v>2036</v>
      </c>
      <c r="E11246">
        <v>2036</v>
      </c>
      <c r="F11246">
        <v>0.238845897</v>
      </c>
      <c r="G11246">
        <v>7635.4998379999997</v>
      </c>
      <c r="H11246">
        <v>0</v>
      </c>
      <c r="I11246">
        <v>1</v>
      </c>
      <c r="J11246" s="2" t="str">
        <f t="shared" si="175"/>
        <v>EG_BIOMASSER2036</v>
      </c>
    </row>
    <row r="11247" spans="1:10" x14ac:dyDescent="0.25">
      <c r="A11247" t="s">
        <v>7</v>
      </c>
      <c r="B11247" t="s">
        <v>6</v>
      </c>
      <c r="C11247" t="s">
        <v>11</v>
      </c>
      <c r="D11247">
        <v>2036</v>
      </c>
      <c r="E11247">
        <v>2036</v>
      </c>
      <c r="F11247">
        <v>0.238845897</v>
      </c>
      <c r="G11247">
        <v>7635.4998379999997</v>
      </c>
      <c r="H11247">
        <v>0</v>
      </c>
      <c r="I11247">
        <v>1</v>
      </c>
      <c r="J11247" s="2" t="str">
        <f t="shared" si="175"/>
        <v>EG_BIOMASSWR2036</v>
      </c>
    </row>
    <row r="11248" spans="1:10" x14ac:dyDescent="0.25">
      <c r="A11248" t="s">
        <v>7</v>
      </c>
      <c r="B11248" t="s">
        <v>6</v>
      </c>
      <c r="C11248" t="s">
        <v>9</v>
      </c>
      <c r="D11248">
        <v>2036</v>
      </c>
      <c r="E11248">
        <v>2036</v>
      </c>
      <c r="F11248">
        <v>0.238845897</v>
      </c>
      <c r="G11248">
        <v>7635.4998379999997</v>
      </c>
      <c r="H11248">
        <v>0</v>
      </c>
      <c r="I11248">
        <v>1</v>
      </c>
      <c r="J11248" s="2" t="str">
        <f t="shared" si="175"/>
        <v>EG_BIOMASSNER2036</v>
      </c>
    </row>
    <row r="11249" spans="1:10" x14ac:dyDescent="0.25">
      <c r="A11249" t="s">
        <v>7</v>
      </c>
      <c r="B11249" t="s">
        <v>6</v>
      </c>
      <c r="C11249" t="s">
        <v>8</v>
      </c>
      <c r="D11249">
        <v>2036</v>
      </c>
      <c r="E11249">
        <v>2036</v>
      </c>
      <c r="F11249">
        <v>0.238845897</v>
      </c>
      <c r="G11249">
        <v>7635.4998379999997</v>
      </c>
      <c r="H11249">
        <v>0</v>
      </c>
      <c r="I11249">
        <v>1</v>
      </c>
      <c r="J11249" s="2" t="str">
        <f t="shared" si="175"/>
        <v>EG_BIOMASSSR2036</v>
      </c>
    </row>
    <row r="11250" spans="1:10" x14ac:dyDescent="0.25">
      <c r="A11250" t="s">
        <v>7</v>
      </c>
      <c r="B11250" t="s">
        <v>6</v>
      </c>
      <c r="C11250" t="s">
        <v>12</v>
      </c>
      <c r="D11250">
        <v>2036</v>
      </c>
      <c r="E11250">
        <v>2036</v>
      </c>
      <c r="F11250">
        <v>0.238845897</v>
      </c>
      <c r="G11250">
        <v>7635.4998379999997</v>
      </c>
      <c r="H11250">
        <v>0</v>
      </c>
      <c r="I11250">
        <v>1</v>
      </c>
      <c r="J11250" s="2" t="str">
        <f t="shared" si="175"/>
        <v>EG_BIOMASSNR2036</v>
      </c>
    </row>
    <row r="11251" spans="1:10" x14ac:dyDescent="0.25">
      <c r="A11251" t="s">
        <v>7</v>
      </c>
      <c r="B11251" t="s">
        <v>6</v>
      </c>
      <c r="C11251" t="s">
        <v>10</v>
      </c>
      <c r="D11251">
        <v>2036</v>
      </c>
      <c r="E11251">
        <v>2037</v>
      </c>
      <c r="F11251">
        <v>0.238845897</v>
      </c>
      <c r="G11251">
        <v>7635.4998379999997</v>
      </c>
      <c r="H11251">
        <v>0</v>
      </c>
      <c r="I11251">
        <v>1</v>
      </c>
      <c r="J11251" s="2" t="str">
        <f t="shared" si="175"/>
        <v>EG_BIOMASSER2036</v>
      </c>
    </row>
    <row r="11252" spans="1:10" x14ac:dyDescent="0.25">
      <c r="A11252" t="s">
        <v>7</v>
      </c>
      <c r="B11252" t="s">
        <v>6</v>
      </c>
      <c r="C11252" t="s">
        <v>11</v>
      </c>
      <c r="D11252">
        <v>2036</v>
      </c>
      <c r="E11252">
        <v>2037</v>
      </c>
      <c r="F11252">
        <v>0.238845897</v>
      </c>
      <c r="G11252">
        <v>7635.4998379999997</v>
      </c>
      <c r="H11252">
        <v>0</v>
      </c>
      <c r="I11252">
        <v>1</v>
      </c>
      <c r="J11252" s="2" t="str">
        <f t="shared" si="175"/>
        <v>EG_BIOMASSWR2036</v>
      </c>
    </row>
    <row r="11253" spans="1:10" x14ac:dyDescent="0.25">
      <c r="A11253" t="s">
        <v>7</v>
      </c>
      <c r="B11253" t="s">
        <v>6</v>
      </c>
      <c r="C11253" t="s">
        <v>9</v>
      </c>
      <c r="D11253">
        <v>2036</v>
      </c>
      <c r="E11253">
        <v>2037</v>
      </c>
      <c r="F11253">
        <v>0.238845897</v>
      </c>
      <c r="G11253">
        <v>7635.4998379999997</v>
      </c>
      <c r="H11253">
        <v>0</v>
      </c>
      <c r="I11253">
        <v>1</v>
      </c>
      <c r="J11253" s="2" t="str">
        <f t="shared" si="175"/>
        <v>EG_BIOMASSNER2036</v>
      </c>
    </row>
    <row r="11254" spans="1:10" x14ac:dyDescent="0.25">
      <c r="A11254" t="s">
        <v>7</v>
      </c>
      <c r="B11254" t="s">
        <v>6</v>
      </c>
      <c r="C11254" t="s">
        <v>8</v>
      </c>
      <c r="D11254">
        <v>2036</v>
      </c>
      <c r="E11254">
        <v>2037</v>
      </c>
      <c r="F11254">
        <v>0.238845897</v>
      </c>
      <c r="G11254">
        <v>7635.4998379999997</v>
      </c>
      <c r="H11254">
        <v>0</v>
      </c>
      <c r="I11254">
        <v>1</v>
      </c>
      <c r="J11254" s="2" t="str">
        <f t="shared" si="175"/>
        <v>EG_BIOMASSSR2036</v>
      </c>
    </row>
    <row r="11255" spans="1:10" x14ac:dyDescent="0.25">
      <c r="A11255" t="s">
        <v>7</v>
      </c>
      <c r="B11255" t="s">
        <v>6</v>
      </c>
      <c r="C11255" t="s">
        <v>12</v>
      </c>
      <c r="D11255">
        <v>2036</v>
      </c>
      <c r="E11255">
        <v>2037</v>
      </c>
      <c r="F11255">
        <v>0.238845897</v>
      </c>
      <c r="G11255">
        <v>7635.4998379999997</v>
      </c>
      <c r="H11255">
        <v>0</v>
      </c>
      <c r="I11255">
        <v>1</v>
      </c>
      <c r="J11255" s="2" t="str">
        <f t="shared" si="175"/>
        <v>EG_BIOMASSNR2036</v>
      </c>
    </row>
    <row r="11256" spans="1:10" x14ac:dyDescent="0.25">
      <c r="A11256" t="s">
        <v>7</v>
      </c>
      <c r="B11256" t="s">
        <v>6</v>
      </c>
      <c r="C11256" t="s">
        <v>10</v>
      </c>
      <c r="D11256">
        <v>2036</v>
      </c>
      <c r="E11256">
        <v>2038</v>
      </c>
      <c r="F11256">
        <v>0.238845897</v>
      </c>
      <c r="G11256">
        <v>7635.4998379999997</v>
      </c>
      <c r="H11256">
        <v>0</v>
      </c>
      <c r="I11256">
        <v>1</v>
      </c>
      <c r="J11256" s="2" t="str">
        <f t="shared" si="175"/>
        <v>EG_BIOMASSER2036</v>
      </c>
    </row>
    <row r="11257" spans="1:10" x14ac:dyDescent="0.25">
      <c r="A11257" t="s">
        <v>7</v>
      </c>
      <c r="B11257" t="s">
        <v>6</v>
      </c>
      <c r="C11257" t="s">
        <v>11</v>
      </c>
      <c r="D11257">
        <v>2036</v>
      </c>
      <c r="E11257">
        <v>2038</v>
      </c>
      <c r="F11257">
        <v>0.238845897</v>
      </c>
      <c r="G11257">
        <v>7635.4998379999997</v>
      </c>
      <c r="H11257">
        <v>0</v>
      </c>
      <c r="I11257">
        <v>1</v>
      </c>
      <c r="J11257" s="2" t="str">
        <f t="shared" si="175"/>
        <v>EG_BIOMASSWR2036</v>
      </c>
    </row>
    <row r="11258" spans="1:10" x14ac:dyDescent="0.25">
      <c r="A11258" t="s">
        <v>7</v>
      </c>
      <c r="B11258" t="s">
        <v>6</v>
      </c>
      <c r="C11258" t="s">
        <v>9</v>
      </c>
      <c r="D11258">
        <v>2036</v>
      </c>
      <c r="E11258">
        <v>2038</v>
      </c>
      <c r="F11258">
        <v>0.238845897</v>
      </c>
      <c r="G11258">
        <v>7635.4998379999997</v>
      </c>
      <c r="H11258">
        <v>0</v>
      </c>
      <c r="I11258">
        <v>1</v>
      </c>
      <c r="J11258" s="2" t="str">
        <f t="shared" si="175"/>
        <v>EG_BIOMASSNER2036</v>
      </c>
    </row>
    <row r="11259" spans="1:10" x14ac:dyDescent="0.25">
      <c r="A11259" t="s">
        <v>7</v>
      </c>
      <c r="B11259" t="s">
        <v>6</v>
      </c>
      <c r="C11259" t="s">
        <v>8</v>
      </c>
      <c r="D11259">
        <v>2036</v>
      </c>
      <c r="E11259">
        <v>2038</v>
      </c>
      <c r="F11259">
        <v>0.238845897</v>
      </c>
      <c r="G11259">
        <v>7635.4998379999997</v>
      </c>
      <c r="H11259">
        <v>0</v>
      </c>
      <c r="I11259">
        <v>1</v>
      </c>
      <c r="J11259" s="2" t="str">
        <f t="shared" si="175"/>
        <v>EG_BIOMASSSR2036</v>
      </c>
    </row>
    <row r="11260" spans="1:10" x14ac:dyDescent="0.25">
      <c r="A11260" t="s">
        <v>7</v>
      </c>
      <c r="B11260" t="s">
        <v>6</v>
      </c>
      <c r="C11260" t="s">
        <v>12</v>
      </c>
      <c r="D11260">
        <v>2036</v>
      </c>
      <c r="E11260">
        <v>2038</v>
      </c>
      <c r="F11260">
        <v>0.238845897</v>
      </c>
      <c r="G11260">
        <v>7635.4998379999997</v>
      </c>
      <c r="H11260">
        <v>0</v>
      </c>
      <c r="I11260">
        <v>1</v>
      </c>
      <c r="J11260" s="2" t="str">
        <f t="shared" si="175"/>
        <v>EG_BIOMASSNR2036</v>
      </c>
    </row>
    <row r="11261" spans="1:10" x14ac:dyDescent="0.25">
      <c r="A11261" t="s">
        <v>7</v>
      </c>
      <c r="B11261" t="s">
        <v>6</v>
      </c>
      <c r="C11261" t="s">
        <v>10</v>
      </c>
      <c r="D11261">
        <v>2036</v>
      </c>
      <c r="E11261">
        <v>2039</v>
      </c>
      <c r="F11261">
        <v>0.238845897</v>
      </c>
      <c r="G11261">
        <v>7635.4998379999997</v>
      </c>
      <c r="H11261">
        <v>0</v>
      </c>
      <c r="I11261">
        <v>1</v>
      </c>
      <c r="J11261" s="2" t="str">
        <f t="shared" si="175"/>
        <v>EG_BIOMASSER2036</v>
      </c>
    </row>
    <row r="11262" spans="1:10" x14ac:dyDescent="0.25">
      <c r="A11262" t="s">
        <v>7</v>
      </c>
      <c r="B11262" t="s">
        <v>6</v>
      </c>
      <c r="C11262" t="s">
        <v>11</v>
      </c>
      <c r="D11262">
        <v>2036</v>
      </c>
      <c r="E11262">
        <v>2039</v>
      </c>
      <c r="F11262">
        <v>0.238845897</v>
      </c>
      <c r="G11262">
        <v>7635.4998379999997</v>
      </c>
      <c r="H11262">
        <v>0</v>
      </c>
      <c r="I11262">
        <v>1</v>
      </c>
      <c r="J11262" s="2" t="str">
        <f t="shared" si="175"/>
        <v>EG_BIOMASSWR2036</v>
      </c>
    </row>
    <row r="11263" spans="1:10" x14ac:dyDescent="0.25">
      <c r="A11263" t="s">
        <v>7</v>
      </c>
      <c r="B11263" t="s">
        <v>6</v>
      </c>
      <c r="C11263" t="s">
        <v>9</v>
      </c>
      <c r="D11263">
        <v>2036</v>
      </c>
      <c r="E11263">
        <v>2039</v>
      </c>
      <c r="F11263">
        <v>0.238845897</v>
      </c>
      <c r="G11263">
        <v>7635.4998379999997</v>
      </c>
      <c r="H11263">
        <v>0</v>
      </c>
      <c r="I11263">
        <v>1</v>
      </c>
      <c r="J11263" s="2" t="str">
        <f t="shared" si="175"/>
        <v>EG_BIOMASSNER2036</v>
      </c>
    </row>
    <row r="11264" spans="1:10" x14ac:dyDescent="0.25">
      <c r="A11264" t="s">
        <v>7</v>
      </c>
      <c r="B11264" t="s">
        <v>6</v>
      </c>
      <c r="C11264" t="s">
        <v>8</v>
      </c>
      <c r="D11264">
        <v>2036</v>
      </c>
      <c r="E11264">
        <v>2039</v>
      </c>
      <c r="F11264">
        <v>0.238845897</v>
      </c>
      <c r="G11264">
        <v>7635.4998379999997</v>
      </c>
      <c r="H11264">
        <v>0</v>
      </c>
      <c r="I11264">
        <v>1</v>
      </c>
      <c r="J11264" s="2" t="str">
        <f t="shared" si="175"/>
        <v>EG_BIOMASSSR2036</v>
      </c>
    </row>
    <row r="11265" spans="1:10" x14ac:dyDescent="0.25">
      <c r="A11265" t="s">
        <v>7</v>
      </c>
      <c r="B11265" t="s">
        <v>6</v>
      </c>
      <c r="C11265" t="s">
        <v>12</v>
      </c>
      <c r="D11265">
        <v>2036</v>
      </c>
      <c r="E11265">
        <v>2039</v>
      </c>
      <c r="F11265">
        <v>0.238845897</v>
      </c>
      <c r="G11265">
        <v>7635.4998379999997</v>
      </c>
      <c r="H11265">
        <v>0</v>
      </c>
      <c r="I11265">
        <v>1</v>
      </c>
      <c r="J11265" s="2" t="str">
        <f t="shared" si="175"/>
        <v>EG_BIOMASSNR2036</v>
      </c>
    </row>
    <row r="11266" spans="1:10" x14ac:dyDescent="0.25">
      <c r="A11266" t="s">
        <v>7</v>
      </c>
      <c r="B11266" t="s">
        <v>6</v>
      </c>
      <c r="C11266" t="s">
        <v>10</v>
      </c>
      <c r="D11266">
        <v>2036</v>
      </c>
      <c r="E11266">
        <v>2040</v>
      </c>
      <c r="F11266">
        <v>0.238845897</v>
      </c>
      <c r="G11266">
        <v>7635.4998379999997</v>
      </c>
      <c r="H11266">
        <v>0</v>
      </c>
      <c r="I11266">
        <v>1</v>
      </c>
      <c r="J11266" s="2" t="str">
        <f t="shared" si="175"/>
        <v>EG_BIOMASSER2036</v>
      </c>
    </row>
    <row r="11267" spans="1:10" x14ac:dyDescent="0.25">
      <c r="A11267" t="s">
        <v>7</v>
      </c>
      <c r="B11267" t="s">
        <v>6</v>
      </c>
      <c r="C11267" t="s">
        <v>11</v>
      </c>
      <c r="D11267">
        <v>2036</v>
      </c>
      <c r="E11267">
        <v>2040</v>
      </c>
      <c r="F11267">
        <v>0.238845897</v>
      </c>
      <c r="G11267">
        <v>7635.4998379999997</v>
      </c>
      <c r="H11267">
        <v>0</v>
      </c>
      <c r="I11267">
        <v>1</v>
      </c>
      <c r="J11267" s="2" t="str">
        <f t="shared" ref="J11267:J11330" si="176">_xlfn.CONCAT(A11267,C11267,D11267)</f>
        <v>EG_BIOMASSWR2036</v>
      </c>
    </row>
    <row r="11268" spans="1:10" x14ac:dyDescent="0.25">
      <c r="A11268" t="s">
        <v>7</v>
      </c>
      <c r="B11268" t="s">
        <v>6</v>
      </c>
      <c r="C11268" t="s">
        <v>9</v>
      </c>
      <c r="D11268">
        <v>2036</v>
      </c>
      <c r="E11268">
        <v>2040</v>
      </c>
      <c r="F11268">
        <v>0.238845897</v>
      </c>
      <c r="G11268">
        <v>7635.4998379999997</v>
      </c>
      <c r="H11268">
        <v>0</v>
      </c>
      <c r="I11268">
        <v>1</v>
      </c>
      <c r="J11268" s="2" t="str">
        <f t="shared" si="176"/>
        <v>EG_BIOMASSNER2036</v>
      </c>
    </row>
    <row r="11269" spans="1:10" x14ac:dyDescent="0.25">
      <c r="A11269" t="s">
        <v>7</v>
      </c>
      <c r="B11269" t="s">
        <v>6</v>
      </c>
      <c r="C11269" t="s">
        <v>8</v>
      </c>
      <c r="D11269">
        <v>2036</v>
      </c>
      <c r="E11269">
        <v>2040</v>
      </c>
      <c r="F11269">
        <v>0.238845897</v>
      </c>
      <c r="G11269">
        <v>7635.4998379999997</v>
      </c>
      <c r="H11269">
        <v>0</v>
      </c>
      <c r="I11269">
        <v>1</v>
      </c>
      <c r="J11269" s="2" t="str">
        <f t="shared" si="176"/>
        <v>EG_BIOMASSSR2036</v>
      </c>
    </row>
    <row r="11270" spans="1:10" x14ac:dyDescent="0.25">
      <c r="A11270" t="s">
        <v>7</v>
      </c>
      <c r="B11270" t="s">
        <v>6</v>
      </c>
      <c r="C11270" t="s">
        <v>12</v>
      </c>
      <c r="D11270">
        <v>2036</v>
      </c>
      <c r="E11270">
        <v>2040</v>
      </c>
      <c r="F11270">
        <v>0.238845897</v>
      </c>
      <c r="G11270">
        <v>7635.4998379999997</v>
      </c>
      <c r="H11270">
        <v>0</v>
      </c>
      <c r="I11270">
        <v>1</v>
      </c>
      <c r="J11270" s="2" t="str">
        <f t="shared" si="176"/>
        <v>EG_BIOMASSNR2036</v>
      </c>
    </row>
    <row r="11271" spans="1:10" x14ac:dyDescent="0.25">
      <c r="A11271" t="s">
        <v>7</v>
      </c>
      <c r="B11271" t="s">
        <v>6</v>
      </c>
      <c r="C11271" t="s">
        <v>10</v>
      </c>
      <c r="D11271">
        <v>2036</v>
      </c>
      <c r="E11271">
        <v>2041</v>
      </c>
      <c r="F11271">
        <v>0.238845897</v>
      </c>
      <c r="G11271">
        <v>7635.4998379999997</v>
      </c>
      <c r="H11271">
        <v>0</v>
      </c>
      <c r="I11271">
        <v>1</v>
      </c>
      <c r="J11271" s="2" t="str">
        <f t="shared" si="176"/>
        <v>EG_BIOMASSER2036</v>
      </c>
    </row>
    <row r="11272" spans="1:10" x14ac:dyDescent="0.25">
      <c r="A11272" t="s">
        <v>7</v>
      </c>
      <c r="B11272" t="s">
        <v>6</v>
      </c>
      <c r="C11272" t="s">
        <v>11</v>
      </c>
      <c r="D11272">
        <v>2036</v>
      </c>
      <c r="E11272">
        <v>2041</v>
      </c>
      <c r="F11272">
        <v>0.238845897</v>
      </c>
      <c r="G11272">
        <v>7635.4998379999997</v>
      </c>
      <c r="H11272">
        <v>0</v>
      </c>
      <c r="I11272">
        <v>1</v>
      </c>
      <c r="J11272" s="2" t="str">
        <f t="shared" si="176"/>
        <v>EG_BIOMASSWR2036</v>
      </c>
    </row>
    <row r="11273" spans="1:10" x14ac:dyDescent="0.25">
      <c r="A11273" t="s">
        <v>7</v>
      </c>
      <c r="B11273" t="s">
        <v>6</v>
      </c>
      <c r="C11273" t="s">
        <v>9</v>
      </c>
      <c r="D11273">
        <v>2036</v>
      </c>
      <c r="E11273">
        <v>2041</v>
      </c>
      <c r="F11273">
        <v>0.238845897</v>
      </c>
      <c r="G11273">
        <v>7635.4998379999997</v>
      </c>
      <c r="H11273">
        <v>0</v>
      </c>
      <c r="I11273">
        <v>1</v>
      </c>
      <c r="J11273" s="2" t="str">
        <f t="shared" si="176"/>
        <v>EG_BIOMASSNER2036</v>
      </c>
    </row>
    <row r="11274" spans="1:10" x14ac:dyDescent="0.25">
      <c r="A11274" t="s">
        <v>7</v>
      </c>
      <c r="B11274" t="s">
        <v>6</v>
      </c>
      <c r="C11274" t="s">
        <v>8</v>
      </c>
      <c r="D11274">
        <v>2036</v>
      </c>
      <c r="E11274">
        <v>2041</v>
      </c>
      <c r="F11274">
        <v>0.238845897</v>
      </c>
      <c r="G11274">
        <v>7635.4998379999997</v>
      </c>
      <c r="H11274">
        <v>0</v>
      </c>
      <c r="I11274">
        <v>1</v>
      </c>
      <c r="J11274" s="2" t="str">
        <f t="shared" si="176"/>
        <v>EG_BIOMASSSR2036</v>
      </c>
    </row>
    <row r="11275" spans="1:10" x14ac:dyDescent="0.25">
      <c r="A11275" t="s">
        <v>7</v>
      </c>
      <c r="B11275" t="s">
        <v>6</v>
      </c>
      <c r="C11275" t="s">
        <v>12</v>
      </c>
      <c r="D11275">
        <v>2036</v>
      </c>
      <c r="E11275">
        <v>2041</v>
      </c>
      <c r="F11275">
        <v>0.238845897</v>
      </c>
      <c r="G11275">
        <v>7635.4998379999997</v>
      </c>
      <c r="H11275">
        <v>0</v>
      </c>
      <c r="I11275">
        <v>1</v>
      </c>
      <c r="J11275" s="2" t="str">
        <f t="shared" si="176"/>
        <v>EG_BIOMASSNR2036</v>
      </c>
    </row>
    <row r="11276" spans="1:10" x14ac:dyDescent="0.25">
      <c r="A11276" t="s">
        <v>19</v>
      </c>
      <c r="B11276" t="s">
        <v>6</v>
      </c>
      <c r="C11276" t="s">
        <v>10</v>
      </c>
      <c r="D11276">
        <v>2036</v>
      </c>
      <c r="E11276">
        <v>2036</v>
      </c>
      <c r="F11276">
        <v>1</v>
      </c>
      <c r="G11276">
        <v>3535.457007</v>
      </c>
      <c r="H11276">
        <v>0</v>
      </c>
      <c r="I11276">
        <v>1</v>
      </c>
      <c r="J11276" s="2" t="str">
        <f t="shared" si="176"/>
        <v>EG_SOLARGMER2036</v>
      </c>
    </row>
    <row r="11277" spans="1:10" x14ac:dyDescent="0.25">
      <c r="A11277" t="s">
        <v>19</v>
      </c>
      <c r="B11277" t="s">
        <v>6</v>
      </c>
      <c r="C11277" t="s">
        <v>11</v>
      </c>
      <c r="D11277">
        <v>2036</v>
      </c>
      <c r="E11277">
        <v>2036</v>
      </c>
      <c r="F11277">
        <v>1</v>
      </c>
      <c r="G11277">
        <v>3535.457007</v>
      </c>
      <c r="H11277">
        <v>0</v>
      </c>
      <c r="I11277">
        <v>1</v>
      </c>
      <c r="J11277" s="2" t="str">
        <f t="shared" si="176"/>
        <v>EG_SOLARGMWR2036</v>
      </c>
    </row>
    <row r="11278" spans="1:10" x14ac:dyDescent="0.25">
      <c r="A11278" t="s">
        <v>19</v>
      </c>
      <c r="B11278" t="s">
        <v>6</v>
      </c>
      <c r="C11278" t="s">
        <v>9</v>
      </c>
      <c r="D11278">
        <v>2036</v>
      </c>
      <c r="E11278">
        <v>2036</v>
      </c>
      <c r="F11278">
        <v>1</v>
      </c>
      <c r="G11278">
        <v>3535.457007</v>
      </c>
      <c r="H11278">
        <v>0</v>
      </c>
      <c r="I11278">
        <v>1</v>
      </c>
      <c r="J11278" s="2" t="str">
        <f t="shared" si="176"/>
        <v>EG_SOLARGMNER2036</v>
      </c>
    </row>
    <row r="11279" spans="1:10" x14ac:dyDescent="0.25">
      <c r="A11279" t="s">
        <v>19</v>
      </c>
      <c r="B11279" t="s">
        <v>6</v>
      </c>
      <c r="C11279" t="s">
        <v>8</v>
      </c>
      <c r="D11279">
        <v>2036</v>
      </c>
      <c r="E11279">
        <v>2036</v>
      </c>
      <c r="F11279">
        <v>1</v>
      </c>
      <c r="G11279">
        <v>3535.457007</v>
      </c>
      <c r="H11279">
        <v>0</v>
      </c>
      <c r="I11279">
        <v>1</v>
      </c>
      <c r="J11279" s="2" t="str">
        <f t="shared" si="176"/>
        <v>EG_SOLARGMSR2036</v>
      </c>
    </row>
    <row r="11280" spans="1:10" x14ac:dyDescent="0.25">
      <c r="A11280" t="s">
        <v>19</v>
      </c>
      <c r="B11280" t="s">
        <v>6</v>
      </c>
      <c r="C11280" t="s">
        <v>12</v>
      </c>
      <c r="D11280">
        <v>2036</v>
      </c>
      <c r="E11280">
        <v>2036</v>
      </c>
      <c r="F11280">
        <v>1</v>
      </c>
      <c r="G11280">
        <v>3535.457007</v>
      </c>
      <c r="H11280">
        <v>0</v>
      </c>
      <c r="I11280">
        <v>1</v>
      </c>
      <c r="J11280" s="2" t="str">
        <f t="shared" si="176"/>
        <v>EG_SOLARGMNR2036</v>
      </c>
    </row>
    <row r="11281" spans="1:10" x14ac:dyDescent="0.25">
      <c r="A11281" t="s">
        <v>19</v>
      </c>
      <c r="B11281" t="s">
        <v>6</v>
      </c>
      <c r="C11281" t="s">
        <v>10</v>
      </c>
      <c r="D11281">
        <v>2036</v>
      </c>
      <c r="E11281">
        <v>2037</v>
      </c>
      <c r="F11281">
        <v>1</v>
      </c>
      <c r="G11281">
        <v>3535.457007</v>
      </c>
      <c r="H11281">
        <v>0</v>
      </c>
      <c r="I11281">
        <v>1</v>
      </c>
      <c r="J11281" s="2" t="str">
        <f t="shared" si="176"/>
        <v>EG_SOLARGMER2036</v>
      </c>
    </row>
    <row r="11282" spans="1:10" x14ac:dyDescent="0.25">
      <c r="A11282" t="s">
        <v>19</v>
      </c>
      <c r="B11282" t="s">
        <v>6</v>
      </c>
      <c r="C11282" t="s">
        <v>11</v>
      </c>
      <c r="D11282">
        <v>2036</v>
      </c>
      <c r="E11282">
        <v>2037</v>
      </c>
      <c r="F11282">
        <v>1</v>
      </c>
      <c r="G11282">
        <v>3535.457007</v>
      </c>
      <c r="H11282">
        <v>0</v>
      </c>
      <c r="I11282">
        <v>1</v>
      </c>
      <c r="J11282" s="2" t="str">
        <f t="shared" si="176"/>
        <v>EG_SOLARGMWR2036</v>
      </c>
    </row>
    <row r="11283" spans="1:10" x14ac:dyDescent="0.25">
      <c r="A11283" t="s">
        <v>19</v>
      </c>
      <c r="B11283" t="s">
        <v>6</v>
      </c>
      <c r="C11283" t="s">
        <v>9</v>
      </c>
      <c r="D11283">
        <v>2036</v>
      </c>
      <c r="E11283">
        <v>2037</v>
      </c>
      <c r="F11283">
        <v>1</v>
      </c>
      <c r="G11283">
        <v>3535.457007</v>
      </c>
      <c r="H11283">
        <v>0</v>
      </c>
      <c r="I11283">
        <v>1</v>
      </c>
      <c r="J11283" s="2" t="str">
        <f t="shared" si="176"/>
        <v>EG_SOLARGMNER2036</v>
      </c>
    </row>
    <row r="11284" spans="1:10" x14ac:dyDescent="0.25">
      <c r="A11284" t="s">
        <v>19</v>
      </c>
      <c r="B11284" t="s">
        <v>6</v>
      </c>
      <c r="C11284" t="s">
        <v>8</v>
      </c>
      <c r="D11284">
        <v>2036</v>
      </c>
      <c r="E11284">
        <v>2037</v>
      </c>
      <c r="F11284">
        <v>1</v>
      </c>
      <c r="G11284">
        <v>3535.457007</v>
      </c>
      <c r="H11284">
        <v>0</v>
      </c>
      <c r="I11284">
        <v>1</v>
      </c>
      <c r="J11284" s="2" t="str">
        <f t="shared" si="176"/>
        <v>EG_SOLARGMSR2036</v>
      </c>
    </row>
    <row r="11285" spans="1:10" x14ac:dyDescent="0.25">
      <c r="A11285" t="s">
        <v>19</v>
      </c>
      <c r="B11285" t="s">
        <v>6</v>
      </c>
      <c r="C11285" t="s">
        <v>12</v>
      </c>
      <c r="D11285">
        <v>2036</v>
      </c>
      <c r="E11285">
        <v>2037</v>
      </c>
      <c r="F11285">
        <v>1</v>
      </c>
      <c r="G11285">
        <v>3535.457007</v>
      </c>
      <c r="H11285">
        <v>0</v>
      </c>
      <c r="I11285">
        <v>1</v>
      </c>
      <c r="J11285" s="2" t="str">
        <f t="shared" si="176"/>
        <v>EG_SOLARGMNR2036</v>
      </c>
    </row>
    <row r="11286" spans="1:10" x14ac:dyDescent="0.25">
      <c r="A11286" t="s">
        <v>19</v>
      </c>
      <c r="B11286" t="s">
        <v>6</v>
      </c>
      <c r="C11286" t="s">
        <v>10</v>
      </c>
      <c r="D11286">
        <v>2036</v>
      </c>
      <c r="E11286">
        <v>2038</v>
      </c>
      <c r="F11286">
        <v>1</v>
      </c>
      <c r="G11286">
        <v>3535.457007</v>
      </c>
      <c r="H11286">
        <v>0</v>
      </c>
      <c r="I11286">
        <v>1</v>
      </c>
      <c r="J11286" s="2" t="str">
        <f t="shared" si="176"/>
        <v>EG_SOLARGMER2036</v>
      </c>
    </row>
    <row r="11287" spans="1:10" x14ac:dyDescent="0.25">
      <c r="A11287" t="s">
        <v>19</v>
      </c>
      <c r="B11287" t="s">
        <v>6</v>
      </c>
      <c r="C11287" t="s">
        <v>11</v>
      </c>
      <c r="D11287">
        <v>2036</v>
      </c>
      <c r="E11287">
        <v>2038</v>
      </c>
      <c r="F11287">
        <v>1</v>
      </c>
      <c r="G11287">
        <v>3535.457007</v>
      </c>
      <c r="H11287">
        <v>0</v>
      </c>
      <c r="I11287">
        <v>1</v>
      </c>
      <c r="J11287" s="2" t="str">
        <f t="shared" si="176"/>
        <v>EG_SOLARGMWR2036</v>
      </c>
    </row>
    <row r="11288" spans="1:10" x14ac:dyDescent="0.25">
      <c r="A11288" t="s">
        <v>19</v>
      </c>
      <c r="B11288" t="s">
        <v>6</v>
      </c>
      <c r="C11288" t="s">
        <v>9</v>
      </c>
      <c r="D11288">
        <v>2036</v>
      </c>
      <c r="E11288">
        <v>2038</v>
      </c>
      <c r="F11288">
        <v>1</v>
      </c>
      <c r="G11288">
        <v>3535.457007</v>
      </c>
      <c r="H11288">
        <v>0</v>
      </c>
      <c r="I11288">
        <v>1</v>
      </c>
      <c r="J11288" s="2" t="str">
        <f t="shared" si="176"/>
        <v>EG_SOLARGMNER2036</v>
      </c>
    </row>
    <row r="11289" spans="1:10" x14ac:dyDescent="0.25">
      <c r="A11289" t="s">
        <v>19</v>
      </c>
      <c r="B11289" t="s">
        <v>6</v>
      </c>
      <c r="C11289" t="s">
        <v>8</v>
      </c>
      <c r="D11289">
        <v>2036</v>
      </c>
      <c r="E11289">
        <v>2038</v>
      </c>
      <c r="F11289">
        <v>1</v>
      </c>
      <c r="G11289">
        <v>3535.457007</v>
      </c>
      <c r="H11289">
        <v>0</v>
      </c>
      <c r="I11289">
        <v>1</v>
      </c>
      <c r="J11289" s="2" t="str">
        <f t="shared" si="176"/>
        <v>EG_SOLARGMSR2036</v>
      </c>
    </row>
    <row r="11290" spans="1:10" x14ac:dyDescent="0.25">
      <c r="A11290" t="s">
        <v>19</v>
      </c>
      <c r="B11290" t="s">
        <v>6</v>
      </c>
      <c r="C11290" t="s">
        <v>12</v>
      </c>
      <c r="D11290">
        <v>2036</v>
      </c>
      <c r="E11290">
        <v>2038</v>
      </c>
      <c r="F11290">
        <v>1</v>
      </c>
      <c r="G11290">
        <v>3535.457007</v>
      </c>
      <c r="H11290">
        <v>0</v>
      </c>
      <c r="I11290">
        <v>1</v>
      </c>
      <c r="J11290" s="2" t="str">
        <f t="shared" si="176"/>
        <v>EG_SOLARGMNR2036</v>
      </c>
    </row>
    <row r="11291" spans="1:10" x14ac:dyDescent="0.25">
      <c r="A11291" t="s">
        <v>19</v>
      </c>
      <c r="B11291" t="s">
        <v>6</v>
      </c>
      <c r="C11291" t="s">
        <v>10</v>
      </c>
      <c r="D11291">
        <v>2036</v>
      </c>
      <c r="E11291">
        <v>2039</v>
      </c>
      <c r="F11291">
        <v>1</v>
      </c>
      <c r="G11291">
        <v>3535.457007</v>
      </c>
      <c r="H11291">
        <v>0</v>
      </c>
      <c r="I11291">
        <v>1</v>
      </c>
      <c r="J11291" s="2" t="str">
        <f t="shared" si="176"/>
        <v>EG_SOLARGMER2036</v>
      </c>
    </row>
    <row r="11292" spans="1:10" x14ac:dyDescent="0.25">
      <c r="A11292" t="s">
        <v>19</v>
      </c>
      <c r="B11292" t="s">
        <v>6</v>
      </c>
      <c r="C11292" t="s">
        <v>11</v>
      </c>
      <c r="D11292">
        <v>2036</v>
      </c>
      <c r="E11292">
        <v>2039</v>
      </c>
      <c r="F11292">
        <v>1</v>
      </c>
      <c r="G11292">
        <v>3535.457007</v>
      </c>
      <c r="H11292">
        <v>0</v>
      </c>
      <c r="I11292">
        <v>1</v>
      </c>
      <c r="J11292" s="2" t="str">
        <f t="shared" si="176"/>
        <v>EG_SOLARGMWR2036</v>
      </c>
    </row>
    <row r="11293" spans="1:10" x14ac:dyDescent="0.25">
      <c r="A11293" t="s">
        <v>19</v>
      </c>
      <c r="B11293" t="s">
        <v>6</v>
      </c>
      <c r="C11293" t="s">
        <v>9</v>
      </c>
      <c r="D11293">
        <v>2036</v>
      </c>
      <c r="E11293">
        <v>2039</v>
      </c>
      <c r="F11293">
        <v>1</v>
      </c>
      <c r="G11293">
        <v>3535.457007</v>
      </c>
      <c r="H11293">
        <v>0</v>
      </c>
      <c r="I11293">
        <v>1</v>
      </c>
      <c r="J11293" s="2" t="str">
        <f t="shared" si="176"/>
        <v>EG_SOLARGMNER2036</v>
      </c>
    </row>
    <row r="11294" spans="1:10" x14ac:dyDescent="0.25">
      <c r="A11294" t="s">
        <v>19</v>
      </c>
      <c r="B11294" t="s">
        <v>6</v>
      </c>
      <c r="C11294" t="s">
        <v>8</v>
      </c>
      <c r="D11294">
        <v>2036</v>
      </c>
      <c r="E11294">
        <v>2039</v>
      </c>
      <c r="F11294">
        <v>1</v>
      </c>
      <c r="G11294">
        <v>3535.457007</v>
      </c>
      <c r="H11294">
        <v>0</v>
      </c>
      <c r="I11294">
        <v>1</v>
      </c>
      <c r="J11294" s="2" t="str">
        <f t="shared" si="176"/>
        <v>EG_SOLARGMSR2036</v>
      </c>
    </row>
    <row r="11295" spans="1:10" x14ac:dyDescent="0.25">
      <c r="A11295" t="s">
        <v>19</v>
      </c>
      <c r="B11295" t="s">
        <v>6</v>
      </c>
      <c r="C11295" t="s">
        <v>12</v>
      </c>
      <c r="D11295">
        <v>2036</v>
      </c>
      <c r="E11295">
        <v>2039</v>
      </c>
      <c r="F11295">
        <v>1</v>
      </c>
      <c r="G11295">
        <v>3535.457007</v>
      </c>
      <c r="H11295">
        <v>0</v>
      </c>
      <c r="I11295">
        <v>1</v>
      </c>
      <c r="J11295" s="2" t="str">
        <f t="shared" si="176"/>
        <v>EG_SOLARGMNR2036</v>
      </c>
    </row>
    <row r="11296" spans="1:10" x14ac:dyDescent="0.25">
      <c r="A11296" t="s">
        <v>19</v>
      </c>
      <c r="B11296" t="s">
        <v>6</v>
      </c>
      <c r="C11296" t="s">
        <v>10</v>
      </c>
      <c r="D11296">
        <v>2036</v>
      </c>
      <c r="E11296">
        <v>2040</v>
      </c>
      <c r="F11296">
        <v>1</v>
      </c>
      <c r="G11296">
        <v>3535.457007</v>
      </c>
      <c r="H11296">
        <v>0</v>
      </c>
      <c r="I11296">
        <v>1</v>
      </c>
      <c r="J11296" s="2" t="str">
        <f t="shared" si="176"/>
        <v>EG_SOLARGMER2036</v>
      </c>
    </row>
    <row r="11297" spans="1:10" x14ac:dyDescent="0.25">
      <c r="A11297" t="s">
        <v>19</v>
      </c>
      <c r="B11297" t="s">
        <v>6</v>
      </c>
      <c r="C11297" t="s">
        <v>11</v>
      </c>
      <c r="D11297">
        <v>2036</v>
      </c>
      <c r="E11297">
        <v>2040</v>
      </c>
      <c r="F11297">
        <v>1</v>
      </c>
      <c r="G11297">
        <v>3535.457007</v>
      </c>
      <c r="H11297">
        <v>0</v>
      </c>
      <c r="I11297">
        <v>1</v>
      </c>
      <c r="J11297" s="2" t="str">
        <f t="shared" si="176"/>
        <v>EG_SOLARGMWR2036</v>
      </c>
    </row>
    <row r="11298" spans="1:10" x14ac:dyDescent="0.25">
      <c r="A11298" t="s">
        <v>19</v>
      </c>
      <c r="B11298" t="s">
        <v>6</v>
      </c>
      <c r="C11298" t="s">
        <v>9</v>
      </c>
      <c r="D11298">
        <v>2036</v>
      </c>
      <c r="E11298">
        <v>2040</v>
      </c>
      <c r="F11298">
        <v>1</v>
      </c>
      <c r="G11298">
        <v>3535.457007</v>
      </c>
      <c r="H11298">
        <v>0</v>
      </c>
      <c r="I11298">
        <v>1</v>
      </c>
      <c r="J11298" s="2" t="str">
        <f t="shared" si="176"/>
        <v>EG_SOLARGMNER2036</v>
      </c>
    </row>
    <row r="11299" spans="1:10" x14ac:dyDescent="0.25">
      <c r="A11299" t="s">
        <v>19</v>
      </c>
      <c r="B11299" t="s">
        <v>6</v>
      </c>
      <c r="C11299" t="s">
        <v>8</v>
      </c>
      <c r="D11299">
        <v>2036</v>
      </c>
      <c r="E11299">
        <v>2040</v>
      </c>
      <c r="F11299">
        <v>1</v>
      </c>
      <c r="G11299">
        <v>3535.457007</v>
      </c>
      <c r="H11299">
        <v>0</v>
      </c>
      <c r="I11299">
        <v>1</v>
      </c>
      <c r="J11299" s="2" t="str">
        <f t="shared" si="176"/>
        <v>EG_SOLARGMSR2036</v>
      </c>
    </row>
    <row r="11300" spans="1:10" x14ac:dyDescent="0.25">
      <c r="A11300" t="s">
        <v>19</v>
      </c>
      <c r="B11300" t="s">
        <v>6</v>
      </c>
      <c r="C11300" t="s">
        <v>12</v>
      </c>
      <c r="D11300">
        <v>2036</v>
      </c>
      <c r="E11300">
        <v>2040</v>
      </c>
      <c r="F11300">
        <v>1</v>
      </c>
      <c r="G11300">
        <v>3535.457007</v>
      </c>
      <c r="H11300">
        <v>0</v>
      </c>
      <c r="I11300">
        <v>1</v>
      </c>
      <c r="J11300" s="2" t="str">
        <f t="shared" si="176"/>
        <v>EG_SOLARGMNR2036</v>
      </c>
    </row>
    <row r="11301" spans="1:10" x14ac:dyDescent="0.25">
      <c r="A11301" t="s">
        <v>19</v>
      </c>
      <c r="B11301" t="s">
        <v>6</v>
      </c>
      <c r="C11301" t="s">
        <v>10</v>
      </c>
      <c r="D11301">
        <v>2036</v>
      </c>
      <c r="E11301">
        <v>2041</v>
      </c>
      <c r="F11301">
        <v>1</v>
      </c>
      <c r="G11301">
        <v>3535.457007</v>
      </c>
      <c r="H11301">
        <v>0</v>
      </c>
      <c r="I11301">
        <v>1</v>
      </c>
      <c r="J11301" s="2" t="str">
        <f t="shared" si="176"/>
        <v>EG_SOLARGMER2036</v>
      </c>
    </row>
    <row r="11302" spans="1:10" x14ac:dyDescent="0.25">
      <c r="A11302" t="s">
        <v>19</v>
      </c>
      <c r="B11302" t="s">
        <v>6</v>
      </c>
      <c r="C11302" t="s">
        <v>11</v>
      </c>
      <c r="D11302">
        <v>2036</v>
      </c>
      <c r="E11302">
        <v>2041</v>
      </c>
      <c r="F11302">
        <v>1</v>
      </c>
      <c r="G11302">
        <v>3535.457007</v>
      </c>
      <c r="H11302">
        <v>0</v>
      </c>
      <c r="I11302">
        <v>1</v>
      </c>
      <c r="J11302" s="2" t="str">
        <f t="shared" si="176"/>
        <v>EG_SOLARGMWR2036</v>
      </c>
    </row>
    <row r="11303" spans="1:10" x14ac:dyDescent="0.25">
      <c r="A11303" t="s">
        <v>19</v>
      </c>
      <c r="B11303" t="s">
        <v>6</v>
      </c>
      <c r="C11303" t="s">
        <v>9</v>
      </c>
      <c r="D11303">
        <v>2036</v>
      </c>
      <c r="E11303">
        <v>2041</v>
      </c>
      <c r="F11303">
        <v>1</v>
      </c>
      <c r="G11303">
        <v>3535.457007</v>
      </c>
      <c r="H11303">
        <v>0</v>
      </c>
      <c r="I11303">
        <v>1</v>
      </c>
      <c r="J11303" s="2" t="str">
        <f t="shared" si="176"/>
        <v>EG_SOLARGMNER2036</v>
      </c>
    </row>
    <row r="11304" spans="1:10" x14ac:dyDescent="0.25">
      <c r="A11304" t="s">
        <v>19</v>
      </c>
      <c r="B11304" t="s">
        <v>6</v>
      </c>
      <c r="C11304" t="s">
        <v>8</v>
      </c>
      <c r="D11304">
        <v>2036</v>
      </c>
      <c r="E11304">
        <v>2041</v>
      </c>
      <c r="F11304">
        <v>1</v>
      </c>
      <c r="G11304">
        <v>3535.457007</v>
      </c>
      <c r="H11304">
        <v>0</v>
      </c>
      <c r="I11304">
        <v>1</v>
      </c>
      <c r="J11304" s="2" t="str">
        <f t="shared" si="176"/>
        <v>EG_SOLARGMSR2036</v>
      </c>
    </row>
    <row r="11305" spans="1:10" x14ac:dyDescent="0.25">
      <c r="A11305" t="s">
        <v>19</v>
      </c>
      <c r="B11305" t="s">
        <v>6</v>
      </c>
      <c r="C11305" t="s">
        <v>12</v>
      </c>
      <c r="D11305">
        <v>2036</v>
      </c>
      <c r="E11305">
        <v>2041</v>
      </c>
      <c r="F11305">
        <v>1</v>
      </c>
      <c r="G11305">
        <v>3535.457007</v>
      </c>
      <c r="H11305">
        <v>0</v>
      </c>
      <c r="I11305">
        <v>1</v>
      </c>
      <c r="J11305" s="2" t="str">
        <f t="shared" si="176"/>
        <v>EG_SOLARGMNR2036</v>
      </c>
    </row>
    <row r="11306" spans="1:10" x14ac:dyDescent="0.25">
      <c r="A11306" t="s">
        <v>20</v>
      </c>
      <c r="B11306" t="s">
        <v>6</v>
      </c>
      <c r="C11306" t="s">
        <v>10</v>
      </c>
      <c r="D11306">
        <v>2036</v>
      </c>
      <c r="E11306">
        <v>2036</v>
      </c>
      <c r="F11306">
        <v>1</v>
      </c>
      <c r="G11306">
        <v>3484.3164270000002</v>
      </c>
      <c r="H11306">
        <v>0</v>
      </c>
      <c r="I11306">
        <v>1</v>
      </c>
      <c r="J11306" s="2" t="str">
        <f t="shared" si="176"/>
        <v>EG_SOLARRFER2036</v>
      </c>
    </row>
    <row r="11307" spans="1:10" x14ac:dyDescent="0.25">
      <c r="A11307" t="s">
        <v>20</v>
      </c>
      <c r="B11307" t="s">
        <v>6</v>
      </c>
      <c r="C11307" t="s">
        <v>11</v>
      </c>
      <c r="D11307">
        <v>2036</v>
      </c>
      <c r="E11307">
        <v>2036</v>
      </c>
      <c r="F11307">
        <v>1</v>
      </c>
      <c r="G11307">
        <v>3484.3164270000002</v>
      </c>
      <c r="H11307">
        <v>0</v>
      </c>
      <c r="I11307">
        <v>1</v>
      </c>
      <c r="J11307" s="2" t="str">
        <f t="shared" si="176"/>
        <v>EG_SOLARRFWR2036</v>
      </c>
    </row>
    <row r="11308" spans="1:10" x14ac:dyDescent="0.25">
      <c r="A11308" t="s">
        <v>20</v>
      </c>
      <c r="B11308" t="s">
        <v>6</v>
      </c>
      <c r="C11308" t="s">
        <v>9</v>
      </c>
      <c r="D11308">
        <v>2036</v>
      </c>
      <c r="E11308">
        <v>2036</v>
      </c>
      <c r="F11308">
        <v>1</v>
      </c>
      <c r="G11308">
        <v>3484.3164270000002</v>
      </c>
      <c r="H11308">
        <v>0</v>
      </c>
      <c r="I11308">
        <v>1</v>
      </c>
      <c r="J11308" s="2" t="str">
        <f t="shared" si="176"/>
        <v>EG_SOLARRFNER2036</v>
      </c>
    </row>
    <row r="11309" spans="1:10" x14ac:dyDescent="0.25">
      <c r="A11309" t="s">
        <v>20</v>
      </c>
      <c r="B11309" t="s">
        <v>6</v>
      </c>
      <c r="C11309" t="s">
        <v>8</v>
      </c>
      <c r="D11309">
        <v>2036</v>
      </c>
      <c r="E11309">
        <v>2036</v>
      </c>
      <c r="F11309">
        <v>1</v>
      </c>
      <c r="G11309">
        <v>3484.3164270000002</v>
      </c>
      <c r="H11309">
        <v>0</v>
      </c>
      <c r="I11309">
        <v>1</v>
      </c>
      <c r="J11309" s="2" t="str">
        <f t="shared" si="176"/>
        <v>EG_SOLARRFSR2036</v>
      </c>
    </row>
    <row r="11310" spans="1:10" x14ac:dyDescent="0.25">
      <c r="A11310" t="s">
        <v>20</v>
      </c>
      <c r="B11310" t="s">
        <v>6</v>
      </c>
      <c r="C11310" t="s">
        <v>12</v>
      </c>
      <c r="D11310">
        <v>2036</v>
      </c>
      <c r="E11310">
        <v>2036</v>
      </c>
      <c r="F11310">
        <v>1</v>
      </c>
      <c r="G11310">
        <v>3484.3164270000002</v>
      </c>
      <c r="H11310">
        <v>0</v>
      </c>
      <c r="I11310">
        <v>1</v>
      </c>
      <c r="J11310" s="2" t="str">
        <f t="shared" si="176"/>
        <v>EG_SOLARRFNR2036</v>
      </c>
    </row>
    <row r="11311" spans="1:10" x14ac:dyDescent="0.25">
      <c r="A11311" t="s">
        <v>20</v>
      </c>
      <c r="B11311" t="s">
        <v>6</v>
      </c>
      <c r="C11311" t="s">
        <v>10</v>
      </c>
      <c r="D11311">
        <v>2036</v>
      </c>
      <c r="E11311">
        <v>2037</v>
      </c>
      <c r="F11311">
        <v>1</v>
      </c>
      <c r="G11311">
        <v>3484.3164270000002</v>
      </c>
      <c r="H11311">
        <v>0</v>
      </c>
      <c r="I11311">
        <v>1</v>
      </c>
      <c r="J11311" s="2" t="str">
        <f t="shared" si="176"/>
        <v>EG_SOLARRFER2036</v>
      </c>
    </row>
    <row r="11312" spans="1:10" x14ac:dyDescent="0.25">
      <c r="A11312" t="s">
        <v>20</v>
      </c>
      <c r="B11312" t="s">
        <v>6</v>
      </c>
      <c r="C11312" t="s">
        <v>11</v>
      </c>
      <c r="D11312">
        <v>2036</v>
      </c>
      <c r="E11312">
        <v>2037</v>
      </c>
      <c r="F11312">
        <v>1</v>
      </c>
      <c r="G11312">
        <v>3484.3164270000002</v>
      </c>
      <c r="H11312">
        <v>0</v>
      </c>
      <c r="I11312">
        <v>1</v>
      </c>
      <c r="J11312" s="2" t="str">
        <f t="shared" si="176"/>
        <v>EG_SOLARRFWR2036</v>
      </c>
    </row>
    <row r="11313" spans="1:10" x14ac:dyDescent="0.25">
      <c r="A11313" t="s">
        <v>20</v>
      </c>
      <c r="B11313" t="s">
        <v>6</v>
      </c>
      <c r="C11313" t="s">
        <v>9</v>
      </c>
      <c r="D11313">
        <v>2036</v>
      </c>
      <c r="E11313">
        <v>2037</v>
      </c>
      <c r="F11313">
        <v>1</v>
      </c>
      <c r="G11313">
        <v>3484.3164270000002</v>
      </c>
      <c r="H11313">
        <v>0</v>
      </c>
      <c r="I11313">
        <v>1</v>
      </c>
      <c r="J11313" s="2" t="str">
        <f t="shared" si="176"/>
        <v>EG_SOLARRFNER2036</v>
      </c>
    </row>
    <row r="11314" spans="1:10" x14ac:dyDescent="0.25">
      <c r="A11314" t="s">
        <v>20</v>
      </c>
      <c r="B11314" t="s">
        <v>6</v>
      </c>
      <c r="C11314" t="s">
        <v>8</v>
      </c>
      <c r="D11314">
        <v>2036</v>
      </c>
      <c r="E11314">
        <v>2037</v>
      </c>
      <c r="F11314">
        <v>1</v>
      </c>
      <c r="G11314">
        <v>3484.3164270000002</v>
      </c>
      <c r="H11314">
        <v>0</v>
      </c>
      <c r="I11314">
        <v>1</v>
      </c>
      <c r="J11314" s="2" t="str">
        <f t="shared" si="176"/>
        <v>EG_SOLARRFSR2036</v>
      </c>
    </row>
    <row r="11315" spans="1:10" x14ac:dyDescent="0.25">
      <c r="A11315" t="s">
        <v>20</v>
      </c>
      <c r="B11315" t="s">
        <v>6</v>
      </c>
      <c r="C11315" t="s">
        <v>12</v>
      </c>
      <c r="D11315">
        <v>2036</v>
      </c>
      <c r="E11315">
        <v>2037</v>
      </c>
      <c r="F11315">
        <v>1</v>
      </c>
      <c r="G11315">
        <v>3484.3164270000002</v>
      </c>
      <c r="H11315">
        <v>0</v>
      </c>
      <c r="I11315">
        <v>1</v>
      </c>
      <c r="J11315" s="2" t="str">
        <f t="shared" si="176"/>
        <v>EG_SOLARRFNR2036</v>
      </c>
    </row>
    <row r="11316" spans="1:10" x14ac:dyDescent="0.25">
      <c r="A11316" t="s">
        <v>20</v>
      </c>
      <c r="B11316" t="s">
        <v>6</v>
      </c>
      <c r="C11316" t="s">
        <v>10</v>
      </c>
      <c r="D11316">
        <v>2036</v>
      </c>
      <c r="E11316">
        <v>2038</v>
      </c>
      <c r="F11316">
        <v>1</v>
      </c>
      <c r="G11316">
        <v>3484.3164270000002</v>
      </c>
      <c r="H11316">
        <v>0</v>
      </c>
      <c r="I11316">
        <v>1</v>
      </c>
      <c r="J11316" s="2" t="str">
        <f t="shared" si="176"/>
        <v>EG_SOLARRFER2036</v>
      </c>
    </row>
    <row r="11317" spans="1:10" x14ac:dyDescent="0.25">
      <c r="A11317" t="s">
        <v>20</v>
      </c>
      <c r="B11317" t="s">
        <v>6</v>
      </c>
      <c r="C11317" t="s">
        <v>11</v>
      </c>
      <c r="D11317">
        <v>2036</v>
      </c>
      <c r="E11317">
        <v>2038</v>
      </c>
      <c r="F11317">
        <v>1</v>
      </c>
      <c r="G11317">
        <v>3484.3164270000002</v>
      </c>
      <c r="H11317">
        <v>0</v>
      </c>
      <c r="I11317">
        <v>1</v>
      </c>
      <c r="J11317" s="2" t="str">
        <f t="shared" si="176"/>
        <v>EG_SOLARRFWR2036</v>
      </c>
    </row>
    <row r="11318" spans="1:10" x14ac:dyDescent="0.25">
      <c r="A11318" t="s">
        <v>20</v>
      </c>
      <c r="B11318" t="s">
        <v>6</v>
      </c>
      <c r="C11318" t="s">
        <v>9</v>
      </c>
      <c r="D11318">
        <v>2036</v>
      </c>
      <c r="E11318">
        <v>2038</v>
      </c>
      <c r="F11318">
        <v>1</v>
      </c>
      <c r="G11318">
        <v>3484.3164270000002</v>
      </c>
      <c r="H11318">
        <v>0</v>
      </c>
      <c r="I11318">
        <v>1</v>
      </c>
      <c r="J11318" s="2" t="str">
        <f t="shared" si="176"/>
        <v>EG_SOLARRFNER2036</v>
      </c>
    </row>
    <row r="11319" spans="1:10" x14ac:dyDescent="0.25">
      <c r="A11319" t="s">
        <v>20</v>
      </c>
      <c r="B11319" t="s">
        <v>6</v>
      </c>
      <c r="C11319" t="s">
        <v>8</v>
      </c>
      <c r="D11319">
        <v>2036</v>
      </c>
      <c r="E11319">
        <v>2038</v>
      </c>
      <c r="F11319">
        <v>1</v>
      </c>
      <c r="G11319">
        <v>3484.3164270000002</v>
      </c>
      <c r="H11319">
        <v>0</v>
      </c>
      <c r="I11319">
        <v>1</v>
      </c>
      <c r="J11319" s="2" t="str">
        <f t="shared" si="176"/>
        <v>EG_SOLARRFSR2036</v>
      </c>
    </row>
    <row r="11320" spans="1:10" x14ac:dyDescent="0.25">
      <c r="A11320" t="s">
        <v>20</v>
      </c>
      <c r="B11320" t="s">
        <v>6</v>
      </c>
      <c r="C11320" t="s">
        <v>12</v>
      </c>
      <c r="D11320">
        <v>2036</v>
      </c>
      <c r="E11320">
        <v>2038</v>
      </c>
      <c r="F11320">
        <v>1</v>
      </c>
      <c r="G11320">
        <v>3484.3164270000002</v>
      </c>
      <c r="H11320">
        <v>0</v>
      </c>
      <c r="I11320">
        <v>1</v>
      </c>
      <c r="J11320" s="2" t="str">
        <f t="shared" si="176"/>
        <v>EG_SOLARRFNR2036</v>
      </c>
    </row>
    <row r="11321" spans="1:10" x14ac:dyDescent="0.25">
      <c r="A11321" t="s">
        <v>20</v>
      </c>
      <c r="B11321" t="s">
        <v>6</v>
      </c>
      <c r="C11321" t="s">
        <v>10</v>
      </c>
      <c r="D11321">
        <v>2036</v>
      </c>
      <c r="E11321">
        <v>2039</v>
      </c>
      <c r="F11321">
        <v>1</v>
      </c>
      <c r="G11321">
        <v>3484.3164270000002</v>
      </c>
      <c r="H11321">
        <v>0</v>
      </c>
      <c r="I11321">
        <v>1</v>
      </c>
      <c r="J11321" s="2" t="str">
        <f t="shared" si="176"/>
        <v>EG_SOLARRFER2036</v>
      </c>
    </row>
    <row r="11322" spans="1:10" x14ac:dyDescent="0.25">
      <c r="A11322" t="s">
        <v>20</v>
      </c>
      <c r="B11322" t="s">
        <v>6</v>
      </c>
      <c r="C11322" t="s">
        <v>11</v>
      </c>
      <c r="D11322">
        <v>2036</v>
      </c>
      <c r="E11322">
        <v>2039</v>
      </c>
      <c r="F11322">
        <v>1</v>
      </c>
      <c r="G11322">
        <v>3484.3164270000002</v>
      </c>
      <c r="H11322">
        <v>0</v>
      </c>
      <c r="I11322">
        <v>1</v>
      </c>
      <c r="J11322" s="2" t="str">
        <f t="shared" si="176"/>
        <v>EG_SOLARRFWR2036</v>
      </c>
    </row>
    <row r="11323" spans="1:10" x14ac:dyDescent="0.25">
      <c r="A11323" t="s">
        <v>20</v>
      </c>
      <c r="B11323" t="s">
        <v>6</v>
      </c>
      <c r="C11323" t="s">
        <v>9</v>
      </c>
      <c r="D11323">
        <v>2036</v>
      </c>
      <c r="E11323">
        <v>2039</v>
      </c>
      <c r="F11323">
        <v>1</v>
      </c>
      <c r="G11323">
        <v>3484.3164270000002</v>
      </c>
      <c r="H11323">
        <v>0</v>
      </c>
      <c r="I11323">
        <v>1</v>
      </c>
      <c r="J11323" s="2" t="str">
        <f t="shared" si="176"/>
        <v>EG_SOLARRFNER2036</v>
      </c>
    </row>
    <row r="11324" spans="1:10" x14ac:dyDescent="0.25">
      <c r="A11324" t="s">
        <v>20</v>
      </c>
      <c r="B11324" t="s">
        <v>6</v>
      </c>
      <c r="C11324" t="s">
        <v>8</v>
      </c>
      <c r="D11324">
        <v>2036</v>
      </c>
      <c r="E11324">
        <v>2039</v>
      </c>
      <c r="F11324">
        <v>1</v>
      </c>
      <c r="G11324">
        <v>3484.3164270000002</v>
      </c>
      <c r="H11324">
        <v>0</v>
      </c>
      <c r="I11324">
        <v>1</v>
      </c>
      <c r="J11324" s="2" t="str">
        <f t="shared" si="176"/>
        <v>EG_SOLARRFSR2036</v>
      </c>
    </row>
    <row r="11325" spans="1:10" x14ac:dyDescent="0.25">
      <c r="A11325" t="s">
        <v>20</v>
      </c>
      <c r="B11325" t="s">
        <v>6</v>
      </c>
      <c r="C11325" t="s">
        <v>12</v>
      </c>
      <c r="D11325">
        <v>2036</v>
      </c>
      <c r="E11325">
        <v>2039</v>
      </c>
      <c r="F11325">
        <v>1</v>
      </c>
      <c r="G11325">
        <v>3484.3164270000002</v>
      </c>
      <c r="H11325">
        <v>0</v>
      </c>
      <c r="I11325">
        <v>1</v>
      </c>
      <c r="J11325" s="2" t="str">
        <f t="shared" si="176"/>
        <v>EG_SOLARRFNR2036</v>
      </c>
    </row>
    <row r="11326" spans="1:10" x14ac:dyDescent="0.25">
      <c r="A11326" t="s">
        <v>20</v>
      </c>
      <c r="B11326" t="s">
        <v>6</v>
      </c>
      <c r="C11326" t="s">
        <v>10</v>
      </c>
      <c r="D11326">
        <v>2036</v>
      </c>
      <c r="E11326">
        <v>2040</v>
      </c>
      <c r="F11326">
        <v>1</v>
      </c>
      <c r="G11326">
        <v>3484.3164270000002</v>
      </c>
      <c r="H11326">
        <v>0</v>
      </c>
      <c r="I11326">
        <v>1</v>
      </c>
      <c r="J11326" s="2" t="str">
        <f t="shared" si="176"/>
        <v>EG_SOLARRFER2036</v>
      </c>
    </row>
    <row r="11327" spans="1:10" x14ac:dyDescent="0.25">
      <c r="A11327" t="s">
        <v>20</v>
      </c>
      <c r="B11327" t="s">
        <v>6</v>
      </c>
      <c r="C11327" t="s">
        <v>11</v>
      </c>
      <c r="D11327">
        <v>2036</v>
      </c>
      <c r="E11327">
        <v>2040</v>
      </c>
      <c r="F11327">
        <v>1</v>
      </c>
      <c r="G11327">
        <v>3484.3164270000002</v>
      </c>
      <c r="H11327">
        <v>0</v>
      </c>
      <c r="I11327">
        <v>1</v>
      </c>
      <c r="J11327" s="2" t="str">
        <f t="shared" si="176"/>
        <v>EG_SOLARRFWR2036</v>
      </c>
    </row>
    <row r="11328" spans="1:10" x14ac:dyDescent="0.25">
      <c r="A11328" t="s">
        <v>20</v>
      </c>
      <c r="B11328" t="s">
        <v>6</v>
      </c>
      <c r="C11328" t="s">
        <v>9</v>
      </c>
      <c r="D11328">
        <v>2036</v>
      </c>
      <c r="E11328">
        <v>2040</v>
      </c>
      <c r="F11328">
        <v>1</v>
      </c>
      <c r="G11328">
        <v>3484.3164270000002</v>
      </c>
      <c r="H11328">
        <v>0</v>
      </c>
      <c r="I11328">
        <v>1</v>
      </c>
      <c r="J11328" s="2" t="str">
        <f t="shared" si="176"/>
        <v>EG_SOLARRFNER2036</v>
      </c>
    </row>
    <row r="11329" spans="1:10" x14ac:dyDescent="0.25">
      <c r="A11329" t="s">
        <v>20</v>
      </c>
      <c r="B11329" t="s">
        <v>6</v>
      </c>
      <c r="C11329" t="s">
        <v>8</v>
      </c>
      <c r="D11329">
        <v>2036</v>
      </c>
      <c r="E11329">
        <v>2040</v>
      </c>
      <c r="F11329">
        <v>1</v>
      </c>
      <c r="G11329">
        <v>3484.3164270000002</v>
      </c>
      <c r="H11329">
        <v>0</v>
      </c>
      <c r="I11329">
        <v>1</v>
      </c>
      <c r="J11329" s="2" t="str">
        <f t="shared" si="176"/>
        <v>EG_SOLARRFSR2036</v>
      </c>
    </row>
    <row r="11330" spans="1:10" x14ac:dyDescent="0.25">
      <c r="A11330" t="s">
        <v>20</v>
      </c>
      <c r="B11330" t="s">
        <v>6</v>
      </c>
      <c r="C11330" t="s">
        <v>12</v>
      </c>
      <c r="D11330">
        <v>2036</v>
      </c>
      <c r="E11330">
        <v>2040</v>
      </c>
      <c r="F11330">
        <v>1</v>
      </c>
      <c r="G11330">
        <v>3484.3164270000002</v>
      </c>
      <c r="H11330">
        <v>0</v>
      </c>
      <c r="I11330">
        <v>1</v>
      </c>
      <c r="J11330" s="2" t="str">
        <f t="shared" si="176"/>
        <v>EG_SOLARRFNR2036</v>
      </c>
    </row>
    <row r="11331" spans="1:10" x14ac:dyDescent="0.25">
      <c r="A11331" t="s">
        <v>20</v>
      </c>
      <c r="B11331" t="s">
        <v>6</v>
      </c>
      <c r="C11331" t="s">
        <v>10</v>
      </c>
      <c r="D11331">
        <v>2036</v>
      </c>
      <c r="E11331">
        <v>2041</v>
      </c>
      <c r="F11331">
        <v>1</v>
      </c>
      <c r="G11331">
        <v>3484.3164270000002</v>
      </c>
      <c r="H11331">
        <v>0</v>
      </c>
      <c r="I11331">
        <v>1</v>
      </c>
      <c r="J11331" s="2" t="str">
        <f t="shared" ref="J11331:J11394" si="177">_xlfn.CONCAT(A11331,C11331,D11331)</f>
        <v>EG_SOLARRFER2036</v>
      </c>
    </row>
    <row r="11332" spans="1:10" x14ac:dyDescent="0.25">
      <c r="A11332" t="s">
        <v>20</v>
      </c>
      <c r="B11332" t="s">
        <v>6</v>
      </c>
      <c r="C11332" t="s">
        <v>11</v>
      </c>
      <c r="D11332">
        <v>2036</v>
      </c>
      <c r="E11332">
        <v>2041</v>
      </c>
      <c r="F11332">
        <v>1</v>
      </c>
      <c r="G11332">
        <v>3484.3164270000002</v>
      </c>
      <c r="H11332">
        <v>0</v>
      </c>
      <c r="I11332">
        <v>1</v>
      </c>
      <c r="J11332" s="2" t="str">
        <f t="shared" si="177"/>
        <v>EG_SOLARRFWR2036</v>
      </c>
    </row>
    <row r="11333" spans="1:10" x14ac:dyDescent="0.25">
      <c r="A11333" t="s">
        <v>20</v>
      </c>
      <c r="B11333" t="s">
        <v>6</v>
      </c>
      <c r="C11333" t="s">
        <v>9</v>
      </c>
      <c r="D11333">
        <v>2036</v>
      </c>
      <c r="E11333">
        <v>2041</v>
      </c>
      <c r="F11333">
        <v>1</v>
      </c>
      <c r="G11333">
        <v>3484.3164270000002</v>
      </c>
      <c r="H11333">
        <v>0</v>
      </c>
      <c r="I11333">
        <v>1</v>
      </c>
      <c r="J11333" s="2" t="str">
        <f t="shared" si="177"/>
        <v>EG_SOLARRFNER2036</v>
      </c>
    </row>
    <row r="11334" spans="1:10" x14ac:dyDescent="0.25">
      <c r="A11334" t="s">
        <v>20</v>
      </c>
      <c r="B11334" t="s">
        <v>6</v>
      </c>
      <c r="C11334" t="s">
        <v>8</v>
      </c>
      <c r="D11334">
        <v>2036</v>
      </c>
      <c r="E11334">
        <v>2041</v>
      </c>
      <c r="F11334">
        <v>1</v>
      </c>
      <c r="G11334">
        <v>3484.3164270000002</v>
      </c>
      <c r="H11334">
        <v>0</v>
      </c>
      <c r="I11334">
        <v>1</v>
      </c>
      <c r="J11334" s="2" t="str">
        <f t="shared" si="177"/>
        <v>EG_SOLARRFSR2036</v>
      </c>
    </row>
    <row r="11335" spans="1:10" x14ac:dyDescent="0.25">
      <c r="A11335" t="s">
        <v>20</v>
      </c>
      <c r="B11335" t="s">
        <v>6</v>
      </c>
      <c r="C11335" t="s">
        <v>12</v>
      </c>
      <c r="D11335">
        <v>2036</v>
      </c>
      <c r="E11335">
        <v>2041</v>
      </c>
      <c r="F11335">
        <v>1</v>
      </c>
      <c r="G11335">
        <v>3484.3164270000002</v>
      </c>
      <c r="H11335">
        <v>0</v>
      </c>
      <c r="I11335">
        <v>1</v>
      </c>
      <c r="J11335" s="2" t="str">
        <f t="shared" si="177"/>
        <v>EG_SOLARRFNR2036</v>
      </c>
    </row>
    <row r="11336" spans="1:10" x14ac:dyDescent="0.25">
      <c r="A11336" t="s">
        <v>21</v>
      </c>
      <c r="B11336" t="s">
        <v>6</v>
      </c>
      <c r="C11336" t="s">
        <v>10</v>
      </c>
      <c r="D11336">
        <v>2036</v>
      </c>
      <c r="E11336">
        <v>2036</v>
      </c>
      <c r="F11336">
        <v>1</v>
      </c>
      <c r="G11336">
        <v>9956.5031959999997</v>
      </c>
      <c r="H11336">
        <v>0</v>
      </c>
      <c r="I11336">
        <v>1</v>
      </c>
      <c r="J11336" s="2" t="str">
        <f t="shared" si="177"/>
        <v>EG_WINDONER2036</v>
      </c>
    </row>
    <row r="11337" spans="1:10" x14ac:dyDescent="0.25">
      <c r="A11337" t="s">
        <v>21</v>
      </c>
      <c r="B11337" t="s">
        <v>6</v>
      </c>
      <c r="C11337" t="s">
        <v>11</v>
      </c>
      <c r="D11337">
        <v>2036</v>
      </c>
      <c r="E11337">
        <v>2036</v>
      </c>
      <c r="F11337">
        <v>1</v>
      </c>
      <c r="G11337">
        <v>9956.5031959999997</v>
      </c>
      <c r="H11337">
        <v>0</v>
      </c>
      <c r="I11337">
        <v>1</v>
      </c>
      <c r="J11337" s="2" t="str">
        <f t="shared" si="177"/>
        <v>EG_WINDONWR2036</v>
      </c>
    </row>
    <row r="11338" spans="1:10" x14ac:dyDescent="0.25">
      <c r="A11338" t="s">
        <v>21</v>
      </c>
      <c r="B11338" t="s">
        <v>6</v>
      </c>
      <c r="C11338" t="s">
        <v>9</v>
      </c>
      <c r="D11338">
        <v>2036</v>
      </c>
      <c r="E11338">
        <v>2036</v>
      </c>
      <c r="F11338">
        <v>1</v>
      </c>
      <c r="G11338">
        <v>9956.5031959999997</v>
      </c>
      <c r="H11338">
        <v>0</v>
      </c>
      <c r="I11338">
        <v>1</v>
      </c>
      <c r="J11338" s="2" t="str">
        <f t="shared" si="177"/>
        <v>EG_WINDONNER2036</v>
      </c>
    </row>
    <row r="11339" spans="1:10" x14ac:dyDescent="0.25">
      <c r="A11339" t="s">
        <v>21</v>
      </c>
      <c r="B11339" t="s">
        <v>6</v>
      </c>
      <c r="C11339" t="s">
        <v>8</v>
      </c>
      <c r="D11339">
        <v>2036</v>
      </c>
      <c r="E11339">
        <v>2036</v>
      </c>
      <c r="F11339">
        <v>1</v>
      </c>
      <c r="G11339">
        <v>9956.5031959999997</v>
      </c>
      <c r="H11339">
        <v>0</v>
      </c>
      <c r="I11339">
        <v>1</v>
      </c>
      <c r="J11339" s="2" t="str">
        <f t="shared" si="177"/>
        <v>EG_WINDONSR2036</v>
      </c>
    </row>
    <row r="11340" spans="1:10" x14ac:dyDescent="0.25">
      <c r="A11340" t="s">
        <v>21</v>
      </c>
      <c r="B11340" t="s">
        <v>6</v>
      </c>
      <c r="C11340" t="s">
        <v>12</v>
      </c>
      <c r="D11340">
        <v>2036</v>
      </c>
      <c r="E11340">
        <v>2036</v>
      </c>
      <c r="F11340">
        <v>1</v>
      </c>
      <c r="G11340">
        <v>9956.5031959999997</v>
      </c>
      <c r="H11340">
        <v>0</v>
      </c>
      <c r="I11340">
        <v>1</v>
      </c>
      <c r="J11340" s="2" t="str">
        <f t="shared" si="177"/>
        <v>EG_WINDONNR2036</v>
      </c>
    </row>
    <row r="11341" spans="1:10" x14ac:dyDescent="0.25">
      <c r="A11341" t="s">
        <v>21</v>
      </c>
      <c r="B11341" t="s">
        <v>6</v>
      </c>
      <c r="C11341" t="s">
        <v>10</v>
      </c>
      <c r="D11341">
        <v>2036</v>
      </c>
      <c r="E11341">
        <v>2037</v>
      </c>
      <c r="F11341">
        <v>1</v>
      </c>
      <c r="G11341">
        <v>9956.5031959999997</v>
      </c>
      <c r="H11341">
        <v>0</v>
      </c>
      <c r="I11341">
        <v>1</v>
      </c>
      <c r="J11341" s="2" t="str">
        <f t="shared" si="177"/>
        <v>EG_WINDONER2036</v>
      </c>
    </row>
    <row r="11342" spans="1:10" x14ac:dyDescent="0.25">
      <c r="A11342" t="s">
        <v>21</v>
      </c>
      <c r="B11342" t="s">
        <v>6</v>
      </c>
      <c r="C11342" t="s">
        <v>11</v>
      </c>
      <c r="D11342">
        <v>2036</v>
      </c>
      <c r="E11342">
        <v>2037</v>
      </c>
      <c r="F11342">
        <v>1</v>
      </c>
      <c r="G11342">
        <v>9956.5031959999997</v>
      </c>
      <c r="H11342">
        <v>0</v>
      </c>
      <c r="I11342">
        <v>1</v>
      </c>
      <c r="J11342" s="2" t="str">
        <f t="shared" si="177"/>
        <v>EG_WINDONWR2036</v>
      </c>
    </row>
    <row r="11343" spans="1:10" x14ac:dyDescent="0.25">
      <c r="A11343" t="s">
        <v>21</v>
      </c>
      <c r="B11343" t="s">
        <v>6</v>
      </c>
      <c r="C11343" t="s">
        <v>9</v>
      </c>
      <c r="D11343">
        <v>2036</v>
      </c>
      <c r="E11343">
        <v>2037</v>
      </c>
      <c r="F11343">
        <v>1</v>
      </c>
      <c r="G11343">
        <v>9956.5031959999997</v>
      </c>
      <c r="H11343">
        <v>0</v>
      </c>
      <c r="I11343">
        <v>1</v>
      </c>
      <c r="J11343" s="2" t="str">
        <f t="shared" si="177"/>
        <v>EG_WINDONNER2036</v>
      </c>
    </row>
    <row r="11344" spans="1:10" x14ac:dyDescent="0.25">
      <c r="A11344" t="s">
        <v>21</v>
      </c>
      <c r="B11344" t="s">
        <v>6</v>
      </c>
      <c r="C11344" t="s">
        <v>8</v>
      </c>
      <c r="D11344">
        <v>2036</v>
      </c>
      <c r="E11344">
        <v>2037</v>
      </c>
      <c r="F11344">
        <v>1</v>
      </c>
      <c r="G11344">
        <v>9956.5031959999997</v>
      </c>
      <c r="H11344">
        <v>0</v>
      </c>
      <c r="I11344">
        <v>1</v>
      </c>
      <c r="J11344" s="2" t="str">
        <f t="shared" si="177"/>
        <v>EG_WINDONSR2036</v>
      </c>
    </row>
    <row r="11345" spans="1:10" x14ac:dyDescent="0.25">
      <c r="A11345" t="s">
        <v>21</v>
      </c>
      <c r="B11345" t="s">
        <v>6</v>
      </c>
      <c r="C11345" t="s">
        <v>12</v>
      </c>
      <c r="D11345">
        <v>2036</v>
      </c>
      <c r="E11345">
        <v>2037</v>
      </c>
      <c r="F11345">
        <v>1</v>
      </c>
      <c r="G11345">
        <v>9956.5031959999997</v>
      </c>
      <c r="H11345">
        <v>0</v>
      </c>
      <c r="I11345">
        <v>1</v>
      </c>
      <c r="J11345" s="2" t="str">
        <f t="shared" si="177"/>
        <v>EG_WINDONNR2036</v>
      </c>
    </row>
    <row r="11346" spans="1:10" x14ac:dyDescent="0.25">
      <c r="A11346" t="s">
        <v>21</v>
      </c>
      <c r="B11346" t="s">
        <v>6</v>
      </c>
      <c r="C11346" t="s">
        <v>10</v>
      </c>
      <c r="D11346">
        <v>2036</v>
      </c>
      <c r="E11346">
        <v>2038</v>
      </c>
      <c r="F11346">
        <v>1</v>
      </c>
      <c r="G11346">
        <v>9956.5031959999997</v>
      </c>
      <c r="H11346">
        <v>0</v>
      </c>
      <c r="I11346">
        <v>1</v>
      </c>
      <c r="J11346" s="2" t="str">
        <f t="shared" si="177"/>
        <v>EG_WINDONER2036</v>
      </c>
    </row>
    <row r="11347" spans="1:10" x14ac:dyDescent="0.25">
      <c r="A11347" t="s">
        <v>21</v>
      </c>
      <c r="B11347" t="s">
        <v>6</v>
      </c>
      <c r="C11347" t="s">
        <v>11</v>
      </c>
      <c r="D11347">
        <v>2036</v>
      </c>
      <c r="E11347">
        <v>2038</v>
      </c>
      <c r="F11347">
        <v>1</v>
      </c>
      <c r="G11347">
        <v>9956.5031959999997</v>
      </c>
      <c r="H11347">
        <v>0</v>
      </c>
      <c r="I11347">
        <v>1</v>
      </c>
      <c r="J11347" s="2" t="str">
        <f t="shared" si="177"/>
        <v>EG_WINDONWR2036</v>
      </c>
    </row>
    <row r="11348" spans="1:10" x14ac:dyDescent="0.25">
      <c r="A11348" t="s">
        <v>21</v>
      </c>
      <c r="B11348" t="s">
        <v>6</v>
      </c>
      <c r="C11348" t="s">
        <v>9</v>
      </c>
      <c r="D11348">
        <v>2036</v>
      </c>
      <c r="E11348">
        <v>2038</v>
      </c>
      <c r="F11348">
        <v>1</v>
      </c>
      <c r="G11348">
        <v>9956.5031959999997</v>
      </c>
      <c r="H11348">
        <v>0</v>
      </c>
      <c r="I11348">
        <v>1</v>
      </c>
      <c r="J11348" s="2" t="str">
        <f t="shared" si="177"/>
        <v>EG_WINDONNER2036</v>
      </c>
    </row>
    <row r="11349" spans="1:10" x14ac:dyDescent="0.25">
      <c r="A11349" t="s">
        <v>21</v>
      </c>
      <c r="B11349" t="s">
        <v>6</v>
      </c>
      <c r="C11349" t="s">
        <v>8</v>
      </c>
      <c r="D11349">
        <v>2036</v>
      </c>
      <c r="E11349">
        <v>2038</v>
      </c>
      <c r="F11349">
        <v>1</v>
      </c>
      <c r="G11349">
        <v>9956.5031959999997</v>
      </c>
      <c r="H11349">
        <v>0</v>
      </c>
      <c r="I11349">
        <v>1</v>
      </c>
      <c r="J11349" s="2" t="str">
        <f t="shared" si="177"/>
        <v>EG_WINDONSR2036</v>
      </c>
    </row>
    <row r="11350" spans="1:10" x14ac:dyDescent="0.25">
      <c r="A11350" t="s">
        <v>21</v>
      </c>
      <c r="B11350" t="s">
        <v>6</v>
      </c>
      <c r="C11350" t="s">
        <v>12</v>
      </c>
      <c r="D11350">
        <v>2036</v>
      </c>
      <c r="E11350">
        <v>2038</v>
      </c>
      <c r="F11350">
        <v>1</v>
      </c>
      <c r="G11350">
        <v>9956.5031959999997</v>
      </c>
      <c r="H11350">
        <v>0</v>
      </c>
      <c r="I11350">
        <v>1</v>
      </c>
      <c r="J11350" s="2" t="str">
        <f t="shared" si="177"/>
        <v>EG_WINDONNR2036</v>
      </c>
    </row>
    <row r="11351" spans="1:10" x14ac:dyDescent="0.25">
      <c r="A11351" t="s">
        <v>21</v>
      </c>
      <c r="B11351" t="s">
        <v>6</v>
      </c>
      <c r="C11351" t="s">
        <v>10</v>
      </c>
      <c r="D11351">
        <v>2036</v>
      </c>
      <c r="E11351">
        <v>2039</v>
      </c>
      <c r="F11351">
        <v>1</v>
      </c>
      <c r="G11351">
        <v>9956.5031959999997</v>
      </c>
      <c r="H11351">
        <v>0</v>
      </c>
      <c r="I11351">
        <v>1</v>
      </c>
      <c r="J11351" s="2" t="str">
        <f t="shared" si="177"/>
        <v>EG_WINDONER2036</v>
      </c>
    </row>
    <row r="11352" spans="1:10" x14ac:dyDescent="0.25">
      <c r="A11352" t="s">
        <v>21</v>
      </c>
      <c r="B11352" t="s">
        <v>6</v>
      </c>
      <c r="C11352" t="s">
        <v>11</v>
      </c>
      <c r="D11352">
        <v>2036</v>
      </c>
      <c r="E11352">
        <v>2039</v>
      </c>
      <c r="F11352">
        <v>1</v>
      </c>
      <c r="G11352">
        <v>9956.5031959999997</v>
      </c>
      <c r="H11352">
        <v>0</v>
      </c>
      <c r="I11352">
        <v>1</v>
      </c>
      <c r="J11352" s="2" t="str">
        <f t="shared" si="177"/>
        <v>EG_WINDONWR2036</v>
      </c>
    </row>
    <row r="11353" spans="1:10" x14ac:dyDescent="0.25">
      <c r="A11353" t="s">
        <v>21</v>
      </c>
      <c r="B11353" t="s">
        <v>6</v>
      </c>
      <c r="C11353" t="s">
        <v>9</v>
      </c>
      <c r="D11353">
        <v>2036</v>
      </c>
      <c r="E11353">
        <v>2039</v>
      </c>
      <c r="F11353">
        <v>1</v>
      </c>
      <c r="G11353">
        <v>9956.5031959999997</v>
      </c>
      <c r="H11353">
        <v>0</v>
      </c>
      <c r="I11353">
        <v>1</v>
      </c>
      <c r="J11353" s="2" t="str">
        <f t="shared" si="177"/>
        <v>EG_WINDONNER2036</v>
      </c>
    </row>
    <row r="11354" spans="1:10" x14ac:dyDescent="0.25">
      <c r="A11354" t="s">
        <v>21</v>
      </c>
      <c r="B11354" t="s">
        <v>6</v>
      </c>
      <c r="C11354" t="s">
        <v>8</v>
      </c>
      <c r="D11354">
        <v>2036</v>
      </c>
      <c r="E11354">
        <v>2039</v>
      </c>
      <c r="F11354">
        <v>1</v>
      </c>
      <c r="G11354">
        <v>9956.5031959999997</v>
      </c>
      <c r="H11354">
        <v>0</v>
      </c>
      <c r="I11354">
        <v>1</v>
      </c>
      <c r="J11354" s="2" t="str">
        <f t="shared" si="177"/>
        <v>EG_WINDONSR2036</v>
      </c>
    </row>
    <row r="11355" spans="1:10" x14ac:dyDescent="0.25">
      <c r="A11355" t="s">
        <v>21</v>
      </c>
      <c r="B11355" t="s">
        <v>6</v>
      </c>
      <c r="C11355" t="s">
        <v>12</v>
      </c>
      <c r="D11355">
        <v>2036</v>
      </c>
      <c r="E11355">
        <v>2039</v>
      </c>
      <c r="F11355">
        <v>1</v>
      </c>
      <c r="G11355">
        <v>9956.5031959999997</v>
      </c>
      <c r="H11355">
        <v>0</v>
      </c>
      <c r="I11355">
        <v>1</v>
      </c>
      <c r="J11355" s="2" t="str">
        <f t="shared" si="177"/>
        <v>EG_WINDONNR2036</v>
      </c>
    </row>
    <row r="11356" spans="1:10" x14ac:dyDescent="0.25">
      <c r="A11356" t="s">
        <v>21</v>
      </c>
      <c r="B11356" t="s">
        <v>6</v>
      </c>
      <c r="C11356" t="s">
        <v>10</v>
      </c>
      <c r="D11356">
        <v>2036</v>
      </c>
      <c r="E11356">
        <v>2040</v>
      </c>
      <c r="F11356">
        <v>1</v>
      </c>
      <c r="G11356">
        <v>9956.5031959999997</v>
      </c>
      <c r="H11356">
        <v>0</v>
      </c>
      <c r="I11356">
        <v>1</v>
      </c>
      <c r="J11356" s="2" t="str">
        <f t="shared" si="177"/>
        <v>EG_WINDONER2036</v>
      </c>
    </row>
    <row r="11357" spans="1:10" x14ac:dyDescent="0.25">
      <c r="A11357" t="s">
        <v>21</v>
      </c>
      <c r="B11357" t="s">
        <v>6</v>
      </c>
      <c r="C11357" t="s">
        <v>11</v>
      </c>
      <c r="D11357">
        <v>2036</v>
      </c>
      <c r="E11357">
        <v>2040</v>
      </c>
      <c r="F11357">
        <v>1</v>
      </c>
      <c r="G11357">
        <v>9956.5031959999997</v>
      </c>
      <c r="H11357">
        <v>0</v>
      </c>
      <c r="I11357">
        <v>1</v>
      </c>
      <c r="J11357" s="2" t="str">
        <f t="shared" si="177"/>
        <v>EG_WINDONWR2036</v>
      </c>
    </row>
    <row r="11358" spans="1:10" x14ac:dyDescent="0.25">
      <c r="A11358" t="s">
        <v>21</v>
      </c>
      <c r="B11358" t="s">
        <v>6</v>
      </c>
      <c r="C11358" t="s">
        <v>9</v>
      </c>
      <c r="D11358">
        <v>2036</v>
      </c>
      <c r="E11358">
        <v>2040</v>
      </c>
      <c r="F11358">
        <v>1</v>
      </c>
      <c r="G11358">
        <v>9956.5031959999997</v>
      </c>
      <c r="H11358">
        <v>0</v>
      </c>
      <c r="I11358">
        <v>1</v>
      </c>
      <c r="J11358" s="2" t="str">
        <f t="shared" si="177"/>
        <v>EG_WINDONNER2036</v>
      </c>
    </row>
    <row r="11359" spans="1:10" x14ac:dyDescent="0.25">
      <c r="A11359" t="s">
        <v>21</v>
      </c>
      <c r="B11359" t="s">
        <v>6</v>
      </c>
      <c r="C11359" t="s">
        <v>8</v>
      </c>
      <c r="D11359">
        <v>2036</v>
      </c>
      <c r="E11359">
        <v>2040</v>
      </c>
      <c r="F11359">
        <v>1</v>
      </c>
      <c r="G11359">
        <v>9956.5031959999997</v>
      </c>
      <c r="H11359">
        <v>0</v>
      </c>
      <c r="I11359">
        <v>1</v>
      </c>
      <c r="J11359" s="2" t="str">
        <f t="shared" si="177"/>
        <v>EG_WINDONSR2036</v>
      </c>
    </row>
    <row r="11360" spans="1:10" x14ac:dyDescent="0.25">
      <c r="A11360" t="s">
        <v>21</v>
      </c>
      <c r="B11360" t="s">
        <v>6</v>
      </c>
      <c r="C11360" t="s">
        <v>12</v>
      </c>
      <c r="D11360">
        <v>2036</v>
      </c>
      <c r="E11360">
        <v>2040</v>
      </c>
      <c r="F11360">
        <v>1</v>
      </c>
      <c r="G11360">
        <v>9956.5031959999997</v>
      </c>
      <c r="H11360">
        <v>0</v>
      </c>
      <c r="I11360">
        <v>1</v>
      </c>
      <c r="J11360" s="2" t="str">
        <f t="shared" si="177"/>
        <v>EG_WINDONNR2036</v>
      </c>
    </row>
    <row r="11361" spans="1:10" x14ac:dyDescent="0.25">
      <c r="A11361" t="s">
        <v>21</v>
      </c>
      <c r="B11361" t="s">
        <v>6</v>
      </c>
      <c r="C11361" t="s">
        <v>10</v>
      </c>
      <c r="D11361">
        <v>2036</v>
      </c>
      <c r="E11361">
        <v>2041</v>
      </c>
      <c r="F11361">
        <v>1</v>
      </c>
      <c r="G11361">
        <v>9956.5031959999997</v>
      </c>
      <c r="H11361">
        <v>0</v>
      </c>
      <c r="I11361">
        <v>1</v>
      </c>
      <c r="J11361" s="2" t="str">
        <f t="shared" si="177"/>
        <v>EG_WINDONER2036</v>
      </c>
    </row>
    <row r="11362" spans="1:10" x14ac:dyDescent="0.25">
      <c r="A11362" t="s">
        <v>21</v>
      </c>
      <c r="B11362" t="s">
        <v>6</v>
      </c>
      <c r="C11362" t="s">
        <v>11</v>
      </c>
      <c r="D11362">
        <v>2036</v>
      </c>
      <c r="E11362">
        <v>2041</v>
      </c>
      <c r="F11362">
        <v>1</v>
      </c>
      <c r="G11362">
        <v>9956.5031959999997</v>
      </c>
      <c r="H11362">
        <v>0</v>
      </c>
      <c r="I11362">
        <v>1</v>
      </c>
      <c r="J11362" s="2" t="str">
        <f t="shared" si="177"/>
        <v>EG_WINDONWR2036</v>
      </c>
    </row>
    <row r="11363" spans="1:10" x14ac:dyDescent="0.25">
      <c r="A11363" t="s">
        <v>21</v>
      </c>
      <c r="B11363" t="s">
        <v>6</v>
      </c>
      <c r="C11363" t="s">
        <v>9</v>
      </c>
      <c r="D11363">
        <v>2036</v>
      </c>
      <c r="E11363">
        <v>2041</v>
      </c>
      <c r="F11363">
        <v>1</v>
      </c>
      <c r="G11363">
        <v>9956.5031959999997</v>
      </c>
      <c r="H11363">
        <v>0</v>
      </c>
      <c r="I11363">
        <v>1</v>
      </c>
      <c r="J11363" s="2" t="str">
        <f t="shared" si="177"/>
        <v>EG_WINDONNER2036</v>
      </c>
    </row>
    <row r="11364" spans="1:10" x14ac:dyDescent="0.25">
      <c r="A11364" t="s">
        <v>21</v>
      </c>
      <c r="B11364" t="s">
        <v>6</v>
      </c>
      <c r="C11364" t="s">
        <v>8</v>
      </c>
      <c r="D11364">
        <v>2036</v>
      </c>
      <c r="E11364">
        <v>2041</v>
      </c>
      <c r="F11364">
        <v>1</v>
      </c>
      <c r="G11364">
        <v>9956.5031959999997</v>
      </c>
      <c r="H11364">
        <v>0</v>
      </c>
      <c r="I11364">
        <v>1</v>
      </c>
      <c r="J11364" s="2" t="str">
        <f t="shared" si="177"/>
        <v>EG_WINDONSR2036</v>
      </c>
    </row>
    <row r="11365" spans="1:10" x14ac:dyDescent="0.25">
      <c r="A11365" t="s">
        <v>21</v>
      </c>
      <c r="B11365" t="s">
        <v>6</v>
      </c>
      <c r="C11365" t="s">
        <v>12</v>
      </c>
      <c r="D11365">
        <v>2036</v>
      </c>
      <c r="E11365">
        <v>2041</v>
      </c>
      <c r="F11365">
        <v>1</v>
      </c>
      <c r="G11365">
        <v>9956.5031959999997</v>
      </c>
      <c r="H11365">
        <v>0</v>
      </c>
      <c r="I11365">
        <v>1</v>
      </c>
      <c r="J11365" s="2" t="str">
        <f t="shared" si="177"/>
        <v>EG_WINDONNR2036</v>
      </c>
    </row>
    <row r="11366" spans="1:10" x14ac:dyDescent="0.25">
      <c r="A11366" t="s">
        <v>23</v>
      </c>
      <c r="B11366" t="s">
        <v>6</v>
      </c>
      <c r="C11366" t="s">
        <v>10</v>
      </c>
      <c r="D11366">
        <v>2036</v>
      </c>
      <c r="E11366">
        <v>2036</v>
      </c>
      <c r="F11366">
        <v>1</v>
      </c>
      <c r="G11366">
        <v>23753.015670000001</v>
      </c>
      <c r="H11366">
        <v>0</v>
      </c>
      <c r="I11366">
        <v>1</v>
      </c>
      <c r="J11366" s="2" t="str">
        <f t="shared" si="177"/>
        <v>EG_WINDOFFER2036</v>
      </c>
    </row>
    <row r="11367" spans="1:10" x14ac:dyDescent="0.25">
      <c r="A11367" t="s">
        <v>23</v>
      </c>
      <c r="B11367" t="s">
        <v>6</v>
      </c>
      <c r="C11367" t="s">
        <v>11</v>
      </c>
      <c r="D11367">
        <v>2036</v>
      </c>
      <c r="E11367">
        <v>2036</v>
      </c>
      <c r="F11367">
        <v>1</v>
      </c>
      <c r="G11367">
        <v>23753.015670000001</v>
      </c>
      <c r="H11367">
        <v>0</v>
      </c>
      <c r="I11367">
        <v>1</v>
      </c>
      <c r="J11367" s="2" t="str">
        <f t="shared" si="177"/>
        <v>EG_WINDOFFWR2036</v>
      </c>
    </row>
    <row r="11368" spans="1:10" x14ac:dyDescent="0.25">
      <c r="A11368" t="s">
        <v>23</v>
      </c>
      <c r="B11368" t="s">
        <v>6</v>
      </c>
      <c r="C11368" t="s">
        <v>9</v>
      </c>
      <c r="D11368">
        <v>2036</v>
      </c>
      <c r="E11368">
        <v>2036</v>
      </c>
      <c r="F11368">
        <v>1</v>
      </c>
      <c r="G11368">
        <v>23753.015670000001</v>
      </c>
      <c r="H11368">
        <v>0</v>
      </c>
      <c r="I11368">
        <v>1</v>
      </c>
      <c r="J11368" s="2" t="str">
        <f t="shared" si="177"/>
        <v>EG_WINDOFFNER2036</v>
      </c>
    </row>
    <row r="11369" spans="1:10" x14ac:dyDescent="0.25">
      <c r="A11369" t="s">
        <v>23</v>
      </c>
      <c r="B11369" t="s">
        <v>6</v>
      </c>
      <c r="C11369" t="s">
        <v>8</v>
      </c>
      <c r="D11369">
        <v>2036</v>
      </c>
      <c r="E11369">
        <v>2036</v>
      </c>
      <c r="F11369">
        <v>1</v>
      </c>
      <c r="G11369">
        <v>23753.015670000001</v>
      </c>
      <c r="H11369">
        <v>0</v>
      </c>
      <c r="I11369">
        <v>1</v>
      </c>
      <c r="J11369" s="2" t="str">
        <f t="shared" si="177"/>
        <v>EG_WINDOFFSR2036</v>
      </c>
    </row>
    <row r="11370" spans="1:10" x14ac:dyDescent="0.25">
      <c r="A11370" t="s">
        <v>23</v>
      </c>
      <c r="B11370" t="s">
        <v>6</v>
      </c>
      <c r="C11370" t="s">
        <v>12</v>
      </c>
      <c r="D11370">
        <v>2036</v>
      </c>
      <c r="E11370">
        <v>2036</v>
      </c>
      <c r="F11370">
        <v>1</v>
      </c>
      <c r="G11370">
        <v>23753.015670000001</v>
      </c>
      <c r="H11370">
        <v>0</v>
      </c>
      <c r="I11370">
        <v>1</v>
      </c>
      <c r="J11370" s="2" t="str">
        <f t="shared" si="177"/>
        <v>EG_WINDOFFNR2036</v>
      </c>
    </row>
    <row r="11371" spans="1:10" x14ac:dyDescent="0.25">
      <c r="A11371" t="s">
        <v>23</v>
      </c>
      <c r="B11371" t="s">
        <v>6</v>
      </c>
      <c r="C11371" t="s">
        <v>10</v>
      </c>
      <c r="D11371">
        <v>2036</v>
      </c>
      <c r="E11371">
        <v>2037</v>
      </c>
      <c r="F11371">
        <v>1</v>
      </c>
      <c r="G11371">
        <v>23753.015670000001</v>
      </c>
      <c r="H11371">
        <v>0</v>
      </c>
      <c r="I11371">
        <v>1</v>
      </c>
      <c r="J11371" s="2" t="str">
        <f t="shared" si="177"/>
        <v>EG_WINDOFFER2036</v>
      </c>
    </row>
    <row r="11372" spans="1:10" x14ac:dyDescent="0.25">
      <c r="A11372" t="s">
        <v>23</v>
      </c>
      <c r="B11372" t="s">
        <v>6</v>
      </c>
      <c r="C11372" t="s">
        <v>11</v>
      </c>
      <c r="D11372">
        <v>2036</v>
      </c>
      <c r="E11372">
        <v>2037</v>
      </c>
      <c r="F11372">
        <v>1</v>
      </c>
      <c r="G11372">
        <v>23753.015670000001</v>
      </c>
      <c r="H11372">
        <v>0</v>
      </c>
      <c r="I11372">
        <v>1</v>
      </c>
      <c r="J11372" s="2" t="str">
        <f t="shared" si="177"/>
        <v>EG_WINDOFFWR2036</v>
      </c>
    </row>
    <row r="11373" spans="1:10" x14ac:dyDescent="0.25">
      <c r="A11373" t="s">
        <v>23</v>
      </c>
      <c r="B11373" t="s">
        <v>6</v>
      </c>
      <c r="C11373" t="s">
        <v>9</v>
      </c>
      <c r="D11373">
        <v>2036</v>
      </c>
      <c r="E11373">
        <v>2037</v>
      </c>
      <c r="F11373">
        <v>1</v>
      </c>
      <c r="G11373">
        <v>23753.015670000001</v>
      </c>
      <c r="H11373">
        <v>0</v>
      </c>
      <c r="I11373">
        <v>1</v>
      </c>
      <c r="J11373" s="2" t="str">
        <f t="shared" si="177"/>
        <v>EG_WINDOFFNER2036</v>
      </c>
    </row>
    <row r="11374" spans="1:10" x14ac:dyDescent="0.25">
      <c r="A11374" t="s">
        <v>23</v>
      </c>
      <c r="B11374" t="s">
        <v>6</v>
      </c>
      <c r="C11374" t="s">
        <v>8</v>
      </c>
      <c r="D11374">
        <v>2036</v>
      </c>
      <c r="E11374">
        <v>2037</v>
      </c>
      <c r="F11374">
        <v>1</v>
      </c>
      <c r="G11374">
        <v>23753.015670000001</v>
      </c>
      <c r="H11374">
        <v>0</v>
      </c>
      <c r="I11374">
        <v>1</v>
      </c>
      <c r="J11374" s="2" t="str">
        <f t="shared" si="177"/>
        <v>EG_WINDOFFSR2036</v>
      </c>
    </row>
    <row r="11375" spans="1:10" x14ac:dyDescent="0.25">
      <c r="A11375" t="s">
        <v>23</v>
      </c>
      <c r="B11375" t="s">
        <v>6</v>
      </c>
      <c r="C11375" t="s">
        <v>12</v>
      </c>
      <c r="D11375">
        <v>2036</v>
      </c>
      <c r="E11375">
        <v>2037</v>
      </c>
      <c r="F11375">
        <v>1</v>
      </c>
      <c r="G11375">
        <v>23753.015670000001</v>
      </c>
      <c r="H11375">
        <v>0</v>
      </c>
      <c r="I11375">
        <v>1</v>
      </c>
      <c r="J11375" s="2" t="str">
        <f t="shared" si="177"/>
        <v>EG_WINDOFFNR2036</v>
      </c>
    </row>
    <row r="11376" spans="1:10" x14ac:dyDescent="0.25">
      <c r="A11376" t="s">
        <v>23</v>
      </c>
      <c r="B11376" t="s">
        <v>6</v>
      </c>
      <c r="C11376" t="s">
        <v>10</v>
      </c>
      <c r="D11376">
        <v>2036</v>
      </c>
      <c r="E11376">
        <v>2038</v>
      </c>
      <c r="F11376">
        <v>1</v>
      </c>
      <c r="G11376">
        <v>23753.015670000001</v>
      </c>
      <c r="H11376">
        <v>0</v>
      </c>
      <c r="I11376">
        <v>1</v>
      </c>
      <c r="J11376" s="2" t="str">
        <f t="shared" si="177"/>
        <v>EG_WINDOFFER2036</v>
      </c>
    </row>
    <row r="11377" spans="1:10" x14ac:dyDescent="0.25">
      <c r="A11377" t="s">
        <v>23</v>
      </c>
      <c r="B11377" t="s">
        <v>6</v>
      </c>
      <c r="C11377" t="s">
        <v>11</v>
      </c>
      <c r="D11377">
        <v>2036</v>
      </c>
      <c r="E11377">
        <v>2038</v>
      </c>
      <c r="F11377">
        <v>1</v>
      </c>
      <c r="G11377">
        <v>23753.015670000001</v>
      </c>
      <c r="H11377">
        <v>0</v>
      </c>
      <c r="I11377">
        <v>1</v>
      </c>
      <c r="J11377" s="2" t="str">
        <f t="shared" si="177"/>
        <v>EG_WINDOFFWR2036</v>
      </c>
    </row>
    <row r="11378" spans="1:10" x14ac:dyDescent="0.25">
      <c r="A11378" t="s">
        <v>23</v>
      </c>
      <c r="B11378" t="s">
        <v>6</v>
      </c>
      <c r="C11378" t="s">
        <v>9</v>
      </c>
      <c r="D11378">
        <v>2036</v>
      </c>
      <c r="E11378">
        <v>2038</v>
      </c>
      <c r="F11378">
        <v>1</v>
      </c>
      <c r="G11378">
        <v>23753.015670000001</v>
      </c>
      <c r="H11378">
        <v>0</v>
      </c>
      <c r="I11378">
        <v>1</v>
      </c>
      <c r="J11378" s="2" t="str">
        <f t="shared" si="177"/>
        <v>EG_WINDOFFNER2036</v>
      </c>
    </row>
    <row r="11379" spans="1:10" x14ac:dyDescent="0.25">
      <c r="A11379" t="s">
        <v>23</v>
      </c>
      <c r="B11379" t="s">
        <v>6</v>
      </c>
      <c r="C11379" t="s">
        <v>8</v>
      </c>
      <c r="D11379">
        <v>2036</v>
      </c>
      <c r="E11379">
        <v>2038</v>
      </c>
      <c r="F11379">
        <v>1</v>
      </c>
      <c r="G11379">
        <v>23753.015670000001</v>
      </c>
      <c r="H11379">
        <v>0</v>
      </c>
      <c r="I11379">
        <v>1</v>
      </c>
      <c r="J11379" s="2" t="str">
        <f t="shared" si="177"/>
        <v>EG_WINDOFFSR2036</v>
      </c>
    </row>
    <row r="11380" spans="1:10" x14ac:dyDescent="0.25">
      <c r="A11380" t="s">
        <v>23</v>
      </c>
      <c r="B11380" t="s">
        <v>6</v>
      </c>
      <c r="C11380" t="s">
        <v>12</v>
      </c>
      <c r="D11380">
        <v>2036</v>
      </c>
      <c r="E11380">
        <v>2038</v>
      </c>
      <c r="F11380">
        <v>1</v>
      </c>
      <c r="G11380">
        <v>23753.015670000001</v>
      </c>
      <c r="H11380">
        <v>0</v>
      </c>
      <c r="I11380">
        <v>1</v>
      </c>
      <c r="J11380" s="2" t="str">
        <f t="shared" si="177"/>
        <v>EG_WINDOFFNR2036</v>
      </c>
    </row>
    <row r="11381" spans="1:10" x14ac:dyDescent="0.25">
      <c r="A11381" t="s">
        <v>23</v>
      </c>
      <c r="B11381" t="s">
        <v>6</v>
      </c>
      <c r="C11381" t="s">
        <v>10</v>
      </c>
      <c r="D11381">
        <v>2036</v>
      </c>
      <c r="E11381">
        <v>2039</v>
      </c>
      <c r="F11381">
        <v>1</v>
      </c>
      <c r="G11381">
        <v>23753.015670000001</v>
      </c>
      <c r="H11381">
        <v>0</v>
      </c>
      <c r="I11381">
        <v>1</v>
      </c>
      <c r="J11381" s="2" t="str">
        <f t="shared" si="177"/>
        <v>EG_WINDOFFER2036</v>
      </c>
    </row>
    <row r="11382" spans="1:10" x14ac:dyDescent="0.25">
      <c r="A11382" t="s">
        <v>23</v>
      </c>
      <c r="B11382" t="s">
        <v>6</v>
      </c>
      <c r="C11382" t="s">
        <v>11</v>
      </c>
      <c r="D11382">
        <v>2036</v>
      </c>
      <c r="E11382">
        <v>2039</v>
      </c>
      <c r="F11382">
        <v>1</v>
      </c>
      <c r="G11382">
        <v>23753.015670000001</v>
      </c>
      <c r="H11382">
        <v>0</v>
      </c>
      <c r="I11382">
        <v>1</v>
      </c>
      <c r="J11382" s="2" t="str">
        <f t="shared" si="177"/>
        <v>EG_WINDOFFWR2036</v>
      </c>
    </row>
    <row r="11383" spans="1:10" x14ac:dyDescent="0.25">
      <c r="A11383" t="s">
        <v>23</v>
      </c>
      <c r="B11383" t="s">
        <v>6</v>
      </c>
      <c r="C11383" t="s">
        <v>9</v>
      </c>
      <c r="D11383">
        <v>2036</v>
      </c>
      <c r="E11383">
        <v>2039</v>
      </c>
      <c r="F11383">
        <v>1</v>
      </c>
      <c r="G11383">
        <v>23753.015670000001</v>
      </c>
      <c r="H11383">
        <v>0</v>
      </c>
      <c r="I11383">
        <v>1</v>
      </c>
      <c r="J11383" s="2" t="str">
        <f t="shared" si="177"/>
        <v>EG_WINDOFFNER2036</v>
      </c>
    </row>
    <row r="11384" spans="1:10" x14ac:dyDescent="0.25">
      <c r="A11384" t="s">
        <v>23</v>
      </c>
      <c r="B11384" t="s">
        <v>6</v>
      </c>
      <c r="C11384" t="s">
        <v>8</v>
      </c>
      <c r="D11384">
        <v>2036</v>
      </c>
      <c r="E11384">
        <v>2039</v>
      </c>
      <c r="F11384">
        <v>1</v>
      </c>
      <c r="G11384">
        <v>23753.015670000001</v>
      </c>
      <c r="H11384">
        <v>0</v>
      </c>
      <c r="I11384">
        <v>1</v>
      </c>
      <c r="J11384" s="2" t="str">
        <f t="shared" si="177"/>
        <v>EG_WINDOFFSR2036</v>
      </c>
    </row>
    <row r="11385" spans="1:10" x14ac:dyDescent="0.25">
      <c r="A11385" t="s">
        <v>23</v>
      </c>
      <c r="B11385" t="s">
        <v>6</v>
      </c>
      <c r="C11385" t="s">
        <v>12</v>
      </c>
      <c r="D11385">
        <v>2036</v>
      </c>
      <c r="E11385">
        <v>2039</v>
      </c>
      <c r="F11385">
        <v>1</v>
      </c>
      <c r="G11385">
        <v>23753.015670000001</v>
      </c>
      <c r="H11385">
        <v>0</v>
      </c>
      <c r="I11385">
        <v>1</v>
      </c>
      <c r="J11385" s="2" t="str">
        <f t="shared" si="177"/>
        <v>EG_WINDOFFNR2036</v>
      </c>
    </row>
    <row r="11386" spans="1:10" x14ac:dyDescent="0.25">
      <c r="A11386" t="s">
        <v>23</v>
      </c>
      <c r="B11386" t="s">
        <v>6</v>
      </c>
      <c r="C11386" t="s">
        <v>10</v>
      </c>
      <c r="D11386">
        <v>2036</v>
      </c>
      <c r="E11386">
        <v>2040</v>
      </c>
      <c r="F11386">
        <v>1</v>
      </c>
      <c r="G11386">
        <v>23753.015670000001</v>
      </c>
      <c r="H11386">
        <v>0</v>
      </c>
      <c r="I11386">
        <v>1</v>
      </c>
      <c r="J11386" s="2" t="str">
        <f t="shared" si="177"/>
        <v>EG_WINDOFFER2036</v>
      </c>
    </row>
    <row r="11387" spans="1:10" x14ac:dyDescent="0.25">
      <c r="A11387" t="s">
        <v>23</v>
      </c>
      <c r="B11387" t="s">
        <v>6</v>
      </c>
      <c r="C11387" t="s">
        <v>11</v>
      </c>
      <c r="D11387">
        <v>2036</v>
      </c>
      <c r="E11387">
        <v>2040</v>
      </c>
      <c r="F11387">
        <v>1</v>
      </c>
      <c r="G11387">
        <v>23753.015670000001</v>
      </c>
      <c r="H11387">
        <v>0</v>
      </c>
      <c r="I11387">
        <v>1</v>
      </c>
      <c r="J11387" s="2" t="str">
        <f t="shared" si="177"/>
        <v>EG_WINDOFFWR2036</v>
      </c>
    </row>
    <row r="11388" spans="1:10" x14ac:dyDescent="0.25">
      <c r="A11388" t="s">
        <v>23</v>
      </c>
      <c r="B11388" t="s">
        <v>6</v>
      </c>
      <c r="C11388" t="s">
        <v>9</v>
      </c>
      <c r="D11388">
        <v>2036</v>
      </c>
      <c r="E11388">
        <v>2040</v>
      </c>
      <c r="F11388">
        <v>1</v>
      </c>
      <c r="G11388">
        <v>23753.015670000001</v>
      </c>
      <c r="H11388">
        <v>0</v>
      </c>
      <c r="I11388">
        <v>1</v>
      </c>
      <c r="J11388" s="2" t="str">
        <f t="shared" si="177"/>
        <v>EG_WINDOFFNER2036</v>
      </c>
    </row>
    <row r="11389" spans="1:10" x14ac:dyDescent="0.25">
      <c r="A11389" t="s">
        <v>23</v>
      </c>
      <c r="B11389" t="s">
        <v>6</v>
      </c>
      <c r="C11389" t="s">
        <v>8</v>
      </c>
      <c r="D11389">
        <v>2036</v>
      </c>
      <c r="E11389">
        <v>2040</v>
      </c>
      <c r="F11389">
        <v>1</v>
      </c>
      <c r="G11389">
        <v>23753.015670000001</v>
      </c>
      <c r="H11389">
        <v>0</v>
      </c>
      <c r="I11389">
        <v>1</v>
      </c>
      <c r="J11389" s="2" t="str">
        <f t="shared" si="177"/>
        <v>EG_WINDOFFSR2036</v>
      </c>
    </row>
    <row r="11390" spans="1:10" x14ac:dyDescent="0.25">
      <c r="A11390" t="s">
        <v>23</v>
      </c>
      <c r="B11390" t="s">
        <v>6</v>
      </c>
      <c r="C11390" t="s">
        <v>12</v>
      </c>
      <c r="D11390">
        <v>2036</v>
      </c>
      <c r="E11390">
        <v>2040</v>
      </c>
      <c r="F11390">
        <v>1</v>
      </c>
      <c r="G11390">
        <v>23753.015670000001</v>
      </c>
      <c r="H11390">
        <v>0</v>
      </c>
      <c r="I11390">
        <v>1</v>
      </c>
      <c r="J11390" s="2" t="str">
        <f t="shared" si="177"/>
        <v>EG_WINDOFFNR2036</v>
      </c>
    </row>
    <row r="11391" spans="1:10" x14ac:dyDescent="0.25">
      <c r="A11391" t="s">
        <v>23</v>
      </c>
      <c r="B11391" t="s">
        <v>6</v>
      </c>
      <c r="C11391" t="s">
        <v>10</v>
      </c>
      <c r="D11391">
        <v>2036</v>
      </c>
      <c r="E11391">
        <v>2041</v>
      </c>
      <c r="F11391">
        <v>1</v>
      </c>
      <c r="G11391">
        <v>23753.015670000001</v>
      </c>
      <c r="H11391">
        <v>0</v>
      </c>
      <c r="I11391">
        <v>1</v>
      </c>
      <c r="J11391" s="2" t="str">
        <f t="shared" si="177"/>
        <v>EG_WINDOFFER2036</v>
      </c>
    </row>
    <row r="11392" spans="1:10" x14ac:dyDescent="0.25">
      <c r="A11392" t="s">
        <v>23</v>
      </c>
      <c r="B11392" t="s">
        <v>6</v>
      </c>
      <c r="C11392" t="s">
        <v>11</v>
      </c>
      <c r="D11392">
        <v>2036</v>
      </c>
      <c r="E11392">
        <v>2041</v>
      </c>
      <c r="F11392">
        <v>1</v>
      </c>
      <c r="G11392">
        <v>23753.015670000001</v>
      </c>
      <c r="H11392">
        <v>0</v>
      </c>
      <c r="I11392">
        <v>1</v>
      </c>
      <c r="J11392" s="2" t="str">
        <f t="shared" si="177"/>
        <v>EG_WINDOFFWR2036</v>
      </c>
    </row>
    <row r="11393" spans="1:10" x14ac:dyDescent="0.25">
      <c r="A11393" t="s">
        <v>23</v>
      </c>
      <c r="B11393" t="s">
        <v>6</v>
      </c>
      <c r="C11393" t="s">
        <v>9</v>
      </c>
      <c r="D11393">
        <v>2036</v>
      </c>
      <c r="E11393">
        <v>2041</v>
      </c>
      <c r="F11393">
        <v>1</v>
      </c>
      <c r="G11393">
        <v>23753.015670000001</v>
      </c>
      <c r="H11393">
        <v>0</v>
      </c>
      <c r="I11393">
        <v>1</v>
      </c>
      <c r="J11393" s="2" t="str">
        <f t="shared" si="177"/>
        <v>EG_WINDOFFNER2036</v>
      </c>
    </row>
    <row r="11394" spans="1:10" x14ac:dyDescent="0.25">
      <c r="A11394" t="s">
        <v>23</v>
      </c>
      <c r="B11394" t="s">
        <v>6</v>
      </c>
      <c r="C11394" t="s">
        <v>8</v>
      </c>
      <c r="D11394">
        <v>2036</v>
      </c>
      <c r="E11394">
        <v>2041</v>
      </c>
      <c r="F11394">
        <v>1</v>
      </c>
      <c r="G11394">
        <v>23753.015670000001</v>
      </c>
      <c r="H11394">
        <v>0</v>
      </c>
      <c r="I11394">
        <v>1</v>
      </c>
      <c r="J11394" s="2" t="str">
        <f t="shared" si="177"/>
        <v>EG_WINDOFFSR2036</v>
      </c>
    </row>
    <row r="11395" spans="1:10" x14ac:dyDescent="0.25">
      <c r="A11395" t="s">
        <v>23</v>
      </c>
      <c r="B11395" t="s">
        <v>6</v>
      </c>
      <c r="C11395" t="s">
        <v>12</v>
      </c>
      <c r="D11395">
        <v>2036</v>
      </c>
      <c r="E11395">
        <v>2041</v>
      </c>
      <c r="F11395">
        <v>1</v>
      </c>
      <c r="G11395">
        <v>23753.015670000001</v>
      </c>
      <c r="H11395">
        <v>0</v>
      </c>
      <c r="I11395">
        <v>1</v>
      </c>
      <c r="J11395" s="2" t="str">
        <f t="shared" ref="J11395:J11458" si="178">_xlfn.CONCAT(A11395,C11395,D11395)</f>
        <v>EG_WINDOFFNR2036</v>
      </c>
    </row>
    <row r="11396" spans="1:10" x14ac:dyDescent="0.25">
      <c r="A11396" t="s">
        <v>13</v>
      </c>
      <c r="B11396" t="s">
        <v>6</v>
      </c>
      <c r="C11396" t="s">
        <v>10</v>
      </c>
      <c r="D11396">
        <v>2037</v>
      </c>
      <c r="E11396">
        <v>2037</v>
      </c>
      <c r="F11396">
        <v>0.38096819999999998</v>
      </c>
      <c r="G11396">
        <v>13721.031290000001</v>
      </c>
      <c r="H11396">
        <v>133.5230182</v>
      </c>
      <c r="I11396">
        <v>0.85</v>
      </c>
      <c r="J11396" s="2" t="str">
        <f t="shared" si="178"/>
        <v>EG_COALER2037</v>
      </c>
    </row>
    <row r="11397" spans="1:10" x14ac:dyDescent="0.25">
      <c r="A11397" t="s">
        <v>13</v>
      </c>
      <c r="B11397" t="s">
        <v>6</v>
      </c>
      <c r="C11397" t="s">
        <v>11</v>
      </c>
      <c r="D11397">
        <v>2037</v>
      </c>
      <c r="E11397">
        <v>2037</v>
      </c>
      <c r="F11397">
        <v>0.38096819999999998</v>
      </c>
      <c r="G11397">
        <v>13721.031290000001</v>
      </c>
      <c r="H11397">
        <v>133.5230182</v>
      </c>
      <c r="I11397">
        <v>0.85</v>
      </c>
      <c r="J11397" s="2" t="str">
        <f t="shared" si="178"/>
        <v>EG_COALWR2037</v>
      </c>
    </row>
    <row r="11398" spans="1:10" x14ac:dyDescent="0.25">
      <c r="A11398" t="s">
        <v>13</v>
      </c>
      <c r="B11398" t="s">
        <v>6</v>
      </c>
      <c r="C11398" t="s">
        <v>9</v>
      </c>
      <c r="D11398">
        <v>2037</v>
      </c>
      <c r="E11398">
        <v>2037</v>
      </c>
      <c r="F11398">
        <v>0.38096819999999998</v>
      </c>
      <c r="G11398">
        <v>13721.031290000001</v>
      </c>
      <c r="H11398">
        <v>133.5230182</v>
      </c>
      <c r="I11398">
        <v>0.85</v>
      </c>
      <c r="J11398" s="2" t="str">
        <f t="shared" si="178"/>
        <v>EG_COALNER2037</v>
      </c>
    </row>
    <row r="11399" spans="1:10" x14ac:dyDescent="0.25">
      <c r="A11399" t="s">
        <v>13</v>
      </c>
      <c r="B11399" t="s">
        <v>6</v>
      </c>
      <c r="C11399" t="s">
        <v>8</v>
      </c>
      <c r="D11399">
        <v>2037</v>
      </c>
      <c r="E11399">
        <v>2037</v>
      </c>
      <c r="F11399">
        <v>0.38096819999999998</v>
      </c>
      <c r="G11399">
        <v>13721.031290000001</v>
      </c>
      <c r="H11399">
        <v>133.5230182</v>
      </c>
      <c r="I11399">
        <v>0.85</v>
      </c>
      <c r="J11399" s="2" t="str">
        <f t="shared" si="178"/>
        <v>EG_COALSR2037</v>
      </c>
    </row>
    <row r="11400" spans="1:10" x14ac:dyDescent="0.25">
      <c r="A11400" t="s">
        <v>13</v>
      </c>
      <c r="B11400" t="s">
        <v>6</v>
      </c>
      <c r="C11400" t="s">
        <v>12</v>
      </c>
      <c r="D11400">
        <v>2037</v>
      </c>
      <c r="E11400">
        <v>2037</v>
      </c>
      <c r="F11400">
        <v>0.38096819999999998</v>
      </c>
      <c r="G11400">
        <v>13721.031290000001</v>
      </c>
      <c r="H11400">
        <v>133.5230182</v>
      </c>
      <c r="I11400">
        <v>0.85</v>
      </c>
      <c r="J11400" s="2" t="str">
        <f t="shared" si="178"/>
        <v>EG_COALNR2037</v>
      </c>
    </row>
    <row r="11401" spans="1:10" x14ac:dyDescent="0.25">
      <c r="A11401" t="s">
        <v>13</v>
      </c>
      <c r="B11401" t="s">
        <v>6</v>
      </c>
      <c r="C11401" t="s">
        <v>10</v>
      </c>
      <c r="D11401">
        <v>2037</v>
      </c>
      <c r="E11401">
        <v>2038</v>
      </c>
      <c r="F11401">
        <v>0.38096819999999998</v>
      </c>
      <c r="G11401">
        <v>13721.031290000001</v>
      </c>
      <c r="H11401">
        <v>133.5230182</v>
      </c>
      <c r="I11401">
        <v>0.85</v>
      </c>
      <c r="J11401" s="2" t="str">
        <f t="shared" si="178"/>
        <v>EG_COALER2037</v>
      </c>
    </row>
    <row r="11402" spans="1:10" x14ac:dyDescent="0.25">
      <c r="A11402" t="s">
        <v>13</v>
      </c>
      <c r="B11402" t="s">
        <v>6</v>
      </c>
      <c r="C11402" t="s">
        <v>11</v>
      </c>
      <c r="D11402">
        <v>2037</v>
      </c>
      <c r="E11402">
        <v>2038</v>
      </c>
      <c r="F11402">
        <v>0.38096819999999998</v>
      </c>
      <c r="G11402">
        <v>13721.031290000001</v>
      </c>
      <c r="H11402">
        <v>133.5230182</v>
      </c>
      <c r="I11402">
        <v>0.85</v>
      </c>
      <c r="J11402" s="2" t="str">
        <f t="shared" si="178"/>
        <v>EG_COALWR2037</v>
      </c>
    </row>
    <row r="11403" spans="1:10" x14ac:dyDescent="0.25">
      <c r="A11403" t="s">
        <v>13</v>
      </c>
      <c r="B11403" t="s">
        <v>6</v>
      </c>
      <c r="C11403" t="s">
        <v>9</v>
      </c>
      <c r="D11403">
        <v>2037</v>
      </c>
      <c r="E11403">
        <v>2038</v>
      </c>
      <c r="F11403">
        <v>0.38096819999999998</v>
      </c>
      <c r="G11403">
        <v>13721.031290000001</v>
      </c>
      <c r="H11403">
        <v>133.5230182</v>
      </c>
      <c r="I11403">
        <v>0.85</v>
      </c>
      <c r="J11403" s="2" t="str">
        <f t="shared" si="178"/>
        <v>EG_COALNER2037</v>
      </c>
    </row>
    <row r="11404" spans="1:10" x14ac:dyDescent="0.25">
      <c r="A11404" t="s">
        <v>13</v>
      </c>
      <c r="B11404" t="s">
        <v>6</v>
      </c>
      <c r="C11404" t="s">
        <v>8</v>
      </c>
      <c r="D11404">
        <v>2037</v>
      </c>
      <c r="E11404">
        <v>2038</v>
      </c>
      <c r="F11404">
        <v>0.38096819999999998</v>
      </c>
      <c r="G11404">
        <v>13721.031290000001</v>
      </c>
      <c r="H11404">
        <v>133.5230182</v>
      </c>
      <c r="I11404">
        <v>0.85</v>
      </c>
      <c r="J11404" s="2" t="str">
        <f t="shared" si="178"/>
        <v>EG_COALSR2037</v>
      </c>
    </row>
    <row r="11405" spans="1:10" x14ac:dyDescent="0.25">
      <c r="A11405" t="s">
        <v>13</v>
      </c>
      <c r="B11405" t="s">
        <v>6</v>
      </c>
      <c r="C11405" t="s">
        <v>12</v>
      </c>
      <c r="D11405">
        <v>2037</v>
      </c>
      <c r="E11405">
        <v>2038</v>
      </c>
      <c r="F11405">
        <v>0.38096819999999998</v>
      </c>
      <c r="G11405">
        <v>13721.031290000001</v>
      </c>
      <c r="H11405">
        <v>133.5230182</v>
      </c>
      <c r="I11405">
        <v>0.85</v>
      </c>
      <c r="J11405" s="2" t="str">
        <f t="shared" si="178"/>
        <v>EG_COALNR2037</v>
      </c>
    </row>
    <row r="11406" spans="1:10" x14ac:dyDescent="0.25">
      <c r="A11406" t="s">
        <v>13</v>
      </c>
      <c r="B11406" t="s">
        <v>6</v>
      </c>
      <c r="C11406" t="s">
        <v>10</v>
      </c>
      <c r="D11406">
        <v>2037</v>
      </c>
      <c r="E11406">
        <v>2039</v>
      </c>
      <c r="F11406">
        <v>0.38096819999999998</v>
      </c>
      <c r="G11406">
        <v>13721.031290000001</v>
      </c>
      <c r="H11406">
        <v>133.5230182</v>
      </c>
      <c r="I11406">
        <v>0.85</v>
      </c>
      <c r="J11406" s="2" t="str">
        <f t="shared" si="178"/>
        <v>EG_COALER2037</v>
      </c>
    </row>
    <row r="11407" spans="1:10" x14ac:dyDescent="0.25">
      <c r="A11407" t="s">
        <v>13</v>
      </c>
      <c r="B11407" t="s">
        <v>6</v>
      </c>
      <c r="C11407" t="s">
        <v>11</v>
      </c>
      <c r="D11407">
        <v>2037</v>
      </c>
      <c r="E11407">
        <v>2039</v>
      </c>
      <c r="F11407">
        <v>0.38096819999999998</v>
      </c>
      <c r="G11407">
        <v>13721.031290000001</v>
      </c>
      <c r="H11407">
        <v>133.5230182</v>
      </c>
      <c r="I11407">
        <v>0.85</v>
      </c>
      <c r="J11407" s="2" t="str">
        <f t="shared" si="178"/>
        <v>EG_COALWR2037</v>
      </c>
    </row>
    <row r="11408" spans="1:10" x14ac:dyDescent="0.25">
      <c r="A11408" t="s">
        <v>13</v>
      </c>
      <c r="B11408" t="s">
        <v>6</v>
      </c>
      <c r="C11408" t="s">
        <v>9</v>
      </c>
      <c r="D11408">
        <v>2037</v>
      </c>
      <c r="E11408">
        <v>2039</v>
      </c>
      <c r="F11408">
        <v>0.38096819999999998</v>
      </c>
      <c r="G11408">
        <v>13721.031290000001</v>
      </c>
      <c r="H11408">
        <v>133.5230182</v>
      </c>
      <c r="I11408">
        <v>0.85</v>
      </c>
      <c r="J11408" s="2" t="str">
        <f t="shared" si="178"/>
        <v>EG_COALNER2037</v>
      </c>
    </row>
    <row r="11409" spans="1:10" x14ac:dyDescent="0.25">
      <c r="A11409" t="s">
        <v>13</v>
      </c>
      <c r="B11409" t="s">
        <v>6</v>
      </c>
      <c r="C11409" t="s">
        <v>8</v>
      </c>
      <c r="D11409">
        <v>2037</v>
      </c>
      <c r="E11409">
        <v>2039</v>
      </c>
      <c r="F11409">
        <v>0.38096819999999998</v>
      </c>
      <c r="G11409">
        <v>13721.031290000001</v>
      </c>
      <c r="H11409">
        <v>133.5230182</v>
      </c>
      <c r="I11409">
        <v>0.85</v>
      </c>
      <c r="J11409" s="2" t="str">
        <f t="shared" si="178"/>
        <v>EG_COALSR2037</v>
      </c>
    </row>
    <row r="11410" spans="1:10" x14ac:dyDescent="0.25">
      <c r="A11410" t="s">
        <v>13</v>
      </c>
      <c r="B11410" t="s">
        <v>6</v>
      </c>
      <c r="C11410" t="s">
        <v>12</v>
      </c>
      <c r="D11410">
        <v>2037</v>
      </c>
      <c r="E11410">
        <v>2039</v>
      </c>
      <c r="F11410">
        <v>0.38096819999999998</v>
      </c>
      <c r="G11410">
        <v>13721.031290000001</v>
      </c>
      <c r="H11410">
        <v>133.5230182</v>
      </c>
      <c r="I11410">
        <v>0.85</v>
      </c>
      <c r="J11410" s="2" t="str">
        <f t="shared" si="178"/>
        <v>EG_COALNR2037</v>
      </c>
    </row>
    <row r="11411" spans="1:10" x14ac:dyDescent="0.25">
      <c r="A11411" t="s">
        <v>13</v>
      </c>
      <c r="B11411" t="s">
        <v>6</v>
      </c>
      <c r="C11411" t="s">
        <v>10</v>
      </c>
      <c r="D11411">
        <v>2037</v>
      </c>
      <c r="E11411">
        <v>2040</v>
      </c>
      <c r="F11411">
        <v>0.38096819999999998</v>
      </c>
      <c r="G11411">
        <v>13721.031290000001</v>
      </c>
      <c r="H11411">
        <v>133.5230182</v>
      </c>
      <c r="I11411">
        <v>0.85</v>
      </c>
      <c r="J11411" s="2" t="str">
        <f t="shared" si="178"/>
        <v>EG_COALER2037</v>
      </c>
    </row>
    <row r="11412" spans="1:10" x14ac:dyDescent="0.25">
      <c r="A11412" t="s">
        <v>13</v>
      </c>
      <c r="B11412" t="s">
        <v>6</v>
      </c>
      <c r="C11412" t="s">
        <v>11</v>
      </c>
      <c r="D11412">
        <v>2037</v>
      </c>
      <c r="E11412">
        <v>2040</v>
      </c>
      <c r="F11412">
        <v>0.38096819999999998</v>
      </c>
      <c r="G11412">
        <v>13721.031290000001</v>
      </c>
      <c r="H11412">
        <v>133.5230182</v>
      </c>
      <c r="I11412">
        <v>0.85</v>
      </c>
      <c r="J11412" s="2" t="str">
        <f t="shared" si="178"/>
        <v>EG_COALWR2037</v>
      </c>
    </row>
    <row r="11413" spans="1:10" x14ac:dyDescent="0.25">
      <c r="A11413" t="s">
        <v>13</v>
      </c>
      <c r="B11413" t="s">
        <v>6</v>
      </c>
      <c r="C11413" t="s">
        <v>9</v>
      </c>
      <c r="D11413">
        <v>2037</v>
      </c>
      <c r="E11413">
        <v>2040</v>
      </c>
      <c r="F11413">
        <v>0.38096819999999998</v>
      </c>
      <c r="G11413">
        <v>13721.031290000001</v>
      </c>
      <c r="H11413">
        <v>133.5230182</v>
      </c>
      <c r="I11413">
        <v>0.85</v>
      </c>
      <c r="J11413" s="2" t="str">
        <f t="shared" si="178"/>
        <v>EG_COALNER2037</v>
      </c>
    </row>
    <row r="11414" spans="1:10" x14ac:dyDescent="0.25">
      <c r="A11414" t="s">
        <v>13</v>
      </c>
      <c r="B11414" t="s">
        <v>6</v>
      </c>
      <c r="C11414" t="s">
        <v>8</v>
      </c>
      <c r="D11414">
        <v>2037</v>
      </c>
      <c r="E11414">
        <v>2040</v>
      </c>
      <c r="F11414">
        <v>0.38096819999999998</v>
      </c>
      <c r="G11414">
        <v>13721.031290000001</v>
      </c>
      <c r="H11414">
        <v>133.5230182</v>
      </c>
      <c r="I11414">
        <v>0.85</v>
      </c>
      <c r="J11414" s="2" t="str">
        <f t="shared" si="178"/>
        <v>EG_COALSR2037</v>
      </c>
    </row>
    <row r="11415" spans="1:10" x14ac:dyDescent="0.25">
      <c r="A11415" t="s">
        <v>13</v>
      </c>
      <c r="B11415" t="s">
        <v>6</v>
      </c>
      <c r="C11415" t="s">
        <v>12</v>
      </c>
      <c r="D11415">
        <v>2037</v>
      </c>
      <c r="E11415">
        <v>2040</v>
      </c>
      <c r="F11415">
        <v>0.38096819999999998</v>
      </c>
      <c r="G11415">
        <v>13721.031290000001</v>
      </c>
      <c r="H11415">
        <v>133.5230182</v>
      </c>
      <c r="I11415">
        <v>0.85</v>
      </c>
      <c r="J11415" s="2" t="str">
        <f t="shared" si="178"/>
        <v>EG_COALNR2037</v>
      </c>
    </row>
    <row r="11416" spans="1:10" x14ac:dyDescent="0.25">
      <c r="A11416" t="s">
        <v>13</v>
      </c>
      <c r="B11416" t="s">
        <v>6</v>
      </c>
      <c r="C11416" t="s">
        <v>10</v>
      </c>
      <c r="D11416">
        <v>2037</v>
      </c>
      <c r="E11416">
        <v>2041</v>
      </c>
      <c r="F11416">
        <v>0.38096819999999998</v>
      </c>
      <c r="G11416">
        <v>13721.031290000001</v>
      </c>
      <c r="H11416">
        <v>133.5230182</v>
      </c>
      <c r="I11416">
        <v>0.85</v>
      </c>
      <c r="J11416" s="2" t="str">
        <f t="shared" si="178"/>
        <v>EG_COALER2037</v>
      </c>
    </row>
    <row r="11417" spans="1:10" x14ac:dyDescent="0.25">
      <c r="A11417" t="s">
        <v>13</v>
      </c>
      <c r="B11417" t="s">
        <v>6</v>
      </c>
      <c r="C11417" t="s">
        <v>11</v>
      </c>
      <c r="D11417">
        <v>2037</v>
      </c>
      <c r="E11417">
        <v>2041</v>
      </c>
      <c r="F11417">
        <v>0.38096819999999998</v>
      </c>
      <c r="G11417">
        <v>13721.031290000001</v>
      </c>
      <c r="H11417">
        <v>133.5230182</v>
      </c>
      <c r="I11417">
        <v>0.85</v>
      </c>
      <c r="J11417" s="2" t="str">
        <f t="shared" si="178"/>
        <v>EG_COALWR2037</v>
      </c>
    </row>
    <row r="11418" spans="1:10" x14ac:dyDescent="0.25">
      <c r="A11418" t="s">
        <v>13</v>
      </c>
      <c r="B11418" t="s">
        <v>6</v>
      </c>
      <c r="C11418" t="s">
        <v>9</v>
      </c>
      <c r="D11418">
        <v>2037</v>
      </c>
      <c r="E11418">
        <v>2041</v>
      </c>
      <c r="F11418">
        <v>0.38096819999999998</v>
      </c>
      <c r="G11418">
        <v>13721.031290000001</v>
      </c>
      <c r="H11418">
        <v>133.5230182</v>
      </c>
      <c r="I11418">
        <v>0.85</v>
      </c>
      <c r="J11418" s="2" t="str">
        <f t="shared" si="178"/>
        <v>EG_COALNER2037</v>
      </c>
    </row>
    <row r="11419" spans="1:10" x14ac:dyDescent="0.25">
      <c r="A11419" t="s">
        <v>13</v>
      </c>
      <c r="B11419" t="s">
        <v>6</v>
      </c>
      <c r="C11419" t="s">
        <v>8</v>
      </c>
      <c r="D11419">
        <v>2037</v>
      </c>
      <c r="E11419">
        <v>2041</v>
      </c>
      <c r="F11419">
        <v>0.38096819999999998</v>
      </c>
      <c r="G11419">
        <v>13721.031290000001</v>
      </c>
      <c r="H11419">
        <v>133.5230182</v>
      </c>
      <c r="I11419">
        <v>0.85</v>
      </c>
      <c r="J11419" s="2" t="str">
        <f t="shared" si="178"/>
        <v>EG_COALSR2037</v>
      </c>
    </row>
    <row r="11420" spans="1:10" x14ac:dyDescent="0.25">
      <c r="A11420" t="s">
        <v>13</v>
      </c>
      <c r="B11420" t="s">
        <v>6</v>
      </c>
      <c r="C11420" t="s">
        <v>12</v>
      </c>
      <c r="D11420">
        <v>2037</v>
      </c>
      <c r="E11420">
        <v>2041</v>
      </c>
      <c r="F11420">
        <v>0.38096819999999998</v>
      </c>
      <c r="G11420">
        <v>13721.031290000001</v>
      </c>
      <c r="H11420">
        <v>133.5230182</v>
      </c>
      <c r="I11420">
        <v>0.85</v>
      </c>
      <c r="J11420" s="2" t="str">
        <f t="shared" si="178"/>
        <v>EG_COALNR2037</v>
      </c>
    </row>
    <row r="11421" spans="1:10" x14ac:dyDescent="0.25">
      <c r="A11421" t="s">
        <v>14</v>
      </c>
      <c r="B11421" t="s">
        <v>6</v>
      </c>
      <c r="C11421" t="s">
        <v>10</v>
      </c>
      <c r="D11421">
        <v>2037</v>
      </c>
      <c r="E11421">
        <v>2037</v>
      </c>
      <c r="F11421">
        <v>0.40444272199999998</v>
      </c>
      <c r="G11421">
        <v>8512.2278029999998</v>
      </c>
      <c r="H11421">
        <v>0</v>
      </c>
      <c r="I11421">
        <v>0.85</v>
      </c>
      <c r="J11421" s="2" t="str">
        <f t="shared" si="178"/>
        <v>EG_CCGTER2037</v>
      </c>
    </row>
    <row r="11422" spans="1:10" x14ac:dyDescent="0.25">
      <c r="A11422" t="s">
        <v>14</v>
      </c>
      <c r="B11422" t="s">
        <v>6</v>
      </c>
      <c r="C11422" t="s">
        <v>11</v>
      </c>
      <c r="D11422">
        <v>2037</v>
      </c>
      <c r="E11422">
        <v>2037</v>
      </c>
      <c r="F11422">
        <v>0.40444272199999998</v>
      </c>
      <c r="G11422">
        <v>8512.2278029999998</v>
      </c>
      <c r="H11422">
        <v>0</v>
      </c>
      <c r="I11422">
        <v>0.85</v>
      </c>
      <c r="J11422" s="2" t="str">
        <f t="shared" si="178"/>
        <v>EG_CCGTWR2037</v>
      </c>
    </row>
    <row r="11423" spans="1:10" x14ac:dyDescent="0.25">
      <c r="A11423" t="s">
        <v>14</v>
      </c>
      <c r="B11423" t="s">
        <v>6</v>
      </c>
      <c r="C11423" t="s">
        <v>9</v>
      </c>
      <c r="D11423">
        <v>2037</v>
      </c>
      <c r="E11423">
        <v>2037</v>
      </c>
      <c r="F11423">
        <v>0.40444272199999998</v>
      </c>
      <c r="G11423">
        <v>8512.2278029999998</v>
      </c>
      <c r="H11423">
        <v>0</v>
      </c>
      <c r="I11423">
        <v>0.85</v>
      </c>
      <c r="J11423" s="2" t="str">
        <f t="shared" si="178"/>
        <v>EG_CCGTNER2037</v>
      </c>
    </row>
    <row r="11424" spans="1:10" x14ac:dyDescent="0.25">
      <c r="A11424" t="s">
        <v>14</v>
      </c>
      <c r="B11424" t="s">
        <v>6</v>
      </c>
      <c r="C11424" t="s">
        <v>8</v>
      </c>
      <c r="D11424">
        <v>2037</v>
      </c>
      <c r="E11424">
        <v>2037</v>
      </c>
      <c r="F11424">
        <v>0.40444272199999998</v>
      </c>
      <c r="G11424">
        <v>8512.2278029999998</v>
      </c>
      <c r="H11424">
        <v>0</v>
      </c>
      <c r="I11424">
        <v>0.85</v>
      </c>
      <c r="J11424" s="2" t="str">
        <f t="shared" si="178"/>
        <v>EG_CCGTSR2037</v>
      </c>
    </row>
    <row r="11425" spans="1:10" x14ac:dyDescent="0.25">
      <c r="A11425" t="s">
        <v>14</v>
      </c>
      <c r="B11425" t="s">
        <v>6</v>
      </c>
      <c r="C11425" t="s">
        <v>12</v>
      </c>
      <c r="D11425">
        <v>2037</v>
      </c>
      <c r="E11425">
        <v>2037</v>
      </c>
      <c r="F11425">
        <v>0.40444272199999998</v>
      </c>
      <c r="G11425">
        <v>8512.2278029999998</v>
      </c>
      <c r="H11425">
        <v>0</v>
      </c>
      <c r="I11425">
        <v>0.85</v>
      </c>
      <c r="J11425" s="2" t="str">
        <f t="shared" si="178"/>
        <v>EG_CCGTNR2037</v>
      </c>
    </row>
    <row r="11426" spans="1:10" x14ac:dyDescent="0.25">
      <c r="A11426" t="s">
        <v>14</v>
      </c>
      <c r="B11426" t="s">
        <v>6</v>
      </c>
      <c r="C11426" t="s">
        <v>10</v>
      </c>
      <c r="D11426">
        <v>2037</v>
      </c>
      <c r="E11426">
        <v>2038</v>
      </c>
      <c r="F11426">
        <v>0.40444272199999998</v>
      </c>
      <c r="G11426">
        <v>8512.2278029999998</v>
      </c>
      <c r="H11426">
        <v>0</v>
      </c>
      <c r="I11426">
        <v>0.85</v>
      </c>
      <c r="J11426" s="2" t="str">
        <f t="shared" si="178"/>
        <v>EG_CCGTER2037</v>
      </c>
    </row>
    <row r="11427" spans="1:10" x14ac:dyDescent="0.25">
      <c r="A11427" t="s">
        <v>14</v>
      </c>
      <c r="B11427" t="s">
        <v>6</v>
      </c>
      <c r="C11427" t="s">
        <v>11</v>
      </c>
      <c r="D11427">
        <v>2037</v>
      </c>
      <c r="E11427">
        <v>2038</v>
      </c>
      <c r="F11427">
        <v>0.40444272199999998</v>
      </c>
      <c r="G11427">
        <v>8512.2278029999998</v>
      </c>
      <c r="H11427">
        <v>0</v>
      </c>
      <c r="I11427">
        <v>0.85</v>
      </c>
      <c r="J11427" s="2" t="str">
        <f t="shared" si="178"/>
        <v>EG_CCGTWR2037</v>
      </c>
    </row>
    <row r="11428" spans="1:10" x14ac:dyDescent="0.25">
      <c r="A11428" t="s">
        <v>14</v>
      </c>
      <c r="B11428" t="s">
        <v>6</v>
      </c>
      <c r="C11428" t="s">
        <v>9</v>
      </c>
      <c r="D11428">
        <v>2037</v>
      </c>
      <c r="E11428">
        <v>2038</v>
      </c>
      <c r="F11428">
        <v>0.40444272199999998</v>
      </c>
      <c r="G11428">
        <v>8512.2278029999998</v>
      </c>
      <c r="H11428">
        <v>0</v>
      </c>
      <c r="I11428">
        <v>0.85</v>
      </c>
      <c r="J11428" s="2" t="str">
        <f t="shared" si="178"/>
        <v>EG_CCGTNER2037</v>
      </c>
    </row>
    <row r="11429" spans="1:10" x14ac:dyDescent="0.25">
      <c r="A11429" t="s">
        <v>14</v>
      </c>
      <c r="B11429" t="s">
        <v>6</v>
      </c>
      <c r="C11429" t="s">
        <v>8</v>
      </c>
      <c r="D11429">
        <v>2037</v>
      </c>
      <c r="E11429">
        <v>2038</v>
      </c>
      <c r="F11429">
        <v>0.40444272199999998</v>
      </c>
      <c r="G11429">
        <v>8512.2278029999998</v>
      </c>
      <c r="H11429">
        <v>0</v>
      </c>
      <c r="I11429">
        <v>0.85</v>
      </c>
      <c r="J11429" s="2" t="str">
        <f t="shared" si="178"/>
        <v>EG_CCGTSR2037</v>
      </c>
    </row>
    <row r="11430" spans="1:10" x14ac:dyDescent="0.25">
      <c r="A11430" t="s">
        <v>14</v>
      </c>
      <c r="B11430" t="s">
        <v>6</v>
      </c>
      <c r="C11430" t="s">
        <v>12</v>
      </c>
      <c r="D11430">
        <v>2037</v>
      </c>
      <c r="E11430">
        <v>2038</v>
      </c>
      <c r="F11430">
        <v>0.40444272199999998</v>
      </c>
      <c r="G11430">
        <v>8512.2278029999998</v>
      </c>
      <c r="H11430">
        <v>0</v>
      </c>
      <c r="I11430">
        <v>0.85</v>
      </c>
      <c r="J11430" s="2" t="str">
        <f t="shared" si="178"/>
        <v>EG_CCGTNR2037</v>
      </c>
    </row>
    <row r="11431" spans="1:10" x14ac:dyDescent="0.25">
      <c r="A11431" t="s">
        <v>14</v>
      </c>
      <c r="B11431" t="s">
        <v>6</v>
      </c>
      <c r="C11431" t="s">
        <v>10</v>
      </c>
      <c r="D11431">
        <v>2037</v>
      </c>
      <c r="E11431">
        <v>2039</v>
      </c>
      <c r="F11431">
        <v>0.40444272199999998</v>
      </c>
      <c r="G11431">
        <v>8512.2278029999998</v>
      </c>
      <c r="H11431">
        <v>0</v>
      </c>
      <c r="I11431">
        <v>0.85</v>
      </c>
      <c r="J11431" s="2" t="str">
        <f t="shared" si="178"/>
        <v>EG_CCGTER2037</v>
      </c>
    </row>
    <row r="11432" spans="1:10" x14ac:dyDescent="0.25">
      <c r="A11432" t="s">
        <v>14</v>
      </c>
      <c r="B11432" t="s">
        <v>6</v>
      </c>
      <c r="C11432" t="s">
        <v>11</v>
      </c>
      <c r="D11432">
        <v>2037</v>
      </c>
      <c r="E11432">
        <v>2039</v>
      </c>
      <c r="F11432">
        <v>0.40444272199999998</v>
      </c>
      <c r="G11432">
        <v>8512.2278029999998</v>
      </c>
      <c r="H11432">
        <v>0</v>
      </c>
      <c r="I11432">
        <v>0.85</v>
      </c>
      <c r="J11432" s="2" t="str">
        <f t="shared" si="178"/>
        <v>EG_CCGTWR2037</v>
      </c>
    </row>
    <row r="11433" spans="1:10" x14ac:dyDescent="0.25">
      <c r="A11433" t="s">
        <v>14</v>
      </c>
      <c r="B11433" t="s">
        <v>6</v>
      </c>
      <c r="C11433" t="s">
        <v>9</v>
      </c>
      <c r="D11433">
        <v>2037</v>
      </c>
      <c r="E11433">
        <v>2039</v>
      </c>
      <c r="F11433">
        <v>0.40444272199999998</v>
      </c>
      <c r="G11433">
        <v>8512.2278029999998</v>
      </c>
      <c r="H11433">
        <v>0</v>
      </c>
      <c r="I11433">
        <v>0.85</v>
      </c>
      <c r="J11433" s="2" t="str">
        <f t="shared" si="178"/>
        <v>EG_CCGTNER2037</v>
      </c>
    </row>
    <row r="11434" spans="1:10" x14ac:dyDescent="0.25">
      <c r="A11434" t="s">
        <v>14</v>
      </c>
      <c r="B11434" t="s">
        <v>6</v>
      </c>
      <c r="C11434" t="s">
        <v>8</v>
      </c>
      <c r="D11434">
        <v>2037</v>
      </c>
      <c r="E11434">
        <v>2039</v>
      </c>
      <c r="F11434">
        <v>0.40444272199999998</v>
      </c>
      <c r="G11434">
        <v>8512.2278029999998</v>
      </c>
      <c r="H11434">
        <v>0</v>
      </c>
      <c r="I11434">
        <v>0.85</v>
      </c>
      <c r="J11434" s="2" t="str">
        <f t="shared" si="178"/>
        <v>EG_CCGTSR2037</v>
      </c>
    </row>
    <row r="11435" spans="1:10" x14ac:dyDescent="0.25">
      <c r="A11435" t="s">
        <v>14</v>
      </c>
      <c r="B11435" t="s">
        <v>6</v>
      </c>
      <c r="C11435" t="s">
        <v>12</v>
      </c>
      <c r="D11435">
        <v>2037</v>
      </c>
      <c r="E11435">
        <v>2039</v>
      </c>
      <c r="F11435">
        <v>0.40444272199999998</v>
      </c>
      <c r="G11435">
        <v>8512.2278029999998</v>
      </c>
      <c r="H11435">
        <v>0</v>
      </c>
      <c r="I11435">
        <v>0.85</v>
      </c>
      <c r="J11435" s="2" t="str">
        <f t="shared" si="178"/>
        <v>EG_CCGTNR2037</v>
      </c>
    </row>
    <row r="11436" spans="1:10" x14ac:dyDescent="0.25">
      <c r="A11436" t="s">
        <v>14</v>
      </c>
      <c r="B11436" t="s">
        <v>6</v>
      </c>
      <c r="C11436" t="s">
        <v>10</v>
      </c>
      <c r="D11436">
        <v>2037</v>
      </c>
      <c r="E11436">
        <v>2040</v>
      </c>
      <c r="F11436">
        <v>0.40444272199999998</v>
      </c>
      <c r="G11436">
        <v>8512.2278029999998</v>
      </c>
      <c r="H11436">
        <v>0</v>
      </c>
      <c r="I11436">
        <v>0.85</v>
      </c>
      <c r="J11436" s="2" t="str">
        <f t="shared" si="178"/>
        <v>EG_CCGTER2037</v>
      </c>
    </row>
    <row r="11437" spans="1:10" x14ac:dyDescent="0.25">
      <c r="A11437" t="s">
        <v>14</v>
      </c>
      <c r="B11437" t="s">
        <v>6</v>
      </c>
      <c r="C11437" t="s">
        <v>11</v>
      </c>
      <c r="D11437">
        <v>2037</v>
      </c>
      <c r="E11437">
        <v>2040</v>
      </c>
      <c r="F11437">
        <v>0.40444272199999998</v>
      </c>
      <c r="G11437">
        <v>8512.2278029999998</v>
      </c>
      <c r="H11437">
        <v>0</v>
      </c>
      <c r="I11437">
        <v>0.85</v>
      </c>
      <c r="J11437" s="2" t="str">
        <f t="shared" si="178"/>
        <v>EG_CCGTWR2037</v>
      </c>
    </row>
    <row r="11438" spans="1:10" x14ac:dyDescent="0.25">
      <c r="A11438" t="s">
        <v>14</v>
      </c>
      <c r="B11438" t="s">
        <v>6</v>
      </c>
      <c r="C11438" t="s">
        <v>9</v>
      </c>
      <c r="D11438">
        <v>2037</v>
      </c>
      <c r="E11438">
        <v>2040</v>
      </c>
      <c r="F11438">
        <v>0.40444272199999998</v>
      </c>
      <c r="G11438">
        <v>8512.2278029999998</v>
      </c>
      <c r="H11438">
        <v>0</v>
      </c>
      <c r="I11438">
        <v>0.85</v>
      </c>
      <c r="J11438" s="2" t="str">
        <f t="shared" si="178"/>
        <v>EG_CCGTNER2037</v>
      </c>
    </row>
    <row r="11439" spans="1:10" x14ac:dyDescent="0.25">
      <c r="A11439" t="s">
        <v>14</v>
      </c>
      <c r="B11439" t="s">
        <v>6</v>
      </c>
      <c r="C11439" t="s">
        <v>8</v>
      </c>
      <c r="D11439">
        <v>2037</v>
      </c>
      <c r="E11439">
        <v>2040</v>
      </c>
      <c r="F11439">
        <v>0.40444272199999998</v>
      </c>
      <c r="G11439">
        <v>8512.2278029999998</v>
      </c>
      <c r="H11439">
        <v>0</v>
      </c>
      <c r="I11439">
        <v>0.85</v>
      </c>
      <c r="J11439" s="2" t="str">
        <f t="shared" si="178"/>
        <v>EG_CCGTSR2037</v>
      </c>
    </row>
    <row r="11440" spans="1:10" x14ac:dyDescent="0.25">
      <c r="A11440" t="s">
        <v>14</v>
      </c>
      <c r="B11440" t="s">
        <v>6</v>
      </c>
      <c r="C11440" t="s">
        <v>12</v>
      </c>
      <c r="D11440">
        <v>2037</v>
      </c>
      <c r="E11440">
        <v>2040</v>
      </c>
      <c r="F11440">
        <v>0.40444272199999998</v>
      </c>
      <c r="G11440">
        <v>8512.2278029999998</v>
      </c>
      <c r="H11440">
        <v>0</v>
      </c>
      <c r="I11440">
        <v>0.85</v>
      </c>
      <c r="J11440" s="2" t="str">
        <f t="shared" si="178"/>
        <v>EG_CCGTNR2037</v>
      </c>
    </row>
    <row r="11441" spans="1:10" x14ac:dyDescent="0.25">
      <c r="A11441" t="s">
        <v>14</v>
      </c>
      <c r="B11441" t="s">
        <v>6</v>
      </c>
      <c r="C11441" t="s">
        <v>10</v>
      </c>
      <c r="D11441">
        <v>2037</v>
      </c>
      <c r="E11441">
        <v>2041</v>
      </c>
      <c r="F11441">
        <v>0.40444272199999998</v>
      </c>
      <c r="G11441">
        <v>8512.2278029999998</v>
      </c>
      <c r="H11441">
        <v>0</v>
      </c>
      <c r="I11441">
        <v>0.85</v>
      </c>
      <c r="J11441" s="2" t="str">
        <f t="shared" si="178"/>
        <v>EG_CCGTER2037</v>
      </c>
    </row>
    <row r="11442" spans="1:10" x14ac:dyDescent="0.25">
      <c r="A11442" t="s">
        <v>14</v>
      </c>
      <c r="B11442" t="s">
        <v>6</v>
      </c>
      <c r="C11442" t="s">
        <v>11</v>
      </c>
      <c r="D11442">
        <v>2037</v>
      </c>
      <c r="E11442">
        <v>2041</v>
      </c>
      <c r="F11442">
        <v>0.40444272199999998</v>
      </c>
      <c r="G11442">
        <v>8512.2278029999998</v>
      </c>
      <c r="H11442">
        <v>0</v>
      </c>
      <c r="I11442">
        <v>0.85</v>
      </c>
      <c r="J11442" s="2" t="str">
        <f t="shared" si="178"/>
        <v>EG_CCGTWR2037</v>
      </c>
    </row>
    <row r="11443" spans="1:10" x14ac:dyDescent="0.25">
      <c r="A11443" t="s">
        <v>14</v>
      </c>
      <c r="B11443" t="s">
        <v>6</v>
      </c>
      <c r="C11443" t="s">
        <v>9</v>
      </c>
      <c r="D11443">
        <v>2037</v>
      </c>
      <c r="E11443">
        <v>2041</v>
      </c>
      <c r="F11443">
        <v>0.40444272199999998</v>
      </c>
      <c r="G11443">
        <v>8512.2278029999998</v>
      </c>
      <c r="H11443">
        <v>0</v>
      </c>
      <c r="I11443">
        <v>0.85</v>
      </c>
      <c r="J11443" s="2" t="str">
        <f t="shared" si="178"/>
        <v>EG_CCGTNER2037</v>
      </c>
    </row>
    <row r="11444" spans="1:10" x14ac:dyDescent="0.25">
      <c r="A11444" t="s">
        <v>14</v>
      </c>
      <c r="B11444" t="s">
        <v>6</v>
      </c>
      <c r="C11444" t="s">
        <v>8</v>
      </c>
      <c r="D11444">
        <v>2037</v>
      </c>
      <c r="E11444">
        <v>2041</v>
      </c>
      <c r="F11444">
        <v>0.40444272199999998</v>
      </c>
      <c r="G11444">
        <v>8512.2278029999998</v>
      </c>
      <c r="H11444">
        <v>0</v>
      </c>
      <c r="I11444">
        <v>0.85</v>
      </c>
      <c r="J11444" s="2" t="str">
        <f t="shared" si="178"/>
        <v>EG_CCGTSR2037</v>
      </c>
    </row>
    <row r="11445" spans="1:10" x14ac:dyDescent="0.25">
      <c r="A11445" t="s">
        <v>14</v>
      </c>
      <c r="B11445" t="s">
        <v>6</v>
      </c>
      <c r="C11445" t="s">
        <v>12</v>
      </c>
      <c r="D11445">
        <v>2037</v>
      </c>
      <c r="E11445">
        <v>2041</v>
      </c>
      <c r="F11445">
        <v>0.40444272199999998</v>
      </c>
      <c r="G11445">
        <v>8512.2278029999998</v>
      </c>
      <c r="H11445">
        <v>0</v>
      </c>
      <c r="I11445">
        <v>0.85</v>
      </c>
      <c r="J11445" s="2" t="str">
        <f t="shared" si="178"/>
        <v>EG_CCGTNR2037</v>
      </c>
    </row>
    <row r="11446" spans="1:10" x14ac:dyDescent="0.25">
      <c r="A11446" t="s">
        <v>16</v>
      </c>
      <c r="B11446" t="s">
        <v>6</v>
      </c>
      <c r="C11446" t="s">
        <v>10</v>
      </c>
      <c r="D11446">
        <v>2037</v>
      </c>
      <c r="E11446">
        <v>2037</v>
      </c>
      <c r="F11446">
        <v>0.28070162799999998</v>
      </c>
      <c r="G11446">
        <v>6679.7506489999996</v>
      </c>
      <c r="H11446">
        <v>0</v>
      </c>
      <c r="I11446">
        <v>0.85</v>
      </c>
      <c r="J11446" s="2" t="str">
        <f t="shared" si="178"/>
        <v>EG_OCGTER2037</v>
      </c>
    </row>
    <row r="11447" spans="1:10" x14ac:dyDescent="0.25">
      <c r="A11447" t="s">
        <v>16</v>
      </c>
      <c r="B11447" t="s">
        <v>6</v>
      </c>
      <c r="C11447" t="s">
        <v>11</v>
      </c>
      <c r="D11447">
        <v>2037</v>
      </c>
      <c r="E11447">
        <v>2037</v>
      </c>
      <c r="F11447">
        <v>0.28070162799999998</v>
      </c>
      <c r="G11447">
        <v>6679.7506489999996</v>
      </c>
      <c r="H11447">
        <v>0</v>
      </c>
      <c r="I11447">
        <v>0.85</v>
      </c>
      <c r="J11447" s="2" t="str">
        <f t="shared" si="178"/>
        <v>EG_OCGTWR2037</v>
      </c>
    </row>
    <row r="11448" spans="1:10" x14ac:dyDescent="0.25">
      <c r="A11448" t="s">
        <v>16</v>
      </c>
      <c r="B11448" t="s">
        <v>6</v>
      </c>
      <c r="C11448" t="s">
        <v>9</v>
      </c>
      <c r="D11448">
        <v>2037</v>
      </c>
      <c r="E11448">
        <v>2037</v>
      </c>
      <c r="F11448">
        <v>0.28070162799999998</v>
      </c>
      <c r="G11448">
        <v>6679.7506489999996</v>
      </c>
      <c r="H11448">
        <v>0</v>
      </c>
      <c r="I11448">
        <v>0.85</v>
      </c>
      <c r="J11448" s="2" t="str">
        <f t="shared" si="178"/>
        <v>EG_OCGTNER2037</v>
      </c>
    </row>
    <row r="11449" spans="1:10" x14ac:dyDescent="0.25">
      <c r="A11449" t="s">
        <v>16</v>
      </c>
      <c r="B11449" t="s">
        <v>6</v>
      </c>
      <c r="C11449" t="s">
        <v>8</v>
      </c>
      <c r="D11449">
        <v>2037</v>
      </c>
      <c r="E11449">
        <v>2037</v>
      </c>
      <c r="F11449">
        <v>0.28070162799999998</v>
      </c>
      <c r="G11449">
        <v>6679.7506489999996</v>
      </c>
      <c r="H11449">
        <v>0</v>
      </c>
      <c r="I11449">
        <v>0.85</v>
      </c>
      <c r="J11449" s="2" t="str">
        <f t="shared" si="178"/>
        <v>EG_OCGTSR2037</v>
      </c>
    </row>
    <row r="11450" spans="1:10" x14ac:dyDescent="0.25">
      <c r="A11450" t="s">
        <v>16</v>
      </c>
      <c r="B11450" t="s">
        <v>6</v>
      </c>
      <c r="C11450" t="s">
        <v>12</v>
      </c>
      <c r="D11450">
        <v>2037</v>
      </c>
      <c r="E11450">
        <v>2037</v>
      </c>
      <c r="F11450">
        <v>0.28070162799999998</v>
      </c>
      <c r="G11450">
        <v>6679.7506489999996</v>
      </c>
      <c r="H11450">
        <v>0</v>
      </c>
      <c r="I11450">
        <v>0.85</v>
      </c>
      <c r="J11450" s="2" t="str">
        <f t="shared" si="178"/>
        <v>EG_OCGTNR2037</v>
      </c>
    </row>
    <row r="11451" spans="1:10" x14ac:dyDescent="0.25">
      <c r="A11451" t="s">
        <v>16</v>
      </c>
      <c r="B11451" t="s">
        <v>6</v>
      </c>
      <c r="C11451" t="s">
        <v>10</v>
      </c>
      <c r="D11451">
        <v>2037</v>
      </c>
      <c r="E11451">
        <v>2038</v>
      </c>
      <c r="F11451">
        <v>0.28070162799999998</v>
      </c>
      <c r="G11451">
        <v>6679.7506489999996</v>
      </c>
      <c r="H11451">
        <v>0</v>
      </c>
      <c r="I11451">
        <v>0.85</v>
      </c>
      <c r="J11451" s="2" t="str">
        <f t="shared" si="178"/>
        <v>EG_OCGTER2037</v>
      </c>
    </row>
    <row r="11452" spans="1:10" x14ac:dyDescent="0.25">
      <c r="A11452" t="s">
        <v>16</v>
      </c>
      <c r="B11452" t="s">
        <v>6</v>
      </c>
      <c r="C11452" t="s">
        <v>11</v>
      </c>
      <c r="D11452">
        <v>2037</v>
      </c>
      <c r="E11452">
        <v>2038</v>
      </c>
      <c r="F11452">
        <v>0.28070162799999998</v>
      </c>
      <c r="G11452">
        <v>6679.7506489999996</v>
      </c>
      <c r="H11452">
        <v>0</v>
      </c>
      <c r="I11452">
        <v>0.85</v>
      </c>
      <c r="J11452" s="2" t="str">
        <f t="shared" si="178"/>
        <v>EG_OCGTWR2037</v>
      </c>
    </row>
    <row r="11453" spans="1:10" x14ac:dyDescent="0.25">
      <c r="A11453" t="s">
        <v>16</v>
      </c>
      <c r="B11453" t="s">
        <v>6</v>
      </c>
      <c r="C11453" t="s">
        <v>9</v>
      </c>
      <c r="D11453">
        <v>2037</v>
      </c>
      <c r="E11453">
        <v>2038</v>
      </c>
      <c r="F11453">
        <v>0.28070162799999998</v>
      </c>
      <c r="G11453">
        <v>6679.7506489999996</v>
      </c>
      <c r="H11453">
        <v>0</v>
      </c>
      <c r="I11453">
        <v>0.85</v>
      </c>
      <c r="J11453" s="2" t="str">
        <f t="shared" si="178"/>
        <v>EG_OCGTNER2037</v>
      </c>
    </row>
    <row r="11454" spans="1:10" x14ac:dyDescent="0.25">
      <c r="A11454" t="s">
        <v>16</v>
      </c>
      <c r="B11454" t="s">
        <v>6</v>
      </c>
      <c r="C11454" t="s">
        <v>8</v>
      </c>
      <c r="D11454">
        <v>2037</v>
      </c>
      <c r="E11454">
        <v>2038</v>
      </c>
      <c r="F11454">
        <v>0.28070162799999998</v>
      </c>
      <c r="G11454">
        <v>6679.7506489999996</v>
      </c>
      <c r="H11454">
        <v>0</v>
      </c>
      <c r="I11454">
        <v>0.85</v>
      </c>
      <c r="J11454" s="2" t="str">
        <f t="shared" si="178"/>
        <v>EG_OCGTSR2037</v>
      </c>
    </row>
    <row r="11455" spans="1:10" x14ac:dyDescent="0.25">
      <c r="A11455" t="s">
        <v>16</v>
      </c>
      <c r="B11455" t="s">
        <v>6</v>
      </c>
      <c r="C11455" t="s">
        <v>12</v>
      </c>
      <c r="D11455">
        <v>2037</v>
      </c>
      <c r="E11455">
        <v>2038</v>
      </c>
      <c r="F11455">
        <v>0.28070162799999998</v>
      </c>
      <c r="G11455">
        <v>6679.7506489999996</v>
      </c>
      <c r="H11455">
        <v>0</v>
      </c>
      <c r="I11455">
        <v>0.85</v>
      </c>
      <c r="J11455" s="2" t="str">
        <f t="shared" si="178"/>
        <v>EG_OCGTNR2037</v>
      </c>
    </row>
    <row r="11456" spans="1:10" x14ac:dyDescent="0.25">
      <c r="A11456" t="s">
        <v>16</v>
      </c>
      <c r="B11456" t="s">
        <v>6</v>
      </c>
      <c r="C11456" t="s">
        <v>10</v>
      </c>
      <c r="D11456">
        <v>2037</v>
      </c>
      <c r="E11456">
        <v>2039</v>
      </c>
      <c r="F11456">
        <v>0.28070162799999998</v>
      </c>
      <c r="G11456">
        <v>6679.7506489999996</v>
      </c>
      <c r="H11456">
        <v>0</v>
      </c>
      <c r="I11456">
        <v>0.85</v>
      </c>
      <c r="J11456" s="2" t="str">
        <f t="shared" si="178"/>
        <v>EG_OCGTER2037</v>
      </c>
    </row>
    <row r="11457" spans="1:10" x14ac:dyDescent="0.25">
      <c r="A11457" t="s">
        <v>16</v>
      </c>
      <c r="B11457" t="s">
        <v>6</v>
      </c>
      <c r="C11457" t="s">
        <v>11</v>
      </c>
      <c r="D11457">
        <v>2037</v>
      </c>
      <c r="E11457">
        <v>2039</v>
      </c>
      <c r="F11457">
        <v>0.28070162799999998</v>
      </c>
      <c r="G11457">
        <v>6679.7506489999996</v>
      </c>
      <c r="H11457">
        <v>0</v>
      </c>
      <c r="I11457">
        <v>0.85</v>
      </c>
      <c r="J11457" s="2" t="str">
        <f t="shared" si="178"/>
        <v>EG_OCGTWR2037</v>
      </c>
    </row>
    <row r="11458" spans="1:10" x14ac:dyDescent="0.25">
      <c r="A11458" t="s">
        <v>16</v>
      </c>
      <c r="B11458" t="s">
        <v>6</v>
      </c>
      <c r="C11458" t="s">
        <v>9</v>
      </c>
      <c r="D11458">
        <v>2037</v>
      </c>
      <c r="E11458">
        <v>2039</v>
      </c>
      <c r="F11458">
        <v>0.28070162799999998</v>
      </c>
      <c r="G11458">
        <v>6679.7506489999996</v>
      </c>
      <c r="H11458">
        <v>0</v>
      </c>
      <c r="I11458">
        <v>0.85</v>
      </c>
      <c r="J11458" s="2" t="str">
        <f t="shared" si="178"/>
        <v>EG_OCGTNER2037</v>
      </c>
    </row>
    <row r="11459" spans="1:10" x14ac:dyDescent="0.25">
      <c r="A11459" t="s">
        <v>16</v>
      </c>
      <c r="B11459" t="s">
        <v>6</v>
      </c>
      <c r="C11459" t="s">
        <v>8</v>
      </c>
      <c r="D11459">
        <v>2037</v>
      </c>
      <c r="E11459">
        <v>2039</v>
      </c>
      <c r="F11459">
        <v>0.28070162799999998</v>
      </c>
      <c r="G11459">
        <v>6679.7506489999996</v>
      </c>
      <c r="H11459">
        <v>0</v>
      </c>
      <c r="I11459">
        <v>0.85</v>
      </c>
      <c r="J11459" s="2" t="str">
        <f t="shared" ref="J11459:J11522" si="179">_xlfn.CONCAT(A11459,C11459,D11459)</f>
        <v>EG_OCGTSR2037</v>
      </c>
    </row>
    <row r="11460" spans="1:10" x14ac:dyDescent="0.25">
      <c r="A11460" t="s">
        <v>16</v>
      </c>
      <c r="B11460" t="s">
        <v>6</v>
      </c>
      <c r="C11460" t="s">
        <v>12</v>
      </c>
      <c r="D11460">
        <v>2037</v>
      </c>
      <c r="E11460">
        <v>2039</v>
      </c>
      <c r="F11460">
        <v>0.28070162799999998</v>
      </c>
      <c r="G11460">
        <v>6679.7506489999996</v>
      </c>
      <c r="H11460">
        <v>0</v>
      </c>
      <c r="I11460">
        <v>0.85</v>
      </c>
      <c r="J11460" s="2" t="str">
        <f t="shared" si="179"/>
        <v>EG_OCGTNR2037</v>
      </c>
    </row>
    <row r="11461" spans="1:10" x14ac:dyDescent="0.25">
      <c r="A11461" t="s">
        <v>16</v>
      </c>
      <c r="B11461" t="s">
        <v>6</v>
      </c>
      <c r="C11461" t="s">
        <v>10</v>
      </c>
      <c r="D11461">
        <v>2037</v>
      </c>
      <c r="E11461">
        <v>2040</v>
      </c>
      <c r="F11461">
        <v>0.28070162799999998</v>
      </c>
      <c r="G11461">
        <v>6679.7506489999996</v>
      </c>
      <c r="H11461">
        <v>0</v>
      </c>
      <c r="I11461">
        <v>0.85</v>
      </c>
      <c r="J11461" s="2" t="str">
        <f t="shared" si="179"/>
        <v>EG_OCGTER2037</v>
      </c>
    </row>
    <row r="11462" spans="1:10" x14ac:dyDescent="0.25">
      <c r="A11462" t="s">
        <v>16</v>
      </c>
      <c r="B11462" t="s">
        <v>6</v>
      </c>
      <c r="C11462" t="s">
        <v>11</v>
      </c>
      <c r="D11462">
        <v>2037</v>
      </c>
      <c r="E11462">
        <v>2040</v>
      </c>
      <c r="F11462">
        <v>0.28070162799999998</v>
      </c>
      <c r="G11462">
        <v>6679.7506489999996</v>
      </c>
      <c r="H11462">
        <v>0</v>
      </c>
      <c r="I11462">
        <v>0.85</v>
      </c>
      <c r="J11462" s="2" t="str">
        <f t="shared" si="179"/>
        <v>EG_OCGTWR2037</v>
      </c>
    </row>
    <row r="11463" spans="1:10" x14ac:dyDescent="0.25">
      <c r="A11463" t="s">
        <v>16</v>
      </c>
      <c r="B11463" t="s">
        <v>6</v>
      </c>
      <c r="C11463" t="s">
        <v>9</v>
      </c>
      <c r="D11463">
        <v>2037</v>
      </c>
      <c r="E11463">
        <v>2040</v>
      </c>
      <c r="F11463">
        <v>0.28070162799999998</v>
      </c>
      <c r="G11463">
        <v>6679.7506489999996</v>
      </c>
      <c r="H11463">
        <v>0</v>
      </c>
      <c r="I11463">
        <v>0.85</v>
      </c>
      <c r="J11463" s="2" t="str">
        <f t="shared" si="179"/>
        <v>EG_OCGTNER2037</v>
      </c>
    </row>
    <row r="11464" spans="1:10" x14ac:dyDescent="0.25">
      <c r="A11464" t="s">
        <v>16</v>
      </c>
      <c r="B11464" t="s">
        <v>6</v>
      </c>
      <c r="C11464" t="s">
        <v>8</v>
      </c>
      <c r="D11464">
        <v>2037</v>
      </c>
      <c r="E11464">
        <v>2040</v>
      </c>
      <c r="F11464">
        <v>0.28070162799999998</v>
      </c>
      <c r="G11464">
        <v>6679.7506489999996</v>
      </c>
      <c r="H11464">
        <v>0</v>
      </c>
      <c r="I11464">
        <v>0.85</v>
      </c>
      <c r="J11464" s="2" t="str">
        <f t="shared" si="179"/>
        <v>EG_OCGTSR2037</v>
      </c>
    </row>
    <row r="11465" spans="1:10" x14ac:dyDescent="0.25">
      <c r="A11465" t="s">
        <v>16</v>
      </c>
      <c r="B11465" t="s">
        <v>6</v>
      </c>
      <c r="C11465" t="s">
        <v>12</v>
      </c>
      <c r="D11465">
        <v>2037</v>
      </c>
      <c r="E11465">
        <v>2040</v>
      </c>
      <c r="F11465">
        <v>0.28070162799999998</v>
      </c>
      <c r="G11465">
        <v>6679.7506489999996</v>
      </c>
      <c r="H11465">
        <v>0</v>
      </c>
      <c r="I11465">
        <v>0.85</v>
      </c>
      <c r="J11465" s="2" t="str">
        <f t="shared" si="179"/>
        <v>EG_OCGTNR2037</v>
      </c>
    </row>
    <row r="11466" spans="1:10" x14ac:dyDescent="0.25">
      <c r="A11466" t="s">
        <v>16</v>
      </c>
      <c r="B11466" t="s">
        <v>6</v>
      </c>
      <c r="C11466" t="s">
        <v>10</v>
      </c>
      <c r="D11466">
        <v>2037</v>
      </c>
      <c r="E11466">
        <v>2041</v>
      </c>
      <c r="F11466">
        <v>0.28070162799999998</v>
      </c>
      <c r="G11466">
        <v>6679.7506489999996</v>
      </c>
      <c r="H11466">
        <v>0</v>
      </c>
      <c r="I11466">
        <v>0.85</v>
      </c>
      <c r="J11466" s="2" t="str">
        <f t="shared" si="179"/>
        <v>EG_OCGTER2037</v>
      </c>
    </row>
    <row r="11467" spans="1:10" x14ac:dyDescent="0.25">
      <c r="A11467" t="s">
        <v>16</v>
      </c>
      <c r="B11467" t="s">
        <v>6</v>
      </c>
      <c r="C11467" t="s">
        <v>11</v>
      </c>
      <c r="D11467">
        <v>2037</v>
      </c>
      <c r="E11467">
        <v>2041</v>
      </c>
      <c r="F11467">
        <v>0.28070162799999998</v>
      </c>
      <c r="G11467">
        <v>6679.7506489999996</v>
      </c>
      <c r="H11467">
        <v>0</v>
      </c>
      <c r="I11467">
        <v>0.85</v>
      </c>
      <c r="J11467" s="2" t="str">
        <f t="shared" si="179"/>
        <v>EG_OCGTWR2037</v>
      </c>
    </row>
    <row r="11468" spans="1:10" x14ac:dyDescent="0.25">
      <c r="A11468" t="s">
        <v>16</v>
      </c>
      <c r="B11468" t="s">
        <v>6</v>
      </c>
      <c r="C11468" t="s">
        <v>9</v>
      </c>
      <c r="D11468">
        <v>2037</v>
      </c>
      <c r="E11468">
        <v>2041</v>
      </c>
      <c r="F11468">
        <v>0.28070162799999998</v>
      </c>
      <c r="G11468">
        <v>6679.7506489999996</v>
      </c>
      <c r="H11468">
        <v>0</v>
      </c>
      <c r="I11468">
        <v>0.85</v>
      </c>
      <c r="J11468" s="2" t="str">
        <f t="shared" si="179"/>
        <v>EG_OCGTNER2037</v>
      </c>
    </row>
    <row r="11469" spans="1:10" x14ac:dyDescent="0.25">
      <c r="A11469" t="s">
        <v>16</v>
      </c>
      <c r="B11469" t="s">
        <v>6</v>
      </c>
      <c r="C11469" t="s">
        <v>8</v>
      </c>
      <c r="D11469">
        <v>2037</v>
      </c>
      <c r="E11469">
        <v>2041</v>
      </c>
      <c r="F11469">
        <v>0.28070162799999998</v>
      </c>
      <c r="G11469">
        <v>6679.7506489999996</v>
      </c>
      <c r="H11469">
        <v>0</v>
      </c>
      <c r="I11469">
        <v>0.85</v>
      </c>
      <c r="J11469" s="2" t="str">
        <f t="shared" si="179"/>
        <v>EG_OCGTSR2037</v>
      </c>
    </row>
    <row r="11470" spans="1:10" x14ac:dyDescent="0.25">
      <c r="A11470" t="s">
        <v>16</v>
      </c>
      <c r="B11470" t="s">
        <v>6</v>
      </c>
      <c r="C11470" t="s">
        <v>12</v>
      </c>
      <c r="D11470">
        <v>2037</v>
      </c>
      <c r="E11470">
        <v>2041</v>
      </c>
      <c r="F11470">
        <v>0.28070162799999998</v>
      </c>
      <c r="G11470">
        <v>6679.7506489999996</v>
      </c>
      <c r="H11470">
        <v>0</v>
      </c>
      <c r="I11470">
        <v>0.85</v>
      </c>
      <c r="J11470" s="2" t="str">
        <f t="shared" si="179"/>
        <v>EG_OCGTNR2037</v>
      </c>
    </row>
    <row r="11471" spans="1:10" x14ac:dyDescent="0.25">
      <c r="A11471" t="s">
        <v>15</v>
      </c>
      <c r="B11471" t="s">
        <v>6</v>
      </c>
      <c r="C11471" t="s">
        <v>10</v>
      </c>
      <c r="D11471">
        <v>2037</v>
      </c>
      <c r="E11471">
        <v>2037</v>
      </c>
      <c r="F11471">
        <v>1</v>
      </c>
      <c r="G11471">
        <v>19631.81452</v>
      </c>
      <c r="H11471">
        <v>0</v>
      </c>
      <c r="I11471">
        <v>1</v>
      </c>
      <c r="J11471" s="2" t="str">
        <f t="shared" si="179"/>
        <v>EG_LHER2037</v>
      </c>
    </row>
    <row r="11472" spans="1:10" x14ac:dyDescent="0.25">
      <c r="A11472" t="s">
        <v>15</v>
      </c>
      <c r="B11472" t="s">
        <v>6</v>
      </c>
      <c r="C11472" t="s">
        <v>11</v>
      </c>
      <c r="D11472">
        <v>2037</v>
      </c>
      <c r="E11472">
        <v>2037</v>
      </c>
      <c r="F11472">
        <v>1</v>
      </c>
      <c r="G11472">
        <v>19631.81452</v>
      </c>
      <c r="H11472">
        <v>0</v>
      </c>
      <c r="I11472">
        <v>1</v>
      </c>
      <c r="J11472" s="2" t="str">
        <f t="shared" si="179"/>
        <v>EG_LHWR2037</v>
      </c>
    </row>
    <row r="11473" spans="1:10" x14ac:dyDescent="0.25">
      <c r="A11473" t="s">
        <v>15</v>
      </c>
      <c r="B11473" t="s">
        <v>6</v>
      </c>
      <c r="C11473" t="s">
        <v>9</v>
      </c>
      <c r="D11473">
        <v>2037</v>
      </c>
      <c r="E11473">
        <v>2037</v>
      </c>
      <c r="F11473">
        <v>1</v>
      </c>
      <c r="G11473">
        <v>19631.81452</v>
      </c>
      <c r="H11473">
        <v>0</v>
      </c>
      <c r="I11473">
        <v>1</v>
      </c>
      <c r="J11473" s="2" t="str">
        <f t="shared" si="179"/>
        <v>EG_LHNER2037</v>
      </c>
    </row>
    <row r="11474" spans="1:10" x14ac:dyDescent="0.25">
      <c r="A11474" t="s">
        <v>15</v>
      </c>
      <c r="B11474" t="s">
        <v>6</v>
      </c>
      <c r="C11474" t="s">
        <v>8</v>
      </c>
      <c r="D11474">
        <v>2037</v>
      </c>
      <c r="E11474">
        <v>2037</v>
      </c>
      <c r="F11474">
        <v>1</v>
      </c>
      <c r="G11474">
        <v>19631.81452</v>
      </c>
      <c r="H11474">
        <v>0</v>
      </c>
      <c r="I11474">
        <v>1</v>
      </c>
      <c r="J11474" s="2" t="str">
        <f t="shared" si="179"/>
        <v>EG_LHSR2037</v>
      </c>
    </row>
    <row r="11475" spans="1:10" x14ac:dyDescent="0.25">
      <c r="A11475" t="s">
        <v>15</v>
      </c>
      <c r="B11475" t="s">
        <v>6</v>
      </c>
      <c r="C11475" t="s">
        <v>12</v>
      </c>
      <c r="D11475">
        <v>2037</v>
      </c>
      <c r="E11475">
        <v>2037</v>
      </c>
      <c r="F11475">
        <v>1</v>
      </c>
      <c r="G11475">
        <v>19631.81452</v>
      </c>
      <c r="H11475">
        <v>0</v>
      </c>
      <c r="I11475">
        <v>1</v>
      </c>
      <c r="J11475" s="2" t="str">
        <f t="shared" si="179"/>
        <v>EG_LHNR2037</v>
      </c>
    </row>
    <row r="11476" spans="1:10" x14ac:dyDescent="0.25">
      <c r="A11476" t="s">
        <v>15</v>
      </c>
      <c r="B11476" t="s">
        <v>6</v>
      </c>
      <c r="C11476" t="s">
        <v>10</v>
      </c>
      <c r="D11476">
        <v>2037</v>
      </c>
      <c r="E11476">
        <v>2038</v>
      </c>
      <c r="F11476">
        <v>1</v>
      </c>
      <c r="G11476">
        <v>19631.81452</v>
      </c>
      <c r="H11476">
        <v>0</v>
      </c>
      <c r="I11476">
        <v>1</v>
      </c>
      <c r="J11476" s="2" t="str">
        <f t="shared" si="179"/>
        <v>EG_LHER2037</v>
      </c>
    </row>
    <row r="11477" spans="1:10" x14ac:dyDescent="0.25">
      <c r="A11477" t="s">
        <v>15</v>
      </c>
      <c r="B11477" t="s">
        <v>6</v>
      </c>
      <c r="C11477" t="s">
        <v>11</v>
      </c>
      <c r="D11477">
        <v>2037</v>
      </c>
      <c r="E11477">
        <v>2038</v>
      </c>
      <c r="F11477">
        <v>1</v>
      </c>
      <c r="G11477">
        <v>19631.81452</v>
      </c>
      <c r="H11477">
        <v>0</v>
      </c>
      <c r="I11477">
        <v>1</v>
      </c>
      <c r="J11477" s="2" t="str">
        <f t="shared" si="179"/>
        <v>EG_LHWR2037</v>
      </c>
    </row>
    <row r="11478" spans="1:10" x14ac:dyDescent="0.25">
      <c r="A11478" t="s">
        <v>15</v>
      </c>
      <c r="B11478" t="s">
        <v>6</v>
      </c>
      <c r="C11478" t="s">
        <v>9</v>
      </c>
      <c r="D11478">
        <v>2037</v>
      </c>
      <c r="E11478">
        <v>2038</v>
      </c>
      <c r="F11478">
        <v>1</v>
      </c>
      <c r="G11478">
        <v>19631.81452</v>
      </c>
      <c r="H11478">
        <v>0</v>
      </c>
      <c r="I11478">
        <v>1</v>
      </c>
      <c r="J11478" s="2" t="str">
        <f t="shared" si="179"/>
        <v>EG_LHNER2037</v>
      </c>
    </row>
    <row r="11479" spans="1:10" x14ac:dyDescent="0.25">
      <c r="A11479" t="s">
        <v>15</v>
      </c>
      <c r="B11479" t="s">
        <v>6</v>
      </c>
      <c r="C11479" t="s">
        <v>8</v>
      </c>
      <c r="D11479">
        <v>2037</v>
      </c>
      <c r="E11479">
        <v>2038</v>
      </c>
      <c r="F11479">
        <v>1</v>
      </c>
      <c r="G11479">
        <v>19631.81452</v>
      </c>
      <c r="H11479">
        <v>0</v>
      </c>
      <c r="I11479">
        <v>1</v>
      </c>
      <c r="J11479" s="2" t="str">
        <f t="shared" si="179"/>
        <v>EG_LHSR2037</v>
      </c>
    </row>
    <row r="11480" spans="1:10" x14ac:dyDescent="0.25">
      <c r="A11480" t="s">
        <v>15</v>
      </c>
      <c r="B11480" t="s">
        <v>6</v>
      </c>
      <c r="C11480" t="s">
        <v>12</v>
      </c>
      <c r="D11480">
        <v>2037</v>
      </c>
      <c r="E11480">
        <v>2038</v>
      </c>
      <c r="F11480">
        <v>1</v>
      </c>
      <c r="G11480">
        <v>19631.81452</v>
      </c>
      <c r="H11480">
        <v>0</v>
      </c>
      <c r="I11480">
        <v>1</v>
      </c>
      <c r="J11480" s="2" t="str">
        <f t="shared" si="179"/>
        <v>EG_LHNR2037</v>
      </c>
    </row>
    <row r="11481" spans="1:10" x14ac:dyDescent="0.25">
      <c r="A11481" t="s">
        <v>15</v>
      </c>
      <c r="B11481" t="s">
        <v>6</v>
      </c>
      <c r="C11481" t="s">
        <v>10</v>
      </c>
      <c r="D11481">
        <v>2037</v>
      </c>
      <c r="E11481">
        <v>2039</v>
      </c>
      <c r="F11481">
        <v>1</v>
      </c>
      <c r="G11481">
        <v>19631.81452</v>
      </c>
      <c r="H11481">
        <v>0</v>
      </c>
      <c r="I11481">
        <v>1</v>
      </c>
      <c r="J11481" s="2" t="str">
        <f t="shared" si="179"/>
        <v>EG_LHER2037</v>
      </c>
    </row>
    <row r="11482" spans="1:10" x14ac:dyDescent="0.25">
      <c r="A11482" t="s">
        <v>15</v>
      </c>
      <c r="B11482" t="s">
        <v>6</v>
      </c>
      <c r="C11482" t="s">
        <v>11</v>
      </c>
      <c r="D11482">
        <v>2037</v>
      </c>
      <c r="E11482">
        <v>2039</v>
      </c>
      <c r="F11482">
        <v>1</v>
      </c>
      <c r="G11482">
        <v>19631.81452</v>
      </c>
      <c r="H11482">
        <v>0</v>
      </c>
      <c r="I11482">
        <v>1</v>
      </c>
      <c r="J11482" s="2" t="str">
        <f t="shared" si="179"/>
        <v>EG_LHWR2037</v>
      </c>
    </row>
    <row r="11483" spans="1:10" x14ac:dyDescent="0.25">
      <c r="A11483" t="s">
        <v>15</v>
      </c>
      <c r="B11483" t="s">
        <v>6</v>
      </c>
      <c r="C11483" t="s">
        <v>9</v>
      </c>
      <c r="D11483">
        <v>2037</v>
      </c>
      <c r="E11483">
        <v>2039</v>
      </c>
      <c r="F11483">
        <v>1</v>
      </c>
      <c r="G11483">
        <v>19631.81452</v>
      </c>
      <c r="H11483">
        <v>0</v>
      </c>
      <c r="I11483">
        <v>1</v>
      </c>
      <c r="J11483" s="2" t="str">
        <f t="shared" si="179"/>
        <v>EG_LHNER2037</v>
      </c>
    </row>
    <row r="11484" spans="1:10" x14ac:dyDescent="0.25">
      <c r="A11484" t="s">
        <v>15</v>
      </c>
      <c r="B11484" t="s">
        <v>6</v>
      </c>
      <c r="C11484" t="s">
        <v>8</v>
      </c>
      <c r="D11484">
        <v>2037</v>
      </c>
      <c r="E11484">
        <v>2039</v>
      </c>
      <c r="F11484">
        <v>1</v>
      </c>
      <c r="G11484">
        <v>19631.81452</v>
      </c>
      <c r="H11484">
        <v>0</v>
      </c>
      <c r="I11484">
        <v>1</v>
      </c>
      <c r="J11484" s="2" t="str">
        <f t="shared" si="179"/>
        <v>EG_LHSR2037</v>
      </c>
    </row>
    <row r="11485" spans="1:10" x14ac:dyDescent="0.25">
      <c r="A11485" t="s">
        <v>15</v>
      </c>
      <c r="B11485" t="s">
        <v>6</v>
      </c>
      <c r="C11485" t="s">
        <v>12</v>
      </c>
      <c r="D11485">
        <v>2037</v>
      </c>
      <c r="E11485">
        <v>2039</v>
      </c>
      <c r="F11485">
        <v>1</v>
      </c>
      <c r="G11485">
        <v>19631.81452</v>
      </c>
      <c r="H11485">
        <v>0</v>
      </c>
      <c r="I11485">
        <v>1</v>
      </c>
      <c r="J11485" s="2" t="str">
        <f t="shared" si="179"/>
        <v>EG_LHNR2037</v>
      </c>
    </row>
    <row r="11486" spans="1:10" x14ac:dyDescent="0.25">
      <c r="A11486" t="s">
        <v>15</v>
      </c>
      <c r="B11486" t="s">
        <v>6</v>
      </c>
      <c r="C11486" t="s">
        <v>10</v>
      </c>
      <c r="D11486">
        <v>2037</v>
      </c>
      <c r="E11486">
        <v>2040</v>
      </c>
      <c r="F11486">
        <v>1</v>
      </c>
      <c r="G11486">
        <v>19631.81452</v>
      </c>
      <c r="H11486">
        <v>0</v>
      </c>
      <c r="I11486">
        <v>1</v>
      </c>
      <c r="J11486" s="2" t="str">
        <f t="shared" si="179"/>
        <v>EG_LHER2037</v>
      </c>
    </row>
    <row r="11487" spans="1:10" x14ac:dyDescent="0.25">
      <c r="A11487" t="s">
        <v>15</v>
      </c>
      <c r="B11487" t="s">
        <v>6</v>
      </c>
      <c r="C11487" t="s">
        <v>11</v>
      </c>
      <c r="D11487">
        <v>2037</v>
      </c>
      <c r="E11487">
        <v>2040</v>
      </c>
      <c r="F11487">
        <v>1</v>
      </c>
      <c r="G11487">
        <v>19631.81452</v>
      </c>
      <c r="H11487">
        <v>0</v>
      </c>
      <c r="I11487">
        <v>1</v>
      </c>
      <c r="J11487" s="2" t="str">
        <f t="shared" si="179"/>
        <v>EG_LHWR2037</v>
      </c>
    </row>
    <row r="11488" spans="1:10" x14ac:dyDescent="0.25">
      <c r="A11488" t="s">
        <v>15</v>
      </c>
      <c r="B11488" t="s">
        <v>6</v>
      </c>
      <c r="C11488" t="s">
        <v>9</v>
      </c>
      <c r="D11488">
        <v>2037</v>
      </c>
      <c r="E11488">
        <v>2040</v>
      </c>
      <c r="F11488">
        <v>1</v>
      </c>
      <c r="G11488">
        <v>19631.81452</v>
      </c>
      <c r="H11488">
        <v>0</v>
      </c>
      <c r="I11488">
        <v>1</v>
      </c>
      <c r="J11488" s="2" t="str">
        <f t="shared" si="179"/>
        <v>EG_LHNER2037</v>
      </c>
    </row>
    <row r="11489" spans="1:10" x14ac:dyDescent="0.25">
      <c r="A11489" t="s">
        <v>15</v>
      </c>
      <c r="B11489" t="s">
        <v>6</v>
      </c>
      <c r="C11489" t="s">
        <v>8</v>
      </c>
      <c r="D11489">
        <v>2037</v>
      </c>
      <c r="E11489">
        <v>2040</v>
      </c>
      <c r="F11489">
        <v>1</v>
      </c>
      <c r="G11489">
        <v>19631.81452</v>
      </c>
      <c r="H11489">
        <v>0</v>
      </c>
      <c r="I11489">
        <v>1</v>
      </c>
      <c r="J11489" s="2" t="str">
        <f t="shared" si="179"/>
        <v>EG_LHSR2037</v>
      </c>
    </row>
    <row r="11490" spans="1:10" x14ac:dyDescent="0.25">
      <c r="A11490" t="s">
        <v>15</v>
      </c>
      <c r="B11490" t="s">
        <v>6</v>
      </c>
      <c r="C11490" t="s">
        <v>12</v>
      </c>
      <c r="D11490">
        <v>2037</v>
      </c>
      <c r="E11490">
        <v>2040</v>
      </c>
      <c r="F11490">
        <v>1</v>
      </c>
      <c r="G11490">
        <v>19631.81452</v>
      </c>
      <c r="H11490">
        <v>0</v>
      </c>
      <c r="I11490">
        <v>1</v>
      </c>
      <c r="J11490" s="2" t="str">
        <f t="shared" si="179"/>
        <v>EG_LHNR2037</v>
      </c>
    </row>
    <row r="11491" spans="1:10" x14ac:dyDescent="0.25">
      <c r="A11491" t="s">
        <v>15</v>
      </c>
      <c r="B11491" t="s">
        <v>6</v>
      </c>
      <c r="C11491" t="s">
        <v>10</v>
      </c>
      <c r="D11491">
        <v>2037</v>
      </c>
      <c r="E11491">
        <v>2041</v>
      </c>
      <c r="F11491">
        <v>1</v>
      </c>
      <c r="G11491">
        <v>19631.81452</v>
      </c>
      <c r="H11491">
        <v>0</v>
      </c>
      <c r="I11491">
        <v>1</v>
      </c>
      <c r="J11491" s="2" t="str">
        <f t="shared" si="179"/>
        <v>EG_LHER2037</v>
      </c>
    </row>
    <row r="11492" spans="1:10" x14ac:dyDescent="0.25">
      <c r="A11492" t="s">
        <v>15</v>
      </c>
      <c r="B11492" t="s">
        <v>6</v>
      </c>
      <c r="C11492" t="s">
        <v>11</v>
      </c>
      <c r="D11492">
        <v>2037</v>
      </c>
      <c r="E11492">
        <v>2041</v>
      </c>
      <c r="F11492">
        <v>1</v>
      </c>
      <c r="G11492">
        <v>19631.81452</v>
      </c>
      <c r="H11492">
        <v>0</v>
      </c>
      <c r="I11492">
        <v>1</v>
      </c>
      <c r="J11492" s="2" t="str">
        <f t="shared" si="179"/>
        <v>EG_LHWR2037</v>
      </c>
    </row>
    <row r="11493" spans="1:10" x14ac:dyDescent="0.25">
      <c r="A11493" t="s">
        <v>15</v>
      </c>
      <c r="B11493" t="s">
        <v>6</v>
      </c>
      <c r="C11493" t="s">
        <v>9</v>
      </c>
      <c r="D11493">
        <v>2037</v>
      </c>
      <c r="E11493">
        <v>2041</v>
      </c>
      <c r="F11493">
        <v>1</v>
      </c>
      <c r="G11493">
        <v>19631.81452</v>
      </c>
      <c r="H11493">
        <v>0</v>
      </c>
      <c r="I11493">
        <v>1</v>
      </c>
      <c r="J11493" s="2" t="str">
        <f t="shared" si="179"/>
        <v>EG_LHNER2037</v>
      </c>
    </row>
    <row r="11494" spans="1:10" x14ac:dyDescent="0.25">
      <c r="A11494" t="s">
        <v>15</v>
      </c>
      <c r="B11494" t="s">
        <v>6</v>
      </c>
      <c r="C11494" t="s">
        <v>8</v>
      </c>
      <c r="D11494">
        <v>2037</v>
      </c>
      <c r="E11494">
        <v>2041</v>
      </c>
      <c r="F11494">
        <v>1</v>
      </c>
      <c r="G11494">
        <v>19631.81452</v>
      </c>
      <c r="H11494">
        <v>0</v>
      </c>
      <c r="I11494">
        <v>1</v>
      </c>
      <c r="J11494" s="2" t="str">
        <f t="shared" si="179"/>
        <v>EG_LHSR2037</v>
      </c>
    </row>
    <row r="11495" spans="1:10" x14ac:dyDescent="0.25">
      <c r="A11495" t="s">
        <v>15</v>
      </c>
      <c r="B11495" t="s">
        <v>6</v>
      </c>
      <c r="C11495" t="s">
        <v>12</v>
      </c>
      <c r="D11495">
        <v>2037</v>
      </c>
      <c r="E11495">
        <v>2041</v>
      </c>
      <c r="F11495">
        <v>1</v>
      </c>
      <c r="G11495">
        <v>19631.81452</v>
      </c>
      <c r="H11495">
        <v>0</v>
      </c>
      <c r="I11495">
        <v>1</v>
      </c>
      <c r="J11495" s="2" t="str">
        <f t="shared" si="179"/>
        <v>EG_LHNR2037</v>
      </c>
    </row>
    <row r="11496" spans="1:10" x14ac:dyDescent="0.25">
      <c r="A11496" t="s">
        <v>18</v>
      </c>
      <c r="B11496" t="s">
        <v>6</v>
      </c>
      <c r="C11496" t="s">
        <v>10</v>
      </c>
      <c r="D11496">
        <v>2037</v>
      </c>
      <c r="E11496">
        <v>2037</v>
      </c>
      <c r="F11496">
        <v>1</v>
      </c>
      <c r="G11496">
        <v>11825.348760000001</v>
      </c>
      <c r="H11496">
        <v>0</v>
      </c>
      <c r="I11496">
        <v>1</v>
      </c>
      <c r="J11496" s="2" t="str">
        <f t="shared" si="179"/>
        <v>EG_SHER2037</v>
      </c>
    </row>
    <row r="11497" spans="1:10" x14ac:dyDescent="0.25">
      <c r="A11497" t="s">
        <v>18</v>
      </c>
      <c r="B11497" t="s">
        <v>6</v>
      </c>
      <c r="C11497" t="s">
        <v>11</v>
      </c>
      <c r="D11497">
        <v>2037</v>
      </c>
      <c r="E11497">
        <v>2037</v>
      </c>
      <c r="F11497">
        <v>1</v>
      </c>
      <c r="G11497">
        <v>11825.348760000001</v>
      </c>
      <c r="H11497">
        <v>0</v>
      </c>
      <c r="I11497">
        <v>1</v>
      </c>
      <c r="J11497" s="2" t="str">
        <f t="shared" si="179"/>
        <v>EG_SHWR2037</v>
      </c>
    </row>
    <row r="11498" spans="1:10" x14ac:dyDescent="0.25">
      <c r="A11498" t="s">
        <v>18</v>
      </c>
      <c r="B11498" t="s">
        <v>6</v>
      </c>
      <c r="C11498" t="s">
        <v>9</v>
      </c>
      <c r="D11498">
        <v>2037</v>
      </c>
      <c r="E11498">
        <v>2037</v>
      </c>
      <c r="F11498">
        <v>1</v>
      </c>
      <c r="G11498">
        <v>11825.348760000001</v>
      </c>
      <c r="H11498">
        <v>0</v>
      </c>
      <c r="I11498">
        <v>1</v>
      </c>
      <c r="J11498" s="2" t="str">
        <f t="shared" si="179"/>
        <v>EG_SHNER2037</v>
      </c>
    </row>
    <row r="11499" spans="1:10" x14ac:dyDescent="0.25">
      <c r="A11499" t="s">
        <v>18</v>
      </c>
      <c r="B11499" t="s">
        <v>6</v>
      </c>
      <c r="C11499" t="s">
        <v>8</v>
      </c>
      <c r="D11499">
        <v>2037</v>
      </c>
      <c r="E11499">
        <v>2037</v>
      </c>
      <c r="F11499">
        <v>1</v>
      </c>
      <c r="G11499">
        <v>11825.348760000001</v>
      </c>
      <c r="H11499">
        <v>0</v>
      </c>
      <c r="I11499">
        <v>1</v>
      </c>
      <c r="J11499" s="2" t="str">
        <f t="shared" si="179"/>
        <v>EG_SHSR2037</v>
      </c>
    </row>
    <row r="11500" spans="1:10" x14ac:dyDescent="0.25">
      <c r="A11500" t="s">
        <v>18</v>
      </c>
      <c r="B11500" t="s">
        <v>6</v>
      </c>
      <c r="C11500" t="s">
        <v>12</v>
      </c>
      <c r="D11500">
        <v>2037</v>
      </c>
      <c r="E11500">
        <v>2037</v>
      </c>
      <c r="F11500">
        <v>1</v>
      </c>
      <c r="G11500">
        <v>11825.348760000001</v>
      </c>
      <c r="H11500">
        <v>0</v>
      </c>
      <c r="I11500">
        <v>1</v>
      </c>
      <c r="J11500" s="2" t="str">
        <f t="shared" si="179"/>
        <v>EG_SHNR2037</v>
      </c>
    </row>
    <row r="11501" spans="1:10" x14ac:dyDescent="0.25">
      <c r="A11501" t="s">
        <v>18</v>
      </c>
      <c r="B11501" t="s">
        <v>6</v>
      </c>
      <c r="C11501" t="s">
        <v>10</v>
      </c>
      <c r="D11501">
        <v>2037</v>
      </c>
      <c r="E11501">
        <v>2038</v>
      </c>
      <c r="F11501">
        <v>1</v>
      </c>
      <c r="G11501">
        <v>11825.348760000001</v>
      </c>
      <c r="H11501">
        <v>0</v>
      </c>
      <c r="I11501">
        <v>1</v>
      </c>
      <c r="J11501" s="2" t="str">
        <f t="shared" si="179"/>
        <v>EG_SHER2037</v>
      </c>
    </row>
    <row r="11502" spans="1:10" x14ac:dyDescent="0.25">
      <c r="A11502" t="s">
        <v>18</v>
      </c>
      <c r="B11502" t="s">
        <v>6</v>
      </c>
      <c r="C11502" t="s">
        <v>11</v>
      </c>
      <c r="D11502">
        <v>2037</v>
      </c>
      <c r="E11502">
        <v>2038</v>
      </c>
      <c r="F11502">
        <v>1</v>
      </c>
      <c r="G11502">
        <v>11825.348760000001</v>
      </c>
      <c r="H11502">
        <v>0</v>
      </c>
      <c r="I11502">
        <v>1</v>
      </c>
      <c r="J11502" s="2" t="str">
        <f t="shared" si="179"/>
        <v>EG_SHWR2037</v>
      </c>
    </row>
    <row r="11503" spans="1:10" x14ac:dyDescent="0.25">
      <c r="A11503" t="s">
        <v>18</v>
      </c>
      <c r="B11503" t="s">
        <v>6</v>
      </c>
      <c r="C11503" t="s">
        <v>9</v>
      </c>
      <c r="D11503">
        <v>2037</v>
      </c>
      <c r="E11503">
        <v>2038</v>
      </c>
      <c r="F11503">
        <v>1</v>
      </c>
      <c r="G11503">
        <v>11825.348760000001</v>
      </c>
      <c r="H11503">
        <v>0</v>
      </c>
      <c r="I11503">
        <v>1</v>
      </c>
      <c r="J11503" s="2" t="str">
        <f t="shared" si="179"/>
        <v>EG_SHNER2037</v>
      </c>
    </row>
    <row r="11504" spans="1:10" x14ac:dyDescent="0.25">
      <c r="A11504" t="s">
        <v>18</v>
      </c>
      <c r="B11504" t="s">
        <v>6</v>
      </c>
      <c r="C11504" t="s">
        <v>8</v>
      </c>
      <c r="D11504">
        <v>2037</v>
      </c>
      <c r="E11504">
        <v>2038</v>
      </c>
      <c r="F11504">
        <v>1</v>
      </c>
      <c r="G11504">
        <v>11825.348760000001</v>
      </c>
      <c r="H11504">
        <v>0</v>
      </c>
      <c r="I11504">
        <v>1</v>
      </c>
      <c r="J11504" s="2" t="str">
        <f t="shared" si="179"/>
        <v>EG_SHSR2037</v>
      </c>
    </row>
    <row r="11505" spans="1:10" x14ac:dyDescent="0.25">
      <c r="A11505" t="s">
        <v>18</v>
      </c>
      <c r="B11505" t="s">
        <v>6</v>
      </c>
      <c r="C11505" t="s">
        <v>12</v>
      </c>
      <c r="D11505">
        <v>2037</v>
      </c>
      <c r="E11505">
        <v>2038</v>
      </c>
      <c r="F11505">
        <v>1</v>
      </c>
      <c r="G11505">
        <v>11825.348760000001</v>
      </c>
      <c r="H11505">
        <v>0</v>
      </c>
      <c r="I11505">
        <v>1</v>
      </c>
      <c r="J11505" s="2" t="str">
        <f t="shared" si="179"/>
        <v>EG_SHNR2037</v>
      </c>
    </row>
    <row r="11506" spans="1:10" x14ac:dyDescent="0.25">
      <c r="A11506" t="s">
        <v>18</v>
      </c>
      <c r="B11506" t="s">
        <v>6</v>
      </c>
      <c r="C11506" t="s">
        <v>10</v>
      </c>
      <c r="D11506">
        <v>2037</v>
      </c>
      <c r="E11506">
        <v>2039</v>
      </c>
      <c r="F11506">
        <v>1</v>
      </c>
      <c r="G11506">
        <v>11825.348760000001</v>
      </c>
      <c r="H11506">
        <v>0</v>
      </c>
      <c r="I11506">
        <v>1</v>
      </c>
      <c r="J11506" s="2" t="str">
        <f t="shared" si="179"/>
        <v>EG_SHER2037</v>
      </c>
    </row>
    <row r="11507" spans="1:10" x14ac:dyDescent="0.25">
      <c r="A11507" t="s">
        <v>18</v>
      </c>
      <c r="B11507" t="s">
        <v>6</v>
      </c>
      <c r="C11507" t="s">
        <v>11</v>
      </c>
      <c r="D11507">
        <v>2037</v>
      </c>
      <c r="E11507">
        <v>2039</v>
      </c>
      <c r="F11507">
        <v>1</v>
      </c>
      <c r="G11507">
        <v>11825.348760000001</v>
      </c>
      <c r="H11507">
        <v>0</v>
      </c>
      <c r="I11507">
        <v>1</v>
      </c>
      <c r="J11507" s="2" t="str">
        <f t="shared" si="179"/>
        <v>EG_SHWR2037</v>
      </c>
    </row>
    <row r="11508" spans="1:10" x14ac:dyDescent="0.25">
      <c r="A11508" t="s">
        <v>18</v>
      </c>
      <c r="B11508" t="s">
        <v>6</v>
      </c>
      <c r="C11508" t="s">
        <v>9</v>
      </c>
      <c r="D11508">
        <v>2037</v>
      </c>
      <c r="E11508">
        <v>2039</v>
      </c>
      <c r="F11508">
        <v>1</v>
      </c>
      <c r="G11508">
        <v>11825.348760000001</v>
      </c>
      <c r="H11508">
        <v>0</v>
      </c>
      <c r="I11508">
        <v>1</v>
      </c>
      <c r="J11508" s="2" t="str">
        <f t="shared" si="179"/>
        <v>EG_SHNER2037</v>
      </c>
    </row>
    <row r="11509" spans="1:10" x14ac:dyDescent="0.25">
      <c r="A11509" t="s">
        <v>18</v>
      </c>
      <c r="B11509" t="s">
        <v>6</v>
      </c>
      <c r="C11509" t="s">
        <v>8</v>
      </c>
      <c r="D11509">
        <v>2037</v>
      </c>
      <c r="E11509">
        <v>2039</v>
      </c>
      <c r="F11509">
        <v>1</v>
      </c>
      <c r="G11509">
        <v>11825.348760000001</v>
      </c>
      <c r="H11509">
        <v>0</v>
      </c>
      <c r="I11509">
        <v>1</v>
      </c>
      <c r="J11509" s="2" t="str">
        <f t="shared" si="179"/>
        <v>EG_SHSR2037</v>
      </c>
    </row>
    <row r="11510" spans="1:10" x14ac:dyDescent="0.25">
      <c r="A11510" t="s">
        <v>18</v>
      </c>
      <c r="B11510" t="s">
        <v>6</v>
      </c>
      <c r="C11510" t="s">
        <v>12</v>
      </c>
      <c r="D11510">
        <v>2037</v>
      </c>
      <c r="E11510">
        <v>2039</v>
      </c>
      <c r="F11510">
        <v>1</v>
      </c>
      <c r="G11510">
        <v>11825.348760000001</v>
      </c>
      <c r="H11510">
        <v>0</v>
      </c>
      <c r="I11510">
        <v>1</v>
      </c>
      <c r="J11510" s="2" t="str">
        <f t="shared" si="179"/>
        <v>EG_SHNR2037</v>
      </c>
    </row>
    <row r="11511" spans="1:10" x14ac:dyDescent="0.25">
      <c r="A11511" t="s">
        <v>18</v>
      </c>
      <c r="B11511" t="s">
        <v>6</v>
      </c>
      <c r="C11511" t="s">
        <v>10</v>
      </c>
      <c r="D11511">
        <v>2037</v>
      </c>
      <c r="E11511">
        <v>2040</v>
      </c>
      <c r="F11511">
        <v>1</v>
      </c>
      <c r="G11511">
        <v>11825.348760000001</v>
      </c>
      <c r="H11511">
        <v>0</v>
      </c>
      <c r="I11511">
        <v>1</v>
      </c>
      <c r="J11511" s="2" t="str">
        <f t="shared" si="179"/>
        <v>EG_SHER2037</v>
      </c>
    </row>
    <row r="11512" spans="1:10" x14ac:dyDescent="0.25">
      <c r="A11512" t="s">
        <v>18</v>
      </c>
      <c r="B11512" t="s">
        <v>6</v>
      </c>
      <c r="C11512" t="s">
        <v>11</v>
      </c>
      <c r="D11512">
        <v>2037</v>
      </c>
      <c r="E11512">
        <v>2040</v>
      </c>
      <c r="F11512">
        <v>1</v>
      </c>
      <c r="G11512">
        <v>11825.348760000001</v>
      </c>
      <c r="H11512">
        <v>0</v>
      </c>
      <c r="I11512">
        <v>1</v>
      </c>
      <c r="J11512" s="2" t="str">
        <f t="shared" si="179"/>
        <v>EG_SHWR2037</v>
      </c>
    </row>
    <row r="11513" spans="1:10" x14ac:dyDescent="0.25">
      <c r="A11513" t="s">
        <v>18</v>
      </c>
      <c r="B11513" t="s">
        <v>6</v>
      </c>
      <c r="C11513" t="s">
        <v>9</v>
      </c>
      <c r="D11513">
        <v>2037</v>
      </c>
      <c r="E11513">
        <v>2040</v>
      </c>
      <c r="F11513">
        <v>1</v>
      </c>
      <c r="G11513">
        <v>11825.348760000001</v>
      </c>
      <c r="H11513">
        <v>0</v>
      </c>
      <c r="I11513">
        <v>1</v>
      </c>
      <c r="J11513" s="2" t="str">
        <f t="shared" si="179"/>
        <v>EG_SHNER2037</v>
      </c>
    </row>
    <row r="11514" spans="1:10" x14ac:dyDescent="0.25">
      <c r="A11514" t="s">
        <v>18</v>
      </c>
      <c r="B11514" t="s">
        <v>6</v>
      </c>
      <c r="C11514" t="s">
        <v>8</v>
      </c>
      <c r="D11514">
        <v>2037</v>
      </c>
      <c r="E11514">
        <v>2040</v>
      </c>
      <c r="F11514">
        <v>1</v>
      </c>
      <c r="G11514">
        <v>11825.348760000001</v>
      </c>
      <c r="H11514">
        <v>0</v>
      </c>
      <c r="I11514">
        <v>1</v>
      </c>
      <c r="J11514" s="2" t="str">
        <f t="shared" si="179"/>
        <v>EG_SHSR2037</v>
      </c>
    </row>
    <row r="11515" spans="1:10" x14ac:dyDescent="0.25">
      <c r="A11515" t="s">
        <v>18</v>
      </c>
      <c r="B11515" t="s">
        <v>6</v>
      </c>
      <c r="C11515" t="s">
        <v>12</v>
      </c>
      <c r="D11515">
        <v>2037</v>
      </c>
      <c r="E11515">
        <v>2040</v>
      </c>
      <c r="F11515">
        <v>1</v>
      </c>
      <c r="G11515">
        <v>11825.348760000001</v>
      </c>
      <c r="H11515">
        <v>0</v>
      </c>
      <c r="I11515">
        <v>1</v>
      </c>
      <c r="J11515" s="2" t="str">
        <f t="shared" si="179"/>
        <v>EG_SHNR2037</v>
      </c>
    </row>
    <row r="11516" spans="1:10" x14ac:dyDescent="0.25">
      <c r="A11516" t="s">
        <v>18</v>
      </c>
      <c r="B11516" t="s">
        <v>6</v>
      </c>
      <c r="C11516" t="s">
        <v>10</v>
      </c>
      <c r="D11516">
        <v>2037</v>
      </c>
      <c r="E11516">
        <v>2041</v>
      </c>
      <c r="F11516">
        <v>1</v>
      </c>
      <c r="G11516">
        <v>11825.348760000001</v>
      </c>
      <c r="H11516">
        <v>0</v>
      </c>
      <c r="I11516">
        <v>1</v>
      </c>
      <c r="J11516" s="2" t="str">
        <f t="shared" si="179"/>
        <v>EG_SHER2037</v>
      </c>
    </row>
    <row r="11517" spans="1:10" x14ac:dyDescent="0.25">
      <c r="A11517" t="s">
        <v>18</v>
      </c>
      <c r="B11517" t="s">
        <v>6</v>
      </c>
      <c r="C11517" t="s">
        <v>11</v>
      </c>
      <c r="D11517">
        <v>2037</v>
      </c>
      <c r="E11517">
        <v>2041</v>
      </c>
      <c r="F11517">
        <v>1</v>
      </c>
      <c r="G11517">
        <v>11825.348760000001</v>
      </c>
      <c r="H11517">
        <v>0</v>
      </c>
      <c r="I11517">
        <v>1</v>
      </c>
      <c r="J11517" s="2" t="str">
        <f t="shared" si="179"/>
        <v>EG_SHWR2037</v>
      </c>
    </row>
    <row r="11518" spans="1:10" x14ac:dyDescent="0.25">
      <c r="A11518" t="s">
        <v>18</v>
      </c>
      <c r="B11518" t="s">
        <v>6</v>
      </c>
      <c r="C11518" t="s">
        <v>9</v>
      </c>
      <c r="D11518">
        <v>2037</v>
      </c>
      <c r="E11518">
        <v>2041</v>
      </c>
      <c r="F11518">
        <v>1</v>
      </c>
      <c r="G11518">
        <v>11825.348760000001</v>
      </c>
      <c r="H11518">
        <v>0</v>
      </c>
      <c r="I11518">
        <v>1</v>
      </c>
      <c r="J11518" s="2" t="str">
        <f t="shared" si="179"/>
        <v>EG_SHNER2037</v>
      </c>
    </row>
    <row r="11519" spans="1:10" x14ac:dyDescent="0.25">
      <c r="A11519" t="s">
        <v>18</v>
      </c>
      <c r="B11519" t="s">
        <v>6</v>
      </c>
      <c r="C11519" t="s">
        <v>8</v>
      </c>
      <c r="D11519">
        <v>2037</v>
      </c>
      <c r="E11519">
        <v>2041</v>
      </c>
      <c r="F11519">
        <v>1</v>
      </c>
      <c r="G11519">
        <v>11825.348760000001</v>
      </c>
      <c r="H11519">
        <v>0</v>
      </c>
      <c r="I11519">
        <v>1</v>
      </c>
      <c r="J11519" s="2" t="str">
        <f t="shared" si="179"/>
        <v>EG_SHSR2037</v>
      </c>
    </row>
    <row r="11520" spans="1:10" x14ac:dyDescent="0.25">
      <c r="A11520" t="s">
        <v>18</v>
      </c>
      <c r="B11520" t="s">
        <v>6</v>
      </c>
      <c r="C11520" t="s">
        <v>12</v>
      </c>
      <c r="D11520">
        <v>2037</v>
      </c>
      <c r="E11520">
        <v>2041</v>
      </c>
      <c r="F11520">
        <v>1</v>
      </c>
      <c r="G11520">
        <v>11825.348760000001</v>
      </c>
      <c r="H11520">
        <v>0</v>
      </c>
      <c r="I11520">
        <v>1</v>
      </c>
      <c r="J11520" s="2" t="str">
        <f t="shared" si="179"/>
        <v>EG_SHNR2037</v>
      </c>
    </row>
    <row r="11521" spans="1:10" x14ac:dyDescent="0.25">
      <c r="A11521" t="s">
        <v>17</v>
      </c>
      <c r="B11521" t="s">
        <v>6</v>
      </c>
      <c r="C11521" t="s">
        <v>10</v>
      </c>
      <c r="D11521">
        <v>2037</v>
      </c>
      <c r="E11521">
        <v>2037</v>
      </c>
      <c r="F11521">
        <v>1</v>
      </c>
      <c r="G11521">
        <v>20833.210350000001</v>
      </c>
      <c r="H11521">
        <v>0</v>
      </c>
      <c r="I11521">
        <v>0.70916666699999997</v>
      </c>
      <c r="J11521" s="2" t="str">
        <f t="shared" si="179"/>
        <v>EG_PHWRER2037</v>
      </c>
    </row>
    <row r="11522" spans="1:10" x14ac:dyDescent="0.25">
      <c r="A11522" t="s">
        <v>17</v>
      </c>
      <c r="B11522" t="s">
        <v>6</v>
      </c>
      <c r="C11522" t="s">
        <v>11</v>
      </c>
      <c r="D11522">
        <v>2037</v>
      </c>
      <c r="E11522">
        <v>2037</v>
      </c>
      <c r="F11522">
        <v>1</v>
      </c>
      <c r="G11522">
        <v>20833.210350000001</v>
      </c>
      <c r="H11522">
        <v>0</v>
      </c>
      <c r="I11522">
        <v>0.70916666699999997</v>
      </c>
      <c r="J11522" s="2" t="str">
        <f t="shared" si="179"/>
        <v>EG_PHWRWR2037</v>
      </c>
    </row>
    <row r="11523" spans="1:10" x14ac:dyDescent="0.25">
      <c r="A11523" t="s">
        <v>17</v>
      </c>
      <c r="B11523" t="s">
        <v>6</v>
      </c>
      <c r="C11523" t="s">
        <v>9</v>
      </c>
      <c r="D11523">
        <v>2037</v>
      </c>
      <c r="E11523">
        <v>2037</v>
      </c>
      <c r="F11523">
        <v>1</v>
      </c>
      <c r="G11523">
        <v>20833.210350000001</v>
      </c>
      <c r="H11523">
        <v>0</v>
      </c>
      <c r="I11523">
        <v>0.70916666699999997</v>
      </c>
      <c r="J11523" s="2" t="str">
        <f t="shared" ref="J11523:J11586" si="180">_xlfn.CONCAT(A11523,C11523,D11523)</f>
        <v>EG_PHWRNER2037</v>
      </c>
    </row>
    <row r="11524" spans="1:10" x14ac:dyDescent="0.25">
      <c r="A11524" t="s">
        <v>17</v>
      </c>
      <c r="B11524" t="s">
        <v>6</v>
      </c>
      <c r="C11524" t="s">
        <v>8</v>
      </c>
      <c r="D11524">
        <v>2037</v>
      </c>
      <c r="E11524">
        <v>2037</v>
      </c>
      <c r="F11524">
        <v>1</v>
      </c>
      <c r="G11524">
        <v>20833.210350000001</v>
      </c>
      <c r="H11524">
        <v>0</v>
      </c>
      <c r="I11524">
        <v>0.70916666699999997</v>
      </c>
      <c r="J11524" s="2" t="str">
        <f t="shared" si="180"/>
        <v>EG_PHWRSR2037</v>
      </c>
    </row>
    <row r="11525" spans="1:10" x14ac:dyDescent="0.25">
      <c r="A11525" t="s">
        <v>17</v>
      </c>
      <c r="B11525" t="s">
        <v>6</v>
      </c>
      <c r="C11525" t="s">
        <v>12</v>
      </c>
      <c r="D11525">
        <v>2037</v>
      </c>
      <c r="E11525">
        <v>2037</v>
      </c>
      <c r="F11525">
        <v>1</v>
      </c>
      <c r="G11525">
        <v>20833.210350000001</v>
      </c>
      <c r="H11525">
        <v>0</v>
      </c>
      <c r="I11525">
        <v>0.70916666699999997</v>
      </c>
      <c r="J11525" s="2" t="str">
        <f t="shared" si="180"/>
        <v>EG_PHWRNR2037</v>
      </c>
    </row>
    <row r="11526" spans="1:10" x14ac:dyDescent="0.25">
      <c r="A11526" t="s">
        <v>17</v>
      </c>
      <c r="B11526" t="s">
        <v>6</v>
      </c>
      <c r="C11526" t="s">
        <v>10</v>
      </c>
      <c r="D11526">
        <v>2037</v>
      </c>
      <c r="E11526">
        <v>2038</v>
      </c>
      <c r="F11526">
        <v>1</v>
      </c>
      <c r="G11526">
        <v>20833.210350000001</v>
      </c>
      <c r="H11526">
        <v>0</v>
      </c>
      <c r="I11526">
        <v>0.70916666699999997</v>
      </c>
      <c r="J11526" s="2" t="str">
        <f t="shared" si="180"/>
        <v>EG_PHWRER2037</v>
      </c>
    </row>
    <row r="11527" spans="1:10" x14ac:dyDescent="0.25">
      <c r="A11527" t="s">
        <v>17</v>
      </c>
      <c r="B11527" t="s">
        <v>6</v>
      </c>
      <c r="C11527" t="s">
        <v>11</v>
      </c>
      <c r="D11527">
        <v>2037</v>
      </c>
      <c r="E11527">
        <v>2038</v>
      </c>
      <c r="F11527">
        <v>1</v>
      </c>
      <c r="G11527">
        <v>20833.210350000001</v>
      </c>
      <c r="H11527">
        <v>0</v>
      </c>
      <c r="I11527">
        <v>0.70916666699999997</v>
      </c>
      <c r="J11527" s="2" t="str">
        <f t="shared" si="180"/>
        <v>EG_PHWRWR2037</v>
      </c>
    </row>
    <row r="11528" spans="1:10" x14ac:dyDescent="0.25">
      <c r="A11528" t="s">
        <v>17</v>
      </c>
      <c r="B11528" t="s">
        <v>6</v>
      </c>
      <c r="C11528" t="s">
        <v>9</v>
      </c>
      <c r="D11528">
        <v>2037</v>
      </c>
      <c r="E11528">
        <v>2038</v>
      </c>
      <c r="F11528">
        <v>1</v>
      </c>
      <c r="G11528">
        <v>20833.210350000001</v>
      </c>
      <c r="H11528">
        <v>0</v>
      </c>
      <c r="I11528">
        <v>0.70916666699999997</v>
      </c>
      <c r="J11528" s="2" t="str">
        <f t="shared" si="180"/>
        <v>EG_PHWRNER2037</v>
      </c>
    </row>
    <row r="11529" spans="1:10" x14ac:dyDescent="0.25">
      <c r="A11529" t="s">
        <v>17</v>
      </c>
      <c r="B11529" t="s">
        <v>6</v>
      </c>
      <c r="C11529" t="s">
        <v>8</v>
      </c>
      <c r="D11529">
        <v>2037</v>
      </c>
      <c r="E11529">
        <v>2038</v>
      </c>
      <c r="F11529">
        <v>1</v>
      </c>
      <c r="G11529">
        <v>20833.210350000001</v>
      </c>
      <c r="H11529">
        <v>0</v>
      </c>
      <c r="I11529">
        <v>0.70916666699999997</v>
      </c>
      <c r="J11529" s="2" t="str">
        <f t="shared" si="180"/>
        <v>EG_PHWRSR2037</v>
      </c>
    </row>
    <row r="11530" spans="1:10" x14ac:dyDescent="0.25">
      <c r="A11530" t="s">
        <v>17</v>
      </c>
      <c r="B11530" t="s">
        <v>6</v>
      </c>
      <c r="C11530" t="s">
        <v>12</v>
      </c>
      <c r="D11530">
        <v>2037</v>
      </c>
      <c r="E11530">
        <v>2038</v>
      </c>
      <c r="F11530">
        <v>1</v>
      </c>
      <c r="G11530">
        <v>20833.210350000001</v>
      </c>
      <c r="H11530">
        <v>0</v>
      </c>
      <c r="I11530">
        <v>0.70916666699999997</v>
      </c>
      <c r="J11530" s="2" t="str">
        <f t="shared" si="180"/>
        <v>EG_PHWRNR2037</v>
      </c>
    </row>
    <row r="11531" spans="1:10" x14ac:dyDescent="0.25">
      <c r="A11531" t="s">
        <v>17</v>
      </c>
      <c r="B11531" t="s">
        <v>6</v>
      </c>
      <c r="C11531" t="s">
        <v>10</v>
      </c>
      <c r="D11531">
        <v>2037</v>
      </c>
      <c r="E11531">
        <v>2039</v>
      </c>
      <c r="F11531">
        <v>1</v>
      </c>
      <c r="G11531">
        <v>20833.210350000001</v>
      </c>
      <c r="H11531">
        <v>0</v>
      </c>
      <c r="I11531">
        <v>0.70916666699999997</v>
      </c>
      <c r="J11531" s="2" t="str">
        <f t="shared" si="180"/>
        <v>EG_PHWRER2037</v>
      </c>
    </row>
    <row r="11532" spans="1:10" x14ac:dyDescent="0.25">
      <c r="A11532" t="s">
        <v>17</v>
      </c>
      <c r="B11532" t="s">
        <v>6</v>
      </c>
      <c r="C11532" t="s">
        <v>11</v>
      </c>
      <c r="D11532">
        <v>2037</v>
      </c>
      <c r="E11532">
        <v>2039</v>
      </c>
      <c r="F11532">
        <v>1</v>
      </c>
      <c r="G11532">
        <v>20833.210350000001</v>
      </c>
      <c r="H11532">
        <v>0</v>
      </c>
      <c r="I11532">
        <v>0.70916666699999997</v>
      </c>
      <c r="J11532" s="2" t="str">
        <f t="shared" si="180"/>
        <v>EG_PHWRWR2037</v>
      </c>
    </row>
    <row r="11533" spans="1:10" x14ac:dyDescent="0.25">
      <c r="A11533" t="s">
        <v>17</v>
      </c>
      <c r="B11533" t="s">
        <v>6</v>
      </c>
      <c r="C11533" t="s">
        <v>9</v>
      </c>
      <c r="D11533">
        <v>2037</v>
      </c>
      <c r="E11533">
        <v>2039</v>
      </c>
      <c r="F11533">
        <v>1</v>
      </c>
      <c r="G11533">
        <v>20833.210350000001</v>
      </c>
      <c r="H11533">
        <v>0</v>
      </c>
      <c r="I11533">
        <v>0.70916666699999997</v>
      </c>
      <c r="J11533" s="2" t="str">
        <f t="shared" si="180"/>
        <v>EG_PHWRNER2037</v>
      </c>
    </row>
    <row r="11534" spans="1:10" x14ac:dyDescent="0.25">
      <c r="A11534" t="s">
        <v>17</v>
      </c>
      <c r="B11534" t="s">
        <v>6</v>
      </c>
      <c r="C11534" t="s">
        <v>8</v>
      </c>
      <c r="D11534">
        <v>2037</v>
      </c>
      <c r="E11534">
        <v>2039</v>
      </c>
      <c r="F11534">
        <v>1</v>
      </c>
      <c r="G11534">
        <v>20833.210350000001</v>
      </c>
      <c r="H11534">
        <v>0</v>
      </c>
      <c r="I11534">
        <v>0.70916666699999997</v>
      </c>
      <c r="J11534" s="2" t="str">
        <f t="shared" si="180"/>
        <v>EG_PHWRSR2037</v>
      </c>
    </row>
    <row r="11535" spans="1:10" x14ac:dyDescent="0.25">
      <c r="A11535" t="s">
        <v>17</v>
      </c>
      <c r="B11535" t="s">
        <v>6</v>
      </c>
      <c r="C11535" t="s">
        <v>12</v>
      </c>
      <c r="D11535">
        <v>2037</v>
      </c>
      <c r="E11535">
        <v>2039</v>
      </c>
      <c r="F11535">
        <v>1</v>
      </c>
      <c r="G11535">
        <v>20833.210350000001</v>
      </c>
      <c r="H11535">
        <v>0</v>
      </c>
      <c r="I11535">
        <v>0.70916666699999997</v>
      </c>
      <c r="J11535" s="2" t="str">
        <f t="shared" si="180"/>
        <v>EG_PHWRNR2037</v>
      </c>
    </row>
    <row r="11536" spans="1:10" x14ac:dyDescent="0.25">
      <c r="A11536" t="s">
        <v>17</v>
      </c>
      <c r="B11536" t="s">
        <v>6</v>
      </c>
      <c r="C11536" t="s">
        <v>10</v>
      </c>
      <c r="D11536">
        <v>2037</v>
      </c>
      <c r="E11536">
        <v>2040</v>
      </c>
      <c r="F11536">
        <v>1</v>
      </c>
      <c r="G11536">
        <v>20833.210350000001</v>
      </c>
      <c r="H11536">
        <v>0</v>
      </c>
      <c r="I11536">
        <v>0.70916666699999997</v>
      </c>
      <c r="J11536" s="2" t="str">
        <f t="shared" si="180"/>
        <v>EG_PHWRER2037</v>
      </c>
    </row>
    <row r="11537" spans="1:10" x14ac:dyDescent="0.25">
      <c r="A11537" t="s">
        <v>17</v>
      </c>
      <c r="B11537" t="s">
        <v>6</v>
      </c>
      <c r="C11537" t="s">
        <v>11</v>
      </c>
      <c r="D11537">
        <v>2037</v>
      </c>
      <c r="E11537">
        <v>2040</v>
      </c>
      <c r="F11537">
        <v>1</v>
      </c>
      <c r="G11537">
        <v>20833.210350000001</v>
      </c>
      <c r="H11537">
        <v>0</v>
      </c>
      <c r="I11537">
        <v>0.70916666699999997</v>
      </c>
      <c r="J11537" s="2" t="str">
        <f t="shared" si="180"/>
        <v>EG_PHWRWR2037</v>
      </c>
    </row>
    <row r="11538" spans="1:10" x14ac:dyDescent="0.25">
      <c r="A11538" t="s">
        <v>17</v>
      </c>
      <c r="B11538" t="s">
        <v>6</v>
      </c>
      <c r="C11538" t="s">
        <v>9</v>
      </c>
      <c r="D11538">
        <v>2037</v>
      </c>
      <c r="E11538">
        <v>2040</v>
      </c>
      <c r="F11538">
        <v>1</v>
      </c>
      <c r="G11538">
        <v>20833.210350000001</v>
      </c>
      <c r="H11538">
        <v>0</v>
      </c>
      <c r="I11538">
        <v>0.70916666699999997</v>
      </c>
      <c r="J11538" s="2" t="str">
        <f t="shared" si="180"/>
        <v>EG_PHWRNER2037</v>
      </c>
    </row>
    <row r="11539" spans="1:10" x14ac:dyDescent="0.25">
      <c r="A11539" t="s">
        <v>17</v>
      </c>
      <c r="B11539" t="s">
        <v>6</v>
      </c>
      <c r="C11539" t="s">
        <v>8</v>
      </c>
      <c r="D11539">
        <v>2037</v>
      </c>
      <c r="E11539">
        <v>2040</v>
      </c>
      <c r="F11539">
        <v>1</v>
      </c>
      <c r="G11539">
        <v>20833.210350000001</v>
      </c>
      <c r="H11539">
        <v>0</v>
      </c>
      <c r="I11539">
        <v>0.70916666699999997</v>
      </c>
      <c r="J11539" s="2" t="str">
        <f t="shared" si="180"/>
        <v>EG_PHWRSR2037</v>
      </c>
    </row>
    <row r="11540" spans="1:10" x14ac:dyDescent="0.25">
      <c r="A11540" t="s">
        <v>17</v>
      </c>
      <c r="B11540" t="s">
        <v>6</v>
      </c>
      <c r="C11540" t="s">
        <v>12</v>
      </c>
      <c r="D11540">
        <v>2037</v>
      </c>
      <c r="E11540">
        <v>2040</v>
      </c>
      <c r="F11540">
        <v>1</v>
      </c>
      <c r="G11540">
        <v>20833.210350000001</v>
      </c>
      <c r="H11540">
        <v>0</v>
      </c>
      <c r="I11540">
        <v>0.70916666699999997</v>
      </c>
      <c r="J11540" s="2" t="str">
        <f t="shared" si="180"/>
        <v>EG_PHWRNR2037</v>
      </c>
    </row>
    <row r="11541" spans="1:10" x14ac:dyDescent="0.25">
      <c r="A11541" t="s">
        <v>17</v>
      </c>
      <c r="B11541" t="s">
        <v>6</v>
      </c>
      <c r="C11541" t="s">
        <v>10</v>
      </c>
      <c r="D11541">
        <v>2037</v>
      </c>
      <c r="E11541">
        <v>2041</v>
      </c>
      <c r="F11541">
        <v>1</v>
      </c>
      <c r="G11541">
        <v>20833.210350000001</v>
      </c>
      <c r="H11541">
        <v>0</v>
      </c>
      <c r="I11541">
        <v>0.70916666699999997</v>
      </c>
      <c r="J11541" s="2" t="str">
        <f t="shared" si="180"/>
        <v>EG_PHWRER2037</v>
      </c>
    </row>
    <row r="11542" spans="1:10" x14ac:dyDescent="0.25">
      <c r="A11542" t="s">
        <v>17</v>
      </c>
      <c r="B11542" t="s">
        <v>6</v>
      </c>
      <c r="C11542" t="s">
        <v>11</v>
      </c>
      <c r="D11542">
        <v>2037</v>
      </c>
      <c r="E11542">
        <v>2041</v>
      </c>
      <c r="F11542">
        <v>1</v>
      </c>
      <c r="G11542">
        <v>20833.210350000001</v>
      </c>
      <c r="H11542">
        <v>0</v>
      </c>
      <c r="I11542">
        <v>0.70916666699999997</v>
      </c>
      <c r="J11542" s="2" t="str">
        <f t="shared" si="180"/>
        <v>EG_PHWRWR2037</v>
      </c>
    </row>
    <row r="11543" spans="1:10" x14ac:dyDescent="0.25">
      <c r="A11543" t="s">
        <v>17</v>
      </c>
      <c r="B11543" t="s">
        <v>6</v>
      </c>
      <c r="C11543" t="s">
        <v>9</v>
      </c>
      <c r="D11543">
        <v>2037</v>
      </c>
      <c r="E11543">
        <v>2041</v>
      </c>
      <c r="F11543">
        <v>1</v>
      </c>
      <c r="G11543">
        <v>20833.210350000001</v>
      </c>
      <c r="H11543">
        <v>0</v>
      </c>
      <c r="I11543">
        <v>0.70916666699999997</v>
      </c>
      <c r="J11543" s="2" t="str">
        <f t="shared" si="180"/>
        <v>EG_PHWRNER2037</v>
      </c>
    </row>
    <row r="11544" spans="1:10" x14ac:dyDescent="0.25">
      <c r="A11544" t="s">
        <v>17</v>
      </c>
      <c r="B11544" t="s">
        <v>6</v>
      </c>
      <c r="C11544" t="s">
        <v>8</v>
      </c>
      <c r="D11544">
        <v>2037</v>
      </c>
      <c r="E11544">
        <v>2041</v>
      </c>
      <c r="F11544">
        <v>1</v>
      </c>
      <c r="G11544">
        <v>20833.210350000001</v>
      </c>
      <c r="H11544">
        <v>0</v>
      </c>
      <c r="I11544">
        <v>0.70916666699999997</v>
      </c>
      <c r="J11544" s="2" t="str">
        <f t="shared" si="180"/>
        <v>EG_PHWRSR2037</v>
      </c>
    </row>
    <row r="11545" spans="1:10" x14ac:dyDescent="0.25">
      <c r="A11545" t="s">
        <v>17</v>
      </c>
      <c r="B11545" t="s">
        <v>6</v>
      </c>
      <c r="C11545" t="s">
        <v>12</v>
      </c>
      <c r="D11545">
        <v>2037</v>
      </c>
      <c r="E11545">
        <v>2041</v>
      </c>
      <c r="F11545">
        <v>1</v>
      </c>
      <c r="G11545">
        <v>20833.210350000001</v>
      </c>
      <c r="H11545">
        <v>0</v>
      </c>
      <c r="I11545">
        <v>0.70916666699999997</v>
      </c>
      <c r="J11545" s="2" t="str">
        <f t="shared" si="180"/>
        <v>EG_PHWRNR2037</v>
      </c>
    </row>
    <row r="11546" spans="1:10" x14ac:dyDescent="0.25">
      <c r="A11546" t="s">
        <v>22</v>
      </c>
      <c r="B11546" t="s">
        <v>6</v>
      </c>
      <c r="C11546" t="s">
        <v>10</v>
      </c>
      <c r="D11546">
        <v>2037</v>
      </c>
      <c r="E11546">
        <v>2037</v>
      </c>
      <c r="F11546">
        <v>1</v>
      </c>
      <c r="G11546">
        <v>35289.429389999998</v>
      </c>
      <c r="H11546">
        <v>0</v>
      </c>
      <c r="I11546">
        <v>0.70916666699999997</v>
      </c>
      <c r="J11546" s="2" t="str">
        <f t="shared" si="180"/>
        <v>EG_SMRER2037</v>
      </c>
    </row>
    <row r="11547" spans="1:10" x14ac:dyDescent="0.25">
      <c r="A11547" t="s">
        <v>22</v>
      </c>
      <c r="B11547" t="s">
        <v>6</v>
      </c>
      <c r="C11547" t="s">
        <v>11</v>
      </c>
      <c r="D11547">
        <v>2037</v>
      </c>
      <c r="E11547">
        <v>2037</v>
      </c>
      <c r="F11547">
        <v>1</v>
      </c>
      <c r="G11547">
        <v>35289.429389999998</v>
      </c>
      <c r="H11547">
        <v>0</v>
      </c>
      <c r="I11547">
        <v>0.70916666699999997</v>
      </c>
      <c r="J11547" s="2" t="str">
        <f t="shared" si="180"/>
        <v>EG_SMRWR2037</v>
      </c>
    </row>
    <row r="11548" spans="1:10" x14ac:dyDescent="0.25">
      <c r="A11548" t="s">
        <v>22</v>
      </c>
      <c r="B11548" t="s">
        <v>6</v>
      </c>
      <c r="C11548" t="s">
        <v>9</v>
      </c>
      <c r="D11548">
        <v>2037</v>
      </c>
      <c r="E11548">
        <v>2037</v>
      </c>
      <c r="F11548">
        <v>1</v>
      </c>
      <c r="G11548">
        <v>35289.429389999998</v>
      </c>
      <c r="H11548">
        <v>0</v>
      </c>
      <c r="I11548">
        <v>0.70916666699999997</v>
      </c>
      <c r="J11548" s="2" t="str">
        <f t="shared" si="180"/>
        <v>EG_SMRNER2037</v>
      </c>
    </row>
    <row r="11549" spans="1:10" x14ac:dyDescent="0.25">
      <c r="A11549" t="s">
        <v>22</v>
      </c>
      <c r="B11549" t="s">
        <v>6</v>
      </c>
      <c r="C11549" t="s">
        <v>8</v>
      </c>
      <c r="D11549">
        <v>2037</v>
      </c>
      <c r="E11549">
        <v>2037</v>
      </c>
      <c r="F11549">
        <v>1</v>
      </c>
      <c r="G11549">
        <v>35289.429389999998</v>
      </c>
      <c r="H11549">
        <v>0</v>
      </c>
      <c r="I11549">
        <v>0.70916666699999997</v>
      </c>
      <c r="J11549" s="2" t="str">
        <f t="shared" si="180"/>
        <v>EG_SMRSR2037</v>
      </c>
    </row>
    <row r="11550" spans="1:10" x14ac:dyDescent="0.25">
      <c r="A11550" t="s">
        <v>22</v>
      </c>
      <c r="B11550" t="s">
        <v>6</v>
      </c>
      <c r="C11550" t="s">
        <v>12</v>
      </c>
      <c r="D11550">
        <v>2037</v>
      </c>
      <c r="E11550">
        <v>2037</v>
      </c>
      <c r="F11550">
        <v>1</v>
      </c>
      <c r="G11550">
        <v>35289.429389999998</v>
      </c>
      <c r="H11550">
        <v>0</v>
      </c>
      <c r="I11550">
        <v>0.70916666699999997</v>
      </c>
      <c r="J11550" s="2" t="str">
        <f t="shared" si="180"/>
        <v>EG_SMRNR2037</v>
      </c>
    </row>
    <row r="11551" spans="1:10" x14ac:dyDescent="0.25">
      <c r="A11551" t="s">
        <v>22</v>
      </c>
      <c r="B11551" t="s">
        <v>6</v>
      </c>
      <c r="C11551" t="s">
        <v>10</v>
      </c>
      <c r="D11551">
        <v>2037</v>
      </c>
      <c r="E11551">
        <v>2038</v>
      </c>
      <c r="F11551">
        <v>1</v>
      </c>
      <c r="G11551">
        <v>35289.429389999998</v>
      </c>
      <c r="H11551">
        <v>0</v>
      </c>
      <c r="I11551">
        <v>0.70916666699999997</v>
      </c>
      <c r="J11551" s="2" t="str">
        <f t="shared" si="180"/>
        <v>EG_SMRER2037</v>
      </c>
    </row>
    <row r="11552" spans="1:10" x14ac:dyDescent="0.25">
      <c r="A11552" t="s">
        <v>22</v>
      </c>
      <c r="B11552" t="s">
        <v>6</v>
      </c>
      <c r="C11552" t="s">
        <v>11</v>
      </c>
      <c r="D11552">
        <v>2037</v>
      </c>
      <c r="E11552">
        <v>2038</v>
      </c>
      <c r="F11552">
        <v>1</v>
      </c>
      <c r="G11552">
        <v>35289.429389999998</v>
      </c>
      <c r="H11552">
        <v>0</v>
      </c>
      <c r="I11552">
        <v>0.70916666699999997</v>
      </c>
      <c r="J11552" s="2" t="str">
        <f t="shared" si="180"/>
        <v>EG_SMRWR2037</v>
      </c>
    </row>
    <row r="11553" spans="1:10" x14ac:dyDescent="0.25">
      <c r="A11553" t="s">
        <v>22</v>
      </c>
      <c r="B11553" t="s">
        <v>6</v>
      </c>
      <c r="C11553" t="s">
        <v>9</v>
      </c>
      <c r="D11553">
        <v>2037</v>
      </c>
      <c r="E11553">
        <v>2038</v>
      </c>
      <c r="F11553">
        <v>1</v>
      </c>
      <c r="G11553">
        <v>35289.429389999998</v>
      </c>
      <c r="H11553">
        <v>0</v>
      </c>
      <c r="I11553">
        <v>0.70916666699999997</v>
      </c>
      <c r="J11553" s="2" t="str">
        <f t="shared" si="180"/>
        <v>EG_SMRNER2037</v>
      </c>
    </row>
    <row r="11554" spans="1:10" x14ac:dyDescent="0.25">
      <c r="A11554" t="s">
        <v>22</v>
      </c>
      <c r="B11554" t="s">
        <v>6</v>
      </c>
      <c r="C11554" t="s">
        <v>8</v>
      </c>
      <c r="D11554">
        <v>2037</v>
      </c>
      <c r="E11554">
        <v>2038</v>
      </c>
      <c r="F11554">
        <v>1</v>
      </c>
      <c r="G11554">
        <v>35289.429389999998</v>
      </c>
      <c r="H11554">
        <v>0</v>
      </c>
      <c r="I11554">
        <v>0.70916666699999997</v>
      </c>
      <c r="J11554" s="2" t="str">
        <f t="shared" si="180"/>
        <v>EG_SMRSR2037</v>
      </c>
    </row>
    <row r="11555" spans="1:10" x14ac:dyDescent="0.25">
      <c r="A11555" t="s">
        <v>22</v>
      </c>
      <c r="B11555" t="s">
        <v>6</v>
      </c>
      <c r="C11555" t="s">
        <v>12</v>
      </c>
      <c r="D11555">
        <v>2037</v>
      </c>
      <c r="E11555">
        <v>2038</v>
      </c>
      <c r="F11555">
        <v>1</v>
      </c>
      <c r="G11555">
        <v>35289.429389999998</v>
      </c>
      <c r="H11555">
        <v>0</v>
      </c>
      <c r="I11555">
        <v>0.70916666699999997</v>
      </c>
      <c r="J11555" s="2" t="str">
        <f t="shared" si="180"/>
        <v>EG_SMRNR2037</v>
      </c>
    </row>
    <row r="11556" spans="1:10" x14ac:dyDescent="0.25">
      <c r="A11556" t="s">
        <v>22</v>
      </c>
      <c r="B11556" t="s">
        <v>6</v>
      </c>
      <c r="C11556" t="s">
        <v>10</v>
      </c>
      <c r="D11556">
        <v>2037</v>
      </c>
      <c r="E11556">
        <v>2039</v>
      </c>
      <c r="F11556">
        <v>1</v>
      </c>
      <c r="G11556">
        <v>35289.429389999998</v>
      </c>
      <c r="H11556">
        <v>0</v>
      </c>
      <c r="I11556">
        <v>0.70916666699999997</v>
      </c>
      <c r="J11556" s="2" t="str">
        <f t="shared" si="180"/>
        <v>EG_SMRER2037</v>
      </c>
    </row>
    <row r="11557" spans="1:10" x14ac:dyDescent="0.25">
      <c r="A11557" t="s">
        <v>22</v>
      </c>
      <c r="B11557" t="s">
        <v>6</v>
      </c>
      <c r="C11557" t="s">
        <v>11</v>
      </c>
      <c r="D11557">
        <v>2037</v>
      </c>
      <c r="E11557">
        <v>2039</v>
      </c>
      <c r="F11557">
        <v>1</v>
      </c>
      <c r="G11557">
        <v>35289.429389999998</v>
      </c>
      <c r="H11557">
        <v>0</v>
      </c>
      <c r="I11557">
        <v>0.70916666699999997</v>
      </c>
      <c r="J11557" s="2" t="str">
        <f t="shared" si="180"/>
        <v>EG_SMRWR2037</v>
      </c>
    </row>
    <row r="11558" spans="1:10" x14ac:dyDescent="0.25">
      <c r="A11558" t="s">
        <v>22</v>
      </c>
      <c r="B11558" t="s">
        <v>6</v>
      </c>
      <c r="C11558" t="s">
        <v>9</v>
      </c>
      <c r="D11558">
        <v>2037</v>
      </c>
      <c r="E11558">
        <v>2039</v>
      </c>
      <c r="F11558">
        <v>1</v>
      </c>
      <c r="G11558">
        <v>35289.429389999998</v>
      </c>
      <c r="H11558">
        <v>0</v>
      </c>
      <c r="I11558">
        <v>0.70916666699999997</v>
      </c>
      <c r="J11558" s="2" t="str">
        <f t="shared" si="180"/>
        <v>EG_SMRNER2037</v>
      </c>
    </row>
    <row r="11559" spans="1:10" x14ac:dyDescent="0.25">
      <c r="A11559" t="s">
        <v>22</v>
      </c>
      <c r="B11559" t="s">
        <v>6</v>
      </c>
      <c r="C11559" t="s">
        <v>8</v>
      </c>
      <c r="D11559">
        <v>2037</v>
      </c>
      <c r="E11559">
        <v>2039</v>
      </c>
      <c r="F11559">
        <v>1</v>
      </c>
      <c r="G11559">
        <v>35289.429389999998</v>
      </c>
      <c r="H11559">
        <v>0</v>
      </c>
      <c r="I11559">
        <v>0.70916666699999997</v>
      </c>
      <c r="J11559" s="2" t="str">
        <f t="shared" si="180"/>
        <v>EG_SMRSR2037</v>
      </c>
    </row>
    <row r="11560" spans="1:10" x14ac:dyDescent="0.25">
      <c r="A11560" t="s">
        <v>22</v>
      </c>
      <c r="B11560" t="s">
        <v>6</v>
      </c>
      <c r="C11560" t="s">
        <v>12</v>
      </c>
      <c r="D11560">
        <v>2037</v>
      </c>
      <c r="E11560">
        <v>2039</v>
      </c>
      <c r="F11560">
        <v>1</v>
      </c>
      <c r="G11560">
        <v>35289.429389999998</v>
      </c>
      <c r="H11560">
        <v>0</v>
      </c>
      <c r="I11560">
        <v>0.70916666699999997</v>
      </c>
      <c r="J11560" s="2" t="str">
        <f t="shared" si="180"/>
        <v>EG_SMRNR2037</v>
      </c>
    </row>
    <row r="11561" spans="1:10" x14ac:dyDescent="0.25">
      <c r="A11561" t="s">
        <v>22</v>
      </c>
      <c r="B11561" t="s">
        <v>6</v>
      </c>
      <c r="C11561" t="s">
        <v>10</v>
      </c>
      <c r="D11561">
        <v>2037</v>
      </c>
      <c r="E11561">
        <v>2040</v>
      </c>
      <c r="F11561">
        <v>1</v>
      </c>
      <c r="G11561">
        <v>35289.429389999998</v>
      </c>
      <c r="H11561">
        <v>0</v>
      </c>
      <c r="I11561">
        <v>0.70916666699999997</v>
      </c>
      <c r="J11561" s="2" t="str">
        <f t="shared" si="180"/>
        <v>EG_SMRER2037</v>
      </c>
    </row>
    <row r="11562" spans="1:10" x14ac:dyDescent="0.25">
      <c r="A11562" t="s">
        <v>22</v>
      </c>
      <c r="B11562" t="s">
        <v>6</v>
      </c>
      <c r="C11562" t="s">
        <v>11</v>
      </c>
      <c r="D11562">
        <v>2037</v>
      </c>
      <c r="E11562">
        <v>2040</v>
      </c>
      <c r="F11562">
        <v>1</v>
      </c>
      <c r="G11562">
        <v>35289.429389999998</v>
      </c>
      <c r="H11562">
        <v>0</v>
      </c>
      <c r="I11562">
        <v>0.70916666699999997</v>
      </c>
      <c r="J11562" s="2" t="str">
        <f t="shared" si="180"/>
        <v>EG_SMRWR2037</v>
      </c>
    </row>
    <row r="11563" spans="1:10" x14ac:dyDescent="0.25">
      <c r="A11563" t="s">
        <v>22</v>
      </c>
      <c r="B11563" t="s">
        <v>6</v>
      </c>
      <c r="C11563" t="s">
        <v>9</v>
      </c>
      <c r="D11563">
        <v>2037</v>
      </c>
      <c r="E11563">
        <v>2040</v>
      </c>
      <c r="F11563">
        <v>1</v>
      </c>
      <c r="G11563">
        <v>35289.429389999998</v>
      </c>
      <c r="H11563">
        <v>0</v>
      </c>
      <c r="I11563">
        <v>0.70916666699999997</v>
      </c>
      <c r="J11563" s="2" t="str">
        <f t="shared" si="180"/>
        <v>EG_SMRNER2037</v>
      </c>
    </row>
    <row r="11564" spans="1:10" x14ac:dyDescent="0.25">
      <c r="A11564" t="s">
        <v>22</v>
      </c>
      <c r="B11564" t="s">
        <v>6</v>
      </c>
      <c r="C11564" t="s">
        <v>8</v>
      </c>
      <c r="D11564">
        <v>2037</v>
      </c>
      <c r="E11564">
        <v>2040</v>
      </c>
      <c r="F11564">
        <v>1</v>
      </c>
      <c r="G11564">
        <v>35289.429389999998</v>
      </c>
      <c r="H11564">
        <v>0</v>
      </c>
      <c r="I11564">
        <v>0.70916666699999997</v>
      </c>
      <c r="J11564" s="2" t="str">
        <f t="shared" si="180"/>
        <v>EG_SMRSR2037</v>
      </c>
    </row>
    <row r="11565" spans="1:10" x14ac:dyDescent="0.25">
      <c r="A11565" t="s">
        <v>22</v>
      </c>
      <c r="B11565" t="s">
        <v>6</v>
      </c>
      <c r="C11565" t="s">
        <v>12</v>
      </c>
      <c r="D11565">
        <v>2037</v>
      </c>
      <c r="E11565">
        <v>2040</v>
      </c>
      <c r="F11565">
        <v>1</v>
      </c>
      <c r="G11565">
        <v>35289.429389999998</v>
      </c>
      <c r="H11565">
        <v>0</v>
      </c>
      <c r="I11565">
        <v>0.70916666699999997</v>
      </c>
      <c r="J11565" s="2" t="str">
        <f t="shared" si="180"/>
        <v>EG_SMRNR2037</v>
      </c>
    </row>
    <row r="11566" spans="1:10" x14ac:dyDescent="0.25">
      <c r="A11566" t="s">
        <v>22</v>
      </c>
      <c r="B11566" t="s">
        <v>6</v>
      </c>
      <c r="C11566" t="s">
        <v>10</v>
      </c>
      <c r="D11566">
        <v>2037</v>
      </c>
      <c r="E11566">
        <v>2041</v>
      </c>
      <c r="F11566">
        <v>1</v>
      </c>
      <c r="G11566">
        <v>35289.429389999998</v>
      </c>
      <c r="H11566">
        <v>0</v>
      </c>
      <c r="I11566">
        <v>0.70916666699999997</v>
      </c>
      <c r="J11566" s="2" t="str">
        <f t="shared" si="180"/>
        <v>EG_SMRER2037</v>
      </c>
    </row>
    <row r="11567" spans="1:10" x14ac:dyDescent="0.25">
      <c r="A11567" t="s">
        <v>22</v>
      </c>
      <c r="B11567" t="s">
        <v>6</v>
      </c>
      <c r="C11567" t="s">
        <v>11</v>
      </c>
      <c r="D11567">
        <v>2037</v>
      </c>
      <c r="E11567">
        <v>2041</v>
      </c>
      <c r="F11567">
        <v>1</v>
      </c>
      <c r="G11567">
        <v>35289.429389999998</v>
      </c>
      <c r="H11567">
        <v>0</v>
      </c>
      <c r="I11567">
        <v>0.70916666699999997</v>
      </c>
      <c r="J11567" s="2" t="str">
        <f t="shared" si="180"/>
        <v>EG_SMRWR2037</v>
      </c>
    </row>
    <row r="11568" spans="1:10" x14ac:dyDescent="0.25">
      <c r="A11568" t="s">
        <v>22</v>
      </c>
      <c r="B11568" t="s">
        <v>6</v>
      </c>
      <c r="C11568" t="s">
        <v>9</v>
      </c>
      <c r="D11568">
        <v>2037</v>
      </c>
      <c r="E11568">
        <v>2041</v>
      </c>
      <c r="F11568">
        <v>1</v>
      </c>
      <c r="G11568">
        <v>35289.429389999998</v>
      </c>
      <c r="H11568">
        <v>0</v>
      </c>
      <c r="I11568">
        <v>0.70916666699999997</v>
      </c>
      <c r="J11568" s="2" t="str">
        <f t="shared" si="180"/>
        <v>EG_SMRNER2037</v>
      </c>
    </row>
    <row r="11569" spans="1:10" x14ac:dyDescent="0.25">
      <c r="A11569" t="s">
        <v>22</v>
      </c>
      <c r="B11569" t="s">
        <v>6</v>
      </c>
      <c r="C11569" t="s">
        <v>8</v>
      </c>
      <c r="D11569">
        <v>2037</v>
      </c>
      <c r="E11569">
        <v>2041</v>
      </c>
      <c r="F11569">
        <v>1</v>
      </c>
      <c r="G11569">
        <v>35289.429389999998</v>
      </c>
      <c r="H11569">
        <v>0</v>
      </c>
      <c r="I11569">
        <v>0.70916666699999997</v>
      </c>
      <c r="J11569" s="2" t="str">
        <f t="shared" si="180"/>
        <v>EG_SMRSR2037</v>
      </c>
    </row>
    <row r="11570" spans="1:10" x14ac:dyDescent="0.25">
      <c r="A11570" t="s">
        <v>22</v>
      </c>
      <c r="B11570" t="s">
        <v>6</v>
      </c>
      <c r="C11570" t="s">
        <v>12</v>
      </c>
      <c r="D11570">
        <v>2037</v>
      </c>
      <c r="E11570">
        <v>2041</v>
      </c>
      <c r="F11570">
        <v>1</v>
      </c>
      <c r="G11570">
        <v>35289.429389999998</v>
      </c>
      <c r="H11570">
        <v>0</v>
      </c>
      <c r="I11570">
        <v>0.70916666699999997</v>
      </c>
      <c r="J11570" s="2" t="str">
        <f t="shared" si="180"/>
        <v>EG_SMRNR2037</v>
      </c>
    </row>
    <row r="11571" spans="1:10" x14ac:dyDescent="0.25">
      <c r="A11571" t="s">
        <v>7</v>
      </c>
      <c r="B11571" t="s">
        <v>6</v>
      </c>
      <c r="C11571" t="s">
        <v>10</v>
      </c>
      <c r="D11571">
        <v>2037</v>
      </c>
      <c r="E11571">
        <v>2037</v>
      </c>
      <c r="F11571">
        <v>0.238845897</v>
      </c>
      <c r="G11571">
        <v>7622.5837540000002</v>
      </c>
      <c r="H11571">
        <v>0</v>
      </c>
      <c r="I11571">
        <v>1</v>
      </c>
      <c r="J11571" s="2" t="str">
        <f t="shared" si="180"/>
        <v>EG_BIOMASSER2037</v>
      </c>
    </row>
    <row r="11572" spans="1:10" x14ac:dyDescent="0.25">
      <c r="A11572" t="s">
        <v>7</v>
      </c>
      <c r="B11572" t="s">
        <v>6</v>
      </c>
      <c r="C11572" t="s">
        <v>11</v>
      </c>
      <c r="D11572">
        <v>2037</v>
      </c>
      <c r="E11572">
        <v>2037</v>
      </c>
      <c r="F11572">
        <v>0.238845897</v>
      </c>
      <c r="G11572">
        <v>7622.5837540000002</v>
      </c>
      <c r="H11572">
        <v>0</v>
      </c>
      <c r="I11572">
        <v>1</v>
      </c>
      <c r="J11572" s="2" t="str">
        <f t="shared" si="180"/>
        <v>EG_BIOMASSWR2037</v>
      </c>
    </row>
    <row r="11573" spans="1:10" x14ac:dyDescent="0.25">
      <c r="A11573" t="s">
        <v>7</v>
      </c>
      <c r="B11573" t="s">
        <v>6</v>
      </c>
      <c r="C11573" t="s">
        <v>9</v>
      </c>
      <c r="D11573">
        <v>2037</v>
      </c>
      <c r="E11573">
        <v>2037</v>
      </c>
      <c r="F11573">
        <v>0.238845897</v>
      </c>
      <c r="G11573">
        <v>7622.5837540000002</v>
      </c>
      <c r="H11573">
        <v>0</v>
      </c>
      <c r="I11573">
        <v>1</v>
      </c>
      <c r="J11573" s="2" t="str">
        <f t="shared" si="180"/>
        <v>EG_BIOMASSNER2037</v>
      </c>
    </row>
    <row r="11574" spans="1:10" x14ac:dyDescent="0.25">
      <c r="A11574" t="s">
        <v>7</v>
      </c>
      <c r="B11574" t="s">
        <v>6</v>
      </c>
      <c r="C11574" t="s">
        <v>8</v>
      </c>
      <c r="D11574">
        <v>2037</v>
      </c>
      <c r="E11574">
        <v>2037</v>
      </c>
      <c r="F11574">
        <v>0.238845897</v>
      </c>
      <c r="G11574">
        <v>7622.5837540000002</v>
      </c>
      <c r="H11574">
        <v>0</v>
      </c>
      <c r="I11574">
        <v>1</v>
      </c>
      <c r="J11574" s="2" t="str">
        <f t="shared" si="180"/>
        <v>EG_BIOMASSSR2037</v>
      </c>
    </row>
    <row r="11575" spans="1:10" x14ac:dyDescent="0.25">
      <c r="A11575" t="s">
        <v>7</v>
      </c>
      <c r="B11575" t="s">
        <v>6</v>
      </c>
      <c r="C11575" t="s">
        <v>12</v>
      </c>
      <c r="D11575">
        <v>2037</v>
      </c>
      <c r="E11575">
        <v>2037</v>
      </c>
      <c r="F11575">
        <v>0.238845897</v>
      </c>
      <c r="G11575">
        <v>7622.5837540000002</v>
      </c>
      <c r="H11575">
        <v>0</v>
      </c>
      <c r="I11575">
        <v>1</v>
      </c>
      <c r="J11575" s="2" t="str">
        <f t="shared" si="180"/>
        <v>EG_BIOMASSNR2037</v>
      </c>
    </row>
    <row r="11576" spans="1:10" x14ac:dyDescent="0.25">
      <c r="A11576" t="s">
        <v>7</v>
      </c>
      <c r="B11576" t="s">
        <v>6</v>
      </c>
      <c r="C11576" t="s">
        <v>10</v>
      </c>
      <c r="D11576">
        <v>2037</v>
      </c>
      <c r="E11576">
        <v>2038</v>
      </c>
      <c r="F11576">
        <v>0.238845897</v>
      </c>
      <c r="G11576">
        <v>7622.5837540000002</v>
      </c>
      <c r="H11576">
        <v>0</v>
      </c>
      <c r="I11576">
        <v>1</v>
      </c>
      <c r="J11576" s="2" t="str">
        <f t="shared" si="180"/>
        <v>EG_BIOMASSER2037</v>
      </c>
    </row>
    <row r="11577" spans="1:10" x14ac:dyDescent="0.25">
      <c r="A11577" t="s">
        <v>7</v>
      </c>
      <c r="B11577" t="s">
        <v>6</v>
      </c>
      <c r="C11577" t="s">
        <v>11</v>
      </c>
      <c r="D11577">
        <v>2037</v>
      </c>
      <c r="E11577">
        <v>2038</v>
      </c>
      <c r="F11577">
        <v>0.238845897</v>
      </c>
      <c r="G11577">
        <v>7622.5837540000002</v>
      </c>
      <c r="H11577">
        <v>0</v>
      </c>
      <c r="I11577">
        <v>1</v>
      </c>
      <c r="J11577" s="2" t="str">
        <f t="shared" si="180"/>
        <v>EG_BIOMASSWR2037</v>
      </c>
    </row>
    <row r="11578" spans="1:10" x14ac:dyDescent="0.25">
      <c r="A11578" t="s">
        <v>7</v>
      </c>
      <c r="B11578" t="s">
        <v>6</v>
      </c>
      <c r="C11578" t="s">
        <v>9</v>
      </c>
      <c r="D11578">
        <v>2037</v>
      </c>
      <c r="E11578">
        <v>2038</v>
      </c>
      <c r="F11578">
        <v>0.238845897</v>
      </c>
      <c r="G11578">
        <v>7622.5837540000002</v>
      </c>
      <c r="H11578">
        <v>0</v>
      </c>
      <c r="I11578">
        <v>1</v>
      </c>
      <c r="J11578" s="2" t="str">
        <f t="shared" si="180"/>
        <v>EG_BIOMASSNER2037</v>
      </c>
    </row>
    <row r="11579" spans="1:10" x14ac:dyDescent="0.25">
      <c r="A11579" t="s">
        <v>7</v>
      </c>
      <c r="B11579" t="s">
        <v>6</v>
      </c>
      <c r="C11579" t="s">
        <v>8</v>
      </c>
      <c r="D11579">
        <v>2037</v>
      </c>
      <c r="E11579">
        <v>2038</v>
      </c>
      <c r="F11579">
        <v>0.238845897</v>
      </c>
      <c r="G11579">
        <v>7622.5837540000002</v>
      </c>
      <c r="H11579">
        <v>0</v>
      </c>
      <c r="I11579">
        <v>1</v>
      </c>
      <c r="J11579" s="2" t="str">
        <f t="shared" si="180"/>
        <v>EG_BIOMASSSR2037</v>
      </c>
    </row>
    <row r="11580" spans="1:10" x14ac:dyDescent="0.25">
      <c r="A11580" t="s">
        <v>7</v>
      </c>
      <c r="B11580" t="s">
        <v>6</v>
      </c>
      <c r="C11580" t="s">
        <v>12</v>
      </c>
      <c r="D11580">
        <v>2037</v>
      </c>
      <c r="E11580">
        <v>2038</v>
      </c>
      <c r="F11580">
        <v>0.238845897</v>
      </c>
      <c r="G11580">
        <v>7622.5837540000002</v>
      </c>
      <c r="H11580">
        <v>0</v>
      </c>
      <c r="I11580">
        <v>1</v>
      </c>
      <c r="J11580" s="2" t="str">
        <f t="shared" si="180"/>
        <v>EG_BIOMASSNR2037</v>
      </c>
    </row>
    <row r="11581" spans="1:10" x14ac:dyDescent="0.25">
      <c r="A11581" t="s">
        <v>7</v>
      </c>
      <c r="B11581" t="s">
        <v>6</v>
      </c>
      <c r="C11581" t="s">
        <v>10</v>
      </c>
      <c r="D11581">
        <v>2037</v>
      </c>
      <c r="E11581">
        <v>2039</v>
      </c>
      <c r="F11581">
        <v>0.238845897</v>
      </c>
      <c r="G11581">
        <v>7622.5837540000002</v>
      </c>
      <c r="H11581">
        <v>0</v>
      </c>
      <c r="I11581">
        <v>1</v>
      </c>
      <c r="J11581" s="2" t="str">
        <f t="shared" si="180"/>
        <v>EG_BIOMASSER2037</v>
      </c>
    </row>
    <row r="11582" spans="1:10" x14ac:dyDescent="0.25">
      <c r="A11582" t="s">
        <v>7</v>
      </c>
      <c r="B11582" t="s">
        <v>6</v>
      </c>
      <c r="C11582" t="s">
        <v>11</v>
      </c>
      <c r="D11582">
        <v>2037</v>
      </c>
      <c r="E11582">
        <v>2039</v>
      </c>
      <c r="F11582">
        <v>0.238845897</v>
      </c>
      <c r="G11582">
        <v>7622.5837540000002</v>
      </c>
      <c r="H11582">
        <v>0</v>
      </c>
      <c r="I11582">
        <v>1</v>
      </c>
      <c r="J11582" s="2" t="str">
        <f t="shared" si="180"/>
        <v>EG_BIOMASSWR2037</v>
      </c>
    </row>
    <row r="11583" spans="1:10" x14ac:dyDescent="0.25">
      <c r="A11583" t="s">
        <v>7</v>
      </c>
      <c r="B11583" t="s">
        <v>6</v>
      </c>
      <c r="C11583" t="s">
        <v>9</v>
      </c>
      <c r="D11583">
        <v>2037</v>
      </c>
      <c r="E11583">
        <v>2039</v>
      </c>
      <c r="F11583">
        <v>0.238845897</v>
      </c>
      <c r="G11583">
        <v>7622.5837540000002</v>
      </c>
      <c r="H11583">
        <v>0</v>
      </c>
      <c r="I11583">
        <v>1</v>
      </c>
      <c r="J11583" s="2" t="str">
        <f t="shared" si="180"/>
        <v>EG_BIOMASSNER2037</v>
      </c>
    </row>
    <row r="11584" spans="1:10" x14ac:dyDescent="0.25">
      <c r="A11584" t="s">
        <v>7</v>
      </c>
      <c r="B11584" t="s">
        <v>6</v>
      </c>
      <c r="C11584" t="s">
        <v>8</v>
      </c>
      <c r="D11584">
        <v>2037</v>
      </c>
      <c r="E11584">
        <v>2039</v>
      </c>
      <c r="F11584">
        <v>0.238845897</v>
      </c>
      <c r="G11584">
        <v>7622.5837540000002</v>
      </c>
      <c r="H11584">
        <v>0</v>
      </c>
      <c r="I11584">
        <v>1</v>
      </c>
      <c r="J11584" s="2" t="str">
        <f t="shared" si="180"/>
        <v>EG_BIOMASSSR2037</v>
      </c>
    </row>
    <row r="11585" spans="1:10" x14ac:dyDescent="0.25">
      <c r="A11585" t="s">
        <v>7</v>
      </c>
      <c r="B11585" t="s">
        <v>6</v>
      </c>
      <c r="C11585" t="s">
        <v>12</v>
      </c>
      <c r="D11585">
        <v>2037</v>
      </c>
      <c r="E11585">
        <v>2039</v>
      </c>
      <c r="F11585">
        <v>0.238845897</v>
      </c>
      <c r="G11585">
        <v>7622.5837540000002</v>
      </c>
      <c r="H11585">
        <v>0</v>
      </c>
      <c r="I11585">
        <v>1</v>
      </c>
      <c r="J11585" s="2" t="str">
        <f t="shared" si="180"/>
        <v>EG_BIOMASSNR2037</v>
      </c>
    </row>
    <row r="11586" spans="1:10" x14ac:dyDescent="0.25">
      <c r="A11586" t="s">
        <v>7</v>
      </c>
      <c r="B11586" t="s">
        <v>6</v>
      </c>
      <c r="C11586" t="s">
        <v>10</v>
      </c>
      <c r="D11586">
        <v>2037</v>
      </c>
      <c r="E11586">
        <v>2040</v>
      </c>
      <c r="F11586">
        <v>0.238845897</v>
      </c>
      <c r="G11586">
        <v>7622.5837540000002</v>
      </c>
      <c r="H11586">
        <v>0</v>
      </c>
      <c r="I11586">
        <v>1</v>
      </c>
      <c r="J11586" s="2" t="str">
        <f t="shared" si="180"/>
        <v>EG_BIOMASSER2037</v>
      </c>
    </row>
    <row r="11587" spans="1:10" x14ac:dyDescent="0.25">
      <c r="A11587" t="s">
        <v>7</v>
      </c>
      <c r="B11587" t="s">
        <v>6</v>
      </c>
      <c r="C11587" t="s">
        <v>11</v>
      </c>
      <c r="D11587">
        <v>2037</v>
      </c>
      <c r="E11587">
        <v>2040</v>
      </c>
      <c r="F11587">
        <v>0.238845897</v>
      </c>
      <c r="G11587">
        <v>7622.5837540000002</v>
      </c>
      <c r="H11587">
        <v>0</v>
      </c>
      <c r="I11587">
        <v>1</v>
      </c>
      <c r="J11587" s="2" t="str">
        <f t="shared" ref="J11587:J11650" si="181">_xlfn.CONCAT(A11587,C11587,D11587)</f>
        <v>EG_BIOMASSWR2037</v>
      </c>
    </row>
    <row r="11588" spans="1:10" x14ac:dyDescent="0.25">
      <c r="A11588" t="s">
        <v>7</v>
      </c>
      <c r="B11588" t="s">
        <v>6</v>
      </c>
      <c r="C11588" t="s">
        <v>9</v>
      </c>
      <c r="D11588">
        <v>2037</v>
      </c>
      <c r="E11588">
        <v>2040</v>
      </c>
      <c r="F11588">
        <v>0.238845897</v>
      </c>
      <c r="G11588">
        <v>7622.5837540000002</v>
      </c>
      <c r="H11588">
        <v>0</v>
      </c>
      <c r="I11588">
        <v>1</v>
      </c>
      <c r="J11588" s="2" t="str">
        <f t="shared" si="181"/>
        <v>EG_BIOMASSNER2037</v>
      </c>
    </row>
    <row r="11589" spans="1:10" x14ac:dyDescent="0.25">
      <c r="A11589" t="s">
        <v>7</v>
      </c>
      <c r="B11589" t="s">
        <v>6</v>
      </c>
      <c r="C11589" t="s">
        <v>8</v>
      </c>
      <c r="D11589">
        <v>2037</v>
      </c>
      <c r="E11589">
        <v>2040</v>
      </c>
      <c r="F11589">
        <v>0.238845897</v>
      </c>
      <c r="G11589">
        <v>7622.5837540000002</v>
      </c>
      <c r="H11589">
        <v>0</v>
      </c>
      <c r="I11589">
        <v>1</v>
      </c>
      <c r="J11589" s="2" t="str">
        <f t="shared" si="181"/>
        <v>EG_BIOMASSSR2037</v>
      </c>
    </row>
    <row r="11590" spans="1:10" x14ac:dyDescent="0.25">
      <c r="A11590" t="s">
        <v>7</v>
      </c>
      <c r="B11590" t="s">
        <v>6</v>
      </c>
      <c r="C11590" t="s">
        <v>12</v>
      </c>
      <c r="D11590">
        <v>2037</v>
      </c>
      <c r="E11590">
        <v>2040</v>
      </c>
      <c r="F11590">
        <v>0.238845897</v>
      </c>
      <c r="G11590">
        <v>7622.5837540000002</v>
      </c>
      <c r="H11590">
        <v>0</v>
      </c>
      <c r="I11590">
        <v>1</v>
      </c>
      <c r="J11590" s="2" t="str">
        <f t="shared" si="181"/>
        <v>EG_BIOMASSNR2037</v>
      </c>
    </row>
    <row r="11591" spans="1:10" x14ac:dyDescent="0.25">
      <c r="A11591" t="s">
        <v>7</v>
      </c>
      <c r="B11591" t="s">
        <v>6</v>
      </c>
      <c r="C11591" t="s">
        <v>10</v>
      </c>
      <c r="D11591">
        <v>2037</v>
      </c>
      <c r="E11591">
        <v>2041</v>
      </c>
      <c r="F11591">
        <v>0.238845897</v>
      </c>
      <c r="G11591">
        <v>7622.5837540000002</v>
      </c>
      <c r="H11591">
        <v>0</v>
      </c>
      <c r="I11591">
        <v>1</v>
      </c>
      <c r="J11591" s="2" t="str">
        <f t="shared" si="181"/>
        <v>EG_BIOMASSER2037</v>
      </c>
    </row>
    <row r="11592" spans="1:10" x14ac:dyDescent="0.25">
      <c r="A11592" t="s">
        <v>7</v>
      </c>
      <c r="B11592" t="s">
        <v>6</v>
      </c>
      <c r="C11592" t="s">
        <v>11</v>
      </c>
      <c r="D11592">
        <v>2037</v>
      </c>
      <c r="E11592">
        <v>2041</v>
      </c>
      <c r="F11592">
        <v>0.238845897</v>
      </c>
      <c r="G11592">
        <v>7622.5837540000002</v>
      </c>
      <c r="H11592">
        <v>0</v>
      </c>
      <c r="I11592">
        <v>1</v>
      </c>
      <c r="J11592" s="2" t="str">
        <f t="shared" si="181"/>
        <v>EG_BIOMASSWR2037</v>
      </c>
    </row>
    <row r="11593" spans="1:10" x14ac:dyDescent="0.25">
      <c r="A11593" t="s">
        <v>7</v>
      </c>
      <c r="B11593" t="s">
        <v>6</v>
      </c>
      <c r="C11593" t="s">
        <v>9</v>
      </c>
      <c r="D11593">
        <v>2037</v>
      </c>
      <c r="E11593">
        <v>2041</v>
      </c>
      <c r="F11593">
        <v>0.238845897</v>
      </c>
      <c r="G11593">
        <v>7622.5837540000002</v>
      </c>
      <c r="H11593">
        <v>0</v>
      </c>
      <c r="I11593">
        <v>1</v>
      </c>
      <c r="J11593" s="2" t="str">
        <f t="shared" si="181"/>
        <v>EG_BIOMASSNER2037</v>
      </c>
    </row>
    <row r="11594" spans="1:10" x14ac:dyDescent="0.25">
      <c r="A11594" t="s">
        <v>7</v>
      </c>
      <c r="B11594" t="s">
        <v>6</v>
      </c>
      <c r="C11594" t="s">
        <v>8</v>
      </c>
      <c r="D11594">
        <v>2037</v>
      </c>
      <c r="E11594">
        <v>2041</v>
      </c>
      <c r="F11594">
        <v>0.238845897</v>
      </c>
      <c r="G11594">
        <v>7622.5837540000002</v>
      </c>
      <c r="H11594">
        <v>0</v>
      </c>
      <c r="I11594">
        <v>1</v>
      </c>
      <c r="J11594" s="2" t="str">
        <f t="shared" si="181"/>
        <v>EG_BIOMASSSR2037</v>
      </c>
    </row>
    <row r="11595" spans="1:10" x14ac:dyDescent="0.25">
      <c r="A11595" t="s">
        <v>7</v>
      </c>
      <c r="B11595" t="s">
        <v>6</v>
      </c>
      <c r="C11595" t="s">
        <v>12</v>
      </c>
      <c r="D11595">
        <v>2037</v>
      </c>
      <c r="E11595">
        <v>2041</v>
      </c>
      <c r="F11595">
        <v>0.238845897</v>
      </c>
      <c r="G11595">
        <v>7622.5837540000002</v>
      </c>
      <c r="H11595">
        <v>0</v>
      </c>
      <c r="I11595">
        <v>1</v>
      </c>
      <c r="J11595" s="2" t="str">
        <f t="shared" si="181"/>
        <v>EG_BIOMASSNR2037</v>
      </c>
    </row>
    <row r="11596" spans="1:10" x14ac:dyDescent="0.25">
      <c r="A11596" t="s">
        <v>19</v>
      </c>
      <c r="B11596" t="s">
        <v>6</v>
      </c>
      <c r="C11596" t="s">
        <v>10</v>
      </c>
      <c r="D11596">
        <v>2037</v>
      </c>
      <c r="E11596">
        <v>2037</v>
      </c>
      <c r="F11596">
        <v>1</v>
      </c>
      <c r="G11596">
        <v>3406.1686140000002</v>
      </c>
      <c r="H11596">
        <v>0</v>
      </c>
      <c r="I11596">
        <v>1</v>
      </c>
      <c r="J11596" s="2" t="str">
        <f t="shared" si="181"/>
        <v>EG_SOLARGMER2037</v>
      </c>
    </row>
    <row r="11597" spans="1:10" x14ac:dyDescent="0.25">
      <c r="A11597" t="s">
        <v>19</v>
      </c>
      <c r="B11597" t="s">
        <v>6</v>
      </c>
      <c r="C11597" t="s">
        <v>11</v>
      </c>
      <c r="D11597">
        <v>2037</v>
      </c>
      <c r="E11597">
        <v>2037</v>
      </c>
      <c r="F11597">
        <v>1</v>
      </c>
      <c r="G11597">
        <v>3406.1686140000002</v>
      </c>
      <c r="H11597">
        <v>0</v>
      </c>
      <c r="I11597">
        <v>1</v>
      </c>
      <c r="J11597" s="2" t="str">
        <f t="shared" si="181"/>
        <v>EG_SOLARGMWR2037</v>
      </c>
    </row>
    <row r="11598" spans="1:10" x14ac:dyDescent="0.25">
      <c r="A11598" t="s">
        <v>19</v>
      </c>
      <c r="B11598" t="s">
        <v>6</v>
      </c>
      <c r="C11598" t="s">
        <v>9</v>
      </c>
      <c r="D11598">
        <v>2037</v>
      </c>
      <c r="E11598">
        <v>2037</v>
      </c>
      <c r="F11598">
        <v>1</v>
      </c>
      <c r="G11598">
        <v>3406.1686140000002</v>
      </c>
      <c r="H11598">
        <v>0</v>
      </c>
      <c r="I11598">
        <v>1</v>
      </c>
      <c r="J11598" s="2" t="str">
        <f t="shared" si="181"/>
        <v>EG_SOLARGMNER2037</v>
      </c>
    </row>
    <row r="11599" spans="1:10" x14ac:dyDescent="0.25">
      <c r="A11599" t="s">
        <v>19</v>
      </c>
      <c r="B11599" t="s">
        <v>6</v>
      </c>
      <c r="C11599" t="s">
        <v>8</v>
      </c>
      <c r="D11599">
        <v>2037</v>
      </c>
      <c r="E11599">
        <v>2037</v>
      </c>
      <c r="F11599">
        <v>1</v>
      </c>
      <c r="G11599">
        <v>3406.1686140000002</v>
      </c>
      <c r="H11599">
        <v>0</v>
      </c>
      <c r="I11599">
        <v>1</v>
      </c>
      <c r="J11599" s="2" t="str">
        <f t="shared" si="181"/>
        <v>EG_SOLARGMSR2037</v>
      </c>
    </row>
    <row r="11600" spans="1:10" x14ac:dyDescent="0.25">
      <c r="A11600" t="s">
        <v>19</v>
      </c>
      <c r="B11600" t="s">
        <v>6</v>
      </c>
      <c r="C11600" t="s">
        <v>12</v>
      </c>
      <c r="D11600">
        <v>2037</v>
      </c>
      <c r="E11600">
        <v>2037</v>
      </c>
      <c r="F11600">
        <v>1</v>
      </c>
      <c r="G11600">
        <v>3406.1686140000002</v>
      </c>
      <c r="H11600">
        <v>0</v>
      </c>
      <c r="I11600">
        <v>1</v>
      </c>
      <c r="J11600" s="2" t="str">
        <f t="shared" si="181"/>
        <v>EG_SOLARGMNR2037</v>
      </c>
    </row>
    <row r="11601" spans="1:10" x14ac:dyDescent="0.25">
      <c r="A11601" t="s">
        <v>19</v>
      </c>
      <c r="B11601" t="s">
        <v>6</v>
      </c>
      <c r="C11601" t="s">
        <v>10</v>
      </c>
      <c r="D11601">
        <v>2037</v>
      </c>
      <c r="E11601">
        <v>2038</v>
      </c>
      <c r="F11601">
        <v>1</v>
      </c>
      <c r="G11601">
        <v>3406.1686140000002</v>
      </c>
      <c r="H11601">
        <v>0</v>
      </c>
      <c r="I11601">
        <v>1</v>
      </c>
      <c r="J11601" s="2" t="str">
        <f t="shared" si="181"/>
        <v>EG_SOLARGMER2037</v>
      </c>
    </row>
    <row r="11602" spans="1:10" x14ac:dyDescent="0.25">
      <c r="A11602" t="s">
        <v>19</v>
      </c>
      <c r="B11602" t="s">
        <v>6</v>
      </c>
      <c r="C11602" t="s">
        <v>11</v>
      </c>
      <c r="D11602">
        <v>2037</v>
      </c>
      <c r="E11602">
        <v>2038</v>
      </c>
      <c r="F11602">
        <v>1</v>
      </c>
      <c r="G11602">
        <v>3406.1686140000002</v>
      </c>
      <c r="H11602">
        <v>0</v>
      </c>
      <c r="I11602">
        <v>1</v>
      </c>
      <c r="J11602" s="2" t="str">
        <f t="shared" si="181"/>
        <v>EG_SOLARGMWR2037</v>
      </c>
    </row>
    <row r="11603" spans="1:10" x14ac:dyDescent="0.25">
      <c r="A11603" t="s">
        <v>19</v>
      </c>
      <c r="B11603" t="s">
        <v>6</v>
      </c>
      <c r="C11603" t="s">
        <v>9</v>
      </c>
      <c r="D11603">
        <v>2037</v>
      </c>
      <c r="E11603">
        <v>2038</v>
      </c>
      <c r="F11603">
        <v>1</v>
      </c>
      <c r="G11603">
        <v>3406.1686140000002</v>
      </c>
      <c r="H11603">
        <v>0</v>
      </c>
      <c r="I11603">
        <v>1</v>
      </c>
      <c r="J11603" s="2" t="str">
        <f t="shared" si="181"/>
        <v>EG_SOLARGMNER2037</v>
      </c>
    </row>
    <row r="11604" spans="1:10" x14ac:dyDescent="0.25">
      <c r="A11604" t="s">
        <v>19</v>
      </c>
      <c r="B11604" t="s">
        <v>6</v>
      </c>
      <c r="C11604" t="s">
        <v>8</v>
      </c>
      <c r="D11604">
        <v>2037</v>
      </c>
      <c r="E11604">
        <v>2038</v>
      </c>
      <c r="F11604">
        <v>1</v>
      </c>
      <c r="G11604">
        <v>3406.1686140000002</v>
      </c>
      <c r="H11604">
        <v>0</v>
      </c>
      <c r="I11604">
        <v>1</v>
      </c>
      <c r="J11604" s="2" t="str">
        <f t="shared" si="181"/>
        <v>EG_SOLARGMSR2037</v>
      </c>
    </row>
    <row r="11605" spans="1:10" x14ac:dyDescent="0.25">
      <c r="A11605" t="s">
        <v>19</v>
      </c>
      <c r="B11605" t="s">
        <v>6</v>
      </c>
      <c r="C11605" t="s">
        <v>12</v>
      </c>
      <c r="D11605">
        <v>2037</v>
      </c>
      <c r="E11605">
        <v>2038</v>
      </c>
      <c r="F11605">
        <v>1</v>
      </c>
      <c r="G11605">
        <v>3406.1686140000002</v>
      </c>
      <c r="H11605">
        <v>0</v>
      </c>
      <c r="I11605">
        <v>1</v>
      </c>
      <c r="J11605" s="2" t="str">
        <f t="shared" si="181"/>
        <v>EG_SOLARGMNR2037</v>
      </c>
    </row>
    <row r="11606" spans="1:10" x14ac:dyDescent="0.25">
      <c r="A11606" t="s">
        <v>19</v>
      </c>
      <c r="B11606" t="s">
        <v>6</v>
      </c>
      <c r="C11606" t="s">
        <v>10</v>
      </c>
      <c r="D11606">
        <v>2037</v>
      </c>
      <c r="E11606">
        <v>2039</v>
      </c>
      <c r="F11606">
        <v>1</v>
      </c>
      <c r="G11606">
        <v>3406.1686140000002</v>
      </c>
      <c r="H11606">
        <v>0</v>
      </c>
      <c r="I11606">
        <v>1</v>
      </c>
      <c r="J11606" s="2" t="str">
        <f t="shared" si="181"/>
        <v>EG_SOLARGMER2037</v>
      </c>
    </row>
    <row r="11607" spans="1:10" x14ac:dyDescent="0.25">
      <c r="A11607" t="s">
        <v>19</v>
      </c>
      <c r="B11607" t="s">
        <v>6</v>
      </c>
      <c r="C11607" t="s">
        <v>11</v>
      </c>
      <c r="D11607">
        <v>2037</v>
      </c>
      <c r="E11607">
        <v>2039</v>
      </c>
      <c r="F11607">
        <v>1</v>
      </c>
      <c r="G11607">
        <v>3406.1686140000002</v>
      </c>
      <c r="H11607">
        <v>0</v>
      </c>
      <c r="I11607">
        <v>1</v>
      </c>
      <c r="J11607" s="2" t="str">
        <f t="shared" si="181"/>
        <v>EG_SOLARGMWR2037</v>
      </c>
    </row>
    <row r="11608" spans="1:10" x14ac:dyDescent="0.25">
      <c r="A11608" t="s">
        <v>19</v>
      </c>
      <c r="B11608" t="s">
        <v>6</v>
      </c>
      <c r="C11608" t="s">
        <v>9</v>
      </c>
      <c r="D11608">
        <v>2037</v>
      </c>
      <c r="E11608">
        <v>2039</v>
      </c>
      <c r="F11608">
        <v>1</v>
      </c>
      <c r="G11608">
        <v>3406.1686140000002</v>
      </c>
      <c r="H11608">
        <v>0</v>
      </c>
      <c r="I11608">
        <v>1</v>
      </c>
      <c r="J11608" s="2" t="str">
        <f t="shared" si="181"/>
        <v>EG_SOLARGMNER2037</v>
      </c>
    </row>
    <row r="11609" spans="1:10" x14ac:dyDescent="0.25">
      <c r="A11609" t="s">
        <v>19</v>
      </c>
      <c r="B11609" t="s">
        <v>6</v>
      </c>
      <c r="C11609" t="s">
        <v>8</v>
      </c>
      <c r="D11609">
        <v>2037</v>
      </c>
      <c r="E11609">
        <v>2039</v>
      </c>
      <c r="F11609">
        <v>1</v>
      </c>
      <c r="G11609">
        <v>3406.1686140000002</v>
      </c>
      <c r="H11609">
        <v>0</v>
      </c>
      <c r="I11609">
        <v>1</v>
      </c>
      <c r="J11609" s="2" t="str">
        <f t="shared" si="181"/>
        <v>EG_SOLARGMSR2037</v>
      </c>
    </row>
    <row r="11610" spans="1:10" x14ac:dyDescent="0.25">
      <c r="A11610" t="s">
        <v>19</v>
      </c>
      <c r="B11610" t="s">
        <v>6</v>
      </c>
      <c r="C11610" t="s">
        <v>12</v>
      </c>
      <c r="D11610">
        <v>2037</v>
      </c>
      <c r="E11610">
        <v>2039</v>
      </c>
      <c r="F11610">
        <v>1</v>
      </c>
      <c r="G11610">
        <v>3406.1686140000002</v>
      </c>
      <c r="H11610">
        <v>0</v>
      </c>
      <c r="I11610">
        <v>1</v>
      </c>
      <c r="J11610" s="2" t="str">
        <f t="shared" si="181"/>
        <v>EG_SOLARGMNR2037</v>
      </c>
    </row>
    <row r="11611" spans="1:10" x14ac:dyDescent="0.25">
      <c r="A11611" t="s">
        <v>19</v>
      </c>
      <c r="B11611" t="s">
        <v>6</v>
      </c>
      <c r="C11611" t="s">
        <v>10</v>
      </c>
      <c r="D11611">
        <v>2037</v>
      </c>
      <c r="E11611">
        <v>2040</v>
      </c>
      <c r="F11611">
        <v>1</v>
      </c>
      <c r="G11611">
        <v>3406.1686140000002</v>
      </c>
      <c r="H11611">
        <v>0</v>
      </c>
      <c r="I11611">
        <v>1</v>
      </c>
      <c r="J11611" s="2" t="str">
        <f t="shared" si="181"/>
        <v>EG_SOLARGMER2037</v>
      </c>
    </row>
    <row r="11612" spans="1:10" x14ac:dyDescent="0.25">
      <c r="A11612" t="s">
        <v>19</v>
      </c>
      <c r="B11612" t="s">
        <v>6</v>
      </c>
      <c r="C11612" t="s">
        <v>11</v>
      </c>
      <c r="D11612">
        <v>2037</v>
      </c>
      <c r="E11612">
        <v>2040</v>
      </c>
      <c r="F11612">
        <v>1</v>
      </c>
      <c r="G11612">
        <v>3406.1686140000002</v>
      </c>
      <c r="H11612">
        <v>0</v>
      </c>
      <c r="I11612">
        <v>1</v>
      </c>
      <c r="J11612" s="2" t="str">
        <f t="shared" si="181"/>
        <v>EG_SOLARGMWR2037</v>
      </c>
    </row>
    <row r="11613" spans="1:10" x14ac:dyDescent="0.25">
      <c r="A11613" t="s">
        <v>19</v>
      </c>
      <c r="B11613" t="s">
        <v>6</v>
      </c>
      <c r="C11613" t="s">
        <v>9</v>
      </c>
      <c r="D11613">
        <v>2037</v>
      </c>
      <c r="E11613">
        <v>2040</v>
      </c>
      <c r="F11613">
        <v>1</v>
      </c>
      <c r="G11613">
        <v>3406.1686140000002</v>
      </c>
      <c r="H11613">
        <v>0</v>
      </c>
      <c r="I11613">
        <v>1</v>
      </c>
      <c r="J11613" s="2" t="str">
        <f t="shared" si="181"/>
        <v>EG_SOLARGMNER2037</v>
      </c>
    </row>
    <row r="11614" spans="1:10" x14ac:dyDescent="0.25">
      <c r="A11614" t="s">
        <v>19</v>
      </c>
      <c r="B11614" t="s">
        <v>6</v>
      </c>
      <c r="C11614" t="s">
        <v>8</v>
      </c>
      <c r="D11614">
        <v>2037</v>
      </c>
      <c r="E11614">
        <v>2040</v>
      </c>
      <c r="F11614">
        <v>1</v>
      </c>
      <c r="G11614">
        <v>3406.1686140000002</v>
      </c>
      <c r="H11614">
        <v>0</v>
      </c>
      <c r="I11614">
        <v>1</v>
      </c>
      <c r="J11614" s="2" t="str">
        <f t="shared" si="181"/>
        <v>EG_SOLARGMSR2037</v>
      </c>
    </row>
    <row r="11615" spans="1:10" x14ac:dyDescent="0.25">
      <c r="A11615" t="s">
        <v>19</v>
      </c>
      <c r="B11615" t="s">
        <v>6</v>
      </c>
      <c r="C11615" t="s">
        <v>12</v>
      </c>
      <c r="D11615">
        <v>2037</v>
      </c>
      <c r="E11615">
        <v>2040</v>
      </c>
      <c r="F11615">
        <v>1</v>
      </c>
      <c r="G11615">
        <v>3406.1686140000002</v>
      </c>
      <c r="H11615">
        <v>0</v>
      </c>
      <c r="I11615">
        <v>1</v>
      </c>
      <c r="J11615" s="2" t="str">
        <f t="shared" si="181"/>
        <v>EG_SOLARGMNR2037</v>
      </c>
    </row>
    <row r="11616" spans="1:10" x14ac:dyDescent="0.25">
      <c r="A11616" t="s">
        <v>19</v>
      </c>
      <c r="B11616" t="s">
        <v>6</v>
      </c>
      <c r="C11616" t="s">
        <v>10</v>
      </c>
      <c r="D11616">
        <v>2037</v>
      </c>
      <c r="E11616">
        <v>2041</v>
      </c>
      <c r="F11616">
        <v>1</v>
      </c>
      <c r="G11616">
        <v>3406.1686140000002</v>
      </c>
      <c r="H11616">
        <v>0</v>
      </c>
      <c r="I11616">
        <v>1</v>
      </c>
      <c r="J11616" s="2" t="str">
        <f t="shared" si="181"/>
        <v>EG_SOLARGMER2037</v>
      </c>
    </row>
    <row r="11617" spans="1:10" x14ac:dyDescent="0.25">
      <c r="A11617" t="s">
        <v>19</v>
      </c>
      <c r="B11617" t="s">
        <v>6</v>
      </c>
      <c r="C11617" t="s">
        <v>11</v>
      </c>
      <c r="D11617">
        <v>2037</v>
      </c>
      <c r="E11617">
        <v>2041</v>
      </c>
      <c r="F11617">
        <v>1</v>
      </c>
      <c r="G11617">
        <v>3406.1686140000002</v>
      </c>
      <c r="H11617">
        <v>0</v>
      </c>
      <c r="I11617">
        <v>1</v>
      </c>
      <c r="J11617" s="2" t="str">
        <f t="shared" si="181"/>
        <v>EG_SOLARGMWR2037</v>
      </c>
    </row>
    <row r="11618" spans="1:10" x14ac:dyDescent="0.25">
      <c r="A11618" t="s">
        <v>19</v>
      </c>
      <c r="B11618" t="s">
        <v>6</v>
      </c>
      <c r="C11618" t="s">
        <v>9</v>
      </c>
      <c r="D11618">
        <v>2037</v>
      </c>
      <c r="E11618">
        <v>2041</v>
      </c>
      <c r="F11618">
        <v>1</v>
      </c>
      <c r="G11618">
        <v>3406.1686140000002</v>
      </c>
      <c r="H11618">
        <v>0</v>
      </c>
      <c r="I11618">
        <v>1</v>
      </c>
      <c r="J11618" s="2" t="str">
        <f t="shared" si="181"/>
        <v>EG_SOLARGMNER2037</v>
      </c>
    </row>
    <row r="11619" spans="1:10" x14ac:dyDescent="0.25">
      <c r="A11619" t="s">
        <v>19</v>
      </c>
      <c r="B11619" t="s">
        <v>6</v>
      </c>
      <c r="C11619" t="s">
        <v>8</v>
      </c>
      <c r="D11619">
        <v>2037</v>
      </c>
      <c r="E11619">
        <v>2041</v>
      </c>
      <c r="F11619">
        <v>1</v>
      </c>
      <c r="G11619">
        <v>3406.1686140000002</v>
      </c>
      <c r="H11619">
        <v>0</v>
      </c>
      <c r="I11619">
        <v>1</v>
      </c>
      <c r="J11619" s="2" t="str">
        <f t="shared" si="181"/>
        <v>EG_SOLARGMSR2037</v>
      </c>
    </row>
    <row r="11620" spans="1:10" x14ac:dyDescent="0.25">
      <c r="A11620" t="s">
        <v>19</v>
      </c>
      <c r="B11620" t="s">
        <v>6</v>
      </c>
      <c r="C11620" t="s">
        <v>12</v>
      </c>
      <c r="D11620">
        <v>2037</v>
      </c>
      <c r="E11620">
        <v>2041</v>
      </c>
      <c r="F11620">
        <v>1</v>
      </c>
      <c r="G11620">
        <v>3406.1686140000002</v>
      </c>
      <c r="H11620">
        <v>0</v>
      </c>
      <c r="I11620">
        <v>1</v>
      </c>
      <c r="J11620" s="2" t="str">
        <f t="shared" si="181"/>
        <v>EG_SOLARGMNR2037</v>
      </c>
    </row>
    <row r="11621" spans="1:10" x14ac:dyDescent="0.25">
      <c r="A11621" t="s">
        <v>20</v>
      </c>
      <c r="B11621" t="s">
        <v>6</v>
      </c>
      <c r="C11621" t="s">
        <v>10</v>
      </c>
      <c r="D11621">
        <v>2037</v>
      </c>
      <c r="E11621">
        <v>2037</v>
      </c>
      <c r="F11621">
        <v>1</v>
      </c>
      <c r="G11621">
        <v>3351.6435510000001</v>
      </c>
      <c r="H11621">
        <v>0</v>
      </c>
      <c r="I11621">
        <v>1</v>
      </c>
      <c r="J11621" s="2" t="str">
        <f t="shared" si="181"/>
        <v>EG_SOLARRFER2037</v>
      </c>
    </row>
    <row r="11622" spans="1:10" x14ac:dyDescent="0.25">
      <c r="A11622" t="s">
        <v>20</v>
      </c>
      <c r="B11622" t="s">
        <v>6</v>
      </c>
      <c r="C11622" t="s">
        <v>11</v>
      </c>
      <c r="D11622">
        <v>2037</v>
      </c>
      <c r="E11622">
        <v>2037</v>
      </c>
      <c r="F11622">
        <v>1</v>
      </c>
      <c r="G11622">
        <v>3351.6435510000001</v>
      </c>
      <c r="H11622">
        <v>0</v>
      </c>
      <c r="I11622">
        <v>1</v>
      </c>
      <c r="J11622" s="2" t="str">
        <f t="shared" si="181"/>
        <v>EG_SOLARRFWR2037</v>
      </c>
    </row>
    <row r="11623" spans="1:10" x14ac:dyDescent="0.25">
      <c r="A11623" t="s">
        <v>20</v>
      </c>
      <c r="B11623" t="s">
        <v>6</v>
      </c>
      <c r="C11623" t="s">
        <v>9</v>
      </c>
      <c r="D11623">
        <v>2037</v>
      </c>
      <c r="E11623">
        <v>2037</v>
      </c>
      <c r="F11623">
        <v>1</v>
      </c>
      <c r="G11623">
        <v>3351.6435510000001</v>
      </c>
      <c r="H11623">
        <v>0</v>
      </c>
      <c r="I11623">
        <v>1</v>
      </c>
      <c r="J11623" s="2" t="str">
        <f t="shared" si="181"/>
        <v>EG_SOLARRFNER2037</v>
      </c>
    </row>
    <row r="11624" spans="1:10" x14ac:dyDescent="0.25">
      <c r="A11624" t="s">
        <v>20</v>
      </c>
      <c r="B11624" t="s">
        <v>6</v>
      </c>
      <c r="C11624" t="s">
        <v>8</v>
      </c>
      <c r="D11624">
        <v>2037</v>
      </c>
      <c r="E11624">
        <v>2037</v>
      </c>
      <c r="F11624">
        <v>1</v>
      </c>
      <c r="G11624">
        <v>3351.6435510000001</v>
      </c>
      <c r="H11624">
        <v>0</v>
      </c>
      <c r="I11624">
        <v>1</v>
      </c>
      <c r="J11624" s="2" t="str">
        <f t="shared" si="181"/>
        <v>EG_SOLARRFSR2037</v>
      </c>
    </row>
    <row r="11625" spans="1:10" x14ac:dyDescent="0.25">
      <c r="A11625" t="s">
        <v>20</v>
      </c>
      <c r="B11625" t="s">
        <v>6</v>
      </c>
      <c r="C11625" t="s">
        <v>12</v>
      </c>
      <c r="D11625">
        <v>2037</v>
      </c>
      <c r="E11625">
        <v>2037</v>
      </c>
      <c r="F11625">
        <v>1</v>
      </c>
      <c r="G11625">
        <v>3351.6435510000001</v>
      </c>
      <c r="H11625">
        <v>0</v>
      </c>
      <c r="I11625">
        <v>1</v>
      </c>
      <c r="J11625" s="2" t="str">
        <f t="shared" si="181"/>
        <v>EG_SOLARRFNR2037</v>
      </c>
    </row>
    <row r="11626" spans="1:10" x14ac:dyDescent="0.25">
      <c r="A11626" t="s">
        <v>20</v>
      </c>
      <c r="B11626" t="s">
        <v>6</v>
      </c>
      <c r="C11626" t="s">
        <v>10</v>
      </c>
      <c r="D11626">
        <v>2037</v>
      </c>
      <c r="E11626">
        <v>2038</v>
      </c>
      <c r="F11626">
        <v>1</v>
      </c>
      <c r="G11626">
        <v>3351.6435510000001</v>
      </c>
      <c r="H11626">
        <v>0</v>
      </c>
      <c r="I11626">
        <v>1</v>
      </c>
      <c r="J11626" s="2" t="str">
        <f t="shared" si="181"/>
        <v>EG_SOLARRFER2037</v>
      </c>
    </row>
    <row r="11627" spans="1:10" x14ac:dyDescent="0.25">
      <c r="A11627" t="s">
        <v>20</v>
      </c>
      <c r="B11627" t="s">
        <v>6</v>
      </c>
      <c r="C11627" t="s">
        <v>11</v>
      </c>
      <c r="D11627">
        <v>2037</v>
      </c>
      <c r="E11627">
        <v>2038</v>
      </c>
      <c r="F11627">
        <v>1</v>
      </c>
      <c r="G11627">
        <v>3351.6435510000001</v>
      </c>
      <c r="H11627">
        <v>0</v>
      </c>
      <c r="I11627">
        <v>1</v>
      </c>
      <c r="J11627" s="2" t="str">
        <f t="shared" si="181"/>
        <v>EG_SOLARRFWR2037</v>
      </c>
    </row>
    <row r="11628" spans="1:10" x14ac:dyDescent="0.25">
      <c r="A11628" t="s">
        <v>20</v>
      </c>
      <c r="B11628" t="s">
        <v>6</v>
      </c>
      <c r="C11628" t="s">
        <v>9</v>
      </c>
      <c r="D11628">
        <v>2037</v>
      </c>
      <c r="E11628">
        <v>2038</v>
      </c>
      <c r="F11628">
        <v>1</v>
      </c>
      <c r="G11628">
        <v>3351.6435510000001</v>
      </c>
      <c r="H11628">
        <v>0</v>
      </c>
      <c r="I11628">
        <v>1</v>
      </c>
      <c r="J11628" s="2" t="str">
        <f t="shared" si="181"/>
        <v>EG_SOLARRFNER2037</v>
      </c>
    </row>
    <row r="11629" spans="1:10" x14ac:dyDescent="0.25">
      <c r="A11629" t="s">
        <v>20</v>
      </c>
      <c r="B11629" t="s">
        <v>6</v>
      </c>
      <c r="C11629" t="s">
        <v>8</v>
      </c>
      <c r="D11629">
        <v>2037</v>
      </c>
      <c r="E11629">
        <v>2038</v>
      </c>
      <c r="F11629">
        <v>1</v>
      </c>
      <c r="G11629">
        <v>3351.6435510000001</v>
      </c>
      <c r="H11629">
        <v>0</v>
      </c>
      <c r="I11629">
        <v>1</v>
      </c>
      <c r="J11629" s="2" t="str">
        <f t="shared" si="181"/>
        <v>EG_SOLARRFSR2037</v>
      </c>
    </row>
    <row r="11630" spans="1:10" x14ac:dyDescent="0.25">
      <c r="A11630" t="s">
        <v>20</v>
      </c>
      <c r="B11630" t="s">
        <v>6</v>
      </c>
      <c r="C11630" t="s">
        <v>12</v>
      </c>
      <c r="D11630">
        <v>2037</v>
      </c>
      <c r="E11630">
        <v>2038</v>
      </c>
      <c r="F11630">
        <v>1</v>
      </c>
      <c r="G11630">
        <v>3351.6435510000001</v>
      </c>
      <c r="H11630">
        <v>0</v>
      </c>
      <c r="I11630">
        <v>1</v>
      </c>
      <c r="J11630" s="2" t="str">
        <f t="shared" si="181"/>
        <v>EG_SOLARRFNR2037</v>
      </c>
    </row>
    <row r="11631" spans="1:10" x14ac:dyDescent="0.25">
      <c r="A11631" t="s">
        <v>20</v>
      </c>
      <c r="B11631" t="s">
        <v>6</v>
      </c>
      <c r="C11631" t="s">
        <v>10</v>
      </c>
      <c r="D11631">
        <v>2037</v>
      </c>
      <c r="E11631">
        <v>2039</v>
      </c>
      <c r="F11631">
        <v>1</v>
      </c>
      <c r="G11631">
        <v>3351.6435510000001</v>
      </c>
      <c r="H11631">
        <v>0</v>
      </c>
      <c r="I11631">
        <v>1</v>
      </c>
      <c r="J11631" s="2" t="str">
        <f t="shared" si="181"/>
        <v>EG_SOLARRFER2037</v>
      </c>
    </row>
    <row r="11632" spans="1:10" x14ac:dyDescent="0.25">
      <c r="A11632" t="s">
        <v>20</v>
      </c>
      <c r="B11632" t="s">
        <v>6</v>
      </c>
      <c r="C11632" t="s">
        <v>11</v>
      </c>
      <c r="D11632">
        <v>2037</v>
      </c>
      <c r="E11632">
        <v>2039</v>
      </c>
      <c r="F11632">
        <v>1</v>
      </c>
      <c r="G11632">
        <v>3351.6435510000001</v>
      </c>
      <c r="H11632">
        <v>0</v>
      </c>
      <c r="I11632">
        <v>1</v>
      </c>
      <c r="J11632" s="2" t="str">
        <f t="shared" si="181"/>
        <v>EG_SOLARRFWR2037</v>
      </c>
    </row>
    <row r="11633" spans="1:10" x14ac:dyDescent="0.25">
      <c r="A11633" t="s">
        <v>20</v>
      </c>
      <c r="B11633" t="s">
        <v>6</v>
      </c>
      <c r="C11633" t="s">
        <v>9</v>
      </c>
      <c r="D11633">
        <v>2037</v>
      </c>
      <c r="E11633">
        <v>2039</v>
      </c>
      <c r="F11633">
        <v>1</v>
      </c>
      <c r="G11633">
        <v>3351.6435510000001</v>
      </c>
      <c r="H11633">
        <v>0</v>
      </c>
      <c r="I11633">
        <v>1</v>
      </c>
      <c r="J11633" s="2" t="str">
        <f t="shared" si="181"/>
        <v>EG_SOLARRFNER2037</v>
      </c>
    </row>
    <row r="11634" spans="1:10" x14ac:dyDescent="0.25">
      <c r="A11634" t="s">
        <v>20</v>
      </c>
      <c r="B11634" t="s">
        <v>6</v>
      </c>
      <c r="C11634" t="s">
        <v>8</v>
      </c>
      <c r="D11634">
        <v>2037</v>
      </c>
      <c r="E11634">
        <v>2039</v>
      </c>
      <c r="F11634">
        <v>1</v>
      </c>
      <c r="G11634">
        <v>3351.6435510000001</v>
      </c>
      <c r="H11634">
        <v>0</v>
      </c>
      <c r="I11634">
        <v>1</v>
      </c>
      <c r="J11634" s="2" t="str">
        <f t="shared" si="181"/>
        <v>EG_SOLARRFSR2037</v>
      </c>
    </row>
    <row r="11635" spans="1:10" x14ac:dyDescent="0.25">
      <c r="A11635" t="s">
        <v>20</v>
      </c>
      <c r="B11635" t="s">
        <v>6</v>
      </c>
      <c r="C11635" t="s">
        <v>12</v>
      </c>
      <c r="D11635">
        <v>2037</v>
      </c>
      <c r="E11635">
        <v>2039</v>
      </c>
      <c r="F11635">
        <v>1</v>
      </c>
      <c r="G11635">
        <v>3351.6435510000001</v>
      </c>
      <c r="H11635">
        <v>0</v>
      </c>
      <c r="I11635">
        <v>1</v>
      </c>
      <c r="J11635" s="2" t="str">
        <f t="shared" si="181"/>
        <v>EG_SOLARRFNR2037</v>
      </c>
    </row>
    <row r="11636" spans="1:10" x14ac:dyDescent="0.25">
      <c r="A11636" t="s">
        <v>20</v>
      </c>
      <c r="B11636" t="s">
        <v>6</v>
      </c>
      <c r="C11636" t="s">
        <v>10</v>
      </c>
      <c r="D11636">
        <v>2037</v>
      </c>
      <c r="E11636">
        <v>2040</v>
      </c>
      <c r="F11636">
        <v>1</v>
      </c>
      <c r="G11636">
        <v>3351.6435510000001</v>
      </c>
      <c r="H11636">
        <v>0</v>
      </c>
      <c r="I11636">
        <v>1</v>
      </c>
      <c r="J11636" s="2" t="str">
        <f t="shared" si="181"/>
        <v>EG_SOLARRFER2037</v>
      </c>
    </row>
    <row r="11637" spans="1:10" x14ac:dyDescent="0.25">
      <c r="A11637" t="s">
        <v>20</v>
      </c>
      <c r="B11637" t="s">
        <v>6</v>
      </c>
      <c r="C11637" t="s">
        <v>11</v>
      </c>
      <c r="D11637">
        <v>2037</v>
      </c>
      <c r="E11637">
        <v>2040</v>
      </c>
      <c r="F11637">
        <v>1</v>
      </c>
      <c r="G11637">
        <v>3351.6435510000001</v>
      </c>
      <c r="H11637">
        <v>0</v>
      </c>
      <c r="I11637">
        <v>1</v>
      </c>
      <c r="J11637" s="2" t="str">
        <f t="shared" si="181"/>
        <v>EG_SOLARRFWR2037</v>
      </c>
    </row>
    <row r="11638" spans="1:10" x14ac:dyDescent="0.25">
      <c r="A11638" t="s">
        <v>20</v>
      </c>
      <c r="B11638" t="s">
        <v>6</v>
      </c>
      <c r="C11638" t="s">
        <v>9</v>
      </c>
      <c r="D11638">
        <v>2037</v>
      </c>
      <c r="E11638">
        <v>2040</v>
      </c>
      <c r="F11638">
        <v>1</v>
      </c>
      <c r="G11638">
        <v>3351.6435510000001</v>
      </c>
      <c r="H11638">
        <v>0</v>
      </c>
      <c r="I11638">
        <v>1</v>
      </c>
      <c r="J11638" s="2" t="str">
        <f t="shared" si="181"/>
        <v>EG_SOLARRFNER2037</v>
      </c>
    </row>
    <row r="11639" spans="1:10" x14ac:dyDescent="0.25">
      <c r="A11639" t="s">
        <v>20</v>
      </c>
      <c r="B11639" t="s">
        <v>6</v>
      </c>
      <c r="C11639" t="s">
        <v>8</v>
      </c>
      <c r="D11639">
        <v>2037</v>
      </c>
      <c r="E11639">
        <v>2040</v>
      </c>
      <c r="F11639">
        <v>1</v>
      </c>
      <c r="G11639">
        <v>3351.6435510000001</v>
      </c>
      <c r="H11639">
        <v>0</v>
      </c>
      <c r="I11639">
        <v>1</v>
      </c>
      <c r="J11639" s="2" t="str">
        <f t="shared" si="181"/>
        <v>EG_SOLARRFSR2037</v>
      </c>
    </row>
    <row r="11640" spans="1:10" x14ac:dyDescent="0.25">
      <c r="A11640" t="s">
        <v>20</v>
      </c>
      <c r="B11640" t="s">
        <v>6</v>
      </c>
      <c r="C11640" t="s">
        <v>12</v>
      </c>
      <c r="D11640">
        <v>2037</v>
      </c>
      <c r="E11640">
        <v>2040</v>
      </c>
      <c r="F11640">
        <v>1</v>
      </c>
      <c r="G11640">
        <v>3351.6435510000001</v>
      </c>
      <c r="H11640">
        <v>0</v>
      </c>
      <c r="I11640">
        <v>1</v>
      </c>
      <c r="J11640" s="2" t="str">
        <f t="shared" si="181"/>
        <v>EG_SOLARRFNR2037</v>
      </c>
    </row>
    <row r="11641" spans="1:10" x14ac:dyDescent="0.25">
      <c r="A11641" t="s">
        <v>20</v>
      </c>
      <c r="B11641" t="s">
        <v>6</v>
      </c>
      <c r="C11641" t="s">
        <v>10</v>
      </c>
      <c r="D11641">
        <v>2037</v>
      </c>
      <c r="E11641">
        <v>2041</v>
      </c>
      <c r="F11641">
        <v>1</v>
      </c>
      <c r="G11641">
        <v>3351.6435510000001</v>
      </c>
      <c r="H11641">
        <v>0</v>
      </c>
      <c r="I11641">
        <v>1</v>
      </c>
      <c r="J11641" s="2" t="str">
        <f t="shared" si="181"/>
        <v>EG_SOLARRFER2037</v>
      </c>
    </row>
    <row r="11642" spans="1:10" x14ac:dyDescent="0.25">
      <c r="A11642" t="s">
        <v>20</v>
      </c>
      <c r="B11642" t="s">
        <v>6</v>
      </c>
      <c r="C11642" t="s">
        <v>11</v>
      </c>
      <c r="D11642">
        <v>2037</v>
      </c>
      <c r="E11642">
        <v>2041</v>
      </c>
      <c r="F11642">
        <v>1</v>
      </c>
      <c r="G11642">
        <v>3351.6435510000001</v>
      </c>
      <c r="H11642">
        <v>0</v>
      </c>
      <c r="I11642">
        <v>1</v>
      </c>
      <c r="J11642" s="2" t="str">
        <f t="shared" si="181"/>
        <v>EG_SOLARRFWR2037</v>
      </c>
    </row>
    <row r="11643" spans="1:10" x14ac:dyDescent="0.25">
      <c r="A11643" t="s">
        <v>20</v>
      </c>
      <c r="B11643" t="s">
        <v>6</v>
      </c>
      <c r="C11643" t="s">
        <v>9</v>
      </c>
      <c r="D11643">
        <v>2037</v>
      </c>
      <c r="E11643">
        <v>2041</v>
      </c>
      <c r="F11643">
        <v>1</v>
      </c>
      <c r="G11643">
        <v>3351.6435510000001</v>
      </c>
      <c r="H11643">
        <v>0</v>
      </c>
      <c r="I11643">
        <v>1</v>
      </c>
      <c r="J11643" s="2" t="str">
        <f t="shared" si="181"/>
        <v>EG_SOLARRFNER2037</v>
      </c>
    </row>
    <row r="11644" spans="1:10" x14ac:dyDescent="0.25">
      <c r="A11644" t="s">
        <v>20</v>
      </c>
      <c r="B11644" t="s">
        <v>6</v>
      </c>
      <c r="C11644" t="s">
        <v>8</v>
      </c>
      <c r="D11644">
        <v>2037</v>
      </c>
      <c r="E11644">
        <v>2041</v>
      </c>
      <c r="F11644">
        <v>1</v>
      </c>
      <c r="G11644">
        <v>3351.6435510000001</v>
      </c>
      <c r="H11644">
        <v>0</v>
      </c>
      <c r="I11644">
        <v>1</v>
      </c>
      <c r="J11644" s="2" t="str">
        <f t="shared" si="181"/>
        <v>EG_SOLARRFSR2037</v>
      </c>
    </row>
    <row r="11645" spans="1:10" x14ac:dyDescent="0.25">
      <c r="A11645" t="s">
        <v>20</v>
      </c>
      <c r="B11645" t="s">
        <v>6</v>
      </c>
      <c r="C11645" t="s">
        <v>12</v>
      </c>
      <c r="D11645">
        <v>2037</v>
      </c>
      <c r="E11645">
        <v>2041</v>
      </c>
      <c r="F11645">
        <v>1</v>
      </c>
      <c r="G11645">
        <v>3351.6435510000001</v>
      </c>
      <c r="H11645">
        <v>0</v>
      </c>
      <c r="I11645">
        <v>1</v>
      </c>
      <c r="J11645" s="2" t="str">
        <f t="shared" si="181"/>
        <v>EG_SOLARRFNR2037</v>
      </c>
    </row>
    <row r="11646" spans="1:10" x14ac:dyDescent="0.25">
      <c r="A11646" t="s">
        <v>21</v>
      </c>
      <c r="B11646" t="s">
        <v>6</v>
      </c>
      <c r="C11646" t="s">
        <v>10</v>
      </c>
      <c r="D11646">
        <v>2037</v>
      </c>
      <c r="E11646">
        <v>2037</v>
      </c>
      <c r="F11646">
        <v>1</v>
      </c>
      <c r="G11646">
        <v>9922.5951600000008</v>
      </c>
      <c r="H11646">
        <v>0</v>
      </c>
      <c r="I11646">
        <v>1</v>
      </c>
      <c r="J11646" s="2" t="str">
        <f t="shared" si="181"/>
        <v>EG_WINDONER2037</v>
      </c>
    </row>
    <row r="11647" spans="1:10" x14ac:dyDescent="0.25">
      <c r="A11647" t="s">
        <v>21</v>
      </c>
      <c r="B11647" t="s">
        <v>6</v>
      </c>
      <c r="C11647" t="s">
        <v>11</v>
      </c>
      <c r="D11647">
        <v>2037</v>
      </c>
      <c r="E11647">
        <v>2037</v>
      </c>
      <c r="F11647">
        <v>1</v>
      </c>
      <c r="G11647">
        <v>9922.5951600000008</v>
      </c>
      <c r="H11647">
        <v>0</v>
      </c>
      <c r="I11647">
        <v>1</v>
      </c>
      <c r="J11647" s="2" t="str">
        <f t="shared" si="181"/>
        <v>EG_WINDONWR2037</v>
      </c>
    </row>
    <row r="11648" spans="1:10" x14ac:dyDescent="0.25">
      <c r="A11648" t="s">
        <v>21</v>
      </c>
      <c r="B11648" t="s">
        <v>6</v>
      </c>
      <c r="C11648" t="s">
        <v>9</v>
      </c>
      <c r="D11648">
        <v>2037</v>
      </c>
      <c r="E11648">
        <v>2037</v>
      </c>
      <c r="F11648">
        <v>1</v>
      </c>
      <c r="G11648">
        <v>9922.5951600000008</v>
      </c>
      <c r="H11648">
        <v>0</v>
      </c>
      <c r="I11648">
        <v>1</v>
      </c>
      <c r="J11648" s="2" t="str">
        <f t="shared" si="181"/>
        <v>EG_WINDONNER2037</v>
      </c>
    </row>
    <row r="11649" spans="1:10" x14ac:dyDescent="0.25">
      <c r="A11649" t="s">
        <v>21</v>
      </c>
      <c r="B11649" t="s">
        <v>6</v>
      </c>
      <c r="C11649" t="s">
        <v>8</v>
      </c>
      <c r="D11649">
        <v>2037</v>
      </c>
      <c r="E11649">
        <v>2037</v>
      </c>
      <c r="F11649">
        <v>1</v>
      </c>
      <c r="G11649">
        <v>9922.5951600000008</v>
      </c>
      <c r="H11649">
        <v>0</v>
      </c>
      <c r="I11649">
        <v>1</v>
      </c>
      <c r="J11649" s="2" t="str">
        <f t="shared" si="181"/>
        <v>EG_WINDONSR2037</v>
      </c>
    </row>
    <row r="11650" spans="1:10" x14ac:dyDescent="0.25">
      <c r="A11650" t="s">
        <v>21</v>
      </c>
      <c r="B11650" t="s">
        <v>6</v>
      </c>
      <c r="C11650" t="s">
        <v>12</v>
      </c>
      <c r="D11650">
        <v>2037</v>
      </c>
      <c r="E11650">
        <v>2037</v>
      </c>
      <c r="F11650">
        <v>1</v>
      </c>
      <c r="G11650">
        <v>9922.5951600000008</v>
      </c>
      <c r="H11650">
        <v>0</v>
      </c>
      <c r="I11650">
        <v>1</v>
      </c>
      <c r="J11650" s="2" t="str">
        <f t="shared" si="181"/>
        <v>EG_WINDONNR2037</v>
      </c>
    </row>
    <row r="11651" spans="1:10" x14ac:dyDescent="0.25">
      <c r="A11651" t="s">
        <v>21</v>
      </c>
      <c r="B11651" t="s">
        <v>6</v>
      </c>
      <c r="C11651" t="s">
        <v>10</v>
      </c>
      <c r="D11651">
        <v>2037</v>
      </c>
      <c r="E11651">
        <v>2038</v>
      </c>
      <c r="F11651">
        <v>1</v>
      </c>
      <c r="G11651">
        <v>9922.5951600000008</v>
      </c>
      <c r="H11651">
        <v>0</v>
      </c>
      <c r="I11651">
        <v>1</v>
      </c>
      <c r="J11651" s="2" t="str">
        <f t="shared" ref="J11651:J11714" si="182">_xlfn.CONCAT(A11651,C11651,D11651)</f>
        <v>EG_WINDONER2037</v>
      </c>
    </row>
    <row r="11652" spans="1:10" x14ac:dyDescent="0.25">
      <c r="A11652" t="s">
        <v>21</v>
      </c>
      <c r="B11652" t="s">
        <v>6</v>
      </c>
      <c r="C11652" t="s">
        <v>11</v>
      </c>
      <c r="D11652">
        <v>2037</v>
      </c>
      <c r="E11652">
        <v>2038</v>
      </c>
      <c r="F11652">
        <v>1</v>
      </c>
      <c r="G11652">
        <v>9922.5951600000008</v>
      </c>
      <c r="H11652">
        <v>0</v>
      </c>
      <c r="I11652">
        <v>1</v>
      </c>
      <c r="J11652" s="2" t="str">
        <f t="shared" si="182"/>
        <v>EG_WINDONWR2037</v>
      </c>
    </row>
    <row r="11653" spans="1:10" x14ac:dyDescent="0.25">
      <c r="A11653" t="s">
        <v>21</v>
      </c>
      <c r="B11653" t="s">
        <v>6</v>
      </c>
      <c r="C11653" t="s">
        <v>9</v>
      </c>
      <c r="D11653">
        <v>2037</v>
      </c>
      <c r="E11653">
        <v>2038</v>
      </c>
      <c r="F11653">
        <v>1</v>
      </c>
      <c r="G11653">
        <v>9922.5951600000008</v>
      </c>
      <c r="H11653">
        <v>0</v>
      </c>
      <c r="I11653">
        <v>1</v>
      </c>
      <c r="J11653" s="2" t="str">
        <f t="shared" si="182"/>
        <v>EG_WINDONNER2037</v>
      </c>
    </row>
    <row r="11654" spans="1:10" x14ac:dyDescent="0.25">
      <c r="A11654" t="s">
        <v>21</v>
      </c>
      <c r="B11654" t="s">
        <v>6</v>
      </c>
      <c r="C11654" t="s">
        <v>8</v>
      </c>
      <c r="D11654">
        <v>2037</v>
      </c>
      <c r="E11654">
        <v>2038</v>
      </c>
      <c r="F11654">
        <v>1</v>
      </c>
      <c r="G11654">
        <v>9922.5951600000008</v>
      </c>
      <c r="H11654">
        <v>0</v>
      </c>
      <c r="I11654">
        <v>1</v>
      </c>
      <c r="J11654" s="2" t="str">
        <f t="shared" si="182"/>
        <v>EG_WINDONSR2037</v>
      </c>
    </row>
    <row r="11655" spans="1:10" x14ac:dyDescent="0.25">
      <c r="A11655" t="s">
        <v>21</v>
      </c>
      <c r="B11655" t="s">
        <v>6</v>
      </c>
      <c r="C11655" t="s">
        <v>12</v>
      </c>
      <c r="D11655">
        <v>2037</v>
      </c>
      <c r="E11655">
        <v>2038</v>
      </c>
      <c r="F11655">
        <v>1</v>
      </c>
      <c r="G11655">
        <v>9922.5951600000008</v>
      </c>
      <c r="H11655">
        <v>0</v>
      </c>
      <c r="I11655">
        <v>1</v>
      </c>
      <c r="J11655" s="2" t="str">
        <f t="shared" si="182"/>
        <v>EG_WINDONNR2037</v>
      </c>
    </row>
    <row r="11656" spans="1:10" x14ac:dyDescent="0.25">
      <c r="A11656" t="s">
        <v>21</v>
      </c>
      <c r="B11656" t="s">
        <v>6</v>
      </c>
      <c r="C11656" t="s">
        <v>10</v>
      </c>
      <c r="D11656">
        <v>2037</v>
      </c>
      <c r="E11656">
        <v>2039</v>
      </c>
      <c r="F11656">
        <v>1</v>
      </c>
      <c r="G11656">
        <v>9922.5951600000008</v>
      </c>
      <c r="H11656">
        <v>0</v>
      </c>
      <c r="I11656">
        <v>1</v>
      </c>
      <c r="J11656" s="2" t="str">
        <f t="shared" si="182"/>
        <v>EG_WINDONER2037</v>
      </c>
    </row>
    <row r="11657" spans="1:10" x14ac:dyDescent="0.25">
      <c r="A11657" t="s">
        <v>21</v>
      </c>
      <c r="B11657" t="s">
        <v>6</v>
      </c>
      <c r="C11657" t="s">
        <v>11</v>
      </c>
      <c r="D11657">
        <v>2037</v>
      </c>
      <c r="E11657">
        <v>2039</v>
      </c>
      <c r="F11657">
        <v>1</v>
      </c>
      <c r="G11657">
        <v>9922.5951600000008</v>
      </c>
      <c r="H11657">
        <v>0</v>
      </c>
      <c r="I11657">
        <v>1</v>
      </c>
      <c r="J11657" s="2" t="str">
        <f t="shared" si="182"/>
        <v>EG_WINDONWR2037</v>
      </c>
    </row>
    <row r="11658" spans="1:10" x14ac:dyDescent="0.25">
      <c r="A11658" t="s">
        <v>21</v>
      </c>
      <c r="B11658" t="s">
        <v>6</v>
      </c>
      <c r="C11658" t="s">
        <v>9</v>
      </c>
      <c r="D11658">
        <v>2037</v>
      </c>
      <c r="E11658">
        <v>2039</v>
      </c>
      <c r="F11658">
        <v>1</v>
      </c>
      <c r="G11658">
        <v>9922.5951600000008</v>
      </c>
      <c r="H11658">
        <v>0</v>
      </c>
      <c r="I11658">
        <v>1</v>
      </c>
      <c r="J11658" s="2" t="str">
        <f t="shared" si="182"/>
        <v>EG_WINDONNER2037</v>
      </c>
    </row>
    <row r="11659" spans="1:10" x14ac:dyDescent="0.25">
      <c r="A11659" t="s">
        <v>21</v>
      </c>
      <c r="B11659" t="s">
        <v>6</v>
      </c>
      <c r="C11659" t="s">
        <v>8</v>
      </c>
      <c r="D11659">
        <v>2037</v>
      </c>
      <c r="E11659">
        <v>2039</v>
      </c>
      <c r="F11659">
        <v>1</v>
      </c>
      <c r="G11659">
        <v>9922.5951600000008</v>
      </c>
      <c r="H11659">
        <v>0</v>
      </c>
      <c r="I11659">
        <v>1</v>
      </c>
      <c r="J11659" s="2" t="str">
        <f t="shared" si="182"/>
        <v>EG_WINDONSR2037</v>
      </c>
    </row>
    <row r="11660" spans="1:10" x14ac:dyDescent="0.25">
      <c r="A11660" t="s">
        <v>21</v>
      </c>
      <c r="B11660" t="s">
        <v>6</v>
      </c>
      <c r="C11660" t="s">
        <v>12</v>
      </c>
      <c r="D11660">
        <v>2037</v>
      </c>
      <c r="E11660">
        <v>2039</v>
      </c>
      <c r="F11660">
        <v>1</v>
      </c>
      <c r="G11660">
        <v>9922.5951600000008</v>
      </c>
      <c r="H11660">
        <v>0</v>
      </c>
      <c r="I11660">
        <v>1</v>
      </c>
      <c r="J11660" s="2" t="str">
        <f t="shared" si="182"/>
        <v>EG_WINDONNR2037</v>
      </c>
    </row>
    <row r="11661" spans="1:10" x14ac:dyDescent="0.25">
      <c r="A11661" t="s">
        <v>21</v>
      </c>
      <c r="B11661" t="s">
        <v>6</v>
      </c>
      <c r="C11661" t="s">
        <v>10</v>
      </c>
      <c r="D11661">
        <v>2037</v>
      </c>
      <c r="E11661">
        <v>2040</v>
      </c>
      <c r="F11661">
        <v>1</v>
      </c>
      <c r="G11661">
        <v>9922.5951600000008</v>
      </c>
      <c r="H11661">
        <v>0</v>
      </c>
      <c r="I11661">
        <v>1</v>
      </c>
      <c r="J11661" s="2" t="str">
        <f t="shared" si="182"/>
        <v>EG_WINDONER2037</v>
      </c>
    </row>
    <row r="11662" spans="1:10" x14ac:dyDescent="0.25">
      <c r="A11662" t="s">
        <v>21</v>
      </c>
      <c r="B11662" t="s">
        <v>6</v>
      </c>
      <c r="C11662" t="s">
        <v>11</v>
      </c>
      <c r="D11662">
        <v>2037</v>
      </c>
      <c r="E11662">
        <v>2040</v>
      </c>
      <c r="F11662">
        <v>1</v>
      </c>
      <c r="G11662">
        <v>9922.5951600000008</v>
      </c>
      <c r="H11662">
        <v>0</v>
      </c>
      <c r="I11662">
        <v>1</v>
      </c>
      <c r="J11662" s="2" t="str">
        <f t="shared" si="182"/>
        <v>EG_WINDONWR2037</v>
      </c>
    </row>
    <row r="11663" spans="1:10" x14ac:dyDescent="0.25">
      <c r="A11663" t="s">
        <v>21</v>
      </c>
      <c r="B11663" t="s">
        <v>6</v>
      </c>
      <c r="C11663" t="s">
        <v>9</v>
      </c>
      <c r="D11663">
        <v>2037</v>
      </c>
      <c r="E11663">
        <v>2040</v>
      </c>
      <c r="F11663">
        <v>1</v>
      </c>
      <c r="G11663">
        <v>9922.5951600000008</v>
      </c>
      <c r="H11663">
        <v>0</v>
      </c>
      <c r="I11663">
        <v>1</v>
      </c>
      <c r="J11663" s="2" t="str">
        <f t="shared" si="182"/>
        <v>EG_WINDONNER2037</v>
      </c>
    </row>
    <row r="11664" spans="1:10" x14ac:dyDescent="0.25">
      <c r="A11664" t="s">
        <v>21</v>
      </c>
      <c r="B11664" t="s">
        <v>6</v>
      </c>
      <c r="C11664" t="s">
        <v>8</v>
      </c>
      <c r="D11664">
        <v>2037</v>
      </c>
      <c r="E11664">
        <v>2040</v>
      </c>
      <c r="F11664">
        <v>1</v>
      </c>
      <c r="G11664">
        <v>9922.5951600000008</v>
      </c>
      <c r="H11664">
        <v>0</v>
      </c>
      <c r="I11664">
        <v>1</v>
      </c>
      <c r="J11664" s="2" t="str">
        <f t="shared" si="182"/>
        <v>EG_WINDONSR2037</v>
      </c>
    </row>
    <row r="11665" spans="1:10" x14ac:dyDescent="0.25">
      <c r="A11665" t="s">
        <v>21</v>
      </c>
      <c r="B11665" t="s">
        <v>6</v>
      </c>
      <c r="C11665" t="s">
        <v>12</v>
      </c>
      <c r="D11665">
        <v>2037</v>
      </c>
      <c r="E11665">
        <v>2040</v>
      </c>
      <c r="F11665">
        <v>1</v>
      </c>
      <c r="G11665">
        <v>9922.5951600000008</v>
      </c>
      <c r="H11665">
        <v>0</v>
      </c>
      <c r="I11665">
        <v>1</v>
      </c>
      <c r="J11665" s="2" t="str">
        <f t="shared" si="182"/>
        <v>EG_WINDONNR2037</v>
      </c>
    </row>
    <row r="11666" spans="1:10" x14ac:dyDescent="0.25">
      <c r="A11666" t="s">
        <v>21</v>
      </c>
      <c r="B11666" t="s">
        <v>6</v>
      </c>
      <c r="C11666" t="s">
        <v>10</v>
      </c>
      <c r="D11666">
        <v>2037</v>
      </c>
      <c r="E11666">
        <v>2041</v>
      </c>
      <c r="F11666">
        <v>1</v>
      </c>
      <c r="G11666">
        <v>9922.5951600000008</v>
      </c>
      <c r="H11666">
        <v>0</v>
      </c>
      <c r="I11666">
        <v>1</v>
      </c>
      <c r="J11666" s="2" t="str">
        <f t="shared" si="182"/>
        <v>EG_WINDONER2037</v>
      </c>
    </row>
    <row r="11667" spans="1:10" x14ac:dyDescent="0.25">
      <c r="A11667" t="s">
        <v>21</v>
      </c>
      <c r="B11667" t="s">
        <v>6</v>
      </c>
      <c r="C11667" t="s">
        <v>11</v>
      </c>
      <c r="D11667">
        <v>2037</v>
      </c>
      <c r="E11667">
        <v>2041</v>
      </c>
      <c r="F11667">
        <v>1</v>
      </c>
      <c r="G11667">
        <v>9922.5951600000008</v>
      </c>
      <c r="H11667">
        <v>0</v>
      </c>
      <c r="I11667">
        <v>1</v>
      </c>
      <c r="J11667" s="2" t="str">
        <f t="shared" si="182"/>
        <v>EG_WINDONWR2037</v>
      </c>
    </row>
    <row r="11668" spans="1:10" x14ac:dyDescent="0.25">
      <c r="A11668" t="s">
        <v>21</v>
      </c>
      <c r="B11668" t="s">
        <v>6</v>
      </c>
      <c r="C11668" t="s">
        <v>9</v>
      </c>
      <c r="D11668">
        <v>2037</v>
      </c>
      <c r="E11668">
        <v>2041</v>
      </c>
      <c r="F11668">
        <v>1</v>
      </c>
      <c r="G11668">
        <v>9922.5951600000008</v>
      </c>
      <c r="H11668">
        <v>0</v>
      </c>
      <c r="I11668">
        <v>1</v>
      </c>
      <c r="J11668" s="2" t="str">
        <f t="shared" si="182"/>
        <v>EG_WINDONNER2037</v>
      </c>
    </row>
    <row r="11669" spans="1:10" x14ac:dyDescent="0.25">
      <c r="A11669" t="s">
        <v>21</v>
      </c>
      <c r="B11669" t="s">
        <v>6</v>
      </c>
      <c r="C11669" t="s">
        <v>8</v>
      </c>
      <c r="D11669">
        <v>2037</v>
      </c>
      <c r="E11669">
        <v>2041</v>
      </c>
      <c r="F11669">
        <v>1</v>
      </c>
      <c r="G11669">
        <v>9922.5951600000008</v>
      </c>
      <c r="H11669">
        <v>0</v>
      </c>
      <c r="I11669">
        <v>1</v>
      </c>
      <c r="J11669" s="2" t="str">
        <f t="shared" si="182"/>
        <v>EG_WINDONSR2037</v>
      </c>
    </row>
    <row r="11670" spans="1:10" x14ac:dyDescent="0.25">
      <c r="A11670" t="s">
        <v>21</v>
      </c>
      <c r="B11670" t="s">
        <v>6</v>
      </c>
      <c r="C11670" t="s">
        <v>12</v>
      </c>
      <c r="D11670">
        <v>2037</v>
      </c>
      <c r="E11670">
        <v>2041</v>
      </c>
      <c r="F11670">
        <v>1</v>
      </c>
      <c r="G11670">
        <v>9922.5951600000008</v>
      </c>
      <c r="H11670">
        <v>0</v>
      </c>
      <c r="I11670">
        <v>1</v>
      </c>
      <c r="J11670" s="2" t="str">
        <f t="shared" si="182"/>
        <v>EG_WINDONNR2037</v>
      </c>
    </row>
    <row r="11671" spans="1:10" x14ac:dyDescent="0.25">
      <c r="A11671" t="s">
        <v>23</v>
      </c>
      <c r="B11671" t="s">
        <v>6</v>
      </c>
      <c r="C11671" t="s">
        <v>10</v>
      </c>
      <c r="D11671">
        <v>2037</v>
      </c>
      <c r="E11671">
        <v>2037</v>
      </c>
      <c r="F11671">
        <v>1</v>
      </c>
      <c r="G11671">
        <v>23542.179260000001</v>
      </c>
      <c r="H11671">
        <v>0</v>
      </c>
      <c r="I11671">
        <v>1</v>
      </c>
      <c r="J11671" s="2" t="str">
        <f t="shared" si="182"/>
        <v>EG_WINDOFFER2037</v>
      </c>
    </row>
    <row r="11672" spans="1:10" x14ac:dyDescent="0.25">
      <c r="A11672" t="s">
        <v>23</v>
      </c>
      <c r="B11672" t="s">
        <v>6</v>
      </c>
      <c r="C11672" t="s">
        <v>11</v>
      </c>
      <c r="D11672">
        <v>2037</v>
      </c>
      <c r="E11672">
        <v>2037</v>
      </c>
      <c r="F11672">
        <v>1</v>
      </c>
      <c r="G11672">
        <v>23542.179260000001</v>
      </c>
      <c r="H11672">
        <v>0</v>
      </c>
      <c r="I11672">
        <v>1</v>
      </c>
      <c r="J11672" s="2" t="str">
        <f t="shared" si="182"/>
        <v>EG_WINDOFFWR2037</v>
      </c>
    </row>
    <row r="11673" spans="1:10" x14ac:dyDescent="0.25">
      <c r="A11673" t="s">
        <v>23</v>
      </c>
      <c r="B11673" t="s">
        <v>6</v>
      </c>
      <c r="C11673" t="s">
        <v>9</v>
      </c>
      <c r="D11673">
        <v>2037</v>
      </c>
      <c r="E11673">
        <v>2037</v>
      </c>
      <c r="F11673">
        <v>1</v>
      </c>
      <c r="G11673">
        <v>23542.179260000001</v>
      </c>
      <c r="H11673">
        <v>0</v>
      </c>
      <c r="I11673">
        <v>1</v>
      </c>
      <c r="J11673" s="2" t="str">
        <f t="shared" si="182"/>
        <v>EG_WINDOFFNER2037</v>
      </c>
    </row>
    <row r="11674" spans="1:10" x14ac:dyDescent="0.25">
      <c r="A11674" t="s">
        <v>23</v>
      </c>
      <c r="B11674" t="s">
        <v>6</v>
      </c>
      <c r="C11674" t="s">
        <v>8</v>
      </c>
      <c r="D11674">
        <v>2037</v>
      </c>
      <c r="E11674">
        <v>2037</v>
      </c>
      <c r="F11674">
        <v>1</v>
      </c>
      <c r="G11674">
        <v>23542.179260000001</v>
      </c>
      <c r="H11674">
        <v>0</v>
      </c>
      <c r="I11674">
        <v>1</v>
      </c>
      <c r="J11674" s="2" t="str">
        <f t="shared" si="182"/>
        <v>EG_WINDOFFSR2037</v>
      </c>
    </row>
    <row r="11675" spans="1:10" x14ac:dyDescent="0.25">
      <c r="A11675" t="s">
        <v>23</v>
      </c>
      <c r="B11675" t="s">
        <v>6</v>
      </c>
      <c r="C11675" t="s">
        <v>12</v>
      </c>
      <c r="D11675">
        <v>2037</v>
      </c>
      <c r="E11675">
        <v>2037</v>
      </c>
      <c r="F11675">
        <v>1</v>
      </c>
      <c r="G11675">
        <v>23542.179260000001</v>
      </c>
      <c r="H11675">
        <v>0</v>
      </c>
      <c r="I11675">
        <v>1</v>
      </c>
      <c r="J11675" s="2" t="str">
        <f t="shared" si="182"/>
        <v>EG_WINDOFFNR2037</v>
      </c>
    </row>
    <row r="11676" spans="1:10" x14ac:dyDescent="0.25">
      <c r="A11676" t="s">
        <v>23</v>
      </c>
      <c r="B11676" t="s">
        <v>6</v>
      </c>
      <c r="C11676" t="s">
        <v>10</v>
      </c>
      <c r="D11676">
        <v>2037</v>
      </c>
      <c r="E11676">
        <v>2038</v>
      </c>
      <c r="F11676">
        <v>1</v>
      </c>
      <c r="G11676">
        <v>23542.179260000001</v>
      </c>
      <c r="H11676">
        <v>0</v>
      </c>
      <c r="I11676">
        <v>1</v>
      </c>
      <c r="J11676" s="2" t="str">
        <f t="shared" si="182"/>
        <v>EG_WINDOFFER2037</v>
      </c>
    </row>
    <row r="11677" spans="1:10" x14ac:dyDescent="0.25">
      <c r="A11677" t="s">
        <v>23</v>
      </c>
      <c r="B11677" t="s">
        <v>6</v>
      </c>
      <c r="C11677" t="s">
        <v>11</v>
      </c>
      <c r="D11677">
        <v>2037</v>
      </c>
      <c r="E11677">
        <v>2038</v>
      </c>
      <c r="F11677">
        <v>1</v>
      </c>
      <c r="G11677">
        <v>23542.179260000001</v>
      </c>
      <c r="H11677">
        <v>0</v>
      </c>
      <c r="I11677">
        <v>1</v>
      </c>
      <c r="J11677" s="2" t="str">
        <f t="shared" si="182"/>
        <v>EG_WINDOFFWR2037</v>
      </c>
    </row>
    <row r="11678" spans="1:10" x14ac:dyDescent="0.25">
      <c r="A11678" t="s">
        <v>23</v>
      </c>
      <c r="B11678" t="s">
        <v>6</v>
      </c>
      <c r="C11678" t="s">
        <v>9</v>
      </c>
      <c r="D11678">
        <v>2037</v>
      </c>
      <c r="E11678">
        <v>2038</v>
      </c>
      <c r="F11678">
        <v>1</v>
      </c>
      <c r="G11678">
        <v>23542.179260000001</v>
      </c>
      <c r="H11678">
        <v>0</v>
      </c>
      <c r="I11678">
        <v>1</v>
      </c>
      <c r="J11678" s="2" t="str">
        <f t="shared" si="182"/>
        <v>EG_WINDOFFNER2037</v>
      </c>
    </row>
    <row r="11679" spans="1:10" x14ac:dyDescent="0.25">
      <c r="A11679" t="s">
        <v>23</v>
      </c>
      <c r="B11679" t="s">
        <v>6</v>
      </c>
      <c r="C11679" t="s">
        <v>8</v>
      </c>
      <c r="D11679">
        <v>2037</v>
      </c>
      <c r="E11679">
        <v>2038</v>
      </c>
      <c r="F11679">
        <v>1</v>
      </c>
      <c r="G11679">
        <v>23542.179260000001</v>
      </c>
      <c r="H11679">
        <v>0</v>
      </c>
      <c r="I11679">
        <v>1</v>
      </c>
      <c r="J11679" s="2" t="str">
        <f t="shared" si="182"/>
        <v>EG_WINDOFFSR2037</v>
      </c>
    </row>
    <row r="11680" spans="1:10" x14ac:dyDescent="0.25">
      <c r="A11680" t="s">
        <v>23</v>
      </c>
      <c r="B11680" t="s">
        <v>6</v>
      </c>
      <c r="C11680" t="s">
        <v>12</v>
      </c>
      <c r="D11680">
        <v>2037</v>
      </c>
      <c r="E11680">
        <v>2038</v>
      </c>
      <c r="F11680">
        <v>1</v>
      </c>
      <c r="G11680">
        <v>23542.179260000001</v>
      </c>
      <c r="H11680">
        <v>0</v>
      </c>
      <c r="I11680">
        <v>1</v>
      </c>
      <c r="J11680" s="2" t="str">
        <f t="shared" si="182"/>
        <v>EG_WINDOFFNR2037</v>
      </c>
    </row>
    <row r="11681" spans="1:10" x14ac:dyDescent="0.25">
      <c r="A11681" t="s">
        <v>23</v>
      </c>
      <c r="B11681" t="s">
        <v>6</v>
      </c>
      <c r="C11681" t="s">
        <v>10</v>
      </c>
      <c r="D11681">
        <v>2037</v>
      </c>
      <c r="E11681">
        <v>2039</v>
      </c>
      <c r="F11681">
        <v>1</v>
      </c>
      <c r="G11681">
        <v>23542.179260000001</v>
      </c>
      <c r="H11681">
        <v>0</v>
      </c>
      <c r="I11681">
        <v>1</v>
      </c>
      <c r="J11681" s="2" t="str">
        <f t="shared" si="182"/>
        <v>EG_WINDOFFER2037</v>
      </c>
    </row>
    <row r="11682" spans="1:10" x14ac:dyDescent="0.25">
      <c r="A11682" t="s">
        <v>23</v>
      </c>
      <c r="B11682" t="s">
        <v>6</v>
      </c>
      <c r="C11682" t="s">
        <v>11</v>
      </c>
      <c r="D11682">
        <v>2037</v>
      </c>
      <c r="E11682">
        <v>2039</v>
      </c>
      <c r="F11682">
        <v>1</v>
      </c>
      <c r="G11682">
        <v>23542.179260000001</v>
      </c>
      <c r="H11682">
        <v>0</v>
      </c>
      <c r="I11682">
        <v>1</v>
      </c>
      <c r="J11682" s="2" t="str">
        <f t="shared" si="182"/>
        <v>EG_WINDOFFWR2037</v>
      </c>
    </row>
    <row r="11683" spans="1:10" x14ac:dyDescent="0.25">
      <c r="A11683" t="s">
        <v>23</v>
      </c>
      <c r="B11683" t="s">
        <v>6</v>
      </c>
      <c r="C11683" t="s">
        <v>9</v>
      </c>
      <c r="D11683">
        <v>2037</v>
      </c>
      <c r="E11683">
        <v>2039</v>
      </c>
      <c r="F11683">
        <v>1</v>
      </c>
      <c r="G11683">
        <v>23542.179260000001</v>
      </c>
      <c r="H11683">
        <v>0</v>
      </c>
      <c r="I11683">
        <v>1</v>
      </c>
      <c r="J11683" s="2" t="str">
        <f t="shared" si="182"/>
        <v>EG_WINDOFFNER2037</v>
      </c>
    </row>
    <row r="11684" spans="1:10" x14ac:dyDescent="0.25">
      <c r="A11684" t="s">
        <v>23</v>
      </c>
      <c r="B11684" t="s">
        <v>6</v>
      </c>
      <c r="C11684" t="s">
        <v>8</v>
      </c>
      <c r="D11684">
        <v>2037</v>
      </c>
      <c r="E11684">
        <v>2039</v>
      </c>
      <c r="F11684">
        <v>1</v>
      </c>
      <c r="G11684">
        <v>23542.179260000001</v>
      </c>
      <c r="H11684">
        <v>0</v>
      </c>
      <c r="I11684">
        <v>1</v>
      </c>
      <c r="J11684" s="2" t="str">
        <f t="shared" si="182"/>
        <v>EG_WINDOFFSR2037</v>
      </c>
    </row>
    <row r="11685" spans="1:10" x14ac:dyDescent="0.25">
      <c r="A11685" t="s">
        <v>23</v>
      </c>
      <c r="B11685" t="s">
        <v>6</v>
      </c>
      <c r="C11685" t="s">
        <v>12</v>
      </c>
      <c r="D11685">
        <v>2037</v>
      </c>
      <c r="E11685">
        <v>2039</v>
      </c>
      <c r="F11685">
        <v>1</v>
      </c>
      <c r="G11685">
        <v>23542.179260000001</v>
      </c>
      <c r="H11685">
        <v>0</v>
      </c>
      <c r="I11685">
        <v>1</v>
      </c>
      <c r="J11685" s="2" t="str">
        <f t="shared" si="182"/>
        <v>EG_WINDOFFNR2037</v>
      </c>
    </row>
    <row r="11686" spans="1:10" x14ac:dyDescent="0.25">
      <c r="A11686" t="s">
        <v>23</v>
      </c>
      <c r="B11686" t="s">
        <v>6</v>
      </c>
      <c r="C11686" t="s">
        <v>10</v>
      </c>
      <c r="D11686">
        <v>2037</v>
      </c>
      <c r="E11686">
        <v>2040</v>
      </c>
      <c r="F11686">
        <v>1</v>
      </c>
      <c r="G11686">
        <v>23542.179260000001</v>
      </c>
      <c r="H11686">
        <v>0</v>
      </c>
      <c r="I11686">
        <v>1</v>
      </c>
      <c r="J11686" s="2" t="str">
        <f t="shared" si="182"/>
        <v>EG_WINDOFFER2037</v>
      </c>
    </row>
    <row r="11687" spans="1:10" x14ac:dyDescent="0.25">
      <c r="A11687" t="s">
        <v>23</v>
      </c>
      <c r="B11687" t="s">
        <v>6</v>
      </c>
      <c r="C11687" t="s">
        <v>11</v>
      </c>
      <c r="D11687">
        <v>2037</v>
      </c>
      <c r="E11687">
        <v>2040</v>
      </c>
      <c r="F11687">
        <v>1</v>
      </c>
      <c r="G11687">
        <v>23542.179260000001</v>
      </c>
      <c r="H11687">
        <v>0</v>
      </c>
      <c r="I11687">
        <v>1</v>
      </c>
      <c r="J11687" s="2" t="str">
        <f t="shared" si="182"/>
        <v>EG_WINDOFFWR2037</v>
      </c>
    </row>
    <row r="11688" spans="1:10" x14ac:dyDescent="0.25">
      <c r="A11688" t="s">
        <v>23</v>
      </c>
      <c r="B11688" t="s">
        <v>6</v>
      </c>
      <c r="C11688" t="s">
        <v>9</v>
      </c>
      <c r="D11688">
        <v>2037</v>
      </c>
      <c r="E11688">
        <v>2040</v>
      </c>
      <c r="F11688">
        <v>1</v>
      </c>
      <c r="G11688">
        <v>23542.179260000001</v>
      </c>
      <c r="H11688">
        <v>0</v>
      </c>
      <c r="I11688">
        <v>1</v>
      </c>
      <c r="J11688" s="2" t="str">
        <f t="shared" si="182"/>
        <v>EG_WINDOFFNER2037</v>
      </c>
    </row>
    <row r="11689" spans="1:10" x14ac:dyDescent="0.25">
      <c r="A11689" t="s">
        <v>23</v>
      </c>
      <c r="B11689" t="s">
        <v>6</v>
      </c>
      <c r="C11689" t="s">
        <v>8</v>
      </c>
      <c r="D11689">
        <v>2037</v>
      </c>
      <c r="E11689">
        <v>2040</v>
      </c>
      <c r="F11689">
        <v>1</v>
      </c>
      <c r="G11689">
        <v>23542.179260000001</v>
      </c>
      <c r="H11689">
        <v>0</v>
      </c>
      <c r="I11689">
        <v>1</v>
      </c>
      <c r="J11689" s="2" t="str">
        <f t="shared" si="182"/>
        <v>EG_WINDOFFSR2037</v>
      </c>
    </row>
    <row r="11690" spans="1:10" x14ac:dyDescent="0.25">
      <c r="A11690" t="s">
        <v>23</v>
      </c>
      <c r="B11690" t="s">
        <v>6</v>
      </c>
      <c r="C11690" t="s">
        <v>12</v>
      </c>
      <c r="D11690">
        <v>2037</v>
      </c>
      <c r="E11690">
        <v>2040</v>
      </c>
      <c r="F11690">
        <v>1</v>
      </c>
      <c r="G11690">
        <v>23542.179260000001</v>
      </c>
      <c r="H11690">
        <v>0</v>
      </c>
      <c r="I11690">
        <v>1</v>
      </c>
      <c r="J11690" s="2" t="str">
        <f t="shared" si="182"/>
        <v>EG_WINDOFFNR2037</v>
      </c>
    </row>
    <row r="11691" spans="1:10" x14ac:dyDescent="0.25">
      <c r="A11691" t="s">
        <v>23</v>
      </c>
      <c r="B11691" t="s">
        <v>6</v>
      </c>
      <c r="C11691" t="s">
        <v>10</v>
      </c>
      <c r="D11691">
        <v>2037</v>
      </c>
      <c r="E11691">
        <v>2041</v>
      </c>
      <c r="F11691">
        <v>1</v>
      </c>
      <c r="G11691">
        <v>23542.179260000001</v>
      </c>
      <c r="H11691">
        <v>0</v>
      </c>
      <c r="I11691">
        <v>1</v>
      </c>
      <c r="J11691" s="2" t="str">
        <f t="shared" si="182"/>
        <v>EG_WINDOFFER2037</v>
      </c>
    </row>
    <row r="11692" spans="1:10" x14ac:dyDescent="0.25">
      <c r="A11692" t="s">
        <v>23</v>
      </c>
      <c r="B11692" t="s">
        <v>6</v>
      </c>
      <c r="C11692" t="s">
        <v>11</v>
      </c>
      <c r="D11692">
        <v>2037</v>
      </c>
      <c r="E11692">
        <v>2041</v>
      </c>
      <c r="F11692">
        <v>1</v>
      </c>
      <c r="G11692">
        <v>23542.179260000001</v>
      </c>
      <c r="H11692">
        <v>0</v>
      </c>
      <c r="I11692">
        <v>1</v>
      </c>
      <c r="J11692" s="2" t="str">
        <f t="shared" si="182"/>
        <v>EG_WINDOFFWR2037</v>
      </c>
    </row>
    <row r="11693" spans="1:10" x14ac:dyDescent="0.25">
      <c r="A11693" t="s">
        <v>23</v>
      </c>
      <c r="B11693" t="s">
        <v>6</v>
      </c>
      <c r="C11693" t="s">
        <v>9</v>
      </c>
      <c r="D11693">
        <v>2037</v>
      </c>
      <c r="E11693">
        <v>2041</v>
      </c>
      <c r="F11693">
        <v>1</v>
      </c>
      <c r="G11693">
        <v>23542.179260000001</v>
      </c>
      <c r="H11693">
        <v>0</v>
      </c>
      <c r="I11693">
        <v>1</v>
      </c>
      <c r="J11693" s="2" t="str">
        <f t="shared" si="182"/>
        <v>EG_WINDOFFNER2037</v>
      </c>
    </row>
    <row r="11694" spans="1:10" x14ac:dyDescent="0.25">
      <c r="A11694" t="s">
        <v>23</v>
      </c>
      <c r="B11694" t="s">
        <v>6</v>
      </c>
      <c r="C11694" t="s">
        <v>8</v>
      </c>
      <c r="D11694">
        <v>2037</v>
      </c>
      <c r="E11694">
        <v>2041</v>
      </c>
      <c r="F11694">
        <v>1</v>
      </c>
      <c r="G11694">
        <v>23542.179260000001</v>
      </c>
      <c r="H11694">
        <v>0</v>
      </c>
      <c r="I11694">
        <v>1</v>
      </c>
      <c r="J11694" s="2" t="str">
        <f t="shared" si="182"/>
        <v>EG_WINDOFFSR2037</v>
      </c>
    </row>
    <row r="11695" spans="1:10" x14ac:dyDescent="0.25">
      <c r="A11695" t="s">
        <v>23</v>
      </c>
      <c r="B11695" t="s">
        <v>6</v>
      </c>
      <c r="C11695" t="s">
        <v>12</v>
      </c>
      <c r="D11695">
        <v>2037</v>
      </c>
      <c r="E11695">
        <v>2041</v>
      </c>
      <c r="F11695">
        <v>1</v>
      </c>
      <c r="G11695">
        <v>23542.179260000001</v>
      </c>
      <c r="H11695">
        <v>0</v>
      </c>
      <c r="I11695">
        <v>1</v>
      </c>
      <c r="J11695" s="2" t="str">
        <f t="shared" si="182"/>
        <v>EG_WINDOFFNR2037</v>
      </c>
    </row>
    <row r="11696" spans="1:10" x14ac:dyDescent="0.25">
      <c r="A11696" t="s">
        <v>13</v>
      </c>
      <c r="B11696" t="s">
        <v>6</v>
      </c>
      <c r="C11696" t="s">
        <v>10</v>
      </c>
      <c r="D11696">
        <v>2038</v>
      </c>
      <c r="E11696">
        <v>2038</v>
      </c>
      <c r="F11696">
        <v>0.38096819999999998</v>
      </c>
      <c r="G11696">
        <v>13721.031290000001</v>
      </c>
      <c r="H11696">
        <v>133.5230182</v>
      </c>
      <c r="I11696">
        <v>0.85</v>
      </c>
      <c r="J11696" s="2" t="str">
        <f t="shared" si="182"/>
        <v>EG_COALER2038</v>
      </c>
    </row>
    <row r="11697" spans="1:10" x14ac:dyDescent="0.25">
      <c r="A11697" t="s">
        <v>13</v>
      </c>
      <c r="B11697" t="s">
        <v>6</v>
      </c>
      <c r="C11697" t="s">
        <v>11</v>
      </c>
      <c r="D11697">
        <v>2038</v>
      </c>
      <c r="E11697">
        <v>2038</v>
      </c>
      <c r="F11697">
        <v>0.38096819999999998</v>
      </c>
      <c r="G11697">
        <v>13721.031290000001</v>
      </c>
      <c r="H11697">
        <v>133.5230182</v>
      </c>
      <c r="I11697">
        <v>0.85</v>
      </c>
      <c r="J11697" s="2" t="str">
        <f t="shared" si="182"/>
        <v>EG_COALWR2038</v>
      </c>
    </row>
    <row r="11698" spans="1:10" x14ac:dyDescent="0.25">
      <c r="A11698" t="s">
        <v>13</v>
      </c>
      <c r="B11698" t="s">
        <v>6</v>
      </c>
      <c r="C11698" t="s">
        <v>9</v>
      </c>
      <c r="D11698">
        <v>2038</v>
      </c>
      <c r="E11698">
        <v>2038</v>
      </c>
      <c r="F11698">
        <v>0.38096819999999998</v>
      </c>
      <c r="G11698">
        <v>13721.031290000001</v>
      </c>
      <c r="H11698">
        <v>133.5230182</v>
      </c>
      <c r="I11698">
        <v>0.85</v>
      </c>
      <c r="J11698" s="2" t="str">
        <f t="shared" si="182"/>
        <v>EG_COALNER2038</v>
      </c>
    </row>
    <row r="11699" spans="1:10" x14ac:dyDescent="0.25">
      <c r="A11699" t="s">
        <v>13</v>
      </c>
      <c r="B11699" t="s">
        <v>6</v>
      </c>
      <c r="C11699" t="s">
        <v>8</v>
      </c>
      <c r="D11699">
        <v>2038</v>
      </c>
      <c r="E11699">
        <v>2038</v>
      </c>
      <c r="F11699">
        <v>0.38096819999999998</v>
      </c>
      <c r="G11699">
        <v>13721.031290000001</v>
      </c>
      <c r="H11699">
        <v>133.5230182</v>
      </c>
      <c r="I11699">
        <v>0.85</v>
      </c>
      <c r="J11699" s="2" t="str">
        <f t="shared" si="182"/>
        <v>EG_COALSR2038</v>
      </c>
    </row>
    <row r="11700" spans="1:10" x14ac:dyDescent="0.25">
      <c r="A11700" t="s">
        <v>13</v>
      </c>
      <c r="B11700" t="s">
        <v>6</v>
      </c>
      <c r="C11700" t="s">
        <v>12</v>
      </c>
      <c r="D11700">
        <v>2038</v>
      </c>
      <c r="E11700">
        <v>2038</v>
      </c>
      <c r="F11700">
        <v>0.38096819999999998</v>
      </c>
      <c r="G11700">
        <v>13721.031290000001</v>
      </c>
      <c r="H11700">
        <v>133.5230182</v>
      </c>
      <c r="I11700">
        <v>0.85</v>
      </c>
      <c r="J11700" s="2" t="str">
        <f t="shared" si="182"/>
        <v>EG_COALNR2038</v>
      </c>
    </row>
    <row r="11701" spans="1:10" x14ac:dyDescent="0.25">
      <c r="A11701" t="s">
        <v>13</v>
      </c>
      <c r="B11701" t="s">
        <v>6</v>
      </c>
      <c r="C11701" t="s">
        <v>10</v>
      </c>
      <c r="D11701">
        <v>2038</v>
      </c>
      <c r="E11701">
        <v>2039</v>
      </c>
      <c r="F11701">
        <v>0.38096819999999998</v>
      </c>
      <c r="G11701">
        <v>13721.031290000001</v>
      </c>
      <c r="H11701">
        <v>133.5230182</v>
      </c>
      <c r="I11701">
        <v>0.85</v>
      </c>
      <c r="J11701" s="2" t="str">
        <f t="shared" si="182"/>
        <v>EG_COALER2038</v>
      </c>
    </row>
    <row r="11702" spans="1:10" x14ac:dyDescent="0.25">
      <c r="A11702" t="s">
        <v>13</v>
      </c>
      <c r="B11702" t="s">
        <v>6</v>
      </c>
      <c r="C11702" t="s">
        <v>11</v>
      </c>
      <c r="D11702">
        <v>2038</v>
      </c>
      <c r="E11702">
        <v>2039</v>
      </c>
      <c r="F11702">
        <v>0.38096819999999998</v>
      </c>
      <c r="G11702">
        <v>13721.031290000001</v>
      </c>
      <c r="H11702">
        <v>133.5230182</v>
      </c>
      <c r="I11702">
        <v>0.85</v>
      </c>
      <c r="J11702" s="2" t="str">
        <f t="shared" si="182"/>
        <v>EG_COALWR2038</v>
      </c>
    </row>
    <row r="11703" spans="1:10" x14ac:dyDescent="0.25">
      <c r="A11703" t="s">
        <v>13</v>
      </c>
      <c r="B11703" t="s">
        <v>6</v>
      </c>
      <c r="C11703" t="s">
        <v>9</v>
      </c>
      <c r="D11703">
        <v>2038</v>
      </c>
      <c r="E11703">
        <v>2039</v>
      </c>
      <c r="F11703">
        <v>0.38096819999999998</v>
      </c>
      <c r="G11703">
        <v>13721.031290000001</v>
      </c>
      <c r="H11703">
        <v>133.5230182</v>
      </c>
      <c r="I11703">
        <v>0.85</v>
      </c>
      <c r="J11703" s="2" t="str">
        <f t="shared" si="182"/>
        <v>EG_COALNER2038</v>
      </c>
    </row>
    <row r="11704" spans="1:10" x14ac:dyDescent="0.25">
      <c r="A11704" t="s">
        <v>13</v>
      </c>
      <c r="B11704" t="s">
        <v>6</v>
      </c>
      <c r="C11704" t="s">
        <v>8</v>
      </c>
      <c r="D11704">
        <v>2038</v>
      </c>
      <c r="E11704">
        <v>2039</v>
      </c>
      <c r="F11704">
        <v>0.38096819999999998</v>
      </c>
      <c r="G11704">
        <v>13721.031290000001</v>
      </c>
      <c r="H11704">
        <v>133.5230182</v>
      </c>
      <c r="I11704">
        <v>0.85</v>
      </c>
      <c r="J11704" s="2" t="str">
        <f t="shared" si="182"/>
        <v>EG_COALSR2038</v>
      </c>
    </row>
    <row r="11705" spans="1:10" x14ac:dyDescent="0.25">
      <c r="A11705" t="s">
        <v>13</v>
      </c>
      <c r="B11705" t="s">
        <v>6</v>
      </c>
      <c r="C11705" t="s">
        <v>12</v>
      </c>
      <c r="D11705">
        <v>2038</v>
      </c>
      <c r="E11705">
        <v>2039</v>
      </c>
      <c r="F11705">
        <v>0.38096819999999998</v>
      </c>
      <c r="G11705">
        <v>13721.031290000001</v>
      </c>
      <c r="H11705">
        <v>133.5230182</v>
      </c>
      <c r="I11705">
        <v>0.85</v>
      </c>
      <c r="J11705" s="2" t="str">
        <f t="shared" si="182"/>
        <v>EG_COALNR2038</v>
      </c>
    </row>
    <row r="11706" spans="1:10" x14ac:dyDescent="0.25">
      <c r="A11706" t="s">
        <v>13</v>
      </c>
      <c r="B11706" t="s">
        <v>6</v>
      </c>
      <c r="C11706" t="s">
        <v>10</v>
      </c>
      <c r="D11706">
        <v>2038</v>
      </c>
      <c r="E11706">
        <v>2040</v>
      </c>
      <c r="F11706">
        <v>0.38096819999999998</v>
      </c>
      <c r="G11706">
        <v>13721.031290000001</v>
      </c>
      <c r="H11706">
        <v>133.5230182</v>
      </c>
      <c r="I11706">
        <v>0.85</v>
      </c>
      <c r="J11706" s="2" t="str">
        <f t="shared" si="182"/>
        <v>EG_COALER2038</v>
      </c>
    </row>
    <row r="11707" spans="1:10" x14ac:dyDescent="0.25">
      <c r="A11707" t="s">
        <v>13</v>
      </c>
      <c r="B11707" t="s">
        <v>6</v>
      </c>
      <c r="C11707" t="s">
        <v>11</v>
      </c>
      <c r="D11707">
        <v>2038</v>
      </c>
      <c r="E11707">
        <v>2040</v>
      </c>
      <c r="F11707">
        <v>0.38096819999999998</v>
      </c>
      <c r="G11707">
        <v>13721.031290000001</v>
      </c>
      <c r="H11707">
        <v>133.5230182</v>
      </c>
      <c r="I11707">
        <v>0.85</v>
      </c>
      <c r="J11707" s="2" t="str">
        <f t="shared" si="182"/>
        <v>EG_COALWR2038</v>
      </c>
    </row>
    <row r="11708" spans="1:10" x14ac:dyDescent="0.25">
      <c r="A11708" t="s">
        <v>13</v>
      </c>
      <c r="B11708" t="s">
        <v>6</v>
      </c>
      <c r="C11708" t="s">
        <v>9</v>
      </c>
      <c r="D11708">
        <v>2038</v>
      </c>
      <c r="E11708">
        <v>2040</v>
      </c>
      <c r="F11708">
        <v>0.38096819999999998</v>
      </c>
      <c r="G11708">
        <v>13721.031290000001</v>
      </c>
      <c r="H11708">
        <v>133.5230182</v>
      </c>
      <c r="I11708">
        <v>0.85</v>
      </c>
      <c r="J11708" s="2" t="str">
        <f t="shared" si="182"/>
        <v>EG_COALNER2038</v>
      </c>
    </row>
    <row r="11709" spans="1:10" x14ac:dyDescent="0.25">
      <c r="A11709" t="s">
        <v>13</v>
      </c>
      <c r="B11709" t="s">
        <v>6</v>
      </c>
      <c r="C11709" t="s">
        <v>8</v>
      </c>
      <c r="D11709">
        <v>2038</v>
      </c>
      <c r="E11709">
        <v>2040</v>
      </c>
      <c r="F11709">
        <v>0.38096819999999998</v>
      </c>
      <c r="G11709">
        <v>13721.031290000001</v>
      </c>
      <c r="H11709">
        <v>133.5230182</v>
      </c>
      <c r="I11709">
        <v>0.85</v>
      </c>
      <c r="J11709" s="2" t="str">
        <f t="shared" si="182"/>
        <v>EG_COALSR2038</v>
      </c>
    </row>
    <row r="11710" spans="1:10" x14ac:dyDescent="0.25">
      <c r="A11710" t="s">
        <v>13</v>
      </c>
      <c r="B11710" t="s">
        <v>6</v>
      </c>
      <c r="C11710" t="s">
        <v>12</v>
      </c>
      <c r="D11710">
        <v>2038</v>
      </c>
      <c r="E11710">
        <v>2040</v>
      </c>
      <c r="F11710">
        <v>0.38096819999999998</v>
      </c>
      <c r="G11710">
        <v>13721.031290000001</v>
      </c>
      <c r="H11710">
        <v>133.5230182</v>
      </c>
      <c r="I11710">
        <v>0.85</v>
      </c>
      <c r="J11710" s="2" t="str">
        <f t="shared" si="182"/>
        <v>EG_COALNR2038</v>
      </c>
    </row>
    <row r="11711" spans="1:10" x14ac:dyDescent="0.25">
      <c r="A11711" t="s">
        <v>13</v>
      </c>
      <c r="B11711" t="s">
        <v>6</v>
      </c>
      <c r="C11711" t="s">
        <v>10</v>
      </c>
      <c r="D11711">
        <v>2038</v>
      </c>
      <c r="E11711">
        <v>2041</v>
      </c>
      <c r="F11711">
        <v>0.38096819999999998</v>
      </c>
      <c r="G11711">
        <v>13721.031290000001</v>
      </c>
      <c r="H11711">
        <v>133.5230182</v>
      </c>
      <c r="I11711">
        <v>0.85</v>
      </c>
      <c r="J11711" s="2" t="str">
        <f t="shared" si="182"/>
        <v>EG_COALER2038</v>
      </c>
    </row>
    <row r="11712" spans="1:10" x14ac:dyDescent="0.25">
      <c r="A11712" t="s">
        <v>13</v>
      </c>
      <c r="B11712" t="s">
        <v>6</v>
      </c>
      <c r="C11712" t="s">
        <v>11</v>
      </c>
      <c r="D11712">
        <v>2038</v>
      </c>
      <c r="E11712">
        <v>2041</v>
      </c>
      <c r="F11712">
        <v>0.38096819999999998</v>
      </c>
      <c r="G11712">
        <v>13721.031290000001</v>
      </c>
      <c r="H11712">
        <v>133.5230182</v>
      </c>
      <c r="I11712">
        <v>0.85</v>
      </c>
      <c r="J11712" s="2" t="str">
        <f t="shared" si="182"/>
        <v>EG_COALWR2038</v>
      </c>
    </row>
    <row r="11713" spans="1:10" x14ac:dyDescent="0.25">
      <c r="A11713" t="s">
        <v>13</v>
      </c>
      <c r="B11713" t="s">
        <v>6</v>
      </c>
      <c r="C11713" t="s">
        <v>9</v>
      </c>
      <c r="D11713">
        <v>2038</v>
      </c>
      <c r="E11713">
        <v>2041</v>
      </c>
      <c r="F11713">
        <v>0.38096819999999998</v>
      </c>
      <c r="G11713">
        <v>13721.031290000001</v>
      </c>
      <c r="H11713">
        <v>133.5230182</v>
      </c>
      <c r="I11713">
        <v>0.85</v>
      </c>
      <c r="J11713" s="2" t="str">
        <f t="shared" si="182"/>
        <v>EG_COALNER2038</v>
      </c>
    </row>
    <row r="11714" spans="1:10" x14ac:dyDescent="0.25">
      <c r="A11714" t="s">
        <v>13</v>
      </c>
      <c r="B11714" t="s">
        <v>6</v>
      </c>
      <c r="C11714" t="s">
        <v>8</v>
      </c>
      <c r="D11714">
        <v>2038</v>
      </c>
      <c r="E11714">
        <v>2041</v>
      </c>
      <c r="F11714">
        <v>0.38096819999999998</v>
      </c>
      <c r="G11714">
        <v>13721.031290000001</v>
      </c>
      <c r="H11714">
        <v>133.5230182</v>
      </c>
      <c r="I11714">
        <v>0.85</v>
      </c>
      <c r="J11714" s="2" t="str">
        <f t="shared" si="182"/>
        <v>EG_COALSR2038</v>
      </c>
    </row>
    <row r="11715" spans="1:10" x14ac:dyDescent="0.25">
      <c r="A11715" t="s">
        <v>13</v>
      </c>
      <c r="B11715" t="s">
        <v>6</v>
      </c>
      <c r="C11715" t="s">
        <v>12</v>
      </c>
      <c r="D11715">
        <v>2038</v>
      </c>
      <c r="E11715">
        <v>2041</v>
      </c>
      <c r="F11715">
        <v>0.38096819999999998</v>
      </c>
      <c r="G11715">
        <v>13721.031290000001</v>
      </c>
      <c r="H11715">
        <v>133.5230182</v>
      </c>
      <c r="I11715">
        <v>0.85</v>
      </c>
      <c r="J11715" s="2" t="str">
        <f t="shared" ref="J11715:J11778" si="183">_xlfn.CONCAT(A11715,C11715,D11715)</f>
        <v>EG_COALNR2038</v>
      </c>
    </row>
    <row r="11716" spans="1:10" x14ac:dyDescent="0.25">
      <c r="A11716" t="s">
        <v>14</v>
      </c>
      <c r="B11716" t="s">
        <v>6</v>
      </c>
      <c r="C11716" t="s">
        <v>10</v>
      </c>
      <c r="D11716">
        <v>2038</v>
      </c>
      <c r="E11716">
        <v>2038</v>
      </c>
      <c r="F11716">
        <v>0.40444272199999998</v>
      </c>
      <c r="G11716">
        <v>8512.2278029999998</v>
      </c>
      <c r="H11716">
        <v>0</v>
      </c>
      <c r="I11716">
        <v>0.85</v>
      </c>
      <c r="J11716" s="2" t="str">
        <f t="shared" si="183"/>
        <v>EG_CCGTER2038</v>
      </c>
    </row>
    <row r="11717" spans="1:10" x14ac:dyDescent="0.25">
      <c r="A11717" t="s">
        <v>14</v>
      </c>
      <c r="B11717" t="s">
        <v>6</v>
      </c>
      <c r="C11717" t="s">
        <v>11</v>
      </c>
      <c r="D11717">
        <v>2038</v>
      </c>
      <c r="E11717">
        <v>2038</v>
      </c>
      <c r="F11717">
        <v>0.40444272199999998</v>
      </c>
      <c r="G11717">
        <v>8512.2278029999998</v>
      </c>
      <c r="H11717">
        <v>0</v>
      </c>
      <c r="I11717">
        <v>0.85</v>
      </c>
      <c r="J11717" s="2" t="str">
        <f t="shared" si="183"/>
        <v>EG_CCGTWR2038</v>
      </c>
    </row>
    <row r="11718" spans="1:10" x14ac:dyDescent="0.25">
      <c r="A11718" t="s">
        <v>14</v>
      </c>
      <c r="B11718" t="s">
        <v>6</v>
      </c>
      <c r="C11718" t="s">
        <v>9</v>
      </c>
      <c r="D11718">
        <v>2038</v>
      </c>
      <c r="E11718">
        <v>2038</v>
      </c>
      <c r="F11718">
        <v>0.40444272199999998</v>
      </c>
      <c r="G11718">
        <v>8512.2278029999998</v>
      </c>
      <c r="H11718">
        <v>0</v>
      </c>
      <c r="I11718">
        <v>0.85</v>
      </c>
      <c r="J11718" s="2" t="str">
        <f t="shared" si="183"/>
        <v>EG_CCGTNER2038</v>
      </c>
    </row>
    <row r="11719" spans="1:10" x14ac:dyDescent="0.25">
      <c r="A11719" t="s">
        <v>14</v>
      </c>
      <c r="B11719" t="s">
        <v>6</v>
      </c>
      <c r="C11719" t="s">
        <v>8</v>
      </c>
      <c r="D11719">
        <v>2038</v>
      </c>
      <c r="E11719">
        <v>2038</v>
      </c>
      <c r="F11719">
        <v>0.40444272199999998</v>
      </c>
      <c r="G11719">
        <v>8512.2278029999998</v>
      </c>
      <c r="H11719">
        <v>0</v>
      </c>
      <c r="I11719">
        <v>0.85</v>
      </c>
      <c r="J11719" s="2" t="str">
        <f t="shared" si="183"/>
        <v>EG_CCGTSR2038</v>
      </c>
    </row>
    <row r="11720" spans="1:10" x14ac:dyDescent="0.25">
      <c r="A11720" t="s">
        <v>14</v>
      </c>
      <c r="B11720" t="s">
        <v>6</v>
      </c>
      <c r="C11720" t="s">
        <v>12</v>
      </c>
      <c r="D11720">
        <v>2038</v>
      </c>
      <c r="E11720">
        <v>2038</v>
      </c>
      <c r="F11720">
        <v>0.40444272199999998</v>
      </c>
      <c r="G11720">
        <v>8512.2278029999998</v>
      </c>
      <c r="H11720">
        <v>0</v>
      </c>
      <c r="I11720">
        <v>0.85</v>
      </c>
      <c r="J11720" s="2" t="str">
        <f t="shared" si="183"/>
        <v>EG_CCGTNR2038</v>
      </c>
    </row>
    <row r="11721" spans="1:10" x14ac:dyDescent="0.25">
      <c r="A11721" t="s">
        <v>14</v>
      </c>
      <c r="B11721" t="s">
        <v>6</v>
      </c>
      <c r="C11721" t="s">
        <v>10</v>
      </c>
      <c r="D11721">
        <v>2038</v>
      </c>
      <c r="E11721">
        <v>2039</v>
      </c>
      <c r="F11721">
        <v>0.40444272199999998</v>
      </c>
      <c r="G11721">
        <v>8512.2278029999998</v>
      </c>
      <c r="H11721">
        <v>0</v>
      </c>
      <c r="I11721">
        <v>0.85</v>
      </c>
      <c r="J11721" s="2" t="str">
        <f t="shared" si="183"/>
        <v>EG_CCGTER2038</v>
      </c>
    </row>
    <row r="11722" spans="1:10" x14ac:dyDescent="0.25">
      <c r="A11722" t="s">
        <v>14</v>
      </c>
      <c r="B11722" t="s">
        <v>6</v>
      </c>
      <c r="C11722" t="s">
        <v>11</v>
      </c>
      <c r="D11722">
        <v>2038</v>
      </c>
      <c r="E11722">
        <v>2039</v>
      </c>
      <c r="F11722">
        <v>0.40444272199999998</v>
      </c>
      <c r="G11722">
        <v>8512.2278029999998</v>
      </c>
      <c r="H11722">
        <v>0</v>
      </c>
      <c r="I11722">
        <v>0.85</v>
      </c>
      <c r="J11722" s="2" t="str">
        <f t="shared" si="183"/>
        <v>EG_CCGTWR2038</v>
      </c>
    </row>
    <row r="11723" spans="1:10" x14ac:dyDescent="0.25">
      <c r="A11723" t="s">
        <v>14</v>
      </c>
      <c r="B11723" t="s">
        <v>6</v>
      </c>
      <c r="C11723" t="s">
        <v>9</v>
      </c>
      <c r="D11723">
        <v>2038</v>
      </c>
      <c r="E11723">
        <v>2039</v>
      </c>
      <c r="F11723">
        <v>0.40444272199999998</v>
      </c>
      <c r="G11723">
        <v>8512.2278029999998</v>
      </c>
      <c r="H11723">
        <v>0</v>
      </c>
      <c r="I11723">
        <v>0.85</v>
      </c>
      <c r="J11723" s="2" t="str">
        <f t="shared" si="183"/>
        <v>EG_CCGTNER2038</v>
      </c>
    </row>
    <row r="11724" spans="1:10" x14ac:dyDescent="0.25">
      <c r="A11724" t="s">
        <v>14</v>
      </c>
      <c r="B11724" t="s">
        <v>6</v>
      </c>
      <c r="C11724" t="s">
        <v>8</v>
      </c>
      <c r="D11724">
        <v>2038</v>
      </c>
      <c r="E11724">
        <v>2039</v>
      </c>
      <c r="F11724">
        <v>0.40444272199999998</v>
      </c>
      <c r="G11724">
        <v>8512.2278029999998</v>
      </c>
      <c r="H11724">
        <v>0</v>
      </c>
      <c r="I11724">
        <v>0.85</v>
      </c>
      <c r="J11724" s="2" t="str">
        <f t="shared" si="183"/>
        <v>EG_CCGTSR2038</v>
      </c>
    </row>
    <row r="11725" spans="1:10" x14ac:dyDescent="0.25">
      <c r="A11725" t="s">
        <v>14</v>
      </c>
      <c r="B11725" t="s">
        <v>6</v>
      </c>
      <c r="C11725" t="s">
        <v>12</v>
      </c>
      <c r="D11725">
        <v>2038</v>
      </c>
      <c r="E11725">
        <v>2039</v>
      </c>
      <c r="F11725">
        <v>0.40444272199999998</v>
      </c>
      <c r="G11725">
        <v>8512.2278029999998</v>
      </c>
      <c r="H11725">
        <v>0</v>
      </c>
      <c r="I11725">
        <v>0.85</v>
      </c>
      <c r="J11725" s="2" t="str">
        <f t="shared" si="183"/>
        <v>EG_CCGTNR2038</v>
      </c>
    </row>
    <row r="11726" spans="1:10" x14ac:dyDescent="0.25">
      <c r="A11726" t="s">
        <v>14</v>
      </c>
      <c r="B11726" t="s">
        <v>6</v>
      </c>
      <c r="C11726" t="s">
        <v>10</v>
      </c>
      <c r="D11726">
        <v>2038</v>
      </c>
      <c r="E11726">
        <v>2040</v>
      </c>
      <c r="F11726">
        <v>0.40444272199999998</v>
      </c>
      <c r="G11726">
        <v>8512.2278029999998</v>
      </c>
      <c r="H11726">
        <v>0</v>
      </c>
      <c r="I11726">
        <v>0.85</v>
      </c>
      <c r="J11726" s="2" t="str">
        <f t="shared" si="183"/>
        <v>EG_CCGTER2038</v>
      </c>
    </row>
    <row r="11727" spans="1:10" x14ac:dyDescent="0.25">
      <c r="A11727" t="s">
        <v>14</v>
      </c>
      <c r="B11727" t="s">
        <v>6</v>
      </c>
      <c r="C11727" t="s">
        <v>11</v>
      </c>
      <c r="D11727">
        <v>2038</v>
      </c>
      <c r="E11727">
        <v>2040</v>
      </c>
      <c r="F11727">
        <v>0.40444272199999998</v>
      </c>
      <c r="G11727">
        <v>8512.2278029999998</v>
      </c>
      <c r="H11727">
        <v>0</v>
      </c>
      <c r="I11727">
        <v>0.85</v>
      </c>
      <c r="J11727" s="2" t="str">
        <f t="shared" si="183"/>
        <v>EG_CCGTWR2038</v>
      </c>
    </row>
    <row r="11728" spans="1:10" x14ac:dyDescent="0.25">
      <c r="A11728" t="s">
        <v>14</v>
      </c>
      <c r="B11728" t="s">
        <v>6</v>
      </c>
      <c r="C11728" t="s">
        <v>9</v>
      </c>
      <c r="D11728">
        <v>2038</v>
      </c>
      <c r="E11728">
        <v>2040</v>
      </c>
      <c r="F11728">
        <v>0.40444272199999998</v>
      </c>
      <c r="G11728">
        <v>8512.2278029999998</v>
      </c>
      <c r="H11728">
        <v>0</v>
      </c>
      <c r="I11728">
        <v>0.85</v>
      </c>
      <c r="J11728" s="2" t="str">
        <f t="shared" si="183"/>
        <v>EG_CCGTNER2038</v>
      </c>
    </row>
    <row r="11729" spans="1:10" x14ac:dyDescent="0.25">
      <c r="A11729" t="s">
        <v>14</v>
      </c>
      <c r="B11729" t="s">
        <v>6</v>
      </c>
      <c r="C11729" t="s">
        <v>8</v>
      </c>
      <c r="D11729">
        <v>2038</v>
      </c>
      <c r="E11729">
        <v>2040</v>
      </c>
      <c r="F11729">
        <v>0.40444272199999998</v>
      </c>
      <c r="G11729">
        <v>8512.2278029999998</v>
      </c>
      <c r="H11729">
        <v>0</v>
      </c>
      <c r="I11729">
        <v>0.85</v>
      </c>
      <c r="J11729" s="2" t="str">
        <f t="shared" si="183"/>
        <v>EG_CCGTSR2038</v>
      </c>
    </row>
    <row r="11730" spans="1:10" x14ac:dyDescent="0.25">
      <c r="A11730" t="s">
        <v>14</v>
      </c>
      <c r="B11730" t="s">
        <v>6</v>
      </c>
      <c r="C11730" t="s">
        <v>12</v>
      </c>
      <c r="D11730">
        <v>2038</v>
      </c>
      <c r="E11730">
        <v>2040</v>
      </c>
      <c r="F11730">
        <v>0.40444272199999998</v>
      </c>
      <c r="G11730">
        <v>8512.2278029999998</v>
      </c>
      <c r="H11730">
        <v>0</v>
      </c>
      <c r="I11730">
        <v>0.85</v>
      </c>
      <c r="J11730" s="2" t="str">
        <f t="shared" si="183"/>
        <v>EG_CCGTNR2038</v>
      </c>
    </row>
    <row r="11731" spans="1:10" x14ac:dyDescent="0.25">
      <c r="A11731" t="s">
        <v>14</v>
      </c>
      <c r="B11731" t="s">
        <v>6</v>
      </c>
      <c r="C11731" t="s">
        <v>10</v>
      </c>
      <c r="D11731">
        <v>2038</v>
      </c>
      <c r="E11731">
        <v>2041</v>
      </c>
      <c r="F11731">
        <v>0.40444272199999998</v>
      </c>
      <c r="G11731">
        <v>8512.2278029999998</v>
      </c>
      <c r="H11731">
        <v>0</v>
      </c>
      <c r="I11731">
        <v>0.85</v>
      </c>
      <c r="J11731" s="2" t="str">
        <f t="shared" si="183"/>
        <v>EG_CCGTER2038</v>
      </c>
    </row>
    <row r="11732" spans="1:10" x14ac:dyDescent="0.25">
      <c r="A11732" t="s">
        <v>14</v>
      </c>
      <c r="B11732" t="s">
        <v>6</v>
      </c>
      <c r="C11732" t="s">
        <v>11</v>
      </c>
      <c r="D11732">
        <v>2038</v>
      </c>
      <c r="E11732">
        <v>2041</v>
      </c>
      <c r="F11732">
        <v>0.40444272199999998</v>
      </c>
      <c r="G11732">
        <v>8512.2278029999998</v>
      </c>
      <c r="H11732">
        <v>0</v>
      </c>
      <c r="I11732">
        <v>0.85</v>
      </c>
      <c r="J11732" s="2" t="str">
        <f t="shared" si="183"/>
        <v>EG_CCGTWR2038</v>
      </c>
    </row>
    <row r="11733" spans="1:10" x14ac:dyDescent="0.25">
      <c r="A11733" t="s">
        <v>14</v>
      </c>
      <c r="B11733" t="s">
        <v>6</v>
      </c>
      <c r="C11733" t="s">
        <v>9</v>
      </c>
      <c r="D11733">
        <v>2038</v>
      </c>
      <c r="E11733">
        <v>2041</v>
      </c>
      <c r="F11733">
        <v>0.40444272199999998</v>
      </c>
      <c r="G11733">
        <v>8512.2278029999998</v>
      </c>
      <c r="H11733">
        <v>0</v>
      </c>
      <c r="I11733">
        <v>0.85</v>
      </c>
      <c r="J11733" s="2" t="str">
        <f t="shared" si="183"/>
        <v>EG_CCGTNER2038</v>
      </c>
    </row>
    <row r="11734" spans="1:10" x14ac:dyDescent="0.25">
      <c r="A11734" t="s">
        <v>14</v>
      </c>
      <c r="B11734" t="s">
        <v>6</v>
      </c>
      <c r="C11734" t="s">
        <v>8</v>
      </c>
      <c r="D11734">
        <v>2038</v>
      </c>
      <c r="E11734">
        <v>2041</v>
      </c>
      <c r="F11734">
        <v>0.40444272199999998</v>
      </c>
      <c r="G11734">
        <v>8512.2278029999998</v>
      </c>
      <c r="H11734">
        <v>0</v>
      </c>
      <c r="I11734">
        <v>0.85</v>
      </c>
      <c r="J11734" s="2" t="str">
        <f t="shared" si="183"/>
        <v>EG_CCGTSR2038</v>
      </c>
    </row>
    <row r="11735" spans="1:10" x14ac:dyDescent="0.25">
      <c r="A11735" t="s">
        <v>14</v>
      </c>
      <c r="B11735" t="s">
        <v>6</v>
      </c>
      <c r="C11735" t="s">
        <v>12</v>
      </c>
      <c r="D11735">
        <v>2038</v>
      </c>
      <c r="E11735">
        <v>2041</v>
      </c>
      <c r="F11735">
        <v>0.40444272199999998</v>
      </c>
      <c r="G11735">
        <v>8512.2278029999998</v>
      </c>
      <c r="H11735">
        <v>0</v>
      </c>
      <c r="I11735">
        <v>0.85</v>
      </c>
      <c r="J11735" s="2" t="str">
        <f t="shared" si="183"/>
        <v>EG_CCGTNR2038</v>
      </c>
    </row>
    <row r="11736" spans="1:10" x14ac:dyDescent="0.25">
      <c r="A11736" t="s">
        <v>16</v>
      </c>
      <c r="B11736" t="s">
        <v>6</v>
      </c>
      <c r="C11736" t="s">
        <v>10</v>
      </c>
      <c r="D11736">
        <v>2038</v>
      </c>
      <c r="E11736">
        <v>2038</v>
      </c>
      <c r="F11736">
        <v>0.28070162799999998</v>
      </c>
      <c r="G11736">
        <v>6679.7506489999996</v>
      </c>
      <c r="H11736">
        <v>0</v>
      </c>
      <c r="I11736">
        <v>0.85</v>
      </c>
      <c r="J11736" s="2" t="str">
        <f t="shared" si="183"/>
        <v>EG_OCGTER2038</v>
      </c>
    </row>
    <row r="11737" spans="1:10" x14ac:dyDescent="0.25">
      <c r="A11737" t="s">
        <v>16</v>
      </c>
      <c r="B11737" t="s">
        <v>6</v>
      </c>
      <c r="C11737" t="s">
        <v>11</v>
      </c>
      <c r="D11737">
        <v>2038</v>
      </c>
      <c r="E11737">
        <v>2038</v>
      </c>
      <c r="F11737">
        <v>0.28070162799999998</v>
      </c>
      <c r="G11737">
        <v>6679.7506489999996</v>
      </c>
      <c r="H11737">
        <v>0</v>
      </c>
      <c r="I11737">
        <v>0.85</v>
      </c>
      <c r="J11737" s="2" t="str">
        <f t="shared" si="183"/>
        <v>EG_OCGTWR2038</v>
      </c>
    </row>
    <row r="11738" spans="1:10" x14ac:dyDescent="0.25">
      <c r="A11738" t="s">
        <v>16</v>
      </c>
      <c r="B11738" t="s">
        <v>6</v>
      </c>
      <c r="C11738" t="s">
        <v>9</v>
      </c>
      <c r="D11738">
        <v>2038</v>
      </c>
      <c r="E11738">
        <v>2038</v>
      </c>
      <c r="F11738">
        <v>0.28070162799999998</v>
      </c>
      <c r="G11738">
        <v>6679.7506489999996</v>
      </c>
      <c r="H11738">
        <v>0</v>
      </c>
      <c r="I11738">
        <v>0.85</v>
      </c>
      <c r="J11738" s="2" t="str">
        <f t="shared" si="183"/>
        <v>EG_OCGTNER2038</v>
      </c>
    </row>
    <row r="11739" spans="1:10" x14ac:dyDescent="0.25">
      <c r="A11739" t="s">
        <v>16</v>
      </c>
      <c r="B11739" t="s">
        <v>6</v>
      </c>
      <c r="C11739" t="s">
        <v>8</v>
      </c>
      <c r="D11739">
        <v>2038</v>
      </c>
      <c r="E11739">
        <v>2038</v>
      </c>
      <c r="F11739">
        <v>0.28070162799999998</v>
      </c>
      <c r="G11739">
        <v>6679.7506489999996</v>
      </c>
      <c r="H11739">
        <v>0</v>
      </c>
      <c r="I11739">
        <v>0.85</v>
      </c>
      <c r="J11739" s="2" t="str">
        <f t="shared" si="183"/>
        <v>EG_OCGTSR2038</v>
      </c>
    </row>
    <row r="11740" spans="1:10" x14ac:dyDescent="0.25">
      <c r="A11740" t="s">
        <v>16</v>
      </c>
      <c r="B11740" t="s">
        <v>6</v>
      </c>
      <c r="C11740" t="s">
        <v>12</v>
      </c>
      <c r="D11740">
        <v>2038</v>
      </c>
      <c r="E11740">
        <v>2038</v>
      </c>
      <c r="F11740">
        <v>0.28070162799999998</v>
      </c>
      <c r="G11740">
        <v>6679.7506489999996</v>
      </c>
      <c r="H11740">
        <v>0</v>
      </c>
      <c r="I11740">
        <v>0.85</v>
      </c>
      <c r="J11740" s="2" t="str">
        <f t="shared" si="183"/>
        <v>EG_OCGTNR2038</v>
      </c>
    </row>
    <row r="11741" spans="1:10" x14ac:dyDescent="0.25">
      <c r="A11741" t="s">
        <v>16</v>
      </c>
      <c r="B11741" t="s">
        <v>6</v>
      </c>
      <c r="C11741" t="s">
        <v>10</v>
      </c>
      <c r="D11741">
        <v>2038</v>
      </c>
      <c r="E11741">
        <v>2039</v>
      </c>
      <c r="F11741">
        <v>0.28070162799999998</v>
      </c>
      <c r="G11741">
        <v>6679.7506489999996</v>
      </c>
      <c r="H11741">
        <v>0</v>
      </c>
      <c r="I11741">
        <v>0.85</v>
      </c>
      <c r="J11741" s="2" t="str">
        <f t="shared" si="183"/>
        <v>EG_OCGTER2038</v>
      </c>
    </row>
    <row r="11742" spans="1:10" x14ac:dyDescent="0.25">
      <c r="A11742" t="s">
        <v>16</v>
      </c>
      <c r="B11742" t="s">
        <v>6</v>
      </c>
      <c r="C11742" t="s">
        <v>11</v>
      </c>
      <c r="D11742">
        <v>2038</v>
      </c>
      <c r="E11742">
        <v>2039</v>
      </c>
      <c r="F11742">
        <v>0.28070162799999998</v>
      </c>
      <c r="G11742">
        <v>6679.7506489999996</v>
      </c>
      <c r="H11742">
        <v>0</v>
      </c>
      <c r="I11742">
        <v>0.85</v>
      </c>
      <c r="J11742" s="2" t="str">
        <f t="shared" si="183"/>
        <v>EG_OCGTWR2038</v>
      </c>
    </row>
    <row r="11743" spans="1:10" x14ac:dyDescent="0.25">
      <c r="A11743" t="s">
        <v>16</v>
      </c>
      <c r="B11743" t="s">
        <v>6</v>
      </c>
      <c r="C11743" t="s">
        <v>9</v>
      </c>
      <c r="D11743">
        <v>2038</v>
      </c>
      <c r="E11743">
        <v>2039</v>
      </c>
      <c r="F11743">
        <v>0.28070162799999998</v>
      </c>
      <c r="G11743">
        <v>6679.7506489999996</v>
      </c>
      <c r="H11743">
        <v>0</v>
      </c>
      <c r="I11743">
        <v>0.85</v>
      </c>
      <c r="J11743" s="2" t="str">
        <f t="shared" si="183"/>
        <v>EG_OCGTNER2038</v>
      </c>
    </row>
    <row r="11744" spans="1:10" x14ac:dyDescent="0.25">
      <c r="A11744" t="s">
        <v>16</v>
      </c>
      <c r="B11744" t="s">
        <v>6</v>
      </c>
      <c r="C11744" t="s">
        <v>8</v>
      </c>
      <c r="D11744">
        <v>2038</v>
      </c>
      <c r="E11744">
        <v>2039</v>
      </c>
      <c r="F11744">
        <v>0.28070162799999998</v>
      </c>
      <c r="G11744">
        <v>6679.7506489999996</v>
      </c>
      <c r="H11744">
        <v>0</v>
      </c>
      <c r="I11744">
        <v>0.85</v>
      </c>
      <c r="J11744" s="2" t="str">
        <f t="shared" si="183"/>
        <v>EG_OCGTSR2038</v>
      </c>
    </row>
    <row r="11745" spans="1:10" x14ac:dyDescent="0.25">
      <c r="A11745" t="s">
        <v>16</v>
      </c>
      <c r="B11745" t="s">
        <v>6</v>
      </c>
      <c r="C11745" t="s">
        <v>12</v>
      </c>
      <c r="D11745">
        <v>2038</v>
      </c>
      <c r="E11745">
        <v>2039</v>
      </c>
      <c r="F11745">
        <v>0.28070162799999998</v>
      </c>
      <c r="G11745">
        <v>6679.7506489999996</v>
      </c>
      <c r="H11745">
        <v>0</v>
      </c>
      <c r="I11745">
        <v>0.85</v>
      </c>
      <c r="J11745" s="2" t="str">
        <f t="shared" si="183"/>
        <v>EG_OCGTNR2038</v>
      </c>
    </row>
    <row r="11746" spans="1:10" x14ac:dyDescent="0.25">
      <c r="A11746" t="s">
        <v>16</v>
      </c>
      <c r="B11746" t="s">
        <v>6</v>
      </c>
      <c r="C11746" t="s">
        <v>10</v>
      </c>
      <c r="D11746">
        <v>2038</v>
      </c>
      <c r="E11746">
        <v>2040</v>
      </c>
      <c r="F11746">
        <v>0.28070162799999998</v>
      </c>
      <c r="G11746">
        <v>6679.7506489999996</v>
      </c>
      <c r="H11746">
        <v>0</v>
      </c>
      <c r="I11746">
        <v>0.85</v>
      </c>
      <c r="J11746" s="2" t="str">
        <f t="shared" si="183"/>
        <v>EG_OCGTER2038</v>
      </c>
    </row>
    <row r="11747" spans="1:10" x14ac:dyDescent="0.25">
      <c r="A11747" t="s">
        <v>16</v>
      </c>
      <c r="B11747" t="s">
        <v>6</v>
      </c>
      <c r="C11747" t="s">
        <v>11</v>
      </c>
      <c r="D11747">
        <v>2038</v>
      </c>
      <c r="E11747">
        <v>2040</v>
      </c>
      <c r="F11747">
        <v>0.28070162799999998</v>
      </c>
      <c r="G11747">
        <v>6679.7506489999996</v>
      </c>
      <c r="H11747">
        <v>0</v>
      </c>
      <c r="I11747">
        <v>0.85</v>
      </c>
      <c r="J11747" s="2" t="str">
        <f t="shared" si="183"/>
        <v>EG_OCGTWR2038</v>
      </c>
    </row>
    <row r="11748" spans="1:10" x14ac:dyDescent="0.25">
      <c r="A11748" t="s">
        <v>16</v>
      </c>
      <c r="B11748" t="s">
        <v>6</v>
      </c>
      <c r="C11748" t="s">
        <v>9</v>
      </c>
      <c r="D11748">
        <v>2038</v>
      </c>
      <c r="E11748">
        <v>2040</v>
      </c>
      <c r="F11748">
        <v>0.28070162799999998</v>
      </c>
      <c r="G11748">
        <v>6679.7506489999996</v>
      </c>
      <c r="H11748">
        <v>0</v>
      </c>
      <c r="I11748">
        <v>0.85</v>
      </c>
      <c r="J11748" s="2" t="str">
        <f t="shared" si="183"/>
        <v>EG_OCGTNER2038</v>
      </c>
    </row>
    <row r="11749" spans="1:10" x14ac:dyDescent="0.25">
      <c r="A11749" t="s">
        <v>16</v>
      </c>
      <c r="B11749" t="s">
        <v>6</v>
      </c>
      <c r="C11749" t="s">
        <v>8</v>
      </c>
      <c r="D11749">
        <v>2038</v>
      </c>
      <c r="E11749">
        <v>2040</v>
      </c>
      <c r="F11749">
        <v>0.28070162799999998</v>
      </c>
      <c r="G11749">
        <v>6679.7506489999996</v>
      </c>
      <c r="H11749">
        <v>0</v>
      </c>
      <c r="I11749">
        <v>0.85</v>
      </c>
      <c r="J11749" s="2" t="str">
        <f t="shared" si="183"/>
        <v>EG_OCGTSR2038</v>
      </c>
    </row>
    <row r="11750" spans="1:10" x14ac:dyDescent="0.25">
      <c r="A11750" t="s">
        <v>16</v>
      </c>
      <c r="B11750" t="s">
        <v>6</v>
      </c>
      <c r="C11750" t="s">
        <v>12</v>
      </c>
      <c r="D11750">
        <v>2038</v>
      </c>
      <c r="E11750">
        <v>2040</v>
      </c>
      <c r="F11750">
        <v>0.28070162799999998</v>
      </c>
      <c r="G11750">
        <v>6679.7506489999996</v>
      </c>
      <c r="H11750">
        <v>0</v>
      </c>
      <c r="I11750">
        <v>0.85</v>
      </c>
      <c r="J11750" s="2" t="str">
        <f t="shared" si="183"/>
        <v>EG_OCGTNR2038</v>
      </c>
    </row>
    <row r="11751" spans="1:10" x14ac:dyDescent="0.25">
      <c r="A11751" t="s">
        <v>16</v>
      </c>
      <c r="B11751" t="s">
        <v>6</v>
      </c>
      <c r="C11751" t="s">
        <v>10</v>
      </c>
      <c r="D11751">
        <v>2038</v>
      </c>
      <c r="E11751">
        <v>2041</v>
      </c>
      <c r="F11751">
        <v>0.28070162799999998</v>
      </c>
      <c r="G11751">
        <v>6679.7506489999996</v>
      </c>
      <c r="H11751">
        <v>0</v>
      </c>
      <c r="I11751">
        <v>0.85</v>
      </c>
      <c r="J11751" s="2" t="str">
        <f t="shared" si="183"/>
        <v>EG_OCGTER2038</v>
      </c>
    </row>
    <row r="11752" spans="1:10" x14ac:dyDescent="0.25">
      <c r="A11752" t="s">
        <v>16</v>
      </c>
      <c r="B11752" t="s">
        <v>6</v>
      </c>
      <c r="C11752" t="s">
        <v>11</v>
      </c>
      <c r="D11752">
        <v>2038</v>
      </c>
      <c r="E11752">
        <v>2041</v>
      </c>
      <c r="F11752">
        <v>0.28070162799999998</v>
      </c>
      <c r="G11752">
        <v>6679.7506489999996</v>
      </c>
      <c r="H11752">
        <v>0</v>
      </c>
      <c r="I11752">
        <v>0.85</v>
      </c>
      <c r="J11752" s="2" t="str">
        <f t="shared" si="183"/>
        <v>EG_OCGTWR2038</v>
      </c>
    </row>
    <row r="11753" spans="1:10" x14ac:dyDescent="0.25">
      <c r="A11753" t="s">
        <v>16</v>
      </c>
      <c r="B11753" t="s">
        <v>6</v>
      </c>
      <c r="C11753" t="s">
        <v>9</v>
      </c>
      <c r="D11753">
        <v>2038</v>
      </c>
      <c r="E11753">
        <v>2041</v>
      </c>
      <c r="F11753">
        <v>0.28070162799999998</v>
      </c>
      <c r="G11753">
        <v>6679.7506489999996</v>
      </c>
      <c r="H11753">
        <v>0</v>
      </c>
      <c r="I11753">
        <v>0.85</v>
      </c>
      <c r="J11753" s="2" t="str">
        <f t="shared" si="183"/>
        <v>EG_OCGTNER2038</v>
      </c>
    </row>
    <row r="11754" spans="1:10" x14ac:dyDescent="0.25">
      <c r="A11754" t="s">
        <v>16</v>
      </c>
      <c r="B11754" t="s">
        <v>6</v>
      </c>
      <c r="C11754" t="s">
        <v>8</v>
      </c>
      <c r="D11754">
        <v>2038</v>
      </c>
      <c r="E11754">
        <v>2041</v>
      </c>
      <c r="F11754">
        <v>0.28070162799999998</v>
      </c>
      <c r="G11754">
        <v>6679.7506489999996</v>
      </c>
      <c r="H11754">
        <v>0</v>
      </c>
      <c r="I11754">
        <v>0.85</v>
      </c>
      <c r="J11754" s="2" t="str">
        <f t="shared" si="183"/>
        <v>EG_OCGTSR2038</v>
      </c>
    </row>
    <row r="11755" spans="1:10" x14ac:dyDescent="0.25">
      <c r="A11755" t="s">
        <v>16</v>
      </c>
      <c r="B11755" t="s">
        <v>6</v>
      </c>
      <c r="C11755" t="s">
        <v>12</v>
      </c>
      <c r="D11755">
        <v>2038</v>
      </c>
      <c r="E11755">
        <v>2041</v>
      </c>
      <c r="F11755">
        <v>0.28070162799999998</v>
      </c>
      <c r="G11755">
        <v>6679.7506489999996</v>
      </c>
      <c r="H11755">
        <v>0</v>
      </c>
      <c r="I11755">
        <v>0.85</v>
      </c>
      <c r="J11755" s="2" t="str">
        <f t="shared" si="183"/>
        <v>EG_OCGTNR2038</v>
      </c>
    </row>
    <row r="11756" spans="1:10" x14ac:dyDescent="0.25">
      <c r="A11756" t="s">
        <v>15</v>
      </c>
      <c r="B11756" t="s">
        <v>6</v>
      </c>
      <c r="C11756" t="s">
        <v>10</v>
      </c>
      <c r="D11756">
        <v>2038</v>
      </c>
      <c r="E11756">
        <v>2038</v>
      </c>
      <c r="F11756">
        <v>1</v>
      </c>
      <c r="G11756">
        <v>19631.81452</v>
      </c>
      <c r="H11756">
        <v>0</v>
      </c>
      <c r="I11756">
        <v>1</v>
      </c>
      <c r="J11756" s="2" t="str">
        <f t="shared" si="183"/>
        <v>EG_LHER2038</v>
      </c>
    </row>
    <row r="11757" spans="1:10" x14ac:dyDescent="0.25">
      <c r="A11757" t="s">
        <v>15</v>
      </c>
      <c r="B11757" t="s">
        <v>6</v>
      </c>
      <c r="C11757" t="s">
        <v>11</v>
      </c>
      <c r="D11757">
        <v>2038</v>
      </c>
      <c r="E11757">
        <v>2038</v>
      </c>
      <c r="F11757">
        <v>1</v>
      </c>
      <c r="G11757">
        <v>19631.81452</v>
      </c>
      <c r="H11757">
        <v>0</v>
      </c>
      <c r="I11757">
        <v>1</v>
      </c>
      <c r="J11757" s="2" t="str">
        <f t="shared" si="183"/>
        <v>EG_LHWR2038</v>
      </c>
    </row>
    <row r="11758" spans="1:10" x14ac:dyDescent="0.25">
      <c r="A11758" t="s">
        <v>15</v>
      </c>
      <c r="B11758" t="s">
        <v>6</v>
      </c>
      <c r="C11758" t="s">
        <v>9</v>
      </c>
      <c r="D11758">
        <v>2038</v>
      </c>
      <c r="E11758">
        <v>2038</v>
      </c>
      <c r="F11758">
        <v>1</v>
      </c>
      <c r="G11758">
        <v>19631.81452</v>
      </c>
      <c r="H11758">
        <v>0</v>
      </c>
      <c r="I11758">
        <v>1</v>
      </c>
      <c r="J11758" s="2" t="str">
        <f t="shared" si="183"/>
        <v>EG_LHNER2038</v>
      </c>
    </row>
    <row r="11759" spans="1:10" x14ac:dyDescent="0.25">
      <c r="A11759" t="s">
        <v>15</v>
      </c>
      <c r="B11759" t="s">
        <v>6</v>
      </c>
      <c r="C11759" t="s">
        <v>8</v>
      </c>
      <c r="D11759">
        <v>2038</v>
      </c>
      <c r="E11759">
        <v>2038</v>
      </c>
      <c r="F11759">
        <v>1</v>
      </c>
      <c r="G11759">
        <v>19631.81452</v>
      </c>
      <c r="H11759">
        <v>0</v>
      </c>
      <c r="I11759">
        <v>1</v>
      </c>
      <c r="J11759" s="2" t="str">
        <f t="shared" si="183"/>
        <v>EG_LHSR2038</v>
      </c>
    </row>
    <row r="11760" spans="1:10" x14ac:dyDescent="0.25">
      <c r="A11760" t="s">
        <v>15</v>
      </c>
      <c r="B11760" t="s">
        <v>6</v>
      </c>
      <c r="C11760" t="s">
        <v>12</v>
      </c>
      <c r="D11760">
        <v>2038</v>
      </c>
      <c r="E11760">
        <v>2038</v>
      </c>
      <c r="F11760">
        <v>1</v>
      </c>
      <c r="G11760">
        <v>19631.81452</v>
      </c>
      <c r="H11760">
        <v>0</v>
      </c>
      <c r="I11760">
        <v>1</v>
      </c>
      <c r="J11760" s="2" t="str">
        <f t="shared" si="183"/>
        <v>EG_LHNR2038</v>
      </c>
    </row>
    <row r="11761" spans="1:10" x14ac:dyDescent="0.25">
      <c r="A11761" t="s">
        <v>15</v>
      </c>
      <c r="B11761" t="s">
        <v>6</v>
      </c>
      <c r="C11761" t="s">
        <v>10</v>
      </c>
      <c r="D11761">
        <v>2038</v>
      </c>
      <c r="E11761">
        <v>2039</v>
      </c>
      <c r="F11761">
        <v>1</v>
      </c>
      <c r="G11761">
        <v>19631.81452</v>
      </c>
      <c r="H11761">
        <v>0</v>
      </c>
      <c r="I11761">
        <v>1</v>
      </c>
      <c r="J11761" s="2" t="str">
        <f t="shared" si="183"/>
        <v>EG_LHER2038</v>
      </c>
    </row>
    <row r="11762" spans="1:10" x14ac:dyDescent="0.25">
      <c r="A11762" t="s">
        <v>15</v>
      </c>
      <c r="B11762" t="s">
        <v>6</v>
      </c>
      <c r="C11762" t="s">
        <v>11</v>
      </c>
      <c r="D11762">
        <v>2038</v>
      </c>
      <c r="E11762">
        <v>2039</v>
      </c>
      <c r="F11762">
        <v>1</v>
      </c>
      <c r="G11762">
        <v>19631.81452</v>
      </c>
      <c r="H11762">
        <v>0</v>
      </c>
      <c r="I11762">
        <v>1</v>
      </c>
      <c r="J11762" s="2" t="str">
        <f t="shared" si="183"/>
        <v>EG_LHWR2038</v>
      </c>
    </row>
    <row r="11763" spans="1:10" x14ac:dyDescent="0.25">
      <c r="A11763" t="s">
        <v>15</v>
      </c>
      <c r="B11763" t="s">
        <v>6</v>
      </c>
      <c r="C11763" t="s">
        <v>9</v>
      </c>
      <c r="D11763">
        <v>2038</v>
      </c>
      <c r="E11763">
        <v>2039</v>
      </c>
      <c r="F11763">
        <v>1</v>
      </c>
      <c r="G11763">
        <v>19631.81452</v>
      </c>
      <c r="H11763">
        <v>0</v>
      </c>
      <c r="I11763">
        <v>1</v>
      </c>
      <c r="J11763" s="2" t="str">
        <f t="shared" si="183"/>
        <v>EG_LHNER2038</v>
      </c>
    </row>
    <row r="11764" spans="1:10" x14ac:dyDescent="0.25">
      <c r="A11764" t="s">
        <v>15</v>
      </c>
      <c r="B11764" t="s">
        <v>6</v>
      </c>
      <c r="C11764" t="s">
        <v>8</v>
      </c>
      <c r="D11764">
        <v>2038</v>
      </c>
      <c r="E11764">
        <v>2039</v>
      </c>
      <c r="F11764">
        <v>1</v>
      </c>
      <c r="G11764">
        <v>19631.81452</v>
      </c>
      <c r="H11764">
        <v>0</v>
      </c>
      <c r="I11764">
        <v>1</v>
      </c>
      <c r="J11764" s="2" t="str">
        <f t="shared" si="183"/>
        <v>EG_LHSR2038</v>
      </c>
    </row>
    <row r="11765" spans="1:10" x14ac:dyDescent="0.25">
      <c r="A11765" t="s">
        <v>15</v>
      </c>
      <c r="B11765" t="s">
        <v>6</v>
      </c>
      <c r="C11765" t="s">
        <v>12</v>
      </c>
      <c r="D11765">
        <v>2038</v>
      </c>
      <c r="E11765">
        <v>2039</v>
      </c>
      <c r="F11765">
        <v>1</v>
      </c>
      <c r="G11765">
        <v>19631.81452</v>
      </c>
      <c r="H11765">
        <v>0</v>
      </c>
      <c r="I11765">
        <v>1</v>
      </c>
      <c r="J11765" s="2" t="str">
        <f t="shared" si="183"/>
        <v>EG_LHNR2038</v>
      </c>
    </row>
    <row r="11766" spans="1:10" x14ac:dyDescent="0.25">
      <c r="A11766" t="s">
        <v>15</v>
      </c>
      <c r="B11766" t="s">
        <v>6</v>
      </c>
      <c r="C11766" t="s">
        <v>10</v>
      </c>
      <c r="D11766">
        <v>2038</v>
      </c>
      <c r="E11766">
        <v>2040</v>
      </c>
      <c r="F11766">
        <v>1</v>
      </c>
      <c r="G11766">
        <v>19631.81452</v>
      </c>
      <c r="H11766">
        <v>0</v>
      </c>
      <c r="I11766">
        <v>1</v>
      </c>
      <c r="J11766" s="2" t="str">
        <f t="shared" si="183"/>
        <v>EG_LHER2038</v>
      </c>
    </row>
    <row r="11767" spans="1:10" x14ac:dyDescent="0.25">
      <c r="A11767" t="s">
        <v>15</v>
      </c>
      <c r="B11767" t="s">
        <v>6</v>
      </c>
      <c r="C11767" t="s">
        <v>11</v>
      </c>
      <c r="D11767">
        <v>2038</v>
      </c>
      <c r="E11767">
        <v>2040</v>
      </c>
      <c r="F11767">
        <v>1</v>
      </c>
      <c r="G11767">
        <v>19631.81452</v>
      </c>
      <c r="H11767">
        <v>0</v>
      </c>
      <c r="I11767">
        <v>1</v>
      </c>
      <c r="J11767" s="2" t="str">
        <f t="shared" si="183"/>
        <v>EG_LHWR2038</v>
      </c>
    </row>
    <row r="11768" spans="1:10" x14ac:dyDescent="0.25">
      <c r="A11768" t="s">
        <v>15</v>
      </c>
      <c r="B11768" t="s">
        <v>6</v>
      </c>
      <c r="C11768" t="s">
        <v>9</v>
      </c>
      <c r="D11768">
        <v>2038</v>
      </c>
      <c r="E11768">
        <v>2040</v>
      </c>
      <c r="F11768">
        <v>1</v>
      </c>
      <c r="G11768">
        <v>19631.81452</v>
      </c>
      <c r="H11768">
        <v>0</v>
      </c>
      <c r="I11768">
        <v>1</v>
      </c>
      <c r="J11768" s="2" t="str">
        <f t="shared" si="183"/>
        <v>EG_LHNER2038</v>
      </c>
    </row>
    <row r="11769" spans="1:10" x14ac:dyDescent="0.25">
      <c r="A11769" t="s">
        <v>15</v>
      </c>
      <c r="B11769" t="s">
        <v>6</v>
      </c>
      <c r="C11769" t="s">
        <v>8</v>
      </c>
      <c r="D11769">
        <v>2038</v>
      </c>
      <c r="E11769">
        <v>2040</v>
      </c>
      <c r="F11769">
        <v>1</v>
      </c>
      <c r="G11769">
        <v>19631.81452</v>
      </c>
      <c r="H11769">
        <v>0</v>
      </c>
      <c r="I11769">
        <v>1</v>
      </c>
      <c r="J11769" s="2" t="str">
        <f t="shared" si="183"/>
        <v>EG_LHSR2038</v>
      </c>
    </row>
    <row r="11770" spans="1:10" x14ac:dyDescent="0.25">
      <c r="A11770" t="s">
        <v>15</v>
      </c>
      <c r="B11770" t="s">
        <v>6</v>
      </c>
      <c r="C11770" t="s">
        <v>12</v>
      </c>
      <c r="D11770">
        <v>2038</v>
      </c>
      <c r="E11770">
        <v>2040</v>
      </c>
      <c r="F11770">
        <v>1</v>
      </c>
      <c r="G11770">
        <v>19631.81452</v>
      </c>
      <c r="H11770">
        <v>0</v>
      </c>
      <c r="I11770">
        <v>1</v>
      </c>
      <c r="J11770" s="2" t="str">
        <f t="shared" si="183"/>
        <v>EG_LHNR2038</v>
      </c>
    </row>
    <row r="11771" spans="1:10" x14ac:dyDescent="0.25">
      <c r="A11771" t="s">
        <v>15</v>
      </c>
      <c r="B11771" t="s">
        <v>6</v>
      </c>
      <c r="C11771" t="s">
        <v>10</v>
      </c>
      <c r="D11771">
        <v>2038</v>
      </c>
      <c r="E11771">
        <v>2041</v>
      </c>
      <c r="F11771">
        <v>1</v>
      </c>
      <c r="G11771">
        <v>19631.81452</v>
      </c>
      <c r="H11771">
        <v>0</v>
      </c>
      <c r="I11771">
        <v>1</v>
      </c>
      <c r="J11771" s="2" t="str">
        <f t="shared" si="183"/>
        <v>EG_LHER2038</v>
      </c>
    </row>
    <row r="11772" spans="1:10" x14ac:dyDescent="0.25">
      <c r="A11772" t="s">
        <v>15</v>
      </c>
      <c r="B11772" t="s">
        <v>6</v>
      </c>
      <c r="C11772" t="s">
        <v>11</v>
      </c>
      <c r="D11772">
        <v>2038</v>
      </c>
      <c r="E11772">
        <v>2041</v>
      </c>
      <c r="F11772">
        <v>1</v>
      </c>
      <c r="G11772">
        <v>19631.81452</v>
      </c>
      <c r="H11772">
        <v>0</v>
      </c>
      <c r="I11772">
        <v>1</v>
      </c>
      <c r="J11772" s="2" t="str">
        <f t="shared" si="183"/>
        <v>EG_LHWR2038</v>
      </c>
    </row>
    <row r="11773" spans="1:10" x14ac:dyDescent="0.25">
      <c r="A11773" t="s">
        <v>15</v>
      </c>
      <c r="B11773" t="s">
        <v>6</v>
      </c>
      <c r="C11773" t="s">
        <v>9</v>
      </c>
      <c r="D11773">
        <v>2038</v>
      </c>
      <c r="E11773">
        <v>2041</v>
      </c>
      <c r="F11773">
        <v>1</v>
      </c>
      <c r="G11773">
        <v>19631.81452</v>
      </c>
      <c r="H11773">
        <v>0</v>
      </c>
      <c r="I11773">
        <v>1</v>
      </c>
      <c r="J11773" s="2" t="str">
        <f t="shared" si="183"/>
        <v>EG_LHNER2038</v>
      </c>
    </row>
    <row r="11774" spans="1:10" x14ac:dyDescent="0.25">
      <c r="A11774" t="s">
        <v>15</v>
      </c>
      <c r="B11774" t="s">
        <v>6</v>
      </c>
      <c r="C11774" t="s">
        <v>8</v>
      </c>
      <c r="D11774">
        <v>2038</v>
      </c>
      <c r="E11774">
        <v>2041</v>
      </c>
      <c r="F11774">
        <v>1</v>
      </c>
      <c r="G11774">
        <v>19631.81452</v>
      </c>
      <c r="H11774">
        <v>0</v>
      </c>
      <c r="I11774">
        <v>1</v>
      </c>
      <c r="J11774" s="2" t="str">
        <f t="shared" si="183"/>
        <v>EG_LHSR2038</v>
      </c>
    </row>
    <row r="11775" spans="1:10" x14ac:dyDescent="0.25">
      <c r="A11775" t="s">
        <v>15</v>
      </c>
      <c r="B11775" t="s">
        <v>6</v>
      </c>
      <c r="C11775" t="s">
        <v>12</v>
      </c>
      <c r="D11775">
        <v>2038</v>
      </c>
      <c r="E11775">
        <v>2041</v>
      </c>
      <c r="F11775">
        <v>1</v>
      </c>
      <c r="G11775">
        <v>19631.81452</v>
      </c>
      <c r="H11775">
        <v>0</v>
      </c>
      <c r="I11775">
        <v>1</v>
      </c>
      <c r="J11775" s="2" t="str">
        <f t="shared" si="183"/>
        <v>EG_LHNR2038</v>
      </c>
    </row>
    <row r="11776" spans="1:10" x14ac:dyDescent="0.25">
      <c r="A11776" t="s">
        <v>18</v>
      </c>
      <c r="B11776" t="s">
        <v>6</v>
      </c>
      <c r="C11776" t="s">
        <v>10</v>
      </c>
      <c r="D11776">
        <v>2038</v>
      </c>
      <c r="E11776">
        <v>2038</v>
      </c>
      <c r="F11776">
        <v>1</v>
      </c>
      <c r="G11776">
        <v>11825.348760000001</v>
      </c>
      <c r="H11776">
        <v>0</v>
      </c>
      <c r="I11776">
        <v>1</v>
      </c>
      <c r="J11776" s="2" t="str">
        <f t="shared" si="183"/>
        <v>EG_SHER2038</v>
      </c>
    </row>
    <row r="11777" spans="1:10" x14ac:dyDescent="0.25">
      <c r="A11777" t="s">
        <v>18</v>
      </c>
      <c r="B11777" t="s">
        <v>6</v>
      </c>
      <c r="C11777" t="s">
        <v>11</v>
      </c>
      <c r="D11777">
        <v>2038</v>
      </c>
      <c r="E11777">
        <v>2038</v>
      </c>
      <c r="F11777">
        <v>1</v>
      </c>
      <c r="G11777">
        <v>11825.348760000001</v>
      </c>
      <c r="H11777">
        <v>0</v>
      </c>
      <c r="I11777">
        <v>1</v>
      </c>
      <c r="J11777" s="2" t="str">
        <f t="shared" si="183"/>
        <v>EG_SHWR2038</v>
      </c>
    </row>
    <row r="11778" spans="1:10" x14ac:dyDescent="0.25">
      <c r="A11778" t="s">
        <v>18</v>
      </c>
      <c r="B11778" t="s">
        <v>6</v>
      </c>
      <c r="C11778" t="s">
        <v>9</v>
      </c>
      <c r="D11778">
        <v>2038</v>
      </c>
      <c r="E11778">
        <v>2038</v>
      </c>
      <c r="F11778">
        <v>1</v>
      </c>
      <c r="G11778">
        <v>11825.348760000001</v>
      </c>
      <c r="H11778">
        <v>0</v>
      </c>
      <c r="I11778">
        <v>1</v>
      </c>
      <c r="J11778" s="2" t="str">
        <f t="shared" si="183"/>
        <v>EG_SHNER2038</v>
      </c>
    </row>
    <row r="11779" spans="1:10" x14ac:dyDescent="0.25">
      <c r="A11779" t="s">
        <v>18</v>
      </c>
      <c r="B11779" t="s">
        <v>6</v>
      </c>
      <c r="C11779" t="s">
        <v>8</v>
      </c>
      <c r="D11779">
        <v>2038</v>
      </c>
      <c r="E11779">
        <v>2038</v>
      </c>
      <c r="F11779">
        <v>1</v>
      </c>
      <c r="G11779">
        <v>11825.348760000001</v>
      </c>
      <c r="H11779">
        <v>0</v>
      </c>
      <c r="I11779">
        <v>1</v>
      </c>
      <c r="J11779" s="2" t="str">
        <f t="shared" ref="J11779:J11842" si="184">_xlfn.CONCAT(A11779,C11779,D11779)</f>
        <v>EG_SHSR2038</v>
      </c>
    </row>
    <row r="11780" spans="1:10" x14ac:dyDescent="0.25">
      <c r="A11780" t="s">
        <v>18</v>
      </c>
      <c r="B11780" t="s">
        <v>6</v>
      </c>
      <c r="C11780" t="s">
        <v>12</v>
      </c>
      <c r="D11780">
        <v>2038</v>
      </c>
      <c r="E11780">
        <v>2038</v>
      </c>
      <c r="F11780">
        <v>1</v>
      </c>
      <c r="G11780">
        <v>11825.348760000001</v>
      </c>
      <c r="H11780">
        <v>0</v>
      </c>
      <c r="I11780">
        <v>1</v>
      </c>
      <c r="J11780" s="2" t="str">
        <f t="shared" si="184"/>
        <v>EG_SHNR2038</v>
      </c>
    </row>
    <row r="11781" spans="1:10" x14ac:dyDescent="0.25">
      <c r="A11781" t="s">
        <v>18</v>
      </c>
      <c r="B11781" t="s">
        <v>6</v>
      </c>
      <c r="C11781" t="s">
        <v>10</v>
      </c>
      <c r="D11781">
        <v>2038</v>
      </c>
      <c r="E11781">
        <v>2039</v>
      </c>
      <c r="F11781">
        <v>1</v>
      </c>
      <c r="G11781">
        <v>11825.348760000001</v>
      </c>
      <c r="H11781">
        <v>0</v>
      </c>
      <c r="I11781">
        <v>1</v>
      </c>
      <c r="J11781" s="2" t="str">
        <f t="shared" si="184"/>
        <v>EG_SHER2038</v>
      </c>
    </row>
    <row r="11782" spans="1:10" x14ac:dyDescent="0.25">
      <c r="A11782" t="s">
        <v>18</v>
      </c>
      <c r="B11782" t="s">
        <v>6</v>
      </c>
      <c r="C11782" t="s">
        <v>11</v>
      </c>
      <c r="D11782">
        <v>2038</v>
      </c>
      <c r="E11782">
        <v>2039</v>
      </c>
      <c r="F11782">
        <v>1</v>
      </c>
      <c r="G11782">
        <v>11825.348760000001</v>
      </c>
      <c r="H11782">
        <v>0</v>
      </c>
      <c r="I11782">
        <v>1</v>
      </c>
      <c r="J11782" s="2" t="str">
        <f t="shared" si="184"/>
        <v>EG_SHWR2038</v>
      </c>
    </row>
    <row r="11783" spans="1:10" x14ac:dyDescent="0.25">
      <c r="A11783" t="s">
        <v>18</v>
      </c>
      <c r="B11783" t="s">
        <v>6</v>
      </c>
      <c r="C11783" t="s">
        <v>9</v>
      </c>
      <c r="D11783">
        <v>2038</v>
      </c>
      <c r="E11783">
        <v>2039</v>
      </c>
      <c r="F11783">
        <v>1</v>
      </c>
      <c r="G11783">
        <v>11825.348760000001</v>
      </c>
      <c r="H11783">
        <v>0</v>
      </c>
      <c r="I11783">
        <v>1</v>
      </c>
      <c r="J11783" s="2" t="str">
        <f t="shared" si="184"/>
        <v>EG_SHNER2038</v>
      </c>
    </row>
    <row r="11784" spans="1:10" x14ac:dyDescent="0.25">
      <c r="A11784" t="s">
        <v>18</v>
      </c>
      <c r="B11784" t="s">
        <v>6</v>
      </c>
      <c r="C11784" t="s">
        <v>8</v>
      </c>
      <c r="D11784">
        <v>2038</v>
      </c>
      <c r="E11784">
        <v>2039</v>
      </c>
      <c r="F11784">
        <v>1</v>
      </c>
      <c r="G11784">
        <v>11825.348760000001</v>
      </c>
      <c r="H11784">
        <v>0</v>
      </c>
      <c r="I11784">
        <v>1</v>
      </c>
      <c r="J11784" s="2" t="str">
        <f t="shared" si="184"/>
        <v>EG_SHSR2038</v>
      </c>
    </row>
    <row r="11785" spans="1:10" x14ac:dyDescent="0.25">
      <c r="A11785" t="s">
        <v>18</v>
      </c>
      <c r="B11785" t="s">
        <v>6</v>
      </c>
      <c r="C11785" t="s">
        <v>12</v>
      </c>
      <c r="D11785">
        <v>2038</v>
      </c>
      <c r="E11785">
        <v>2039</v>
      </c>
      <c r="F11785">
        <v>1</v>
      </c>
      <c r="G11785">
        <v>11825.348760000001</v>
      </c>
      <c r="H11785">
        <v>0</v>
      </c>
      <c r="I11785">
        <v>1</v>
      </c>
      <c r="J11785" s="2" t="str">
        <f t="shared" si="184"/>
        <v>EG_SHNR2038</v>
      </c>
    </row>
    <row r="11786" spans="1:10" x14ac:dyDescent="0.25">
      <c r="A11786" t="s">
        <v>18</v>
      </c>
      <c r="B11786" t="s">
        <v>6</v>
      </c>
      <c r="C11786" t="s">
        <v>10</v>
      </c>
      <c r="D11786">
        <v>2038</v>
      </c>
      <c r="E11786">
        <v>2040</v>
      </c>
      <c r="F11786">
        <v>1</v>
      </c>
      <c r="G11786">
        <v>11825.348760000001</v>
      </c>
      <c r="H11786">
        <v>0</v>
      </c>
      <c r="I11786">
        <v>1</v>
      </c>
      <c r="J11786" s="2" t="str">
        <f t="shared" si="184"/>
        <v>EG_SHER2038</v>
      </c>
    </row>
    <row r="11787" spans="1:10" x14ac:dyDescent="0.25">
      <c r="A11787" t="s">
        <v>18</v>
      </c>
      <c r="B11787" t="s">
        <v>6</v>
      </c>
      <c r="C11787" t="s">
        <v>11</v>
      </c>
      <c r="D11787">
        <v>2038</v>
      </c>
      <c r="E11787">
        <v>2040</v>
      </c>
      <c r="F11787">
        <v>1</v>
      </c>
      <c r="G11787">
        <v>11825.348760000001</v>
      </c>
      <c r="H11787">
        <v>0</v>
      </c>
      <c r="I11787">
        <v>1</v>
      </c>
      <c r="J11787" s="2" t="str">
        <f t="shared" si="184"/>
        <v>EG_SHWR2038</v>
      </c>
    </row>
    <row r="11788" spans="1:10" x14ac:dyDescent="0.25">
      <c r="A11788" t="s">
        <v>18</v>
      </c>
      <c r="B11788" t="s">
        <v>6</v>
      </c>
      <c r="C11788" t="s">
        <v>9</v>
      </c>
      <c r="D11788">
        <v>2038</v>
      </c>
      <c r="E11788">
        <v>2040</v>
      </c>
      <c r="F11788">
        <v>1</v>
      </c>
      <c r="G11788">
        <v>11825.348760000001</v>
      </c>
      <c r="H11788">
        <v>0</v>
      </c>
      <c r="I11788">
        <v>1</v>
      </c>
      <c r="J11788" s="2" t="str">
        <f t="shared" si="184"/>
        <v>EG_SHNER2038</v>
      </c>
    </row>
    <row r="11789" spans="1:10" x14ac:dyDescent="0.25">
      <c r="A11789" t="s">
        <v>18</v>
      </c>
      <c r="B11789" t="s">
        <v>6</v>
      </c>
      <c r="C11789" t="s">
        <v>8</v>
      </c>
      <c r="D11789">
        <v>2038</v>
      </c>
      <c r="E11789">
        <v>2040</v>
      </c>
      <c r="F11789">
        <v>1</v>
      </c>
      <c r="G11789">
        <v>11825.348760000001</v>
      </c>
      <c r="H11789">
        <v>0</v>
      </c>
      <c r="I11789">
        <v>1</v>
      </c>
      <c r="J11789" s="2" t="str">
        <f t="shared" si="184"/>
        <v>EG_SHSR2038</v>
      </c>
    </row>
    <row r="11790" spans="1:10" x14ac:dyDescent="0.25">
      <c r="A11790" t="s">
        <v>18</v>
      </c>
      <c r="B11790" t="s">
        <v>6</v>
      </c>
      <c r="C11790" t="s">
        <v>12</v>
      </c>
      <c r="D11790">
        <v>2038</v>
      </c>
      <c r="E11790">
        <v>2040</v>
      </c>
      <c r="F11790">
        <v>1</v>
      </c>
      <c r="G11790">
        <v>11825.348760000001</v>
      </c>
      <c r="H11790">
        <v>0</v>
      </c>
      <c r="I11790">
        <v>1</v>
      </c>
      <c r="J11790" s="2" t="str">
        <f t="shared" si="184"/>
        <v>EG_SHNR2038</v>
      </c>
    </row>
    <row r="11791" spans="1:10" x14ac:dyDescent="0.25">
      <c r="A11791" t="s">
        <v>18</v>
      </c>
      <c r="B11791" t="s">
        <v>6</v>
      </c>
      <c r="C11791" t="s">
        <v>10</v>
      </c>
      <c r="D11791">
        <v>2038</v>
      </c>
      <c r="E11791">
        <v>2041</v>
      </c>
      <c r="F11791">
        <v>1</v>
      </c>
      <c r="G11791">
        <v>11825.348760000001</v>
      </c>
      <c r="H11791">
        <v>0</v>
      </c>
      <c r="I11791">
        <v>1</v>
      </c>
      <c r="J11791" s="2" t="str">
        <f t="shared" si="184"/>
        <v>EG_SHER2038</v>
      </c>
    </row>
    <row r="11792" spans="1:10" x14ac:dyDescent="0.25">
      <c r="A11792" t="s">
        <v>18</v>
      </c>
      <c r="B11792" t="s">
        <v>6</v>
      </c>
      <c r="C11792" t="s">
        <v>11</v>
      </c>
      <c r="D11792">
        <v>2038</v>
      </c>
      <c r="E11792">
        <v>2041</v>
      </c>
      <c r="F11792">
        <v>1</v>
      </c>
      <c r="G11792">
        <v>11825.348760000001</v>
      </c>
      <c r="H11792">
        <v>0</v>
      </c>
      <c r="I11792">
        <v>1</v>
      </c>
      <c r="J11792" s="2" t="str">
        <f t="shared" si="184"/>
        <v>EG_SHWR2038</v>
      </c>
    </row>
    <row r="11793" spans="1:10" x14ac:dyDescent="0.25">
      <c r="A11793" t="s">
        <v>18</v>
      </c>
      <c r="B11793" t="s">
        <v>6</v>
      </c>
      <c r="C11793" t="s">
        <v>9</v>
      </c>
      <c r="D11793">
        <v>2038</v>
      </c>
      <c r="E11793">
        <v>2041</v>
      </c>
      <c r="F11793">
        <v>1</v>
      </c>
      <c r="G11793">
        <v>11825.348760000001</v>
      </c>
      <c r="H11793">
        <v>0</v>
      </c>
      <c r="I11793">
        <v>1</v>
      </c>
      <c r="J11793" s="2" t="str">
        <f t="shared" si="184"/>
        <v>EG_SHNER2038</v>
      </c>
    </row>
    <row r="11794" spans="1:10" x14ac:dyDescent="0.25">
      <c r="A11794" t="s">
        <v>18</v>
      </c>
      <c r="B11794" t="s">
        <v>6</v>
      </c>
      <c r="C11794" t="s">
        <v>8</v>
      </c>
      <c r="D11794">
        <v>2038</v>
      </c>
      <c r="E11794">
        <v>2041</v>
      </c>
      <c r="F11794">
        <v>1</v>
      </c>
      <c r="G11794">
        <v>11825.348760000001</v>
      </c>
      <c r="H11794">
        <v>0</v>
      </c>
      <c r="I11794">
        <v>1</v>
      </c>
      <c r="J11794" s="2" t="str">
        <f t="shared" si="184"/>
        <v>EG_SHSR2038</v>
      </c>
    </row>
    <row r="11795" spans="1:10" x14ac:dyDescent="0.25">
      <c r="A11795" t="s">
        <v>18</v>
      </c>
      <c r="B11795" t="s">
        <v>6</v>
      </c>
      <c r="C11795" t="s">
        <v>12</v>
      </c>
      <c r="D11795">
        <v>2038</v>
      </c>
      <c r="E11795">
        <v>2041</v>
      </c>
      <c r="F11795">
        <v>1</v>
      </c>
      <c r="G11795">
        <v>11825.348760000001</v>
      </c>
      <c r="H11795">
        <v>0</v>
      </c>
      <c r="I11795">
        <v>1</v>
      </c>
      <c r="J11795" s="2" t="str">
        <f t="shared" si="184"/>
        <v>EG_SHNR2038</v>
      </c>
    </row>
    <row r="11796" spans="1:10" x14ac:dyDescent="0.25">
      <c r="A11796" t="s">
        <v>17</v>
      </c>
      <c r="B11796" t="s">
        <v>6</v>
      </c>
      <c r="C11796" t="s">
        <v>10</v>
      </c>
      <c r="D11796">
        <v>2038</v>
      </c>
      <c r="E11796">
        <v>2038</v>
      </c>
      <c r="F11796">
        <v>1</v>
      </c>
      <c r="G11796">
        <v>20833.210350000001</v>
      </c>
      <c r="H11796">
        <v>0</v>
      </c>
      <c r="I11796">
        <v>0.70916666699999997</v>
      </c>
      <c r="J11796" s="2" t="str">
        <f t="shared" si="184"/>
        <v>EG_PHWRER2038</v>
      </c>
    </row>
    <row r="11797" spans="1:10" x14ac:dyDescent="0.25">
      <c r="A11797" t="s">
        <v>17</v>
      </c>
      <c r="B11797" t="s">
        <v>6</v>
      </c>
      <c r="C11797" t="s">
        <v>11</v>
      </c>
      <c r="D11797">
        <v>2038</v>
      </c>
      <c r="E11797">
        <v>2038</v>
      </c>
      <c r="F11797">
        <v>1</v>
      </c>
      <c r="G11797">
        <v>20833.210350000001</v>
      </c>
      <c r="H11797">
        <v>0</v>
      </c>
      <c r="I11797">
        <v>0.70916666699999997</v>
      </c>
      <c r="J11797" s="2" t="str">
        <f t="shared" si="184"/>
        <v>EG_PHWRWR2038</v>
      </c>
    </row>
    <row r="11798" spans="1:10" x14ac:dyDescent="0.25">
      <c r="A11798" t="s">
        <v>17</v>
      </c>
      <c r="B11798" t="s">
        <v>6</v>
      </c>
      <c r="C11798" t="s">
        <v>9</v>
      </c>
      <c r="D11798">
        <v>2038</v>
      </c>
      <c r="E11798">
        <v>2038</v>
      </c>
      <c r="F11798">
        <v>1</v>
      </c>
      <c r="G11798">
        <v>20833.210350000001</v>
      </c>
      <c r="H11798">
        <v>0</v>
      </c>
      <c r="I11798">
        <v>0.70916666699999997</v>
      </c>
      <c r="J11798" s="2" t="str">
        <f t="shared" si="184"/>
        <v>EG_PHWRNER2038</v>
      </c>
    </row>
    <row r="11799" spans="1:10" x14ac:dyDescent="0.25">
      <c r="A11799" t="s">
        <v>17</v>
      </c>
      <c r="B11799" t="s">
        <v>6</v>
      </c>
      <c r="C11799" t="s">
        <v>8</v>
      </c>
      <c r="D11799">
        <v>2038</v>
      </c>
      <c r="E11799">
        <v>2038</v>
      </c>
      <c r="F11799">
        <v>1</v>
      </c>
      <c r="G11799">
        <v>20833.210350000001</v>
      </c>
      <c r="H11799">
        <v>0</v>
      </c>
      <c r="I11799">
        <v>0.70916666699999997</v>
      </c>
      <c r="J11799" s="2" t="str">
        <f t="shared" si="184"/>
        <v>EG_PHWRSR2038</v>
      </c>
    </row>
    <row r="11800" spans="1:10" x14ac:dyDescent="0.25">
      <c r="A11800" t="s">
        <v>17</v>
      </c>
      <c r="B11800" t="s">
        <v>6</v>
      </c>
      <c r="C11800" t="s">
        <v>12</v>
      </c>
      <c r="D11800">
        <v>2038</v>
      </c>
      <c r="E11800">
        <v>2038</v>
      </c>
      <c r="F11800">
        <v>1</v>
      </c>
      <c r="G11800">
        <v>20833.210350000001</v>
      </c>
      <c r="H11800">
        <v>0</v>
      </c>
      <c r="I11800">
        <v>0.70916666699999997</v>
      </c>
      <c r="J11800" s="2" t="str">
        <f t="shared" si="184"/>
        <v>EG_PHWRNR2038</v>
      </c>
    </row>
    <row r="11801" spans="1:10" x14ac:dyDescent="0.25">
      <c r="A11801" t="s">
        <v>17</v>
      </c>
      <c r="B11801" t="s">
        <v>6</v>
      </c>
      <c r="C11801" t="s">
        <v>10</v>
      </c>
      <c r="D11801">
        <v>2038</v>
      </c>
      <c r="E11801">
        <v>2039</v>
      </c>
      <c r="F11801">
        <v>1</v>
      </c>
      <c r="G11801">
        <v>20833.210350000001</v>
      </c>
      <c r="H11801">
        <v>0</v>
      </c>
      <c r="I11801">
        <v>0.70916666699999997</v>
      </c>
      <c r="J11801" s="2" t="str">
        <f t="shared" si="184"/>
        <v>EG_PHWRER2038</v>
      </c>
    </row>
    <row r="11802" spans="1:10" x14ac:dyDescent="0.25">
      <c r="A11802" t="s">
        <v>17</v>
      </c>
      <c r="B11802" t="s">
        <v>6</v>
      </c>
      <c r="C11802" t="s">
        <v>11</v>
      </c>
      <c r="D11802">
        <v>2038</v>
      </c>
      <c r="E11802">
        <v>2039</v>
      </c>
      <c r="F11802">
        <v>1</v>
      </c>
      <c r="G11802">
        <v>20833.210350000001</v>
      </c>
      <c r="H11802">
        <v>0</v>
      </c>
      <c r="I11802">
        <v>0.70916666699999997</v>
      </c>
      <c r="J11802" s="2" t="str">
        <f t="shared" si="184"/>
        <v>EG_PHWRWR2038</v>
      </c>
    </row>
    <row r="11803" spans="1:10" x14ac:dyDescent="0.25">
      <c r="A11803" t="s">
        <v>17</v>
      </c>
      <c r="B11803" t="s">
        <v>6</v>
      </c>
      <c r="C11803" t="s">
        <v>9</v>
      </c>
      <c r="D11803">
        <v>2038</v>
      </c>
      <c r="E11803">
        <v>2039</v>
      </c>
      <c r="F11803">
        <v>1</v>
      </c>
      <c r="G11803">
        <v>20833.210350000001</v>
      </c>
      <c r="H11803">
        <v>0</v>
      </c>
      <c r="I11803">
        <v>0.70916666699999997</v>
      </c>
      <c r="J11803" s="2" t="str">
        <f t="shared" si="184"/>
        <v>EG_PHWRNER2038</v>
      </c>
    </row>
    <row r="11804" spans="1:10" x14ac:dyDescent="0.25">
      <c r="A11804" t="s">
        <v>17</v>
      </c>
      <c r="B11804" t="s">
        <v>6</v>
      </c>
      <c r="C11804" t="s">
        <v>8</v>
      </c>
      <c r="D11804">
        <v>2038</v>
      </c>
      <c r="E11804">
        <v>2039</v>
      </c>
      <c r="F11804">
        <v>1</v>
      </c>
      <c r="G11804">
        <v>20833.210350000001</v>
      </c>
      <c r="H11804">
        <v>0</v>
      </c>
      <c r="I11804">
        <v>0.70916666699999997</v>
      </c>
      <c r="J11804" s="2" t="str">
        <f t="shared" si="184"/>
        <v>EG_PHWRSR2038</v>
      </c>
    </row>
    <row r="11805" spans="1:10" x14ac:dyDescent="0.25">
      <c r="A11805" t="s">
        <v>17</v>
      </c>
      <c r="B11805" t="s">
        <v>6</v>
      </c>
      <c r="C11805" t="s">
        <v>12</v>
      </c>
      <c r="D11805">
        <v>2038</v>
      </c>
      <c r="E11805">
        <v>2039</v>
      </c>
      <c r="F11805">
        <v>1</v>
      </c>
      <c r="G11805">
        <v>20833.210350000001</v>
      </c>
      <c r="H11805">
        <v>0</v>
      </c>
      <c r="I11805">
        <v>0.70916666699999997</v>
      </c>
      <c r="J11805" s="2" t="str">
        <f t="shared" si="184"/>
        <v>EG_PHWRNR2038</v>
      </c>
    </row>
    <row r="11806" spans="1:10" x14ac:dyDescent="0.25">
      <c r="A11806" t="s">
        <v>17</v>
      </c>
      <c r="B11806" t="s">
        <v>6</v>
      </c>
      <c r="C11806" t="s">
        <v>10</v>
      </c>
      <c r="D11806">
        <v>2038</v>
      </c>
      <c r="E11806">
        <v>2040</v>
      </c>
      <c r="F11806">
        <v>1</v>
      </c>
      <c r="G11806">
        <v>20833.210350000001</v>
      </c>
      <c r="H11806">
        <v>0</v>
      </c>
      <c r="I11806">
        <v>0.70916666699999997</v>
      </c>
      <c r="J11806" s="2" t="str">
        <f t="shared" si="184"/>
        <v>EG_PHWRER2038</v>
      </c>
    </row>
    <row r="11807" spans="1:10" x14ac:dyDescent="0.25">
      <c r="A11807" t="s">
        <v>17</v>
      </c>
      <c r="B11807" t="s">
        <v>6</v>
      </c>
      <c r="C11807" t="s">
        <v>11</v>
      </c>
      <c r="D11807">
        <v>2038</v>
      </c>
      <c r="E11807">
        <v>2040</v>
      </c>
      <c r="F11807">
        <v>1</v>
      </c>
      <c r="G11807">
        <v>20833.210350000001</v>
      </c>
      <c r="H11807">
        <v>0</v>
      </c>
      <c r="I11807">
        <v>0.70916666699999997</v>
      </c>
      <c r="J11807" s="2" t="str">
        <f t="shared" si="184"/>
        <v>EG_PHWRWR2038</v>
      </c>
    </row>
    <row r="11808" spans="1:10" x14ac:dyDescent="0.25">
      <c r="A11808" t="s">
        <v>17</v>
      </c>
      <c r="B11808" t="s">
        <v>6</v>
      </c>
      <c r="C11808" t="s">
        <v>9</v>
      </c>
      <c r="D11808">
        <v>2038</v>
      </c>
      <c r="E11808">
        <v>2040</v>
      </c>
      <c r="F11808">
        <v>1</v>
      </c>
      <c r="G11808">
        <v>20833.210350000001</v>
      </c>
      <c r="H11808">
        <v>0</v>
      </c>
      <c r="I11808">
        <v>0.70916666699999997</v>
      </c>
      <c r="J11808" s="2" t="str">
        <f t="shared" si="184"/>
        <v>EG_PHWRNER2038</v>
      </c>
    </row>
    <row r="11809" spans="1:10" x14ac:dyDescent="0.25">
      <c r="A11809" t="s">
        <v>17</v>
      </c>
      <c r="B11809" t="s">
        <v>6</v>
      </c>
      <c r="C11809" t="s">
        <v>8</v>
      </c>
      <c r="D11809">
        <v>2038</v>
      </c>
      <c r="E11809">
        <v>2040</v>
      </c>
      <c r="F11809">
        <v>1</v>
      </c>
      <c r="G11809">
        <v>20833.210350000001</v>
      </c>
      <c r="H11809">
        <v>0</v>
      </c>
      <c r="I11809">
        <v>0.70916666699999997</v>
      </c>
      <c r="J11809" s="2" t="str">
        <f t="shared" si="184"/>
        <v>EG_PHWRSR2038</v>
      </c>
    </row>
    <row r="11810" spans="1:10" x14ac:dyDescent="0.25">
      <c r="A11810" t="s">
        <v>17</v>
      </c>
      <c r="B11810" t="s">
        <v>6</v>
      </c>
      <c r="C11810" t="s">
        <v>12</v>
      </c>
      <c r="D11810">
        <v>2038</v>
      </c>
      <c r="E11810">
        <v>2040</v>
      </c>
      <c r="F11810">
        <v>1</v>
      </c>
      <c r="G11810">
        <v>20833.210350000001</v>
      </c>
      <c r="H11810">
        <v>0</v>
      </c>
      <c r="I11810">
        <v>0.70916666699999997</v>
      </c>
      <c r="J11810" s="2" t="str">
        <f t="shared" si="184"/>
        <v>EG_PHWRNR2038</v>
      </c>
    </row>
    <row r="11811" spans="1:10" x14ac:dyDescent="0.25">
      <c r="A11811" t="s">
        <v>17</v>
      </c>
      <c r="B11811" t="s">
        <v>6</v>
      </c>
      <c r="C11811" t="s">
        <v>10</v>
      </c>
      <c r="D11811">
        <v>2038</v>
      </c>
      <c r="E11811">
        <v>2041</v>
      </c>
      <c r="F11811">
        <v>1</v>
      </c>
      <c r="G11811">
        <v>20833.210350000001</v>
      </c>
      <c r="H11811">
        <v>0</v>
      </c>
      <c r="I11811">
        <v>0.70916666699999997</v>
      </c>
      <c r="J11811" s="2" t="str">
        <f t="shared" si="184"/>
        <v>EG_PHWRER2038</v>
      </c>
    </row>
    <row r="11812" spans="1:10" x14ac:dyDescent="0.25">
      <c r="A11812" t="s">
        <v>17</v>
      </c>
      <c r="B11812" t="s">
        <v>6</v>
      </c>
      <c r="C11812" t="s">
        <v>11</v>
      </c>
      <c r="D11812">
        <v>2038</v>
      </c>
      <c r="E11812">
        <v>2041</v>
      </c>
      <c r="F11812">
        <v>1</v>
      </c>
      <c r="G11812">
        <v>20833.210350000001</v>
      </c>
      <c r="H11812">
        <v>0</v>
      </c>
      <c r="I11812">
        <v>0.70916666699999997</v>
      </c>
      <c r="J11812" s="2" t="str">
        <f t="shared" si="184"/>
        <v>EG_PHWRWR2038</v>
      </c>
    </row>
    <row r="11813" spans="1:10" x14ac:dyDescent="0.25">
      <c r="A11813" t="s">
        <v>17</v>
      </c>
      <c r="B11813" t="s">
        <v>6</v>
      </c>
      <c r="C11813" t="s">
        <v>9</v>
      </c>
      <c r="D11813">
        <v>2038</v>
      </c>
      <c r="E11813">
        <v>2041</v>
      </c>
      <c r="F11813">
        <v>1</v>
      </c>
      <c r="G11813">
        <v>20833.210350000001</v>
      </c>
      <c r="H11813">
        <v>0</v>
      </c>
      <c r="I11813">
        <v>0.70916666699999997</v>
      </c>
      <c r="J11813" s="2" t="str">
        <f t="shared" si="184"/>
        <v>EG_PHWRNER2038</v>
      </c>
    </row>
    <row r="11814" spans="1:10" x14ac:dyDescent="0.25">
      <c r="A11814" t="s">
        <v>17</v>
      </c>
      <c r="B11814" t="s">
        <v>6</v>
      </c>
      <c r="C11814" t="s">
        <v>8</v>
      </c>
      <c r="D11814">
        <v>2038</v>
      </c>
      <c r="E11814">
        <v>2041</v>
      </c>
      <c r="F11814">
        <v>1</v>
      </c>
      <c r="G11814">
        <v>20833.210350000001</v>
      </c>
      <c r="H11814">
        <v>0</v>
      </c>
      <c r="I11814">
        <v>0.70916666699999997</v>
      </c>
      <c r="J11814" s="2" t="str">
        <f t="shared" si="184"/>
        <v>EG_PHWRSR2038</v>
      </c>
    </row>
    <row r="11815" spans="1:10" x14ac:dyDescent="0.25">
      <c r="A11815" t="s">
        <v>17</v>
      </c>
      <c r="B11815" t="s">
        <v>6</v>
      </c>
      <c r="C11815" t="s">
        <v>12</v>
      </c>
      <c r="D11815">
        <v>2038</v>
      </c>
      <c r="E11815">
        <v>2041</v>
      </c>
      <c r="F11815">
        <v>1</v>
      </c>
      <c r="G11815">
        <v>20833.210350000001</v>
      </c>
      <c r="H11815">
        <v>0</v>
      </c>
      <c r="I11815">
        <v>0.70916666699999997</v>
      </c>
      <c r="J11815" s="2" t="str">
        <f t="shared" si="184"/>
        <v>EG_PHWRNR2038</v>
      </c>
    </row>
    <row r="11816" spans="1:10" x14ac:dyDescent="0.25">
      <c r="A11816" t="s">
        <v>22</v>
      </c>
      <c r="B11816" t="s">
        <v>6</v>
      </c>
      <c r="C11816" t="s">
        <v>10</v>
      </c>
      <c r="D11816">
        <v>2038</v>
      </c>
      <c r="E11816">
        <v>2038</v>
      </c>
      <c r="F11816">
        <v>1</v>
      </c>
      <c r="G11816">
        <v>35289.429389999998</v>
      </c>
      <c r="H11816">
        <v>0</v>
      </c>
      <c r="I11816">
        <v>0.70916666699999997</v>
      </c>
      <c r="J11816" s="2" t="str">
        <f t="shared" si="184"/>
        <v>EG_SMRER2038</v>
      </c>
    </row>
    <row r="11817" spans="1:10" x14ac:dyDescent="0.25">
      <c r="A11817" t="s">
        <v>22</v>
      </c>
      <c r="B11817" t="s">
        <v>6</v>
      </c>
      <c r="C11817" t="s">
        <v>11</v>
      </c>
      <c r="D11817">
        <v>2038</v>
      </c>
      <c r="E11817">
        <v>2038</v>
      </c>
      <c r="F11817">
        <v>1</v>
      </c>
      <c r="G11817">
        <v>35289.429389999998</v>
      </c>
      <c r="H11817">
        <v>0</v>
      </c>
      <c r="I11817">
        <v>0.70916666699999997</v>
      </c>
      <c r="J11817" s="2" t="str">
        <f t="shared" si="184"/>
        <v>EG_SMRWR2038</v>
      </c>
    </row>
    <row r="11818" spans="1:10" x14ac:dyDescent="0.25">
      <c r="A11818" t="s">
        <v>22</v>
      </c>
      <c r="B11818" t="s">
        <v>6</v>
      </c>
      <c r="C11818" t="s">
        <v>9</v>
      </c>
      <c r="D11818">
        <v>2038</v>
      </c>
      <c r="E11818">
        <v>2038</v>
      </c>
      <c r="F11818">
        <v>1</v>
      </c>
      <c r="G11818">
        <v>35289.429389999998</v>
      </c>
      <c r="H11818">
        <v>0</v>
      </c>
      <c r="I11818">
        <v>0.70916666699999997</v>
      </c>
      <c r="J11818" s="2" t="str">
        <f t="shared" si="184"/>
        <v>EG_SMRNER2038</v>
      </c>
    </row>
    <row r="11819" spans="1:10" x14ac:dyDescent="0.25">
      <c r="A11819" t="s">
        <v>22</v>
      </c>
      <c r="B11819" t="s">
        <v>6</v>
      </c>
      <c r="C11819" t="s">
        <v>8</v>
      </c>
      <c r="D11819">
        <v>2038</v>
      </c>
      <c r="E11819">
        <v>2038</v>
      </c>
      <c r="F11819">
        <v>1</v>
      </c>
      <c r="G11819">
        <v>35289.429389999998</v>
      </c>
      <c r="H11819">
        <v>0</v>
      </c>
      <c r="I11819">
        <v>0.70916666699999997</v>
      </c>
      <c r="J11819" s="2" t="str">
        <f t="shared" si="184"/>
        <v>EG_SMRSR2038</v>
      </c>
    </row>
    <row r="11820" spans="1:10" x14ac:dyDescent="0.25">
      <c r="A11820" t="s">
        <v>22</v>
      </c>
      <c r="B11820" t="s">
        <v>6</v>
      </c>
      <c r="C11820" t="s">
        <v>12</v>
      </c>
      <c r="D11820">
        <v>2038</v>
      </c>
      <c r="E11820">
        <v>2038</v>
      </c>
      <c r="F11820">
        <v>1</v>
      </c>
      <c r="G11820">
        <v>35289.429389999998</v>
      </c>
      <c r="H11820">
        <v>0</v>
      </c>
      <c r="I11820">
        <v>0.70916666699999997</v>
      </c>
      <c r="J11820" s="2" t="str">
        <f t="shared" si="184"/>
        <v>EG_SMRNR2038</v>
      </c>
    </row>
    <row r="11821" spans="1:10" x14ac:dyDescent="0.25">
      <c r="A11821" t="s">
        <v>22</v>
      </c>
      <c r="B11821" t="s">
        <v>6</v>
      </c>
      <c r="C11821" t="s">
        <v>10</v>
      </c>
      <c r="D11821">
        <v>2038</v>
      </c>
      <c r="E11821">
        <v>2039</v>
      </c>
      <c r="F11821">
        <v>1</v>
      </c>
      <c r="G11821">
        <v>35289.429389999998</v>
      </c>
      <c r="H11821">
        <v>0</v>
      </c>
      <c r="I11821">
        <v>0.70916666699999997</v>
      </c>
      <c r="J11821" s="2" t="str">
        <f t="shared" si="184"/>
        <v>EG_SMRER2038</v>
      </c>
    </row>
    <row r="11822" spans="1:10" x14ac:dyDescent="0.25">
      <c r="A11822" t="s">
        <v>22</v>
      </c>
      <c r="B11822" t="s">
        <v>6</v>
      </c>
      <c r="C11822" t="s">
        <v>11</v>
      </c>
      <c r="D11822">
        <v>2038</v>
      </c>
      <c r="E11822">
        <v>2039</v>
      </c>
      <c r="F11822">
        <v>1</v>
      </c>
      <c r="G11822">
        <v>35289.429389999998</v>
      </c>
      <c r="H11822">
        <v>0</v>
      </c>
      <c r="I11822">
        <v>0.70916666699999997</v>
      </c>
      <c r="J11822" s="2" t="str">
        <f t="shared" si="184"/>
        <v>EG_SMRWR2038</v>
      </c>
    </row>
    <row r="11823" spans="1:10" x14ac:dyDescent="0.25">
      <c r="A11823" t="s">
        <v>22</v>
      </c>
      <c r="B11823" t="s">
        <v>6</v>
      </c>
      <c r="C11823" t="s">
        <v>9</v>
      </c>
      <c r="D11823">
        <v>2038</v>
      </c>
      <c r="E11823">
        <v>2039</v>
      </c>
      <c r="F11823">
        <v>1</v>
      </c>
      <c r="G11823">
        <v>35289.429389999998</v>
      </c>
      <c r="H11823">
        <v>0</v>
      </c>
      <c r="I11823">
        <v>0.70916666699999997</v>
      </c>
      <c r="J11823" s="2" t="str">
        <f t="shared" si="184"/>
        <v>EG_SMRNER2038</v>
      </c>
    </row>
    <row r="11824" spans="1:10" x14ac:dyDescent="0.25">
      <c r="A11824" t="s">
        <v>22</v>
      </c>
      <c r="B11824" t="s">
        <v>6</v>
      </c>
      <c r="C11824" t="s">
        <v>8</v>
      </c>
      <c r="D11824">
        <v>2038</v>
      </c>
      <c r="E11824">
        <v>2039</v>
      </c>
      <c r="F11824">
        <v>1</v>
      </c>
      <c r="G11824">
        <v>35289.429389999998</v>
      </c>
      <c r="H11824">
        <v>0</v>
      </c>
      <c r="I11824">
        <v>0.70916666699999997</v>
      </c>
      <c r="J11824" s="2" t="str">
        <f t="shared" si="184"/>
        <v>EG_SMRSR2038</v>
      </c>
    </row>
    <row r="11825" spans="1:10" x14ac:dyDescent="0.25">
      <c r="A11825" t="s">
        <v>22</v>
      </c>
      <c r="B11825" t="s">
        <v>6</v>
      </c>
      <c r="C11825" t="s">
        <v>12</v>
      </c>
      <c r="D11825">
        <v>2038</v>
      </c>
      <c r="E11825">
        <v>2039</v>
      </c>
      <c r="F11825">
        <v>1</v>
      </c>
      <c r="G11825">
        <v>35289.429389999998</v>
      </c>
      <c r="H11825">
        <v>0</v>
      </c>
      <c r="I11825">
        <v>0.70916666699999997</v>
      </c>
      <c r="J11825" s="2" t="str">
        <f t="shared" si="184"/>
        <v>EG_SMRNR2038</v>
      </c>
    </row>
    <row r="11826" spans="1:10" x14ac:dyDescent="0.25">
      <c r="A11826" t="s">
        <v>22</v>
      </c>
      <c r="B11826" t="s">
        <v>6</v>
      </c>
      <c r="C11826" t="s">
        <v>10</v>
      </c>
      <c r="D11826">
        <v>2038</v>
      </c>
      <c r="E11826">
        <v>2040</v>
      </c>
      <c r="F11826">
        <v>1</v>
      </c>
      <c r="G11826">
        <v>35289.429389999998</v>
      </c>
      <c r="H11826">
        <v>0</v>
      </c>
      <c r="I11826">
        <v>0.70916666699999997</v>
      </c>
      <c r="J11826" s="2" t="str">
        <f t="shared" si="184"/>
        <v>EG_SMRER2038</v>
      </c>
    </row>
    <row r="11827" spans="1:10" x14ac:dyDescent="0.25">
      <c r="A11827" t="s">
        <v>22</v>
      </c>
      <c r="B11827" t="s">
        <v>6</v>
      </c>
      <c r="C11827" t="s">
        <v>11</v>
      </c>
      <c r="D11827">
        <v>2038</v>
      </c>
      <c r="E11827">
        <v>2040</v>
      </c>
      <c r="F11827">
        <v>1</v>
      </c>
      <c r="G11827">
        <v>35289.429389999998</v>
      </c>
      <c r="H11827">
        <v>0</v>
      </c>
      <c r="I11827">
        <v>0.70916666699999997</v>
      </c>
      <c r="J11827" s="2" t="str">
        <f t="shared" si="184"/>
        <v>EG_SMRWR2038</v>
      </c>
    </row>
    <row r="11828" spans="1:10" x14ac:dyDescent="0.25">
      <c r="A11828" t="s">
        <v>22</v>
      </c>
      <c r="B11828" t="s">
        <v>6</v>
      </c>
      <c r="C11828" t="s">
        <v>9</v>
      </c>
      <c r="D11828">
        <v>2038</v>
      </c>
      <c r="E11828">
        <v>2040</v>
      </c>
      <c r="F11828">
        <v>1</v>
      </c>
      <c r="G11828">
        <v>35289.429389999998</v>
      </c>
      <c r="H11828">
        <v>0</v>
      </c>
      <c r="I11828">
        <v>0.70916666699999997</v>
      </c>
      <c r="J11828" s="2" t="str">
        <f t="shared" si="184"/>
        <v>EG_SMRNER2038</v>
      </c>
    </row>
    <row r="11829" spans="1:10" x14ac:dyDescent="0.25">
      <c r="A11829" t="s">
        <v>22</v>
      </c>
      <c r="B11829" t="s">
        <v>6</v>
      </c>
      <c r="C11829" t="s">
        <v>8</v>
      </c>
      <c r="D11829">
        <v>2038</v>
      </c>
      <c r="E11829">
        <v>2040</v>
      </c>
      <c r="F11829">
        <v>1</v>
      </c>
      <c r="G11829">
        <v>35289.429389999998</v>
      </c>
      <c r="H11829">
        <v>0</v>
      </c>
      <c r="I11829">
        <v>0.70916666699999997</v>
      </c>
      <c r="J11829" s="2" t="str">
        <f t="shared" si="184"/>
        <v>EG_SMRSR2038</v>
      </c>
    </row>
    <row r="11830" spans="1:10" x14ac:dyDescent="0.25">
      <c r="A11830" t="s">
        <v>22</v>
      </c>
      <c r="B11830" t="s">
        <v>6</v>
      </c>
      <c r="C11830" t="s">
        <v>12</v>
      </c>
      <c r="D11830">
        <v>2038</v>
      </c>
      <c r="E11830">
        <v>2040</v>
      </c>
      <c r="F11830">
        <v>1</v>
      </c>
      <c r="G11830">
        <v>35289.429389999998</v>
      </c>
      <c r="H11830">
        <v>0</v>
      </c>
      <c r="I11830">
        <v>0.70916666699999997</v>
      </c>
      <c r="J11830" s="2" t="str">
        <f t="shared" si="184"/>
        <v>EG_SMRNR2038</v>
      </c>
    </row>
    <row r="11831" spans="1:10" x14ac:dyDescent="0.25">
      <c r="A11831" t="s">
        <v>22</v>
      </c>
      <c r="B11831" t="s">
        <v>6</v>
      </c>
      <c r="C11831" t="s">
        <v>10</v>
      </c>
      <c r="D11831">
        <v>2038</v>
      </c>
      <c r="E11831">
        <v>2041</v>
      </c>
      <c r="F11831">
        <v>1</v>
      </c>
      <c r="G11831">
        <v>35289.429389999998</v>
      </c>
      <c r="H11831">
        <v>0</v>
      </c>
      <c r="I11831">
        <v>0.70916666699999997</v>
      </c>
      <c r="J11831" s="2" t="str">
        <f t="shared" si="184"/>
        <v>EG_SMRER2038</v>
      </c>
    </row>
    <row r="11832" spans="1:10" x14ac:dyDescent="0.25">
      <c r="A11832" t="s">
        <v>22</v>
      </c>
      <c r="B11832" t="s">
        <v>6</v>
      </c>
      <c r="C11832" t="s">
        <v>11</v>
      </c>
      <c r="D11832">
        <v>2038</v>
      </c>
      <c r="E11832">
        <v>2041</v>
      </c>
      <c r="F11832">
        <v>1</v>
      </c>
      <c r="G11832">
        <v>35289.429389999998</v>
      </c>
      <c r="H11832">
        <v>0</v>
      </c>
      <c r="I11832">
        <v>0.70916666699999997</v>
      </c>
      <c r="J11832" s="2" t="str">
        <f t="shared" si="184"/>
        <v>EG_SMRWR2038</v>
      </c>
    </row>
    <row r="11833" spans="1:10" x14ac:dyDescent="0.25">
      <c r="A11833" t="s">
        <v>22</v>
      </c>
      <c r="B11833" t="s">
        <v>6</v>
      </c>
      <c r="C11833" t="s">
        <v>9</v>
      </c>
      <c r="D11833">
        <v>2038</v>
      </c>
      <c r="E11833">
        <v>2041</v>
      </c>
      <c r="F11833">
        <v>1</v>
      </c>
      <c r="G11833">
        <v>35289.429389999998</v>
      </c>
      <c r="H11833">
        <v>0</v>
      </c>
      <c r="I11833">
        <v>0.70916666699999997</v>
      </c>
      <c r="J11833" s="2" t="str">
        <f t="shared" si="184"/>
        <v>EG_SMRNER2038</v>
      </c>
    </row>
    <row r="11834" spans="1:10" x14ac:dyDescent="0.25">
      <c r="A11834" t="s">
        <v>22</v>
      </c>
      <c r="B11834" t="s">
        <v>6</v>
      </c>
      <c r="C11834" t="s">
        <v>8</v>
      </c>
      <c r="D11834">
        <v>2038</v>
      </c>
      <c r="E11834">
        <v>2041</v>
      </c>
      <c r="F11834">
        <v>1</v>
      </c>
      <c r="G11834">
        <v>35289.429389999998</v>
      </c>
      <c r="H11834">
        <v>0</v>
      </c>
      <c r="I11834">
        <v>0.70916666699999997</v>
      </c>
      <c r="J11834" s="2" t="str">
        <f t="shared" si="184"/>
        <v>EG_SMRSR2038</v>
      </c>
    </row>
    <row r="11835" spans="1:10" x14ac:dyDescent="0.25">
      <c r="A11835" t="s">
        <v>22</v>
      </c>
      <c r="B11835" t="s">
        <v>6</v>
      </c>
      <c r="C11835" t="s">
        <v>12</v>
      </c>
      <c r="D11835">
        <v>2038</v>
      </c>
      <c r="E11835">
        <v>2041</v>
      </c>
      <c r="F11835">
        <v>1</v>
      </c>
      <c r="G11835">
        <v>35289.429389999998</v>
      </c>
      <c r="H11835">
        <v>0</v>
      </c>
      <c r="I11835">
        <v>0.70916666699999997</v>
      </c>
      <c r="J11835" s="2" t="str">
        <f t="shared" si="184"/>
        <v>EG_SMRNR2038</v>
      </c>
    </row>
    <row r="11836" spans="1:10" x14ac:dyDescent="0.25">
      <c r="A11836" t="s">
        <v>7</v>
      </c>
      <c r="B11836" t="s">
        <v>6</v>
      </c>
      <c r="C11836" t="s">
        <v>10</v>
      </c>
      <c r="D11836">
        <v>2038</v>
      </c>
      <c r="E11836">
        <v>2038</v>
      </c>
      <c r="F11836">
        <v>0.238845897</v>
      </c>
      <c r="G11836">
        <v>7609.6895189999996</v>
      </c>
      <c r="H11836">
        <v>0</v>
      </c>
      <c r="I11836">
        <v>1</v>
      </c>
      <c r="J11836" s="2" t="str">
        <f t="shared" si="184"/>
        <v>EG_BIOMASSER2038</v>
      </c>
    </row>
    <row r="11837" spans="1:10" x14ac:dyDescent="0.25">
      <c r="A11837" t="s">
        <v>7</v>
      </c>
      <c r="B11837" t="s">
        <v>6</v>
      </c>
      <c r="C11837" t="s">
        <v>11</v>
      </c>
      <c r="D11837">
        <v>2038</v>
      </c>
      <c r="E11837">
        <v>2038</v>
      </c>
      <c r="F11837">
        <v>0.238845897</v>
      </c>
      <c r="G11837">
        <v>7609.6895189999996</v>
      </c>
      <c r="H11837">
        <v>0</v>
      </c>
      <c r="I11837">
        <v>1</v>
      </c>
      <c r="J11837" s="2" t="str">
        <f t="shared" si="184"/>
        <v>EG_BIOMASSWR2038</v>
      </c>
    </row>
    <row r="11838" spans="1:10" x14ac:dyDescent="0.25">
      <c r="A11838" t="s">
        <v>7</v>
      </c>
      <c r="B11838" t="s">
        <v>6</v>
      </c>
      <c r="C11838" t="s">
        <v>9</v>
      </c>
      <c r="D11838">
        <v>2038</v>
      </c>
      <c r="E11838">
        <v>2038</v>
      </c>
      <c r="F11838">
        <v>0.238845897</v>
      </c>
      <c r="G11838">
        <v>7609.6895189999996</v>
      </c>
      <c r="H11838">
        <v>0</v>
      </c>
      <c r="I11838">
        <v>1</v>
      </c>
      <c r="J11838" s="2" t="str">
        <f t="shared" si="184"/>
        <v>EG_BIOMASSNER2038</v>
      </c>
    </row>
    <row r="11839" spans="1:10" x14ac:dyDescent="0.25">
      <c r="A11839" t="s">
        <v>7</v>
      </c>
      <c r="B11839" t="s">
        <v>6</v>
      </c>
      <c r="C11839" t="s">
        <v>8</v>
      </c>
      <c r="D11839">
        <v>2038</v>
      </c>
      <c r="E11839">
        <v>2038</v>
      </c>
      <c r="F11839">
        <v>0.238845897</v>
      </c>
      <c r="G11839">
        <v>7609.6895189999996</v>
      </c>
      <c r="H11839">
        <v>0</v>
      </c>
      <c r="I11839">
        <v>1</v>
      </c>
      <c r="J11839" s="2" t="str">
        <f t="shared" si="184"/>
        <v>EG_BIOMASSSR2038</v>
      </c>
    </row>
    <row r="11840" spans="1:10" x14ac:dyDescent="0.25">
      <c r="A11840" t="s">
        <v>7</v>
      </c>
      <c r="B11840" t="s">
        <v>6</v>
      </c>
      <c r="C11840" t="s">
        <v>12</v>
      </c>
      <c r="D11840">
        <v>2038</v>
      </c>
      <c r="E11840">
        <v>2038</v>
      </c>
      <c r="F11840">
        <v>0.238845897</v>
      </c>
      <c r="G11840">
        <v>7609.6895189999996</v>
      </c>
      <c r="H11840">
        <v>0</v>
      </c>
      <c r="I11840">
        <v>1</v>
      </c>
      <c r="J11840" s="2" t="str">
        <f t="shared" si="184"/>
        <v>EG_BIOMASSNR2038</v>
      </c>
    </row>
    <row r="11841" spans="1:10" x14ac:dyDescent="0.25">
      <c r="A11841" t="s">
        <v>7</v>
      </c>
      <c r="B11841" t="s">
        <v>6</v>
      </c>
      <c r="C11841" t="s">
        <v>10</v>
      </c>
      <c r="D11841">
        <v>2038</v>
      </c>
      <c r="E11841">
        <v>2039</v>
      </c>
      <c r="F11841">
        <v>0.238845897</v>
      </c>
      <c r="G11841">
        <v>7609.6895189999996</v>
      </c>
      <c r="H11841">
        <v>0</v>
      </c>
      <c r="I11841">
        <v>1</v>
      </c>
      <c r="J11841" s="2" t="str">
        <f t="shared" si="184"/>
        <v>EG_BIOMASSER2038</v>
      </c>
    </row>
    <row r="11842" spans="1:10" x14ac:dyDescent="0.25">
      <c r="A11842" t="s">
        <v>7</v>
      </c>
      <c r="B11842" t="s">
        <v>6</v>
      </c>
      <c r="C11842" t="s">
        <v>11</v>
      </c>
      <c r="D11842">
        <v>2038</v>
      </c>
      <c r="E11842">
        <v>2039</v>
      </c>
      <c r="F11842">
        <v>0.238845897</v>
      </c>
      <c r="G11842">
        <v>7609.6895189999996</v>
      </c>
      <c r="H11842">
        <v>0</v>
      </c>
      <c r="I11842">
        <v>1</v>
      </c>
      <c r="J11842" s="2" t="str">
        <f t="shared" si="184"/>
        <v>EG_BIOMASSWR2038</v>
      </c>
    </row>
    <row r="11843" spans="1:10" x14ac:dyDescent="0.25">
      <c r="A11843" t="s">
        <v>7</v>
      </c>
      <c r="B11843" t="s">
        <v>6</v>
      </c>
      <c r="C11843" t="s">
        <v>9</v>
      </c>
      <c r="D11843">
        <v>2038</v>
      </c>
      <c r="E11843">
        <v>2039</v>
      </c>
      <c r="F11843">
        <v>0.238845897</v>
      </c>
      <c r="G11843">
        <v>7609.6895189999996</v>
      </c>
      <c r="H11843">
        <v>0</v>
      </c>
      <c r="I11843">
        <v>1</v>
      </c>
      <c r="J11843" s="2" t="str">
        <f t="shared" ref="J11843:J11906" si="185">_xlfn.CONCAT(A11843,C11843,D11843)</f>
        <v>EG_BIOMASSNER2038</v>
      </c>
    </row>
    <row r="11844" spans="1:10" x14ac:dyDescent="0.25">
      <c r="A11844" t="s">
        <v>7</v>
      </c>
      <c r="B11844" t="s">
        <v>6</v>
      </c>
      <c r="C11844" t="s">
        <v>8</v>
      </c>
      <c r="D11844">
        <v>2038</v>
      </c>
      <c r="E11844">
        <v>2039</v>
      </c>
      <c r="F11844">
        <v>0.238845897</v>
      </c>
      <c r="G11844">
        <v>7609.6895189999996</v>
      </c>
      <c r="H11844">
        <v>0</v>
      </c>
      <c r="I11844">
        <v>1</v>
      </c>
      <c r="J11844" s="2" t="str">
        <f t="shared" si="185"/>
        <v>EG_BIOMASSSR2038</v>
      </c>
    </row>
    <row r="11845" spans="1:10" x14ac:dyDescent="0.25">
      <c r="A11845" t="s">
        <v>7</v>
      </c>
      <c r="B11845" t="s">
        <v>6</v>
      </c>
      <c r="C11845" t="s">
        <v>12</v>
      </c>
      <c r="D11845">
        <v>2038</v>
      </c>
      <c r="E11845">
        <v>2039</v>
      </c>
      <c r="F11845">
        <v>0.238845897</v>
      </c>
      <c r="G11845">
        <v>7609.6895189999996</v>
      </c>
      <c r="H11845">
        <v>0</v>
      </c>
      <c r="I11845">
        <v>1</v>
      </c>
      <c r="J11845" s="2" t="str">
        <f t="shared" si="185"/>
        <v>EG_BIOMASSNR2038</v>
      </c>
    </row>
    <row r="11846" spans="1:10" x14ac:dyDescent="0.25">
      <c r="A11846" t="s">
        <v>7</v>
      </c>
      <c r="B11846" t="s">
        <v>6</v>
      </c>
      <c r="C11846" t="s">
        <v>10</v>
      </c>
      <c r="D11846">
        <v>2038</v>
      </c>
      <c r="E11846">
        <v>2040</v>
      </c>
      <c r="F11846">
        <v>0.238845897</v>
      </c>
      <c r="G11846">
        <v>7609.6895189999996</v>
      </c>
      <c r="H11846">
        <v>0</v>
      </c>
      <c r="I11846">
        <v>1</v>
      </c>
      <c r="J11846" s="2" t="str">
        <f t="shared" si="185"/>
        <v>EG_BIOMASSER2038</v>
      </c>
    </row>
    <row r="11847" spans="1:10" x14ac:dyDescent="0.25">
      <c r="A11847" t="s">
        <v>7</v>
      </c>
      <c r="B11847" t="s">
        <v>6</v>
      </c>
      <c r="C11847" t="s">
        <v>11</v>
      </c>
      <c r="D11847">
        <v>2038</v>
      </c>
      <c r="E11847">
        <v>2040</v>
      </c>
      <c r="F11847">
        <v>0.238845897</v>
      </c>
      <c r="G11847">
        <v>7609.6895189999996</v>
      </c>
      <c r="H11847">
        <v>0</v>
      </c>
      <c r="I11847">
        <v>1</v>
      </c>
      <c r="J11847" s="2" t="str">
        <f t="shared" si="185"/>
        <v>EG_BIOMASSWR2038</v>
      </c>
    </row>
    <row r="11848" spans="1:10" x14ac:dyDescent="0.25">
      <c r="A11848" t="s">
        <v>7</v>
      </c>
      <c r="B11848" t="s">
        <v>6</v>
      </c>
      <c r="C11848" t="s">
        <v>9</v>
      </c>
      <c r="D11848">
        <v>2038</v>
      </c>
      <c r="E11848">
        <v>2040</v>
      </c>
      <c r="F11848">
        <v>0.238845897</v>
      </c>
      <c r="G11848">
        <v>7609.6895189999996</v>
      </c>
      <c r="H11848">
        <v>0</v>
      </c>
      <c r="I11848">
        <v>1</v>
      </c>
      <c r="J11848" s="2" t="str">
        <f t="shared" si="185"/>
        <v>EG_BIOMASSNER2038</v>
      </c>
    </row>
    <row r="11849" spans="1:10" x14ac:dyDescent="0.25">
      <c r="A11849" t="s">
        <v>7</v>
      </c>
      <c r="B11849" t="s">
        <v>6</v>
      </c>
      <c r="C11849" t="s">
        <v>8</v>
      </c>
      <c r="D11849">
        <v>2038</v>
      </c>
      <c r="E11849">
        <v>2040</v>
      </c>
      <c r="F11849">
        <v>0.238845897</v>
      </c>
      <c r="G11849">
        <v>7609.6895189999996</v>
      </c>
      <c r="H11849">
        <v>0</v>
      </c>
      <c r="I11849">
        <v>1</v>
      </c>
      <c r="J11849" s="2" t="str">
        <f t="shared" si="185"/>
        <v>EG_BIOMASSSR2038</v>
      </c>
    </row>
    <row r="11850" spans="1:10" x14ac:dyDescent="0.25">
      <c r="A11850" t="s">
        <v>7</v>
      </c>
      <c r="B11850" t="s">
        <v>6</v>
      </c>
      <c r="C11850" t="s">
        <v>12</v>
      </c>
      <c r="D11850">
        <v>2038</v>
      </c>
      <c r="E11850">
        <v>2040</v>
      </c>
      <c r="F11850">
        <v>0.238845897</v>
      </c>
      <c r="G11850">
        <v>7609.6895189999996</v>
      </c>
      <c r="H11850">
        <v>0</v>
      </c>
      <c r="I11850">
        <v>1</v>
      </c>
      <c r="J11850" s="2" t="str">
        <f t="shared" si="185"/>
        <v>EG_BIOMASSNR2038</v>
      </c>
    </row>
    <row r="11851" spans="1:10" x14ac:dyDescent="0.25">
      <c r="A11851" t="s">
        <v>7</v>
      </c>
      <c r="B11851" t="s">
        <v>6</v>
      </c>
      <c r="C11851" t="s">
        <v>10</v>
      </c>
      <c r="D11851">
        <v>2038</v>
      </c>
      <c r="E11851">
        <v>2041</v>
      </c>
      <c r="F11851">
        <v>0.238845897</v>
      </c>
      <c r="G11851">
        <v>7609.6895189999996</v>
      </c>
      <c r="H11851">
        <v>0</v>
      </c>
      <c r="I11851">
        <v>1</v>
      </c>
      <c r="J11851" s="2" t="str">
        <f t="shared" si="185"/>
        <v>EG_BIOMASSER2038</v>
      </c>
    </row>
    <row r="11852" spans="1:10" x14ac:dyDescent="0.25">
      <c r="A11852" t="s">
        <v>7</v>
      </c>
      <c r="B11852" t="s">
        <v>6</v>
      </c>
      <c r="C11852" t="s">
        <v>11</v>
      </c>
      <c r="D11852">
        <v>2038</v>
      </c>
      <c r="E11852">
        <v>2041</v>
      </c>
      <c r="F11852">
        <v>0.238845897</v>
      </c>
      <c r="G11852">
        <v>7609.6895189999996</v>
      </c>
      <c r="H11852">
        <v>0</v>
      </c>
      <c r="I11852">
        <v>1</v>
      </c>
      <c r="J11852" s="2" t="str">
        <f t="shared" si="185"/>
        <v>EG_BIOMASSWR2038</v>
      </c>
    </row>
    <row r="11853" spans="1:10" x14ac:dyDescent="0.25">
      <c r="A11853" t="s">
        <v>7</v>
      </c>
      <c r="B11853" t="s">
        <v>6</v>
      </c>
      <c r="C11853" t="s">
        <v>9</v>
      </c>
      <c r="D11853">
        <v>2038</v>
      </c>
      <c r="E11853">
        <v>2041</v>
      </c>
      <c r="F11853">
        <v>0.238845897</v>
      </c>
      <c r="G11853">
        <v>7609.6895189999996</v>
      </c>
      <c r="H11853">
        <v>0</v>
      </c>
      <c r="I11853">
        <v>1</v>
      </c>
      <c r="J11853" s="2" t="str">
        <f t="shared" si="185"/>
        <v>EG_BIOMASSNER2038</v>
      </c>
    </row>
    <row r="11854" spans="1:10" x14ac:dyDescent="0.25">
      <c r="A11854" t="s">
        <v>7</v>
      </c>
      <c r="B11854" t="s">
        <v>6</v>
      </c>
      <c r="C11854" t="s">
        <v>8</v>
      </c>
      <c r="D11854">
        <v>2038</v>
      </c>
      <c r="E11854">
        <v>2041</v>
      </c>
      <c r="F11854">
        <v>0.238845897</v>
      </c>
      <c r="G11854">
        <v>7609.6895189999996</v>
      </c>
      <c r="H11854">
        <v>0</v>
      </c>
      <c r="I11854">
        <v>1</v>
      </c>
      <c r="J11854" s="2" t="str">
        <f t="shared" si="185"/>
        <v>EG_BIOMASSSR2038</v>
      </c>
    </row>
    <row r="11855" spans="1:10" x14ac:dyDescent="0.25">
      <c r="A11855" t="s">
        <v>7</v>
      </c>
      <c r="B11855" t="s">
        <v>6</v>
      </c>
      <c r="C11855" t="s">
        <v>12</v>
      </c>
      <c r="D11855">
        <v>2038</v>
      </c>
      <c r="E11855">
        <v>2041</v>
      </c>
      <c r="F11855">
        <v>0.238845897</v>
      </c>
      <c r="G11855">
        <v>7609.6895189999996</v>
      </c>
      <c r="H11855">
        <v>0</v>
      </c>
      <c r="I11855">
        <v>1</v>
      </c>
      <c r="J11855" s="2" t="str">
        <f t="shared" si="185"/>
        <v>EG_BIOMASSNR2038</v>
      </c>
    </row>
    <row r="11856" spans="1:10" x14ac:dyDescent="0.25">
      <c r="A11856" t="s">
        <v>19</v>
      </c>
      <c r="B11856" t="s">
        <v>6</v>
      </c>
      <c r="C11856" t="s">
        <v>10</v>
      </c>
      <c r="D11856">
        <v>2038</v>
      </c>
      <c r="E11856">
        <v>2038</v>
      </c>
      <c r="F11856">
        <v>1</v>
      </c>
      <c r="G11856">
        <v>3281.608178</v>
      </c>
      <c r="H11856">
        <v>0</v>
      </c>
      <c r="I11856">
        <v>1</v>
      </c>
      <c r="J11856" s="2" t="str">
        <f t="shared" si="185"/>
        <v>EG_SOLARGMER2038</v>
      </c>
    </row>
    <row r="11857" spans="1:10" x14ac:dyDescent="0.25">
      <c r="A11857" t="s">
        <v>19</v>
      </c>
      <c r="B11857" t="s">
        <v>6</v>
      </c>
      <c r="C11857" t="s">
        <v>11</v>
      </c>
      <c r="D11857">
        <v>2038</v>
      </c>
      <c r="E11857">
        <v>2038</v>
      </c>
      <c r="F11857">
        <v>1</v>
      </c>
      <c r="G11857">
        <v>3281.608178</v>
      </c>
      <c r="H11857">
        <v>0</v>
      </c>
      <c r="I11857">
        <v>1</v>
      </c>
      <c r="J11857" s="2" t="str">
        <f t="shared" si="185"/>
        <v>EG_SOLARGMWR2038</v>
      </c>
    </row>
    <row r="11858" spans="1:10" x14ac:dyDescent="0.25">
      <c r="A11858" t="s">
        <v>19</v>
      </c>
      <c r="B11858" t="s">
        <v>6</v>
      </c>
      <c r="C11858" t="s">
        <v>9</v>
      </c>
      <c r="D11858">
        <v>2038</v>
      </c>
      <c r="E11858">
        <v>2038</v>
      </c>
      <c r="F11858">
        <v>1</v>
      </c>
      <c r="G11858">
        <v>3281.608178</v>
      </c>
      <c r="H11858">
        <v>0</v>
      </c>
      <c r="I11858">
        <v>1</v>
      </c>
      <c r="J11858" s="2" t="str">
        <f t="shared" si="185"/>
        <v>EG_SOLARGMNER2038</v>
      </c>
    </row>
    <row r="11859" spans="1:10" x14ac:dyDescent="0.25">
      <c r="A11859" t="s">
        <v>19</v>
      </c>
      <c r="B11859" t="s">
        <v>6</v>
      </c>
      <c r="C11859" t="s">
        <v>8</v>
      </c>
      <c r="D11859">
        <v>2038</v>
      </c>
      <c r="E11859">
        <v>2038</v>
      </c>
      <c r="F11859">
        <v>1</v>
      </c>
      <c r="G11859">
        <v>3281.608178</v>
      </c>
      <c r="H11859">
        <v>0</v>
      </c>
      <c r="I11859">
        <v>1</v>
      </c>
      <c r="J11859" s="2" t="str">
        <f t="shared" si="185"/>
        <v>EG_SOLARGMSR2038</v>
      </c>
    </row>
    <row r="11860" spans="1:10" x14ac:dyDescent="0.25">
      <c r="A11860" t="s">
        <v>19</v>
      </c>
      <c r="B11860" t="s">
        <v>6</v>
      </c>
      <c r="C11860" t="s">
        <v>12</v>
      </c>
      <c r="D11860">
        <v>2038</v>
      </c>
      <c r="E11860">
        <v>2038</v>
      </c>
      <c r="F11860">
        <v>1</v>
      </c>
      <c r="G11860">
        <v>3281.608178</v>
      </c>
      <c r="H11860">
        <v>0</v>
      </c>
      <c r="I11860">
        <v>1</v>
      </c>
      <c r="J11860" s="2" t="str">
        <f t="shared" si="185"/>
        <v>EG_SOLARGMNR2038</v>
      </c>
    </row>
    <row r="11861" spans="1:10" x14ac:dyDescent="0.25">
      <c r="A11861" t="s">
        <v>19</v>
      </c>
      <c r="B11861" t="s">
        <v>6</v>
      </c>
      <c r="C11861" t="s">
        <v>10</v>
      </c>
      <c r="D11861">
        <v>2038</v>
      </c>
      <c r="E11861">
        <v>2039</v>
      </c>
      <c r="F11861">
        <v>1</v>
      </c>
      <c r="G11861">
        <v>3281.608178</v>
      </c>
      <c r="H11861">
        <v>0</v>
      </c>
      <c r="I11861">
        <v>1</v>
      </c>
      <c r="J11861" s="2" t="str">
        <f t="shared" si="185"/>
        <v>EG_SOLARGMER2038</v>
      </c>
    </row>
    <row r="11862" spans="1:10" x14ac:dyDescent="0.25">
      <c r="A11862" t="s">
        <v>19</v>
      </c>
      <c r="B11862" t="s">
        <v>6</v>
      </c>
      <c r="C11862" t="s">
        <v>11</v>
      </c>
      <c r="D11862">
        <v>2038</v>
      </c>
      <c r="E11862">
        <v>2039</v>
      </c>
      <c r="F11862">
        <v>1</v>
      </c>
      <c r="G11862">
        <v>3281.608178</v>
      </c>
      <c r="H11862">
        <v>0</v>
      </c>
      <c r="I11862">
        <v>1</v>
      </c>
      <c r="J11862" s="2" t="str">
        <f t="shared" si="185"/>
        <v>EG_SOLARGMWR2038</v>
      </c>
    </row>
    <row r="11863" spans="1:10" x14ac:dyDescent="0.25">
      <c r="A11863" t="s">
        <v>19</v>
      </c>
      <c r="B11863" t="s">
        <v>6</v>
      </c>
      <c r="C11863" t="s">
        <v>9</v>
      </c>
      <c r="D11863">
        <v>2038</v>
      </c>
      <c r="E11863">
        <v>2039</v>
      </c>
      <c r="F11863">
        <v>1</v>
      </c>
      <c r="G11863">
        <v>3281.608178</v>
      </c>
      <c r="H11863">
        <v>0</v>
      </c>
      <c r="I11863">
        <v>1</v>
      </c>
      <c r="J11863" s="2" t="str">
        <f t="shared" si="185"/>
        <v>EG_SOLARGMNER2038</v>
      </c>
    </row>
    <row r="11864" spans="1:10" x14ac:dyDescent="0.25">
      <c r="A11864" t="s">
        <v>19</v>
      </c>
      <c r="B11864" t="s">
        <v>6</v>
      </c>
      <c r="C11864" t="s">
        <v>8</v>
      </c>
      <c r="D11864">
        <v>2038</v>
      </c>
      <c r="E11864">
        <v>2039</v>
      </c>
      <c r="F11864">
        <v>1</v>
      </c>
      <c r="G11864">
        <v>3281.608178</v>
      </c>
      <c r="H11864">
        <v>0</v>
      </c>
      <c r="I11864">
        <v>1</v>
      </c>
      <c r="J11864" s="2" t="str">
        <f t="shared" si="185"/>
        <v>EG_SOLARGMSR2038</v>
      </c>
    </row>
    <row r="11865" spans="1:10" x14ac:dyDescent="0.25">
      <c r="A11865" t="s">
        <v>19</v>
      </c>
      <c r="B11865" t="s">
        <v>6</v>
      </c>
      <c r="C11865" t="s">
        <v>12</v>
      </c>
      <c r="D11865">
        <v>2038</v>
      </c>
      <c r="E11865">
        <v>2039</v>
      </c>
      <c r="F11865">
        <v>1</v>
      </c>
      <c r="G11865">
        <v>3281.608178</v>
      </c>
      <c r="H11865">
        <v>0</v>
      </c>
      <c r="I11865">
        <v>1</v>
      </c>
      <c r="J11865" s="2" t="str">
        <f t="shared" si="185"/>
        <v>EG_SOLARGMNR2038</v>
      </c>
    </row>
    <row r="11866" spans="1:10" x14ac:dyDescent="0.25">
      <c r="A11866" t="s">
        <v>19</v>
      </c>
      <c r="B11866" t="s">
        <v>6</v>
      </c>
      <c r="C11866" t="s">
        <v>10</v>
      </c>
      <c r="D11866">
        <v>2038</v>
      </c>
      <c r="E11866">
        <v>2040</v>
      </c>
      <c r="F11866">
        <v>1</v>
      </c>
      <c r="G11866">
        <v>3281.608178</v>
      </c>
      <c r="H11866">
        <v>0</v>
      </c>
      <c r="I11866">
        <v>1</v>
      </c>
      <c r="J11866" s="2" t="str">
        <f t="shared" si="185"/>
        <v>EG_SOLARGMER2038</v>
      </c>
    </row>
    <row r="11867" spans="1:10" x14ac:dyDescent="0.25">
      <c r="A11867" t="s">
        <v>19</v>
      </c>
      <c r="B11867" t="s">
        <v>6</v>
      </c>
      <c r="C11867" t="s">
        <v>11</v>
      </c>
      <c r="D11867">
        <v>2038</v>
      </c>
      <c r="E11867">
        <v>2040</v>
      </c>
      <c r="F11867">
        <v>1</v>
      </c>
      <c r="G11867">
        <v>3281.608178</v>
      </c>
      <c r="H11867">
        <v>0</v>
      </c>
      <c r="I11867">
        <v>1</v>
      </c>
      <c r="J11867" s="2" t="str">
        <f t="shared" si="185"/>
        <v>EG_SOLARGMWR2038</v>
      </c>
    </row>
    <row r="11868" spans="1:10" x14ac:dyDescent="0.25">
      <c r="A11868" t="s">
        <v>19</v>
      </c>
      <c r="B11868" t="s">
        <v>6</v>
      </c>
      <c r="C11868" t="s">
        <v>9</v>
      </c>
      <c r="D11868">
        <v>2038</v>
      </c>
      <c r="E11868">
        <v>2040</v>
      </c>
      <c r="F11868">
        <v>1</v>
      </c>
      <c r="G11868">
        <v>3281.608178</v>
      </c>
      <c r="H11868">
        <v>0</v>
      </c>
      <c r="I11868">
        <v>1</v>
      </c>
      <c r="J11868" s="2" t="str">
        <f t="shared" si="185"/>
        <v>EG_SOLARGMNER2038</v>
      </c>
    </row>
    <row r="11869" spans="1:10" x14ac:dyDescent="0.25">
      <c r="A11869" t="s">
        <v>19</v>
      </c>
      <c r="B11869" t="s">
        <v>6</v>
      </c>
      <c r="C11869" t="s">
        <v>8</v>
      </c>
      <c r="D11869">
        <v>2038</v>
      </c>
      <c r="E11869">
        <v>2040</v>
      </c>
      <c r="F11869">
        <v>1</v>
      </c>
      <c r="G11869">
        <v>3281.608178</v>
      </c>
      <c r="H11869">
        <v>0</v>
      </c>
      <c r="I11869">
        <v>1</v>
      </c>
      <c r="J11869" s="2" t="str">
        <f t="shared" si="185"/>
        <v>EG_SOLARGMSR2038</v>
      </c>
    </row>
    <row r="11870" spans="1:10" x14ac:dyDescent="0.25">
      <c r="A11870" t="s">
        <v>19</v>
      </c>
      <c r="B11870" t="s">
        <v>6</v>
      </c>
      <c r="C11870" t="s">
        <v>12</v>
      </c>
      <c r="D11870">
        <v>2038</v>
      </c>
      <c r="E11870">
        <v>2040</v>
      </c>
      <c r="F11870">
        <v>1</v>
      </c>
      <c r="G11870">
        <v>3281.608178</v>
      </c>
      <c r="H11870">
        <v>0</v>
      </c>
      <c r="I11870">
        <v>1</v>
      </c>
      <c r="J11870" s="2" t="str">
        <f t="shared" si="185"/>
        <v>EG_SOLARGMNR2038</v>
      </c>
    </row>
    <row r="11871" spans="1:10" x14ac:dyDescent="0.25">
      <c r="A11871" t="s">
        <v>19</v>
      </c>
      <c r="B11871" t="s">
        <v>6</v>
      </c>
      <c r="C11871" t="s">
        <v>10</v>
      </c>
      <c r="D11871">
        <v>2038</v>
      </c>
      <c r="E11871">
        <v>2041</v>
      </c>
      <c r="F11871">
        <v>1</v>
      </c>
      <c r="G11871">
        <v>3281.608178</v>
      </c>
      <c r="H11871">
        <v>0</v>
      </c>
      <c r="I11871">
        <v>1</v>
      </c>
      <c r="J11871" s="2" t="str">
        <f t="shared" si="185"/>
        <v>EG_SOLARGMER2038</v>
      </c>
    </row>
    <row r="11872" spans="1:10" x14ac:dyDescent="0.25">
      <c r="A11872" t="s">
        <v>19</v>
      </c>
      <c r="B11872" t="s">
        <v>6</v>
      </c>
      <c r="C11872" t="s">
        <v>11</v>
      </c>
      <c r="D11872">
        <v>2038</v>
      </c>
      <c r="E11872">
        <v>2041</v>
      </c>
      <c r="F11872">
        <v>1</v>
      </c>
      <c r="G11872">
        <v>3281.608178</v>
      </c>
      <c r="H11872">
        <v>0</v>
      </c>
      <c r="I11872">
        <v>1</v>
      </c>
      <c r="J11872" s="2" t="str">
        <f t="shared" si="185"/>
        <v>EG_SOLARGMWR2038</v>
      </c>
    </row>
    <row r="11873" spans="1:10" x14ac:dyDescent="0.25">
      <c r="A11873" t="s">
        <v>19</v>
      </c>
      <c r="B11873" t="s">
        <v>6</v>
      </c>
      <c r="C11873" t="s">
        <v>9</v>
      </c>
      <c r="D11873">
        <v>2038</v>
      </c>
      <c r="E11873">
        <v>2041</v>
      </c>
      <c r="F11873">
        <v>1</v>
      </c>
      <c r="G11873">
        <v>3281.608178</v>
      </c>
      <c r="H11873">
        <v>0</v>
      </c>
      <c r="I11873">
        <v>1</v>
      </c>
      <c r="J11873" s="2" t="str">
        <f t="shared" si="185"/>
        <v>EG_SOLARGMNER2038</v>
      </c>
    </row>
    <row r="11874" spans="1:10" x14ac:dyDescent="0.25">
      <c r="A11874" t="s">
        <v>19</v>
      </c>
      <c r="B11874" t="s">
        <v>6</v>
      </c>
      <c r="C11874" t="s">
        <v>8</v>
      </c>
      <c r="D11874">
        <v>2038</v>
      </c>
      <c r="E11874">
        <v>2041</v>
      </c>
      <c r="F11874">
        <v>1</v>
      </c>
      <c r="G11874">
        <v>3281.608178</v>
      </c>
      <c r="H11874">
        <v>0</v>
      </c>
      <c r="I11874">
        <v>1</v>
      </c>
      <c r="J11874" s="2" t="str">
        <f t="shared" si="185"/>
        <v>EG_SOLARGMSR2038</v>
      </c>
    </row>
    <row r="11875" spans="1:10" x14ac:dyDescent="0.25">
      <c r="A11875" t="s">
        <v>19</v>
      </c>
      <c r="B11875" t="s">
        <v>6</v>
      </c>
      <c r="C11875" t="s">
        <v>12</v>
      </c>
      <c r="D11875">
        <v>2038</v>
      </c>
      <c r="E11875">
        <v>2041</v>
      </c>
      <c r="F11875">
        <v>1</v>
      </c>
      <c r="G11875">
        <v>3281.608178</v>
      </c>
      <c r="H11875">
        <v>0</v>
      </c>
      <c r="I11875">
        <v>1</v>
      </c>
      <c r="J11875" s="2" t="str">
        <f t="shared" si="185"/>
        <v>EG_SOLARGMNR2038</v>
      </c>
    </row>
    <row r="11876" spans="1:10" x14ac:dyDescent="0.25">
      <c r="A11876" t="s">
        <v>20</v>
      </c>
      <c r="B11876" t="s">
        <v>6</v>
      </c>
      <c r="C11876" t="s">
        <v>10</v>
      </c>
      <c r="D11876">
        <v>2038</v>
      </c>
      <c r="E11876">
        <v>2038</v>
      </c>
      <c r="F11876">
        <v>1</v>
      </c>
      <c r="G11876">
        <v>3224.0224819999999</v>
      </c>
      <c r="H11876">
        <v>0</v>
      </c>
      <c r="I11876">
        <v>1</v>
      </c>
      <c r="J11876" s="2" t="str">
        <f t="shared" si="185"/>
        <v>EG_SOLARRFER2038</v>
      </c>
    </row>
    <row r="11877" spans="1:10" x14ac:dyDescent="0.25">
      <c r="A11877" t="s">
        <v>20</v>
      </c>
      <c r="B11877" t="s">
        <v>6</v>
      </c>
      <c r="C11877" t="s">
        <v>11</v>
      </c>
      <c r="D11877">
        <v>2038</v>
      </c>
      <c r="E11877">
        <v>2038</v>
      </c>
      <c r="F11877">
        <v>1</v>
      </c>
      <c r="G11877">
        <v>3224.0224819999999</v>
      </c>
      <c r="H11877">
        <v>0</v>
      </c>
      <c r="I11877">
        <v>1</v>
      </c>
      <c r="J11877" s="2" t="str">
        <f t="shared" si="185"/>
        <v>EG_SOLARRFWR2038</v>
      </c>
    </row>
    <row r="11878" spans="1:10" x14ac:dyDescent="0.25">
      <c r="A11878" t="s">
        <v>20</v>
      </c>
      <c r="B11878" t="s">
        <v>6</v>
      </c>
      <c r="C11878" t="s">
        <v>9</v>
      </c>
      <c r="D11878">
        <v>2038</v>
      </c>
      <c r="E11878">
        <v>2038</v>
      </c>
      <c r="F11878">
        <v>1</v>
      </c>
      <c r="G11878">
        <v>3224.0224819999999</v>
      </c>
      <c r="H11878">
        <v>0</v>
      </c>
      <c r="I11878">
        <v>1</v>
      </c>
      <c r="J11878" s="2" t="str">
        <f t="shared" si="185"/>
        <v>EG_SOLARRFNER2038</v>
      </c>
    </row>
    <row r="11879" spans="1:10" x14ac:dyDescent="0.25">
      <c r="A11879" t="s">
        <v>20</v>
      </c>
      <c r="B11879" t="s">
        <v>6</v>
      </c>
      <c r="C11879" t="s">
        <v>8</v>
      </c>
      <c r="D11879">
        <v>2038</v>
      </c>
      <c r="E11879">
        <v>2038</v>
      </c>
      <c r="F11879">
        <v>1</v>
      </c>
      <c r="G11879">
        <v>3224.0224819999999</v>
      </c>
      <c r="H11879">
        <v>0</v>
      </c>
      <c r="I11879">
        <v>1</v>
      </c>
      <c r="J11879" s="2" t="str">
        <f t="shared" si="185"/>
        <v>EG_SOLARRFSR2038</v>
      </c>
    </row>
    <row r="11880" spans="1:10" x14ac:dyDescent="0.25">
      <c r="A11880" t="s">
        <v>20</v>
      </c>
      <c r="B11880" t="s">
        <v>6</v>
      </c>
      <c r="C11880" t="s">
        <v>12</v>
      </c>
      <c r="D11880">
        <v>2038</v>
      </c>
      <c r="E11880">
        <v>2038</v>
      </c>
      <c r="F11880">
        <v>1</v>
      </c>
      <c r="G11880">
        <v>3224.0224819999999</v>
      </c>
      <c r="H11880">
        <v>0</v>
      </c>
      <c r="I11880">
        <v>1</v>
      </c>
      <c r="J11880" s="2" t="str">
        <f t="shared" si="185"/>
        <v>EG_SOLARRFNR2038</v>
      </c>
    </row>
    <row r="11881" spans="1:10" x14ac:dyDescent="0.25">
      <c r="A11881" t="s">
        <v>20</v>
      </c>
      <c r="B11881" t="s">
        <v>6</v>
      </c>
      <c r="C11881" t="s">
        <v>10</v>
      </c>
      <c r="D11881">
        <v>2038</v>
      </c>
      <c r="E11881">
        <v>2039</v>
      </c>
      <c r="F11881">
        <v>1</v>
      </c>
      <c r="G11881">
        <v>3224.0224819999999</v>
      </c>
      <c r="H11881">
        <v>0</v>
      </c>
      <c r="I11881">
        <v>1</v>
      </c>
      <c r="J11881" s="2" t="str">
        <f t="shared" si="185"/>
        <v>EG_SOLARRFER2038</v>
      </c>
    </row>
    <row r="11882" spans="1:10" x14ac:dyDescent="0.25">
      <c r="A11882" t="s">
        <v>20</v>
      </c>
      <c r="B11882" t="s">
        <v>6</v>
      </c>
      <c r="C11882" t="s">
        <v>11</v>
      </c>
      <c r="D11882">
        <v>2038</v>
      </c>
      <c r="E11882">
        <v>2039</v>
      </c>
      <c r="F11882">
        <v>1</v>
      </c>
      <c r="G11882">
        <v>3224.0224819999999</v>
      </c>
      <c r="H11882">
        <v>0</v>
      </c>
      <c r="I11882">
        <v>1</v>
      </c>
      <c r="J11882" s="2" t="str">
        <f t="shared" si="185"/>
        <v>EG_SOLARRFWR2038</v>
      </c>
    </row>
    <row r="11883" spans="1:10" x14ac:dyDescent="0.25">
      <c r="A11883" t="s">
        <v>20</v>
      </c>
      <c r="B11883" t="s">
        <v>6</v>
      </c>
      <c r="C11883" t="s">
        <v>9</v>
      </c>
      <c r="D11883">
        <v>2038</v>
      </c>
      <c r="E11883">
        <v>2039</v>
      </c>
      <c r="F11883">
        <v>1</v>
      </c>
      <c r="G11883">
        <v>3224.0224819999999</v>
      </c>
      <c r="H11883">
        <v>0</v>
      </c>
      <c r="I11883">
        <v>1</v>
      </c>
      <c r="J11883" s="2" t="str">
        <f t="shared" si="185"/>
        <v>EG_SOLARRFNER2038</v>
      </c>
    </row>
    <row r="11884" spans="1:10" x14ac:dyDescent="0.25">
      <c r="A11884" t="s">
        <v>20</v>
      </c>
      <c r="B11884" t="s">
        <v>6</v>
      </c>
      <c r="C11884" t="s">
        <v>8</v>
      </c>
      <c r="D11884">
        <v>2038</v>
      </c>
      <c r="E11884">
        <v>2039</v>
      </c>
      <c r="F11884">
        <v>1</v>
      </c>
      <c r="G11884">
        <v>3224.0224819999999</v>
      </c>
      <c r="H11884">
        <v>0</v>
      </c>
      <c r="I11884">
        <v>1</v>
      </c>
      <c r="J11884" s="2" t="str">
        <f t="shared" si="185"/>
        <v>EG_SOLARRFSR2038</v>
      </c>
    </row>
    <row r="11885" spans="1:10" x14ac:dyDescent="0.25">
      <c r="A11885" t="s">
        <v>20</v>
      </c>
      <c r="B11885" t="s">
        <v>6</v>
      </c>
      <c r="C11885" t="s">
        <v>12</v>
      </c>
      <c r="D11885">
        <v>2038</v>
      </c>
      <c r="E11885">
        <v>2039</v>
      </c>
      <c r="F11885">
        <v>1</v>
      </c>
      <c r="G11885">
        <v>3224.0224819999999</v>
      </c>
      <c r="H11885">
        <v>0</v>
      </c>
      <c r="I11885">
        <v>1</v>
      </c>
      <c r="J11885" s="2" t="str">
        <f t="shared" si="185"/>
        <v>EG_SOLARRFNR2038</v>
      </c>
    </row>
    <row r="11886" spans="1:10" x14ac:dyDescent="0.25">
      <c r="A11886" t="s">
        <v>20</v>
      </c>
      <c r="B11886" t="s">
        <v>6</v>
      </c>
      <c r="C11886" t="s">
        <v>10</v>
      </c>
      <c r="D11886">
        <v>2038</v>
      </c>
      <c r="E11886">
        <v>2040</v>
      </c>
      <c r="F11886">
        <v>1</v>
      </c>
      <c r="G11886">
        <v>3224.0224819999999</v>
      </c>
      <c r="H11886">
        <v>0</v>
      </c>
      <c r="I11886">
        <v>1</v>
      </c>
      <c r="J11886" s="2" t="str">
        <f t="shared" si="185"/>
        <v>EG_SOLARRFER2038</v>
      </c>
    </row>
    <row r="11887" spans="1:10" x14ac:dyDescent="0.25">
      <c r="A11887" t="s">
        <v>20</v>
      </c>
      <c r="B11887" t="s">
        <v>6</v>
      </c>
      <c r="C11887" t="s">
        <v>11</v>
      </c>
      <c r="D11887">
        <v>2038</v>
      </c>
      <c r="E11887">
        <v>2040</v>
      </c>
      <c r="F11887">
        <v>1</v>
      </c>
      <c r="G11887">
        <v>3224.0224819999999</v>
      </c>
      <c r="H11887">
        <v>0</v>
      </c>
      <c r="I11887">
        <v>1</v>
      </c>
      <c r="J11887" s="2" t="str">
        <f t="shared" si="185"/>
        <v>EG_SOLARRFWR2038</v>
      </c>
    </row>
    <row r="11888" spans="1:10" x14ac:dyDescent="0.25">
      <c r="A11888" t="s">
        <v>20</v>
      </c>
      <c r="B11888" t="s">
        <v>6</v>
      </c>
      <c r="C11888" t="s">
        <v>9</v>
      </c>
      <c r="D11888">
        <v>2038</v>
      </c>
      <c r="E11888">
        <v>2040</v>
      </c>
      <c r="F11888">
        <v>1</v>
      </c>
      <c r="G11888">
        <v>3224.0224819999999</v>
      </c>
      <c r="H11888">
        <v>0</v>
      </c>
      <c r="I11888">
        <v>1</v>
      </c>
      <c r="J11888" s="2" t="str">
        <f t="shared" si="185"/>
        <v>EG_SOLARRFNER2038</v>
      </c>
    </row>
    <row r="11889" spans="1:10" x14ac:dyDescent="0.25">
      <c r="A11889" t="s">
        <v>20</v>
      </c>
      <c r="B11889" t="s">
        <v>6</v>
      </c>
      <c r="C11889" t="s">
        <v>8</v>
      </c>
      <c r="D11889">
        <v>2038</v>
      </c>
      <c r="E11889">
        <v>2040</v>
      </c>
      <c r="F11889">
        <v>1</v>
      </c>
      <c r="G11889">
        <v>3224.0224819999999</v>
      </c>
      <c r="H11889">
        <v>0</v>
      </c>
      <c r="I11889">
        <v>1</v>
      </c>
      <c r="J11889" s="2" t="str">
        <f t="shared" si="185"/>
        <v>EG_SOLARRFSR2038</v>
      </c>
    </row>
    <row r="11890" spans="1:10" x14ac:dyDescent="0.25">
      <c r="A11890" t="s">
        <v>20</v>
      </c>
      <c r="B11890" t="s">
        <v>6</v>
      </c>
      <c r="C11890" t="s">
        <v>12</v>
      </c>
      <c r="D11890">
        <v>2038</v>
      </c>
      <c r="E11890">
        <v>2040</v>
      </c>
      <c r="F11890">
        <v>1</v>
      </c>
      <c r="G11890">
        <v>3224.0224819999999</v>
      </c>
      <c r="H11890">
        <v>0</v>
      </c>
      <c r="I11890">
        <v>1</v>
      </c>
      <c r="J11890" s="2" t="str">
        <f t="shared" si="185"/>
        <v>EG_SOLARRFNR2038</v>
      </c>
    </row>
    <row r="11891" spans="1:10" x14ac:dyDescent="0.25">
      <c r="A11891" t="s">
        <v>20</v>
      </c>
      <c r="B11891" t="s">
        <v>6</v>
      </c>
      <c r="C11891" t="s">
        <v>10</v>
      </c>
      <c r="D11891">
        <v>2038</v>
      </c>
      <c r="E11891">
        <v>2041</v>
      </c>
      <c r="F11891">
        <v>1</v>
      </c>
      <c r="G11891">
        <v>3224.0224819999999</v>
      </c>
      <c r="H11891">
        <v>0</v>
      </c>
      <c r="I11891">
        <v>1</v>
      </c>
      <c r="J11891" s="2" t="str">
        <f t="shared" si="185"/>
        <v>EG_SOLARRFER2038</v>
      </c>
    </row>
    <row r="11892" spans="1:10" x14ac:dyDescent="0.25">
      <c r="A11892" t="s">
        <v>20</v>
      </c>
      <c r="B11892" t="s">
        <v>6</v>
      </c>
      <c r="C11892" t="s">
        <v>11</v>
      </c>
      <c r="D11892">
        <v>2038</v>
      </c>
      <c r="E11892">
        <v>2041</v>
      </c>
      <c r="F11892">
        <v>1</v>
      </c>
      <c r="G11892">
        <v>3224.0224819999999</v>
      </c>
      <c r="H11892">
        <v>0</v>
      </c>
      <c r="I11892">
        <v>1</v>
      </c>
      <c r="J11892" s="2" t="str">
        <f t="shared" si="185"/>
        <v>EG_SOLARRFWR2038</v>
      </c>
    </row>
    <row r="11893" spans="1:10" x14ac:dyDescent="0.25">
      <c r="A11893" t="s">
        <v>20</v>
      </c>
      <c r="B11893" t="s">
        <v>6</v>
      </c>
      <c r="C11893" t="s">
        <v>9</v>
      </c>
      <c r="D11893">
        <v>2038</v>
      </c>
      <c r="E11893">
        <v>2041</v>
      </c>
      <c r="F11893">
        <v>1</v>
      </c>
      <c r="G11893">
        <v>3224.0224819999999</v>
      </c>
      <c r="H11893">
        <v>0</v>
      </c>
      <c r="I11893">
        <v>1</v>
      </c>
      <c r="J11893" s="2" t="str">
        <f t="shared" si="185"/>
        <v>EG_SOLARRFNER2038</v>
      </c>
    </row>
    <row r="11894" spans="1:10" x14ac:dyDescent="0.25">
      <c r="A11894" t="s">
        <v>20</v>
      </c>
      <c r="B11894" t="s">
        <v>6</v>
      </c>
      <c r="C11894" t="s">
        <v>8</v>
      </c>
      <c r="D11894">
        <v>2038</v>
      </c>
      <c r="E11894">
        <v>2041</v>
      </c>
      <c r="F11894">
        <v>1</v>
      </c>
      <c r="G11894">
        <v>3224.0224819999999</v>
      </c>
      <c r="H11894">
        <v>0</v>
      </c>
      <c r="I11894">
        <v>1</v>
      </c>
      <c r="J11894" s="2" t="str">
        <f t="shared" si="185"/>
        <v>EG_SOLARRFSR2038</v>
      </c>
    </row>
    <row r="11895" spans="1:10" x14ac:dyDescent="0.25">
      <c r="A11895" t="s">
        <v>20</v>
      </c>
      <c r="B11895" t="s">
        <v>6</v>
      </c>
      <c r="C11895" t="s">
        <v>12</v>
      </c>
      <c r="D11895">
        <v>2038</v>
      </c>
      <c r="E11895">
        <v>2041</v>
      </c>
      <c r="F11895">
        <v>1</v>
      </c>
      <c r="G11895">
        <v>3224.0224819999999</v>
      </c>
      <c r="H11895">
        <v>0</v>
      </c>
      <c r="I11895">
        <v>1</v>
      </c>
      <c r="J11895" s="2" t="str">
        <f t="shared" si="185"/>
        <v>EG_SOLARRFNR2038</v>
      </c>
    </row>
    <row r="11896" spans="1:10" x14ac:dyDescent="0.25">
      <c r="A11896" t="s">
        <v>21</v>
      </c>
      <c r="B11896" t="s">
        <v>6</v>
      </c>
      <c r="C11896" t="s">
        <v>10</v>
      </c>
      <c r="D11896">
        <v>2038</v>
      </c>
      <c r="E11896">
        <v>2038</v>
      </c>
      <c r="F11896">
        <v>1</v>
      </c>
      <c r="G11896">
        <v>9888.8026009999994</v>
      </c>
      <c r="H11896">
        <v>0</v>
      </c>
      <c r="I11896">
        <v>1</v>
      </c>
      <c r="J11896" s="2" t="str">
        <f t="shared" si="185"/>
        <v>EG_WINDONER2038</v>
      </c>
    </row>
    <row r="11897" spans="1:10" x14ac:dyDescent="0.25">
      <c r="A11897" t="s">
        <v>21</v>
      </c>
      <c r="B11897" t="s">
        <v>6</v>
      </c>
      <c r="C11897" t="s">
        <v>11</v>
      </c>
      <c r="D11897">
        <v>2038</v>
      </c>
      <c r="E11897">
        <v>2038</v>
      </c>
      <c r="F11897">
        <v>1</v>
      </c>
      <c r="G11897">
        <v>9888.8026009999994</v>
      </c>
      <c r="H11897">
        <v>0</v>
      </c>
      <c r="I11897">
        <v>1</v>
      </c>
      <c r="J11897" s="2" t="str">
        <f t="shared" si="185"/>
        <v>EG_WINDONWR2038</v>
      </c>
    </row>
    <row r="11898" spans="1:10" x14ac:dyDescent="0.25">
      <c r="A11898" t="s">
        <v>21</v>
      </c>
      <c r="B11898" t="s">
        <v>6</v>
      </c>
      <c r="C11898" t="s">
        <v>9</v>
      </c>
      <c r="D11898">
        <v>2038</v>
      </c>
      <c r="E11898">
        <v>2038</v>
      </c>
      <c r="F11898">
        <v>1</v>
      </c>
      <c r="G11898">
        <v>9888.8026009999994</v>
      </c>
      <c r="H11898">
        <v>0</v>
      </c>
      <c r="I11898">
        <v>1</v>
      </c>
      <c r="J11898" s="2" t="str">
        <f t="shared" si="185"/>
        <v>EG_WINDONNER2038</v>
      </c>
    </row>
    <row r="11899" spans="1:10" x14ac:dyDescent="0.25">
      <c r="A11899" t="s">
        <v>21</v>
      </c>
      <c r="B11899" t="s">
        <v>6</v>
      </c>
      <c r="C11899" t="s">
        <v>8</v>
      </c>
      <c r="D11899">
        <v>2038</v>
      </c>
      <c r="E11899">
        <v>2038</v>
      </c>
      <c r="F11899">
        <v>1</v>
      </c>
      <c r="G11899">
        <v>9888.8026009999994</v>
      </c>
      <c r="H11899">
        <v>0</v>
      </c>
      <c r="I11899">
        <v>1</v>
      </c>
      <c r="J11899" s="2" t="str">
        <f t="shared" si="185"/>
        <v>EG_WINDONSR2038</v>
      </c>
    </row>
    <row r="11900" spans="1:10" x14ac:dyDescent="0.25">
      <c r="A11900" t="s">
        <v>21</v>
      </c>
      <c r="B11900" t="s">
        <v>6</v>
      </c>
      <c r="C11900" t="s">
        <v>12</v>
      </c>
      <c r="D11900">
        <v>2038</v>
      </c>
      <c r="E11900">
        <v>2038</v>
      </c>
      <c r="F11900">
        <v>1</v>
      </c>
      <c r="G11900">
        <v>9888.8026009999994</v>
      </c>
      <c r="H11900">
        <v>0</v>
      </c>
      <c r="I11900">
        <v>1</v>
      </c>
      <c r="J11900" s="2" t="str">
        <f t="shared" si="185"/>
        <v>EG_WINDONNR2038</v>
      </c>
    </row>
    <row r="11901" spans="1:10" x14ac:dyDescent="0.25">
      <c r="A11901" t="s">
        <v>21</v>
      </c>
      <c r="B11901" t="s">
        <v>6</v>
      </c>
      <c r="C11901" t="s">
        <v>10</v>
      </c>
      <c r="D11901">
        <v>2038</v>
      </c>
      <c r="E11901">
        <v>2039</v>
      </c>
      <c r="F11901">
        <v>1</v>
      </c>
      <c r="G11901">
        <v>9888.8026009999994</v>
      </c>
      <c r="H11901">
        <v>0</v>
      </c>
      <c r="I11901">
        <v>1</v>
      </c>
      <c r="J11901" s="2" t="str">
        <f t="shared" si="185"/>
        <v>EG_WINDONER2038</v>
      </c>
    </row>
    <row r="11902" spans="1:10" x14ac:dyDescent="0.25">
      <c r="A11902" t="s">
        <v>21</v>
      </c>
      <c r="B11902" t="s">
        <v>6</v>
      </c>
      <c r="C11902" t="s">
        <v>11</v>
      </c>
      <c r="D11902">
        <v>2038</v>
      </c>
      <c r="E11902">
        <v>2039</v>
      </c>
      <c r="F11902">
        <v>1</v>
      </c>
      <c r="G11902">
        <v>9888.8026009999994</v>
      </c>
      <c r="H11902">
        <v>0</v>
      </c>
      <c r="I11902">
        <v>1</v>
      </c>
      <c r="J11902" s="2" t="str">
        <f t="shared" si="185"/>
        <v>EG_WINDONWR2038</v>
      </c>
    </row>
    <row r="11903" spans="1:10" x14ac:dyDescent="0.25">
      <c r="A11903" t="s">
        <v>21</v>
      </c>
      <c r="B11903" t="s">
        <v>6</v>
      </c>
      <c r="C11903" t="s">
        <v>9</v>
      </c>
      <c r="D11903">
        <v>2038</v>
      </c>
      <c r="E11903">
        <v>2039</v>
      </c>
      <c r="F11903">
        <v>1</v>
      </c>
      <c r="G11903">
        <v>9888.8026009999994</v>
      </c>
      <c r="H11903">
        <v>0</v>
      </c>
      <c r="I11903">
        <v>1</v>
      </c>
      <c r="J11903" s="2" t="str">
        <f t="shared" si="185"/>
        <v>EG_WINDONNER2038</v>
      </c>
    </row>
    <row r="11904" spans="1:10" x14ac:dyDescent="0.25">
      <c r="A11904" t="s">
        <v>21</v>
      </c>
      <c r="B11904" t="s">
        <v>6</v>
      </c>
      <c r="C11904" t="s">
        <v>8</v>
      </c>
      <c r="D11904">
        <v>2038</v>
      </c>
      <c r="E11904">
        <v>2039</v>
      </c>
      <c r="F11904">
        <v>1</v>
      </c>
      <c r="G11904">
        <v>9888.8026009999994</v>
      </c>
      <c r="H11904">
        <v>0</v>
      </c>
      <c r="I11904">
        <v>1</v>
      </c>
      <c r="J11904" s="2" t="str">
        <f t="shared" si="185"/>
        <v>EG_WINDONSR2038</v>
      </c>
    </row>
    <row r="11905" spans="1:10" x14ac:dyDescent="0.25">
      <c r="A11905" t="s">
        <v>21</v>
      </c>
      <c r="B11905" t="s">
        <v>6</v>
      </c>
      <c r="C11905" t="s">
        <v>12</v>
      </c>
      <c r="D11905">
        <v>2038</v>
      </c>
      <c r="E11905">
        <v>2039</v>
      </c>
      <c r="F11905">
        <v>1</v>
      </c>
      <c r="G11905">
        <v>9888.8026009999994</v>
      </c>
      <c r="H11905">
        <v>0</v>
      </c>
      <c r="I11905">
        <v>1</v>
      </c>
      <c r="J11905" s="2" t="str">
        <f t="shared" si="185"/>
        <v>EG_WINDONNR2038</v>
      </c>
    </row>
    <row r="11906" spans="1:10" x14ac:dyDescent="0.25">
      <c r="A11906" t="s">
        <v>21</v>
      </c>
      <c r="B11906" t="s">
        <v>6</v>
      </c>
      <c r="C11906" t="s">
        <v>10</v>
      </c>
      <c r="D11906">
        <v>2038</v>
      </c>
      <c r="E11906">
        <v>2040</v>
      </c>
      <c r="F11906">
        <v>1</v>
      </c>
      <c r="G11906">
        <v>9888.8026009999994</v>
      </c>
      <c r="H11906">
        <v>0</v>
      </c>
      <c r="I11906">
        <v>1</v>
      </c>
      <c r="J11906" s="2" t="str">
        <f t="shared" si="185"/>
        <v>EG_WINDONER2038</v>
      </c>
    </row>
    <row r="11907" spans="1:10" x14ac:dyDescent="0.25">
      <c r="A11907" t="s">
        <v>21</v>
      </c>
      <c r="B11907" t="s">
        <v>6</v>
      </c>
      <c r="C11907" t="s">
        <v>11</v>
      </c>
      <c r="D11907">
        <v>2038</v>
      </c>
      <c r="E11907">
        <v>2040</v>
      </c>
      <c r="F11907">
        <v>1</v>
      </c>
      <c r="G11907">
        <v>9888.8026009999994</v>
      </c>
      <c r="H11907">
        <v>0</v>
      </c>
      <c r="I11907">
        <v>1</v>
      </c>
      <c r="J11907" s="2" t="str">
        <f t="shared" ref="J11907:J11970" si="186">_xlfn.CONCAT(A11907,C11907,D11907)</f>
        <v>EG_WINDONWR2038</v>
      </c>
    </row>
    <row r="11908" spans="1:10" x14ac:dyDescent="0.25">
      <c r="A11908" t="s">
        <v>21</v>
      </c>
      <c r="B11908" t="s">
        <v>6</v>
      </c>
      <c r="C11908" t="s">
        <v>9</v>
      </c>
      <c r="D11908">
        <v>2038</v>
      </c>
      <c r="E11908">
        <v>2040</v>
      </c>
      <c r="F11908">
        <v>1</v>
      </c>
      <c r="G11908">
        <v>9888.8026009999994</v>
      </c>
      <c r="H11908">
        <v>0</v>
      </c>
      <c r="I11908">
        <v>1</v>
      </c>
      <c r="J11908" s="2" t="str">
        <f t="shared" si="186"/>
        <v>EG_WINDONNER2038</v>
      </c>
    </row>
    <row r="11909" spans="1:10" x14ac:dyDescent="0.25">
      <c r="A11909" t="s">
        <v>21</v>
      </c>
      <c r="B11909" t="s">
        <v>6</v>
      </c>
      <c r="C11909" t="s">
        <v>8</v>
      </c>
      <c r="D11909">
        <v>2038</v>
      </c>
      <c r="E11909">
        <v>2040</v>
      </c>
      <c r="F11909">
        <v>1</v>
      </c>
      <c r="G11909">
        <v>9888.8026009999994</v>
      </c>
      <c r="H11909">
        <v>0</v>
      </c>
      <c r="I11909">
        <v>1</v>
      </c>
      <c r="J11909" s="2" t="str">
        <f t="shared" si="186"/>
        <v>EG_WINDONSR2038</v>
      </c>
    </row>
    <row r="11910" spans="1:10" x14ac:dyDescent="0.25">
      <c r="A11910" t="s">
        <v>21</v>
      </c>
      <c r="B11910" t="s">
        <v>6</v>
      </c>
      <c r="C11910" t="s">
        <v>12</v>
      </c>
      <c r="D11910">
        <v>2038</v>
      </c>
      <c r="E11910">
        <v>2040</v>
      </c>
      <c r="F11910">
        <v>1</v>
      </c>
      <c r="G11910">
        <v>9888.8026009999994</v>
      </c>
      <c r="H11910">
        <v>0</v>
      </c>
      <c r="I11910">
        <v>1</v>
      </c>
      <c r="J11910" s="2" t="str">
        <f t="shared" si="186"/>
        <v>EG_WINDONNR2038</v>
      </c>
    </row>
    <row r="11911" spans="1:10" x14ac:dyDescent="0.25">
      <c r="A11911" t="s">
        <v>21</v>
      </c>
      <c r="B11911" t="s">
        <v>6</v>
      </c>
      <c r="C11911" t="s">
        <v>10</v>
      </c>
      <c r="D11911">
        <v>2038</v>
      </c>
      <c r="E11911">
        <v>2041</v>
      </c>
      <c r="F11911">
        <v>1</v>
      </c>
      <c r="G11911">
        <v>9888.8026009999994</v>
      </c>
      <c r="H11911">
        <v>0</v>
      </c>
      <c r="I11911">
        <v>1</v>
      </c>
      <c r="J11911" s="2" t="str">
        <f t="shared" si="186"/>
        <v>EG_WINDONER2038</v>
      </c>
    </row>
    <row r="11912" spans="1:10" x14ac:dyDescent="0.25">
      <c r="A11912" t="s">
        <v>21</v>
      </c>
      <c r="B11912" t="s">
        <v>6</v>
      </c>
      <c r="C11912" t="s">
        <v>11</v>
      </c>
      <c r="D11912">
        <v>2038</v>
      </c>
      <c r="E11912">
        <v>2041</v>
      </c>
      <c r="F11912">
        <v>1</v>
      </c>
      <c r="G11912">
        <v>9888.8026009999994</v>
      </c>
      <c r="H11912">
        <v>0</v>
      </c>
      <c r="I11912">
        <v>1</v>
      </c>
      <c r="J11912" s="2" t="str">
        <f t="shared" si="186"/>
        <v>EG_WINDONWR2038</v>
      </c>
    </row>
    <row r="11913" spans="1:10" x14ac:dyDescent="0.25">
      <c r="A11913" t="s">
        <v>21</v>
      </c>
      <c r="B11913" t="s">
        <v>6</v>
      </c>
      <c r="C11913" t="s">
        <v>9</v>
      </c>
      <c r="D11913">
        <v>2038</v>
      </c>
      <c r="E11913">
        <v>2041</v>
      </c>
      <c r="F11913">
        <v>1</v>
      </c>
      <c r="G11913">
        <v>9888.8026009999994</v>
      </c>
      <c r="H11913">
        <v>0</v>
      </c>
      <c r="I11913">
        <v>1</v>
      </c>
      <c r="J11913" s="2" t="str">
        <f t="shared" si="186"/>
        <v>EG_WINDONNER2038</v>
      </c>
    </row>
    <row r="11914" spans="1:10" x14ac:dyDescent="0.25">
      <c r="A11914" t="s">
        <v>21</v>
      </c>
      <c r="B11914" t="s">
        <v>6</v>
      </c>
      <c r="C11914" t="s">
        <v>8</v>
      </c>
      <c r="D11914">
        <v>2038</v>
      </c>
      <c r="E11914">
        <v>2041</v>
      </c>
      <c r="F11914">
        <v>1</v>
      </c>
      <c r="G11914">
        <v>9888.8026009999994</v>
      </c>
      <c r="H11914">
        <v>0</v>
      </c>
      <c r="I11914">
        <v>1</v>
      </c>
      <c r="J11914" s="2" t="str">
        <f t="shared" si="186"/>
        <v>EG_WINDONSR2038</v>
      </c>
    </row>
    <row r="11915" spans="1:10" x14ac:dyDescent="0.25">
      <c r="A11915" t="s">
        <v>21</v>
      </c>
      <c r="B11915" t="s">
        <v>6</v>
      </c>
      <c r="C11915" t="s">
        <v>12</v>
      </c>
      <c r="D11915">
        <v>2038</v>
      </c>
      <c r="E11915">
        <v>2041</v>
      </c>
      <c r="F11915">
        <v>1</v>
      </c>
      <c r="G11915">
        <v>9888.8026009999994</v>
      </c>
      <c r="H11915">
        <v>0</v>
      </c>
      <c r="I11915">
        <v>1</v>
      </c>
      <c r="J11915" s="2" t="str">
        <f t="shared" si="186"/>
        <v>EG_WINDONNR2038</v>
      </c>
    </row>
    <row r="11916" spans="1:10" x14ac:dyDescent="0.25">
      <c r="A11916" t="s">
        <v>23</v>
      </c>
      <c r="B11916" t="s">
        <v>6</v>
      </c>
      <c r="C11916" t="s">
        <v>10</v>
      </c>
      <c r="D11916">
        <v>2038</v>
      </c>
      <c r="E11916">
        <v>2038</v>
      </c>
      <c r="F11916">
        <v>1</v>
      </c>
      <c r="G11916">
        <v>23333.21427</v>
      </c>
      <c r="H11916">
        <v>0</v>
      </c>
      <c r="I11916">
        <v>1</v>
      </c>
      <c r="J11916" s="2" t="str">
        <f t="shared" si="186"/>
        <v>EG_WINDOFFER2038</v>
      </c>
    </row>
    <row r="11917" spans="1:10" x14ac:dyDescent="0.25">
      <c r="A11917" t="s">
        <v>23</v>
      </c>
      <c r="B11917" t="s">
        <v>6</v>
      </c>
      <c r="C11917" t="s">
        <v>11</v>
      </c>
      <c r="D11917">
        <v>2038</v>
      </c>
      <c r="E11917">
        <v>2038</v>
      </c>
      <c r="F11917">
        <v>1</v>
      </c>
      <c r="G11917">
        <v>23333.21427</v>
      </c>
      <c r="H11917">
        <v>0</v>
      </c>
      <c r="I11917">
        <v>1</v>
      </c>
      <c r="J11917" s="2" t="str">
        <f t="shared" si="186"/>
        <v>EG_WINDOFFWR2038</v>
      </c>
    </row>
    <row r="11918" spans="1:10" x14ac:dyDescent="0.25">
      <c r="A11918" t="s">
        <v>23</v>
      </c>
      <c r="B11918" t="s">
        <v>6</v>
      </c>
      <c r="C11918" t="s">
        <v>9</v>
      </c>
      <c r="D11918">
        <v>2038</v>
      </c>
      <c r="E11918">
        <v>2038</v>
      </c>
      <c r="F11918">
        <v>1</v>
      </c>
      <c r="G11918">
        <v>23333.21427</v>
      </c>
      <c r="H11918">
        <v>0</v>
      </c>
      <c r="I11918">
        <v>1</v>
      </c>
      <c r="J11918" s="2" t="str">
        <f t="shared" si="186"/>
        <v>EG_WINDOFFNER2038</v>
      </c>
    </row>
    <row r="11919" spans="1:10" x14ac:dyDescent="0.25">
      <c r="A11919" t="s">
        <v>23</v>
      </c>
      <c r="B11919" t="s">
        <v>6</v>
      </c>
      <c r="C11919" t="s">
        <v>8</v>
      </c>
      <c r="D11919">
        <v>2038</v>
      </c>
      <c r="E11919">
        <v>2038</v>
      </c>
      <c r="F11919">
        <v>1</v>
      </c>
      <c r="G11919">
        <v>23333.21427</v>
      </c>
      <c r="H11919">
        <v>0</v>
      </c>
      <c r="I11919">
        <v>1</v>
      </c>
      <c r="J11919" s="2" t="str">
        <f t="shared" si="186"/>
        <v>EG_WINDOFFSR2038</v>
      </c>
    </row>
    <row r="11920" spans="1:10" x14ac:dyDescent="0.25">
      <c r="A11920" t="s">
        <v>23</v>
      </c>
      <c r="B11920" t="s">
        <v>6</v>
      </c>
      <c r="C11920" t="s">
        <v>12</v>
      </c>
      <c r="D11920">
        <v>2038</v>
      </c>
      <c r="E11920">
        <v>2038</v>
      </c>
      <c r="F11920">
        <v>1</v>
      </c>
      <c r="G11920">
        <v>23333.21427</v>
      </c>
      <c r="H11920">
        <v>0</v>
      </c>
      <c r="I11920">
        <v>1</v>
      </c>
      <c r="J11920" s="2" t="str">
        <f t="shared" si="186"/>
        <v>EG_WINDOFFNR2038</v>
      </c>
    </row>
    <row r="11921" spans="1:10" x14ac:dyDescent="0.25">
      <c r="A11921" t="s">
        <v>23</v>
      </c>
      <c r="B11921" t="s">
        <v>6</v>
      </c>
      <c r="C11921" t="s">
        <v>10</v>
      </c>
      <c r="D11921">
        <v>2038</v>
      </c>
      <c r="E11921">
        <v>2039</v>
      </c>
      <c r="F11921">
        <v>1</v>
      </c>
      <c r="G11921">
        <v>23333.21427</v>
      </c>
      <c r="H11921">
        <v>0</v>
      </c>
      <c r="I11921">
        <v>1</v>
      </c>
      <c r="J11921" s="2" t="str">
        <f t="shared" si="186"/>
        <v>EG_WINDOFFER2038</v>
      </c>
    </row>
    <row r="11922" spans="1:10" x14ac:dyDescent="0.25">
      <c r="A11922" t="s">
        <v>23</v>
      </c>
      <c r="B11922" t="s">
        <v>6</v>
      </c>
      <c r="C11922" t="s">
        <v>11</v>
      </c>
      <c r="D11922">
        <v>2038</v>
      </c>
      <c r="E11922">
        <v>2039</v>
      </c>
      <c r="F11922">
        <v>1</v>
      </c>
      <c r="G11922">
        <v>23333.21427</v>
      </c>
      <c r="H11922">
        <v>0</v>
      </c>
      <c r="I11922">
        <v>1</v>
      </c>
      <c r="J11922" s="2" t="str">
        <f t="shared" si="186"/>
        <v>EG_WINDOFFWR2038</v>
      </c>
    </row>
    <row r="11923" spans="1:10" x14ac:dyDescent="0.25">
      <c r="A11923" t="s">
        <v>23</v>
      </c>
      <c r="B11923" t="s">
        <v>6</v>
      </c>
      <c r="C11923" t="s">
        <v>9</v>
      </c>
      <c r="D11923">
        <v>2038</v>
      </c>
      <c r="E11923">
        <v>2039</v>
      </c>
      <c r="F11923">
        <v>1</v>
      </c>
      <c r="G11923">
        <v>23333.21427</v>
      </c>
      <c r="H11923">
        <v>0</v>
      </c>
      <c r="I11923">
        <v>1</v>
      </c>
      <c r="J11923" s="2" t="str">
        <f t="shared" si="186"/>
        <v>EG_WINDOFFNER2038</v>
      </c>
    </row>
    <row r="11924" spans="1:10" x14ac:dyDescent="0.25">
      <c r="A11924" t="s">
        <v>23</v>
      </c>
      <c r="B11924" t="s">
        <v>6</v>
      </c>
      <c r="C11924" t="s">
        <v>8</v>
      </c>
      <c r="D11924">
        <v>2038</v>
      </c>
      <c r="E11924">
        <v>2039</v>
      </c>
      <c r="F11924">
        <v>1</v>
      </c>
      <c r="G11924">
        <v>23333.21427</v>
      </c>
      <c r="H11924">
        <v>0</v>
      </c>
      <c r="I11924">
        <v>1</v>
      </c>
      <c r="J11924" s="2" t="str">
        <f t="shared" si="186"/>
        <v>EG_WINDOFFSR2038</v>
      </c>
    </row>
    <row r="11925" spans="1:10" x14ac:dyDescent="0.25">
      <c r="A11925" t="s">
        <v>23</v>
      </c>
      <c r="B11925" t="s">
        <v>6</v>
      </c>
      <c r="C11925" t="s">
        <v>12</v>
      </c>
      <c r="D11925">
        <v>2038</v>
      </c>
      <c r="E11925">
        <v>2039</v>
      </c>
      <c r="F11925">
        <v>1</v>
      </c>
      <c r="G11925">
        <v>23333.21427</v>
      </c>
      <c r="H11925">
        <v>0</v>
      </c>
      <c r="I11925">
        <v>1</v>
      </c>
      <c r="J11925" s="2" t="str">
        <f t="shared" si="186"/>
        <v>EG_WINDOFFNR2038</v>
      </c>
    </row>
    <row r="11926" spans="1:10" x14ac:dyDescent="0.25">
      <c r="A11926" t="s">
        <v>23</v>
      </c>
      <c r="B11926" t="s">
        <v>6</v>
      </c>
      <c r="C11926" t="s">
        <v>10</v>
      </c>
      <c r="D11926">
        <v>2038</v>
      </c>
      <c r="E11926">
        <v>2040</v>
      </c>
      <c r="F11926">
        <v>1</v>
      </c>
      <c r="G11926">
        <v>23333.21427</v>
      </c>
      <c r="H11926">
        <v>0</v>
      </c>
      <c r="I11926">
        <v>1</v>
      </c>
      <c r="J11926" s="2" t="str">
        <f t="shared" si="186"/>
        <v>EG_WINDOFFER2038</v>
      </c>
    </row>
    <row r="11927" spans="1:10" x14ac:dyDescent="0.25">
      <c r="A11927" t="s">
        <v>23</v>
      </c>
      <c r="B11927" t="s">
        <v>6</v>
      </c>
      <c r="C11927" t="s">
        <v>11</v>
      </c>
      <c r="D11927">
        <v>2038</v>
      </c>
      <c r="E11927">
        <v>2040</v>
      </c>
      <c r="F11927">
        <v>1</v>
      </c>
      <c r="G11927">
        <v>23333.21427</v>
      </c>
      <c r="H11927">
        <v>0</v>
      </c>
      <c r="I11927">
        <v>1</v>
      </c>
      <c r="J11927" s="2" t="str">
        <f t="shared" si="186"/>
        <v>EG_WINDOFFWR2038</v>
      </c>
    </row>
    <row r="11928" spans="1:10" x14ac:dyDescent="0.25">
      <c r="A11928" t="s">
        <v>23</v>
      </c>
      <c r="B11928" t="s">
        <v>6</v>
      </c>
      <c r="C11928" t="s">
        <v>9</v>
      </c>
      <c r="D11928">
        <v>2038</v>
      </c>
      <c r="E11928">
        <v>2040</v>
      </c>
      <c r="F11928">
        <v>1</v>
      </c>
      <c r="G11928">
        <v>23333.21427</v>
      </c>
      <c r="H11928">
        <v>0</v>
      </c>
      <c r="I11928">
        <v>1</v>
      </c>
      <c r="J11928" s="2" t="str">
        <f t="shared" si="186"/>
        <v>EG_WINDOFFNER2038</v>
      </c>
    </row>
    <row r="11929" spans="1:10" x14ac:dyDescent="0.25">
      <c r="A11929" t="s">
        <v>23</v>
      </c>
      <c r="B11929" t="s">
        <v>6</v>
      </c>
      <c r="C11929" t="s">
        <v>8</v>
      </c>
      <c r="D11929">
        <v>2038</v>
      </c>
      <c r="E11929">
        <v>2040</v>
      </c>
      <c r="F11929">
        <v>1</v>
      </c>
      <c r="G11929">
        <v>23333.21427</v>
      </c>
      <c r="H11929">
        <v>0</v>
      </c>
      <c r="I11929">
        <v>1</v>
      </c>
      <c r="J11929" s="2" t="str">
        <f t="shared" si="186"/>
        <v>EG_WINDOFFSR2038</v>
      </c>
    </row>
    <row r="11930" spans="1:10" x14ac:dyDescent="0.25">
      <c r="A11930" t="s">
        <v>23</v>
      </c>
      <c r="B11930" t="s">
        <v>6</v>
      </c>
      <c r="C11930" t="s">
        <v>12</v>
      </c>
      <c r="D11930">
        <v>2038</v>
      </c>
      <c r="E11930">
        <v>2040</v>
      </c>
      <c r="F11930">
        <v>1</v>
      </c>
      <c r="G11930">
        <v>23333.21427</v>
      </c>
      <c r="H11930">
        <v>0</v>
      </c>
      <c r="I11930">
        <v>1</v>
      </c>
      <c r="J11930" s="2" t="str">
        <f t="shared" si="186"/>
        <v>EG_WINDOFFNR2038</v>
      </c>
    </row>
    <row r="11931" spans="1:10" x14ac:dyDescent="0.25">
      <c r="A11931" t="s">
        <v>23</v>
      </c>
      <c r="B11931" t="s">
        <v>6</v>
      </c>
      <c r="C11931" t="s">
        <v>10</v>
      </c>
      <c r="D11931">
        <v>2038</v>
      </c>
      <c r="E11931">
        <v>2041</v>
      </c>
      <c r="F11931">
        <v>1</v>
      </c>
      <c r="G11931">
        <v>23333.21427</v>
      </c>
      <c r="H11931">
        <v>0</v>
      </c>
      <c r="I11931">
        <v>1</v>
      </c>
      <c r="J11931" s="2" t="str">
        <f t="shared" si="186"/>
        <v>EG_WINDOFFER2038</v>
      </c>
    </row>
    <row r="11932" spans="1:10" x14ac:dyDescent="0.25">
      <c r="A11932" t="s">
        <v>23</v>
      </c>
      <c r="B11932" t="s">
        <v>6</v>
      </c>
      <c r="C11932" t="s">
        <v>11</v>
      </c>
      <c r="D11932">
        <v>2038</v>
      </c>
      <c r="E11932">
        <v>2041</v>
      </c>
      <c r="F11932">
        <v>1</v>
      </c>
      <c r="G11932">
        <v>23333.21427</v>
      </c>
      <c r="H11932">
        <v>0</v>
      </c>
      <c r="I11932">
        <v>1</v>
      </c>
      <c r="J11932" s="2" t="str">
        <f t="shared" si="186"/>
        <v>EG_WINDOFFWR2038</v>
      </c>
    </row>
    <row r="11933" spans="1:10" x14ac:dyDescent="0.25">
      <c r="A11933" t="s">
        <v>23</v>
      </c>
      <c r="B11933" t="s">
        <v>6</v>
      </c>
      <c r="C11933" t="s">
        <v>9</v>
      </c>
      <c r="D11933">
        <v>2038</v>
      </c>
      <c r="E11933">
        <v>2041</v>
      </c>
      <c r="F11933">
        <v>1</v>
      </c>
      <c r="G11933">
        <v>23333.21427</v>
      </c>
      <c r="H11933">
        <v>0</v>
      </c>
      <c r="I11933">
        <v>1</v>
      </c>
      <c r="J11933" s="2" t="str">
        <f t="shared" si="186"/>
        <v>EG_WINDOFFNER2038</v>
      </c>
    </row>
    <row r="11934" spans="1:10" x14ac:dyDescent="0.25">
      <c r="A11934" t="s">
        <v>23</v>
      </c>
      <c r="B11934" t="s">
        <v>6</v>
      </c>
      <c r="C11934" t="s">
        <v>8</v>
      </c>
      <c r="D11934">
        <v>2038</v>
      </c>
      <c r="E11934">
        <v>2041</v>
      </c>
      <c r="F11934">
        <v>1</v>
      </c>
      <c r="G11934">
        <v>23333.21427</v>
      </c>
      <c r="H11934">
        <v>0</v>
      </c>
      <c r="I11934">
        <v>1</v>
      </c>
      <c r="J11934" s="2" t="str">
        <f t="shared" si="186"/>
        <v>EG_WINDOFFSR2038</v>
      </c>
    </row>
    <row r="11935" spans="1:10" x14ac:dyDescent="0.25">
      <c r="A11935" t="s">
        <v>23</v>
      </c>
      <c r="B11935" t="s">
        <v>6</v>
      </c>
      <c r="C11935" t="s">
        <v>12</v>
      </c>
      <c r="D11935">
        <v>2038</v>
      </c>
      <c r="E11935">
        <v>2041</v>
      </c>
      <c r="F11935">
        <v>1</v>
      </c>
      <c r="G11935">
        <v>23333.21427</v>
      </c>
      <c r="H11935">
        <v>0</v>
      </c>
      <c r="I11935">
        <v>1</v>
      </c>
      <c r="J11935" s="2" t="str">
        <f t="shared" si="186"/>
        <v>EG_WINDOFFNR2038</v>
      </c>
    </row>
    <row r="11936" spans="1:10" x14ac:dyDescent="0.25">
      <c r="A11936" t="s">
        <v>13</v>
      </c>
      <c r="B11936" t="s">
        <v>6</v>
      </c>
      <c r="C11936" t="s">
        <v>10</v>
      </c>
      <c r="D11936">
        <v>2039</v>
      </c>
      <c r="E11936">
        <v>2039</v>
      </c>
      <c r="F11936">
        <v>0.38096819999999998</v>
      </c>
      <c r="G11936">
        <v>13721.031290000001</v>
      </c>
      <c r="H11936">
        <v>133.5230182</v>
      </c>
      <c r="I11936">
        <v>0.85</v>
      </c>
      <c r="J11936" s="2" t="str">
        <f t="shared" si="186"/>
        <v>EG_COALER2039</v>
      </c>
    </row>
    <row r="11937" spans="1:10" x14ac:dyDescent="0.25">
      <c r="A11937" t="s">
        <v>13</v>
      </c>
      <c r="B11937" t="s">
        <v>6</v>
      </c>
      <c r="C11937" t="s">
        <v>11</v>
      </c>
      <c r="D11937">
        <v>2039</v>
      </c>
      <c r="E11937">
        <v>2039</v>
      </c>
      <c r="F11937">
        <v>0.38096819999999998</v>
      </c>
      <c r="G11937">
        <v>13721.031290000001</v>
      </c>
      <c r="H11937">
        <v>133.5230182</v>
      </c>
      <c r="I11937">
        <v>0.85</v>
      </c>
      <c r="J11937" s="2" t="str">
        <f t="shared" si="186"/>
        <v>EG_COALWR2039</v>
      </c>
    </row>
    <row r="11938" spans="1:10" x14ac:dyDescent="0.25">
      <c r="A11938" t="s">
        <v>13</v>
      </c>
      <c r="B11938" t="s">
        <v>6</v>
      </c>
      <c r="C11938" t="s">
        <v>9</v>
      </c>
      <c r="D11938">
        <v>2039</v>
      </c>
      <c r="E11938">
        <v>2039</v>
      </c>
      <c r="F11938">
        <v>0.38096819999999998</v>
      </c>
      <c r="G11938">
        <v>13721.031290000001</v>
      </c>
      <c r="H11938">
        <v>133.5230182</v>
      </c>
      <c r="I11938">
        <v>0.85</v>
      </c>
      <c r="J11938" s="2" t="str">
        <f t="shared" si="186"/>
        <v>EG_COALNER2039</v>
      </c>
    </row>
    <row r="11939" spans="1:10" x14ac:dyDescent="0.25">
      <c r="A11939" t="s">
        <v>13</v>
      </c>
      <c r="B11939" t="s">
        <v>6</v>
      </c>
      <c r="C11939" t="s">
        <v>8</v>
      </c>
      <c r="D11939">
        <v>2039</v>
      </c>
      <c r="E11939">
        <v>2039</v>
      </c>
      <c r="F11939">
        <v>0.38096819999999998</v>
      </c>
      <c r="G11939">
        <v>13721.031290000001</v>
      </c>
      <c r="H11939">
        <v>133.5230182</v>
      </c>
      <c r="I11939">
        <v>0.85</v>
      </c>
      <c r="J11939" s="2" t="str">
        <f t="shared" si="186"/>
        <v>EG_COALSR2039</v>
      </c>
    </row>
    <row r="11940" spans="1:10" x14ac:dyDescent="0.25">
      <c r="A11940" t="s">
        <v>13</v>
      </c>
      <c r="B11940" t="s">
        <v>6</v>
      </c>
      <c r="C11940" t="s">
        <v>12</v>
      </c>
      <c r="D11940">
        <v>2039</v>
      </c>
      <c r="E11940">
        <v>2039</v>
      </c>
      <c r="F11940">
        <v>0.38096819999999998</v>
      </c>
      <c r="G11940">
        <v>13721.031290000001</v>
      </c>
      <c r="H11940">
        <v>133.5230182</v>
      </c>
      <c r="I11940">
        <v>0.85</v>
      </c>
      <c r="J11940" s="2" t="str">
        <f t="shared" si="186"/>
        <v>EG_COALNR2039</v>
      </c>
    </row>
    <row r="11941" spans="1:10" x14ac:dyDescent="0.25">
      <c r="A11941" t="s">
        <v>13</v>
      </c>
      <c r="B11941" t="s">
        <v>6</v>
      </c>
      <c r="C11941" t="s">
        <v>10</v>
      </c>
      <c r="D11941">
        <v>2039</v>
      </c>
      <c r="E11941">
        <v>2040</v>
      </c>
      <c r="F11941">
        <v>0.38096819999999998</v>
      </c>
      <c r="G11941">
        <v>13721.031290000001</v>
      </c>
      <c r="H11941">
        <v>133.5230182</v>
      </c>
      <c r="I11941">
        <v>0.85</v>
      </c>
      <c r="J11941" s="2" t="str">
        <f t="shared" si="186"/>
        <v>EG_COALER2039</v>
      </c>
    </row>
    <row r="11942" spans="1:10" x14ac:dyDescent="0.25">
      <c r="A11942" t="s">
        <v>13</v>
      </c>
      <c r="B11942" t="s">
        <v>6</v>
      </c>
      <c r="C11942" t="s">
        <v>11</v>
      </c>
      <c r="D11942">
        <v>2039</v>
      </c>
      <c r="E11942">
        <v>2040</v>
      </c>
      <c r="F11942">
        <v>0.38096819999999998</v>
      </c>
      <c r="G11942">
        <v>13721.031290000001</v>
      </c>
      <c r="H11942">
        <v>133.5230182</v>
      </c>
      <c r="I11942">
        <v>0.85</v>
      </c>
      <c r="J11942" s="2" t="str">
        <f t="shared" si="186"/>
        <v>EG_COALWR2039</v>
      </c>
    </row>
    <row r="11943" spans="1:10" x14ac:dyDescent="0.25">
      <c r="A11943" t="s">
        <v>13</v>
      </c>
      <c r="B11943" t="s">
        <v>6</v>
      </c>
      <c r="C11943" t="s">
        <v>9</v>
      </c>
      <c r="D11943">
        <v>2039</v>
      </c>
      <c r="E11943">
        <v>2040</v>
      </c>
      <c r="F11943">
        <v>0.38096819999999998</v>
      </c>
      <c r="G11943">
        <v>13721.031290000001</v>
      </c>
      <c r="H11943">
        <v>133.5230182</v>
      </c>
      <c r="I11943">
        <v>0.85</v>
      </c>
      <c r="J11943" s="2" t="str">
        <f t="shared" si="186"/>
        <v>EG_COALNER2039</v>
      </c>
    </row>
    <row r="11944" spans="1:10" x14ac:dyDescent="0.25">
      <c r="A11944" t="s">
        <v>13</v>
      </c>
      <c r="B11944" t="s">
        <v>6</v>
      </c>
      <c r="C11944" t="s">
        <v>8</v>
      </c>
      <c r="D11944">
        <v>2039</v>
      </c>
      <c r="E11944">
        <v>2040</v>
      </c>
      <c r="F11944">
        <v>0.38096819999999998</v>
      </c>
      <c r="G11944">
        <v>13721.031290000001</v>
      </c>
      <c r="H11944">
        <v>133.5230182</v>
      </c>
      <c r="I11944">
        <v>0.85</v>
      </c>
      <c r="J11944" s="2" t="str">
        <f t="shared" si="186"/>
        <v>EG_COALSR2039</v>
      </c>
    </row>
    <row r="11945" spans="1:10" x14ac:dyDescent="0.25">
      <c r="A11945" t="s">
        <v>13</v>
      </c>
      <c r="B11945" t="s">
        <v>6</v>
      </c>
      <c r="C11945" t="s">
        <v>12</v>
      </c>
      <c r="D11945">
        <v>2039</v>
      </c>
      <c r="E11945">
        <v>2040</v>
      </c>
      <c r="F11945">
        <v>0.38096819999999998</v>
      </c>
      <c r="G11945">
        <v>13721.031290000001</v>
      </c>
      <c r="H11945">
        <v>133.5230182</v>
      </c>
      <c r="I11945">
        <v>0.85</v>
      </c>
      <c r="J11945" s="2" t="str">
        <f t="shared" si="186"/>
        <v>EG_COALNR2039</v>
      </c>
    </row>
    <row r="11946" spans="1:10" x14ac:dyDescent="0.25">
      <c r="A11946" t="s">
        <v>13</v>
      </c>
      <c r="B11946" t="s">
        <v>6</v>
      </c>
      <c r="C11946" t="s">
        <v>10</v>
      </c>
      <c r="D11946">
        <v>2039</v>
      </c>
      <c r="E11946">
        <v>2041</v>
      </c>
      <c r="F11946">
        <v>0.38096819999999998</v>
      </c>
      <c r="G11946">
        <v>13721.031290000001</v>
      </c>
      <c r="H11946">
        <v>133.5230182</v>
      </c>
      <c r="I11946">
        <v>0.85</v>
      </c>
      <c r="J11946" s="2" t="str">
        <f t="shared" si="186"/>
        <v>EG_COALER2039</v>
      </c>
    </row>
    <row r="11947" spans="1:10" x14ac:dyDescent="0.25">
      <c r="A11947" t="s">
        <v>13</v>
      </c>
      <c r="B11947" t="s">
        <v>6</v>
      </c>
      <c r="C11947" t="s">
        <v>11</v>
      </c>
      <c r="D11947">
        <v>2039</v>
      </c>
      <c r="E11947">
        <v>2041</v>
      </c>
      <c r="F11947">
        <v>0.38096819999999998</v>
      </c>
      <c r="G11947">
        <v>13721.031290000001</v>
      </c>
      <c r="H11947">
        <v>133.5230182</v>
      </c>
      <c r="I11947">
        <v>0.85</v>
      </c>
      <c r="J11947" s="2" t="str">
        <f t="shared" si="186"/>
        <v>EG_COALWR2039</v>
      </c>
    </row>
    <row r="11948" spans="1:10" x14ac:dyDescent="0.25">
      <c r="A11948" t="s">
        <v>13</v>
      </c>
      <c r="B11948" t="s">
        <v>6</v>
      </c>
      <c r="C11948" t="s">
        <v>9</v>
      </c>
      <c r="D11948">
        <v>2039</v>
      </c>
      <c r="E11948">
        <v>2041</v>
      </c>
      <c r="F11948">
        <v>0.38096819999999998</v>
      </c>
      <c r="G11948">
        <v>13721.031290000001</v>
      </c>
      <c r="H11948">
        <v>133.5230182</v>
      </c>
      <c r="I11948">
        <v>0.85</v>
      </c>
      <c r="J11948" s="2" t="str">
        <f t="shared" si="186"/>
        <v>EG_COALNER2039</v>
      </c>
    </row>
    <row r="11949" spans="1:10" x14ac:dyDescent="0.25">
      <c r="A11949" t="s">
        <v>13</v>
      </c>
      <c r="B11949" t="s">
        <v>6</v>
      </c>
      <c r="C11949" t="s">
        <v>8</v>
      </c>
      <c r="D11949">
        <v>2039</v>
      </c>
      <c r="E11949">
        <v>2041</v>
      </c>
      <c r="F11949">
        <v>0.38096819999999998</v>
      </c>
      <c r="G11949">
        <v>13721.031290000001</v>
      </c>
      <c r="H11949">
        <v>133.5230182</v>
      </c>
      <c r="I11949">
        <v>0.85</v>
      </c>
      <c r="J11949" s="2" t="str">
        <f t="shared" si="186"/>
        <v>EG_COALSR2039</v>
      </c>
    </row>
    <row r="11950" spans="1:10" x14ac:dyDescent="0.25">
      <c r="A11950" t="s">
        <v>13</v>
      </c>
      <c r="B11950" t="s">
        <v>6</v>
      </c>
      <c r="C11950" t="s">
        <v>12</v>
      </c>
      <c r="D11950">
        <v>2039</v>
      </c>
      <c r="E11950">
        <v>2041</v>
      </c>
      <c r="F11950">
        <v>0.38096819999999998</v>
      </c>
      <c r="G11950">
        <v>13721.031290000001</v>
      </c>
      <c r="H11950">
        <v>133.5230182</v>
      </c>
      <c r="I11950">
        <v>0.85</v>
      </c>
      <c r="J11950" s="2" t="str">
        <f t="shared" si="186"/>
        <v>EG_COALNR2039</v>
      </c>
    </row>
    <row r="11951" spans="1:10" x14ac:dyDescent="0.25">
      <c r="A11951" t="s">
        <v>14</v>
      </c>
      <c r="B11951" t="s">
        <v>6</v>
      </c>
      <c r="C11951" t="s">
        <v>10</v>
      </c>
      <c r="D11951">
        <v>2039</v>
      </c>
      <c r="E11951">
        <v>2039</v>
      </c>
      <c r="F11951">
        <v>0.40444272199999998</v>
      </c>
      <c r="G11951">
        <v>8512.2278029999998</v>
      </c>
      <c r="H11951">
        <v>0</v>
      </c>
      <c r="I11951">
        <v>0.85</v>
      </c>
      <c r="J11951" s="2" t="str">
        <f t="shared" si="186"/>
        <v>EG_CCGTER2039</v>
      </c>
    </row>
    <row r="11952" spans="1:10" x14ac:dyDescent="0.25">
      <c r="A11952" t="s">
        <v>14</v>
      </c>
      <c r="B11952" t="s">
        <v>6</v>
      </c>
      <c r="C11952" t="s">
        <v>11</v>
      </c>
      <c r="D11952">
        <v>2039</v>
      </c>
      <c r="E11952">
        <v>2039</v>
      </c>
      <c r="F11952">
        <v>0.40444272199999998</v>
      </c>
      <c r="G11952">
        <v>8512.2278029999998</v>
      </c>
      <c r="H11952">
        <v>0</v>
      </c>
      <c r="I11952">
        <v>0.85</v>
      </c>
      <c r="J11952" s="2" t="str">
        <f t="shared" si="186"/>
        <v>EG_CCGTWR2039</v>
      </c>
    </row>
    <row r="11953" spans="1:10" x14ac:dyDescent="0.25">
      <c r="A11953" t="s">
        <v>14</v>
      </c>
      <c r="B11953" t="s">
        <v>6</v>
      </c>
      <c r="C11953" t="s">
        <v>9</v>
      </c>
      <c r="D11953">
        <v>2039</v>
      </c>
      <c r="E11953">
        <v>2039</v>
      </c>
      <c r="F11953">
        <v>0.40444272199999998</v>
      </c>
      <c r="G11953">
        <v>8512.2278029999998</v>
      </c>
      <c r="H11953">
        <v>0</v>
      </c>
      <c r="I11953">
        <v>0.85</v>
      </c>
      <c r="J11953" s="2" t="str">
        <f t="shared" si="186"/>
        <v>EG_CCGTNER2039</v>
      </c>
    </row>
    <row r="11954" spans="1:10" x14ac:dyDescent="0.25">
      <c r="A11954" t="s">
        <v>14</v>
      </c>
      <c r="B11954" t="s">
        <v>6</v>
      </c>
      <c r="C11954" t="s">
        <v>8</v>
      </c>
      <c r="D11954">
        <v>2039</v>
      </c>
      <c r="E11954">
        <v>2039</v>
      </c>
      <c r="F11954">
        <v>0.40444272199999998</v>
      </c>
      <c r="G11954">
        <v>8512.2278029999998</v>
      </c>
      <c r="H11954">
        <v>0</v>
      </c>
      <c r="I11954">
        <v>0.85</v>
      </c>
      <c r="J11954" s="2" t="str">
        <f t="shared" si="186"/>
        <v>EG_CCGTSR2039</v>
      </c>
    </row>
    <row r="11955" spans="1:10" x14ac:dyDescent="0.25">
      <c r="A11955" t="s">
        <v>14</v>
      </c>
      <c r="B11955" t="s">
        <v>6</v>
      </c>
      <c r="C11955" t="s">
        <v>12</v>
      </c>
      <c r="D11955">
        <v>2039</v>
      </c>
      <c r="E11955">
        <v>2039</v>
      </c>
      <c r="F11955">
        <v>0.40444272199999998</v>
      </c>
      <c r="G11955">
        <v>8512.2278029999998</v>
      </c>
      <c r="H11955">
        <v>0</v>
      </c>
      <c r="I11955">
        <v>0.85</v>
      </c>
      <c r="J11955" s="2" t="str">
        <f t="shared" si="186"/>
        <v>EG_CCGTNR2039</v>
      </c>
    </row>
    <row r="11956" spans="1:10" x14ac:dyDescent="0.25">
      <c r="A11956" t="s">
        <v>14</v>
      </c>
      <c r="B11956" t="s">
        <v>6</v>
      </c>
      <c r="C11956" t="s">
        <v>10</v>
      </c>
      <c r="D11956">
        <v>2039</v>
      </c>
      <c r="E11956">
        <v>2040</v>
      </c>
      <c r="F11956">
        <v>0.40444272199999998</v>
      </c>
      <c r="G11956">
        <v>8512.2278029999998</v>
      </c>
      <c r="H11956">
        <v>0</v>
      </c>
      <c r="I11956">
        <v>0.85</v>
      </c>
      <c r="J11956" s="2" t="str">
        <f t="shared" si="186"/>
        <v>EG_CCGTER2039</v>
      </c>
    </row>
    <row r="11957" spans="1:10" x14ac:dyDescent="0.25">
      <c r="A11957" t="s">
        <v>14</v>
      </c>
      <c r="B11957" t="s">
        <v>6</v>
      </c>
      <c r="C11957" t="s">
        <v>11</v>
      </c>
      <c r="D11957">
        <v>2039</v>
      </c>
      <c r="E11957">
        <v>2040</v>
      </c>
      <c r="F11957">
        <v>0.40444272199999998</v>
      </c>
      <c r="G11957">
        <v>8512.2278029999998</v>
      </c>
      <c r="H11957">
        <v>0</v>
      </c>
      <c r="I11957">
        <v>0.85</v>
      </c>
      <c r="J11957" s="2" t="str">
        <f t="shared" si="186"/>
        <v>EG_CCGTWR2039</v>
      </c>
    </row>
    <row r="11958" spans="1:10" x14ac:dyDescent="0.25">
      <c r="A11958" t="s">
        <v>14</v>
      </c>
      <c r="B11958" t="s">
        <v>6</v>
      </c>
      <c r="C11958" t="s">
        <v>9</v>
      </c>
      <c r="D11958">
        <v>2039</v>
      </c>
      <c r="E11958">
        <v>2040</v>
      </c>
      <c r="F11958">
        <v>0.40444272199999998</v>
      </c>
      <c r="G11958">
        <v>8512.2278029999998</v>
      </c>
      <c r="H11958">
        <v>0</v>
      </c>
      <c r="I11958">
        <v>0.85</v>
      </c>
      <c r="J11958" s="2" t="str">
        <f t="shared" si="186"/>
        <v>EG_CCGTNER2039</v>
      </c>
    </row>
    <row r="11959" spans="1:10" x14ac:dyDescent="0.25">
      <c r="A11959" t="s">
        <v>14</v>
      </c>
      <c r="B11959" t="s">
        <v>6</v>
      </c>
      <c r="C11959" t="s">
        <v>8</v>
      </c>
      <c r="D11959">
        <v>2039</v>
      </c>
      <c r="E11959">
        <v>2040</v>
      </c>
      <c r="F11959">
        <v>0.40444272199999998</v>
      </c>
      <c r="G11959">
        <v>8512.2278029999998</v>
      </c>
      <c r="H11959">
        <v>0</v>
      </c>
      <c r="I11959">
        <v>0.85</v>
      </c>
      <c r="J11959" s="2" t="str">
        <f t="shared" si="186"/>
        <v>EG_CCGTSR2039</v>
      </c>
    </row>
    <row r="11960" spans="1:10" x14ac:dyDescent="0.25">
      <c r="A11960" t="s">
        <v>14</v>
      </c>
      <c r="B11960" t="s">
        <v>6</v>
      </c>
      <c r="C11960" t="s">
        <v>12</v>
      </c>
      <c r="D11960">
        <v>2039</v>
      </c>
      <c r="E11960">
        <v>2040</v>
      </c>
      <c r="F11960">
        <v>0.40444272199999998</v>
      </c>
      <c r="G11960">
        <v>8512.2278029999998</v>
      </c>
      <c r="H11960">
        <v>0</v>
      </c>
      <c r="I11960">
        <v>0.85</v>
      </c>
      <c r="J11960" s="2" t="str">
        <f t="shared" si="186"/>
        <v>EG_CCGTNR2039</v>
      </c>
    </row>
    <row r="11961" spans="1:10" x14ac:dyDescent="0.25">
      <c r="A11961" t="s">
        <v>14</v>
      </c>
      <c r="B11961" t="s">
        <v>6</v>
      </c>
      <c r="C11961" t="s">
        <v>10</v>
      </c>
      <c r="D11961">
        <v>2039</v>
      </c>
      <c r="E11961">
        <v>2041</v>
      </c>
      <c r="F11961">
        <v>0.40444272199999998</v>
      </c>
      <c r="G11961">
        <v>8512.2278029999998</v>
      </c>
      <c r="H11961">
        <v>0</v>
      </c>
      <c r="I11961">
        <v>0.85</v>
      </c>
      <c r="J11961" s="2" t="str">
        <f t="shared" si="186"/>
        <v>EG_CCGTER2039</v>
      </c>
    </row>
    <row r="11962" spans="1:10" x14ac:dyDescent="0.25">
      <c r="A11962" t="s">
        <v>14</v>
      </c>
      <c r="B11962" t="s">
        <v>6</v>
      </c>
      <c r="C11962" t="s">
        <v>11</v>
      </c>
      <c r="D11962">
        <v>2039</v>
      </c>
      <c r="E11962">
        <v>2041</v>
      </c>
      <c r="F11962">
        <v>0.40444272199999998</v>
      </c>
      <c r="G11962">
        <v>8512.2278029999998</v>
      </c>
      <c r="H11962">
        <v>0</v>
      </c>
      <c r="I11962">
        <v>0.85</v>
      </c>
      <c r="J11962" s="2" t="str">
        <f t="shared" si="186"/>
        <v>EG_CCGTWR2039</v>
      </c>
    </row>
    <row r="11963" spans="1:10" x14ac:dyDescent="0.25">
      <c r="A11963" t="s">
        <v>14</v>
      </c>
      <c r="B11963" t="s">
        <v>6</v>
      </c>
      <c r="C11963" t="s">
        <v>9</v>
      </c>
      <c r="D11963">
        <v>2039</v>
      </c>
      <c r="E11963">
        <v>2041</v>
      </c>
      <c r="F11963">
        <v>0.40444272199999998</v>
      </c>
      <c r="G11963">
        <v>8512.2278029999998</v>
      </c>
      <c r="H11963">
        <v>0</v>
      </c>
      <c r="I11963">
        <v>0.85</v>
      </c>
      <c r="J11963" s="2" t="str">
        <f t="shared" si="186"/>
        <v>EG_CCGTNER2039</v>
      </c>
    </row>
    <row r="11964" spans="1:10" x14ac:dyDescent="0.25">
      <c r="A11964" t="s">
        <v>14</v>
      </c>
      <c r="B11964" t="s">
        <v>6</v>
      </c>
      <c r="C11964" t="s">
        <v>8</v>
      </c>
      <c r="D11964">
        <v>2039</v>
      </c>
      <c r="E11964">
        <v>2041</v>
      </c>
      <c r="F11964">
        <v>0.40444272199999998</v>
      </c>
      <c r="G11964">
        <v>8512.2278029999998</v>
      </c>
      <c r="H11964">
        <v>0</v>
      </c>
      <c r="I11964">
        <v>0.85</v>
      </c>
      <c r="J11964" s="2" t="str">
        <f t="shared" si="186"/>
        <v>EG_CCGTSR2039</v>
      </c>
    </row>
    <row r="11965" spans="1:10" x14ac:dyDescent="0.25">
      <c r="A11965" t="s">
        <v>14</v>
      </c>
      <c r="B11965" t="s">
        <v>6</v>
      </c>
      <c r="C11965" t="s">
        <v>12</v>
      </c>
      <c r="D11965">
        <v>2039</v>
      </c>
      <c r="E11965">
        <v>2041</v>
      </c>
      <c r="F11965">
        <v>0.40444272199999998</v>
      </c>
      <c r="G11965">
        <v>8512.2278029999998</v>
      </c>
      <c r="H11965">
        <v>0</v>
      </c>
      <c r="I11965">
        <v>0.85</v>
      </c>
      <c r="J11965" s="2" t="str">
        <f t="shared" si="186"/>
        <v>EG_CCGTNR2039</v>
      </c>
    </row>
    <row r="11966" spans="1:10" x14ac:dyDescent="0.25">
      <c r="A11966" t="s">
        <v>16</v>
      </c>
      <c r="B11966" t="s">
        <v>6</v>
      </c>
      <c r="C11966" t="s">
        <v>10</v>
      </c>
      <c r="D11966">
        <v>2039</v>
      </c>
      <c r="E11966">
        <v>2039</v>
      </c>
      <c r="F11966">
        <v>0.28070162799999998</v>
      </c>
      <c r="G11966">
        <v>6679.7506489999996</v>
      </c>
      <c r="H11966">
        <v>0</v>
      </c>
      <c r="I11966">
        <v>0.85</v>
      </c>
      <c r="J11966" s="2" t="str">
        <f t="shared" si="186"/>
        <v>EG_OCGTER2039</v>
      </c>
    </row>
    <row r="11967" spans="1:10" x14ac:dyDescent="0.25">
      <c r="A11967" t="s">
        <v>16</v>
      </c>
      <c r="B11967" t="s">
        <v>6</v>
      </c>
      <c r="C11967" t="s">
        <v>11</v>
      </c>
      <c r="D11967">
        <v>2039</v>
      </c>
      <c r="E11967">
        <v>2039</v>
      </c>
      <c r="F11967">
        <v>0.28070162799999998</v>
      </c>
      <c r="G11967">
        <v>6679.7506489999996</v>
      </c>
      <c r="H11967">
        <v>0</v>
      </c>
      <c r="I11967">
        <v>0.85</v>
      </c>
      <c r="J11967" s="2" t="str">
        <f t="shared" si="186"/>
        <v>EG_OCGTWR2039</v>
      </c>
    </row>
    <row r="11968" spans="1:10" x14ac:dyDescent="0.25">
      <c r="A11968" t="s">
        <v>16</v>
      </c>
      <c r="B11968" t="s">
        <v>6</v>
      </c>
      <c r="C11968" t="s">
        <v>9</v>
      </c>
      <c r="D11968">
        <v>2039</v>
      </c>
      <c r="E11968">
        <v>2039</v>
      </c>
      <c r="F11968">
        <v>0.28070162799999998</v>
      </c>
      <c r="G11968">
        <v>6679.7506489999996</v>
      </c>
      <c r="H11968">
        <v>0</v>
      </c>
      <c r="I11968">
        <v>0.85</v>
      </c>
      <c r="J11968" s="2" t="str">
        <f t="shared" si="186"/>
        <v>EG_OCGTNER2039</v>
      </c>
    </row>
    <row r="11969" spans="1:10" x14ac:dyDescent="0.25">
      <c r="A11969" t="s">
        <v>16</v>
      </c>
      <c r="B11969" t="s">
        <v>6</v>
      </c>
      <c r="C11969" t="s">
        <v>8</v>
      </c>
      <c r="D11969">
        <v>2039</v>
      </c>
      <c r="E11969">
        <v>2039</v>
      </c>
      <c r="F11969">
        <v>0.28070162799999998</v>
      </c>
      <c r="G11969">
        <v>6679.7506489999996</v>
      </c>
      <c r="H11969">
        <v>0</v>
      </c>
      <c r="I11969">
        <v>0.85</v>
      </c>
      <c r="J11969" s="2" t="str">
        <f t="shared" si="186"/>
        <v>EG_OCGTSR2039</v>
      </c>
    </row>
    <row r="11970" spans="1:10" x14ac:dyDescent="0.25">
      <c r="A11970" t="s">
        <v>16</v>
      </c>
      <c r="B11970" t="s">
        <v>6</v>
      </c>
      <c r="C11970" t="s">
        <v>12</v>
      </c>
      <c r="D11970">
        <v>2039</v>
      </c>
      <c r="E11970">
        <v>2039</v>
      </c>
      <c r="F11970">
        <v>0.28070162799999998</v>
      </c>
      <c r="G11970">
        <v>6679.7506489999996</v>
      </c>
      <c r="H11970">
        <v>0</v>
      </c>
      <c r="I11970">
        <v>0.85</v>
      </c>
      <c r="J11970" s="2" t="str">
        <f t="shared" si="186"/>
        <v>EG_OCGTNR2039</v>
      </c>
    </row>
    <row r="11971" spans="1:10" x14ac:dyDescent="0.25">
      <c r="A11971" t="s">
        <v>16</v>
      </c>
      <c r="B11971" t="s">
        <v>6</v>
      </c>
      <c r="C11971" t="s">
        <v>10</v>
      </c>
      <c r="D11971">
        <v>2039</v>
      </c>
      <c r="E11971">
        <v>2040</v>
      </c>
      <c r="F11971">
        <v>0.28070162799999998</v>
      </c>
      <c r="G11971">
        <v>6679.7506489999996</v>
      </c>
      <c r="H11971">
        <v>0</v>
      </c>
      <c r="I11971">
        <v>0.85</v>
      </c>
      <c r="J11971" s="2" t="str">
        <f t="shared" ref="J11971:J12034" si="187">_xlfn.CONCAT(A11971,C11971,D11971)</f>
        <v>EG_OCGTER2039</v>
      </c>
    </row>
    <row r="11972" spans="1:10" x14ac:dyDescent="0.25">
      <c r="A11972" t="s">
        <v>16</v>
      </c>
      <c r="B11972" t="s">
        <v>6</v>
      </c>
      <c r="C11972" t="s">
        <v>11</v>
      </c>
      <c r="D11972">
        <v>2039</v>
      </c>
      <c r="E11972">
        <v>2040</v>
      </c>
      <c r="F11972">
        <v>0.28070162799999998</v>
      </c>
      <c r="G11972">
        <v>6679.7506489999996</v>
      </c>
      <c r="H11972">
        <v>0</v>
      </c>
      <c r="I11972">
        <v>0.85</v>
      </c>
      <c r="J11972" s="2" t="str">
        <f t="shared" si="187"/>
        <v>EG_OCGTWR2039</v>
      </c>
    </row>
    <row r="11973" spans="1:10" x14ac:dyDescent="0.25">
      <c r="A11973" t="s">
        <v>16</v>
      </c>
      <c r="B11973" t="s">
        <v>6</v>
      </c>
      <c r="C11973" t="s">
        <v>9</v>
      </c>
      <c r="D11973">
        <v>2039</v>
      </c>
      <c r="E11973">
        <v>2040</v>
      </c>
      <c r="F11973">
        <v>0.28070162799999998</v>
      </c>
      <c r="G11973">
        <v>6679.7506489999996</v>
      </c>
      <c r="H11973">
        <v>0</v>
      </c>
      <c r="I11973">
        <v>0.85</v>
      </c>
      <c r="J11973" s="2" t="str">
        <f t="shared" si="187"/>
        <v>EG_OCGTNER2039</v>
      </c>
    </row>
    <row r="11974" spans="1:10" x14ac:dyDescent="0.25">
      <c r="A11974" t="s">
        <v>16</v>
      </c>
      <c r="B11974" t="s">
        <v>6</v>
      </c>
      <c r="C11974" t="s">
        <v>8</v>
      </c>
      <c r="D11974">
        <v>2039</v>
      </c>
      <c r="E11974">
        <v>2040</v>
      </c>
      <c r="F11974">
        <v>0.28070162799999998</v>
      </c>
      <c r="G11974">
        <v>6679.7506489999996</v>
      </c>
      <c r="H11974">
        <v>0</v>
      </c>
      <c r="I11974">
        <v>0.85</v>
      </c>
      <c r="J11974" s="2" t="str">
        <f t="shared" si="187"/>
        <v>EG_OCGTSR2039</v>
      </c>
    </row>
    <row r="11975" spans="1:10" x14ac:dyDescent="0.25">
      <c r="A11975" t="s">
        <v>16</v>
      </c>
      <c r="B11975" t="s">
        <v>6</v>
      </c>
      <c r="C11975" t="s">
        <v>12</v>
      </c>
      <c r="D11975">
        <v>2039</v>
      </c>
      <c r="E11975">
        <v>2040</v>
      </c>
      <c r="F11975">
        <v>0.28070162799999998</v>
      </c>
      <c r="G11975">
        <v>6679.7506489999996</v>
      </c>
      <c r="H11975">
        <v>0</v>
      </c>
      <c r="I11975">
        <v>0.85</v>
      </c>
      <c r="J11975" s="2" t="str">
        <f t="shared" si="187"/>
        <v>EG_OCGTNR2039</v>
      </c>
    </row>
    <row r="11976" spans="1:10" x14ac:dyDescent="0.25">
      <c r="A11976" t="s">
        <v>16</v>
      </c>
      <c r="B11976" t="s">
        <v>6</v>
      </c>
      <c r="C11976" t="s">
        <v>10</v>
      </c>
      <c r="D11976">
        <v>2039</v>
      </c>
      <c r="E11976">
        <v>2041</v>
      </c>
      <c r="F11976">
        <v>0.28070162799999998</v>
      </c>
      <c r="G11976">
        <v>6679.7506489999996</v>
      </c>
      <c r="H11976">
        <v>0</v>
      </c>
      <c r="I11976">
        <v>0.85</v>
      </c>
      <c r="J11976" s="2" t="str">
        <f t="shared" si="187"/>
        <v>EG_OCGTER2039</v>
      </c>
    </row>
    <row r="11977" spans="1:10" x14ac:dyDescent="0.25">
      <c r="A11977" t="s">
        <v>16</v>
      </c>
      <c r="B11977" t="s">
        <v>6</v>
      </c>
      <c r="C11977" t="s">
        <v>11</v>
      </c>
      <c r="D11977">
        <v>2039</v>
      </c>
      <c r="E11977">
        <v>2041</v>
      </c>
      <c r="F11977">
        <v>0.28070162799999998</v>
      </c>
      <c r="G11977">
        <v>6679.7506489999996</v>
      </c>
      <c r="H11977">
        <v>0</v>
      </c>
      <c r="I11977">
        <v>0.85</v>
      </c>
      <c r="J11977" s="2" t="str">
        <f t="shared" si="187"/>
        <v>EG_OCGTWR2039</v>
      </c>
    </row>
    <row r="11978" spans="1:10" x14ac:dyDescent="0.25">
      <c r="A11978" t="s">
        <v>16</v>
      </c>
      <c r="B11978" t="s">
        <v>6</v>
      </c>
      <c r="C11978" t="s">
        <v>9</v>
      </c>
      <c r="D11978">
        <v>2039</v>
      </c>
      <c r="E11978">
        <v>2041</v>
      </c>
      <c r="F11978">
        <v>0.28070162799999998</v>
      </c>
      <c r="G11978">
        <v>6679.7506489999996</v>
      </c>
      <c r="H11978">
        <v>0</v>
      </c>
      <c r="I11978">
        <v>0.85</v>
      </c>
      <c r="J11978" s="2" t="str">
        <f t="shared" si="187"/>
        <v>EG_OCGTNER2039</v>
      </c>
    </row>
    <row r="11979" spans="1:10" x14ac:dyDescent="0.25">
      <c r="A11979" t="s">
        <v>16</v>
      </c>
      <c r="B11979" t="s">
        <v>6</v>
      </c>
      <c r="C11979" t="s">
        <v>8</v>
      </c>
      <c r="D11979">
        <v>2039</v>
      </c>
      <c r="E11979">
        <v>2041</v>
      </c>
      <c r="F11979">
        <v>0.28070162799999998</v>
      </c>
      <c r="G11979">
        <v>6679.7506489999996</v>
      </c>
      <c r="H11979">
        <v>0</v>
      </c>
      <c r="I11979">
        <v>0.85</v>
      </c>
      <c r="J11979" s="2" t="str">
        <f t="shared" si="187"/>
        <v>EG_OCGTSR2039</v>
      </c>
    </row>
    <row r="11980" spans="1:10" x14ac:dyDescent="0.25">
      <c r="A11980" t="s">
        <v>16</v>
      </c>
      <c r="B11980" t="s">
        <v>6</v>
      </c>
      <c r="C11980" t="s">
        <v>12</v>
      </c>
      <c r="D11980">
        <v>2039</v>
      </c>
      <c r="E11980">
        <v>2041</v>
      </c>
      <c r="F11980">
        <v>0.28070162799999998</v>
      </c>
      <c r="G11980">
        <v>6679.7506489999996</v>
      </c>
      <c r="H11980">
        <v>0</v>
      </c>
      <c r="I11980">
        <v>0.85</v>
      </c>
      <c r="J11980" s="2" t="str">
        <f t="shared" si="187"/>
        <v>EG_OCGTNR2039</v>
      </c>
    </row>
    <row r="11981" spans="1:10" x14ac:dyDescent="0.25">
      <c r="A11981" t="s">
        <v>15</v>
      </c>
      <c r="B11981" t="s">
        <v>6</v>
      </c>
      <c r="C11981" t="s">
        <v>10</v>
      </c>
      <c r="D11981">
        <v>2039</v>
      </c>
      <c r="E11981">
        <v>2039</v>
      </c>
      <c r="F11981">
        <v>1</v>
      </c>
      <c r="G11981">
        <v>19631.81452</v>
      </c>
      <c r="H11981">
        <v>0</v>
      </c>
      <c r="I11981">
        <v>1</v>
      </c>
      <c r="J11981" s="2" t="str">
        <f t="shared" si="187"/>
        <v>EG_LHER2039</v>
      </c>
    </row>
    <row r="11982" spans="1:10" x14ac:dyDescent="0.25">
      <c r="A11982" t="s">
        <v>15</v>
      </c>
      <c r="B11982" t="s">
        <v>6</v>
      </c>
      <c r="C11982" t="s">
        <v>11</v>
      </c>
      <c r="D11982">
        <v>2039</v>
      </c>
      <c r="E11982">
        <v>2039</v>
      </c>
      <c r="F11982">
        <v>1</v>
      </c>
      <c r="G11982">
        <v>19631.81452</v>
      </c>
      <c r="H11982">
        <v>0</v>
      </c>
      <c r="I11982">
        <v>1</v>
      </c>
      <c r="J11982" s="2" t="str">
        <f t="shared" si="187"/>
        <v>EG_LHWR2039</v>
      </c>
    </row>
    <row r="11983" spans="1:10" x14ac:dyDescent="0.25">
      <c r="A11983" t="s">
        <v>15</v>
      </c>
      <c r="B11983" t="s">
        <v>6</v>
      </c>
      <c r="C11983" t="s">
        <v>9</v>
      </c>
      <c r="D11983">
        <v>2039</v>
      </c>
      <c r="E11983">
        <v>2039</v>
      </c>
      <c r="F11983">
        <v>1</v>
      </c>
      <c r="G11983">
        <v>19631.81452</v>
      </c>
      <c r="H11983">
        <v>0</v>
      </c>
      <c r="I11983">
        <v>1</v>
      </c>
      <c r="J11983" s="2" t="str">
        <f t="shared" si="187"/>
        <v>EG_LHNER2039</v>
      </c>
    </row>
    <row r="11984" spans="1:10" x14ac:dyDescent="0.25">
      <c r="A11984" t="s">
        <v>15</v>
      </c>
      <c r="B11984" t="s">
        <v>6</v>
      </c>
      <c r="C11984" t="s">
        <v>8</v>
      </c>
      <c r="D11984">
        <v>2039</v>
      </c>
      <c r="E11984">
        <v>2039</v>
      </c>
      <c r="F11984">
        <v>1</v>
      </c>
      <c r="G11984">
        <v>19631.81452</v>
      </c>
      <c r="H11984">
        <v>0</v>
      </c>
      <c r="I11984">
        <v>1</v>
      </c>
      <c r="J11984" s="2" t="str">
        <f t="shared" si="187"/>
        <v>EG_LHSR2039</v>
      </c>
    </row>
    <row r="11985" spans="1:10" x14ac:dyDescent="0.25">
      <c r="A11985" t="s">
        <v>15</v>
      </c>
      <c r="B11985" t="s">
        <v>6</v>
      </c>
      <c r="C11985" t="s">
        <v>12</v>
      </c>
      <c r="D11985">
        <v>2039</v>
      </c>
      <c r="E11985">
        <v>2039</v>
      </c>
      <c r="F11985">
        <v>1</v>
      </c>
      <c r="G11985">
        <v>19631.81452</v>
      </c>
      <c r="H11985">
        <v>0</v>
      </c>
      <c r="I11985">
        <v>1</v>
      </c>
      <c r="J11985" s="2" t="str">
        <f t="shared" si="187"/>
        <v>EG_LHNR2039</v>
      </c>
    </row>
    <row r="11986" spans="1:10" x14ac:dyDescent="0.25">
      <c r="A11986" t="s">
        <v>15</v>
      </c>
      <c r="B11986" t="s">
        <v>6</v>
      </c>
      <c r="C11986" t="s">
        <v>10</v>
      </c>
      <c r="D11986">
        <v>2039</v>
      </c>
      <c r="E11986">
        <v>2040</v>
      </c>
      <c r="F11986">
        <v>1</v>
      </c>
      <c r="G11986">
        <v>19631.81452</v>
      </c>
      <c r="H11986">
        <v>0</v>
      </c>
      <c r="I11986">
        <v>1</v>
      </c>
      <c r="J11986" s="2" t="str">
        <f t="shared" si="187"/>
        <v>EG_LHER2039</v>
      </c>
    </row>
    <row r="11987" spans="1:10" x14ac:dyDescent="0.25">
      <c r="A11987" t="s">
        <v>15</v>
      </c>
      <c r="B11987" t="s">
        <v>6</v>
      </c>
      <c r="C11987" t="s">
        <v>11</v>
      </c>
      <c r="D11987">
        <v>2039</v>
      </c>
      <c r="E11987">
        <v>2040</v>
      </c>
      <c r="F11987">
        <v>1</v>
      </c>
      <c r="G11987">
        <v>19631.81452</v>
      </c>
      <c r="H11987">
        <v>0</v>
      </c>
      <c r="I11987">
        <v>1</v>
      </c>
      <c r="J11987" s="2" t="str">
        <f t="shared" si="187"/>
        <v>EG_LHWR2039</v>
      </c>
    </row>
    <row r="11988" spans="1:10" x14ac:dyDescent="0.25">
      <c r="A11988" t="s">
        <v>15</v>
      </c>
      <c r="B11988" t="s">
        <v>6</v>
      </c>
      <c r="C11988" t="s">
        <v>9</v>
      </c>
      <c r="D11988">
        <v>2039</v>
      </c>
      <c r="E11988">
        <v>2040</v>
      </c>
      <c r="F11988">
        <v>1</v>
      </c>
      <c r="G11988">
        <v>19631.81452</v>
      </c>
      <c r="H11988">
        <v>0</v>
      </c>
      <c r="I11988">
        <v>1</v>
      </c>
      <c r="J11988" s="2" t="str">
        <f t="shared" si="187"/>
        <v>EG_LHNER2039</v>
      </c>
    </row>
    <row r="11989" spans="1:10" x14ac:dyDescent="0.25">
      <c r="A11989" t="s">
        <v>15</v>
      </c>
      <c r="B11989" t="s">
        <v>6</v>
      </c>
      <c r="C11989" t="s">
        <v>8</v>
      </c>
      <c r="D11989">
        <v>2039</v>
      </c>
      <c r="E11989">
        <v>2040</v>
      </c>
      <c r="F11989">
        <v>1</v>
      </c>
      <c r="G11989">
        <v>19631.81452</v>
      </c>
      <c r="H11989">
        <v>0</v>
      </c>
      <c r="I11989">
        <v>1</v>
      </c>
      <c r="J11989" s="2" t="str">
        <f t="shared" si="187"/>
        <v>EG_LHSR2039</v>
      </c>
    </row>
    <row r="11990" spans="1:10" x14ac:dyDescent="0.25">
      <c r="A11990" t="s">
        <v>15</v>
      </c>
      <c r="B11990" t="s">
        <v>6</v>
      </c>
      <c r="C11990" t="s">
        <v>12</v>
      </c>
      <c r="D11990">
        <v>2039</v>
      </c>
      <c r="E11990">
        <v>2040</v>
      </c>
      <c r="F11990">
        <v>1</v>
      </c>
      <c r="G11990">
        <v>19631.81452</v>
      </c>
      <c r="H11990">
        <v>0</v>
      </c>
      <c r="I11990">
        <v>1</v>
      </c>
      <c r="J11990" s="2" t="str">
        <f t="shared" si="187"/>
        <v>EG_LHNR2039</v>
      </c>
    </row>
    <row r="11991" spans="1:10" x14ac:dyDescent="0.25">
      <c r="A11991" t="s">
        <v>15</v>
      </c>
      <c r="B11991" t="s">
        <v>6</v>
      </c>
      <c r="C11991" t="s">
        <v>10</v>
      </c>
      <c r="D11991">
        <v>2039</v>
      </c>
      <c r="E11991">
        <v>2041</v>
      </c>
      <c r="F11991">
        <v>1</v>
      </c>
      <c r="G11991">
        <v>19631.81452</v>
      </c>
      <c r="H11991">
        <v>0</v>
      </c>
      <c r="I11991">
        <v>1</v>
      </c>
      <c r="J11991" s="2" t="str">
        <f t="shared" si="187"/>
        <v>EG_LHER2039</v>
      </c>
    </row>
    <row r="11992" spans="1:10" x14ac:dyDescent="0.25">
      <c r="A11992" t="s">
        <v>15</v>
      </c>
      <c r="B11992" t="s">
        <v>6</v>
      </c>
      <c r="C11992" t="s">
        <v>11</v>
      </c>
      <c r="D11992">
        <v>2039</v>
      </c>
      <c r="E11992">
        <v>2041</v>
      </c>
      <c r="F11992">
        <v>1</v>
      </c>
      <c r="G11992">
        <v>19631.81452</v>
      </c>
      <c r="H11992">
        <v>0</v>
      </c>
      <c r="I11992">
        <v>1</v>
      </c>
      <c r="J11992" s="2" t="str">
        <f t="shared" si="187"/>
        <v>EG_LHWR2039</v>
      </c>
    </row>
    <row r="11993" spans="1:10" x14ac:dyDescent="0.25">
      <c r="A11993" t="s">
        <v>15</v>
      </c>
      <c r="B11993" t="s">
        <v>6</v>
      </c>
      <c r="C11993" t="s">
        <v>9</v>
      </c>
      <c r="D11993">
        <v>2039</v>
      </c>
      <c r="E11993">
        <v>2041</v>
      </c>
      <c r="F11993">
        <v>1</v>
      </c>
      <c r="G11993">
        <v>19631.81452</v>
      </c>
      <c r="H11993">
        <v>0</v>
      </c>
      <c r="I11993">
        <v>1</v>
      </c>
      <c r="J11993" s="2" t="str">
        <f t="shared" si="187"/>
        <v>EG_LHNER2039</v>
      </c>
    </row>
    <row r="11994" spans="1:10" x14ac:dyDescent="0.25">
      <c r="A11994" t="s">
        <v>15</v>
      </c>
      <c r="B11994" t="s">
        <v>6</v>
      </c>
      <c r="C11994" t="s">
        <v>8</v>
      </c>
      <c r="D11994">
        <v>2039</v>
      </c>
      <c r="E11994">
        <v>2041</v>
      </c>
      <c r="F11994">
        <v>1</v>
      </c>
      <c r="G11994">
        <v>19631.81452</v>
      </c>
      <c r="H11994">
        <v>0</v>
      </c>
      <c r="I11994">
        <v>1</v>
      </c>
      <c r="J11994" s="2" t="str">
        <f t="shared" si="187"/>
        <v>EG_LHSR2039</v>
      </c>
    </row>
    <row r="11995" spans="1:10" x14ac:dyDescent="0.25">
      <c r="A11995" t="s">
        <v>15</v>
      </c>
      <c r="B11995" t="s">
        <v>6</v>
      </c>
      <c r="C11995" t="s">
        <v>12</v>
      </c>
      <c r="D11995">
        <v>2039</v>
      </c>
      <c r="E11995">
        <v>2041</v>
      </c>
      <c r="F11995">
        <v>1</v>
      </c>
      <c r="G11995">
        <v>19631.81452</v>
      </c>
      <c r="H11995">
        <v>0</v>
      </c>
      <c r="I11995">
        <v>1</v>
      </c>
      <c r="J11995" s="2" t="str">
        <f t="shared" si="187"/>
        <v>EG_LHNR2039</v>
      </c>
    </row>
    <row r="11996" spans="1:10" x14ac:dyDescent="0.25">
      <c r="A11996" t="s">
        <v>18</v>
      </c>
      <c r="B11996" t="s">
        <v>6</v>
      </c>
      <c r="C11996" t="s">
        <v>10</v>
      </c>
      <c r="D11996">
        <v>2039</v>
      </c>
      <c r="E11996">
        <v>2039</v>
      </c>
      <c r="F11996">
        <v>1</v>
      </c>
      <c r="G11996">
        <v>11825.348760000001</v>
      </c>
      <c r="H11996">
        <v>0</v>
      </c>
      <c r="I11996">
        <v>1</v>
      </c>
      <c r="J11996" s="2" t="str">
        <f t="shared" si="187"/>
        <v>EG_SHER2039</v>
      </c>
    </row>
    <row r="11997" spans="1:10" x14ac:dyDescent="0.25">
      <c r="A11997" t="s">
        <v>18</v>
      </c>
      <c r="B11997" t="s">
        <v>6</v>
      </c>
      <c r="C11997" t="s">
        <v>11</v>
      </c>
      <c r="D11997">
        <v>2039</v>
      </c>
      <c r="E11997">
        <v>2039</v>
      </c>
      <c r="F11997">
        <v>1</v>
      </c>
      <c r="G11997">
        <v>11825.348760000001</v>
      </c>
      <c r="H11997">
        <v>0</v>
      </c>
      <c r="I11997">
        <v>1</v>
      </c>
      <c r="J11997" s="2" t="str">
        <f t="shared" si="187"/>
        <v>EG_SHWR2039</v>
      </c>
    </row>
    <row r="11998" spans="1:10" x14ac:dyDescent="0.25">
      <c r="A11998" t="s">
        <v>18</v>
      </c>
      <c r="B11998" t="s">
        <v>6</v>
      </c>
      <c r="C11998" t="s">
        <v>9</v>
      </c>
      <c r="D11998">
        <v>2039</v>
      </c>
      <c r="E11998">
        <v>2039</v>
      </c>
      <c r="F11998">
        <v>1</v>
      </c>
      <c r="G11998">
        <v>11825.348760000001</v>
      </c>
      <c r="H11998">
        <v>0</v>
      </c>
      <c r="I11998">
        <v>1</v>
      </c>
      <c r="J11998" s="2" t="str">
        <f t="shared" si="187"/>
        <v>EG_SHNER2039</v>
      </c>
    </row>
    <row r="11999" spans="1:10" x14ac:dyDescent="0.25">
      <c r="A11999" t="s">
        <v>18</v>
      </c>
      <c r="B11999" t="s">
        <v>6</v>
      </c>
      <c r="C11999" t="s">
        <v>8</v>
      </c>
      <c r="D11999">
        <v>2039</v>
      </c>
      <c r="E11999">
        <v>2039</v>
      </c>
      <c r="F11999">
        <v>1</v>
      </c>
      <c r="G11999">
        <v>11825.348760000001</v>
      </c>
      <c r="H11999">
        <v>0</v>
      </c>
      <c r="I11999">
        <v>1</v>
      </c>
      <c r="J11999" s="2" t="str">
        <f t="shared" si="187"/>
        <v>EG_SHSR2039</v>
      </c>
    </row>
    <row r="12000" spans="1:10" x14ac:dyDescent="0.25">
      <c r="A12000" t="s">
        <v>18</v>
      </c>
      <c r="B12000" t="s">
        <v>6</v>
      </c>
      <c r="C12000" t="s">
        <v>12</v>
      </c>
      <c r="D12000">
        <v>2039</v>
      </c>
      <c r="E12000">
        <v>2039</v>
      </c>
      <c r="F12000">
        <v>1</v>
      </c>
      <c r="G12000">
        <v>11825.348760000001</v>
      </c>
      <c r="H12000">
        <v>0</v>
      </c>
      <c r="I12000">
        <v>1</v>
      </c>
      <c r="J12000" s="2" t="str">
        <f t="shared" si="187"/>
        <v>EG_SHNR2039</v>
      </c>
    </row>
    <row r="12001" spans="1:10" x14ac:dyDescent="0.25">
      <c r="A12001" t="s">
        <v>18</v>
      </c>
      <c r="B12001" t="s">
        <v>6</v>
      </c>
      <c r="C12001" t="s">
        <v>10</v>
      </c>
      <c r="D12001">
        <v>2039</v>
      </c>
      <c r="E12001">
        <v>2040</v>
      </c>
      <c r="F12001">
        <v>1</v>
      </c>
      <c r="G12001">
        <v>11825.348760000001</v>
      </c>
      <c r="H12001">
        <v>0</v>
      </c>
      <c r="I12001">
        <v>1</v>
      </c>
      <c r="J12001" s="2" t="str">
        <f t="shared" si="187"/>
        <v>EG_SHER2039</v>
      </c>
    </row>
    <row r="12002" spans="1:10" x14ac:dyDescent="0.25">
      <c r="A12002" t="s">
        <v>18</v>
      </c>
      <c r="B12002" t="s">
        <v>6</v>
      </c>
      <c r="C12002" t="s">
        <v>11</v>
      </c>
      <c r="D12002">
        <v>2039</v>
      </c>
      <c r="E12002">
        <v>2040</v>
      </c>
      <c r="F12002">
        <v>1</v>
      </c>
      <c r="G12002">
        <v>11825.348760000001</v>
      </c>
      <c r="H12002">
        <v>0</v>
      </c>
      <c r="I12002">
        <v>1</v>
      </c>
      <c r="J12002" s="2" t="str">
        <f t="shared" si="187"/>
        <v>EG_SHWR2039</v>
      </c>
    </row>
    <row r="12003" spans="1:10" x14ac:dyDescent="0.25">
      <c r="A12003" t="s">
        <v>18</v>
      </c>
      <c r="B12003" t="s">
        <v>6</v>
      </c>
      <c r="C12003" t="s">
        <v>9</v>
      </c>
      <c r="D12003">
        <v>2039</v>
      </c>
      <c r="E12003">
        <v>2040</v>
      </c>
      <c r="F12003">
        <v>1</v>
      </c>
      <c r="G12003">
        <v>11825.348760000001</v>
      </c>
      <c r="H12003">
        <v>0</v>
      </c>
      <c r="I12003">
        <v>1</v>
      </c>
      <c r="J12003" s="2" t="str">
        <f t="shared" si="187"/>
        <v>EG_SHNER2039</v>
      </c>
    </row>
    <row r="12004" spans="1:10" x14ac:dyDescent="0.25">
      <c r="A12004" t="s">
        <v>18</v>
      </c>
      <c r="B12004" t="s">
        <v>6</v>
      </c>
      <c r="C12004" t="s">
        <v>8</v>
      </c>
      <c r="D12004">
        <v>2039</v>
      </c>
      <c r="E12004">
        <v>2040</v>
      </c>
      <c r="F12004">
        <v>1</v>
      </c>
      <c r="G12004">
        <v>11825.348760000001</v>
      </c>
      <c r="H12004">
        <v>0</v>
      </c>
      <c r="I12004">
        <v>1</v>
      </c>
      <c r="J12004" s="2" t="str">
        <f t="shared" si="187"/>
        <v>EG_SHSR2039</v>
      </c>
    </row>
    <row r="12005" spans="1:10" x14ac:dyDescent="0.25">
      <c r="A12005" t="s">
        <v>18</v>
      </c>
      <c r="B12005" t="s">
        <v>6</v>
      </c>
      <c r="C12005" t="s">
        <v>12</v>
      </c>
      <c r="D12005">
        <v>2039</v>
      </c>
      <c r="E12005">
        <v>2040</v>
      </c>
      <c r="F12005">
        <v>1</v>
      </c>
      <c r="G12005">
        <v>11825.348760000001</v>
      </c>
      <c r="H12005">
        <v>0</v>
      </c>
      <c r="I12005">
        <v>1</v>
      </c>
      <c r="J12005" s="2" t="str">
        <f t="shared" si="187"/>
        <v>EG_SHNR2039</v>
      </c>
    </row>
    <row r="12006" spans="1:10" x14ac:dyDescent="0.25">
      <c r="A12006" t="s">
        <v>18</v>
      </c>
      <c r="B12006" t="s">
        <v>6</v>
      </c>
      <c r="C12006" t="s">
        <v>10</v>
      </c>
      <c r="D12006">
        <v>2039</v>
      </c>
      <c r="E12006">
        <v>2041</v>
      </c>
      <c r="F12006">
        <v>1</v>
      </c>
      <c r="G12006">
        <v>11825.348760000001</v>
      </c>
      <c r="H12006">
        <v>0</v>
      </c>
      <c r="I12006">
        <v>1</v>
      </c>
      <c r="J12006" s="2" t="str">
        <f t="shared" si="187"/>
        <v>EG_SHER2039</v>
      </c>
    </row>
    <row r="12007" spans="1:10" x14ac:dyDescent="0.25">
      <c r="A12007" t="s">
        <v>18</v>
      </c>
      <c r="B12007" t="s">
        <v>6</v>
      </c>
      <c r="C12007" t="s">
        <v>11</v>
      </c>
      <c r="D12007">
        <v>2039</v>
      </c>
      <c r="E12007">
        <v>2041</v>
      </c>
      <c r="F12007">
        <v>1</v>
      </c>
      <c r="G12007">
        <v>11825.348760000001</v>
      </c>
      <c r="H12007">
        <v>0</v>
      </c>
      <c r="I12007">
        <v>1</v>
      </c>
      <c r="J12007" s="2" t="str">
        <f t="shared" si="187"/>
        <v>EG_SHWR2039</v>
      </c>
    </row>
    <row r="12008" spans="1:10" x14ac:dyDescent="0.25">
      <c r="A12008" t="s">
        <v>18</v>
      </c>
      <c r="B12008" t="s">
        <v>6</v>
      </c>
      <c r="C12008" t="s">
        <v>9</v>
      </c>
      <c r="D12008">
        <v>2039</v>
      </c>
      <c r="E12008">
        <v>2041</v>
      </c>
      <c r="F12008">
        <v>1</v>
      </c>
      <c r="G12008">
        <v>11825.348760000001</v>
      </c>
      <c r="H12008">
        <v>0</v>
      </c>
      <c r="I12008">
        <v>1</v>
      </c>
      <c r="J12008" s="2" t="str">
        <f t="shared" si="187"/>
        <v>EG_SHNER2039</v>
      </c>
    </row>
    <row r="12009" spans="1:10" x14ac:dyDescent="0.25">
      <c r="A12009" t="s">
        <v>18</v>
      </c>
      <c r="B12009" t="s">
        <v>6</v>
      </c>
      <c r="C12009" t="s">
        <v>8</v>
      </c>
      <c r="D12009">
        <v>2039</v>
      </c>
      <c r="E12009">
        <v>2041</v>
      </c>
      <c r="F12009">
        <v>1</v>
      </c>
      <c r="G12009">
        <v>11825.348760000001</v>
      </c>
      <c r="H12009">
        <v>0</v>
      </c>
      <c r="I12009">
        <v>1</v>
      </c>
      <c r="J12009" s="2" t="str">
        <f t="shared" si="187"/>
        <v>EG_SHSR2039</v>
      </c>
    </row>
    <row r="12010" spans="1:10" x14ac:dyDescent="0.25">
      <c r="A12010" t="s">
        <v>18</v>
      </c>
      <c r="B12010" t="s">
        <v>6</v>
      </c>
      <c r="C12010" t="s">
        <v>12</v>
      </c>
      <c r="D12010">
        <v>2039</v>
      </c>
      <c r="E12010">
        <v>2041</v>
      </c>
      <c r="F12010">
        <v>1</v>
      </c>
      <c r="G12010">
        <v>11825.348760000001</v>
      </c>
      <c r="H12010">
        <v>0</v>
      </c>
      <c r="I12010">
        <v>1</v>
      </c>
      <c r="J12010" s="2" t="str">
        <f t="shared" si="187"/>
        <v>EG_SHNR2039</v>
      </c>
    </row>
    <row r="12011" spans="1:10" x14ac:dyDescent="0.25">
      <c r="A12011" t="s">
        <v>17</v>
      </c>
      <c r="B12011" t="s">
        <v>6</v>
      </c>
      <c r="C12011" t="s">
        <v>10</v>
      </c>
      <c r="D12011">
        <v>2039</v>
      </c>
      <c r="E12011">
        <v>2039</v>
      </c>
      <c r="F12011">
        <v>1</v>
      </c>
      <c r="G12011">
        <v>20833.210350000001</v>
      </c>
      <c r="H12011">
        <v>0</v>
      </c>
      <c r="I12011">
        <v>0.70916666699999997</v>
      </c>
      <c r="J12011" s="2" t="str">
        <f t="shared" si="187"/>
        <v>EG_PHWRER2039</v>
      </c>
    </row>
    <row r="12012" spans="1:10" x14ac:dyDescent="0.25">
      <c r="A12012" t="s">
        <v>17</v>
      </c>
      <c r="B12012" t="s">
        <v>6</v>
      </c>
      <c r="C12012" t="s">
        <v>11</v>
      </c>
      <c r="D12012">
        <v>2039</v>
      </c>
      <c r="E12012">
        <v>2039</v>
      </c>
      <c r="F12012">
        <v>1</v>
      </c>
      <c r="G12012">
        <v>20833.210350000001</v>
      </c>
      <c r="H12012">
        <v>0</v>
      </c>
      <c r="I12012">
        <v>0.70916666699999997</v>
      </c>
      <c r="J12012" s="2" t="str">
        <f t="shared" si="187"/>
        <v>EG_PHWRWR2039</v>
      </c>
    </row>
    <row r="12013" spans="1:10" x14ac:dyDescent="0.25">
      <c r="A12013" t="s">
        <v>17</v>
      </c>
      <c r="B12013" t="s">
        <v>6</v>
      </c>
      <c r="C12013" t="s">
        <v>9</v>
      </c>
      <c r="D12013">
        <v>2039</v>
      </c>
      <c r="E12013">
        <v>2039</v>
      </c>
      <c r="F12013">
        <v>1</v>
      </c>
      <c r="G12013">
        <v>20833.210350000001</v>
      </c>
      <c r="H12013">
        <v>0</v>
      </c>
      <c r="I12013">
        <v>0.70916666699999997</v>
      </c>
      <c r="J12013" s="2" t="str">
        <f t="shared" si="187"/>
        <v>EG_PHWRNER2039</v>
      </c>
    </row>
    <row r="12014" spans="1:10" x14ac:dyDescent="0.25">
      <c r="A12014" t="s">
        <v>17</v>
      </c>
      <c r="B12014" t="s">
        <v>6</v>
      </c>
      <c r="C12014" t="s">
        <v>8</v>
      </c>
      <c r="D12014">
        <v>2039</v>
      </c>
      <c r="E12014">
        <v>2039</v>
      </c>
      <c r="F12014">
        <v>1</v>
      </c>
      <c r="G12014">
        <v>20833.210350000001</v>
      </c>
      <c r="H12014">
        <v>0</v>
      </c>
      <c r="I12014">
        <v>0.70916666699999997</v>
      </c>
      <c r="J12014" s="2" t="str">
        <f t="shared" si="187"/>
        <v>EG_PHWRSR2039</v>
      </c>
    </row>
    <row r="12015" spans="1:10" x14ac:dyDescent="0.25">
      <c r="A12015" t="s">
        <v>17</v>
      </c>
      <c r="B12015" t="s">
        <v>6</v>
      </c>
      <c r="C12015" t="s">
        <v>12</v>
      </c>
      <c r="D12015">
        <v>2039</v>
      </c>
      <c r="E12015">
        <v>2039</v>
      </c>
      <c r="F12015">
        <v>1</v>
      </c>
      <c r="G12015">
        <v>20833.210350000001</v>
      </c>
      <c r="H12015">
        <v>0</v>
      </c>
      <c r="I12015">
        <v>0.70916666699999997</v>
      </c>
      <c r="J12015" s="2" t="str">
        <f t="shared" si="187"/>
        <v>EG_PHWRNR2039</v>
      </c>
    </row>
    <row r="12016" spans="1:10" x14ac:dyDescent="0.25">
      <c r="A12016" t="s">
        <v>17</v>
      </c>
      <c r="B12016" t="s">
        <v>6</v>
      </c>
      <c r="C12016" t="s">
        <v>10</v>
      </c>
      <c r="D12016">
        <v>2039</v>
      </c>
      <c r="E12016">
        <v>2040</v>
      </c>
      <c r="F12016">
        <v>1</v>
      </c>
      <c r="G12016">
        <v>20833.210350000001</v>
      </c>
      <c r="H12016">
        <v>0</v>
      </c>
      <c r="I12016">
        <v>0.70916666699999997</v>
      </c>
      <c r="J12016" s="2" t="str">
        <f t="shared" si="187"/>
        <v>EG_PHWRER2039</v>
      </c>
    </row>
    <row r="12017" spans="1:10" x14ac:dyDescent="0.25">
      <c r="A12017" t="s">
        <v>17</v>
      </c>
      <c r="B12017" t="s">
        <v>6</v>
      </c>
      <c r="C12017" t="s">
        <v>11</v>
      </c>
      <c r="D12017">
        <v>2039</v>
      </c>
      <c r="E12017">
        <v>2040</v>
      </c>
      <c r="F12017">
        <v>1</v>
      </c>
      <c r="G12017">
        <v>20833.210350000001</v>
      </c>
      <c r="H12017">
        <v>0</v>
      </c>
      <c r="I12017">
        <v>0.70916666699999997</v>
      </c>
      <c r="J12017" s="2" t="str">
        <f t="shared" si="187"/>
        <v>EG_PHWRWR2039</v>
      </c>
    </row>
    <row r="12018" spans="1:10" x14ac:dyDescent="0.25">
      <c r="A12018" t="s">
        <v>17</v>
      </c>
      <c r="B12018" t="s">
        <v>6</v>
      </c>
      <c r="C12018" t="s">
        <v>9</v>
      </c>
      <c r="D12018">
        <v>2039</v>
      </c>
      <c r="E12018">
        <v>2040</v>
      </c>
      <c r="F12018">
        <v>1</v>
      </c>
      <c r="G12018">
        <v>20833.210350000001</v>
      </c>
      <c r="H12018">
        <v>0</v>
      </c>
      <c r="I12018">
        <v>0.70916666699999997</v>
      </c>
      <c r="J12018" s="2" t="str">
        <f t="shared" si="187"/>
        <v>EG_PHWRNER2039</v>
      </c>
    </row>
    <row r="12019" spans="1:10" x14ac:dyDescent="0.25">
      <c r="A12019" t="s">
        <v>17</v>
      </c>
      <c r="B12019" t="s">
        <v>6</v>
      </c>
      <c r="C12019" t="s">
        <v>8</v>
      </c>
      <c r="D12019">
        <v>2039</v>
      </c>
      <c r="E12019">
        <v>2040</v>
      </c>
      <c r="F12019">
        <v>1</v>
      </c>
      <c r="G12019">
        <v>20833.210350000001</v>
      </c>
      <c r="H12019">
        <v>0</v>
      </c>
      <c r="I12019">
        <v>0.70916666699999997</v>
      </c>
      <c r="J12019" s="2" t="str">
        <f t="shared" si="187"/>
        <v>EG_PHWRSR2039</v>
      </c>
    </row>
    <row r="12020" spans="1:10" x14ac:dyDescent="0.25">
      <c r="A12020" t="s">
        <v>17</v>
      </c>
      <c r="B12020" t="s">
        <v>6</v>
      </c>
      <c r="C12020" t="s">
        <v>12</v>
      </c>
      <c r="D12020">
        <v>2039</v>
      </c>
      <c r="E12020">
        <v>2040</v>
      </c>
      <c r="F12020">
        <v>1</v>
      </c>
      <c r="G12020">
        <v>20833.210350000001</v>
      </c>
      <c r="H12020">
        <v>0</v>
      </c>
      <c r="I12020">
        <v>0.70916666699999997</v>
      </c>
      <c r="J12020" s="2" t="str">
        <f t="shared" si="187"/>
        <v>EG_PHWRNR2039</v>
      </c>
    </row>
    <row r="12021" spans="1:10" x14ac:dyDescent="0.25">
      <c r="A12021" t="s">
        <v>17</v>
      </c>
      <c r="B12021" t="s">
        <v>6</v>
      </c>
      <c r="C12021" t="s">
        <v>10</v>
      </c>
      <c r="D12021">
        <v>2039</v>
      </c>
      <c r="E12021">
        <v>2041</v>
      </c>
      <c r="F12021">
        <v>1</v>
      </c>
      <c r="G12021">
        <v>20833.210350000001</v>
      </c>
      <c r="H12021">
        <v>0</v>
      </c>
      <c r="I12021">
        <v>0.70916666699999997</v>
      </c>
      <c r="J12021" s="2" t="str">
        <f t="shared" si="187"/>
        <v>EG_PHWRER2039</v>
      </c>
    </row>
    <row r="12022" spans="1:10" x14ac:dyDescent="0.25">
      <c r="A12022" t="s">
        <v>17</v>
      </c>
      <c r="B12022" t="s">
        <v>6</v>
      </c>
      <c r="C12022" t="s">
        <v>11</v>
      </c>
      <c r="D12022">
        <v>2039</v>
      </c>
      <c r="E12022">
        <v>2041</v>
      </c>
      <c r="F12022">
        <v>1</v>
      </c>
      <c r="G12022">
        <v>20833.210350000001</v>
      </c>
      <c r="H12022">
        <v>0</v>
      </c>
      <c r="I12022">
        <v>0.70916666699999997</v>
      </c>
      <c r="J12022" s="2" t="str">
        <f t="shared" si="187"/>
        <v>EG_PHWRWR2039</v>
      </c>
    </row>
    <row r="12023" spans="1:10" x14ac:dyDescent="0.25">
      <c r="A12023" t="s">
        <v>17</v>
      </c>
      <c r="B12023" t="s">
        <v>6</v>
      </c>
      <c r="C12023" t="s">
        <v>9</v>
      </c>
      <c r="D12023">
        <v>2039</v>
      </c>
      <c r="E12023">
        <v>2041</v>
      </c>
      <c r="F12023">
        <v>1</v>
      </c>
      <c r="G12023">
        <v>20833.210350000001</v>
      </c>
      <c r="H12023">
        <v>0</v>
      </c>
      <c r="I12023">
        <v>0.70916666699999997</v>
      </c>
      <c r="J12023" s="2" t="str">
        <f t="shared" si="187"/>
        <v>EG_PHWRNER2039</v>
      </c>
    </row>
    <row r="12024" spans="1:10" x14ac:dyDescent="0.25">
      <c r="A12024" t="s">
        <v>17</v>
      </c>
      <c r="B12024" t="s">
        <v>6</v>
      </c>
      <c r="C12024" t="s">
        <v>8</v>
      </c>
      <c r="D12024">
        <v>2039</v>
      </c>
      <c r="E12024">
        <v>2041</v>
      </c>
      <c r="F12024">
        <v>1</v>
      </c>
      <c r="G12024">
        <v>20833.210350000001</v>
      </c>
      <c r="H12024">
        <v>0</v>
      </c>
      <c r="I12024">
        <v>0.70916666699999997</v>
      </c>
      <c r="J12024" s="2" t="str">
        <f t="shared" si="187"/>
        <v>EG_PHWRSR2039</v>
      </c>
    </row>
    <row r="12025" spans="1:10" x14ac:dyDescent="0.25">
      <c r="A12025" t="s">
        <v>17</v>
      </c>
      <c r="B12025" t="s">
        <v>6</v>
      </c>
      <c r="C12025" t="s">
        <v>12</v>
      </c>
      <c r="D12025">
        <v>2039</v>
      </c>
      <c r="E12025">
        <v>2041</v>
      </c>
      <c r="F12025">
        <v>1</v>
      </c>
      <c r="G12025">
        <v>20833.210350000001</v>
      </c>
      <c r="H12025">
        <v>0</v>
      </c>
      <c r="I12025">
        <v>0.70916666699999997</v>
      </c>
      <c r="J12025" s="2" t="str">
        <f t="shared" si="187"/>
        <v>EG_PHWRNR2039</v>
      </c>
    </row>
    <row r="12026" spans="1:10" x14ac:dyDescent="0.25">
      <c r="A12026" t="s">
        <v>22</v>
      </c>
      <c r="B12026" t="s">
        <v>6</v>
      </c>
      <c r="C12026" t="s">
        <v>10</v>
      </c>
      <c r="D12026">
        <v>2039</v>
      </c>
      <c r="E12026">
        <v>2039</v>
      </c>
      <c r="F12026">
        <v>1</v>
      </c>
      <c r="G12026">
        <v>35289.429389999998</v>
      </c>
      <c r="H12026">
        <v>0</v>
      </c>
      <c r="I12026">
        <v>0.70916666699999997</v>
      </c>
      <c r="J12026" s="2" t="str">
        <f t="shared" si="187"/>
        <v>EG_SMRER2039</v>
      </c>
    </row>
    <row r="12027" spans="1:10" x14ac:dyDescent="0.25">
      <c r="A12027" t="s">
        <v>22</v>
      </c>
      <c r="B12027" t="s">
        <v>6</v>
      </c>
      <c r="C12027" t="s">
        <v>11</v>
      </c>
      <c r="D12027">
        <v>2039</v>
      </c>
      <c r="E12027">
        <v>2039</v>
      </c>
      <c r="F12027">
        <v>1</v>
      </c>
      <c r="G12027">
        <v>35289.429389999998</v>
      </c>
      <c r="H12027">
        <v>0</v>
      </c>
      <c r="I12027">
        <v>0.70916666699999997</v>
      </c>
      <c r="J12027" s="2" t="str">
        <f t="shared" si="187"/>
        <v>EG_SMRWR2039</v>
      </c>
    </row>
    <row r="12028" spans="1:10" x14ac:dyDescent="0.25">
      <c r="A12028" t="s">
        <v>22</v>
      </c>
      <c r="B12028" t="s">
        <v>6</v>
      </c>
      <c r="C12028" t="s">
        <v>9</v>
      </c>
      <c r="D12028">
        <v>2039</v>
      </c>
      <c r="E12028">
        <v>2039</v>
      </c>
      <c r="F12028">
        <v>1</v>
      </c>
      <c r="G12028">
        <v>35289.429389999998</v>
      </c>
      <c r="H12028">
        <v>0</v>
      </c>
      <c r="I12028">
        <v>0.70916666699999997</v>
      </c>
      <c r="J12028" s="2" t="str">
        <f t="shared" si="187"/>
        <v>EG_SMRNER2039</v>
      </c>
    </row>
    <row r="12029" spans="1:10" x14ac:dyDescent="0.25">
      <c r="A12029" t="s">
        <v>22</v>
      </c>
      <c r="B12029" t="s">
        <v>6</v>
      </c>
      <c r="C12029" t="s">
        <v>8</v>
      </c>
      <c r="D12029">
        <v>2039</v>
      </c>
      <c r="E12029">
        <v>2039</v>
      </c>
      <c r="F12029">
        <v>1</v>
      </c>
      <c r="G12029">
        <v>35289.429389999998</v>
      </c>
      <c r="H12029">
        <v>0</v>
      </c>
      <c r="I12029">
        <v>0.70916666699999997</v>
      </c>
      <c r="J12029" s="2" t="str">
        <f t="shared" si="187"/>
        <v>EG_SMRSR2039</v>
      </c>
    </row>
    <row r="12030" spans="1:10" x14ac:dyDescent="0.25">
      <c r="A12030" t="s">
        <v>22</v>
      </c>
      <c r="B12030" t="s">
        <v>6</v>
      </c>
      <c r="C12030" t="s">
        <v>12</v>
      </c>
      <c r="D12030">
        <v>2039</v>
      </c>
      <c r="E12030">
        <v>2039</v>
      </c>
      <c r="F12030">
        <v>1</v>
      </c>
      <c r="G12030">
        <v>35289.429389999998</v>
      </c>
      <c r="H12030">
        <v>0</v>
      </c>
      <c r="I12030">
        <v>0.70916666699999997</v>
      </c>
      <c r="J12030" s="2" t="str">
        <f t="shared" si="187"/>
        <v>EG_SMRNR2039</v>
      </c>
    </row>
    <row r="12031" spans="1:10" x14ac:dyDescent="0.25">
      <c r="A12031" t="s">
        <v>22</v>
      </c>
      <c r="B12031" t="s">
        <v>6</v>
      </c>
      <c r="C12031" t="s">
        <v>10</v>
      </c>
      <c r="D12031">
        <v>2039</v>
      </c>
      <c r="E12031">
        <v>2040</v>
      </c>
      <c r="F12031">
        <v>1</v>
      </c>
      <c r="G12031">
        <v>35289.429389999998</v>
      </c>
      <c r="H12031">
        <v>0</v>
      </c>
      <c r="I12031">
        <v>0.70916666699999997</v>
      </c>
      <c r="J12031" s="2" t="str">
        <f t="shared" si="187"/>
        <v>EG_SMRER2039</v>
      </c>
    </row>
    <row r="12032" spans="1:10" x14ac:dyDescent="0.25">
      <c r="A12032" t="s">
        <v>22</v>
      </c>
      <c r="B12032" t="s">
        <v>6</v>
      </c>
      <c r="C12032" t="s">
        <v>11</v>
      </c>
      <c r="D12032">
        <v>2039</v>
      </c>
      <c r="E12032">
        <v>2040</v>
      </c>
      <c r="F12032">
        <v>1</v>
      </c>
      <c r="G12032">
        <v>35289.429389999998</v>
      </c>
      <c r="H12032">
        <v>0</v>
      </c>
      <c r="I12032">
        <v>0.70916666699999997</v>
      </c>
      <c r="J12032" s="2" t="str">
        <f t="shared" si="187"/>
        <v>EG_SMRWR2039</v>
      </c>
    </row>
    <row r="12033" spans="1:10" x14ac:dyDescent="0.25">
      <c r="A12033" t="s">
        <v>22</v>
      </c>
      <c r="B12033" t="s">
        <v>6</v>
      </c>
      <c r="C12033" t="s">
        <v>9</v>
      </c>
      <c r="D12033">
        <v>2039</v>
      </c>
      <c r="E12033">
        <v>2040</v>
      </c>
      <c r="F12033">
        <v>1</v>
      </c>
      <c r="G12033">
        <v>35289.429389999998</v>
      </c>
      <c r="H12033">
        <v>0</v>
      </c>
      <c r="I12033">
        <v>0.70916666699999997</v>
      </c>
      <c r="J12033" s="2" t="str">
        <f t="shared" si="187"/>
        <v>EG_SMRNER2039</v>
      </c>
    </row>
    <row r="12034" spans="1:10" x14ac:dyDescent="0.25">
      <c r="A12034" t="s">
        <v>22</v>
      </c>
      <c r="B12034" t="s">
        <v>6</v>
      </c>
      <c r="C12034" t="s">
        <v>8</v>
      </c>
      <c r="D12034">
        <v>2039</v>
      </c>
      <c r="E12034">
        <v>2040</v>
      </c>
      <c r="F12034">
        <v>1</v>
      </c>
      <c r="G12034">
        <v>35289.429389999998</v>
      </c>
      <c r="H12034">
        <v>0</v>
      </c>
      <c r="I12034">
        <v>0.70916666699999997</v>
      </c>
      <c r="J12034" s="2" t="str">
        <f t="shared" si="187"/>
        <v>EG_SMRSR2039</v>
      </c>
    </row>
    <row r="12035" spans="1:10" x14ac:dyDescent="0.25">
      <c r="A12035" t="s">
        <v>22</v>
      </c>
      <c r="B12035" t="s">
        <v>6</v>
      </c>
      <c r="C12035" t="s">
        <v>12</v>
      </c>
      <c r="D12035">
        <v>2039</v>
      </c>
      <c r="E12035">
        <v>2040</v>
      </c>
      <c r="F12035">
        <v>1</v>
      </c>
      <c r="G12035">
        <v>35289.429389999998</v>
      </c>
      <c r="H12035">
        <v>0</v>
      </c>
      <c r="I12035">
        <v>0.70916666699999997</v>
      </c>
      <c r="J12035" s="2" t="str">
        <f t="shared" ref="J12035:J12098" si="188">_xlfn.CONCAT(A12035,C12035,D12035)</f>
        <v>EG_SMRNR2039</v>
      </c>
    </row>
    <row r="12036" spans="1:10" x14ac:dyDescent="0.25">
      <c r="A12036" t="s">
        <v>22</v>
      </c>
      <c r="B12036" t="s">
        <v>6</v>
      </c>
      <c r="C12036" t="s">
        <v>10</v>
      </c>
      <c r="D12036">
        <v>2039</v>
      </c>
      <c r="E12036">
        <v>2041</v>
      </c>
      <c r="F12036">
        <v>1</v>
      </c>
      <c r="G12036">
        <v>35289.429389999998</v>
      </c>
      <c r="H12036">
        <v>0</v>
      </c>
      <c r="I12036">
        <v>0.70916666699999997</v>
      </c>
      <c r="J12036" s="2" t="str">
        <f t="shared" si="188"/>
        <v>EG_SMRER2039</v>
      </c>
    </row>
    <row r="12037" spans="1:10" x14ac:dyDescent="0.25">
      <c r="A12037" t="s">
        <v>22</v>
      </c>
      <c r="B12037" t="s">
        <v>6</v>
      </c>
      <c r="C12037" t="s">
        <v>11</v>
      </c>
      <c r="D12037">
        <v>2039</v>
      </c>
      <c r="E12037">
        <v>2041</v>
      </c>
      <c r="F12037">
        <v>1</v>
      </c>
      <c r="G12037">
        <v>35289.429389999998</v>
      </c>
      <c r="H12037">
        <v>0</v>
      </c>
      <c r="I12037">
        <v>0.70916666699999997</v>
      </c>
      <c r="J12037" s="2" t="str">
        <f t="shared" si="188"/>
        <v>EG_SMRWR2039</v>
      </c>
    </row>
    <row r="12038" spans="1:10" x14ac:dyDescent="0.25">
      <c r="A12038" t="s">
        <v>22</v>
      </c>
      <c r="B12038" t="s">
        <v>6</v>
      </c>
      <c r="C12038" t="s">
        <v>9</v>
      </c>
      <c r="D12038">
        <v>2039</v>
      </c>
      <c r="E12038">
        <v>2041</v>
      </c>
      <c r="F12038">
        <v>1</v>
      </c>
      <c r="G12038">
        <v>35289.429389999998</v>
      </c>
      <c r="H12038">
        <v>0</v>
      </c>
      <c r="I12038">
        <v>0.70916666699999997</v>
      </c>
      <c r="J12038" s="2" t="str">
        <f t="shared" si="188"/>
        <v>EG_SMRNER2039</v>
      </c>
    </row>
    <row r="12039" spans="1:10" x14ac:dyDescent="0.25">
      <c r="A12039" t="s">
        <v>22</v>
      </c>
      <c r="B12039" t="s">
        <v>6</v>
      </c>
      <c r="C12039" t="s">
        <v>8</v>
      </c>
      <c r="D12039">
        <v>2039</v>
      </c>
      <c r="E12039">
        <v>2041</v>
      </c>
      <c r="F12039">
        <v>1</v>
      </c>
      <c r="G12039">
        <v>35289.429389999998</v>
      </c>
      <c r="H12039">
        <v>0</v>
      </c>
      <c r="I12039">
        <v>0.70916666699999997</v>
      </c>
      <c r="J12039" s="2" t="str">
        <f t="shared" si="188"/>
        <v>EG_SMRSR2039</v>
      </c>
    </row>
    <row r="12040" spans="1:10" x14ac:dyDescent="0.25">
      <c r="A12040" t="s">
        <v>22</v>
      </c>
      <c r="B12040" t="s">
        <v>6</v>
      </c>
      <c r="C12040" t="s">
        <v>12</v>
      </c>
      <c r="D12040">
        <v>2039</v>
      </c>
      <c r="E12040">
        <v>2041</v>
      </c>
      <c r="F12040">
        <v>1</v>
      </c>
      <c r="G12040">
        <v>35289.429389999998</v>
      </c>
      <c r="H12040">
        <v>0</v>
      </c>
      <c r="I12040">
        <v>0.70916666699999997</v>
      </c>
      <c r="J12040" s="2" t="str">
        <f t="shared" si="188"/>
        <v>EG_SMRNR2039</v>
      </c>
    </row>
    <row r="12041" spans="1:10" x14ac:dyDescent="0.25">
      <c r="A12041" t="s">
        <v>7</v>
      </c>
      <c r="B12041" t="s">
        <v>6</v>
      </c>
      <c r="C12041" t="s">
        <v>10</v>
      </c>
      <c r="D12041">
        <v>2039</v>
      </c>
      <c r="E12041">
        <v>2039</v>
      </c>
      <c r="F12041">
        <v>0.238845897</v>
      </c>
      <c r="G12041">
        <v>7596.8170950000003</v>
      </c>
      <c r="H12041">
        <v>0</v>
      </c>
      <c r="I12041">
        <v>1</v>
      </c>
      <c r="J12041" s="2" t="str">
        <f t="shared" si="188"/>
        <v>EG_BIOMASSER2039</v>
      </c>
    </row>
    <row r="12042" spans="1:10" x14ac:dyDescent="0.25">
      <c r="A12042" t="s">
        <v>7</v>
      </c>
      <c r="B12042" t="s">
        <v>6</v>
      </c>
      <c r="C12042" t="s">
        <v>11</v>
      </c>
      <c r="D12042">
        <v>2039</v>
      </c>
      <c r="E12042">
        <v>2039</v>
      </c>
      <c r="F12042">
        <v>0.238845897</v>
      </c>
      <c r="G12042">
        <v>7596.8170950000003</v>
      </c>
      <c r="H12042">
        <v>0</v>
      </c>
      <c r="I12042">
        <v>1</v>
      </c>
      <c r="J12042" s="2" t="str">
        <f t="shared" si="188"/>
        <v>EG_BIOMASSWR2039</v>
      </c>
    </row>
    <row r="12043" spans="1:10" x14ac:dyDescent="0.25">
      <c r="A12043" t="s">
        <v>7</v>
      </c>
      <c r="B12043" t="s">
        <v>6</v>
      </c>
      <c r="C12043" t="s">
        <v>9</v>
      </c>
      <c r="D12043">
        <v>2039</v>
      </c>
      <c r="E12043">
        <v>2039</v>
      </c>
      <c r="F12043">
        <v>0.238845897</v>
      </c>
      <c r="G12043">
        <v>7596.8170950000003</v>
      </c>
      <c r="H12043">
        <v>0</v>
      </c>
      <c r="I12043">
        <v>1</v>
      </c>
      <c r="J12043" s="2" t="str">
        <f t="shared" si="188"/>
        <v>EG_BIOMASSNER2039</v>
      </c>
    </row>
    <row r="12044" spans="1:10" x14ac:dyDescent="0.25">
      <c r="A12044" t="s">
        <v>7</v>
      </c>
      <c r="B12044" t="s">
        <v>6</v>
      </c>
      <c r="C12044" t="s">
        <v>8</v>
      </c>
      <c r="D12044">
        <v>2039</v>
      </c>
      <c r="E12044">
        <v>2039</v>
      </c>
      <c r="F12044">
        <v>0.238845897</v>
      </c>
      <c r="G12044">
        <v>7596.8170950000003</v>
      </c>
      <c r="H12044">
        <v>0</v>
      </c>
      <c r="I12044">
        <v>1</v>
      </c>
      <c r="J12044" s="2" t="str">
        <f t="shared" si="188"/>
        <v>EG_BIOMASSSR2039</v>
      </c>
    </row>
    <row r="12045" spans="1:10" x14ac:dyDescent="0.25">
      <c r="A12045" t="s">
        <v>7</v>
      </c>
      <c r="B12045" t="s">
        <v>6</v>
      </c>
      <c r="C12045" t="s">
        <v>12</v>
      </c>
      <c r="D12045">
        <v>2039</v>
      </c>
      <c r="E12045">
        <v>2039</v>
      </c>
      <c r="F12045">
        <v>0.238845897</v>
      </c>
      <c r="G12045">
        <v>7596.8170950000003</v>
      </c>
      <c r="H12045">
        <v>0</v>
      </c>
      <c r="I12045">
        <v>1</v>
      </c>
      <c r="J12045" s="2" t="str">
        <f t="shared" si="188"/>
        <v>EG_BIOMASSNR2039</v>
      </c>
    </row>
    <row r="12046" spans="1:10" x14ac:dyDescent="0.25">
      <c r="A12046" t="s">
        <v>7</v>
      </c>
      <c r="B12046" t="s">
        <v>6</v>
      </c>
      <c r="C12046" t="s">
        <v>10</v>
      </c>
      <c r="D12046">
        <v>2039</v>
      </c>
      <c r="E12046">
        <v>2040</v>
      </c>
      <c r="F12046">
        <v>0.238845897</v>
      </c>
      <c r="G12046">
        <v>7596.8170950000003</v>
      </c>
      <c r="H12046">
        <v>0</v>
      </c>
      <c r="I12046">
        <v>1</v>
      </c>
      <c r="J12046" s="2" t="str">
        <f t="shared" si="188"/>
        <v>EG_BIOMASSER2039</v>
      </c>
    </row>
    <row r="12047" spans="1:10" x14ac:dyDescent="0.25">
      <c r="A12047" t="s">
        <v>7</v>
      </c>
      <c r="B12047" t="s">
        <v>6</v>
      </c>
      <c r="C12047" t="s">
        <v>11</v>
      </c>
      <c r="D12047">
        <v>2039</v>
      </c>
      <c r="E12047">
        <v>2040</v>
      </c>
      <c r="F12047">
        <v>0.238845897</v>
      </c>
      <c r="G12047">
        <v>7596.8170950000003</v>
      </c>
      <c r="H12047">
        <v>0</v>
      </c>
      <c r="I12047">
        <v>1</v>
      </c>
      <c r="J12047" s="2" t="str">
        <f t="shared" si="188"/>
        <v>EG_BIOMASSWR2039</v>
      </c>
    </row>
    <row r="12048" spans="1:10" x14ac:dyDescent="0.25">
      <c r="A12048" t="s">
        <v>7</v>
      </c>
      <c r="B12048" t="s">
        <v>6</v>
      </c>
      <c r="C12048" t="s">
        <v>9</v>
      </c>
      <c r="D12048">
        <v>2039</v>
      </c>
      <c r="E12048">
        <v>2040</v>
      </c>
      <c r="F12048">
        <v>0.238845897</v>
      </c>
      <c r="G12048">
        <v>7596.8170950000003</v>
      </c>
      <c r="H12048">
        <v>0</v>
      </c>
      <c r="I12048">
        <v>1</v>
      </c>
      <c r="J12048" s="2" t="str">
        <f t="shared" si="188"/>
        <v>EG_BIOMASSNER2039</v>
      </c>
    </row>
    <row r="12049" spans="1:10" x14ac:dyDescent="0.25">
      <c r="A12049" t="s">
        <v>7</v>
      </c>
      <c r="B12049" t="s">
        <v>6</v>
      </c>
      <c r="C12049" t="s">
        <v>8</v>
      </c>
      <c r="D12049">
        <v>2039</v>
      </c>
      <c r="E12049">
        <v>2040</v>
      </c>
      <c r="F12049">
        <v>0.238845897</v>
      </c>
      <c r="G12049">
        <v>7596.8170950000003</v>
      </c>
      <c r="H12049">
        <v>0</v>
      </c>
      <c r="I12049">
        <v>1</v>
      </c>
      <c r="J12049" s="2" t="str">
        <f t="shared" si="188"/>
        <v>EG_BIOMASSSR2039</v>
      </c>
    </row>
    <row r="12050" spans="1:10" x14ac:dyDescent="0.25">
      <c r="A12050" t="s">
        <v>7</v>
      </c>
      <c r="B12050" t="s">
        <v>6</v>
      </c>
      <c r="C12050" t="s">
        <v>12</v>
      </c>
      <c r="D12050">
        <v>2039</v>
      </c>
      <c r="E12050">
        <v>2040</v>
      </c>
      <c r="F12050">
        <v>0.238845897</v>
      </c>
      <c r="G12050">
        <v>7596.8170950000003</v>
      </c>
      <c r="H12050">
        <v>0</v>
      </c>
      <c r="I12050">
        <v>1</v>
      </c>
      <c r="J12050" s="2" t="str">
        <f t="shared" si="188"/>
        <v>EG_BIOMASSNR2039</v>
      </c>
    </row>
    <row r="12051" spans="1:10" x14ac:dyDescent="0.25">
      <c r="A12051" t="s">
        <v>7</v>
      </c>
      <c r="B12051" t="s">
        <v>6</v>
      </c>
      <c r="C12051" t="s">
        <v>10</v>
      </c>
      <c r="D12051">
        <v>2039</v>
      </c>
      <c r="E12051">
        <v>2041</v>
      </c>
      <c r="F12051">
        <v>0.238845897</v>
      </c>
      <c r="G12051">
        <v>7596.8170950000003</v>
      </c>
      <c r="H12051">
        <v>0</v>
      </c>
      <c r="I12051">
        <v>1</v>
      </c>
      <c r="J12051" s="2" t="str">
        <f t="shared" si="188"/>
        <v>EG_BIOMASSER2039</v>
      </c>
    </row>
    <row r="12052" spans="1:10" x14ac:dyDescent="0.25">
      <c r="A12052" t="s">
        <v>7</v>
      </c>
      <c r="B12052" t="s">
        <v>6</v>
      </c>
      <c r="C12052" t="s">
        <v>11</v>
      </c>
      <c r="D12052">
        <v>2039</v>
      </c>
      <c r="E12052">
        <v>2041</v>
      </c>
      <c r="F12052">
        <v>0.238845897</v>
      </c>
      <c r="G12052">
        <v>7596.8170950000003</v>
      </c>
      <c r="H12052">
        <v>0</v>
      </c>
      <c r="I12052">
        <v>1</v>
      </c>
      <c r="J12052" s="2" t="str">
        <f t="shared" si="188"/>
        <v>EG_BIOMASSWR2039</v>
      </c>
    </row>
    <row r="12053" spans="1:10" x14ac:dyDescent="0.25">
      <c r="A12053" t="s">
        <v>7</v>
      </c>
      <c r="B12053" t="s">
        <v>6</v>
      </c>
      <c r="C12053" t="s">
        <v>9</v>
      </c>
      <c r="D12053">
        <v>2039</v>
      </c>
      <c r="E12053">
        <v>2041</v>
      </c>
      <c r="F12053">
        <v>0.238845897</v>
      </c>
      <c r="G12053">
        <v>7596.8170950000003</v>
      </c>
      <c r="H12053">
        <v>0</v>
      </c>
      <c r="I12053">
        <v>1</v>
      </c>
      <c r="J12053" s="2" t="str">
        <f t="shared" si="188"/>
        <v>EG_BIOMASSNER2039</v>
      </c>
    </row>
    <row r="12054" spans="1:10" x14ac:dyDescent="0.25">
      <c r="A12054" t="s">
        <v>7</v>
      </c>
      <c r="B12054" t="s">
        <v>6</v>
      </c>
      <c r="C12054" t="s">
        <v>8</v>
      </c>
      <c r="D12054">
        <v>2039</v>
      </c>
      <c r="E12054">
        <v>2041</v>
      </c>
      <c r="F12054">
        <v>0.238845897</v>
      </c>
      <c r="G12054">
        <v>7596.8170950000003</v>
      </c>
      <c r="H12054">
        <v>0</v>
      </c>
      <c r="I12054">
        <v>1</v>
      </c>
      <c r="J12054" s="2" t="str">
        <f t="shared" si="188"/>
        <v>EG_BIOMASSSR2039</v>
      </c>
    </row>
    <row r="12055" spans="1:10" x14ac:dyDescent="0.25">
      <c r="A12055" t="s">
        <v>7</v>
      </c>
      <c r="B12055" t="s">
        <v>6</v>
      </c>
      <c r="C12055" t="s">
        <v>12</v>
      </c>
      <c r="D12055">
        <v>2039</v>
      </c>
      <c r="E12055">
        <v>2041</v>
      </c>
      <c r="F12055">
        <v>0.238845897</v>
      </c>
      <c r="G12055">
        <v>7596.8170950000003</v>
      </c>
      <c r="H12055">
        <v>0</v>
      </c>
      <c r="I12055">
        <v>1</v>
      </c>
      <c r="J12055" s="2" t="str">
        <f t="shared" si="188"/>
        <v>EG_BIOMASSNR2039</v>
      </c>
    </row>
    <row r="12056" spans="1:10" x14ac:dyDescent="0.25">
      <c r="A12056" t="s">
        <v>19</v>
      </c>
      <c r="B12056" t="s">
        <v>6</v>
      </c>
      <c r="C12056" t="s">
        <v>10</v>
      </c>
      <c r="D12056">
        <v>2039</v>
      </c>
      <c r="E12056">
        <v>2039</v>
      </c>
      <c r="F12056">
        <v>1</v>
      </c>
      <c r="G12056">
        <v>3161.6028019999999</v>
      </c>
      <c r="H12056">
        <v>0</v>
      </c>
      <c r="I12056">
        <v>1</v>
      </c>
      <c r="J12056" s="2" t="str">
        <f t="shared" si="188"/>
        <v>EG_SOLARGMER2039</v>
      </c>
    </row>
    <row r="12057" spans="1:10" x14ac:dyDescent="0.25">
      <c r="A12057" t="s">
        <v>19</v>
      </c>
      <c r="B12057" t="s">
        <v>6</v>
      </c>
      <c r="C12057" t="s">
        <v>11</v>
      </c>
      <c r="D12057">
        <v>2039</v>
      </c>
      <c r="E12057">
        <v>2039</v>
      </c>
      <c r="F12057">
        <v>1</v>
      </c>
      <c r="G12057">
        <v>3161.6028019999999</v>
      </c>
      <c r="H12057">
        <v>0</v>
      </c>
      <c r="I12057">
        <v>1</v>
      </c>
      <c r="J12057" s="2" t="str">
        <f t="shared" si="188"/>
        <v>EG_SOLARGMWR2039</v>
      </c>
    </row>
    <row r="12058" spans="1:10" x14ac:dyDescent="0.25">
      <c r="A12058" t="s">
        <v>19</v>
      </c>
      <c r="B12058" t="s">
        <v>6</v>
      </c>
      <c r="C12058" t="s">
        <v>9</v>
      </c>
      <c r="D12058">
        <v>2039</v>
      </c>
      <c r="E12058">
        <v>2039</v>
      </c>
      <c r="F12058">
        <v>1</v>
      </c>
      <c r="G12058">
        <v>3161.6028019999999</v>
      </c>
      <c r="H12058">
        <v>0</v>
      </c>
      <c r="I12058">
        <v>1</v>
      </c>
      <c r="J12058" s="2" t="str">
        <f t="shared" si="188"/>
        <v>EG_SOLARGMNER2039</v>
      </c>
    </row>
    <row r="12059" spans="1:10" x14ac:dyDescent="0.25">
      <c r="A12059" t="s">
        <v>19</v>
      </c>
      <c r="B12059" t="s">
        <v>6</v>
      </c>
      <c r="C12059" t="s">
        <v>8</v>
      </c>
      <c r="D12059">
        <v>2039</v>
      </c>
      <c r="E12059">
        <v>2039</v>
      </c>
      <c r="F12059">
        <v>1</v>
      </c>
      <c r="G12059">
        <v>3161.6028019999999</v>
      </c>
      <c r="H12059">
        <v>0</v>
      </c>
      <c r="I12059">
        <v>1</v>
      </c>
      <c r="J12059" s="2" t="str">
        <f t="shared" si="188"/>
        <v>EG_SOLARGMSR2039</v>
      </c>
    </row>
    <row r="12060" spans="1:10" x14ac:dyDescent="0.25">
      <c r="A12060" t="s">
        <v>19</v>
      </c>
      <c r="B12060" t="s">
        <v>6</v>
      </c>
      <c r="C12060" t="s">
        <v>12</v>
      </c>
      <c r="D12060">
        <v>2039</v>
      </c>
      <c r="E12060">
        <v>2039</v>
      </c>
      <c r="F12060">
        <v>1</v>
      </c>
      <c r="G12060">
        <v>3161.6028019999999</v>
      </c>
      <c r="H12060">
        <v>0</v>
      </c>
      <c r="I12060">
        <v>1</v>
      </c>
      <c r="J12060" s="2" t="str">
        <f t="shared" si="188"/>
        <v>EG_SOLARGMNR2039</v>
      </c>
    </row>
    <row r="12061" spans="1:10" x14ac:dyDescent="0.25">
      <c r="A12061" t="s">
        <v>19</v>
      </c>
      <c r="B12061" t="s">
        <v>6</v>
      </c>
      <c r="C12061" t="s">
        <v>10</v>
      </c>
      <c r="D12061">
        <v>2039</v>
      </c>
      <c r="E12061">
        <v>2040</v>
      </c>
      <c r="F12061">
        <v>1</v>
      </c>
      <c r="G12061">
        <v>3161.6028019999999</v>
      </c>
      <c r="H12061">
        <v>0</v>
      </c>
      <c r="I12061">
        <v>1</v>
      </c>
      <c r="J12061" s="2" t="str">
        <f t="shared" si="188"/>
        <v>EG_SOLARGMER2039</v>
      </c>
    </row>
    <row r="12062" spans="1:10" x14ac:dyDescent="0.25">
      <c r="A12062" t="s">
        <v>19</v>
      </c>
      <c r="B12062" t="s">
        <v>6</v>
      </c>
      <c r="C12062" t="s">
        <v>11</v>
      </c>
      <c r="D12062">
        <v>2039</v>
      </c>
      <c r="E12062">
        <v>2040</v>
      </c>
      <c r="F12062">
        <v>1</v>
      </c>
      <c r="G12062">
        <v>3161.6028019999999</v>
      </c>
      <c r="H12062">
        <v>0</v>
      </c>
      <c r="I12062">
        <v>1</v>
      </c>
      <c r="J12062" s="2" t="str">
        <f t="shared" si="188"/>
        <v>EG_SOLARGMWR2039</v>
      </c>
    </row>
    <row r="12063" spans="1:10" x14ac:dyDescent="0.25">
      <c r="A12063" t="s">
        <v>19</v>
      </c>
      <c r="B12063" t="s">
        <v>6</v>
      </c>
      <c r="C12063" t="s">
        <v>9</v>
      </c>
      <c r="D12063">
        <v>2039</v>
      </c>
      <c r="E12063">
        <v>2040</v>
      </c>
      <c r="F12063">
        <v>1</v>
      </c>
      <c r="G12063">
        <v>3161.6028019999999</v>
      </c>
      <c r="H12063">
        <v>0</v>
      </c>
      <c r="I12063">
        <v>1</v>
      </c>
      <c r="J12063" s="2" t="str">
        <f t="shared" si="188"/>
        <v>EG_SOLARGMNER2039</v>
      </c>
    </row>
    <row r="12064" spans="1:10" x14ac:dyDescent="0.25">
      <c r="A12064" t="s">
        <v>19</v>
      </c>
      <c r="B12064" t="s">
        <v>6</v>
      </c>
      <c r="C12064" t="s">
        <v>8</v>
      </c>
      <c r="D12064">
        <v>2039</v>
      </c>
      <c r="E12064">
        <v>2040</v>
      </c>
      <c r="F12064">
        <v>1</v>
      </c>
      <c r="G12064">
        <v>3161.6028019999999</v>
      </c>
      <c r="H12064">
        <v>0</v>
      </c>
      <c r="I12064">
        <v>1</v>
      </c>
      <c r="J12064" s="2" t="str">
        <f t="shared" si="188"/>
        <v>EG_SOLARGMSR2039</v>
      </c>
    </row>
    <row r="12065" spans="1:10" x14ac:dyDescent="0.25">
      <c r="A12065" t="s">
        <v>19</v>
      </c>
      <c r="B12065" t="s">
        <v>6</v>
      </c>
      <c r="C12065" t="s">
        <v>12</v>
      </c>
      <c r="D12065">
        <v>2039</v>
      </c>
      <c r="E12065">
        <v>2040</v>
      </c>
      <c r="F12065">
        <v>1</v>
      </c>
      <c r="G12065">
        <v>3161.6028019999999</v>
      </c>
      <c r="H12065">
        <v>0</v>
      </c>
      <c r="I12065">
        <v>1</v>
      </c>
      <c r="J12065" s="2" t="str">
        <f t="shared" si="188"/>
        <v>EG_SOLARGMNR2039</v>
      </c>
    </row>
    <row r="12066" spans="1:10" x14ac:dyDescent="0.25">
      <c r="A12066" t="s">
        <v>19</v>
      </c>
      <c r="B12066" t="s">
        <v>6</v>
      </c>
      <c r="C12066" t="s">
        <v>10</v>
      </c>
      <c r="D12066">
        <v>2039</v>
      </c>
      <c r="E12066">
        <v>2041</v>
      </c>
      <c r="F12066">
        <v>1</v>
      </c>
      <c r="G12066">
        <v>3161.6028019999999</v>
      </c>
      <c r="H12066">
        <v>0</v>
      </c>
      <c r="I12066">
        <v>1</v>
      </c>
      <c r="J12066" s="2" t="str">
        <f t="shared" si="188"/>
        <v>EG_SOLARGMER2039</v>
      </c>
    </row>
    <row r="12067" spans="1:10" x14ac:dyDescent="0.25">
      <c r="A12067" t="s">
        <v>19</v>
      </c>
      <c r="B12067" t="s">
        <v>6</v>
      </c>
      <c r="C12067" t="s">
        <v>11</v>
      </c>
      <c r="D12067">
        <v>2039</v>
      </c>
      <c r="E12067">
        <v>2041</v>
      </c>
      <c r="F12067">
        <v>1</v>
      </c>
      <c r="G12067">
        <v>3161.6028019999999</v>
      </c>
      <c r="H12067">
        <v>0</v>
      </c>
      <c r="I12067">
        <v>1</v>
      </c>
      <c r="J12067" s="2" t="str">
        <f t="shared" si="188"/>
        <v>EG_SOLARGMWR2039</v>
      </c>
    </row>
    <row r="12068" spans="1:10" x14ac:dyDescent="0.25">
      <c r="A12068" t="s">
        <v>19</v>
      </c>
      <c r="B12068" t="s">
        <v>6</v>
      </c>
      <c r="C12068" t="s">
        <v>9</v>
      </c>
      <c r="D12068">
        <v>2039</v>
      </c>
      <c r="E12068">
        <v>2041</v>
      </c>
      <c r="F12068">
        <v>1</v>
      </c>
      <c r="G12068">
        <v>3161.6028019999999</v>
      </c>
      <c r="H12068">
        <v>0</v>
      </c>
      <c r="I12068">
        <v>1</v>
      </c>
      <c r="J12068" s="2" t="str">
        <f t="shared" si="188"/>
        <v>EG_SOLARGMNER2039</v>
      </c>
    </row>
    <row r="12069" spans="1:10" x14ac:dyDescent="0.25">
      <c r="A12069" t="s">
        <v>19</v>
      </c>
      <c r="B12069" t="s">
        <v>6</v>
      </c>
      <c r="C12069" t="s">
        <v>8</v>
      </c>
      <c r="D12069">
        <v>2039</v>
      </c>
      <c r="E12069">
        <v>2041</v>
      </c>
      <c r="F12069">
        <v>1</v>
      </c>
      <c r="G12069">
        <v>3161.6028019999999</v>
      </c>
      <c r="H12069">
        <v>0</v>
      </c>
      <c r="I12069">
        <v>1</v>
      </c>
      <c r="J12069" s="2" t="str">
        <f t="shared" si="188"/>
        <v>EG_SOLARGMSR2039</v>
      </c>
    </row>
    <row r="12070" spans="1:10" x14ac:dyDescent="0.25">
      <c r="A12070" t="s">
        <v>19</v>
      </c>
      <c r="B12070" t="s">
        <v>6</v>
      </c>
      <c r="C12070" t="s">
        <v>12</v>
      </c>
      <c r="D12070">
        <v>2039</v>
      </c>
      <c r="E12070">
        <v>2041</v>
      </c>
      <c r="F12070">
        <v>1</v>
      </c>
      <c r="G12070">
        <v>3161.6028019999999</v>
      </c>
      <c r="H12070">
        <v>0</v>
      </c>
      <c r="I12070">
        <v>1</v>
      </c>
      <c r="J12070" s="2" t="str">
        <f t="shared" si="188"/>
        <v>EG_SOLARGMNR2039</v>
      </c>
    </row>
    <row r="12071" spans="1:10" x14ac:dyDescent="0.25">
      <c r="A12071" t="s">
        <v>20</v>
      </c>
      <c r="B12071" t="s">
        <v>6</v>
      </c>
      <c r="C12071" t="s">
        <v>10</v>
      </c>
      <c r="D12071">
        <v>2039</v>
      </c>
      <c r="E12071">
        <v>2039</v>
      </c>
      <c r="F12071">
        <v>1</v>
      </c>
      <c r="G12071">
        <v>3101.2608610000002</v>
      </c>
      <c r="H12071">
        <v>0</v>
      </c>
      <c r="I12071">
        <v>1</v>
      </c>
      <c r="J12071" s="2" t="str">
        <f t="shared" si="188"/>
        <v>EG_SOLARRFER2039</v>
      </c>
    </row>
    <row r="12072" spans="1:10" x14ac:dyDescent="0.25">
      <c r="A12072" t="s">
        <v>20</v>
      </c>
      <c r="B12072" t="s">
        <v>6</v>
      </c>
      <c r="C12072" t="s">
        <v>11</v>
      </c>
      <c r="D12072">
        <v>2039</v>
      </c>
      <c r="E12072">
        <v>2039</v>
      </c>
      <c r="F12072">
        <v>1</v>
      </c>
      <c r="G12072">
        <v>3101.2608610000002</v>
      </c>
      <c r="H12072">
        <v>0</v>
      </c>
      <c r="I12072">
        <v>1</v>
      </c>
      <c r="J12072" s="2" t="str">
        <f t="shared" si="188"/>
        <v>EG_SOLARRFWR2039</v>
      </c>
    </row>
    <row r="12073" spans="1:10" x14ac:dyDescent="0.25">
      <c r="A12073" t="s">
        <v>20</v>
      </c>
      <c r="B12073" t="s">
        <v>6</v>
      </c>
      <c r="C12073" t="s">
        <v>9</v>
      </c>
      <c r="D12073">
        <v>2039</v>
      </c>
      <c r="E12073">
        <v>2039</v>
      </c>
      <c r="F12073">
        <v>1</v>
      </c>
      <c r="G12073">
        <v>3101.2608610000002</v>
      </c>
      <c r="H12073">
        <v>0</v>
      </c>
      <c r="I12073">
        <v>1</v>
      </c>
      <c r="J12073" s="2" t="str">
        <f t="shared" si="188"/>
        <v>EG_SOLARRFNER2039</v>
      </c>
    </row>
    <row r="12074" spans="1:10" x14ac:dyDescent="0.25">
      <c r="A12074" t="s">
        <v>20</v>
      </c>
      <c r="B12074" t="s">
        <v>6</v>
      </c>
      <c r="C12074" t="s">
        <v>8</v>
      </c>
      <c r="D12074">
        <v>2039</v>
      </c>
      <c r="E12074">
        <v>2039</v>
      </c>
      <c r="F12074">
        <v>1</v>
      </c>
      <c r="G12074">
        <v>3101.2608610000002</v>
      </c>
      <c r="H12074">
        <v>0</v>
      </c>
      <c r="I12074">
        <v>1</v>
      </c>
      <c r="J12074" s="2" t="str">
        <f t="shared" si="188"/>
        <v>EG_SOLARRFSR2039</v>
      </c>
    </row>
    <row r="12075" spans="1:10" x14ac:dyDescent="0.25">
      <c r="A12075" t="s">
        <v>20</v>
      </c>
      <c r="B12075" t="s">
        <v>6</v>
      </c>
      <c r="C12075" t="s">
        <v>12</v>
      </c>
      <c r="D12075">
        <v>2039</v>
      </c>
      <c r="E12075">
        <v>2039</v>
      </c>
      <c r="F12075">
        <v>1</v>
      </c>
      <c r="G12075">
        <v>3101.2608610000002</v>
      </c>
      <c r="H12075">
        <v>0</v>
      </c>
      <c r="I12075">
        <v>1</v>
      </c>
      <c r="J12075" s="2" t="str">
        <f t="shared" si="188"/>
        <v>EG_SOLARRFNR2039</v>
      </c>
    </row>
    <row r="12076" spans="1:10" x14ac:dyDescent="0.25">
      <c r="A12076" t="s">
        <v>20</v>
      </c>
      <c r="B12076" t="s">
        <v>6</v>
      </c>
      <c r="C12076" t="s">
        <v>10</v>
      </c>
      <c r="D12076">
        <v>2039</v>
      </c>
      <c r="E12076">
        <v>2040</v>
      </c>
      <c r="F12076">
        <v>1</v>
      </c>
      <c r="G12076">
        <v>3101.2608610000002</v>
      </c>
      <c r="H12076">
        <v>0</v>
      </c>
      <c r="I12076">
        <v>1</v>
      </c>
      <c r="J12076" s="2" t="str">
        <f t="shared" si="188"/>
        <v>EG_SOLARRFER2039</v>
      </c>
    </row>
    <row r="12077" spans="1:10" x14ac:dyDescent="0.25">
      <c r="A12077" t="s">
        <v>20</v>
      </c>
      <c r="B12077" t="s">
        <v>6</v>
      </c>
      <c r="C12077" t="s">
        <v>11</v>
      </c>
      <c r="D12077">
        <v>2039</v>
      </c>
      <c r="E12077">
        <v>2040</v>
      </c>
      <c r="F12077">
        <v>1</v>
      </c>
      <c r="G12077">
        <v>3101.2608610000002</v>
      </c>
      <c r="H12077">
        <v>0</v>
      </c>
      <c r="I12077">
        <v>1</v>
      </c>
      <c r="J12077" s="2" t="str">
        <f t="shared" si="188"/>
        <v>EG_SOLARRFWR2039</v>
      </c>
    </row>
    <row r="12078" spans="1:10" x14ac:dyDescent="0.25">
      <c r="A12078" t="s">
        <v>20</v>
      </c>
      <c r="B12078" t="s">
        <v>6</v>
      </c>
      <c r="C12078" t="s">
        <v>9</v>
      </c>
      <c r="D12078">
        <v>2039</v>
      </c>
      <c r="E12078">
        <v>2040</v>
      </c>
      <c r="F12078">
        <v>1</v>
      </c>
      <c r="G12078">
        <v>3101.2608610000002</v>
      </c>
      <c r="H12078">
        <v>0</v>
      </c>
      <c r="I12078">
        <v>1</v>
      </c>
      <c r="J12078" s="2" t="str">
        <f t="shared" si="188"/>
        <v>EG_SOLARRFNER2039</v>
      </c>
    </row>
    <row r="12079" spans="1:10" x14ac:dyDescent="0.25">
      <c r="A12079" t="s">
        <v>20</v>
      </c>
      <c r="B12079" t="s">
        <v>6</v>
      </c>
      <c r="C12079" t="s">
        <v>8</v>
      </c>
      <c r="D12079">
        <v>2039</v>
      </c>
      <c r="E12079">
        <v>2040</v>
      </c>
      <c r="F12079">
        <v>1</v>
      </c>
      <c r="G12079">
        <v>3101.2608610000002</v>
      </c>
      <c r="H12079">
        <v>0</v>
      </c>
      <c r="I12079">
        <v>1</v>
      </c>
      <c r="J12079" s="2" t="str">
        <f t="shared" si="188"/>
        <v>EG_SOLARRFSR2039</v>
      </c>
    </row>
    <row r="12080" spans="1:10" x14ac:dyDescent="0.25">
      <c r="A12080" t="s">
        <v>20</v>
      </c>
      <c r="B12080" t="s">
        <v>6</v>
      </c>
      <c r="C12080" t="s">
        <v>12</v>
      </c>
      <c r="D12080">
        <v>2039</v>
      </c>
      <c r="E12080">
        <v>2040</v>
      </c>
      <c r="F12080">
        <v>1</v>
      </c>
      <c r="G12080">
        <v>3101.2608610000002</v>
      </c>
      <c r="H12080">
        <v>0</v>
      </c>
      <c r="I12080">
        <v>1</v>
      </c>
      <c r="J12080" s="2" t="str">
        <f t="shared" si="188"/>
        <v>EG_SOLARRFNR2039</v>
      </c>
    </row>
    <row r="12081" spans="1:10" x14ac:dyDescent="0.25">
      <c r="A12081" t="s">
        <v>20</v>
      </c>
      <c r="B12081" t="s">
        <v>6</v>
      </c>
      <c r="C12081" t="s">
        <v>10</v>
      </c>
      <c r="D12081">
        <v>2039</v>
      </c>
      <c r="E12081">
        <v>2041</v>
      </c>
      <c r="F12081">
        <v>1</v>
      </c>
      <c r="G12081">
        <v>3101.2608610000002</v>
      </c>
      <c r="H12081">
        <v>0</v>
      </c>
      <c r="I12081">
        <v>1</v>
      </c>
      <c r="J12081" s="2" t="str">
        <f t="shared" si="188"/>
        <v>EG_SOLARRFER2039</v>
      </c>
    </row>
    <row r="12082" spans="1:10" x14ac:dyDescent="0.25">
      <c r="A12082" t="s">
        <v>20</v>
      </c>
      <c r="B12082" t="s">
        <v>6</v>
      </c>
      <c r="C12082" t="s">
        <v>11</v>
      </c>
      <c r="D12082">
        <v>2039</v>
      </c>
      <c r="E12082">
        <v>2041</v>
      </c>
      <c r="F12082">
        <v>1</v>
      </c>
      <c r="G12082">
        <v>3101.2608610000002</v>
      </c>
      <c r="H12082">
        <v>0</v>
      </c>
      <c r="I12082">
        <v>1</v>
      </c>
      <c r="J12082" s="2" t="str">
        <f t="shared" si="188"/>
        <v>EG_SOLARRFWR2039</v>
      </c>
    </row>
    <row r="12083" spans="1:10" x14ac:dyDescent="0.25">
      <c r="A12083" t="s">
        <v>20</v>
      </c>
      <c r="B12083" t="s">
        <v>6</v>
      </c>
      <c r="C12083" t="s">
        <v>9</v>
      </c>
      <c r="D12083">
        <v>2039</v>
      </c>
      <c r="E12083">
        <v>2041</v>
      </c>
      <c r="F12083">
        <v>1</v>
      </c>
      <c r="G12083">
        <v>3101.2608610000002</v>
      </c>
      <c r="H12083">
        <v>0</v>
      </c>
      <c r="I12083">
        <v>1</v>
      </c>
      <c r="J12083" s="2" t="str">
        <f t="shared" si="188"/>
        <v>EG_SOLARRFNER2039</v>
      </c>
    </row>
    <row r="12084" spans="1:10" x14ac:dyDescent="0.25">
      <c r="A12084" t="s">
        <v>20</v>
      </c>
      <c r="B12084" t="s">
        <v>6</v>
      </c>
      <c r="C12084" t="s">
        <v>8</v>
      </c>
      <c r="D12084">
        <v>2039</v>
      </c>
      <c r="E12084">
        <v>2041</v>
      </c>
      <c r="F12084">
        <v>1</v>
      </c>
      <c r="G12084">
        <v>3101.2608610000002</v>
      </c>
      <c r="H12084">
        <v>0</v>
      </c>
      <c r="I12084">
        <v>1</v>
      </c>
      <c r="J12084" s="2" t="str">
        <f t="shared" si="188"/>
        <v>EG_SOLARRFSR2039</v>
      </c>
    </row>
    <row r="12085" spans="1:10" x14ac:dyDescent="0.25">
      <c r="A12085" t="s">
        <v>20</v>
      </c>
      <c r="B12085" t="s">
        <v>6</v>
      </c>
      <c r="C12085" t="s">
        <v>12</v>
      </c>
      <c r="D12085">
        <v>2039</v>
      </c>
      <c r="E12085">
        <v>2041</v>
      </c>
      <c r="F12085">
        <v>1</v>
      </c>
      <c r="G12085">
        <v>3101.2608610000002</v>
      </c>
      <c r="H12085">
        <v>0</v>
      </c>
      <c r="I12085">
        <v>1</v>
      </c>
      <c r="J12085" s="2" t="str">
        <f t="shared" si="188"/>
        <v>EG_SOLARRFNR2039</v>
      </c>
    </row>
    <row r="12086" spans="1:10" x14ac:dyDescent="0.25">
      <c r="A12086" t="s">
        <v>21</v>
      </c>
      <c r="B12086" t="s">
        <v>6</v>
      </c>
      <c r="C12086" t="s">
        <v>10</v>
      </c>
      <c r="D12086">
        <v>2039</v>
      </c>
      <c r="E12086">
        <v>2039</v>
      </c>
      <c r="F12086">
        <v>1</v>
      </c>
      <c r="G12086">
        <v>9855.1251269999993</v>
      </c>
      <c r="H12086">
        <v>0</v>
      </c>
      <c r="I12086">
        <v>1</v>
      </c>
      <c r="J12086" s="2" t="str">
        <f t="shared" si="188"/>
        <v>EG_WINDONER2039</v>
      </c>
    </row>
    <row r="12087" spans="1:10" x14ac:dyDescent="0.25">
      <c r="A12087" t="s">
        <v>21</v>
      </c>
      <c r="B12087" t="s">
        <v>6</v>
      </c>
      <c r="C12087" t="s">
        <v>11</v>
      </c>
      <c r="D12087">
        <v>2039</v>
      </c>
      <c r="E12087">
        <v>2039</v>
      </c>
      <c r="F12087">
        <v>1</v>
      </c>
      <c r="G12087">
        <v>9855.1251269999993</v>
      </c>
      <c r="H12087">
        <v>0</v>
      </c>
      <c r="I12087">
        <v>1</v>
      </c>
      <c r="J12087" s="2" t="str">
        <f t="shared" si="188"/>
        <v>EG_WINDONWR2039</v>
      </c>
    </row>
    <row r="12088" spans="1:10" x14ac:dyDescent="0.25">
      <c r="A12088" t="s">
        <v>21</v>
      </c>
      <c r="B12088" t="s">
        <v>6</v>
      </c>
      <c r="C12088" t="s">
        <v>9</v>
      </c>
      <c r="D12088">
        <v>2039</v>
      </c>
      <c r="E12088">
        <v>2039</v>
      </c>
      <c r="F12088">
        <v>1</v>
      </c>
      <c r="G12088">
        <v>9855.1251269999993</v>
      </c>
      <c r="H12088">
        <v>0</v>
      </c>
      <c r="I12088">
        <v>1</v>
      </c>
      <c r="J12088" s="2" t="str">
        <f t="shared" si="188"/>
        <v>EG_WINDONNER2039</v>
      </c>
    </row>
    <row r="12089" spans="1:10" x14ac:dyDescent="0.25">
      <c r="A12089" t="s">
        <v>21</v>
      </c>
      <c r="B12089" t="s">
        <v>6</v>
      </c>
      <c r="C12089" t="s">
        <v>8</v>
      </c>
      <c r="D12089">
        <v>2039</v>
      </c>
      <c r="E12089">
        <v>2039</v>
      </c>
      <c r="F12089">
        <v>1</v>
      </c>
      <c r="G12089">
        <v>9855.1251269999993</v>
      </c>
      <c r="H12089">
        <v>0</v>
      </c>
      <c r="I12089">
        <v>1</v>
      </c>
      <c r="J12089" s="2" t="str">
        <f t="shared" si="188"/>
        <v>EG_WINDONSR2039</v>
      </c>
    </row>
    <row r="12090" spans="1:10" x14ac:dyDescent="0.25">
      <c r="A12090" t="s">
        <v>21</v>
      </c>
      <c r="B12090" t="s">
        <v>6</v>
      </c>
      <c r="C12090" t="s">
        <v>12</v>
      </c>
      <c r="D12090">
        <v>2039</v>
      </c>
      <c r="E12090">
        <v>2039</v>
      </c>
      <c r="F12090">
        <v>1</v>
      </c>
      <c r="G12090">
        <v>9855.1251269999993</v>
      </c>
      <c r="H12090">
        <v>0</v>
      </c>
      <c r="I12090">
        <v>1</v>
      </c>
      <c r="J12090" s="2" t="str">
        <f t="shared" si="188"/>
        <v>EG_WINDONNR2039</v>
      </c>
    </row>
    <row r="12091" spans="1:10" x14ac:dyDescent="0.25">
      <c r="A12091" t="s">
        <v>21</v>
      </c>
      <c r="B12091" t="s">
        <v>6</v>
      </c>
      <c r="C12091" t="s">
        <v>10</v>
      </c>
      <c r="D12091">
        <v>2039</v>
      </c>
      <c r="E12091">
        <v>2040</v>
      </c>
      <c r="F12091">
        <v>1</v>
      </c>
      <c r="G12091">
        <v>9855.1251269999993</v>
      </c>
      <c r="H12091">
        <v>0</v>
      </c>
      <c r="I12091">
        <v>1</v>
      </c>
      <c r="J12091" s="2" t="str">
        <f t="shared" si="188"/>
        <v>EG_WINDONER2039</v>
      </c>
    </row>
    <row r="12092" spans="1:10" x14ac:dyDescent="0.25">
      <c r="A12092" t="s">
        <v>21</v>
      </c>
      <c r="B12092" t="s">
        <v>6</v>
      </c>
      <c r="C12092" t="s">
        <v>11</v>
      </c>
      <c r="D12092">
        <v>2039</v>
      </c>
      <c r="E12092">
        <v>2040</v>
      </c>
      <c r="F12092">
        <v>1</v>
      </c>
      <c r="G12092">
        <v>9855.1251269999993</v>
      </c>
      <c r="H12092">
        <v>0</v>
      </c>
      <c r="I12092">
        <v>1</v>
      </c>
      <c r="J12092" s="2" t="str">
        <f t="shared" si="188"/>
        <v>EG_WINDONWR2039</v>
      </c>
    </row>
    <row r="12093" spans="1:10" x14ac:dyDescent="0.25">
      <c r="A12093" t="s">
        <v>21</v>
      </c>
      <c r="B12093" t="s">
        <v>6</v>
      </c>
      <c r="C12093" t="s">
        <v>9</v>
      </c>
      <c r="D12093">
        <v>2039</v>
      </c>
      <c r="E12093">
        <v>2040</v>
      </c>
      <c r="F12093">
        <v>1</v>
      </c>
      <c r="G12093">
        <v>9855.1251269999993</v>
      </c>
      <c r="H12093">
        <v>0</v>
      </c>
      <c r="I12093">
        <v>1</v>
      </c>
      <c r="J12093" s="2" t="str">
        <f t="shared" si="188"/>
        <v>EG_WINDONNER2039</v>
      </c>
    </row>
    <row r="12094" spans="1:10" x14ac:dyDescent="0.25">
      <c r="A12094" t="s">
        <v>21</v>
      </c>
      <c r="B12094" t="s">
        <v>6</v>
      </c>
      <c r="C12094" t="s">
        <v>8</v>
      </c>
      <c r="D12094">
        <v>2039</v>
      </c>
      <c r="E12094">
        <v>2040</v>
      </c>
      <c r="F12094">
        <v>1</v>
      </c>
      <c r="G12094">
        <v>9855.1251269999993</v>
      </c>
      <c r="H12094">
        <v>0</v>
      </c>
      <c r="I12094">
        <v>1</v>
      </c>
      <c r="J12094" s="2" t="str">
        <f t="shared" si="188"/>
        <v>EG_WINDONSR2039</v>
      </c>
    </row>
    <row r="12095" spans="1:10" x14ac:dyDescent="0.25">
      <c r="A12095" t="s">
        <v>21</v>
      </c>
      <c r="B12095" t="s">
        <v>6</v>
      </c>
      <c r="C12095" t="s">
        <v>12</v>
      </c>
      <c r="D12095">
        <v>2039</v>
      </c>
      <c r="E12095">
        <v>2040</v>
      </c>
      <c r="F12095">
        <v>1</v>
      </c>
      <c r="G12095">
        <v>9855.1251269999993</v>
      </c>
      <c r="H12095">
        <v>0</v>
      </c>
      <c r="I12095">
        <v>1</v>
      </c>
      <c r="J12095" s="2" t="str">
        <f t="shared" si="188"/>
        <v>EG_WINDONNR2039</v>
      </c>
    </row>
    <row r="12096" spans="1:10" x14ac:dyDescent="0.25">
      <c r="A12096" t="s">
        <v>21</v>
      </c>
      <c r="B12096" t="s">
        <v>6</v>
      </c>
      <c r="C12096" t="s">
        <v>10</v>
      </c>
      <c r="D12096">
        <v>2039</v>
      </c>
      <c r="E12096">
        <v>2041</v>
      </c>
      <c r="F12096">
        <v>1</v>
      </c>
      <c r="G12096">
        <v>9855.1251269999993</v>
      </c>
      <c r="H12096">
        <v>0</v>
      </c>
      <c r="I12096">
        <v>1</v>
      </c>
      <c r="J12096" s="2" t="str">
        <f t="shared" si="188"/>
        <v>EG_WINDONER2039</v>
      </c>
    </row>
    <row r="12097" spans="1:10" x14ac:dyDescent="0.25">
      <c r="A12097" t="s">
        <v>21</v>
      </c>
      <c r="B12097" t="s">
        <v>6</v>
      </c>
      <c r="C12097" t="s">
        <v>11</v>
      </c>
      <c r="D12097">
        <v>2039</v>
      </c>
      <c r="E12097">
        <v>2041</v>
      </c>
      <c r="F12097">
        <v>1</v>
      </c>
      <c r="G12097">
        <v>9855.1251269999993</v>
      </c>
      <c r="H12097">
        <v>0</v>
      </c>
      <c r="I12097">
        <v>1</v>
      </c>
      <c r="J12097" s="2" t="str">
        <f t="shared" si="188"/>
        <v>EG_WINDONWR2039</v>
      </c>
    </row>
    <row r="12098" spans="1:10" x14ac:dyDescent="0.25">
      <c r="A12098" t="s">
        <v>21</v>
      </c>
      <c r="B12098" t="s">
        <v>6</v>
      </c>
      <c r="C12098" t="s">
        <v>9</v>
      </c>
      <c r="D12098">
        <v>2039</v>
      </c>
      <c r="E12098">
        <v>2041</v>
      </c>
      <c r="F12098">
        <v>1</v>
      </c>
      <c r="G12098">
        <v>9855.1251269999993</v>
      </c>
      <c r="H12098">
        <v>0</v>
      </c>
      <c r="I12098">
        <v>1</v>
      </c>
      <c r="J12098" s="2" t="str">
        <f t="shared" si="188"/>
        <v>EG_WINDONNER2039</v>
      </c>
    </row>
    <row r="12099" spans="1:10" x14ac:dyDescent="0.25">
      <c r="A12099" t="s">
        <v>21</v>
      </c>
      <c r="B12099" t="s">
        <v>6</v>
      </c>
      <c r="C12099" t="s">
        <v>8</v>
      </c>
      <c r="D12099">
        <v>2039</v>
      </c>
      <c r="E12099">
        <v>2041</v>
      </c>
      <c r="F12099">
        <v>1</v>
      </c>
      <c r="G12099">
        <v>9855.1251269999993</v>
      </c>
      <c r="H12099">
        <v>0</v>
      </c>
      <c r="I12099">
        <v>1</v>
      </c>
      <c r="J12099" s="2" t="str">
        <f t="shared" ref="J12099:J12162" si="189">_xlfn.CONCAT(A12099,C12099,D12099)</f>
        <v>EG_WINDONSR2039</v>
      </c>
    </row>
    <row r="12100" spans="1:10" x14ac:dyDescent="0.25">
      <c r="A12100" t="s">
        <v>21</v>
      </c>
      <c r="B12100" t="s">
        <v>6</v>
      </c>
      <c r="C12100" t="s">
        <v>12</v>
      </c>
      <c r="D12100">
        <v>2039</v>
      </c>
      <c r="E12100">
        <v>2041</v>
      </c>
      <c r="F12100">
        <v>1</v>
      </c>
      <c r="G12100">
        <v>9855.1251269999993</v>
      </c>
      <c r="H12100">
        <v>0</v>
      </c>
      <c r="I12100">
        <v>1</v>
      </c>
      <c r="J12100" s="2" t="str">
        <f t="shared" si="189"/>
        <v>EG_WINDONNR2039</v>
      </c>
    </row>
    <row r="12101" spans="1:10" x14ac:dyDescent="0.25">
      <c r="A12101" t="s">
        <v>23</v>
      </c>
      <c r="B12101" t="s">
        <v>6</v>
      </c>
      <c r="C12101" t="s">
        <v>10</v>
      </c>
      <c r="D12101">
        <v>2039</v>
      </c>
      <c r="E12101">
        <v>2039</v>
      </c>
      <c r="F12101">
        <v>1</v>
      </c>
      <c r="G12101">
        <v>23126.1041</v>
      </c>
      <c r="H12101">
        <v>0</v>
      </c>
      <c r="I12101">
        <v>1</v>
      </c>
      <c r="J12101" s="2" t="str">
        <f t="shared" si="189"/>
        <v>EG_WINDOFFER2039</v>
      </c>
    </row>
    <row r="12102" spans="1:10" x14ac:dyDescent="0.25">
      <c r="A12102" t="s">
        <v>23</v>
      </c>
      <c r="B12102" t="s">
        <v>6</v>
      </c>
      <c r="C12102" t="s">
        <v>11</v>
      </c>
      <c r="D12102">
        <v>2039</v>
      </c>
      <c r="E12102">
        <v>2039</v>
      </c>
      <c r="F12102">
        <v>1</v>
      </c>
      <c r="G12102">
        <v>23126.1041</v>
      </c>
      <c r="H12102">
        <v>0</v>
      </c>
      <c r="I12102">
        <v>1</v>
      </c>
      <c r="J12102" s="2" t="str">
        <f t="shared" si="189"/>
        <v>EG_WINDOFFWR2039</v>
      </c>
    </row>
    <row r="12103" spans="1:10" x14ac:dyDescent="0.25">
      <c r="A12103" t="s">
        <v>23</v>
      </c>
      <c r="B12103" t="s">
        <v>6</v>
      </c>
      <c r="C12103" t="s">
        <v>9</v>
      </c>
      <c r="D12103">
        <v>2039</v>
      </c>
      <c r="E12103">
        <v>2039</v>
      </c>
      <c r="F12103">
        <v>1</v>
      </c>
      <c r="G12103">
        <v>23126.1041</v>
      </c>
      <c r="H12103">
        <v>0</v>
      </c>
      <c r="I12103">
        <v>1</v>
      </c>
      <c r="J12103" s="2" t="str">
        <f t="shared" si="189"/>
        <v>EG_WINDOFFNER2039</v>
      </c>
    </row>
    <row r="12104" spans="1:10" x14ac:dyDescent="0.25">
      <c r="A12104" t="s">
        <v>23</v>
      </c>
      <c r="B12104" t="s">
        <v>6</v>
      </c>
      <c r="C12104" t="s">
        <v>8</v>
      </c>
      <c r="D12104">
        <v>2039</v>
      </c>
      <c r="E12104">
        <v>2039</v>
      </c>
      <c r="F12104">
        <v>1</v>
      </c>
      <c r="G12104">
        <v>23126.1041</v>
      </c>
      <c r="H12104">
        <v>0</v>
      </c>
      <c r="I12104">
        <v>1</v>
      </c>
      <c r="J12104" s="2" t="str">
        <f t="shared" si="189"/>
        <v>EG_WINDOFFSR2039</v>
      </c>
    </row>
    <row r="12105" spans="1:10" x14ac:dyDescent="0.25">
      <c r="A12105" t="s">
        <v>23</v>
      </c>
      <c r="B12105" t="s">
        <v>6</v>
      </c>
      <c r="C12105" t="s">
        <v>12</v>
      </c>
      <c r="D12105">
        <v>2039</v>
      </c>
      <c r="E12105">
        <v>2039</v>
      </c>
      <c r="F12105">
        <v>1</v>
      </c>
      <c r="G12105">
        <v>23126.1041</v>
      </c>
      <c r="H12105">
        <v>0</v>
      </c>
      <c r="I12105">
        <v>1</v>
      </c>
      <c r="J12105" s="2" t="str">
        <f t="shared" si="189"/>
        <v>EG_WINDOFFNR2039</v>
      </c>
    </row>
    <row r="12106" spans="1:10" x14ac:dyDescent="0.25">
      <c r="A12106" t="s">
        <v>23</v>
      </c>
      <c r="B12106" t="s">
        <v>6</v>
      </c>
      <c r="C12106" t="s">
        <v>10</v>
      </c>
      <c r="D12106">
        <v>2039</v>
      </c>
      <c r="E12106">
        <v>2040</v>
      </c>
      <c r="F12106">
        <v>1</v>
      </c>
      <c r="G12106">
        <v>23126.1041</v>
      </c>
      <c r="H12106">
        <v>0</v>
      </c>
      <c r="I12106">
        <v>1</v>
      </c>
      <c r="J12106" s="2" t="str">
        <f t="shared" si="189"/>
        <v>EG_WINDOFFER2039</v>
      </c>
    </row>
    <row r="12107" spans="1:10" x14ac:dyDescent="0.25">
      <c r="A12107" t="s">
        <v>23</v>
      </c>
      <c r="B12107" t="s">
        <v>6</v>
      </c>
      <c r="C12107" t="s">
        <v>11</v>
      </c>
      <c r="D12107">
        <v>2039</v>
      </c>
      <c r="E12107">
        <v>2040</v>
      </c>
      <c r="F12107">
        <v>1</v>
      </c>
      <c r="G12107">
        <v>23126.1041</v>
      </c>
      <c r="H12107">
        <v>0</v>
      </c>
      <c r="I12107">
        <v>1</v>
      </c>
      <c r="J12107" s="2" t="str">
        <f t="shared" si="189"/>
        <v>EG_WINDOFFWR2039</v>
      </c>
    </row>
    <row r="12108" spans="1:10" x14ac:dyDescent="0.25">
      <c r="A12108" t="s">
        <v>23</v>
      </c>
      <c r="B12108" t="s">
        <v>6</v>
      </c>
      <c r="C12108" t="s">
        <v>9</v>
      </c>
      <c r="D12108">
        <v>2039</v>
      </c>
      <c r="E12108">
        <v>2040</v>
      </c>
      <c r="F12108">
        <v>1</v>
      </c>
      <c r="G12108">
        <v>23126.1041</v>
      </c>
      <c r="H12108">
        <v>0</v>
      </c>
      <c r="I12108">
        <v>1</v>
      </c>
      <c r="J12108" s="2" t="str">
        <f t="shared" si="189"/>
        <v>EG_WINDOFFNER2039</v>
      </c>
    </row>
    <row r="12109" spans="1:10" x14ac:dyDescent="0.25">
      <c r="A12109" t="s">
        <v>23</v>
      </c>
      <c r="B12109" t="s">
        <v>6</v>
      </c>
      <c r="C12109" t="s">
        <v>8</v>
      </c>
      <c r="D12109">
        <v>2039</v>
      </c>
      <c r="E12109">
        <v>2040</v>
      </c>
      <c r="F12109">
        <v>1</v>
      </c>
      <c r="G12109">
        <v>23126.1041</v>
      </c>
      <c r="H12109">
        <v>0</v>
      </c>
      <c r="I12109">
        <v>1</v>
      </c>
      <c r="J12109" s="2" t="str">
        <f t="shared" si="189"/>
        <v>EG_WINDOFFSR2039</v>
      </c>
    </row>
    <row r="12110" spans="1:10" x14ac:dyDescent="0.25">
      <c r="A12110" t="s">
        <v>23</v>
      </c>
      <c r="B12110" t="s">
        <v>6</v>
      </c>
      <c r="C12110" t="s">
        <v>12</v>
      </c>
      <c r="D12110">
        <v>2039</v>
      </c>
      <c r="E12110">
        <v>2040</v>
      </c>
      <c r="F12110">
        <v>1</v>
      </c>
      <c r="G12110">
        <v>23126.1041</v>
      </c>
      <c r="H12110">
        <v>0</v>
      </c>
      <c r="I12110">
        <v>1</v>
      </c>
      <c r="J12110" s="2" t="str">
        <f t="shared" si="189"/>
        <v>EG_WINDOFFNR2039</v>
      </c>
    </row>
    <row r="12111" spans="1:10" x14ac:dyDescent="0.25">
      <c r="A12111" t="s">
        <v>23</v>
      </c>
      <c r="B12111" t="s">
        <v>6</v>
      </c>
      <c r="C12111" t="s">
        <v>10</v>
      </c>
      <c r="D12111">
        <v>2039</v>
      </c>
      <c r="E12111">
        <v>2041</v>
      </c>
      <c r="F12111">
        <v>1</v>
      </c>
      <c r="G12111">
        <v>23126.1041</v>
      </c>
      <c r="H12111">
        <v>0</v>
      </c>
      <c r="I12111">
        <v>1</v>
      </c>
      <c r="J12111" s="2" t="str">
        <f t="shared" si="189"/>
        <v>EG_WINDOFFER2039</v>
      </c>
    </row>
    <row r="12112" spans="1:10" x14ac:dyDescent="0.25">
      <c r="A12112" t="s">
        <v>23</v>
      </c>
      <c r="B12112" t="s">
        <v>6</v>
      </c>
      <c r="C12112" t="s">
        <v>11</v>
      </c>
      <c r="D12112">
        <v>2039</v>
      </c>
      <c r="E12112">
        <v>2041</v>
      </c>
      <c r="F12112">
        <v>1</v>
      </c>
      <c r="G12112">
        <v>23126.1041</v>
      </c>
      <c r="H12112">
        <v>0</v>
      </c>
      <c r="I12112">
        <v>1</v>
      </c>
      <c r="J12112" s="2" t="str">
        <f t="shared" si="189"/>
        <v>EG_WINDOFFWR2039</v>
      </c>
    </row>
    <row r="12113" spans="1:10" x14ac:dyDescent="0.25">
      <c r="A12113" t="s">
        <v>23</v>
      </c>
      <c r="B12113" t="s">
        <v>6</v>
      </c>
      <c r="C12113" t="s">
        <v>9</v>
      </c>
      <c r="D12113">
        <v>2039</v>
      </c>
      <c r="E12113">
        <v>2041</v>
      </c>
      <c r="F12113">
        <v>1</v>
      </c>
      <c r="G12113">
        <v>23126.1041</v>
      </c>
      <c r="H12113">
        <v>0</v>
      </c>
      <c r="I12113">
        <v>1</v>
      </c>
      <c r="J12113" s="2" t="str">
        <f t="shared" si="189"/>
        <v>EG_WINDOFFNER2039</v>
      </c>
    </row>
    <row r="12114" spans="1:10" x14ac:dyDescent="0.25">
      <c r="A12114" t="s">
        <v>23</v>
      </c>
      <c r="B12114" t="s">
        <v>6</v>
      </c>
      <c r="C12114" t="s">
        <v>8</v>
      </c>
      <c r="D12114">
        <v>2039</v>
      </c>
      <c r="E12114">
        <v>2041</v>
      </c>
      <c r="F12114">
        <v>1</v>
      </c>
      <c r="G12114">
        <v>23126.1041</v>
      </c>
      <c r="H12114">
        <v>0</v>
      </c>
      <c r="I12114">
        <v>1</v>
      </c>
      <c r="J12114" s="2" t="str">
        <f t="shared" si="189"/>
        <v>EG_WINDOFFSR2039</v>
      </c>
    </row>
    <row r="12115" spans="1:10" x14ac:dyDescent="0.25">
      <c r="A12115" t="s">
        <v>23</v>
      </c>
      <c r="B12115" t="s">
        <v>6</v>
      </c>
      <c r="C12115" t="s">
        <v>12</v>
      </c>
      <c r="D12115">
        <v>2039</v>
      </c>
      <c r="E12115">
        <v>2041</v>
      </c>
      <c r="F12115">
        <v>1</v>
      </c>
      <c r="G12115">
        <v>23126.1041</v>
      </c>
      <c r="H12115">
        <v>0</v>
      </c>
      <c r="I12115">
        <v>1</v>
      </c>
      <c r="J12115" s="2" t="str">
        <f t="shared" si="189"/>
        <v>EG_WINDOFFNR2039</v>
      </c>
    </row>
    <row r="12116" spans="1:10" x14ac:dyDescent="0.25">
      <c r="A12116" t="s">
        <v>13</v>
      </c>
      <c r="B12116" t="s">
        <v>6</v>
      </c>
      <c r="C12116" t="s">
        <v>10</v>
      </c>
      <c r="D12116">
        <v>2040</v>
      </c>
      <c r="E12116">
        <v>2040</v>
      </c>
      <c r="F12116">
        <v>0.38096819999999998</v>
      </c>
      <c r="G12116">
        <v>13721.031290000001</v>
      </c>
      <c r="H12116">
        <v>133.5230182</v>
      </c>
      <c r="I12116">
        <v>0.85</v>
      </c>
      <c r="J12116" s="2" t="str">
        <f t="shared" si="189"/>
        <v>EG_COALER2040</v>
      </c>
    </row>
    <row r="12117" spans="1:10" x14ac:dyDescent="0.25">
      <c r="A12117" t="s">
        <v>13</v>
      </c>
      <c r="B12117" t="s">
        <v>6</v>
      </c>
      <c r="C12117" t="s">
        <v>11</v>
      </c>
      <c r="D12117">
        <v>2040</v>
      </c>
      <c r="E12117">
        <v>2040</v>
      </c>
      <c r="F12117">
        <v>0.38096819999999998</v>
      </c>
      <c r="G12117">
        <v>13721.031290000001</v>
      </c>
      <c r="H12117">
        <v>133.5230182</v>
      </c>
      <c r="I12117">
        <v>0.85</v>
      </c>
      <c r="J12117" s="2" t="str">
        <f t="shared" si="189"/>
        <v>EG_COALWR2040</v>
      </c>
    </row>
    <row r="12118" spans="1:10" x14ac:dyDescent="0.25">
      <c r="A12118" t="s">
        <v>13</v>
      </c>
      <c r="B12118" t="s">
        <v>6</v>
      </c>
      <c r="C12118" t="s">
        <v>9</v>
      </c>
      <c r="D12118">
        <v>2040</v>
      </c>
      <c r="E12118">
        <v>2040</v>
      </c>
      <c r="F12118">
        <v>0.38096819999999998</v>
      </c>
      <c r="G12118">
        <v>13721.031290000001</v>
      </c>
      <c r="H12118">
        <v>133.5230182</v>
      </c>
      <c r="I12118">
        <v>0.85</v>
      </c>
      <c r="J12118" s="2" t="str">
        <f t="shared" si="189"/>
        <v>EG_COALNER2040</v>
      </c>
    </row>
    <row r="12119" spans="1:10" x14ac:dyDescent="0.25">
      <c r="A12119" t="s">
        <v>13</v>
      </c>
      <c r="B12119" t="s">
        <v>6</v>
      </c>
      <c r="C12119" t="s">
        <v>8</v>
      </c>
      <c r="D12119">
        <v>2040</v>
      </c>
      <c r="E12119">
        <v>2040</v>
      </c>
      <c r="F12119">
        <v>0.38096819999999998</v>
      </c>
      <c r="G12119">
        <v>13721.031290000001</v>
      </c>
      <c r="H12119">
        <v>133.5230182</v>
      </c>
      <c r="I12119">
        <v>0.85</v>
      </c>
      <c r="J12119" s="2" t="str">
        <f t="shared" si="189"/>
        <v>EG_COALSR2040</v>
      </c>
    </row>
    <row r="12120" spans="1:10" x14ac:dyDescent="0.25">
      <c r="A12120" t="s">
        <v>13</v>
      </c>
      <c r="B12120" t="s">
        <v>6</v>
      </c>
      <c r="C12120" t="s">
        <v>12</v>
      </c>
      <c r="D12120">
        <v>2040</v>
      </c>
      <c r="E12120">
        <v>2040</v>
      </c>
      <c r="F12120">
        <v>0.38096819999999998</v>
      </c>
      <c r="G12120">
        <v>13721.031290000001</v>
      </c>
      <c r="H12120">
        <v>133.5230182</v>
      </c>
      <c r="I12120">
        <v>0.85</v>
      </c>
      <c r="J12120" s="2" t="str">
        <f t="shared" si="189"/>
        <v>EG_COALNR2040</v>
      </c>
    </row>
    <row r="12121" spans="1:10" x14ac:dyDescent="0.25">
      <c r="A12121" t="s">
        <v>13</v>
      </c>
      <c r="B12121" t="s">
        <v>6</v>
      </c>
      <c r="C12121" t="s">
        <v>10</v>
      </c>
      <c r="D12121">
        <v>2040</v>
      </c>
      <c r="E12121">
        <v>2041</v>
      </c>
      <c r="F12121">
        <v>0.38096819999999998</v>
      </c>
      <c r="G12121">
        <v>13721.031290000001</v>
      </c>
      <c r="H12121">
        <v>133.5230182</v>
      </c>
      <c r="I12121">
        <v>0.85</v>
      </c>
      <c r="J12121" s="2" t="str">
        <f t="shared" si="189"/>
        <v>EG_COALER2040</v>
      </c>
    </row>
    <row r="12122" spans="1:10" x14ac:dyDescent="0.25">
      <c r="A12122" t="s">
        <v>13</v>
      </c>
      <c r="B12122" t="s">
        <v>6</v>
      </c>
      <c r="C12122" t="s">
        <v>11</v>
      </c>
      <c r="D12122">
        <v>2040</v>
      </c>
      <c r="E12122">
        <v>2041</v>
      </c>
      <c r="F12122">
        <v>0.38096819999999998</v>
      </c>
      <c r="G12122">
        <v>13721.031290000001</v>
      </c>
      <c r="H12122">
        <v>133.5230182</v>
      </c>
      <c r="I12122">
        <v>0.85</v>
      </c>
      <c r="J12122" s="2" t="str">
        <f t="shared" si="189"/>
        <v>EG_COALWR2040</v>
      </c>
    </row>
    <row r="12123" spans="1:10" x14ac:dyDescent="0.25">
      <c r="A12123" t="s">
        <v>13</v>
      </c>
      <c r="B12123" t="s">
        <v>6</v>
      </c>
      <c r="C12123" t="s">
        <v>9</v>
      </c>
      <c r="D12123">
        <v>2040</v>
      </c>
      <c r="E12123">
        <v>2041</v>
      </c>
      <c r="F12123">
        <v>0.38096819999999998</v>
      </c>
      <c r="G12123">
        <v>13721.031290000001</v>
      </c>
      <c r="H12123">
        <v>133.5230182</v>
      </c>
      <c r="I12123">
        <v>0.85</v>
      </c>
      <c r="J12123" s="2" t="str">
        <f t="shared" si="189"/>
        <v>EG_COALNER2040</v>
      </c>
    </row>
    <row r="12124" spans="1:10" x14ac:dyDescent="0.25">
      <c r="A12124" t="s">
        <v>13</v>
      </c>
      <c r="B12124" t="s">
        <v>6</v>
      </c>
      <c r="C12124" t="s">
        <v>8</v>
      </c>
      <c r="D12124">
        <v>2040</v>
      </c>
      <c r="E12124">
        <v>2041</v>
      </c>
      <c r="F12124">
        <v>0.38096819999999998</v>
      </c>
      <c r="G12124">
        <v>13721.031290000001</v>
      </c>
      <c r="H12124">
        <v>133.5230182</v>
      </c>
      <c r="I12124">
        <v>0.85</v>
      </c>
      <c r="J12124" s="2" t="str">
        <f t="shared" si="189"/>
        <v>EG_COALSR2040</v>
      </c>
    </row>
    <row r="12125" spans="1:10" x14ac:dyDescent="0.25">
      <c r="A12125" t="s">
        <v>13</v>
      </c>
      <c r="B12125" t="s">
        <v>6</v>
      </c>
      <c r="C12125" t="s">
        <v>12</v>
      </c>
      <c r="D12125">
        <v>2040</v>
      </c>
      <c r="E12125">
        <v>2041</v>
      </c>
      <c r="F12125">
        <v>0.38096819999999998</v>
      </c>
      <c r="G12125">
        <v>13721.031290000001</v>
      </c>
      <c r="H12125">
        <v>133.5230182</v>
      </c>
      <c r="I12125">
        <v>0.85</v>
      </c>
      <c r="J12125" s="2" t="str">
        <f t="shared" si="189"/>
        <v>EG_COALNR2040</v>
      </c>
    </row>
    <row r="12126" spans="1:10" x14ac:dyDescent="0.25">
      <c r="A12126" t="s">
        <v>14</v>
      </c>
      <c r="B12126" t="s">
        <v>6</v>
      </c>
      <c r="C12126" t="s">
        <v>10</v>
      </c>
      <c r="D12126">
        <v>2040</v>
      </c>
      <c r="E12126">
        <v>2040</v>
      </c>
      <c r="F12126">
        <v>0.40444272199999998</v>
      </c>
      <c r="G12126">
        <v>8512.2278029999998</v>
      </c>
      <c r="H12126">
        <v>0</v>
      </c>
      <c r="I12126">
        <v>0.85</v>
      </c>
      <c r="J12126" s="2" t="str">
        <f t="shared" si="189"/>
        <v>EG_CCGTER2040</v>
      </c>
    </row>
    <row r="12127" spans="1:10" x14ac:dyDescent="0.25">
      <c r="A12127" t="s">
        <v>14</v>
      </c>
      <c r="B12127" t="s">
        <v>6</v>
      </c>
      <c r="C12127" t="s">
        <v>11</v>
      </c>
      <c r="D12127">
        <v>2040</v>
      </c>
      <c r="E12127">
        <v>2040</v>
      </c>
      <c r="F12127">
        <v>0.40444272199999998</v>
      </c>
      <c r="G12127">
        <v>8512.2278029999998</v>
      </c>
      <c r="H12127">
        <v>0</v>
      </c>
      <c r="I12127">
        <v>0.85</v>
      </c>
      <c r="J12127" s="2" t="str">
        <f t="shared" si="189"/>
        <v>EG_CCGTWR2040</v>
      </c>
    </row>
    <row r="12128" spans="1:10" x14ac:dyDescent="0.25">
      <c r="A12128" t="s">
        <v>14</v>
      </c>
      <c r="B12128" t="s">
        <v>6</v>
      </c>
      <c r="C12128" t="s">
        <v>9</v>
      </c>
      <c r="D12128">
        <v>2040</v>
      </c>
      <c r="E12128">
        <v>2040</v>
      </c>
      <c r="F12128">
        <v>0.40444272199999998</v>
      </c>
      <c r="G12128">
        <v>8512.2278029999998</v>
      </c>
      <c r="H12128">
        <v>0</v>
      </c>
      <c r="I12128">
        <v>0.85</v>
      </c>
      <c r="J12128" s="2" t="str">
        <f t="shared" si="189"/>
        <v>EG_CCGTNER2040</v>
      </c>
    </row>
    <row r="12129" spans="1:10" x14ac:dyDescent="0.25">
      <c r="A12129" t="s">
        <v>14</v>
      </c>
      <c r="B12129" t="s">
        <v>6</v>
      </c>
      <c r="C12129" t="s">
        <v>8</v>
      </c>
      <c r="D12129">
        <v>2040</v>
      </c>
      <c r="E12129">
        <v>2040</v>
      </c>
      <c r="F12129">
        <v>0.40444272199999998</v>
      </c>
      <c r="G12129">
        <v>8512.2278029999998</v>
      </c>
      <c r="H12129">
        <v>0</v>
      </c>
      <c r="I12129">
        <v>0.85</v>
      </c>
      <c r="J12129" s="2" t="str">
        <f t="shared" si="189"/>
        <v>EG_CCGTSR2040</v>
      </c>
    </row>
    <row r="12130" spans="1:10" x14ac:dyDescent="0.25">
      <c r="A12130" t="s">
        <v>14</v>
      </c>
      <c r="B12130" t="s">
        <v>6</v>
      </c>
      <c r="C12130" t="s">
        <v>12</v>
      </c>
      <c r="D12130">
        <v>2040</v>
      </c>
      <c r="E12130">
        <v>2040</v>
      </c>
      <c r="F12130">
        <v>0.40444272199999998</v>
      </c>
      <c r="G12130">
        <v>8512.2278029999998</v>
      </c>
      <c r="H12130">
        <v>0</v>
      </c>
      <c r="I12130">
        <v>0.85</v>
      </c>
      <c r="J12130" s="2" t="str">
        <f t="shared" si="189"/>
        <v>EG_CCGTNR2040</v>
      </c>
    </row>
    <row r="12131" spans="1:10" x14ac:dyDescent="0.25">
      <c r="A12131" t="s">
        <v>14</v>
      </c>
      <c r="B12131" t="s">
        <v>6</v>
      </c>
      <c r="C12131" t="s">
        <v>10</v>
      </c>
      <c r="D12131">
        <v>2040</v>
      </c>
      <c r="E12131">
        <v>2041</v>
      </c>
      <c r="F12131">
        <v>0.40444272199999998</v>
      </c>
      <c r="G12131">
        <v>8512.2278029999998</v>
      </c>
      <c r="H12131">
        <v>0</v>
      </c>
      <c r="I12131">
        <v>0.85</v>
      </c>
      <c r="J12131" s="2" t="str">
        <f t="shared" si="189"/>
        <v>EG_CCGTER2040</v>
      </c>
    </row>
    <row r="12132" spans="1:10" x14ac:dyDescent="0.25">
      <c r="A12132" t="s">
        <v>14</v>
      </c>
      <c r="B12132" t="s">
        <v>6</v>
      </c>
      <c r="C12132" t="s">
        <v>11</v>
      </c>
      <c r="D12132">
        <v>2040</v>
      </c>
      <c r="E12132">
        <v>2041</v>
      </c>
      <c r="F12132">
        <v>0.40444272199999998</v>
      </c>
      <c r="G12132">
        <v>8512.2278029999998</v>
      </c>
      <c r="H12132">
        <v>0</v>
      </c>
      <c r="I12132">
        <v>0.85</v>
      </c>
      <c r="J12132" s="2" t="str">
        <f t="shared" si="189"/>
        <v>EG_CCGTWR2040</v>
      </c>
    </row>
    <row r="12133" spans="1:10" x14ac:dyDescent="0.25">
      <c r="A12133" t="s">
        <v>14</v>
      </c>
      <c r="B12133" t="s">
        <v>6</v>
      </c>
      <c r="C12133" t="s">
        <v>9</v>
      </c>
      <c r="D12133">
        <v>2040</v>
      </c>
      <c r="E12133">
        <v>2041</v>
      </c>
      <c r="F12133">
        <v>0.40444272199999998</v>
      </c>
      <c r="G12133">
        <v>8512.2278029999998</v>
      </c>
      <c r="H12133">
        <v>0</v>
      </c>
      <c r="I12133">
        <v>0.85</v>
      </c>
      <c r="J12133" s="2" t="str">
        <f t="shared" si="189"/>
        <v>EG_CCGTNER2040</v>
      </c>
    </row>
    <row r="12134" spans="1:10" x14ac:dyDescent="0.25">
      <c r="A12134" t="s">
        <v>14</v>
      </c>
      <c r="B12134" t="s">
        <v>6</v>
      </c>
      <c r="C12134" t="s">
        <v>8</v>
      </c>
      <c r="D12134">
        <v>2040</v>
      </c>
      <c r="E12134">
        <v>2041</v>
      </c>
      <c r="F12134">
        <v>0.40444272199999998</v>
      </c>
      <c r="G12134">
        <v>8512.2278029999998</v>
      </c>
      <c r="H12134">
        <v>0</v>
      </c>
      <c r="I12134">
        <v>0.85</v>
      </c>
      <c r="J12134" s="2" t="str">
        <f t="shared" si="189"/>
        <v>EG_CCGTSR2040</v>
      </c>
    </row>
    <row r="12135" spans="1:10" x14ac:dyDescent="0.25">
      <c r="A12135" t="s">
        <v>14</v>
      </c>
      <c r="B12135" t="s">
        <v>6</v>
      </c>
      <c r="C12135" t="s">
        <v>12</v>
      </c>
      <c r="D12135">
        <v>2040</v>
      </c>
      <c r="E12135">
        <v>2041</v>
      </c>
      <c r="F12135">
        <v>0.40444272199999998</v>
      </c>
      <c r="G12135">
        <v>8512.2278029999998</v>
      </c>
      <c r="H12135">
        <v>0</v>
      </c>
      <c r="I12135">
        <v>0.85</v>
      </c>
      <c r="J12135" s="2" t="str">
        <f t="shared" si="189"/>
        <v>EG_CCGTNR2040</v>
      </c>
    </row>
    <row r="12136" spans="1:10" x14ac:dyDescent="0.25">
      <c r="A12136" t="s">
        <v>16</v>
      </c>
      <c r="B12136" t="s">
        <v>6</v>
      </c>
      <c r="C12136" t="s">
        <v>10</v>
      </c>
      <c r="D12136">
        <v>2040</v>
      </c>
      <c r="E12136">
        <v>2040</v>
      </c>
      <c r="F12136">
        <v>0.28070162799999998</v>
      </c>
      <c r="G12136">
        <v>6679.7506489999996</v>
      </c>
      <c r="H12136">
        <v>0</v>
      </c>
      <c r="I12136">
        <v>0.85</v>
      </c>
      <c r="J12136" s="2" t="str">
        <f t="shared" si="189"/>
        <v>EG_OCGTER2040</v>
      </c>
    </row>
    <row r="12137" spans="1:10" x14ac:dyDescent="0.25">
      <c r="A12137" t="s">
        <v>16</v>
      </c>
      <c r="B12137" t="s">
        <v>6</v>
      </c>
      <c r="C12137" t="s">
        <v>11</v>
      </c>
      <c r="D12137">
        <v>2040</v>
      </c>
      <c r="E12137">
        <v>2040</v>
      </c>
      <c r="F12137">
        <v>0.28070162799999998</v>
      </c>
      <c r="G12137">
        <v>6679.7506489999996</v>
      </c>
      <c r="H12137">
        <v>0</v>
      </c>
      <c r="I12137">
        <v>0.85</v>
      </c>
      <c r="J12137" s="2" t="str">
        <f t="shared" si="189"/>
        <v>EG_OCGTWR2040</v>
      </c>
    </row>
    <row r="12138" spans="1:10" x14ac:dyDescent="0.25">
      <c r="A12138" t="s">
        <v>16</v>
      </c>
      <c r="B12138" t="s">
        <v>6</v>
      </c>
      <c r="C12138" t="s">
        <v>9</v>
      </c>
      <c r="D12138">
        <v>2040</v>
      </c>
      <c r="E12138">
        <v>2040</v>
      </c>
      <c r="F12138">
        <v>0.28070162799999998</v>
      </c>
      <c r="G12138">
        <v>6679.7506489999996</v>
      </c>
      <c r="H12138">
        <v>0</v>
      </c>
      <c r="I12138">
        <v>0.85</v>
      </c>
      <c r="J12138" s="2" t="str">
        <f t="shared" si="189"/>
        <v>EG_OCGTNER2040</v>
      </c>
    </row>
    <row r="12139" spans="1:10" x14ac:dyDescent="0.25">
      <c r="A12139" t="s">
        <v>16</v>
      </c>
      <c r="B12139" t="s">
        <v>6</v>
      </c>
      <c r="C12139" t="s">
        <v>8</v>
      </c>
      <c r="D12139">
        <v>2040</v>
      </c>
      <c r="E12139">
        <v>2040</v>
      </c>
      <c r="F12139">
        <v>0.28070162799999998</v>
      </c>
      <c r="G12139">
        <v>6679.7506489999996</v>
      </c>
      <c r="H12139">
        <v>0</v>
      </c>
      <c r="I12139">
        <v>0.85</v>
      </c>
      <c r="J12139" s="2" t="str">
        <f t="shared" si="189"/>
        <v>EG_OCGTSR2040</v>
      </c>
    </row>
    <row r="12140" spans="1:10" x14ac:dyDescent="0.25">
      <c r="A12140" t="s">
        <v>16</v>
      </c>
      <c r="B12140" t="s">
        <v>6</v>
      </c>
      <c r="C12140" t="s">
        <v>12</v>
      </c>
      <c r="D12140">
        <v>2040</v>
      </c>
      <c r="E12140">
        <v>2040</v>
      </c>
      <c r="F12140">
        <v>0.28070162799999998</v>
      </c>
      <c r="G12140">
        <v>6679.7506489999996</v>
      </c>
      <c r="H12140">
        <v>0</v>
      </c>
      <c r="I12140">
        <v>0.85</v>
      </c>
      <c r="J12140" s="2" t="str">
        <f t="shared" si="189"/>
        <v>EG_OCGTNR2040</v>
      </c>
    </row>
    <row r="12141" spans="1:10" x14ac:dyDescent="0.25">
      <c r="A12141" t="s">
        <v>16</v>
      </c>
      <c r="B12141" t="s">
        <v>6</v>
      </c>
      <c r="C12141" t="s">
        <v>10</v>
      </c>
      <c r="D12141">
        <v>2040</v>
      </c>
      <c r="E12141">
        <v>2041</v>
      </c>
      <c r="F12141">
        <v>0.28070162799999998</v>
      </c>
      <c r="G12141">
        <v>6679.7506489999996</v>
      </c>
      <c r="H12141">
        <v>0</v>
      </c>
      <c r="I12141">
        <v>0.85</v>
      </c>
      <c r="J12141" s="2" t="str">
        <f t="shared" si="189"/>
        <v>EG_OCGTER2040</v>
      </c>
    </row>
    <row r="12142" spans="1:10" x14ac:dyDescent="0.25">
      <c r="A12142" t="s">
        <v>16</v>
      </c>
      <c r="B12142" t="s">
        <v>6</v>
      </c>
      <c r="C12142" t="s">
        <v>11</v>
      </c>
      <c r="D12142">
        <v>2040</v>
      </c>
      <c r="E12142">
        <v>2041</v>
      </c>
      <c r="F12142">
        <v>0.28070162799999998</v>
      </c>
      <c r="G12142">
        <v>6679.7506489999996</v>
      </c>
      <c r="H12142">
        <v>0</v>
      </c>
      <c r="I12142">
        <v>0.85</v>
      </c>
      <c r="J12142" s="2" t="str">
        <f t="shared" si="189"/>
        <v>EG_OCGTWR2040</v>
      </c>
    </row>
    <row r="12143" spans="1:10" x14ac:dyDescent="0.25">
      <c r="A12143" t="s">
        <v>16</v>
      </c>
      <c r="B12143" t="s">
        <v>6</v>
      </c>
      <c r="C12143" t="s">
        <v>9</v>
      </c>
      <c r="D12143">
        <v>2040</v>
      </c>
      <c r="E12143">
        <v>2041</v>
      </c>
      <c r="F12143">
        <v>0.28070162799999998</v>
      </c>
      <c r="G12143">
        <v>6679.7506489999996</v>
      </c>
      <c r="H12143">
        <v>0</v>
      </c>
      <c r="I12143">
        <v>0.85</v>
      </c>
      <c r="J12143" s="2" t="str">
        <f t="shared" si="189"/>
        <v>EG_OCGTNER2040</v>
      </c>
    </row>
    <row r="12144" spans="1:10" x14ac:dyDescent="0.25">
      <c r="A12144" t="s">
        <v>16</v>
      </c>
      <c r="B12144" t="s">
        <v>6</v>
      </c>
      <c r="C12144" t="s">
        <v>8</v>
      </c>
      <c r="D12144">
        <v>2040</v>
      </c>
      <c r="E12144">
        <v>2041</v>
      </c>
      <c r="F12144">
        <v>0.28070162799999998</v>
      </c>
      <c r="G12144">
        <v>6679.7506489999996</v>
      </c>
      <c r="H12144">
        <v>0</v>
      </c>
      <c r="I12144">
        <v>0.85</v>
      </c>
      <c r="J12144" s="2" t="str">
        <f t="shared" si="189"/>
        <v>EG_OCGTSR2040</v>
      </c>
    </row>
    <row r="12145" spans="1:10" x14ac:dyDescent="0.25">
      <c r="A12145" t="s">
        <v>16</v>
      </c>
      <c r="B12145" t="s">
        <v>6</v>
      </c>
      <c r="C12145" t="s">
        <v>12</v>
      </c>
      <c r="D12145">
        <v>2040</v>
      </c>
      <c r="E12145">
        <v>2041</v>
      </c>
      <c r="F12145">
        <v>0.28070162799999998</v>
      </c>
      <c r="G12145">
        <v>6679.7506489999996</v>
      </c>
      <c r="H12145">
        <v>0</v>
      </c>
      <c r="I12145">
        <v>0.85</v>
      </c>
      <c r="J12145" s="2" t="str">
        <f t="shared" si="189"/>
        <v>EG_OCGTNR2040</v>
      </c>
    </row>
    <row r="12146" spans="1:10" x14ac:dyDescent="0.25">
      <c r="A12146" t="s">
        <v>15</v>
      </c>
      <c r="B12146" t="s">
        <v>6</v>
      </c>
      <c r="C12146" t="s">
        <v>10</v>
      </c>
      <c r="D12146">
        <v>2040</v>
      </c>
      <c r="E12146">
        <v>2040</v>
      </c>
      <c r="F12146">
        <v>1</v>
      </c>
      <c r="G12146">
        <v>19631.81452</v>
      </c>
      <c r="H12146">
        <v>0</v>
      </c>
      <c r="I12146">
        <v>1</v>
      </c>
      <c r="J12146" s="2" t="str">
        <f t="shared" si="189"/>
        <v>EG_LHER2040</v>
      </c>
    </row>
    <row r="12147" spans="1:10" x14ac:dyDescent="0.25">
      <c r="A12147" t="s">
        <v>15</v>
      </c>
      <c r="B12147" t="s">
        <v>6</v>
      </c>
      <c r="C12147" t="s">
        <v>11</v>
      </c>
      <c r="D12147">
        <v>2040</v>
      </c>
      <c r="E12147">
        <v>2040</v>
      </c>
      <c r="F12147">
        <v>1</v>
      </c>
      <c r="G12147">
        <v>19631.81452</v>
      </c>
      <c r="H12147">
        <v>0</v>
      </c>
      <c r="I12147">
        <v>1</v>
      </c>
      <c r="J12147" s="2" t="str">
        <f t="shared" si="189"/>
        <v>EG_LHWR2040</v>
      </c>
    </row>
    <row r="12148" spans="1:10" x14ac:dyDescent="0.25">
      <c r="A12148" t="s">
        <v>15</v>
      </c>
      <c r="B12148" t="s">
        <v>6</v>
      </c>
      <c r="C12148" t="s">
        <v>9</v>
      </c>
      <c r="D12148">
        <v>2040</v>
      </c>
      <c r="E12148">
        <v>2040</v>
      </c>
      <c r="F12148">
        <v>1</v>
      </c>
      <c r="G12148">
        <v>19631.81452</v>
      </c>
      <c r="H12148">
        <v>0</v>
      </c>
      <c r="I12148">
        <v>1</v>
      </c>
      <c r="J12148" s="2" t="str">
        <f t="shared" si="189"/>
        <v>EG_LHNER2040</v>
      </c>
    </row>
    <row r="12149" spans="1:10" x14ac:dyDescent="0.25">
      <c r="A12149" t="s">
        <v>15</v>
      </c>
      <c r="B12149" t="s">
        <v>6</v>
      </c>
      <c r="C12149" t="s">
        <v>8</v>
      </c>
      <c r="D12149">
        <v>2040</v>
      </c>
      <c r="E12149">
        <v>2040</v>
      </c>
      <c r="F12149">
        <v>1</v>
      </c>
      <c r="G12149">
        <v>19631.81452</v>
      </c>
      <c r="H12149">
        <v>0</v>
      </c>
      <c r="I12149">
        <v>1</v>
      </c>
      <c r="J12149" s="2" t="str">
        <f t="shared" si="189"/>
        <v>EG_LHSR2040</v>
      </c>
    </row>
    <row r="12150" spans="1:10" x14ac:dyDescent="0.25">
      <c r="A12150" t="s">
        <v>15</v>
      </c>
      <c r="B12150" t="s">
        <v>6</v>
      </c>
      <c r="C12150" t="s">
        <v>12</v>
      </c>
      <c r="D12150">
        <v>2040</v>
      </c>
      <c r="E12150">
        <v>2040</v>
      </c>
      <c r="F12150">
        <v>1</v>
      </c>
      <c r="G12150">
        <v>19631.81452</v>
      </c>
      <c r="H12150">
        <v>0</v>
      </c>
      <c r="I12150">
        <v>1</v>
      </c>
      <c r="J12150" s="2" t="str">
        <f t="shared" si="189"/>
        <v>EG_LHNR2040</v>
      </c>
    </row>
    <row r="12151" spans="1:10" x14ac:dyDescent="0.25">
      <c r="A12151" t="s">
        <v>15</v>
      </c>
      <c r="B12151" t="s">
        <v>6</v>
      </c>
      <c r="C12151" t="s">
        <v>10</v>
      </c>
      <c r="D12151">
        <v>2040</v>
      </c>
      <c r="E12151">
        <v>2041</v>
      </c>
      <c r="F12151">
        <v>1</v>
      </c>
      <c r="G12151">
        <v>19631.81452</v>
      </c>
      <c r="H12151">
        <v>0</v>
      </c>
      <c r="I12151">
        <v>1</v>
      </c>
      <c r="J12151" s="2" t="str">
        <f t="shared" si="189"/>
        <v>EG_LHER2040</v>
      </c>
    </row>
    <row r="12152" spans="1:10" x14ac:dyDescent="0.25">
      <c r="A12152" t="s">
        <v>15</v>
      </c>
      <c r="B12152" t="s">
        <v>6</v>
      </c>
      <c r="C12152" t="s">
        <v>11</v>
      </c>
      <c r="D12152">
        <v>2040</v>
      </c>
      <c r="E12152">
        <v>2041</v>
      </c>
      <c r="F12152">
        <v>1</v>
      </c>
      <c r="G12152">
        <v>19631.81452</v>
      </c>
      <c r="H12152">
        <v>0</v>
      </c>
      <c r="I12152">
        <v>1</v>
      </c>
      <c r="J12152" s="2" t="str">
        <f t="shared" si="189"/>
        <v>EG_LHWR2040</v>
      </c>
    </row>
    <row r="12153" spans="1:10" x14ac:dyDescent="0.25">
      <c r="A12153" t="s">
        <v>15</v>
      </c>
      <c r="B12153" t="s">
        <v>6</v>
      </c>
      <c r="C12153" t="s">
        <v>9</v>
      </c>
      <c r="D12153">
        <v>2040</v>
      </c>
      <c r="E12153">
        <v>2041</v>
      </c>
      <c r="F12153">
        <v>1</v>
      </c>
      <c r="G12153">
        <v>19631.81452</v>
      </c>
      <c r="H12153">
        <v>0</v>
      </c>
      <c r="I12153">
        <v>1</v>
      </c>
      <c r="J12153" s="2" t="str">
        <f t="shared" si="189"/>
        <v>EG_LHNER2040</v>
      </c>
    </row>
    <row r="12154" spans="1:10" x14ac:dyDescent="0.25">
      <c r="A12154" t="s">
        <v>15</v>
      </c>
      <c r="B12154" t="s">
        <v>6</v>
      </c>
      <c r="C12154" t="s">
        <v>8</v>
      </c>
      <c r="D12154">
        <v>2040</v>
      </c>
      <c r="E12154">
        <v>2041</v>
      </c>
      <c r="F12154">
        <v>1</v>
      </c>
      <c r="G12154">
        <v>19631.81452</v>
      </c>
      <c r="H12154">
        <v>0</v>
      </c>
      <c r="I12154">
        <v>1</v>
      </c>
      <c r="J12154" s="2" t="str">
        <f t="shared" si="189"/>
        <v>EG_LHSR2040</v>
      </c>
    </row>
    <row r="12155" spans="1:10" x14ac:dyDescent="0.25">
      <c r="A12155" t="s">
        <v>15</v>
      </c>
      <c r="B12155" t="s">
        <v>6</v>
      </c>
      <c r="C12155" t="s">
        <v>12</v>
      </c>
      <c r="D12155">
        <v>2040</v>
      </c>
      <c r="E12155">
        <v>2041</v>
      </c>
      <c r="F12155">
        <v>1</v>
      </c>
      <c r="G12155">
        <v>19631.81452</v>
      </c>
      <c r="H12155">
        <v>0</v>
      </c>
      <c r="I12155">
        <v>1</v>
      </c>
      <c r="J12155" s="2" t="str">
        <f t="shared" si="189"/>
        <v>EG_LHNR2040</v>
      </c>
    </row>
    <row r="12156" spans="1:10" x14ac:dyDescent="0.25">
      <c r="A12156" t="s">
        <v>18</v>
      </c>
      <c r="B12156" t="s">
        <v>6</v>
      </c>
      <c r="C12156" t="s">
        <v>10</v>
      </c>
      <c r="D12156">
        <v>2040</v>
      </c>
      <c r="E12156">
        <v>2040</v>
      </c>
      <c r="F12156">
        <v>1</v>
      </c>
      <c r="G12156">
        <v>11825.348760000001</v>
      </c>
      <c r="H12156">
        <v>0</v>
      </c>
      <c r="I12156">
        <v>1</v>
      </c>
      <c r="J12156" s="2" t="str">
        <f t="shared" si="189"/>
        <v>EG_SHER2040</v>
      </c>
    </row>
    <row r="12157" spans="1:10" x14ac:dyDescent="0.25">
      <c r="A12157" t="s">
        <v>18</v>
      </c>
      <c r="B12157" t="s">
        <v>6</v>
      </c>
      <c r="C12157" t="s">
        <v>11</v>
      </c>
      <c r="D12157">
        <v>2040</v>
      </c>
      <c r="E12157">
        <v>2040</v>
      </c>
      <c r="F12157">
        <v>1</v>
      </c>
      <c r="G12157">
        <v>11825.348760000001</v>
      </c>
      <c r="H12157">
        <v>0</v>
      </c>
      <c r="I12157">
        <v>1</v>
      </c>
      <c r="J12157" s="2" t="str">
        <f t="shared" si="189"/>
        <v>EG_SHWR2040</v>
      </c>
    </row>
    <row r="12158" spans="1:10" x14ac:dyDescent="0.25">
      <c r="A12158" t="s">
        <v>18</v>
      </c>
      <c r="B12158" t="s">
        <v>6</v>
      </c>
      <c r="C12158" t="s">
        <v>9</v>
      </c>
      <c r="D12158">
        <v>2040</v>
      </c>
      <c r="E12158">
        <v>2040</v>
      </c>
      <c r="F12158">
        <v>1</v>
      </c>
      <c r="G12158">
        <v>11825.348760000001</v>
      </c>
      <c r="H12158">
        <v>0</v>
      </c>
      <c r="I12158">
        <v>1</v>
      </c>
      <c r="J12158" s="2" t="str">
        <f t="shared" si="189"/>
        <v>EG_SHNER2040</v>
      </c>
    </row>
    <row r="12159" spans="1:10" x14ac:dyDescent="0.25">
      <c r="A12159" t="s">
        <v>18</v>
      </c>
      <c r="B12159" t="s">
        <v>6</v>
      </c>
      <c r="C12159" t="s">
        <v>8</v>
      </c>
      <c r="D12159">
        <v>2040</v>
      </c>
      <c r="E12159">
        <v>2040</v>
      </c>
      <c r="F12159">
        <v>1</v>
      </c>
      <c r="G12159">
        <v>11825.348760000001</v>
      </c>
      <c r="H12159">
        <v>0</v>
      </c>
      <c r="I12159">
        <v>1</v>
      </c>
      <c r="J12159" s="2" t="str">
        <f t="shared" si="189"/>
        <v>EG_SHSR2040</v>
      </c>
    </row>
    <row r="12160" spans="1:10" x14ac:dyDescent="0.25">
      <c r="A12160" t="s">
        <v>18</v>
      </c>
      <c r="B12160" t="s">
        <v>6</v>
      </c>
      <c r="C12160" t="s">
        <v>12</v>
      </c>
      <c r="D12160">
        <v>2040</v>
      </c>
      <c r="E12160">
        <v>2040</v>
      </c>
      <c r="F12160">
        <v>1</v>
      </c>
      <c r="G12160">
        <v>11825.348760000001</v>
      </c>
      <c r="H12160">
        <v>0</v>
      </c>
      <c r="I12160">
        <v>1</v>
      </c>
      <c r="J12160" s="2" t="str">
        <f t="shared" si="189"/>
        <v>EG_SHNR2040</v>
      </c>
    </row>
    <row r="12161" spans="1:10" x14ac:dyDescent="0.25">
      <c r="A12161" t="s">
        <v>18</v>
      </c>
      <c r="B12161" t="s">
        <v>6</v>
      </c>
      <c r="C12161" t="s">
        <v>10</v>
      </c>
      <c r="D12161">
        <v>2040</v>
      </c>
      <c r="E12161">
        <v>2041</v>
      </c>
      <c r="F12161">
        <v>1</v>
      </c>
      <c r="G12161">
        <v>11825.348760000001</v>
      </c>
      <c r="H12161">
        <v>0</v>
      </c>
      <c r="I12161">
        <v>1</v>
      </c>
      <c r="J12161" s="2" t="str">
        <f t="shared" si="189"/>
        <v>EG_SHER2040</v>
      </c>
    </row>
    <row r="12162" spans="1:10" x14ac:dyDescent="0.25">
      <c r="A12162" t="s">
        <v>18</v>
      </c>
      <c r="B12162" t="s">
        <v>6</v>
      </c>
      <c r="C12162" t="s">
        <v>11</v>
      </c>
      <c r="D12162">
        <v>2040</v>
      </c>
      <c r="E12162">
        <v>2041</v>
      </c>
      <c r="F12162">
        <v>1</v>
      </c>
      <c r="G12162">
        <v>11825.348760000001</v>
      </c>
      <c r="H12162">
        <v>0</v>
      </c>
      <c r="I12162">
        <v>1</v>
      </c>
      <c r="J12162" s="2" t="str">
        <f t="shared" si="189"/>
        <v>EG_SHWR2040</v>
      </c>
    </row>
    <row r="12163" spans="1:10" x14ac:dyDescent="0.25">
      <c r="A12163" t="s">
        <v>18</v>
      </c>
      <c r="B12163" t="s">
        <v>6</v>
      </c>
      <c r="C12163" t="s">
        <v>9</v>
      </c>
      <c r="D12163">
        <v>2040</v>
      </c>
      <c r="E12163">
        <v>2041</v>
      </c>
      <c r="F12163">
        <v>1</v>
      </c>
      <c r="G12163">
        <v>11825.348760000001</v>
      </c>
      <c r="H12163">
        <v>0</v>
      </c>
      <c r="I12163">
        <v>1</v>
      </c>
      <c r="J12163" s="2" t="str">
        <f t="shared" ref="J12163:J12226" si="190">_xlfn.CONCAT(A12163,C12163,D12163)</f>
        <v>EG_SHNER2040</v>
      </c>
    </row>
    <row r="12164" spans="1:10" x14ac:dyDescent="0.25">
      <c r="A12164" t="s">
        <v>18</v>
      </c>
      <c r="B12164" t="s">
        <v>6</v>
      </c>
      <c r="C12164" t="s">
        <v>8</v>
      </c>
      <c r="D12164">
        <v>2040</v>
      </c>
      <c r="E12164">
        <v>2041</v>
      </c>
      <c r="F12164">
        <v>1</v>
      </c>
      <c r="G12164">
        <v>11825.348760000001</v>
      </c>
      <c r="H12164">
        <v>0</v>
      </c>
      <c r="I12164">
        <v>1</v>
      </c>
      <c r="J12164" s="2" t="str">
        <f t="shared" si="190"/>
        <v>EG_SHSR2040</v>
      </c>
    </row>
    <row r="12165" spans="1:10" x14ac:dyDescent="0.25">
      <c r="A12165" t="s">
        <v>18</v>
      </c>
      <c r="B12165" t="s">
        <v>6</v>
      </c>
      <c r="C12165" t="s">
        <v>12</v>
      </c>
      <c r="D12165">
        <v>2040</v>
      </c>
      <c r="E12165">
        <v>2041</v>
      </c>
      <c r="F12165">
        <v>1</v>
      </c>
      <c r="G12165">
        <v>11825.348760000001</v>
      </c>
      <c r="H12165">
        <v>0</v>
      </c>
      <c r="I12165">
        <v>1</v>
      </c>
      <c r="J12165" s="2" t="str">
        <f t="shared" si="190"/>
        <v>EG_SHNR2040</v>
      </c>
    </row>
    <row r="12166" spans="1:10" x14ac:dyDescent="0.25">
      <c r="A12166" t="s">
        <v>17</v>
      </c>
      <c r="B12166" t="s">
        <v>6</v>
      </c>
      <c r="C12166" t="s">
        <v>10</v>
      </c>
      <c r="D12166">
        <v>2040</v>
      </c>
      <c r="E12166">
        <v>2040</v>
      </c>
      <c r="F12166">
        <v>1</v>
      </c>
      <c r="G12166">
        <v>20833.210350000001</v>
      </c>
      <c r="H12166">
        <v>0</v>
      </c>
      <c r="I12166">
        <v>0.70916666699999997</v>
      </c>
      <c r="J12166" s="2" t="str">
        <f t="shared" si="190"/>
        <v>EG_PHWRER2040</v>
      </c>
    </row>
    <row r="12167" spans="1:10" x14ac:dyDescent="0.25">
      <c r="A12167" t="s">
        <v>17</v>
      </c>
      <c r="B12167" t="s">
        <v>6</v>
      </c>
      <c r="C12167" t="s">
        <v>11</v>
      </c>
      <c r="D12167">
        <v>2040</v>
      </c>
      <c r="E12167">
        <v>2040</v>
      </c>
      <c r="F12167">
        <v>1</v>
      </c>
      <c r="G12167">
        <v>20833.210350000001</v>
      </c>
      <c r="H12167">
        <v>0</v>
      </c>
      <c r="I12167">
        <v>0.70916666699999997</v>
      </c>
      <c r="J12167" s="2" t="str">
        <f t="shared" si="190"/>
        <v>EG_PHWRWR2040</v>
      </c>
    </row>
    <row r="12168" spans="1:10" x14ac:dyDescent="0.25">
      <c r="A12168" t="s">
        <v>17</v>
      </c>
      <c r="B12168" t="s">
        <v>6</v>
      </c>
      <c r="C12168" t="s">
        <v>9</v>
      </c>
      <c r="D12168">
        <v>2040</v>
      </c>
      <c r="E12168">
        <v>2040</v>
      </c>
      <c r="F12168">
        <v>1</v>
      </c>
      <c r="G12168">
        <v>20833.210350000001</v>
      </c>
      <c r="H12168">
        <v>0</v>
      </c>
      <c r="I12168">
        <v>0.70916666699999997</v>
      </c>
      <c r="J12168" s="2" t="str">
        <f t="shared" si="190"/>
        <v>EG_PHWRNER2040</v>
      </c>
    </row>
    <row r="12169" spans="1:10" x14ac:dyDescent="0.25">
      <c r="A12169" t="s">
        <v>17</v>
      </c>
      <c r="B12169" t="s">
        <v>6</v>
      </c>
      <c r="C12169" t="s">
        <v>8</v>
      </c>
      <c r="D12169">
        <v>2040</v>
      </c>
      <c r="E12169">
        <v>2040</v>
      </c>
      <c r="F12169">
        <v>1</v>
      </c>
      <c r="G12169">
        <v>20833.210350000001</v>
      </c>
      <c r="H12169">
        <v>0</v>
      </c>
      <c r="I12169">
        <v>0.70916666699999997</v>
      </c>
      <c r="J12169" s="2" t="str">
        <f t="shared" si="190"/>
        <v>EG_PHWRSR2040</v>
      </c>
    </row>
    <row r="12170" spans="1:10" x14ac:dyDescent="0.25">
      <c r="A12170" t="s">
        <v>17</v>
      </c>
      <c r="B12170" t="s">
        <v>6</v>
      </c>
      <c r="C12170" t="s">
        <v>12</v>
      </c>
      <c r="D12170">
        <v>2040</v>
      </c>
      <c r="E12170">
        <v>2040</v>
      </c>
      <c r="F12170">
        <v>1</v>
      </c>
      <c r="G12170">
        <v>20833.210350000001</v>
      </c>
      <c r="H12170">
        <v>0</v>
      </c>
      <c r="I12170">
        <v>0.70916666699999997</v>
      </c>
      <c r="J12170" s="2" t="str">
        <f t="shared" si="190"/>
        <v>EG_PHWRNR2040</v>
      </c>
    </row>
    <row r="12171" spans="1:10" x14ac:dyDescent="0.25">
      <c r="A12171" t="s">
        <v>17</v>
      </c>
      <c r="B12171" t="s">
        <v>6</v>
      </c>
      <c r="C12171" t="s">
        <v>10</v>
      </c>
      <c r="D12171">
        <v>2040</v>
      </c>
      <c r="E12171">
        <v>2041</v>
      </c>
      <c r="F12171">
        <v>1</v>
      </c>
      <c r="G12171">
        <v>20833.210350000001</v>
      </c>
      <c r="H12171">
        <v>0</v>
      </c>
      <c r="I12171">
        <v>0.70916666699999997</v>
      </c>
      <c r="J12171" s="2" t="str">
        <f t="shared" si="190"/>
        <v>EG_PHWRER2040</v>
      </c>
    </row>
    <row r="12172" spans="1:10" x14ac:dyDescent="0.25">
      <c r="A12172" t="s">
        <v>17</v>
      </c>
      <c r="B12172" t="s">
        <v>6</v>
      </c>
      <c r="C12172" t="s">
        <v>11</v>
      </c>
      <c r="D12172">
        <v>2040</v>
      </c>
      <c r="E12172">
        <v>2041</v>
      </c>
      <c r="F12172">
        <v>1</v>
      </c>
      <c r="G12172">
        <v>20833.210350000001</v>
      </c>
      <c r="H12172">
        <v>0</v>
      </c>
      <c r="I12172">
        <v>0.70916666699999997</v>
      </c>
      <c r="J12172" s="2" t="str">
        <f t="shared" si="190"/>
        <v>EG_PHWRWR2040</v>
      </c>
    </row>
    <row r="12173" spans="1:10" x14ac:dyDescent="0.25">
      <c r="A12173" t="s">
        <v>17</v>
      </c>
      <c r="B12173" t="s">
        <v>6</v>
      </c>
      <c r="C12173" t="s">
        <v>9</v>
      </c>
      <c r="D12173">
        <v>2040</v>
      </c>
      <c r="E12173">
        <v>2041</v>
      </c>
      <c r="F12173">
        <v>1</v>
      </c>
      <c r="G12173">
        <v>20833.210350000001</v>
      </c>
      <c r="H12173">
        <v>0</v>
      </c>
      <c r="I12173">
        <v>0.70916666699999997</v>
      </c>
      <c r="J12173" s="2" t="str">
        <f t="shared" si="190"/>
        <v>EG_PHWRNER2040</v>
      </c>
    </row>
    <row r="12174" spans="1:10" x14ac:dyDescent="0.25">
      <c r="A12174" t="s">
        <v>17</v>
      </c>
      <c r="B12174" t="s">
        <v>6</v>
      </c>
      <c r="C12174" t="s">
        <v>8</v>
      </c>
      <c r="D12174">
        <v>2040</v>
      </c>
      <c r="E12174">
        <v>2041</v>
      </c>
      <c r="F12174">
        <v>1</v>
      </c>
      <c r="G12174">
        <v>20833.210350000001</v>
      </c>
      <c r="H12174">
        <v>0</v>
      </c>
      <c r="I12174">
        <v>0.70916666699999997</v>
      </c>
      <c r="J12174" s="2" t="str">
        <f t="shared" si="190"/>
        <v>EG_PHWRSR2040</v>
      </c>
    </row>
    <row r="12175" spans="1:10" x14ac:dyDescent="0.25">
      <c r="A12175" t="s">
        <v>17</v>
      </c>
      <c r="B12175" t="s">
        <v>6</v>
      </c>
      <c r="C12175" t="s">
        <v>12</v>
      </c>
      <c r="D12175">
        <v>2040</v>
      </c>
      <c r="E12175">
        <v>2041</v>
      </c>
      <c r="F12175">
        <v>1</v>
      </c>
      <c r="G12175">
        <v>20833.210350000001</v>
      </c>
      <c r="H12175">
        <v>0</v>
      </c>
      <c r="I12175">
        <v>0.70916666699999997</v>
      </c>
      <c r="J12175" s="2" t="str">
        <f t="shared" si="190"/>
        <v>EG_PHWRNR2040</v>
      </c>
    </row>
    <row r="12176" spans="1:10" x14ac:dyDescent="0.25">
      <c r="A12176" t="s">
        <v>22</v>
      </c>
      <c r="B12176" t="s">
        <v>6</v>
      </c>
      <c r="C12176" t="s">
        <v>10</v>
      </c>
      <c r="D12176">
        <v>2040</v>
      </c>
      <c r="E12176">
        <v>2040</v>
      </c>
      <c r="F12176">
        <v>1</v>
      </c>
      <c r="G12176">
        <v>35289.429389999998</v>
      </c>
      <c r="H12176">
        <v>0</v>
      </c>
      <c r="I12176">
        <v>0.70916666699999997</v>
      </c>
      <c r="J12176" s="2" t="str">
        <f t="shared" si="190"/>
        <v>EG_SMRER2040</v>
      </c>
    </row>
    <row r="12177" spans="1:10" x14ac:dyDescent="0.25">
      <c r="A12177" t="s">
        <v>22</v>
      </c>
      <c r="B12177" t="s">
        <v>6</v>
      </c>
      <c r="C12177" t="s">
        <v>11</v>
      </c>
      <c r="D12177">
        <v>2040</v>
      </c>
      <c r="E12177">
        <v>2040</v>
      </c>
      <c r="F12177">
        <v>1</v>
      </c>
      <c r="G12177">
        <v>35289.429389999998</v>
      </c>
      <c r="H12177">
        <v>0</v>
      </c>
      <c r="I12177">
        <v>0.70916666699999997</v>
      </c>
      <c r="J12177" s="2" t="str">
        <f t="shared" si="190"/>
        <v>EG_SMRWR2040</v>
      </c>
    </row>
    <row r="12178" spans="1:10" x14ac:dyDescent="0.25">
      <c r="A12178" t="s">
        <v>22</v>
      </c>
      <c r="B12178" t="s">
        <v>6</v>
      </c>
      <c r="C12178" t="s">
        <v>9</v>
      </c>
      <c r="D12178">
        <v>2040</v>
      </c>
      <c r="E12178">
        <v>2040</v>
      </c>
      <c r="F12178">
        <v>1</v>
      </c>
      <c r="G12178">
        <v>35289.429389999998</v>
      </c>
      <c r="H12178">
        <v>0</v>
      </c>
      <c r="I12178">
        <v>0.70916666699999997</v>
      </c>
      <c r="J12178" s="2" t="str">
        <f t="shared" si="190"/>
        <v>EG_SMRNER2040</v>
      </c>
    </row>
    <row r="12179" spans="1:10" x14ac:dyDescent="0.25">
      <c r="A12179" t="s">
        <v>22</v>
      </c>
      <c r="B12179" t="s">
        <v>6</v>
      </c>
      <c r="C12179" t="s">
        <v>8</v>
      </c>
      <c r="D12179">
        <v>2040</v>
      </c>
      <c r="E12179">
        <v>2040</v>
      </c>
      <c r="F12179">
        <v>1</v>
      </c>
      <c r="G12179">
        <v>35289.429389999998</v>
      </c>
      <c r="H12179">
        <v>0</v>
      </c>
      <c r="I12179">
        <v>0.70916666699999997</v>
      </c>
      <c r="J12179" s="2" t="str">
        <f t="shared" si="190"/>
        <v>EG_SMRSR2040</v>
      </c>
    </row>
    <row r="12180" spans="1:10" x14ac:dyDescent="0.25">
      <c r="A12180" t="s">
        <v>22</v>
      </c>
      <c r="B12180" t="s">
        <v>6</v>
      </c>
      <c r="C12180" t="s">
        <v>12</v>
      </c>
      <c r="D12180">
        <v>2040</v>
      </c>
      <c r="E12180">
        <v>2040</v>
      </c>
      <c r="F12180">
        <v>1</v>
      </c>
      <c r="G12180">
        <v>35289.429389999998</v>
      </c>
      <c r="H12180">
        <v>0</v>
      </c>
      <c r="I12180">
        <v>0.70916666699999997</v>
      </c>
      <c r="J12180" s="2" t="str">
        <f t="shared" si="190"/>
        <v>EG_SMRNR2040</v>
      </c>
    </row>
    <row r="12181" spans="1:10" x14ac:dyDescent="0.25">
      <c r="A12181" t="s">
        <v>22</v>
      </c>
      <c r="B12181" t="s">
        <v>6</v>
      </c>
      <c r="C12181" t="s">
        <v>10</v>
      </c>
      <c r="D12181">
        <v>2040</v>
      </c>
      <c r="E12181">
        <v>2041</v>
      </c>
      <c r="F12181">
        <v>1</v>
      </c>
      <c r="G12181">
        <v>35289.429389999998</v>
      </c>
      <c r="H12181">
        <v>0</v>
      </c>
      <c r="I12181">
        <v>0.70916666699999997</v>
      </c>
      <c r="J12181" s="2" t="str">
        <f t="shared" si="190"/>
        <v>EG_SMRER2040</v>
      </c>
    </row>
    <row r="12182" spans="1:10" x14ac:dyDescent="0.25">
      <c r="A12182" t="s">
        <v>22</v>
      </c>
      <c r="B12182" t="s">
        <v>6</v>
      </c>
      <c r="C12182" t="s">
        <v>11</v>
      </c>
      <c r="D12182">
        <v>2040</v>
      </c>
      <c r="E12182">
        <v>2041</v>
      </c>
      <c r="F12182">
        <v>1</v>
      </c>
      <c r="G12182">
        <v>35289.429389999998</v>
      </c>
      <c r="H12182">
        <v>0</v>
      </c>
      <c r="I12182">
        <v>0.70916666699999997</v>
      </c>
      <c r="J12182" s="2" t="str">
        <f t="shared" si="190"/>
        <v>EG_SMRWR2040</v>
      </c>
    </row>
    <row r="12183" spans="1:10" x14ac:dyDescent="0.25">
      <c r="A12183" t="s">
        <v>22</v>
      </c>
      <c r="B12183" t="s">
        <v>6</v>
      </c>
      <c r="C12183" t="s">
        <v>9</v>
      </c>
      <c r="D12183">
        <v>2040</v>
      </c>
      <c r="E12183">
        <v>2041</v>
      </c>
      <c r="F12183">
        <v>1</v>
      </c>
      <c r="G12183">
        <v>35289.429389999998</v>
      </c>
      <c r="H12183">
        <v>0</v>
      </c>
      <c r="I12183">
        <v>0.70916666699999997</v>
      </c>
      <c r="J12183" s="2" t="str">
        <f t="shared" si="190"/>
        <v>EG_SMRNER2040</v>
      </c>
    </row>
    <row r="12184" spans="1:10" x14ac:dyDescent="0.25">
      <c r="A12184" t="s">
        <v>22</v>
      </c>
      <c r="B12184" t="s">
        <v>6</v>
      </c>
      <c r="C12184" t="s">
        <v>8</v>
      </c>
      <c r="D12184">
        <v>2040</v>
      </c>
      <c r="E12184">
        <v>2041</v>
      </c>
      <c r="F12184">
        <v>1</v>
      </c>
      <c r="G12184">
        <v>35289.429389999998</v>
      </c>
      <c r="H12184">
        <v>0</v>
      </c>
      <c r="I12184">
        <v>0.70916666699999997</v>
      </c>
      <c r="J12184" s="2" t="str">
        <f t="shared" si="190"/>
        <v>EG_SMRSR2040</v>
      </c>
    </row>
    <row r="12185" spans="1:10" x14ac:dyDescent="0.25">
      <c r="A12185" t="s">
        <v>22</v>
      </c>
      <c r="B12185" t="s">
        <v>6</v>
      </c>
      <c r="C12185" t="s">
        <v>12</v>
      </c>
      <c r="D12185">
        <v>2040</v>
      </c>
      <c r="E12185">
        <v>2041</v>
      </c>
      <c r="F12185">
        <v>1</v>
      </c>
      <c r="G12185">
        <v>35289.429389999998</v>
      </c>
      <c r="H12185">
        <v>0</v>
      </c>
      <c r="I12185">
        <v>0.70916666699999997</v>
      </c>
      <c r="J12185" s="2" t="str">
        <f t="shared" si="190"/>
        <v>EG_SMRNR2040</v>
      </c>
    </row>
    <row r="12186" spans="1:10" x14ac:dyDescent="0.25">
      <c r="A12186" t="s">
        <v>7</v>
      </c>
      <c r="B12186" t="s">
        <v>6</v>
      </c>
      <c r="C12186" t="s">
        <v>10</v>
      </c>
      <c r="D12186">
        <v>2040</v>
      </c>
      <c r="E12186">
        <v>2040</v>
      </c>
      <c r="F12186">
        <v>0.238845897</v>
      </c>
      <c r="G12186">
        <v>7583.9664460000004</v>
      </c>
      <c r="H12186">
        <v>0</v>
      </c>
      <c r="I12186">
        <v>1</v>
      </c>
      <c r="J12186" s="2" t="str">
        <f t="shared" si="190"/>
        <v>EG_BIOMASSER2040</v>
      </c>
    </row>
    <row r="12187" spans="1:10" x14ac:dyDescent="0.25">
      <c r="A12187" t="s">
        <v>7</v>
      </c>
      <c r="B12187" t="s">
        <v>6</v>
      </c>
      <c r="C12187" t="s">
        <v>11</v>
      </c>
      <c r="D12187">
        <v>2040</v>
      </c>
      <c r="E12187">
        <v>2040</v>
      </c>
      <c r="F12187">
        <v>0.238845897</v>
      </c>
      <c r="G12187">
        <v>7583.9664460000004</v>
      </c>
      <c r="H12187">
        <v>0</v>
      </c>
      <c r="I12187">
        <v>1</v>
      </c>
      <c r="J12187" s="2" t="str">
        <f t="shared" si="190"/>
        <v>EG_BIOMASSWR2040</v>
      </c>
    </row>
    <row r="12188" spans="1:10" x14ac:dyDescent="0.25">
      <c r="A12188" t="s">
        <v>7</v>
      </c>
      <c r="B12188" t="s">
        <v>6</v>
      </c>
      <c r="C12188" t="s">
        <v>9</v>
      </c>
      <c r="D12188">
        <v>2040</v>
      </c>
      <c r="E12188">
        <v>2040</v>
      </c>
      <c r="F12188">
        <v>0.238845897</v>
      </c>
      <c r="G12188">
        <v>7583.9664460000004</v>
      </c>
      <c r="H12188">
        <v>0</v>
      </c>
      <c r="I12188">
        <v>1</v>
      </c>
      <c r="J12188" s="2" t="str">
        <f t="shared" si="190"/>
        <v>EG_BIOMASSNER2040</v>
      </c>
    </row>
    <row r="12189" spans="1:10" x14ac:dyDescent="0.25">
      <c r="A12189" t="s">
        <v>7</v>
      </c>
      <c r="B12189" t="s">
        <v>6</v>
      </c>
      <c r="C12189" t="s">
        <v>8</v>
      </c>
      <c r="D12189">
        <v>2040</v>
      </c>
      <c r="E12189">
        <v>2040</v>
      </c>
      <c r="F12189">
        <v>0.238845897</v>
      </c>
      <c r="G12189">
        <v>7583.9664460000004</v>
      </c>
      <c r="H12189">
        <v>0</v>
      </c>
      <c r="I12189">
        <v>1</v>
      </c>
      <c r="J12189" s="2" t="str">
        <f t="shared" si="190"/>
        <v>EG_BIOMASSSR2040</v>
      </c>
    </row>
    <row r="12190" spans="1:10" x14ac:dyDescent="0.25">
      <c r="A12190" t="s">
        <v>7</v>
      </c>
      <c r="B12190" t="s">
        <v>6</v>
      </c>
      <c r="C12190" t="s">
        <v>12</v>
      </c>
      <c r="D12190">
        <v>2040</v>
      </c>
      <c r="E12190">
        <v>2040</v>
      </c>
      <c r="F12190">
        <v>0.238845897</v>
      </c>
      <c r="G12190">
        <v>7583.9664460000004</v>
      </c>
      <c r="H12190">
        <v>0</v>
      </c>
      <c r="I12190">
        <v>1</v>
      </c>
      <c r="J12190" s="2" t="str">
        <f t="shared" si="190"/>
        <v>EG_BIOMASSNR2040</v>
      </c>
    </row>
    <row r="12191" spans="1:10" x14ac:dyDescent="0.25">
      <c r="A12191" t="s">
        <v>7</v>
      </c>
      <c r="B12191" t="s">
        <v>6</v>
      </c>
      <c r="C12191" t="s">
        <v>10</v>
      </c>
      <c r="D12191">
        <v>2040</v>
      </c>
      <c r="E12191">
        <v>2041</v>
      </c>
      <c r="F12191">
        <v>0.238845897</v>
      </c>
      <c r="G12191">
        <v>7583.9664460000004</v>
      </c>
      <c r="H12191">
        <v>0</v>
      </c>
      <c r="I12191">
        <v>1</v>
      </c>
      <c r="J12191" s="2" t="str">
        <f t="shared" si="190"/>
        <v>EG_BIOMASSER2040</v>
      </c>
    </row>
    <row r="12192" spans="1:10" x14ac:dyDescent="0.25">
      <c r="A12192" t="s">
        <v>7</v>
      </c>
      <c r="B12192" t="s">
        <v>6</v>
      </c>
      <c r="C12192" t="s">
        <v>11</v>
      </c>
      <c r="D12192">
        <v>2040</v>
      </c>
      <c r="E12192">
        <v>2041</v>
      </c>
      <c r="F12192">
        <v>0.238845897</v>
      </c>
      <c r="G12192">
        <v>7583.9664460000004</v>
      </c>
      <c r="H12192">
        <v>0</v>
      </c>
      <c r="I12192">
        <v>1</v>
      </c>
      <c r="J12192" s="2" t="str">
        <f t="shared" si="190"/>
        <v>EG_BIOMASSWR2040</v>
      </c>
    </row>
    <row r="12193" spans="1:10" x14ac:dyDescent="0.25">
      <c r="A12193" t="s">
        <v>7</v>
      </c>
      <c r="B12193" t="s">
        <v>6</v>
      </c>
      <c r="C12193" t="s">
        <v>9</v>
      </c>
      <c r="D12193">
        <v>2040</v>
      </c>
      <c r="E12193">
        <v>2041</v>
      </c>
      <c r="F12193">
        <v>0.238845897</v>
      </c>
      <c r="G12193">
        <v>7583.9664460000004</v>
      </c>
      <c r="H12193">
        <v>0</v>
      </c>
      <c r="I12193">
        <v>1</v>
      </c>
      <c r="J12193" s="2" t="str">
        <f t="shared" si="190"/>
        <v>EG_BIOMASSNER2040</v>
      </c>
    </row>
    <row r="12194" spans="1:10" x14ac:dyDescent="0.25">
      <c r="A12194" t="s">
        <v>7</v>
      </c>
      <c r="B12194" t="s">
        <v>6</v>
      </c>
      <c r="C12194" t="s">
        <v>8</v>
      </c>
      <c r="D12194">
        <v>2040</v>
      </c>
      <c r="E12194">
        <v>2041</v>
      </c>
      <c r="F12194">
        <v>0.238845897</v>
      </c>
      <c r="G12194">
        <v>7583.9664460000004</v>
      </c>
      <c r="H12194">
        <v>0</v>
      </c>
      <c r="I12194">
        <v>1</v>
      </c>
      <c r="J12194" s="2" t="str">
        <f t="shared" si="190"/>
        <v>EG_BIOMASSSR2040</v>
      </c>
    </row>
    <row r="12195" spans="1:10" x14ac:dyDescent="0.25">
      <c r="A12195" t="s">
        <v>7</v>
      </c>
      <c r="B12195" t="s">
        <v>6</v>
      </c>
      <c r="C12195" t="s">
        <v>12</v>
      </c>
      <c r="D12195">
        <v>2040</v>
      </c>
      <c r="E12195">
        <v>2041</v>
      </c>
      <c r="F12195">
        <v>0.238845897</v>
      </c>
      <c r="G12195">
        <v>7583.9664460000004</v>
      </c>
      <c r="H12195">
        <v>0</v>
      </c>
      <c r="I12195">
        <v>1</v>
      </c>
      <c r="J12195" s="2" t="str">
        <f t="shared" si="190"/>
        <v>EG_BIOMASSNR2040</v>
      </c>
    </row>
    <row r="12196" spans="1:10" x14ac:dyDescent="0.25">
      <c r="A12196" t="s">
        <v>19</v>
      </c>
      <c r="B12196" t="s">
        <v>6</v>
      </c>
      <c r="C12196" t="s">
        <v>10</v>
      </c>
      <c r="D12196">
        <v>2040</v>
      </c>
      <c r="E12196">
        <v>2040</v>
      </c>
      <c r="F12196">
        <v>1</v>
      </c>
      <c r="G12196">
        <v>3045.9859120000001</v>
      </c>
      <c r="H12196">
        <v>0</v>
      </c>
      <c r="I12196">
        <v>1</v>
      </c>
      <c r="J12196" s="2" t="str">
        <f t="shared" si="190"/>
        <v>EG_SOLARGMER2040</v>
      </c>
    </row>
    <row r="12197" spans="1:10" x14ac:dyDescent="0.25">
      <c r="A12197" t="s">
        <v>19</v>
      </c>
      <c r="B12197" t="s">
        <v>6</v>
      </c>
      <c r="C12197" t="s">
        <v>11</v>
      </c>
      <c r="D12197">
        <v>2040</v>
      </c>
      <c r="E12197">
        <v>2040</v>
      </c>
      <c r="F12197">
        <v>1</v>
      </c>
      <c r="G12197">
        <v>3045.9859120000001</v>
      </c>
      <c r="H12197">
        <v>0</v>
      </c>
      <c r="I12197">
        <v>1</v>
      </c>
      <c r="J12197" s="2" t="str">
        <f t="shared" si="190"/>
        <v>EG_SOLARGMWR2040</v>
      </c>
    </row>
    <row r="12198" spans="1:10" x14ac:dyDescent="0.25">
      <c r="A12198" t="s">
        <v>19</v>
      </c>
      <c r="B12198" t="s">
        <v>6</v>
      </c>
      <c r="C12198" t="s">
        <v>9</v>
      </c>
      <c r="D12198">
        <v>2040</v>
      </c>
      <c r="E12198">
        <v>2040</v>
      </c>
      <c r="F12198">
        <v>1</v>
      </c>
      <c r="G12198">
        <v>3045.9859120000001</v>
      </c>
      <c r="H12198">
        <v>0</v>
      </c>
      <c r="I12198">
        <v>1</v>
      </c>
      <c r="J12198" s="2" t="str">
        <f t="shared" si="190"/>
        <v>EG_SOLARGMNER2040</v>
      </c>
    </row>
    <row r="12199" spans="1:10" x14ac:dyDescent="0.25">
      <c r="A12199" t="s">
        <v>19</v>
      </c>
      <c r="B12199" t="s">
        <v>6</v>
      </c>
      <c r="C12199" t="s">
        <v>8</v>
      </c>
      <c r="D12199">
        <v>2040</v>
      </c>
      <c r="E12199">
        <v>2040</v>
      </c>
      <c r="F12199">
        <v>1</v>
      </c>
      <c r="G12199">
        <v>3045.9859120000001</v>
      </c>
      <c r="H12199">
        <v>0</v>
      </c>
      <c r="I12199">
        <v>1</v>
      </c>
      <c r="J12199" s="2" t="str">
        <f t="shared" si="190"/>
        <v>EG_SOLARGMSR2040</v>
      </c>
    </row>
    <row r="12200" spans="1:10" x14ac:dyDescent="0.25">
      <c r="A12200" t="s">
        <v>19</v>
      </c>
      <c r="B12200" t="s">
        <v>6</v>
      </c>
      <c r="C12200" t="s">
        <v>12</v>
      </c>
      <c r="D12200">
        <v>2040</v>
      </c>
      <c r="E12200">
        <v>2040</v>
      </c>
      <c r="F12200">
        <v>1</v>
      </c>
      <c r="G12200">
        <v>3045.9859120000001</v>
      </c>
      <c r="H12200">
        <v>0</v>
      </c>
      <c r="I12200">
        <v>1</v>
      </c>
      <c r="J12200" s="2" t="str">
        <f t="shared" si="190"/>
        <v>EG_SOLARGMNR2040</v>
      </c>
    </row>
    <row r="12201" spans="1:10" x14ac:dyDescent="0.25">
      <c r="A12201" t="s">
        <v>19</v>
      </c>
      <c r="B12201" t="s">
        <v>6</v>
      </c>
      <c r="C12201" t="s">
        <v>10</v>
      </c>
      <c r="D12201">
        <v>2040</v>
      </c>
      <c r="E12201">
        <v>2041</v>
      </c>
      <c r="F12201">
        <v>1</v>
      </c>
      <c r="G12201">
        <v>3045.9859120000001</v>
      </c>
      <c r="H12201">
        <v>0</v>
      </c>
      <c r="I12201">
        <v>1</v>
      </c>
      <c r="J12201" s="2" t="str">
        <f t="shared" si="190"/>
        <v>EG_SOLARGMER2040</v>
      </c>
    </row>
    <row r="12202" spans="1:10" x14ac:dyDescent="0.25">
      <c r="A12202" t="s">
        <v>19</v>
      </c>
      <c r="B12202" t="s">
        <v>6</v>
      </c>
      <c r="C12202" t="s">
        <v>11</v>
      </c>
      <c r="D12202">
        <v>2040</v>
      </c>
      <c r="E12202">
        <v>2041</v>
      </c>
      <c r="F12202">
        <v>1</v>
      </c>
      <c r="G12202">
        <v>3045.9859120000001</v>
      </c>
      <c r="H12202">
        <v>0</v>
      </c>
      <c r="I12202">
        <v>1</v>
      </c>
      <c r="J12202" s="2" t="str">
        <f t="shared" si="190"/>
        <v>EG_SOLARGMWR2040</v>
      </c>
    </row>
    <row r="12203" spans="1:10" x14ac:dyDescent="0.25">
      <c r="A12203" t="s">
        <v>19</v>
      </c>
      <c r="B12203" t="s">
        <v>6</v>
      </c>
      <c r="C12203" t="s">
        <v>9</v>
      </c>
      <c r="D12203">
        <v>2040</v>
      </c>
      <c r="E12203">
        <v>2041</v>
      </c>
      <c r="F12203">
        <v>1</v>
      </c>
      <c r="G12203">
        <v>3045.9859120000001</v>
      </c>
      <c r="H12203">
        <v>0</v>
      </c>
      <c r="I12203">
        <v>1</v>
      </c>
      <c r="J12203" s="2" t="str">
        <f t="shared" si="190"/>
        <v>EG_SOLARGMNER2040</v>
      </c>
    </row>
    <row r="12204" spans="1:10" x14ac:dyDescent="0.25">
      <c r="A12204" t="s">
        <v>19</v>
      </c>
      <c r="B12204" t="s">
        <v>6</v>
      </c>
      <c r="C12204" t="s">
        <v>8</v>
      </c>
      <c r="D12204">
        <v>2040</v>
      </c>
      <c r="E12204">
        <v>2041</v>
      </c>
      <c r="F12204">
        <v>1</v>
      </c>
      <c r="G12204">
        <v>3045.9859120000001</v>
      </c>
      <c r="H12204">
        <v>0</v>
      </c>
      <c r="I12204">
        <v>1</v>
      </c>
      <c r="J12204" s="2" t="str">
        <f t="shared" si="190"/>
        <v>EG_SOLARGMSR2040</v>
      </c>
    </row>
    <row r="12205" spans="1:10" x14ac:dyDescent="0.25">
      <c r="A12205" t="s">
        <v>19</v>
      </c>
      <c r="B12205" t="s">
        <v>6</v>
      </c>
      <c r="C12205" t="s">
        <v>12</v>
      </c>
      <c r="D12205">
        <v>2040</v>
      </c>
      <c r="E12205">
        <v>2041</v>
      </c>
      <c r="F12205">
        <v>1</v>
      </c>
      <c r="G12205">
        <v>3045.9859120000001</v>
      </c>
      <c r="H12205">
        <v>0</v>
      </c>
      <c r="I12205">
        <v>1</v>
      </c>
      <c r="J12205" s="2" t="str">
        <f t="shared" si="190"/>
        <v>EG_SOLARGMNR2040</v>
      </c>
    </row>
    <row r="12206" spans="1:10" x14ac:dyDescent="0.25">
      <c r="A12206" t="s">
        <v>20</v>
      </c>
      <c r="B12206" t="s">
        <v>6</v>
      </c>
      <c r="C12206" t="s">
        <v>10</v>
      </c>
      <c r="D12206">
        <v>2040</v>
      </c>
      <c r="E12206">
        <v>2040</v>
      </c>
      <c r="F12206">
        <v>1</v>
      </c>
      <c r="G12206">
        <v>2983.1736540000002</v>
      </c>
      <c r="H12206">
        <v>0</v>
      </c>
      <c r="I12206">
        <v>1</v>
      </c>
      <c r="J12206" s="2" t="str">
        <f t="shared" si="190"/>
        <v>EG_SOLARRFER2040</v>
      </c>
    </row>
    <row r="12207" spans="1:10" x14ac:dyDescent="0.25">
      <c r="A12207" t="s">
        <v>20</v>
      </c>
      <c r="B12207" t="s">
        <v>6</v>
      </c>
      <c r="C12207" t="s">
        <v>11</v>
      </c>
      <c r="D12207">
        <v>2040</v>
      </c>
      <c r="E12207">
        <v>2040</v>
      </c>
      <c r="F12207">
        <v>1</v>
      </c>
      <c r="G12207">
        <v>2983.1736540000002</v>
      </c>
      <c r="H12207">
        <v>0</v>
      </c>
      <c r="I12207">
        <v>1</v>
      </c>
      <c r="J12207" s="2" t="str">
        <f t="shared" si="190"/>
        <v>EG_SOLARRFWR2040</v>
      </c>
    </row>
    <row r="12208" spans="1:10" x14ac:dyDescent="0.25">
      <c r="A12208" t="s">
        <v>20</v>
      </c>
      <c r="B12208" t="s">
        <v>6</v>
      </c>
      <c r="C12208" t="s">
        <v>9</v>
      </c>
      <c r="D12208">
        <v>2040</v>
      </c>
      <c r="E12208">
        <v>2040</v>
      </c>
      <c r="F12208">
        <v>1</v>
      </c>
      <c r="G12208">
        <v>2983.1736540000002</v>
      </c>
      <c r="H12208">
        <v>0</v>
      </c>
      <c r="I12208">
        <v>1</v>
      </c>
      <c r="J12208" s="2" t="str">
        <f t="shared" si="190"/>
        <v>EG_SOLARRFNER2040</v>
      </c>
    </row>
    <row r="12209" spans="1:10" x14ac:dyDescent="0.25">
      <c r="A12209" t="s">
        <v>20</v>
      </c>
      <c r="B12209" t="s">
        <v>6</v>
      </c>
      <c r="C12209" t="s">
        <v>8</v>
      </c>
      <c r="D12209">
        <v>2040</v>
      </c>
      <c r="E12209">
        <v>2040</v>
      </c>
      <c r="F12209">
        <v>1</v>
      </c>
      <c r="G12209">
        <v>2983.1736540000002</v>
      </c>
      <c r="H12209">
        <v>0</v>
      </c>
      <c r="I12209">
        <v>1</v>
      </c>
      <c r="J12209" s="2" t="str">
        <f t="shared" si="190"/>
        <v>EG_SOLARRFSR2040</v>
      </c>
    </row>
    <row r="12210" spans="1:10" x14ac:dyDescent="0.25">
      <c r="A12210" t="s">
        <v>20</v>
      </c>
      <c r="B12210" t="s">
        <v>6</v>
      </c>
      <c r="C12210" t="s">
        <v>12</v>
      </c>
      <c r="D12210">
        <v>2040</v>
      </c>
      <c r="E12210">
        <v>2040</v>
      </c>
      <c r="F12210">
        <v>1</v>
      </c>
      <c r="G12210">
        <v>2983.1736540000002</v>
      </c>
      <c r="H12210">
        <v>0</v>
      </c>
      <c r="I12210">
        <v>1</v>
      </c>
      <c r="J12210" s="2" t="str">
        <f t="shared" si="190"/>
        <v>EG_SOLARRFNR2040</v>
      </c>
    </row>
    <row r="12211" spans="1:10" x14ac:dyDescent="0.25">
      <c r="A12211" t="s">
        <v>20</v>
      </c>
      <c r="B12211" t="s">
        <v>6</v>
      </c>
      <c r="C12211" t="s">
        <v>10</v>
      </c>
      <c r="D12211">
        <v>2040</v>
      </c>
      <c r="E12211">
        <v>2041</v>
      </c>
      <c r="F12211">
        <v>1</v>
      </c>
      <c r="G12211">
        <v>2983.1736540000002</v>
      </c>
      <c r="H12211">
        <v>0</v>
      </c>
      <c r="I12211">
        <v>1</v>
      </c>
      <c r="J12211" s="2" t="str">
        <f t="shared" si="190"/>
        <v>EG_SOLARRFER2040</v>
      </c>
    </row>
    <row r="12212" spans="1:10" x14ac:dyDescent="0.25">
      <c r="A12212" t="s">
        <v>20</v>
      </c>
      <c r="B12212" t="s">
        <v>6</v>
      </c>
      <c r="C12212" t="s">
        <v>11</v>
      </c>
      <c r="D12212">
        <v>2040</v>
      </c>
      <c r="E12212">
        <v>2041</v>
      </c>
      <c r="F12212">
        <v>1</v>
      </c>
      <c r="G12212">
        <v>2983.1736540000002</v>
      </c>
      <c r="H12212">
        <v>0</v>
      </c>
      <c r="I12212">
        <v>1</v>
      </c>
      <c r="J12212" s="2" t="str">
        <f t="shared" si="190"/>
        <v>EG_SOLARRFWR2040</v>
      </c>
    </row>
    <row r="12213" spans="1:10" x14ac:dyDescent="0.25">
      <c r="A12213" t="s">
        <v>20</v>
      </c>
      <c r="B12213" t="s">
        <v>6</v>
      </c>
      <c r="C12213" t="s">
        <v>9</v>
      </c>
      <c r="D12213">
        <v>2040</v>
      </c>
      <c r="E12213">
        <v>2041</v>
      </c>
      <c r="F12213">
        <v>1</v>
      </c>
      <c r="G12213">
        <v>2983.1736540000002</v>
      </c>
      <c r="H12213">
        <v>0</v>
      </c>
      <c r="I12213">
        <v>1</v>
      </c>
      <c r="J12213" s="2" t="str">
        <f t="shared" si="190"/>
        <v>EG_SOLARRFNER2040</v>
      </c>
    </row>
    <row r="12214" spans="1:10" x14ac:dyDescent="0.25">
      <c r="A12214" t="s">
        <v>20</v>
      </c>
      <c r="B12214" t="s">
        <v>6</v>
      </c>
      <c r="C12214" t="s">
        <v>8</v>
      </c>
      <c r="D12214">
        <v>2040</v>
      </c>
      <c r="E12214">
        <v>2041</v>
      </c>
      <c r="F12214">
        <v>1</v>
      </c>
      <c r="G12214">
        <v>2983.1736540000002</v>
      </c>
      <c r="H12214">
        <v>0</v>
      </c>
      <c r="I12214">
        <v>1</v>
      </c>
      <c r="J12214" s="2" t="str">
        <f t="shared" si="190"/>
        <v>EG_SOLARRFSR2040</v>
      </c>
    </row>
    <row r="12215" spans="1:10" x14ac:dyDescent="0.25">
      <c r="A12215" t="s">
        <v>20</v>
      </c>
      <c r="B12215" t="s">
        <v>6</v>
      </c>
      <c r="C12215" t="s">
        <v>12</v>
      </c>
      <c r="D12215">
        <v>2040</v>
      </c>
      <c r="E12215">
        <v>2041</v>
      </c>
      <c r="F12215">
        <v>1</v>
      </c>
      <c r="G12215">
        <v>2983.1736540000002</v>
      </c>
      <c r="H12215">
        <v>0</v>
      </c>
      <c r="I12215">
        <v>1</v>
      </c>
      <c r="J12215" s="2" t="str">
        <f t="shared" si="190"/>
        <v>EG_SOLARRFNR2040</v>
      </c>
    </row>
    <row r="12216" spans="1:10" x14ac:dyDescent="0.25">
      <c r="A12216" t="s">
        <v>21</v>
      </c>
      <c r="B12216" t="s">
        <v>6</v>
      </c>
      <c r="C12216" t="s">
        <v>10</v>
      </c>
      <c r="D12216">
        <v>2040</v>
      </c>
      <c r="E12216">
        <v>2040</v>
      </c>
      <c r="F12216">
        <v>1</v>
      </c>
      <c r="G12216">
        <v>9821.5623450000003</v>
      </c>
      <c r="H12216">
        <v>0</v>
      </c>
      <c r="I12216">
        <v>1</v>
      </c>
      <c r="J12216" s="2" t="str">
        <f t="shared" si="190"/>
        <v>EG_WINDONER2040</v>
      </c>
    </row>
    <row r="12217" spans="1:10" x14ac:dyDescent="0.25">
      <c r="A12217" t="s">
        <v>21</v>
      </c>
      <c r="B12217" t="s">
        <v>6</v>
      </c>
      <c r="C12217" t="s">
        <v>11</v>
      </c>
      <c r="D12217">
        <v>2040</v>
      </c>
      <c r="E12217">
        <v>2040</v>
      </c>
      <c r="F12217">
        <v>1</v>
      </c>
      <c r="G12217">
        <v>9821.5623450000003</v>
      </c>
      <c r="H12217">
        <v>0</v>
      </c>
      <c r="I12217">
        <v>1</v>
      </c>
      <c r="J12217" s="2" t="str">
        <f t="shared" si="190"/>
        <v>EG_WINDONWR2040</v>
      </c>
    </row>
    <row r="12218" spans="1:10" x14ac:dyDescent="0.25">
      <c r="A12218" t="s">
        <v>21</v>
      </c>
      <c r="B12218" t="s">
        <v>6</v>
      </c>
      <c r="C12218" t="s">
        <v>9</v>
      </c>
      <c r="D12218">
        <v>2040</v>
      </c>
      <c r="E12218">
        <v>2040</v>
      </c>
      <c r="F12218">
        <v>1</v>
      </c>
      <c r="G12218">
        <v>9821.5623450000003</v>
      </c>
      <c r="H12218">
        <v>0</v>
      </c>
      <c r="I12218">
        <v>1</v>
      </c>
      <c r="J12218" s="2" t="str">
        <f t="shared" si="190"/>
        <v>EG_WINDONNER2040</v>
      </c>
    </row>
    <row r="12219" spans="1:10" x14ac:dyDescent="0.25">
      <c r="A12219" t="s">
        <v>21</v>
      </c>
      <c r="B12219" t="s">
        <v>6</v>
      </c>
      <c r="C12219" t="s">
        <v>8</v>
      </c>
      <c r="D12219">
        <v>2040</v>
      </c>
      <c r="E12219">
        <v>2040</v>
      </c>
      <c r="F12219">
        <v>1</v>
      </c>
      <c r="G12219">
        <v>9821.5623450000003</v>
      </c>
      <c r="H12219">
        <v>0</v>
      </c>
      <c r="I12219">
        <v>1</v>
      </c>
      <c r="J12219" s="2" t="str">
        <f t="shared" si="190"/>
        <v>EG_WINDONSR2040</v>
      </c>
    </row>
    <row r="12220" spans="1:10" x14ac:dyDescent="0.25">
      <c r="A12220" t="s">
        <v>21</v>
      </c>
      <c r="B12220" t="s">
        <v>6</v>
      </c>
      <c r="C12220" t="s">
        <v>12</v>
      </c>
      <c r="D12220">
        <v>2040</v>
      </c>
      <c r="E12220">
        <v>2040</v>
      </c>
      <c r="F12220">
        <v>1</v>
      </c>
      <c r="G12220">
        <v>9821.5623450000003</v>
      </c>
      <c r="H12220">
        <v>0</v>
      </c>
      <c r="I12220">
        <v>1</v>
      </c>
      <c r="J12220" s="2" t="str">
        <f t="shared" si="190"/>
        <v>EG_WINDONNR2040</v>
      </c>
    </row>
    <row r="12221" spans="1:10" x14ac:dyDescent="0.25">
      <c r="A12221" t="s">
        <v>21</v>
      </c>
      <c r="B12221" t="s">
        <v>6</v>
      </c>
      <c r="C12221" t="s">
        <v>10</v>
      </c>
      <c r="D12221">
        <v>2040</v>
      </c>
      <c r="E12221">
        <v>2041</v>
      </c>
      <c r="F12221">
        <v>1</v>
      </c>
      <c r="G12221">
        <v>9821.5623450000003</v>
      </c>
      <c r="H12221">
        <v>0</v>
      </c>
      <c r="I12221">
        <v>1</v>
      </c>
      <c r="J12221" s="2" t="str">
        <f t="shared" si="190"/>
        <v>EG_WINDONER2040</v>
      </c>
    </row>
    <row r="12222" spans="1:10" x14ac:dyDescent="0.25">
      <c r="A12222" t="s">
        <v>21</v>
      </c>
      <c r="B12222" t="s">
        <v>6</v>
      </c>
      <c r="C12222" t="s">
        <v>11</v>
      </c>
      <c r="D12222">
        <v>2040</v>
      </c>
      <c r="E12222">
        <v>2041</v>
      </c>
      <c r="F12222">
        <v>1</v>
      </c>
      <c r="G12222">
        <v>9821.5623450000003</v>
      </c>
      <c r="H12222">
        <v>0</v>
      </c>
      <c r="I12222">
        <v>1</v>
      </c>
      <c r="J12222" s="2" t="str">
        <f t="shared" si="190"/>
        <v>EG_WINDONWR2040</v>
      </c>
    </row>
    <row r="12223" spans="1:10" x14ac:dyDescent="0.25">
      <c r="A12223" t="s">
        <v>21</v>
      </c>
      <c r="B12223" t="s">
        <v>6</v>
      </c>
      <c r="C12223" t="s">
        <v>9</v>
      </c>
      <c r="D12223">
        <v>2040</v>
      </c>
      <c r="E12223">
        <v>2041</v>
      </c>
      <c r="F12223">
        <v>1</v>
      </c>
      <c r="G12223">
        <v>9821.5623450000003</v>
      </c>
      <c r="H12223">
        <v>0</v>
      </c>
      <c r="I12223">
        <v>1</v>
      </c>
      <c r="J12223" s="2" t="str">
        <f t="shared" si="190"/>
        <v>EG_WINDONNER2040</v>
      </c>
    </row>
    <row r="12224" spans="1:10" x14ac:dyDescent="0.25">
      <c r="A12224" t="s">
        <v>21</v>
      </c>
      <c r="B12224" t="s">
        <v>6</v>
      </c>
      <c r="C12224" t="s">
        <v>8</v>
      </c>
      <c r="D12224">
        <v>2040</v>
      </c>
      <c r="E12224">
        <v>2041</v>
      </c>
      <c r="F12224">
        <v>1</v>
      </c>
      <c r="G12224">
        <v>9821.5623450000003</v>
      </c>
      <c r="H12224">
        <v>0</v>
      </c>
      <c r="I12224">
        <v>1</v>
      </c>
      <c r="J12224" s="2" t="str">
        <f t="shared" si="190"/>
        <v>EG_WINDONSR2040</v>
      </c>
    </row>
    <row r="12225" spans="1:10" x14ac:dyDescent="0.25">
      <c r="A12225" t="s">
        <v>21</v>
      </c>
      <c r="B12225" t="s">
        <v>6</v>
      </c>
      <c r="C12225" t="s">
        <v>12</v>
      </c>
      <c r="D12225">
        <v>2040</v>
      </c>
      <c r="E12225">
        <v>2041</v>
      </c>
      <c r="F12225">
        <v>1</v>
      </c>
      <c r="G12225">
        <v>9821.5623450000003</v>
      </c>
      <c r="H12225">
        <v>0</v>
      </c>
      <c r="I12225">
        <v>1</v>
      </c>
      <c r="J12225" s="2" t="str">
        <f t="shared" si="190"/>
        <v>EG_WINDONNR2040</v>
      </c>
    </row>
    <row r="12226" spans="1:10" x14ac:dyDescent="0.25">
      <c r="A12226" t="s">
        <v>23</v>
      </c>
      <c r="B12226" t="s">
        <v>6</v>
      </c>
      <c r="C12226" t="s">
        <v>10</v>
      </c>
      <c r="D12226">
        <v>2040</v>
      </c>
      <c r="E12226">
        <v>2040</v>
      </c>
      <c r="F12226">
        <v>1</v>
      </c>
      <c r="G12226">
        <v>22920.832279999999</v>
      </c>
      <c r="H12226">
        <v>0</v>
      </c>
      <c r="I12226">
        <v>1</v>
      </c>
      <c r="J12226" s="2" t="str">
        <f t="shared" si="190"/>
        <v>EG_WINDOFFER2040</v>
      </c>
    </row>
    <row r="12227" spans="1:10" x14ac:dyDescent="0.25">
      <c r="A12227" t="s">
        <v>23</v>
      </c>
      <c r="B12227" t="s">
        <v>6</v>
      </c>
      <c r="C12227" t="s">
        <v>11</v>
      </c>
      <c r="D12227">
        <v>2040</v>
      </c>
      <c r="E12227">
        <v>2040</v>
      </c>
      <c r="F12227">
        <v>1</v>
      </c>
      <c r="G12227">
        <v>22920.832279999999</v>
      </c>
      <c r="H12227">
        <v>0</v>
      </c>
      <c r="I12227">
        <v>1</v>
      </c>
      <c r="J12227" s="2" t="str">
        <f t="shared" ref="J12227:J12290" si="191">_xlfn.CONCAT(A12227,C12227,D12227)</f>
        <v>EG_WINDOFFWR2040</v>
      </c>
    </row>
    <row r="12228" spans="1:10" x14ac:dyDescent="0.25">
      <c r="A12228" t="s">
        <v>23</v>
      </c>
      <c r="B12228" t="s">
        <v>6</v>
      </c>
      <c r="C12228" t="s">
        <v>9</v>
      </c>
      <c r="D12228">
        <v>2040</v>
      </c>
      <c r="E12228">
        <v>2040</v>
      </c>
      <c r="F12228">
        <v>1</v>
      </c>
      <c r="G12228">
        <v>22920.832279999999</v>
      </c>
      <c r="H12228">
        <v>0</v>
      </c>
      <c r="I12228">
        <v>1</v>
      </c>
      <c r="J12228" s="2" t="str">
        <f t="shared" si="191"/>
        <v>EG_WINDOFFNER2040</v>
      </c>
    </row>
    <row r="12229" spans="1:10" x14ac:dyDescent="0.25">
      <c r="A12229" t="s">
        <v>23</v>
      </c>
      <c r="B12229" t="s">
        <v>6</v>
      </c>
      <c r="C12229" t="s">
        <v>8</v>
      </c>
      <c r="D12229">
        <v>2040</v>
      </c>
      <c r="E12229">
        <v>2040</v>
      </c>
      <c r="F12229">
        <v>1</v>
      </c>
      <c r="G12229">
        <v>22920.832279999999</v>
      </c>
      <c r="H12229">
        <v>0</v>
      </c>
      <c r="I12229">
        <v>1</v>
      </c>
      <c r="J12229" s="2" t="str">
        <f t="shared" si="191"/>
        <v>EG_WINDOFFSR2040</v>
      </c>
    </row>
    <row r="12230" spans="1:10" x14ac:dyDescent="0.25">
      <c r="A12230" t="s">
        <v>23</v>
      </c>
      <c r="B12230" t="s">
        <v>6</v>
      </c>
      <c r="C12230" t="s">
        <v>12</v>
      </c>
      <c r="D12230">
        <v>2040</v>
      </c>
      <c r="E12230">
        <v>2040</v>
      </c>
      <c r="F12230">
        <v>1</v>
      </c>
      <c r="G12230">
        <v>22920.832279999999</v>
      </c>
      <c r="H12230">
        <v>0</v>
      </c>
      <c r="I12230">
        <v>1</v>
      </c>
      <c r="J12230" s="2" t="str">
        <f t="shared" si="191"/>
        <v>EG_WINDOFFNR2040</v>
      </c>
    </row>
    <row r="12231" spans="1:10" x14ac:dyDescent="0.25">
      <c r="A12231" t="s">
        <v>23</v>
      </c>
      <c r="B12231" t="s">
        <v>6</v>
      </c>
      <c r="C12231" t="s">
        <v>10</v>
      </c>
      <c r="D12231">
        <v>2040</v>
      </c>
      <c r="E12231">
        <v>2041</v>
      </c>
      <c r="F12231">
        <v>1</v>
      </c>
      <c r="G12231">
        <v>22920.832279999999</v>
      </c>
      <c r="H12231">
        <v>0</v>
      </c>
      <c r="I12231">
        <v>1</v>
      </c>
      <c r="J12231" s="2" t="str">
        <f t="shared" si="191"/>
        <v>EG_WINDOFFER2040</v>
      </c>
    </row>
    <row r="12232" spans="1:10" x14ac:dyDescent="0.25">
      <c r="A12232" t="s">
        <v>23</v>
      </c>
      <c r="B12232" t="s">
        <v>6</v>
      </c>
      <c r="C12232" t="s">
        <v>11</v>
      </c>
      <c r="D12232">
        <v>2040</v>
      </c>
      <c r="E12232">
        <v>2041</v>
      </c>
      <c r="F12232">
        <v>1</v>
      </c>
      <c r="G12232">
        <v>22920.832279999999</v>
      </c>
      <c r="H12232">
        <v>0</v>
      </c>
      <c r="I12232">
        <v>1</v>
      </c>
      <c r="J12232" s="2" t="str">
        <f t="shared" si="191"/>
        <v>EG_WINDOFFWR2040</v>
      </c>
    </row>
    <row r="12233" spans="1:10" x14ac:dyDescent="0.25">
      <c r="A12233" t="s">
        <v>23</v>
      </c>
      <c r="B12233" t="s">
        <v>6</v>
      </c>
      <c r="C12233" t="s">
        <v>9</v>
      </c>
      <c r="D12233">
        <v>2040</v>
      </c>
      <c r="E12233">
        <v>2041</v>
      </c>
      <c r="F12233">
        <v>1</v>
      </c>
      <c r="G12233">
        <v>22920.832279999999</v>
      </c>
      <c r="H12233">
        <v>0</v>
      </c>
      <c r="I12233">
        <v>1</v>
      </c>
      <c r="J12233" s="2" t="str">
        <f t="shared" si="191"/>
        <v>EG_WINDOFFNER2040</v>
      </c>
    </row>
    <row r="12234" spans="1:10" x14ac:dyDescent="0.25">
      <c r="A12234" t="s">
        <v>23</v>
      </c>
      <c r="B12234" t="s">
        <v>6</v>
      </c>
      <c r="C12234" t="s">
        <v>8</v>
      </c>
      <c r="D12234">
        <v>2040</v>
      </c>
      <c r="E12234">
        <v>2041</v>
      </c>
      <c r="F12234">
        <v>1</v>
      </c>
      <c r="G12234">
        <v>22920.832279999999</v>
      </c>
      <c r="H12234">
        <v>0</v>
      </c>
      <c r="I12234">
        <v>1</v>
      </c>
      <c r="J12234" s="2" t="str">
        <f t="shared" si="191"/>
        <v>EG_WINDOFFSR2040</v>
      </c>
    </row>
    <row r="12235" spans="1:10" x14ac:dyDescent="0.25">
      <c r="A12235" t="s">
        <v>23</v>
      </c>
      <c r="B12235" t="s">
        <v>6</v>
      </c>
      <c r="C12235" t="s">
        <v>12</v>
      </c>
      <c r="D12235">
        <v>2040</v>
      </c>
      <c r="E12235">
        <v>2041</v>
      </c>
      <c r="F12235">
        <v>1</v>
      </c>
      <c r="G12235">
        <v>22920.832279999999</v>
      </c>
      <c r="H12235">
        <v>0</v>
      </c>
      <c r="I12235">
        <v>1</v>
      </c>
      <c r="J12235" s="2" t="str">
        <f t="shared" si="191"/>
        <v>EG_WINDOFFNR2040</v>
      </c>
    </row>
    <row r="12236" spans="1:10" x14ac:dyDescent="0.25">
      <c r="A12236" t="s">
        <v>13</v>
      </c>
      <c r="B12236" t="s">
        <v>6</v>
      </c>
      <c r="C12236" t="s">
        <v>10</v>
      </c>
      <c r="D12236">
        <v>2041</v>
      </c>
      <c r="E12236">
        <v>2041</v>
      </c>
      <c r="F12236">
        <v>0.38096819999999998</v>
      </c>
      <c r="G12236">
        <v>13721.031290000001</v>
      </c>
      <c r="H12236">
        <v>133.5230182</v>
      </c>
      <c r="I12236">
        <v>0.85</v>
      </c>
      <c r="J12236" s="2" t="str">
        <f t="shared" si="191"/>
        <v>EG_COALER2041</v>
      </c>
    </row>
    <row r="12237" spans="1:10" x14ac:dyDescent="0.25">
      <c r="A12237" t="s">
        <v>13</v>
      </c>
      <c r="B12237" t="s">
        <v>6</v>
      </c>
      <c r="C12237" t="s">
        <v>11</v>
      </c>
      <c r="D12237">
        <v>2041</v>
      </c>
      <c r="E12237">
        <v>2041</v>
      </c>
      <c r="F12237">
        <v>0.38096819999999998</v>
      </c>
      <c r="G12237">
        <v>13721.031290000001</v>
      </c>
      <c r="H12237">
        <v>133.5230182</v>
      </c>
      <c r="I12237">
        <v>0.85</v>
      </c>
      <c r="J12237" s="2" t="str">
        <f t="shared" si="191"/>
        <v>EG_COALWR2041</v>
      </c>
    </row>
    <row r="12238" spans="1:10" x14ac:dyDescent="0.25">
      <c r="A12238" t="s">
        <v>13</v>
      </c>
      <c r="B12238" t="s">
        <v>6</v>
      </c>
      <c r="C12238" t="s">
        <v>9</v>
      </c>
      <c r="D12238">
        <v>2041</v>
      </c>
      <c r="E12238">
        <v>2041</v>
      </c>
      <c r="F12238">
        <v>0.38096819999999998</v>
      </c>
      <c r="G12238">
        <v>13721.031290000001</v>
      </c>
      <c r="H12238">
        <v>133.5230182</v>
      </c>
      <c r="I12238">
        <v>0.85</v>
      </c>
      <c r="J12238" s="2" t="str">
        <f t="shared" si="191"/>
        <v>EG_COALNER2041</v>
      </c>
    </row>
    <row r="12239" spans="1:10" x14ac:dyDescent="0.25">
      <c r="A12239" t="s">
        <v>13</v>
      </c>
      <c r="B12239" t="s">
        <v>6</v>
      </c>
      <c r="C12239" t="s">
        <v>8</v>
      </c>
      <c r="D12239">
        <v>2041</v>
      </c>
      <c r="E12239">
        <v>2041</v>
      </c>
      <c r="F12239">
        <v>0.38096819999999998</v>
      </c>
      <c r="G12239">
        <v>13721.031290000001</v>
      </c>
      <c r="H12239">
        <v>133.5230182</v>
      </c>
      <c r="I12239">
        <v>0.85</v>
      </c>
      <c r="J12239" s="2" t="str">
        <f t="shared" si="191"/>
        <v>EG_COALSR2041</v>
      </c>
    </row>
    <row r="12240" spans="1:10" x14ac:dyDescent="0.25">
      <c r="A12240" t="s">
        <v>13</v>
      </c>
      <c r="B12240" t="s">
        <v>6</v>
      </c>
      <c r="C12240" t="s">
        <v>12</v>
      </c>
      <c r="D12240">
        <v>2041</v>
      </c>
      <c r="E12240">
        <v>2041</v>
      </c>
      <c r="F12240">
        <v>0.38096819999999998</v>
      </c>
      <c r="G12240">
        <v>13721.031290000001</v>
      </c>
      <c r="H12240">
        <v>133.5230182</v>
      </c>
      <c r="I12240">
        <v>0.85</v>
      </c>
      <c r="J12240" s="2" t="str">
        <f t="shared" si="191"/>
        <v>EG_COALNR2041</v>
      </c>
    </row>
    <row r="12241" spans="1:10" x14ac:dyDescent="0.25">
      <c r="A12241" t="s">
        <v>14</v>
      </c>
      <c r="B12241" t="s">
        <v>6</v>
      </c>
      <c r="C12241" t="s">
        <v>10</v>
      </c>
      <c r="D12241">
        <v>2041</v>
      </c>
      <c r="E12241">
        <v>2041</v>
      </c>
      <c r="F12241">
        <v>0.40444272199999998</v>
      </c>
      <c r="G12241">
        <v>8512.2278029999998</v>
      </c>
      <c r="H12241">
        <v>0</v>
      </c>
      <c r="I12241">
        <v>0.85</v>
      </c>
      <c r="J12241" s="2" t="str">
        <f t="shared" si="191"/>
        <v>EG_CCGTER2041</v>
      </c>
    </row>
    <row r="12242" spans="1:10" x14ac:dyDescent="0.25">
      <c r="A12242" t="s">
        <v>14</v>
      </c>
      <c r="B12242" t="s">
        <v>6</v>
      </c>
      <c r="C12242" t="s">
        <v>11</v>
      </c>
      <c r="D12242">
        <v>2041</v>
      </c>
      <c r="E12242">
        <v>2041</v>
      </c>
      <c r="F12242">
        <v>0.40444272199999998</v>
      </c>
      <c r="G12242">
        <v>8512.2278029999998</v>
      </c>
      <c r="H12242">
        <v>0</v>
      </c>
      <c r="I12242">
        <v>0.85</v>
      </c>
      <c r="J12242" s="2" t="str">
        <f t="shared" si="191"/>
        <v>EG_CCGTWR2041</v>
      </c>
    </row>
    <row r="12243" spans="1:10" x14ac:dyDescent="0.25">
      <c r="A12243" t="s">
        <v>14</v>
      </c>
      <c r="B12243" t="s">
        <v>6</v>
      </c>
      <c r="C12243" t="s">
        <v>9</v>
      </c>
      <c r="D12243">
        <v>2041</v>
      </c>
      <c r="E12243">
        <v>2041</v>
      </c>
      <c r="F12243">
        <v>0.40444272199999998</v>
      </c>
      <c r="G12243">
        <v>8512.2278029999998</v>
      </c>
      <c r="H12243">
        <v>0</v>
      </c>
      <c r="I12243">
        <v>0.85</v>
      </c>
      <c r="J12243" s="2" t="str">
        <f t="shared" si="191"/>
        <v>EG_CCGTNER2041</v>
      </c>
    </row>
    <row r="12244" spans="1:10" x14ac:dyDescent="0.25">
      <c r="A12244" t="s">
        <v>14</v>
      </c>
      <c r="B12244" t="s">
        <v>6</v>
      </c>
      <c r="C12244" t="s">
        <v>8</v>
      </c>
      <c r="D12244">
        <v>2041</v>
      </c>
      <c r="E12244">
        <v>2041</v>
      </c>
      <c r="F12244">
        <v>0.40444272199999998</v>
      </c>
      <c r="G12244">
        <v>8512.2278029999998</v>
      </c>
      <c r="H12244">
        <v>0</v>
      </c>
      <c r="I12244">
        <v>0.85</v>
      </c>
      <c r="J12244" s="2" t="str">
        <f t="shared" si="191"/>
        <v>EG_CCGTSR2041</v>
      </c>
    </row>
    <row r="12245" spans="1:10" x14ac:dyDescent="0.25">
      <c r="A12245" t="s">
        <v>14</v>
      </c>
      <c r="B12245" t="s">
        <v>6</v>
      </c>
      <c r="C12245" t="s">
        <v>12</v>
      </c>
      <c r="D12245">
        <v>2041</v>
      </c>
      <c r="E12245">
        <v>2041</v>
      </c>
      <c r="F12245">
        <v>0.40444272199999998</v>
      </c>
      <c r="G12245">
        <v>8512.2278029999998</v>
      </c>
      <c r="H12245">
        <v>0</v>
      </c>
      <c r="I12245">
        <v>0.85</v>
      </c>
      <c r="J12245" s="2" t="str">
        <f t="shared" si="191"/>
        <v>EG_CCGTNR2041</v>
      </c>
    </row>
    <row r="12246" spans="1:10" x14ac:dyDescent="0.25">
      <c r="A12246" t="s">
        <v>16</v>
      </c>
      <c r="B12246" t="s">
        <v>6</v>
      </c>
      <c r="C12246" t="s">
        <v>10</v>
      </c>
      <c r="D12246">
        <v>2041</v>
      </c>
      <c r="E12246">
        <v>2041</v>
      </c>
      <c r="F12246">
        <v>0.28070162799999998</v>
      </c>
      <c r="G12246">
        <v>6679.7506489999996</v>
      </c>
      <c r="H12246">
        <v>0</v>
      </c>
      <c r="I12246">
        <v>0.85</v>
      </c>
      <c r="J12246" s="2" t="str">
        <f t="shared" si="191"/>
        <v>EG_OCGTER2041</v>
      </c>
    </row>
    <row r="12247" spans="1:10" x14ac:dyDescent="0.25">
      <c r="A12247" t="s">
        <v>16</v>
      </c>
      <c r="B12247" t="s">
        <v>6</v>
      </c>
      <c r="C12247" t="s">
        <v>11</v>
      </c>
      <c r="D12247">
        <v>2041</v>
      </c>
      <c r="E12247">
        <v>2041</v>
      </c>
      <c r="F12247">
        <v>0.28070162799999998</v>
      </c>
      <c r="G12247">
        <v>6679.7506489999996</v>
      </c>
      <c r="H12247">
        <v>0</v>
      </c>
      <c r="I12247">
        <v>0.85</v>
      </c>
      <c r="J12247" s="2" t="str">
        <f t="shared" si="191"/>
        <v>EG_OCGTWR2041</v>
      </c>
    </row>
    <row r="12248" spans="1:10" x14ac:dyDescent="0.25">
      <c r="A12248" t="s">
        <v>16</v>
      </c>
      <c r="B12248" t="s">
        <v>6</v>
      </c>
      <c r="C12248" t="s">
        <v>9</v>
      </c>
      <c r="D12248">
        <v>2041</v>
      </c>
      <c r="E12248">
        <v>2041</v>
      </c>
      <c r="F12248">
        <v>0.28070162799999998</v>
      </c>
      <c r="G12248">
        <v>6679.7506489999996</v>
      </c>
      <c r="H12248">
        <v>0</v>
      </c>
      <c r="I12248">
        <v>0.85</v>
      </c>
      <c r="J12248" s="2" t="str">
        <f t="shared" si="191"/>
        <v>EG_OCGTNER2041</v>
      </c>
    </row>
    <row r="12249" spans="1:10" x14ac:dyDescent="0.25">
      <c r="A12249" t="s">
        <v>16</v>
      </c>
      <c r="B12249" t="s">
        <v>6</v>
      </c>
      <c r="C12249" t="s">
        <v>8</v>
      </c>
      <c r="D12249">
        <v>2041</v>
      </c>
      <c r="E12249">
        <v>2041</v>
      </c>
      <c r="F12249">
        <v>0.28070162799999998</v>
      </c>
      <c r="G12249">
        <v>6679.7506489999996</v>
      </c>
      <c r="H12249">
        <v>0</v>
      </c>
      <c r="I12249">
        <v>0.85</v>
      </c>
      <c r="J12249" s="2" t="str">
        <f t="shared" si="191"/>
        <v>EG_OCGTSR2041</v>
      </c>
    </row>
    <row r="12250" spans="1:10" x14ac:dyDescent="0.25">
      <c r="A12250" t="s">
        <v>16</v>
      </c>
      <c r="B12250" t="s">
        <v>6</v>
      </c>
      <c r="C12250" t="s">
        <v>12</v>
      </c>
      <c r="D12250">
        <v>2041</v>
      </c>
      <c r="E12250">
        <v>2041</v>
      </c>
      <c r="F12250">
        <v>0.28070162799999998</v>
      </c>
      <c r="G12250">
        <v>6679.7506489999996</v>
      </c>
      <c r="H12250">
        <v>0</v>
      </c>
      <c r="I12250">
        <v>0.85</v>
      </c>
      <c r="J12250" s="2" t="str">
        <f t="shared" si="191"/>
        <v>EG_OCGTNR2041</v>
      </c>
    </row>
    <row r="12251" spans="1:10" x14ac:dyDescent="0.25">
      <c r="A12251" t="s">
        <v>15</v>
      </c>
      <c r="B12251" t="s">
        <v>6</v>
      </c>
      <c r="C12251" t="s">
        <v>10</v>
      </c>
      <c r="D12251">
        <v>2041</v>
      </c>
      <c r="E12251">
        <v>2041</v>
      </c>
      <c r="F12251">
        <v>1</v>
      </c>
      <c r="G12251">
        <v>19631.81452</v>
      </c>
      <c r="H12251">
        <v>0</v>
      </c>
      <c r="I12251">
        <v>1</v>
      </c>
      <c r="J12251" s="2" t="str">
        <f t="shared" si="191"/>
        <v>EG_LHER2041</v>
      </c>
    </row>
    <row r="12252" spans="1:10" x14ac:dyDescent="0.25">
      <c r="A12252" t="s">
        <v>15</v>
      </c>
      <c r="B12252" t="s">
        <v>6</v>
      </c>
      <c r="C12252" t="s">
        <v>11</v>
      </c>
      <c r="D12252">
        <v>2041</v>
      </c>
      <c r="E12252">
        <v>2041</v>
      </c>
      <c r="F12252">
        <v>1</v>
      </c>
      <c r="G12252">
        <v>19631.81452</v>
      </c>
      <c r="H12252">
        <v>0</v>
      </c>
      <c r="I12252">
        <v>1</v>
      </c>
      <c r="J12252" s="2" t="str">
        <f t="shared" si="191"/>
        <v>EG_LHWR2041</v>
      </c>
    </row>
    <row r="12253" spans="1:10" x14ac:dyDescent="0.25">
      <c r="A12253" t="s">
        <v>15</v>
      </c>
      <c r="B12253" t="s">
        <v>6</v>
      </c>
      <c r="C12253" t="s">
        <v>9</v>
      </c>
      <c r="D12253">
        <v>2041</v>
      </c>
      <c r="E12253">
        <v>2041</v>
      </c>
      <c r="F12253">
        <v>1</v>
      </c>
      <c r="G12253">
        <v>19631.81452</v>
      </c>
      <c r="H12253">
        <v>0</v>
      </c>
      <c r="I12253">
        <v>1</v>
      </c>
      <c r="J12253" s="2" t="str">
        <f t="shared" si="191"/>
        <v>EG_LHNER2041</v>
      </c>
    </row>
    <row r="12254" spans="1:10" x14ac:dyDescent="0.25">
      <c r="A12254" t="s">
        <v>15</v>
      </c>
      <c r="B12254" t="s">
        <v>6</v>
      </c>
      <c r="C12254" t="s">
        <v>8</v>
      </c>
      <c r="D12254">
        <v>2041</v>
      </c>
      <c r="E12254">
        <v>2041</v>
      </c>
      <c r="F12254">
        <v>1</v>
      </c>
      <c r="G12254">
        <v>19631.81452</v>
      </c>
      <c r="H12254">
        <v>0</v>
      </c>
      <c r="I12254">
        <v>1</v>
      </c>
      <c r="J12254" s="2" t="str">
        <f t="shared" si="191"/>
        <v>EG_LHSR2041</v>
      </c>
    </row>
    <row r="12255" spans="1:10" x14ac:dyDescent="0.25">
      <c r="A12255" t="s">
        <v>15</v>
      </c>
      <c r="B12255" t="s">
        <v>6</v>
      </c>
      <c r="C12255" t="s">
        <v>12</v>
      </c>
      <c r="D12255">
        <v>2041</v>
      </c>
      <c r="E12255">
        <v>2041</v>
      </c>
      <c r="F12255">
        <v>1</v>
      </c>
      <c r="G12255">
        <v>19631.81452</v>
      </c>
      <c r="H12255">
        <v>0</v>
      </c>
      <c r="I12255">
        <v>1</v>
      </c>
      <c r="J12255" s="2" t="str">
        <f t="shared" si="191"/>
        <v>EG_LHNR2041</v>
      </c>
    </row>
    <row r="12256" spans="1:10" x14ac:dyDescent="0.25">
      <c r="A12256" t="s">
        <v>18</v>
      </c>
      <c r="B12256" t="s">
        <v>6</v>
      </c>
      <c r="C12256" t="s">
        <v>10</v>
      </c>
      <c r="D12256">
        <v>2041</v>
      </c>
      <c r="E12256">
        <v>2041</v>
      </c>
      <c r="F12256">
        <v>1</v>
      </c>
      <c r="G12256">
        <v>11825.348760000001</v>
      </c>
      <c r="H12256">
        <v>0</v>
      </c>
      <c r="I12256">
        <v>1</v>
      </c>
      <c r="J12256" s="2" t="str">
        <f t="shared" si="191"/>
        <v>EG_SHER2041</v>
      </c>
    </row>
    <row r="12257" spans="1:10" x14ac:dyDescent="0.25">
      <c r="A12257" t="s">
        <v>18</v>
      </c>
      <c r="B12257" t="s">
        <v>6</v>
      </c>
      <c r="C12257" t="s">
        <v>11</v>
      </c>
      <c r="D12257">
        <v>2041</v>
      </c>
      <c r="E12257">
        <v>2041</v>
      </c>
      <c r="F12257">
        <v>1</v>
      </c>
      <c r="G12257">
        <v>11825.348760000001</v>
      </c>
      <c r="H12257">
        <v>0</v>
      </c>
      <c r="I12257">
        <v>1</v>
      </c>
      <c r="J12257" s="2" t="str">
        <f t="shared" si="191"/>
        <v>EG_SHWR2041</v>
      </c>
    </row>
    <row r="12258" spans="1:10" x14ac:dyDescent="0.25">
      <c r="A12258" t="s">
        <v>18</v>
      </c>
      <c r="B12258" t="s">
        <v>6</v>
      </c>
      <c r="C12258" t="s">
        <v>9</v>
      </c>
      <c r="D12258">
        <v>2041</v>
      </c>
      <c r="E12258">
        <v>2041</v>
      </c>
      <c r="F12258">
        <v>1</v>
      </c>
      <c r="G12258">
        <v>11825.348760000001</v>
      </c>
      <c r="H12258">
        <v>0</v>
      </c>
      <c r="I12258">
        <v>1</v>
      </c>
      <c r="J12258" s="2" t="str">
        <f t="shared" si="191"/>
        <v>EG_SHNER2041</v>
      </c>
    </row>
    <row r="12259" spans="1:10" x14ac:dyDescent="0.25">
      <c r="A12259" t="s">
        <v>18</v>
      </c>
      <c r="B12259" t="s">
        <v>6</v>
      </c>
      <c r="C12259" t="s">
        <v>8</v>
      </c>
      <c r="D12259">
        <v>2041</v>
      </c>
      <c r="E12259">
        <v>2041</v>
      </c>
      <c r="F12259">
        <v>1</v>
      </c>
      <c r="G12259">
        <v>11825.348760000001</v>
      </c>
      <c r="H12259">
        <v>0</v>
      </c>
      <c r="I12259">
        <v>1</v>
      </c>
      <c r="J12259" s="2" t="str">
        <f t="shared" si="191"/>
        <v>EG_SHSR2041</v>
      </c>
    </row>
    <row r="12260" spans="1:10" x14ac:dyDescent="0.25">
      <c r="A12260" t="s">
        <v>18</v>
      </c>
      <c r="B12260" t="s">
        <v>6</v>
      </c>
      <c r="C12260" t="s">
        <v>12</v>
      </c>
      <c r="D12260">
        <v>2041</v>
      </c>
      <c r="E12260">
        <v>2041</v>
      </c>
      <c r="F12260">
        <v>1</v>
      </c>
      <c r="G12260">
        <v>11825.348760000001</v>
      </c>
      <c r="H12260">
        <v>0</v>
      </c>
      <c r="I12260">
        <v>1</v>
      </c>
      <c r="J12260" s="2" t="str">
        <f t="shared" si="191"/>
        <v>EG_SHNR2041</v>
      </c>
    </row>
    <row r="12261" spans="1:10" x14ac:dyDescent="0.25">
      <c r="A12261" t="s">
        <v>17</v>
      </c>
      <c r="B12261" t="s">
        <v>6</v>
      </c>
      <c r="C12261" t="s">
        <v>10</v>
      </c>
      <c r="D12261">
        <v>2041</v>
      </c>
      <c r="E12261">
        <v>2041</v>
      </c>
      <c r="F12261">
        <v>1</v>
      </c>
      <c r="G12261">
        <v>20833.210350000001</v>
      </c>
      <c r="H12261">
        <v>0</v>
      </c>
      <c r="I12261">
        <v>0.70916666699999997</v>
      </c>
      <c r="J12261" s="2" t="str">
        <f t="shared" si="191"/>
        <v>EG_PHWRER2041</v>
      </c>
    </row>
    <row r="12262" spans="1:10" x14ac:dyDescent="0.25">
      <c r="A12262" t="s">
        <v>17</v>
      </c>
      <c r="B12262" t="s">
        <v>6</v>
      </c>
      <c r="C12262" t="s">
        <v>11</v>
      </c>
      <c r="D12262">
        <v>2041</v>
      </c>
      <c r="E12262">
        <v>2041</v>
      </c>
      <c r="F12262">
        <v>1</v>
      </c>
      <c r="G12262">
        <v>20833.210350000001</v>
      </c>
      <c r="H12262">
        <v>0</v>
      </c>
      <c r="I12262">
        <v>0.70916666699999997</v>
      </c>
      <c r="J12262" s="2" t="str">
        <f t="shared" si="191"/>
        <v>EG_PHWRWR2041</v>
      </c>
    </row>
    <row r="12263" spans="1:10" x14ac:dyDescent="0.25">
      <c r="A12263" t="s">
        <v>17</v>
      </c>
      <c r="B12263" t="s">
        <v>6</v>
      </c>
      <c r="C12263" t="s">
        <v>9</v>
      </c>
      <c r="D12263">
        <v>2041</v>
      </c>
      <c r="E12263">
        <v>2041</v>
      </c>
      <c r="F12263">
        <v>1</v>
      </c>
      <c r="G12263">
        <v>20833.210350000001</v>
      </c>
      <c r="H12263">
        <v>0</v>
      </c>
      <c r="I12263">
        <v>0.70916666699999997</v>
      </c>
      <c r="J12263" s="2" t="str">
        <f t="shared" si="191"/>
        <v>EG_PHWRNER2041</v>
      </c>
    </row>
    <row r="12264" spans="1:10" x14ac:dyDescent="0.25">
      <c r="A12264" t="s">
        <v>17</v>
      </c>
      <c r="B12264" t="s">
        <v>6</v>
      </c>
      <c r="C12264" t="s">
        <v>8</v>
      </c>
      <c r="D12264">
        <v>2041</v>
      </c>
      <c r="E12264">
        <v>2041</v>
      </c>
      <c r="F12264">
        <v>1</v>
      </c>
      <c r="G12264">
        <v>20833.210350000001</v>
      </c>
      <c r="H12264">
        <v>0</v>
      </c>
      <c r="I12264">
        <v>0.70916666699999997</v>
      </c>
      <c r="J12264" s="2" t="str">
        <f t="shared" si="191"/>
        <v>EG_PHWRSR2041</v>
      </c>
    </row>
    <row r="12265" spans="1:10" x14ac:dyDescent="0.25">
      <c r="A12265" t="s">
        <v>17</v>
      </c>
      <c r="B12265" t="s">
        <v>6</v>
      </c>
      <c r="C12265" t="s">
        <v>12</v>
      </c>
      <c r="D12265">
        <v>2041</v>
      </c>
      <c r="E12265">
        <v>2041</v>
      </c>
      <c r="F12265">
        <v>1</v>
      </c>
      <c r="G12265">
        <v>20833.210350000001</v>
      </c>
      <c r="H12265">
        <v>0</v>
      </c>
      <c r="I12265">
        <v>0.70916666699999997</v>
      </c>
      <c r="J12265" s="2" t="str">
        <f t="shared" si="191"/>
        <v>EG_PHWRNR2041</v>
      </c>
    </row>
    <row r="12266" spans="1:10" x14ac:dyDescent="0.25">
      <c r="A12266" t="s">
        <v>22</v>
      </c>
      <c r="B12266" t="s">
        <v>6</v>
      </c>
      <c r="C12266" t="s">
        <v>10</v>
      </c>
      <c r="D12266">
        <v>2041</v>
      </c>
      <c r="E12266">
        <v>2041</v>
      </c>
      <c r="F12266">
        <v>1</v>
      </c>
      <c r="G12266">
        <v>35289.429389999998</v>
      </c>
      <c r="H12266">
        <v>0</v>
      </c>
      <c r="I12266">
        <v>0.70916666699999997</v>
      </c>
      <c r="J12266" s="2" t="str">
        <f t="shared" si="191"/>
        <v>EG_SMRER2041</v>
      </c>
    </row>
    <row r="12267" spans="1:10" x14ac:dyDescent="0.25">
      <c r="A12267" t="s">
        <v>22</v>
      </c>
      <c r="B12267" t="s">
        <v>6</v>
      </c>
      <c r="C12267" t="s">
        <v>11</v>
      </c>
      <c r="D12267">
        <v>2041</v>
      </c>
      <c r="E12267">
        <v>2041</v>
      </c>
      <c r="F12267">
        <v>1</v>
      </c>
      <c r="G12267">
        <v>35289.429389999998</v>
      </c>
      <c r="H12267">
        <v>0</v>
      </c>
      <c r="I12267">
        <v>0.70916666699999997</v>
      </c>
      <c r="J12267" s="2" t="str">
        <f t="shared" si="191"/>
        <v>EG_SMRWR2041</v>
      </c>
    </row>
    <row r="12268" spans="1:10" x14ac:dyDescent="0.25">
      <c r="A12268" t="s">
        <v>22</v>
      </c>
      <c r="B12268" t="s">
        <v>6</v>
      </c>
      <c r="C12268" t="s">
        <v>9</v>
      </c>
      <c r="D12268">
        <v>2041</v>
      </c>
      <c r="E12268">
        <v>2041</v>
      </c>
      <c r="F12268">
        <v>1</v>
      </c>
      <c r="G12268">
        <v>35289.429389999998</v>
      </c>
      <c r="H12268">
        <v>0</v>
      </c>
      <c r="I12268">
        <v>0.70916666699999997</v>
      </c>
      <c r="J12268" s="2" t="str">
        <f t="shared" si="191"/>
        <v>EG_SMRNER2041</v>
      </c>
    </row>
    <row r="12269" spans="1:10" x14ac:dyDescent="0.25">
      <c r="A12269" t="s">
        <v>22</v>
      </c>
      <c r="B12269" t="s">
        <v>6</v>
      </c>
      <c r="C12269" t="s">
        <v>8</v>
      </c>
      <c r="D12269">
        <v>2041</v>
      </c>
      <c r="E12269">
        <v>2041</v>
      </c>
      <c r="F12269">
        <v>1</v>
      </c>
      <c r="G12269">
        <v>35289.429389999998</v>
      </c>
      <c r="H12269">
        <v>0</v>
      </c>
      <c r="I12269">
        <v>0.70916666699999997</v>
      </c>
      <c r="J12269" s="2" t="str">
        <f t="shared" si="191"/>
        <v>EG_SMRSR2041</v>
      </c>
    </row>
    <row r="12270" spans="1:10" x14ac:dyDescent="0.25">
      <c r="A12270" t="s">
        <v>22</v>
      </c>
      <c r="B12270" t="s">
        <v>6</v>
      </c>
      <c r="C12270" t="s">
        <v>12</v>
      </c>
      <c r="D12270">
        <v>2041</v>
      </c>
      <c r="E12270">
        <v>2041</v>
      </c>
      <c r="F12270">
        <v>1</v>
      </c>
      <c r="G12270">
        <v>35289.429389999998</v>
      </c>
      <c r="H12270">
        <v>0</v>
      </c>
      <c r="I12270">
        <v>0.70916666699999997</v>
      </c>
      <c r="J12270" s="2" t="str">
        <f t="shared" si="191"/>
        <v>EG_SMRNR2041</v>
      </c>
    </row>
    <row r="12271" spans="1:10" x14ac:dyDescent="0.25">
      <c r="A12271" t="s">
        <v>7</v>
      </c>
      <c r="B12271" t="s">
        <v>6</v>
      </c>
      <c r="C12271" t="s">
        <v>10</v>
      </c>
      <c r="D12271">
        <v>2041</v>
      </c>
      <c r="E12271">
        <v>2041</v>
      </c>
      <c r="F12271">
        <v>0.238845897</v>
      </c>
      <c r="G12271">
        <v>7574.8529669999998</v>
      </c>
      <c r="H12271">
        <v>0</v>
      </c>
      <c r="I12271">
        <v>1</v>
      </c>
      <c r="J12271" s="2" t="str">
        <f t="shared" si="191"/>
        <v>EG_BIOMASSER2041</v>
      </c>
    </row>
    <row r="12272" spans="1:10" x14ac:dyDescent="0.25">
      <c r="A12272" t="s">
        <v>7</v>
      </c>
      <c r="B12272" t="s">
        <v>6</v>
      </c>
      <c r="C12272" t="s">
        <v>11</v>
      </c>
      <c r="D12272">
        <v>2041</v>
      </c>
      <c r="E12272">
        <v>2041</v>
      </c>
      <c r="F12272">
        <v>0.238845897</v>
      </c>
      <c r="G12272">
        <v>7574.8529669999998</v>
      </c>
      <c r="H12272">
        <v>0</v>
      </c>
      <c r="I12272">
        <v>1</v>
      </c>
      <c r="J12272" s="2" t="str">
        <f t="shared" si="191"/>
        <v>EG_BIOMASSWR2041</v>
      </c>
    </row>
    <row r="12273" spans="1:10" x14ac:dyDescent="0.25">
      <c r="A12273" t="s">
        <v>7</v>
      </c>
      <c r="B12273" t="s">
        <v>6</v>
      </c>
      <c r="C12273" t="s">
        <v>9</v>
      </c>
      <c r="D12273">
        <v>2041</v>
      </c>
      <c r="E12273">
        <v>2041</v>
      </c>
      <c r="F12273">
        <v>0.238845897</v>
      </c>
      <c r="G12273">
        <v>7574.8529669999998</v>
      </c>
      <c r="H12273">
        <v>0</v>
      </c>
      <c r="I12273">
        <v>1</v>
      </c>
      <c r="J12273" s="2" t="str">
        <f t="shared" si="191"/>
        <v>EG_BIOMASSNER2041</v>
      </c>
    </row>
    <row r="12274" spans="1:10" x14ac:dyDescent="0.25">
      <c r="A12274" t="s">
        <v>7</v>
      </c>
      <c r="B12274" t="s">
        <v>6</v>
      </c>
      <c r="C12274" t="s">
        <v>8</v>
      </c>
      <c r="D12274">
        <v>2041</v>
      </c>
      <c r="E12274">
        <v>2041</v>
      </c>
      <c r="F12274">
        <v>0.238845897</v>
      </c>
      <c r="G12274">
        <v>7574.8529669999998</v>
      </c>
      <c r="H12274">
        <v>0</v>
      </c>
      <c r="I12274">
        <v>1</v>
      </c>
      <c r="J12274" s="2" t="str">
        <f t="shared" si="191"/>
        <v>EG_BIOMASSSR2041</v>
      </c>
    </row>
    <row r="12275" spans="1:10" x14ac:dyDescent="0.25">
      <c r="A12275" t="s">
        <v>7</v>
      </c>
      <c r="B12275" t="s">
        <v>6</v>
      </c>
      <c r="C12275" t="s">
        <v>12</v>
      </c>
      <c r="D12275">
        <v>2041</v>
      </c>
      <c r="E12275">
        <v>2041</v>
      </c>
      <c r="F12275">
        <v>0.238845897</v>
      </c>
      <c r="G12275">
        <v>7574.8529669999998</v>
      </c>
      <c r="H12275">
        <v>0</v>
      </c>
      <c r="I12275">
        <v>1</v>
      </c>
      <c r="J12275" s="2" t="str">
        <f t="shared" si="191"/>
        <v>EG_BIOMASSNR2041</v>
      </c>
    </row>
    <row r="12276" spans="1:10" x14ac:dyDescent="0.25">
      <c r="A12276" t="s">
        <v>19</v>
      </c>
      <c r="B12276" t="s">
        <v>6</v>
      </c>
      <c r="C12276" t="s">
        <v>10</v>
      </c>
      <c r="D12276">
        <v>2041</v>
      </c>
      <c r="E12276">
        <v>2041</v>
      </c>
      <c r="F12276">
        <v>1</v>
      </c>
      <c r="G12276">
        <v>2997.6707609999999</v>
      </c>
      <c r="H12276">
        <v>0</v>
      </c>
      <c r="I12276">
        <v>1</v>
      </c>
      <c r="J12276" s="2" t="str">
        <f t="shared" si="191"/>
        <v>EG_SOLARGMER2041</v>
      </c>
    </row>
    <row r="12277" spans="1:10" x14ac:dyDescent="0.25">
      <c r="A12277" t="s">
        <v>19</v>
      </c>
      <c r="B12277" t="s">
        <v>6</v>
      </c>
      <c r="C12277" t="s">
        <v>11</v>
      </c>
      <c r="D12277">
        <v>2041</v>
      </c>
      <c r="E12277">
        <v>2041</v>
      </c>
      <c r="F12277">
        <v>1</v>
      </c>
      <c r="G12277">
        <v>2997.6707609999999</v>
      </c>
      <c r="H12277">
        <v>0</v>
      </c>
      <c r="I12277">
        <v>1</v>
      </c>
      <c r="J12277" s="2" t="str">
        <f t="shared" si="191"/>
        <v>EG_SOLARGMWR2041</v>
      </c>
    </row>
    <row r="12278" spans="1:10" x14ac:dyDescent="0.25">
      <c r="A12278" t="s">
        <v>19</v>
      </c>
      <c r="B12278" t="s">
        <v>6</v>
      </c>
      <c r="C12278" t="s">
        <v>9</v>
      </c>
      <c r="D12278">
        <v>2041</v>
      </c>
      <c r="E12278">
        <v>2041</v>
      </c>
      <c r="F12278">
        <v>1</v>
      </c>
      <c r="G12278">
        <v>2997.6707609999999</v>
      </c>
      <c r="H12278">
        <v>0</v>
      </c>
      <c r="I12278">
        <v>1</v>
      </c>
      <c r="J12278" s="2" t="str">
        <f t="shared" si="191"/>
        <v>EG_SOLARGMNER2041</v>
      </c>
    </row>
    <row r="12279" spans="1:10" x14ac:dyDescent="0.25">
      <c r="A12279" t="s">
        <v>19</v>
      </c>
      <c r="B12279" t="s">
        <v>6</v>
      </c>
      <c r="C12279" t="s">
        <v>8</v>
      </c>
      <c r="D12279">
        <v>2041</v>
      </c>
      <c r="E12279">
        <v>2041</v>
      </c>
      <c r="F12279">
        <v>1</v>
      </c>
      <c r="G12279">
        <v>2997.6707609999999</v>
      </c>
      <c r="H12279">
        <v>0</v>
      </c>
      <c r="I12279">
        <v>1</v>
      </c>
      <c r="J12279" s="2" t="str">
        <f t="shared" si="191"/>
        <v>EG_SOLARGMSR2041</v>
      </c>
    </row>
    <row r="12280" spans="1:10" x14ac:dyDescent="0.25">
      <c r="A12280" t="s">
        <v>19</v>
      </c>
      <c r="B12280" t="s">
        <v>6</v>
      </c>
      <c r="C12280" t="s">
        <v>12</v>
      </c>
      <c r="D12280">
        <v>2041</v>
      </c>
      <c r="E12280">
        <v>2041</v>
      </c>
      <c r="F12280">
        <v>1</v>
      </c>
      <c r="G12280">
        <v>2997.6707609999999</v>
      </c>
      <c r="H12280">
        <v>0</v>
      </c>
      <c r="I12280">
        <v>1</v>
      </c>
      <c r="J12280" s="2" t="str">
        <f t="shared" si="191"/>
        <v>EG_SOLARGMNR2041</v>
      </c>
    </row>
    <row r="12281" spans="1:10" x14ac:dyDescent="0.25">
      <c r="A12281" t="s">
        <v>20</v>
      </c>
      <c r="B12281" t="s">
        <v>6</v>
      </c>
      <c r="C12281" t="s">
        <v>10</v>
      </c>
      <c r="D12281">
        <v>2041</v>
      </c>
      <c r="E12281">
        <v>2041</v>
      </c>
      <c r="F12281">
        <v>1</v>
      </c>
      <c r="G12281">
        <v>2933.7128910000001</v>
      </c>
      <c r="H12281">
        <v>0</v>
      </c>
      <c r="I12281">
        <v>1</v>
      </c>
      <c r="J12281" s="2" t="str">
        <f t="shared" si="191"/>
        <v>EG_SOLARRFER2041</v>
      </c>
    </row>
    <row r="12282" spans="1:10" x14ac:dyDescent="0.25">
      <c r="A12282" t="s">
        <v>20</v>
      </c>
      <c r="B12282" t="s">
        <v>6</v>
      </c>
      <c r="C12282" t="s">
        <v>11</v>
      </c>
      <c r="D12282">
        <v>2041</v>
      </c>
      <c r="E12282">
        <v>2041</v>
      </c>
      <c r="F12282">
        <v>1</v>
      </c>
      <c r="G12282">
        <v>2933.7128910000001</v>
      </c>
      <c r="H12282">
        <v>0</v>
      </c>
      <c r="I12282">
        <v>1</v>
      </c>
      <c r="J12282" s="2" t="str">
        <f t="shared" si="191"/>
        <v>EG_SOLARRFWR2041</v>
      </c>
    </row>
    <row r="12283" spans="1:10" x14ac:dyDescent="0.25">
      <c r="A12283" t="s">
        <v>20</v>
      </c>
      <c r="B12283" t="s">
        <v>6</v>
      </c>
      <c r="C12283" t="s">
        <v>9</v>
      </c>
      <c r="D12283">
        <v>2041</v>
      </c>
      <c r="E12283">
        <v>2041</v>
      </c>
      <c r="F12283">
        <v>1</v>
      </c>
      <c r="G12283">
        <v>2933.7128910000001</v>
      </c>
      <c r="H12283">
        <v>0</v>
      </c>
      <c r="I12283">
        <v>1</v>
      </c>
      <c r="J12283" s="2" t="str">
        <f t="shared" si="191"/>
        <v>EG_SOLARRFNER2041</v>
      </c>
    </row>
    <row r="12284" spans="1:10" x14ac:dyDescent="0.25">
      <c r="A12284" t="s">
        <v>20</v>
      </c>
      <c r="B12284" t="s">
        <v>6</v>
      </c>
      <c r="C12284" t="s">
        <v>8</v>
      </c>
      <c r="D12284">
        <v>2041</v>
      </c>
      <c r="E12284">
        <v>2041</v>
      </c>
      <c r="F12284">
        <v>1</v>
      </c>
      <c r="G12284">
        <v>2933.7128910000001</v>
      </c>
      <c r="H12284">
        <v>0</v>
      </c>
      <c r="I12284">
        <v>1</v>
      </c>
      <c r="J12284" s="2" t="str">
        <f t="shared" si="191"/>
        <v>EG_SOLARRFSR2041</v>
      </c>
    </row>
    <row r="12285" spans="1:10" x14ac:dyDescent="0.25">
      <c r="A12285" t="s">
        <v>20</v>
      </c>
      <c r="B12285" t="s">
        <v>6</v>
      </c>
      <c r="C12285" t="s">
        <v>12</v>
      </c>
      <c r="D12285">
        <v>2041</v>
      </c>
      <c r="E12285">
        <v>2041</v>
      </c>
      <c r="F12285">
        <v>1</v>
      </c>
      <c r="G12285">
        <v>2933.7128910000001</v>
      </c>
      <c r="H12285">
        <v>0</v>
      </c>
      <c r="I12285">
        <v>1</v>
      </c>
      <c r="J12285" s="2" t="str">
        <f t="shared" si="191"/>
        <v>EG_SOLARRFNR2041</v>
      </c>
    </row>
    <row r="12286" spans="1:10" x14ac:dyDescent="0.25">
      <c r="A12286" t="s">
        <v>21</v>
      </c>
      <c r="B12286" t="s">
        <v>6</v>
      </c>
      <c r="C12286" t="s">
        <v>10</v>
      </c>
      <c r="D12286">
        <v>2041</v>
      </c>
      <c r="E12286">
        <v>2041</v>
      </c>
      <c r="F12286">
        <v>1</v>
      </c>
      <c r="G12286">
        <v>9799.5151320000004</v>
      </c>
      <c r="H12286">
        <v>0</v>
      </c>
      <c r="I12286">
        <v>1</v>
      </c>
      <c r="J12286" s="2" t="str">
        <f t="shared" si="191"/>
        <v>EG_WINDONER2041</v>
      </c>
    </row>
    <row r="12287" spans="1:10" x14ac:dyDescent="0.25">
      <c r="A12287" t="s">
        <v>21</v>
      </c>
      <c r="B12287" t="s">
        <v>6</v>
      </c>
      <c r="C12287" t="s">
        <v>11</v>
      </c>
      <c r="D12287">
        <v>2041</v>
      </c>
      <c r="E12287">
        <v>2041</v>
      </c>
      <c r="F12287">
        <v>1</v>
      </c>
      <c r="G12287">
        <v>9799.5151320000004</v>
      </c>
      <c r="H12287">
        <v>0</v>
      </c>
      <c r="I12287">
        <v>1</v>
      </c>
      <c r="J12287" s="2" t="str">
        <f t="shared" si="191"/>
        <v>EG_WINDONWR2041</v>
      </c>
    </row>
    <row r="12288" spans="1:10" x14ac:dyDescent="0.25">
      <c r="A12288" t="s">
        <v>21</v>
      </c>
      <c r="B12288" t="s">
        <v>6</v>
      </c>
      <c r="C12288" t="s">
        <v>9</v>
      </c>
      <c r="D12288">
        <v>2041</v>
      </c>
      <c r="E12288">
        <v>2041</v>
      </c>
      <c r="F12288">
        <v>1</v>
      </c>
      <c r="G12288">
        <v>9799.5151320000004</v>
      </c>
      <c r="H12288">
        <v>0</v>
      </c>
      <c r="I12288">
        <v>1</v>
      </c>
      <c r="J12288" s="2" t="str">
        <f t="shared" si="191"/>
        <v>EG_WINDONNER2041</v>
      </c>
    </row>
    <row r="12289" spans="1:10" x14ac:dyDescent="0.25">
      <c r="A12289" t="s">
        <v>21</v>
      </c>
      <c r="B12289" t="s">
        <v>6</v>
      </c>
      <c r="C12289" t="s">
        <v>8</v>
      </c>
      <c r="D12289">
        <v>2041</v>
      </c>
      <c r="E12289">
        <v>2041</v>
      </c>
      <c r="F12289">
        <v>1</v>
      </c>
      <c r="G12289">
        <v>9799.5151320000004</v>
      </c>
      <c r="H12289">
        <v>0</v>
      </c>
      <c r="I12289">
        <v>1</v>
      </c>
      <c r="J12289" s="2" t="str">
        <f t="shared" si="191"/>
        <v>EG_WINDONSR2041</v>
      </c>
    </row>
    <row r="12290" spans="1:10" x14ac:dyDescent="0.25">
      <c r="A12290" t="s">
        <v>21</v>
      </c>
      <c r="B12290" t="s">
        <v>6</v>
      </c>
      <c r="C12290" t="s">
        <v>12</v>
      </c>
      <c r="D12290">
        <v>2041</v>
      </c>
      <c r="E12290">
        <v>2041</v>
      </c>
      <c r="F12290">
        <v>1</v>
      </c>
      <c r="G12290">
        <v>9799.5151320000004</v>
      </c>
      <c r="H12290">
        <v>0</v>
      </c>
      <c r="I12290">
        <v>1</v>
      </c>
      <c r="J12290" s="2" t="str">
        <f t="shared" si="191"/>
        <v>EG_WINDONNR2041</v>
      </c>
    </row>
    <row r="12291" spans="1:10" x14ac:dyDescent="0.25">
      <c r="A12291" t="s">
        <v>23</v>
      </c>
      <c r="B12291" t="s">
        <v>6</v>
      </c>
      <c r="C12291" t="s">
        <v>10</v>
      </c>
      <c r="D12291">
        <v>2041</v>
      </c>
      <c r="E12291">
        <v>2041</v>
      </c>
      <c r="F12291">
        <v>1</v>
      </c>
      <c r="G12291">
        <v>22788.167860000001</v>
      </c>
      <c r="H12291">
        <v>0</v>
      </c>
      <c r="I12291">
        <v>1</v>
      </c>
      <c r="J12291" s="2" t="str">
        <f t="shared" ref="J12291:J12354" si="192">_xlfn.CONCAT(A12291,C12291,D12291)</f>
        <v>EG_WINDOFFER2041</v>
      </c>
    </row>
    <row r="12292" spans="1:10" x14ac:dyDescent="0.25">
      <c r="A12292" t="s">
        <v>23</v>
      </c>
      <c r="B12292" t="s">
        <v>6</v>
      </c>
      <c r="C12292" t="s">
        <v>11</v>
      </c>
      <c r="D12292">
        <v>2041</v>
      </c>
      <c r="E12292">
        <v>2041</v>
      </c>
      <c r="F12292">
        <v>1</v>
      </c>
      <c r="G12292">
        <v>22788.167860000001</v>
      </c>
      <c r="H12292">
        <v>0</v>
      </c>
      <c r="I12292">
        <v>1</v>
      </c>
      <c r="J12292" s="2" t="str">
        <f t="shared" si="192"/>
        <v>EG_WINDOFFWR2041</v>
      </c>
    </row>
    <row r="12293" spans="1:10" x14ac:dyDescent="0.25">
      <c r="A12293" t="s">
        <v>23</v>
      </c>
      <c r="B12293" t="s">
        <v>6</v>
      </c>
      <c r="C12293" t="s">
        <v>9</v>
      </c>
      <c r="D12293">
        <v>2041</v>
      </c>
      <c r="E12293">
        <v>2041</v>
      </c>
      <c r="F12293">
        <v>1</v>
      </c>
      <c r="G12293">
        <v>22788.167860000001</v>
      </c>
      <c r="H12293">
        <v>0</v>
      </c>
      <c r="I12293">
        <v>1</v>
      </c>
      <c r="J12293" s="2" t="str">
        <f t="shared" si="192"/>
        <v>EG_WINDOFFNER2041</v>
      </c>
    </row>
    <row r="12294" spans="1:10" x14ac:dyDescent="0.25">
      <c r="A12294" t="s">
        <v>23</v>
      </c>
      <c r="B12294" t="s">
        <v>6</v>
      </c>
      <c r="C12294" t="s">
        <v>8</v>
      </c>
      <c r="D12294">
        <v>2041</v>
      </c>
      <c r="E12294">
        <v>2041</v>
      </c>
      <c r="F12294">
        <v>1</v>
      </c>
      <c r="G12294">
        <v>22788.167860000001</v>
      </c>
      <c r="H12294">
        <v>0</v>
      </c>
      <c r="I12294">
        <v>1</v>
      </c>
      <c r="J12294" s="2" t="str">
        <f t="shared" si="192"/>
        <v>EG_WINDOFFSR2041</v>
      </c>
    </row>
    <row r="12295" spans="1:10" x14ac:dyDescent="0.25">
      <c r="A12295" t="s">
        <v>23</v>
      </c>
      <c r="B12295" t="s">
        <v>6</v>
      </c>
      <c r="C12295" t="s">
        <v>12</v>
      </c>
      <c r="D12295">
        <v>2041</v>
      </c>
      <c r="E12295">
        <v>2041</v>
      </c>
      <c r="F12295">
        <v>1</v>
      </c>
      <c r="G12295">
        <v>22788.167860000001</v>
      </c>
      <c r="H12295">
        <v>0</v>
      </c>
      <c r="I12295">
        <v>1</v>
      </c>
      <c r="J12295" s="2" t="str">
        <f t="shared" si="192"/>
        <v>EG_WINDOFFNR2041</v>
      </c>
    </row>
    <row r="12296" spans="1:10" x14ac:dyDescent="0.25">
      <c r="A12296" t="s">
        <v>24</v>
      </c>
      <c r="B12296" t="s">
        <v>6</v>
      </c>
      <c r="D12296">
        <v>2023</v>
      </c>
      <c r="E12296">
        <v>2024</v>
      </c>
      <c r="F12296">
        <v>0.62182722099999999</v>
      </c>
      <c r="G12296">
        <v>9776.2435129999994</v>
      </c>
      <c r="H12296">
        <v>0</v>
      </c>
      <c r="I12296">
        <v>1</v>
      </c>
      <c r="J12296" s="2" t="str">
        <f t="shared" si="192"/>
        <v>GH_ELECTROLYSIS2023</v>
      </c>
    </row>
    <row r="12297" spans="1:10" x14ac:dyDescent="0.25">
      <c r="A12297" t="s">
        <v>24</v>
      </c>
      <c r="B12297" t="s">
        <v>6</v>
      </c>
      <c r="D12297">
        <v>2023</v>
      </c>
      <c r="E12297">
        <v>2025</v>
      </c>
      <c r="F12297">
        <v>0.62182722099999999</v>
      </c>
      <c r="G12297">
        <v>9776.2435129999994</v>
      </c>
      <c r="H12297">
        <v>0</v>
      </c>
      <c r="I12297">
        <v>1</v>
      </c>
      <c r="J12297" s="2" t="str">
        <f t="shared" si="192"/>
        <v>GH_ELECTROLYSIS2023</v>
      </c>
    </row>
    <row r="12298" spans="1:10" x14ac:dyDescent="0.25">
      <c r="A12298" t="s">
        <v>24</v>
      </c>
      <c r="B12298" t="s">
        <v>6</v>
      </c>
      <c r="D12298">
        <v>2023</v>
      </c>
      <c r="E12298">
        <v>2026</v>
      </c>
      <c r="F12298">
        <v>0.62182722099999999</v>
      </c>
      <c r="G12298">
        <v>9776.2435129999994</v>
      </c>
      <c r="H12298">
        <v>0</v>
      </c>
      <c r="I12298">
        <v>1</v>
      </c>
      <c r="J12298" s="2" t="str">
        <f t="shared" si="192"/>
        <v>GH_ELECTROLYSIS2023</v>
      </c>
    </row>
    <row r="12299" spans="1:10" x14ac:dyDescent="0.25">
      <c r="A12299" t="s">
        <v>24</v>
      </c>
      <c r="B12299" t="s">
        <v>6</v>
      </c>
      <c r="D12299">
        <v>2023</v>
      </c>
      <c r="E12299">
        <v>2027</v>
      </c>
      <c r="F12299">
        <v>0.62182722099999999</v>
      </c>
      <c r="G12299">
        <v>9776.2435129999994</v>
      </c>
      <c r="H12299">
        <v>0</v>
      </c>
      <c r="I12299">
        <v>1</v>
      </c>
      <c r="J12299" s="2" t="str">
        <f t="shared" si="192"/>
        <v>GH_ELECTROLYSIS2023</v>
      </c>
    </row>
    <row r="12300" spans="1:10" x14ac:dyDescent="0.25">
      <c r="A12300" t="s">
        <v>24</v>
      </c>
      <c r="B12300" t="s">
        <v>6</v>
      </c>
      <c r="D12300">
        <v>2023</v>
      </c>
      <c r="E12300">
        <v>2028</v>
      </c>
      <c r="F12300">
        <v>0.62182722099999999</v>
      </c>
      <c r="G12300">
        <v>9776.2435129999994</v>
      </c>
      <c r="H12300">
        <v>0</v>
      </c>
      <c r="I12300">
        <v>1</v>
      </c>
      <c r="J12300" s="2" t="str">
        <f t="shared" si="192"/>
        <v>GH_ELECTROLYSIS2023</v>
      </c>
    </row>
    <row r="12301" spans="1:10" x14ac:dyDescent="0.25">
      <c r="A12301" t="s">
        <v>24</v>
      </c>
      <c r="B12301" t="s">
        <v>6</v>
      </c>
      <c r="D12301">
        <v>2023</v>
      </c>
      <c r="E12301">
        <v>2029</v>
      </c>
      <c r="F12301">
        <v>0.62182722099999999</v>
      </c>
      <c r="G12301">
        <v>9776.2435129999994</v>
      </c>
      <c r="H12301">
        <v>0</v>
      </c>
      <c r="I12301">
        <v>1</v>
      </c>
      <c r="J12301" s="2" t="str">
        <f t="shared" si="192"/>
        <v>GH_ELECTROLYSIS2023</v>
      </c>
    </row>
    <row r="12302" spans="1:10" x14ac:dyDescent="0.25">
      <c r="A12302" t="s">
        <v>24</v>
      </c>
      <c r="B12302" t="s">
        <v>6</v>
      </c>
      <c r="D12302">
        <v>2023</v>
      </c>
      <c r="E12302">
        <v>2030</v>
      </c>
      <c r="F12302">
        <v>0.62182722099999999</v>
      </c>
      <c r="G12302">
        <v>9776.2435129999994</v>
      </c>
      <c r="H12302">
        <v>0</v>
      </c>
      <c r="I12302">
        <v>1</v>
      </c>
      <c r="J12302" s="2" t="str">
        <f t="shared" si="192"/>
        <v>GH_ELECTROLYSIS2023</v>
      </c>
    </row>
    <row r="12303" spans="1:10" x14ac:dyDescent="0.25">
      <c r="A12303" t="s">
        <v>24</v>
      </c>
      <c r="B12303" t="s">
        <v>6</v>
      </c>
      <c r="D12303">
        <v>2023</v>
      </c>
      <c r="E12303">
        <v>2031</v>
      </c>
      <c r="F12303">
        <v>0.62182722099999999</v>
      </c>
      <c r="G12303">
        <v>9776.2435129999994</v>
      </c>
      <c r="H12303">
        <v>0</v>
      </c>
      <c r="I12303">
        <v>1</v>
      </c>
      <c r="J12303" s="2" t="str">
        <f t="shared" si="192"/>
        <v>GH_ELECTROLYSIS2023</v>
      </c>
    </row>
    <row r="12304" spans="1:10" x14ac:dyDescent="0.25">
      <c r="A12304" t="s">
        <v>24</v>
      </c>
      <c r="B12304" t="s">
        <v>6</v>
      </c>
      <c r="D12304">
        <v>2023</v>
      </c>
      <c r="E12304">
        <v>2032</v>
      </c>
      <c r="F12304">
        <v>0.62182722099999999</v>
      </c>
      <c r="G12304">
        <v>9776.2435129999994</v>
      </c>
      <c r="H12304">
        <v>0</v>
      </c>
      <c r="I12304">
        <v>1</v>
      </c>
      <c r="J12304" s="2" t="str">
        <f t="shared" si="192"/>
        <v>GH_ELECTROLYSIS2023</v>
      </c>
    </row>
    <row r="12305" spans="1:10" x14ac:dyDescent="0.25">
      <c r="A12305" t="s">
        <v>24</v>
      </c>
      <c r="B12305" t="s">
        <v>6</v>
      </c>
      <c r="D12305">
        <v>2023</v>
      </c>
      <c r="E12305">
        <v>2033</v>
      </c>
      <c r="F12305">
        <v>0.62182722099999999</v>
      </c>
      <c r="G12305">
        <v>9776.2435129999994</v>
      </c>
      <c r="H12305">
        <v>0</v>
      </c>
      <c r="I12305">
        <v>1</v>
      </c>
      <c r="J12305" s="2" t="str">
        <f t="shared" si="192"/>
        <v>GH_ELECTROLYSIS2023</v>
      </c>
    </row>
    <row r="12306" spans="1:10" x14ac:dyDescent="0.25">
      <c r="A12306" t="s">
        <v>24</v>
      </c>
      <c r="B12306" t="s">
        <v>6</v>
      </c>
      <c r="D12306">
        <v>2023</v>
      </c>
      <c r="E12306">
        <v>2034</v>
      </c>
      <c r="F12306">
        <v>0.62182722099999999</v>
      </c>
      <c r="G12306">
        <v>9776.2435129999994</v>
      </c>
      <c r="H12306">
        <v>0</v>
      </c>
      <c r="I12306">
        <v>1</v>
      </c>
      <c r="J12306" s="2" t="str">
        <f t="shared" si="192"/>
        <v>GH_ELECTROLYSIS2023</v>
      </c>
    </row>
    <row r="12307" spans="1:10" x14ac:dyDescent="0.25">
      <c r="A12307" t="s">
        <v>24</v>
      </c>
      <c r="B12307" t="s">
        <v>6</v>
      </c>
      <c r="D12307">
        <v>2023</v>
      </c>
      <c r="E12307">
        <v>2035</v>
      </c>
      <c r="F12307">
        <v>0.62182722099999999</v>
      </c>
      <c r="G12307">
        <v>9776.2435129999994</v>
      </c>
      <c r="H12307">
        <v>0</v>
      </c>
      <c r="I12307">
        <v>1</v>
      </c>
      <c r="J12307" s="2" t="str">
        <f t="shared" si="192"/>
        <v>GH_ELECTROLYSIS2023</v>
      </c>
    </row>
    <row r="12308" spans="1:10" x14ac:dyDescent="0.25">
      <c r="A12308" t="s">
        <v>24</v>
      </c>
      <c r="B12308" t="s">
        <v>6</v>
      </c>
      <c r="D12308">
        <v>2023</v>
      </c>
      <c r="E12308">
        <v>2036</v>
      </c>
      <c r="F12308">
        <v>0.62182722099999999</v>
      </c>
      <c r="G12308">
        <v>9776.2435129999994</v>
      </c>
      <c r="H12308">
        <v>0</v>
      </c>
      <c r="I12308">
        <v>1</v>
      </c>
      <c r="J12308" s="2" t="str">
        <f t="shared" si="192"/>
        <v>GH_ELECTROLYSIS2023</v>
      </c>
    </row>
    <row r="12309" spans="1:10" x14ac:dyDescent="0.25">
      <c r="A12309" t="s">
        <v>24</v>
      </c>
      <c r="B12309" t="s">
        <v>6</v>
      </c>
      <c r="D12309">
        <v>2023</v>
      </c>
      <c r="E12309">
        <v>2037</v>
      </c>
      <c r="F12309">
        <v>0.62182722099999999</v>
      </c>
      <c r="G12309">
        <v>9776.2435129999994</v>
      </c>
      <c r="H12309">
        <v>0</v>
      </c>
      <c r="I12309">
        <v>1</v>
      </c>
      <c r="J12309" s="2" t="str">
        <f t="shared" si="192"/>
        <v>GH_ELECTROLYSIS2023</v>
      </c>
    </row>
    <row r="12310" spans="1:10" x14ac:dyDescent="0.25">
      <c r="A12310" t="s">
        <v>24</v>
      </c>
      <c r="B12310" t="s">
        <v>6</v>
      </c>
      <c r="D12310">
        <v>2023</v>
      </c>
      <c r="E12310">
        <v>2038</v>
      </c>
      <c r="F12310">
        <v>0.62182722099999999</v>
      </c>
      <c r="G12310">
        <v>9776.2435129999994</v>
      </c>
      <c r="H12310">
        <v>0</v>
      </c>
      <c r="I12310">
        <v>1</v>
      </c>
      <c r="J12310" s="2" t="str">
        <f t="shared" si="192"/>
        <v>GH_ELECTROLYSIS2023</v>
      </c>
    </row>
    <row r="12311" spans="1:10" x14ac:dyDescent="0.25">
      <c r="A12311" t="s">
        <v>24</v>
      </c>
      <c r="B12311" t="s">
        <v>6</v>
      </c>
      <c r="D12311">
        <v>2023</v>
      </c>
      <c r="E12311">
        <v>2039</v>
      </c>
      <c r="F12311">
        <v>0.62182722099999999</v>
      </c>
      <c r="G12311">
        <v>9776.2435129999994</v>
      </c>
      <c r="H12311">
        <v>0</v>
      </c>
      <c r="I12311">
        <v>1</v>
      </c>
      <c r="J12311" s="2" t="str">
        <f t="shared" si="192"/>
        <v>GH_ELECTROLYSIS2023</v>
      </c>
    </row>
    <row r="12312" spans="1:10" x14ac:dyDescent="0.25">
      <c r="A12312" t="s">
        <v>24</v>
      </c>
      <c r="B12312" t="s">
        <v>6</v>
      </c>
      <c r="D12312">
        <v>2023</v>
      </c>
      <c r="E12312">
        <v>2040</v>
      </c>
      <c r="F12312">
        <v>0.62182722099999999</v>
      </c>
      <c r="G12312">
        <v>9776.2435129999994</v>
      </c>
      <c r="H12312">
        <v>0</v>
      </c>
      <c r="I12312">
        <v>1</v>
      </c>
      <c r="J12312" s="2" t="str">
        <f t="shared" si="192"/>
        <v>GH_ELECTROLYSIS2023</v>
      </c>
    </row>
    <row r="12313" spans="1:10" x14ac:dyDescent="0.25">
      <c r="A12313" t="s">
        <v>24</v>
      </c>
      <c r="B12313" t="s">
        <v>6</v>
      </c>
      <c r="D12313">
        <v>2023</v>
      </c>
      <c r="E12313">
        <v>2041</v>
      </c>
      <c r="F12313">
        <v>0.62182722099999999</v>
      </c>
      <c r="G12313">
        <v>9776.2435129999994</v>
      </c>
      <c r="H12313">
        <v>0</v>
      </c>
      <c r="I12313">
        <v>1</v>
      </c>
      <c r="J12313" s="2" t="str">
        <f t="shared" si="192"/>
        <v>GH_ELECTROLYSIS2023</v>
      </c>
    </row>
    <row r="12314" spans="1:10" x14ac:dyDescent="0.25">
      <c r="A12314" t="s">
        <v>24</v>
      </c>
      <c r="B12314" t="s">
        <v>6</v>
      </c>
      <c r="D12314">
        <v>2024</v>
      </c>
      <c r="E12314">
        <v>2024</v>
      </c>
      <c r="F12314">
        <v>0.62182722099999999</v>
      </c>
      <c r="G12314">
        <v>9776.2435129999994</v>
      </c>
      <c r="H12314">
        <v>0</v>
      </c>
      <c r="I12314">
        <v>1</v>
      </c>
      <c r="J12314" s="2" t="str">
        <f t="shared" si="192"/>
        <v>GH_ELECTROLYSIS2024</v>
      </c>
    </row>
    <row r="12315" spans="1:10" x14ac:dyDescent="0.25">
      <c r="A12315" t="s">
        <v>24</v>
      </c>
      <c r="B12315" t="s">
        <v>6</v>
      </c>
      <c r="D12315">
        <v>2024</v>
      </c>
      <c r="E12315">
        <v>2025</v>
      </c>
      <c r="F12315">
        <v>0.62182722099999999</v>
      </c>
      <c r="G12315">
        <v>9776.2435129999994</v>
      </c>
      <c r="H12315">
        <v>0</v>
      </c>
      <c r="I12315">
        <v>1</v>
      </c>
      <c r="J12315" s="2" t="str">
        <f t="shared" si="192"/>
        <v>GH_ELECTROLYSIS2024</v>
      </c>
    </row>
    <row r="12316" spans="1:10" x14ac:dyDescent="0.25">
      <c r="A12316" t="s">
        <v>24</v>
      </c>
      <c r="B12316" t="s">
        <v>6</v>
      </c>
      <c r="D12316">
        <v>2024</v>
      </c>
      <c r="E12316">
        <v>2026</v>
      </c>
      <c r="F12316">
        <v>0.62182722099999999</v>
      </c>
      <c r="G12316">
        <v>9776.2435129999994</v>
      </c>
      <c r="H12316">
        <v>0</v>
      </c>
      <c r="I12316">
        <v>1</v>
      </c>
      <c r="J12316" s="2" t="str">
        <f t="shared" si="192"/>
        <v>GH_ELECTROLYSIS2024</v>
      </c>
    </row>
    <row r="12317" spans="1:10" x14ac:dyDescent="0.25">
      <c r="A12317" t="s">
        <v>24</v>
      </c>
      <c r="B12317" t="s">
        <v>6</v>
      </c>
      <c r="D12317">
        <v>2024</v>
      </c>
      <c r="E12317">
        <v>2027</v>
      </c>
      <c r="F12317">
        <v>0.62182722099999999</v>
      </c>
      <c r="G12317">
        <v>9776.2435129999994</v>
      </c>
      <c r="H12317">
        <v>0</v>
      </c>
      <c r="I12317">
        <v>1</v>
      </c>
      <c r="J12317" s="2" t="str">
        <f t="shared" si="192"/>
        <v>GH_ELECTROLYSIS2024</v>
      </c>
    </row>
    <row r="12318" spans="1:10" x14ac:dyDescent="0.25">
      <c r="A12318" t="s">
        <v>24</v>
      </c>
      <c r="B12318" t="s">
        <v>6</v>
      </c>
      <c r="D12318">
        <v>2024</v>
      </c>
      <c r="E12318">
        <v>2028</v>
      </c>
      <c r="F12318">
        <v>0.62182722099999999</v>
      </c>
      <c r="G12318">
        <v>9776.2435129999994</v>
      </c>
      <c r="H12318">
        <v>0</v>
      </c>
      <c r="I12318">
        <v>1</v>
      </c>
      <c r="J12318" s="2" t="str">
        <f t="shared" si="192"/>
        <v>GH_ELECTROLYSIS2024</v>
      </c>
    </row>
    <row r="12319" spans="1:10" x14ac:dyDescent="0.25">
      <c r="A12319" t="s">
        <v>24</v>
      </c>
      <c r="B12319" t="s">
        <v>6</v>
      </c>
      <c r="D12319">
        <v>2024</v>
      </c>
      <c r="E12319">
        <v>2029</v>
      </c>
      <c r="F12319">
        <v>0.62182722099999999</v>
      </c>
      <c r="G12319">
        <v>9776.2435129999994</v>
      </c>
      <c r="H12319">
        <v>0</v>
      </c>
      <c r="I12319">
        <v>1</v>
      </c>
      <c r="J12319" s="2" t="str">
        <f t="shared" si="192"/>
        <v>GH_ELECTROLYSIS2024</v>
      </c>
    </row>
    <row r="12320" spans="1:10" x14ac:dyDescent="0.25">
      <c r="A12320" t="s">
        <v>24</v>
      </c>
      <c r="B12320" t="s">
        <v>6</v>
      </c>
      <c r="D12320">
        <v>2024</v>
      </c>
      <c r="E12320">
        <v>2030</v>
      </c>
      <c r="F12320">
        <v>0.62182722099999999</v>
      </c>
      <c r="G12320">
        <v>9776.2435129999994</v>
      </c>
      <c r="H12320">
        <v>0</v>
      </c>
      <c r="I12320">
        <v>1</v>
      </c>
      <c r="J12320" s="2" t="str">
        <f t="shared" si="192"/>
        <v>GH_ELECTROLYSIS2024</v>
      </c>
    </row>
    <row r="12321" spans="1:10" x14ac:dyDescent="0.25">
      <c r="A12321" t="s">
        <v>24</v>
      </c>
      <c r="B12321" t="s">
        <v>6</v>
      </c>
      <c r="D12321">
        <v>2024</v>
      </c>
      <c r="E12321">
        <v>2031</v>
      </c>
      <c r="F12321">
        <v>0.62182722099999999</v>
      </c>
      <c r="G12321">
        <v>9776.2435129999994</v>
      </c>
      <c r="H12321">
        <v>0</v>
      </c>
      <c r="I12321">
        <v>1</v>
      </c>
      <c r="J12321" s="2" t="str">
        <f t="shared" si="192"/>
        <v>GH_ELECTROLYSIS2024</v>
      </c>
    </row>
    <row r="12322" spans="1:10" x14ac:dyDescent="0.25">
      <c r="A12322" t="s">
        <v>24</v>
      </c>
      <c r="B12322" t="s">
        <v>6</v>
      </c>
      <c r="D12322">
        <v>2024</v>
      </c>
      <c r="E12322">
        <v>2032</v>
      </c>
      <c r="F12322">
        <v>0.62182722099999999</v>
      </c>
      <c r="G12322">
        <v>9776.2435129999994</v>
      </c>
      <c r="H12322">
        <v>0</v>
      </c>
      <c r="I12322">
        <v>1</v>
      </c>
      <c r="J12322" s="2" t="str">
        <f t="shared" si="192"/>
        <v>GH_ELECTROLYSIS2024</v>
      </c>
    </row>
    <row r="12323" spans="1:10" x14ac:dyDescent="0.25">
      <c r="A12323" t="s">
        <v>24</v>
      </c>
      <c r="B12323" t="s">
        <v>6</v>
      </c>
      <c r="D12323">
        <v>2024</v>
      </c>
      <c r="E12323">
        <v>2033</v>
      </c>
      <c r="F12323">
        <v>0.62182722099999999</v>
      </c>
      <c r="G12323">
        <v>9776.2435129999994</v>
      </c>
      <c r="H12323">
        <v>0</v>
      </c>
      <c r="I12323">
        <v>1</v>
      </c>
      <c r="J12323" s="2" t="str">
        <f t="shared" si="192"/>
        <v>GH_ELECTROLYSIS2024</v>
      </c>
    </row>
    <row r="12324" spans="1:10" x14ac:dyDescent="0.25">
      <c r="A12324" t="s">
        <v>24</v>
      </c>
      <c r="B12324" t="s">
        <v>6</v>
      </c>
      <c r="D12324">
        <v>2024</v>
      </c>
      <c r="E12324">
        <v>2034</v>
      </c>
      <c r="F12324">
        <v>0.62182722099999999</v>
      </c>
      <c r="G12324">
        <v>9776.2435129999994</v>
      </c>
      <c r="H12324">
        <v>0</v>
      </c>
      <c r="I12324">
        <v>1</v>
      </c>
      <c r="J12324" s="2" t="str">
        <f t="shared" si="192"/>
        <v>GH_ELECTROLYSIS2024</v>
      </c>
    </row>
    <row r="12325" spans="1:10" x14ac:dyDescent="0.25">
      <c r="A12325" t="s">
        <v>24</v>
      </c>
      <c r="B12325" t="s">
        <v>6</v>
      </c>
      <c r="D12325">
        <v>2024</v>
      </c>
      <c r="E12325">
        <v>2035</v>
      </c>
      <c r="F12325">
        <v>0.62182722099999999</v>
      </c>
      <c r="G12325">
        <v>9776.2435129999994</v>
      </c>
      <c r="H12325">
        <v>0</v>
      </c>
      <c r="I12325">
        <v>1</v>
      </c>
      <c r="J12325" s="2" t="str">
        <f t="shared" si="192"/>
        <v>GH_ELECTROLYSIS2024</v>
      </c>
    </row>
    <row r="12326" spans="1:10" x14ac:dyDescent="0.25">
      <c r="A12326" t="s">
        <v>24</v>
      </c>
      <c r="B12326" t="s">
        <v>6</v>
      </c>
      <c r="D12326">
        <v>2024</v>
      </c>
      <c r="E12326">
        <v>2036</v>
      </c>
      <c r="F12326">
        <v>0.62182722099999999</v>
      </c>
      <c r="G12326">
        <v>9776.2435129999994</v>
      </c>
      <c r="H12326">
        <v>0</v>
      </c>
      <c r="I12326">
        <v>1</v>
      </c>
      <c r="J12326" s="2" t="str">
        <f t="shared" si="192"/>
        <v>GH_ELECTROLYSIS2024</v>
      </c>
    </row>
    <row r="12327" spans="1:10" x14ac:dyDescent="0.25">
      <c r="A12327" t="s">
        <v>24</v>
      </c>
      <c r="B12327" t="s">
        <v>6</v>
      </c>
      <c r="D12327">
        <v>2024</v>
      </c>
      <c r="E12327">
        <v>2037</v>
      </c>
      <c r="F12327">
        <v>0.62182722099999999</v>
      </c>
      <c r="G12327">
        <v>9776.2435129999994</v>
      </c>
      <c r="H12327">
        <v>0</v>
      </c>
      <c r="I12327">
        <v>1</v>
      </c>
      <c r="J12327" s="2" t="str">
        <f t="shared" si="192"/>
        <v>GH_ELECTROLYSIS2024</v>
      </c>
    </row>
    <row r="12328" spans="1:10" x14ac:dyDescent="0.25">
      <c r="A12328" t="s">
        <v>24</v>
      </c>
      <c r="B12328" t="s">
        <v>6</v>
      </c>
      <c r="D12328">
        <v>2024</v>
      </c>
      <c r="E12328">
        <v>2038</v>
      </c>
      <c r="F12328">
        <v>0.62182722099999999</v>
      </c>
      <c r="G12328">
        <v>9776.2435129999994</v>
      </c>
      <c r="H12328">
        <v>0</v>
      </c>
      <c r="I12328">
        <v>1</v>
      </c>
      <c r="J12328" s="2" t="str">
        <f t="shared" si="192"/>
        <v>GH_ELECTROLYSIS2024</v>
      </c>
    </row>
    <row r="12329" spans="1:10" x14ac:dyDescent="0.25">
      <c r="A12329" t="s">
        <v>24</v>
      </c>
      <c r="B12329" t="s">
        <v>6</v>
      </c>
      <c r="D12329">
        <v>2024</v>
      </c>
      <c r="E12329">
        <v>2039</v>
      </c>
      <c r="F12329">
        <v>0.62182722099999999</v>
      </c>
      <c r="G12329">
        <v>9776.2435129999994</v>
      </c>
      <c r="H12329">
        <v>0</v>
      </c>
      <c r="I12329">
        <v>1</v>
      </c>
      <c r="J12329" s="2" t="str">
        <f t="shared" si="192"/>
        <v>GH_ELECTROLYSIS2024</v>
      </c>
    </row>
    <row r="12330" spans="1:10" x14ac:dyDescent="0.25">
      <c r="A12330" t="s">
        <v>24</v>
      </c>
      <c r="B12330" t="s">
        <v>6</v>
      </c>
      <c r="D12330">
        <v>2024</v>
      </c>
      <c r="E12330">
        <v>2040</v>
      </c>
      <c r="F12330">
        <v>0.62182722099999999</v>
      </c>
      <c r="G12330">
        <v>9776.2435129999994</v>
      </c>
      <c r="H12330">
        <v>0</v>
      </c>
      <c r="I12330">
        <v>1</v>
      </c>
      <c r="J12330" s="2" t="str">
        <f t="shared" si="192"/>
        <v>GH_ELECTROLYSIS2024</v>
      </c>
    </row>
    <row r="12331" spans="1:10" x14ac:dyDescent="0.25">
      <c r="A12331" t="s">
        <v>24</v>
      </c>
      <c r="B12331" t="s">
        <v>6</v>
      </c>
      <c r="D12331">
        <v>2024</v>
      </c>
      <c r="E12331">
        <v>2041</v>
      </c>
      <c r="F12331">
        <v>0.62182722099999999</v>
      </c>
      <c r="G12331">
        <v>9776.2435129999994</v>
      </c>
      <c r="H12331">
        <v>0</v>
      </c>
      <c r="I12331">
        <v>1</v>
      </c>
      <c r="J12331" s="2" t="str">
        <f t="shared" si="192"/>
        <v>GH_ELECTROLYSIS2024</v>
      </c>
    </row>
    <row r="12332" spans="1:10" x14ac:dyDescent="0.25">
      <c r="A12332" t="s">
        <v>24</v>
      </c>
      <c r="B12332" t="s">
        <v>6</v>
      </c>
      <c r="D12332">
        <v>2025</v>
      </c>
      <c r="E12332">
        <v>2025</v>
      </c>
      <c r="F12332">
        <v>0.62182722099999999</v>
      </c>
      <c r="G12332">
        <v>9776.2435129999994</v>
      </c>
      <c r="H12332">
        <v>0</v>
      </c>
      <c r="I12332">
        <v>1</v>
      </c>
      <c r="J12332" s="2" t="str">
        <f t="shared" si="192"/>
        <v>GH_ELECTROLYSIS2025</v>
      </c>
    </row>
    <row r="12333" spans="1:10" x14ac:dyDescent="0.25">
      <c r="A12333" t="s">
        <v>24</v>
      </c>
      <c r="B12333" t="s">
        <v>6</v>
      </c>
      <c r="D12333">
        <v>2025</v>
      </c>
      <c r="E12333">
        <v>2026</v>
      </c>
      <c r="F12333">
        <v>0.62182722099999999</v>
      </c>
      <c r="G12333">
        <v>9776.2435129999994</v>
      </c>
      <c r="H12333">
        <v>0</v>
      </c>
      <c r="I12333">
        <v>1</v>
      </c>
      <c r="J12333" s="2" t="str">
        <f t="shared" si="192"/>
        <v>GH_ELECTROLYSIS2025</v>
      </c>
    </row>
    <row r="12334" spans="1:10" x14ac:dyDescent="0.25">
      <c r="A12334" t="s">
        <v>24</v>
      </c>
      <c r="B12334" t="s">
        <v>6</v>
      </c>
      <c r="D12334">
        <v>2025</v>
      </c>
      <c r="E12334">
        <v>2027</v>
      </c>
      <c r="F12334">
        <v>0.62182722099999999</v>
      </c>
      <c r="G12334">
        <v>9776.2435129999994</v>
      </c>
      <c r="H12334">
        <v>0</v>
      </c>
      <c r="I12334">
        <v>1</v>
      </c>
      <c r="J12334" s="2" t="str">
        <f t="shared" si="192"/>
        <v>GH_ELECTROLYSIS2025</v>
      </c>
    </row>
    <row r="12335" spans="1:10" x14ac:dyDescent="0.25">
      <c r="A12335" t="s">
        <v>24</v>
      </c>
      <c r="B12335" t="s">
        <v>6</v>
      </c>
      <c r="D12335">
        <v>2025</v>
      </c>
      <c r="E12335">
        <v>2028</v>
      </c>
      <c r="F12335">
        <v>0.62182722099999999</v>
      </c>
      <c r="G12335">
        <v>9776.2435129999994</v>
      </c>
      <c r="H12335">
        <v>0</v>
      </c>
      <c r="I12335">
        <v>1</v>
      </c>
      <c r="J12335" s="2" t="str">
        <f t="shared" si="192"/>
        <v>GH_ELECTROLYSIS2025</v>
      </c>
    </row>
    <row r="12336" spans="1:10" x14ac:dyDescent="0.25">
      <c r="A12336" t="s">
        <v>24</v>
      </c>
      <c r="B12336" t="s">
        <v>6</v>
      </c>
      <c r="D12336">
        <v>2025</v>
      </c>
      <c r="E12336">
        <v>2029</v>
      </c>
      <c r="F12336">
        <v>0.62182722099999999</v>
      </c>
      <c r="G12336">
        <v>9776.2435129999994</v>
      </c>
      <c r="H12336">
        <v>0</v>
      </c>
      <c r="I12336">
        <v>1</v>
      </c>
      <c r="J12336" s="2" t="str">
        <f t="shared" si="192"/>
        <v>GH_ELECTROLYSIS2025</v>
      </c>
    </row>
    <row r="12337" spans="1:10" x14ac:dyDescent="0.25">
      <c r="A12337" t="s">
        <v>24</v>
      </c>
      <c r="B12337" t="s">
        <v>6</v>
      </c>
      <c r="D12337">
        <v>2025</v>
      </c>
      <c r="E12337">
        <v>2030</v>
      </c>
      <c r="F12337">
        <v>0.62182722099999999</v>
      </c>
      <c r="G12337">
        <v>9776.2435129999994</v>
      </c>
      <c r="H12337">
        <v>0</v>
      </c>
      <c r="I12337">
        <v>1</v>
      </c>
      <c r="J12337" s="2" t="str">
        <f t="shared" si="192"/>
        <v>GH_ELECTROLYSIS2025</v>
      </c>
    </row>
    <row r="12338" spans="1:10" x14ac:dyDescent="0.25">
      <c r="A12338" t="s">
        <v>24</v>
      </c>
      <c r="B12338" t="s">
        <v>6</v>
      </c>
      <c r="D12338">
        <v>2025</v>
      </c>
      <c r="E12338">
        <v>2031</v>
      </c>
      <c r="F12338">
        <v>0.62182722099999999</v>
      </c>
      <c r="G12338">
        <v>9776.2435129999994</v>
      </c>
      <c r="H12338">
        <v>0</v>
      </c>
      <c r="I12338">
        <v>1</v>
      </c>
      <c r="J12338" s="2" t="str">
        <f t="shared" si="192"/>
        <v>GH_ELECTROLYSIS2025</v>
      </c>
    </row>
    <row r="12339" spans="1:10" x14ac:dyDescent="0.25">
      <c r="A12339" t="s">
        <v>24</v>
      </c>
      <c r="B12339" t="s">
        <v>6</v>
      </c>
      <c r="D12339">
        <v>2025</v>
      </c>
      <c r="E12339">
        <v>2032</v>
      </c>
      <c r="F12339">
        <v>0.62182722099999999</v>
      </c>
      <c r="G12339">
        <v>9776.2435129999994</v>
      </c>
      <c r="H12339">
        <v>0</v>
      </c>
      <c r="I12339">
        <v>1</v>
      </c>
      <c r="J12339" s="2" t="str">
        <f t="shared" si="192"/>
        <v>GH_ELECTROLYSIS2025</v>
      </c>
    </row>
    <row r="12340" spans="1:10" x14ac:dyDescent="0.25">
      <c r="A12340" t="s">
        <v>24</v>
      </c>
      <c r="B12340" t="s">
        <v>6</v>
      </c>
      <c r="D12340">
        <v>2025</v>
      </c>
      <c r="E12340">
        <v>2033</v>
      </c>
      <c r="F12340">
        <v>0.62182722099999999</v>
      </c>
      <c r="G12340">
        <v>9776.2435129999994</v>
      </c>
      <c r="H12340">
        <v>0</v>
      </c>
      <c r="I12340">
        <v>1</v>
      </c>
      <c r="J12340" s="2" t="str">
        <f t="shared" si="192"/>
        <v>GH_ELECTROLYSIS2025</v>
      </c>
    </row>
    <row r="12341" spans="1:10" x14ac:dyDescent="0.25">
      <c r="A12341" t="s">
        <v>24</v>
      </c>
      <c r="B12341" t="s">
        <v>6</v>
      </c>
      <c r="D12341">
        <v>2025</v>
      </c>
      <c r="E12341">
        <v>2034</v>
      </c>
      <c r="F12341">
        <v>0.62182722099999999</v>
      </c>
      <c r="G12341">
        <v>9776.2435129999994</v>
      </c>
      <c r="H12341">
        <v>0</v>
      </c>
      <c r="I12341">
        <v>1</v>
      </c>
      <c r="J12341" s="2" t="str">
        <f t="shared" si="192"/>
        <v>GH_ELECTROLYSIS2025</v>
      </c>
    </row>
    <row r="12342" spans="1:10" x14ac:dyDescent="0.25">
      <c r="A12342" t="s">
        <v>24</v>
      </c>
      <c r="B12342" t="s">
        <v>6</v>
      </c>
      <c r="D12342">
        <v>2025</v>
      </c>
      <c r="E12342">
        <v>2035</v>
      </c>
      <c r="F12342">
        <v>0.62182722099999999</v>
      </c>
      <c r="G12342">
        <v>9776.2435129999994</v>
      </c>
      <c r="H12342">
        <v>0</v>
      </c>
      <c r="I12342">
        <v>1</v>
      </c>
      <c r="J12342" s="2" t="str">
        <f t="shared" si="192"/>
        <v>GH_ELECTROLYSIS2025</v>
      </c>
    </row>
    <row r="12343" spans="1:10" x14ac:dyDescent="0.25">
      <c r="A12343" t="s">
        <v>24</v>
      </c>
      <c r="B12343" t="s">
        <v>6</v>
      </c>
      <c r="D12343">
        <v>2025</v>
      </c>
      <c r="E12343">
        <v>2036</v>
      </c>
      <c r="F12343">
        <v>0.62182722099999999</v>
      </c>
      <c r="G12343">
        <v>9776.2435129999994</v>
      </c>
      <c r="H12343">
        <v>0</v>
      </c>
      <c r="I12343">
        <v>1</v>
      </c>
      <c r="J12343" s="2" t="str">
        <f t="shared" si="192"/>
        <v>GH_ELECTROLYSIS2025</v>
      </c>
    </row>
    <row r="12344" spans="1:10" x14ac:dyDescent="0.25">
      <c r="A12344" t="s">
        <v>24</v>
      </c>
      <c r="B12344" t="s">
        <v>6</v>
      </c>
      <c r="D12344">
        <v>2025</v>
      </c>
      <c r="E12344">
        <v>2037</v>
      </c>
      <c r="F12344">
        <v>0.62182722099999999</v>
      </c>
      <c r="G12344">
        <v>9776.2435129999994</v>
      </c>
      <c r="H12344">
        <v>0</v>
      </c>
      <c r="I12344">
        <v>1</v>
      </c>
      <c r="J12344" s="2" t="str">
        <f t="shared" si="192"/>
        <v>GH_ELECTROLYSIS2025</v>
      </c>
    </row>
    <row r="12345" spans="1:10" x14ac:dyDescent="0.25">
      <c r="A12345" t="s">
        <v>24</v>
      </c>
      <c r="B12345" t="s">
        <v>6</v>
      </c>
      <c r="D12345">
        <v>2025</v>
      </c>
      <c r="E12345">
        <v>2038</v>
      </c>
      <c r="F12345">
        <v>0.62182722099999999</v>
      </c>
      <c r="G12345">
        <v>9776.2435129999994</v>
      </c>
      <c r="H12345">
        <v>0</v>
      </c>
      <c r="I12345">
        <v>1</v>
      </c>
      <c r="J12345" s="2" t="str">
        <f t="shared" si="192"/>
        <v>GH_ELECTROLYSIS2025</v>
      </c>
    </row>
    <row r="12346" spans="1:10" x14ac:dyDescent="0.25">
      <c r="A12346" t="s">
        <v>24</v>
      </c>
      <c r="B12346" t="s">
        <v>6</v>
      </c>
      <c r="D12346">
        <v>2025</v>
      </c>
      <c r="E12346">
        <v>2039</v>
      </c>
      <c r="F12346">
        <v>0.62182722099999999</v>
      </c>
      <c r="G12346">
        <v>9776.2435129999994</v>
      </c>
      <c r="H12346">
        <v>0</v>
      </c>
      <c r="I12346">
        <v>1</v>
      </c>
      <c r="J12346" s="2" t="str">
        <f t="shared" si="192"/>
        <v>GH_ELECTROLYSIS2025</v>
      </c>
    </row>
    <row r="12347" spans="1:10" x14ac:dyDescent="0.25">
      <c r="A12347" t="s">
        <v>24</v>
      </c>
      <c r="B12347" t="s">
        <v>6</v>
      </c>
      <c r="D12347">
        <v>2025</v>
      </c>
      <c r="E12347">
        <v>2040</v>
      </c>
      <c r="F12347">
        <v>0.62182722099999999</v>
      </c>
      <c r="G12347">
        <v>9776.2435129999994</v>
      </c>
      <c r="H12347">
        <v>0</v>
      </c>
      <c r="I12347">
        <v>1</v>
      </c>
      <c r="J12347" s="2" t="str">
        <f t="shared" si="192"/>
        <v>GH_ELECTROLYSIS2025</v>
      </c>
    </row>
    <row r="12348" spans="1:10" x14ac:dyDescent="0.25">
      <c r="A12348" t="s">
        <v>24</v>
      </c>
      <c r="B12348" t="s">
        <v>6</v>
      </c>
      <c r="D12348">
        <v>2025</v>
      </c>
      <c r="E12348">
        <v>2041</v>
      </c>
      <c r="F12348">
        <v>0.62182722099999999</v>
      </c>
      <c r="G12348">
        <v>9776.2435129999994</v>
      </c>
      <c r="H12348">
        <v>0</v>
      </c>
      <c r="I12348">
        <v>1</v>
      </c>
      <c r="J12348" s="2" t="str">
        <f t="shared" si="192"/>
        <v>GH_ELECTROLYSIS2025</v>
      </c>
    </row>
    <row r="12349" spans="1:10" x14ac:dyDescent="0.25">
      <c r="A12349" t="s">
        <v>24</v>
      </c>
      <c r="B12349" t="s">
        <v>6</v>
      </c>
      <c r="D12349">
        <v>2026</v>
      </c>
      <c r="E12349">
        <v>2026</v>
      </c>
      <c r="F12349">
        <v>0.63669942499999999</v>
      </c>
      <c r="G12349">
        <v>8348.7084869999999</v>
      </c>
      <c r="H12349">
        <v>0</v>
      </c>
      <c r="I12349">
        <v>1</v>
      </c>
      <c r="J12349" s="2" t="str">
        <f t="shared" si="192"/>
        <v>GH_ELECTROLYSIS2026</v>
      </c>
    </row>
    <row r="12350" spans="1:10" x14ac:dyDescent="0.25">
      <c r="A12350" t="s">
        <v>24</v>
      </c>
      <c r="B12350" t="s">
        <v>6</v>
      </c>
      <c r="D12350">
        <v>2026</v>
      </c>
      <c r="E12350">
        <v>2027</v>
      </c>
      <c r="F12350">
        <v>0.63669942499999999</v>
      </c>
      <c r="G12350">
        <v>8348.7084869999999</v>
      </c>
      <c r="H12350">
        <v>0</v>
      </c>
      <c r="I12350">
        <v>1</v>
      </c>
      <c r="J12350" s="2" t="str">
        <f t="shared" si="192"/>
        <v>GH_ELECTROLYSIS2026</v>
      </c>
    </row>
    <row r="12351" spans="1:10" x14ac:dyDescent="0.25">
      <c r="A12351" t="s">
        <v>24</v>
      </c>
      <c r="B12351" t="s">
        <v>6</v>
      </c>
      <c r="D12351">
        <v>2026</v>
      </c>
      <c r="E12351">
        <v>2028</v>
      </c>
      <c r="F12351">
        <v>0.63669942499999999</v>
      </c>
      <c r="G12351">
        <v>8348.7084869999999</v>
      </c>
      <c r="H12351">
        <v>0</v>
      </c>
      <c r="I12351">
        <v>1</v>
      </c>
      <c r="J12351" s="2" t="str">
        <f t="shared" si="192"/>
        <v>GH_ELECTROLYSIS2026</v>
      </c>
    </row>
    <row r="12352" spans="1:10" x14ac:dyDescent="0.25">
      <c r="A12352" t="s">
        <v>24</v>
      </c>
      <c r="B12352" t="s">
        <v>6</v>
      </c>
      <c r="D12352">
        <v>2026</v>
      </c>
      <c r="E12352">
        <v>2029</v>
      </c>
      <c r="F12352">
        <v>0.63669942499999999</v>
      </c>
      <c r="G12352">
        <v>8348.7084869999999</v>
      </c>
      <c r="H12352">
        <v>0</v>
      </c>
      <c r="I12352">
        <v>1</v>
      </c>
      <c r="J12352" s="2" t="str">
        <f t="shared" si="192"/>
        <v>GH_ELECTROLYSIS2026</v>
      </c>
    </row>
    <row r="12353" spans="1:10" x14ac:dyDescent="0.25">
      <c r="A12353" t="s">
        <v>24</v>
      </c>
      <c r="B12353" t="s">
        <v>6</v>
      </c>
      <c r="D12353">
        <v>2026</v>
      </c>
      <c r="E12353">
        <v>2030</v>
      </c>
      <c r="F12353">
        <v>0.63669942499999999</v>
      </c>
      <c r="G12353">
        <v>8348.7084869999999</v>
      </c>
      <c r="H12353">
        <v>0</v>
      </c>
      <c r="I12353">
        <v>1</v>
      </c>
      <c r="J12353" s="2" t="str">
        <f t="shared" si="192"/>
        <v>GH_ELECTROLYSIS2026</v>
      </c>
    </row>
    <row r="12354" spans="1:10" x14ac:dyDescent="0.25">
      <c r="A12354" t="s">
        <v>24</v>
      </c>
      <c r="B12354" t="s">
        <v>6</v>
      </c>
      <c r="D12354">
        <v>2026</v>
      </c>
      <c r="E12354">
        <v>2031</v>
      </c>
      <c r="F12354">
        <v>0.63669942499999999</v>
      </c>
      <c r="G12354">
        <v>8348.7084869999999</v>
      </c>
      <c r="H12354">
        <v>0</v>
      </c>
      <c r="I12354">
        <v>1</v>
      </c>
      <c r="J12354" s="2" t="str">
        <f t="shared" si="192"/>
        <v>GH_ELECTROLYSIS2026</v>
      </c>
    </row>
    <row r="12355" spans="1:10" x14ac:dyDescent="0.25">
      <c r="A12355" t="s">
        <v>24</v>
      </c>
      <c r="B12355" t="s">
        <v>6</v>
      </c>
      <c r="D12355">
        <v>2026</v>
      </c>
      <c r="E12355">
        <v>2032</v>
      </c>
      <c r="F12355">
        <v>0.63669942499999999</v>
      </c>
      <c r="G12355">
        <v>8348.7084869999999</v>
      </c>
      <c r="H12355">
        <v>0</v>
      </c>
      <c r="I12355">
        <v>1</v>
      </c>
      <c r="J12355" s="2" t="str">
        <f t="shared" ref="J12355:J12418" si="193">_xlfn.CONCAT(A12355,C12355,D12355)</f>
        <v>GH_ELECTROLYSIS2026</v>
      </c>
    </row>
    <row r="12356" spans="1:10" x14ac:dyDescent="0.25">
      <c r="A12356" t="s">
        <v>24</v>
      </c>
      <c r="B12356" t="s">
        <v>6</v>
      </c>
      <c r="D12356">
        <v>2026</v>
      </c>
      <c r="E12356">
        <v>2033</v>
      </c>
      <c r="F12356">
        <v>0.63669942499999999</v>
      </c>
      <c r="G12356">
        <v>8348.7084869999999</v>
      </c>
      <c r="H12356">
        <v>0</v>
      </c>
      <c r="I12356">
        <v>1</v>
      </c>
      <c r="J12356" s="2" t="str">
        <f t="shared" si="193"/>
        <v>GH_ELECTROLYSIS2026</v>
      </c>
    </row>
    <row r="12357" spans="1:10" x14ac:dyDescent="0.25">
      <c r="A12357" t="s">
        <v>24</v>
      </c>
      <c r="B12357" t="s">
        <v>6</v>
      </c>
      <c r="D12357">
        <v>2026</v>
      </c>
      <c r="E12357">
        <v>2034</v>
      </c>
      <c r="F12357">
        <v>0.63669942499999999</v>
      </c>
      <c r="G12357">
        <v>8348.7084869999999</v>
      </c>
      <c r="H12357">
        <v>0</v>
      </c>
      <c r="I12357">
        <v>1</v>
      </c>
      <c r="J12357" s="2" t="str">
        <f t="shared" si="193"/>
        <v>GH_ELECTROLYSIS2026</v>
      </c>
    </row>
    <row r="12358" spans="1:10" x14ac:dyDescent="0.25">
      <c r="A12358" t="s">
        <v>24</v>
      </c>
      <c r="B12358" t="s">
        <v>6</v>
      </c>
      <c r="D12358">
        <v>2026</v>
      </c>
      <c r="E12358">
        <v>2035</v>
      </c>
      <c r="F12358">
        <v>0.63669942499999999</v>
      </c>
      <c r="G12358">
        <v>8348.7084869999999</v>
      </c>
      <c r="H12358">
        <v>0</v>
      </c>
      <c r="I12358">
        <v>1</v>
      </c>
      <c r="J12358" s="2" t="str">
        <f t="shared" si="193"/>
        <v>GH_ELECTROLYSIS2026</v>
      </c>
    </row>
    <row r="12359" spans="1:10" x14ac:dyDescent="0.25">
      <c r="A12359" t="s">
        <v>24</v>
      </c>
      <c r="B12359" t="s">
        <v>6</v>
      </c>
      <c r="D12359">
        <v>2026</v>
      </c>
      <c r="E12359">
        <v>2036</v>
      </c>
      <c r="F12359">
        <v>0.63669942499999999</v>
      </c>
      <c r="G12359">
        <v>8348.7084869999999</v>
      </c>
      <c r="H12359">
        <v>0</v>
      </c>
      <c r="I12359">
        <v>1</v>
      </c>
      <c r="J12359" s="2" t="str">
        <f t="shared" si="193"/>
        <v>GH_ELECTROLYSIS2026</v>
      </c>
    </row>
    <row r="12360" spans="1:10" x14ac:dyDescent="0.25">
      <c r="A12360" t="s">
        <v>24</v>
      </c>
      <c r="B12360" t="s">
        <v>6</v>
      </c>
      <c r="D12360">
        <v>2026</v>
      </c>
      <c r="E12360">
        <v>2037</v>
      </c>
      <c r="F12360">
        <v>0.63669942499999999</v>
      </c>
      <c r="G12360">
        <v>8348.7084869999999</v>
      </c>
      <c r="H12360">
        <v>0</v>
      </c>
      <c r="I12360">
        <v>1</v>
      </c>
      <c r="J12360" s="2" t="str">
        <f t="shared" si="193"/>
        <v>GH_ELECTROLYSIS2026</v>
      </c>
    </row>
    <row r="12361" spans="1:10" x14ac:dyDescent="0.25">
      <c r="A12361" t="s">
        <v>24</v>
      </c>
      <c r="B12361" t="s">
        <v>6</v>
      </c>
      <c r="D12361">
        <v>2026</v>
      </c>
      <c r="E12361">
        <v>2038</v>
      </c>
      <c r="F12361">
        <v>0.63669942499999999</v>
      </c>
      <c r="G12361">
        <v>8348.7084869999999</v>
      </c>
      <c r="H12361">
        <v>0</v>
      </c>
      <c r="I12361">
        <v>1</v>
      </c>
      <c r="J12361" s="2" t="str">
        <f t="shared" si="193"/>
        <v>GH_ELECTROLYSIS2026</v>
      </c>
    </row>
    <row r="12362" spans="1:10" x14ac:dyDescent="0.25">
      <c r="A12362" t="s">
        <v>24</v>
      </c>
      <c r="B12362" t="s">
        <v>6</v>
      </c>
      <c r="D12362">
        <v>2026</v>
      </c>
      <c r="E12362">
        <v>2039</v>
      </c>
      <c r="F12362">
        <v>0.63669942499999999</v>
      </c>
      <c r="G12362">
        <v>8348.7084869999999</v>
      </c>
      <c r="H12362">
        <v>0</v>
      </c>
      <c r="I12362">
        <v>1</v>
      </c>
      <c r="J12362" s="2" t="str">
        <f t="shared" si="193"/>
        <v>GH_ELECTROLYSIS2026</v>
      </c>
    </row>
    <row r="12363" spans="1:10" x14ac:dyDescent="0.25">
      <c r="A12363" t="s">
        <v>24</v>
      </c>
      <c r="B12363" t="s">
        <v>6</v>
      </c>
      <c r="D12363">
        <v>2026</v>
      </c>
      <c r="E12363">
        <v>2040</v>
      </c>
      <c r="F12363">
        <v>0.63669942499999999</v>
      </c>
      <c r="G12363">
        <v>8348.7084869999999</v>
      </c>
      <c r="H12363">
        <v>0</v>
      </c>
      <c r="I12363">
        <v>1</v>
      </c>
      <c r="J12363" s="2" t="str">
        <f t="shared" si="193"/>
        <v>GH_ELECTROLYSIS2026</v>
      </c>
    </row>
    <row r="12364" spans="1:10" x14ac:dyDescent="0.25">
      <c r="A12364" t="s">
        <v>24</v>
      </c>
      <c r="B12364" t="s">
        <v>6</v>
      </c>
      <c r="D12364">
        <v>2026</v>
      </c>
      <c r="E12364">
        <v>2041</v>
      </c>
      <c r="F12364">
        <v>0.63669942499999999</v>
      </c>
      <c r="G12364">
        <v>8348.7084869999999</v>
      </c>
      <c r="H12364">
        <v>0</v>
      </c>
      <c r="I12364">
        <v>1</v>
      </c>
      <c r="J12364" s="2" t="str">
        <f t="shared" si="193"/>
        <v>GH_ELECTROLYSIS2026</v>
      </c>
    </row>
    <row r="12365" spans="1:10" x14ac:dyDescent="0.25">
      <c r="A12365" t="s">
        <v>24</v>
      </c>
      <c r="B12365" t="s">
        <v>6</v>
      </c>
      <c r="D12365">
        <v>2027</v>
      </c>
      <c r="E12365">
        <v>2027</v>
      </c>
      <c r="F12365">
        <v>0.651927327</v>
      </c>
      <c r="G12365">
        <v>7129.6232870000003</v>
      </c>
      <c r="H12365">
        <v>0</v>
      </c>
      <c r="I12365">
        <v>1</v>
      </c>
      <c r="J12365" s="2" t="str">
        <f t="shared" si="193"/>
        <v>GH_ELECTROLYSIS2027</v>
      </c>
    </row>
    <row r="12366" spans="1:10" x14ac:dyDescent="0.25">
      <c r="A12366" t="s">
        <v>24</v>
      </c>
      <c r="B12366" t="s">
        <v>6</v>
      </c>
      <c r="D12366">
        <v>2027</v>
      </c>
      <c r="E12366">
        <v>2028</v>
      </c>
      <c r="F12366">
        <v>0.651927327</v>
      </c>
      <c r="G12366">
        <v>7129.6232870000003</v>
      </c>
      <c r="H12366">
        <v>0</v>
      </c>
      <c r="I12366">
        <v>1</v>
      </c>
      <c r="J12366" s="2" t="str">
        <f t="shared" si="193"/>
        <v>GH_ELECTROLYSIS2027</v>
      </c>
    </row>
    <row r="12367" spans="1:10" x14ac:dyDescent="0.25">
      <c r="A12367" t="s">
        <v>24</v>
      </c>
      <c r="B12367" t="s">
        <v>6</v>
      </c>
      <c r="D12367">
        <v>2027</v>
      </c>
      <c r="E12367">
        <v>2029</v>
      </c>
      <c r="F12367">
        <v>0.651927327</v>
      </c>
      <c r="G12367">
        <v>7129.6232870000003</v>
      </c>
      <c r="H12367">
        <v>0</v>
      </c>
      <c r="I12367">
        <v>1</v>
      </c>
      <c r="J12367" s="2" t="str">
        <f t="shared" si="193"/>
        <v>GH_ELECTROLYSIS2027</v>
      </c>
    </row>
    <row r="12368" spans="1:10" x14ac:dyDescent="0.25">
      <c r="A12368" t="s">
        <v>24</v>
      </c>
      <c r="B12368" t="s">
        <v>6</v>
      </c>
      <c r="D12368">
        <v>2027</v>
      </c>
      <c r="E12368">
        <v>2030</v>
      </c>
      <c r="F12368">
        <v>0.651927327</v>
      </c>
      <c r="G12368">
        <v>7129.6232870000003</v>
      </c>
      <c r="H12368">
        <v>0</v>
      </c>
      <c r="I12368">
        <v>1</v>
      </c>
      <c r="J12368" s="2" t="str">
        <f t="shared" si="193"/>
        <v>GH_ELECTROLYSIS2027</v>
      </c>
    </row>
    <row r="12369" spans="1:10" x14ac:dyDescent="0.25">
      <c r="A12369" t="s">
        <v>24</v>
      </c>
      <c r="B12369" t="s">
        <v>6</v>
      </c>
      <c r="D12369">
        <v>2027</v>
      </c>
      <c r="E12369">
        <v>2031</v>
      </c>
      <c r="F12369">
        <v>0.651927327</v>
      </c>
      <c r="G12369">
        <v>7129.6232870000003</v>
      </c>
      <c r="H12369">
        <v>0</v>
      </c>
      <c r="I12369">
        <v>1</v>
      </c>
      <c r="J12369" s="2" t="str">
        <f t="shared" si="193"/>
        <v>GH_ELECTROLYSIS2027</v>
      </c>
    </row>
    <row r="12370" spans="1:10" x14ac:dyDescent="0.25">
      <c r="A12370" t="s">
        <v>24</v>
      </c>
      <c r="B12370" t="s">
        <v>6</v>
      </c>
      <c r="D12370">
        <v>2027</v>
      </c>
      <c r="E12370">
        <v>2032</v>
      </c>
      <c r="F12370">
        <v>0.651927327</v>
      </c>
      <c r="G12370">
        <v>7129.6232870000003</v>
      </c>
      <c r="H12370">
        <v>0</v>
      </c>
      <c r="I12370">
        <v>1</v>
      </c>
      <c r="J12370" s="2" t="str">
        <f t="shared" si="193"/>
        <v>GH_ELECTROLYSIS2027</v>
      </c>
    </row>
    <row r="12371" spans="1:10" x14ac:dyDescent="0.25">
      <c r="A12371" t="s">
        <v>24</v>
      </c>
      <c r="B12371" t="s">
        <v>6</v>
      </c>
      <c r="D12371">
        <v>2027</v>
      </c>
      <c r="E12371">
        <v>2033</v>
      </c>
      <c r="F12371">
        <v>0.651927327</v>
      </c>
      <c r="G12371">
        <v>7129.6232870000003</v>
      </c>
      <c r="H12371">
        <v>0</v>
      </c>
      <c r="I12371">
        <v>1</v>
      </c>
      <c r="J12371" s="2" t="str">
        <f t="shared" si="193"/>
        <v>GH_ELECTROLYSIS2027</v>
      </c>
    </row>
    <row r="12372" spans="1:10" x14ac:dyDescent="0.25">
      <c r="A12372" t="s">
        <v>24</v>
      </c>
      <c r="B12372" t="s">
        <v>6</v>
      </c>
      <c r="D12372">
        <v>2027</v>
      </c>
      <c r="E12372">
        <v>2034</v>
      </c>
      <c r="F12372">
        <v>0.651927327</v>
      </c>
      <c r="G12372">
        <v>7129.6232870000003</v>
      </c>
      <c r="H12372">
        <v>0</v>
      </c>
      <c r="I12372">
        <v>1</v>
      </c>
      <c r="J12372" s="2" t="str">
        <f t="shared" si="193"/>
        <v>GH_ELECTROLYSIS2027</v>
      </c>
    </row>
    <row r="12373" spans="1:10" x14ac:dyDescent="0.25">
      <c r="A12373" t="s">
        <v>24</v>
      </c>
      <c r="B12373" t="s">
        <v>6</v>
      </c>
      <c r="D12373">
        <v>2027</v>
      </c>
      <c r="E12373">
        <v>2035</v>
      </c>
      <c r="F12373">
        <v>0.651927327</v>
      </c>
      <c r="G12373">
        <v>7129.6232870000003</v>
      </c>
      <c r="H12373">
        <v>0</v>
      </c>
      <c r="I12373">
        <v>1</v>
      </c>
      <c r="J12373" s="2" t="str">
        <f t="shared" si="193"/>
        <v>GH_ELECTROLYSIS2027</v>
      </c>
    </row>
    <row r="12374" spans="1:10" x14ac:dyDescent="0.25">
      <c r="A12374" t="s">
        <v>24</v>
      </c>
      <c r="B12374" t="s">
        <v>6</v>
      </c>
      <c r="D12374">
        <v>2027</v>
      </c>
      <c r="E12374">
        <v>2036</v>
      </c>
      <c r="F12374">
        <v>0.651927327</v>
      </c>
      <c r="G12374">
        <v>7129.6232870000003</v>
      </c>
      <c r="H12374">
        <v>0</v>
      </c>
      <c r="I12374">
        <v>1</v>
      </c>
      <c r="J12374" s="2" t="str">
        <f t="shared" si="193"/>
        <v>GH_ELECTROLYSIS2027</v>
      </c>
    </row>
    <row r="12375" spans="1:10" x14ac:dyDescent="0.25">
      <c r="A12375" t="s">
        <v>24</v>
      </c>
      <c r="B12375" t="s">
        <v>6</v>
      </c>
      <c r="D12375">
        <v>2027</v>
      </c>
      <c r="E12375">
        <v>2037</v>
      </c>
      <c r="F12375">
        <v>0.651927327</v>
      </c>
      <c r="G12375">
        <v>7129.6232870000003</v>
      </c>
      <c r="H12375">
        <v>0</v>
      </c>
      <c r="I12375">
        <v>1</v>
      </c>
      <c r="J12375" s="2" t="str">
        <f t="shared" si="193"/>
        <v>GH_ELECTROLYSIS2027</v>
      </c>
    </row>
    <row r="12376" spans="1:10" x14ac:dyDescent="0.25">
      <c r="A12376" t="s">
        <v>24</v>
      </c>
      <c r="B12376" t="s">
        <v>6</v>
      </c>
      <c r="D12376">
        <v>2027</v>
      </c>
      <c r="E12376">
        <v>2038</v>
      </c>
      <c r="F12376">
        <v>0.651927327</v>
      </c>
      <c r="G12376">
        <v>7129.6232870000003</v>
      </c>
      <c r="H12376">
        <v>0</v>
      </c>
      <c r="I12376">
        <v>1</v>
      </c>
      <c r="J12376" s="2" t="str">
        <f t="shared" si="193"/>
        <v>GH_ELECTROLYSIS2027</v>
      </c>
    </row>
    <row r="12377" spans="1:10" x14ac:dyDescent="0.25">
      <c r="A12377" t="s">
        <v>24</v>
      </c>
      <c r="B12377" t="s">
        <v>6</v>
      </c>
      <c r="D12377">
        <v>2027</v>
      </c>
      <c r="E12377">
        <v>2039</v>
      </c>
      <c r="F12377">
        <v>0.651927327</v>
      </c>
      <c r="G12377">
        <v>7129.6232870000003</v>
      </c>
      <c r="H12377">
        <v>0</v>
      </c>
      <c r="I12377">
        <v>1</v>
      </c>
      <c r="J12377" s="2" t="str">
        <f t="shared" si="193"/>
        <v>GH_ELECTROLYSIS2027</v>
      </c>
    </row>
    <row r="12378" spans="1:10" x14ac:dyDescent="0.25">
      <c r="A12378" t="s">
        <v>24</v>
      </c>
      <c r="B12378" t="s">
        <v>6</v>
      </c>
      <c r="D12378">
        <v>2027</v>
      </c>
      <c r="E12378">
        <v>2040</v>
      </c>
      <c r="F12378">
        <v>0.651927327</v>
      </c>
      <c r="G12378">
        <v>7129.6232870000003</v>
      </c>
      <c r="H12378">
        <v>0</v>
      </c>
      <c r="I12378">
        <v>1</v>
      </c>
      <c r="J12378" s="2" t="str">
        <f t="shared" si="193"/>
        <v>GH_ELECTROLYSIS2027</v>
      </c>
    </row>
    <row r="12379" spans="1:10" x14ac:dyDescent="0.25">
      <c r="A12379" t="s">
        <v>24</v>
      </c>
      <c r="B12379" t="s">
        <v>6</v>
      </c>
      <c r="D12379">
        <v>2027</v>
      </c>
      <c r="E12379">
        <v>2041</v>
      </c>
      <c r="F12379">
        <v>0.651927327</v>
      </c>
      <c r="G12379">
        <v>7129.6232870000003</v>
      </c>
      <c r="H12379">
        <v>0</v>
      </c>
      <c r="I12379">
        <v>1</v>
      </c>
      <c r="J12379" s="2" t="str">
        <f t="shared" si="193"/>
        <v>GH_ELECTROLYSIS2027</v>
      </c>
    </row>
    <row r="12380" spans="1:10" x14ac:dyDescent="0.25">
      <c r="A12380" t="s">
        <v>24</v>
      </c>
      <c r="B12380" t="s">
        <v>6</v>
      </c>
      <c r="D12380">
        <v>2028</v>
      </c>
      <c r="E12380">
        <v>2028</v>
      </c>
      <c r="F12380">
        <v>0.66751943400000002</v>
      </c>
      <c r="G12380">
        <v>6088.5498980000002</v>
      </c>
      <c r="H12380">
        <v>0</v>
      </c>
      <c r="I12380">
        <v>1</v>
      </c>
      <c r="J12380" s="2" t="str">
        <f t="shared" si="193"/>
        <v>GH_ELECTROLYSIS2028</v>
      </c>
    </row>
    <row r="12381" spans="1:10" x14ac:dyDescent="0.25">
      <c r="A12381" t="s">
        <v>24</v>
      </c>
      <c r="B12381" t="s">
        <v>6</v>
      </c>
      <c r="D12381">
        <v>2028</v>
      </c>
      <c r="E12381">
        <v>2029</v>
      </c>
      <c r="F12381">
        <v>0.66751943400000002</v>
      </c>
      <c r="G12381">
        <v>6088.5498980000002</v>
      </c>
      <c r="H12381">
        <v>0</v>
      </c>
      <c r="I12381">
        <v>1</v>
      </c>
      <c r="J12381" s="2" t="str">
        <f t="shared" si="193"/>
        <v>GH_ELECTROLYSIS2028</v>
      </c>
    </row>
    <row r="12382" spans="1:10" x14ac:dyDescent="0.25">
      <c r="A12382" t="s">
        <v>24</v>
      </c>
      <c r="B12382" t="s">
        <v>6</v>
      </c>
      <c r="D12382">
        <v>2028</v>
      </c>
      <c r="E12382">
        <v>2030</v>
      </c>
      <c r="F12382">
        <v>0.66751943400000002</v>
      </c>
      <c r="G12382">
        <v>6088.5498980000002</v>
      </c>
      <c r="H12382">
        <v>0</v>
      </c>
      <c r="I12382">
        <v>1</v>
      </c>
      <c r="J12382" s="2" t="str">
        <f t="shared" si="193"/>
        <v>GH_ELECTROLYSIS2028</v>
      </c>
    </row>
    <row r="12383" spans="1:10" x14ac:dyDescent="0.25">
      <c r="A12383" t="s">
        <v>24</v>
      </c>
      <c r="B12383" t="s">
        <v>6</v>
      </c>
      <c r="D12383">
        <v>2028</v>
      </c>
      <c r="E12383">
        <v>2031</v>
      </c>
      <c r="F12383">
        <v>0.66751943400000002</v>
      </c>
      <c r="G12383">
        <v>6088.5498980000002</v>
      </c>
      <c r="H12383">
        <v>0</v>
      </c>
      <c r="I12383">
        <v>1</v>
      </c>
      <c r="J12383" s="2" t="str">
        <f t="shared" si="193"/>
        <v>GH_ELECTROLYSIS2028</v>
      </c>
    </row>
    <row r="12384" spans="1:10" x14ac:dyDescent="0.25">
      <c r="A12384" t="s">
        <v>24</v>
      </c>
      <c r="B12384" t="s">
        <v>6</v>
      </c>
      <c r="D12384">
        <v>2028</v>
      </c>
      <c r="E12384">
        <v>2032</v>
      </c>
      <c r="F12384">
        <v>0.66751943400000002</v>
      </c>
      <c r="G12384">
        <v>6088.5498980000002</v>
      </c>
      <c r="H12384">
        <v>0</v>
      </c>
      <c r="I12384">
        <v>1</v>
      </c>
      <c r="J12384" s="2" t="str">
        <f t="shared" si="193"/>
        <v>GH_ELECTROLYSIS2028</v>
      </c>
    </row>
    <row r="12385" spans="1:10" x14ac:dyDescent="0.25">
      <c r="A12385" t="s">
        <v>24</v>
      </c>
      <c r="B12385" t="s">
        <v>6</v>
      </c>
      <c r="D12385">
        <v>2028</v>
      </c>
      <c r="E12385">
        <v>2033</v>
      </c>
      <c r="F12385">
        <v>0.66751943400000002</v>
      </c>
      <c r="G12385">
        <v>6088.5498980000002</v>
      </c>
      <c r="H12385">
        <v>0</v>
      </c>
      <c r="I12385">
        <v>1</v>
      </c>
      <c r="J12385" s="2" t="str">
        <f t="shared" si="193"/>
        <v>GH_ELECTROLYSIS2028</v>
      </c>
    </row>
    <row r="12386" spans="1:10" x14ac:dyDescent="0.25">
      <c r="A12386" t="s">
        <v>24</v>
      </c>
      <c r="B12386" t="s">
        <v>6</v>
      </c>
      <c r="D12386">
        <v>2028</v>
      </c>
      <c r="E12386">
        <v>2034</v>
      </c>
      <c r="F12386">
        <v>0.66751943400000002</v>
      </c>
      <c r="G12386">
        <v>6088.5498980000002</v>
      </c>
      <c r="H12386">
        <v>0</v>
      </c>
      <c r="I12386">
        <v>1</v>
      </c>
      <c r="J12386" s="2" t="str">
        <f t="shared" si="193"/>
        <v>GH_ELECTROLYSIS2028</v>
      </c>
    </row>
    <row r="12387" spans="1:10" x14ac:dyDescent="0.25">
      <c r="A12387" t="s">
        <v>24</v>
      </c>
      <c r="B12387" t="s">
        <v>6</v>
      </c>
      <c r="D12387">
        <v>2028</v>
      </c>
      <c r="E12387">
        <v>2035</v>
      </c>
      <c r="F12387">
        <v>0.66751943400000002</v>
      </c>
      <c r="G12387">
        <v>6088.5498980000002</v>
      </c>
      <c r="H12387">
        <v>0</v>
      </c>
      <c r="I12387">
        <v>1</v>
      </c>
      <c r="J12387" s="2" t="str">
        <f t="shared" si="193"/>
        <v>GH_ELECTROLYSIS2028</v>
      </c>
    </row>
    <row r="12388" spans="1:10" x14ac:dyDescent="0.25">
      <c r="A12388" t="s">
        <v>24</v>
      </c>
      <c r="B12388" t="s">
        <v>6</v>
      </c>
      <c r="D12388">
        <v>2028</v>
      </c>
      <c r="E12388">
        <v>2036</v>
      </c>
      <c r="F12388">
        <v>0.66751943400000002</v>
      </c>
      <c r="G12388">
        <v>6088.5498980000002</v>
      </c>
      <c r="H12388">
        <v>0</v>
      </c>
      <c r="I12388">
        <v>1</v>
      </c>
      <c r="J12388" s="2" t="str">
        <f t="shared" si="193"/>
        <v>GH_ELECTROLYSIS2028</v>
      </c>
    </row>
    <row r="12389" spans="1:10" x14ac:dyDescent="0.25">
      <c r="A12389" t="s">
        <v>24</v>
      </c>
      <c r="B12389" t="s">
        <v>6</v>
      </c>
      <c r="D12389">
        <v>2028</v>
      </c>
      <c r="E12389">
        <v>2037</v>
      </c>
      <c r="F12389">
        <v>0.66751943400000002</v>
      </c>
      <c r="G12389">
        <v>6088.5498980000002</v>
      </c>
      <c r="H12389">
        <v>0</v>
      </c>
      <c r="I12389">
        <v>1</v>
      </c>
      <c r="J12389" s="2" t="str">
        <f t="shared" si="193"/>
        <v>GH_ELECTROLYSIS2028</v>
      </c>
    </row>
    <row r="12390" spans="1:10" x14ac:dyDescent="0.25">
      <c r="A12390" t="s">
        <v>24</v>
      </c>
      <c r="B12390" t="s">
        <v>6</v>
      </c>
      <c r="D12390">
        <v>2028</v>
      </c>
      <c r="E12390">
        <v>2038</v>
      </c>
      <c r="F12390">
        <v>0.66751943400000002</v>
      </c>
      <c r="G12390">
        <v>6088.5498980000002</v>
      </c>
      <c r="H12390">
        <v>0</v>
      </c>
      <c r="I12390">
        <v>1</v>
      </c>
      <c r="J12390" s="2" t="str">
        <f t="shared" si="193"/>
        <v>GH_ELECTROLYSIS2028</v>
      </c>
    </row>
    <row r="12391" spans="1:10" x14ac:dyDescent="0.25">
      <c r="A12391" t="s">
        <v>24</v>
      </c>
      <c r="B12391" t="s">
        <v>6</v>
      </c>
      <c r="D12391">
        <v>2028</v>
      </c>
      <c r="E12391">
        <v>2039</v>
      </c>
      <c r="F12391">
        <v>0.66751943400000002</v>
      </c>
      <c r="G12391">
        <v>6088.5498980000002</v>
      </c>
      <c r="H12391">
        <v>0</v>
      </c>
      <c r="I12391">
        <v>1</v>
      </c>
      <c r="J12391" s="2" t="str">
        <f t="shared" si="193"/>
        <v>GH_ELECTROLYSIS2028</v>
      </c>
    </row>
    <row r="12392" spans="1:10" x14ac:dyDescent="0.25">
      <c r="A12392" t="s">
        <v>24</v>
      </c>
      <c r="B12392" t="s">
        <v>6</v>
      </c>
      <c r="D12392">
        <v>2028</v>
      </c>
      <c r="E12392">
        <v>2040</v>
      </c>
      <c r="F12392">
        <v>0.66751943400000002</v>
      </c>
      <c r="G12392">
        <v>6088.5498980000002</v>
      </c>
      <c r="H12392">
        <v>0</v>
      </c>
      <c r="I12392">
        <v>1</v>
      </c>
      <c r="J12392" s="2" t="str">
        <f t="shared" si="193"/>
        <v>GH_ELECTROLYSIS2028</v>
      </c>
    </row>
    <row r="12393" spans="1:10" x14ac:dyDescent="0.25">
      <c r="A12393" t="s">
        <v>24</v>
      </c>
      <c r="B12393" t="s">
        <v>6</v>
      </c>
      <c r="D12393">
        <v>2028</v>
      </c>
      <c r="E12393">
        <v>2041</v>
      </c>
      <c r="F12393">
        <v>0.66751943400000002</v>
      </c>
      <c r="G12393">
        <v>6088.5498980000002</v>
      </c>
      <c r="H12393">
        <v>0</v>
      </c>
      <c r="I12393">
        <v>1</v>
      </c>
      <c r="J12393" s="2" t="str">
        <f t="shared" si="193"/>
        <v>GH_ELECTROLYSIS2028</v>
      </c>
    </row>
    <row r="12394" spans="1:10" x14ac:dyDescent="0.25">
      <c r="A12394" t="s">
        <v>24</v>
      </c>
      <c r="B12394" t="s">
        <v>6</v>
      </c>
      <c r="D12394">
        <v>2029</v>
      </c>
      <c r="E12394">
        <v>2029</v>
      </c>
      <c r="F12394">
        <v>0.68348445599999996</v>
      </c>
      <c r="G12394">
        <v>5199.4948919999997</v>
      </c>
      <c r="H12394">
        <v>0</v>
      </c>
      <c r="I12394">
        <v>1</v>
      </c>
      <c r="J12394" s="2" t="str">
        <f t="shared" si="193"/>
        <v>GH_ELECTROLYSIS2029</v>
      </c>
    </row>
    <row r="12395" spans="1:10" x14ac:dyDescent="0.25">
      <c r="A12395" t="s">
        <v>24</v>
      </c>
      <c r="B12395" t="s">
        <v>6</v>
      </c>
      <c r="D12395">
        <v>2029</v>
      </c>
      <c r="E12395">
        <v>2030</v>
      </c>
      <c r="F12395">
        <v>0.68348445599999996</v>
      </c>
      <c r="G12395">
        <v>5199.4948919999997</v>
      </c>
      <c r="H12395">
        <v>0</v>
      </c>
      <c r="I12395">
        <v>1</v>
      </c>
      <c r="J12395" s="2" t="str">
        <f t="shared" si="193"/>
        <v>GH_ELECTROLYSIS2029</v>
      </c>
    </row>
    <row r="12396" spans="1:10" x14ac:dyDescent="0.25">
      <c r="A12396" t="s">
        <v>24</v>
      </c>
      <c r="B12396" t="s">
        <v>6</v>
      </c>
      <c r="D12396">
        <v>2029</v>
      </c>
      <c r="E12396">
        <v>2031</v>
      </c>
      <c r="F12396">
        <v>0.68348445599999996</v>
      </c>
      <c r="G12396">
        <v>5199.4948919999997</v>
      </c>
      <c r="H12396">
        <v>0</v>
      </c>
      <c r="I12396">
        <v>1</v>
      </c>
      <c r="J12396" s="2" t="str">
        <f t="shared" si="193"/>
        <v>GH_ELECTROLYSIS2029</v>
      </c>
    </row>
    <row r="12397" spans="1:10" x14ac:dyDescent="0.25">
      <c r="A12397" t="s">
        <v>24</v>
      </c>
      <c r="B12397" t="s">
        <v>6</v>
      </c>
      <c r="D12397">
        <v>2029</v>
      </c>
      <c r="E12397">
        <v>2032</v>
      </c>
      <c r="F12397">
        <v>0.68348445599999996</v>
      </c>
      <c r="G12397">
        <v>5199.4948919999997</v>
      </c>
      <c r="H12397">
        <v>0</v>
      </c>
      <c r="I12397">
        <v>1</v>
      </c>
      <c r="J12397" s="2" t="str">
        <f t="shared" si="193"/>
        <v>GH_ELECTROLYSIS2029</v>
      </c>
    </row>
    <row r="12398" spans="1:10" x14ac:dyDescent="0.25">
      <c r="A12398" t="s">
        <v>24</v>
      </c>
      <c r="B12398" t="s">
        <v>6</v>
      </c>
      <c r="D12398">
        <v>2029</v>
      </c>
      <c r="E12398">
        <v>2033</v>
      </c>
      <c r="F12398">
        <v>0.68348445599999996</v>
      </c>
      <c r="G12398">
        <v>5199.4948919999997</v>
      </c>
      <c r="H12398">
        <v>0</v>
      </c>
      <c r="I12398">
        <v>1</v>
      </c>
      <c r="J12398" s="2" t="str">
        <f t="shared" si="193"/>
        <v>GH_ELECTROLYSIS2029</v>
      </c>
    </row>
    <row r="12399" spans="1:10" x14ac:dyDescent="0.25">
      <c r="A12399" t="s">
        <v>24</v>
      </c>
      <c r="B12399" t="s">
        <v>6</v>
      </c>
      <c r="D12399">
        <v>2029</v>
      </c>
      <c r="E12399">
        <v>2034</v>
      </c>
      <c r="F12399">
        <v>0.68348445599999996</v>
      </c>
      <c r="G12399">
        <v>5199.4948919999997</v>
      </c>
      <c r="H12399">
        <v>0</v>
      </c>
      <c r="I12399">
        <v>1</v>
      </c>
      <c r="J12399" s="2" t="str">
        <f t="shared" si="193"/>
        <v>GH_ELECTROLYSIS2029</v>
      </c>
    </row>
    <row r="12400" spans="1:10" x14ac:dyDescent="0.25">
      <c r="A12400" t="s">
        <v>24</v>
      </c>
      <c r="B12400" t="s">
        <v>6</v>
      </c>
      <c r="D12400">
        <v>2029</v>
      </c>
      <c r="E12400">
        <v>2035</v>
      </c>
      <c r="F12400">
        <v>0.68348445599999996</v>
      </c>
      <c r="G12400">
        <v>5199.4948919999997</v>
      </c>
      <c r="H12400">
        <v>0</v>
      </c>
      <c r="I12400">
        <v>1</v>
      </c>
      <c r="J12400" s="2" t="str">
        <f t="shared" si="193"/>
        <v>GH_ELECTROLYSIS2029</v>
      </c>
    </row>
    <row r="12401" spans="1:10" x14ac:dyDescent="0.25">
      <c r="A12401" t="s">
        <v>24</v>
      </c>
      <c r="B12401" t="s">
        <v>6</v>
      </c>
      <c r="D12401">
        <v>2029</v>
      </c>
      <c r="E12401">
        <v>2036</v>
      </c>
      <c r="F12401">
        <v>0.68348445599999996</v>
      </c>
      <c r="G12401">
        <v>5199.4948919999997</v>
      </c>
      <c r="H12401">
        <v>0</v>
      </c>
      <c r="I12401">
        <v>1</v>
      </c>
      <c r="J12401" s="2" t="str">
        <f t="shared" si="193"/>
        <v>GH_ELECTROLYSIS2029</v>
      </c>
    </row>
    <row r="12402" spans="1:10" x14ac:dyDescent="0.25">
      <c r="A12402" t="s">
        <v>24</v>
      </c>
      <c r="B12402" t="s">
        <v>6</v>
      </c>
      <c r="D12402">
        <v>2029</v>
      </c>
      <c r="E12402">
        <v>2037</v>
      </c>
      <c r="F12402">
        <v>0.68348445599999996</v>
      </c>
      <c r="G12402">
        <v>5199.4948919999997</v>
      </c>
      <c r="H12402">
        <v>0</v>
      </c>
      <c r="I12402">
        <v>1</v>
      </c>
      <c r="J12402" s="2" t="str">
        <f t="shared" si="193"/>
        <v>GH_ELECTROLYSIS2029</v>
      </c>
    </row>
    <row r="12403" spans="1:10" x14ac:dyDescent="0.25">
      <c r="A12403" t="s">
        <v>24</v>
      </c>
      <c r="B12403" t="s">
        <v>6</v>
      </c>
      <c r="D12403">
        <v>2029</v>
      </c>
      <c r="E12403">
        <v>2038</v>
      </c>
      <c r="F12403">
        <v>0.68348445599999996</v>
      </c>
      <c r="G12403">
        <v>5199.4948919999997</v>
      </c>
      <c r="H12403">
        <v>0</v>
      </c>
      <c r="I12403">
        <v>1</v>
      </c>
      <c r="J12403" s="2" t="str">
        <f t="shared" si="193"/>
        <v>GH_ELECTROLYSIS2029</v>
      </c>
    </row>
    <row r="12404" spans="1:10" x14ac:dyDescent="0.25">
      <c r="A12404" t="s">
        <v>24</v>
      </c>
      <c r="B12404" t="s">
        <v>6</v>
      </c>
      <c r="D12404">
        <v>2029</v>
      </c>
      <c r="E12404">
        <v>2039</v>
      </c>
      <c r="F12404">
        <v>0.68348445599999996</v>
      </c>
      <c r="G12404">
        <v>5199.4948919999997</v>
      </c>
      <c r="H12404">
        <v>0</v>
      </c>
      <c r="I12404">
        <v>1</v>
      </c>
      <c r="J12404" s="2" t="str">
        <f t="shared" si="193"/>
        <v>GH_ELECTROLYSIS2029</v>
      </c>
    </row>
    <row r="12405" spans="1:10" x14ac:dyDescent="0.25">
      <c r="A12405" t="s">
        <v>24</v>
      </c>
      <c r="B12405" t="s">
        <v>6</v>
      </c>
      <c r="D12405">
        <v>2029</v>
      </c>
      <c r="E12405">
        <v>2040</v>
      </c>
      <c r="F12405">
        <v>0.68348445599999996</v>
      </c>
      <c r="G12405">
        <v>5199.4948919999997</v>
      </c>
      <c r="H12405">
        <v>0</v>
      </c>
      <c r="I12405">
        <v>1</v>
      </c>
      <c r="J12405" s="2" t="str">
        <f t="shared" si="193"/>
        <v>GH_ELECTROLYSIS2029</v>
      </c>
    </row>
    <row r="12406" spans="1:10" x14ac:dyDescent="0.25">
      <c r="A12406" t="s">
        <v>24</v>
      </c>
      <c r="B12406" t="s">
        <v>6</v>
      </c>
      <c r="D12406">
        <v>2029</v>
      </c>
      <c r="E12406">
        <v>2041</v>
      </c>
      <c r="F12406">
        <v>0.68348445599999996</v>
      </c>
      <c r="G12406">
        <v>5199.4948919999997</v>
      </c>
      <c r="H12406">
        <v>0</v>
      </c>
      <c r="I12406">
        <v>1</v>
      </c>
      <c r="J12406" s="2" t="str">
        <f t="shared" si="193"/>
        <v>GH_ELECTROLYSIS2029</v>
      </c>
    </row>
    <row r="12407" spans="1:10" x14ac:dyDescent="0.25">
      <c r="A12407" t="s">
        <v>24</v>
      </c>
      <c r="B12407" t="s">
        <v>6</v>
      </c>
      <c r="D12407">
        <v>2030</v>
      </c>
      <c r="E12407">
        <v>2030</v>
      </c>
      <c r="F12407">
        <v>0.69983131300000001</v>
      </c>
      <c r="G12407">
        <v>4440.260421</v>
      </c>
      <c r="H12407">
        <v>0</v>
      </c>
      <c r="I12407">
        <v>1</v>
      </c>
      <c r="J12407" s="2" t="str">
        <f t="shared" si="193"/>
        <v>GH_ELECTROLYSIS2030</v>
      </c>
    </row>
    <row r="12408" spans="1:10" x14ac:dyDescent="0.25">
      <c r="A12408" t="s">
        <v>24</v>
      </c>
      <c r="B12408" t="s">
        <v>6</v>
      </c>
      <c r="D12408">
        <v>2030</v>
      </c>
      <c r="E12408">
        <v>2031</v>
      </c>
      <c r="F12408">
        <v>0.69983131300000001</v>
      </c>
      <c r="G12408">
        <v>4440.260421</v>
      </c>
      <c r="H12408">
        <v>0</v>
      </c>
      <c r="I12408">
        <v>1</v>
      </c>
      <c r="J12408" s="2" t="str">
        <f t="shared" si="193"/>
        <v>GH_ELECTROLYSIS2030</v>
      </c>
    </row>
    <row r="12409" spans="1:10" x14ac:dyDescent="0.25">
      <c r="A12409" t="s">
        <v>24</v>
      </c>
      <c r="B12409" t="s">
        <v>6</v>
      </c>
      <c r="D12409">
        <v>2030</v>
      </c>
      <c r="E12409">
        <v>2032</v>
      </c>
      <c r="F12409">
        <v>0.69983131300000001</v>
      </c>
      <c r="G12409">
        <v>4440.260421</v>
      </c>
      <c r="H12409">
        <v>0</v>
      </c>
      <c r="I12409">
        <v>1</v>
      </c>
      <c r="J12409" s="2" t="str">
        <f t="shared" si="193"/>
        <v>GH_ELECTROLYSIS2030</v>
      </c>
    </row>
    <row r="12410" spans="1:10" x14ac:dyDescent="0.25">
      <c r="A12410" t="s">
        <v>24</v>
      </c>
      <c r="B12410" t="s">
        <v>6</v>
      </c>
      <c r="D12410">
        <v>2030</v>
      </c>
      <c r="E12410">
        <v>2033</v>
      </c>
      <c r="F12410">
        <v>0.69983131300000001</v>
      </c>
      <c r="G12410">
        <v>4440.260421</v>
      </c>
      <c r="H12410">
        <v>0</v>
      </c>
      <c r="I12410">
        <v>1</v>
      </c>
      <c r="J12410" s="2" t="str">
        <f t="shared" si="193"/>
        <v>GH_ELECTROLYSIS2030</v>
      </c>
    </row>
    <row r="12411" spans="1:10" x14ac:dyDescent="0.25">
      <c r="A12411" t="s">
        <v>24</v>
      </c>
      <c r="B12411" t="s">
        <v>6</v>
      </c>
      <c r="D12411">
        <v>2030</v>
      </c>
      <c r="E12411">
        <v>2034</v>
      </c>
      <c r="F12411">
        <v>0.69983131300000001</v>
      </c>
      <c r="G12411">
        <v>4440.260421</v>
      </c>
      <c r="H12411">
        <v>0</v>
      </c>
      <c r="I12411">
        <v>1</v>
      </c>
      <c r="J12411" s="2" t="str">
        <f t="shared" si="193"/>
        <v>GH_ELECTROLYSIS2030</v>
      </c>
    </row>
    <row r="12412" spans="1:10" x14ac:dyDescent="0.25">
      <c r="A12412" t="s">
        <v>24</v>
      </c>
      <c r="B12412" t="s">
        <v>6</v>
      </c>
      <c r="D12412">
        <v>2030</v>
      </c>
      <c r="E12412">
        <v>2035</v>
      </c>
      <c r="F12412">
        <v>0.69983131300000001</v>
      </c>
      <c r="G12412">
        <v>4440.260421</v>
      </c>
      <c r="H12412">
        <v>0</v>
      </c>
      <c r="I12412">
        <v>1</v>
      </c>
      <c r="J12412" s="2" t="str">
        <f t="shared" si="193"/>
        <v>GH_ELECTROLYSIS2030</v>
      </c>
    </row>
    <row r="12413" spans="1:10" x14ac:dyDescent="0.25">
      <c r="A12413" t="s">
        <v>24</v>
      </c>
      <c r="B12413" t="s">
        <v>6</v>
      </c>
      <c r="D12413">
        <v>2030</v>
      </c>
      <c r="E12413">
        <v>2036</v>
      </c>
      <c r="F12413">
        <v>0.69983131300000001</v>
      </c>
      <c r="G12413">
        <v>4440.260421</v>
      </c>
      <c r="H12413">
        <v>0</v>
      </c>
      <c r="I12413">
        <v>1</v>
      </c>
      <c r="J12413" s="2" t="str">
        <f t="shared" si="193"/>
        <v>GH_ELECTROLYSIS2030</v>
      </c>
    </row>
    <row r="12414" spans="1:10" x14ac:dyDescent="0.25">
      <c r="A12414" t="s">
        <v>24</v>
      </c>
      <c r="B12414" t="s">
        <v>6</v>
      </c>
      <c r="D12414">
        <v>2030</v>
      </c>
      <c r="E12414">
        <v>2037</v>
      </c>
      <c r="F12414">
        <v>0.69983131300000001</v>
      </c>
      <c r="G12414">
        <v>4440.260421</v>
      </c>
      <c r="H12414">
        <v>0</v>
      </c>
      <c r="I12414">
        <v>1</v>
      </c>
      <c r="J12414" s="2" t="str">
        <f t="shared" si="193"/>
        <v>GH_ELECTROLYSIS2030</v>
      </c>
    </row>
    <row r="12415" spans="1:10" x14ac:dyDescent="0.25">
      <c r="A12415" t="s">
        <v>24</v>
      </c>
      <c r="B12415" t="s">
        <v>6</v>
      </c>
      <c r="D12415">
        <v>2030</v>
      </c>
      <c r="E12415">
        <v>2038</v>
      </c>
      <c r="F12415">
        <v>0.69983131300000001</v>
      </c>
      <c r="G12415">
        <v>4440.260421</v>
      </c>
      <c r="H12415">
        <v>0</v>
      </c>
      <c r="I12415">
        <v>1</v>
      </c>
      <c r="J12415" s="2" t="str">
        <f t="shared" si="193"/>
        <v>GH_ELECTROLYSIS2030</v>
      </c>
    </row>
    <row r="12416" spans="1:10" x14ac:dyDescent="0.25">
      <c r="A12416" t="s">
        <v>24</v>
      </c>
      <c r="B12416" t="s">
        <v>6</v>
      </c>
      <c r="D12416">
        <v>2030</v>
      </c>
      <c r="E12416">
        <v>2039</v>
      </c>
      <c r="F12416">
        <v>0.69983131300000001</v>
      </c>
      <c r="G12416">
        <v>4440.260421</v>
      </c>
      <c r="H12416">
        <v>0</v>
      </c>
      <c r="I12416">
        <v>1</v>
      </c>
      <c r="J12416" s="2" t="str">
        <f t="shared" si="193"/>
        <v>GH_ELECTROLYSIS2030</v>
      </c>
    </row>
    <row r="12417" spans="1:10" x14ac:dyDescent="0.25">
      <c r="A12417" t="s">
        <v>24</v>
      </c>
      <c r="B12417" t="s">
        <v>6</v>
      </c>
      <c r="D12417">
        <v>2030</v>
      </c>
      <c r="E12417">
        <v>2040</v>
      </c>
      <c r="F12417">
        <v>0.69983131300000001</v>
      </c>
      <c r="G12417">
        <v>4440.260421</v>
      </c>
      <c r="H12417">
        <v>0</v>
      </c>
      <c r="I12417">
        <v>1</v>
      </c>
      <c r="J12417" s="2" t="str">
        <f t="shared" si="193"/>
        <v>GH_ELECTROLYSIS2030</v>
      </c>
    </row>
    <row r="12418" spans="1:10" x14ac:dyDescent="0.25">
      <c r="A12418" t="s">
        <v>24</v>
      </c>
      <c r="B12418" t="s">
        <v>6</v>
      </c>
      <c r="D12418">
        <v>2030</v>
      </c>
      <c r="E12418">
        <v>2041</v>
      </c>
      <c r="F12418">
        <v>0.69983131300000001</v>
      </c>
      <c r="G12418">
        <v>4440.260421</v>
      </c>
      <c r="H12418">
        <v>0</v>
      </c>
      <c r="I12418">
        <v>1</v>
      </c>
      <c r="J12418" s="2" t="str">
        <f t="shared" si="193"/>
        <v>GH_ELECTROLYSIS2030</v>
      </c>
    </row>
    <row r="12419" spans="1:10" x14ac:dyDescent="0.25">
      <c r="A12419" t="s">
        <v>24</v>
      </c>
      <c r="B12419" t="s">
        <v>6</v>
      </c>
      <c r="D12419">
        <v>2031</v>
      </c>
      <c r="E12419">
        <v>2031</v>
      </c>
      <c r="F12419">
        <v>0.71656913600000005</v>
      </c>
      <c r="G12419">
        <v>3791.8899849999998</v>
      </c>
      <c r="H12419">
        <v>0</v>
      </c>
      <c r="I12419">
        <v>1</v>
      </c>
      <c r="J12419" s="2" t="str">
        <f t="shared" ref="J12419:J12482" si="194">_xlfn.CONCAT(A12419,C12419,D12419)</f>
        <v>GH_ELECTROLYSIS2031</v>
      </c>
    </row>
    <row r="12420" spans="1:10" x14ac:dyDescent="0.25">
      <c r="A12420" t="s">
        <v>24</v>
      </c>
      <c r="B12420" t="s">
        <v>6</v>
      </c>
      <c r="D12420">
        <v>2031</v>
      </c>
      <c r="E12420">
        <v>2032</v>
      </c>
      <c r="F12420">
        <v>0.71656913600000005</v>
      </c>
      <c r="G12420">
        <v>3791.8899849999998</v>
      </c>
      <c r="H12420">
        <v>0</v>
      </c>
      <c r="I12420">
        <v>1</v>
      </c>
      <c r="J12420" s="2" t="str">
        <f t="shared" si="194"/>
        <v>GH_ELECTROLYSIS2031</v>
      </c>
    </row>
    <row r="12421" spans="1:10" x14ac:dyDescent="0.25">
      <c r="A12421" t="s">
        <v>24</v>
      </c>
      <c r="B12421" t="s">
        <v>6</v>
      </c>
      <c r="D12421">
        <v>2031</v>
      </c>
      <c r="E12421">
        <v>2033</v>
      </c>
      <c r="F12421">
        <v>0.71656913600000005</v>
      </c>
      <c r="G12421">
        <v>3791.8899849999998</v>
      </c>
      <c r="H12421">
        <v>0</v>
      </c>
      <c r="I12421">
        <v>1</v>
      </c>
      <c r="J12421" s="2" t="str">
        <f t="shared" si="194"/>
        <v>GH_ELECTROLYSIS2031</v>
      </c>
    </row>
    <row r="12422" spans="1:10" x14ac:dyDescent="0.25">
      <c r="A12422" t="s">
        <v>24</v>
      </c>
      <c r="B12422" t="s">
        <v>6</v>
      </c>
      <c r="D12422">
        <v>2031</v>
      </c>
      <c r="E12422">
        <v>2034</v>
      </c>
      <c r="F12422">
        <v>0.71656913600000005</v>
      </c>
      <c r="G12422">
        <v>3791.8899849999998</v>
      </c>
      <c r="H12422">
        <v>0</v>
      </c>
      <c r="I12422">
        <v>1</v>
      </c>
      <c r="J12422" s="2" t="str">
        <f t="shared" si="194"/>
        <v>GH_ELECTROLYSIS2031</v>
      </c>
    </row>
    <row r="12423" spans="1:10" x14ac:dyDescent="0.25">
      <c r="A12423" t="s">
        <v>24</v>
      </c>
      <c r="B12423" t="s">
        <v>6</v>
      </c>
      <c r="D12423">
        <v>2031</v>
      </c>
      <c r="E12423">
        <v>2035</v>
      </c>
      <c r="F12423">
        <v>0.71656913600000005</v>
      </c>
      <c r="G12423">
        <v>3791.8899849999998</v>
      </c>
      <c r="H12423">
        <v>0</v>
      </c>
      <c r="I12423">
        <v>1</v>
      </c>
      <c r="J12423" s="2" t="str">
        <f t="shared" si="194"/>
        <v>GH_ELECTROLYSIS2031</v>
      </c>
    </row>
    <row r="12424" spans="1:10" x14ac:dyDescent="0.25">
      <c r="A12424" t="s">
        <v>24</v>
      </c>
      <c r="B12424" t="s">
        <v>6</v>
      </c>
      <c r="D12424">
        <v>2031</v>
      </c>
      <c r="E12424">
        <v>2036</v>
      </c>
      <c r="F12424">
        <v>0.71656913600000005</v>
      </c>
      <c r="G12424">
        <v>3791.8899849999998</v>
      </c>
      <c r="H12424">
        <v>0</v>
      </c>
      <c r="I12424">
        <v>1</v>
      </c>
      <c r="J12424" s="2" t="str">
        <f t="shared" si="194"/>
        <v>GH_ELECTROLYSIS2031</v>
      </c>
    </row>
    <row r="12425" spans="1:10" x14ac:dyDescent="0.25">
      <c r="A12425" t="s">
        <v>24</v>
      </c>
      <c r="B12425" t="s">
        <v>6</v>
      </c>
      <c r="D12425">
        <v>2031</v>
      </c>
      <c r="E12425">
        <v>2037</v>
      </c>
      <c r="F12425">
        <v>0.71656913600000005</v>
      </c>
      <c r="G12425">
        <v>3791.8899849999998</v>
      </c>
      <c r="H12425">
        <v>0</v>
      </c>
      <c r="I12425">
        <v>1</v>
      </c>
      <c r="J12425" s="2" t="str">
        <f t="shared" si="194"/>
        <v>GH_ELECTROLYSIS2031</v>
      </c>
    </row>
    <row r="12426" spans="1:10" x14ac:dyDescent="0.25">
      <c r="A12426" t="s">
        <v>24</v>
      </c>
      <c r="B12426" t="s">
        <v>6</v>
      </c>
      <c r="D12426">
        <v>2031</v>
      </c>
      <c r="E12426">
        <v>2038</v>
      </c>
      <c r="F12426">
        <v>0.71656913600000005</v>
      </c>
      <c r="G12426">
        <v>3791.8899849999998</v>
      </c>
      <c r="H12426">
        <v>0</v>
      </c>
      <c r="I12426">
        <v>1</v>
      </c>
      <c r="J12426" s="2" t="str">
        <f t="shared" si="194"/>
        <v>GH_ELECTROLYSIS2031</v>
      </c>
    </row>
    <row r="12427" spans="1:10" x14ac:dyDescent="0.25">
      <c r="A12427" t="s">
        <v>24</v>
      </c>
      <c r="B12427" t="s">
        <v>6</v>
      </c>
      <c r="D12427">
        <v>2031</v>
      </c>
      <c r="E12427">
        <v>2039</v>
      </c>
      <c r="F12427">
        <v>0.71656913600000005</v>
      </c>
      <c r="G12427">
        <v>3791.8899849999998</v>
      </c>
      <c r="H12427">
        <v>0</v>
      </c>
      <c r="I12427">
        <v>1</v>
      </c>
      <c r="J12427" s="2" t="str">
        <f t="shared" si="194"/>
        <v>GH_ELECTROLYSIS2031</v>
      </c>
    </row>
    <row r="12428" spans="1:10" x14ac:dyDescent="0.25">
      <c r="A12428" t="s">
        <v>24</v>
      </c>
      <c r="B12428" t="s">
        <v>6</v>
      </c>
      <c r="D12428">
        <v>2031</v>
      </c>
      <c r="E12428">
        <v>2040</v>
      </c>
      <c r="F12428">
        <v>0.71656913600000005</v>
      </c>
      <c r="G12428">
        <v>3791.8899849999998</v>
      </c>
      <c r="H12428">
        <v>0</v>
      </c>
      <c r="I12428">
        <v>1</v>
      </c>
      <c r="J12428" s="2" t="str">
        <f t="shared" si="194"/>
        <v>GH_ELECTROLYSIS2031</v>
      </c>
    </row>
    <row r="12429" spans="1:10" x14ac:dyDescent="0.25">
      <c r="A12429" t="s">
        <v>24</v>
      </c>
      <c r="B12429" t="s">
        <v>6</v>
      </c>
      <c r="D12429">
        <v>2031</v>
      </c>
      <c r="E12429">
        <v>2041</v>
      </c>
      <c r="F12429">
        <v>0.71656913600000005</v>
      </c>
      <c r="G12429">
        <v>3791.8899849999998</v>
      </c>
      <c r="H12429">
        <v>0</v>
      </c>
      <c r="I12429">
        <v>1</v>
      </c>
      <c r="J12429" s="2" t="str">
        <f t="shared" si="194"/>
        <v>GH_ELECTROLYSIS2031</v>
      </c>
    </row>
    <row r="12430" spans="1:10" x14ac:dyDescent="0.25">
      <c r="A12430" t="s">
        <v>24</v>
      </c>
      <c r="B12430" t="s">
        <v>6</v>
      </c>
      <c r="D12430">
        <v>2032</v>
      </c>
      <c r="E12430">
        <v>2032</v>
      </c>
      <c r="F12430">
        <v>0.72997013300000002</v>
      </c>
      <c r="G12430">
        <v>3562.4411799999998</v>
      </c>
      <c r="H12430">
        <v>0</v>
      </c>
      <c r="I12430">
        <v>1</v>
      </c>
      <c r="J12430" s="2" t="str">
        <f t="shared" si="194"/>
        <v>GH_ELECTROLYSIS2032</v>
      </c>
    </row>
    <row r="12431" spans="1:10" x14ac:dyDescent="0.25">
      <c r="A12431" t="s">
        <v>24</v>
      </c>
      <c r="B12431" t="s">
        <v>6</v>
      </c>
      <c r="D12431">
        <v>2032</v>
      </c>
      <c r="E12431">
        <v>2033</v>
      </c>
      <c r="F12431">
        <v>0.72997013300000002</v>
      </c>
      <c r="G12431">
        <v>3562.4411799999998</v>
      </c>
      <c r="H12431">
        <v>0</v>
      </c>
      <c r="I12431">
        <v>1</v>
      </c>
      <c r="J12431" s="2" t="str">
        <f t="shared" si="194"/>
        <v>GH_ELECTROLYSIS2032</v>
      </c>
    </row>
    <row r="12432" spans="1:10" x14ac:dyDescent="0.25">
      <c r="A12432" t="s">
        <v>24</v>
      </c>
      <c r="B12432" t="s">
        <v>6</v>
      </c>
      <c r="D12432">
        <v>2032</v>
      </c>
      <c r="E12432">
        <v>2034</v>
      </c>
      <c r="F12432">
        <v>0.72997013300000002</v>
      </c>
      <c r="G12432">
        <v>3562.4411799999998</v>
      </c>
      <c r="H12432">
        <v>0</v>
      </c>
      <c r="I12432">
        <v>1</v>
      </c>
      <c r="J12432" s="2" t="str">
        <f t="shared" si="194"/>
        <v>GH_ELECTROLYSIS2032</v>
      </c>
    </row>
    <row r="12433" spans="1:10" x14ac:dyDescent="0.25">
      <c r="A12433" t="s">
        <v>24</v>
      </c>
      <c r="B12433" t="s">
        <v>6</v>
      </c>
      <c r="D12433">
        <v>2032</v>
      </c>
      <c r="E12433">
        <v>2035</v>
      </c>
      <c r="F12433">
        <v>0.72997013300000002</v>
      </c>
      <c r="G12433">
        <v>3562.4411799999998</v>
      </c>
      <c r="H12433">
        <v>0</v>
      </c>
      <c r="I12433">
        <v>1</v>
      </c>
      <c r="J12433" s="2" t="str">
        <f t="shared" si="194"/>
        <v>GH_ELECTROLYSIS2032</v>
      </c>
    </row>
    <row r="12434" spans="1:10" x14ac:dyDescent="0.25">
      <c r="A12434" t="s">
        <v>24</v>
      </c>
      <c r="B12434" t="s">
        <v>6</v>
      </c>
      <c r="D12434">
        <v>2032</v>
      </c>
      <c r="E12434">
        <v>2036</v>
      </c>
      <c r="F12434">
        <v>0.72997013300000002</v>
      </c>
      <c r="G12434">
        <v>3562.4411799999998</v>
      </c>
      <c r="H12434">
        <v>0</v>
      </c>
      <c r="I12434">
        <v>1</v>
      </c>
      <c r="J12434" s="2" t="str">
        <f t="shared" si="194"/>
        <v>GH_ELECTROLYSIS2032</v>
      </c>
    </row>
    <row r="12435" spans="1:10" x14ac:dyDescent="0.25">
      <c r="A12435" t="s">
        <v>24</v>
      </c>
      <c r="B12435" t="s">
        <v>6</v>
      </c>
      <c r="D12435">
        <v>2032</v>
      </c>
      <c r="E12435">
        <v>2037</v>
      </c>
      <c r="F12435">
        <v>0.72997013300000002</v>
      </c>
      <c r="G12435">
        <v>3562.4411799999998</v>
      </c>
      <c r="H12435">
        <v>0</v>
      </c>
      <c r="I12435">
        <v>1</v>
      </c>
      <c r="J12435" s="2" t="str">
        <f t="shared" si="194"/>
        <v>GH_ELECTROLYSIS2032</v>
      </c>
    </row>
    <row r="12436" spans="1:10" x14ac:dyDescent="0.25">
      <c r="A12436" t="s">
        <v>24</v>
      </c>
      <c r="B12436" t="s">
        <v>6</v>
      </c>
      <c r="D12436">
        <v>2032</v>
      </c>
      <c r="E12436">
        <v>2038</v>
      </c>
      <c r="F12436">
        <v>0.72997013300000002</v>
      </c>
      <c r="G12436">
        <v>3562.4411799999998</v>
      </c>
      <c r="H12436">
        <v>0</v>
      </c>
      <c r="I12436">
        <v>1</v>
      </c>
      <c r="J12436" s="2" t="str">
        <f t="shared" si="194"/>
        <v>GH_ELECTROLYSIS2032</v>
      </c>
    </row>
    <row r="12437" spans="1:10" x14ac:dyDescent="0.25">
      <c r="A12437" t="s">
        <v>24</v>
      </c>
      <c r="B12437" t="s">
        <v>6</v>
      </c>
      <c r="D12437">
        <v>2032</v>
      </c>
      <c r="E12437">
        <v>2039</v>
      </c>
      <c r="F12437">
        <v>0.72997013300000002</v>
      </c>
      <c r="G12437">
        <v>3562.4411799999998</v>
      </c>
      <c r="H12437">
        <v>0</v>
      </c>
      <c r="I12437">
        <v>1</v>
      </c>
      <c r="J12437" s="2" t="str">
        <f t="shared" si="194"/>
        <v>GH_ELECTROLYSIS2032</v>
      </c>
    </row>
    <row r="12438" spans="1:10" x14ac:dyDescent="0.25">
      <c r="A12438" t="s">
        <v>24</v>
      </c>
      <c r="B12438" t="s">
        <v>6</v>
      </c>
      <c r="D12438">
        <v>2032</v>
      </c>
      <c r="E12438">
        <v>2040</v>
      </c>
      <c r="F12438">
        <v>0.72997013300000002</v>
      </c>
      <c r="G12438">
        <v>3562.4411799999998</v>
      </c>
      <c r="H12438">
        <v>0</v>
      </c>
      <c r="I12438">
        <v>1</v>
      </c>
      <c r="J12438" s="2" t="str">
        <f t="shared" si="194"/>
        <v>GH_ELECTROLYSIS2032</v>
      </c>
    </row>
    <row r="12439" spans="1:10" x14ac:dyDescent="0.25">
      <c r="A12439" t="s">
        <v>24</v>
      </c>
      <c r="B12439" t="s">
        <v>6</v>
      </c>
      <c r="D12439">
        <v>2032</v>
      </c>
      <c r="E12439">
        <v>2041</v>
      </c>
      <c r="F12439">
        <v>0.72997013300000002</v>
      </c>
      <c r="G12439">
        <v>3562.4411799999998</v>
      </c>
      <c r="H12439">
        <v>0</v>
      </c>
      <c r="I12439">
        <v>1</v>
      </c>
      <c r="J12439" s="2" t="str">
        <f t="shared" si="194"/>
        <v>GH_ELECTROLYSIS2032</v>
      </c>
    </row>
    <row r="12440" spans="1:10" x14ac:dyDescent="0.25">
      <c r="A12440" t="s">
        <v>24</v>
      </c>
      <c r="B12440" t="s">
        <v>6</v>
      </c>
      <c r="D12440">
        <v>2033</v>
      </c>
      <c r="E12440">
        <v>2033</v>
      </c>
      <c r="F12440">
        <v>0.74362175100000005</v>
      </c>
      <c r="G12440">
        <v>3346.8764160000001</v>
      </c>
      <c r="H12440">
        <v>0</v>
      </c>
      <c r="I12440">
        <v>1</v>
      </c>
      <c r="J12440" s="2" t="str">
        <f t="shared" si="194"/>
        <v>GH_ELECTROLYSIS2033</v>
      </c>
    </row>
    <row r="12441" spans="1:10" x14ac:dyDescent="0.25">
      <c r="A12441" t="s">
        <v>24</v>
      </c>
      <c r="B12441" t="s">
        <v>6</v>
      </c>
      <c r="D12441">
        <v>2033</v>
      </c>
      <c r="E12441">
        <v>2034</v>
      </c>
      <c r="F12441">
        <v>0.74362175100000005</v>
      </c>
      <c r="G12441">
        <v>3346.8764160000001</v>
      </c>
      <c r="H12441">
        <v>0</v>
      </c>
      <c r="I12441">
        <v>1</v>
      </c>
      <c r="J12441" s="2" t="str">
        <f t="shared" si="194"/>
        <v>GH_ELECTROLYSIS2033</v>
      </c>
    </row>
    <row r="12442" spans="1:10" x14ac:dyDescent="0.25">
      <c r="A12442" t="s">
        <v>24</v>
      </c>
      <c r="B12442" t="s">
        <v>6</v>
      </c>
      <c r="D12442">
        <v>2033</v>
      </c>
      <c r="E12442">
        <v>2035</v>
      </c>
      <c r="F12442">
        <v>0.74362175100000005</v>
      </c>
      <c r="G12442">
        <v>3346.8764160000001</v>
      </c>
      <c r="H12442">
        <v>0</v>
      </c>
      <c r="I12442">
        <v>1</v>
      </c>
      <c r="J12442" s="2" t="str">
        <f t="shared" si="194"/>
        <v>GH_ELECTROLYSIS2033</v>
      </c>
    </row>
    <row r="12443" spans="1:10" x14ac:dyDescent="0.25">
      <c r="A12443" t="s">
        <v>24</v>
      </c>
      <c r="B12443" t="s">
        <v>6</v>
      </c>
      <c r="D12443">
        <v>2033</v>
      </c>
      <c r="E12443">
        <v>2036</v>
      </c>
      <c r="F12443">
        <v>0.74362175100000005</v>
      </c>
      <c r="G12443">
        <v>3346.8764160000001</v>
      </c>
      <c r="H12443">
        <v>0</v>
      </c>
      <c r="I12443">
        <v>1</v>
      </c>
      <c r="J12443" s="2" t="str">
        <f t="shared" si="194"/>
        <v>GH_ELECTROLYSIS2033</v>
      </c>
    </row>
    <row r="12444" spans="1:10" x14ac:dyDescent="0.25">
      <c r="A12444" t="s">
        <v>24</v>
      </c>
      <c r="B12444" t="s">
        <v>6</v>
      </c>
      <c r="D12444">
        <v>2033</v>
      </c>
      <c r="E12444">
        <v>2037</v>
      </c>
      <c r="F12444">
        <v>0.74362175100000005</v>
      </c>
      <c r="G12444">
        <v>3346.8764160000001</v>
      </c>
      <c r="H12444">
        <v>0</v>
      </c>
      <c r="I12444">
        <v>1</v>
      </c>
      <c r="J12444" s="2" t="str">
        <f t="shared" si="194"/>
        <v>GH_ELECTROLYSIS2033</v>
      </c>
    </row>
    <row r="12445" spans="1:10" x14ac:dyDescent="0.25">
      <c r="A12445" t="s">
        <v>24</v>
      </c>
      <c r="B12445" t="s">
        <v>6</v>
      </c>
      <c r="D12445">
        <v>2033</v>
      </c>
      <c r="E12445">
        <v>2038</v>
      </c>
      <c r="F12445">
        <v>0.74362175100000005</v>
      </c>
      <c r="G12445">
        <v>3346.8764160000001</v>
      </c>
      <c r="H12445">
        <v>0</v>
      </c>
      <c r="I12445">
        <v>1</v>
      </c>
      <c r="J12445" s="2" t="str">
        <f t="shared" si="194"/>
        <v>GH_ELECTROLYSIS2033</v>
      </c>
    </row>
    <row r="12446" spans="1:10" x14ac:dyDescent="0.25">
      <c r="A12446" t="s">
        <v>24</v>
      </c>
      <c r="B12446" t="s">
        <v>6</v>
      </c>
      <c r="D12446">
        <v>2033</v>
      </c>
      <c r="E12446">
        <v>2039</v>
      </c>
      <c r="F12446">
        <v>0.74362175100000005</v>
      </c>
      <c r="G12446">
        <v>3346.8764160000001</v>
      </c>
      <c r="H12446">
        <v>0</v>
      </c>
      <c r="I12446">
        <v>1</v>
      </c>
      <c r="J12446" s="2" t="str">
        <f t="shared" si="194"/>
        <v>GH_ELECTROLYSIS2033</v>
      </c>
    </row>
    <row r="12447" spans="1:10" x14ac:dyDescent="0.25">
      <c r="A12447" t="s">
        <v>24</v>
      </c>
      <c r="B12447" t="s">
        <v>6</v>
      </c>
      <c r="D12447">
        <v>2033</v>
      </c>
      <c r="E12447">
        <v>2040</v>
      </c>
      <c r="F12447">
        <v>0.74362175100000005</v>
      </c>
      <c r="G12447">
        <v>3346.8764160000001</v>
      </c>
      <c r="H12447">
        <v>0</v>
      </c>
      <c r="I12447">
        <v>1</v>
      </c>
      <c r="J12447" s="2" t="str">
        <f t="shared" si="194"/>
        <v>GH_ELECTROLYSIS2033</v>
      </c>
    </row>
    <row r="12448" spans="1:10" x14ac:dyDescent="0.25">
      <c r="A12448" t="s">
        <v>24</v>
      </c>
      <c r="B12448" t="s">
        <v>6</v>
      </c>
      <c r="D12448">
        <v>2033</v>
      </c>
      <c r="E12448">
        <v>2041</v>
      </c>
      <c r="F12448">
        <v>0.74362175100000005</v>
      </c>
      <c r="G12448">
        <v>3346.8764160000001</v>
      </c>
      <c r="H12448">
        <v>0</v>
      </c>
      <c r="I12448">
        <v>1</v>
      </c>
      <c r="J12448" s="2" t="str">
        <f t="shared" si="194"/>
        <v>GH_ELECTROLYSIS2033</v>
      </c>
    </row>
    <row r="12449" spans="1:10" x14ac:dyDescent="0.25">
      <c r="A12449" t="s">
        <v>24</v>
      </c>
      <c r="B12449" t="s">
        <v>6</v>
      </c>
      <c r="D12449">
        <v>2034</v>
      </c>
      <c r="E12449">
        <v>2034</v>
      </c>
      <c r="F12449">
        <v>0.75752867499999998</v>
      </c>
      <c r="G12449">
        <v>3144.355564</v>
      </c>
      <c r="H12449">
        <v>0</v>
      </c>
      <c r="I12449">
        <v>1</v>
      </c>
      <c r="J12449" s="2" t="str">
        <f t="shared" si="194"/>
        <v>GH_ELECTROLYSIS2034</v>
      </c>
    </row>
    <row r="12450" spans="1:10" x14ac:dyDescent="0.25">
      <c r="A12450" t="s">
        <v>24</v>
      </c>
      <c r="B12450" t="s">
        <v>6</v>
      </c>
      <c r="D12450">
        <v>2034</v>
      </c>
      <c r="E12450">
        <v>2035</v>
      </c>
      <c r="F12450">
        <v>0.75752867499999998</v>
      </c>
      <c r="G12450">
        <v>3144.355564</v>
      </c>
      <c r="H12450">
        <v>0</v>
      </c>
      <c r="I12450">
        <v>1</v>
      </c>
      <c r="J12450" s="2" t="str">
        <f t="shared" si="194"/>
        <v>GH_ELECTROLYSIS2034</v>
      </c>
    </row>
    <row r="12451" spans="1:10" x14ac:dyDescent="0.25">
      <c r="A12451" t="s">
        <v>24</v>
      </c>
      <c r="B12451" t="s">
        <v>6</v>
      </c>
      <c r="D12451">
        <v>2034</v>
      </c>
      <c r="E12451">
        <v>2036</v>
      </c>
      <c r="F12451">
        <v>0.75752867499999998</v>
      </c>
      <c r="G12451">
        <v>3144.355564</v>
      </c>
      <c r="H12451">
        <v>0</v>
      </c>
      <c r="I12451">
        <v>1</v>
      </c>
      <c r="J12451" s="2" t="str">
        <f t="shared" si="194"/>
        <v>GH_ELECTROLYSIS2034</v>
      </c>
    </row>
    <row r="12452" spans="1:10" x14ac:dyDescent="0.25">
      <c r="A12452" t="s">
        <v>24</v>
      </c>
      <c r="B12452" t="s">
        <v>6</v>
      </c>
      <c r="D12452">
        <v>2034</v>
      </c>
      <c r="E12452">
        <v>2037</v>
      </c>
      <c r="F12452">
        <v>0.75752867499999998</v>
      </c>
      <c r="G12452">
        <v>3144.355564</v>
      </c>
      <c r="H12452">
        <v>0</v>
      </c>
      <c r="I12452">
        <v>1</v>
      </c>
      <c r="J12452" s="2" t="str">
        <f t="shared" si="194"/>
        <v>GH_ELECTROLYSIS2034</v>
      </c>
    </row>
    <row r="12453" spans="1:10" x14ac:dyDescent="0.25">
      <c r="A12453" t="s">
        <v>24</v>
      </c>
      <c r="B12453" t="s">
        <v>6</v>
      </c>
      <c r="D12453">
        <v>2034</v>
      </c>
      <c r="E12453">
        <v>2038</v>
      </c>
      <c r="F12453">
        <v>0.75752867499999998</v>
      </c>
      <c r="G12453">
        <v>3144.355564</v>
      </c>
      <c r="H12453">
        <v>0</v>
      </c>
      <c r="I12453">
        <v>1</v>
      </c>
      <c r="J12453" s="2" t="str">
        <f t="shared" si="194"/>
        <v>GH_ELECTROLYSIS2034</v>
      </c>
    </row>
    <row r="12454" spans="1:10" x14ac:dyDescent="0.25">
      <c r="A12454" t="s">
        <v>24</v>
      </c>
      <c r="B12454" t="s">
        <v>6</v>
      </c>
      <c r="D12454">
        <v>2034</v>
      </c>
      <c r="E12454">
        <v>2039</v>
      </c>
      <c r="F12454">
        <v>0.75752867499999998</v>
      </c>
      <c r="G12454">
        <v>3144.355564</v>
      </c>
      <c r="H12454">
        <v>0</v>
      </c>
      <c r="I12454">
        <v>1</v>
      </c>
      <c r="J12454" s="2" t="str">
        <f t="shared" si="194"/>
        <v>GH_ELECTROLYSIS2034</v>
      </c>
    </row>
    <row r="12455" spans="1:10" x14ac:dyDescent="0.25">
      <c r="A12455" t="s">
        <v>24</v>
      </c>
      <c r="B12455" t="s">
        <v>6</v>
      </c>
      <c r="D12455">
        <v>2034</v>
      </c>
      <c r="E12455">
        <v>2040</v>
      </c>
      <c r="F12455">
        <v>0.75752867499999998</v>
      </c>
      <c r="G12455">
        <v>3144.355564</v>
      </c>
      <c r="H12455">
        <v>0</v>
      </c>
      <c r="I12455">
        <v>1</v>
      </c>
      <c r="J12455" s="2" t="str">
        <f t="shared" si="194"/>
        <v>GH_ELECTROLYSIS2034</v>
      </c>
    </row>
    <row r="12456" spans="1:10" x14ac:dyDescent="0.25">
      <c r="A12456" t="s">
        <v>24</v>
      </c>
      <c r="B12456" t="s">
        <v>6</v>
      </c>
      <c r="D12456">
        <v>2034</v>
      </c>
      <c r="E12456">
        <v>2041</v>
      </c>
      <c r="F12456">
        <v>0.75752867499999998</v>
      </c>
      <c r="G12456">
        <v>3144.355564</v>
      </c>
      <c r="H12456">
        <v>0</v>
      </c>
      <c r="I12456">
        <v>1</v>
      </c>
      <c r="J12456" s="2" t="str">
        <f t="shared" si="194"/>
        <v>GH_ELECTROLYSIS2034</v>
      </c>
    </row>
    <row r="12457" spans="1:10" x14ac:dyDescent="0.25">
      <c r="A12457" t="s">
        <v>24</v>
      </c>
      <c r="B12457" t="s">
        <v>6</v>
      </c>
      <c r="D12457">
        <v>2035</v>
      </c>
      <c r="E12457">
        <v>2035</v>
      </c>
      <c r="F12457">
        <v>0.77169568200000005</v>
      </c>
      <c r="G12457">
        <v>2954.0893310000001</v>
      </c>
      <c r="H12457">
        <v>0</v>
      </c>
      <c r="I12457">
        <v>1</v>
      </c>
      <c r="J12457" s="2" t="str">
        <f t="shared" si="194"/>
        <v>GH_ELECTROLYSIS2035</v>
      </c>
    </row>
    <row r="12458" spans="1:10" x14ac:dyDescent="0.25">
      <c r="A12458" t="s">
        <v>24</v>
      </c>
      <c r="B12458" t="s">
        <v>6</v>
      </c>
      <c r="D12458">
        <v>2035</v>
      </c>
      <c r="E12458">
        <v>2036</v>
      </c>
      <c r="F12458">
        <v>0.77169568200000005</v>
      </c>
      <c r="G12458">
        <v>2954.0893310000001</v>
      </c>
      <c r="H12458">
        <v>0</v>
      </c>
      <c r="I12458">
        <v>1</v>
      </c>
      <c r="J12458" s="2" t="str">
        <f t="shared" si="194"/>
        <v>GH_ELECTROLYSIS2035</v>
      </c>
    </row>
    <row r="12459" spans="1:10" x14ac:dyDescent="0.25">
      <c r="A12459" t="s">
        <v>24</v>
      </c>
      <c r="B12459" t="s">
        <v>6</v>
      </c>
      <c r="D12459">
        <v>2035</v>
      </c>
      <c r="E12459">
        <v>2037</v>
      </c>
      <c r="F12459">
        <v>0.77169568200000005</v>
      </c>
      <c r="G12459">
        <v>2954.0893310000001</v>
      </c>
      <c r="H12459">
        <v>0</v>
      </c>
      <c r="I12459">
        <v>1</v>
      </c>
      <c r="J12459" s="2" t="str">
        <f t="shared" si="194"/>
        <v>GH_ELECTROLYSIS2035</v>
      </c>
    </row>
    <row r="12460" spans="1:10" x14ac:dyDescent="0.25">
      <c r="A12460" t="s">
        <v>24</v>
      </c>
      <c r="B12460" t="s">
        <v>6</v>
      </c>
      <c r="D12460">
        <v>2035</v>
      </c>
      <c r="E12460">
        <v>2038</v>
      </c>
      <c r="F12460">
        <v>0.77169568200000005</v>
      </c>
      <c r="G12460">
        <v>2954.0893310000001</v>
      </c>
      <c r="H12460">
        <v>0</v>
      </c>
      <c r="I12460">
        <v>1</v>
      </c>
      <c r="J12460" s="2" t="str">
        <f t="shared" si="194"/>
        <v>GH_ELECTROLYSIS2035</v>
      </c>
    </row>
    <row r="12461" spans="1:10" x14ac:dyDescent="0.25">
      <c r="A12461" t="s">
        <v>24</v>
      </c>
      <c r="B12461" t="s">
        <v>6</v>
      </c>
      <c r="D12461">
        <v>2035</v>
      </c>
      <c r="E12461">
        <v>2039</v>
      </c>
      <c r="F12461">
        <v>0.77169568200000005</v>
      </c>
      <c r="G12461">
        <v>2954.0893310000001</v>
      </c>
      <c r="H12461">
        <v>0</v>
      </c>
      <c r="I12461">
        <v>1</v>
      </c>
      <c r="J12461" s="2" t="str">
        <f t="shared" si="194"/>
        <v>GH_ELECTROLYSIS2035</v>
      </c>
    </row>
    <row r="12462" spans="1:10" x14ac:dyDescent="0.25">
      <c r="A12462" t="s">
        <v>24</v>
      </c>
      <c r="B12462" t="s">
        <v>6</v>
      </c>
      <c r="D12462">
        <v>2035</v>
      </c>
      <c r="E12462">
        <v>2040</v>
      </c>
      <c r="F12462">
        <v>0.77169568200000005</v>
      </c>
      <c r="G12462">
        <v>2954.0893310000001</v>
      </c>
      <c r="H12462">
        <v>0</v>
      </c>
      <c r="I12462">
        <v>1</v>
      </c>
      <c r="J12462" s="2" t="str">
        <f t="shared" si="194"/>
        <v>GH_ELECTROLYSIS2035</v>
      </c>
    </row>
    <row r="12463" spans="1:10" x14ac:dyDescent="0.25">
      <c r="A12463" t="s">
        <v>24</v>
      </c>
      <c r="B12463" t="s">
        <v>6</v>
      </c>
      <c r="D12463">
        <v>2035</v>
      </c>
      <c r="E12463">
        <v>2041</v>
      </c>
      <c r="F12463">
        <v>0.77169568200000005</v>
      </c>
      <c r="G12463">
        <v>2954.0893310000001</v>
      </c>
      <c r="H12463">
        <v>0</v>
      </c>
      <c r="I12463">
        <v>1</v>
      </c>
      <c r="J12463" s="2" t="str">
        <f t="shared" si="194"/>
        <v>GH_ELECTROLYSIS2035</v>
      </c>
    </row>
    <row r="12464" spans="1:10" x14ac:dyDescent="0.25">
      <c r="A12464" t="s">
        <v>24</v>
      </c>
      <c r="B12464" t="s">
        <v>6</v>
      </c>
      <c r="D12464">
        <v>2036</v>
      </c>
      <c r="E12464">
        <v>2036</v>
      </c>
      <c r="F12464">
        <v>0.78612763399999996</v>
      </c>
      <c r="G12464">
        <v>2775.3361850000001</v>
      </c>
      <c r="H12464">
        <v>0</v>
      </c>
      <c r="I12464">
        <v>1</v>
      </c>
      <c r="J12464" s="2" t="str">
        <f t="shared" si="194"/>
        <v>GH_ELECTROLYSIS2036</v>
      </c>
    </row>
    <row r="12465" spans="1:10" x14ac:dyDescent="0.25">
      <c r="A12465" t="s">
        <v>24</v>
      </c>
      <c r="B12465" t="s">
        <v>6</v>
      </c>
      <c r="D12465">
        <v>2036</v>
      </c>
      <c r="E12465">
        <v>2037</v>
      </c>
      <c r="F12465">
        <v>0.78612763399999996</v>
      </c>
      <c r="G12465">
        <v>2775.3361850000001</v>
      </c>
      <c r="H12465">
        <v>0</v>
      </c>
      <c r="I12465">
        <v>1</v>
      </c>
      <c r="J12465" s="2" t="str">
        <f t="shared" si="194"/>
        <v>GH_ELECTROLYSIS2036</v>
      </c>
    </row>
    <row r="12466" spans="1:10" x14ac:dyDescent="0.25">
      <c r="A12466" t="s">
        <v>24</v>
      </c>
      <c r="B12466" t="s">
        <v>6</v>
      </c>
      <c r="D12466">
        <v>2036</v>
      </c>
      <c r="E12466">
        <v>2038</v>
      </c>
      <c r="F12466">
        <v>0.78612763399999996</v>
      </c>
      <c r="G12466">
        <v>2775.3361850000001</v>
      </c>
      <c r="H12466">
        <v>0</v>
      </c>
      <c r="I12466">
        <v>1</v>
      </c>
      <c r="J12466" s="2" t="str">
        <f t="shared" si="194"/>
        <v>GH_ELECTROLYSIS2036</v>
      </c>
    </row>
    <row r="12467" spans="1:10" x14ac:dyDescent="0.25">
      <c r="A12467" t="s">
        <v>24</v>
      </c>
      <c r="B12467" t="s">
        <v>6</v>
      </c>
      <c r="D12467">
        <v>2036</v>
      </c>
      <c r="E12467">
        <v>2039</v>
      </c>
      <c r="F12467">
        <v>0.78612763399999996</v>
      </c>
      <c r="G12467">
        <v>2775.3361850000001</v>
      </c>
      <c r="H12467">
        <v>0</v>
      </c>
      <c r="I12467">
        <v>1</v>
      </c>
      <c r="J12467" s="2" t="str">
        <f t="shared" si="194"/>
        <v>GH_ELECTROLYSIS2036</v>
      </c>
    </row>
    <row r="12468" spans="1:10" x14ac:dyDescent="0.25">
      <c r="A12468" t="s">
        <v>24</v>
      </c>
      <c r="B12468" t="s">
        <v>6</v>
      </c>
      <c r="D12468">
        <v>2036</v>
      </c>
      <c r="E12468">
        <v>2040</v>
      </c>
      <c r="F12468">
        <v>0.78612763399999996</v>
      </c>
      <c r="G12468">
        <v>2775.3361850000001</v>
      </c>
      <c r="H12468">
        <v>0</v>
      </c>
      <c r="I12468">
        <v>1</v>
      </c>
      <c r="J12468" s="2" t="str">
        <f t="shared" si="194"/>
        <v>GH_ELECTROLYSIS2036</v>
      </c>
    </row>
    <row r="12469" spans="1:10" x14ac:dyDescent="0.25">
      <c r="A12469" t="s">
        <v>24</v>
      </c>
      <c r="B12469" t="s">
        <v>6</v>
      </c>
      <c r="D12469">
        <v>2036</v>
      </c>
      <c r="E12469">
        <v>2041</v>
      </c>
      <c r="F12469">
        <v>0.78612763399999996</v>
      </c>
      <c r="G12469">
        <v>2775.3361850000001</v>
      </c>
      <c r="H12469">
        <v>0</v>
      </c>
      <c r="I12469">
        <v>1</v>
      </c>
      <c r="J12469" s="2" t="str">
        <f t="shared" si="194"/>
        <v>GH_ELECTROLYSIS2036</v>
      </c>
    </row>
    <row r="12470" spans="1:10" x14ac:dyDescent="0.25">
      <c r="A12470" t="s">
        <v>24</v>
      </c>
      <c r="B12470" t="s">
        <v>6</v>
      </c>
      <c r="D12470">
        <v>2037</v>
      </c>
      <c r="E12470">
        <v>2037</v>
      </c>
      <c r="F12470">
        <v>0.79677112699999997</v>
      </c>
      <c r="G12470">
        <v>2726.0595269999999</v>
      </c>
      <c r="H12470">
        <v>0</v>
      </c>
      <c r="I12470">
        <v>1</v>
      </c>
      <c r="J12470" s="2" t="str">
        <f t="shared" si="194"/>
        <v>GH_ELECTROLYSIS2037</v>
      </c>
    </row>
    <row r="12471" spans="1:10" x14ac:dyDescent="0.25">
      <c r="A12471" t="s">
        <v>24</v>
      </c>
      <c r="B12471" t="s">
        <v>6</v>
      </c>
      <c r="D12471">
        <v>2037</v>
      </c>
      <c r="E12471">
        <v>2038</v>
      </c>
      <c r="F12471">
        <v>0.79677112699999997</v>
      </c>
      <c r="G12471">
        <v>2726.0595269999999</v>
      </c>
      <c r="H12471">
        <v>0</v>
      </c>
      <c r="I12471">
        <v>1</v>
      </c>
      <c r="J12471" s="2" t="str">
        <f t="shared" si="194"/>
        <v>GH_ELECTROLYSIS2037</v>
      </c>
    </row>
    <row r="12472" spans="1:10" x14ac:dyDescent="0.25">
      <c r="A12472" t="s">
        <v>24</v>
      </c>
      <c r="B12472" t="s">
        <v>6</v>
      </c>
      <c r="D12472">
        <v>2037</v>
      </c>
      <c r="E12472">
        <v>2039</v>
      </c>
      <c r="F12472">
        <v>0.79677112699999997</v>
      </c>
      <c r="G12472">
        <v>2726.0595269999999</v>
      </c>
      <c r="H12472">
        <v>0</v>
      </c>
      <c r="I12472">
        <v>1</v>
      </c>
      <c r="J12472" s="2" t="str">
        <f t="shared" si="194"/>
        <v>GH_ELECTROLYSIS2037</v>
      </c>
    </row>
    <row r="12473" spans="1:10" x14ac:dyDescent="0.25">
      <c r="A12473" t="s">
        <v>24</v>
      </c>
      <c r="B12473" t="s">
        <v>6</v>
      </c>
      <c r="D12473">
        <v>2037</v>
      </c>
      <c r="E12473">
        <v>2040</v>
      </c>
      <c r="F12473">
        <v>0.79677112699999997</v>
      </c>
      <c r="G12473">
        <v>2726.0595269999999</v>
      </c>
      <c r="H12473">
        <v>0</v>
      </c>
      <c r="I12473">
        <v>1</v>
      </c>
      <c r="J12473" s="2" t="str">
        <f t="shared" si="194"/>
        <v>GH_ELECTROLYSIS2037</v>
      </c>
    </row>
    <row r="12474" spans="1:10" x14ac:dyDescent="0.25">
      <c r="A12474" t="s">
        <v>24</v>
      </c>
      <c r="B12474" t="s">
        <v>6</v>
      </c>
      <c r="D12474">
        <v>2037</v>
      </c>
      <c r="E12474">
        <v>2041</v>
      </c>
      <c r="F12474">
        <v>0.79677112699999997</v>
      </c>
      <c r="G12474">
        <v>2726.0595269999999</v>
      </c>
      <c r="H12474">
        <v>0</v>
      </c>
      <c r="I12474">
        <v>1</v>
      </c>
      <c r="J12474" s="2" t="str">
        <f t="shared" si="194"/>
        <v>GH_ELECTROLYSIS2037</v>
      </c>
    </row>
    <row r="12475" spans="1:10" x14ac:dyDescent="0.25">
      <c r="A12475" t="s">
        <v>24</v>
      </c>
      <c r="B12475" t="s">
        <v>6</v>
      </c>
      <c r="D12475">
        <v>2038</v>
      </c>
      <c r="E12475">
        <v>2038</v>
      </c>
      <c r="F12475">
        <v>0.80755872399999995</v>
      </c>
      <c r="G12475">
        <v>2677.6577860000002</v>
      </c>
      <c r="H12475">
        <v>0</v>
      </c>
      <c r="I12475">
        <v>1</v>
      </c>
      <c r="J12475" s="2" t="str">
        <f t="shared" si="194"/>
        <v>GH_ELECTROLYSIS2038</v>
      </c>
    </row>
    <row r="12476" spans="1:10" x14ac:dyDescent="0.25">
      <c r="A12476" t="s">
        <v>24</v>
      </c>
      <c r="B12476" t="s">
        <v>6</v>
      </c>
      <c r="D12476">
        <v>2038</v>
      </c>
      <c r="E12476">
        <v>2039</v>
      </c>
      <c r="F12476">
        <v>0.80755872399999995</v>
      </c>
      <c r="G12476">
        <v>2677.6577860000002</v>
      </c>
      <c r="H12476">
        <v>0</v>
      </c>
      <c r="I12476">
        <v>1</v>
      </c>
      <c r="J12476" s="2" t="str">
        <f t="shared" si="194"/>
        <v>GH_ELECTROLYSIS2038</v>
      </c>
    </row>
    <row r="12477" spans="1:10" x14ac:dyDescent="0.25">
      <c r="A12477" t="s">
        <v>24</v>
      </c>
      <c r="B12477" t="s">
        <v>6</v>
      </c>
      <c r="D12477">
        <v>2038</v>
      </c>
      <c r="E12477">
        <v>2040</v>
      </c>
      <c r="F12477">
        <v>0.80755872399999995</v>
      </c>
      <c r="G12477">
        <v>2677.6577860000002</v>
      </c>
      <c r="H12477">
        <v>0</v>
      </c>
      <c r="I12477">
        <v>1</v>
      </c>
      <c r="J12477" s="2" t="str">
        <f t="shared" si="194"/>
        <v>GH_ELECTROLYSIS2038</v>
      </c>
    </row>
    <row r="12478" spans="1:10" x14ac:dyDescent="0.25">
      <c r="A12478" t="s">
        <v>24</v>
      </c>
      <c r="B12478" t="s">
        <v>6</v>
      </c>
      <c r="D12478">
        <v>2038</v>
      </c>
      <c r="E12478">
        <v>2041</v>
      </c>
      <c r="F12478">
        <v>0.80755872399999995</v>
      </c>
      <c r="G12478">
        <v>2677.6577860000002</v>
      </c>
      <c r="H12478">
        <v>0</v>
      </c>
      <c r="I12478">
        <v>1</v>
      </c>
      <c r="J12478" s="2" t="str">
        <f t="shared" si="194"/>
        <v>GH_ELECTROLYSIS2038</v>
      </c>
    </row>
    <row r="12479" spans="1:10" x14ac:dyDescent="0.25">
      <c r="A12479" t="s">
        <v>24</v>
      </c>
      <c r="B12479" t="s">
        <v>6</v>
      </c>
      <c r="D12479">
        <v>2039</v>
      </c>
      <c r="E12479">
        <v>2039</v>
      </c>
      <c r="F12479">
        <v>0.81849237500000005</v>
      </c>
      <c r="G12479">
        <v>2630.1154270000002</v>
      </c>
      <c r="H12479">
        <v>0</v>
      </c>
      <c r="I12479">
        <v>1</v>
      </c>
      <c r="J12479" s="2" t="str">
        <f t="shared" si="194"/>
        <v>GH_ELECTROLYSIS2039</v>
      </c>
    </row>
    <row r="12480" spans="1:10" x14ac:dyDescent="0.25">
      <c r="A12480" t="s">
        <v>24</v>
      </c>
      <c r="B12480" t="s">
        <v>6</v>
      </c>
      <c r="D12480">
        <v>2039</v>
      </c>
      <c r="E12480">
        <v>2040</v>
      </c>
      <c r="F12480">
        <v>0.81849237500000005</v>
      </c>
      <c r="G12480">
        <v>2630.1154270000002</v>
      </c>
      <c r="H12480">
        <v>0</v>
      </c>
      <c r="I12480">
        <v>1</v>
      </c>
      <c r="J12480" s="2" t="str">
        <f t="shared" si="194"/>
        <v>GH_ELECTROLYSIS2039</v>
      </c>
    </row>
    <row r="12481" spans="1:10" x14ac:dyDescent="0.25">
      <c r="A12481" t="s">
        <v>24</v>
      </c>
      <c r="B12481" t="s">
        <v>6</v>
      </c>
      <c r="D12481">
        <v>2039</v>
      </c>
      <c r="E12481">
        <v>2041</v>
      </c>
      <c r="F12481">
        <v>0.81849237500000005</v>
      </c>
      <c r="G12481">
        <v>2630.1154270000002</v>
      </c>
      <c r="H12481">
        <v>0</v>
      </c>
      <c r="I12481">
        <v>1</v>
      </c>
      <c r="J12481" s="2" t="str">
        <f t="shared" si="194"/>
        <v>GH_ELECTROLYSIS2039</v>
      </c>
    </row>
    <row r="12482" spans="1:10" x14ac:dyDescent="0.25">
      <c r="A12482" t="s">
        <v>24</v>
      </c>
      <c r="B12482" t="s">
        <v>6</v>
      </c>
      <c r="D12482">
        <v>2040</v>
      </c>
      <c r="E12482">
        <v>2040</v>
      </c>
      <c r="F12482">
        <v>0.82957405900000003</v>
      </c>
      <c r="G12482">
        <v>2583.4171930000002</v>
      </c>
      <c r="H12482">
        <v>0</v>
      </c>
      <c r="I12482">
        <v>1</v>
      </c>
      <c r="J12482" s="2" t="str">
        <f t="shared" si="194"/>
        <v>GH_ELECTROLYSIS2040</v>
      </c>
    </row>
    <row r="12483" spans="1:10" x14ac:dyDescent="0.25">
      <c r="A12483" t="s">
        <v>24</v>
      </c>
      <c r="B12483" t="s">
        <v>6</v>
      </c>
      <c r="D12483">
        <v>2040</v>
      </c>
      <c r="E12483">
        <v>2041</v>
      </c>
      <c r="F12483">
        <v>0.82957405900000003</v>
      </c>
      <c r="G12483">
        <v>2583.4171930000002</v>
      </c>
      <c r="H12483">
        <v>0</v>
      </c>
      <c r="I12483">
        <v>1</v>
      </c>
      <c r="J12483" s="2" t="str">
        <f t="shared" ref="J12483:J12484" si="195">_xlfn.CONCAT(A12483,C12483,D12483)</f>
        <v>GH_ELECTROLYSIS2040</v>
      </c>
    </row>
    <row r="12484" spans="1:10" x14ac:dyDescent="0.25">
      <c r="A12484" t="s">
        <v>24</v>
      </c>
      <c r="B12484" t="s">
        <v>6</v>
      </c>
      <c r="D12484">
        <v>2041</v>
      </c>
      <c r="E12484">
        <v>2041</v>
      </c>
      <c r="F12484">
        <v>0.84080577899999998</v>
      </c>
      <c r="G12484">
        <v>2537.548096</v>
      </c>
      <c r="H12484">
        <v>0</v>
      </c>
      <c r="I12484">
        <v>1</v>
      </c>
      <c r="J12484" s="2" t="str">
        <f t="shared" si="195"/>
        <v>GH_ELECTROLYSIS2041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6CC3-293E-43C5-8639-4AFF3E5FE18D}">
  <dimension ref="A1:D343"/>
  <sheetViews>
    <sheetView workbookViewId="0">
      <selection activeCell="J31" sqref="J31"/>
    </sheetView>
  </sheetViews>
  <sheetFormatPr defaultRowHeight="15" x14ac:dyDescent="0.25"/>
  <cols>
    <col min="4" max="4" width="20.7109375" bestFit="1" customWidth="1"/>
  </cols>
  <sheetData>
    <row r="1" spans="1:4" x14ac:dyDescent="0.25">
      <c r="A1" t="s">
        <v>0</v>
      </c>
      <c r="B1" t="s">
        <v>3</v>
      </c>
      <c r="C1" t="s">
        <v>25</v>
      </c>
      <c r="D1" s="2" t="s">
        <v>348</v>
      </c>
    </row>
    <row r="2" spans="1:4" x14ac:dyDescent="0.25">
      <c r="A2" t="s">
        <v>13</v>
      </c>
      <c r="B2">
        <v>2024</v>
      </c>
      <c r="C2">
        <v>40</v>
      </c>
      <c r="D2" s="2" t="str">
        <f>_xlfn.CONCAT(A2,B2)</f>
        <v>EG_COAL2024</v>
      </c>
    </row>
    <row r="3" spans="1:4" x14ac:dyDescent="0.25">
      <c r="A3" t="s">
        <v>13</v>
      </c>
      <c r="B3">
        <v>2025</v>
      </c>
      <c r="C3">
        <v>40</v>
      </c>
      <c r="D3" s="2" t="str">
        <f t="shared" ref="D3:D66" si="0">_xlfn.CONCAT(A3,B3)</f>
        <v>EG_COAL2025</v>
      </c>
    </row>
    <row r="4" spans="1:4" x14ac:dyDescent="0.25">
      <c r="A4" t="s">
        <v>13</v>
      </c>
      <c r="B4">
        <v>2026</v>
      </c>
      <c r="C4">
        <v>40</v>
      </c>
      <c r="D4" s="2" t="str">
        <f t="shared" si="0"/>
        <v>EG_COAL2026</v>
      </c>
    </row>
    <row r="5" spans="1:4" x14ac:dyDescent="0.25">
      <c r="A5" t="s">
        <v>13</v>
      </c>
      <c r="B5">
        <v>2027</v>
      </c>
      <c r="C5">
        <v>40</v>
      </c>
      <c r="D5" s="2" t="str">
        <f t="shared" si="0"/>
        <v>EG_COAL2027</v>
      </c>
    </row>
    <row r="6" spans="1:4" x14ac:dyDescent="0.25">
      <c r="A6" t="s">
        <v>13</v>
      </c>
      <c r="B6">
        <v>2028</v>
      </c>
      <c r="C6">
        <v>40</v>
      </c>
      <c r="D6" s="2" t="str">
        <f t="shared" si="0"/>
        <v>EG_COAL2028</v>
      </c>
    </row>
    <row r="7" spans="1:4" x14ac:dyDescent="0.25">
      <c r="A7" t="s">
        <v>13</v>
      </c>
      <c r="B7">
        <v>2029</v>
      </c>
      <c r="C7">
        <v>40</v>
      </c>
      <c r="D7" s="2" t="str">
        <f t="shared" si="0"/>
        <v>EG_COAL2029</v>
      </c>
    </row>
    <row r="8" spans="1:4" x14ac:dyDescent="0.25">
      <c r="A8" t="s">
        <v>13</v>
      </c>
      <c r="B8">
        <v>2030</v>
      </c>
      <c r="C8">
        <v>40</v>
      </c>
      <c r="D8" s="2" t="str">
        <f t="shared" si="0"/>
        <v>EG_COAL2030</v>
      </c>
    </row>
    <row r="9" spans="1:4" x14ac:dyDescent="0.25">
      <c r="A9" t="s">
        <v>13</v>
      </c>
      <c r="B9">
        <v>2031</v>
      </c>
      <c r="C9">
        <v>40</v>
      </c>
      <c r="D9" s="2" t="str">
        <f t="shared" si="0"/>
        <v>EG_COAL2031</v>
      </c>
    </row>
    <row r="10" spans="1:4" x14ac:dyDescent="0.25">
      <c r="A10" t="s">
        <v>13</v>
      </c>
      <c r="B10">
        <v>2032</v>
      </c>
      <c r="C10">
        <v>40</v>
      </c>
      <c r="D10" s="2" t="str">
        <f t="shared" si="0"/>
        <v>EG_COAL2032</v>
      </c>
    </row>
    <row r="11" spans="1:4" x14ac:dyDescent="0.25">
      <c r="A11" t="s">
        <v>13</v>
      </c>
      <c r="B11">
        <v>2033</v>
      </c>
      <c r="C11">
        <v>40</v>
      </c>
      <c r="D11" s="2" t="str">
        <f t="shared" si="0"/>
        <v>EG_COAL2033</v>
      </c>
    </row>
    <row r="12" spans="1:4" x14ac:dyDescent="0.25">
      <c r="A12" t="s">
        <v>13</v>
      </c>
      <c r="B12">
        <v>2034</v>
      </c>
      <c r="C12">
        <v>40</v>
      </c>
      <c r="D12" s="2" t="str">
        <f t="shared" si="0"/>
        <v>EG_COAL2034</v>
      </c>
    </row>
    <row r="13" spans="1:4" x14ac:dyDescent="0.25">
      <c r="A13" t="s">
        <v>13</v>
      </c>
      <c r="B13">
        <v>2035</v>
      </c>
      <c r="C13">
        <v>40</v>
      </c>
      <c r="D13" s="2" t="str">
        <f t="shared" si="0"/>
        <v>EG_COAL2035</v>
      </c>
    </row>
    <row r="14" spans="1:4" x14ac:dyDescent="0.25">
      <c r="A14" t="s">
        <v>13</v>
      </c>
      <c r="B14">
        <v>2036</v>
      </c>
      <c r="C14">
        <v>40</v>
      </c>
      <c r="D14" s="2" t="str">
        <f t="shared" si="0"/>
        <v>EG_COAL2036</v>
      </c>
    </row>
    <row r="15" spans="1:4" x14ac:dyDescent="0.25">
      <c r="A15" t="s">
        <v>13</v>
      </c>
      <c r="B15">
        <v>2037</v>
      </c>
      <c r="C15">
        <v>40</v>
      </c>
      <c r="D15" s="2" t="str">
        <f t="shared" si="0"/>
        <v>EG_COAL2037</v>
      </c>
    </row>
    <row r="16" spans="1:4" x14ac:dyDescent="0.25">
      <c r="A16" t="s">
        <v>13</v>
      </c>
      <c r="B16">
        <v>2038</v>
      </c>
      <c r="C16">
        <v>40</v>
      </c>
      <c r="D16" s="2" t="str">
        <f t="shared" si="0"/>
        <v>EG_COAL2038</v>
      </c>
    </row>
    <row r="17" spans="1:4" x14ac:dyDescent="0.25">
      <c r="A17" t="s">
        <v>13</v>
      </c>
      <c r="B17">
        <v>2039</v>
      </c>
      <c r="C17">
        <v>40</v>
      </c>
      <c r="D17" s="2" t="str">
        <f t="shared" si="0"/>
        <v>EG_COAL2039</v>
      </c>
    </row>
    <row r="18" spans="1:4" x14ac:dyDescent="0.25">
      <c r="A18" t="s">
        <v>13</v>
      </c>
      <c r="B18">
        <v>2040</v>
      </c>
      <c r="C18">
        <v>40</v>
      </c>
      <c r="D18" s="2" t="str">
        <f t="shared" si="0"/>
        <v>EG_COAL2040</v>
      </c>
    </row>
    <row r="19" spans="1:4" x14ac:dyDescent="0.25">
      <c r="A19" t="s">
        <v>13</v>
      </c>
      <c r="B19">
        <v>2041</v>
      </c>
      <c r="C19">
        <v>40</v>
      </c>
      <c r="D19" s="2" t="str">
        <f t="shared" si="0"/>
        <v>EG_COAL2041</v>
      </c>
    </row>
    <row r="20" spans="1:4" x14ac:dyDescent="0.25">
      <c r="A20" t="s">
        <v>16</v>
      </c>
      <c r="B20">
        <v>2024</v>
      </c>
      <c r="C20">
        <v>25</v>
      </c>
      <c r="D20" s="2" t="str">
        <f t="shared" si="0"/>
        <v>EG_OCGT2024</v>
      </c>
    </row>
    <row r="21" spans="1:4" x14ac:dyDescent="0.25">
      <c r="A21" t="s">
        <v>16</v>
      </c>
      <c r="B21">
        <v>2025</v>
      </c>
      <c r="C21">
        <v>25</v>
      </c>
      <c r="D21" s="2" t="str">
        <f t="shared" si="0"/>
        <v>EG_OCGT2025</v>
      </c>
    </row>
    <row r="22" spans="1:4" x14ac:dyDescent="0.25">
      <c r="A22" t="s">
        <v>16</v>
      </c>
      <c r="B22">
        <v>2026</v>
      </c>
      <c r="C22">
        <v>25</v>
      </c>
      <c r="D22" s="2" t="str">
        <f t="shared" si="0"/>
        <v>EG_OCGT2026</v>
      </c>
    </row>
    <row r="23" spans="1:4" x14ac:dyDescent="0.25">
      <c r="A23" t="s">
        <v>16</v>
      </c>
      <c r="B23">
        <v>2027</v>
      </c>
      <c r="C23">
        <v>25</v>
      </c>
      <c r="D23" s="2" t="str">
        <f t="shared" si="0"/>
        <v>EG_OCGT2027</v>
      </c>
    </row>
    <row r="24" spans="1:4" x14ac:dyDescent="0.25">
      <c r="A24" t="s">
        <v>16</v>
      </c>
      <c r="B24">
        <v>2028</v>
      </c>
      <c r="C24">
        <v>25</v>
      </c>
      <c r="D24" s="2" t="str">
        <f t="shared" si="0"/>
        <v>EG_OCGT2028</v>
      </c>
    </row>
    <row r="25" spans="1:4" x14ac:dyDescent="0.25">
      <c r="A25" t="s">
        <v>16</v>
      </c>
      <c r="B25">
        <v>2029</v>
      </c>
      <c r="C25">
        <v>25</v>
      </c>
      <c r="D25" s="2" t="str">
        <f t="shared" si="0"/>
        <v>EG_OCGT2029</v>
      </c>
    </row>
    <row r="26" spans="1:4" x14ac:dyDescent="0.25">
      <c r="A26" t="s">
        <v>16</v>
      </c>
      <c r="B26">
        <v>2030</v>
      </c>
      <c r="C26">
        <v>25</v>
      </c>
      <c r="D26" s="2" t="str">
        <f t="shared" si="0"/>
        <v>EG_OCGT2030</v>
      </c>
    </row>
    <row r="27" spans="1:4" x14ac:dyDescent="0.25">
      <c r="A27" t="s">
        <v>16</v>
      </c>
      <c r="B27">
        <v>2031</v>
      </c>
      <c r="C27">
        <v>25</v>
      </c>
      <c r="D27" s="2" t="str">
        <f t="shared" si="0"/>
        <v>EG_OCGT2031</v>
      </c>
    </row>
    <row r="28" spans="1:4" x14ac:dyDescent="0.25">
      <c r="A28" t="s">
        <v>16</v>
      </c>
      <c r="B28">
        <v>2032</v>
      </c>
      <c r="C28">
        <v>25</v>
      </c>
      <c r="D28" s="2" t="str">
        <f t="shared" si="0"/>
        <v>EG_OCGT2032</v>
      </c>
    </row>
    <row r="29" spans="1:4" x14ac:dyDescent="0.25">
      <c r="A29" t="s">
        <v>16</v>
      </c>
      <c r="B29">
        <v>2033</v>
      </c>
      <c r="C29">
        <v>25</v>
      </c>
      <c r="D29" s="2" t="str">
        <f t="shared" si="0"/>
        <v>EG_OCGT2033</v>
      </c>
    </row>
    <row r="30" spans="1:4" x14ac:dyDescent="0.25">
      <c r="A30" t="s">
        <v>16</v>
      </c>
      <c r="B30">
        <v>2034</v>
      </c>
      <c r="C30">
        <v>25</v>
      </c>
      <c r="D30" s="2" t="str">
        <f t="shared" si="0"/>
        <v>EG_OCGT2034</v>
      </c>
    </row>
    <row r="31" spans="1:4" x14ac:dyDescent="0.25">
      <c r="A31" t="s">
        <v>16</v>
      </c>
      <c r="B31">
        <v>2035</v>
      </c>
      <c r="C31">
        <v>25</v>
      </c>
      <c r="D31" s="2" t="str">
        <f t="shared" si="0"/>
        <v>EG_OCGT2035</v>
      </c>
    </row>
    <row r="32" spans="1:4" x14ac:dyDescent="0.25">
      <c r="A32" t="s">
        <v>16</v>
      </c>
      <c r="B32">
        <v>2036</v>
      </c>
      <c r="C32">
        <v>25</v>
      </c>
      <c r="D32" s="2" t="str">
        <f t="shared" si="0"/>
        <v>EG_OCGT2036</v>
      </c>
    </row>
    <row r="33" spans="1:4" x14ac:dyDescent="0.25">
      <c r="A33" t="s">
        <v>16</v>
      </c>
      <c r="B33">
        <v>2037</v>
      </c>
      <c r="C33">
        <v>25</v>
      </c>
      <c r="D33" s="2" t="str">
        <f t="shared" si="0"/>
        <v>EG_OCGT2037</v>
      </c>
    </row>
    <row r="34" spans="1:4" x14ac:dyDescent="0.25">
      <c r="A34" t="s">
        <v>16</v>
      </c>
      <c r="B34">
        <v>2038</v>
      </c>
      <c r="C34">
        <v>25</v>
      </c>
      <c r="D34" s="2" t="str">
        <f t="shared" si="0"/>
        <v>EG_OCGT2038</v>
      </c>
    </row>
    <row r="35" spans="1:4" x14ac:dyDescent="0.25">
      <c r="A35" t="s">
        <v>16</v>
      </c>
      <c r="B35">
        <v>2039</v>
      </c>
      <c r="C35">
        <v>25</v>
      </c>
      <c r="D35" s="2" t="str">
        <f t="shared" si="0"/>
        <v>EG_OCGT2039</v>
      </c>
    </row>
    <row r="36" spans="1:4" x14ac:dyDescent="0.25">
      <c r="A36" t="s">
        <v>16</v>
      </c>
      <c r="B36">
        <v>2040</v>
      </c>
      <c r="C36">
        <v>25</v>
      </c>
      <c r="D36" s="2" t="str">
        <f t="shared" si="0"/>
        <v>EG_OCGT2040</v>
      </c>
    </row>
    <row r="37" spans="1:4" x14ac:dyDescent="0.25">
      <c r="A37" t="s">
        <v>16</v>
      </c>
      <c r="B37">
        <v>2041</v>
      </c>
      <c r="C37">
        <v>25</v>
      </c>
      <c r="D37" s="2" t="str">
        <f t="shared" si="0"/>
        <v>EG_OCGT2041</v>
      </c>
    </row>
    <row r="38" spans="1:4" x14ac:dyDescent="0.25">
      <c r="A38" t="s">
        <v>14</v>
      </c>
      <c r="B38">
        <v>2024</v>
      </c>
      <c r="C38">
        <v>25</v>
      </c>
      <c r="D38" s="2" t="str">
        <f t="shared" si="0"/>
        <v>EG_CCGT2024</v>
      </c>
    </row>
    <row r="39" spans="1:4" x14ac:dyDescent="0.25">
      <c r="A39" t="s">
        <v>14</v>
      </c>
      <c r="B39">
        <v>2025</v>
      </c>
      <c r="C39">
        <v>25</v>
      </c>
      <c r="D39" s="2" t="str">
        <f t="shared" si="0"/>
        <v>EG_CCGT2025</v>
      </c>
    </row>
    <row r="40" spans="1:4" x14ac:dyDescent="0.25">
      <c r="A40" t="s">
        <v>14</v>
      </c>
      <c r="B40">
        <v>2026</v>
      </c>
      <c r="C40">
        <v>25</v>
      </c>
      <c r="D40" s="2" t="str">
        <f t="shared" si="0"/>
        <v>EG_CCGT2026</v>
      </c>
    </row>
    <row r="41" spans="1:4" x14ac:dyDescent="0.25">
      <c r="A41" t="s">
        <v>14</v>
      </c>
      <c r="B41">
        <v>2027</v>
      </c>
      <c r="C41">
        <v>25</v>
      </c>
      <c r="D41" s="2" t="str">
        <f t="shared" si="0"/>
        <v>EG_CCGT2027</v>
      </c>
    </row>
    <row r="42" spans="1:4" x14ac:dyDescent="0.25">
      <c r="A42" t="s">
        <v>14</v>
      </c>
      <c r="B42">
        <v>2028</v>
      </c>
      <c r="C42">
        <v>25</v>
      </c>
      <c r="D42" s="2" t="str">
        <f t="shared" si="0"/>
        <v>EG_CCGT2028</v>
      </c>
    </row>
    <row r="43" spans="1:4" x14ac:dyDescent="0.25">
      <c r="A43" t="s">
        <v>14</v>
      </c>
      <c r="B43">
        <v>2029</v>
      </c>
      <c r="C43">
        <v>25</v>
      </c>
      <c r="D43" s="2" t="str">
        <f t="shared" si="0"/>
        <v>EG_CCGT2029</v>
      </c>
    </row>
    <row r="44" spans="1:4" x14ac:dyDescent="0.25">
      <c r="A44" t="s">
        <v>14</v>
      </c>
      <c r="B44">
        <v>2030</v>
      </c>
      <c r="C44">
        <v>25</v>
      </c>
      <c r="D44" s="2" t="str">
        <f t="shared" si="0"/>
        <v>EG_CCGT2030</v>
      </c>
    </row>
    <row r="45" spans="1:4" x14ac:dyDescent="0.25">
      <c r="A45" t="s">
        <v>14</v>
      </c>
      <c r="B45">
        <v>2031</v>
      </c>
      <c r="C45">
        <v>25</v>
      </c>
      <c r="D45" s="2" t="str">
        <f t="shared" si="0"/>
        <v>EG_CCGT2031</v>
      </c>
    </row>
    <row r="46" spans="1:4" x14ac:dyDescent="0.25">
      <c r="A46" t="s">
        <v>14</v>
      </c>
      <c r="B46">
        <v>2032</v>
      </c>
      <c r="C46">
        <v>25</v>
      </c>
      <c r="D46" s="2" t="str">
        <f t="shared" si="0"/>
        <v>EG_CCGT2032</v>
      </c>
    </row>
    <row r="47" spans="1:4" x14ac:dyDescent="0.25">
      <c r="A47" t="s">
        <v>14</v>
      </c>
      <c r="B47">
        <v>2033</v>
      </c>
      <c r="C47">
        <v>25</v>
      </c>
      <c r="D47" s="2" t="str">
        <f t="shared" si="0"/>
        <v>EG_CCGT2033</v>
      </c>
    </row>
    <row r="48" spans="1:4" x14ac:dyDescent="0.25">
      <c r="A48" t="s">
        <v>14</v>
      </c>
      <c r="B48">
        <v>2034</v>
      </c>
      <c r="C48">
        <v>25</v>
      </c>
      <c r="D48" s="2" t="str">
        <f t="shared" si="0"/>
        <v>EG_CCGT2034</v>
      </c>
    </row>
    <row r="49" spans="1:4" x14ac:dyDescent="0.25">
      <c r="A49" t="s">
        <v>14</v>
      </c>
      <c r="B49">
        <v>2035</v>
      </c>
      <c r="C49">
        <v>25</v>
      </c>
      <c r="D49" s="2" t="str">
        <f t="shared" si="0"/>
        <v>EG_CCGT2035</v>
      </c>
    </row>
    <row r="50" spans="1:4" x14ac:dyDescent="0.25">
      <c r="A50" t="s">
        <v>14</v>
      </c>
      <c r="B50">
        <v>2036</v>
      </c>
      <c r="C50">
        <v>25</v>
      </c>
      <c r="D50" s="2" t="str">
        <f t="shared" si="0"/>
        <v>EG_CCGT2036</v>
      </c>
    </row>
    <row r="51" spans="1:4" x14ac:dyDescent="0.25">
      <c r="A51" t="s">
        <v>14</v>
      </c>
      <c r="B51">
        <v>2037</v>
      </c>
      <c r="C51">
        <v>25</v>
      </c>
      <c r="D51" s="2" t="str">
        <f t="shared" si="0"/>
        <v>EG_CCGT2037</v>
      </c>
    </row>
    <row r="52" spans="1:4" x14ac:dyDescent="0.25">
      <c r="A52" t="s">
        <v>14</v>
      </c>
      <c r="B52">
        <v>2038</v>
      </c>
      <c r="C52">
        <v>25</v>
      </c>
      <c r="D52" s="2" t="str">
        <f t="shared" si="0"/>
        <v>EG_CCGT2038</v>
      </c>
    </row>
    <row r="53" spans="1:4" x14ac:dyDescent="0.25">
      <c r="A53" t="s">
        <v>14</v>
      </c>
      <c r="B53">
        <v>2039</v>
      </c>
      <c r="C53">
        <v>25</v>
      </c>
      <c r="D53" s="2" t="str">
        <f t="shared" si="0"/>
        <v>EG_CCGT2039</v>
      </c>
    </row>
    <row r="54" spans="1:4" x14ac:dyDescent="0.25">
      <c r="A54" t="s">
        <v>14</v>
      </c>
      <c r="B54">
        <v>2040</v>
      </c>
      <c r="C54">
        <v>25</v>
      </c>
      <c r="D54" s="2" t="str">
        <f t="shared" si="0"/>
        <v>EG_CCGT2040</v>
      </c>
    </row>
    <row r="55" spans="1:4" x14ac:dyDescent="0.25">
      <c r="A55" t="s">
        <v>14</v>
      </c>
      <c r="B55">
        <v>2041</v>
      </c>
      <c r="C55">
        <v>25</v>
      </c>
      <c r="D55" s="2" t="str">
        <f t="shared" si="0"/>
        <v>EG_CCGT2041</v>
      </c>
    </row>
    <row r="56" spans="1:4" x14ac:dyDescent="0.25">
      <c r="A56" t="s">
        <v>17</v>
      </c>
      <c r="B56">
        <v>2024</v>
      </c>
      <c r="C56">
        <v>40</v>
      </c>
      <c r="D56" s="2" t="str">
        <f t="shared" si="0"/>
        <v>EG_PHWR2024</v>
      </c>
    </row>
    <row r="57" spans="1:4" x14ac:dyDescent="0.25">
      <c r="A57" t="s">
        <v>17</v>
      </c>
      <c r="B57">
        <v>2025</v>
      </c>
      <c r="C57">
        <v>40</v>
      </c>
      <c r="D57" s="2" t="str">
        <f t="shared" si="0"/>
        <v>EG_PHWR2025</v>
      </c>
    </row>
    <row r="58" spans="1:4" x14ac:dyDescent="0.25">
      <c r="A58" t="s">
        <v>17</v>
      </c>
      <c r="B58">
        <v>2026</v>
      </c>
      <c r="C58">
        <v>40</v>
      </c>
      <c r="D58" s="2" t="str">
        <f t="shared" si="0"/>
        <v>EG_PHWR2026</v>
      </c>
    </row>
    <row r="59" spans="1:4" x14ac:dyDescent="0.25">
      <c r="A59" t="s">
        <v>17</v>
      </c>
      <c r="B59">
        <v>2027</v>
      </c>
      <c r="C59">
        <v>40</v>
      </c>
      <c r="D59" s="2" t="str">
        <f t="shared" si="0"/>
        <v>EG_PHWR2027</v>
      </c>
    </row>
    <row r="60" spans="1:4" x14ac:dyDescent="0.25">
      <c r="A60" t="s">
        <v>17</v>
      </c>
      <c r="B60">
        <v>2028</v>
      </c>
      <c r="C60">
        <v>40</v>
      </c>
      <c r="D60" s="2" t="str">
        <f t="shared" si="0"/>
        <v>EG_PHWR2028</v>
      </c>
    </row>
    <row r="61" spans="1:4" x14ac:dyDescent="0.25">
      <c r="A61" t="s">
        <v>17</v>
      </c>
      <c r="B61">
        <v>2029</v>
      </c>
      <c r="C61">
        <v>40</v>
      </c>
      <c r="D61" s="2" t="str">
        <f t="shared" si="0"/>
        <v>EG_PHWR2029</v>
      </c>
    </row>
    <row r="62" spans="1:4" x14ac:dyDescent="0.25">
      <c r="A62" t="s">
        <v>17</v>
      </c>
      <c r="B62">
        <v>2030</v>
      </c>
      <c r="C62">
        <v>40</v>
      </c>
      <c r="D62" s="2" t="str">
        <f t="shared" si="0"/>
        <v>EG_PHWR2030</v>
      </c>
    </row>
    <row r="63" spans="1:4" x14ac:dyDescent="0.25">
      <c r="A63" t="s">
        <v>17</v>
      </c>
      <c r="B63">
        <v>2031</v>
      </c>
      <c r="C63">
        <v>40</v>
      </c>
      <c r="D63" s="2" t="str">
        <f t="shared" si="0"/>
        <v>EG_PHWR2031</v>
      </c>
    </row>
    <row r="64" spans="1:4" x14ac:dyDescent="0.25">
      <c r="A64" t="s">
        <v>17</v>
      </c>
      <c r="B64">
        <v>2032</v>
      </c>
      <c r="C64">
        <v>40</v>
      </c>
      <c r="D64" s="2" t="str">
        <f t="shared" si="0"/>
        <v>EG_PHWR2032</v>
      </c>
    </row>
    <row r="65" spans="1:4" x14ac:dyDescent="0.25">
      <c r="A65" t="s">
        <v>17</v>
      </c>
      <c r="B65">
        <v>2033</v>
      </c>
      <c r="C65">
        <v>40</v>
      </c>
      <c r="D65" s="2" t="str">
        <f t="shared" si="0"/>
        <v>EG_PHWR2033</v>
      </c>
    </row>
    <row r="66" spans="1:4" x14ac:dyDescent="0.25">
      <c r="A66" t="s">
        <v>17</v>
      </c>
      <c r="B66">
        <v>2034</v>
      </c>
      <c r="C66">
        <v>40</v>
      </c>
      <c r="D66" s="2" t="str">
        <f t="shared" si="0"/>
        <v>EG_PHWR2034</v>
      </c>
    </row>
    <row r="67" spans="1:4" x14ac:dyDescent="0.25">
      <c r="A67" t="s">
        <v>17</v>
      </c>
      <c r="B67">
        <v>2035</v>
      </c>
      <c r="C67">
        <v>40</v>
      </c>
      <c r="D67" s="2" t="str">
        <f t="shared" ref="D67:D130" si="1">_xlfn.CONCAT(A67,B67)</f>
        <v>EG_PHWR2035</v>
      </c>
    </row>
    <row r="68" spans="1:4" x14ac:dyDescent="0.25">
      <c r="A68" t="s">
        <v>17</v>
      </c>
      <c r="B68">
        <v>2036</v>
      </c>
      <c r="C68">
        <v>40</v>
      </c>
      <c r="D68" s="2" t="str">
        <f t="shared" si="1"/>
        <v>EG_PHWR2036</v>
      </c>
    </row>
    <row r="69" spans="1:4" x14ac:dyDescent="0.25">
      <c r="A69" t="s">
        <v>17</v>
      </c>
      <c r="B69">
        <v>2037</v>
      </c>
      <c r="C69">
        <v>40</v>
      </c>
      <c r="D69" s="2" t="str">
        <f t="shared" si="1"/>
        <v>EG_PHWR2037</v>
      </c>
    </row>
    <row r="70" spans="1:4" x14ac:dyDescent="0.25">
      <c r="A70" t="s">
        <v>17</v>
      </c>
      <c r="B70">
        <v>2038</v>
      </c>
      <c r="C70">
        <v>40</v>
      </c>
      <c r="D70" s="2" t="str">
        <f t="shared" si="1"/>
        <v>EG_PHWR2038</v>
      </c>
    </row>
    <row r="71" spans="1:4" x14ac:dyDescent="0.25">
      <c r="A71" t="s">
        <v>17</v>
      </c>
      <c r="B71">
        <v>2039</v>
      </c>
      <c r="C71">
        <v>40</v>
      </c>
      <c r="D71" s="2" t="str">
        <f t="shared" si="1"/>
        <v>EG_PHWR2039</v>
      </c>
    </row>
    <row r="72" spans="1:4" x14ac:dyDescent="0.25">
      <c r="A72" t="s">
        <v>17</v>
      </c>
      <c r="B72">
        <v>2040</v>
      </c>
      <c r="C72">
        <v>40</v>
      </c>
      <c r="D72" s="2" t="str">
        <f t="shared" si="1"/>
        <v>EG_PHWR2040</v>
      </c>
    </row>
    <row r="73" spans="1:4" x14ac:dyDescent="0.25">
      <c r="A73" t="s">
        <v>17</v>
      </c>
      <c r="B73">
        <v>2041</v>
      </c>
      <c r="C73">
        <v>40</v>
      </c>
      <c r="D73" s="2" t="str">
        <f t="shared" si="1"/>
        <v>EG_PHWR2041</v>
      </c>
    </row>
    <row r="74" spans="1:4" x14ac:dyDescent="0.25">
      <c r="A74" t="s">
        <v>22</v>
      </c>
      <c r="B74">
        <v>2024</v>
      </c>
      <c r="C74">
        <v>30</v>
      </c>
      <c r="D74" s="2" t="str">
        <f t="shared" si="1"/>
        <v>EG_SMR2024</v>
      </c>
    </row>
    <row r="75" spans="1:4" x14ac:dyDescent="0.25">
      <c r="A75" t="s">
        <v>22</v>
      </c>
      <c r="B75">
        <v>2025</v>
      </c>
      <c r="C75">
        <v>30</v>
      </c>
      <c r="D75" s="2" t="str">
        <f t="shared" si="1"/>
        <v>EG_SMR2025</v>
      </c>
    </row>
    <row r="76" spans="1:4" x14ac:dyDescent="0.25">
      <c r="A76" t="s">
        <v>22</v>
      </c>
      <c r="B76">
        <v>2026</v>
      </c>
      <c r="C76">
        <v>30</v>
      </c>
      <c r="D76" s="2" t="str">
        <f t="shared" si="1"/>
        <v>EG_SMR2026</v>
      </c>
    </row>
    <row r="77" spans="1:4" x14ac:dyDescent="0.25">
      <c r="A77" t="s">
        <v>22</v>
      </c>
      <c r="B77">
        <v>2027</v>
      </c>
      <c r="C77">
        <v>30</v>
      </c>
      <c r="D77" s="2" t="str">
        <f t="shared" si="1"/>
        <v>EG_SMR2027</v>
      </c>
    </row>
    <row r="78" spans="1:4" x14ac:dyDescent="0.25">
      <c r="A78" t="s">
        <v>22</v>
      </c>
      <c r="B78">
        <v>2028</v>
      </c>
      <c r="C78">
        <v>30</v>
      </c>
      <c r="D78" s="2" t="str">
        <f t="shared" si="1"/>
        <v>EG_SMR2028</v>
      </c>
    </row>
    <row r="79" spans="1:4" x14ac:dyDescent="0.25">
      <c r="A79" t="s">
        <v>22</v>
      </c>
      <c r="B79">
        <v>2029</v>
      </c>
      <c r="C79">
        <v>30</v>
      </c>
      <c r="D79" s="2" t="str">
        <f t="shared" si="1"/>
        <v>EG_SMR2029</v>
      </c>
    </row>
    <row r="80" spans="1:4" x14ac:dyDescent="0.25">
      <c r="A80" t="s">
        <v>22</v>
      </c>
      <c r="B80">
        <v>2030</v>
      </c>
      <c r="C80">
        <v>30</v>
      </c>
      <c r="D80" s="2" t="str">
        <f t="shared" si="1"/>
        <v>EG_SMR2030</v>
      </c>
    </row>
    <row r="81" spans="1:4" x14ac:dyDescent="0.25">
      <c r="A81" t="s">
        <v>22</v>
      </c>
      <c r="B81">
        <v>2031</v>
      </c>
      <c r="C81">
        <v>30</v>
      </c>
      <c r="D81" s="2" t="str">
        <f t="shared" si="1"/>
        <v>EG_SMR2031</v>
      </c>
    </row>
    <row r="82" spans="1:4" x14ac:dyDescent="0.25">
      <c r="A82" t="s">
        <v>22</v>
      </c>
      <c r="B82">
        <v>2032</v>
      </c>
      <c r="C82">
        <v>30</v>
      </c>
      <c r="D82" s="2" t="str">
        <f t="shared" si="1"/>
        <v>EG_SMR2032</v>
      </c>
    </row>
    <row r="83" spans="1:4" x14ac:dyDescent="0.25">
      <c r="A83" t="s">
        <v>22</v>
      </c>
      <c r="B83">
        <v>2033</v>
      </c>
      <c r="C83">
        <v>30</v>
      </c>
      <c r="D83" s="2" t="str">
        <f t="shared" si="1"/>
        <v>EG_SMR2033</v>
      </c>
    </row>
    <row r="84" spans="1:4" x14ac:dyDescent="0.25">
      <c r="A84" t="s">
        <v>22</v>
      </c>
      <c r="B84">
        <v>2034</v>
      </c>
      <c r="C84">
        <v>30</v>
      </c>
      <c r="D84" s="2" t="str">
        <f t="shared" si="1"/>
        <v>EG_SMR2034</v>
      </c>
    </row>
    <row r="85" spans="1:4" x14ac:dyDescent="0.25">
      <c r="A85" t="s">
        <v>22</v>
      </c>
      <c r="B85">
        <v>2035</v>
      </c>
      <c r="C85">
        <v>30</v>
      </c>
      <c r="D85" s="2" t="str">
        <f t="shared" si="1"/>
        <v>EG_SMR2035</v>
      </c>
    </row>
    <row r="86" spans="1:4" x14ac:dyDescent="0.25">
      <c r="A86" t="s">
        <v>22</v>
      </c>
      <c r="B86">
        <v>2036</v>
      </c>
      <c r="C86">
        <v>30</v>
      </c>
      <c r="D86" s="2" t="str">
        <f t="shared" si="1"/>
        <v>EG_SMR2036</v>
      </c>
    </row>
    <row r="87" spans="1:4" x14ac:dyDescent="0.25">
      <c r="A87" t="s">
        <v>22</v>
      </c>
      <c r="B87">
        <v>2037</v>
      </c>
      <c r="C87">
        <v>30</v>
      </c>
      <c r="D87" s="2" t="str">
        <f t="shared" si="1"/>
        <v>EG_SMR2037</v>
      </c>
    </row>
    <row r="88" spans="1:4" x14ac:dyDescent="0.25">
      <c r="A88" t="s">
        <v>22</v>
      </c>
      <c r="B88">
        <v>2038</v>
      </c>
      <c r="C88">
        <v>30</v>
      </c>
      <c r="D88" s="2" t="str">
        <f t="shared" si="1"/>
        <v>EG_SMR2038</v>
      </c>
    </row>
    <row r="89" spans="1:4" x14ac:dyDescent="0.25">
      <c r="A89" t="s">
        <v>22</v>
      </c>
      <c r="B89">
        <v>2039</v>
      </c>
      <c r="C89">
        <v>30</v>
      </c>
      <c r="D89" s="2" t="str">
        <f t="shared" si="1"/>
        <v>EG_SMR2039</v>
      </c>
    </row>
    <row r="90" spans="1:4" x14ac:dyDescent="0.25">
      <c r="A90" t="s">
        <v>22</v>
      </c>
      <c r="B90">
        <v>2040</v>
      </c>
      <c r="C90">
        <v>30</v>
      </c>
      <c r="D90" s="2" t="str">
        <f t="shared" si="1"/>
        <v>EG_SMR2040</v>
      </c>
    </row>
    <row r="91" spans="1:4" x14ac:dyDescent="0.25">
      <c r="A91" t="s">
        <v>22</v>
      </c>
      <c r="B91">
        <v>2041</v>
      </c>
      <c r="C91">
        <v>30</v>
      </c>
      <c r="D91" s="2" t="str">
        <f t="shared" si="1"/>
        <v>EG_SMR2041</v>
      </c>
    </row>
    <row r="92" spans="1:4" x14ac:dyDescent="0.25">
      <c r="A92" t="s">
        <v>15</v>
      </c>
      <c r="B92">
        <v>2024</v>
      </c>
      <c r="C92">
        <v>40</v>
      </c>
      <c r="D92" s="2" t="str">
        <f t="shared" si="1"/>
        <v>EG_LH2024</v>
      </c>
    </row>
    <row r="93" spans="1:4" x14ac:dyDescent="0.25">
      <c r="A93" t="s">
        <v>15</v>
      </c>
      <c r="B93">
        <v>2025</v>
      </c>
      <c r="C93">
        <v>40</v>
      </c>
      <c r="D93" s="2" t="str">
        <f t="shared" si="1"/>
        <v>EG_LH2025</v>
      </c>
    </row>
    <row r="94" spans="1:4" x14ac:dyDescent="0.25">
      <c r="A94" t="s">
        <v>15</v>
      </c>
      <c r="B94">
        <v>2026</v>
      </c>
      <c r="C94">
        <v>40</v>
      </c>
      <c r="D94" s="2" t="str">
        <f t="shared" si="1"/>
        <v>EG_LH2026</v>
      </c>
    </row>
    <row r="95" spans="1:4" x14ac:dyDescent="0.25">
      <c r="A95" t="s">
        <v>15</v>
      </c>
      <c r="B95">
        <v>2027</v>
      </c>
      <c r="C95">
        <v>40</v>
      </c>
      <c r="D95" s="2" t="str">
        <f t="shared" si="1"/>
        <v>EG_LH2027</v>
      </c>
    </row>
    <row r="96" spans="1:4" x14ac:dyDescent="0.25">
      <c r="A96" t="s">
        <v>15</v>
      </c>
      <c r="B96">
        <v>2028</v>
      </c>
      <c r="C96">
        <v>40</v>
      </c>
      <c r="D96" s="2" t="str">
        <f t="shared" si="1"/>
        <v>EG_LH2028</v>
      </c>
    </row>
    <row r="97" spans="1:4" x14ac:dyDescent="0.25">
      <c r="A97" t="s">
        <v>15</v>
      </c>
      <c r="B97">
        <v>2029</v>
      </c>
      <c r="C97">
        <v>40</v>
      </c>
      <c r="D97" s="2" t="str">
        <f t="shared" si="1"/>
        <v>EG_LH2029</v>
      </c>
    </row>
    <row r="98" spans="1:4" x14ac:dyDescent="0.25">
      <c r="A98" t="s">
        <v>15</v>
      </c>
      <c r="B98">
        <v>2030</v>
      </c>
      <c r="C98">
        <v>40</v>
      </c>
      <c r="D98" s="2" t="str">
        <f t="shared" si="1"/>
        <v>EG_LH2030</v>
      </c>
    </row>
    <row r="99" spans="1:4" x14ac:dyDescent="0.25">
      <c r="A99" t="s">
        <v>15</v>
      </c>
      <c r="B99">
        <v>2031</v>
      </c>
      <c r="C99">
        <v>40</v>
      </c>
      <c r="D99" s="2" t="str">
        <f t="shared" si="1"/>
        <v>EG_LH2031</v>
      </c>
    </row>
    <row r="100" spans="1:4" x14ac:dyDescent="0.25">
      <c r="A100" t="s">
        <v>15</v>
      </c>
      <c r="B100">
        <v>2032</v>
      </c>
      <c r="C100">
        <v>40</v>
      </c>
      <c r="D100" s="2" t="str">
        <f t="shared" si="1"/>
        <v>EG_LH2032</v>
      </c>
    </row>
    <row r="101" spans="1:4" x14ac:dyDescent="0.25">
      <c r="A101" t="s">
        <v>15</v>
      </c>
      <c r="B101">
        <v>2033</v>
      </c>
      <c r="C101">
        <v>40</v>
      </c>
      <c r="D101" s="2" t="str">
        <f t="shared" si="1"/>
        <v>EG_LH2033</v>
      </c>
    </row>
    <row r="102" spans="1:4" x14ac:dyDescent="0.25">
      <c r="A102" t="s">
        <v>15</v>
      </c>
      <c r="B102">
        <v>2034</v>
      </c>
      <c r="C102">
        <v>40</v>
      </c>
      <c r="D102" s="2" t="str">
        <f t="shared" si="1"/>
        <v>EG_LH2034</v>
      </c>
    </row>
    <row r="103" spans="1:4" x14ac:dyDescent="0.25">
      <c r="A103" t="s">
        <v>15</v>
      </c>
      <c r="B103">
        <v>2035</v>
      </c>
      <c r="C103">
        <v>40</v>
      </c>
      <c r="D103" s="2" t="str">
        <f t="shared" si="1"/>
        <v>EG_LH2035</v>
      </c>
    </row>
    <row r="104" spans="1:4" x14ac:dyDescent="0.25">
      <c r="A104" t="s">
        <v>15</v>
      </c>
      <c r="B104">
        <v>2036</v>
      </c>
      <c r="C104">
        <v>40</v>
      </c>
      <c r="D104" s="2" t="str">
        <f t="shared" si="1"/>
        <v>EG_LH2036</v>
      </c>
    </row>
    <row r="105" spans="1:4" x14ac:dyDescent="0.25">
      <c r="A105" t="s">
        <v>15</v>
      </c>
      <c r="B105">
        <v>2037</v>
      </c>
      <c r="C105">
        <v>40</v>
      </c>
      <c r="D105" s="2" t="str">
        <f t="shared" si="1"/>
        <v>EG_LH2037</v>
      </c>
    </row>
    <row r="106" spans="1:4" x14ac:dyDescent="0.25">
      <c r="A106" t="s">
        <v>15</v>
      </c>
      <c r="B106">
        <v>2038</v>
      </c>
      <c r="C106">
        <v>40</v>
      </c>
      <c r="D106" s="2" t="str">
        <f t="shared" si="1"/>
        <v>EG_LH2038</v>
      </c>
    </row>
    <row r="107" spans="1:4" x14ac:dyDescent="0.25">
      <c r="A107" t="s">
        <v>15</v>
      </c>
      <c r="B107">
        <v>2039</v>
      </c>
      <c r="C107">
        <v>40</v>
      </c>
      <c r="D107" s="2" t="str">
        <f t="shared" si="1"/>
        <v>EG_LH2039</v>
      </c>
    </row>
    <row r="108" spans="1:4" x14ac:dyDescent="0.25">
      <c r="A108" t="s">
        <v>15</v>
      </c>
      <c r="B108">
        <v>2040</v>
      </c>
      <c r="C108">
        <v>40</v>
      </c>
      <c r="D108" s="2" t="str">
        <f t="shared" si="1"/>
        <v>EG_LH2040</v>
      </c>
    </row>
    <row r="109" spans="1:4" x14ac:dyDescent="0.25">
      <c r="A109" t="s">
        <v>15</v>
      </c>
      <c r="B109">
        <v>2041</v>
      </c>
      <c r="C109">
        <v>40</v>
      </c>
      <c r="D109" s="2" t="str">
        <f t="shared" si="1"/>
        <v>EG_LH2041</v>
      </c>
    </row>
    <row r="110" spans="1:4" x14ac:dyDescent="0.25">
      <c r="A110" t="s">
        <v>18</v>
      </c>
      <c r="B110">
        <v>2024</v>
      </c>
      <c r="C110">
        <v>35</v>
      </c>
      <c r="D110" s="2" t="str">
        <f t="shared" si="1"/>
        <v>EG_SH2024</v>
      </c>
    </row>
    <row r="111" spans="1:4" x14ac:dyDescent="0.25">
      <c r="A111" t="s">
        <v>18</v>
      </c>
      <c r="B111">
        <v>2025</v>
      </c>
      <c r="C111">
        <v>35</v>
      </c>
      <c r="D111" s="2" t="str">
        <f t="shared" si="1"/>
        <v>EG_SH2025</v>
      </c>
    </row>
    <row r="112" spans="1:4" x14ac:dyDescent="0.25">
      <c r="A112" t="s">
        <v>18</v>
      </c>
      <c r="B112">
        <v>2026</v>
      </c>
      <c r="C112">
        <v>35</v>
      </c>
      <c r="D112" s="2" t="str">
        <f t="shared" si="1"/>
        <v>EG_SH2026</v>
      </c>
    </row>
    <row r="113" spans="1:4" x14ac:dyDescent="0.25">
      <c r="A113" t="s">
        <v>18</v>
      </c>
      <c r="B113">
        <v>2027</v>
      </c>
      <c r="C113">
        <v>35</v>
      </c>
      <c r="D113" s="2" t="str">
        <f t="shared" si="1"/>
        <v>EG_SH2027</v>
      </c>
    </row>
    <row r="114" spans="1:4" x14ac:dyDescent="0.25">
      <c r="A114" t="s">
        <v>18</v>
      </c>
      <c r="B114">
        <v>2028</v>
      </c>
      <c r="C114">
        <v>35</v>
      </c>
      <c r="D114" s="2" t="str">
        <f t="shared" si="1"/>
        <v>EG_SH2028</v>
      </c>
    </row>
    <row r="115" spans="1:4" x14ac:dyDescent="0.25">
      <c r="A115" t="s">
        <v>18</v>
      </c>
      <c r="B115">
        <v>2029</v>
      </c>
      <c r="C115">
        <v>35</v>
      </c>
      <c r="D115" s="2" t="str">
        <f t="shared" si="1"/>
        <v>EG_SH2029</v>
      </c>
    </row>
    <row r="116" spans="1:4" x14ac:dyDescent="0.25">
      <c r="A116" t="s">
        <v>18</v>
      </c>
      <c r="B116">
        <v>2030</v>
      </c>
      <c r="C116">
        <v>35</v>
      </c>
      <c r="D116" s="2" t="str">
        <f t="shared" si="1"/>
        <v>EG_SH2030</v>
      </c>
    </row>
    <row r="117" spans="1:4" x14ac:dyDescent="0.25">
      <c r="A117" t="s">
        <v>18</v>
      </c>
      <c r="B117">
        <v>2031</v>
      </c>
      <c r="C117">
        <v>35</v>
      </c>
      <c r="D117" s="2" t="str">
        <f t="shared" si="1"/>
        <v>EG_SH2031</v>
      </c>
    </row>
    <row r="118" spans="1:4" x14ac:dyDescent="0.25">
      <c r="A118" t="s">
        <v>18</v>
      </c>
      <c r="B118">
        <v>2032</v>
      </c>
      <c r="C118">
        <v>35</v>
      </c>
      <c r="D118" s="2" t="str">
        <f t="shared" si="1"/>
        <v>EG_SH2032</v>
      </c>
    </row>
    <row r="119" spans="1:4" x14ac:dyDescent="0.25">
      <c r="A119" t="s">
        <v>18</v>
      </c>
      <c r="B119">
        <v>2033</v>
      </c>
      <c r="C119">
        <v>35</v>
      </c>
      <c r="D119" s="2" t="str">
        <f t="shared" si="1"/>
        <v>EG_SH2033</v>
      </c>
    </row>
    <row r="120" spans="1:4" x14ac:dyDescent="0.25">
      <c r="A120" t="s">
        <v>18</v>
      </c>
      <c r="B120">
        <v>2034</v>
      </c>
      <c r="C120">
        <v>35</v>
      </c>
      <c r="D120" s="2" t="str">
        <f t="shared" si="1"/>
        <v>EG_SH2034</v>
      </c>
    </row>
    <row r="121" spans="1:4" x14ac:dyDescent="0.25">
      <c r="A121" t="s">
        <v>18</v>
      </c>
      <c r="B121">
        <v>2035</v>
      </c>
      <c r="C121">
        <v>35</v>
      </c>
      <c r="D121" s="2" t="str">
        <f t="shared" si="1"/>
        <v>EG_SH2035</v>
      </c>
    </row>
    <row r="122" spans="1:4" x14ac:dyDescent="0.25">
      <c r="A122" t="s">
        <v>18</v>
      </c>
      <c r="B122">
        <v>2036</v>
      </c>
      <c r="C122">
        <v>35</v>
      </c>
      <c r="D122" s="2" t="str">
        <f t="shared" si="1"/>
        <v>EG_SH2036</v>
      </c>
    </row>
    <row r="123" spans="1:4" x14ac:dyDescent="0.25">
      <c r="A123" t="s">
        <v>18</v>
      </c>
      <c r="B123">
        <v>2037</v>
      </c>
      <c r="C123">
        <v>35</v>
      </c>
      <c r="D123" s="2" t="str">
        <f t="shared" si="1"/>
        <v>EG_SH2037</v>
      </c>
    </row>
    <row r="124" spans="1:4" x14ac:dyDescent="0.25">
      <c r="A124" t="s">
        <v>18</v>
      </c>
      <c r="B124">
        <v>2038</v>
      </c>
      <c r="C124">
        <v>35</v>
      </c>
      <c r="D124" s="2" t="str">
        <f t="shared" si="1"/>
        <v>EG_SH2038</v>
      </c>
    </row>
    <row r="125" spans="1:4" x14ac:dyDescent="0.25">
      <c r="A125" t="s">
        <v>18</v>
      </c>
      <c r="B125">
        <v>2039</v>
      </c>
      <c r="C125">
        <v>35</v>
      </c>
      <c r="D125" s="2" t="str">
        <f t="shared" si="1"/>
        <v>EG_SH2039</v>
      </c>
    </row>
    <row r="126" spans="1:4" x14ac:dyDescent="0.25">
      <c r="A126" t="s">
        <v>18</v>
      </c>
      <c r="B126">
        <v>2040</v>
      </c>
      <c r="C126">
        <v>35</v>
      </c>
      <c r="D126" s="2" t="str">
        <f t="shared" si="1"/>
        <v>EG_SH2040</v>
      </c>
    </row>
    <row r="127" spans="1:4" x14ac:dyDescent="0.25">
      <c r="A127" t="s">
        <v>18</v>
      </c>
      <c r="B127">
        <v>2041</v>
      </c>
      <c r="C127">
        <v>35</v>
      </c>
      <c r="D127" s="2" t="str">
        <f t="shared" si="1"/>
        <v>EG_SH2041</v>
      </c>
    </row>
    <row r="128" spans="1:4" x14ac:dyDescent="0.25">
      <c r="A128" t="s">
        <v>7</v>
      </c>
      <c r="B128">
        <v>2024</v>
      </c>
      <c r="C128">
        <v>20</v>
      </c>
      <c r="D128" s="2" t="str">
        <f t="shared" si="1"/>
        <v>EG_BIOMASS2024</v>
      </c>
    </row>
    <row r="129" spans="1:4" x14ac:dyDescent="0.25">
      <c r="A129" t="s">
        <v>7</v>
      </c>
      <c r="B129">
        <v>2025</v>
      </c>
      <c r="C129">
        <v>20</v>
      </c>
      <c r="D129" s="2" t="str">
        <f t="shared" si="1"/>
        <v>EG_BIOMASS2025</v>
      </c>
    </row>
    <row r="130" spans="1:4" x14ac:dyDescent="0.25">
      <c r="A130" t="s">
        <v>7</v>
      </c>
      <c r="B130">
        <v>2026</v>
      </c>
      <c r="C130">
        <v>20</v>
      </c>
      <c r="D130" s="2" t="str">
        <f t="shared" si="1"/>
        <v>EG_BIOMASS2026</v>
      </c>
    </row>
    <row r="131" spans="1:4" x14ac:dyDescent="0.25">
      <c r="A131" t="s">
        <v>7</v>
      </c>
      <c r="B131">
        <v>2027</v>
      </c>
      <c r="C131">
        <v>20</v>
      </c>
      <c r="D131" s="2" t="str">
        <f t="shared" ref="D131:D194" si="2">_xlfn.CONCAT(A131,B131)</f>
        <v>EG_BIOMASS2027</v>
      </c>
    </row>
    <row r="132" spans="1:4" x14ac:dyDescent="0.25">
      <c r="A132" t="s">
        <v>7</v>
      </c>
      <c r="B132">
        <v>2028</v>
      </c>
      <c r="C132">
        <v>20</v>
      </c>
      <c r="D132" s="2" t="str">
        <f t="shared" si="2"/>
        <v>EG_BIOMASS2028</v>
      </c>
    </row>
    <row r="133" spans="1:4" x14ac:dyDescent="0.25">
      <c r="A133" t="s">
        <v>7</v>
      </c>
      <c r="B133">
        <v>2029</v>
      </c>
      <c r="C133">
        <v>20</v>
      </c>
      <c r="D133" s="2" t="str">
        <f t="shared" si="2"/>
        <v>EG_BIOMASS2029</v>
      </c>
    </row>
    <row r="134" spans="1:4" x14ac:dyDescent="0.25">
      <c r="A134" t="s">
        <v>7</v>
      </c>
      <c r="B134">
        <v>2030</v>
      </c>
      <c r="C134">
        <v>20</v>
      </c>
      <c r="D134" s="2" t="str">
        <f t="shared" si="2"/>
        <v>EG_BIOMASS2030</v>
      </c>
    </row>
    <row r="135" spans="1:4" x14ac:dyDescent="0.25">
      <c r="A135" t="s">
        <v>7</v>
      </c>
      <c r="B135">
        <v>2031</v>
      </c>
      <c r="C135">
        <v>20</v>
      </c>
      <c r="D135" s="2" t="str">
        <f t="shared" si="2"/>
        <v>EG_BIOMASS2031</v>
      </c>
    </row>
    <row r="136" spans="1:4" x14ac:dyDescent="0.25">
      <c r="A136" t="s">
        <v>7</v>
      </c>
      <c r="B136">
        <v>2032</v>
      </c>
      <c r="C136">
        <v>20</v>
      </c>
      <c r="D136" s="2" t="str">
        <f t="shared" si="2"/>
        <v>EG_BIOMASS2032</v>
      </c>
    </row>
    <row r="137" spans="1:4" x14ac:dyDescent="0.25">
      <c r="A137" t="s">
        <v>7</v>
      </c>
      <c r="B137">
        <v>2033</v>
      </c>
      <c r="C137">
        <v>20</v>
      </c>
      <c r="D137" s="2" t="str">
        <f t="shared" si="2"/>
        <v>EG_BIOMASS2033</v>
      </c>
    </row>
    <row r="138" spans="1:4" x14ac:dyDescent="0.25">
      <c r="A138" t="s">
        <v>7</v>
      </c>
      <c r="B138">
        <v>2034</v>
      </c>
      <c r="C138">
        <v>20</v>
      </c>
      <c r="D138" s="2" t="str">
        <f t="shared" si="2"/>
        <v>EG_BIOMASS2034</v>
      </c>
    </row>
    <row r="139" spans="1:4" x14ac:dyDescent="0.25">
      <c r="A139" t="s">
        <v>7</v>
      </c>
      <c r="B139">
        <v>2035</v>
      </c>
      <c r="C139">
        <v>20</v>
      </c>
      <c r="D139" s="2" t="str">
        <f t="shared" si="2"/>
        <v>EG_BIOMASS2035</v>
      </c>
    </row>
    <row r="140" spans="1:4" x14ac:dyDescent="0.25">
      <c r="A140" t="s">
        <v>7</v>
      </c>
      <c r="B140">
        <v>2036</v>
      </c>
      <c r="C140">
        <v>20</v>
      </c>
      <c r="D140" s="2" t="str">
        <f t="shared" si="2"/>
        <v>EG_BIOMASS2036</v>
      </c>
    </row>
    <row r="141" spans="1:4" x14ac:dyDescent="0.25">
      <c r="A141" t="s">
        <v>7</v>
      </c>
      <c r="B141">
        <v>2037</v>
      </c>
      <c r="C141">
        <v>20</v>
      </c>
      <c r="D141" s="2" t="str">
        <f t="shared" si="2"/>
        <v>EG_BIOMASS2037</v>
      </c>
    </row>
    <row r="142" spans="1:4" x14ac:dyDescent="0.25">
      <c r="A142" t="s">
        <v>7</v>
      </c>
      <c r="B142">
        <v>2038</v>
      </c>
      <c r="C142">
        <v>20</v>
      </c>
      <c r="D142" s="2" t="str">
        <f t="shared" si="2"/>
        <v>EG_BIOMASS2038</v>
      </c>
    </row>
    <row r="143" spans="1:4" x14ac:dyDescent="0.25">
      <c r="A143" t="s">
        <v>7</v>
      </c>
      <c r="B143">
        <v>2039</v>
      </c>
      <c r="C143">
        <v>20</v>
      </c>
      <c r="D143" s="2" t="str">
        <f t="shared" si="2"/>
        <v>EG_BIOMASS2039</v>
      </c>
    </row>
    <row r="144" spans="1:4" x14ac:dyDescent="0.25">
      <c r="A144" t="s">
        <v>7</v>
      </c>
      <c r="B144">
        <v>2040</v>
      </c>
      <c r="C144">
        <v>20</v>
      </c>
      <c r="D144" s="2" t="str">
        <f t="shared" si="2"/>
        <v>EG_BIOMASS2040</v>
      </c>
    </row>
    <row r="145" spans="1:4" x14ac:dyDescent="0.25">
      <c r="A145" t="s">
        <v>7</v>
      </c>
      <c r="B145">
        <v>2041</v>
      </c>
      <c r="C145">
        <v>20</v>
      </c>
      <c r="D145" s="2" t="str">
        <f t="shared" si="2"/>
        <v>EG_BIOMASS2041</v>
      </c>
    </row>
    <row r="146" spans="1:4" x14ac:dyDescent="0.25">
      <c r="A146" t="s">
        <v>19</v>
      </c>
      <c r="B146">
        <v>2024</v>
      </c>
      <c r="C146">
        <v>25</v>
      </c>
      <c r="D146" s="2" t="str">
        <f t="shared" si="2"/>
        <v>EG_SOLARGM2024</v>
      </c>
    </row>
    <row r="147" spans="1:4" x14ac:dyDescent="0.25">
      <c r="A147" t="s">
        <v>19</v>
      </c>
      <c r="B147">
        <v>2025</v>
      </c>
      <c r="C147">
        <v>25</v>
      </c>
      <c r="D147" s="2" t="str">
        <f t="shared" si="2"/>
        <v>EG_SOLARGM2025</v>
      </c>
    </row>
    <row r="148" spans="1:4" x14ac:dyDescent="0.25">
      <c r="A148" t="s">
        <v>19</v>
      </c>
      <c r="B148">
        <v>2026</v>
      </c>
      <c r="C148">
        <v>25</v>
      </c>
      <c r="D148" s="2" t="str">
        <f t="shared" si="2"/>
        <v>EG_SOLARGM2026</v>
      </c>
    </row>
    <row r="149" spans="1:4" x14ac:dyDescent="0.25">
      <c r="A149" t="s">
        <v>19</v>
      </c>
      <c r="B149">
        <v>2027</v>
      </c>
      <c r="C149">
        <v>25</v>
      </c>
      <c r="D149" s="2" t="str">
        <f t="shared" si="2"/>
        <v>EG_SOLARGM2027</v>
      </c>
    </row>
    <row r="150" spans="1:4" x14ac:dyDescent="0.25">
      <c r="A150" t="s">
        <v>19</v>
      </c>
      <c r="B150">
        <v>2028</v>
      </c>
      <c r="C150">
        <v>25</v>
      </c>
      <c r="D150" s="2" t="str">
        <f t="shared" si="2"/>
        <v>EG_SOLARGM2028</v>
      </c>
    </row>
    <row r="151" spans="1:4" x14ac:dyDescent="0.25">
      <c r="A151" t="s">
        <v>19</v>
      </c>
      <c r="B151">
        <v>2029</v>
      </c>
      <c r="C151">
        <v>25</v>
      </c>
      <c r="D151" s="2" t="str">
        <f t="shared" si="2"/>
        <v>EG_SOLARGM2029</v>
      </c>
    </row>
    <row r="152" spans="1:4" x14ac:dyDescent="0.25">
      <c r="A152" t="s">
        <v>19</v>
      </c>
      <c r="B152">
        <v>2030</v>
      </c>
      <c r="C152">
        <v>25</v>
      </c>
      <c r="D152" s="2" t="str">
        <f t="shared" si="2"/>
        <v>EG_SOLARGM2030</v>
      </c>
    </row>
    <row r="153" spans="1:4" x14ac:dyDescent="0.25">
      <c r="A153" t="s">
        <v>19</v>
      </c>
      <c r="B153">
        <v>2031</v>
      </c>
      <c r="C153">
        <v>25</v>
      </c>
      <c r="D153" s="2" t="str">
        <f t="shared" si="2"/>
        <v>EG_SOLARGM2031</v>
      </c>
    </row>
    <row r="154" spans="1:4" x14ac:dyDescent="0.25">
      <c r="A154" t="s">
        <v>19</v>
      </c>
      <c r="B154">
        <v>2032</v>
      </c>
      <c r="C154">
        <v>25</v>
      </c>
      <c r="D154" s="2" t="str">
        <f t="shared" si="2"/>
        <v>EG_SOLARGM2032</v>
      </c>
    </row>
    <row r="155" spans="1:4" x14ac:dyDescent="0.25">
      <c r="A155" t="s">
        <v>19</v>
      </c>
      <c r="B155">
        <v>2033</v>
      </c>
      <c r="C155">
        <v>25</v>
      </c>
      <c r="D155" s="2" t="str">
        <f t="shared" si="2"/>
        <v>EG_SOLARGM2033</v>
      </c>
    </row>
    <row r="156" spans="1:4" x14ac:dyDescent="0.25">
      <c r="A156" t="s">
        <v>19</v>
      </c>
      <c r="B156">
        <v>2034</v>
      </c>
      <c r="C156">
        <v>25</v>
      </c>
      <c r="D156" s="2" t="str">
        <f t="shared" si="2"/>
        <v>EG_SOLARGM2034</v>
      </c>
    </row>
    <row r="157" spans="1:4" x14ac:dyDescent="0.25">
      <c r="A157" t="s">
        <v>19</v>
      </c>
      <c r="B157">
        <v>2035</v>
      </c>
      <c r="C157">
        <v>25</v>
      </c>
      <c r="D157" s="2" t="str">
        <f t="shared" si="2"/>
        <v>EG_SOLARGM2035</v>
      </c>
    </row>
    <row r="158" spans="1:4" x14ac:dyDescent="0.25">
      <c r="A158" t="s">
        <v>19</v>
      </c>
      <c r="B158">
        <v>2036</v>
      </c>
      <c r="C158">
        <v>25</v>
      </c>
      <c r="D158" s="2" t="str">
        <f t="shared" si="2"/>
        <v>EG_SOLARGM2036</v>
      </c>
    </row>
    <row r="159" spans="1:4" x14ac:dyDescent="0.25">
      <c r="A159" t="s">
        <v>19</v>
      </c>
      <c r="B159">
        <v>2037</v>
      </c>
      <c r="C159">
        <v>25</v>
      </c>
      <c r="D159" s="2" t="str">
        <f t="shared" si="2"/>
        <v>EG_SOLARGM2037</v>
      </c>
    </row>
    <row r="160" spans="1:4" x14ac:dyDescent="0.25">
      <c r="A160" t="s">
        <v>19</v>
      </c>
      <c r="B160">
        <v>2038</v>
      </c>
      <c r="C160">
        <v>25</v>
      </c>
      <c r="D160" s="2" t="str">
        <f t="shared" si="2"/>
        <v>EG_SOLARGM2038</v>
      </c>
    </row>
    <row r="161" spans="1:4" x14ac:dyDescent="0.25">
      <c r="A161" t="s">
        <v>19</v>
      </c>
      <c r="B161">
        <v>2039</v>
      </c>
      <c r="C161">
        <v>25</v>
      </c>
      <c r="D161" s="2" t="str">
        <f t="shared" si="2"/>
        <v>EG_SOLARGM2039</v>
      </c>
    </row>
    <row r="162" spans="1:4" x14ac:dyDescent="0.25">
      <c r="A162" t="s">
        <v>19</v>
      </c>
      <c r="B162">
        <v>2040</v>
      </c>
      <c r="C162">
        <v>25</v>
      </c>
      <c r="D162" s="2" t="str">
        <f t="shared" si="2"/>
        <v>EG_SOLARGM2040</v>
      </c>
    </row>
    <row r="163" spans="1:4" x14ac:dyDescent="0.25">
      <c r="A163" t="s">
        <v>19</v>
      </c>
      <c r="B163">
        <v>2041</v>
      </c>
      <c r="C163">
        <v>25</v>
      </c>
      <c r="D163" s="2" t="str">
        <f t="shared" si="2"/>
        <v>EG_SOLARGM2041</v>
      </c>
    </row>
    <row r="164" spans="1:4" x14ac:dyDescent="0.25">
      <c r="A164" t="s">
        <v>20</v>
      </c>
      <c r="B164">
        <v>2024</v>
      </c>
      <c r="C164">
        <v>25</v>
      </c>
      <c r="D164" s="2" t="str">
        <f t="shared" si="2"/>
        <v>EG_SOLARRF2024</v>
      </c>
    </row>
    <row r="165" spans="1:4" x14ac:dyDescent="0.25">
      <c r="A165" t="s">
        <v>20</v>
      </c>
      <c r="B165">
        <v>2025</v>
      </c>
      <c r="C165">
        <v>25</v>
      </c>
      <c r="D165" s="2" t="str">
        <f t="shared" si="2"/>
        <v>EG_SOLARRF2025</v>
      </c>
    </row>
    <row r="166" spans="1:4" x14ac:dyDescent="0.25">
      <c r="A166" t="s">
        <v>20</v>
      </c>
      <c r="B166">
        <v>2026</v>
      </c>
      <c r="C166">
        <v>25</v>
      </c>
      <c r="D166" s="2" t="str">
        <f t="shared" si="2"/>
        <v>EG_SOLARRF2026</v>
      </c>
    </row>
    <row r="167" spans="1:4" x14ac:dyDescent="0.25">
      <c r="A167" t="s">
        <v>20</v>
      </c>
      <c r="B167">
        <v>2027</v>
      </c>
      <c r="C167">
        <v>25</v>
      </c>
      <c r="D167" s="2" t="str">
        <f t="shared" si="2"/>
        <v>EG_SOLARRF2027</v>
      </c>
    </row>
    <row r="168" spans="1:4" x14ac:dyDescent="0.25">
      <c r="A168" t="s">
        <v>20</v>
      </c>
      <c r="B168">
        <v>2028</v>
      </c>
      <c r="C168">
        <v>25</v>
      </c>
      <c r="D168" s="2" t="str">
        <f t="shared" si="2"/>
        <v>EG_SOLARRF2028</v>
      </c>
    </row>
    <row r="169" spans="1:4" x14ac:dyDescent="0.25">
      <c r="A169" t="s">
        <v>20</v>
      </c>
      <c r="B169">
        <v>2029</v>
      </c>
      <c r="C169">
        <v>25</v>
      </c>
      <c r="D169" s="2" t="str">
        <f t="shared" si="2"/>
        <v>EG_SOLARRF2029</v>
      </c>
    </row>
    <row r="170" spans="1:4" x14ac:dyDescent="0.25">
      <c r="A170" t="s">
        <v>20</v>
      </c>
      <c r="B170">
        <v>2030</v>
      </c>
      <c r="C170">
        <v>25</v>
      </c>
      <c r="D170" s="2" t="str">
        <f t="shared" si="2"/>
        <v>EG_SOLARRF2030</v>
      </c>
    </row>
    <row r="171" spans="1:4" x14ac:dyDescent="0.25">
      <c r="A171" t="s">
        <v>20</v>
      </c>
      <c r="B171">
        <v>2031</v>
      </c>
      <c r="C171">
        <v>25</v>
      </c>
      <c r="D171" s="2" t="str">
        <f t="shared" si="2"/>
        <v>EG_SOLARRF2031</v>
      </c>
    </row>
    <row r="172" spans="1:4" x14ac:dyDescent="0.25">
      <c r="A172" t="s">
        <v>20</v>
      </c>
      <c r="B172">
        <v>2032</v>
      </c>
      <c r="C172">
        <v>25</v>
      </c>
      <c r="D172" s="2" t="str">
        <f t="shared" si="2"/>
        <v>EG_SOLARRF2032</v>
      </c>
    </row>
    <row r="173" spans="1:4" x14ac:dyDescent="0.25">
      <c r="A173" t="s">
        <v>20</v>
      </c>
      <c r="B173">
        <v>2033</v>
      </c>
      <c r="C173">
        <v>25</v>
      </c>
      <c r="D173" s="2" t="str">
        <f t="shared" si="2"/>
        <v>EG_SOLARRF2033</v>
      </c>
    </row>
    <row r="174" spans="1:4" x14ac:dyDescent="0.25">
      <c r="A174" t="s">
        <v>20</v>
      </c>
      <c r="B174">
        <v>2034</v>
      </c>
      <c r="C174">
        <v>25</v>
      </c>
      <c r="D174" s="2" t="str">
        <f t="shared" si="2"/>
        <v>EG_SOLARRF2034</v>
      </c>
    </row>
    <row r="175" spans="1:4" x14ac:dyDescent="0.25">
      <c r="A175" t="s">
        <v>20</v>
      </c>
      <c r="B175">
        <v>2035</v>
      </c>
      <c r="C175">
        <v>25</v>
      </c>
      <c r="D175" s="2" t="str">
        <f t="shared" si="2"/>
        <v>EG_SOLARRF2035</v>
      </c>
    </row>
    <row r="176" spans="1:4" x14ac:dyDescent="0.25">
      <c r="A176" t="s">
        <v>20</v>
      </c>
      <c r="B176">
        <v>2036</v>
      </c>
      <c r="C176">
        <v>25</v>
      </c>
      <c r="D176" s="2" t="str">
        <f t="shared" si="2"/>
        <v>EG_SOLARRF2036</v>
      </c>
    </row>
    <row r="177" spans="1:4" x14ac:dyDescent="0.25">
      <c r="A177" t="s">
        <v>20</v>
      </c>
      <c r="B177">
        <v>2037</v>
      </c>
      <c r="C177">
        <v>25</v>
      </c>
      <c r="D177" s="2" t="str">
        <f t="shared" si="2"/>
        <v>EG_SOLARRF2037</v>
      </c>
    </row>
    <row r="178" spans="1:4" x14ac:dyDescent="0.25">
      <c r="A178" t="s">
        <v>20</v>
      </c>
      <c r="B178">
        <v>2038</v>
      </c>
      <c r="C178">
        <v>25</v>
      </c>
      <c r="D178" s="2" t="str">
        <f t="shared" si="2"/>
        <v>EG_SOLARRF2038</v>
      </c>
    </row>
    <row r="179" spans="1:4" x14ac:dyDescent="0.25">
      <c r="A179" t="s">
        <v>20</v>
      </c>
      <c r="B179">
        <v>2039</v>
      </c>
      <c r="C179">
        <v>25</v>
      </c>
      <c r="D179" s="2" t="str">
        <f t="shared" si="2"/>
        <v>EG_SOLARRF2039</v>
      </c>
    </row>
    <row r="180" spans="1:4" x14ac:dyDescent="0.25">
      <c r="A180" t="s">
        <v>20</v>
      </c>
      <c r="B180">
        <v>2040</v>
      </c>
      <c r="C180">
        <v>25</v>
      </c>
      <c r="D180" s="2" t="str">
        <f t="shared" si="2"/>
        <v>EG_SOLARRF2040</v>
      </c>
    </row>
    <row r="181" spans="1:4" x14ac:dyDescent="0.25">
      <c r="A181" t="s">
        <v>20</v>
      </c>
      <c r="B181">
        <v>2041</v>
      </c>
      <c r="C181">
        <v>25</v>
      </c>
      <c r="D181" s="2" t="str">
        <f t="shared" si="2"/>
        <v>EG_SOLARRF2041</v>
      </c>
    </row>
    <row r="182" spans="1:4" x14ac:dyDescent="0.25">
      <c r="A182" t="s">
        <v>21</v>
      </c>
      <c r="B182">
        <v>2024</v>
      </c>
      <c r="C182">
        <v>25</v>
      </c>
      <c r="D182" s="2" t="str">
        <f t="shared" si="2"/>
        <v>EG_WINDON2024</v>
      </c>
    </row>
    <row r="183" spans="1:4" x14ac:dyDescent="0.25">
      <c r="A183" t="s">
        <v>21</v>
      </c>
      <c r="B183">
        <v>2025</v>
      </c>
      <c r="C183">
        <v>25</v>
      </c>
      <c r="D183" s="2" t="str">
        <f t="shared" si="2"/>
        <v>EG_WINDON2025</v>
      </c>
    </row>
    <row r="184" spans="1:4" x14ac:dyDescent="0.25">
      <c r="A184" t="s">
        <v>21</v>
      </c>
      <c r="B184">
        <v>2026</v>
      </c>
      <c r="C184">
        <v>25</v>
      </c>
      <c r="D184" s="2" t="str">
        <f t="shared" si="2"/>
        <v>EG_WINDON2026</v>
      </c>
    </row>
    <row r="185" spans="1:4" x14ac:dyDescent="0.25">
      <c r="A185" t="s">
        <v>21</v>
      </c>
      <c r="B185">
        <v>2027</v>
      </c>
      <c r="C185">
        <v>25</v>
      </c>
      <c r="D185" s="2" t="str">
        <f t="shared" si="2"/>
        <v>EG_WINDON2027</v>
      </c>
    </row>
    <row r="186" spans="1:4" x14ac:dyDescent="0.25">
      <c r="A186" t="s">
        <v>21</v>
      </c>
      <c r="B186">
        <v>2028</v>
      </c>
      <c r="C186">
        <v>25</v>
      </c>
      <c r="D186" s="2" t="str">
        <f t="shared" si="2"/>
        <v>EG_WINDON2028</v>
      </c>
    </row>
    <row r="187" spans="1:4" x14ac:dyDescent="0.25">
      <c r="A187" t="s">
        <v>21</v>
      </c>
      <c r="B187">
        <v>2029</v>
      </c>
      <c r="C187">
        <v>25</v>
      </c>
      <c r="D187" s="2" t="str">
        <f t="shared" si="2"/>
        <v>EG_WINDON2029</v>
      </c>
    </row>
    <row r="188" spans="1:4" x14ac:dyDescent="0.25">
      <c r="A188" t="s">
        <v>21</v>
      </c>
      <c r="B188">
        <v>2030</v>
      </c>
      <c r="C188">
        <v>25</v>
      </c>
      <c r="D188" s="2" t="str">
        <f t="shared" si="2"/>
        <v>EG_WINDON2030</v>
      </c>
    </row>
    <row r="189" spans="1:4" x14ac:dyDescent="0.25">
      <c r="A189" t="s">
        <v>21</v>
      </c>
      <c r="B189">
        <v>2031</v>
      </c>
      <c r="C189">
        <v>25</v>
      </c>
      <c r="D189" s="2" t="str">
        <f t="shared" si="2"/>
        <v>EG_WINDON2031</v>
      </c>
    </row>
    <row r="190" spans="1:4" x14ac:dyDescent="0.25">
      <c r="A190" t="s">
        <v>21</v>
      </c>
      <c r="B190">
        <v>2032</v>
      </c>
      <c r="C190">
        <v>25</v>
      </c>
      <c r="D190" s="2" t="str">
        <f t="shared" si="2"/>
        <v>EG_WINDON2032</v>
      </c>
    </row>
    <row r="191" spans="1:4" x14ac:dyDescent="0.25">
      <c r="A191" t="s">
        <v>21</v>
      </c>
      <c r="B191">
        <v>2033</v>
      </c>
      <c r="C191">
        <v>25</v>
      </c>
      <c r="D191" s="2" t="str">
        <f t="shared" si="2"/>
        <v>EG_WINDON2033</v>
      </c>
    </row>
    <row r="192" spans="1:4" x14ac:dyDescent="0.25">
      <c r="A192" t="s">
        <v>21</v>
      </c>
      <c r="B192">
        <v>2034</v>
      </c>
      <c r="C192">
        <v>25</v>
      </c>
      <c r="D192" s="2" t="str">
        <f t="shared" si="2"/>
        <v>EG_WINDON2034</v>
      </c>
    </row>
    <row r="193" spans="1:4" x14ac:dyDescent="0.25">
      <c r="A193" t="s">
        <v>21</v>
      </c>
      <c r="B193">
        <v>2035</v>
      </c>
      <c r="C193">
        <v>25</v>
      </c>
      <c r="D193" s="2" t="str">
        <f t="shared" si="2"/>
        <v>EG_WINDON2035</v>
      </c>
    </row>
    <row r="194" spans="1:4" x14ac:dyDescent="0.25">
      <c r="A194" t="s">
        <v>21</v>
      </c>
      <c r="B194">
        <v>2036</v>
      </c>
      <c r="C194">
        <v>25</v>
      </c>
      <c r="D194" s="2" t="str">
        <f t="shared" si="2"/>
        <v>EG_WINDON2036</v>
      </c>
    </row>
    <row r="195" spans="1:4" x14ac:dyDescent="0.25">
      <c r="A195" t="s">
        <v>21</v>
      </c>
      <c r="B195">
        <v>2037</v>
      </c>
      <c r="C195">
        <v>25</v>
      </c>
      <c r="D195" s="2" t="str">
        <f t="shared" ref="D195:D258" si="3">_xlfn.CONCAT(A195,B195)</f>
        <v>EG_WINDON2037</v>
      </c>
    </row>
    <row r="196" spans="1:4" x14ac:dyDescent="0.25">
      <c r="A196" t="s">
        <v>21</v>
      </c>
      <c r="B196">
        <v>2038</v>
      </c>
      <c r="C196">
        <v>25</v>
      </c>
      <c r="D196" s="2" t="str">
        <f t="shared" si="3"/>
        <v>EG_WINDON2038</v>
      </c>
    </row>
    <row r="197" spans="1:4" x14ac:dyDescent="0.25">
      <c r="A197" t="s">
        <v>21</v>
      </c>
      <c r="B197">
        <v>2039</v>
      </c>
      <c r="C197">
        <v>25</v>
      </c>
      <c r="D197" s="2" t="str">
        <f t="shared" si="3"/>
        <v>EG_WINDON2039</v>
      </c>
    </row>
    <row r="198" spans="1:4" x14ac:dyDescent="0.25">
      <c r="A198" t="s">
        <v>21</v>
      </c>
      <c r="B198">
        <v>2040</v>
      </c>
      <c r="C198">
        <v>25</v>
      </c>
      <c r="D198" s="2" t="str">
        <f t="shared" si="3"/>
        <v>EG_WINDON2040</v>
      </c>
    </row>
    <row r="199" spans="1:4" x14ac:dyDescent="0.25">
      <c r="A199" t="s">
        <v>21</v>
      </c>
      <c r="B199">
        <v>2041</v>
      </c>
      <c r="C199">
        <v>25</v>
      </c>
      <c r="D199" s="2" t="str">
        <f t="shared" si="3"/>
        <v>EG_WINDON2041</v>
      </c>
    </row>
    <row r="200" spans="1:4" x14ac:dyDescent="0.25">
      <c r="A200" t="s">
        <v>23</v>
      </c>
      <c r="B200">
        <v>2024</v>
      </c>
      <c r="C200">
        <v>25</v>
      </c>
      <c r="D200" s="2" t="str">
        <f t="shared" si="3"/>
        <v>EG_WINDOFF2024</v>
      </c>
    </row>
    <row r="201" spans="1:4" x14ac:dyDescent="0.25">
      <c r="A201" t="s">
        <v>23</v>
      </c>
      <c r="B201">
        <v>2025</v>
      </c>
      <c r="C201">
        <v>25</v>
      </c>
      <c r="D201" s="2" t="str">
        <f t="shared" si="3"/>
        <v>EG_WINDOFF2025</v>
      </c>
    </row>
    <row r="202" spans="1:4" x14ac:dyDescent="0.25">
      <c r="A202" t="s">
        <v>23</v>
      </c>
      <c r="B202">
        <v>2026</v>
      </c>
      <c r="C202">
        <v>25</v>
      </c>
      <c r="D202" s="2" t="str">
        <f t="shared" si="3"/>
        <v>EG_WINDOFF2026</v>
      </c>
    </row>
    <row r="203" spans="1:4" x14ac:dyDescent="0.25">
      <c r="A203" t="s">
        <v>23</v>
      </c>
      <c r="B203">
        <v>2027</v>
      </c>
      <c r="C203">
        <v>25</v>
      </c>
      <c r="D203" s="2" t="str">
        <f t="shared" si="3"/>
        <v>EG_WINDOFF2027</v>
      </c>
    </row>
    <row r="204" spans="1:4" x14ac:dyDescent="0.25">
      <c r="A204" t="s">
        <v>23</v>
      </c>
      <c r="B204">
        <v>2028</v>
      </c>
      <c r="C204">
        <v>25</v>
      </c>
      <c r="D204" s="2" t="str">
        <f t="shared" si="3"/>
        <v>EG_WINDOFF2028</v>
      </c>
    </row>
    <row r="205" spans="1:4" x14ac:dyDescent="0.25">
      <c r="A205" t="s">
        <v>23</v>
      </c>
      <c r="B205">
        <v>2029</v>
      </c>
      <c r="C205">
        <v>25</v>
      </c>
      <c r="D205" s="2" t="str">
        <f t="shared" si="3"/>
        <v>EG_WINDOFF2029</v>
      </c>
    </row>
    <row r="206" spans="1:4" x14ac:dyDescent="0.25">
      <c r="A206" t="s">
        <v>23</v>
      </c>
      <c r="B206">
        <v>2030</v>
      </c>
      <c r="C206">
        <v>25</v>
      </c>
      <c r="D206" s="2" t="str">
        <f t="shared" si="3"/>
        <v>EG_WINDOFF2030</v>
      </c>
    </row>
    <row r="207" spans="1:4" x14ac:dyDescent="0.25">
      <c r="A207" t="s">
        <v>23</v>
      </c>
      <c r="B207">
        <v>2031</v>
      </c>
      <c r="C207">
        <v>25</v>
      </c>
      <c r="D207" s="2" t="str">
        <f t="shared" si="3"/>
        <v>EG_WINDOFF2031</v>
      </c>
    </row>
    <row r="208" spans="1:4" x14ac:dyDescent="0.25">
      <c r="A208" t="s">
        <v>23</v>
      </c>
      <c r="B208">
        <v>2032</v>
      </c>
      <c r="C208">
        <v>25</v>
      </c>
      <c r="D208" s="2" t="str">
        <f t="shared" si="3"/>
        <v>EG_WINDOFF2032</v>
      </c>
    </row>
    <row r="209" spans="1:4" x14ac:dyDescent="0.25">
      <c r="A209" t="s">
        <v>23</v>
      </c>
      <c r="B209">
        <v>2033</v>
      </c>
      <c r="C209">
        <v>25</v>
      </c>
      <c r="D209" s="2" t="str">
        <f t="shared" si="3"/>
        <v>EG_WINDOFF2033</v>
      </c>
    </row>
    <row r="210" spans="1:4" x14ac:dyDescent="0.25">
      <c r="A210" t="s">
        <v>23</v>
      </c>
      <c r="B210">
        <v>2034</v>
      </c>
      <c r="C210">
        <v>25</v>
      </c>
      <c r="D210" s="2" t="str">
        <f t="shared" si="3"/>
        <v>EG_WINDOFF2034</v>
      </c>
    </row>
    <row r="211" spans="1:4" x14ac:dyDescent="0.25">
      <c r="A211" t="s">
        <v>23</v>
      </c>
      <c r="B211">
        <v>2035</v>
      </c>
      <c r="C211">
        <v>25</v>
      </c>
      <c r="D211" s="2" t="str">
        <f t="shared" si="3"/>
        <v>EG_WINDOFF2035</v>
      </c>
    </row>
    <row r="212" spans="1:4" x14ac:dyDescent="0.25">
      <c r="A212" t="s">
        <v>23</v>
      </c>
      <c r="B212">
        <v>2036</v>
      </c>
      <c r="C212">
        <v>25</v>
      </c>
      <c r="D212" s="2" t="str">
        <f t="shared" si="3"/>
        <v>EG_WINDOFF2036</v>
      </c>
    </row>
    <row r="213" spans="1:4" x14ac:dyDescent="0.25">
      <c r="A213" t="s">
        <v>23</v>
      </c>
      <c r="B213">
        <v>2037</v>
      </c>
      <c r="C213">
        <v>25</v>
      </c>
      <c r="D213" s="2" t="str">
        <f t="shared" si="3"/>
        <v>EG_WINDOFF2037</v>
      </c>
    </row>
    <row r="214" spans="1:4" x14ac:dyDescent="0.25">
      <c r="A214" t="s">
        <v>23</v>
      </c>
      <c r="B214">
        <v>2038</v>
      </c>
      <c r="C214">
        <v>25</v>
      </c>
      <c r="D214" s="2" t="str">
        <f t="shared" si="3"/>
        <v>EG_WINDOFF2038</v>
      </c>
    </row>
    <row r="215" spans="1:4" x14ac:dyDescent="0.25">
      <c r="A215" t="s">
        <v>23</v>
      </c>
      <c r="B215">
        <v>2039</v>
      </c>
      <c r="C215">
        <v>25</v>
      </c>
      <c r="D215" s="2" t="str">
        <f t="shared" si="3"/>
        <v>EG_WINDOFF2039</v>
      </c>
    </row>
    <row r="216" spans="1:4" x14ac:dyDescent="0.25">
      <c r="A216" t="s">
        <v>23</v>
      </c>
      <c r="B216">
        <v>2040</v>
      </c>
      <c r="C216">
        <v>25</v>
      </c>
      <c r="D216" s="2" t="str">
        <f t="shared" si="3"/>
        <v>EG_WINDOFF2040</v>
      </c>
    </row>
    <row r="217" spans="1:4" x14ac:dyDescent="0.25">
      <c r="A217" t="s">
        <v>23</v>
      </c>
      <c r="B217">
        <v>2041</v>
      </c>
      <c r="C217">
        <v>25</v>
      </c>
      <c r="D217" s="2" t="str">
        <f t="shared" si="3"/>
        <v>EG_WINDOFF2041</v>
      </c>
    </row>
    <row r="218" spans="1:4" x14ac:dyDescent="0.25">
      <c r="A218" t="s">
        <v>163</v>
      </c>
      <c r="B218">
        <v>2024</v>
      </c>
      <c r="C218">
        <v>40</v>
      </c>
      <c r="D218" s="2" t="str">
        <f t="shared" si="3"/>
        <v>RF_MS2024</v>
      </c>
    </row>
    <row r="219" spans="1:4" x14ac:dyDescent="0.25">
      <c r="A219" t="s">
        <v>163</v>
      </c>
      <c r="B219">
        <v>2025</v>
      </c>
      <c r="C219">
        <v>40</v>
      </c>
      <c r="D219" s="2" t="str">
        <f t="shared" si="3"/>
        <v>RF_MS2025</v>
      </c>
    </row>
    <row r="220" spans="1:4" x14ac:dyDescent="0.25">
      <c r="A220" t="s">
        <v>163</v>
      </c>
      <c r="B220">
        <v>2026</v>
      </c>
      <c r="C220">
        <v>40</v>
      </c>
      <c r="D220" s="2" t="str">
        <f t="shared" si="3"/>
        <v>RF_MS2026</v>
      </c>
    </row>
    <row r="221" spans="1:4" x14ac:dyDescent="0.25">
      <c r="A221" t="s">
        <v>163</v>
      </c>
      <c r="B221">
        <v>2027</v>
      </c>
      <c r="C221">
        <v>40</v>
      </c>
      <c r="D221" s="2" t="str">
        <f t="shared" si="3"/>
        <v>RF_MS2027</v>
      </c>
    </row>
    <row r="222" spans="1:4" x14ac:dyDescent="0.25">
      <c r="A222" t="s">
        <v>163</v>
      </c>
      <c r="B222">
        <v>2028</v>
      </c>
      <c r="C222">
        <v>40</v>
      </c>
      <c r="D222" s="2" t="str">
        <f t="shared" si="3"/>
        <v>RF_MS2028</v>
      </c>
    </row>
    <row r="223" spans="1:4" x14ac:dyDescent="0.25">
      <c r="A223" t="s">
        <v>163</v>
      </c>
      <c r="B223">
        <v>2029</v>
      </c>
      <c r="C223">
        <v>40</v>
      </c>
      <c r="D223" s="2" t="str">
        <f t="shared" si="3"/>
        <v>RF_MS2029</v>
      </c>
    </row>
    <row r="224" spans="1:4" x14ac:dyDescent="0.25">
      <c r="A224" t="s">
        <v>163</v>
      </c>
      <c r="B224">
        <v>2030</v>
      </c>
      <c r="C224">
        <v>40</v>
      </c>
      <c r="D224" s="2" t="str">
        <f t="shared" si="3"/>
        <v>RF_MS2030</v>
      </c>
    </row>
    <row r="225" spans="1:4" x14ac:dyDescent="0.25">
      <c r="A225" t="s">
        <v>163</v>
      </c>
      <c r="B225">
        <v>2031</v>
      </c>
      <c r="C225">
        <v>40</v>
      </c>
      <c r="D225" s="2" t="str">
        <f t="shared" si="3"/>
        <v>RF_MS2031</v>
      </c>
    </row>
    <row r="226" spans="1:4" x14ac:dyDescent="0.25">
      <c r="A226" t="s">
        <v>163</v>
      </c>
      <c r="B226">
        <v>2032</v>
      </c>
      <c r="C226">
        <v>40</v>
      </c>
      <c r="D226" s="2" t="str">
        <f t="shared" si="3"/>
        <v>RF_MS2032</v>
      </c>
    </row>
    <row r="227" spans="1:4" x14ac:dyDescent="0.25">
      <c r="A227" t="s">
        <v>163</v>
      </c>
      <c r="B227">
        <v>2033</v>
      </c>
      <c r="C227">
        <v>40</v>
      </c>
      <c r="D227" s="2" t="str">
        <f t="shared" si="3"/>
        <v>RF_MS2033</v>
      </c>
    </row>
    <row r="228" spans="1:4" x14ac:dyDescent="0.25">
      <c r="A228" t="s">
        <v>163</v>
      </c>
      <c r="B228">
        <v>2034</v>
      </c>
      <c r="C228">
        <v>40</v>
      </c>
      <c r="D228" s="2" t="str">
        <f t="shared" si="3"/>
        <v>RF_MS2034</v>
      </c>
    </row>
    <row r="229" spans="1:4" x14ac:dyDescent="0.25">
      <c r="A229" t="s">
        <v>163</v>
      </c>
      <c r="B229">
        <v>2035</v>
      </c>
      <c r="C229">
        <v>40</v>
      </c>
      <c r="D229" s="2" t="str">
        <f t="shared" si="3"/>
        <v>RF_MS2035</v>
      </c>
    </row>
    <row r="230" spans="1:4" x14ac:dyDescent="0.25">
      <c r="A230" t="s">
        <v>163</v>
      </c>
      <c r="B230">
        <v>2036</v>
      </c>
      <c r="C230">
        <v>40</v>
      </c>
      <c r="D230" s="2" t="str">
        <f t="shared" si="3"/>
        <v>RF_MS2036</v>
      </c>
    </row>
    <row r="231" spans="1:4" x14ac:dyDescent="0.25">
      <c r="A231" t="s">
        <v>163</v>
      </c>
      <c r="B231">
        <v>2037</v>
      </c>
      <c r="C231">
        <v>40</v>
      </c>
      <c r="D231" s="2" t="str">
        <f t="shared" si="3"/>
        <v>RF_MS2037</v>
      </c>
    </row>
    <row r="232" spans="1:4" x14ac:dyDescent="0.25">
      <c r="A232" t="s">
        <v>163</v>
      </c>
      <c r="B232">
        <v>2038</v>
      </c>
      <c r="C232">
        <v>40</v>
      </c>
      <c r="D232" s="2" t="str">
        <f t="shared" si="3"/>
        <v>RF_MS2038</v>
      </c>
    </row>
    <row r="233" spans="1:4" x14ac:dyDescent="0.25">
      <c r="A233" t="s">
        <v>163</v>
      </c>
      <c r="B233">
        <v>2039</v>
      </c>
      <c r="C233">
        <v>40</v>
      </c>
      <c r="D233" s="2" t="str">
        <f t="shared" si="3"/>
        <v>RF_MS2039</v>
      </c>
    </row>
    <row r="234" spans="1:4" x14ac:dyDescent="0.25">
      <c r="A234" t="s">
        <v>163</v>
      </c>
      <c r="B234">
        <v>2040</v>
      </c>
      <c r="C234">
        <v>40</v>
      </c>
      <c r="D234" s="2" t="str">
        <f t="shared" si="3"/>
        <v>RF_MS2040</v>
      </c>
    </row>
    <row r="235" spans="1:4" x14ac:dyDescent="0.25">
      <c r="A235" t="s">
        <v>163</v>
      </c>
      <c r="B235">
        <v>2041</v>
      </c>
      <c r="C235">
        <v>40</v>
      </c>
      <c r="D235" s="2" t="str">
        <f t="shared" si="3"/>
        <v>RF_MS2041</v>
      </c>
    </row>
    <row r="236" spans="1:4" x14ac:dyDescent="0.25">
      <c r="A236" t="s">
        <v>161</v>
      </c>
      <c r="B236">
        <v>2024</v>
      </c>
      <c r="C236">
        <v>40</v>
      </c>
      <c r="D236" s="2" t="str">
        <f t="shared" si="3"/>
        <v>RF_HSD2024</v>
      </c>
    </row>
    <row r="237" spans="1:4" x14ac:dyDescent="0.25">
      <c r="A237" t="s">
        <v>161</v>
      </c>
      <c r="B237">
        <v>2025</v>
      </c>
      <c r="C237">
        <v>40</v>
      </c>
      <c r="D237" s="2" t="str">
        <f t="shared" si="3"/>
        <v>RF_HSD2025</v>
      </c>
    </row>
    <row r="238" spans="1:4" x14ac:dyDescent="0.25">
      <c r="A238" t="s">
        <v>161</v>
      </c>
      <c r="B238">
        <v>2026</v>
      </c>
      <c r="C238">
        <v>40</v>
      </c>
      <c r="D238" s="2" t="str">
        <f t="shared" si="3"/>
        <v>RF_HSD2026</v>
      </c>
    </row>
    <row r="239" spans="1:4" x14ac:dyDescent="0.25">
      <c r="A239" t="s">
        <v>161</v>
      </c>
      <c r="B239">
        <v>2027</v>
      </c>
      <c r="C239">
        <v>40</v>
      </c>
      <c r="D239" s="2" t="str">
        <f t="shared" si="3"/>
        <v>RF_HSD2027</v>
      </c>
    </row>
    <row r="240" spans="1:4" x14ac:dyDescent="0.25">
      <c r="A240" t="s">
        <v>161</v>
      </c>
      <c r="B240">
        <v>2028</v>
      </c>
      <c r="C240">
        <v>40</v>
      </c>
      <c r="D240" s="2" t="str">
        <f t="shared" si="3"/>
        <v>RF_HSD2028</v>
      </c>
    </row>
    <row r="241" spans="1:4" x14ac:dyDescent="0.25">
      <c r="A241" t="s">
        <v>161</v>
      </c>
      <c r="B241">
        <v>2029</v>
      </c>
      <c r="C241">
        <v>40</v>
      </c>
      <c r="D241" s="2" t="str">
        <f t="shared" si="3"/>
        <v>RF_HSD2029</v>
      </c>
    </row>
    <row r="242" spans="1:4" x14ac:dyDescent="0.25">
      <c r="A242" t="s">
        <v>161</v>
      </c>
      <c r="B242">
        <v>2030</v>
      </c>
      <c r="C242">
        <v>40</v>
      </c>
      <c r="D242" s="2" t="str">
        <f t="shared" si="3"/>
        <v>RF_HSD2030</v>
      </c>
    </row>
    <row r="243" spans="1:4" x14ac:dyDescent="0.25">
      <c r="A243" t="s">
        <v>161</v>
      </c>
      <c r="B243">
        <v>2031</v>
      </c>
      <c r="C243">
        <v>40</v>
      </c>
      <c r="D243" s="2" t="str">
        <f t="shared" si="3"/>
        <v>RF_HSD2031</v>
      </c>
    </row>
    <row r="244" spans="1:4" x14ac:dyDescent="0.25">
      <c r="A244" t="s">
        <v>161</v>
      </c>
      <c r="B244">
        <v>2032</v>
      </c>
      <c r="C244">
        <v>40</v>
      </c>
      <c r="D244" s="2" t="str">
        <f t="shared" si="3"/>
        <v>RF_HSD2032</v>
      </c>
    </row>
    <row r="245" spans="1:4" x14ac:dyDescent="0.25">
      <c r="A245" t="s">
        <v>161</v>
      </c>
      <c r="B245">
        <v>2033</v>
      </c>
      <c r="C245">
        <v>40</v>
      </c>
      <c r="D245" s="2" t="str">
        <f t="shared" si="3"/>
        <v>RF_HSD2033</v>
      </c>
    </row>
    <row r="246" spans="1:4" x14ac:dyDescent="0.25">
      <c r="A246" t="s">
        <v>161</v>
      </c>
      <c r="B246">
        <v>2034</v>
      </c>
      <c r="C246">
        <v>40</v>
      </c>
      <c r="D246" s="2" t="str">
        <f t="shared" si="3"/>
        <v>RF_HSD2034</v>
      </c>
    </row>
    <row r="247" spans="1:4" x14ac:dyDescent="0.25">
      <c r="A247" t="s">
        <v>161</v>
      </c>
      <c r="B247">
        <v>2035</v>
      </c>
      <c r="C247">
        <v>40</v>
      </c>
      <c r="D247" s="2" t="str">
        <f t="shared" si="3"/>
        <v>RF_HSD2035</v>
      </c>
    </row>
    <row r="248" spans="1:4" x14ac:dyDescent="0.25">
      <c r="A248" t="s">
        <v>161</v>
      </c>
      <c r="B248">
        <v>2036</v>
      </c>
      <c r="C248">
        <v>40</v>
      </c>
      <c r="D248" s="2" t="str">
        <f t="shared" si="3"/>
        <v>RF_HSD2036</v>
      </c>
    </row>
    <row r="249" spans="1:4" x14ac:dyDescent="0.25">
      <c r="A249" t="s">
        <v>161</v>
      </c>
      <c r="B249">
        <v>2037</v>
      </c>
      <c r="C249">
        <v>40</v>
      </c>
      <c r="D249" s="2" t="str">
        <f t="shared" si="3"/>
        <v>RF_HSD2037</v>
      </c>
    </row>
    <row r="250" spans="1:4" x14ac:dyDescent="0.25">
      <c r="A250" t="s">
        <v>161</v>
      </c>
      <c r="B250">
        <v>2038</v>
      </c>
      <c r="C250">
        <v>40</v>
      </c>
      <c r="D250" s="2" t="str">
        <f t="shared" si="3"/>
        <v>RF_HSD2038</v>
      </c>
    </row>
    <row r="251" spans="1:4" x14ac:dyDescent="0.25">
      <c r="A251" t="s">
        <v>161</v>
      </c>
      <c r="B251">
        <v>2039</v>
      </c>
      <c r="C251">
        <v>40</v>
      </c>
      <c r="D251" s="2" t="str">
        <f t="shared" si="3"/>
        <v>RF_HSD2039</v>
      </c>
    </row>
    <row r="252" spans="1:4" x14ac:dyDescent="0.25">
      <c r="A252" t="s">
        <v>161</v>
      </c>
      <c r="B252">
        <v>2040</v>
      </c>
      <c r="C252">
        <v>40</v>
      </c>
      <c r="D252" s="2" t="str">
        <f t="shared" si="3"/>
        <v>RF_HSD2040</v>
      </c>
    </row>
    <row r="253" spans="1:4" x14ac:dyDescent="0.25">
      <c r="A253" t="s">
        <v>161</v>
      </c>
      <c r="B253">
        <v>2041</v>
      </c>
      <c r="C253">
        <v>40</v>
      </c>
      <c r="D253" s="2" t="str">
        <f t="shared" si="3"/>
        <v>RF_HSD2041</v>
      </c>
    </row>
    <row r="254" spans="1:4" x14ac:dyDescent="0.25">
      <c r="A254" t="s">
        <v>160</v>
      </c>
      <c r="B254">
        <v>2024</v>
      </c>
      <c r="C254">
        <v>40</v>
      </c>
      <c r="D254" s="2" t="str">
        <f t="shared" si="3"/>
        <v>RF_ATF2024</v>
      </c>
    </row>
    <row r="255" spans="1:4" x14ac:dyDescent="0.25">
      <c r="A255" t="s">
        <v>160</v>
      </c>
      <c r="B255">
        <v>2025</v>
      </c>
      <c r="C255">
        <v>40</v>
      </c>
      <c r="D255" s="2" t="str">
        <f t="shared" si="3"/>
        <v>RF_ATF2025</v>
      </c>
    </row>
    <row r="256" spans="1:4" x14ac:dyDescent="0.25">
      <c r="A256" t="s">
        <v>160</v>
      </c>
      <c r="B256">
        <v>2026</v>
      </c>
      <c r="C256">
        <v>40</v>
      </c>
      <c r="D256" s="2" t="str">
        <f t="shared" si="3"/>
        <v>RF_ATF2026</v>
      </c>
    </row>
    <row r="257" spans="1:4" x14ac:dyDescent="0.25">
      <c r="A257" t="s">
        <v>160</v>
      </c>
      <c r="B257">
        <v>2027</v>
      </c>
      <c r="C257">
        <v>40</v>
      </c>
      <c r="D257" s="2" t="str">
        <f t="shared" si="3"/>
        <v>RF_ATF2027</v>
      </c>
    </row>
    <row r="258" spans="1:4" x14ac:dyDescent="0.25">
      <c r="A258" t="s">
        <v>160</v>
      </c>
      <c r="B258">
        <v>2028</v>
      </c>
      <c r="C258">
        <v>40</v>
      </c>
      <c r="D258" s="2" t="str">
        <f t="shared" si="3"/>
        <v>RF_ATF2028</v>
      </c>
    </row>
    <row r="259" spans="1:4" x14ac:dyDescent="0.25">
      <c r="A259" t="s">
        <v>160</v>
      </c>
      <c r="B259">
        <v>2029</v>
      </c>
      <c r="C259">
        <v>40</v>
      </c>
      <c r="D259" s="2" t="str">
        <f t="shared" ref="D259:D322" si="4">_xlfn.CONCAT(A259,B259)</f>
        <v>RF_ATF2029</v>
      </c>
    </row>
    <row r="260" spans="1:4" x14ac:dyDescent="0.25">
      <c r="A260" t="s">
        <v>160</v>
      </c>
      <c r="B260">
        <v>2030</v>
      </c>
      <c r="C260">
        <v>40</v>
      </c>
      <c r="D260" s="2" t="str">
        <f t="shared" si="4"/>
        <v>RF_ATF2030</v>
      </c>
    </row>
    <row r="261" spans="1:4" x14ac:dyDescent="0.25">
      <c r="A261" t="s">
        <v>160</v>
      </c>
      <c r="B261">
        <v>2031</v>
      </c>
      <c r="C261">
        <v>40</v>
      </c>
      <c r="D261" s="2" t="str">
        <f t="shared" si="4"/>
        <v>RF_ATF2031</v>
      </c>
    </row>
    <row r="262" spans="1:4" x14ac:dyDescent="0.25">
      <c r="A262" t="s">
        <v>160</v>
      </c>
      <c r="B262">
        <v>2032</v>
      </c>
      <c r="C262">
        <v>40</v>
      </c>
      <c r="D262" s="2" t="str">
        <f t="shared" si="4"/>
        <v>RF_ATF2032</v>
      </c>
    </row>
    <row r="263" spans="1:4" x14ac:dyDescent="0.25">
      <c r="A263" t="s">
        <v>160</v>
      </c>
      <c r="B263">
        <v>2033</v>
      </c>
      <c r="C263">
        <v>40</v>
      </c>
      <c r="D263" s="2" t="str">
        <f t="shared" si="4"/>
        <v>RF_ATF2033</v>
      </c>
    </row>
    <row r="264" spans="1:4" x14ac:dyDescent="0.25">
      <c r="A264" t="s">
        <v>160</v>
      </c>
      <c r="B264">
        <v>2034</v>
      </c>
      <c r="C264">
        <v>40</v>
      </c>
      <c r="D264" s="2" t="str">
        <f t="shared" si="4"/>
        <v>RF_ATF2034</v>
      </c>
    </row>
    <row r="265" spans="1:4" x14ac:dyDescent="0.25">
      <c r="A265" t="s">
        <v>160</v>
      </c>
      <c r="B265">
        <v>2035</v>
      </c>
      <c r="C265">
        <v>40</v>
      </c>
      <c r="D265" s="2" t="str">
        <f t="shared" si="4"/>
        <v>RF_ATF2035</v>
      </c>
    </row>
    <row r="266" spans="1:4" x14ac:dyDescent="0.25">
      <c r="A266" t="s">
        <v>160</v>
      </c>
      <c r="B266">
        <v>2036</v>
      </c>
      <c r="C266">
        <v>40</v>
      </c>
      <c r="D266" s="2" t="str">
        <f t="shared" si="4"/>
        <v>RF_ATF2036</v>
      </c>
    </row>
    <row r="267" spans="1:4" x14ac:dyDescent="0.25">
      <c r="A267" t="s">
        <v>160</v>
      </c>
      <c r="B267">
        <v>2037</v>
      </c>
      <c r="C267">
        <v>40</v>
      </c>
      <c r="D267" s="2" t="str">
        <f t="shared" si="4"/>
        <v>RF_ATF2037</v>
      </c>
    </row>
    <row r="268" spans="1:4" x14ac:dyDescent="0.25">
      <c r="A268" t="s">
        <v>160</v>
      </c>
      <c r="B268">
        <v>2038</v>
      </c>
      <c r="C268">
        <v>40</v>
      </c>
      <c r="D268" s="2" t="str">
        <f t="shared" si="4"/>
        <v>RF_ATF2038</v>
      </c>
    </row>
    <row r="269" spans="1:4" x14ac:dyDescent="0.25">
      <c r="A269" t="s">
        <v>160</v>
      </c>
      <c r="B269">
        <v>2039</v>
      </c>
      <c r="C269">
        <v>40</v>
      </c>
      <c r="D269" s="2" t="str">
        <f t="shared" si="4"/>
        <v>RF_ATF2039</v>
      </c>
    </row>
    <row r="270" spans="1:4" x14ac:dyDescent="0.25">
      <c r="A270" t="s">
        <v>160</v>
      </c>
      <c r="B270">
        <v>2040</v>
      </c>
      <c r="C270">
        <v>40</v>
      </c>
      <c r="D270" s="2" t="str">
        <f t="shared" si="4"/>
        <v>RF_ATF2040</v>
      </c>
    </row>
    <row r="271" spans="1:4" x14ac:dyDescent="0.25">
      <c r="A271" t="s">
        <v>160</v>
      </c>
      <c r="B271">
        <v>2041</v>
      </c>
      <c r="C271">
        <v>40</v>
      </c>
      <c r="D271" s="2" t="str">
        <f t="shared" si="4"/>
        <v>RF_ATF2041</v>
      </c>
    </row>
    <row r="272" spans="1:4" x14ac:dyDescent="0.25">
      <c r="A272" t="s">
        <v>162</v>
      </c>
      <c r="B272">
        <v>2024</v>
      </c>
      <c r="C272">
        <v>40</v>
      </c>
      <c r="D272" s="2" t="str">
        <f t="shared" si="4"/>
        <v>RF_LPG2024</v>
      </c>
    </row>
    <row r="273" spans="1:4" x14ac:dyDescent="0.25">
      <c r="A273" t="s">
        <v>162</v>
      </c>
      <c r="B273">
        <v>2025</v>
      </c>
      <c r="C273">
        <v>40</v>
      </c>
      <c r="D273" s="2" t="str">
        <f t="shared" si="4"/>
        <v>RF_LPG2025</v>
      </c>
    </row>
    <row r="274" spans="1:4" x14ac:dyDescent="0.25">
      <c r="A274" t="s">
        <v>162</v>
      </c>
      <c r="B274">
        <v>2026</v>
      </c>
      <c r="C274">
        <v>40</v>
      </c>
      <c r="D274" s="2" t="str">
        <f t="shared" si="4"/>
        <v>RF_LPG2026</v>
      </c>
    </row>
    <row r="275" spans="1:4" x14ac:dyDescent="0.25">
      <c r="A275" t="s">
        <v>162</v>
      </c>
      <c r="B275">
        <v>2027</v>
      </c>
      <c r="C275">
        <v>40</v>
      </c>
      <c r="D275" s="2" t="str">
        <f t="shared" si="4"/>
        <v>RF_LPG2027</v>
      </c>
    </row>
    <row r="276" spans="1:4" x14ac:dyDescent="0.25">
      <c r="A276" t="s">
        <v>162</v>
      </c>
      <c r="B276">
        <v>2028</v>
      </c>
      <c r="C276">
        <v>40</v>
      </c>
      <c r="D276" s="2" t="str">
        <f t="shared" si="4"/>
        <v>RF_LPG2028</v>
      </c>
    </row>
    <row r="277" spans="1:4" x14ac:dyDescent="0.25">
      <c r="A277" t="s">
        <v>162</v>
      </c>
      <c r="B277">
        <v>2029</v>
      </c>
      <c r="C277">
        <v>40</v>
      </c>
      <c r="D277" s="2" t="str">
        <f t="shared" si="4"/>
        <v>RF_LPG2029</v>
      </c>
    </row>
    <row r="278" spans="1:4" x14ac:dyDescent="0.25">
      <c r="A278" t="s">
        <v>162</v>
      </c>
      <c r="B278">
        <v>2030</v>
      </c>
      <c r="C278">
        <v>40</v>
      </c>
      <c r="D278" s="2" t="str">
        <f t="shared" si="4"/>
        <v>RF_LPG2030</v>
      </c>
    </row>
    <row r="279" spans="1:4" x14ac:dyDescent="0.25">
      <c r="A279" t="s">
        <v>162</v>
      </c>
      <c r="B279">
        <v>2031</v>
      </c>
      <c r="C279">
        <v>40</v>
      </c>
      <c r="D279" s="2" t="str">
        <f t="shared" si="4"/>
        <v>RF_LPG2031</v>
      </c>
    </row>
    <row r="280" spans="1:4" x14ac:dyDescent="0.25">
      <c r="A280" t="s">
        <v>162</v>
      </c>
      <c r="B280">
        <v>2032</v>
      </c>
      <c r="C280">
        <v>40</v>
      </c>
      <c r="D280" s="2" t="str">
        <f t="shared" si="4"/>
        <v>RF_LPG2032</v>
      </c>
    </row>
    <row r="281" spans="1:4" x14ac:dyDescent="0.25">
      <c r="A281" t="s">
        <v>162</v>
      </c>
      <c r="B281">
        <v>2033</v>
      </c>
      <c r="C281">
        <v>40</v>
      </c>
      <c r="D281" s="2" t="str">
        <f t="shared" si="4"/>
        <v>RF_LPG2033</v>
      </c>
    </row>
    <row r="282" spans="1:4" x14ac:dyDescent="0.25">
      <c r="A282" t="s">
        <v>162</v>
      </c>
      <c r="B282">
        <v>2034</v>
      </c>
      <c r="C282">
        <v>40</v>
      </c>
      <c r="D282" s="2" t="str">
        <f t="shared" si="4"/>
        <v>RF_LPG2034</v>
      </c>
    </row>
    <row r="283" spans="1:4" x14ac:dyDescent="0.25">
      <c r="A283" t="s">
        <v>162</v>
      </c>
      <c r="B283">
        <v>2035</v>
      </c>
      <c r="C283">
        <v>40</v>
      </c>
      <c r="D283" s="2" t="str">
        <f t="shared" si="4"/>
        <v>RF_LPG2035</v>
      </c>
    </row>
    <row r="284" spans="1:4" x14ac:dyDescent="0.25">
      <c r="A284" t="s">
        <v>162</v>
      </c>
      <c r="B284">
        <v>2036</v>
      </c>
      <c r="C284">
        <v>40</v>
      </c>
      <c r="D284" s="2" t="str">
        <f t="shared" si="4"/>
        <v>RF_LPG2036</v>
      </c>
    </row>
    <row r="285" spans="1:4" x14ac:dyDescent="0.25">
      <c r="A285" t="s">
        <v>162</v>
      </c>
      <c r="B285">
        <v>2037</v>
      </c>
      <c r="C285">
        <v>40</v>
      </c>
      <c r="D285" s="2" t="str">
        <f t="shared" si="4"/>
        <v>RF_LPG2037</v>
      </c>
    </row>
    <row r="286" spans="1:4" x14ac:dyDescent="0.25">
      <c r="A286" t="s">
        <v>162</v>
      </c>
      <c r="B286">
        <v>2038</v>
      </c>
      <c r="C286">
        <v>40</v>
      </c>
      <c r="D286" s="2" t="str">
        <f t="shared" si="4"/>
        <v>RF_LPG2038</v>
      </c>
    </row>
    <row r="287" spans="1:4" x14ac:dyDescent="0.25">
      <c r="A287" t="s">
        <v>162</v>
      </c>
      <c r="B287">
        <v>2039</v>
      </c>
      <c r="C287">
        <v>40</v>
      </c>
      <c r="D287" s="2" t="str">
        <f t="shared" si="4"/>
        <v>RF_LPG2039</v>
      </c>
    </row>
    <row r="288" spans="1:4" x14ac:dyDescent="0.25">
      <c r="A288" t="s">
        <v>162</v>
      </c>
      <c r="B288">
        <v>2040</v>
      </c>
      <c r="C288">
        <v>40</v>
      </c>
      <c r="D288" s="2" t="str">
        <f t="shared" si="4"/>
        <v>RF_LPG2040</v>
      </c>
    </row>
    <row r="289" spans="1:4" x14ac:dyDescent="0.25">
      <c r="A289" t="s">
        <v>162</v>
      </c>
      <c r="B289">
        <v>2041</v>
      </c>
      <c r="C289">
        <v>40</v>
      </c>
      <c r="D289" s="2" t="str">
        <f t="shared" si="4"/>
        <v>RF_LPG2041</v>
      </c>
    </row>
    <row r="290" spans="1:4" x14ac:dyDescent="0.25">
      <c r="A290" t="s">
        <v>164</v>
      </c>
      <c r="B290">
        <v>2024</v>
      </c>
      <c r="C290">
        <v>40</v>
      </c>
      <c r="D290" s="2" t="str">
        <f t="shared" si="4"/>
        <v>RF_OTHERPP2024</v>
      </c>
    </row>
    <row r="291" spans="1:4" x14ac:dyDescent="0.25">
      <c r="A291" t="s">
        <v>164</v>
      </c>
      <c r="B291">
        <v>2025</v>
      </c>
      <c r="C291">
        <v>40</v>
      </c>
      <c r="D291" s="2" t="str">
        <f t="shared" si="4"/>
        <v>RF_OTHERPP2025</v>
      </c>
    </row>
    <row r="292" spans="1:4" x14ac:dyDescent="0.25">
      <c r="A292" t="s">
        <v>164</v>
      </c>
      <c r="B292">
        <v>2026</v>
      </c>
      <c r="C292">
        <v>40</v>
      </c>
      <c r="D292" s="2" t="str">
        <f t="shared" si="4"/>
        <v>RF_OTHERPP2026</v>
      </c>
    </row>
    <row r="293" spans="1:4" x14ac:dyDescent="0.25">
      <c r="A293" t="s">
        <v>164</v>
      </c>
      <c r="B293">
        <v>2027</v>
      </c>
      <c r="C293">
        <v>40</v>
      </c>
      <c r="D293" s="2" t="str">
        <f t="shared" si="4"/>
        <v>RF_OTHERPP2027</v>
      </c>
    </row>
    <row r="294" spans="1:4" x14ac:dyDescent="0.25">
      <c r="A294" t="s">
        <v>164</v>
      </c>
      <c r="B294">
        <v>2028</v>
      </c>
      <c r="C294">
        <v>40</v>
      </c>
      <c r="D294" s="2" t="str">
        <f t="shared" si="4"/>
        <v>RF_OTHERPP2028</v>
      </c>
    </row>
    <row r="295" spans="1:4" x14ac:dyDescent="0.25">
      <c r="A295" t="s">
        <v>164</v>
      </c>
      <c r="B295">
        <v>2029</v>
      </c>
      <c r="C295">
        <v>40</v>
      </c>
      <c r="D295" s="2" t="str">
        <f t="shared" si="4"/>
        <v>RF_OTHERPP2029</v>
      </c>
    </row>
    <row r="296" spans="1:4" x14ac:dyDescent="0.25">
      <c r="A296" t="s">
        <v>164</v>
      </c>
      <c r="B296">
        <v>2030</v>
      </c>
      <c r="C296">
        <v>40</v>
      </c>
      <c r="D296" s="2" t="str">
        <f t="shared" si="4"/>
        <v>RF_OTHERPP2030</v>
      </c>
    </row>
    <row r="297" spans="1:4" x14ac:dyDescent="0.25">
      <c r="A297" t="s">
        <v>164</v>
      </c>
      <c r="B297">
        <v>2031</v>
      </c>
      <c r="C297">
        <v>40</v>
      </c>
      <c r="D297" s="2" t="str">
        <f t="shared" si="4"/>
        <v>RF_OTHERPP2031</v>
      </c>
    </row>
    <row r="298" spans="1:4" x14ac:dyDescent="0.25">
      <c r="A298" t="s">
        <v>164</v>
      </c>
      <c r="B298">
        <v>2032</v>
      </c>
      <c r="C298">
        <v>40</v>
      </c>
      <c r="D298" s="2" t="str">
        <f t="shared" si="4"/>
        <v>RF_OTHERPP2032</v>
      </c>
    </row>
    <row r="299" spans="1:4" x14ac:dyDescent="0.25">
      <c r="A299" t="s">
        <v>164</v>
      </c>
      <c r="B299">
        <v>2033</v>
      </c>
      <c r="C299">
        <v>40</v>
      </c>
      <c r="D299" s="2" t="str">
        <f t="shared" si="4"/>
        <v>RF_OTHERPP2033</v>
      </c>
    </row>
    <row r="300" spans="1:4" x14ac:dyDescent="0.25">
      <c r="A300" t="s">
        <v>164</v>
      </c>
      <c r="B300">
        <v>2034</v>
      </c>
      <c r="C300">
        <v>40</v>
      </c>
      <c r="D300" s="2" t="str">
        <f t="shared" si="4"/>
        <v>RF_OTHERPP2034</v>
      </c>
    </row>
    <row r="301" spans="1:4" x14ac:dyDescent="0.25">
      <c r="A301" t="s">
        <v>164</v>
      </c>
      <c r="B301">
        <v>2035</v>
      </c>
      <c r="C301">
        <v>40</v>
      </c>
      <c r="D301" s="2" t="str">
        <f t="shared" si="4"/>
        <v>RF_OTHERPP2035</v>
      </c>
    </row>
    <row r="302" spans="1:4" x14ac:dyDescent="0.25">
      <c r="A302" t="s">
        <v>164</v>
      </c>
      <c r="B302">
        <v>2036</v>
      </c>
      <c r="C302">
        <v>40</v>
      </c>
      <c r="D302" s="2" t="str">
        <f t="shared" si="4"/>
        <v>RF_OTHERPP2036</v>
      </c>
    </row>
    <row r="303" spans="1:4" x14ac:dyDescent="0.25">
      <c r="A303" t="s">
        <v>164</v>
      </c>
      <c r="B303">
        <v>2037</v>
      </c>
      <c r="C303">
        <v>40</v>
      </c>
      <c r="D303" s="2" t="str">
        <f t="shared" si="4"/>
        <v>RF_OTHERPP2037</v>
      </c>
    </row>
    <row r="304" spans="1:4" x14ac:dyDescent="0.25">
      <c r="A304" t="s">
        <v>164</v>
      </c>
      <c r="B304">
        <v>2038</v>
      </c>
      <c r="C304">
        <v>40</v>
      </c>
      <c r="D304" s="2" t="str">
        <f t="shared" si="4"/>
        <v>RF_OTHERPP2038</v>
      </c>
    </row>
    <row r="305" spans="1:4" x14ac:dyDescent="0.25">
      <c r="A305" t="s">
        <v>164</v>
      </c>
      <c r="B305">
        <v>2039</v>
      </c>
      <c r="C305">
        <v>40</v>
      </c>
      <c r="D305" s="2" t="str">
        <f t="shared" si="4"/>
        <v>RF_OTHERPP2039</v>
      </c>
    </row>
    <row r="306" spans="1:4" x14ac:dyDescent="0.25">
      <c r="A306" t="s">
        <v>164</v>
      </c>
      <c r="B306">
        <v>2040</v>
      </c>
      <c r="C306">
        <v>40</v>
      </c>
      <c r="D306" s="2" t="str">
        <f t="shared" si="4"/>
        <v>RF_OTHERPP2040</v>
      </c>
    </row>
    <row r="307" spans="1:4" x14ac:dyDescent="0.25">
      <c r="A307" t="s">
        <v>164</v>
      </c>
      <c r="B307">
        <v>2041</v>
      </c>
      <c r="C307">
        <v>40</v>
      </c>
      <c r="D307" s="2" t="str">
        <f t="shared" si="4"/>
        <v>RF_OTHERPP2041</v>
      </c>
    </row>
    <row r="308" spans="1:4" x14ac:dyDescent="0.25">
      <c r="A308" t="s">
        <v>165</v>
      </c>
      <c r="B308">
        <v>2024</v>
      </c>
      <c r="C308">
        <v>40</v>
      </c>
      <c r="D308" s="2" t="str">
        <f t="shared" si="4"/>
        <v>RF_PETCOKE2024</v>
      </c>
    </row>
    <row r="309" spans="1:4" x14ac:dyDescent="0.25">
      <c r="A309" t="s">
        <v>165</v>
      </c>
      <c r="B309">
        <v>2025</v>
      </c>
      <c r="C309">
        <v>40</v>
      </c>
      <c r="D309" s="2" t="str">
        <f t="shared" si="4"/>
        <v>RF_PETCOKE2025</v>
      </c>
    </row>
    <row r="310" spans="1:4" x14ac:dyDescent="0.25">
      <c r="A310" t="s">
        <v>165</v>
      </c>
      <c r="B310">
        <v>2026</v>
      </c>
      <c r="C310">
        <v>40</v>
      </c>
      <c r="D310" s="2" t="str">
        <f t="shared" si="4"/>
        <v>RF_PETCOKE2026</v>
      </c>
    </row>
    <row r="311" spans="1:4" x14ac:dyDescent="0.25">
      <c r="A311" t="s">
        <v>165</v>
      </c>
      <c r="B311">
        <v>2027</v>
      </c>
      <c r="C311">
        <v>40</v>
      </c>
      <c r="D311" s="2" t="str">
        <f t="shared" si="4"/>
        <v>RF_PETCOKE2027</v>
      </c>
    </row>
    <row r="312" spans="1:4" x14ac:dyDescent="0.25">
      <c r="A312" t="s">
        <v>165</v>
      </c>
      <c r="B312">
        <v>2028</v>
      </c>
      <c r="C312">
        <v>40</v>
      </c>
      <c r="D312" s="2" t="str">
        <f t="shared" si="4"/>
        <v>RF_PETCOKE2028</v>
      </c>
    </row>
    <row r="313" spans="1:4" x14ac:dyDescent="0.25">
      <c r="A313" t="s">
        <v>165</v>
      </c>
      <c r="B313">
        <v>2029</v>
      </c>
      <c r="C313">
        <v>40</v>
      </c>
      <c r="D313" s="2" t="str">
        <f t="shared" si="4"/>
        <v>RF_PETCOKE2029</v>
      </c>
    </row>
    <row r="314" spans="1:4" x14ac:dyDescent="0.25">
      <c r="A314" t="s">
        <v>165</v>
      </c>
      <c r="B314">
        <v>2030</v>
      </c>
      <c r="C314">
        <v>40</v>
      </c>
      <c r="D314" s="2" t="str">
        <f t="shared" si="4"/>
        <v>RF_PETCOKE2030</v>
      </c>
    </row>
    <row r="315" spans="1:4" x14ac:dyDescent="0.25">
      <c r="A315" t="s">
        <v>165</v>
      </c>
      <c r="B315">
        <v>2031</v>
      </c>
      <c r="C315">
        <v>40</v>
      </c>
      <c r="D315" s="2" t="str">
        <f t="shared" si="4"/>
        <v>RF_PETCOKE2031</v>
      </c>
    </row>
    <row r="316" spans="1:4" x14ac:dyDescent="0.25">
      <c r="A316" t="s">
        <v>165</v>
      </c>
      <c r="B316">
        <v>2032</v>
      </c>
      <c r="C316">
        <v>40</v>
      </c>
      <c r="D316" s="2" t="str">
        <f t="shared" si="4"/>
        <v>RF_PETCOKE2032</v>
      </c>
    </row>
    <row r="317" spans="1:4" x14ac:dyDescent="0.25">
      <c r="A317" t="s">
        <v>165</v>
      </c>
      <c r="B317">
        <v>2033</v>
      </c>
      <c r="C317">
        <v>40</v>
      </c>
      <c r="D317" s="2" t="str">
        <f t="shared" si="4"/>
        <v>RF_PETCOKE2033</v>
      </c>
    </row>
    <row r="318" spans="1:4" x14ac:dyDescent="0.25">
      <c r="A318" t="s">
        <v>165</v>
      </c>
      <c r="B318">
        <v>2034</v>
      </c>
      <c r="C318">
        <v>40</v>
      </c>
      <c r="D318" s="2" t="str">
        <f t="shared" si="4"/>
        <v>RF_PETCOKE2034</v>
      </c>
    </row>
    <row r="319" spans="1:4" x14ac:dyDescent="0.25">
      <c r="A319" t="s">
        <v>165</v>
      </c>
      <c r="B319">
        <v>2035</v>
      </c>
      <c r="C319">
        <v>40</v>
      </c>
      <c r="D319" s="2" t="str">
        <f t="shared" si="4"/>
        <v>RF_PETCOKE2035</v>
      </c>
    </row>
    <row r="320" spans="1:4" x14ac:dyDescent="0.25">
      <c r="A320" t="s">
        <v>165</v>
      </c>
      <c r="B320">
        <v>2036</v>
      </c>
      <c r="C320">
        <v>40</v>
      </c>
      <c r="D320" s="2" t="str">
        <f t="shared" si="4"/>
        <v>RF_PETCOKE2036</v>
      </c>
    </row>
    <row r="321" spans="1:4" x14ac:dyDescent="0.25">
      <c r="A321" t="s">
        <v>165</v>
      </c>
      <c r="B321">
        <v>2037</v>
      </c>
      <c r="C321">
        <v>40</v>
      </c>
      <c r="D321" s="2" t="str">
        <f t="shared" si="4"/>
        <v>RF_PETCOKE2037</v>
      </c>
    </row>
    <row r="322" spans="1:4" x14ac:dyDescent="0.25">
      <c r="A322" t="s">
        <v>165</v>
      </c>
      <c r="B322">
        <v>2038</v>
      </c>
      <c r="C322">
        <v>40</v>
      </c>
      <c r="D322" s="2" t="str">
        <f t="shared" si="4"/>
        <v>RF_PETCOKE2038</v>
      </c>
    </row>
    <row r="323" spans="1:4" x14ac:dyDescent="0.25">
      <c r="A323" t="s">
        <v>165</v>
      </c>
      <c r="B323">
        <v>2039</v>
      </c>
      <c r="C323">
        <v>40</v>
      </c>
      <c r="D323" s="2" t="str">
        <f t="shared" ref="D323:D343" si="5">_xlfn.CONCAT(A323,B323)</f>
        <v>RF_PETCOKE2039</v>
      </c>
    </row>
    <row r="324" spans="1:4" x14ac:dyDescent="0.25">
      <c r="A324" t="s">
        <v>165</v>
      </c>
      <c r="B324">
        <v>2040</v>
      </c>
      <c r="C324">
        <v>40</v>
      </c>
      <c r="D324" s="2" t="str">
        <f t="shared" si="5"/>
        <v>RF_PETCOKE2040</v>
      </c>
    </row>
    <row r="325" spans="1:4" x14ac:dyDescent="0.25">
      <c r="A325" t="s">
        <v>165</v>
      </c>
      <c r="B325">
        <v>2041</v>
      </c>
      <c r="C325">
        <v>40</v>
      </c>
      <c r="D325" s="2" t="str">
        <f t="shared" si="5"/>
        <v>RF_PETCOKE2041</v>
      </c>
    </row>
    <row r="326" spans="1:4" x14ac:dyDescent="0.25">
      <c r="A326" t="s">
        <v>24</v>
      </c>
      <c r="B326">
        <v>2024</v>
      </c>
      <c r="C326">
        <v>20</v>
      </c>
      <c r="D326" s="2" t="str">
        <f t="shared" si="5"/>
        <v>GH_ELECTROLYSIS2024</v>
      </c>
    </row>
    <row r="327" spans="1:4" x14ac:dyDescent="0.25">
      <c r="A327" t="s">
        <v>24</v>
      </c>
      <c r="B327">
        <v>2025</v>
      </c>
      <c r="C327">
        <v>20</v>
      </c>
      <c r="D327" s="2" t="str">
        <f t="shared" si="5"/>
        <v>GH_ELECTROLYSIS2025</v>
      </c>
    </row>
    <row r="328" spans="1:4" x14ac:dyDescent="0.25">
      <c r="A328" t="s">
        <v>24</v>
      </c>
      <c r="B328">
        <v>2026</v>
      </c>
      <c r="C328">
        <v>20</v>
      </c>
      <c r="D328" s="2" t="str">
        <f t="shared" si="5"/>
        <v>GH_ELECTROLYSIS2026</v>
      </c>
    </row>
    <row r="329" spans="1:4" x14ac:dyDescent="0.25">
      <c r="A329" t="s">
        <v>24</v>
      </c>
      <c r="B329">
        <v>2027</v>
      </c>
      <c r="C329">
        <v>20</v>
      </c>
      <c r="D329" s="2" t="str">
        <f t="shared" si="5"/>
        <v>GH_ELECTROLYSIS2027</v>
      </c>
    </row>
    <row r="330" spans="1:4" x14ac:dyDescent="0.25">
      <c r="A330" t="s">
        <v>24</v>
      </c>
      <c r="B330">
        <v>2028</v>
      </c>
      <c r="C330">
        <v>20</v>
      </c>
      <c r="D330" s="2" t="str">
        <f t="shared" si="5"/>
        <v>GH_ELECTROLYSIS2028</v>
      </c>
    </row>
    <row r="331" spans="1:4" x14ac:dyDescent="0.25">
      <c r="A331" t="s">
        <v>24</v>
      </c>
      <c r="B331">
        <v>2029</v>
      </c>
      <c r="C331">
        <v>20</v>
      </c>
      <c r="D331" s="2" t="str">
        <f t="shared" si="5"/>
        <v>GH_ELECTROLYSIS2029</v>
      </c>
    </row>
    <row r="332" spans="1:4" x14ac:dyDescent="0.25">
      <c r="A332" t="s">
        <v>24</v>
      </c>
      <c r="B332">
        <v>2030</v>
      </c>
      <c r="C332">
        <v>20</v>
      </c>
      <c r="D332" s="2" t="str">
        <f t="shared" si="5"/>
        <v>GH_ELECTROLYSIS2030</v>
      </c>
    </row>
    <row r="333" spans="1:4" x14ac:dyDescent="0.25">
      <c r="A333" t="s">
        <v>24</v>
      </c>
      <c r="B333">
        <v>2031</v>
      </c>
      <c r="C333">
        <v>20</v>
      </c>
      <c r="D333" s="2" t="str">
        <f t="shared" si="5"/>
        <v>GH_ELECTROLYSIS2031</v>
      </c>
    </row>
    <row r="334" spans="1:4" x14ac:dyDescent="0.25">
      <c r="A334" t="s">
        <v>24</v>
      </c>
      <c r="B334">
        <v>2032</v>
      </c>
      <c r="C334">
        <v>20</v>
      </c>
      <c r="D334" s="2" t="str">
        <f t="shared" si="5"/>
        <v>GH_ELECTROLYSIS2032</v>
      </c>
    </row>
    <row r="335" spans="1:4" x14ac:dyDescent="0.25">
      <c r="A335" t="s">
        <v>24</v>
      </c>
      <c r="B335">
        <v>2033</v>
      </c>
      <c r="C335">
        <v>20</v>
      </c>
      <c r="D335" s="2" t="str">
        <f t="shared" si="5"/>
        <v>GH_ELECTROLYSIS2033</v>
      </c>
    </row>
    <row r="336" spans="1:4" x14ac:dyDescent="0.25">
      <c r="A336" t="s">
        <v>24</v>
      </c>
      <c r="B336">
        <v>2034</v>
      </c>
      <c r="C336">
        <v>20</v>
      </c>
      <c r="D336" s="2" t="str">
        <f t="shared" si="5"/>
        <v>GH_ELECTROLYSIS2034</v>
      </c>
    </row>
    <row r="337" spans="1:4" x14ac:dyDescent="0.25">
      <c r="A337" t="s">
        <v>24</v>
      </c>
      <c r="B337">
        <v>2035</v>
      </c>
      <c r="C337">
        <v>20</v>
      </c>
      <c r="D337" s="2" t="str">
        <f t="shared" si="5"/>
        <v>GH_ELECTROLYSIS2035</v>
      </c>
    </row>
    <row r="338" spans="1:4" x14ac:dyDescent="0.25">
      <c r="A338" t="s">
        <v>24</v>
      </c>
      <c r="B338">
        <v>2036</v>
      </c>
      <c r="C338">
        <v>20</v>
      </c>
      <c r="D338" s="2" t="str">
        <f t="shared" si="5"/>
        <v>GH_ELECTROLYSIS2036</v>
      </c>
    </row>
    <row r="339" spans="1:4" x14ac:dyDescent="0.25">
      <c r="A339" t="s">
        <v>24</v>
      </c>
      <c r="B339">
        <v>2037</v>
      </c>
      <c r="C339">
        <v>20</v>
      </c>
      <c r="D339" s="2" t="str">
        <f t="shared" si="5"/>
        <v>GH_ELECTROLYSIS2037</v>
      </c>
    </row>
    <row r="340" spans="1:4" x14ac:dyDescent="0.25">
      <c r="A340" t="s">
        <v>24</v>
      </c>
      <c r="B340">
        <v>2038</v>
      </c>
      <c r="C340">
        <v>20</v>
      </c>
      <c r="D340" s="2" t="str">
        <f t="shared" si="5"/>
        <v>GH_ELECTROLYSIS2038</v>
      </c>
    </row>
    <row r="341" spans="1:4" x14ac:dyDescent="0.25">
      <c r="A341" t="s">
        <v>24</v>
      </c>
      <c r="B341">
        <v>2039</v>
      </c>
      <c r="C341">
        <v>20</v>
      </c>
      <c r="D341" s="2" t="str">
        <f t="shared" si="5"/>
        <v>GH_ELECTROLYSIS2039</v>
      </c>
    </row>
    <row r="342" spans="1:4" x14ac:dyDescent="0.25">
      <c r="A342" t="s">
        <v>24</v>
      </c>
      <c r="B342">
        <v>2040</v>
      </c>
      <c r="C342">
        <v>20</v>
      </c>
      <c r="D342" s="2" t="str">
        <f t="shared" si="5"/>
        <v>GH_ELECTROLYSIS2040</v>
      </c>
    </row>
    <row r="343" spans="1:4" x14ac:dyDescent="0.25">
      <c r="A343" t="s">
        <v>24</v>
      </c>
      <c r="B343">
        <v>2041</v>
      </c>
      <c r="C343">
        <v>20</v>
      </c>
      <c r="D343" s="2" t="str">
        <f t="shared" si="5"/>
        <v>GH_ELECTROLYSIS2041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5ADA-F46E-489C-8EEE-5A27075805E3}">
  <dimension ref="A1:G362"/>
  <sheetViews>
    <sheetView workbookViewId="0">
      <selection activeCell="U17" sqref="U17"/>
    </sheetView>
  </sheetViews>
  <sheetFormatPr defaultRowHeight="15" x14ac:dyDescent="0.25"/>
  <cols>
    <col min="1" max="1" width="16.5703125" bestFit="1" customWidth="1"/>
    <col min="7" max="7" width="20.7109375" bestFit="1" customWidth="1"/>
  </cols>
  <sheetData>
    <row r="1" spans="1:7" x14ac:dyDescent="0.25">
      <c r="A1" t="s">
        <v>0</v>
      </c>
      <c r="B1" t="s">
        <v>351</v>
      </c>
      <c r="C1" t="s">
        <v>115</v>
      </c>
      <c r="D1" t="s">
        <v>26</v>
      </c>
      <c r="E1" t="s">
        <v>27</v>
      </c>
      <c r="F1" t="s">
        <v>28</v>
      </c>
      <c r="G1" s="2" t="s">
        <v>348</v>
      </c>
    </row>
    <row r="2" spans="1:7" x14ac:dyDescent="0.25">
      <c r="A2" t="s">
        <v>13</v>
      </c>
      <c r="B2">
        <v>2023</v>
      </c>
      <c r="C2">
        <v>0</v>
      </c>
      <c r="D2">
        <v>7.4499999999999997E-2</v>
      </c>
      <c r="E2">
        <v>0.3</v>
      </c>
      <c r="F2">
        <v>0.3</v>
      </c>
      <c r="G2" s="2" t="str">
        <f>_xlfn.CONCAT(A2,B2)</f>
        <v>EG_COAL2023</v>
      </c>
    </row>
    <row r="3" spans="1:7" x14ac:dyDescent="0.25">
      <c r="A3" t="s">
        <v>13</v>
      </c>
      <c r="B3">
        <v>2024</v>
      </c>
      <c r="C3">
        <v>0</v>
      </c>
      <c r="D3">
        <v>6.6000000000000003E-2</v>
      </c>
      <c r="E3">
        <v>0.3</v>
      </c>
      <c r="F3">
        <v>0.3</v>
      </c>
      <c r="G3" s="2" t="str">
        <f t="shared" ref="G3:G66" si="0">_xlfn.CONCAT(A3,B3)</f>
        <v>EG_COAL2024</v>
      </c>
    </row>
    <row r="4" spans="1:7" x14ac:dyDescent="0.25">
      <c r="A4" t="s">
        <v>13</v>
      </c>
      <c r="B4">
        <v>2025</v>
      </c>
      <c r="C4">
        <v>0</v>
      </c>
      <c r="D4">
        <v>6.6000000000000003E-2</v>
      </c>
      <c r="E4">
        <v>0.3</v>
      </c>
      <c r="F4">
        <v>0.3</v>
      </c>
      <c r="G4" s="2" t="str">
        <f t="shared" si="0"/>
        <v>EG_COAL2025</v>
      </c>
    </row>
    <row r="5" spans="1:7" x14ac:dyDescent="0.25">
      <c r="A5" t="s">
        <v>13</v>
      </c>
      <c r="B5">
        <v>2026</v>
      </c>
      <c r="C5">
        <v>0</v>
      </c>
      <c r="D5">
        <v>6.6000000000000003E-2</v>
      </c>
      <c r="E5">
        <v>0.3</v>
      </c>
      <c r="F5">
        <v>0.3</v>
      </c>
      <c r="G5" s="2" t="str">
        <f t="shared" si="0"/>
        <v>EG_COAL2026</v>
      </c>
    </row>
    <row r="6" spans="1:7" x14ac:dyDescent="0.25">
      <c r="A6" t="s">
        <v>13</v>
      </c>
      <c r="B6">
        <v>2027</v>
      </c>
      <c r="C6">
        <v>0</v>
      </c>
      <c r="D6">
        <v>6.6000000000000003E-2</v>
      </c>
      <c r="E6">
        <v>0.3</v>
      </c>
      <c r="F6">
        <v>0.3</v>
      </c>
      <c r="G6" s="2" t="str">
        <f t="shared" si="0"/>
        <v>EG_COAL2027</v>
      </c>
    </row>
    <row r="7" spans="1:7" x14ac:dyDescent="0.25">
      <c r="A7" t="s">
        <v>13</v>
      </c>
      <c r="B7">
        <v>2028</v>
      </c>
      <c r="C7">
        <v>0</v>
      </c>
      <c r="D7">
        <v>6.6000000000000003E-2</v>
      </c>
      <c r="E7">
        <v>0.3</v>
      </c>
      <c r="F7">
        <v>0.3</v>
      </c>
      <c r="G7" s="2" t="str">
        <f t="shared" si="0"/>
        <v>EG_COAL2028</v>
      </c>
    </row>
    <row r="8" spans="1:7" x14ac:dyDescent="0.25">
      <c r="A8" t="s">
        <v>13</v>
      </c>
      <c r="B8">
        <v>2029</v>
      </c>
      <c r="C8">
        <v>0</v>
      </c>
      <c r="D8">
        <v>6.6000000000000003E-2</v>
      </c>
      <c r="E8">
        <v>0.3</v>
      </c>
      <c r="F8">
        <v>0.3</v>
      </c>
      <c r="G8" s="2" t="str">
        <f t="shared" si="0"/>
        <v>EG_COAL2029</v>
      </c>
    </row>
    <row r="9" spans="1:7" x14ac:dyDescent="0.25">
      <c r="A9" t="s">
        <v>13</v>
      </c>
      <c r="B9">
        <v>2030</v>
      </c>
      <c r="C9">
        <v>0</v>
      </c>
      <c r="D9">
        <v>6.6000000000000003E-2</v>
      </c>
      <c r="E9">
        <v>0.3</v>
      </c>
      <c r="F9">
        <v>0.3</v>
      </c>
      <c r="G9" s="2" t="str">
        <f t="shared" si="0"/>
        <v>EG_COAL2030</v>
      </c>
    </row>
    <row r="10" spans="1:7" x14ac:dyDescent="0.25">
      <c r="A10" t="s">
        <v>13</v>
      </c>
      <c r="B10">
        <v>2031</v>
      </c>
      <c r="C10">
        <v>0</v>
      </c>
      <c r="D10">
        <v>6.6000000000000003E-2</v>
      </c>
      <c r="E10">
        <v>0.3</v>
      </c>
      <c r="F10">
        <v>0.3</v>
      </c>
      <c r="G10" s="2" t="str">
        <f t="shared" si="0"/>
        <v>EG_COAL2031</v>
      </c>
    </row>
    <row r="11" spans="1:7" x14ac:dyDescent="0.25">
      <c r="A11" t="s">
        <v>13</v>
      </c>
      <c r="B11">
        <v>2032</v>
      </c>
      <c r="C11">
        <v>0</v>
      </c>
      <c r="D11">
        <v>6.6000000000000003E-2</v>
      </c>
      <c r="E11">
        <v>0.3</v>
      </c>
      <c r="F11">
        <v>0.3</v>
      </c>
      <c r="G11" s="2" t="str">
        <f t="shared" si="0"/>
        <v>EG_COAL2032</v>
      </c>
    </row>
    <row r="12" spans="1:7" x14ac:dyDescent="0.25">
      <c r="A12" t="s">
        <v>13</v>
      </c>
      <c r="B12">
        <v>2033</v>
      </c>
      <c r="C12">
        <v>0</v>
      </c>
      <c r="D12">
        <v>6.6000000000000003E-2</v>
      </c>
      <c r="E12">
        <v>0.3</v>
      </c>
      <c r="F12">
        <v>0.3</v>
      </c>
      <c r="G12" s="2" t="str">
        <f t="shared" si="0"/>
        <v>EG_COAL2033</v>
      </c>
    </row>
    <row r="13" spans="1:7" x14ac:dyDescent="0.25">
      <c r="A13" t="s">
        <v>13</v>
      </c>
      <c r="B13">
        <v>2034</v>
      </c>
      <c r="C13">
        <v>0</v>
      </c>
      <c r="D13">
        <v>6.6000000000000003E-2</v>
      </c>
      <c r="E13">
        <v>0.3</v>
      </c>
      <c r="F13">
        <v>0.3</v>
      </c>
      <c r="G13" s="2" t="str">
        <f t="shared" si="0"/>
        <v>EG_COAL2034</v>
      </c>
    </row>
    <row r="14" spans="1:7" x14ac:dyDescent="0.25">
      <c r="A14" t="s">
        <v>13</v>
      </c>
      <c r="B14">
        <v>2035</v>
      </c>
      <c r="C14">
        <v>0</v>
      </c>
      <c r="D14">
        <v>6.6000000000000003E-2</v>
      </c>
      <c r="E14">
        <v>0.3</v>
      </c>
      <c r="F14">
        <v>0.3</v>
      </c>
      <c r="G14" s="2" t="str">
        <f t="shared" si="0"/>
        <v>EG_COAL2035</v>
      </c>
    </row>
    <row r="15" spans="1:7" x14ac:dyDescent="0.25">
      <c r="A15" t="s">
        <v>13</v>
      </c>
      <c r="B15">
        <v>2036</v>
      </c>
      <c r="C15">
        <v>0</v>
      </c>
      <c r="D15">
        <v>6.6000000000000003E-2</v>
      </c>
      <c r="E15">
        <v>0.3</v>
      </c>
      <c r="F15">
        <v>0.3</v>
      </c>
      <c r="G15" s="2" t="str">
        <f t="shared" si="0"/>
        <v>EG_COAL2036</v>
      </c>
    </row>
    <row r="16" spans="1:7" x14ac:dyDescent="0.25">
      <c r="A16" t="s">
        <v>13</v>
      </c>
      <c r="B16">
        <v>2037</v>
      </c>
      <c r="C16">
        <v>0</v>
      </c>
      <c r="D16">
        <v>6.6000000000000003E-2</v>
      </c>
      <c r="E16">
        <v>0.3</v>
      </c>
      <c r="F16">
        <v>0.3</v>
      </c>
      <c r="G16" s="2" t="str">
        <f t="shared" si="0"/>
        <v>EG_COAL2037</v>
      </c>
    </row>
    <row r="17" spans="1:7" x14ac:dyDescent="0.25">
      <c r="A17" t="s">
        <v>13</v>
      </c>
      <c r="B17">
        <v>2038</v>
      </c>
      <c r="C17">
        <v>0</v>
      </c>
      <c r="D17">
        <v>6.6000000000000003E-2</v>
      </c>
      <c r="E17">
        <v>0.3</v>
      </c>
      <c r="F17">
        <v>0.3</v>
      </c>
      <c r="G17" s="2" t="str">
        <f t="shared" si="0"/>
        <v>EG_COAL2038</v>
      </c>
    </row>
    <row r="18" spans="1:7" x14ac:dyDescent="0.25">
      <c r="A18" t="s">
        <v>13</v>
      </c>
      <c r="B18">
        <v>2039</v>
      </c>
      <c r="C18">
        <v>0</v>
      </c>
      <c r="D18">
        <v>6.6000000000000003E-2</v>
      </c>
      <c r="E18">
        <v>0.3</v>
      </c>
      <c r="F18">
        <v>0.3</v>
      </c>
      <c r="G18" s="2" t="str">
        <f t="shared" si="0"/>
        <v>EG_COAL2039</v>
      </c>
    </row>
    <row r="19" spans="1:7" x14ac:dyDescent="0.25">
      <c r="A19" t="s">
        <v>13</v>
      </c>
      <c r="B19">
        <v>2040</v>
      </c>
      <c r="C19">
        <v>0</v>
      </c>
      <c r="D19">
        <v>6.6000000000000003E-2</v>
      </c>
      <c r="E19">
        <v>0.3</v>
      </c>
      <c r="F19">
        <v>0.3</v>
      </c>
      <c r="G19" s="2" t="str">
        <f t="shared" si="0"/>
        <v>EG_COAL2040</v>
      </c>
    </row>
    <row r="20" spans="1:7" x14ac:dyDescent="0.25">
      <c r="A20" t="s">
        <v>13</v>
      </c>
      <c r="B20">
        <v>2041</v>
      </c>
      <c r="C20">
        <v>0</v>
      </c>
      <c r="D20">
        <v>6.6000000000000003E-2</v>
      </c>
      <c r="E20">
        <v>0.3</v>
      </c>
      <c r="F20">
        <v>0.3</v>
      </c>
      <c r="G20" s="2" t="str">
        <f t="shared" si="0"/>
        <v>EG_COAL2041</v>
      </c>
    </row>
    <row r="21" spans="1:7" x14ac:dyDescent="0.25">
      <c r="A21" t="s">
        <v>14</v>
      </c>
      <c r="B21">
        <v>2023</v>
      </c>
      <c r="C21">
        <v>0</v>
      </c>
      <c r="D21">
        <v>0.02</v>
      </c>
      <c r="E21">
        <v>0.9</v>
      </c>
      <c r="F21">
        <v>0.9</v>
      </c>
      <c r="G21" s="2" t="str">
        <f t="shared" si="0"/>
        <v>EG_CCGT2023</v>
      </c>
    </row>
    <row r="22" spans="1:7" x14ac:dyDescent="0.25">
      <c r="A22" t="s">
        <v>14</v>
      </c>
      <c r="B22">
        <v>2024</v>
      </c>
      <c r="C22">
        <v>0</v>
      </c>
      <c r="D22">
        <v>0.02</v>
      </c>
      <c r="E22">
        <v>0.9</v>
      </c>
      <c r="F22">
        <v>0.9</v>
      </c>
      <c r="G22" s="2" t="str">
        <f t="shared" si="0"/>
        <v>EG_CCGT2024</v>
      </c>
    </row>
    <row r="23" spans="1:7" x14ac:dyDescent="0.25">
      <c r="A23" t="s">
        <v>14</v>
      </c>
      <c r="B23">
        <v>2025</v>
      </c>
      <c r="C23">
        <v>0</v>
      </c>
      <c r="D23">
        <v>0.02</v>
      </c>
      <c r="E23">
        <v>0.9</v>
      </c>
      <c r="F23">
        <v>0.9</v>
      </c>
      <c r="G23" s="2" t="str">
        <f t="shared" si="0"/>
        <v>EG_CCGT2025</v>
      </c>
    </row>
    <row r="24" spans="1:7" x14ac:dyDescent="0.25">
      <c r="A24" t="s">
        <v>14</v>
      </c>
      <c r="B24">
        <v>2026</v>
      </c>
      <c r="C24">
        <v>0</v>
      </c>
      <c r="D24">
        <v>0.02</v>
      </c>
      <c r="E24">
        <v>0.9</v>
      </c>
      <c r="F24">
        <v>0.9</v>
      </c>
      <c r="G24" s="2" t="str">
        <f t="shared" si="0"/>
        <v>EG_CCGT2026</v>
      </c>
    </row>
    <row r="25" spans="1:7" x14ac:dyDescent="0.25">
      <c r="A25" t="s">
        <v>14</v>
      </c>
      <c r="B25">
        <v>2027</v>
      </c>
      <c r="C25">
        <v>0</v>
      </c>
      <c r="D25">
        <v>0.02</v>
      </c>
      <c r="E25">
        <v>0.9</v>
      </c>
      <c r="F25">
        <v>0.9</v>
      </c>
      <c r="G25" s="2" t="str">
        <f t="shared" si="0"/>
        <v>EG_CCGT2027</v>
      </c>
    </row>
    <row r="26" spans="1:7" x14ac:dyDescent="0.25">
      <c r="A26" t="s">
        <v>14</v>
      </c>
      <c r="B26">
        <v>2028</v>
      </c>
      <c r="C26">
        <v>0</v>
      </c>
      <c r="D26">
        <v>0.02</v>
      </c>
      <c r="E26">
        <v>0.9</v>
      </c>
      <c r="F26">
        <v>0.9</v>
      </c>
      <c r="G26" s="2" t="str">
        <f t="shared" si="0"/>
        <v>EG_CCGT2028</v>
      </c>
    </row>
    <row r="27" spans="1:7" x14ac:dyDescent="0.25">
      <c r="A27" t="s">
        <v>14</v>
      </c>
      <c r="B27">
        <v>2029</v>
      </c>
      <c r="C27">
        <v>0</v>
      </c>
      <c r="D27">
        <v>0.02</v>
      </c>
      <c r="E27">
        <v>0.9</v>
      </c>
      <c r="F27">
        <v>0.9</v>
      </c>
      <c r="G27" s="2" t="str">
        <f t="shared" si="0"/>
        <v>EG_CCGT2029</v>
      </c>
    </row>
    <row r="28" spans="1:7" x14ac:dyDescent="0.25">
      <c r="A28" t="s">
        <v>14</v>
      </c>
      <c r="B28">
        <v>2030</v>
      </c>
      <c r="C28">
        <v>0</v>
      </c>
      <c r="D28">
        <v>0.02</v>
      </c>
      <c r="E28">
        <v>0.9</v>
      </c>
      <c r="F28">
        <v>0.9</v>
      </c>
      <c r="G28" s="2" t="str">
        <f t="shared" si="0"/>
        <v>EG_CCGT2030</v>
      </c>
    </row>
    <row r="29" spans="1:7" x14ac:dyDescent="0.25">
      <c r="A29" t="s">
        <v>14</v>
      </c>
      <c r="B29">
        <v>2031</v>
      </c>
      <c r="C29">
        <v>0</v>
      </c>
      <c r="D29">
        <v>0.02</v>
      </c>
      <c r="E29">
        <v>0.9</v>
      </c>
      <c r="F29">
        <v>0.9</v>
      </c>
      <c r="G29" s="2" t="str">
        <f t="shared" si="0"/>
        <v>EG_CCGT2031</v>
      </c>
    </row>
    <row r="30" spans="1:7" x14ac:dyDescent="0.25">
      <c r="A30" t="s">
        <v>14</v>
      </c>
      <c r="B30">
        <v>2032</v>
      </c>
      <c r="C30">
        <v>0</v>
      </c>
      <c r="D30">
        <v>0.02</v>
      </c>
      <c r="E30">
        <v>0.9</v>
      </c>
      <c r="F30">
        <v>0.9</v>
      </c>
      <c r="G30" s="2" t="str">
        <f t="shared" si="0"/>
        <v>EG_CCGT2032</v>
      </c>
    </row>
    <row r="31" spans="1:7" x14ac:dyDescent="0.25">
      <c r="A31" t="s">
        <v>14</v>
      </c>
      <c r="B31">
        <v>2033</v>
      </c>
      <c r="C31">
        <v>0</v>
      </c>
      <c r="D31">
        <v>0.02</v>
      </c>
      <c r="E31">
        <v>0.9</v>
      </c>
      <c r="F31">
        <v>0.9</v>
      </c>
      <c r="G31" s="2" t="str">
        <f t="shared" si="0"/>
        <v>EG_CCGT2033</v>
      </c>
    </row>
    <row r="32" spans="1:7" x14ac:dyDescent="0.25">
      <c r="A32" t="s">
        <v>14</v>
      </c>
      <c r="B32">
        <v>2034</v>
      </c>
      <c r="C32">
        <v>0</v>
      </c>
      <c r="D32">
        <v>0.02</v>
      </c>
      <c r="E32">
        <v>0.9</v>
      </c>
      <c r="F32">
        <v>0.9</v>
      </c>
      <c r="G32" s="2" t="str">
        <f t="shared" si="0"/>
        <v>EG_CCGT2034</v>
      </c>
    </row>
    <row r="33" spans="1:7" x14ac:dyDescent="0.25">
      <c r="A33" t="s">
        <v>14</v>
      </c>
      <c r="B33">
        <v>2035</v>
      </c>
      <c r="C33">
        <v>0</v>
      </c>
      <c r="D33">
        <v>0.02</v>
      </c>
      <c r="E33">
        <v>0.9</v>
      </c>
      <c r="F33">
        <v>0.9</v>
      </c>
      <c r="G33" s="2" t="str">
        <f t="shared" si="0"/>
        <v>EG_CCGT2035</v>
      </c>
    </row>
    <row r="34" spans="1:7" x14ac:dyDescent="0.25">
      <c r="A34" t="s">
        <v>14</v>
      </c>
      <c r="B34">
        <v>2036</v>
      </c>
      <c r="C34">
        <v>0</v>
      </c>
      <c r="D34">
        <v>0.02</v>
      </c>
      <c r="E34">
        <v>0.9</v>
      </c>
      <c r="F34">
        <v>0.9</v>
      </c>
      <c r="G34" s="2" t="str">
        <f t="shared" si="0"/>
        <v>EG_CCGT2036</v>
      </c>
    </row>
    <row r="35" spans="1:7" x14ac:dyDescent="0.25">
      <c r="A35" t="s">
        <v>14</v>
      </c>
      <c r="B35">
        <v>2037</v>
      </c>
      <c r="C35">
        <v>0</v>
      </c>
      <c r="D35">
        <v>0.02</v>
      </c>
      <c r="E35">
        <v>0.9</v>
      </c>
      <c r="F35">
        <v>0.9</v>
      </c>
      <c r="G35" s="2" t="str">
        <f t="shared" si="0"/>
        <v>EG_CCGT2037</v>
      </c>
    </row>
    <row r="36" spans="1:7" x14ac:dyDescent="0.25">
      <c r="A36" t="s">
        <v>14</v>
      </c>
      <c r="B36">
        <v>2038</v>
      </c>
      <c r="C36">
        <v>0</v>
      </c>
      <c r="D36">
        <v>0.02</v>
      </c>
      <c r="E36">
        <v>0.9</v>
      </c>
      <c r="F36">
        <v>0.9</v>
      </c>
      <c r="G36" s="2" t="str">
        <f t="shared" si="0"/>
        <v>EG_CCGT2038</v>
      </c>
    </row>
    <row r="37" spans="1:7" x14ac:dyDescent="0.25">
      <c r="A37" t="s">
        <v>14</v>
      </c>
      <c r="B37">
        <v>2039</v>
      </c>
      <c r="C37">
        <v>0</v>
      </c>
      <c r="D37">
        <v>0.02</v>
      </c>
      <c r="E37">
        <v>0.9</v>
      </c>
      <c r="F37">
        <v>0.9</v>
      </c>
      <c r="G37" s="2" t="str">
        <f t="shared" si="0"/>
        <v>EG_CCGT2039</v>
      </c>
    </row>
    <row r="38" spans="1:7" x14ac:dyDescent="0.25">
      <c r="A38" t="s">
        <v>14</v>
      </c>
      <c r="B38">
        <v>2040</v>
      </c>
      <c r="C38">
        <v>0</v>
      </c>
      <c r="D38">
        <v>0.02</v>
      </c>
      <c r="E38">
        <v>0.9</v>
      </c>
      <c r="F38">
        <v>0.9</v>
      </c>
      <c r="G38" s="2" t="str">
        <f t="shared" si="0"/>
        <v>EG_CCGT2040</v>
      </c>
    </row>
    <row r="39" spans="1:7" x14ac:dyDescent="0.25">
      <c r="A39" t="s">
        <v>14</v>
      </c>
      <c r="B39">
        <v>2041</v>
      </c>
      <c r="C39">
        <v>0</v>
      </c>
      <c r="D39">
        <v>0.02</v>
      </c>
      <c r="E39">
        <v>0.9</v>
      </c>
      <c r="F39">
        <v>0.9</v>
      </c>
      <c r="G39" s="2" t="str">
        <f t="shared" si="0"/>
        <v>EG_CCGT2041</v>
      </c>
    </row>
    <row r="40" spans="1:7" x14ac:dyDescent="0.25">
      <c r="A40" t="s">
        <v>16</v>
      </c>
      <c r="B40">
        <v>2023</v>
      </c>
      <c r="C40">
        <v>0</v>
      </c>
      <c r="D40">
        <v>0.01</v>
      </c>
      <c r="E40">
        <v>1</v>
      </c>
      <c r="F40">
        <v>1</v>
      </c>
      <c r="G40" s="2" t="str">
        <f t="shared" si="0"/>
        <v>EG_OCGT2023</v>
      </c>
    </row>
    <row r="41" spans="1:7" x14ac:dyDescent="0.25">
      <c r="A41" t="s">
        <v>16</v>
      </c>
      <c r="B41">
        <v>2024</v>
      </c>
      <c r="C41">
        <v>0</v>
      </c>
      <c r="D41">
        <v>0.01</v>
      </c>
      <c r="E41">
        <v>1</v>
      </c>
      <c r="F41">
        <v>1</v>
      </c>
      <c r="G41" s="2" t="str">
        <f t="shared" si="0"/>
        <v>EG_OCGT2024</v>
      </c>
    </row>
    <row r="42" spans="1:7" x14ac:dyDescent="0.25">
      <c r="A42" t="s">
        <v>16</v>
      </c>
      <c r="B42">
        <v>2025</v>
      </c>
      <c r="C42">
        <v>0</v>
      </c>
      <c r="D42">
        <v>0.01</v>
      </c>
      <c r="E42">
        <v>1</v>
      </c>
      <c r="F42">
        <v>1</v>
      </c>
      <c r="G42" s="2" t="str">
        <f t="shared" si="0"/>
        <v>EG_OCGT2025</v>
      </c>
    </row>
    <row r="43" spans="1:7" x14ac:dyDescent="0.25">
      <c r="A43" t="s">
        <v>16</v>
      </c>
      <c r="B43">
        <v>2026</v>
      </c>
      <c r="C43">
        <v>0</v>
      </c>
      <c r="D43">
        <v>0.01</v>
      </c>
      <c r="E43">
        <v>1</v>
      </c>
      <c r="F43">
        <v>1</v>
      </c>
      <c r="G43" s="2" t="str">
        <f t="shared" si="0"/>
        <v>EG_OCGT2026</v>
      </c>
    </row>
    <row r="44" spans="1:7" x14ac:dyDescent="0.25">
      <c r="A44" t="s">
        <v>16</v>
      </c>
      <c r="B44">
        <v>2027</v>
      </c>
      <c r="C44">
        <v>0</v>
      </c>
      <c r="D44">
        <v>0.01</v>
      </c>
      <c r="E44">
        <v>1</v>
      </c>
      <c r="F44">
        <v>1</v>
      </c>
      <c r="G44" s="2" t="str">
        <f t="shared" si="0"/>
        <v>EG_OCGT2027</v>
      </c>
    </row>
    <row r="45" spans="1:7" x14ac:dyDescent="0.25">
      <c r="A45" t="s">
        <v>16</v>
      </c>
      <c r="B45">
        <v>2028</v>
      </c>
      <c r="C45">
        <v>0</v>
      </c>
      <c r="D45">
        <v>0.01</v>
      </c>
      <c r="E45">
        <v>1</v>
      </c>
      <c r="F45">
        <v>1</v>
      </c>
      <c r="G45" s="2" t="str">
        <f t="shared" si="0"/>
        <v>EG_OCGT2028</v>
      </c>
    </row>
    <row r="46" spans="1:7" x14ac:dyDescent="0.25">
      <c r="A46" t="s">
        <v>16</v>
      </c>
      <c r="B46">
        <v>2029</v>
      </c>
      <c r="C46">
        <v>0</v>
      </c>
      <c r="D46">
        <v>0.01</v>
      </c>
      <c r="E46">
        <v>1</v>
      </c>
      <c r="F46">
        <v>1</v>
      </c>
      <c r="G46" s="2" t="str">
        <f t="shared" si="0"/>
        <v>EG_OCGT2029</v>
      </c>
    </row>
    <row r="47" spans="1:7" x14ac:dyDescent="0.25">
      <c r="A47" t="s">
        <v>16</v>
      </c>
      <c r="B47">
        <v>2030</v>
      </c>
      <c r="C47">
        <v>0</v>
      </c>
      <c r="D47">
        <v>0.01</v>
      </c>
      <c r="E47">
        <v>1</v>
      </c>
      <c r="F47">
        <v>1</v>
      </c>
      <c r="G47" s="2" t="str">
        <f t="shared" si="0"/>
        <v>EG_OCGT2030</v>
      </c>
    </row>
    <row r="48" spans="1:7" x14ac:dyDescent="0.25">
      <c r="A48" t="s">
        <v>16</v>
      </c>
      <c r="B48">
        <v>2031</v>
      </c>
      <c r="C48">
        <v>0</v>
      </c>
      <c r="D48">
        <v>0.01</v>
      </c>
      <c r="E48">
        <v>1</v>
      </c>
      <c r="F48">
        <v>1</v>
      </c>
      <c r="G48" s="2" t="str">
        <f t="shared" si="0"/>
        <v>EG_OCGT2031</v>
      </c>
    </row>
    <row r="49" spans="1:7" x14ac:dyDescent="0.25">
      <c r="A49" t="s">
        <v>16</v>
      </c>
      <c r="B49">
        <v>2032</v>
      </c>
      <c r="C49">
        <v>0</v>
      </c>
      <c r="D49">
        <v>0.01</v>
      </c>
      <c r="E49">
        <v>1</v>
      </c>
      <c r="F49">
        <v>1</v>
      </c>
      <c r="G49" s="2" t="str">
        <f t="shared" si="0"/>
        <v>EG_OCGT2032</v>
      </c>
    </row>
    <row r="50" spans="1:7" x14ac:dyDescent="0.25">
      <c r="A50" t="s">
        <v>16</v>
      </c>
      <c r="B50">
        <v>2033</v>
      </c>
      <c r="C50">
        <v>0</v>
      </c>
      <c r="D50">
        <v>0.01</v>
      </c>
      <c r="E50">
        <v>1</v>
      </c>
      <c r="F50">
        <v>1</v>
      </c>
      <c r="G50" s="2" t="str">
        <f t="shared" si="0"/>
        <v>EG_OCGT2033</v>
      </c>
    </row>
    <row r="51" spans="1:7" x14ac:dyDescent="0.25">
      <c r="A51" t="s">
        <v>16</v>
      </c>
      <c r="B51">
        <v>2034</v>
      </c>
      <c r="C51">
        <v>0</v>
      </c>
      <c r="D51">
        <v>0.01</v>
      </c>
      <c r="E51">
        <v>1</v>
      </c>
      <c r="F51">
        <v>1</v>
      </c>
      <c r="G51" s="2" t="str">
        <f t="shared" si="0"/>
        <v>EG_OCGT2034</v>
      </c>
    </row>
    <row r="52" spans="1:7" x14ac:dyDescent="0.25">
      <c r="A52" t="s">
        <v>16</v>
      </c>
      <c r="B52">
        <v>2035</v>
      </c>
      <c r="C52">
        <v>0</v>
      </c>
      <c r="D52">
        <v>0.01</v>
      </c>
      <c r="E52">
        <v>1</v>
      </c>
      <c r="F52">
        <v>1</v>
      </c>
      <c r="G52" s="2" t="str">
        <f t="shared" si="0"/>
        <v>EG_OCGT2035</v>
      </c>
    </row>
    <row r="53" spans="1:7" x14ac:dyDescent="0.25">
      <c r="A53" t="s">
        <v>16</v>
      </c>
      <c r="B53">
        <v>2036</v>
      </c>
      <c r="C53">
        <v>0</v>
      </c>
      <c r="D53">
        <v>0.01</v>
      </c>
      <c r="E53">
        <v>1</v>
      </c>
      <c r="F53">
        <v>1</v>
      </c>
      <c r="G53" s="2" t="str">
        <f t="shared" si="0"/>
        <v>EG_OCGT2036</v>
      </c>
    </row>
    <row r="54" spans="1:7" x14ac:dyDescent="0.25">
      <c r="A54" t="s">
        <v>16</v>
      </c>
      <c r="B54">
        <v>2037</v>
      </c>
      <c r="C54">
        <v>0</v>
      </c>
      <c r="D54">
        <v>0.01</v>
      </c>
      <c r="E54">
        <v>1</v>
      </c>
      <c r="F54">
        <v>1</v>
      </c>
      <c r="G54" s="2" t="str">
        <f t="shared" si="0"/>
        <v>EG_OCGT2037</v>
      </c>
    </row>
    <row r="55" spans="1:7" x14ac:dyDescent="0.25">
      <c r="A55" t="s">
        <v>16</v>
      </c>
      <c r="B55">
        <v>2038</v>
      </c>
      <c r="C55">
        <v>0</v>
      </c>
      <c r="D55">
        <v>0.01</v>
      </c>
      <c r="E55">
        <v>1</v>
      </c>
      <c r="F55">
        <v>1</v>
      </c>
      <c r="G55" s="2" t="str">
        <f t="shared" si="0"/>
        <v>EG_OCGT2038</v>
      </c>
    </row>
    <row r="56" spans="1:7" x14ac:dyDescent="0.25">
      <c r="A56" t="s">
        <v>16</v>
      </c>
      <c r="B56">
        <v>2039</v>
      </c>
      <c r="C56">
        <v>0</v>
      </c>
      <c r="D56">
        <v>0.01</v>
      </c>
      <c r="E56">
        <v>1</v>
      </c>
      <c r="F56">
        <v>1</v>
      </c>
      <c r="G56" s="2" t="str">
        <f t="shared" si="0"/>
        <v>EG_OCGT2039</v>
      </c>
    </row>
    <row r="57" spans="1:7" x14ac:dyDescent="0.25">
      <c r="A57" t="s">
        <v>16</v>
      </c>
      <c r="B57">
        <v>2040</v>
      </c>
      <c r="C57">
        <v>0</v>
      </c>
      <c r="D57">
        <v>0.01</v>
      </c>
      <c r="E57">
        <v>1</v>
      </c>
      <c r="F57">
        <v>1</v>
      </c>
      <c r="G57" s="2" t="str">
        <f t="shared" si="0"/>
        <v>EG_OCGT2040</v>
      </c>
    </row>
    <row r="58" spans="1:7" x14ac:dyDescent="0.25">
      <c r="A58" t="s">
        <v>16</v>
      </c>
      <c r="B58">
        <v>2041</v>
      </c>
      <c r="C58">
        <v>0</v>
      </c>
      <c r="D58">
        <v>0.01</v>
      </c>
      <c r="E58">
        <v>1</v>
      </c>
      <c r="F58">
        <v>1</v>
      </c>
      <c r="G58" s="2" t="str">
        <f t="shared" si="0"/>
        <v>EG_OCGT2041</v>
      </c>
    </row>
    <row r="59" spans="1:7" x14ac:dyDescent="0.25">
      <c r="A59" t="s">
        <v>17</v>
      </c>
      <c r="B59">
        <v>2023</v>
      </c>
      <c r="C59">
        <v>0</v>
      </c>
      <c r="D59">
        <v>0.10780000000000001</v>
      </c>
      <c r="E59">
        <v>0.01</v>
      </c>
      <c r="F59">
        <v>0.01</v>
      </c>
      <c r="G59" s="2" t="str">
        <f t="shared" si="0"/>
        <v>EG_PHWR2023</v>
      </c>
    </row>
    <row r="60" spans="1:7" x14ac:dyDescent="0.25">
      <c r="A60" t="s">
        <v>17</v>
      </c>
      <c r="B60">
        <v>2024</v>
      </c>
      <c r="C60">
        <v>0</v>
      </c>
      <c r="D60">
        <v>0.10780000000000001</v>
      </c>
      <c r="E60">
        <v>0.01</v>
      </c>
      <c r="F60">
        <v>0.01</v>
      </c>
      <c r="G60" s="2" t="str">
        <f t="shared" si="0"/>
        <v>EG_PHWR2024</v>
      </c>
    </row>
    <row r="61" spans="1:7" x14ac:dyDescent="0.25">
      <c r="A61" t="s">
        <v>17</v>
      </c>
      <c r="B61">
        <v>2025</v>
      </c>
      <c r="C61">
        <v>0</v>
      </c>
      <c r="D61">
        <v>0.10780000000000001</v>
      </c>
      <c r="E61">
        <v>0.01</v>
      </c>
      <c r="F61">
        <v>0.01</v>
      </c>
      <c r="G61" s="2" t="str">
        <f t="shared" si="0"/>
        <v>EG_PHWR2025</v>
      </c>
    </row>
    <row r="62" spans="1:7" x14ac:dyDescent="0.25">
      <c r="A62" t="s">
        <v>17</v>
      </c>
      <c r="B62">
        <v>2026</v>
      </c>
      <c r="C62">
        <v>0</v>
      </c>
      <c r="D62">
        <v>0.10780000000000001</v>
      </c>
      <c r="E62">
        <v>0.01</v>
      </c>
      <c r="F62">
        <v>0.01</v>
      </c>
      <c r="G62" s="2" t="str">
        <f t="shared" si="0"/>
        <v>EG_PHWR2026</v>
      </c>
    </row>
    <row r="63" spans="1:7" x14ac:dyDescent="0.25">
      <c r="A63" t="s">
        <v>17</v>
      </c>
      <c r="B63">
        <v>2027</v>
      </c>
      <c r="C63">
        <v>0</v>
      </c>
      <c r="D63">
        <v>0.10780000000000001</v>
      </c>
      <c r="E63">
        <v>0.01</v>
      </c>
      <c r="F63">
        <v>0.01</v>
      </c>
      <c r="G63" s="2" t="str">
        <f t="shared" si="0"/>
        <v>EG_PHWR2027</v>
      </c>
    </row>
    <row r="64" spans="1:7" x14ac:dyDescent="0.25">
      <c r="A64" t="s">
        <v>17</v>
      </c>
      <c r="B64">
        <v>2028</v>
      </c>
      <c r="C64">
        <v>0</v>
      </c>
      <c r="D64">
        <v>0.10780000000000001</v>
      </c>
      <c r="E64">
        <v>0.01</v>
      </c>
      <c r="F64">
        <v>0.01</v>
      </c>
      <c r="G64" s="2" t="str">
        <f t="shared" si="0"/>
        <v>EG_PHWR2028</v>
      </c>
    </row>
    <row r="65" spans="1:7" x14ac:dyDescent="0.25">
      <c r="A65" t="s">
        <v>17</v>
      </c>
      <c r="B65">
        <v>2029</v>
      </c>
      <c r="C65">
        <v>0</v>
      </c>
      <c r="D65">
        <v>0.10780000000000001</v>
      </c>
      <c r="E65">
        <v>0.01</v>
      </c>
      <c r="F65">
        <v>0.01</v>
      </c>
      <c r="G65" s="2" t="str">
        <f t="shared" si="0"/>
        <v>EG_PHWR2029</v>
      </c>
    </row>
    <row r="66" spans="1:7" x14ac:dyDescent="0.25">
      <c r="A66" t="s">
        <v>17</v>
      </c>
      <c r="B66">
        <v>2030</v>
      </c>
      <c r="C66">
        <v>0</v>
      </c>
      <c r="D66">
        <v>0.10780000000000001</v>
      </c>
      <c r="E66">
        <v>0.01</v>
      </c>
      <c r="F66">
        <v>0.01</v>
      </c>
      <c r="G66" s="2" t="str">
        <f t="shared" si="0"/>
        <v>EG_PHWR2030</v>
      </c>
    </row>
    <row r="67" spans="1:7" x14ac:dyDescent="0.25">
      <c r="A67" t="s">
        <v>17</v>
      </c>
      <c r="B67">
        <v>2031</v>
      </c>
      <c r="C67">
        <v>0</v>
      </c>
      <c r="D67">
        <v>0.10780000000000001</v>
      </c>
      <c r="E67">
        <v>0.01</v>
      </c>
      <c r="F67">
        <v>0.01</v>
      </c>
      <c r="G67" s="2" t="str">
        <f t="shared" ref="G67:G130" si="1">_xlfn.CONCAT(A67,B67)</f>
        <v>EG_PHWR2031</v>
      </c>
    </row>
    <row r="68" spans="1:7" x14ac:dyDescent="0.25">
      <c r="A68" t="s">
        <v>17</v>
      </c>
      <c r="B68">
        <v>2032</v>
      </c>
      <c r="C68">
        <v>0</v>
      </c>
      <c r="D68">
        <v>0.10780000000000001</v>
      </c>
      <c r="E68">
        <v>0.01</v>
      </c>
      <c r="F68">
        <v>0.01</v>
      </c>
      <c r="G68" s="2" t="str">
        <f t="shared" si="1"/>
        <v>EG_PHWR2032</v>
      </c>
    </row>
    <row r="69" spans="1:7" x14ac:dyDescent="0.25">
      <c r="A69" t="s">
        <v>17</v>
      </c>
      <c r="B69">
        <v>2033</v>
      </c>
      <c r="C69">
        <v>0</v>
      </c>
      <c r="D69">
        <v>0.10780000000000001</v>
      </c>
      <c r="E69">
        <v>0.01</v>
      </c>
      <c r="F69">
        <v>0.01</v>
      </c>
      <c r="G69" s="2" t="str">
        <f t="shared" si="1"/>
        <v>EG_PHWR2033</v>
      </c>
    </row>
    <row r="70" spans="1:7" x14ac:dyDescent="0.25">
      <c r="A70" t="s">
        <v>17</v>
      </c>
      <c r="B70">
        <v>2034</v>
      </c>
      <c r="C70">
        <v>0</v>
      </c>
      <c r="D70">
        <v>0.10780000000000001</v>
      </c>
      <c r="E70">
        <v>0.01</v>
      </c>
      <c r="F70">
        <v>0.01</v>
      </c>
      <c r="G70" s="2" t="str">
        <f t="shared" si="1"/>
        <v>EG_PHWR2034</v>
      </c>
    </row>
    <row r="71" spans="1:7" x14ac:dyDescent="0.25">
      <c r="A71" t="s">
        <v>17</v>
      </c>
      <c r="B71">
        <v>2035</v>
      </c>
      <c r="C71">
        <v>0</v>
      </c>
      <c r="D71">
        <v>0.10780000000000001</v>
      </c>
      <c r="E71">
        <v>0.01</v>
      </c>
      <c r="F71">
        <v>0.01</v>
      </c>
      <c r="G71" s="2" t="str">
        <f t="shared" si="1"/>
        <v>EG_PHWR2035</v>
      </c>
    </row>
    <row r="72" spans="1:7" x14ac:dyDescent="0.25">
      <c r="A72" t="s">
        <v>17</v>
      </c>
      <c r="B72">
        <v>2036</v>
      </c>
      <c r="C72">
        <v>0</v>
      </c>
      <c r="D72">
        <v>0.10780000000000001</v>
      </c>
      <c r="E72">
        <v>0.01</v>
      </c>
      <c r="F72">
        <v>0.01</v>
      </c>
      <c r="G72" s="2" t="str">
        <f t="shared" si="1"/>
        <v>EG_PHWR2036</v>
      </c>
    </row>
    <row r="73" spans="1:7" x14ac:dyDescent="0.25">
      <c r="A73" t="s">
        <v>17</v>
      </c>
      <c r="B73">
        <v>2037</v>
      </c>
      <c r="C73">
        <v>0</v>
      </c>
      <c r="D73">
        <v>0.10780000000000001</v>
      </c>
      <c r="E73">
        <v>0.01</v>
      </c>
      <c r="F73">
        <v>0.01</v>
      </c>
      <c r="G73" s="2" t="str">
        <f t="shared" si="1"/>
        <v>EG_PHWR2037</v>
      </c>
    </row>
    <row r="74" spans="1:7" x14ac:dyDescent="0.25">
      <c r="A74" t="s">
        <v>17</v>
      </c>
      <c r="B74">
        <v>2038</v>
      </c>
      <c r="C74">
        <v>0</v>
      </c>
      <c r="D74">
        <v>0.10780000000000001</v>
      </c>
      <c r="E74">
        <v>0.01</v>
      </c>
      <c r="F74">
        <v>0.01</v>
      </c>
      <c r="G74" s="2" t="str">
        <f t="shared" si="1"/>
        <v>EG_PHWR2038</v>
      </c>
    </row>
    <row r="75" spans="1:7" x14ac:dyDescent="0.25">
      <c r="A75" t="s">
        <v>17</v>
      </c>
      <c r="B75">
        <v>2039</v>
      </c>
      <c r="C75">
        <v>0</v>
      </c>
      <c r="D75">
        <v>0.10780000000000001</v>
      </c>
      <c r="E75">
        <v>0.01</v>
      </c>
      <c r="F75">
        <v>0.01</v>
      </c>
      <c r="G75" s="2" t="str">
        <f t="shared" si="1"/>
        <v>EG_PHWR2039</v>
      </c>
    </row>
    <row r="76" spans="1:7" x14ac:dyDescent="0.25">
      <c r="A76" t="s">
        <v>17</v>
      </c>
      <c r="B76">
        <v>2040</v>
      </c>
      <c r="C76">
        <v>0</v>
      </c>
      <c r="D76">
        <v>0.10780000000000001</v>
      </c>
      <c r="E76">
        <v>0.01</v>
      </c>
      <c r="F76">
        <v>0.01</v>
      </c>
      <c r="G76" s="2" t="str">
        <f t="shared" si="1"/>
        <v>EG_PHWR2040</v>
      </c>
    </row>
    <row r="77" spans="1:7" x14ac:dyDescent="0.25">
      <c r="A77" t="s">
        <v>17</v>
      </c>
      <c r="B77">
        <v>2041</v>
      </c>
      <c r="C77">
        <v>0</v>
      </c>
      <c r="D77">
        <v>0.10780000000000001</v>
      </c>
      <c r="E77">
        <v>0.01</v>
      </c>
      <c r="F77">
        <v>0.01</v>
      </c>
      <c r="G77" s="2" t="str">
        <f t="shared" si="1"/>
        <v>EG_PHWR2041</v>
      </c>
    </row>
    <row r="78" spans="1:7" x14ac:dyDescent="0.25">
      <c r="A78" t="s">
        <v>22</v>
      </c>
      <c r="B78">
        <v>2023</v>
      </c>
      <c r="C78">
        <v>0</v>
      </c>
      <c r="D78">
        <v>0.05</v>
      </c>
      <c r="E78">
        <v>0.01</v>
      </c>
      <c r="F78">
        <v>0.01</v>
      </c>
      <c r="G78" s="2" t="str">
        <f t="shared" si="1"/>
        <v>EG_SMR2023</v>
      </c>
    </row>
    <row r="79" spans="1:7" x14ac:dyDescent="0.25">
      <c r="A79" t="s">
        <v>22</v>
      </c>
      <c r="B79">
        <v>2024</v>
      </c>
      <c r="C79">
        <v>0</v>
      </c>
      <c r="D79">
        <v>0.05</v>
      </c>
      <c r="E79">
        <v>0.01</v>
      </c>
      <c r="F79">
        <v>0.01</v>
      </c>
      <c r="G79" s="2" t="str">
        <f t="shared" si="1"/>
        <v>EG_SMR2024</v>
      </c>
    </row>
    <row r="80" spans="1:7" x14ac:dyDescent="0.25">
      <c r="A80" t="s">
        <v>22</v>
      </c>
      <c r="B80">
        <v>2025</v>
      </c>
      <c r="C80">
        <v>0</v>
      </c>
      <c r="D80">
        <v>0.05</v>
      </c>
      <c r="E80">
        <v>0.01</v>
      </c>
      <c r="F80">
        <v>0.01</v>
      </c>
      <c r="G80" s="2" t="str">
        <f t="shared" si="1"/>
        <v>EG_SMR2025</v>
      </c>
    </row>
    <row r="81" spans="1:7" x14ac:dyDescent="0.25">
      <c r="A81" t="s">
        <v>22</v>
      </c>
      <c r="B81">
        <v>2026</v>
      </c>
      <c r="C81">
        <v>0</v>
      </c>
      <c r="D81">
        <v>0.05</v>
      </c>
      <c r="E81">
        <v>0.01</v>
      </c>
      <c r="F81">
        <v>0.01</v>
      </c>
      <c r="G81" s="2" t="str">
        <f t="shared" si="1"/>
        <v>EG_SMR2026</v>
      </c>
    </row>
    <row r="82" spans="1:7" x14ac:dyDescent="0.25">
      <c r="A82" t="s">
        <v>22</v>
      </c>
      <c r="B82">
        <v>2027</v>
      </c>
      <c r="C82">
        <v>0</v>
      </c>
      <c r="D82">
        <v>0.05</v>
      </c>
      <c r="E82">
        <v>0.01</v>
      </c>
      <c r="F82">
        <v>0.01</v>
      </c>
      <c r="G82" s="2" t="str">
        <f t="shared" si="1"/>
        <v>EG_SMR2027</v>
      </c>
    </row>
    <row r="83" spans="1:7" x14ac:dyDescent="0.25">
      <c r="A83" t="s">
        <v>22</v>
      </c>
      <c r="B83">
        <v>2028</v>
      </c>
      <c r="C83">
        <v>0</v>
      </c>
      <c r="D83">
        <v>0.05</v>
      </c>
      <c r="E83">
        <v>0.01</v>
      </c>
      <c r="F83">
        <v>0.01</v>
      </c>
      <c r="G83" s="2" t="str">
        <f t="shared" si="1"/>
        <v>EG_SMR2028</v>
      </c>
    </row>
    <row r="84" spans="1:7" x14ac:dyDescent="0.25">
      <c r="A84" t="s">
        <v>22</v>
      </c>
      <c r="B84">
        <v>2029</v>
      </c>
      <c r="C84">
        <v>0</v>
      </c>
      <c r="D84">
        <v>0.05</v>
      </c>
      <c r="E84">
        <v>0.01</v>
      </c>
      <c r="F84">
        <v>0.01</v>
      </c>
      <c r="G84" s="2" t="str">
        <f t="shared" si="1"/>
        <v>EG_SMR2029</v>
      </c>
    </row>
    <row r="85" spans="1:7" x14ac:dyDescent="0.25">
      <c r="A85" t="s">
        <v>22</v>
      </c>
      <c r="B85">
        <v>2030</v>
      </c>
      <c r="C85">
        <v>0</v>
      </c>
      <c r="D85">
        <v>0.05</v>
      </c>
      <c r="E85">
        <v>0.01</v>
      </c>
      <c r="F85">
        <v>0.01</v>
      </c>
      <c r="G85" s="2" t="str">
        <f t="shared" si="1"/>
        <v>EG_SMR2030</v>
      </c>
    </row>
    <row r="86" spans="1:7" x14ac:dyDescent="0.25">
      <c r="A86" t="s">
        <v>22</v>
      </c>
      <c r="B86">
        <v>2031</v>
      </c>
      <c r="C86">
        <v>0</v>
      </c>
      <c r="D86">
        <v>0.05</v>
      </c>
      <c r="E86">
        <v>0.01</v>
      </c>
      <c r="F86">
        <v>0.01</v>
      </c>
      <c r="G86" s="2" t="str">
        <f t="shared" si="1"/>
        <v>EG_SMR2031</v>
      </c>
    </row>
    <row r="87" spans="1:7" x14ac:dyDescent="0.25">
      <c r="A87" t="s">
        <v>22</v>
      </c>
      <c r="B87">
        <v>2032</v>
      </c>
      <c r="C87">
        <v>0</v>
      </c>
      <c r="D87">
        <v>0.05</v>
      </c>
      <c r="E87">
        <v>0.01</v>
      </c>
      <c r="F87">
        <v>0.01</v>
      </c>
      <c r="G87" s="2" t="str">
        <f t="shared" si="1"/>
        <v>EG_SMR2032</v>
      </c>
    </row>
    <row r="88" spans="1:7" x14ac:dyDescent="0.25">
      <c r="A88" t="s">
        <v>22</v>
      </c>
      <c r="B88">
        <v>2033</v>
      </c>
      <c r="C88">
        <v>0</v>
      </c>
      <c r="D88">
        <v>0.05</v>
      </c>
      <c r="E88">
        <v>0.01</v>
      </c>
      <c r="F88">
        <v>0.01</v>
      </c>
      <c r="G88" s="2" t="str">
        <f t="shared" si="1"/>
        <v>EG_SMR2033</v>
      </c>
    </row>
    <row r="89" spans="1:7" x14ac:dyDescent="0.25">
      <c r="A89" t="s">
        <v>22</v>
      </c>
      <c r="B89">
        <v>2034</v>
      </c>
      <c r="C89">
        <v>0</v>
      </c>
      <c r="D89">
        <v>0.05</v>
      </c>
      <c r="E89">
        <v>0.01</v>
      </c>
      <c r="F89">
        <v>0.01</v>
      </c>
      <c r="G89" s="2" t="str">
        <f t="shared" si="1"/>
        <v>EG_SMR2034</v>
      </c>
    </row>
    <row r="90" spans="1:7" x14ac:dyDescent="0.25">
      <c r="A90" t="s">
        <v>22</v>
      </c>
      <c r="B90">
        <v>2035</v>
      </c>
      <c r="C90">
        <v>0</v>
      </c>
      <c r="D90">
        <v>0.05</v>
      </c>
      <c r="E90">
        <v>0.01</v>
      </c>
      <c r="F90">
        <v>0.01</v>
      </c>
      <c r="G90" s="2" t="str">
        <f t="shared" si="1"/>
        <v>EG_SMR2035</v>
      </c>
    </row>
    <row r="91" spans="1:7" x14ac:dyDescent="0.25">
      <c r="A91" t="s">
        <v>22</v>
      </c>
      <c r="B91">
        <v>2036</v>
      </c>
      <c r="C91">
        <v>0</v>
      </c>
      <c r="D91">
        <v>0.05</v>
      </c>
      <c r="E91">
        <v>0.01</v>
      </c>
      <c r="F91">
        <v>0.01</v>
      </c>
      <c r="G91" s="2" t="str">
        <f t="shared" si="1"/>
        <v>EG_SMR2036</v>
      </c>
    </row>
    <row r="92" spans="1:7" x14ac:dyDescent="0.25">
      <c r="A92" t="s">
        <v>22</v>
      </c>
      <c r="B92">
        <v>2037</v>
      </c>
      <c r="C92">
        <v>0</v>
      </c>
      <c r="D92">
        <v>0.05</v>
      </c>
      <c r="E92">
        <v>0.01</v>
      </c>
      <c r="F92">
        <v>0.01</v>
      </c>
      <c r="G92" s="2" t="str">
        <f t="shared" si="1"/>
        <v>EG_SMR2037</v>
      </c>
    </row>
    <row r="93" spans="1:7" x14ac:dyDescent="0.25">
      <c r="A93" t="s">
        <v>22</v>
      </c>
      <c r="B93">
        <v>2038</v>
      </c>
      <c r="C93">
        <v>0</v>
      </c>
      <c r="D93">
        <v>0.05</v>
      </c>
      <c r="E93">
        <v>0.01</v>
      </c>
      <c r="F93">
        <v>0.01</v>
      </c>
      <c r="G93" s="2" t="str">
        <f t="shared" si="1"/>
        <v>EG_SMR2038</v>
      </c>
    </row>
    <row r="94" spans="1:7" x14ac:dyDescent="0.25">
      <c r="A94" t="s">
        <v>22</v>
      </c>
      <c r="B94">
        <v>2039</v>
      </c>
      <c r="C94">
        <v>0</v>
      </c>
      <c r="D94">
        <v>0.05</v>
      </c>
      <c r="E94">
        <v>0.01</v>
      </c>
      <c r="F94">
        <v>0.01</v>
      </c>
      <c r="G94" s="2" t="str">
        <f t="shared" si="1"/>
        <v>EG_SMR2039</v>
      </c>
    </row>
    <row r="95" spans="1:7" x14ac:dyDescent="0.25">
      <c r="A95" t="s">
        <v>22</v>
      </c>
      <c r="B95">
        <v>2040</v>
      </c>
      <c r="C95">
        <v>0</v>
      </c>
      <c r="D95">
        <v>0.05</v>
      </c>
      <c r="E95">
        <v>0.01</v>
      </c>
      <c r="F95">
        <v>0.01</v>
      </c>
      <c r="G95" s="2" t="str">
        <f t="shared" si="1"/>
        <v>EG_SMR2040</v>
      </c>
    </row>
    <row r="96" spans="1:7" x14ac:dyDescent="0.25">
      <c r="A96" t="s">
        <v>22</v>
      </c>
      <c r="B96">
        <v>2041</v>
      </c>
      <c r="C96">
        <v>0</v>
      </c>
      <c r="D96">
        <v>0.05</v>
      </c>
      <c r="E96">
        <v>0.01</v>
      </c>
      <c r="F96">
        <v>0.01</v>
      </c>
      <c r="G96" s="2" t="str">
        <f t="shared" si="1"/>
        <v>EG_SMR2041</v>
      </c>
    </row>
    <row r="97" spans="1:7" x14ac:dyDescent="0.25">
      <c r="A97" t="s">
        <v>15</v>
      </c>
      <c r="B97">
        <v>2023</v>
      </c>
      <c r="C97">
        <v>0</v>
      </c>
      <c r="D97">
        <v>6.0000000000000001E-3</v>
      </c>
      <c r="E97">
        <v>1</v>
      </c>
      <c r="F97">
        <v>1</v>
      </c>
      <c r="G97" s="2" t="str">
        <f t="shared" si="1"/>
        <v>EG_LH2023</v>
      </c>
    </row>
    <row r="98" spans="1:7" x14ac:dyDescent="0.25">
      <c r="A98" t="s">
        <v>15</v>
      </c>
      <c r="B98">
        <v>2024</v>
      </c>
      <c r="C98">
        <v>0</v>
      </c>
      <c r="D98">
        <v>6.0000000000000001E-3</v>
      </c>
      <c r="E98">
        <v>1</v>
      </c>
      <c r="F98">
        <v>1</v>
      </c>
      <c r="G98" s="2" t="str">
        <f t="shared" si="1"/>
        <v>EG_LH2024</v>
      </c>
    </row>
    <row r="99" spans="1:7" x14ac:dyDescent="0.25">
      <c r="A99" t="s">
        <v>15</v>
      </c>
      <c r="B99">
        <v>2025</v>
      </c>
      <c r="C99">
        <v>0</v>
      </c>
      <c r="D99">
        <v>6.0000000000000001E-3</v>
      </c>
      <c r="E99">
        <v>1</v>
      </c>
      <c r="F99">
        <v>1</v>
      </c>
      <c r="G99" s="2" t="str">
        <f t="shared" si="1"/>
        <v>EG_LH2025</v>
      </c>
    </row>
    <row r="100" spans="1:7" x14ac:dyDescent="0.25">
      <c r="A100" t="s">
        <v>15</v>
      </c>
      <c r="B100">
        <v>2026</v>
      </c>
      <c r="C100">
        <v>0</v>
      </c>
      <c r="D100">
        <v>6.0000000000000001E-3</v>
      </c>
      <c r="E100">
        <v>1</v>
      </c>
      <c r="F100">
        <v>1</v>
      </c>
      <c r="G100" s="2" t="str">
        <f t="shared" si="1"/>
        <v>EG_LH2026</v>
      </c>
    </row>
    <row r="101" spans="1:7" x14ac:dyDescent="0.25">
      <c r="A101" t="s">
        <v>15</v>
      </c>
      <c r="B101">
        <v>2027</v>
      </c>
      <c r="C101">
        <v>0</v>
      </c>
      <c r="D101">
        <v>6.0000000000000001E-3</v>
      </c>
      <c r="E101">
        <v>1</v>
      </c>
      <c r="F101">
        <v>1</v>
      </c>
      <c r="G101" s="2" t="str">
        <f t="shared" si="1"/>
        <v>EG_LH2027</v>
      </c>
    </row>
    <row r="102" spans="1:7" x14ac:dyDescent="0.25">
      <c r="A102" t="s">
        <v>15</v>
      </c>
      <c r="B102">
        <v>2028</v>
      </c>
      <c r="C102">
        <v>0</v>
      </c>
      <c r="D102">
        <v>6.0000000000000001E-3</v>
      </c>
      <c r="E102">
        <v>1</v>
      </c>
      <c r="F102">
        <v>1</v>
      </c>
      <c r="G102" s="2" t="str">
        <f t="shared" si="1"/>
        <v>EG_LH2028</v>
      </c>
    </row>
    <row r="103" spans="1:7" x14ac:dyDescent="0.25">
      <c r="A103" t="s">
        <v>15</v>
      </c>
      <c r="B103">
        <v>2029</v>
      </c>
      <c r="C103">
        <v>0</v>
      </c>
      <c r="D103">
        <v>6.0000000000000001E-3</v>
      </c>
      <c r="E103">
        <v>1</v>
      </c>
      <c r="F103">
        <v>1</v>
      </c>
      <c r="G103" s="2" t="str">
        <f t="shared" si="1"/>
        <v>EG_LH2029</v>
      </c>
    </row>
    <row r="104" spans="1:7" x14ac:dyDescent="0.25">
      <c r="A104" t="s">
        <v>15</v>
      </c>
      <c r="B104">
        <v>2030</v>
      </c>
      <c r="C104">
        <v>0</v>
      </c>
      <c r="D104">
        <v>6.0000000000000001E-3</v>
      </c>
      <c r="E104">
        <v>1</v>
      </c>
      <c r="F104">
        <v>1</v>
      </c>
      <c r="G104" s="2" t="str">
        <f t="shared" si="1"/>
        <v>EG_LH2030</v>
      </c>
    </row>
    <row r="105" spans="1:7" x14ac:dyDescent="0.25">
      <c r="A105" t="s">
        <v>15</v>
      </c>
      <c r="B105">
        <v>2031</v>
      </c>
      <c r="C105">
        <v>0</v>
      </c>
      <c r="D105">
        <v>6.0000000000000001E-3</v>
      </c>
      <c r="E105">
        <v>1</v>
      </c>
      <c r="F105">
        <v>1</v>
      </c>
      <c r="G105" s="2" t="str">
        <f t="shared" si="1"/>
        <v>EG_LH2031</v>
      </c>
    </row>
    <row r="106" spans="1:7" x14ac:dyDescent="0.25">
      <c r="A106" t="s">
        <v>15</v>
      </c>
      <c r="B106">
        <v>2032</v>
      </c>
      <c r="C106">
        <v>0</v>
      </c>
      <c r="D106">
        <v>6.0000000000000001E-3</v>
      </c>
      <c r="E106">
        <v>1</v>
      </c>
      <c r="F106">
        <v>1</v>
      </c>
      <c r="G106" s="2" t="str">
        <f t="shared" si="1"/>
        <v>EG_LH2032</v>
      </c>
    </row>
    <row r="107" spans="1:7" x14ac:dyDescent="0.25">
      <c r="A107" t="s">
        <v>15</v>
      </c>
      <c r="B107">
        <v>2033</v>
      </c>
      <c r="C107">
        <v>0</v>
      </c>
      <c r="D107">
        <v>6.0000000000000001E-3</v>
      </c>
      <c r="E107">
        <v>1</v>
      </c>
      <c r="F107">
        <v>1</v>
      </c>
      <c r="G107" s="2" t="str">
        <f t="shared" si="1"/>
        <v>EG_LH2033</v>
      </c>
    </row>
    <row r="108" spans="1:7" x14ac:dyDescent="0.25">
      <c r="A108" t="s">
        <v>15</v>
      </c>
      <c r="B108">
        <v>2034</v>
      </c>
      <c r="C108">
        <v>0</v>
      </c>
      <c r="D108">
        <v>6.0000000000000001E-3</v>
      </c>
      <c r="E108">
        <v>1</v>
      </c>
      <c r="F108">
        <v>1</v>
      </c>
      <c r="G108" s="2" t="str">
        <f t="shared" si="1"/>
        <v>EG_LH2034</v>
      </c>
    </row>
    <row r="109" spans="1:7" x14ac:dyDescent="0.25">
      <c r="A109" t="s">
        <v>15</v>
      </c>
      <c r="B109">
        <v>2035</v>
      </c>
      <c r="C109">
        <v>0</v>
      </c>
      <c r="D109">
        <v>6.0000000000000001E-3</v>
      </c>
      <c r="E109">
        <v>1</v>
      </c>
      <c r="F109">
        <v>1</v>
      </c>
      <c r="G109" s="2" t="str">
        <f t="shared" si="1"/>
        <v>EG_LH2035</v>
      </c>
    </row>
    <row r="110" spans="1:7" x14ac:dyDescent="0.25">
      <c r="A110" t="s">
        <v>15</v>
      </c>
      <c r="B110">
        <v>2036</v>
      </c>
      <c r="C110">
        <v>0</v>
      </c>
      <c r="D110">
        <v>6.0000000000000001E-3</v>
      </c>
      <c r="E110">
        <v>1</v>
      </c>
      <c r="F110">
        <v>1</v>
      </c>
      <c r="G110" s="2" t="str">
        <f t="shared" si="1"/>
        <v>EG_LH2036</v>
      </c>
    </row>
    <row r="111" spans="1:7" x14ac:dyDescent="0.25">
      <c r="A111" t="s">
        <v>15</v>
      </c>
      <c r="B111">
        <v>2037</v>
      </c>
      <c r="C111">
        <v>0</v>
      </c>
      <c r="D111">
        <v>6.0000000000000001E-3</v>
      </c>
      <c r="E111">
        <v>1</v>
      </c>
      <c r="F111">
        <v>1</v>
      </c>
      <c r="G111" s="2" t="str">
        <f t="shared" si="1"/>
        <v>EG_LH2037</v>
      </c>
    </row>
    <row r="112" spans="1:7" x14ac:dyDescent="0.25">
      <c r="A112" t="s">
        <v>15</v>
      </c>
      <c r="B112">
        <v>2038</v>
      </c>
      <c r="C112">
        <v>0</v>
      </c>
      <c r="D112">
        <v>6.0000000000000001E-3</v>
      </c>
      <c r="E112">
        <v>1</v>
      </c>
      <c r="F112">
        <v>1</v>
      </c>
      <c r="G112" s="2" t="str">
        <f t="shared" si="1"/>
        <v>EG_LH2038</v>
      </c>
    </row>
    <row r="113" spans="1:7" x14ac:dyDescent="0.25">
      <c r="A113" t="s">
        <v>15</v>
      </c>
      <c r="B113">
        <v>2039</v>
      </c>
      <c r="C113">
        <v>0</v>
      </c>
      <c r="D113">
        <v>6.0000000000000001E-3</v>
      </c>
      <c r="E113">
        <v>1</v>
      </c>
      <c r="F113">
        <v>1</v>
      </c>
      <c r="G113" s="2" t="str">
        <f t="shared" si="1"/>
        <v>EG_LH2039</v>
      </c>
    </row>
    <row r="114" spans="1:7" x14ac:dyDescent="0.25">
      <c r="A114" t="s">
        <v>15</v>
      </c>
      <c r="B114">
        <v>2040</v>
      </c>
      <c r="C114">
        <v>0</v>
      </c>
      <c r="D114">
        <v>6.0000000000000001E-3</v>
      </c>
      <c r="E114">
        <v>1</v>
      </c>
      <c r="F114">
        <v>1</v>
      </c>
      <c r="G114" s="2" t="str">
        <f t="shared" si="1"/>
        <v>EG_LH2040</v>
      </c>
    </row>
    <row r="115" spans="1:7" x14ac:dyDescent="0.25">
      <c r="A115" t="s">
        <v>15</v>
      </c>
      <c r="B115">
        <v>2041</v>
      </c>
      <c r="C115">
        <v>0</v>
      </c>
      <c r="D115">
        <v>6.0000000000000001E-3</v>
      </c>
      <c r="E115">
        <v>1</v>
      </c>
      <c r="F115">
        <v>1</v>
      </c>
      <c r="G115" s="2" t="str">
        <f t="shared" si="1"/>
        <v>EG_LH2041</v>
      </c>
    </row>
    <row r="116" spans="1:7" x14ac:dyDescent="0.25">
      <c r="A116" t="s">
        <v>18</v>
      </c>
      <c r="B116">
        <v>2023</v>
      </c>
      <c r="C116">
        <v>0</v>
      </c>
      <c r="D116">
        <v>0.01</v>
      </c>
      <c r="E116">
        <v>1</v>
      </c>
      <c r="F116">
        <v>1</v>
      </c>
      <c r="G116" s="2" t="str">
        <f t="shared" si="1"/>
        <v>EG_SH2023</v>
      </c>
    </row>
    <row r="117" spans="1:7" x14ac:dyDescent="0.25">
      <c r="A117" t="s">
        <v>18</v>
      </c>
      <c r="B117">
        <v>2024</v>
      </c>
      <c r="C117">
        <v>0</v>
      </c>
      <c r="D117">
        <v>0.01</v>
      </c>
      <c r="E117">
        <v>1</v>
      </c>
      <c r="F117">
        <v>1</v>
      </c>
      <c r="G117" s="2" t="str">
        <f t="shared" si="1"/>
        <v>EG_SH2024</v>
      </c>
    </row>
    <row r="118" spans="1:7" x14ac:dyDescent="0.25">
      <c r="A118" t="s">
        <v>18</v>
      </c>
      <c r="B118">
        <v>2025</v>
      </c>
      <c r="C118">
        <v>0</v>
      </c>
      <c r="D118">
        <v>0.01</v>
      </c>
      <c r="E118">
        <v>1</v>
      </c>
      <c r="F118">
        <v>1</v>
      </c>
      <c r="G118" s="2" t="str">
        <f t="shared" si="1"/>
        <v>EG_SH2025</v>
      </c>
    </row>
    <row r="119" spans="1:7" x14ac:dyDescent="0.25">
      <c r="A119" t="s">
        <v>18</v>
      </c>
      <c r="B119">
        <v>2026</v>
      </c>
      <c r="C119">
        <v>0</v>
      </c>
      <c r="D119">
        <v>0.01</v>
      </c>
      <c r="E119">
        <v>1</v>
      </c>
      <c r="F119">
        <v>1</v>
      </c>
      <c r="G119" s="2" t="str">
        <f t="shared" si="1"/>
        <v>EG_SH2026</v>
      </c>
    </row>
    <row r="120" spans="1:7" x14ac:dyDescent="0.25">
      <c r="A120" t="s">
        <v>18</v>
      </c>
      <c r="B120">
        <v>2027</v>
      </c>
      <c r="C120">
        <v>0</v>
      </c>
      <c r="D120">
        <v>0.01</v>
      </c>
      <c r="E120">
        <v>1</v>
      </c>
      <c r="F120">
        <v>1</v>
      </c>
      <c r="G120" s="2" t="str">
        <f t="shared" si="1"/>
        <v>EG_SH2027</v>
      </c>
    </row>
    <row r="121" spans="1:7" x14ac:dyDescent="0.25">
      <c r="A121" t="s">
        <v>18</v>
      </c>
      <c r="B121">
        <v>2028</v>
      </c>
      <c r="C121">
        <v>0</v>
      </c>
      <c r="D121">
        <v>0.01</v>
      </c>
      <c r="E121">
        <v>1</v>
      </c>
      <c r="F121">
        <v>1</v>
      </c>
      <c r="G121" s="2" t="str">
        <f t="shared" si="1"/>
        <v>EG_SH2028</v>
      </c>
    </row>
    <row r="122" spans="1:7" x14ac:dyDescent="0.25">
      <c r="A122" t="s">
        <v>18</v>
      </c>
      <c r="B122">
        <v>2029</v>
      </c>
      <c r="C122">
        <v>0</v>
      </c>
      <c r="D122">
        <v>0.01</v>
      </c>
      <c r="E122">
        <v>1</v>
      </c>
      <c r="F122">
        <v>1</v>
      </c>
      <c r="G122" s="2" t="str">
        <f t="shared" si="1"/>
        <v>EG_SH2029</v>
      </c>
    </row>
    <row r="123" spans="1:7" x14ac:dyDescent="0.25">
      <c r="A123" t="s">
        <v>18</v>
      </c>
      <c r="B123">
        <v>2030</v>
      </c>
      <c r="C123">
        <v>0</v>
      </c>
      <c r="D123">
        <v>0.01</v>
      </c>
      <c r="E123">
        <v>1</v>
      </c>
      <c r="F123">
        <v>1</v>
      </c>
      <c r="G123" s="2" t="str">
        <f t="shared" si="1"/>
        <v>EG_SH2030</v>
      </c>
    </row>
    <row r="124" spans="1:7" x14ac:dyDescent="0.25">
      <c r="A124" t="s">
        <v>18</v>
      </c>
      <c r="B124">
        <v>2031</v>
      </c>
      <c r="C124">
        <v>0</v>
      </c>
      <c r="D124">
        <v>0.01</v>
      </c>
      <c r="E124">
        <v>1</v>
      </c>
      <c r="F124">
        <v>1</v>
      </c>
      <c r="G124" s="2" t="str">
        <f t="shared" si="1"/>
        <v>EG_SH2031</v>
      </c>
    </row>
    <row r="125" spans="1:7" x14ac:dyDescent="0.25">
      <c r="A125" t="s">
        <v>18</v>
      </c>
      <c r="B125">
        <v>2032</v>
      </c>
      <c r="C125">
        <v>0</v>
      </c>
      <c r="D125">
        <v>0.01</v>
      </c>
      <c r="E125">
        <v>1</v>
      </c>
      <c r="F125">
        <v>1</v>
      </c>
      <c r="G125" s="2" t="str">
        <f t="shared" si="1"/>
        <v>EG_SH2032</v>
      </c>
    </row>
    <row r="126" spans="1:7" x14ac:dyDescent="0.25">
      <c r="A126" t="s">
        <v>18</v>
      </c>
      <c r="B126">
        <v>2033</v>
      </c>
      <c r="C126">
        <v>0</v>
      </c>
      <c r="D126">
        <v>0.01</v>
      </c>
      <c r="E126">
        <v>1</v>
      </c>
      <c r="F126">
        <v>1</v>
      </c>
      <c r="G126" s="2" t="str">
        <f t="shared" si="1"/>
        <v>EG_SH2033</v>
      </c>
    </row>
    <row r="127" spans="1:7" x14ac:dyDescent="0.25">
      <c r="A127" t="s">
        <v>18</v>
      </c>
      <c r="B127">
        <v>2034</v>
      </c>
      <c r="C127">
        <v>0</v>
      </c>
      <c r="D127">
        <v>0.01</v>
      </c>
      <c r="E127">
        <v>1</v>
      </c>
      <c r="F127">
        <v>1</v>
      </c>
      <c r="G127" s="2" t="str">
        <f t="shared" si="1"/>
        <v>EG_SH2034</v>
      </c>
    </row>
    <row r="128" spans="1:7" x14ac:dyDescent="0.25">
      <c r="A128" t="s">
        <v>18</v>
      </c>
      <c r="B128">
        <v>2035</v>
      </c>
      <c r="C128">
        <v>0</v>
      </c>
      <c r="D128">
        <v>0.01</v>
      </c>
      <c r="E128">
        <v>1</v>
      </c>
      <c r="F128">
        <v>1</v>
      </c>
      <c r="G128" s="2" t="str">
        <f t="shared" si="1"/>
        <v>EG_SH2035</v>
      </c>
    </row>
    <row r="129" spans="1:7" x14ac:dyDescent="0.25">
      <c r="A129" t="s">
        <v>18</v>
      </c>
      <c r="B129">
        <v>2036</v>
      </c>
      <c r="C129">
        <v>0</v>
      </c>
      <c r="D129">
        <v>0.01</v>
      </c>
      <c r="E129">
        <v>1</v>
      </c>
      <c r="F129">
        <v>1</v>
      </c>
      <c r="G129" s="2" t="str">
        <f t="shared" si="1"/>
        <v>EG_SH2036</v>
      </c>
    </row>
    <row r="130" spans="1:7" x14ac:dyDescent="0.25">
      <c r="A130" t="s">
        <v>18</v>
      </c>
      <c r="B130">
        <v>2037</v>
      </c>
      <c r="C130">
        <v>0</v>
      </c>
      <c r="D130">
        <v>0.01</v>
      </c>
      <c r="E130">
        <v>1</v>
      </c>
      <c r="F130">
        <v>1</v>
      </c>
      <c r="G130" s="2" t="str">
        <f t="shared" si="1"/>
        <v>EG_SH2037</v>
      </c>
    </row>
    <row r="131" spans="1:7" x14ac:dyDescent="0.25">
      <c r="A131" t="s">
        <v>18</v>
      </c>
      <c r="B131">
        <v>2038</v>
      </c>
      <c r="C131">
        <v>0</v>
      </c>
      <c r="D131">
        <v>0.01</v>
      </c>
      <c r="E131">
        <v>1</v>
      </c>
      <c r="F131">
        <v>1</v>
      </c>
      <c r="G131" s="2" t="str">
        <f t="shared" ref="G131:G194" si="2">_xlfn.CONCAT(A131,B131)</f>
        <v>EG_SH2038</v>
      </c>
    </row>
    <row r="132" spans="1:7" x14ac:dyDescent="0.25">
      <c r="A132" t="s">
        <v>18</v>
      </c>
      <c r="B132">
        <v>2039</v>
      </c>
      <c r="C132">
        <v>0</v>
      </c>
      <c r="D132">
        <v>0.01</v>
      </c>
      <c r="E132">
        <v>1</v>
      </c>
      <c r="F132">
        <v>1</v>
      </c>
      <c r="G132" s="2" t="str">
        <f t="shared" si="2"/>
        <v>EG_SH2039</v>
      </c>
    </row>
    <row r="133" spans="1:7" x14ac:dyDescent="0.25">
      <c r="A133" t="s">
        <v>18</v>
      </c>
      <c r="B133">
        <v>2040</v>
      </c>
      <c r="C133">
        <v>0</v>
      </c>
      <c r="D133">
        <v>0.01</v>
      </c>
      <c r="E133">
        <v>1</v>
      </c>
      <c r="F133">
        <v>1</v>
      </c>
      <c r="G133" s="2" t="str">
        <f t="shared" si="2"/>
        <v>EG_SH2040</v>
      </c>
    </row>
    <row r="134" spans="1:7" x14ac:dyDescent="0.25">
      <c r="A134" t="s">
        <v>18</v>
      </c>
      <c r="B134">
        <v>2041</v>
      </c>
      <c r="C134">
        <v>0</v>
      </c>
      <c r="D134">
        <v>0.01</v>
      </c>
      <c r="E134">
        <v>1</v>
      </c>
      <c r="F134">
        <v>1</v>
      </c>
      <c r="G134" s="2" t="str">
        <f t="shared" si="2"/>
        <v>EG_SH2041</v>
      </c>
    </row>
    <row r="135" spans="1:7" x14ac:dyDescent="0.25">
      <c r="A135" t="s">
        <v>7</v>
      </c>
      <c r="B135">
        <v>2023</v>
      </c>
      <c r="C135">
        <v>0</v>
      </c>
      <c r="D135">
        <v>0.1</v>
      </c>
      <c r="E135">
        <v>0.06</v>
      </c>
      <c r="F135">
        <v>0.06</v>
      </c>
      <c r="G135" s="2" t="str">
        <f t="shared" si="2"/>
        <v>EG_BIOMASS2023</v>
      </c>
    </row>
    <row r="136" spans="1:7" x14ac:dyDescent="0.25">
      <c r="A136" t="s">
        <v>7</v>
      </c>
      <c r="B136">
        <v>2024</v>
      </c>
      <c r="C136">
        <v>0</v>
      </c>
      <c r="D136">
        <v>0.1</v>
      </c>
      <c r="E136">
        <v>0.06</v>
      </c>
      <c r="F136">
        <v>0.06</v>
      </c>
      <c r="G136" s="2" t="str">
        <f t="shared" si="2"/>
        <v>EG_BIOMASS2024</v>
      </c>
    </row>
    <row r="137" spans="1:7" x14ac:dyDescent="0.25">
      <c r="A137" t="s">
        <v>7</v>
      </c>
      <c r="B137">
        <v>2025</v>
      </c>
      <c r="C137">
        <v>0</v>
      </c>
      <c r="D137">
        <v>0.1</v>
      </c>
      <c r="E137">
        <v>0.06</v>
      </c>
      <c r="F137">
        <v>0.06</v>
      </c>
      <c r="G137" s="2" t="str">
        <f t="shared" si="2"/>
        <v>EG_BIOMASS2025</v>
      </c>
    </row>
    <row r="138" spans="1:7" x14ac:dyDescent="0.25">
      <c r="A138" t="s">
        <v>7</v>
      </c>
      <c r="B138">
        <v>2026</v>
      </c>
      <c r="C138">
        <v>0</v>
      </c>
      <c r="D138">
        <v>0.1</v>
      </c>
      <c r="E138">
        <v>0.06</v>
      </c>
      <c r="F138">
        <v>0.06</v>
      </c>
      <c r="G138" s="2" t="str">
        <f t="shared" si="2"/>
        <v>EG_BIOMASS2026</v>
      </c>
    </row>
    <row r="139" spans="1:7" x14ac:dyDescent="0.25">
      <c r="A139" t="s">
        <v>7</v>
      </c>
      <c r="B139">
        <v>2027</v>
      </c>
      <c r="C139">
        <v>0</v>
      </c>
      <c r="D139">
        <v>0.1</v>
      </c>
      <c r="E139">
        <v>0.06</v>
      </c>
      <c r="F139">
        <v>0.06</v>
      </c>
      <c r="G139" s="2" t="str">
        <f t="shared" si="2"/>
        <v>EG_BIOMASS2027</v>
      </c>
    </row>
    <row r="140" spans="1:7" x14ac:dyDescent="0.25">
      <c r="A140" t="s">
        <v>7</v>
      </c>
      <c r="B140">
        <v>2028</v>
      </c>
      <c r="C140">
        <v>0</v>
      </c>
      <c r="D140">
        <v>0.1</v>
      </c>
      <c r="E140">
        <v>0.06</v>
      </c>
      <c r="F140">
        <v>0.06</v>
      </c>
      <c r="G140" s="2" t="str">
        <f t="shared" si="2"/>
        <v>EG_BIOMASS2028</v>
      </c>
    </row>
    <row r="141" spans="1:7" x14ac:dyDescent="0.25">
      <c r="A141" t="s">
        <v>7</v>
      </c>
      <c r="B141">
        <v>2029</v>
      </c>
      <c r="C141">
        <v>0</v>
      </c>
      <c r="D141">
        <v>0.1</v>
      </c>
      <c r="E141">
        <v>0.06</v>
      </c>
      <c r="F141">
        <v>0.06</v>
      </c>
      <c r="G141" s="2" t="str">
        <f t="shared" si="2"/>
        <v>EG_BIOMASS2029</v>
      </c>
    </row>
    <row r="142" spans="1:7" x14ac:dyDescent="0.25">
      <c r="A142" t="s">
        <v>7</v>
      </c>
      <c r="B142">
        <v>2030</v>
      </c>
      <c r="C142">
        <v>0</v>
      </c>
      <c r="D142">
        <v>0.1</v>
      </c>
      <c r="E142">
        <v>0.06</v>
      </c>
      <c r="F142">
        <v>0.06</v>
      </c>
      <c r="G142" s="2" t="str">
        <f t="shared" si="2"/>
        <v>EG_BIOMASS2030</v>
      </c>
    </row>
    <row r="143" spans="1:7" x14ac:dyDescent="0.25">
      <c r="A143" t="s">
        <v>7</v>
      </c>
      <c r="B143">
        <v>2031</v>
      </c>
      <c r="C143">
        <v>0</v>
      </c>
      <c r="D143">
        <v>0.1</v>
      </c>
      <c r="E143">
        <v>0.06</v>
      </c>
      <c r="F143">
        <v>0.06</v>
      </c>
      <c r="G143" s="2" t="str">
        <f t="shared" si="2"/>
        <v>EG_BIOMASS2031</v>
      </c>
    </row>
    <row r="144" spans="1:7" x14ac:dyDescent="0.25">
      <c r="A144" t="s">
        <v>7</v>
      </c>
      <c r="B144">
        <v>2032</v>
      </c>
      <c r="C144">
        <v>0</v>
      </c>
      <c r="D144">
        <v>0.1</v>
      </c>
      <c r="E144">
        <v>0.06</v>
      </c>
      <c r="F144">
        <v>0.06</v>
      </c>
      <c r="G144" s="2" t="str">
        <f t="shared" si="2"/>
        <v>EG_BIOMASS2032</v>
      </c>
    </row>
    <row r="145" spans="1:7" x14ac:dyDescent="0.25">
      <c r="A145" t="s">
        <v>7</v>
      </c>
      <c r="B145">
        <v>2033</v>
      </c>
      <c r="C145">
        <v>0</v>
      </c>
      <c r="D145">
        <v>0.1</v>
      </c>
      <c r="E145">
        <v>0.06</v>
      </c>
      <c r="F145">
        <v>0.06</v>
      </c>
      <c r="G145" s="2" t="str">
        <f t="shared" si="2"/>
        <v>EG_BIOMASS2033</v>
      </c>
    </row>
    <row r="146" spans="1:7" x14ac:dyDescent="0.25">
      <c r="A146" t="s">
        <v>7</v>
      </c>
      <c r="B146">
        <v>2034</v>
      </c>
      <c r="C146">
        <v>0</v>
      </c>
      <c r="D146">
        <v>0.1</v>
      </c>
      <c r="E146">
        <v>0.06</v>
      </c>
      <c r="F146">
        <v>0.06</v>
      </c>
      <c r="G146" s="2" t="str">
        <f t="shared" si="2"/>
        <v>EG_BIOMASS2034</v>
      </c>
    </row>
    <row r="147" spans="1:7" x14ac:dyDescent="0.25">
      <c r="A147" t="s">
        <v>7</v>
      </c>
      <c r="B147">
        <v>2035</v>
      </c>
      <c r="C147">
        <v>0</v>
      </c>
      <c r="D147">
        <v>0.1</v>
      </c>
      <c r="E147">
        <v>0.06</v>
      </c>
      <c r="F147">
        <v>0.06</v>
      </c>
      <c r="G147" s="2" t="str">
        <f t="shared" si="2"/>
        <v>EG_BIOMASS2035</v>
      </c>
    </row>
    <row r="148" spans="1:7" x14ac:dyDescent="0.25">
      <c r="A148" t="s">
        <v>7</v>
      </c>
      <c r="B148">
        <v>2036</v>
      </c>
      <c r="C148">
        <v>0</v>
      </c>
      <c r="D148">
        <v>0.1</v>
      </c>
      <c r="E148">
        <v>0.06</v>
      </c>
      <c r="F148">
        <v>0.06</v>
      </c>
      <c r="G148" s="2" t="str">
        <f t="shared" si="2"/>
        <v>EG_BIOMASS2036</v>
      </c>
    </row>
    <row r="149" spans="1:7" x14ac:dyDescent="0.25">
      <c r="A149" t="s">
        <v>7</v>
      </c>
      <c r="B149">
        <v>2037</v>
      </c>
      <c r="C149">
        <v>0</v>
      </c>
      <c r="D149">
        <v>0.1</v>
      </c>
      <c r="E149">
        <v>0.06</v>
      </c>
      <c r="F149">
        <v>0.06</v>
      </c>
      <c r="G149" s="2" t="str">
        <f t="shared" si="2"/>
        <v>EG_BIOMASS2037</v>
      </c>
    </row>
    <row r="150" spans="1:7" x14ac:dyDescent="0.25">
      <c r="A150" t="s">
        <v>7</v>
      </c>
      <c r="B150">
        <v>2038</v>
      </c>
      <c r="C150">
        <v>0</v>
      </c>
      <c r="D150">
        <v>0.1</v>
      </c>
      <c r="E150">
        <v>0.06</v>
      </c>
      <c r="F150">
        <v>0.06</v>
      </c>
      <c r="G150" s="2" t="str">
        <f t="shared" si="2"/>
        <v>EG_BIOMASS2038</v>
      </c>
    </row>
    <row r="151" spans="1:7" x14ac:dyDescent="0.25">
      <c r="A151" t="s">
        <v>7</v>
      </c>
      <c r="B151">
        <v>2039</v>
      </c>
      <c r="C151">
        <v>0</v>
      </c>
      <c r="D151">
        <v>0.1</v>
      </c>
      <c r="E151">
        <v>0.06</v>
      </c>
      <c r="F151">
        <v>0.06</v>
      </c>
      <c r="G151" s="2" t="str">
        <f t="shared" si="2"/>
        <v>EG_BIOMASS2039</v>
      </c>
    </row>
    <row r="152" spans="1:7" x14ac:dyDescent="0.25">
      <c r="A152" t="s">
        <v>7</v>
      </c>
      <c r="B152">
        <v>2040</v>
      </c>
      <c r="C152">
        <v>0</v>
      </c>
      <c r="D152">
        <v>0.1</v>
      </c>
      <c r="E152">
        <v>0.06</v>
      </c>
      <c r="F152">
        <v>0.06</v>
      </c>
      <c r="G152" s="2" t="str">
        <f t="shared" si="2"/>
        <v>EG_BIOMASS2040</v>
      </c>
    </row>
    <row r="153" spans="1:7" x14ac:dyDescent="0.25">
      <c r="A153" t="s">
        <v>7</v>
      </c>
      <c r="B153">
        <v>2041</v>
      </c>
      <c r="C153">
        <v>0</v>
      </c>
      <c r="D153">
        <v>0.1</v>
      </c>
      <c r="E153">
        <v>0.06</v>
      </c>
      <c r="F153">
        <v>0.06</v>
      </c>
      <c r="G153" s="2" t="str">
        <f t="shared" si="2"/>
        <v>EG_BIOMASS2041</v>
      </c>
    </row>
    <row r="154" spans="1:7" x14ac:dyDescent="0.25">
      <c r="A154" t="s">
        <v>19</v>
      </c>
      <c r="B154">
        <v>2023</v>
      </c>
      <c r="C154">
        <v>0</v>
      </c>
      <c r="D154">
        <v>0.01</v>
      </c>
      <c r="E154">
        <v>1</v>
      </c>
      <c r="F154">
        <v>1</v>
      </c>
      <c r="G154" s="2" t="str">
        <f t="shared" si="2"/>
        <v>EG_SOLARGM2023</v>
      </c>
    </row>
    <row r="155" spans="1:7" x14ac:dyDescent="0.25">
      <c r="A155" t="s">
        <v>19</v>
      </c>
      <c r="B155">
        <v>2024</v>
      </c>
      <c r="C155">
        <v>0</v>
      </c>
      <c r="D155">
        <v>0.01</v>
      </c>
      <c r="E155">
        <v>1</v>
      </c>
      <c r="F155">
        <v>1</v>
      </c>
      <c r="G155" s="2" t="str">
        <f t="shared" si="2"/>
        <v>EG_SOLARGM2024</v>
      </c>
    </row>
    <row r="156" spans="1:7" x14ac:dyDescent="0.25">
      <c r="A156" t="s">
        <v>19</v>
      </c>
      <c r="B156">
        <v>2025</v>
      </c>
      <c r="C156">
        <v>0</v>
      </c>
      <c r="D156">
        <v>0.01</v>
      </c>
      <c r="E156">
        <v>1</v>
      </c>
      <c r="F156">
        <v>1</v>
      </c>
      <c r="G156" s="2" t="str">
        <f t="shared" si="2"/>
        <v>EG_SOLARGM2025</v>
      </c>
    </row>
    <row r="157" spans="1:7" x14ac:dyDescent="0.25">
      <c r="A157" t="s">
        <v>19</v>
      </c>
      <c r="B157">
        <v>2026</v>
      </c>
      <c r="C157">
        <v>0</v>
      </c>
      <c r="D157">
        <v>0.01</v>
      </c>
      <c r="E157">
        <v>1</v>
      </c>
      <c r="F157">
        <v>1</v>
      </c>
      <c r="G157" s="2" t="str">
        <f t="shared" si="2"/>
        <v>EG_SOLARGM2026</v>
      </c>
    </row>
    <row r="158" spans="1:7" x14ac:dyDescent="0.25">
      <c r="A158" t="s">
        <v>19</v>
      </c>
      <c r="B158">
        <v>2027</v>
      </c>
      <c r="C158">
        <v>0</v>
      </c>
      <c r="D158">
        <v>0.01</v>
      </c>
      <c r="E158">
        <v>1</v>
      </c>
      <c r="F158">
        <v>1</v>
      </c>
      <c r="G158" s="2" t="str">
        <f t="shared" si="2"/>
        <v>EG_SOLARGM2027</v>
      </c>
    </row>
    <row r="159" spans="1:7" x14ac:dyDescent="0.25">
      <c r="A159" t="s">
        <v>19</v>
      </c>
      <c r="B159">
        <v>2028</v>
      </c>
      <c r="C159">
        <v>0</v>
      </c>
      <c r="D159">
        <v>0.01</v>
      </c>
      <c r="E159">
        <v>1</v>
      </c>
      <c r="F159">
        <v>1</v>
      </c>
      <c r="G159" s="2" t="str">
        <f t="shared" si="2"/>
        <v>EG_SOLARGM2028</v>
      </c>
    </row>
    <row r="160" spans="1:7" x14ac:dyDescent="0.25">
      <c r="A160" t="s">
        <v>19</v>
      </c>
      <c r="B160">
        <v>2029</v>
      </c>
      <c r="C160">
        <v>0</v>
      </c>
      <c r="D160">
        <v>0.01</v>
      </c>
      <c r="E160">
        <v>1</v>
      </c>
      <c r="F160">
        <v>1</v>
      </c>
      <c r="G160" s="2" t="str">
        <f t="shared" si="2"/>
        <v>EG_SOLARGM2029</v>
      </c>
    </row>
    <row r="161" spans="1:7" x14ac:dyDescent="0.25">
      <c r="A161" t="s">
        <v>19</v>
      </c>
      <c r="B161">
        <v>2030</v>
      </c>
      <c r="C161">
        <v>0</v>
      </c>
      <c r="D161">
        <v>0.01</v>
      </c>
      <c r="E161">
        <v>1</v>
      </c>
      <c r="F161">
        <v>1</v>
      </c>
      <c r="G161" s="2" t="str">
        <f t="shared" si="2"/>
        <v>EG_SOLARGM2030</v>
      </c>
    </row>
    <row r="162" spans="1:7" x14ac:dyDescent="0.25">
      <c r="A162" t="s">
        <v>19</v>
      </c>
      <c r="B162">
        <v>2031</v>
      </c>
      <c r="C162">
        <v>0</v>
      </c>
      <c r="D162">
        <v>0.01</v>
      </c>
      <c r="E162">
        <v>1</v>
      </c>
      <c r="F162">
        <v>1</v>
      </c>
      <c r="G162" s="2" t="str">
        <f t="shared" si="2"/>
        <v>EG_SOLARGM2031</v>
      </c>
    </row>
    <row r="163" spans="1:7" x14ac:dyDescent="0.25">
      <c r="A163" t="s">
        <v>19</v>
      </c>
      <c r="B163">
        <v>2032</v>
      </c>
      <c r="C163">
        <v>0</v>
      </c>
      <c r="D163">
        <v>7.4999999999999997E-3</v>
      </c>
      <c r="E163">
        <v>1</v>
      </c>
      <c r="F163">
        <v>1</v>
      </c>
      <c r="G163" s="2" t="str">
        <f t="shared" si="2"/>
        <v>EG_SOLARGM2032</v>
      </c>
    </row>
    <row r="164" spans="1:7" x14ac:dyDescent="0.25">
      <c r="A164" t="s">
        <v>19</v>
      </c>
      <c r="B164">
        <v>2033</v>
      </c>
      <c r="C164">
        <v>0</v>
      </c>
      <c r="D164">
        <v>7.4999999999999997E-3</v>
      </c>
      <c r="E164">
        <v>1</v>
      </c>
      <c r="F164">
        <v>1</v>
      </c>
      <c r="G164" s="2" t="str">
        <f t="shared" si="2"/>
        <v>EG_SOLARGM2033</v>
      </c>
    </row>
    <row r="165" spans="1:7" x14ac:dyDescent="0.25">
      <c r="A165" t="s">
        <v>19</v>
      </c>
      <c r="B165">
        <v>2034</v>
      </c>
      <c r="C165">
        <v>0</v>
      </c>
      <c r="D165">
        <v>7.4999999999999997E-3</v>
      </c>
      <c r="E165">
        <v>1</v>
      </c>
      <c r="F165">
        <v>1</v>
      </c>
      <c r="G165" s="2" t="str">
        <f t="shared" si="2"/>
        <v>EG_SOLARGM2034</v>
      </c>
    </row>
    <row r="166" spans="1:7" x14ac:dyDescent="0.25">
      <c r="A166" t="s">
        <v>19</v>
      </c>
      <c r="B166">
        <v>2035</v>
      </c>
      <c r="C166">
        <v>0</v>
      </c>
      <c r="D166">
        <v>7.4999999999999997E-3</v>
      </c>
      <c r="E166">
        <v>1</v>
      </c>
      <c r="F166">
        <v>1</v>
      </c>
      <c r="G166" s="2" t="str">
        <f t="shared" si="2"/>
        <v>EG_SOLARGM2035</v>
      </c>
    </row>
    <row r="167" spans="1:7" x14ac:dyDescent="0.25">
      <c r="A167" t="s">
        <v>19</v>
      </c>
      <c r="B167">
        <v>2036</v>
      </c>
      <c r="C167">
        <v>0</v>
      </c>
      <c r="D167">
        <v>7.4999999999999997E-3</v>
      </c>
      <c r="E167">
        <v>1</v>
      </c>
      <c r="F167">
        <v>1</v>
      </c>
      <c r="G167" s="2" t="str">
        <f t="shared" si="2"/>
        <v>EG_SOLARGM2036</v>
      </c>
    </row>
    <row r="168" spans="1:7" x14ac:dyDescent="0.25">
      <c r="A168" t="s">
        <v>19</v>
      </c>
      <c r="B168">
        <v>2037</v>
      </c>
      <c r="C168">
        <v>0</v>
      </c>
      <c r="D168">
        <v>7.4999999999999997E-3</v>
      </c>
      <c r="E168">
        <v>1</v>
      </c>
      <c r="F168">
        <v>1</v>
      </c>
      <c r="G168" s="2" t="str">
        <f t="shared" si="2"/>
        <v>EG_SOLARGM2037</v>
      </c>
    </row>
    <row r="169" spans="1:7" x14ac:dyDescent="0.25">
      <c r="A169" t="s">
        <v>19</v>
      </c>
      <c r="B169">
        <v>2038</v>
      </c>
      <c r="C169">
        <v>0</v>
      </c>
      <c r="D169">
        <v>7.4999999999999997E-3</v>
      </c>
      <c r="E169">
        <v>1</v>
      </c>
      <c r="F169">
        <v>1</v>
      </c>
      <c r="G169" s="2" t="str">
        <f t="shared" si="2"/>
        <v>EG_SOLARGM2038</v>
      </c>
    </row>
    <row r="170" spans="1:7" x14ac:dyDescent="0.25">
      <c r="A170" t="s">
        <v>19</v>
      </c>
      <c r="B170">
        <v>2039</v>
      </c>
      <c r="C170">
        <v>0</v>
      </c>
      <c r="D170">
        <v>7.4999999999999997E-3</v>
      </c>
      <c r="E170">
        <v>1</v>
      </c>
      <c r="F170">
        <v>1</v>
      </c>
      <c r="G170" s="2" t="str">
        <f t="shared" si="2"/>
        <v>EG_SOLARGM2039</v>
      </c>
    </row>
    <row r="171" spans="1:7" x14ac:dyDescent="0.25">
      <c r="A171" t="s">
        <v>19</v>
      </c>
      <c r="B171">
        <v>2040</v>
      </c>
      <c r="C171">
        <v>0</v>
      </c>
      <c r="D171">
        <v>7.4999999999999997E-3</v>
      </c>
      <c r="E171">
        <v>1</v>
      </c>
      <c r="F171">
        <v>1</v>
      </c>
      <c r="G171" s="2" t="str">
        <f t="shared" si="2"/>
        <v>EG_SOLARGM2040</v>
      </c>
    </row>
    <row r="172" spans="1:7" x14ac:dyDescent="0.25">
      <c r="A172" t="s">
        <v>19</v>
      </c>
      <c r="B172">
        <v>2041</v>
      </c>
      <c r="C172">
        <v>0</v>
      </c>
      <c r="D172">
        <v>7.4999999999999997E-3</v>
      </c>
      <c r="E172">
        <v>1</v>
      </c>
      <c r="F172">
        <v>1</v>
      </c>
      <c r="G172" s="2" t="str">
        <f t="shared" si="2"/>
        <v>EG_SOLARGM2041</v>
      </c>
    </row>
    <row r="173" spans="1:7" x14ac:dyDescent="0.25">
      <c r="A173" t="s">
        <v>20</v>
      </c>
      <c r="B173">
        <v>2023</v>
      </c>
      <c r="C173">
        <v>0</v>
      </c>
      <c r="D173">
        <v>0.01</v>
      </c>
      <c r="E173">
        <v>1</v>
      </c>
      <c r="F173">
        <v>1</v>
      </c>
      <c r="G173" s="2" t="str">
        <f t="shared" si="2"/>
        <v>EG_SOLARRF2023</v>
      </c>
    </row>
    <row r="174" spans="1:7" x14ac:dyDescent="0.25">
      <c r="A174" t="s">
        <v>20</v>
      </c>
      <c r="B174">
        <v>2024</v>
      </c>
      <c r="C174">
        <v>0</v>
      </c>
      <c r="D174">
        <v>6.0000000000000001E-3</v>
      </c>
      <c r="E174">
        <v>1</v>
      </c>
      <c r="F174">
        <v>1</v>
      </c>
      <c r="G174" s="2" t="str">
        <f t="shared" si="2"/>
        <v>EG_SOLARRF2024</v>
      </c>
    </row>
    <row r="175" spans="1:7" x14ac:dyDescent="0.25">
      <c r="A175" t="s">
        <v>20</v>
      </c>
      <c r="B175">
        <v>2025</v>
      </c>
      <c r="C175">
        <v>0</v>
      </c>
      <c r="D175">
        <v>6.0000000000000001E-3</v>
      </c>
      <c r="E175">
        <v>1</v>
      </c>
      <c r="F175">
        <v>1</v>
      </c>
      <c r="G175" s="2" t="str">
        <f t="shared" si="2"/>
        <v>EG_SOLARRF2025</v>
      </c>
    </row>
    <row r="176" spans="1:7" x14ac:dyDescent="0.25">
      <c r="A176" t="s">
        <v>20</v>
      </c>
      <c r="B176">
        <v>2026</v>
      </c>
      <c r="C176">
        <v>0</v>
      </c>
      <c r="D176">
        <v>6.0000000000000001E-3</v>
      </c>
      <c r="E176">
        <v>1</v>
      </c>
      <c r="F176">
        <v>1</v>
      </c>
      <c r="G176" s="2" t="str">
        <f t="shared" si="2"/>
        <v>EG_SOLARRF2026</v>
      </c>
    </row>
    <row r="177" spans="1:7" x14ac:dyDescent="0.25">
      <c r="A177" t="s">
        <v>20</v>
      </c>
      <c r="B177">
        <v>2027</v>
      </c>
      <c r="C177">
        <v>0</v>
      </c>
      <c r="D177">
        <v>6.0000000000000001E-3</v>
      </c>
      <c r="E177">
        <v>1</v>
      </c>
      <c r="F177">
        <v>1</v>
      </c>
      <c r="G177" s="2" t="str">
        <f t="shared" si="2"/>
        <v>EG_SOLARRF2027</v>
      </c>
    </row>
    <row r="178" spans="1:7" x14ac:dyDescent="0.25">
      <c r="A178" t="s">
        <v>20</v>
      </c>
      <c r="B178">
        <v>2028</v>
      </c>
      <c r="C178">
        <v>0</v>
      </c>
      <c r="D178">
        <v>6.0000000000000001E-3</v>
      </c>
      <c r="E178">
        <v>1</v>
      </c>
      <c r="F178">
        <v>1</v>
      </c>
      <c r="G178" s="2" t="str">
        <f t="shared" si="2"/>
        <v>EG_SOLARRF2028</v>
      </c>
    </row>
    <row r="179" spans="1:7" x14ac:dyDescent="0.25">
      <c r="A179" t="s">
        <v>20</v>
      </c>
      <c r="B179">
        <v>2029</v>
      </c>
      <c r="C179">
        <v>0</v>
      </c>
      <c r="D179">
        <v>6.0000000000000001E-3</v>
      </c>
      <c r="E179">
        <v>1</v>
      </c>
      <c r="F179">
        <v>1</v>
      </c>
      <c r="G179" s="2" t="str">
        <f t="shared" si="2"/>
        <v>EG_SOLARRF2029</v>
      </c>
    </row>
    <row r="180" spans="1:7" x14ac:dyDescent="0.25">
      <c r="A180" t="s">
        <v>20</v>
      </c>
      <c r="B180">
        <v>2030</v>
      </c>
      <c r="C180">
        <v>0</v>
      </c>
      <c r="D180">
        <v>6.0000000000000001E-3</v>
      </c>
      <c r="E180">
        <v>1</v>
      </c>
      <c r="F180">
        <v>1</v>
      </c>
      <c r="G180" s="2" t="str">
        <f t="shared" si="2"/>
        <v>EG_SOLARRF2030</v>
      </c>
    </row>
    <row r="181" spans="1:7" x14ac:dyDescent="0.25">
      <c r="A181" t="s">
        <v>20</v>
      </c>
      <c r="B181">
        <v>2031</v>
      </c>
      <c r="C181">
        <v>0</v>
      </c>
      <c r="D181">
        <v>6.0000000000000001E-3</v>
      </c>
      <c r="E181">
        <v>1</v>
      </c>
      <c r="F181">
        <v>1</v>
      </c>
      <c r="G181" s="2" t="str">
        <f t="shared" si="2"/>
        <v>EG_SOLARRF2031</v>
      </c>
    </row>
    <row r="182" spans="1:7" x14ac:dyDescent="0.25">
      <c r="A182" t="s">
        <v>20</v>
      </c>
      <c r="B182">
        <v>2032</v>
      </c>
      <c r="C182">
        <v>0</v>
      </c>
      <c r="D182">
        <v>6.0000000000000001E-3</v>
      </c>
      <c r="E182">
        <v>1</v>
      </c>
      <c r="F182">
        <v>1</v>
      </c>
      <c r="G182" s="2" t="str">
        <f t="shared" si="2"/>
        <v>EG_SOLARRF2032</v>
      </c>
    </row>
    <row r="183" spans="1:7" x14ac:dyDescent="0.25">
      <c r="A183" t="s">
        <v>20</v>
      </c>
      <c r="B183">
        <v>2033</v>
      </c>
      <c r="C183">
        <v>0</v>
      </c>
      <c r="D183">
        <v>6.0000000000000001E-3</v>
      </c>
      <c r="E183">
        <v>1</v>
      </c>
      <c r="F183">
        <v>1</v>
      </c>
      <c r="G183" s="2" t="str">
        <f t="shared" si="2"/>
        <v>EG_SOLARRF2033</v>
      </c>
    </row>
    <row r="184" spans="1:7" x14ac:dyDescent="0.25">
      <c r="A184" t="s">
        <v>20</v>
      </c>
      <c r="B184">
        <v>2034</v>
      </c>
      <c r="C184">
        <v>0</v>
      </c>
      <c r="D184">
        <v>6.0000000000000001E-3</v>
      </c>
      <c r="E184">
        <v>1</v>
      </c>
      <c r="F184">
        <v>1</v>
      </c>
      <c r="G184" s="2" t="str">
        <f t="shared" si="2"/>
        <v>EG_SOLARRF2034</v>
      </c>
    </row>
    <row r="185" spans="1:7" x14ac:dyDescent="0.25">
      <c r="A185" t="s">
        <v>20</v>
      </c>
      <c r="B185">
        <v>2035</v>
      </c>
      <c r="C185">
        <v>0</v>
      </c>
      <c r="D185">
        <v>6.0000000000000001E-3</v>
      </c>
      <c r="E185">
        <v>1</v>
      </c>
      <c r="F185">
        <v>1</v>
      </c>
      <c r="G185" s="2" t="str">
        <f t="shared" si="2"/>
        <v>EG_SOLARRF2035</v>
      </c>
    </row>
    <row r="186" spans="1:7" x14ac:dyDescent="0.25">
      <c r="A186" t="s">
        <v>20</v>
      </c>
      <c r="B186">
        <v>2036</v>
      </c>
      <c r="C186">
        <v>0</v>
      </c>
      <c r="D186">
        <v>6.0000000000000001E-3</v>
      </c>
      <c r="E186">
        <v>1</v>
      </c>
      <c r="F186">
        <v>1</v>
      </c>
      <c r="G186" s="2" t="str">
        <f t="shared" si="2"/>
        <v>EG_SOLARRF2036</v>
      </c>
    </row>
    <row r="187" spans="1:7" x14ac:dyDescent="0.25">
      <c r="A187" t="s">
        <v>20</v>
      </c>
      <c r="B187">
        <v>2037</v>
      </c>
      <c r="C187">
        <v>0</v>
      </c>
      <c r="D187">
        <v>6.0000000000000001E-3</v>
      </c>
      <c r="E187">
        <v>1</v>
      </c>
      <c r="F187">
        <v>1</v>
      </c>
      <c r="G187" s="2" t="str">
        <f t="shared" si="2"/>
        <v>EG_SOLARRF2037</v>
      </c>
    </row>
    <row r="188" spans="1:7" x14ac:dyDescent="0.25">
      <c r="A188" t="s">
        <v>20</v>
      </c>
      <c r="B188">
        <v>2038</v>
      </c>
      <c r="C188">
        <v>0</v>
      </c>
      <c r="D188">
        <v>6.0000000000000001E-3</v>
      </c>
      <c r="E188">
        <v>1</v>
      </c>
      <c r="F188">
        <v>1</v>
      </c>
      <c r="G188" s="2" t="str">
        <f t="shared" si="2"/>
        <v>EG_SOLARRF2038</v>
      </c>
    </row>
    <row r="189" spans="1:7" x14ac:dyDescent="0.25">
      <c r="A189" t="s">
        <v>20</v>
      </c>
      <c r="B189">
        <v>2039</v>
      </c>
      <c r="C189">
        <v>0</v>
      </c>
      <c r="D189">
        <v>6.0000000000000001E-3</v>
      </c>
      <c r="E189">
        <v>1</v>
      </c>
      <c r="F189">
        <v>1</v>
      </c>
      <c r="G189" s="2" t="str">
        <f t="shared" si="2"/>
        <v>EG_SOLARRF2039</v>
      </c>
    </row>
    <row r="190" spans="1:7" x14ac:dyDescent="0.25">
      <c r="A190" t="s">
        <v>20</v>
      </c>
      <c r="B190">
        <v>2040</v>
      </c>
      <c r="C190">
        <v>0</v>
      </c>
      <c r="D190">
        <v>6.0000000000000001E-3</v>
      </c>
      <c r="E190">
        <v>1</v>
      </c>
      <c r="F190">
        <v>1</v>
      </c>
      <c r="G190" s="2" t="str">
        <f t="shared" si="2"/>
        <v>EG_SOLARRF2040</v>
      </c>
    </row>
    <row r="191" spans="1:7" x14ac:dyDescent="0.25">
      <c r="A191" t="s">
        <v>20</v>
      </c>
      <c r="B191">
        <v>2041</v>
      </c>
      <c r="C191">
        <v>0</v>
      </c>
      <c r="D191">
        <v>6.0000000000000001E-3</v>
      </c>
      <c r="E191">
        <v>1</v>
      </c>
      <c r="F191">
        <v>1</v>
      </c>
      <c r="G191" s="2" t="str">
        <f t="shared" si="2"/>
        <v>EG_SOLARRF2041</v>
      </c>
    </row>
    <row r="192" spans="1:7" x14ac:dyDescent="0.25">
      <c r="A192" t="s">
        <v>21</v>
      </c>
      <c r="B192">
        <v>2023</v>
      </c>
      <c r="C192">
        <v>0</v>
      </c>
      <c r="D192">
        <v>5.0000000000000001E-3</v>
      </c>
      <c r="E192">
        <v>1</v>
      </c>
      <c r="F192">
        <v>1</v>
      </c>
      <c r="G192" s="2" t="str">
        <f t="shared" si="2"/>
        <v>EG_WINDON2023</v>
      </c>
    </row>
    <row r="193" spans="1:7" x14ac:dyDescent="0.25">
      <c r="A193" t="s">
        <v>21</v>
      </c>
      <c r="B193">
        <v>2024</v>
      </c>
      <c r="C193">
        <v>0</v>
      </c>
      <c r="D193">
        <v>5.0000000000000001E-3</v>
      </c>
      <c r="E193">
        <v>1</v>
      </c>
      <c r="F193">
        <v>1</v>
      </c>
      <c r="G193" s="2" t="str">
        <f t="shared" si="2"/>
        <v>EG_WINDON2024</v>
      </c>
    </row>
    <row r="194" spans="1:7" x14ac:dyDescent="0.25">
      <c r="A194" t="s">
        <v>21</v>
      </c>
      <c r="B194">
        <v>2025</v>
      </c>
      <c r="C194">
        <v>0</v>
      </c>
      <c r="D194">
        <v>5.0000000000000001E-3</v>
      </c>
      <c r="E194">
        <v>1</v>
      </c>
      <c r="F194">
        <v>1</v>
      </c>
      <c r="G194" s="2" t="str">
        <f t="shared" si="2"/>
        <v>EG_WINDON2025</v>
      </c>
    </row>
    <row r="195" spans="1:7" x14ac:dyDescent="0.25">
      <c r="A195" t="s">
        <v>21</v>
      </c>
      <c r="B195">
        <v>2026</v>
      </c>
      <c r="C195">
        <v>0</v>
      </c>
      <c r="D195">
        <v>5.0000000000000001E-3</v>
      </c>
      <c r="E195">
        <v>1</v>
      </c>
      <c r="F195">
        <v>1</v>
      </c>
      <c r="G195" s="2" t="str">
        <f t="shared" ref="G195:G258" si="3">_xlfn.CONCAT(A195,B195)</f>
        <v>EG_WINDON2026</v>
      </c>
    </row>
    <row r="196" spans="1:7" x14ac:dyDescent="0.25">
      <c r="A196" t="s">
        <v>21</v>
      </c>
      <c r="B196">
        <v>2027</v>
      </c>
      <c r="C196">
        <v>0</v>
      </c>
      <c r="D196">
        <v>5.0000000000000001E-3</v>
      </c>
      <c r="E196">
        <v>1</v>
      </c>
      <c r="F196">
        <v>1</v>
      </c>
      <c r="G196" s="2" t="str">
        <f t="shared" si="3"/>
        <v>EG_WINDON2027</v>
      </c>
    </row>
    <row r="197" spans="1:7" x14ac:dyDescent="0.25">
      <c r="A197" t="s">
        <v>21</v>
      </c>
      <c r="B197">
        <v>2028</v>
      </c>
      <c r="C197">
        <v>0</v>
      </c>
      <c r="D197">
        <v>5.0000000000000001E-3</v>
      </c>
      <c r="E197">
        <v>1</v>
      </c>
      <c r="F197">
        <v>1</v>
      </c>
      <c r="G197" s="2" t="str">
        <f t="shared" si="3"/>
        <v>EG_WINDON2028</v>
      </c>
    </row>
    <row r="198" spans="1:7" x14ac:dyDescent="0.25">
      <c r="A198" t="s">
        <v>21</v>
      </c>
      <c r="B198">
        <v>2029</v>
      </c>
      <c r="C198">
        <v>0</v>
      </c>
      <c r="D198">
        <v>5.0000000000000001E-3</v>
      </c>
      <c r="E198">
        <v>1</v>
      </c>
      <c r="F198">
        <v>1</v>
      </c>
      <c r="G198" s="2" t="str">
        <f t="shared" si="3"/>
        <v>EG_WINDON2029</v>
      </c>
    </row>
    <row r="199" spans="1:7" x14ac:dyDescent="0.25">
      <c r="A199" t="s">
        <v>21</v>
      </c>
      <c r="B199">
        <v>2030</v>
      </c>
      <c r="C199">
        <v>0</v>
      </c>
      <c r="D199">
        <v>5.0000000000000001E-3</v>
      </c>
      <c r="E199">
        <v>1</v>
      </c>
      <c r="F199">
        <v>1</v>
      </c>
      <c r="G199" s="2" t="str">
        <f t="shared" si="3"/>
        <v>EG_WINDON2030</v>
      </c>
    </row>
    <row r="200" spans="1:7" x14ac:dyDescent="0.25">
      <c r="A200" t="s">
        <v>21</v>
      </c>
      <c r="B200">
        <v>2031</v>
      </c>
      <c r="C200">
        <v>0</v>
      </c>
      <c r="D200">
        <v>5.0000000000000001E-3</v>
      </c>
      <c r="E200">
        <v>1</v>
      </c>
      <c r="F200">
        <v>1</v>
      </c>
      <c r="G200" s="2" t="str">
        <f t="shared" si="3"/>
        <v>EG_WINDON2031</v>
      </c>
    </row>
    <row r="201" spans="1:7" x14ac:dyDescent="0.25">
      <c r="A201" t="s">
        <v>21</v>
      </c>
      <c r="B201">
        <v>2032</v>
      </c>
      <c r="C201">
        <v>0</v>
      </c>
      <c r="D201">
        <v>3.0000000000000001E-3</v>
      </c>
      <c r="E201">
        <v>1</v>
      </c>
      <c r="F201">
        <v>1</v>
      </c>
      <c r="G201" s="2" t="str">
        <f t="shared" si="3"/>
        <v>EG_WINDON2032</v>
      </c>
    </row>
    <row r="202" spans="1:7" x14ac:dyDescent="0.25">
      <c r="A202" t="s">
        <v>21</v>
      </c>
      <c r="B202">
        <v>2033</v>
      </c>
      <c r="C202">
        <v>0</v>
      </c>
      <c r="D202">
        <v>3.0000000000000001E-3</v>
      </c>
      <c r="E202">
        <v>1</v>
      </c>
      <c r="F202">
        <v>1</v>
      </c>
      <c r="G202" s="2" t="str">
        <f t="shared" si="3"/>
        <v>EG_WINDON2033</v>
      </c>
    </row>
    <row r="203" spans="1:7" x14ac:dyDescent="0.25">
      <c r="A203" t="s">
        <v>21</v>
      </c>
      <c r="B203">
        <v>2034</v>
      </c>
      <c r="C203">
        <v>0</v>
      </c>
      <c r="D203">
        <v>3.0000000000000001E-3</v>
      </c>
      <c r="E203">
        <v>1</v>
      </c>
      <c r="F203">
        <v>1</v>
      </c>
      <c r="G203" s="2" t="str">
        <f t="shared" si="3"/>
        <v>EG_WINDON2034</v>
      </c>
    </row>
    <row r="204" spans="1:7" x14ac:dyDescent="0.25">
      <c r="A204" t="s">
        <v>21</v>
      </c>
      <c r="B204">
        <v>2035</v>
      </c>
      <c r="C204">
        <v>0</v>
      </c>
      <c r="D204">
        <v>3.0000000000000001E-3</v>
      </c>
      <c r="E204">
        <v>1</v>
      </c>
      <c r="F204">
        <v>1</v>
      </c>
      <c r="G204" s="2" t="str">
        <f t="shared" si="3"/>
        <v>EG_WINDON2035</v>
      </c>
    </row>
    <row r="205" spans="1:7" x14ac:dyDescent="0.25">
      <c r="A205" t="s">
        <v>21</v>
      </c>
      <c r="B205">
        <v>2036</v>
      </c>
      <c r="C205">
        <v>0</v>
      </c>
      <c r="D205">
        <v>3.0000000000000001E-3</v>
      </c>
      <c r="E205">
        <v>1</v>
      </c>
      <c r="F205">
        <v>1</v>
      </c>
      <c r="G205" s="2" t="str">
        <f t="shared" si="3"/>
        <v>EG_WINDON2036</v>
      </c>
    </row>
    <row r="206" spans="1:7" x14ac:dyDescent="0.25">
      <c r="A206" t="s">
        <v>21</v>
      </c>
      <c r="B206">
        <v>2037</v>
      </c>
      <c r="C206">
        <v>0</v>
      </c>
      <c r="D206">
        <v>3.0000000000000001E-3</v>
      </c>
      <c r="E206">
        <v>1</v>
      </c>
      <c r="F206">
        <v>1</v>
      </c>
      <c r="G206" s="2" t="str">
        <f t="shared" si="3"/>
        <v>EG_WINDON2037</v>
      </c>
    </row>
    <row r="207" spans="1:7" x14ac:dyDescent="0.25">
      <c r="A207" t="s">
        <v>21</v>
      </c>
      <c r="B207">
        <v>2038</v>
      </c>
      <c r="C207">
        <v>0</v>
      </c>
      <c r="D207">
        <v>3.0000000000000001E-3</v>
      </c>
      <c r="E207">
        <v>1</v>
      </c>
      <c r="F207">
        <v>1</v>
      </c>
      <c r="G207" s="2" t="str">
        <f t="shared" si="3"/>
        <v>EG_WINDON2038</v>
      </c>
    </row>
    <row r="208" spans="1:7" x14ac:dyDescent="0.25">
      <c r="A208" t="s">
        <v>21</v>
      </c>
      <c r="B208">
        <v>2039</v>
      </c>
      <c r="C208">
        <v>0</v>
      </c>
      <c r="D208">
        <v>3.0000000000000001E-3</v>
      </c>
      <c r="E208">
        <v>1</v>
      </c>
      <c r="F208">
        <v>1</v>
      </c>
      <c r="G208" s="2" t="str">
        <f t="shared" si="3"/>
        <v>EG_WINDON2039</v>
      </c>
    </row>
    <row r="209" spans="1:7" x14ac:dyDescent="0.25">
      <c r="A209" t="s">
        <v>21</v>
      </c>
      <c r="B209">
        <v>2040</v>
      </c>
      <c r="C209">
        <v>0</v>
      </c>
      <c r="D209">
        <v>3.0000000000000001E-3</v>
      </c>
      <c r="E209">
        <v>1</v>
      </c>
      <c r="F209">
        <v>1</v>
      </c>
      <c r="G209" s="2" t="str">
        <f t="shared" si="3"/>
        <v>EG_WINDON2040</v>
      </c>
    </row>
    <row r="210" spans="1:7" x14ac:dyDescent="0.25">
      <c r="A210" t="s">
        <v>21</v>
      </c>
      <c r="B210">
        <v>2041</v>
      </c>
      <c r="C210">
        <v>0</v>
      </c>
      <c r="D210">
        <v>3.0000000000000001E-3</v>
      </c>
      <c r="E210">
        <v>1</v>
      </c>
      <c r="F210">
        <v>1</v>
      </c>
      <c r="G210" s="2" t="str">
        <f t="shared" si="3"/>
        <v>EG_WINDON2041</v>
      </c>
    </row>
    <row r="211" spans="1:7" x14ac:dyDescent="0.25">
      <c r="A211" t="s">
        <v>23</v>
      </c>
      <c r="B211">
        <v>2023</v>
      </c>
      <c r="C211">
        <v>0</v>
      </c>
      <c r="D211">
        <v>5.0000000000000001E-3</v>
      </c>
      <c r="E211">
        <v>1</v>
      </c>
      <c r="F211">
        <v>1</v>
      </c>
      <c r="G211" s="2" t="str">
        <f t="shared" si="3"/>
        <v>EG_WINDOFF2023</v>
      </c>
    </row>
    <row r="212" spans="1:7" x14ac:dyDescent="0.25">
      <c r="A212" t="s">
        <v>23</v>
      </c>
      <c r="B212">
        <v>2024</v>
      </c>
      <c r="C212">
        <v>0</v>
      </c>
      <c r="D212">
        <v>5.0000000000000001E-3</v>
      </c>
      <c r="E212">
        <v>1</v>
      </c>
      <c r="F212">
        <v>1</v>
      </c>
      <c r="G212" s="2" t="str">
        <f t="shared" si="3"/>
        <v>EG_WINDOFF2024</v>
      </c>
    </row>
    <row r="213" spans="1:7" x14ac:dyDescent="0.25">
      <c r="A213" t="s">
        <v>23</v>
      </c>
      <c r="B213">
        <v>2025</v>
      </c>
      <c r="C213">
        <v>0</v>
      </c>
      <c r="D213">
        <v>5.0000000000000001E-3</v>
      </c>
      <c r="E213">
        <v>1</v>
      </c>
      <c r="F213">
        <v>1</v>
      </c>
      <c r="G213" s="2" t="str">
        <f t="shared" si="3"/>
        <v>EG_WINDOFF2025</v>
      </c>
    </row>
    <row r="214" spans="1:7" x14ac:dyDescent="0.25">
      <c r="A214" t="s">
        <v>23</v>
      </c>
      <c r="B214">
        <v>2026</v>
      </c>
      <c r="C214">
        <v>0</v>
      </c>
      <c r="D214">
        <v>5.0000000000000001E-3</v>
      </c>
      <c r="E214">
        <v>1</v>
      </c>
      <c r="F214">
        <v>1</v>
      </c>
      <c r="G214" s="2" t="str">
        <f t="shared" si="3"/>
        <v>EG_WINDOFF2026</v>
      </c>
    </row>
    <row r="215" spans="1:7" x14ac:dyDescent="0.25">
      <c r="A215" t="s">
        <v>23</v>
      </c>
      <c r="B215">
        <v>2027</v>
      </c>
      <c r="C215">
        <v>0</v>
      </c>
      <c r="D215">
        <v>5.0000000000000001E-3</v>
      </c>
      <c r="E215">
        <v>1</v>
      </c>
      <c r="F215">
        <v>1</v>
      </c>
      <c r="G215" s="2" t="str">
        <f t="shared" si="3"/>
        <v>EG_WINDOFF2027</v>
      </c>
    </row>
    <row r="216" spans="1:7" x14ac:dyDescent="0.25">
      <c r="A216" t="s">
        <v>23</v>
      </c>
      <c r="B216">
        <v>2028</v>
      </c>
      <c r="C216">
        <v>0</v>
      </c>
      <c r="D216">
        <v>5.0000000000000001E-3</v>
      </c>
      <c r="E216">
        <v>1</v>
      </c>
      <c r="F216">
        <v>1</v>
      </c>
      <c r="G216" s="2" t="str">
        <f t="shared" si="3"/>
        <v>EG_WINDOFF2028</v>
      </c>
    </row>
    <row r="217" spans="1:7" x14ac:dyDescent="0.25">
      <c r="A217" t="s">
        <v>23</v>
      </c>
      <c r="B217">
        <v>2029</v>
      </c>
      <c r="C217">
        <v>0</v>
      </c>
      <c r="D217">
        <v>5.0000000000000001E-3</v>
      </c>
      <c r="E217">
        <v>1</v>
      </c>
      <c r="F217">
        <v>1</v>
      </c>
      <c r="G217" s="2" t="str">
        <f t="shared" si="3"/>
        <v>EG_WINDOFF2029</v>
      </c>
    </row>
    <row r="218" spans="1:7" x14ac:dyDescent="0.25">
      <c r="A218" t="s">
        <v>23</v>
      </c>
      <c r="B218">
        <v>2030</v>
      </c>
      <c r="C218">
        <v>0</v>
      </c>
      <c r="D218">
        <v>5.0000000000000001E-3</v>
      </c>
      <c r="E218">
        <v>1</v>
      </c>
      <c r="F218">
        <v>1</v>
      </c>
      <c r="G218" s="2" t="str">
        <f t="shared" si="3"/>
        <v>EG_WINDOFF2030</v>
      </c>
    </row>
    <row r="219" spans="1:7" x14ac:dyDescent="0.25">
      <c r="A219" t="s">
        <v>23</v>
      </c>
      <c r="B219">
        <v>2031</v>
      </c>
      <c r="C219">
        <v>0</v>
      </c>
      <c r="D219">
        <v>5.0000000000000001E-3</v>
      </c>
      <c r="E219">
        <v>1</v>
      </c>
      <c r="F219">
        <v>1</v>
      </c>
      <c r="G219" s="2" t="str">
        <f t="shared" si="3"/>
        <v>EG_WINDOFF2031</v>
      </c>
    </row>
    <row r="220" spans="1:7" x14ac:dyDescent="0.25">
      <c r="A220" t="s">
        <v>23</v>
      </c>
      <c r="B220">
        <v>2032</v>
      </c>
      <c r="C220">
        <v>0</v>
      </c>
      <c r="D220">
        <v>5.0000000000000001E-3</v>
      </c>
      <c r="E220">
        <v>1</v>
      </c>
      <c r="F220">
        <v>1</v>
      </c>
      <c r="G220" s="2" t="str">
        <f t="shared" si="3"/>
        <v>EG_WINDOFF2032</v>
      </c>
    </row>
    <row r="221" spans="1:7" x14ac:dyDescent="0.25">
      <c r="A221" t="s">
        <v>23</v>
      </c>
      <c r="B221">
        <v>2033</v>
      </c>
      <c r="C221">
        <v>0</v>
      </c>
      <c r="D221">
        <v>5.0000000000000001E-3</v>
      </c>
      <c r="E221">
        <v>1</v>
      </c>
      <c r="F221">
        <v>1</v>
      </c>
      <c r="G221" s="2" t="str">
        <f t="shared" si="3"/>
        <v>EG_WINDOFF2033</v>
      </c>
    </row>
    <row r="222" spans="1:7" x14ac:dyDescent="0.25">
      <c r="A222" t="s">
        <v>23</v>
      </c>
      <c r="B222">
        <v>2034</v>
      </c>
      <c r="C222">
        <v>0</v>
      </c>
      <c r="D222">
        <v>5.0000000000000001E-3</v>
      </c>
      <c r="E222">
        <v>1</v>
      </c>
      <c r="F222">
        <v>1</v>
      </c>
      <c r="G222" s="2" t="str">
        <f t="shared" si="3"/>
        <v>EG_WINDOFF2034</v>
      </c>
    </row>
    <row r="223" spans="1:7" x14ac:dyDescent="0.25">
      <c r="A223" t="s">
        <v>23</v>
      </c>
      <c r="B223">
        <v>2035</v>
      </c>
      <c r="C223">
        <v>0</v>
      </c>
      <c r="D223">
        <v>5.0000000000000001E-3</v>
      </c>
      <c r="E223">
        <v>1</v>
      </c>
      <c r="F223">
        <v>1</v>
      </c>
      <c r="G223" s="2" t="str">
        <f t="shared" si="3"/>
        <v>EG_WINDOFF2035</v>
      </c>
    </row>
    <row r="224" spans="1:7" x14ac:dyDescent="0.25">
      <c r="A224" t="s">
        <v>23</v>
      </c>
      <c r="B224">
        <v>2036</v>
      </c>
      <c r="C224">
        <v>0</v>
      </c>
      <c r="D224">
        <v>5.0000000000000001E-3</v>
      </c>
      <c r="E224">
        <v>1</v>
      </c>
      <c r="F224">
        <v>1</v>
      </c>
      <c r="G224" s="2" t="str">
        <f t="shared" si="3"/>
        <v>EG_WINDOFF2036</v>
      </c>
    </row>
    <row r="225" spans="1:7" x14ac:dyDescent="0.25">
      <c r="A225" t="s">
        <v>23</v>
      </c>
      <c r="B225">
        <v>2037</v>
      </c>
      <c r="C225">
        <v>0</v>
      </c>
      <c r="D225">
        <v>5.0000000000000001E-3</v>
      </c>
      <c r="E225">
        <v>1</v>
      </c>
      <c r="F225">
        <v>1</v>
      </c>
      <c r="G225" s="2" t="str">
        <f t="shared" si="3"/>
        <v>EG_WINDOFF2037</v>
      </c>
    </row>
    <row r="226" spans="1:7" x14ac:dyDescent="0.25">
      <c r="A226" t="s">
        <v>23</v>
      </c>
      <c r="B226">
        <v>2038</v>
      </c>
      <c r="C226">
        <v>0</v>
      </c>
      <c r="D226">
        <v>5.0000000000000001E-3</v>
      </c>
      <c r="E226">
        <v>1</v>
      </c>
      <c r="F226">
        <v>1</v>
      </c>
      <c r="G226" s="2" t="str">
        <f t="shared" si="3"/>
        <v>EG_WINDOFF2038</v>
      </c>
    </row>
    <row r="227" spans="1:7" x14ac:dyDescent="0.25">
      <c r="A227" t="s">
        <v>23</v>
      </c>
      <c r="B227">
        <v>2039</v>
      </c>
      <c r="C227">
        <v>0</v>
      </c>
      <c r="D227">
        <v>5.0000000000000001E-3</v>
      </c>
      <c r="E227">
        <v>1</v>
      </c>
      <c r="F227">
        <v>1</v>
      </c>
      <c r="G227" s="2" t="str">
        <f t="shared" si="3"/>
        <v>EG_WINDOFF2039</v>
      </c>
    </row>
    <row r="228" spans="1:7" x14ac:dyDescent="0.25">
      <c r="A228" t="s">
        <v>23</v>
      </c>
      <c r="B228">
        <v>2040</v>
      </c>
      <c r="C228">
        <v>0</v>
      </c>
      <c r="D228">
        <v>5.0000000000000001E-3</v>
      </c>
      <c r="E228">
        <v>1</v>
      </c>
      <c r="F228">
        <v>1</v>
      </c>
      <c r="G228" s="2" t="str">
        <f t="shared" si="3"/>
        <v>EG_WINDOFF2040</v>
      </c>
    </row>
    <row r="229" spans="1:7" x14ac:dyDescent="0.25">
      <c r="A229" t="s">
        <v>23</v>
      </c>
      <c r="B229">
        <v>2041</v>
      </c>
      <c r="C229">
        <v>0</v>
      </c>
      <c r="D229">
        <v>5.0000000000000001E-3</v>
      </c>
      <c r="E229">
        <v>1</v>
      </c>
      <c r="F229">
        <v>1</v>
      </c>
      <c r="G229" s="2" t="str">
        <f t="shared" si="3"/>
        <v>EG_WINDOFF2041</v>
      </c>
    </row>
    <row r="230" spans="1:7" x14ac:dyDescent="0.25">
      <c r="A230" t="s">
        <v>163</v>
      </c>
      <c r="B230">
        <v>2023</v>
      </c>
      <c r="C230">
        <v>0</v>
      </c>
      <c r="D230">
        <v>9.8000000000000004E-2</v>
      </c>
      <c r="E230">
        <v>1</v>
      </c>
      <c r="F230">
        <v>1</v>
      </c>
      <c r="G230" s="2" t="str">
        <f t="shared" si="3"/>
        <v>RF_MS2023</v>
      </c>
    </row>
    <row r="231" spans="1:7" x14ac:dyDescent="0.25">
      <c r="A231" t="s">
        <v>163</v>
      </c>
      <c r="B231">
        <v>2024</v>
      </c>
      <c r="C231">
        <v>0</v>
      </c>
      <c r="D231">
        <v>8.8999999999999996E-2</v>
      </c>
      <c r="E231">
        <v>1</v>
      </c>
      <c r="F231">
        <v>1</v>
      </c>
      <c r="G231" s="2" t="str">
        <f t="shared" si="3"/>
        <v>RF_MS2024</v>
      </c>
    </row>
    <row r="232" spans="1:7" x14ac:dyDescent="0.25">
      <c r="A232" t="s">
        <v>163</v>
      </c>
      <c r="B232">
        <v>2025</v>
      </c>
      <c r="C232">
        <v>0</v>
      </c>
      <c r="D232">
        <v>8.8999999999999996E-2</v>
      </c>
      <c r="E232">
        <v>1</v>
      </c>
      <c r="F232">
        <v>1</v>
      </c>
      <c r="G232" s="2" t="str">
        <f t="shared" si="3"/>
        <v>RF_MS2025</v>
      </c>
    </row>
    <row r="233" spans="1:7" x14ac:dyDescent="0.25">
      <c r="A233" t="s">
        <v>163</v>
      </c>
      <c r="B233">
        <v>2026</v>
      </c>
      <c r="C233">
        <v>0</v>
      </c>
      <c r="D233">
        <v>8.8999999999999996E-2</v>
      </c>
      <c r="E233">
        <v>1</v>
      </c>
      <c r="F233">
        <v>1</v>
      </c>
      <c r="G233" s="2" t="str">
        <f t="shared" si="3"/>
        <v>RF_MS2026</v>
      </c>
    </row>
    <row r="234" spans="1:7" x14ac:dyDescent="0.25">
      <c r="A234" t="s">
        <v>163</v>
      </c>
      <c r="B234">
        <v>2027</v>
      </c>
      <c r="C234">
        <v>0</v>
      </c>
      <c r="D234">
        <v>8.8999999999999996E-2</v>
      </c>
      <c r="E234">
        <v>1</v>
      </c>
      <c r="F234">
        <v>1</v>
      </c>
      <c r="G234" s="2" t="str">
        <f t="shared" si="3"/>
        <v>RF_MS2027</v>
      </c>
    </row>
    <row r="235" spans="1:7" x14ac:dyDescent="0.25">
      <c r="A235" t="s">
        <v>163</v>
      </c>
      <c r="B235">
        <v>2028</v>
      </c>
      <c r="C235">
        <v>0</v>
      </c>
      <c r="D235">
        <v>8.8999999999999996E-2</v>
      </c>
      <c r="E235">
        <v>1</v>
      </c>
      <c r="F235">
        <v>1</v>
      </c>
      <c r="G235" s="2" t="str">
        <f t="shared" si="3"/>
        <v>RF_MS2028</v>
      </c>
    </row>
    <row r="236" spans="1:7" x14ac:dyDescent="0.25">
      <c r="A236" t="s">
        <v>163</v>
      </c>
      <c r="B236">
        <v>2029</v>
      </c>
      <c r="C236">
        <v>0</v>
      </c>
      <c r="D236">
        <v>8.8999999999999996E-2</v>
      </c>
      <c r="E236">
        <v>1</v>
      </c>
      <c r="F236">
        <v>1</v>
      </c>
      <c r="G236" s="2" t="str">
        <f t="shared" si="3"/>
        <v>RF_MS2029</v>
      </c>
    </row>
    <row r="237" spans="1:7" x14ac:dyDescent="0.25">
      <c r="A237" t="s">
        <v>163</v>
      </c>
      <c r="B237">
        <v>2030</v>
      </c>
      <c r="C237">
        <v>0</v>
      </c>
      <c r="D237">
        <v>8.8999999999999996E-2</v>
      </c>
      <c r="E237">
        <v>1</v>
      </c>
      <c r="F237">
        <v>1</v>
      </c>
      <c r="G237" s="2" t="str">
        <f t="shared" si="3"/>
        <v>RF_MS2030</v>
      </c>
    </row>
    <row r="238" spans="1:7" x14ac:dyDescent="0.25">
      <c r="A238" t="s">
        <v>163</v>
      </c>
      <c r="B238">
        <v>2031</v>
      </c>
      <c r="C238">
        <v>0</v>
      </c>
      <c r="D238">
        <v>8.8999999999999996E-2</v>
      </c>
      <c r="E238">
        <v>1</v>
      </c>
      <c r="F238">
        <v>1</v>
      </c>
      <c r="G238" s="2" t="str">
        <f t="shared" si="3"/>
        <v>RF_MS2031</v>
      </c>
    </row>
    <row r="239" spans="1:7" x14ac:dyDescent="0.25">
      <c r="A239" t="s">
        <v>163</v>
      </c>
      <c r="B239">
        <v>2032</v>
      </c>
      <c r="C239">
        <v>0</v>
      </c>
      <c r="D239">
        <v>8.8999999999999996E-2</v>
      </c>
      <c r="E239">
        <v>1</v>
      </c>
      <c r="F239">
        <v>1</v>
      </c>
      <c r="G239" s="2" t="str">
        <f t="shared" si="3"/>
        <v>RF_MS2032</v>
      </c>
    </row>
    <row r="240" spans="1:7" x14ac:dyDescent="0.25">
      <c r="A240" t="s">
        <v>163</v>
      </c>
      <c r="B240">
        <v>2033</v>
      </c>
      <c r="C240">
        <v>0</v>
      </c>
      <c r="D240">
        <v>8.8999999999999996E-2</v>
      </c>
      <c r="E240">
        <v>1</v>
      </c>
      <c r="F240">
        <v>1</v>
      </c>
      <c r="G240" s="2" t="str">
        <f t="shared" si="3"/>
        <v>RF_MS2033</v>
      </c>
    </row>
    <row r="241" spans="1:7" x14ac:dyDescent="0.25">
      <c r="A241" t="s">
        <v>163</v>
      </c>
      <c r="B241">
        <v>2034</v>
      </c>
      <c r="C241">
        <v>0</v>
      </c>
      <c r="D241">
        <v>8.8999999999999996E-2</v>
      </c>
      <c r="E241">
        <v>1</v>
      </c>
      <c r="F241">
        <v>1</v>
      </c>
      <c r="G241" s="2" t="str">
        <f t="shared" si="3"/>
        <v>RF_MS2034</v>
      </c>
    </row>
    <row r="242" spans="1:7" x14ac:dyDescent="0.25">
      <c r="A242" t="s">
        <v>163</v>
      </c>
      <c r="B242">
        <v>2035</v>
      </c>
      <c r="C242">
        <v>0</v>
      </c>
      <c r="D242">
        <v>8.8999999999999996E-2</v>
      </c>
      <c r="E242">
        <v>1</v>
      </c>
      <c r="F242">
        <v>1</v>
      </c>
      <c r="G242" s="2" t="str">
        <f t="shared" si="3"/>
        <v>RF_MS2035</v>
      </c>
    </row>
    <row r="243" spans="1:7" x14ac:dyDescent="0.25">
      <c r="A243" t="s">
        <v>163</v>
      </c>
      <c r="B243">
        <v>2036</v>
      </c>
      <c r="C243">
        <v>0</v>
      </c>
      <c r="D243">
        <v>8.8999999999999996E-2</v>
      </c>
      <c r="E243">
        <v>1</v>
      </c>
      <c r="F243">
        <v>1</v>
      </c>
      <c r="G243" s="2" t="str">
        <f t="shared" si="3"/>
        <v>RF_MS2036</v>
      </c>
    </row>
    <row r="244" spans="1:7" x14ac:dyDescent="0.25">
      <c r="A244" t="s">
        <v>163</v>
      </c>
      <c r="B244">
        <v>2037</v>
      </c>
      <c r="C244">
        <v>0</v>
      </c>
      <c r="D244">
        <v>8.8999999999999996E-2</v>
      </c>
      <c r="E244">
        <v>1</v>
      </c>
      <c r="F244">
        <v>1</v>
      </c>
      <c r="G244" s="2" t="str">
        <f t="shared" si="3"/>
        <v>RF_MS2037</v>
      </c>
    </row>
    <row r="245" spans="1:7" x14ac:dyDescent="0.25">
      <c r="A245" t="s">
        <v>163</v>
      </c>
      <c r="B245">
        <v>2038</v>
      </c>
      <c r="C245">
        <v>0</v>
      </c>
      <c r="D245">
        <v>8.8999999999999996E-2</v>
      </c>
      <c r="E245">
        <v>1</v>
      </c>
      <c r="F245">
        <v>1</v>
      </c>
      <c r="G245" s="2" t="str">
        <f t="shared" si="3"/>
        <v>RF_MS2038</v>
      </c>
    </row>
    <row r="246" spans="1:7" x14ac:dyDescent="0.25">
      <c r="A246" t="s">
        <v>163</v>
      </c>
      <c r="B246">
        <v>2039</v>
      </c>
      <c r="C246">
        <v>0</v>
      </c>
      <c r="D246">
        <v>8.8999999999999996E-2</v>
      </c>
      <c r="E246">
        <v>1</v>
      </c>
      <c r="F246">
        <v>1</v>
      </c>
      <c r="G246" s="2" t="str">
        <f t="shared" si="3"/>
        <v>RF_MS2039</v>
      </c>
    </row>
    <row r="247" spans="1:7" x14ac:dyDescent="0.25">
      <c r="A247" t="s">
        <v>163</v>
      </c>
      <c r="B247">
        <v>2040</v>
      </c>
      <c r="C247">
        <v>0</v>
      </c>
      <c r="D247">
        <v>8.8999999999999996E-2</v>
      </c>
      <c r="E247">
        <v>1</v>
      </c>
      <c r="F247">
        <v>1</v>
      </c>
      <c r="G247" s="2" t="str">
        <f t="shared" si="3"/>
        <v>RF_MS2040</v>
      </c>
    </row>
    <row r="248" spans="1:7" x14ac:dyDescent="0.25">
      <c r="A248" t="s">
        <v>163</v>
      </c>
      <c r="B248">
        <v>2041</v>
      </c>
      <c r="C248">
        <v>0</v>
      </c>
      <c r="D248">
        <v>8.8999999999999996E-2</v>
      </c>
      <c r="E248">
        <v>1</v>
      </c>
      <c r="F248">
        <v>1</v>
      </c>
      <c r="G248" s="2" t="str">
        <f t="shared" si="3"/>
        <v>RF_MS2041</v>
      </c>
    </row>
    <row r="249" spans="1:7" x14ac:dyDescent="0.25">
      <c r="A249" t="s">
        <v>161</v>
      </c>
      <c r="B249">
        <v>2023</v>
      </c>
      <c r="C249">
        <v>0</v>
      </c>
      <c r="D249">
        <v>9.8000000000000004E-2</v>
      </c>
      <c r="E249">
        <v>1</v>
      </c>
      <c r="F249">
        <v>1</v>
      </c>
      <c r="G249" s="2" t="str">
        <f t="shared" si="3"/>
        <v>RF_HSD2023</v>
      </c>
    </row>
    <row r="250" spans="1:7" x14ac:dyDescent="0.25">
      <c r="A250" t="s">
        <v>161</v>
      </c>
      <c r="B250">
        <v>2024</v>
      </c>
      <c r="C250">
        <v>0</v>
      </c>
      <c r="D250">
        <v>8.8999999999999996E-2</v>
      </c>
      <c r="E250">
        <v>1</v>
      </c>
      <c r="F250">
        <v>1</v>
      </c>
      <c r="G250" s="2" t="str">
        <f t="shared" si="3"/>
        <v>RF_HSD2024</v>
      </c>
    </row>
    <row r="251" spans="1:7" x14ac:dyDescent="0.25">
      <c r="A251" t="s">
        <v>161</v>
      </c>
      <c r="B251">
        <v>2025</v>
      </c>
      <c r="C251">
        <v>0</v>
      </c>
      <c r="D251">
        <v>8.8999999999999996E-2</v>
      </c>
      <c r="E251">
        <v>1</v>
      </c>
      <c r="F251">
        <v>1</v>
      </c>
      <c r="G251" s="2" t="str">
        <f t="shared" si="3"/>
        <v>RF_HSD2025</v>
      </c>
    </row>
    <row r="252" spans="1:7" x14ac:dyDescent="0.25">
      <c r="A252" t="s">
        <v>161</v>
      </c>
      <c r="B252">
        <v>2026</v>
      </c>
      <c r="C252">
        <v>0</v>
      </c>
      <c r="D252">
        <v>8.8999999999999996E-2</v>
      </c>
      <c r="E252">
        <v>1</v>
      </c>
      <c r="F252">
        <v>1</v>
      </c>
      <c r="G252" s="2" t="str">
        <f t="shared" si="3"/>
        <v>RF_HSD2026</v>
      </c>
    </row>
    <row r="253" spans="1:7" x14ac:dyDescent="0.25">
      <c r="A253" t="s">
        <v>161</v>
      </c>
      <c r="B253">
        <v>2027</v>
      </c>
      <c r="C253">
        <v>0</v>
      </c>
      <c r="D253">
        <v>8.8999999999999996E-2</v>
      </c>
      <c r="E253">
        <v>1</v>
      </c>
      <c r="F253">
        <v>1</v>
      </c>
      <c r="G253" s="2" t="str">
        <f t="shared" si="3"/>
        <v>RF_HSD2027</v>
      </c>
    </row>
    <row r="254" spans="1:7" x14ac:dyDescent="0.25">
      <c r="A254" t="s">
        <v>161</v>
      </c>
      <c r="B254">
        <v>2028</v>
      </c>
      <c r="C254">
        <v>0</v>
      </c>
      <c r="D254">
        <v>8.8999999999999996E-2</v>
      </c>
      <c r="E254">
        <v>1</v>
      </c>
      <c r="F254">
        <v>1</v>
      </c>
      <c r="G254" s="2" t="str">
        <f t="shared" si="3"/>
        <v>RF_HSD2028</v>
      </c>
    </row>
    <row r="255" spans="1:7" x14ac:dyDescent="0.25">
      <c r="A255" t="s">
        <v>161</v>
      </c>
      <c r="B255">
        <v>2029</v>
      </c>
      <c r="C255">
        <v>0</v>
      </c>
      <c r="D255">
        <v>8.8999999999999996E-2</v>
      </c>
      <c r="E255">
        <v>1</v>
      </c>
      <c r="F255">
        <v>1</v>
      </c>
      <c r="G255" s="2" t="str">
        <f t="shared" si="3"/>
        <v>RF_HSD2029</v>
      </c>
    </row>
    <row r="256" spans="1:7" x14ac:dyDescent="0.25">
      <c r="A256" t="s">
        <v>161</v>
      </c>
      <c r="B256">
        <v>2030</v>
      </c>
      <c r="C256">
        <v>0</v>
      </c>
      <c r="D256">
        <v>8.8999999999999996E-2</v>
      </c>
      <c r="E256">
        <v>1</v>
      </c>
      <c r="F256">
        <v>1</v>
      </c>
      <c r="G256" s="2" t="str">
        <f t="shared" si="3"/>
        <v>RF_HSD2030</v>
      </c>
    </row>
    <row r="257" spans="1:7" x14ac:dyDescent="0.25">
      <c r="A257" t="s">
        <v>161</v>
      </c>
      <c r="B257">
        <v>2031</v>
      </c>
      <c r="C257">
        <v>0</v>
      </c>
      <c r="D257">
        <v>8.8999999999999996E-2</v>
      </c>
      <c r="E257">
        <v>1</v>
      </c>
      <c r="F257">
        <v>1</v>
      </c>
      <c r="G257" s="2" t="str">
        <f t="shared" si="3"/>
        <v>RF_HSD2031</v>
      </c>
    </row>
    <row r="258" spans="1:7" x14ac:dyDescent="0.25">
      <c r="A258" t="s">
        <v>161</v>
      </c>
      <c r="B258">
        <v>2032</v>
      </c>
      <c r="C258">
        <v>0</v>
      </c>
      <c r="D258">
        <v>8.8999999999999996E-2</v>
      </c>
      <c r="E258">
        <v>1</v>
      </c>
      <c r="F258">
        <v>1</v>
      </c>
      <c r="G258" s="2" t="str">
        <f t="shared" si="3"/>
        <v>RF_HSD2032</v>
      </c>
    </row>
    <row r="259" spans="1:7" x14ac:dyDescent="0.25">
      <c r="A259" t="s">
        <v>161</v>
      </c>
      <c r="B259">
        <v>2033</v>
      </c>
      <c r="C259">
        <v>0</v>
      </c>
      <c r="D259">
        <v>8.8999999999999996E-2</v>
      </c>
      <c r="E259">
        <v>1</v>
      </c>
      <c r="F259">
        <v>1</v>
      </c>
      <c r="G259" s="2" t="str">
        <f t="shared" ref="G259:G322" si="4">_xlfn.CONCAT(A259,B259)</f>
        <v>RF_HSD2033</v>
      </c>
    </row>
    <row r="260" spans="1:7" x14ac:dyDescent="0.25">
      <c r="A260" t="s">
        <v>161</v>
      </c>
      <c r="B260">
        <v>2034</v>
      </c>
      <c r="C260">
        <v>0</v>
      </c>
      <c r="D260">
        <v>8.8999999999999996E-2</v>
      </c>
      <c r="E260">
        <v>1</v>
      </c>
      <c r="F260">
        <v>1</v>
      </c>
      <c r="G260" s="2" t="str">
        <f t="shared" si="4"/>
        <v>RF_HSD2034</v>
      </c>
    </row>
    <row r="261" spans="1:7" x14ac:dyDescent="0.25">
      <c r="A261" t="s">
        <v>161</v>
      </c>
      <c r="B261">
        <v>2035</v>
      </c>
      <c r="C261">
        <v>0</v>
      </c>
      <c r="D261">
        <v>8.8999999999999996E-2</v>
      </c>
      <c r="E261">
        <v>1</v>
      </c>
      <c r="F261">
        <v>1</v>
      </c>
      <c r="G261" s="2" t="str">
        <f t="shared" si="4"/>
        <v>RF_HSD2035</v>
      </c>
    </row>
    <row r="262" spans="1:7" x14ac:dyDescent="0.25">
      <c r="A262" t="s">
        <v>161</v>
      </c>
      <c r="B262">
        <v>2036</v>
      </c>
      <c r="C262">
        <v>0</v>
      </c>
      <c r="D262">
        <v>8.8999999999999996E-2</v>
      </c>
      <c r="E262">
        <v>1</v>
      </c>
      <c r="F262">
        <v>1</v>
      </c>
      <c r="G262" s="2" t="str">
        <f t="shared" si="4"/>
        <v>RF_HSD2036</v>
      </c>
    </row>
    <row r="263" spans="1:7" x14ac:dyDescent="0.25">
      <c r="A263" t="s">
        <v>161</v>
      </c>
      <c r="B263">
        <v>2037</v>
      </c>
      <c r="C263">
        <v>0</v>
      </c>
      <c r="D263">
        <v>8.8999999999999996E-2</v>
      </c>
      <c r="E263">
        <v>1</v>
      </c>
      <c r="F263">
        <v>1</v>
      </c>
      <c r="G263" s="2" t="str">
        <f t="shared" si="4"/>
        <v>RF_HSD2037</v>
      </c>
    </row>
    <row r="264" spans="1:7" x14ac:dyDescent="0.25">
      <c r="A264" t="s">
        <v>161</v>
      </c>
      <c r="B264">
        <v>2038</v>
      </c>
      <c r="C264">
        <v>0</v>
      </c>
      <c r="D264">
        <v>8.8999999999999996E-2</v>
      </c>
      <c r="E264">
        <v>1</v>
      </c>
      <c r="F264">
        <v>1</v>
      </c>
      <c r="G264" s="2" t="str">
        <f t="shared" si="4"/>
        <v>RF_HSD2038</v>
      </c>
    </row>
    <row r="265" spans="1:7" x14ac:dyDescent="0.25">
      <c r="A265" t="s">
        <v>161</v>
      </c>
      <c r="B265">
        <v>2039</v>
      </c>
      <c r="C265">
        <v>0</v>
      </c>
      <c r="D265">
        <v>8.8999999999999996E-2</v>
      </c>
      <c r="E265">
        <v>1</v>
      </c>
      <c r="F265">
        <v>1</v>
      </c>
      <c r="G265" s="2" t="str">
        <f t="shared" si="4"/>
        <v>RF_HSD2039</v>
      </c>
    </row>
    <row r="266" spans="1:7" x14ac:dyDescent="0.25">
      <c r="A266" t="s">
        <v>161</v>
      </c>
      <c r="B266">
        <v>2040</v>
      </c>
      <c r="C266">
        <v>0</v>
      </c>
      <c r="D266">
        <v>8.8999999999999996E-2</v>
      </c>
      <c r="E266">
        <v>1</v>
      </c>
      <c r="F266">
        <v>1</v>
      </c>
      <c r="G266" s="2" t="str">
        <f t="shared" si="4"/>
        <v>RF_HSD2040</v>
      </c>
    </row>
    <row r="267" spans="1:7" x14ac:dyDescent="0.25">
      <c r="A267" t="s">
        <v>161</v>
      </c>
      <c r="B267">
        <v>2041</v>
      </c>
      <c r="C267">
        <v>0</v>
      </c>
      <c r="D267">
        <v>8.8999999999999996E-2</v>
      </c>
      <c r="E267">
        <v>1</v>
      </c>
      <c r="F267">
        <v>1</v>
      </c>
      <c r="G267" s="2" t="str">
        <f t="shared" si="4"/>
        <v>RF_HSD2041</v>
      </c>
    </row>
    <row r="268" spans="1:7" x14ac:dyDescent="0.25">
      <c r="A268" t="s">
        <v>160</v>
      </c>
      <c r="B268">
        <v>2023</v>
      </c>
      <c r="C268">
        <v>0</v>
      </c>
      <c r="D268">
        <v>9.8000000000000004E-2</v>
      </c>
      <c r="E268">
        <v>1</v>
      </c>
      <c r="F268">
        <v>1</v>
      </c>
      <c r="G268" s="2" t="str">
        <f t="shared" si="4"/>
        <v>RF_ATF2023</v>
      </c>
    </row>
    <row r="269" spans="1:7" x14ac:dyDescent="0.25">
      <c r="A269" t="s">
        <v>160</v>
      </c>
      <c r="B269">
        <v>2024</v>
      </c>
      <c r="C269">
        <v>0</v>
      </c>
      <c r="D269">
        <v>8.8999999999999996E-2</v>
      </c>
      <c r="E269">
        <v>1</v>
      </c>
      <c r="F269">
        <v>1</v>
      </c>
      <c r="G269" s="2" t="str">
        <f t="shared" si="4"/>
        <v>RF_ATF2024</v>
      </c>
    </row>
    <row r="270" spans="1:7" x14ac:dyDescent="0.25">
      <c r="A270" t="s">
        <v>160</v>
      </c>
      <c r="B270">
        <v>2025</v>
      </c>
      <c r="C270">
        <v>0</v>
      </c>
      <c r="D270">
        <v>8.8999999999999996E-2</v>
      </c>
      <c r="E270">
        <v>1</v>
      </c>
      <c r="F270">
        <v>1</v>
      </c>
      <c r="G270" s="2" t="str">
        <f t="shared" si="4"/>
        <v>RF_ATF2025</v>
      </c>
    </row>
    <row r="271" spans="1:7" x14ac:dyDescent="0.25">
      <c r="A271" t="s">
        <v>160</v>
      </c>
      <c r="B271">
        <v>2026</v>
      </c>
      <c r="C271">
        <v>0</v>
      </c>
      <c r="D271">
        <v>8.8999999999999996E-2</v>
      </c>
      <c r="E271">
        <v>1</v>
      </c>
      <c r="F271">
        <v>1</v>
      </c>
      <c r="G271" s="2" t="str">
        <f t="shared" si="4"/>
        <v>RF_ATF2026</v>
      </c>
    </row>
    <row r="272" spans="1:7" x14ac:dyDescent="0.25">
      <c r="A272" t="s">
        <v>160</v>
      </c>
      <c r="B272">
        <v>2027</v>
      </c>
      <c r="C272">
        <v>0</v>
      </c>
      <c r="D272">
        <v>8.8999999999999996E-2</v>
      </c>
      <c r="E272">
        <v>1</v>
      </c>
      <c r="F272">
        <v>1</v>
      </c>
      <c r="G272" s="2" t="str">
        <f t="shared" si="4"/>
        <v>RF_ATF2027</v>
      </c>
    </row>
    <row r="273" spans="1:7" x14ac:dyDescent="0.25">
      <c r="A273" t="s">
        <v>160</v>
      </c>
      <c r="B273">
        <v>2028</v>
      </c>
      <c r="C273">
        <v>0</v>
      </c>
      <c r="D273">
        <v>8.8999999999999996E-2</v>
      </c>
      <c r="E273">
        <v>1</v>
      </c>
      <c r="F273">
        <v>1</v>
      </c>
      <c r="G273" s="2" t="str">
        <f t="shared" si="4"/>
        <v>RF_ATF2028</v>
      </c>
    </row>
    <row r="274" spans="1:7" x14ac:dyDescent="0.25">
      <c r="A274" t="s">
        <v>160</v>
      </c>
      <c r="B274">
        <v>2029</v>
      </c>
      <c r="C274">
        <v>0</v>
      </c>
      <c r="D274">
        <v>8.8999999999999996E-2</v>
      </c>
      <c r="E274">
        <v>1</v>
      </c>
      <c r="F274">
        <v>1</v>
      </c>
      <c r="G274" s="2" t="str">
        <f t="shared" si="4"/>
        <v>RF_ATF2029</v>
      </c>
    </row>
    <row r="275" spans="1:7" x14ac:dyDescent="0.25">
      <c r="A275" t="s">
        <v>160</v>
      </c>
      <c r="B275">
        <v>2030</v>
      </c>
      <c r="C275">
        <v>0</v>
      </c>
      <c r="D275">
        <v>8.8999999999999996E-2</v>
      </c>
      <c r="E275">
        <v>1</v>
      </c>
      <c r="F275">
        <v>1</v>
      </c>
      <c r="G275" s="2" t="str">
        <f t="shared" si="4"/>
        <v>RF_ATF2030</v>
      </c>
    </row>
    <row r="276" spans="1:7" x14ac:dyDescent="0.25">
      <c r="A276" t="s">
        <v>160</v>
      </c>
      <c r="B276">
        <v>2031</v>
      </c>
      <c r="C276">
        <v>0</v>
      </c>
      <c r="D276">
        <v>8.8999999999999996E-2</v>
      </c>
      <c r="E276">
        <v>1</v>
      </c>
      <c r="F276">
        <v>1</v>
      </c>
      <c r="G276" s="2" t="str">
        <f t="shared" si="4"/>
        <v>RF_ATF2031</v>
      </c>
    </row>
    <row r="277" spans="1:7" x14ac:dyDescent="0.25">
      <c r="A277" t="s">
        <v>160</v>
      </c>
      <c r="B277">
        <v>2032</v>
      </c>
      <c r="C277">
        <v>0</v>
      </c>
      <c r="D277">
        <v>8.8999999999999996E-2</v>
      </c>
      <c r="E277">
        <v>1</v>
      </c>
      <c r="F277">
        <v>1</v>
      </c>
      <c r="G277" s="2" t="str">
        <f t="shared" si="4"/>
        <v>RF_ATF2032</v>
      </c>
    </row>
    <row r="278" spans="1:7" x14ac:dyDescent="0.25">
      <c r="A278" t="s">
        <v>160</v>
      </c>
      <c r="B278">
        <v>2033</v>
      </c>
      <c r="C278">
        <v>0</v>
      </c>
      <c r="D278">
        <v>8.8999999999999996E-2</v>
      </c>
      <c r="E278">
        <v>1</v>
      </c>
      <c r="F278">
        <v>1</v>
      </c>
      <c r="G278" s="2" t="str">
        <f t="shared" si="4"/>
        <v>RF_ATF2033</v>
      </c>
    </row>
    <row r="279" spans="1:7" x14ac:dyDescent="0.25">
      <c r="A279" t="s">
        <v>160</v>
      </c>
      <c r="B279">
        <v>2034</v>
      </c>
      <c r="C279">
        <v>0</v>
      </c>
      <c r="D279">
        <v>8.8999999999999996E-2</v>
      </c>
      <c r="E279">
        <v>1</v>
      </c>
      <c r="F279">
        <v>1</v>
      </c>
      <c r="G279" s="2" t="str">
        <f t="shared" si="4"/>
        <v>RF_ATF2034</v>
      </c>
    </row>
    <row r="280" spans="1:7" x14ac:dyDescent="0.25">
      <c r="A280" t="s">
        <v>160</v>
      </c>
      <c r="B280">
        <v>2035</v>
      </c>
      <c r="C280">
        <v>0</v>
      </c>
      <c r="D280">
        <v>8.8999999999999996E-2</v>
      </c>
      <c r="E280">
        <v>1</v>
      </c>
      <c r="F280">
        <v>1</v>
      </c>
      <c r="G280" s="2" t="str">
        <f t="shared" si="4"/>
        <v>RF_ATF2035</v>
      </c>
    </row>
    <row r="281" spans="1:7" x14ac:dyDescent="0.25">
      <c r="A281" t="s">
        <v>160</v>
      </c>
      <c r="B281">
        <v>2036</v>
      </c>
      <c r="C281">
        <v>0</v>
      </c>
      <c r="D281">
        <v>8.8999999999999996E-2</v>
      </c>
      <c r="E281">
        <v>1</v>
      </c>
      <c r="F281">
        <v>1</v>
      </c>
      <c r="G281" s="2" t="str">
        <f t="shared" si="4"/>
        <v>RF_ATF2036</v>
      </c>
    </row>
    <row r="282" spans="1:7" x14ac:dyDescent="0.25">
      <c r="A282" t="s">
        <v>160</v>
      </c>
      <c r="B282">
        <v>2037</v>
      </c>
      <c r="C282">
        <v>0</v>
      </c>
      <c r="D282">
        <v>8.8999999999999996E-2</v>
      </c>
      <c r="E282">
        <v>1</v>
      </c>
      <c r="F282">
        <v>1</v>
      </c>
      <c r="G282" s="2" t="str">
        <f t="shared" si="4"/>
        <v>RF_ATF2037</v>
      </c>
    </row>
    <row r="283" spans="1:7" x14ac:dyDescent="0.25">
      <c r="A283" t="s">
        <v>160</v>
      </c>
      <c r="B283">
        <v>2038</v>
      </c>
      <c r="C283">
        <v>0</v>
      </c>
      <c r="D283">
        <v>8.8999999999999996E-2</v>
      </c>
      <c r="E283">
        <v>1</v>
      </c>
      <c r="F283">
        <v>1</v>
      </c>
      <c r="G283" s="2" t="str">
        <f t="shared" si="4"/>
        <v>RF_ATF2038</v>
      </c>
    </row>
    <row r="284" spans="1:7" x14ac:dyDescent="0.25">
      <c r="A284" t="s">
        <v>160</v>
      </c>
      <c r="B284">
        <v>2039</v>
      </c>
      <c r="C284">
        <v>0</v>
      </c>
      <c r="D284">
        <v>8.8999999999999996E-2</v>
      </c>
      <c r="E284">
        <v>1</v>
      </c>
      <c r="F284">
        <v>1</v>
      </c>
      <c r="G284" s="2" t="str">
        <f t="shared" si="4"/>
        <v>RF_ATF2039</v>
      </c>
    </row>
    <row r="285" spans="1:7" x14ac:dyDescent="0.25">
      <c r="A285" t="s">
        <v>160</v>
      </c>
      <c r="B285">
        <v>2040</v>
      </c>
      <c r="C285">
        <v>0</v>
      </c>
      <c r="D285">
        <v>8.8999999999999996E-2</v>
      </c>
      <c r="E285">
        <v>1</v>
      </c>
      <c r="F285">
        <v>1</v>
      </c>
      <c r="G285" s="2" t="str">
        <f t="shared" si="4"/>
        <v>RF_ATF2040</v>
      </c>
    </row>
    <row r="286" spans="1:7" x14ac:dyDescent="0.25">
      <c r="A286" t="s">
        <v>160</v>
      </c>
      <c r="B286">
        <v>2041</v>
      </c>
      <c r="C286">
        <v>0</v>
      </c>
      <c r="D286">
        <v>8.8999999999999996E-2</v>
      </c>
      <c r="E286">
        <v>1</v>
      </c>
      <c r="F286">
        <v>1</v>
      </c>
      <c r="G286" s="2" t="str">
        <f t="shared" si="4"/>
        <v>RF_ATF2041</v>
      </c>
    </row>
    <row r="287" spans="1:7" x14ac:dyDescent="0.25">
      <c r="A287" t="s">
        <v>162</v>
      </c>
      <c r="B287">
        <v>2023</v>
      </c>
      <c r="C287">
        <v>0</v>
      </c>
      <c r="D287">
        <v>9.8000000000000004E-2</v>
      </c>
      <c r="E287">
        <v>1</v>
      </c>
      <c r="F287">
        <v>1</v>
      </c>
      <c r="G287" s="2" t="str">
        <f t="shared" si="4"/>
        <v>RF_LPG2023</v>
      </c>
    </row>
    <row r="288" spans="1:7" x14ac:dyDescent="0.25">
      <c r="A288" t="s">
        <v>162</v>
      </c>
      <c r="B288">
        <v>2024</v>
      </c>
      <c r="C288">
        <v>0</v>
      </c>
      <c r="D288">
        <v>8.8999999999999996E-2</v>
      </c>
      <c r="E288">
        <v>1</v>
      </c>
      <c r="F288">
        <v>1</v>
      </c>
      <c r="G288" s="2" t="str">
        <f t="shared" si="4"/>
        <v>RF_LPG2024</v>
      </c>
    </row>
    <row r="289" spans="1:7" x14ac:dyDescent="0.25">
      <c r="A289" t="s">
        <v>162</v>
      </c>
      <c r="B289">
        <v>2025</v>
      </c>
      <c r="C289">
        <v>0</v>
      </c>
      <c r="D289">
        <v>8.8999999999999996E-2</v>
      </c>
      <c r="E289">
        <v>1</v>
      </c>
      <c r="F289">
        <v>1</v>
      </c>
      <c r="G289" s="2" t="str">
        <f t="shared" si="4"/>
        <v>RF_LPG2025</v>
      </c>
    </row>
    <row r="290" spans="1:7" x14ac:dyDescent="0.25">
      <c r="A290" t="s">
        <v>162</v>
      </c>
      <c r="B290">
        <v>2026</v>
      </c>
      <c r="C290">
        <v>0</v>
      </c>
      <c r="D290">
        <v>8.8999999999999996E-2</v>
      </c>
      <c r="E290">
        <v>1</v>
      </c>
      <c r="F290">
        <v>1</v>
      </c>
      <c r="G290" s="2" t="str">
        <f t="shared" si="4"/>
        <v>RF_LPG2026</v>
      </c>
    </row>
    <row r="291" spans="1:7" x14ac:dyDescent="0.25">
      <c r="A291" t="s">
        <v>162</v>
      </c>
      <c r="B291">
        <v>2027</v>
      </c>
      <c r="C291">
        <v>0</v>
      </c>
      <c r="D291">
        <v>8.8999999999999996E-2</v>
      </c>
      <c r="E291">
        <v>1</v>
      </c>
      <c r="F291">
        <v>1</v>
      </c>
      <c r="G291" s="2" t="str">
        <f t="shared" si="4"/>
        <v>RF_LPG2027</v>
      </c>
    </row>
    <row r="292" spans="1:7" x14ac:dyDescent="0.25">
      <c r="A292" t="s">
        <v>162</v>
      </c>
      <c r="B292">
        <v>2028</v>
      </c>
      <c r="C292">
        <v>0</v>
      </c>
      <c r="D292">
        <v>8.8999999999999996E-2</v>
      </c>
      <c r="E292">
        <v>1</v>
      </c>
      <c r="F292">
        <v>1</v>
      </c>
      <c r="G292" s="2" t="str">
        <f t="shared" si="4"/>
        <v>RF_LPG2028</v>
      </c>
    </row>
    <row r="293" spans="1:7" x14ac:dyDescent="0.25">
      <c r="A293" t="s">
        <v>162</v>
      </c>
      <c r="B293">
        <v>2029</v>
      </c>
      <c r="C293">
        <v>0</v>
      </c>
      <c r="D293">
        <v>8.8999999999999996E-2</v>
      </c>
      <c r="E293">
        <v>1</v>
      </c>
      <c r="F293">
        <v>1</v>
      </c>
      <c r="G293" s="2" t="str">
        <f t="shared" si="4"/>
        <v>RF_LPG2029</v>
      </c>
    </row>
    <row r="294" spans="1:7" x14ac:dyDescent="0.25">
      <c r="A294" t="s">
        <v>162</v>
      </c>
      <c r="B294">
        <v>2030</v>
      </c>
      <c r="C294">
        <v>0</v>
      </c>
      <c r="D294">
        <v>8.8999999999999996E-2</v>
      </c>
      <c r="E294">
        <v>1</v>
      </c>
      <c r="F294">
        <v>1</v>
      </c>
      <c r="G294" s="2" t="str">
        <f t="shared" si="4"/>
        <v>RF_LPG2030</v>
      </c>
    </row>
    <row r="295" spans="1:7" x14ac:dyDescent="0.25">
      <c r="A295" t="s">
        <v>162</v>
      </c>
      <c r="B295">
        <v>2031</v>
      </c>
      <c r="C295">
        <v>0</v>
      </c>
      <c r="D295">
        <v>8.8999999999999996E-2</v>
      </c>
      <c r="E295">
        <v>1</v>
      </c>
      <c r="F295">
        <v>1</v>
      </c>
      <c r="G295" s="2" t="str">
        <f t="shared" si="4"/>
        <v>RF_LPG2031</v>
      </c>
    </row>
    <row r="296" spans="1:7" x14ac:dyDescent="0.25">
      <c r="A296" t="s">
        <v>162</v>
      </c>
      <c r="B296">
        <v>2032</v>
      </c>
      <c r="C296">
        <v>0</v>
      </c>
      <c r="D296">
        <v>8.8999999999999996E-2</v>
      </c>
      <c r="E296">
        <v>1</v>
      </c>
      <c r="F296">
        <v>1</v>
      </c>
      <c r="G296" s="2" t="str">
        <f t="shared" si="4"/>
        <v>RF_LPG2032</v>
      </c>
    </row>
    <row r="297" spans="1:7" x14ac:dyDescent="0.25">
      <c r="A297" t="s">
        <v>162</v>
      </c>
      <c r="B297">
        <v>2033</v>
      </c>
      <c r="C297">
        <v>0</v>
      </c>
      <c r="D297">
        <v>8.8999999999999996E-2</v>
      </c>
      <c r="E297">
        <v>1</v>
      </c>
      <c r="F297">
        <v>1</v>
      </c>
      <c r="G297" s="2" t="str">
        <f t="shared" si="4"/>
        <v>RF_LPG2033</v>
      </c>
    </row>
    <row r="298" spans="1:7" x14ac:dyDescent="0.25">
      <c r="A298" t="s">
        <v>162</v>
      </c>
      <c r="B298">
        <v>2034</v>
      </c>
      <c r="C298">
        <v>0</v>
      </c>
      <c r="D298">
        <v>8.8999999999999996E-2</v>
      </c>
      <c r="E298">
        <v>1</v>
      </c>
      <c r="F298">
        <v>1</v>
      </c>
      <c r="G298" s="2" t="str">
        <f t="shared" si="4"/>
        <v>RF_LPG2034</v>
      </c>
    </row>
    <row r="299" spans="1:7" x14ac:dyDescent="0.25">
      <c r="A299" t="s">
        <v>162</v>
      </c>
      <c r="B299">
        <v>2035</v>
      </c>
      <c r="C299">
        <v>0</v>
      </c>
      <c r="D299">
        <v>8.8999999999999996E-2</v>
      </c>
      <c r="E299">
        <v>1</v>
      </c>
      <c r="F299">
        <v>1</v>
      </c>
      <c r="G299" s="2" t="str">
        <f t="shared" si="4"/>
        <v>RF_LPG2035</v>
      </c>
    </row>
    <row r="300" spans="1:7" x14ac:dyDescent="0.25">
      <c r="A300" t="s">
        <v>162</v>
      </c>
      <c r="B300">
        <v>2036</v>
      </c>
      <c r="C300">
        <v>0</v>
      </c>
      <c r="D300">
        <v>8.8999999999999996E-2</v>
      </c>
      <c r="E300">
        <v>1</v>
      </c>
      <c r="F300">
        <v>1</v>
      </c>
      <c r="G300" s="2" t="str">
        <f t="shared" si="4"/>
        <v>RF_LPG2036</v>
      </c>
    </row>
    <row r="301" spans="1:7" x14ac:dyDescent="0.25">
      <c r="A301" t="s">
        <v>162</v>
      </c>
      <c r="B301">
        <v>2037</v>
      </c>
      <c r="C301">
        <v>0</v>
      </c>
      <c r="D301">
        <v>8.8999999999999996E-2</v>
      </c>
      <c r="E301">
        <v>1</v>
      </c>
      <c r="F301">
        <v>1</v>
      </c>
      <c r="G301" s="2" t="str">
        <f t="shared" si="4"/>
        <v>RF_LPG2037</v>
      </c>
    </row>
    <row r="302" spans="1:7" x14ac:dyDescent="0.25">
      <c r="A302" t="s">
        <v>162</v>
      </c>
      <c r="B302">
        <v>2038</v>
      </c>
      <c r="C302">
        <v>0</v>
      </c>
      <c r="D302">
        <v>8.8999999999999996E-2</v>
      </c>
      <c r="E302">
        <v>1</v>
      </c>
      <c r="F302">
        <v>1</v>
      </c>
      <c r="G302" s="2" t="str">
        <f t="shared" si="4"/>
        <v>RF_LPG2038</v>
      </c>
    </row>
    <row r="303" spans="1:7" x14ac:dyDescent="0.25">
      <c r="A303" t="s">
        <v>162</v>
      </c>
      <c r="B303">
        <v>2039</v>
      </c>
      <c r="C303">
        <v>0</v>
      </c>
      <c r="D303">
        <v>8.8999999999999996E-2</v>
      </c>
      <c r="E303">
        <v>1</v>
      </c>
      <c r="F303">
        <v>1</v>
      </c>
      <c r="G303" s="2" t="str">
        <f t="shared" si="4"/>
        <v>RF_LPG2039</v>
      </c>
    </row>
    <row r="304" spans="1:7" x14ac:dyDescent="0.25">
      <c r="A304" t="s">
        <v>162</v>
      </c>
      <c r="B304">
        <v>2040</v>
      </c>
      <c r="C304">
        <v>0</v>
      </c>
      <c r="D304">
        <v>8.8999999999999996E-2</v>
      </c>
      <c r="E304">
        <v>1</v>
      </c>
      <c r="F304">
        <v>1</v>
      </c>
      <c r="G304" s="2" t="str">
        <f t="shared" si="4"/>
        <v>RF_LPG2040</v>
      </c>
    </row>
    <row r="305" spans="1:7" x14ac:dyDescent="0.25">
      <c r="A305" t="s">
        <v>162</v>
      </c>
      <c r="B305">
        <v>2041</v>
      </c>
      <c r="C305">
        <v>0</v>
      </c>
      <c r="D305">
        <v>8.8999999999999996E-2</v>
      </c>
      <c r="E305">
        <v>1</v>
      </c>
      <c r="F305">
        <v>1</v>
      </c>
      <c r="G305" s="2" t="str">
        <f t="shared" si="4"/>
        <v>RF_LPG2041</v>
      </c>
    </row>
    <row r="306" spans="1:7" x14ac:dyDescent="0.25">
      <c r="A306" t="s">
        <v>164</v>
      </c>
      <c r="B306">
        <v>2023</v>
      </c>
      <c r="C306">
        <v>0</v>
      </c>
      <c r="D306">
        <v>9.8000000000000004E-2</v>
      </c>
      <c r="E306">
        <v>1</v>
      </c>
      <c r="F306">
        <v>1</v>
      </c>
      <c r="G306" s="2" t="str">
        <f t="shared" si="4"/>
        <v>RF_OTHERPP2023</v>
      </c>
    </row>
    <row r="307" spans="1:7" x14ac:dyDescent="0.25">
      <c r="A307" t="s">
        <v>164</v>
      </c>
      <c r="B307">
        <v>2024</v>
      </c>
      <c r="C307">
        <v>0</v>
      </c>
      <c r="D307">
        <v>8.8999999999999996E-2</v>
      </c>
      <c r="E307">
        <v>1</v>
      </c>
      <c r="F307">
        <v>1</v>
      </c>
      <c r="G307" s="2" t="str">
        <f t="shared" si="4"/>
        <v>RF_OTHERPP2024</v>
      </c>
    </row>
    <row r="308" spans="1:7" x14ac:dyDescent="0.25">
      <c r="A308" t="s">
        <v>164</v>
      </c>
      <c r="B308">
        <v>2025</v>
      </c>
      <c r="C308">
        <v>0</v>
      </c>
      <c r="D308">
        <v>8.8999999999999996E-2</v>
      </c>
      <c r="E308">
        <v>1</v>
      </c>
      <c r="F308">
        <v>1</v>
      </c>
      <c r="G308" s="2" t="str">
        <f t="shared" si="4"/>
        <v>RF_OTHERPP2025</v>
      </c>
    </row>
    <row r="309" spans="1:7" x14ac:dyDescent="0.25">
      <c r="A309" t="s">
        <v>164</v>
      </c>
      <c r="B309">
        <v>2026</v>
      </c>
      <c r="C309">
        <v>0</v>
      </c>
      <c r="D309">
        <v>8.8999999999999996E-2</v>
      </c>
      <c r="E309">
        <v>1</v>
      </c>
      <c r="F309">
        <v>1</v>
      </c>
      <c r="G309" s="2" t="str">
        <f t="shared" si="4"/>
        <v>RF_OTHERPP2026</v>
      </c>
    </row>
    <row r="310" spans="1:7" x14ac:dyDescent="0.25">
      <c r="A310" t="s">
        <v>164</v>
      </c>
      <c r="B310">
        <v>2027</v>
      </c>
      <c r="C310">
        <v>0</v>
      </c>
      <c r="D310">
        <v>8.8999999999999996E-2</v>
      </c>
      <c r="E310">
        <v>1</v>
      </c>
      <c r="F310">
        <v>1</v>
      </c>
      <c r="G310" s="2" t="str">
        <f t="shared" si="4"/>
        <v>RF_OTHERPP2027</v>
      </c>
    </row>
    <row r="311" spans="1:7" x14ac:dyDescent="0.25">
      <c r="A311" t="s">
        <v>164</v>
      </c>
      <c r="B311">
        <v>2028</v>
      </c>
      <c r="C311">
        <v>0</v>
      </c>
      <c r="D311">
        <v>8.8999999999999996E-2</v>
      </c>
      <c r="E311">
        <v>1</v>
      </c>
      <c r="F311">
        <v>1</v>
      </c>
      <c r="G311" s="2" t="str">
        <f t="shared" si="4"/>
        <v>RF_OTHERPP2028</v>
      </c>
    </row>
    <row r="312" spans="1:7" x14ac:dyDescent="0.25">
      <c r="A312" t="s">
        <v>164</v>
      </c>
      <c r="B312">
        <v>2029</v>
      </c>
      <c r="C312">
        <v>0</v>
      </c>
      <c r="D312">
        <v>8.8999999999999996E-2</v>
      </c>
      <c r="E312">
        <v>1</v>
      </c>
      <c r="F312">
        <v>1</v>
      </c>
      <c r="G312" s="2" t="str">
        <f t="shared" si="4"/>
        <v>RF_OTHERPP2029</v>
      </c>
    </row>
    <row r="313" spans="1:7" x14ac:dyDescent="0.25">
      <c r="A313" t="s">
        <v>164</v>
      </c>
      <c r="B313">
        <v>2030</v>
      </c>
      <c r="C313">
        <v>0</v>
      </c>
      <c r="D313">
        <v>8.8999999999999996E-2</v>
      </c>
      <c r="E313">
        <v>1</v>
      </c>
      <c r="F313">
        <v>1</v>
      </c>
      <c r="G313" s="2" t="str">
        <f t="shared" si="4"/>
        <v>RF_OTHERPP2030</v>
      </c>
    </row>
    <row r="314" spans="1:7" x14ac:dyDescent="0.25">
      <c r="A314" t="s">
        <v>164</v>
      </c>
      <c r="B314">
        <v>2031</v>
      </c>
      <c r="C314">
        <v>0</v>
      </c>
      <c r="D314">
        <v>8.8999999999999996E-2</v>
      </c>
      <c r="E314">
        <v>1</v>
      </c>
      <c r="F314">
        <v>1</v>
      </c>
      <c r="G314" s="2" t="str">
        <f t="shared" si="4"/>
        <v>RF_OTHERPP2031</v>
      </c>
    </row>
    <row r="315" spans="1:7" x14ac:dyDescent="0.25">
      <c r="A315" t="s">
        <v>164</v>
      </c>
      <c r="B315">
        <v>2032</v>
      </c>
      <c r="C315">
        <v>0</v>
      </c>
      <c r="D315">
        <v>8.8999999999999996E-2</v>
      </c>
      <c r="E315">
        <v>1</v>
      </c>
      <c r="F315">
        <v>1</v>
      </c>
      <c r="G315" s="2" t="str">
        <f t="shared" si="4"/>
        <v>RF_OTHERPP2032</v>
      </c>
    </row>
    <row r="316" spans="1:7" x14ac:dyDescent="0.25">
      <c r="A316" t="s">
        <v>164</v>
      </c>
      <c r="B316">
        <v>2033</v>
      </c>
      <c r="C316">
        <v>0</v>
      </c>
      <c r="D316">
        <v>8.8999999999999996E-2</v>
      </c>
      <c r="E316">
        <v>1</v>
      </c>
      <c r="F316">
        <v>1</v>
      </c>
      <c r="G316" s="2" t="str">
        <f t="shared" si="4"/>
        <v>RF_OTHERPP2033</v>
      </c>
    </row>
    <row r="317" spans="1:7" x14ac:dyDescent="0.25">
      <c r="A317" t="s">
        <v>164</v>
      </c>
      <c r="B317">
        <v>2034</v>
      </c>
      <c r="C317">
        <v>0</v>
      </c>
      <c r="D317">
        <v>8.8999999999999996E-2</v>
      </c>
      <c r="E317">
        <v>1</v>
      </c>
      <c r="F317">
        <v>1</v>
      </c>
      <c r="G317" s="2" t="str">
        <f t="shared" si="4"/>
        <v>RF_OTHERPP2034</v>
      </c>
    </row>
    <row r="318" spans="1:7" x14ac:dyDescent="0.25">
      <c r="A318" t="s">
        <v>164</v>
      </c>
      <c r="B318">
        <v>2035</v>
      </c>
      <c r="C318">
        <v>0</v>
      </c>
      <c r="D318">
        <v>8.8999999999999996E-2</v>
      </c>
      <c r="E318">
        <v>1</v>
      </c>
      <c r="F318">
        <v>1</v>
      </c>
      <c r="G318" s="2" t="str">
        <f t="shared" si="4"/>
        <v>RF_OTHERPP2035</v>
      </c>
    </row>
    <row r="319" spans="1:7" x14ac:dyDescent="0.25">
      <c r="A319" t="s">
        <v>164</v>
      </c>
      <c r="B319">
        <v>2036</v>
      </c>
      <c r="C319">
        <v>0</v>
      </c>
      <c r="D319">
        <v>8.8999999999999996E-2</v>
      </c>
      <c r="E319">
        <v>1</v>
      </c>
      <c r="F319">
        <v>1</v>
      </c>
      <c r="G319" s="2" t="str">
        <f t="shared" si="4"/>
        <v>RF_OTHERPP2036</v>
      </c>
    </row>
    <row r="320" spans="1:7" x14ac:dyDescent="0.25">
      <c r="A320" t="s">
        <v>164</v>
      </c>
      <c r="B320">
        <v>2037</v>
      </c>
      <c r="C320">
        <v>0</v>
      </c>
      <c r="D320">
        <v>8.8999999999999996E-2</v>
      </c>
      <c r="E320">
        <v>1</v>
      </c>
      <c r="F320">
        <v>1</v>
      </c>
      <c r="G320" s="2" t="str">
        <f t="shared" si="4"/>
        <v>RF_OTHERPP2037</v>
      </c>
    </row>
    <row r="321" spans="1:7" x14ac:dyDescent="0.25">
      <c r="A321" t="s">
        <v>164</v>
      </c>
      <c r="B321">
        <v>2038</v>
      </c>
      <c r="C321">
        <v>0</v>
      </c>
      <c r="D321">
        <v>8.8999999999999996E-2</v>
      </c>
      <c r="E321">
        <v>1</v>
      </c>
      <c r="F321">
        <v>1</v>
      </c>
      <c r="G321" s="2" t="str">
        <f t="shared" si="4"/>
        <v>RF_OTHERPP2038</v>
      </c>
    </row>
    <row r="322" spans="1:7" x14ac:dyDescent="0.25">
      <c r="A322" t="s">
        <v>164</v>
      </c>
      <c r="B322">
        <v>2039</v>
      </c>
      <c r="C322">
        <v>0</v>
      </c>
      <c r="D322">
        <v>8.8999999999999996E-2</v>
      </c>
      <c r="E322">
        <v>1</v>
      </c>
      <c r="F322">
        <v>1</v>
      </c>
      <c r="G322" s="2" t="str">
        <f t="shared" si="4"/>
        <v>RF_OTHERPP2039</v>
      </c>
    </row>
    <row r="323" spans="1:7" x14ac:dyDescent="0.25">
      <c r="A323" t="s">
        <v>164</v>
      </c>
      <c r="B323">
        <v>2040</v>
      </c>
      <c r="C323">
        <v>0</v>
      </c>
      <c r="D323">
        <v>8.8999999999999996E-2</v>
      </c>
      <c r="E323">
        <v>1</v>
      </c>
      <c r="F323">
        <v>1</v>
      </c>
      <c r="G323" s="2" t="str">
        <f t="shared" ref="G323:G362" si="5">_xlfn.CONCAT(A323,B323)</f>
        <v>RF_OTHERPP2040</v>
      </c>
    </row>
    <row r="324" spans="1:7" x14ac:dyDescent="0.25">
      <c r="A324" t="s">
        <v>164</v>
      </c>
      <c r="B324">
        <v>2041</v>
      </c>
      <c r="C324">
        <v>0</v>
      </c>
      <c r="D324">
        <v>8.8999999999999996E-2</v>
      </c>
      <c r="E324">
        <v>1</v>
      </c>
      <c r="F324">
        <v>1</v>
      </c>
      <c r="G324" s="2" t="str">
        <f t="shared" si="5"/>
        <v>RF_OTHERPP2041</v>
      </c>
    </row>
    <row r="325" spans="1:7" x14ac:dyDescent="0.25">
      <c r="A325" t="s">
        <v>165</v>
      </c>
      <c r="B325">
        <v>2023</v>
      </c>
      <c r="C325">
        <v>0</v>
      </c>
      <c r="D325">
        <v>9.8000000000000004E-2</v>
      </c>
      <c r="E325">
        <v>1</v>
      </c>
      <c r="F325">
        <v>1</v>
      </c>
      <c r="G325" s="2" t="str">
        <f t="shared" si="5"/>
        <v>RF_PETCOKE2023</v>
      </c>
    </row>
    <row r="326" spans="1:7" x14ac:dyDescent="0.25">
      <c r="A326" t="s">
        <v>165</v>
      </c>
      <c r="B326">
        <v>2024</v>
      </c>
      <c r="C326">
        <v>0</v>
      </c>
      <c r="D326">
        <v>8.8999999999999996E-2</v>
      </c>
      <c r="E326">
        <v>1</v>
      </c>
      <c r="F326">
        <v>1</v>
      </c>
      <c r="G326" s="2" t="str">
        <f t="shared" si="5"/>
        <v>RF_PETCOKE2024</v>
      </c>
    </row>
    <row r="327" spans="1:7" x14ac:dyDescent="0.25">
      <c r="A327" t="s">
        <v>165</v>
      </c>
      <c r="B327">
        <v>2025</v>
      </c>
      <c r="C327">
        <v>0</v>
      </c>
      <c r="D327">
        <v>8.8999999999999996E-2</v>
      </c>
      <c r="E327">
        <v>1</v>
      </c>
      <c r="F327">
        <v>1</v>
      </c>
      <c r="G327" s="2" t="str">
        <f t="shared" si="5"/>
        <v>RF_PETCOKE2025</v>
      </c>
    </row>
    <row r="328" spans="1:7" x14ac:dyDescent="0.25">
      <c r="A328" t="s">
        <v>165</v>
      </c>
      <c r="B328">
        <v>2026</v>
      </c>
      <c r="C328">
        <v>0</v>
      </c>
      <c r="D328">
        <v>8.8999999999999996E-2</v>
      </c>
      <c r="E328">
        <v>1</v>
      </c>
      <c r="F328">
        <v>1</v>
      </c>
      <c r="G328" s="2" t="str">
        <f t="shared" si="5"/>
        <v>RF_PETCOKE2026</v>
      </c>
    </row>
    <row r="329" spans="1:7" x14ac:dyDescent="0.25">
      <c r="A329" t="s">
        <v>165</v>
      </c>
      <c r="B329">
        <v>2027</v>
      </c>
      <c r="C329">
        <v>0</v>
      </c>
      <c r="D329">
        <v>8.8999999999999996E-2</v>
      </c>
      <c r="E329">
        <v>1</v>
      </c>
      <c r="F329">
        <v>1</v>
      </c>
      <c r="G329" s="2" t="str">
        <f t="shared" si="5"/>
        <v>RF_PETCOKE2027</v>
      </c>
    </row>
    <row r="330" spans="1:7" x14ac:dyDescent="0.25">
      <c r="A330" t="s">
        <v>165</v>
      </c>
      <c r="B330">
        <v>2028</v>
      </c>
      <c r="C330">
        <v>0</v>
      </c>
      <c r="D330">
        <v>8.8999999999999996E-2</v>
      </c>
      <c r="E330">
        <v>1</v>
      </c>
      <c r="F330">
        <v>1</v>
      </c>
      <c r="G330" s="2" t="str">
        <f t="shared" si="5"/>
        <v>RF_PETCOKE2028</v>
      </c>
    </row>
    <row r="331" spans="1:7" x14ac:dyDescent="0.25">
      <c r="A331" t="s">
        <v>165</v>
      </c>
      <c r="B331">
        <v>2029</v>
      </c>
      <c r="C331">
        <v>0</v>
      </c>
      <c r="D331">
        <v>8.8999999999999996E-2</v>
      </c>
      <c r="E331">
        <v>1</v>
      </c>
      <c r="F331">
        <v>1</v>
      </c>
      <c r="G331" s="2" t="str">
        <f t="shared" si="5"/>
        <v>RF_PETCOKE2029</v>
      </c>
    </row>
    <row r="332" spans="1:7" x14ac:dyDescent="0.25">
      <c r="A332" t="s">
        <v>165</v>
      </c>
      <c r="B332">
        <v>2030</v>
      </c>
      <c r="C332">
        <v>0</v>
      </c>
      <c r="D332">
        <v>8.9277380000000003E-2</v>
      </c>
      <c r="E332">
        <v>1</v>
      </c>
      <c r="F332">
        <v>1</v>
      </c>
      <c r="G332" s="2" t="str">
        <f t="shared" si="5"/>
        <v>RF_PETCOKE2030</v>
      </c>
    </row>
    <row r="333" spans="1:7" x14ac:dyDescent="0.25">
      <c r="A333" t="s">
        <v>165</v>
      </c>
      <c r="B333">
        <v>2031</v>
      </c>
      <c r="C333">
        <v>0</v>
      </c>
      <c r="D333">
        <v>8.9277380000000003E-2</v>
      </c>
      <c r="E333">
        <v>1</v>
      </c>
      <c r="F333">
        <v>1</v>
      </c>
      <c r="G333" s="2" t="str">
        <f t="shared" si="5"/>
        <v>RF_PETCOKE2031</v>
      </c>
    </row>
    <row r="334" spans="1:7" x14ac:dyDescent="0.25">
      <c r="A334" t="s">
        <v>165</v>
      </c>
      <c r="B334">
        <v>2032</v>
      </c>
      <c r="C334">
        <v>0</v>
      </c>
      <c r="D334">
        <v>8.9277380000000003E-2</v>
      </c>
      <c r="E334">
        <v>1</v>
      </c>
      <c r="F334">
        <v>1</v>
      </c>
      <c r="G334" s="2" t="str">
        <f t="shared" si="5"/>
        <v>RF_PETCOKE2032</v>
      </c>
    </row>
    <row r="335" spans="1:7" x14ac:dyDescent="0.25">
      <c r="A335" t="s">
        <v>165</v>
      </c>
      <c r="B335">
        <v>2033</v>
      </c>
      <c r="C335">
        <v>0</v>
      </c>
      <c r="D335">
        <v>8.9277380000000003E-2</v>
      </c>
      <c r="E335">
        <v>1</v>
      </c>
      <c r="F335">
        <v>1</v>
      </c>
      <c r="G335" s="2" t="str">
        <f t="shared" si="5"/>
        <v>RF_PETCOKE2033</v>
      </c>
    </row>
    <row r="336" spans="1:7" x14ac:dyDescent="0.25">
      <c r="A336" t="s">
        <v>165</v>
      </c>
      <c r="B336">
        <v>2034</v>
      </c>
      <c r="C336">
        <v>0</v>
      </c>
      <c r="D336">
        <v>8.9277380000000003E-2</v>
      </c>
      <c r="E336">
        <v>1</v>
      </c>
      <c r="F336">
        <v>1</v>
      </c>
      <c r="G336" s="2" t="str">
        <f t="shared" si="5"/>
        <v>RF_PETCOKE2034</v>
      </c>
    </row>
    <row r="337" spans="1:7" x14ac:dyDescent="0.25">
      <c r="A337" t="s">
        <v>165</v>
      </c>
      <c r="B337">
        <v>2035</v>
      </c>
      <c r="C337">
        <v>0</v>
      </c>
      <c r="D337">
        <v>8.9277380000000003E-2</v>
      </c>
      <c r="E337">
        <v>1</v>
      </c>
      <c r="F337">
        <v>1</v>
      </c>
      <c r="G337" s="2" t="str">
        <f t="shared" si="5"/>
        <v>RF_PETCOKE2035</v>
      </c>
    </row>
    <row r="338" spans="1:7" x14ac:dyDescent="0.25">
      <c r="A338" t="s">
        <v>165</v>
      </c>
      <c r="B338">
        <v>2036</v>
      </c>
      <c r="C338">
        <v>0</v>
      </c>
      <c r="D338">
        <v>8.9277380000000003E-2</v>
      </c>
      <c r="E338">
        <v>1</v>
      </c>
      <c r="F338">
        <v>1</v>
      </c>
      <c r="G338" s="2" t="str">
        <f t="shared" si="5"/>
        <v>RF_PETCOKE2036</v>
      </c>
    </row>
    <row r="339" spans="1:7" x14ac:dyDescent="0.25">
      <c r="A339" t="s">
        <v>165</v>
      </c>
      <c r="B339">
        <v>2037</v>
      </c>
      <c r="C339">
        <v>0</v>
      </c>
      <c r="D339">
        <v>8.9277380000000003E-2</v>
      </c>
      <c r="E339">
        <v>1</v>
      </c>
      <c r="F339">
        <v>1</v>
      </c>
      <c r="G339" s="2" t="str">
        <f t="shared" si="5"/>
        <v>RF_PETCOKE2037</v>
      </c>
    </row>
    <row r="340" spans="1:7" x14ac:dyDescent="0.25">
      <c r="A340" t="s">
        <v>165</v>
      </c>
      <c r="B340">
        <v>2038</v>
      </c>
      <c r="C340">
        <v>0</v>
      </c>
      <c r="D340">
        <v>8.9277380000000003E-2</v>
      </c>
      <c r="E340">
        <v>1</v>
      </c>
      <c r="F340">
        <v>1</v>
      </c>
      <c r="G340" s="2" t="str">
        <f t="shared" si="5"/>
        <v>RF_PETCOKE2038</v>
      </c>
    </row>
    <row r="341" spans="1:7" x14ac:dyDescent="0.25">
      <c r="A341" t="s">
        <v>165</v>
      </c>
      <c r="B341">
        <v>2039</v>
      </c>
      <c r="C341">
        <v>0</v>
      </c>
      <c r="D341">
        <v>8.9277380000000003E-2</v>
      </c>
      <c r="E341">
        <v>1</v>
      </c>
      <c r="F341">
        <v>1</v>
      </c>
      <c r="G341" s="2" t="str">
        <f t="shared" si="5"/>
        <v>RF_PETCOKE2039</v>
      </c>
    </row>
    <row r="342" spans="1:7" x14ac:dyDescent="0.25">
      <c r="A342" t="s">
        <v>165</v>
      </c>
      <c r="B342">
        <v>2040</v>
      </c>
      <c r="C342">
        <v>0</v>
      </c>
      <c r="D342">
        <v>8.9277380000000003E-2</v>
      </c>
      <c r="E342">
        <v>1</v>
      </c>
      <c r="F342">
        <v>1</v>
      </c>
      <c r="G342" s="2" t="str">
        <f t="shared" si="5"/>
        <v>RF_PETCOKE2040</v>
      </c>
    </row>
    <row r="343" spans="1:7" x14ac:dyDescent="0.25">
      <c r="A343" t="s">
        <v>165</v>
      </c>
      <c r="B343">
        <v>2041</v>
      </c>
      <c r="C343">
        <v>0</v>
      </c>
      <c r="D343">
        <v>8.9277380000000003E-2</v>
      </c>
      <c r="E343">
        <v>1</v>
      </c>
      <c r="F343">
        <v>1</v>
      </c>
      <c r="G343" s="2" t="str">
        <f t="shared" si="5"/>
        <v>RF_PETCOKE2041</v>
      </c>
    </row>
    <row r="344" spans="1:7" x14ac:dyDescent="0.25">
      <c r="A344" t="s">
        <v>24</v>
      </c>
      <c r="B344">
        <v>2023</v>
      </c>
      <c r="C344">
        <v>0</v>
      </c>
      <c r="D344">
        <v>9.3792502E-2</v>
      </c>
      <c r="E344">
        <v>1</v>
      </c>
      <c r="F344">
        <v>1</v>
      </c>
      <c r="G344" s="2" t="str">
        <f t="shared" si="5"/>
        <v>GH_ELECTROLYSIS2023</v>
      </c>
    </row>
    <row r="345" spans="1:7" x14ac:dyDescent="0.25">
      <c r="A345" t="s">
        <v>24</v>
      </c>
      <c r="B345">
        <v>2024</v>
      </c>
      <c r="C345">
        <v>0</v>
      </c>
      <c r="D345">
        <v>9.2868983000000002E-2</v>
      </c>
      <c r="E345">
        <v>1</v>
      </c>
      <c r="F345">
        <v>1</v>
      </c>
      <c r="G345" s="2" t="str">
        <f t="shared" si="5"/>
        <v>GH_ELECTROLYSIS2024</v>
      </c>
    </row>
    <row r="346" spans="1:7" x14ac:dyDescent="0.25">
      <c r="A346" t="s">
        <v>24</v>
      </c>
      <c r="B346">
        <v>2025</v>
      </c>
      <c r="C346">
        <v>0</v>
      </c>
      <c r="D346">
        <v>9.1954557000000006E-2</v>
      </c>
      <c r="E346">
        <v>1</v>
      </c>
      <c r="F346">
        <v>1</v>
      </c>
      <c r="G346" s="2" t="str">
        <f t="shared" si="5"/>
        <v>GH_ELECTROLYSIS2025</v>
      </c>
    </row>
    <row r="347" spans="1:7" x14ac:dyDescent="0.25">
      <c r="A347" t="s">
        <v>24</v>
      </c>
      <c r="B347">
        <v>2026</v>
      </c>
      <c r="C347">
        <v>0</v>
      </c>
      <c r="D347">
        <v>9.1049135000000003E-2</v>
      </c>
      <c r="E347">
        <v>1</v>
      </c>
      <c r="F347">
        <v>1</v>
      </c>
      <c r="G347" s="2" t="str">
        <f t="shared" si="5"/>
        <v>GH_ELECTROLYSIS2026</v>
      </c>
    </row>
    <row r="348" spans="1:7" x14ac:dyDescent="0.25">
      <c r="A348" t="s">
        <v>24</v>
      </c>
      <c r="B348">
        <v>2027</v>
      </c>
      <c r="C348">
        <v>0</v>
      </c>
      <c r="D348">
        <v>9.0152627999999999E-2</v>
      </c>
      <c r="E348">
        <v>1</v>
      </c>
      <c r="F348">
        <v>1</v>
      </c>
      <c r="G348" s="2" t="str">
        <f t="shared" si="5"/>
        <v>GH_ELECTROLYSIS2027</v>
      </c>
    </row>
    <row r="349" spans="1:7" x14ac:dyDescent="0.25">
      <c r="A349" t="s">
        <v>24</v>
      </c>
      <c r="B349">
        <v>2028</v>
      </c>
      <c r="C349">
        <v>0</v>
      </c>
      <c r="D349">
        <v>8.9264947999999997E-2</v>
      </c>
      <c r="E349">
        <v>1</v>
      </c>
      <c r="F349">
        <v>1</v>
      </c>
      <c r="G349" s="2" t="str">
        <f t="shared" si="5"/>
        <v>GH_ELECTROLYSIS2028</v>
      </c>
    </row>
    <row r="350" spans="1:7" x14ac:dyDescent="0.25">
      <c r="A350" t="s">
        <v>24</v>
      </c>
      <c r="B350">
        <v>2029</v>
      </c>
      <c r="C350">
        <v>0</v>
      </c>
      <c r="D350">
        <v>8.8386009000000001E-2</v>
      </c>
      <c r="E350">
        <v>1</v>
      </c>
      <c r="F350">
        <v>1</v>
      </c>
      <c r="G350" s="2" t="str">
        <f t="shared" si="5"/>
        <v>GH_ELECTROLYSIS2029</v>
      </c>
    </row>
    <row r="351" spans="1:7" x14ac:dyDescent="0.25">
      <c r="A351" t="s">
        <v>24</v>
      </c>
      <c r="B351">
        <v>2030</v>
      </c>
      <c r="C351">
        <v>0</v>
      </c>
      <c r="D351">
        <v>8.7515724000000003E-2</v>
      </c>
      <c r="E351">
        <v>1</v>
      </c>
      <c r="F351">
        <v>1</v>
      </c>
      <c r="G351" s="2" t="str">
        <f t="shared" si="5"/>
        <v>GH_ELECTROLYSIS2030</v>
      </c>
    </row>
    <row r="352" spans="1:7" x14ac:dyDescent="0.25">
      <c r="A352" t="s">
        <v>24</v>
      </c>
      <c r="B352">
        <v>2031</v>
      </c>
      <c r="C352">
        <v>0</v>
      </c>
      <c r="D352">
        <v>8.6654009000000004E-2</v>
      </c>
      <c r="E352">
        <v>1</v>
      </c>
      <c r="F352">
        <v>1</v>
      </c>
      <c r="G352" s="2" t="str">
        <f t="shared" si="5"/>
        <v>GH_ELECTROLYSIS2031</v>
      </c>
    </row>
    <row r="353" spans="1:7" x14ac:dyDescent="0.25">
      <c r="A353" t="s">
        <v>24</v>
      </c>
      <c r="B353">
        <v>2032</v>
      </c>
      <c r="C353">
        <v>0</v>
      </c>
      <c r="D353">
        <v>8.5800777999999994E-2</v>
      </c>
      <c r="E353">
        <v>1</v>
      </c>
      <c r="F353">
        <v>1</v>
      </c>
      <c r="G353" s="2" t="str">
        <f t="shared" si="5"/>
        <v>GH_ELECTROLYSIS2032</v>
      </c>
    </row>
    <row r="354" spans="1:7" x14ac:dyDescent="0.25">
      <c r="A354" t="s">
        <v>24</v>
      </c>
      <c r="B354">
        <v>2033</v>
      </c>
      <c r="C354">
        <v>0</v>
      </c>
      <c r="D354">
        <v>8.4955948000000003E-2</v>
      </c>
      <c r="E354">
        <v>1</v>
      </c>
      <c r="F354">
        <v>1</v>
      </c>
      <c r="G354" s="2" t="str">
        <f t="shared" si="5"/>
        <v>GH_ELECTROLYSIS2033</v>
      </c>
    </row>
    <row r="355" spans="1:7" x14ac:dyDescent="0.25">
      <c r="A355" t="s">
        <v>24</v>
      </c>
      <c r="B355">
        <v>2034</v>
      </c>
      <c r="C355">
        <v>0</v>
      </c>
      <c r="D355">
        <v>8.4119437000000005E-2</v>
      </c>
      <c r="E355">
        <v>1</v>
      </c>
      <c r="F355">
        <v>1</v>
      </c>
      <c r="G355" s="2" t="str">
        <f t="shared" si="5"/>
        <v>GH_ELECTROLYSIS2034</v>
      </c>
    </row>
    <row r="356" spans="1:7" x14ac:dyDescent="0.25">
      <c r="A356" t="s">
        <v>24</v>
      </c>
      <c r="B356">
        <v>2035</v>
      </c>
      <c r="C356">
        <v>0</v>
      </c>
      <c r="D356">
        <v>8.3291163000000001E-2</v>
      </c>
      <c r="E356">
        <v>1</v>
      </c>
      <c r="F356">
        <v>1</v>
      </c>
      <c r="G356" s="2" t="str">
        <f t="shared" si="5"/>
        <v>GH_ELECTROLYSIS2035</v>
      </c>
    </row>
    <row r="357" spans="1:7" x14ac:dyDescent="0.25">
      <c r="A357" t="s">
        <v>24</v>
      </c>
      <c r="B357">
        <v>2036</v>
      </c>
      <c r="C357">
        <v>0</v>
      </c>
      <c r="D357">
        <v>8.2471043999999993E-2</v>
      </c>
      <c r="E357">
        <v>1</v>
      </c>
      <c r="F357">
        <v>1</v>
      </c>
      <c r="G357" s="2" t="str">
        <f t="shared" si="5"/>
        <v>GH_ELECTROLYSIS2036</v>
      </c>
    </row>
    <row r="358" spans="1:7" x14ac:dyDescent="0.25">
      <c r="A358" t="s">
        <v>24</v>
      </c>
      <c r="B358">
        <v>2037</v>
      </c>
      <c r="C358">
        <v>0</v>
      </c>
      <c r="D358">
        <v>8.1659000999999995E-2</v>
      </c>
      <c r="E358">
        <v>1</v>
      </c>
      <c r="F358">
        <v>1</v>
      </c>
      <c r="G358" s="2" t="str">
        <f t="shared" si="5"/>
        <v>GH_ELECTROLYSIS2037</v>
      </c>
    </row>
    <row r="359" spans="1:7" x14ac:dyDescent="0.25">
      <c r="A359" t="s">
        <v>24</v>
      </c>
      <c r="B359">
        <v>2038</v>
      </c>
      <c r="C359">
        <v>0</v>
      </c>
      <c r="D359">
        <v>8.0854952999999993E-2</v>
      </c>
      <c r="E359">
        <v>1</v>
      </c>
      <c r="F359">
        <v>1</v>
      </c>
      <c r="G359" s="2" t="str">
        <f t="shared" si="5"/>
        <v>GH_ELECTROLYSIS2038</v>
      </c>
    </row>
    <row r="360" spans="1:7" x14ac:dyDescent="0.25">
      <c r="A360" t="s">
        <v>24</v>
      </c>
      <c r="B360">
        <v>2039</v>
      </c>
      <c r="C360">
        <v>0</v>
      </c>
      <c r="D360">
        <v>8.0058822000000002E-2</v>
      </c>
      <c r="E360">
        <v>1</v>
      </c>
      <c r="F360">
        <v>1</v>
      </c>
      <c r="G360" s="2" t="str">
        <f t="shared" si="5"/>
        <v>GH_ELECTROLYSIS2039</v>
      </c>
    </row>
    <row r="361" spans="1:7" x14ac:dyDescent="0.25">
      <c r="A361" t="s">
        <v>24</v>
      </c>
      <c r="B361">
        <v>2040</v>
      </c>
      <c r="C361">
        <v>0</v>
      </c>
      <c r="D361">
        <v>7.9270530000000006E-2</v>
      </c>
      <c r="E361">
        <v>1</v>
      </c>
      <c r="F361">
        <v>1</v>
      </c>
      <c r="G361" s="2" t="str">
        <f t="shared" si="5"/>
        <v>GH_ELECTROLYSIS2040</v>
      </c>
    </row>
    <row r="362" spans="1:7" x14ac:dyDescent="0.25">
      <c r="A362" t="s">
        <v>24</v>
      </c>
      <c r="B362">
        <v>2041</v>
      </c>
      <c r="C362">
        <v>0</v>
      </c>
      <c r="D362">
        <v>7.8490000000000004E-2</v>
      </c>
      <c r="E362">
        <v>1</v>
      </c>
      <c r="F362">
        <v>1</v>
      </c>
      <c r="G362" s="2" t="str">
        <f t="shared" si="5"/>
        <v>GH_ELECTROLYSIS2041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C6FC-CAC5-4496-ACDF-9E860123C368}">
  <dimension ref="A1:F257"/>
  <sheetViews>
    <sheetView topLeftCell="A22" workbookViewId="0">
      <selection activeCell="F1" sqref="F1:F2"/>
    </sheetView>
  </sheetViews>
  <sheetFormatPr defaultRowHeight="15" x14ac:dyDescent="0.25"/>
  <cols>
    <col min="6" max="6" width="20.28515625" bestFit="1" customWidth="1"/>
  </cols>
  <sheetData>
    <row r="1" spans="1:6" x14ac:dyDescent="0.25">
      <c r="A1" t="s">
        <v>1</v>
      </c>
      <c r="B1" t="s">
        <v>2</v>
      </c>
      <c r="C1" t="s">
        <v>377</v>
      </c>
      <c r="D1" t="s">
        <v>0</v>
      </c>
      <c r="E1" t="s">
        <v>118</v>
      </c>
      <c r="F1" s="2" t="s">
        <v>348</v>
      </c>
    </row>
    <row r="2" spans="1:6" x14ac:dyDescent="0.25">
      <c r="A2" t="s">
        <v>6</v>
      </c>
      <c r="B2" t="s">
        <v>10</v>
      </c>
      <c r="C2" t="s">
        <v>376</v>
      </c>
      <c r="D2" t="s">
        <v>13</v>
      </c>
      <c r="E2">
        <v>7.384339851</v>
      </c>
      <c r="F2" s="2" t="str">
        <f>_xlfn.CONCAT(B2,D2)</f>
        <v>EREG_COAL</v>
      </c>
    </row>
    <row r="3" spans="1:6" x14ac:dyDescent="0.25">
      <c r="A3" t="s">
        <v>6</v>
      </c>
      <c r="B3" t="s">
        <v>10</v>
      </c>
      <c r="C3" t="s">
        <v>376</v>
      </c>
      <c r="D3" t="s">
        <v>14</v>
      </c>
      <c r="E3">
        <v>8.5999999999999993E-2</v>
      </c>
      <c r="F3" s="2" t="str">
        <f t="shared" ref="F3:F66" si="0">_xlfn.CONCAT(B3,D3)</f>
        <v>EREG_CCGT</v>
      </c>
    </row>
    <row r="4" spans="1:6" x14ac:dyDescent="0.25">
      <c r="A4" t="s">
        <v>6</v>
      </c>
      <c r="B4" t="s">
        <v>10</v>
      </c>
      <c r="C4" t="s">
        <v>376</v>
      </c>
      <c r="D4" t="s">
        <v>17</v>
      </c>
      <c r="E4">
        <v>0</v>
      </c>
      <c r="F4" s="2" t="str">
        <f t="shared" si="0"/>
        <v>EREG_PHWR</v>
      </c>
    </row>
    <row r="5" spans="1:6" x14ac:dyDescent="0.25">
      <c r="A5" t="s">
        <v>6</v>
      </c>
      <c r="B5" t="s">
        <v>10</v>
      </c>
      <c r="C5" t="s">
        <v>376</v>
      </c>
      <c r="D5" t="s">
        <v>15</v>
      </c>
      <c r="E5">
        <v>0.112366773</v>
      </c>
      <c r="F5" s="2" t="str">
        <f t="shared" si="0"/>
        <v>EREG_LH</v>
      </c>
    </row>
    <row r="6" spans="1:6" x14ac:dyDescent="0.25">
      <c r="A6" t="s">
        <v>6</v>
      </c>
      <c r="B6" t="s">
        <v>10</v>
      </c>
      <c r="C6" t="s">
        <v>376</v>
      </c>
      <c r="D6" t="s">
        <v>18</v>
      </c>
      <c r="E6">
        <v>7.0699999999999999E-2</v>
      </c>
      <c r="F6" s="2" t="str">
        <f t="shared" si="0"/>
        <v>EREG_SH</v>
      </c>
    </row>
    <row r="7" spans="1:6" x14ac:dyDescent="0.25">
      <c r="A7" t="s">
        <v>6</v>
      </c>
      <c r="B7" t="s">
        <v>10</v>
      </c>
      <c r="C7" t="s">
        <v>376</v>
      </c>
      <c r="D7" t="s">
        <v>21</v>
      </c>
      <c r="E7">
        <v>4.5999999999999999E-2</v>
      </c>
      <c r="F7" s="2" t="str">
        <f t="shared" si="0"/>
        <v>EREG_WINDON</v>
      </c>
    </row>
    <row r="8" spans="1:6" x14ac:dyDescent="0.25">
      <c r="A8" t="s">
        <v>6</v>
      </c>
      <c r="B8" t="s">
        <v>10</v>
      </c>
      <c r="C8" t="s">
        <v>376</v>
      </c>
      <c r="D8" t="s">
        <v>7</v>
      </c>
      <c r="E8">
        <v>0.12601999999999999</v>
      </c>
      <c r="F8" s="2" t="str">
        <f t="shared" si="0"/>
        <v>EREG_BIOMASS</v>
      </c>
    </row>
    <row r="9" spans="1:6" x14ac:dyDescent="0.25">
      <c r="A9" t="s">
        <v>6</v>
      </c>
      <c r="B9" t="s">
        <v>10</v>
      </c>
      <c r="C9" t="s">
        <v>376</v>
      </c>
      <c r="D9" t="s">
        <v>19</v>
      </c>
      <c r="E9">
        <v>0.16736336199999999</v>
      </c>
      <c r="F9" s="2" t="str">
        <f t="shared" si="0"/>
        <v>EREG_SOLARGM</v>
      </c>
    </row>
    <row r="10" spans="1:6" x14ac:dyDescent="0.25">
      <c r="A10" t="s">
        <v>6</v>
      </c>
      <c r="B10" t="s">
        <v>10</v>
      </c>
      <c r="C10" t="s">
        <v>376</v>
      </c>
      <c r="D10" t="s">
        <v>20</v>
      </c>
      <c r="E10">
        <v>3.6246637999999998E-2</v>
      </c>
      <c r="F10" s="2" t="str">
        <f t="shared" si="0"/>
        <v>EREG_SOLARRF</v>
      </c>
    </row>
    <row r="11" spans="1:6" x14ac:dyDescent="0.25">
      <c r="A11" t="s">
        <v>6</v>
      </c>
      <c r="B11" t="s">
        <v>10</v>
      </c>
      <c r="C11" t="s">
        <v>375</v>
      </c>
      <c r="D11" t="s">
        <v>13</v>
      </c>
      <c r="E11">
        <v>5.2277284550000003</v>
      </c>
      <c r="F11" s="2" t="str">
        <f t="shared" si="0"/>
        <v>EREG_COAL</v>
      </c>
    </row>
    <row r="12" spans="1:6" x14ac:dyDescent="0.25">
      <c r="A12" t="s">
        <v>6</v>
      </c>
      <c r="B12" t="s">
        <v>10</v>
      </c>
      <c r="C12" t="s">
        <v>375</v>
      </c>
      <c r="D12" t="s">
        <v>14</v>
      </c>
      <c r="E12">
        <v>8.6999999999999994E-2</v>
      </c>
      <c r="F12" s="2" t="str">
        <f t="shared" si="0"/>
        <v>EREG_CCGT</v>
      </c>
    </row>
    <row r="13" spans="1:6" x14ac:dyDescent="0.25">
      <c r="A13" t="s">
        <v>6</v>
      </c>
      <c r="B13" t="s">
        <v>10</v>
      </c>
      <c r="C13" t="s">
        <v>375</v>
      </c>
      <c r="D13" t="s">
        <v>17</v>
      </c>
      <c r="E13">
        <v>0</v>
      </c>
      <c r="F13" s="2" t="str">
        <f t="shared" si="0"/>
        <v>EREG_PHWR</v>
      </c>
    </row>
    <row r="14" spans="1:6" x14ac:dyDescent="0.25">
      <c r="A14" t="s">
        <v>6</v>
      </c>
      <c r="B14" t="s">
        <v>10</v>
      </c>
      <c r="C14" t="s">
        <v>375</v>
      </c>
      <c r="D14" t="s">
        <v>15</v>
      </c>
      <c r="E14">
        <v>0.303651218</v>
      </c>
      <c r="F14" s="2" t="str">
        <f t="shared" si="0"/>
        <v>EREG_LH</v>
      </c>
    </row>
    <row r="15" spans="1:6" x14ac:dyDescent="0.25">
      <c r="A15" t="s">
        <v>6</v>
      </c>
      <c r="B15" t="s">
        <v>10</v>
      </c>
      <c r="C15" t="s">
        <v>375</v>
      </c>
      <c r="D15" t="s">
        <v>18</v>
      </c>
      <c r="E15">
        <v>4.0499999999999998E-3</v>
      </c>
      <c r="F15" s="2" t="str">
        <f t="shared" si="0"/>
        <v>EREG_SH</v>
      </c>
    </row>
    <row r="16" spans="1:6" x14ac:dyDescent="0.25">
      <c r="A16" t="s">
        <v>6</v>
      </c>
      <c r="B16" t="s">
        <v>10</v>
      </c>
      <c r="C16" t="s">
        <v>375</v>
      </c>
      <c r="D16" t="s">
        <v>21</v>
      </c>
      <c r="E16">
        <v>0</v>
      </c>
      <c r="F16" s="2" t="str">
        <f t="shared" si="0"/>
        <v>EREG_WINDON</v>
      </c>
    </row>
    <row r="17" spans="1:6" x14ac:dyDescent="0.25">
      <c r="A17" t="s">
        <v>6</v>
      </c>
      <c r="B17" t="s">
        <v>10</v>
      </c>
      <c r="C17" t="s">
        <v>375</v>
      </c>
      <c r="D17" t="s">
        <v>7</v>
      </c>
      <c r="E17">
        <v>4.3E-3</v>
      </c>
      <c r="F17" s="2" t="str">
        <f t="shared" si="0"/>
        <v>EREG_BIOMASS</v>
      </c>
    </row>
    <row r="18" spans="1:6" x14ac:dyDescent="0.25">
      <c r="A18" t="s">
        <v>6</v>
      </c>
      <c r="B18" t="s">
        <v>10</v>
      </c>
      <c r="C18" t="s">
        <v>375</v>
      </c>
      <c r="D18" t="s">
        <v>19</v>
      </c>
      <c r="E18">
        <v>2.7349930000000001E-2</v>
      </c>
      <c r="F18" s="2" t="str">
        <f t="shared" si="0"/>
        <v>EREG_SOLARGM</v>
      </c>
    </row>
    <row r="19" spans="1:6" x14ac:dyDescent="0.25">
      <c r="A19" t="s">
        <v>6</v>
      </c>
      <c r="B19" t="s">
        <v>10</v>
      </c>
      <c r="C19" t="s">
        <v>375</v>
      </c>
      <c r="D19" t="s">
        <v>20</v>
      </c>
      <c r="E19">
        <v>5.503007E-2</v>
      </c>
      <c r="F19" s="2" t="str">
        <f t="shared" si="0"/>
        <v>EREG_SOLARRF</v>
      </c>
    </row>
    <row r="20" spans="1:6" x14ac:dyDescent="0.25">
      <c r="A20" t="s">
        <v>6</v>
      </c>
      <c r="B20" t="s">
        <v>10</v>
      </c>
      <c r="C20" t="s">
        <v>374</v>
      </c>
      <c r="D20" t="s">
        <v>13</v>
      </c>
      <c r="E20">
        <v>17.158193090000001</v>
      </c>
      <c r="F20" s="2" t="str">
        <f t="shared" si="0"/>
        <v>EREG_COAL</v>
      </c>
    </row>
    <row r="21" spans="1:6" x14ac:dyDescent="0.25">
      <c r="A21" t="s">
        <v>6</v>
      </c>
      <c r="B21" t="s">
        <v>10</v>
      </c>
      <c r="C21" t="s">
        <v>374</v>
      </c>
      <c r="D21" t="s">
        <v>14</v>
      </c>
      <c r="E21">
        <v>0.39900000000000002</v>
      </c>
      <c r="F21" s="2" t="str">
        <f t="shared" si="0"/>
        <v>EREG_CCGT</v>
      </c>
    </row>
    <row r="22" spans="1:6" x14ac:dyDescent="0.25">
      <c r="A22" t="s">
        <v>6</v>
      </c>
      <c r="B22" t="s">
        <v>10</v>
      </c>
      <c r="C22" t="s">
        <v>374</v>
      </c>
      <c r="D22" t="s">
        <v>17</v>
      </c>
      <c r="E22">
        <v>0</v>
      </c>
      <c r="F22" s="2" t="str">
        <f t="shared" si="0"/>
        <v>EREG_PHWR</v>
      </c>
    </row>
    <row r="23" spans="1:6" x14ac:dyDescent="0.25">
      <c r="A23" t="s">
        <v>6</v>
      </c>
      <c r="B23" t="s">
        <v>10</v>
      </c>
      <c r="C23" t="s">
        <v>374</v>
      </c>
      <c r="D23" t="s">
        <v>15</v>
      </c>
      <c r="E23">
        <v>2.209764099</v>
      </c>
      <c r="F23" s="2" t="str">
        <f t="shared" si="0"/>
        <v>EREG_LH</v>
      </c>
    </row>
    <row r="24" spans="1:6" x14ac:dyDescent="0.25">
      <c r="A24" t="s">
        <v>6</v>
      </c>
      <c r="B24" t="s">
        <v>10</v>
      </c>
      <c r="C24" t="s">
        <v>374</v>
      </c>
      <c r="D24" t="s">
        <v>18</v>
      </c>
      <c r="E24">
        <v>0.11563</v>
      </c>
      <c r="F24" s="2" t="str">
        <f t="shared" si="0"/>
        <v>EREG_SH</v>
      </c>
    </row>
    <row r="25" spans="1:6" x14ac:dyDescent="0.25">
      <c r="A25" t="s">
        <v>6</v>
      </c>
      <c r="B25" t="s">
        <v>10</v>
      </c>
      <c r="C25" t="s">
        <v>374</v>
      </c>
      <c r="D25" t="s">
        <v>21</v>
      </c>
      <c r="E25">
        <v>0</v>
      </c>
      <c r="F25" s="2" t="str">
        <f t="shared" si="0"/>
        <v>EREG_WINDON</v>
      </c>
    </row>
    <row r="26" spans="1:6" x14ac:dyDescent="0.25">
      <c r="A26" t="s">
        <v>6</v>
      </c>
      <c r="B26" t="s">
        <v>10</v>
      </c>
      <c r="C26" t="s">
        <v>374</v>
      </c>
      <c r="D26" t="s">
        <v>7</v>
      </c>
      <c r="E26">
        <v>8.7220000000000006E-2</v>
      </c>
      <c r="F26" s="2" t="str">
        <f t="shared" si="0"/>
        <v>EREG_BIOMASS</v>
      </c>
    </row>
    <row r="27" spans="1:6" x14ac:dyDescent="0.25">
      <c r="A27" t="s">
        <v>6</v>
      </c>
      <c r="B27" t="s">
        <v>10</v>
      </c>
      <c r="C27" t="s">
        <v>374</v>
      </c>
      <c r="D27" t="s">
        <v>19</v>
      </c>
      <c r="E27">
        <v>0.48328117999999998</v>
      </c>
      <c r="F27" s="2" t="str">
        <f t="shared" si="0"/>
        <v>EREG_SOLARGM</v>
      </c>
    </row>
    <row r="28" spans="1:6" x14ac:dyDescent="0.25">
      <c r="A28" t="s">
        <v>6</v>
      </c>
      <c r="B28" t="s">
        <v>10</v>
      </c>
      <c r="C28" t="s">
        <v>374</v>
      </c>
      <c r="D28" t="s">
        <v>20</v>
      </c>
      <c r="E28">
        <v>2.5938820000000001E-2</v>
      </c>
      <c r="F28" s="2" t="str">
        <f t="shared" si="0"/>
        <v>EREG_SOLARRF</v>
      </c>
    </row>
    <row r="29" spans="1:6" x14ac:dyDescent="0.25">
      <c r="A29" t="s">
        <v>6</v>
      </c>
      <c r="B29" t="s">
        <v>10</v>
      </c>
      <c r="C29" t="s">
        <v>373</v>
      </c>
      <c r="D29" t="s">
        <v>13</v>
      </c>
      <c r="E29">
        <v>11.85195463</v>
      </c>
      <c r="F29" s="2" t="str">
        <f t="shared" si="0"/>
        <v>EREG_COAL</v>
      </c>
    </row>
    <row r="30" spans="1:6" x14ac:dyDescent="0.25">
      <c r="A30" t="s">
        <v>6</v>
      </c>
      <c r="B30" t="s">
        <v>10</v>
      </c>
      <c r="C30" t="s">
        <v>373</v>
      </c>
      <c r="D30" t="s">
        <v>14</v>
      </c>
      <c r="E30">
        <v>0.198804333</v>
      </c>
      <c r="F30" s="2" t="str">
        <f t="shared" si="0"/>
        <v>EREG_CCGT</v>
      </c>
    </row>
    <row r="31" spans="1:6" x14ac:dyDescent="0.25">
      <c r="A31" t="s">
        <v>6</v>
      </c>
      <c r="B31" t="s">
        <v>10</v>
      </c>
      <c r="C31" t="s">
        <v>373</v>
      </c>
      <c r="D31" t="s">
        <v>17</v>
      </c>
      <c r="E31">
        <v>0</v>
      </c>
      <c r="F31" s="2" t="str">
        <f t="shared" si="0"/>
        <v>EREG_PHWR</v>
      </c>
    </row>
    <row r="32" spans="1:6" x14ac:dyDescent="0.25">
      <c r="A32" t="s">
        <v>6</v>
      </c>
      <c r="B32" t="s">
        <v>10</v>
      </c>
      <c r="C32" t="s">
        <v>373</v>
      </c>
      <c r="D32" t="s">
        <v>15</v>
      </c>
      <c r="E32">
        <v>1.507701164</v>
      </c>
      <c r="F32" s="2" t="str">
        <f t="shared" si="0"/>
        <v>EREG_LH</v>
      </c>
    </row>
    <row r="33" spans="1:6" x14ac:dyDescent="0.25">
      <c r="A33" t="s">
        <v>6</v>
      </c>
      <c r="B33" t="s">
        <v>10</v>
      </c>
      <c r="C33" t="s">
        <v>373</v>
      </c>
      <c r="D33" t="s">
        <v>18</v>
      </c>
      <c r="E33">
        <v>9.8500000000000004E-2</v>
      </c>
      <c r="F33" s="2" t="str">
        <f t="shared" si="0"/>
        <v>EREG_SH</v>
      </c>
    </row>
    <row r="34" spans="1:6" x14ac:dyDescent="0.25">
      <c r="A34" t="s">
        <v>6</v>
      </c>
      <c r="B34" t="s">
        <v>10</v>
      </c>
      <c r="C34" t="s">
        <v>373</v>
      </c>
      <c r="D34" t="s">
        <v>21</v>
      </c>
      <c r="E34">
        <v>0</v>
      </c>
      <c r="F34" s="2" t="str">
        <f t="shared" si="0"/>
        <v>EREG_WINDON</v>
      </c>
    </row>
    <row r="35" spans="1:6" x14ac:dyDescent="0.25">
      <c r="A35" t="s">
        <v>6</v>
      </c>
      <c r="B35" t="s">
        <v>10</v>
      </c>
      <c r="C35" t="s">
        <v>373</v>
      </c>
      <c r="D35" t="s">
        <v>7</v>
      </c>
      <c r="E35">
        <v>0.34310000000000002</v>
      </c>
      <c r="F35" s="2" t="str">
        <f t="shared" si="0"/>
        <v>EREG_BIOMASS</v>
      </c>
    </row>
    <row r="36" spans="1:6" x14ac:dyDescent="0.25">
      <c r="A36" t="s">
        <v>6</v>
      </c>
      <c r="B36" t="s">
        <v>10</v>
      </c>
      <c r="C36" t="s">
        <v>373</v>
      </c>
      <c r="D36" t="s">
        <v>19</v>
      </c>
      <c r="E36">
        <v>0.16973143099999999</v>
      </c>
      <c r="F36" s="2" t="str">
        <f t="shared" si="0"/>
        <v>EREG_SOLARGM</v>
      </c>
    </row>
    <row r="37" spans="1:6" x14ac:dyDescent="0.25">
      <c r="A37" t="s">
        <v>6</v>
      </c>
      <c r="B37" t="s">
        <v>10</v>
      </c>
      <c r="C37" t="s">
        <v>373</v>
      </c>
      <c r="D37" t="s">
        <v>20</v>
      </c>
      <c r="E37">
        <v>7.9108569000000004E-2</v>
      </c>
      <c r="F37" s="2" t="str">
        <f t="shared" si="0"/>
        <v>EREG_SOLARRF</v>
      </c>
    </row>
    <row r="38" spans="1:6" x14ac:dyDescent="0.25">
      <c r="A38" t="s">
        <v>6</v>
      </c>
      <c r="B38" t="s">
        <v>11</v>
      </c>
      <c r="C38" t="s">
        <v>371</v>
      </c>
      <c r="D38" t="s">
        <v>13</v>
      </c>
      <c r="E38">
        <v>18.180497079999999</v>
      </c>
      <c r="F38" s="2" t="str">
        <f t="shared" si="0"/>
        <v>WREG_COAL</v>
      </c>
    </row>
    <row r="39" spans="1:6" x14ac:dyDescent="0.25">
      <c r="A39" t="s">
        <v>6</v>
      </c>
      <c r="B39" t="s">
        <v>11</v>
      </c>
      <c r="C39" t="s">
        <v>371</v>
      </c>
      <c r="D39" t="s">
        <v>14</v>
      </c>
      <c r="E39">
        <v>0.08</v>
      </c>
      <c r="F39" s="2" t="str">
        <f t="shared" si="0"/>
        <v>WREG_CCGT</v>
      </c>
    </row>
    <row r="40" spans="1:6" x14ac:dyDescent="0.25">
      <c r="A40" t="s">
        <v>6</v>
      </c>
      <c r="B40" t="s">
        <v>11</v>
      </c>
      <c r="C40" t="s">
        <v>371</v>
      </c>
      <c r="D40" t="s">
        <v>17</v>
      </c>
      <c r="E40">
        <v>0.15718881600000001</v>
      </c>
      <c r="F40" s="2" t="str">
        <f t="shared" si="0"/>
        <v>WREG_PHWR</v>
      </c>
    </row>
    <row r="41" spans="1:6" x14ac:dyDescent="0.25">
      <c r="A41" t="s">
        <v>6</v>
      </c>
      <c r="B41" t="s">
        <v>11</v>
      </c>
      <c r="C41" t="s">
        <v>371</v>
      </c>
      <c r="D41" t="s">
        <v>15</v>
      </c>
      <c r="E41">
        <v>0.23801325600000001</v>
      </c>
      <c r="F41" s="2" t="str">
        <f t="shared" si="0"/>
        <v>WREG_LH</v>
      </c>
    </row>
    <row r="42" spans="1:6" x14ac:dyDescent="0.25">
      <c r="A42" t="s">
        <v>6</v>
      </c>
      <c r="B42" t="s">
        <v>11</v>
      </c>
      <c r="C42" t="s">
        <v>371</v>
      </c>
      <c r="D42" t="s">
        <v>18</v>
      </c>
      <c r="E42">
        <v>7.5999999999999998E-2</v>
      </c>
      <c r="F42" s="2" t="str">
        <f t="shared" si="0"/>
        <v>WREG_SH</v>
      </c>
    </row>
    <row r="43" spans="1:6" x14ac:dyDescent="0.25">
      <c r="A43" t="s">
        <v>6</v>
      </c>
      <c r="B43" t="s">
        <v>11</v>
      </c>
      <c r="C43" t="s">
        <v>371</v>
      </c>
      <c r="D43" t="s">
        <v>21</v>
      </c>
      <c r="E43">
        <v>0</v>
      </c>
      <c r="F43" s="2" t="str">
        <f t="shared" si="0"/>
        <v>WREG_WINDON</v>
      </c>
    </row>
    <row r="44" spans="1:6" x14ac:dyDescent="0.25">
      <c r="A44" t="s">
        <v>6</v>
      </c>
      <c r="B44" t="s">
        <v>11</v>
      </c>
      <c r="C44" t="s">
        <v>371</v>
      </c>
      <c r="D44" t="s">
        <v>7</v>
      </c>
      <c r="E44">
        <v>0.27500000000000002</v>
      </c>
      <c r="F44" s="2" t="str">
        <f t="shared" si="0"/>
        <v>WREG_BIOMASS</v>
      </c>
    </row>
    <row r="45" spans="1:6" x14ac:dyDescent="0.25">
      <c r="A45" t="s">
        <v>6</v>
      </c>
      <c r="B45" t="s">
        <v>11</v>
      </c>
      <c r="C45" t="s">
        <v>371</v>
      </c>
      <c r="D45" t="s">
        <v>19</v>
      </c>
      <c r="E45">
        <v>0.60192265700000003</v>
      </c>
      <c r="F45" s="2" t="str">
        <f t="shared" si="0"/>
        <v>WREG_SOLARGM</v>
      </c>
    </row>
    <row r="46" spans="1:6" x14ac:dyDescent="0.25">
      <c r="A46" t="s">
        <v>6</v>
      </c>
      <c r="B46" t="s">
        <v>11</v>
      </c>
      <c r="C46" t="s">
        <v>371</v>
      </c>
      <c r="D46" t="s">
        <v>20</v>
      </c>
      <c r="E46">
        <v>6.5167343000000003E-2</v>
      </c>
      <c r="F46" s="2" t="str">
        <f t="shared" si="0"/>
        <v>WREG_SOLARRF</v>
      </c>
    </row>
    <row r="47" spans="1:6" x14ac:dyDescent="0.25">
      <c r="A47" t="s">
        <v>6</v>
      </c>
      <c r="B47" t="s">
        <v>11</v>
      </c>
      <c r="C47" t="s">
        <v>370</v>
      </c>
      <c r="D47" t="s">
        <v>13</v>
      </c>
      <c r="E47">
        <v>23.392248670000001</v>
      </c>
      <c r="F47" s="2" t="str">
        <f t="shared" si="0"/>
        <v>WREG_COAL</v>
      </c>
    </row>
    <row r="48" spans="1:6" x14ac:dyDescent="0.25">
      <c r="A48" t="s">
        <v>6</v>
      </c>
      <c r="B48" t="s">
        <v>11</v>
      </c>
      <c r="C48" t="s">
        <v>370</v>
      </c>
      <c r="D48" t="s">
        <v>14</v>
      </c>
      <c r="E48">
        <v>8.7305339849999992</v>
      </c>
      <c r="F48" s="2" t="str">
        <f t="shared" si="0"/>
        <v>WREG_CCGT</v>
      </c>
    </row>
    <row r="49" spans="1:6" x14ac:dyDescent="0.25">
      <c r="A49" t="s">
        <v>6</v>
      </c>
      <c r="B49" t="s">
        <v>11</v>
      </c>
      <c r="C49" t="s">
        <v>370</v>
      </c>
      <c r="D49" t="s">
        <v>17</v>
      </c>
      <c r="E49">
        <v>1.23379945</v>
      </c>
      <c r="F49" s="2" t="str">
        <f t="shared" si="0"/>
        <v>WREG_PHWR</v>
      </c>
    </row>
    <row r="50" spans="1:6" x14ac:dyDescent="0.25">
      <c r="A50" t="s">
        <v>6</v>
      </c>
      <c r="B50" t="s">
        <v>11</v>
      </c>
      <c r="C50" t="s">
        <v>370</v>
      </c>
      <c r="D50" t="s">
        <v>15</v>
      </c>
      <c r="E50">
        <v>0.79161044400000002</v>
      </c>
      <c r="F50" s="2" t="str">
        <f t="shared" si="0"/>
        <v>WREG_LH</v>
      </c>
    </row>
    <row r="51" spans="1:6" x14ac:dyDescent="0.25">
      <c r="A51" t="s">
        <v>6</v>
      </c>
      <c r="B51" t="s">
        <v>11</v>
      </c>
      <c r="C51" t="s">
        <v>370</v>
      </c>
      <c r="D51" t="s">
        <v>18</v>
      </c>
      <c r="E51">
        <v>9.1639999999999999E-2</v>
      </c>
      <c r="F51" s="2" t="str">
        <f t="shared" si="0"/>
        <v>WREG_SH</v>
      </c>
    </row>
    <row r="52" spans="1:6" x14ac:dyDescent="0.25">
      <c r="A52" t="s">
        <v>6</v>
      </c>
      <c r="B52" t="s">
        <v>11</v>
      </c>
      <c r="C52" t="s">
        <v>370</v>
      </c>
      <c r="D52" t="s">
        <v>21</v>
      </c>
      <c r="E52">
        <v>10.481920000000001</v>
      </c>
      <c r="F52" s="2" t="str">
        <f t="shared" si="0"/>
        <v>WREG_WINDON</v>
      </c>
    </row>
    <row r="53" spans="1:6" x14ac:dyDescent="0.25">
      <c r="A53" t="s">
        <v>6</v>
      </c>
      <c r="B53" t="s">
        <v>11</v>
      </c>
      <c r="C53" t="s">
        <v>370</v>
      </c>
      <c r="D53" t="s">
        <v>7</v>
      </c>
      <c r="E53">
        <v>0.11073</v>
      </c>
      <c r="F53" s="2" t="str">
        <f t="shared" si="0"/>
        <v>WREG_BIOMASS</v>
      </c>
    </row>
    <row r="54" spans="1:6" x14ac:dyDescent="0.25">
      <c r="A54" t="s">
        <v>6</v>
      </c>
      <c r="B54" t="s">
        <v>11</v>
      </c>
      <c r="C54" t="s">
        <v>370</v>
      </c>
      <c r="D54" t="s">
        <v>19</v>
      </c>
      <c r="E54">
        <v>6.8501755849999997</v>
      </c>
      <c r="F54" s="2" t="str">
        <f t="shared" si="0"/>
        <v>WREG_SOLARGM</v>
      </c>
    </row>
    <row r="55" spans="1:6" x14ac:dyDescent="0.25">
      <c r="A55" t="s">
        <v>6</v>
      </c>
      <c r="B55" t="s">
        <v>11</v>
      </c>
      <c r="C55" t="s">
        <v>370</v>
      </c>
      <c r="D55" t="s">
        <v>20</v>
      </c>
      <c r="E55">
        <v>2.5745644150000002</v>
      </c>
      <c r="F55" s="2" t="str">
        <f t="shared" si="0"/>
        <v>WREG_SOLARRF</v>
      </c>
    </row>
    <row r="56" spans="1:6" x14ac:dyDescent="0.25">
      <c r="A56" t="s">
        <v>6</v>
      </c>
      <c r="B56" t="s">
        <v>11</v>
      </c>
      <c r="C56" t="s">
        <v>369</v>
      </c>
      <c r="D56" t="s">
        <v>13</v>
      </c>
      <c r="E56">
        <v>17.98405129</v>
      </c>
      <c r="F56" s="2" t="str">
        <f t="shared" si="0"/>
        <v>WREG_COAL</v>
      </c>
    </row>
    <row r="57" spans="1:6" x14ac:dyDescent="0.25">
      <c r="A57" t="s">
        <v>6</v>
      </c>
      <c r="B57" t="s">
        <v>11</v>
      </c>
      <c r="C57" t="s">
        <v>369</v>
      </c>
      <c r="D57" t="s">
        <v>14</v>
      </c>
      <c r="E57">
        <v>0.53248798399999997</v>
      </c>
      <c r="F57" s="2" t="str">
        <f t="shared" si="0"/>
        <v>WREG_CCGT</v>
      </c>
    </row>
    <row r="58" spans="1:6" x14ac:dyDescent="0.25">
      <c r="A58" t="s">
        <v>6</v>
      </c>
      <c r="B58" t="s">
        <v>11</v>
      </c>
      <c r="C58" t="s">
        <v>369</v>
      </c>
      <c r="D58" t="s">
        <v>17</v>
      </c>
      <c r="E58">
        <v>0.57043412199999999</v>
      </c>
      <c r="F58" s="2" t="str">
        <f t="shared" si="0"/>
        <v>WREG_PHWR</v>
      </c>
    </row>
    <row r="59" spans="1:6" x14ac:dyDescent="0.25">
      <c r="A59" t="s">
        <v>6</v>
      </c>
      <c r="B59" t="s">
        <v>11</v>
      </c>
      <c r="C59" t="s">
        <v>369</v>
      </c>
      <c r="D59" t="s">
        <v>15</v>
      </c>
      <c r="E59">
        <v>3.293020652</v>
      </c>
      <c r="F59" s="2" t="str">
        <f t="shared" si="0"/>
        <v>WREG_LH</v>
      </c>
    </row>
    <row r="60" spans="1:6" x14ac:dyDescent="0.25">
      <c r="A60" t="s">
        <v>6</v>
      </c>
      <c r="B60" t="s">
        <v>11</v>
      </c>
      <c r="C60" t="s">
        <v>369</v>
      </c>
      <c r="D60" t="s">
        <v>18</v>
      </c>
      <c r="E60">
        <v>0.12371</v>
      </c>
      <c r="F60" s="2" t="str">
        <f t="shared" si="0"/>
        <v>WREG_SH</v>
      </c>
    </row>
    <row r="61" spans="1:6" x14ac:dyDescent="0.25">
      <c r="A61" t="s">
        <v>6</v>
      </c>
      <c r="B61" t="s">
        <v>11</v>
      </c>
      <c r="C61" t="s">
        <v>369</v>
      </c>
      <c r="D61" t="s">
        <v>21</v>
      </c>
      <c r="E61">
        <v>2.8532899999999999</v>
      </c>
      <c r="F61" s="2" t="str">
        <f t="shared" si="0"/>
        <v>WREG_WINDON</v>
      </c>
    </row>
    <row r="62" spans="1:6" x14ac:dyDescent="0.25">
      <c r="A62" t="s">
        <v>6</v>
      </c>
      <c r="B62" t="s">
        <v>11</v>
      </c>
      <c r="C62" t="s">
        <v>369</v>
      </c>
      <c r="D62" t="s">
        <v>7</v>
      </c>
      <c r="E62">
        <v>0.13494</v>
      </c>
      <c r="F62" s="2" t="str">
        <f t="shared" si="0"/>
        <v>WREG_BIOMASS</v>
      </c>
    </row>
    <row r="63" spans="1:6" x14ac:dyDescent="0.25">
      <c r="A63" t="s">
        <v>6</v>
      </c>
      <c r="B63" t="s">
        <v>11</v>
      </c>
      <c r="C63" t="s">
        <v>369</v>
      </c>
      <c r="D63" t="s">
        <v>19</v>
      </c>
      <c r="E63">
        <v>2.6038684669999999</v>
      </c>
      <c r="F63" s="2" t="str">
        <f t="shared" si="0"/>
        <v>WREG_SOLARGM</v>
      </c>
    </row>
    <row r="64" spans="1:6" x14ac:dyDescent="0.25">
      <c r="A64" t="s">
        <v>6</v>
      </c>
      <c r="B64" t="s">
        <v>11</v>
      </c>
      <c r="C64" t="s">
        <v>369</v>
      </c>
      <c r="D64" t="s">
        <v>20</v>
      </c>
      <c r="E64">
        <v>0.272371533</v>
      </c>
      <c r="F64" s="2" t="str">
        <f t="shared" si="0"/>
        <v>WREG_SOLARRF</v>
      </c>
    </row>
    <row r="65" spans="1:6" x14ac:dyDescent="0.25">
      <c r="A65" t="s">
        <v>6</v>
      </c>
      <c r="B65" t="s">
        <v>11</v>
      </c>
      <c r="C65" t="s">
        <v>368</v>
      </c>
      <c r="D65" t="s">
        <v>13</v>
      </c>
      <c r="E65">
        <v>30.25401652</v>
      </c>
      <c r="F65" s="2" t="str">
        <f t="shared" si="0"/>
        <v>WREG_COAL</v>
      </c>
    </row>
    <row r="66" spans="1:6" x14ac:dyDescent="0.25">
      <c r="A66" t="s">
        <v>6</v>
      </c>
      <c r="B66" t="s">
        <v>11</v>
      </c>
      <c r="C66" t="s">
        <v>368</v>
      </c>
      <c r="D66" t="s">
        <v>14</v>
      </c>
      <c r="E66">
        <v>4.1509567020000002</v>
      </c>
      <c r="F66" s="2" t="str">
        <f t="shared" si="0"/>
        <v>WREG_CCGT</v>
      </c>
    </row>
    <row r="67" spans="1:6" x14ac:dyDescent="0.25">
      <c r="A67" t="s">
        <v>6</v>
      </c>
      <c r="B67" t="s">
        <v>11</v>
      </c>
      <c r="C67" t="s">
        <v>368</v>
      </c>
      <c r="D67" t="s">
        <v>17</v>
      </c>
      <c r="E67">
        <v>1.23907502</v>
      </c>
      <c r="F67" s="2" t="str">
        <f t="shared" ref="F67:F130" si="1">_xlfn.CONCAT(B67,D67)</f>
        <v>WREG_PHWR</v>
      </c>
    </row>
    <row r="68" spans="1:6" x14ac:dyDescent="0.25">
      <c r="A68" t="s">
        <v>6</v>
      </c>
      <c r="B68" t="s">
        <v>11</v>
      </c>
      <c r="C68" t="s">
        <v>368</v>
      </c>
      <c r="D68" t="s">
        <v>15</v>
      </c>
      <c r="E68">
        <v>3.4285282659999998</v>
      </c>
      <c r="F68" s="2" t="str">
        <f t="shared" si="1"/>
        <v>WREG_LH</v>
      </c>
    </row>
    <row r="69" spans="1:6" x14ac:dyDescent="0.25">
      <c r="A69" t="s">
        <v>6</v>
      </c>
      <c r="B69" t="s">
        <v>11</v>
      </c>
      <c r="C69" t="s">
        <v>368</v>
      </c>
      <c r="D69" t="s">
        <v>18</v>
      </c>
      <c r="E69">
        <v>0.38107999999999997</v>
      </c>
      <c r="F69" s="2" t="str">
        <f t="shared" si="1"/>
        <v>WREG_SH</v>
      </c>
    </row>
    <row r="70" spans="1:6" x14ac:dyDescent="0.25">
      <c r="A70" t="s">
        <v>6</v>
      </c>
      <c r="B70" t="s">
        <v>11</v>
      </c>
      <c r="C70" t="s">
        <v>368</v>
      </c>
      <c r="D70" t="s">
        <v>21</v>
      </c>
      <c r="E70">
        <v>5.3258299999999998</v>
      </c>
      <c r="F70" s="2" t="str">
        <f t="shared" si="1"/>
        <v>WREG_WINDON</v>
      </c>
    </row>
    <row r="71" spans="1:6" x14ac:dyDescent="0.25">
      <c r="A71" t="s">
        <v>6</v>
      </c>
      <c r="B71" t="s">
        <v>11</v>
      </c>
      <c r="C71" t="s">
        <v>368</v>
      </c>
      <c r="D71" t="s">
        <v>7</v>
      </c>
      <c r="E71">
        <v>2.6406900000000002</v>
      </c>
      <c r="F71" s="2" t="str">
        <f t="shared" si="1"/>
        <v>WREG_BIOMASS</v>
      </c>
    </row>
    <row r="72" spans="1:6" x14ac:dyDescent="0.25">
      <c r="A72" t="s">
        <v>6</v>
      </c>
      <c r="B72" t="s">
        <v>11</v>
      </c>
      <c r="C72" t="s">
        <v>368</v>
      </c>
      <c r="D72" t="s">
        <v>19</v>
      </c>
      <c r="E72">
        <v>3.1650193259999999</v>
      </c>
      <c r="F72" s="2" t="str">
        <f t="shared" si="1"/>
        <v>WREG_SOLARGM</v>
      </c>
    </row>
    <row r="73" spans="1:6" x14ac:dyDescent="0.25">
      <c r="A73" t="s">
        <v>6</v>
      </c>
      <c r="B73" t="s">
        <v>11</v>
      </c>
      <c r="C73" t="s">
        <v>368</v>
      </c>
      <c r="D73" t="s">
        <v>20</v>
      </c>
      <c r="E73">
        <v>1.565880674</v>
      </c>
      <c r="F73" s="2" t="str">
        <f t="shared" si="1"/>
        <v>WREG_SOLARRF</v>
      </c>
    </row>
    <row r="74" spans="1:6" x14ac:dyDescent="0.25">
      <c r="A74" t="s">
        <v>6</v>
      </c>
      <c r="B74" t="s">
        <v>11</v>
      </c>
      <c r="C74" t="s">
        <v>367</v>
      </c>
      <c r="D74" t="s">
        <v>13</v>
      </c>
      <c r="E74">
        <v>0.66501273900000002</v>
      </c>
      <c r="F74" s="2" t="str">
        <f t="shared" si="1"/>
        <v>WREG_COAL</v>
      </c>
    </row>
    <row r="75" spans="1:6" x14ac:dyDescent="0.25">
      <c r="A75" t="s">
        <v>6</v>
      </c>
      <c r="B75" t="s">
        <v>11</v>
      </c>
      <c r="C75" t="s">
        <v>367</v>
      </c>
      <c r="D75" t="s">
        <v>14</v>
      </c>
      <c r="E75">
        <v>6.9196241000000006E-2</v>
      </c>
      <c r="F75" s="2" t="str">
        <f t="shared" si="1"/>
        <v>WREG_CCGT</v>
      </c>
    </row>
    <row r="76" spans="1:6" x14ac:dyDescent="0.25">
      <c r="A76" t="s">
        <v>6</v>
      </c>
      <c r="B76" t="s">
        <v>11</v>
      </c>
      <c r="C76" t="s">
        <v>367</v>
      </c>
      <c r="D76" t="s">
        <v>17</v>
      </c>
      <c r="E76">
        <v>4.8326545999999998E-2</v>
      </c>
      <c r="F76" s="2" t="str">
        <f t="shared" si="1"/>
        <v>WREG_PHWR</v>
      </c>
    </row>
    <row r="77" spans="1:6" x14ac:dyDescent="0.25">
      <c r="A77" t="s">
        <v>6</v>
      </c>
      <c r="B77" t="s">
        <v>11</v>
      </c>
      <c r="C77" t="s">
        <v>367</v>
      </c>
      <c r="D77" t="s">
        <v>15</v>
      </c>
      <c r="E77">
        <v>2.0430320000000002E-3</v>
      </c>
      <c r="F77" s="2" t="str">
        <f t="shared" si="1"/>
        <v>WREG_LH</v>
      </c>
    </row>
    <row r="78" spans="1:6" x14ac:dyDescent="0.25">
      <c r="A78" t="s">
        <v>6</v>
      </c>
      <c r="B78" t="s">
        <v>11</v>
      </c>
      <c r="C78" t="s">
        <v>367</v>
      </c>
      <c r="D78" t="s">
        <v>18</v>
      </c>
      <c r="E78">
        <v>5.0000000000000002E-5</v>
      </c>
      <c r="F78" s="2" t="str">
        <f t="shared" si="1"/>
        <v>WREG_SH</v>
      </c>
    </row>
    <row r="79" spans="1:6" x14ac:dyDescent="0.25">
      <c r="A79" t="s">
        <v>6</v>
      </c>
      <c r="B79" t="s">
        <v>11</v>
      </c>
      <c r="C79" t="s">
        <v>367</v>
      </c>
      <c r="D79" t="s">
        <v>21</v>
      </c>
      <c r="E79">
        <v>0</v>
      </c>
      <c r="F79" s="2" t="str">
        <f t="shared" si="1"/>
        <v>WREG_WINDON</v>
      </c>
    </row>
    <row r="80" spans="1:6" x14ac:dyDescent="0.25">
      <c r="A80" t="s">
        <v>6</v>
      </c>
      <c r="B80" t="s">
        <v>11</v>
      </c>
      <c r="C80" t="s">
        <v>367</v>
      </c>
      <c r="D80" t="s">
        <v>7</v>
      </c>
      <c r="E80">
        <v>3.4000000000000002E-4</v>
      </c>
      <c r="F80" s="2" t="str">
        <f t="shared" si="1"/>
        <v>WREG_BIOMASS</v>
      </c>
    </row>
    <row r="81" spans="1:6" x14ac:dyDescent="0.25">
      <c r="A81" t="s">
        <v>6</v>
      </c>
      <c r="B81" t="s">
        <v>11</v>
      </c>
      <c r="C81" t="s">
        <v>367</v>
      </c>
      <c r="D81" t="s">
        <v>19</v>
      </c>
      <c r="E81">
        <v>9.5E-4</v>
      </c>
      <c r="F81" s="2" t="str">
        <f t="shared" si="1"/>
        <v>WREG_SOLARGM</v>
      </c>
    </row>
    <row r="82" spans="1:6" x14ac:dyDescent="0.25">
      <c r="A82" t="s">
        <v>6</v>
      </c>
      <c r="B82" t="s">
        <v>11</v>
      </c>
      <c r="C82" t="s">
        <v>367</v>
      </c>
      <c r="D82" t="s">
        <v>20</v>
      </c>
      <c r="E82">
        <v>2.5420000000000002E-2</v>
      </c>
      <c r="F82" s="2" t="str">
        <f t="shared" si="1"/>
        <v>WREG_SOLARRF</v>
      </c>
    </row>
    <row r="83" spans="1:6" x14ac:dyDescent="0.25">
      <c r="A83" t="s">
        <v>6</v>
      </c>
      <c r="B83" t="s">
        <v>9</v>
      </c>
      <c r="C83" t="s">
        <v>366</v>
      </c>
      <c r="D83" t="s">
        <v>13</v>
      </c>
      <c r="E83">
        <v>0.70781758299999997</v>
      </c>
      <c r="F83" s="2" t="str">
        <f t="shared" si="1"/>
        <v>NEREG_COAL</v>
      </c>
    </row>
    <row r="84" spans="1:6" x14ac:dyDescent="0.25">
      <c r="A84" t="s">
        <v>6</v>
      </c>
      <c r="B84" t="s">
        <v>9</v>
      </c>
      <c r="C84" t="s">
        <v>366</v>
      </c>
      <c r="D84" t="s">
        <v>14</v>
      </c>
      <c r="E84">
        <v>1.1236533879999999</v>
      </c>
      <c r="F84" s="2" t="str">
        <f t="shared" si="1"/>
        <v>NEREG_CCGT</v>
      </c>
    </row>
    <row r="85" spans="1:6" x14ac:dyDescent="0.25">
      <c r="A85" t="s">
        <v>6</v>
      </c>
      <c r="B85" t="s">
        <v>9</v>
      </c>
      <c r="C85" t="s">
        <v>366</v>
      </c>
      <c r="D85" t="s">
        <v>17</v>
      </c>
      <c r="E85">
        <v>0</v>
      </c>
      <c r="F85" s="2" t="str">
        <f t="shared" si="1"/>
        <v>NEREG_PHWR</v>
      </c>
    </row>
    <row r="86" spans="1:6" x14ac:dyDescent="0.25">
      <c r="A86" t="s">
        <v>6</v>
      </c>
      <c r="B86" t="s">
        <v>9</v>
      </c>
      <c r="C86" t="s">
        <v>366</v>
      </c>
      <c r="D86" t="s">
        <v>15</v>
      </c>
      <c r="E86">
        <v>0.53331313499999999</v>
      </c>
      <c r="F86" s="2" t="str">
        <f t="shared" si="1"/>
        <v>NEREG_LH</v>
      </c>
    </row>
    <row r="87" spans="1:6" x14ac:dyDescent="0.25">
      <c r="A87" t="s">
        <v>6</v>
      </c>
      <c r="B87" t="s">
        <v>9</v>
      </c>
      <c r="C87" t="s">
        <v>366</v>
      </c>
      <c r="D87" t="s">
        <v>18</v>
      </c>
      <c r="E87">
        <v>3.4110000000000001E-2</v>
      </c>
      <c r="F87" s="2" t="str">
        <f t="shared" si="1"/>
        <v>NEREG_SH</v>
      </c>
    </row>
    <row r="88" spans="1:6" x14ac:dyDescent="0.25">
      <c r="A88" t="s">
        <v>6</v>
      </c>
      <c r="B88" t="s">
        <v>9</v>
      </c>
      <c r="C88" t="s">
        <v>366</v>
      </c>
      <c r="D88" t="s">
        <v>21</v>
      </c>
      <c r="E88">
        <v>0</v>
      </c>
      <c r="F88" s="2" t="str">
        <f t="shared" si="1"/>
        <v>NEREG_WINDON</v>
      </c>
    </row>
    <row r="89" spans="1:6" x14ac:dyDescent="0.25">
      <c r="A89" t="s">
        <v>6</v>
      </c>
      <c r="B89" t="s">
        <v>9</v>
      </c>
      <c r="C89" t="s">
        <v>366</v>
      </c>
      <c r="D89" t="s">
        <v>7</v>
      </c>
      <c r="E89">
        <v>2E-3</v>
      </c>
      <c r="F89" s="2" t="str">
        <f t="shared" si="1"/>
        <v>NEREG_BIOMASS</v>
      </c>
    </row>
    <row r="90" spans="1:6" x14ac:dyDescent="0.25">
      <c r="A90" t="s">
        <v>6</v>
      </c>
      <c r="B90" t="s">
        <v>9</v>
      </c>
      <c r="C90" t="s">
        <v>366</v>
      </c>
      <c r="D90" t="s">
        <v>19</v>
      </c>
      <c r="E90">
        <v>0.13684575399999999</v>
      </c>
      <c r="F90" s="2" t="str">
        <f t="shared" si="1"/>
        <v>NEREG_SOLARGM</v>
      </c>
    </row>
    <row r="91" spans="1:6" x14ac:dyDescent="0.25">
      <c r="A91" t="s">
        <v>6</v>
      </c>
      <c r="B91" t="s">
        <v>9</v>
      </c>
      <c r="C91" t="s">
        <v>366</v>
      </c>
      <c r="D91" t="s">
        <v>20</v>
      </c>
      <c r="E91">
        <v>4.3634246000000002E-2</v>
      </c>
      <c r="F91" s="2" t="str">
        <f t="shared" si="1"/>
        <v>NEREG_SOLARRF</v>
      </c>
    </row>
    <row r="92" spans="1:6" x14ac:dyDescent="0.25">
      <c r="A92" t="s">
        <v>6</v>
      </c>
      <c r="B92" t="s">
        <v>9</v>
      </c>
      <c r="C92" t="s">
        <v>365</v>
      </c>
      <c r="D92" t="s">
        <v>13</v>
      </c>
      <c r="E92">
        <v>0.30311212300000001</v>
      </c>
      <c r="F92" s="2" t="str">
        <f t="shared" si="1"/>
        <v>NEREG_COAL</v>
      </c>
    </row>
    <row r="93" spans="1:6" x14ac:dyDescent="0.25">
      <c r="A93" t="s">
        <v>6</v>
      </c>
      <c r="B93" t="s">
        <v>9</v>
      </c>
      <c r="C93" t="s">
        <v>365</v>
      </c>
      <c r="D93" t="s">
        <v>14</v>
      </c>
      <c r="E93">
        <v>0.87880350299999999</v>
      </c>
      <c r="F93" s="2" t="str">
        <f t="shared" si="1"/>
        <v>NEREG_CCGT</v>
      </c>
    </row>
    <row r="94" spans="1:6" x14ac:dyDescent="0.25">
      <c r="A94" t="s">
        <v>6</v>
      </c>
      <c r="B94" t="s">
        <v>9</v>
      </c>
      <c r="C94" t="s">
        <v>365</v>
      </c>
      <c r="D94" t="s">
        <v>17</v>
      </c>
      <c r="E94">
        <v>0</v>
      </c>
      <c r="F94" s="2" t="str">
        <f t="shared" si="1"/>
        <v>NEREG_PHWR</v>
      </c>
    </row>
    <row r="95" spans="1:6" x14ac:dyDescent="0.25">
      <c r="A95" t="s">
        <v>6</v>
      </c>
      <c r="B95" t="s">
        <v>9</v>
      </c>
      <c r="C95" t="s">
        <v>365</v>
      </c>
      <c r="D95" t="s">
        <v>15</v>
      </c>
      <c r="E95">
        <v>1.309512158</v>
      </c>
      <c r="F95" s="2" t="str">
        <f t="shared" si="1"/>
        <v>NEREG_LH</v>
      </c>
    </row>
    <row r="96" spans="1:6" x14ac:dyDescent="0.25">
      <c r="A96" t="s">
        <v>6</v>
      </c>
      <c r="B96" t="s">
        <v>9</v>
      </c>
      <c r="C96" t="s">
        <v>365</v>
      </c>
      <c r="D96" t="s">
        <v>18</v>
      </c>
      <c r="E96">
        <v>0.26523999999999998</v>
      </c>
      <c r="F96" s="2" t="str">
        <f t="shared" si="1"/>
        <v>NEREG_SH</v>
      </c>
    </row>
    <row r="97" spans="1:6" x14ac:dyDescent="0.25">
      <c r="A97" t="s">
        <v>6</v>
      </c>
      <c r="B97" t="s">
        <v>9</v>
      </c>
      <c r="C97" t="s">
        <v>365</v>
      </c>
      <c r="D97" t="s">
        <v>21</v>
      </c>
      <c r="E97">
        <v>0</v>
      </c>
      <c r="F97" s="2" t="str">
        <f t="shared" si="1"/>
        <v>NEREG_WINDON</v>
      </c>
    </row>
    <row r="98" spans="1:6" x14ac:dyDescent="0.25">
      <c r="A98" t="s">
        <v>6</v>
      </c>
      <c r="B98" t="s">
        <v>9</v>
      </c>
      <c r="C98" t="s">
        <v>365</v>
      </c>
      <c r="D98" t="s">
        <v>7</v>
      </c>
      <c r="E98">
        <v>1.38E-2</v>
      </c>
      <c r="F98" s="2" t="str">
        <f t="shared" si="1"/>
        <v>NEREG_BIOMASS</v>
      </c>
    </row>
    <row r="99" spans="1:6" x14ac:dyDescent="0.25">
      <c r="A99" t="s">
        <v>6</v>
      </c>
      <c r="B99" t="s">
        <v>9</v>
      </c>
      <c r="C99" t="s">
        <v>365</v>
      </c>
      <c r="D99" t="s">
        <v>19</v>
      </c>
      <c r="E99">
        <v>3.4643868000000001E-2</v>
      </c>
      <c r="F99" s="2" t="str">
        <f t="shared" si="1"/>
        <v>NEREG_SOLARGM</v>
      </c>
    </row>
    <row r="100" spans="1:6" x14ac:dyDescent="0.25">
      <c r="A100" t="s">
        <v>6</v>
      </c>
      <c r="B100" t="s">
        <v>9</v>
      </c>
      <c r="C100" t="s">
        <v>365</v>
      </c>
      <c r="D100" t="s">
        <v>20</v>
      </c>
      <c r="E100">
        <v>2.3976132000000001E-2</v>
      </c>
      <c r="F100" s="2" t="str">
        <f t="shared" si="1"/>
        <v>NEREG_SOLARRF</v>
      </c>
    </row>
    <row r="101" spans="1:6" x14ac:dyDescent="0.25">
      <c r="A101" t="s">
        <v>6</v>
      </c>
      <c r="B101" t="s">
        <v>8</v>
      </c>
      <c r="C101" t="s">
        <v>364</v>
      </c>
      <c r="D101" t="s">
        <v>13</v>
      </c>
      <c r="E101">
        <v>14.97974977</v>
      </c>
      <c r="F101" s="2" t="str">
        <f t="shared" si="1"/>
        <v>SREG_COAL</v>
      </c>
    </row>
    <row r="102" spans="1:6" x14ac:dyDescent="0.25">
      <c r="A102" t="s">
        <v>6</v>
      </c>
      <c r="B102" t="s">
        <v>8</v>
      </c>
      <c r="C102" t="s">
        <v>364</v>
      </c>
      <c r="D102" t="s">
        <v>14</v>
      </c>
      <c r="E102">
        <v>4.4044414850000004</v>
      </c>
      <c r="F102" s="2" t="str">
        <f t="shared" si="1"/>
        <v>SREG_CCGT</v>
      </c>
    </row>
    <row r="103" spans="1:6" x14ac:dyDescent="0.25">
      <c r="A103" t="s">
        <v>6</v>
      </c>
      <c r="B103" t="s">
        <v>8</v>
      </c>
      <c r="C103" t="s">
        <v>364</v>
      </c>
      <c r="D103" t="s">
        <v>17</v>
      </c>
      <c r="E103">
        <v>0.14756524800000001</v>
      </c>
      <c r="F103" s="2" t="str">
        <f t="shared" si="1"/>
        <v>SREG_PHWR</v>
      </c>
    </row>
    <row r="104" spans="1:6" x14ac:dyDescent="0.25">
      <c r="A104" t="s">
        <v>6</v>
      </c>
      <c r="B104" t="s">
        <v>8</v>
      </c>
      <c r="C104" t="s">
        <v>364</v>
      </c>
      <c r="D104" t="s">
        <v>15</v>
      </c>
      <c r="E104">
        <v>1.715609377</v>
      </c>
      <c r="F104" s="2" t="str">
        <f t="shared" si="1"/>
        <v>SREG_LH</v>
      </c>
    </row>
    <row r="105" spans="1:6" x14ac:dyDescent="0.25">
      <c r="A105" t="s">
        <v>6</v>
      </c>
      <c r="B105" t="s">
        <v>8</v>
      </c>
      <c r="C105" t="s">
        <v>364</v>
      </c>
      <c r="D105" t="s">
        <v>18</v>
      </c>
      <c r="E105">
        <v>0.16331000000000001</v>
      </c>
      <c r="F105" s="2" t="str">
        <f t="shared" si="1"/>
        <v>SREG_SH</v>
      </c>
    </row>
    <row r="106" spans="1:6" x14ac:dyDescent="0.25">
      <c r="A106" t="s">
        <v>6</v>
      </c>
      <c r="B106" t="s">
        <v>8</v>
      </c>
      <c r="C106" t="s">
        <v>364</v>
      </c>
      <c r="D106" t="s">
        <v>21</v>
      </c>
      <c r="E106">
        <v>4.2586500000000003</v>
      </c>
      <c r="F106" s="2" t="str">
        <f t="shared" si="1"/>
        <v>SREG_WINDON</v>
      </c>
    </row>
    <row r="107" spans="1:6" x14ac:dyDescent="0.25">
      <c r="A107" t="s">
        <v>6</v>
      </c>
      <c r="B107" t="s">
        <v>8</v>
      </c>
      <c r="C107" t="s">
        <v>364</v>
      </c>
      <c r="D107" t="s">
        <v>7</v>
      </c>
      <c r="E107">
        <v>0.56603000000000003</v>
      </c>
      <c r="F107" s="2" t="str">
        <f t="shared" si="1"/>
        <v>SREG_BIOMASS</v>
      </c>
    </row>
    <row r="108" spans="1:6" x14ac:dyDescent="0.25">
      <c r="A108" t="s">
        <v>6</v>
      </c>
      <c r="B108" t="s">
        <v>8</v>
      </c>
      <c r="C108" t="s">
        <v>364</v>
      </c>
      <c r="D108" t="s">
        <v>19</v>
      </c>
      <c r="E108">
        <v>4.4142283539999996</v>
      </c>
      <c r="F108" s="2" t="str">
        <f t="shared" si="1"/>
        <v>SREG_SOLARGM</v>
      </c>
    </row>
    <row r="109" spans="1:6" x14ac:dyDescent="0.25">
      <c r="A109" t="s">
        <v>6</v>
      </c>
      <c r="B109" t="s">
        <v>8</v>
      </c>
      <c r="C109" t="s">
        <v>364</v>
      </c>
      <c r="D109" t="s">
        <v>20</v>
      </c>
      <c r="E109">
        <v>0.17462164599999999</v>
      </c>
      <c r="F109" s="2" t="str">
        <f t="shared" si="1"/>
        <v>SREG_SOLARRF</v>
      </c>
    </row>
    <row r="110" spans="1:6" x14ac:dyDescent="0.25">
      <c r="A110" t="s">
        <v>6</v>
      </c>
      <c r="B110" t="s">
        <v>8</v>
      </c>
      <c r="C110" t="s">
        <v>363</v>
      </c>
      <c r="D110" t="s">
        <v>13</v>
      </c>
      <c r="E110">
        <v>15.06272233</v>
      </c>
      <c r="F110" s="2" t="str">
        <f t="shared" si="1"/>
        <v>SREG_COAL</v>
      </c>
    </row>
    <row r="111" spans="1:6" x14ac:dyDescent="0.25">
      <c r="A111" t="s">
        <v>6</v>
      </c>
      <c r="B111" t="s">
        <v>8</v>
      </c>
      <c r="C111" t="s">
        <v>363</v>
      </c>
      <c r="D111" t="s">
        <v>14</v>
      </c>
      <c r="E111">
        <v>0.16300000000000001</v>
      </c>
      <c r="F111" s="2" t="str">
        <f t="shared" si="1"/>
        <v>SREG_CCGT</v>
      </c>
    </row>
    <row r="112" spans="1:6" x14ac:dyDescent="0.25">
      <c r="A112" t="s">
        <v>6</v>
      </c>
      <c r="B112" t="s">
        <v>8</v>
      </c>
      <c r="C112" t="s">
        <v>363</v>
      </c>
      <c r="D112" t="s">
        <v>17</v>
      </c>
      <c r="E112">
        <v>0.80930732299999997</v>
      </c>
      <c r="F112" s="2" t="str">
        <f t="shared" si="1"/>
        <v>SREG_PHWR</v>
      </c>
    </row>
    <row r="113" spans="1:6" x14ac:dyDescent="0.25">
      <c r="A113" t="s">
        <v>6</v>
      </c>
      <c r="B113" t="s">
        <v>8</v>
      </c>
      <c r="C113" t="s">
        <v>363</v>
      </c>
      <c r="D113" t="s">
        <v>15</v>
      </c>
      <c r="E113">
        <v>3.736737937</v>
      </c>
      <c r="F113" s="2" t="str">
        <f t="shared" si="1"/>
        <v>SREG_LH</v>
      </c>
    </row>
    <row r="114" spans="1:6" x14ac:dyDescent="0.25">
      <c r="A114" t="s">
        <v>6</v>
      </c>
      <c r="B114" t="s">
        <v>8</v>
      </c>
      <c r="C114" t="s">
        <v>363</v>
      </c>
      <c r="D114" t="s">
        <v>18</v>
      </c>
      <c r="E114">
        <v>1.2807299999999999</v>
      </c>
      <c r="F114" s="2" t="str">
        <f t="shared" si="1"/>
        <v>SREG_SH</v>
      </c>
    </row>
    <row r="115" spans="1:6" x14ac:dyDescent="0.25">
      <c r="A115" t="s">
        <v>6</v>
      </c>
      <c r="B115" t="s">
        <v>8</v>
      </c>
      <c r="C115" t="s">
        <v>363</v>
      </c>
      <c r="D115" t="s">
        <v>21</v>
      </c>
      <c r="E115">
        <v>5.5769500000000001</v>
      </c>
      <c r="F115" s="2" t="str">
        <f t="shared" si="1"/>
        <v>SREG_WINDON</v>
      </c>
    </row>
    <row r="116" spans="1:6" x14ac:dyDescent="0.25">
      <c r="A116" t="s">
        <v>6</v>
      </c>
      <c r="B116" t="s">
        <v>8</v>
      </c>
      <c r="C116" t="s">
        <v>363</v>
      </c>
      <c r="D116" t="s">
        <v>7</v>
      </c>
      <c r="E116">
        <v>1.90215</v>
      </c>
      <c r="F116" s="2" t="str">
        <f t="shared" si="1"/>
        <v>SREG_BIOMASS</v>
      </c>
    </row>
    <row r="117" spans="1:6" x14ac:dyDescent="0.25">
      <c r="A117" t="s">
        <v>6</v>
      </c>
      <c r="B117" t="s">
        <v>8</v>
      </c>
      <c r="C117" t="s">
        <v>363</v>
      </c>
      <c r="D117" t="s">
        <v>19</v>
      </c>
      <c r="E117">
        <v>7.8361303749999998</v>
      </c>
      <c r="F117" s="2" t="str">
        <f t="shared" si="1"/>
        <v>SREG_SOLARGM</v>
      </c>
    </row>
    <row r="118" spans="1:6" x14ac:dyDescent="0.25">
      <c r="A118" t="s">
        <v>6</v>
      </c>
      <c r="B118" t="s">
        <v>8</v>
      </c>
      <c r="C118" t="s">
        <v>363</v>
      </c>
      <c r="D118" t="s">
        <v>20</v>
      </c>
      <c r="E118">
        <v>0.61096962499999996</v>
      </c>
      <c r="F118" s="2" t="str">
        <f t="shared" si="1"/>
        <v>SREG_SOLARRF</v>
      </c>
    </row>
    <row r="119" spans="1:6" x14ac:dyDescent="0.25">
      <c r="A119" t="s">
        <v>6</v>
      </c>
      <c r="B119" t="s">
        <v>8</v>
      </c>
      <c r="C119" t="s">
        <v>362</v>
      </c>
      <c r="D119" t="s">
        <v>13</v>
      </c>
      <c r="E119">
        <v>2.5516460049999998</v>
      </c>
      <c r="F119" s="2" t="str">
        <f t="shared" si="1"/>
        <v>SREG_COAL</v>
      </c>
    </row>
    <row r="120" spans="1:6" x14ac:dyDescent="0.25">
      <c r="A120" t="s">
        <v>6</v>
      </c>
      <c r="B120" t="s">
        <v>8</v>
      </c>
      <c r="C120" t="s">
        <v>362</v>
      </c>
      <c r="D120" t="s">
        <v>14</v>
      </c>
      <c r="E120">
        <v>0.74761445299999996</v>
      </c>
      <c r="F120" s="2" t="str">
        <f t="shared" si="1"/>
        <v>SREG_CCGT</v>
      </c>
    </row>
    <row r="121" spans="1:6" x14ac:dyDescent="0.25">
      <c r="A121" t="s">
        <v>6</v>
      </c>
      <c r="B121" t="s">
        <v>8</v>
      </c>
      <c r="C121" t="s">
        <v>362</v>
      </c>
      <c r="D121" t="s">
        <v>17</v>
      </c>
      <c r="E121">
        <v>0.41972672100000002</v>
      </c>
      <c r="F121" s="2" t="str">
        <f t="shared" si="1"/>
        <v>SREG_PHWR</v>
      </c>
    </row>
    <row r="122" spans="1:6" x14ac:dyDescent="0.25">
      <c r="A122" t="s">
        <v>6</v>
      </c>
      <c r="B122" t="s">
        <v>8</v>
      </c>
      <c r="C122" t="s">
        <v>362</v>
      </c>
      <c r="D122" t="s">
        <v>15</v>
      </c>
      <c r="E122">
        <v>1.9582592729999999</v>
      </c>
      <c r="F122" s="2" t="str">
        <f t="shared" si="1"/>
        <v>SREG_LH</v>
      </c>
    </row>
    <row r="123" spans="1:6" x14ac:dyDescent="0.25">
      <c r="A123" t="s">
        <v>6</v>
      </c>
      <c r="B123" t="s">
        <v>8</v>
      </c>
      <c r="C123" t="s">
        <v>362</v>
      </c>
      <c r="D123" t="s">
        <v>18</v>
      </c>
      <c r="E123">
        <v>0.26651999999999998</v>
      </c>
      <c r="F123" s="2" t="str">
        <f t="shared" si="1"/>
        <v>SREG_SH</v>
      </c>
    </row>
    <row r="124" spans="1:6" x14ac:dyDescent="0.25">
      <c r="A124" t="s">
        <v>6</v>
      </c>
      <c r="B124" t="s">
        <v>8</v>
      </c>
      <c r="C124" t="s">
        <v>362</v>
      </c>
      <c r="D124" t="s">
        <v>21</v>
      </c>
      <c r="E124">
        <v>6.25E-2</v>
      </c>
      <c r="F124" s="2" t="str">
        <f t="shared" si="1"/>
        <v>SREG_WINDON</v>
      </c>
    </row>
    <row r="125" spans="1:6" x14ac:dyDescent="0.25">
      <c r="A125" t="s">
        <v>6</v>
      </c>
      <c r="B125" t="s">
        <v>8</v>
      </c>
      <c r="C125" t="s">
        <v>362</v>
      </c>
      <c r="D125" t="s">
        <v>7</v>
      </c>
      <c r="E125">
        <v>2.5000000000000001E-3</v>
      </c>
      <c r="F125" s="2" t="str">
        <f t="shared" si="1"/>
        <v>SREG_BIOMASS</v>
      </c>
    </row>
    <row r="126" spans="1:6" x14ac:dyDescent="0.25">
      <c r="A126" t="s">
        <v>6</v>
      </c>
      <c r="B126" t="s">
        <v>8</v>
      </c>
      <c r="C126" t="s">
        <v>362</v>
      </c>
      <c r="D126" t="s">
        <v>19</v>
      </c>
      <c r="E126">
        <v>0.31726336199999999</v>
      </c>
      <c r="F126" s="2" t="str">
        <f t="shared" si="1"/>
        <v>SREG_SOLARGM</v>
      </c>
    </row>
    <row r="127" spans="1:6" x14ac:dyDescent="0.25">
      <c r="A127" t="s">
        <v>6</v>
      </c>
      <c r="B127" t="s">
        <v>8</v>
      </c>
      <c r="C127" t="s">
        <v>362</v>
      </c>
      <c r="D127" t="s">
        <v>20</v>
      </c>
      <c r="E127">
        <v>0.46617663799999998</v>
      </c>
      <c r="F127" s="2" t="str">
        <f t="shared" si="1"/>
        <v>SREG_SOLARRF</v>
      </c>
    </row>
    <row r="128" spans="1:6" x14ac:dyDescent="0.25">
      <c r="A128" t="s">
        <v>6</v>
      </c>
      <c r="B128" t="s">
        <v>8</v>
      </c>
      <c r="C128" t="s">
        <v>361</v>
      </c>
      <c r="D128" t="s">
        <v>13</v>
      </c>
      <c r="E128">
        <v>18.588961789999999</v>
      </c>
      <c r="F128" s="2" t="str">
        <f t="shared" si="1"/>
        <v>SREG_COAL</v>
      </c>
    </row>
    <row r="129" spans="1:6" x14ac:dyDescent="0.25">
      <c r="A129" t="s">
        <v>6</v>
      </c>
      <c r="B129" t="s">
        <v>8</v>
      </c>
      <c r="C129" t="s">
        <v>361</v>
      </c>
      <c r="D129" t="s">
        <v>14</v>
      </c>
      <c r="E129">
        <v>1.5615802009999999</v>
      </c>
      <c r="F129" s="2" t="str">
        <f t="shared" si="1"/>
        <v>SREG_CCGT</v>
      </c>
    </row>
    <row r="130" spans="1:6" x14ac:dyDescent="0.25">
      <c r="A130" t="s">
        <v>6</v>
      </c>
      <c r="B130" t="s">
        <v>8</v>
      </c>
      <c r="C130" t="s">
        <v>361</v>
      </c>
      <c r="D130" t="s">
        <v>17</v>
      </c>
      <c r="E130">
        <v>1.7786209660000001</v>
      </c>
      <c r="F130" s="2" t="str">
        <f t="shared" si="1"/>
        <v>SREG_PHWR</v>
      </c>
    </row>
    <row r="131" spans="1:6" x14ac:dyDescent="0.25">
      <c r="A131" t="s">
        <v>6</v>
      </c>
      <c r="B131" t="s">
        <v>8</v>
      </c>
      <c r="C131" t="s">
        <v>361</v>
      </c>
      <c r="D131" t="s">
        <v>15</v>
      </c>
      <c r="E131">
        <v>2.2250664100000002</v>
      </c>
      <c r="F131" s="2" t="str">
        <f t="shared" ref="F131:F194" si="2">_xlfn.CONCAT(B131,D131)</f>
        <v>SREG_LH</v>
      </c>
    </row>
    <row r="132" spans="1:6" x14ac:dyDescent="0.25">
      <c r="A132" t="s">
        <v>6</v>
      </c>
      <c r="B132" t="s">
        <v>8</v>
      </c>
      <c r="C132" t="s">
        <v>361</v>
      </c>
      <c r="D132" t="s">
        <v>18</v>
      </c>
      <c r="E132">
        <v>0.12305000000000001</v>
      </c>
      <c r="F132" s="2" t="str">
        <f t="shared" si="2"/>
        <v>SREG_SH</v>
      </c>
    </row>
    <row r="133" spans="1:6" x14ac:dyDescent="0.25">
      <c r="A133" t="s">
        <v>6</v>
      </c>
      <c r="B133" t="s">
        <v>8</v>
      </c>
      <c r="C133" t="s">
        <v>361</v>
      </c>
      <c r="D133" t="s">
        <v>21</v>
      </c>
      <c r="E133">
        <v>12.12917</v>
      </c>
      <c r="F133" s="2" t="str">
        <f t="shared" si="2"/>
        <v>SREG_WINDON</v>
      </c>
    </row>
    <row r="134" spans="1:6" x14ac:dyDescent="0.25">
      <c r="A134" t="s">
        <v>6</v>
      </c>
      <c r="B134" t="s">
        <v>8</v>
      </c>
      <c r="C134" t="s">
        <v>361</v>
      </c>
      <c r="D134" t="s">
        <v>7</v>
      </c>
      <c r="E134">
        <v>1.0437000000000001</v>
      </c>
      <c r="F134" s="2" t="str">
        <f t="shared" si="2"/>
        <v>SREG_BIOMASS</v>
      </c>
    </row>
    <row r="135" spans="1:6" x14ac:dyDescent="0.25">
      <c r="A135" t="s">
        <v>6</v>
      </c>
      <c r="B135" t="s">
        <v>8</v>
      </c>
      <c r="C135" t="s">
        <v>361</v>
      </c>
      <c r="D135" t="s">
        <v>19</v>
      </c>
      <c r="E135">
        <v>6.8365972920000004</v>
      </c>
      <c r="F135" s="2" t="str">
        <f t="shared" si="2"/>
        <v>SREG_SOLARGM</v>
      </c>
    </row>
    <row r="136" spans="1:6" x14ac:dyDescent="0.25">
      <c r="A136" t="s">
        <v>6</v>
      </c>
      <c r="B136" t="s">
        <v>8</v>
      </c>
      <c r="C136" t="s">
        <v>361</v>
      </c>
      <c r="D136" t="s">
        <v>20</v>
      </c>
      <c r="E136">
        <v>0.45743270800000002</v>
      </c>
      <c r="F136" s="2" t="str">
        <f t="shared" si="2"/>
        <v>SREG_SOLARRF</v>
      </c>
    </row>
    <row r="137" spans="1:6" x14ac:dyDescent="0.25">
      <c r="A137" t="s">
        <v>6</v>
      </c>
      <c r="B137" t="s">
        <v>8</v>
      </c>
      <c r="C137" t="s">
        <v>360</v>
      </c>
      <c r="D137" t="s">
        <v>13</v>
      </c>
      <c r="E137">
        <v>12.74619094</v>
      </c>
      <c r="F137" s="2" t="str">
        <f t="shared" si="2"/>
        <v>SREG_COAL</v>
      </c>
    </row>
    <row r="138" spans="1:6" x14ac:dyDescent="0.25">
      <c r="A138" t="s">
        <v>6</v>
      </c>
      <c r="B138" t="s">
        <v>8</v>
      </c>
      <c r="C138" t="s">
        <v>360</v>
      </c>
      <c r="D138" t="s">
        <v>14</v>
      </c>
      <c r="E138">
        <v>0.85358100800000003</v>
      </c>
      <c r="F138" s="2" t="str">
        <f t="shared" si="2"/>
        <v>SREG_CCGT</v>
      </c>
    </row>
    <row r="139" spans="1:6" x14ac:dyDescent="0.25">
      <c r="A139" t="s">
        <v>6</v>
      </c>
      <c r="B139" t="s">
        <v>8</v>
      </c>
      <c r="C139" t="s">
        <v>360</v>
      </c>
      <c r="D139" t="s">
        <v>17</v>
      </c>
      <c r="E139">
        <v>0.17244739000000001</v>
      </c>
      <c r="F139" s="2" t="str">
        <f t="shared" si="2"/>
        <v>SREG_PHWR</v>
      </c>
    </row>
    <row r="140" spans="1:6" x14ac:dyDescent="0.25">
      <c r="A140" t="s">
        <v>6</v>
      </c>
      <c r="B140" t="s">
        <v>8</v>
      </c>
      <c r="C140" t="s">
        <v>360</v>
      </c>
      <c r="D140" t="s">
        <v>15</v>
      </c>
      <c r="E140">
        <v>2.5332884689999999</v>
      </c>
      <c r="F140" s="2" t="str">
        <f t="shared" si="2"/>
        <v>SREG_LH</v>
      </c>
    </row>
    <row r="141" spans="1:6" x14ac:dyDescent="0.25">
      <c r="A141" t="s">
        <v>6</v>
      </c>
      <c r="B141" t="s">
        <v>8</v>
      </c>
      <c r="C141" t="s">
        <v>360</v>
      </c>
      <c r="D141" t="s">
        <v>18</v>
      </c>
      <c r="E141">
        <v>9.0870000000000006E-2</v>
      </c>
      <c r="F141" s="2" t="str">
        <f t="shared" si="2"/>
        <v>SREG_SH</v>
      </c>
    </row>
    <row r="142" spans="1:6" x14ac:dyDescent="0.25">
      <c r="A142" t="s">
        <v>6</v>
      </c>
      <c r="B142" t="s">
        <v>8</v>
      </c>
      <c r="C142" t="s">
        <v>360</v>
      </c>
      <c r="D142" t="s">
        <v>21</v>
      </c>
      <c r="E142">
        <v>0.1341</v>
      </c>
      <c r="F142" s="2" t="str">
        <f t="shared" si="2"/>
        <v>SREG_WINDON</v>
      </c>
    </row>
    <row r="143" spans="1:6" x14ac:dyDescent="0.25">
      <c r="A143" t="s">
        <v>6</v>
      </c>
      <c r="B143" t="s">
        <v>8</v>
      </c>
      <c r="C143" t="s">
        <v>360</v>
      </c>
      <c r="D143" t="s">
        <v>7</v>
      </c>
      <c r="E143">
        <v>0.22037000000000001</v>
      </c>
      <c r="F143" s="2" t="str">
        <f t="shared" si="2"/>
        <v>SREG_BIOMASS</v>
      </c>
    </row>
    <row r="144" spans="1:6" x14ac:dyDescent="0.25">
      <c r="A144" t="s">
        <v>6</v>
      </c>
      <c r="B144" t="s">
        <v>8</v>
      </c>
      <c r="C144" t="s">
        <v>360</v>
      </c>
      <c r="D144" t="s">
        <v>19</v>
      </c>
      <c r="E144">
        <v>4.7246974430000002</v>
      </c>
      <c r="F144" s="2" t="str">
        <f t="shared" si="2"/>
        <v>SREG_SOLARGM</v>
      </c>
    </row>
    <row r="145" spans="1:6" x14ac:dyDescent="0.25">
      <c r="A145" t="s">
        <v>6</v>
      </c>
      <c r="B145" t="s">
        <v>8</v>
      </c>
      <c r="C145" t="s">
        <v>360</v>
      </c>
      <c r="D145" t="s">
        <v>20</v>
      </c>
      <c r="E145">
        <v>0.32162255699999998</v>
      </c>
      <c r="F145" s="2" t="str">
        <f t="shared" si="2"/>
        <v>SREG_SOLARRF</v>
      </c>
    </row>
    <row r="146" spans="1:6" x14ac:dyDescent="0.25">
      <c r="A146" t="s">
        <v>6</v>
      </c>
      <c r="B146" t="s">
        <v>12</v>
      </c>
      <c r="C146" t="s">
        <v>359</v>
      </c>
      <c r="D146" t="s">
        <v>13</v>
      </c>
      <c r="E146">
        <v>3.7957108449999999</v>
      </c>
      <c r="F146" s="2" t="str">
        <f t="shared" si="2"/>
        <v>NREG_COAL</v>
      </c>
    </row>
    <row r="147" spans="1:6" x14ac:dyDescent="0.25">
      <c r="A147" t="s">
        <v>6</v>
      </c>
      <c r="B147" t="s">
        <v>12</v>
      </c>
      <c r="C147" t="s">
        <v>359</v>
      </c>
      <c r="D147" t="s">
        <v>14</v>
      </c>
      <c r="E147">
        <v>2.1651213120000001</v>
      </c>
      <c r="F147" s="2" t="str">
        <f t="shared" si="2"/>
        <v>NREG_CCGT</v>
      </c>
    </row>
    <row r="148" spans="1:6" x14ac:dyDescent="0.25">
      <c r="A148" t="s">
        <v>6</v>
      </c>
      <c r="B148" t="s">
        <v>12</v>
      </c>
      <c r="C148" t="s">
        <v>359</v>
      </c>
      <c r="D148" t="s">
        <v>17</v>
      </c>
      <c r="E148">
        <v>0.119227897</v>
      </c>
      <c r="F148" s="2" t="str">
        <f t="shared" si="2"/>
        <v>NREG_PHWR</v>
      </c>
    </row>
    <row r="149" spans="1:6" x14ac:dyDescent="0.25">
      <c r="A149" t="s">
        <v>6</v>
      </c>
      <c r="B149" t="s">
        <v>12</v>
      </c>
      <c r="C149" t="s">
        <v>359</v>
      </c>
      <c r="D149" t="s">
        <v>15</v>
      </c>
      <c r="E149">
        <v>0.73864808999999998</v>
      </c>
      <c r="F149" s="2" t="str">
        <f t="shared" si="2"/>
        <v>NREG_LH</v>
      </c>
    </row>
    <row r="150" spans="1:6" x14ac:dyDescent="0.25">
      <c r="A150" t="s">
        <v>6</v>
      </c>
      <c r="B150" t="s">
        <v>12</v>
      </c>
      <c r="C150" t="s">
        <v>359</v>
      </c>
      <c r="D150" t="s">
        <v>18</v>
      </c>
      <c r="E150">
        <v>0</v>
      </c>
      <c r="F150" s="2" t="str">
        <f t="shared" si="2"/>
        <v>NREG_SH</v>
      </c>
    </row>
    <row r="151" spans="1:6" x14ac:dyDescent="0.25">
      <c r="A151" t="s">
        <v>6</v>
      </c>
      <c r="B151" t="s">
        <v>12</v>
      </c>
      <c r="C151" t="s">
        <v>359</v>
      </c>
      <c r="D151" t="s">
        <v>21</v>
      </c>
      <c r="E151">
        <v>0</v>
      </c>
      <c r="F151" s="2" t="str">
        <f t="shared" si="2"/>
        <v>NREG_WINDON</v>
      </c>
    </row>
    <row r="152" spans="1:6" x14ac:dyDescent="0.25">
      <c r="A152" t="s">
        <v>6</v>
      </c>
      <c r="B152" t="s">
        <v>12</v>
      </c>
      <c r="C152" t="s">
        <v>359</v>
      </c>
      <c r="D152" t="s">
        <v>7</v>
      </c>
      <c r="E152">
        <v>8.4000000000000005E-2</v>
      </c>
      <c r="F152" s="2" t="str">
        <f t="shared" si="2"/>
        <v>NREG_BIOMASS</v>
      </c>
    </row>
    <row r="153" spans="1:6" x14ac:dyDescent="0.25">
      <c r="A153" t="s">
        <v>6</v>
      </c>
      <c r="B153" t="s">
        <v>12</v>
      </c>
      <c r="C153" t="s">
        <v>359</v>
      </c>
      <c r="D153" t="s">
        <v>19</v>
      </c>
      <c r="E153">
        <v>9.3732840000000008E-3</v>
      </c>
      <c r="F153" s="2" t="str">
        <f t="shared" si="2"/>
        <v>NREG_SOLARGM</v>
      </c>
    </row>
    <row r="154" spans="1:6" x14ac:dyDescent="0.25">
      <c r="A154" t="s">
        <v>6</v>
      </c>
      <c r="B154" t="s">
        <v>12</v>
      </c>
      <c r="C154" t="s">
        <v>359</v>
      </c>
      <c r="D154" t="s">
        <v>20</v>
      </c>
      <c r="E154">
        <v>0.21742671599999999</v>
      </c>
      <c r="F154" s="2" t="str">
        <f t="shared" si="2"/>
        <v>NREG_SOLARRF</v>
      </c>
    </row>
    <row r="155" spans="1:6" x14ac:dyDescent="0.25">
      <c r="A155" t="s">
        <v>6</v>
      </c>
      <c r="B155" t="s">
        <v>12</v>
      </c>
      <c r="C155" t="s">
        <v>358</v>
      </c>
      <c r="D155" t="s">
        <v>13</v>
      </c>
      <c r="E155">
        <v>9.4484720109999998</v>
      </c>
      <c r="F155" s="2" t="str">
        <f t="shared" si="2"/>
        <v>NREG_COAL</v>
      </c>
    </row>
    <row r="156" spans="1:6" x14ac:dyDescent="0.25">
      <c r="A156" t="s">
        <v>6</v>
      </c>
      <c r="B156" t="s">
        <v>12</v>
      </c>
      <c r="C156" t="s">
        <v>358</v>
      </c>
      <c r="D156" t="s">
        <v>14</v>
      </c>
      <c r="E156">
        <v>1.3737072779999999</v>
      </c>
      <c r="F156" s="2" t="str">
        <f t="shared" si="2"/>
        <v>NREG_CCGT</v>
      </c>
    </row>
    <row r="157" spans="1:6" x14ac:dyDescent="0.25">
      <c r="A157" t="s">
        <v>6</v>
      </c>
      <c r="B157" t="s">
        <v>12</v>
      </c>
      <c r="C157" t="s">
        <v>358</v>
      </c>
      <c r="D157" t="s">
        <v>17</v>
      </c>
      <c r="E157">
        <v>0.117036506</v>
      </c>
      <c r="F157" s="2" t="str">
        <f t="shared" si="2"/>
        <v>NREG_PHWR</v>
      </c>
    </row>
    <row r="158" spans="1:6" x14ac:dyDescent="0.25">
      <c r="A158" t="s">
        <v>6</v>
      </c>
      <c r="B158" t="s">
        <v>12</v>
      </c>
      <c r="C158" t="s">
        <v>358</v>
      </c>
      <c r="D158" t="s">
        <v>15</v>
      </c>
      <c r="E158">
        <v>2.3808782640000001</v>
      </c>
      <c r="F158" s="2" t="str">
        <f t="shared" si="2"/>
        <v>NREG_LH</v>
      </c>
    </row>
    <row r="159" spans="1:6" x14ac:dyDescent="0.25">
      <c r="A159" t="s">
        <v>6</v>
      </c>
      <c r="B159" t="s">
        <v>12</v>
      </c>
      <c r="C159" t="s">
        <v>358</v>
      </c>
      <c r="D159" t="s">
        <v>18</v>
      </c>
      <c r="E159">
        <v>7.3499999999999996E-2</v>
      </c>
      <c r="F159" s="2" t="str">
        <f t="shared" si="2"/>
        <v>NREG_SH</v>
      </c>
    </row>
    <row r="160" spans="1:6" x14ac:dyDescent="0.25">
      <c r="A160" t="s">
        <v>6</v>
      </c>
      <c r="B160" t="s">
        <v>12</v>
      </c>
      <c r="C160" t="s">
        <v>358</v>
      </c>
      <c r="D160" t="s">
        <v>21</v>
      </c>
      <c r="E160">
        <v>0</v>
      </c>
      <c r="F160" s="2" t="str">
        <f t="shared" si="2"/>
        <v>NREG_WINDON</v>
      </c>
    </row>
    <row r="161" spans="1:6" x14ac:dyDescent="0.25">
      <c r="A161" t="s">
        <v>6</v>
      </c>
      <c r="B161" t="s">
        <v>12</v>
      </c>
      <c r="C161" t="s">
        <v>358</v>
      </c>
      <c r="D161" t="s">
        <v>7</v>
      </c>
      <c r="E161">
        <v>0.25942999999999999</v>
      </c>
      <c r="F161" s="2" t="str">
        <f t="shared" si="2"/>
        <v>NREG_BIOMASS</v>
      </c>
    </row>
    <row r="162" spans="1:6" x14ac:dyDescent="0.25">
      <c r="A162" t="s">
        <v>6</v>
      </c>
      <c r="B162" t="s">
        <v>12</v>
      </c>
      <c r="C162" t="s">
        <v>358</v>
      </c>
      <c r="D162" t="s">
        <v>19</v>
      </c>
      <c r="E162">
        <v>0.36865726599999998</v>
      </c>
      <c r="F162" s="2" t="str">
        <f t="shared" si="2"/>
        <v>NREG_SOLARGM</v>
      </c>
    </row>
    <row r="163" spans="1:6" x14ac:dyDescent="0.25">
      <c r="A163" t="s">
        <v>6</v>
      </c>
      <c r="B163" t="s">
        <v>12</v>
      </c>
      <c r="C163" t="s">
        <v>358</v>
      </c>
      <c r="D163" t="s">
        <v>20</v>
      </c>
      <c r="E163">
        <v>0.59548273399999996</v>
      </c>
      <c r="F163" s="2" t="str">
        <f t="shared" si="2"/>
        <v>NREG_SOLARRF</v>
      </c>
    </row>
    <row r="164" spans="1:6" x14ac:dyDescent="0.25">
      <c r="A164" t="s">
        <v>6</v>
      </c>
      <c r="B164" t="s">
        <v>12</v>
      </c>
      <c r="C164" t="s">
        <v>357</v>
      </c>
      <c r="D164" t="s">
        <v>13</v>
      </c>
      <c r="E164">
        <v>0.17946595100000001</v>
      </c>
      <c r="F164" s="2" t="str">
        <f t="shared" si="2"/>
        <v>NREG_COAL</v>
      </c>
    </row>
    <row r="165" spans="1:6" x14ac:dyDescent="0.25">
      <c r="A165" t="s">
        <v>6</v>
      </c>
      <c r="B165" t="s">
        <v>12</v>
      </c>
      <c r="C165" t="s">
        <v>357</v>
      </c>
      <c r="D165" t="s">
        <v>14</v>
      </c>
      <c r="E165">
        <v>0</v>
      </c>
      <c r="F165" s="2" t="str">
        <f t="shared" si="2"/>
        <v>NREG_CCGT</v>
      </c>
    </row>
    <row r="166" spans="1:6" x14ac:dyDescent="0.25">
      <c r="A166" t="s">
        <v>6</v>
      </c>
      <c r="B166" t="s">
        <v>12</v>
      </c>
      <c r="C166" t="s">
        <v>357</v>
      </c>
      <c r="D166" t="s">
        <v>17</v>
      </c>
      <c r="E166">
        <v>3.3566542999999997E-2</v>
      </c>
      <c r="F166" s="2" t="str">
        <f t="shared" si="2"/>
        <v>NREG_PHWR</v>
      </c>
    </row>
    <row r="167" spans="1:6" x14ac:dyDescent="0.25">
      <c r="A167" t="s">
        <v>6</v>
      </c>
      <c r="B167" t="s">
        <v>12</v>
      </c>
      <c r="C167" t="s">
        <v>357</v>
      </c>
      <c r="D167" t="s">
        <v>15</v>
      </c>
      <c r="E167">
        <v>3.3227832880000001</v>
      </c>
      <c r="F167" s="2" t="str">
        <f t="shared" si="2"/>
        <v>NREG_LH</v>
      </c>
    </row>
    <row r="168" spans="1:6" x14ac:dyDescent="0.25">
      <c r="A168" t="s">
        <v>6</v>
      </c>
      <c r="B168" t="s">
        <v>12</v>
      </c>
      <c r="C168" t="s">
        <v>357</v>
      </c>
      <c r="D168" t="s">
        <v>18</v>
      </c>
      <c r="E168">
        <v>0.96970999999999996</v>
      </c>
      <c r="F168" s="2" t="str">
        <f t="shared" si="2"/>
        <v>NREG_SH</v>
      </c>
    </row>
    <row r="169" spans="1:6" x14ac:dyDescent="0.25">
      <c r="A169" t="s">
        <v>6</v>
      </c>
      <c r="B169" t="s">
        <v>12</v>
      </c>
      <c r="C169" t="s">
        <v>357</v>
      </c>
      <c r="D169" t="s">
        <v>21</v>
      </c>
      <c r="E169">
        <v>0</v>
      </c>
      <c r="F169" s="2" t="str">
        <f t="shared" si="2"/>
        <v>NREG_WINDON</v>
      </c>
    </row>
    <row r="170" spans="1:6" x14ac:dyDescent="0.25">
      <c r="A170" t="s">
        <v>6</v>
      </c>
      <c r="B170" t="s">
        <v>12</v>
      </c>
      <c r="C170" t="s">
        <v>357</v>
      </c>
      <c r="D170" t="s">
        <v>7</v>
      </c>
      <c r="E170">
        <v>1.0200000000000001E-2</v>
      </c>
      <c r="F170" s="2" t="str">
        <f t="shared" si="2"/>
        <v>NREG_BIOMASS</v>
      </c>
    </row>
    <row r="171" spans="1:6" x14ac:dyDescent="0.25">
      <c r="A171" t="s">
        <v>6</v>
      </c>
      <c r="B171" t="s">
        <v>12</v>
      </c>
      <c r="C171" t="s">
        <v>357</v>
      </c>
      <c r="D171" t="s">
        <v>19</v>
      </c>
      <c r="E171">
        <v>4.075459E-2</v>
      </c>
      <c r="F171" s="2" t="str">
        <f t="shared" si="2"/>
        <v>NREG_SOLARGM</v>
      </c>
    </row>
    <row r="172" spans="1:6" x14ac:dyDescent="0.25">
      <c r="A172" t="s">
        <v>6</v>
      </c>
      <c r="B172" t="s">
        <v>12</v>
      </c>
      <c r="C172" t="s">
        <v>357</v>
      </c>
      <c r="D172" t="s">
        <v>20</v>
      </c>
      <c r="E172">
        <v>2.0655409999999999E-2</v>
      </c>
      <c r="F172" s="2" t="str">
        <f t="shared" si="2"/>
        <v>NREG_SOLARRF</v>
      </c>
    </row>
    <row r="173" spans="1:6" x14ac:dyDescent="0.25">
      <c r="A173" t="s">
        <v>6</v>
      </c>
      <c r="B173" t="s">
        <v>12</v>
      </c>
      <c r="C173" t="s">
        <v>356</v>
      </c>
      <c r="D173" t="s">
        <v>13</v>
      </c>
      <c r="E173">
        <v>0.90499023899999997</v>
      </c>
      <c r="F173" s="2" t="str">
        <f t="shared" si="2"/>
        <v>NREG_COAL</v>
      </c>
    </row>
    <row r="174" spans="1:6" x14ac:dyDescent="0.25">
      <c r="A174" t="s">
        <v>6</v>
      </c>
      <c r="B174" t="s">
        <v>12</v>
      </c>
      <c r="C174" t="s">
        <v>356</v>
      </c>
      <c r="D174" t="s">
        <v>14</v>
      </c>
      <c r="E174">
        <v>0.31092804600000001</v>
      </c>
      <c r="F174" s="2" t="str">
        <f t="shared" si="2"/>
        <v>NREG_CCGT</v>
      </c>
    </row>
    <row r="175" spans="1:6" x14ac:dyDescent="0.25">
      <c r="A175" t="s">
        <v>6</v>
      </c>
      <c r="B175" t="s">
        <v>12</v>
      </c>
      <c r="C175" t="s">
        <v>356</v>
      </c>
      <c r="D175" t="s">
        <v>17</v>
      </c>
      <c r="E175">
        <v>7.8820504E-2</v>
      </c>
      <c r="F175" s="2" t="str">
        <f t="shared" si="2"/>
        <v>NREG_PHWR</v>
      </c>
    </row>
    <row r="176" spans="1:6" x14ac:dyDescent="0.25">
      <c r="A176" t="s">
        <v>6</v>
      </c>
      <c r="B176" t="s">
        <v>12</v>
      </c>
      <c r="C176" t="s">
        <v>356</v>
      </c>
      <c r="D176" t="s">
        <v>15</v>
      </c>
      <c r="E176">
        <v>2.371837846</v>
      </c>
      <c r="F176" s="2" t="str">
        <f t="shared" si="2"/>
        <v>NREG_LH</v>
      </c>
    </row>
    <row r="177" spans="1:6" x14ac:dyDescent="0.25">
      <c r="A177" t="s">
        <v>6</v>
      </c>
      <c r="B177" t="s">
        <v>12</v>
      </c>
      <c r="C177" t="s">
        <v>356</v>
      </c>
      <c r="D177" t="s">
        <v>18</v>
      </c>
      <c r="E177">
        <v>0.18767</v>
      </c>
      <c r="F177" s="2" t="str">
        <f t="shared" si="2"/>
        <v>NREG_SH</v>
      </c>
    </row>
    <row r="178" spans="1:6" x14ac:dyDescent="0.25">
      <c r="A178" t="s">
        <v>6</v>
      </c>
      <c r="B178" t="s">
        <v>12</v>
      </c>
      <c r="C178" t="s">
        <v>356</v>
      </c>
      <c r="D178" t="s">
        <v>21</v>
      </c>
      <c r="E178">
        <v>0</v>
      </c>
      <c r="F178" s="2" t="str">
        <f t="shared" si="2"/>
        <v>NREG_WINDON</v>
      </c>
    </row>
    <row r="179" spans="1:6" x14ac:dyDescent="0.25">
      <c r="A179" t="s">
        <v>6</v>
      </c>
      <c r="B179" t="s">
        <v>12</v>
      </c>
      <c r="C179" t="s">
        <v>356</v>
      </c>
      <c r="D179" t="s">
        <v>7</v>
      </c>
      <c r="E179">
        <v>0</v>
      </c>
      <c r="F179" s="2" t="str">
        <f t="shared" si="2"/>
        <v>NREG_BIOMASS</v>
      </c>
    </row>
    <row r="180" spans="1:6" x14ac:dyDescent="0.25">
      <c r="A180" t="s">
        <v>6</v>
      </c>
      <c r="B180" t="s">
        <v>12</v>
      </c>
      <c r="C180" t="s">
        <v>356</v>
      </c>
      <c r="D180" t="s">
        <v>19</v>
      </c>
      <c r="E180">
        <v>8.4899999999999993E-3</v>
      </c>
      <c r="F180" s="2" t="str">
        <f t="shared" si="2"/>
        <v>NREG_SOLARGM</v>
      </c>
    </row>
    <row r="181" spans="1:6" x14ac:dyDescent="0.25">
      <c r="A181" t="s">
        <v>6</v>
      </c>
      <c r="B181" t="s">
        <v>12</v>
      </c>
      <c r="C181" t="s">
        <v>356</v>
      </c>
      <c r="D181" t="s">
        <v>20</v>
      </c>
      <c r="E181">
        <v>2.4400000000000002E-2</v>
      </c>
      <c r="F181" s="2" t="str">
        <f t="shared" si="2"/>
        <v>NREG_SOLARRF</v>
      </c>
    </row>
    <row r="182" spans="1:6" x14ac:dyDescent="0.25">
      <c r="A182" t="s">
        <v>6</v>
      </c>
      <c r="B182" t="s">
        <v>12</v>
      </c>
      <c r="C182" t="s">
        <v>355</v>
      </c>
      <c r="D182" t="s">
        <v>13</v>
      </c>
      <c r="E182">
        <v>9.5097056030000005</v>
      </c>
      <c r="F182" s="2" t="str">
        <f t="shared" si="2"/>
        <v>NREG_COAL</v>
      </c>
    </row>
    <row r="183" spans="1:6" x14ac:dyDescent="0.25">
      <c r="A183" t="s">
        <v>6</v>
      </c>
      <c r="B183" t="s">
        <v>12</v>
      </c>
      <c r="C183" t="s">
        <v>355</v>
      </c>
      <c r="D183" t="s">
        <v>14</v>
      </c>
      <c r="E183">
        <v>0.43375211400000002</v>
      </c>
      <c r="F183" s="2" t="str">
        <f t="shared" si="2"/>
        <v>NREG_CCGT</v>
      </c>
    </row>
    <row r="184" spans="1:6" x14ac:dyDescent="0.25">
      <c r="A184" t="s">
        <v>6</v>
      </c>
      <c r="B184" t="s">
        <v>12</v>
      </c>
      <c r="C184" t="s">
        <v>355</v>
      </c>
      <c r="D184" t="s">
        <v>17</v>
      </c>
      <c r="E184">
        <v>0.237481842</v>
      </c>
      <c r="F184" s="2" t="str">
        <f t="shared" si="2"/>
        <v>NREG_PHWR</v>
      </c>
    </row>
    <row r="185" spans="1:6" x14ac:dyDescent="0.25">
      <c r="A185" t="s">
        <v>6</v>
      </c>
      <c r="B185" t="s">
        <v>12</v>
      </c>
      <c r="C185" t="s">
        <v>355</v>
      </c>
      <c r="D185" t="s">
        <v>15</v>
      </c>
      <c r="E185">
        <v>4.0266900589999999</v>
      </c>
      <c r="F185" s="2" t="str">
        <f t="shared" si="2"/>
        <v>NREG_LH</v>
      </c>
    </row>
    <row r="186" spans="1:6" x14ac:dyDescent="0.25">
      <c r="A186" t="s">
        <v>6</v>
      </c>
      <c r="B186" t="s">
        <v>12</v>
      </c>
      <c r="C186" t="s">
        <v>355</v>
      </c>
      <c r="D186" t="s">
        <v>18</v>
      </c>
      <c r="E186">
        <v>0.17610000000000001</v>
      </c>
      <c r="F186" s="2" t="str">
        <f t="shared" si="2"/>
        <v>NREG_SH</v>
      </c>
    </row>
    <row r="187" spans="1:6" x14ac:dyDescent="0.25">
      <c r="A187" t="s">
        <v>6</v>
      </c>
      <c r="B187" t="s">
        <v>12</v>
      </c>
      <c r="C187" t="s">
        <v>355</v>
      </c>
      <c r="D187" t="s">
        <v>21</v>
      </c>
      <c r="E187">
        <v>0</v>
      </c>
      <c r="F187" s="2" t="str">
        <f t="shared" si="2"/>
        <v>NREG_WINDON</v>
      </c>
    </row>
    <row r="188" spans="1:6" x14ac:dyDescent="0.25">
      <c r="A188" t="s">
        <v>6</v>
      </c>
      <c r="B188" t="s">
        <v>12</v>
      </c>
      <c r="C188" t="s">
        <v>355</v>
      </c>
      <c r="D188" t="s">
        <v>7</v>
      </c>
      <c r="E188">
        <v>0.52227000000000001</v>
      </c>
      <c r="F188" s="2" t="str">
        <f t="shared" si="2"/>
        <v>NREG_BIOMASS</v>
      </c>
    </row>
    <row r="189" spans="1:6" x14ac:dyDescent="0.25">
      <c r="A189" t="s">
        <v>6</v>
      </c>
      <c r="B189" t="s">
        <v>12</v>
      </c>
      <c r="C189" t="s">
        <v>355</v>
      </c>
      <c r="D189" t="s">
        <v>19</v>
      </c>
      <c r="E189">
        <v>0.90473935500000002</v>
      </c>
      <c r="F189" s="2" t="str">
        <f t="shared" si="2"/>
        <v>NREG_SOLARGM</v>
      </c>
    </row>
    <row r="190" spans="1:6" x14ac:dyDescent="0.25">
      <c r="A190" t="s">
        <v>6</v>
      </c>
      <c r="B190" t="s">
        <v>12</v>
      </c>
      <c r="C190" t="s">
        <v>355</v>
      </c>
      <c r="D190" t="s">
        <v>20</v>
      </c>
      <c r="E190">
        <v>0.33055064499999998</v>
      </c>
      <c r="F190" s="2" t="str">
        <f t="shared" si="2"/>
        <v>NREG_SOLARRF</v>
      </c>
    </row>
    <row r="191" spans="1:6" x14ac:dyDescent="0.25">
      <c r="A191" t="s">
        <v>6</v>
      </c>
      <c r="B191" t="s">
        <v>12</v>
      </c>
      <c r="C191" t="s">
        <v>354</v>
      </c>
      <c r="D191" t="s">
        <v>13</v>
      </c>
      <c r="E191">
        <v>15.88735307</v>
      </c>
      <c r="F191" s="2" t="str">
        <f t="shared" si="2"/>
        <v>NREG_COAL</v>
      </c>
    </row>
    <row r="192" spans="1:6" x14ac:dyDescent="0.25">
      <c r="A192" t="s">
        <v>6</v>
      </c>
      <c r="B192" t="s">
        <v>12</v>
      </c>
      <c r="C192" t="s">
        <v>354</v>
      </c>
      <c r="D192" t="s">
        <v>14</v>
      </c>
      <c r="E192">
        <v>0.93310113500000003</v>
      </c>
      <c r="F192" s="2" t="str">
        <f t="shared" si="2"/>
        <v>NREG_CCGT</v>
      </c>
    </row>
    <row r="193" spans="1:6" x14ac:dyDescent="0.25">
      <c r="A193" t="s">
        <v>6</v>
      </c>
      <c r="B193" t="s">
        <v>12</v>
      </c>
      <c r="C193" t="s">
        <v>354</v>
      </c>
      <c r="D193" t="s">
        <v>17</v>
      </c>
      <c r="E193">
        <v>0.64552114500000002</v>
      </c>
      <c r="F193" s="2" t="str">
        <f t="shared" si="2"/>
        <v>NREG_PHWR</v>
      </c>
    </row>
    <row r="194" spans="1:6" x14ac:dyDescent="0.25">
      <c r="A194" t="s">
        <v>6</v>
      </c>
      <c r="B194" t="s">
        <v>12</v>
      </c>
      <c r="C194" t="s">
        <v>354</v>
      </c>
      <c r="D194" t="s">
        <v>15</v>
      </c>
      <c r="E194">
        <v>1.9865117510000001</v>
      </c>
      <c r="F194" s="2" t="str">
        <f t="shared" si="2"/>
        <v>NREG_LH</v>
      </c>
    </row>
    <row r="195" spans="1:6" x14ac:dyDescent="0.25">
      <c r="A195" t="s">
        <v>6</v>
      </c>
      <c r="B195" t="s">
        <v>12</v>
      </c>
      <c r="C195" t="s">
        <v>354</v>
      </c>
      <c r="D195" t="s">
        <v>18</v>
      </c>
      <c r="E195">
        <v>2.385E-2</v>
      </c>
      <c r="F195" s="2" t="str">
        <f t="shared" ref="F195:F257" si="3">_xlfn.CONCAT(B195,D195)</f>
        <v>NREG_SH</v>
      </c>
    </row>
    <row r="196" spans="1:6" x14ac:dyDescent="0.25">
      <c r="A196" t="s">
        <v>6</v>
      </c>
      <c r="B196" t="s">
        <v>12</v>
      </c>
      <c r="C196" t="s">
        <v>354</v>
      </c>
      <c r="D196" t="s">
        <v>21</v>
      </c>
      <c r="E196">
        <v>5.3014200000000002</v>
      </c>
      <c r="F196" s="2" t="str">
        <f t="shared" si="3"/>
        <v>NREG_WINDON</v>
      </c>
    </row>
    <row r="197" spans="1:6" x14ac:dyDescent="0.25">
      <c r="A197" t="s">
        <v>6</v>
      </c>
      <c r="B197" t="s">
        <v>12</v>
      </c>
      <c r="C197" t="s">
        <v>354</v>
      </c>
      <c r="D197" t="s">
        <v>7</v>
      </c>
      <c r="E197">
        <v>0.12508</v>
      </c>
      <c r="F197" s="2" t="str">
        <f t="shared" si="3"/>
        <v>NREG_BIOMASS</v>
      </c>
    </row>
    <row r="198" spans="1:6" x14ac:dyDescent="0.25">
      <c r="A198" t="s">
        <v>6</v>
      </c>
      <c r="B198" t="s">
        <v>12</v>
      </c>
      <c r="C198" t="s">
        <v>354</v>
      </c>
      <c r="D198" t="s">
        <v>19</v>
      </c>
      <c r="E198">
        <v>16.09496978</v>
      </c>
      <c r="F198" s="2" t="str">
        <f t="shared" si="3"/>
        <v>NREG_SOLARGM</v>
      </c>
    </row>
    <row r="199" spans="1:6" x14ac:dyDescent="0.25">
      <c r="A199" t="s">
        <v>6</v>
      </c>
      <c r="B199" t="s">
        <v>12</v>
      </c>
      <c r="C199" t="s">
        <v>354</v>
      </c>
      <c r="D199" t="s">
        <v>20</v>
      </c>
      <c r="E199">
        <v>0.91486021900000003</v>
      </c>
      <c r="F199" s="2" t="str">
        <f t="shared" si="3"/>
        <v>NREG_SOLARRF</v>
      </c>
    </row>
    <row r="200" spans="1:6" x14ac:dyDescent="0.25">
      <c r="A200" t="s">
        <v>6</v>
      </c>
      <c r="B200" t="s">
        <v>12</v>
      </c>
      <c r="C200" t="s">
        <v>353</v>
      </c>
      <c r="D200" t="s">
        <v>13</v>
      </c>
      <c r="E200">
        <v>26.617619179999998</v>
      </c>
      <c r="F200" s="2" t="str">
        <f t="shared" si="3"/>
        <v>NREG_COAL</v>
      </c>
    </row>
    <row r="201" spans="1:6" x14ac:dyDescent="0.25">
      <c r="A201" t="s">
        <v>6</v>
      </c>
      <c r="B201" t="s">
        <v>12</v>
      </c>
      <c r="C201" t="s">
        <v>353</v>
      </c>
      <c r="D201" t="s">
        <v>14</v>
      </c>
      <c r="E201">
        <v>1.353729741</v>
      </c>
      <c r="F201" s="2" t="str">
        <f t="shared" si="3"/>
        <v>NREG_CCGT</v>
      </c>
    </row>
    <row r="202" spans="1:6" x14ac:dyDescent="0.25">
      <c r="A202" t="s">
        <v>6</v>
      </c>
      <c r="B202" t="s">
        <v>12</v>
      </c>
      <c r="C202" t="s">
        <v>353</v>
      </c>
      <c r="D202" t="s">
        <v>17</v>
      </c>
      <c r="E202">
        <v>0.33564224100000001</v>
      </c>
      <c r="F202" s="2" t="str">
        <f t="shared" si="3"/>
        <v>NREG_PHWR</v>
      </c>
    </row>
    <row r="203" spans="1:6" x14ac:dyDescent="0.25">
      <c r="A203" t="s">
        <v>6</v>
      </c>
      <c r="B203" t="s">
        <v>12</v>
      </c>
      <c r="C203" t="s">
        <v>353</v>
      </c>
      <c r="D203" t="s">
        <v>15</v>
      </c>
      <c r="E203">
        <v>3.497691621</v>
      </c>
      <c r="F203" s="2" t="str">
        <f t="shared" si="3"/>
        <v>NREG_LH</v>
      </c>
    </row>
    <row r="204" spans="1:6" x14ac:dyDescent="0.25">
      <c r="A204" t="s">
        <v>6</v>
      </c>
      <c r="B204" t="s">
        <v>12</v>
      </c>
      <c r="C204" t="s">
        <v>353</v>
      </c>
      <c r="D204" t="s">
        <v>18</v>
      </c>
      <c r="E204">
        <v>4.9099999999999998E-2</v>
      </c>
      <c r="F204" s="2" t="str">
        <f t="shared" si="3"/>
        <v>NREG_SH</v>
      </c>
    </row>
    <row r="205" spans="1:6" x14ac:dyDescent="0.25">
      <c r="A205" t="s">
        <v>6</v>
      </c>
      <c r="B205" t="s">
        <v>12</v>
      </c>
      <c r="C205" t="s">
        <v>353</v>
      </c>
      <c r="D205" t="s">
        <v>21</v>
      </c>
      <c r="E205">
        <v>0</v>
      </c>
      <c r="F205" s="2" t="str">
        <f t="shared" si="3"/>
        <v>NREG_WINDON</v>
      </c>
    </row>
    <row r="206" spans="1:6" x14ac:dyDescent="0.25">
      <c r="A206" t="s">
        <v>6</v>
      </c>
      <c r="B206" t="s">
        <v>12</v>
      </c>
      <c r="C206" t="s">
        <v>353</v>
      </c>
      <c r="D206" t="s">
        <v>7</v>
      </c>
      <c r="E206">
        <v>2.2167300000000001</v>
      </c>
      <c r="F206" s="2" t="str">
        <f t="shared" si="3"/>
        <v>NREG_BIOMASS</v>
      </c>
    </row>
    <row r="207" spans="1:6" x14ac:dyDescent="0.25">
      <c r="A207" t="s">
        <v>6</v>
      </c>
      <c r="B207" t="s">
        <v>12</v>
      </c>
      <c r="C207" t="s">
        <v>353</v>
      </c>
      <c r="D207" t="s">
        <v>19</v>
      </c>
      <c r="E207">
        <v>2.2580448369999999</v>
      </c>
      <c r="F207" s="2" t="str">
        <f t="shared" si="3"/>
        <v>NREG_SOLARGM</v>
      </c>
    </row>
    <row r="208" spans="1:6" x14ac:dyDescent="0.25">
      <c r="A208" t="s">
        <v>6</v>
      </c>
      <c r="B208" t="s">
        <v>12</v>
      </c>
      <c r="C208" t="s">
        <v>353</v>
      </c>
      <c r="D208" t="s">
        <v>20</v>
      </c>
      <c r="E208">
        <v>0.288555163</v>
      </c>
      <c r="F208" s="2" t="str">
        <f t="shared" si="3"/>
        <v>NREG_SOLARRF</v>
      </c>
    </row>
    <row r="209" spans="1:6" x14ac:dyDescent="0.25">
      <c r="A209" t="s">
        <v>6</v>
      </c>
      <c r="B209" t="s">
        <v>12</v>
      </c>
      <c r="C209" t="s">
        <v>352</v>
      </c>
      <c r="D209" t="s">
        <v>13</v>
      </c>
      <c r="E209">
        <v>0.88322208499999999</v>
      </c>
      <c r="F209" s="2" t="str">
        <f t="shared" si="3"/>
        <v>NREG_COAL</v>
      </c>
    </row>
    <row r="210" spans="1:6" x14ac:dyDescent="0.25">
      <c r="A210" t="s">
        <v>6</v>
      </c>
      <c r="B210" t="s">
        <v>12</v>
      </c>
      <c r="C210" t="s">
        <v>352</v>
      </c>
      <c r="D210" t="s">
        <v>14</v>
      </c>
      <c r="E210">
        <v>0.76020709099999995</v>
      </c>
      <c r="F210" s="2" t="str">
        <f t="shared" si="3"/>
        <v>NREG_CCGT</v>
      </c>
    </row>
    <row r="211" spans="1:6" x14ac:dyDescent="0.25">
      <c r="A211" t="s">
        <v>6</v>
      </c>
      <c r="B211" t="s">
        <v>12</v>
      </c>
      <c r="C211" t="s">
        <v>352</v>
      </c>
      <c r="D211" t="s">
        <v>17</v>
      </c>
      <c r="E211">
        <v>3.6221719999999999E-2</v>
      </c>
      <c r="F211" s="2" t="str">
        <f t="shared" si="3"/>
        <v>NREG_PHWR</v>
      </c>
    </row>
    <row r="212" spans="1:6" x14ac:dyDescent="0.25">
      <c r="A212" t="s">
        <v>6</v>
      </c>
      <c r="B212" t="s">
        <v>12</v>
      </c>
      <c r="C212" t="s">
        <v>352</v>
      </c>
      <c r="D212" t="s">
        <v>15</v>
      </c>
      <c r="E212">
        <v>2.2022763859999999</v>
      </c>
      <c r="F212" s="2" t="str">
        <f t="shared" si="3"/>
        <v>NREG_LH</v>
      </c>
    </row>
    <row r="213" spans="1:6" x14ac:dyDescent="0.25">
      <c r="A213" t="s">
        <v>6</v>
      </c>
      <c r="B213" t="s">
        <v>12</v>
      </c>
      <c r="C213" t="s">
        <v>352</v>
      </c>
      <c r="D213" t="s">
        <v>18</v>
      </c>
      <c r="E213">
        <v>0.21881999999999999</v>
      </c>
      <c r="F213" s="2" t="str">
        <f t="shared" si="3"/>
        <v>NREG_SH</v>
      </c>
    </row>
    <row r="214" spans="1:6" x14ac:dyDescent="0.25">
      <c r="A214" t="s">
        <v>6</v>
      </c>
      <c r="B214" t="s">
        <v>12</v>
      </c>
      <c r="C214" t="s">
        <v>352</v>
      </c>
      <c r="D214" t="s">
        <v>21</v>
      </c>
      <c r="E214">
        <v>0</v>
      </c>
      <c r="F214" s="2" t="str">
        <f t="shared" si="3"/>
        <v>NREG_WINDON</v>
      </c>
    </row>
    <row r="215" spans="1:6" x14ac:dyDescent="0.25">
      <c r="A215" t="s">
        <v>6</v>
      </c>
      <c r="B215" t="s">
        <v>12</v>
      </c>
      <c r="C215" t="s">
        <v>352</v>
      </c>
      <c r="D215" t="s">
        <v>7</v>
      </c>
      <c r="E215">
        <v>0.13944000000000001</v>
      </c>
      <c r="F215" s="2" t="str">
        <f t="shared" si="3"/>
        <v>NREG_BIOMASS</v>
      </c>
    </row>
    <row r="216" spans="1:6" x14ac:dyDescent="0.25">
      <c r="A216" t="s">
        <v>6</v>
      </c>
      <c r="B216" t="s">
        <v>12</v>
      </c>
      <c r="C216" t="s">
        <v>352</v>
      </c>
      <c r="D216" t="s">
        <v>19</v>
      </c>
      <c r="E216">
        <v>0.31169507600000002</v>
      </c>
      <c r="F216" s="2" t="str">
        <f t="shared" si="3"/>
        <v>NREG_SOLARGM</v>
      </c>
    </row>
    <row r="217" spans="1:6" x14ac:dyDescent="0.25">
      <c r="A217" t="s">
        <v>6</v>
      </c>
      <c r="B217" t="s">
        <v>12</v>
      </c>
      <c r="C217" t="s">
        <v>352</v>
      </c>
      <c r="D217" t="s">
        <v>20</v>
      </c>
      <c r="E217">
        <v>0.274414924</v>
      </c>
      <c r="F217" s="2" t="str">
        <f t="shared" si="3"/>
        <v>NREG_SOLARRF</v>
      </c>
    </row>
    <row r="218" spans="1:6" x14ac:dyDescent="0.25">
      <c r="A218" t="s">
        <v>6</v>
      </c>
      <c r="B218" t="s">
        <v>10</v>
      </c>
      <c r="C218" t="s">
        <v>372</v>
      </c>
      <c r="D218" t="s">
        <v>13</v>
      </c>
      <c r="E218">
        <v>0.107688149</v>
      </c>
      <c r="F218" s="2" t="str">
        <f t="shared" si="3"/>
        <v>EREG_COAL</v>
      </c>
    </row>
    <row r="219" spans="1:6" x14ac:dyDescent="0.25">
      <c r="A219" t="s">
        <v>6</v>
      </c>
      <c r="B219" t="s">
        <v>10</v>
      </c>
      <c r="C219" t="s">
        <v>372</v>
      </c>
      <c r="D219" t="s">
        <v>14</v>
      </c>
      <c r="E219">
        <v>0</v>
      </c>
      <c r="F219" s="2" t="str">
        <f t="shared" si="3"/>
        <v>EREG_CCGT</v>
      </c>
    </row>
    <row r="220" spans="1:6" x14ac:dyDescent="0.25">
      <c r="A220" t="s">
        <v>6</v>
      </c>
      <c r="B220" t="s">
        <v>10</v>
      </c>
      <c r="C220" t="s">
        <v>372</v>
      </c>
      <c r="D220" t="s">
        <v>17</v>
      </c>
      <c r="E220">
        <v>0</v>
      </c>
      <c r="F220" s="2" t="str">
        <f t="shared" si="3"/>
        <v>EREG_PHWR</v>
      </c>
    </row>
    <row r="221" spans="1:6" x14ac:dyDescent="0.25">
      <c r="A221" t="s">
        <v>6</v>
      </c>
      <c r="B221" t="s">
        <v>10</v>
      </c>
      <c r="C221" t="s">
        <v>372</v>
      </c>
      <c r="D221" t="s">
        <v>15</v>
      </c>
      <c r="E221">
        <v>6.5377032000000002E-2</v>
      </c>
      <c r="F221" s="2" t="str">
        <f t="shared" si="3"/>
        <v>EREG_LH</v>
      </c>
    </row>
    <row r="222" spans="1:6" x14ac:dyDescent="0.25">
      <c r="A222" t="s">
        <v>6</v>
      </c>
      <c r="B222" t="s">
        <v>10</v>
      </c>
      <c r="C222" t="s">
        <v>372</v>
      </c>
      <c r="D222" t="s">
        <v>18</v>
      </c>
      <c r="E222">
        <v>5.5109999999999999E-2</v>
      </c>
      <c r="F222" s="2" t="str">
        <f t="shared" si="3"/>
        <v>EREG_SH</v>
      </c>
    </row>
    <row r="223" spans="1:6" x14ac:dyDescent="0.25">
      <c r="A223" t="s">
        <v>6</v>
      </c>
      <c r="B223" t="s">
        <v>10</v>
      </c>
      <c r="C223" t="s">
        <v>372</v>
      </c>
      <c r="D223" t="s">
        <v>21</v>
      </c>
      <c r="E223">
        <v>0</v>
      </c>
      <c r="F223" s="2" t="str">
        <f t="shared" si="3"/>
        <v>EREG_WINDON</v>
      </c>
    </row>
    <row r="224" spans="1:6" x14ac:dyDescent="0.25">
      <c r="A224" t="s">
        <v>6</v>
      </c>
      <c r="B224" t="s">
        <v>10</v>
      </c>
      <c r="C224" t="s">
        <v>372</v>
      </c>
      <c r="D224" t="s">
        <v>7</v>
      </c>
      <c r="E224">
        <v>0</v>
      </c>
      <c r="F224" s="2" t="str">
        <f t="shared" si="3"/>
        <v>EREG_BIOMASS</v>
      </c>
    </row>
    <row r="225" spans="1:6" x14ac:dyDescent="0.25">
      <c r="A225" t="s">
        <v>6</v>
      </c>
      <c r="B225" t="s">
        <v>10</v>
      </c>
      <c r="C225" t="s">
        <v>372</v>
      </c>
      <c r="D225" t="s">
        <v>19</v>
      </c>
      <c r="E225">
        <v>0</v>
      </c>
      <c r="F225" s="2" t="str">
        <f t="shared" si="3"/>
        <v>EREG_SOLARGM</v>
      </c>
    </row>
    <row r="226" spans="1:6" x14ac:dyDescent="0.25">
      <c r="A226" t="s">
        <v>6</v>
      </c>
      <c r="B226" t="s">
        <v>10</v>
      </c>
      <c r="C226" t="s">
        <v>372</v>
      </c>
      <c r="D226" t="s">
        <v>20</v>
      </c>
      <c r="E226">
        <v>3.7599999999999999E-3</v>
      </c>
      <c r="F226" s="2" t="str">
        <f t="shared" si="3"/>
        <v>EREG_SOLARRF</v>
      </c>
    </row>
    <row r="227" spans="1:6" x14ac:dyDescent="0.25">
      <c r="A227" t="s">
        <v>6</v>
      </c>
      <c r="D227" t="s">
        <v>162</v>
      </c>
      <c r="E227">
        <v>12.831</v>
      </c>
      <c r="F227" s="2" t="str">
        <f t="shared" si="3"/>
        <v>RF_LPG</v>
      </c>
    </row>
    <row r="228" spans="1:6" x14ac:dyDescent="0.25">
      <c r="A228" t="s">
        <v>6</v>
      </c>
      <c r="D228" t="s">
        <v>163</v>
      </c>
      <c r="E228">
        <v>42.817</v>
      </c>
      <c r="F228" s="2" t="str">
        <f t="shared" si="3"/>
        <v>RF_MS</v>
      </c>
    </row>
    <row r="229" spans="1:6" x14ac:dyDescent="0.25">
      <c r="A229" t="s">
        <v>6</v>
      </c>
      <c r="D229" t="s">
        <v>160</v>
      </c>
      <c r="E229">
        <v>15.039</v>
      </c>
      <c r="F229" s="2" t="str">
        <f t="shared" si="3"/>
        <v>RF_ATF</v>
      </c>
    </row>
    <row r="230" spans="1:6" x14ac:dyDescent="0.25">
      <c r="A230" t="s">
        <v>6</v>
      </c>
      <c r="D230" t="s">
        <v>161</v>
      </c>
      <c r="E230">
        <v>113.776</v>
      </c>
      <c r="F230" s="2" t="str">
        <f t="shared" si="3"/>
        <v>RF_HSD</v>
      </c>
    </row>
    <row r="231" spans="1:6" x14ac:dyDescent="0.25">
      <c r="A231" t="s">
        <v>6</v>
      </c>
      <c r="D231" t="s">
        <v>165</v>
      </c>
      <c r="E231">
        <v>15.39</v>
      </c>
      <c r="F231" s="2" t="str">
        <f t="shared" si="3"/>
        <v>RF_PETCOKE</v>
      </c>
    </row>
    <row r="232" spans="1:6" x14ac:dyDescent="0.25">
      <c r="A232" t="s">
        <v>6</v>
      </c>
      <c r="D232" t="s">
        <v>164</v>
      </c>
      <c r="E232">
        <v>11.85</v>
      </c>
      <c r="F232" s="2" t="str">
        <f t="shared" si="3"/>
        <v>RF_OTHERPP</v>
      </c>
    </row>
    <row r="233" spans="1:6" x14ac:dyDescent="0.25">
      <c r="A233" t="s">
        <v>6</v>
      </c>
      <c r="B233" t="s">
        <v>10</v>
      </c>
      <c r="C233" t="s">
        <v>376</v>
      </c>
      <c r="D233" t="s">
        <v>24</v>
      </c>
      <c r="E233">
        <v>2.659823E-3</v>
      </c>
      <c r="F233" s="2" t="str">
        <f t="shared" si="3"/>
        <v>ERGH_ELECTROLYSIS</v>
      </c>
    </row>
    <row r="234" spans="1:6" x14ac:dyDescent="0.25">
      <c r="A234" t="s">
        <v>6</v>
      </c>
      <c r="B234" t="s">
        <v>10</v>
      </c>
      <c r="C234" t="s">
        <v>375</v>
      </c>
      <c r="D234" t="s">
        <v>24</v>
      </c>
      <c r="E234">
        <v>0</v>
      </c>
      <c r="F234" s="2" t="str">
        <f t="shared" si="3"/>
        <v>ERGH_ELECTROLYSIS</v>
      </c>
    </row>
    <row r="235" spans="1:6" x14ac:dyDescent="0.25">
      <c r="A235" t="s">
        <v>6</v>
      </c>
      <c r="B235" t="s">
        <v>10</v>
      </c>
      <c r="C235" t="s">
        <v>374</v>
      </c>
      <c r="D235" t="s">
        <v>24</v>
      </c>
      <c r="E235">
        <v>1.9297504E-2</v>
      </c>
      <c r="F235" s="2" t="str">
        <f t="shared" si="3"/>
        <v>ERGH_ELECTROLYSIS</v>
      </c>
    </row>
    <row r="236" spans="1:6" x14ac:dyDescent="0.25">
      <c r="A236" t="s">
        <v>6</v>
      </c>
      <c r="B236" t="s">
        <v>10</v>
      </c>
      <c r="C236" t="s">
        <v>373</v>
      </c>
      <c r="D236" t="s">
        <v>24</v>
      </c>
      <c r="E236">
        <v>3.5464310000000001E-3</v>
      </c>
      <c r="F236" s="2" t="str">
        <f t="shared" si="3"/>
        <v>ERGH_ELECTROLYSIS</v>
      </c>
    </row>
    <row r="237" spans="1:6" x14ac:dyDescent="0.25">
      <c r="A237" t="s">
        <v>6</v>
      </c>
      <c r="B237" t="s">
        <v>10</v>
      </c>
      <c r="C237" t="s">
        <v>372</v>
      </c>
      <c r="D237" t="s">
        <v>24</v>
      </c>
      <c r="E237">
        <v>0</v>
      </c>
      <c r="F237" s="2" t="str">
        <f t="shared" si="3"/>
        <v>ERGH_ELECTROLYSIS</v>
      </c>
    </row>
    <row r="238" spans="1:6" x14ac:dyDescent="0.25">
      <c r="A238" t="s">
        <v>6</v>
      </c>
      <c r="B238" t="s">
        <v>11</v>
      </c>
      <c r="C238" t="s">
        <v>371</v>
      </c>
      <c r="D238" t="s">
        <v>24</v>
      </c>
      <c r="E238">
        <v>0</v>
      </c>
      <c r="F238" s="2" t="str">
        <f t="shared" si="3"/>
        <v>WRGH_ELECTROLYSIS</v>
      </c>
    </row>
    <row r="239" spans="1:6" x14ac:dyDescent="0.25">
      <c r="A239" t="s">
        <v>6</v>
      </c>
      <c r="B239" t="s">
        <v>11</v>
      </c>
      <c r="C239" t="s">
        <v>370</v>
      </c>
      <c r="D239" t="s">
        <v>24</v>
      </c>
      <c r="E239">
        <v>6.6652882999999996E-2</v>
      </c>
      <c r="F239" s="2" t="str">
        <f t="shared" si="3"/>
        <v>WRGH_ELECTROLYSIS</v>
      </c>
    </row>
    <row r="240" spans="1:6" x14ac:dyDescent="0.25">
      <c r="A240" t="s">
        <v>6</v>
      </c>
      <c r="B240" t="s">
        <v>11</v>
      </c>
      <c r="C240" t="s">
        <v>369</v>
      </c>
      <c r="D240" t="s">
        <v>24</v>
      </c>
      <c r="E240">
        <v>1.3627039000000001E-2</v>
      </c>
      <c r="F240" s="2" t="str">
        <f t="shared" si="3"/>
        <v>WRGH_ELECTROLYSIS</v>
      </c>
    </row>
    <row r="241" spans="1:6" x14ac:dyDescent="0.25">
      <c r="A241" t="s">
        <v>6</v>
      </c>
      <c r="B241" t="s">
        <v>11</v>
      </c>
      <c r="C241" t="s">
        <v>368</v>
      </c>
      <c r="D241" t="s">
        <v>24</v>
      </c>
      <c r="E241">
        <v>2.5841326000000001E-2</v>
      </c>
      <c r="F241" s="2" t="str">
        <f t="shared" si="3"/>
        <v>WRGH_ELECTROLYSIS</v>
      </c>
    </row>
    <row r="242" spans="1:6" x14ac:dyDescent="0.25">
      <c r="A242" t="s">
        <v>6</v>
      </c>
      <c r="B242" t="s">
        <v>11</v>
      </c>
      <c r="C242" t="s">
        <v>367</v>
      </c>
      <c r="D242" t="s">
        <v>24</v>
      </c>
      <c r="E242">
        <v>1.7694200000000001E-3</v>
      </c>
      <c r="F242" s="2" t="str">
        <f t="shared" si="3"/>
        <v>WRGH_ELECTROLYSIS</v>
      </c>
    </row>
    <row r="243" spans="1:6" x14ac:dyDescent="0.25">
      <c r="A243" t="s">
        <v>6</v>
      </c>
      <c r="B243" t="s">
        <v>9</v>
      </c>
      <c r="C243" t="s">
        <v>366</v>
      </c>
      <c r="D243" t="s">
        <v>24</v>
      </c>
      <c r="E243">
        <v>5.0062559999999997E-3</v>
      </c>
      <c r="F243" s="2" t="str">
        <f t="shared" si="3"/>
        <v>NERGH_ELECTROLYSIS</v>
      </c>
    </row>
    <row r="244" spans="1:6" x14ac:dyDescent="0.25">
      <c r="A244" t="s">
        <v>6</v>
      </c>
      <c r="B244" t="s">
        <v>9</v>
      </c>
      <c r="C244" t="s">
        <v>365</v>
      </c>
      <c r="D244" t="s">
        <v>24</v>
      </c>
      <c r="E244">
        <v>0</v>
      </c>
      <c r="F244" s="2" t="str">
        <f t="shared" si="3"/>
        <v>NERGH_ELECTROLYSIS</v>
      </c>
    </row>
    <row r="245" spans="1:6" x14ac:dyDescent="0.25">
      <c r="A245" t="s">
        <v>6</v>
      </c>
      <c r="B245" t="s">
        <v>8</v>
      </c>
      <c r="C245" t="s">
        <v>364</v>
      </c>
      <c r="D245" t="s">
        <v>24</v>
      </c>
      <c r="E245">
        <v>1.0642017E-2</v>
      </c>
      <c r="F245" s="2" t="str">
        <f t="shared" si="3"/>
        <v>SRGH_ELECTROLYSIS</v>
      </c>
    </row>
    <row r="246" spans="1:6" x14ac:dyDescent="0.25">
      <c r="A246" t="s">
        <v>6</v>
      </c>
      <c r="B246" t="s">
        <v>8</v>
      </c>
      <c r="C246" t="s">
        <v>363</v>
      </c>
      <c r="D246" t="s">
        <v>24</v>
      </c>
      <c r="E246">
        <v>7.8696329999999991E-3</v>
      </c>
      <c r="F246" s="2" t="str">
        <f t="shared" si="3"/>
        <v>SRGH_ELECTROLYSIS</v>
      </c>
    </row>
    <row r="247" spans="1:6" x14ac:dyDescent="0.25">
      <c r="A247" t="s">
        <v>6</v>
      </c>
      <c r="B247" t="s">
        <v>8</v>
      </c>
      <c r="C247" t="s">
        <v>362</v>
      </c>
      <c r="D247" t="s">
        <v>24</v>
      </c>
      <c r="E247">
        <v>7.0093229999999996E-3</v>
      </c>
      <c r="F247" s="2" t="str">
        <f t="shared" si="3"/>
        <v>SRGH_ELECTROLYSIS</v>
      </c>
    </row>
    <row r="248" spans="1:6" x14ac:dyDescent="0.25">
      <c r="A248" t="s">
        <v>6</v>
      </c>
      <c r="B248" t="s">
        <v>8</v>
      </c>
      <c r="C248" t="s">
        <v>361</v>
      </c>
      <c r="D248" t="s">
        <v>24</v>
      </c>
      <c r="E248">
        <v>8.1697320000000007E-3</v>
      </c>
      <c r="F248" s="2" t="str">
        <f t="shared" si="3"/>
        <v>SRGH_ELECTROLYSIS</v>
      </c>
    </row>
    <row r="249" spans="1:6" x14ac:dyDescent="0.25">
      <c r="A249" t="s">
        <v>6</v>
      </c>
      <c r="B249" t="s">
        <v>8</v>
      </c>
      <c r="C249" t="s">
        <v>360</v>
      </c>
      <c r="D249" t="s">
        <v>24</v>
      </c>
      <c r="E249">
        <v>0</v>
      </c>
      <c r="F249" s="2" t="str">
        <f t="shared" si="3"/>
        <v>SRGH_ELECTROLYSIS</v>
      </c>
    </row>
    <row r="250" spans="1:6" x14ac:dyDescent="0.25">
      <c r="A250" t="s">
        <v>6</v>
      </c>
      <c r="B250" t="s">
        <v>12</v>
      </c>
      <c r="C250" t="s">
        <v>359</v>
      </c>
      <c r="D250" t="s">
        <v>24</v>
      </c>
      <c r="E250">
        <v>0</v>
      </c>
      <c r="F250" s="2" t="str">
        <f t="shared" si="3"/>
        <v>NRGH_ELECTROLYSIS</v>
      </c>
    </row>
    <row r="251" spans="1:6" x14ac:dyDescent="0.25">
      <c r="A251" t="s">
        <v>6</v>
      </c>
      <c r="B251" t="s">
        <v>12</v>
      </c>
      <c r="C251" t="s">
        <v>358</v>
      </c>
      <c r="D251" t="s">
        <v>24</v>
      </c>
      <c r="E251">
        <v>9.1400479999999996E-3</v>
      </c>
      <c r="F251" s="2" t="str">
        <f t="shared" si="3"/>
        <v>NRGH_ELECTROLYSIS</v>
      </c>
    </row>
    <row r="252" spans="1:6" x14ac:dyDescent="0.25">
      <c r="A252" t="s">
        <v>6</v>
      </c>
      <c r="B252" t="s">
        <v>12</v>
      </c>
      <c r="C252" t="s">
        <v>357</v>
      </c>
      <c r="D252" t="s">
        <v>24</v>
      </c>
      <c r="E252">
        <v>0</v>
      </c>
      <c r="F252" s="2" t="str">
        <f t="shared" si="3"/>
        <v>NRGH_ELECTROLYSIS</v>
      </c>
    </row>
    <row r="253" spans="1:6" x14ac:dyDescent="0.25">
      <c r="A253" t="s">
        <v>6</v>
      </c>
      <c r="B253" t="s">
        <v>12</v>
      </c>
      <c r="C253" t="s">
        <v>356</v>
      </c>
      <c r="D253" t="s">
        <v>24</v>
      </c>
      <c r="E253">
        <v>0</v>
      </c>
      <c r="F253" s="2" t="str">
        <f t="shared" si="3"/>
        <v>NRGH_ELECTROLYSIS</v>
      </c>
    </row>
    <row r="254" spans="1:6" x14ac:dyDescent="0.25">
      <c r="A254" t="s">
        <v>6</v>
      </c>
      <c r="B254" t="s">
        <v>12</v>
      </c>
      <c r="C254" t="s">
        <v>355</v>
      </c>
      <c r="D254" t="s">
        <v>24</v>
      </c>
      <c r="E254">
        <v>1.0066522E-2</v>
      </c>
      <c r="F254" s="2" t="str">
        <f t="shared" si="3"/>
        <v>NRGH_ELECTROLYSIS</v>
      </c>
    </row>
    <row r="255" spans="1:6" x14ac:dyDescent="0.25">
      <c r="A255" t="s">
        <v>6</v>
      </c>
      <c r="B255" t="s">
        <v>12</v>
      </c>
      <c r="C255" t="s">
        <v>354</v>
      </c>
      <c r="D255" t="s">
        <v>24</v>
      </c>
      <c r="E255">
        <v>1.09547E-2</v>
      </c>
      <c r="F255" s="2" t="str">
        <f t="shared" si="3"/>
        <v>NRGH_ELECTROLYSIS</v>
      </c>
    </row>
    <row r="256" spans="1:6" x14ac:dyDescent="0.25">
      <c r="A256" t="s">
        <v>6</v>
      </c>
      <c r="B256" t="s">
        <v>12</v>
      </c>
      <c r="C256" t="s">
        <v>353</v>
      </c>
      <c r="D256" t="s">
        <v>24</v>
      </c>
      <c r="E256">
        <v>3.847337E-2</v>
      </c>
      <c r="F256" s="2" t="str">
        <f t="shared" si="3"/>
        <v>NRGH_ELECTROLYSIS</v>
      </c>
    </row>
    <row r="257" spans="1:6" x14ac:dyDescent="0.25">
      <c r="A257" t="s">
        <v>6</v>
      </c>
      <c r="B257" t="s">
        <v>12</v>
      </c>
      <c r="C257" t="s">
        <v>352</v>
      </c>
      <c r="D257" t="s">
        <v>24</v>
      </c>
      <c r="E257">
        <v>0</v>
      </c>
      <c r="F257" s="2" t="str">
        <f t="shared" si="3"/>
        <v>NRGH_ELECTROLYSIS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D3A3-0E70-4ACD-AACB-ABFFF62147DC}">
  <dimension ref="A1:G2701"/>
  <sheetViews>
    <sheetView workbookViewId="0">
      <selection activeCell="G2" sqref="G2:G2701"/>
    </sheetView>
  </sheetViews>
  <sheetFormatPr defaultRowHeight="15" x14ac:dyDescent="0.25"/>
  <cols>
    <col min="7" max="7" width="2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377</v>
      </c>
      <c r="E1" t="s">
        <v>3</v>
      </c>
      <c r="F1" t="s">
        <v>282</v>
      </c>
      <c r="G1" s="2" t="s">
        <v>348</v>
      </c>
    </row>
    <row r="2" spans="1:7" x14ac:dyDescent="0.25">
      <c r="A2" t="s">
        <v>13</v>
      </c>
      <c r="B2" t="s">
        <v>6</v>
      </c>
      <c r="C2" t="s">
        <v>10</v>
      </c>
      <c r="D2" t="s">
        <v>376</v>
      </c>
      <c r="E2">
        <v>2024</v>
      </c>
      <c r="F2">
        <v>0</v>
      </c>
      <c r="G2" s="2" t="str">
        <f>_xlfn.CONCAT(A2,C2)</f>
        <v>EG_COALER</v>
      </c>
    </row>
    <row r="3" spans="1:7" x14ac:dyDescent="0.25">
      <c r="A3" t="s">
        <v>13</v>
      </c>
      <c r="B3" t="s">
        <v>6</v>
      </c>
      <c r="C3" t="s">
        <v>10</v>
      </c>
      <c r="D3" t="s">
        <v>376</v>
      </c>
      <c r="E3">
        <v>2025</v>
      </c>
      <c r="F3">
        <v>0</v>
      </c>
      <c r="G3" s="2" t="str">
        <f t="shared" ref="G3:G66" si="0">_xlfn.CONCAT(A3,C3)</f>
        <v>EG_COALER</v>
      </c>
    </row>
    <row r="4" spans="1:7" x14ac:dyDescent="0.25">
      <c r="A4" t="s">
        <v>13</v>
      </c>
      <c r="B4" t="s">
        <v>6</v>
      </c>
      <c r="C4" t="s">
        <v>10</v>
      </c>
      <c r="D4" t="s">
        <v>376</v>
      </c>
      <c r="E4">
        <v>2026</v>
      </c>
      <c r="F4">
        <v>0</v>
      </c>
      <c r="G4" s="2" t="str">
        <f t="shared" si="0"/>
        <v>EG_COALER</v>
      </c>
    </row>
    <row r="5" spans="1:7" x14ac:dyDescent="0.25">
      <c r="A5" t="s">
        <v>13</v>
      </c>
      <c r="B5" t="s">
        <v>6</v>
      </c>
      <c r="C5" t="s">
        <v>10</v>
      </c>
      <c r="D5" t="s">
        <v>376</v>
      </c>
      <c r="E5">
        <v>2027</v>
      </c>
      <c r="F5">
        <v>0</v>
      </c>
      <c r="G5" s="2" t="str">
        <f t="shared" si="0"/>
        <v>EG_COALER</v>
      </c>
    </row>
    <row r="6" spans="1:7" x14ac:dyDescent="0.25">
      <c r="A6" t="s">
        <v>13</v>
      </c>
      <c r="B6" t="s">
        <v>6</v>
      </c>
      <c r="C6" t="s">
        <v>10</v>
      </c>
      <c r="D6" t="s">
        <v>376</v>
      </c>
      <c r="E6">
        <v>2028</v>
      </c>
      <c r="F6">
        <v>0</v>
      </c>
      <c r="G6" s="2" t="str">
        <f t="shared" si="0"/>
        <v>EG_COALER</v>
      </c>
    </row>
    <row r="7" spans="1:7" x14ac:dyDescent="0.25">
      <c r="A7" t="s">
        <v>13</v>
      </c>
      <c r="B7" t="s">
        <v>6</v>
      </c>
      <c r="C7" t="s">
        <v>10</v>
      </c>
      <c r="D7" t="s">
        <v>376</v>
      </c>
      <c r="E7">
        <v>2029</v>
      </c>
      <c r="F7">
        <v>0</v>
      </c>
      <c r="G7" s="2" t="str">
        <f t="shared" si="0"/>
        <v>EG_COALER</v>
      </c>
    </row>
    <row r="8" spans="1:7" x14ac:dyDescent="0.25">
      <c r="A8" t="s">
        <v>13</v>
      </c>
      <c r="B8" t="s">
        <v>6</v>
      </c>
      <c r="C8" t="s">
        <v>10</v>
      </c>
      <c r="D8" t="s">
        <v>376</v>
      </c>
      <c r="E8">
        <v>2030</v>
      </c>
      <c r="F8">
        <v>0</v>
      </c>
      <c r="G8" s="2" t="str">
        <f t="shared" si="0"/>
        <v>EG_COALER</v>
      </c>
    </row>
    <row r="9" spans="1:7" x14ac:dyDescent="0.25">
      <c r="A9" t="s">
        <v>13</v>
      </c>
      <c r="B9" t="s">
        <v>6</v>
      </c>
      <c r="C9" t="s">
        <v>10</v>
      </c>
      <c r="D9" t="s">
        <v>376</v>
      </c>
      <c r="E9">
        <v>2031</v>
      </c>
      <c r="F9">
        <v>0.105</v>
      </c>
      <c r="G9" s="2" t="str">
        <f t="shared" si="0"/>
        <v>EG_COALER</v>
      </c>
    </row>
    <row r="10" spans="1:7" x14ac:dyDescent="0.25">
      <c r="A10" t="s">
        <v>13</v>
      </c>
      <c r="B10" t="s">
        <v>6</v>
      </c>
      <c r="C10" t="s">
        <v>10</v>
      </c>
      <c r="D10" t="s">
        <v>376</v>
      </c>
      <c r="E10">
        <v>2032</v>
      </c>
      <c r="F10">
        <v>0.315</v>
      </c>
      <c r="G10" s="2" t="str">
        <f t="shared" si="0"/>
        <v>EG_COALER</v>
      </c>
    </row>
    <row r="11" spans="1:7" x14ac:dyDescent="0.25">
      <c r="A11" t="s">
        <v>13</v>
      </c>
      <c r="B11" t="s">
        <v>6</v>
      </c>
      <c r="C11" t="s">
        <v>10</v>
      </c>
      <c r="D11" t="s">
        <v>376</v>
      </c>
      <c r="E11">
        <v>2033</v>
      </c>
      <c r="F11">
        <v>0</v>
      </c>
      <c r="G11" s="2" t="str">
        <f t="shared" si="0"/>
        <v>EG_COALER</v>
      </c>
    </row>
    <row r="12" spans="1:7" x14ac:dyDescent="0.25">
      <c r="A12" t="s">
        <v>13</v>
      </c>
      <c r="B12" t="s">
        <v>6</v>
      </c>
      <c r="C12" t="s">
        <v>10</v>
      </c>
      <c r="D12" t="s">
        <v>376</v>
      </c>
      <c r="E12">
        <v>2034</v>
      </c>
      <c r="F12">
        <v>0.21</v>
      </c>
      <c r="G12" s="2" t="str">
        <f t="shared" si="0"/>
        <v>EG_COALER</v>
      </c>
    </row>
    <row r="13" spans="1:7" x14ac:dyDescent="0.25">
      <c r="A13" t="s">
        <v>13</v>
      </c>
      <c r="B13" t="s">
        <v>6</v>
      </c>
      <c r="C13" t="s">
        <v>10</v>
      </c>
      <c r="D13" t="s">
        <v>376</v>
      </c>
      <c r="E13">
        <v>2035</v>
      </c>
      <c r="F13">
        <v>0.21</v>
      </c>
      <c r="G13" s="2" t="str">
        <f t="shared" si="0"/>
        <v>EG_COALER</v>
      </c>
    </row>
    <row r="14" spans="1:7" x14ac:dyDescent="0.25">
      <c r="A14" t="s">
        <v>13</v>
      </c>
      <c r="B14" t="s">
        <v>6</v>
      </c>
      <c r="C14" t="s">
        <v>10</v>
      </c>
      <c r="D14" t="s">
        <v>376</v>
      </c>
      <c r="E14">
        <v>2036</v>
      </c>
      <c r="F14">
        <v>0.21</v>
      </c>
      <c r="G14" s="2" t="str">
        <f t="shared" si="0"/>
        <v>EG_COALER</v>
      </c>
    </row>
    <row r="15" spans="1:7" x14ac:dyDescent="0.25">
      <c r="A15" t="s">
        <v>13</v>
      </c>
      <c r="B15" t="s">
        <v>6</v>
      </c>
      <c r="C15" t="s">
        <v>10</v>
      </c>
      <c r="D15" t="s">
        <v>376</v>
      </c>
      <c r="E15">
        <v>2037</v>
      </c>
      <c r="F15">
        <v>0</v>
      </c>
      <c r="G15" s="2" t="str">
        <f t="shared" si="0"/>
        <v>EG_COALER</v>
      </c>
    </row>
    <row r="16" spans="1:7" x14ac:dyDescent="0.25">
      <c r="A16" t="s">
        <v>13</v>
      </c>
      <c r="B16" t="s">
        <v>6</v>
      </c>
      <c r="C16" t="s">
        <v>10</v>
      </c>
      <c r="D16" t="s">
        <v>376</v>
      </c>
      <c r="E16">
        <v>2038</v>
      </c>
      <c r="F16">
        <v>0</v>
      </c>
      <c r="G16" s="2" t="str">
        <f t="shared" si="0"/>
        <v>EG_COALER</v>
      </c>
    </row>
    <row r="17" spans="1:7" x14ac:dyDescent="0.25">
      <c r="A17" t="s">
        <v>13</v>
      </c>
      <c r="B17" t="s">
        <v>6</v>
      </c>
      <c r="C17" t="s">
        <v>10</v>
      </c>
      <c r="D17" t="s">
        <v>376</v>
      </c>
      <c r="E17">
        <v>2039</v>
      </c>
      <c r="F17">
        <v>0</v>
      </c>
      <c r="G17" s="2" t="str">
        <f t="shared" si="0"/>
        <v>EG_COALER</v>
      </c>
    </row>
    <row r="18" spans="1:7" x14ac:dyDescent="0.25">
      <c r="A18" t="s">
        <v>13</v>
      </c>
      <c r="B18" t="s">
        <v>6</v>
      </c>
      <c r="C18" t="s">
        <v>10</v>
      </c>
      <c r="D18" t="s">
        <v>376</v>
      </c>
      <c r="E18">
        <v>2040</v>
      </c>
      <c r="F18">
        <v>0</v>
      </c>
      <c r="G18" s="2" t="str">
        <f t="shared" si="0"/>
        <v>EG_COALER</v>
      </c>
    </row>
    <row r="19" spans="1:7" x14ac:dyDescent="0.25">
      <c r="A19" t="s">
        <v>13</v>
      </c>
      <c r="B19" t="s">
        <v>6</v>
      </c>
      <c r="C19" t="s">
        <v>10</v>
      </c>
      <c r="D19" t="s">
        <v>376</v>
      </c>
      <c r="E19">
        <v>2041</v>
      </c>
      <c r="F19">
        <v>0</v>
      </c>
      <c r="G19" s="2" t="str">
        <f t="shared" si="0"/>
        <v>EG_COALER</v>
      </c>
    </row>
    <row r="20" spans="1:7" x14ac:dyDescent="0.25">
      <c r="A20" t="s">
        <v>13</v>
      </c>
      <c r="B20" t="s">
        <v>6</v>
      </c>
      <c r="C20" t="s">
        <v>10</v>
      </c>
      <c r="D20" t="s">
        <v>375</v>
      </c>
      <c r="E20">
        <v>2024</v>
      </c>
      <c r="F20">
        <v>0</v>
      </c>
      <c r="G20" s="2" t="str">
        <f t="shared" si="0"/>
        <v>EG_COALER</v>
      </c>
    </row>
    <row r="21" spans="1:7" x14ac:dyDescent="0.25">
      <c r="A21" t="s">
        <v>13</v>
      </c>
      <c r="B21" t="s">
        <v>6</v>
      </c>
      <c r="C21" t="s">
        <v>10</v>
      </c>
      <c r="D21" t="s">
        <v>375</v>
      </c>
      <c r="E21">
        <v>2025</v>
      </c>
      <c r="F21">
        <v>0</v>
      </c>
      <c r="G21" s="2" t="str">
        <f t="shared" si="0"/>
        <v>EG_COALER</v>
      </c>
    </row>
    <row r="22" spans="1:7" x14ac:dyDescent="0.25">
      <c r="A22" t="s">
        <v>13</v>
      </c>
      <c r="B22" t="s">
        <v>6</v>
      </c>
      <c r="C22" t="s">
        <v>10</v>
      </c>
      <c r="D22" t="s">
        <v>375</v>
      </c>
      <c r="E22">
        <v>2026</v>
      </c>
      <c r="F22">
        <v>0</v>
      </c>
      <c r="G22" s="2" t="str">
        <f t="shared" si="0"/>
        <v>EG_COALER</v>
      </c>
    </row>
    <row r="23" spans="1:7" x14ac:dyDescent="0.25">
      <c r="A23" t="s">
        <v>13</v>
      </c>
      <c r="B23" t="s">
        <v>6</v>
      </c>
      <c r="C23" t="s">
        <v>10</v>
      </c>
      <c r="D23" t="s">
        <v>375</v>
      </c>
      <c r="E23">
        <v>2027</v>
      </c>
      <c r="F23">
        <v>0</v>
      </c>
      <c r="G23" s="2" t="str">
        <f t="shared" si="0"/>
        <v>EG_COALER</v>
      </c>
    </row>
    <row r="24" spans="1:7" x14ac:dyDescent="0.25">
      <c r="A24" t="s">
        <v>13</v>
      </c>
      <c r="B24" t="s">
        <v>6</v>
      </c>
      <c r="C24" t="s">
        <v>10</v>
      </c>
      <c r="D24" t="s">
        <v>375</v>
      </c>
      <c r="E24">
        <v>2028</v>
      </c>
      <c r="F24">
        <v>0</v>
      </c>
      <c r="G24" s="2" t="str">
        <f t="shared" si="0"/>
        <v>EG_COALER</v>
      </c>
    </row>
    <row r="25" spans="1:7" x14ac:dyDescent="0.25">
      <c r="A25" t="s">
        <v>13</v>
      </c>
      <c r="B25" t="s">
        <v>6</v>
      </c>
      <c r="C25" t="s">
        <v>10</v>
      </c>
      <c r="D25" t="s">
        <v>375</v>
      </c>
      <c r="E25">
        <v>2029</v>
      </c>
      <c r="F25">
        <v>0</v>
      </c>
      <c r="G25" s="2" t="str">
        <f t="shared" si="0"/>
        <v>EG_COALER</v>
      </c>
    </row>
    <row r="26" spans="1:7" x14ac:dyDescent="0.25">
      <c r="A26" t="s">
        <v>13</v>
      </c>
      <c r="B26" t="s">
        <v>6</v>
      </c>
      <c r="C26" t="s">
        <v>10</v>
      </c>
      <c r="D26" t="s">
        <v>375</v>
      </c>
      <c r="E26">
        <v>2030</v>
      </c>
      <c r="F26">
        <v>0</v>
      </c>
      <c r="G26" s="2" t="str">
        <f t="shared" si="0"/>
        <v>EG_COALER</v>
      </c>
    </row>
    <row r="27" spans="1:7" x14ac:dyDescent="0.25">
      <c r="A27" t="s">
        <v>13</v>
      </c>
      <c r="B27" t="s">
        <v>6</v>
      </c>
      <c r="C27" t="s">
        <v>10</v>
      </c>
      <c r="D27" t="s">
        <v>375</v>
      </c>
      <c r="E27">
        <v>2031</v>
      </c>
      <c r="F27">
        <v>0</v>
      </c>
      <c r="G27" s="2" t="str">
        <f t="shared" si="0"/>
        <v>EG_COALER</v>
      </c>
    </row>
    <row r="28" spans="1:7" x14ac:dyDescent="0.25">
      <c r="A28" t="s">
        <v>13</v>
      </c>
      <c r="B28" t="s">
        <v>6</v>
      </c>
      <c r="C28" t="s">
        <v>10</v>
      </c>
      <c r="D28" t="s">
        <v>375</v>
      </c>
      <c r="E28">
        <v>2032</v>
      </c>
      <c r="F28">
        <v>0</v>
      </c>
      <c r="G28" s="2" t="str">
        <f t="shared" si="0"/>
        <v>EG_COALER</v>
      </c>
    </row>
    <row r="29" spans="1:7" x14ac:dyDescent="0.25">
      <c r="A29" t="s">
        <v>13</v>
      </c>
      <c r="B29" t="s">
        <v>6</v>
      </c>
      <c r="C29" t="s">
        <v>10</v>
      </c>
      <c r="D29" t="s">
        <v>375</v>
      </c>
      <c r="E29">
        <v>2033</v>
      </c>
      <c r="F29">
        <v>0</v>
      </c>
      <c r="G29" s="2" t="str">
        <f t="shared" si="0"/>
        <v>EG_COALER</v>
      </c>
    </row>
    <row r="30" spans="1:7" x14ac:dyDescent="0.25">
      <c r="A30" t="s">
        <v>13</v>
      </c>
      <c r="B30" t="s">
        <v>6</v>
      </c>
      <c r="C30" t="s">
        <v>10</v>
      </c>
      <c r="D30" t="s">
        <v>375</v>
      </c>
      <c r="E30">
        <v>2034</v>
      </c>
      <c r="F30">
        <v>0</v>
      </c>
      <c r="G30" s="2" t="str">
        <f t="shared" si="0"/>
        <v>EG_COALER</v>
      </c>
    </row>
    <row r="31" spans="1:7" x14ac:dyDescent="0.25">
      <c r="A31" t="s">
        <v>13</v>
      </c>
      <c r="B31" t="s">
        <v>6</v>
      </c>
      <c r="C31" t="s">
        <v>10</v>
      </c>
      <c r="D31" t="s">
        <v>375</v>
      </c>
      <c r="E31">
        <v>2035</v>
      </c>
      <c r="F31">
        <v>0.21</v>
      </c>
      <c r="G31" s="2" t="str">
        <f t="shared" si="0"/>
        <v>EG_COALER</v>
      </c>
    </row>
    <row r="32" spans="1:7" x14ac:dyDescent="0.25">
      <c r="A32" t="s">
        <v>13</v>
      </c>
      <c r="B32" t="s">
        <v>6</v>
      </c>
      <c r="C32" t="s">
        <v>10</v>
      </c>
      <c r="D32" t="s">
        <v>375</v>
      </c>
      <c r="E32">
        <v>2036</v>
      </c>
      <c r="F32">
        <v>0</v>
      </c>
      <c r="G32" s="2" t="str">
        <f t="shared" si="0"/>
        <v>EG_COALER</v>
      </c>
    </row>
    <row r="33" spans="1:7" x14ac:dyDescent="0.25">
      <c r="A33" t="s">
        <v>13</v>
      </c>
      <c r="B33" t="s">
        <v>6</v>
      </c>
      <c r="C33" t="s">
        <v>10</v>
      </c>
      <c r="D33" t="s">
        <v>375</v>
      </c>
      <c r="E33">
        <v>2037</v>
      </c>
      <c r="F33">
        <v>0.21</v>
      </c>
      <c r="G33" s="2" t="str">
        <f t="shared" si="0"/>
        <v>EG_COALER</v>
      </c>
    </row>
    <row r="34" spans="1:7" x14ac:dyDescent="0.25">
      <c r="A34" t="s">
        <v>13</v>
      </c>
      <c r="B34" t="s">
        <v>6</v>
      </c>
      <c r="C34" t="s">
        <v>10</v>
      </c>
      <c r="D34" t="s">
        <v>375</v>
      </c>
      <c r="E34">
        <v>2038</v>
      </c>
      <c r="F34">
        <v>0</v>
      </c>
      <c r="G34" s="2" t="str">
        <f t="shared" si="0"/>
        <v>EG_COALER</v>
      </c>
    </row>
    <row r="35" spans="1:7" x14ac:dyDescent="0.25">
      <c r="A35" t="s">
        <v>13</v>
      </c>
      <c r="B35" t="s">
        <v>6</v>
      </c>
      <c r="C35" t="s">
        <v>10</v>
      </c>
      <c r="D35" t="s">
        <v>375</v>
      </c>
      <c r="E35">
        <v>2039</v>
      </c>
      <c r="F35">
        <v>0</v>
      </c>
      <c r="G35" s="2" t="str">
        <f t="shared" si="0"/>
        <v>EG_COALER</v>
      </c>
    </row>
    <row r="36" spans="1:7" x14ac:dyDescent="0.25">
      <c r="A36" t="s">
        <v>13</v>
      </c>
      <c r="B36" t="s">
        <v>6</v>
      </c>
      <c r="C36" t="s">
        <v>10</v>
      </c>
      <c r="D36" t="s">
        <v>375</v>
      </c>
      <c r="E36">
        <v>2040</v>
      </c>
      <c r="F36">
        <v>0</v>
      </c>
      <c r="G36" s="2" t="str">
        <f t="shared" si="0"/>
        <v>EG_COALER</v>
      </c>
    </row>
    <row r="37" spans="1:7" x14ac:dyDescent="0.25">
      <c r="A37" t="s">
        <v>13</v>
      </c>
      <c r="B37" t="s">
        <v>6</v>
      </c>
      <c r="C37" t="s">
        <v>10</v>
      </c>
      <c r="D37" t="s">
        <v>375</v>
      </c>
      <c r="E37">
        <v>2041</v>
      </c>
      <c r="F37">
        <v>0</v>
      </c>
      <c r="G37" s="2" t="str">
        <f t="shared" si="0"/>
        <v>EG_COALER</v>
      </c>
    </row>
    <row r="38" spans="1:7" x14ac:dyDescent="0.25">
      <c r="A38" t="s">
        <v>13</v>
      </c>
      <c r="B38" t="s">
        <v>6</v>
      </c>
      <c r="C38" t="s">
        <v>10</v>
      </c>
      <c r="D38" t="s">
        <v>374</v>
      </c>
      <c r="E38">
        <v>2024</v>
      </c>
      <c r="F38">
        <v>0</v>
      </c>
      <c r="G38" s="2" t="str">
        <f t="shared" si="0"/>
        <v>EG_COALER</v>
      </c>
    </row>
    <row r="39" spans="1:7" x14ac:dyDescent="0.25">
      <c r="A39" t="s">
        <v>13</v>
      </c>
      <c r="B39" t="s">
        <v>6</v>
      </c>
      <c r="C39" t="s">
        <v>10</v>
      </c>
      <c r="D39" t="s">
        <v>374</v>
      </c>
      <c r="E39">
        <v>2025</v>
      </c>
      <c r="F39">
        <v>0</v>
      </c>
      <c r="G39" s="2" t="str">
        <f t="shared" si="0"/>
        <v>EG_COALER</v>
      </c>
    </row>
    <row r="40" spans="1:7" x14ac:dyDescent="0.25">
      <c r="A40" t="s">
        <v>13</v>
      </c>
      <c r="B40" t="s">
        <v>6</v>
      </c>
      <c r="C40" t="s">
        <v>10</v>
      </c>
      <c r="D40" t="s">
        <v>374</v>
      </c>
      <c r="E40">
        <v>2026</v>
      </c>
      <c r="F40">
        <v>0</v>
      </c>
      <c r="G40" s="2" t="str">
        <f t="shared" si="0"/>
        <v>EG_COALER</v>
      </c>
    </row>
    <row r="41" spans="1:7" x14ac:dyDescent="0.25">
      <c r="A41" t="s">
        <v>13</v>
      </c>
      <c r="B41" t="s">
        <v>6</v>
      </c>
      <c r="C41" t="s">
        <v>10</v>
      </c>
      <c r="D41" t="s">
        <v>374</v>
      </c>
      <c r="E41">
        <v>2027</v>
      </c>
      <c r="F41">
        <v>0</v>
      </c>
      <c r="G41" s="2" t="str">
        <f t="shared" si="0"/>
        <v>EG_COALER</v>
      </c>
    </row>
    <row r="42" spans="1:7" x14ac:dyDescent="0.25">
      <c r="A42" t="s">
        <v>13</v>
      </c>
      <c r="B42" t="s">
        <v>6</v>
      </c>
      <c r="C42" t="s">
        <v>10</v>
      </c>
      <c r="D42" t="s">
        <v>374</v>
      </c>
      <c r="E42">
        <v>2028</v>
      </c>
      <c r="F42">
        <v>0</v>
      </c>
      <c r="G42" s="2" t="str">
        <f t="shared" si="0"/>
        <v>EG_COALER</v>
      </c>
    </row>
    <row r="43" spans="1:7" x14ac:dyDescent="0.25">
      <c r="A43" t="s">
        <v>13</v>
      </c>
      <c r="B43" t="s">
        <v>6</v>
      </c>
      <c r="C43" t="s">
        <v>10</v>
      </c>
      <c r="D43" t="s">
        <v>374</v>
      </c>
      <c r="E43">
        <v>2029</v>
      </c>
      <c r="F43">
        <v>0</v>
      </c>
      <c r="G43" s="2" t="str">
        <f t="shared" si="0"/>
        <v>EG_COALER</v>
      </c>
    </row>
    <row r="44" spans="1:7" x14ac:dyDescent="0.25">
      <c r="A44" t="s">
        <v>13</v>
      </c>
      <c r="B44" t="s">
        <v>6</v>
      </c>
      <c r="C44" t="s">
        <v>10</v>
      </c>
      <c r="D44" t="s">
        <v>374</v>
      </c>
      <c r="E44">
        <v>2030</v>
      </c>
      <c r="F44">
        <v>0</v>
      </c>
      <c r="G44" s="2" t="str">
        <f t="shared" si="0"/>
        <v>EG_COALER</v>
      </c>
    </row>
    <row r="45" spans="1:7" x14ac:dyDescent="0.25">
      <c r="A45" t="s">
        <v>13</v>
      </c>
      <c r="B45" t="s">
        <v>6</v>
      </c>
      <c r="C45" t="s">
        <v>10</v>
      </c>
      <c r="D45" t="s">
        <v>374</v>
      </c>
      <c r="E45">
        <v>2031</v>
      </c>
      <c r="F45">
        <v>0</v>
      </c>
      <c r="G45" s="2" t="str">
        <f t="shared" si="0"/>
        <v>EG_COALER</v>
      </c>
    </row>
    <row r="46" spans="1:7" x14ac:dyDescent="0.25">
      <c r="A46" t="s">
        <v>13</v>
      </c>
      <c r="B46" t="s">
        <v>6</v>
      </c>
      <c r="C46" t="s">
        <v>10</v>
      </c>
      <c r="D46" t="s">
        <v>374</v>
      </c>
      <c r="E46">
        <v>2032</v>
      </c>
      <c r="F46">
        <v>0</v>
      </c>
      <c r="G46" s="2" t="str">
        <f t="shared" si="0"/>
        <v>EG_COALER</v>
      </c>
    </row>
    <row r="47" spans="1:7" x14ac:dyDescent="0.25">
      <c r="A47" t="s">
        <v>13</v>
      </c>
      <c r="B47" t="s">
        <v>6</v>
      </c>
      <c r="C47" t="s">
        <v>10</v>
      </c>
      <c r="D47" t="s">
        <v>374</v>
      </c>
      <c r="E47">
        <v>2033</v>
      </c>
      <c r="F47">
        <v>0</v>
      </c>
      <c r="G47" s="2" t="str">
        <f t="shared" si="0"/>
        <v>EG_COALER</v>
      </c>
    </row>
    <row r="48" spans="1:7" x14ac:dyDescent="0.25">
      <c r="A48" t="s">
        <v>13</v>
      </c>
      <c r="B48" t="s">
        <v>6</v>
      </c>
      <c r="C48" t="s">
        <v>10</v>
      </c>
      <c r="D48" t="s">
        <v>374</v>
      </c>
      <c r="E48">
        <v>2034</v>
      </c>
      <c r="F48">
        <v>0</v>
      </c>
      <c r="G48" s="2" t="str">
        <f t="shared" si="0"/>
        <v>EG_COALER</v>
      </c>
    </row>
    <row r="49" spans="1:7" x14ac:dyDescent="0.25">
      <c r="A49" t="s">
        <v>13</v>
      </c>
      <c r="B49" t="s">
        <v>6</v>
      </c>
      <c r="C49" t="s">
        <v>10</v>
      </c>
      <c r="D49" t="s">
        <v>374</v>
      </c>
      <c r="E49">
        <v>2035</v>
      </c>
      <c r="F49">
        <v>0.21</v>
      </c>
      <c r="G49" s="2" t="str">
        <f t="shared" si="0"/>
        <v>EG_COALER</v>
      </c>
    </row>
    <row r="50" spans="1:7" x14ac:dyDescent="0.25">
      <c r="A50" t="s">
        <v>13</v>
      </c>
      <c r="B50" t="s">
        <v>6</v>
      </c>
      <c r="C50" t="s">
        <v>10</v>
      </c>
      <c r="D50" t="s">
        <v>374</v>
      </c>
      <c r="E50">
        <v>2036</v>
      </c>
      <c r="F50">
        <v>0.21</v>
      </c>
      <c r="G50" s="2" t="str">
        <f t="shared" si="0"/>
        <v>EG_COALER</v>
      </c>
    </row>
    <row r="51" spans="1:7" x14ac:dyDescent="0.25">
      <c r="A51" t="s">
        <v>13</v>
      </c>
      <c r="B51" t="s">
        <v>6</v>
      </c>
      <c r="C51" t="s">
        <v>10</v>
      </c>
      <c r="D51" t="s">
        <v>374</v>
      </c>
      <c r="E51">
        <v>2037</v>
      </c>
      <c r="F51">
        <v>0</v>
      </c>
      <c r="G51" s="2" t="str">
        <f t="shared" si="0"/>
        <v>EG_COALER</v>
      </c>
    </row>
    <row r="52" spans="1:7" x14ac:dyDescent="0.25">
      <c r="A52" t="s">
        <v>13</v>
      </c>
      <c r="B52" t="s">
        <v>6</v>
      </c>
      <c r="C52" t="s">
        <v>10</v>
      </c>
      <c r="D52" t="s">
        <v>374</v>
      </c>
      <c r="E52">
        <v>2038</v>
      </c>
      <c r="F52">
        <v>0</v>
      </c>
      <c r="G52" s="2" t="str">
        <f t="shared" si="0"/>
        <v>EG_COALER</v>
      </c>
    </row>
    <row r="53" spans="1:7" x14ac:dyDescent="0.25">
      <c r="A53" t="s">
        <v>13</v>
      </c>
      <c r="B53" t="s">
        <v>6</v>
      </c>
      <c r="C53" t="s">
        <v>10</v>
      </c>
      <c r="D53" t="s">
        <v>374</v>
      </c>
      <c r="E53">
        <v>2039</v>
      </c>
      <c r="F53">
        <v>0</v>
      </c>
      <c r="G53" s="2" t="str">
        <f t="shared" si="0"/>
        <v>EG_COALER</v>
      </c>
    </row>
    <row r="54" spans="1:7" x14ac:dyDescent="0.25">
      <c r="A54" t="s">
        <v>13</v>
      </c>
      <c r="B54" t="s">
        <v>6</v>
      </c>
      <c r="C54" t="s">
        <v>10</v>
      </c>
      <c r="D54" t="s">
        <v>374</v>
      </c>
      <c r="E54">
        <v>2040</v>
      </c>
      <c r="F54">
        <v>0</v>
      </c>
      <c r="G54" s="2" t="str">
        <f t="shared" si="0"/>
        <v>EG_COALER</v>
      </c>
    </row>
    <row r="55" spans="1:7" x14ac:dyDescent="0.25">
      <c r="A55" t="s">
        <v>13</v>
      </c>
      <c r="B55" t="s">
        <v>6</v>
      </c>
      <c r="C55" t="s">
        <v>10</v>
      </c>
      <c r="D55" t="s">
        <v>374</v>
      </c>
      <c r="E55">
        <v>2041</v>
      </c>
      <c r="F55">
        <v>0</v>
      </c>
      <c r="G55" s="2" t="str">
        <f t="shared" si="0"/>
        <v>EG_COALER</v>
      </c>
    </row>
    <row r="56" spans="1:7" x14ac:dyDescent="0.25">
      <c r="A56" t="s">
        <v>13</v>
      </c>
      <c r="B56" t="s">
        <v>6</v>
      </c>
      <c r="C56" t="s">
        <v>10</v>
      </c>
      <c r="D56" t="s">
        <v>373</v>
      </c>
      <c r="E56">
        <v>2024</v>
      </c>
      <c r="F56">
        <v>0</v>
      </c>
      <c r="G56" s="2" t="str">
        <f t="shared" si="0"/>
        <v>EG_COALER</v>
      </c>
    </row>
    <row r="57" spans="1:7" x14ac:dyDescent="0.25">
      <c r="A57" t="s">
        <v>13</v>
      </c>
      <c r="B57" t="s">
        <v>6</v>
      </c>
      <c r="C57" t="s">
        <v>10</v>
      </c>
      <c r="D57" t="s">
        <v>373</v>
      </c>
      <c r="E57">
        <v>2025</v>
      </c>
      <c r="F57">
        <v>0</v>
      </c>
      <c r="G57" s="2" t="str">
        <f t="shared" si="0"/>
        <v>EG_COALER</v>
      </c>
    </row>
    <row r="58" spans="1:7" x14ac:dyDescent="0.25">
      <c r="A58" t="s">
        <v>13</v>
      </c>
      <c r="B58" t="s">
        <v>6</v>
      </c>
      <c r="C58" t="s">
        <v>10</v>
      </c>
      <c r="D58" t="s">
        <v>373</v>
      </c>
      <c r="E58">
        <v>2026</v>
      </c>
      <c r="F58">
        <v>0</v>
      </c>
      <c r="G58" s="2" t="str">
        <f t="shared" si="0"/>
        <v>EG_COALER</v>
      </c>
    </row>
    <row r="59" spans="1:7" x14ac:dyDescent="0.25">
      <c r="A59" t="s">
        <v>13</v>
      </c>
      <c r="B59" t="s">
        <v>6</v>
      </c>
      <c r="C59" t="s">
        <v>10</v>
      </c>
      <c r="D59" t="s">
        <v>373</v>
      </c>
      <c r="E59">
        <v>2027</v>
      </c>
      <c r="F59">
        <v>0</v>
      </c>
      <c r="G59" s="2" t="str">
        <f t="shared" si="0"/>
        <v>EG_COALER</v>
      </c>
    </row>
    <row r="60" spans="1:7" x14ac:dyDescent="0.25">
      <c r="A60" t="s">
        <v>13</v>
      </c>
      <c r="B60" t="s">
        <v>6</v>
      </c>
      <c r="C60" t="s">
        <v>10</v>
      </c>
      <c r="D60" t="s">
        <v>373</v>
      </c>
      <c r="E60">
        <v>2028</v>
      </c>
      <c r="F60">
        <v>0.44</v>
      </c>
      <c r="G60" s="2" t="str">
        <f t="shared" si="0"/>
        <v>EG_COALER</v>
      </c>
    </row>
    <row r="61" spans="1:7" x14ac:dyDescent="0.25">
      <c r="A61" t="s">
        <v>13</v>
      </c>
      <c r="B61" t="s">
        <v>6</v>
      </c>
      <c r="C61" t="s">
        <v>10</v>
      </c>
      <c r="D61" t="s">
        <v>373</v>
      </c>
      <c r="E61">
        <v>2029</v>
      </c>
      <c r="F61">
        <v>0</v>
      </c>
      <c r="G61" s="2" t="str">
        <f t="shared" si="0"/>
        <v>EG_COALER</v>
      </c>
    </row>
    <row r="62" spans="1:7" x14ac:dyDescent="0.25">
      <c r="A62" t="s">
        <v>13</v>
      </c>
      <c r="B62" t="s">
        <v>6</v>
      </c>
      <c r="C62" t="s">
        <v>10</v>
      </c>
      <c r="D62" t="s">
        <v>373</v>
      </c>
      <c r="E62">
        <v>2030</v>
      </c>
      <c r="F62">
        <v>0.42499999999999999</v>
      </c>
      <c r="G62" s="2" t="str">
        <f t="shared" si="0"/>
        <v>EG_COALER</v>
      </c>
    </row>
    <row r="63" spans="1:7" x14ac:dyDescent="0.25">
      <c r="A63" t="s">
        <v>13</v>
      </c>
      <c r="B63" t="s">
        <v>6</v>
      </c>
      <c r="C63" t="s">
        <v>10</v>
      </c>
      <c r="D63" t="s">
        <v>373</v>
      </c>
      <c r="E63">
        <v>2031</v>
      </c>
      <c r="F63">
        <v>0.48799999999999999</v>
      </c>
      <c r="G63" s="2" t="str">
        <f t="shared" si="0"/>
        <v>EG_COALER</v>
      </c>
    </row>
    <row r="64" spans="1:7" x14ac:dyDescent="0.25">
      <c r="A64" t="s">
        <v>13</v>
      </c>
      <c r="B64" t="s">
        <v>6</v>
      </c>
      <c r="C64" t="s">
        <v>10</v>
      </c>
      <c r="D64" t="s">
        <v>373</v>
      </c>
      <c r="E64">
        <v>2032</v>
      </c>
      <c r="F64">
        <v>0.32800000000000001</v>
      </c>
      <c r="G64" s="2" t="str">
        <f t="shared" si="0"/>
        <v>EG_COALER</v>
      </c>
    </row>
    <row r="65" spans="1:7" x14ac:dyDescent="0.25">
      <c r="A65" t="s">
        <v>13</v>
      </c>
      <c r="B65" t="s">
        <v>6</v>
      </c>
      <c r="C65" t="s">
        <v>10</v>
      </c>
      <c r="D65" t="s">
        <v>373</v>
      </c>
      <c r="E65">
        <v>2033</v>
      </c>
      <c r="F65">
        <v>0.91</v>
      </c>
      <c r="G65" s="2" t="str">
        <f t="shared" si="0"/>
        <v>EG_COALER</v>
      </c>
    </row>
    <row r="66" spans="1:7" x14ac:dyDescent="0.25">
      <c r="A66" t="s">
        <v>13</v>
      </c>
      <c r="B66" t="s">
        <v>6</v>
      </c>
      <c r="C66" t="s">
        <v>10</v>
      </c>
      <c r="D66" t="s">
        <v>373</v>
      </c>
      <c r="E66">
        <v>2034</v>
      </c>
      <c r="F66">
        <v>0.71</v>
      </c>
      <c r="G66" s="2" t="str">
        <f t="shared" si="0"/>
        <v>EG_COALER</v>
      </c>
    </row>
    <row r="67" spans="1:7" x14ac:dyDescent="0.25">
      <c r="A67" t="s">
        <v>13</v>
      </c>
      <c r="B67" t="s">
        <v>6</v>
      </c>
      <c r="C67" t="s">
        <v>10</v>
      </c>
      <c r="D67" t="s">
        <v>373</v>
      </c>
      <c r="E67">
        <v>2035</v>
      </c>
      <c r="F67">
        <v>0</v>
      </c>
      <c r="G67" s="2" t="str">
        <f t="shared" ref="G67:G130" si="1">_xlfn.CONCAT(A67,C67)</f>
        <v>EG_COALER</v>
      </c>
    </row>
    <row r="68" spans="1:7" x14ac:dyDescent="0.25">
      <c r="A68" t="s">
        <v>13</v>
      </c>
      <c r="B68" t="s">
        <v>6</v>
      </c>
      <c r="C68" t="s">
        <v>10</v>
      </c>
      <c r="D68" t="s">
        <v>373</v>
      </c>
      <c r="E68">
        <v>2036</v>
      </c>
      <c r="F68">
        <v>0.21</v>
      </c>
      <c r="G68" s="2" t="str">
        <f t="shared" si="1"/>
        <v>EG_COALER</v>
      </c>
    </row>
    <row r="69" spans="1:7" x14ac:dyDescent="0.25">
      <c r="A69" t="s">
        <v>13</v>
      </c>
      <c r="B69" t="s">
        <v>6</v>
      </c>
      <c r="C69" t="s">
        <v>10</v>
      </c>
      <c r="D69" t="s">
        <v>373</v>
      </c>
      <c r="E69">
        <v>2037</v>
      </c>
      <c r="F69">
        <v>0.21</v>
      </c>
      <c r="G69" s="2" t="str">
        <f t="shared" si="1"/>
        <v>EG_COALER</v>
      </c>
    </row>
    <row r="70" spans="1:7" x14ac:dyDescent="0.25">
      <c r="A70" t="s">
        <v>13</v>
      </c>
      <c r="B70" t="s">
        <v>6</v>
      </c>
      <c r="C70" t="s">
        <v>10</v>
      </c>
      <c r="D70" t="s">
        <v>373</v>
      </c>
      <c r="E70">
        <v>2038</v>
      </c>
      <c r="F70">
        <v>0</v>
      </c>
      <c r="G70" s="2" t="str">
        <f t="shared" si="1"/>
        <v>EG_COALER</v>
      </c>
    </row>
    <row r="71" spans="1:7" x14ac:dyDescent="0.25">
      <c r="A71" t="s">
        <v>13</v>
      </c>
      <c r="B71" t="s">
        <v>6</v>
      </c>
      <c r="C71" t="s">
        <v>10</v>
      </c>
      <c r="D71" t="s">
        <v>373</v>
      </c>
      <c r="E71">
        <v>2039</v>
      </c>
      <c r="F71">
        <v>0</v>
      </c>
      <c r="G71" s="2" t="str">
        <f t="shared" si="1"/>
        <v>EG_COALER</v>
      </c>
    </row>
    <row r="72" spans="1:7" x14ac:dyDescent="0.25">
      <c r="A72" t="s">
        <v>13</v>
      </c>
      <c r="B72" t="s">
        <v>6</v>
      </c>
      <c r="C72" t="s">
        <v>10</v>
      </c>
      <c r="D72" t="s">
        <v>373</v>
      </c>
      <c r="E72">
        <v>2040</v>
      </c>
      <c r="F72">
        <v>0.21</v>
      </c>
      <c r="G72" s="2" t="str">
        <f t="shared" si="1"/>
        <v>EG_COALER</v>
      </c>
    </row>
    <row r="73" spans="1:7" x14ac:dyDescent="0.25">
      <c r="A73" t="s">
        <v>13</v>
      </c>
      <c r="B73" t="s">
        <v>6</v>
      </c>
      <c r="C73" t="s">
        <v>10</v>
      </c>
      <c r="D73" t="s">
        <v>373</v>
      </c>
      <c r="E73">
        <v>2041</v>
      </c>
      <c r="F73">
        <v>0.42</v>
      </c>
      <c r="G73" s="2" t="str">
        <f t="shared" si="1"/>
        <v>EG_COALER</v>
      </c>
    </row>
    <row r="74" spans="1:7" x14ac:dyDescent="0.25">
      <c r="A74" t="s">
        <v>13</v>
      </c>
      <c r="B74" t="s">
        <v>6</v>
      </c>
      <c r="C74" t="s">
        <v>11</v>
      </c>
      <c r="D74" t="s">
        <v>371</v>
      </c>
      <c r="E74">
        <v>2024</v>
      </c>
      <c r="F74">
        <v>0</v>
      </c>
      <c r="G74" s="2" t="str">
        <f t="shared" si="1"/>
        <v>EG_COALWR</v>
      </c>
    </row>
    <row r="75" spans="1:7" x14ac:dyDescent="0.25">
      <c r="A75" t="s">
        <v>13</v>
      </c>
      <c r="B75" t="s">
        <v>6</v>
      </c>
      <c r="C75" t="s">
        <v>11</v>
      </c>
      <c r="D75" t="s">
        <v>371</v>
      </c>
      <c r="E75">
        <v>2025</v>
      </c>
      <c r="F75">
        <v>0</v>
      </c>
      <c r="G75" s="2" t="str">
        <f t="shared" si="1"/>
        <v>EG_COALWR</v>
      </c>
    </row>
    <row r="76" spans="1:7" x14ac:dyDescent="0.25">
      <c r="A76" t="s">
        <v>13</v>
      </c>
      <c r="B76" t="s">
        <v>6</v>
      </c>
      <c r="C76" t="s">
        <v>11</v>
      </c>
      <c r="D76" t="s">
        <v>371</v>
      </c>
      <c r="E76">
        <v>2026</v>
      </c>
      <c r="F76">
        <v>0</v>
      </c>
      <c r="G76" s="2" t="str">
        <f t="shared" si="1"/>
        <v>EG_COALWR</v>
      </c>
    </row>
    <row r="77" spans="1:7" x14ac:dyDescent="0.25">
      <c r="A77" t="s">
        <v>13</v>
      </c>
      <c r="B77" t="s">
        <v>6</v>
      </c>
      <c r="C77" t="s">
        <v>11</v>
      </c>
      <c r="D77" t="s">
        <v>371</v>
      </c>
      <c r="E77">
        <v>2027</v>
      </c>
      <c r="F77">
        <v>0</v>
      </c>
      <c r="G77" s="2" t="str">
        <f t="shared" si="1"/>
        <v>EG_COALWR</v>
      </c>
    </row>
    <row r="78" spans="1:7" x14ac:dyDescent="0.25">
      <c r="A78" t="s">
        <v>13</v>
      </c>
      <c r="B78" t="s">
        <v>6</v>
      </c>
      <c r="C78" t="s">
        <v>11</v>
      </c>
      <c r="D78" t="s">
        <v>371</v>
      </c>
      <c r="E78">
        <v>2028</v>
      </c>
      <c r="F78">
        <v>0.5</v>
      </c>
      <c r="G78" s="2" t="str">
        <f t="shared" si="1"/>
        <v>EG_COALWR</v>
      </c>
    </row>
    <row r="79" spans="1:7" x14ac:dyDescent="0.25">
      <c r="A79" t="s">
        <v>13</v>
      </c>
      <c r="B79" t="s">
        <v>6</v>
      </c>
      <c r="C79" t="s">
        <v>11</v>
      </c>
      <c r="D79" t="s">
        <v>371</v>
      </c>
      <c r="E79">
        <v>2029</v>
      </c>
      <c r="F79">
        <v>0</v>
      </c>
      <c r="G79" s="2" t="str">
        <f t="shared" si="1"/>
        <v>EG_COALWR</v>
      </c>
    </row>
    <row r="80" spans="1:7" x14ac:dyDescent="0.25">
      <c r="A80" t="s">
        <v>13</v>
      </c>
      <c r="B80" t="s">
        <v>6</v>
      </c>
      <c r="C80" t="s">
        <v>11</v>
      </c>
      <c r="D80" t="s">
        <v>371</v>
      </c>
      <c r="E80">
        <v>2030</v>
      </c>
      <c r="F80">
        <v>0.61</v>
      </c>
      <c r="G80" s="2" t="str">
        <f t="shared" si="1"/>
        <v>EG_COALWR</v>
      </c>
    </row>
    <row r="81" spans="1:7" x14ac:dyDescent="0.25">
      <c r="A81" t="s">
        <v>13</v>
      </c>
      <c r="B81" t="s">
        <v>6</v>
      </c>
      <c r="C81" t="s">
        <v>11</v>
      </c>
      <c r="D81" t="s">
        <v>371</v>
      </c>
      <c r="E81">
        <v>2031</v>
      </c>
      <c r="F81">
        <v>0.21</v>
      </c>
      <c r="G81" s="2" t="str">
        <f t="shared" si="1"/>
        <v>EG_COALWR</v>
      </c>
    </row>
    <row r="82" spans="1:7" x14ac:dyDescent="0.25">
      <c r="A82" t="s">
        <v>13</v>
      </c>
      <c r="B82" t="s">
        <v>6</v>
      </c>
      <c r="C82" t="s">
        <v>11</v>
      </c>
      <c r="D82" t="s">
        <v>371</v>
      </c>
      <c r="E82">
        <v>2032</v>
      </c>
      <c r="F82">
        <v>0.34499999999999997</v>
      </c>
      <c r="G82" s="2" t="str">
        <f t="shared" si="1"/>
        <v>EG_COALWR</v>
      </c>
    </row>
    <row r="83" spans="1:7" x14ac:dyDescent="0.25">
      <c r="A83" t="s">
        <v>13</v>
      </c>
      <c r="B83" t="s">
        <v>6</v>
      </c>
      <c r="C83" t="s">
        <v>11</v>
      </c>
      <c r="D83" t="s">
        <v>371</v>
      </c>
      <c r="E83">
        <v>2033</v>
      </c>
      <c r="F83">
        <v>0</v>
      </c>
      <c r="G83" s="2" t="str">
        <f t="shared" si="1"/>
        <v>EG_COALWR</v>
      </c>
    </row>
    <row r="84" spans="1:7" x14ac:dyDescent="0.25">
      <c r="A84" t="s">
        <v>13</v>
      </c>
      <c r="B84" t="s">
        <v>6</v>
      </c>
      <c r="C84" t="s">
        <v>11</v>
      </c>
      <c r="D84" t="s">
        <v>371</v>
      </c>
      <c r="E84">
        <v>2034</v>
      </c>
      <c r="F84">
        <v>0</v>
      </c>
      <c r="G84" s="2" t="str">
        <f t="shared" si="1"/>
        <v>EG_COALWR</v>
      </c>
    </row>
    <row r="85" spans="1:7" x14ac:dyDescent="0.25">
      <c r="A85" t="s">
        <v>13</v>
      </c>
      <c r="B85" t="s">
        <v>6</v>
      </c>
      <c r="C85" t="s">
        <v>11</v>
      </c>
      <c r="D85" t="s">
        <v>371</v>
      </c>
      <c r="E85">
        <v>2035</v>
      </c>
      <c r="F85">
        <v>0.5</v>
      </c>
      <c r="G85" s="2" t="str">
        <f t="shared" si="1"/>
        <v>EG_COALWR</v>
      </c>
    </row>
    <row r="86" spans="1:7" x14ac:dyDescent="0.25">
      <c r="A86" t="s">
        <v>13</v>
      </c>
      <c r="B86" t="s">
        <v>6</v>
      </c>
      <c r="C86" t="s">
        <v>11</v>
      </c>
      <c r="D86" t="s">
        <v>371</v>
      </c>
      <c r="E86">
        <v>2036</v>
      </c>
      <c r="F86">
        <v>0</v>
      </c>
      <c r="G86" s="2" t="str">
        <f t="shared" si="1"/>
        <v>EG_COALWR</v>
      </c>
    </row>
    <row r="87" spans="1:7" x14ac:dyDescent="0.25">
      <c r="A87" t="s">
        <v>13</v>
      </c>
      <c r="B87" t="s">
        <v>6</v>
      </c>
      <c r="C87" t="s">
        <v>11</v>
      </c>
      <c r="D87" t="s">
        <v>371</v>
      </c>
      <c r="E87">
        <v>2037</v>
      </c>
      <c r="F87">
        <v>0</v>
      </c>
      <c r="G87" s="2" t="str">
        <f t="shared" si="1"/>
        <v>EG_COALWR</v>
      </c>
    </row>
    <row r="88" spans="1:7" x14ac:dyDescent="0.25">
      <c r="A88" t="s">
        <v>13</v>
      </c>
      <c r="B88" t="s">
        <v>6</v>
      </c>
      <c r="C88" t="s">
        <v>11</v>
      </c>
      <c r="D88" t="s">
        <v>371</v>
      </c>
      <c r="E88">
        <v>2038</v>
      </c>
      <c r="F88">
        <v>0</v>
      </c>
      <c r="G88" s="2" t="str">
        <f t="shared" si="1"/>
        <v>EG_COALWR</v>
      </c>
    </row>
    <row r="89" spans="1:7" x14ac:dyDescent="0.25">
      <c r="A89" t="s">
        <v>13</v>
      </c>
      <c r="B89" t="s">
        <v>6</v>
      </c>
      <c r="C89" t="s">
        <v>11</v>
      </c>
      <c r="D89" t="s">
        <v>371</v>
      </c>
      <c r="E89">
        <v>2039</v>
      </c>
      <c r="F89">
        <v>0</v>
      </c>
      <c r="G89" s="2" t="str">
        <f t="shared" si="1"/>
        <v>EG_COALWR</v>
      </c>
    </row>
    <row r="90" spans="1:7" x14ac:dyDescent="0.25">
      <c r="A90" t="s">
        <v>13</v>
      </c>
      <c r="B90" t="s">
        <v>6</v>
      </c>
      <c r="C90" t="s">
        <v>11</v>
      </c>
      <c r="D90" t="s">
        <v>371</v>
      </c>
      <c r="E90">
        <v>2040</v>
      </c>
      <c r="F90">
        <v>0</v>
      </c>
      <c r="G90" s="2" t="str">
        <f t="shared" si="1"/>
        <v>EG_COALWR</v>
      </c>
    </row>
    <row r="91" spans="1:7" x14ac:dyDescent="0.25">
      <c r="A91" t="s">
        <v>13</v>
      </c>
      <c r="B91" t="s">
        <v>6</v>
      </c>
      <c r="C91" t="s">
        <v>11</v>
      </c>
      <c r="D91" t="s">
        <v>371</v>
      </c>
      <c r="E91">
        <v>2041</v>
      </c>
      <c r="F91">
        <v>0</v>
      </c>
      <c r="G91" s="2" t="str">
        <f t="shared" si="1"/>
        <v>EG_COALWR</v>
      </c>
    </row>
    <row r="92" spans="1:7" x14ac:dyDescent="0.25">
      <c r="A92" t="s">
        <v>13</v>
      </c>
      <c r="B92" t="s">
        <v>6</v>
      </c>
      <c r="C92" t="s">
        <v>11</v>
      </c>
      <c r="D92" t="s">
        <v>370</v>
      </c>
      <c r="E92">
        <v>2024</v>
      </c>
      <c r="F92">
        <v>0</v>
      </c>
      <c r="G92" s="2" t="str">
        <f t="shared" si="1"/>
        <v>EG_COALWR</v>
      </c>
    </row>
    <row r="93" spans="1:7" x14ac:dyDescent="0.25">
      <c r="A93" t="s">
        <v>13</v>
      </c>
      <c r="B93" t="s">
        <v>6</v>
      </c>
      <c r="C93" t="s">
        <v>11</v>
      </c>
      <c r="D93" t="s">
        <v>370</v>
      </c>
      <c r="E93">
        <v>2025</v>
      </c>
      <c r="F93">
        <v>0</v>
      </c>
      <c r="G93" s="2" t="str">
        <f t="shared" si="1"/>
        <v>EG_COALWR</v>
      </c>
    </row>
    <row r="94" spans="1:7" x14ac:dyDescent="0.25">
      <c r="A94" t="s">
        <v>13</v>
      </c>
      <c r="B94" t="s">
        <v>6</v>
      </c>
      <c r="C94" t="s">
        <v>11</v>
      </c>
      <c r="D94" t="s">
        <v>370</v>
      </c>
      <c r="E94">
        <v>2026</v>
      </c>
      <c r="F94">
        <v>0</v>
      </c>
      <c r="G94" s="2" t="str">
        <f t="shared" si="1"/>
        <v>EG_COALWR</v>
      </c>
    </row>
    <row r="95" spans="1:7" x14ac:dyDescent="0.25">
      <c r="A95" t="s">
        <v>13</v>
      </c>
      <c r="B95" t="s">
        <v>6</v>
      </c>
      <c r="C95" t="s">
        <v>11</v>
      </c>
      <c r="D95" t="s">
        <v>370</v>
      </c>
      <c r="E95">
        <v>2027</v>
      </c>
      <c r="F95">
        <v>0</v>
      </c>
      <c r="G95" s="2" t="str">
        <f t="shared" si="1"/>
        <v>EG_COALWR</v>
      </c>
    </row>
    <row r="96" spans="1:7" x14ac:dyDescent="0.25">
      <c r="A96" t="s">
        <v>13</v>
      </c>
      <c r="B96" t="s">
        <v>6</v>
      </c>
      <c r="C96" t="s">
        <v>11</v>
      </c>
      <c r="D96" t="s">
        <v>370</v>
      </c>
      <c r="E96">
        <v>2028</v>
      </c>
      <c r="F96">
        <v>0.21</v>
      </c>
      <c r="G96" s="2" t="str">
        <f t="shared" si="1"/>
        <v>EG_COALWR</v>
      </c>
    </row>
    <row r="97" spans="1:7" x14ac:dyDescent="0.25">
      <c r="A97" t="s">
        <v>13</v>
      </c>
      <c r="B97" t="s">
        <v>6</v>
      </c>
      <c r="C97" t="s">
        <v>11</v>
      </c>
      <c r="D97" t="s">
        <v>370</v>
      </c>
      <c r="E97">
        <v>2029</v>
      </c>
      <c r="F97">
        <v>0</v>
      </c>
      <c r="G97" s="2" t="str">
        <f t="shared" si="1"/>
        <v>EG_COALWR</v>
      </c>
    </row>
    <row r="98" spans="1:7" x14ac:dyDescent="0.25">
      <c r="A98" t="s">
        <v>13</v>
      </c>
      <c r="B98" t="s">
        <v>6</v>
      </c>
      <c r="C98" t="s">
        <v>11</v>
      </c>
      <c r="D98" t="s">
        <v>370</v>
      </c>
      <c r="E98">
        <v>2030</v>
      </c>
      <c r="F98">
        <v>1.1499999999999999</v>
      </c>
      <c r="G98" s="2" t="str">
        <f t="shared" si="1"/>
        <v>EG_COALWR</v>
      </c>
    </row>
    <row r="99" spans="1:7" x14ac:dyDescent="0.25">
      <c r="A99" t="s">
        <v>13</v>
      </c>
      <c r="B99" t="s">
        <v>6</v>
      </c>
      <c r="C99" t="s">
        <v>11</v>
      </c>
      <c r="D99" t="s">
        <v>370</v>
      </c>
      <c r="E99">
        <v>2031</v>
      </c>
      <c r="F99">
        <v>0.33100000000000002</v>
      </c>
      <c r="G99" s="2" t="str">
        <f t="shared" si="1"/>
        <v>EG_COALWR</v>
      </c>
    </row>
    <row r="100" spans="1:7" x14ac:dyDescent="0.25">
      <c r="A100" t="s">
        <v>13</v>
      </c>
      <c r="B100" t="s">
        <v>6</v>
      </c>
      <c r="C100" t="s">
        <v>11</v>
      </c>
      <c r="D100" t="s">
        <v>370</v>
      </c>
      <c r="E100">
        <v>2032</v>
      </c>
      <c r="F100">
        <v>0.42</v>
      </c>
      <c r="G100" s="2" t="str">
        <f t="shared" si="1"/>
        <v>EG_COALWR</v>
      </c>
    </row>
    <row r="101" spans="1:7" x14ac:dyDescent="0.25">
      <c r="A101" t="s">
        <v>13</v>
      </c>
      <c r="B101" t="s">
        <v>6</v>
      </c>
      <c r="C101" t="s">
        <v>11</v>
      </c>
      <c r="D101" t="s">
        <v>370</v>
      </c>
      <c r="E101">
        <v>2033</v>
      </c>
      <c r="F101">
        <v>0.21</v>
      </c>
      <c r="G101" s="2" t="str">
        <f t="shared" si="1"/>
        <v>EG_COALWR</v>
      </c>
    </row>
    <row r="102" spans="1:7" x14ac:dyDescent="0.25">
      <c r="A102" t="s">
        <v>13</v>
      </c>
      <c r="B102" t="s">
        <v>6</v>
      </c>
      <c r="C102" t="s">
        <v>11</v>
      </c>
      <c r="D102" t="s">
        <v>370</v>
      </c>
      <c r="E102">
        <v>2034</v>
      </c>
      <c r="F102">
        <v>0</v>
      </c>
      <c r="G102" s="2" t="str">
        <f t="shared" si="1"/>
        <v>EG_COALWR</v>
      </c>
    </row>
    <row r="103" spans="1:7" x14ac:dyDescent="0.25">
      <c r="A103" t="s">
        <v>13</v>
      </c>
      <c r="B103" t="s">
        <v>6</v>
      </c>
      <c r="C103" t="s">
        <v>11</v>
      </c>
      <c r="D103" t="s">
        <v>370</v>
      </c>
      <c r="E103">
        <v>2035</v>
      </c>
      <c r="F103">
        <v>0.121</v>
      </c>
      <c r="G103" s="2" t="str">
        <f t="shared" si="1"/>
        <v>EG_COALWR</v>
      </c>
    </row>
    <row r="104" spans="1:7" x14ac:dyDescent="0.25">
      <c r="A104" t="s">
        <v>13</v>
      </c>
      <c r="B104" t="s">
        <v>6</v>
      </c>
      <c r="C104" t="s">
        <v>11</v>
      </c>
      <c r="D104" t="s">
        <v>370</v>
      </c>
      <c r="E104">
        <v>2036</v>
      </c>
      <c r="F104">
        <v>0.21</v>
      </c>
      <c r="G104" s="2" t="str">
        <f t="shared" si="1"/>
        <v>EG_COALWR</v>
      </c>
    </row>
    <row r="105" spans="1:7" x14ac:dyDescent="0.25">
      <c r="A105" t="s">
        <v>13</v>
      </c>
      <c r="B105" t="s">
        <v>6</v>
      </c>
      <c r="C105" t="s">
        <v>11</v>
      </c>
      <c r="D105" t="s">
        <v>370</v>
      </c>
      <c r="E105">
        <v>2037</v>
      </c>
      <c r="F105">
        <v>0</v>
      </c>
      <c r="G105" s="2" t="str">
        <f t="shared" si="1"/>
        <v>EG_COALWR</v>
      </c>
    </row>
    <row r="106" spans="1:7" x14ac:dyDescent="0.25">
      <c r="A106" t="s">
        <v>13</v>
      </c>
      <c r="B106" t="s">
        <v>6</v>
      </c>
      <c r="C106" t="s">
        <v>11</v>
      </c>
      <c r="D106" t="s">
        <v>370</v>
      </c>
      <c r="E106">
        <v>2038</v>
      </c>
      <c r="F106">
        <v>7.4999999999999997E-2</v>
      </c>
      <c r="G106" s="2" t="str">
        <f t="shared" si="1"/>
        <v>EG_COALWR</v>
      </c>
    </row>
    <row r="107" spans="1:7" x14ac:dyDescent="0.25">
      <c r="A107" t="s">
        <v>13</v>
      </c>
      <c r="B107" t="s">
        <v>6</v>
      </c>
      <c r="C107" t="s">
        <v>11</v>
      </c>
      <c r="D107" t="s">
        <v>370</v>
      </c>
      <c r="E107">
        <v>2039</v>
      </c>
      <c r="F107">
        <v>0</v>
      </c>
      <c r="G107" s="2" t="str">
        <f t="shared" si="1"/>
        <v>EG_COALWR</v>
      </c>
    </row>
    <row r="108" spans="1:7" x14ac:dyDescent="0.25">
      <c r="A108" t="s">
        <v>13</v>
      </c>
      <c r="B108" t="s">
        <v>6</v>
      </c>
      <c r="C108" t="s">
        <v>11</v>
      </c>
      <c r="D108" t="s">
        <v>370</v>
      </c>
      <c r="E108">
        <v>2040</v>
      </c>
      <c r="F108">
        <v>0</v>
      </c>
      <c r="G108" s="2" t="str">
        <f t="shared" si="1"/>
        <v>EG_COALWR</v>
      </c>
    </row>
    <row r="109" spans="1:7" x14ac:dyDescent="0.25">
      <c r="A109" t="s">
        <v>13</v>
      </c>
      <c r="B109" t="s">
        <v>6</v>
      </c>
      <c r="C109" t="s">
        <v>11</v>
      </c>
      <c r="D109" t="s">
        <v>370</v>
      </c>
      <c r="E109">
        <v>2041</v>
      </c>
      <c r="F109">
        <v>0</v>
      </c>
      <c r="G109" s="2" t="str">
        <f t="shared" si="1"/>
        <v>EG_COALWR</v>
      </c>
    </row>
    <row r="110" spans="1:7" x14ac:dyDescent="0.25">
      <c r="A110" t="s">
        <v>13</v>
      </c>
      <c r="B110" t="s">
        <v>6</v>
      </c>
      <c r="C110" t="s">
        <v>11</v>
      </c>
      <c r="D110" t="s">
        <v>369</v>
      </c>
      <c r="E110">
        <v>2024</v>
      </c>
      <c r="F110">
        <v>0</v>
      </c>
      <c r="G110" s="2" t="str">
        <f t="shared" si="1"/>
        <v>EG_COALWR</v>
      </c>
    </row>
    <row r="111" spans="1:7" x14ac:dyDescent="0.25">
      <c r="A111" t="s">
        <v>13</v>
      </c>
      <c r="B111" t="s">
        <v>6</v>
      </c>
      <c r="C111" t="s">
        <v>11</v>
      </c>
      <c r="D111" t="s">
        <v>369</v>
      </c>
      <c r="E111">
        <v>2025</v>
      </c>
      <c r="F111">
        <v>0</v>
      </c>
      <c r="G111" s="2" t="str">
        <f t="shared" si="1"/>
        <v>EG_COALWR</v>
      </c>
    </row>
    <row r="112" spans="1:7" x14ac:dyDescent="0.25">
      <c r="A112" t="s">
        <v>13</v>
      </c>
      <c r="B112" t="s">
        <v>6</v>
      </c>
      <c r="C112" t="s">
        <v>11</v>
      </c>
      <c r="D112" t="s">
        <v>369</v>
      </c>
      <c r="E112">
        <v>2026</v>
      </c>
      <c r="F112">
        <v>0</v>
      </c>
      <c r="G112" s="2" t="str">
        <f t="shared" si="1"/>
        <v>EG_COALWR</v>
      </c>
    </row>
    <row r="113" spans="1:7" x14ac:dyDescent="0.25">
      <c r="A113" t="s">
        <v>13</v>
      </c>
      <c r="B113" t="s">
        <v>6</v>
      </c>
      <c r="C113" t="s">
        <v>11</v>
      </c>
      <c r="D113" t="s">
        <v>369</v>
      </c>
      <c r="E113">
        <v>2027</v>
      </c>
      <c r="F113">
        <v>0</v>
      </c>
      <c r="G113" s="2" t="str">
        <f t="shared" si="1"/>
        <v>EG_COALWR</v>
      </c>
    </row>
    <row r="114" spans="1:7" x14ac:dyDescent="0.25">
      <c r="A114" t="s">
        <v>13</v>
      </c>
      <c r="B114" t="s">
        <v>6</v>
      </c>
      <c r="C114" t="s">
        <v>11</v>
      </c>
      <c r="D114" t="s">
        <v>369</v>
      </c>
      <c r="E114">
        <v>2028</v>
      </c>
      <c r="F114">
        <v>0.21</v>
      </c>
      <c r="G114" s="2" t="str">
        <f t="shared" si="1"/>
        <v>EG_COALWR</v>
      </c>
    </row>
    <row r="115" spans="1:7" x14ac:dyDescent="0.25">
      <c r="A115" t="s">
        <v>13</v>
      </c>
      <c r="B115" t="s">
        <v>6</v>
      </c>
      <c r="C115" t="s">
        <v>11</v>
      </c>
      <c r="D115" t="s">
        <v>369</v>
      </c>
      <c r="E115">
        <v>2029</v>
      </c>
      <c r="F115">
        <v>0</v>
      </c>
      <c r="G115" s="2" t="str">
        <f t="shared" si="1"/>
        <v>EG_COALWR</v>
      </c>
    </row>
    <row r="116" spans="1:7" x14ac:dyDescent="0.25">
      <c r="A116" t="s">
        <v>13</v>
      </c>
      <c r="B116" t="s">
        <v>6</v>
      </c>
      <c r="C116" t="s">
        <v>11</v>
      </c>
      <c r="D116" t="s">
        <v>369</v>
      </c>
      <c r="E116">
        <v>2030</v>
      </c>
      <c r="F116">
        <v>0.83</v>
      </c>
      <c r="G116" s="2" t="str">
        <f t="shared" si="1"/>
        <v>EG_COALWR</v>
      </c>
    </row>
    <row r="117" spans="1:7" x14ac:dyDescent="0.25">
      <c r="A117" t="s">
        <v>13</v>
      </c>
      <c r="B117" t="s">
        <v>6</v>
      </c>
      <c r="C117" t="s">
        <v>11</v>
      </c>
      <c r="D117" t="s">
        <v>369</v>
      </c>
      <c r="E117">
        <v>2031</v>
      </c>
      <c r="F117">
        <v>0.21</v>
      </c>
      <c r="G117" s="2" t="str">
        <f t="shared" si="1"/>
        <v>EG_COALWR</v>
      </c>
    </row>
    <row r="118" spans="1:7" x14ac:dyDescent="0.25">
      <c r="A118" t="s">
        <v>13</v>
      </c>
      <c r="B118" t="s">
        <v>6</v>
      </c>
      <c r="C118" t="s">
        <v>11</v>
      </c>
      <c r="D118" t="s">
        <v>369</v>
      </c>
      <c r="E118">
        <v>2032</v>
      </c>
      <c r="F118">
        <v>0</v>
      </c>
      <c r="G118" s="2" t="str">
        <f t="shared" si="1"/>
        <v>EG_COALWR</v>
      </c>
    </row>
    <row r="119" spans="1:7" x14ac:dyDescent="0.25">
      <c r="A119" t="s">
        <v>13</v>
      </c>
      <c r="B119" t="s">
        <v>6</v>
      </c>
      <c r="C119" t="s">
        <v>11</v>
      </c>
      <c r="D119" t="s">
        <v>369</v>
      </c>
      <c r="E119">
        <v>2033</v>
      </c>
      <c r="F119">
        <v>0.21</v>
      </c>
      <c r="G119" s="2" t="str">
        <f t="shared" si="1"/>
        <v>EG_COALWR</v>
      </c>
    </row>
    <row r="120" spans="1:7" x14ac:dyDescent="0.25">
      <c r="A120" t="s">
        <v>13</v>
      </c>
      <c r="B120" t="s">
        <v>6</v>
      </c>
      <c r="C120" t="s">
        <v>11</v>
      </c>
      <c r="D120" t="s">
        <v>369</v>
      </c>
      <c r="E120">
        <v>2034</v>
      </c>
      <c r="F120">
        <v>0.21</v>
      </c>
      <c r="G120" s="2" t="str">
        <f t="shared" si="1"/>
        <v>EG_COALWR</v>
      </c>
    </row>
    <row r="121" spans="1:7" x14ac:dyDescent="0.25">
      <c r="A121" t="s">
        <v>13</v>
      </c>
      <c r="B121" t="s">
        <v>6</v>
      </c>
      <c r="C121" t="s">
        <v>11</v>
      </c>
      <c r="D121" t="s">
        <v>369</v>
      </c>
      <c r="E121">
        <v>2035</v>
      </c>
      <c r="F121">
        <v>0.42</v>
      </c>
      <c r="G121" s="2" t="str">
        <f t="shared" si="1"/>
        <v>EG_COALWR</v>
      </c>
    </row>
    <row r="122" spans="1:7" x14ac:dyDescent="0.25">
      <c r="A122" t="s">
        <v>13</v>
      </c>
      <c r="B122" t="s">
        <v>6</v>
      </c>
      <c r="C122" t="s">
        <v>11</v>
      </c>
      <c r="D122" t="s">
        <v>369</v>
      </c>
      <c r="E122">
        <v>2036</v>
      </c>
      <c r="F122">
        <v>0.42</v>
      </c>
      <c r="G122" s="2" t="str">
        <f t="shared" si="1"/>
        <v>EG_COALWR</v>
      </c>
    </row>
    <row r="123" spans="1:7" x14ac:dyDescent="0.25">
      <c r="A123" t="s">
        <v>13</v>
      </c>
      <c r="B123" t="s">
        <v>6</v>
      </c>
      <c r="C123" t="s">
        <v>11</v>
      </c>
      <c r="D123" t="s">
        <v>369</v>
      </c>
      <c r="E123">
        <v>2037</v>
      </c>
      <c r="F123">
        <v>0</v>
      </c>
      <c r="G123" s="2" t="str">
        <f t="shared" si="1"/>
        <v>EG_COALWR</v>
      </c>
    </row>
    <row r="124" spans="1:7" x14ac:dyDescent="0.25">
      <c r="A124" t="s">
        <v>13</v>
      </c>
      <c r="B124" t="s">
        <v>6</v>
      </c>
      <c r="C124" t="s">
        <v>11</v>
      </c>
      <c r="D124" t="s">
        <v>369</v>
      </c>
      <c r="E124">
        <v>2038</v>
      </c>
      <c r="F124">
        <v>0</v>
      </c>
      <c r="G124" s="2" t="str">
        <f t="shared" si="1"/>
        <v>EG_COALWR</v>
      </c>
    </row>
    <row r="125" spans="1:7" x14ac:dyDescent="0.25">
      <c r="A125" t="s">
        <v>13</v>
      </c>
      <c r="B125" t="s">
        <v>6</v>
      </c>
      <c r="C125" t="s">
        <v>11</v>
      </c>
      <c r="D125" t="s">
        <v>369</v>
      </c>
      <c r="E125">
        <v>2039</v>
      </c>
      <c r="F125">
        <v>0</v>
      </c>
      <c r="G125" s="2" t="str">
        <f t="shared" si="1"/>
        <v>EG_COALWR</v>
      </c>
    </row>
    <row r="126" spans="1:7" x14ac:dyDescent="0.25">
      <c r="A126" t="s">
        <v>13</v>
      </c>
      <c r="B126" t="s">
        <v>6</v>
      </c>
      <c r="C126" t="s">
        <v>11</v>
      </c>
      <c r="D126" t="s">
        <v>369</v>
      </c>
      <c r="E126">
        <v>2040</v>
      </c>
      <c r="F126">
        <v>0</v>
      </c>
      <c r="G126" s="2" t="str">
        <f t="shared" si="1"/>
        <v>EG_COALWR</v>
      </c>
    </row>
    <row r="127" spans="1:7" x14ac:dyDescent="0.25">
      <c r="A127" t="s">
        <v>13</v>
      </c>
      <c r="B127" t="s">
        <v>6</v>
      </c>
      <c r="C127" t="s">
        <v>11</v>
      </c>
      <c r="D127" t="s">
        <v>369</v>
      </c>
      <c r="E127">
        <v>2041</v>
      </c>
      <c r="F127">
        <v>0</v>
      </c>
      <c r="G127" s="2" t="str">
        <f t="shared" si="1"/>
        <v>EG_COALWR</v>
      </c>
    </row>
    <row r="128" spans="1:7" x14ac:dyDescent="0.25">
      <c r="A128" t="s">
        <v>13</v>
      </c>
      <c r="B128" t="s">
        <v>6</v>
      </c>
      <c r="C128" t="s">
        <v>11</v>
      </c>
      <c r="D128" t="s">
        <v>368</v>
      </c>
      <c r="E128">
        <v>2024</v>
      </c>
      <c r="F128">
        <v>0</v>
      </c>
      <c r="G128" s="2" t="str">
        <f t="shared" si="1"/>
        <v>EG_COALWR</v>
      </c>
    </row>
    <row r="129" spans="1:7" x14ac:dyDescent="0.25">
      <c r="A129" t="s">
        <v>13</v>
      </c>
      <c r="B129" t="s">
        <v>6</v>
      </c>
      <c r="C129" t="s">
        <v>11</v>
      </c>
      <c r="D129" t="s">
        <v>368</v>
      </c>
      <c r="E129">
        <v>2025</v>
      </c>
      <c r="F129">
        <v>0</v>
      </c>
      <c r="G129" s="2" t="str">
        <f t="shared" si="1"/>
        <v>EG_COALWR</v>
      </c>
    </row>
    <row r="130" spans="1:7" x14ac:dyDescent="0.25">
      <c r="A130" t="s">
        <v>13</v>
      </c>
      <c r="B130" t="s">
        <v>6</v>
      </c>
      <c r="C130" t="s">
        <v>11</v>
      </c>
      <c r="D130" t="s">
        <v>368</v>
      </c>
      <c r="E130">
        <v>2026</v>
      </c>
      <c r="F130">
        <v>0</v>
      </c>
      <c r="G130" s="2" t="str">
        <f t="shared" si="1"/>
        <v>EG_COALWR</v>
      </c>
    </row>
    <row r="131" spans="1:7" x14ac:dyDescent="0.25">
      <c r="A131" t="s">
        <v>13</v>
      </c>
      <c r="B131" t="s">
        <v>6</v>
      </c>
      <c r="C131" t="s">
        <v>11</v>
      </c>
      <c r="D131" t="s">
        <v>368</v>
      </c>
      <c r="E131">
        <v>2027</v>
      </c>
      <c r="F131">
        <v>0</v>
      </c>
      <c r="G131" s="2" t="str">
        <f t="shared" ref="G131:G194" si="2">_xlfn.CONCAT(A131,C131)</f>
        <v>EG_COALWR</v>
      </c>
    </row>
    <row r="132" spans="1:7" x14ac:dyDescent="0.25">
      <c r="A132" t="s">
        <v>13</v>
      </c>
      <c r="B132" t="s">
        <v>6</v>
      </c>
      <c r="C132" t="s">
        <v>11</v>
      </c>
      <c r="D132" t="s">
        <v>368</v>
      </c>
      <c r="E132">
        <v>2028</v>
      </c>
      <c r="F132">
        <v>0</v>
      </c>
      <c r="G132" s="2" t="str">
        <f t="shared" si="2"/>
        <v>EG_COALWR</v>
      </c>
    </row>
    <row r="133" spans="1:7" x14ac:dyDescent="0.25">
      <c r="A133" t="s">
        <v>13</v>
      </c>
      <c r="B133" t="s">
        <v>6</v>
      </c>
      <c r="C133" t="s">
        <v>11</v>
      </c>
      <c r="D133" t="s">
        <v>368</v>
      </c>
      <c r="E133">
        <v>2029</v>
      </c>
      <c r="F133">
        <v>0</v>
      </c>
      <c r="G133" s="2" t="str">
        <f t="shared" si="2"/>
        <v>EG_COALWR</v>
      </c>
    </row>
    <row r="134" spans="1:7" x14ac:dyDescent="0.25">
      <c r="A134" t="s">
        <v>13</v>
      </c>
      <c r="B134" t="s">
        <v>6</v>
      </c>
      <c r="C134" t="s">
        <v>11</v>
      </c>
      <c r="D134" t="s">
        <v>368</v>
      </c>
      <c r="E134">
        <v>2030</v>
      </c>
      <c r="F134">
        <v>1.05</v>
      </c>
      <c r="G134" s="2" t="str">
        <f t="shared" si="2"/>
        <v>EG_COALWR</v>
      </c>
    </row>
    <row r="135" spans="1:7" x14ac:dyDescent="0.25">
      <c r="A135" t="s">
        <v>13</v>
      </c>
      <c r="B135" t="s">
        <v>6</v>
      </c>
      <c r="C135" t="s">
        <v>11</v>
      </c>
      <c r="D135" t="s">
        <v>368</v>
      </c>
      <c r="E135">
        <v>2031</v>
      </c>
      <c r="F135">
        <v>0.5</v>
      </c>
      <c r="G135" s="2" t="str">
        <f t="shared" si="2"/>
        <v>EG_COALWR</v>
      </c>
    </row>
    <row r="136" spans="1:7" x14ac:dyDescent="0.25">
      <c r="A136" t="s">
        <v>13</v>
      </c>
      <c r="B136" t="s">
        <v>6</v>
      </c>
      <c r="C136" t="s">
        <v>11</v>
      </c>
      <c r="D136" t="s">
        <v>368</v>
      </c>
      <c r="E136">
        <v>2032</v>
      </c>
      <c r="F136">
        <v>1.04</v>
      </c>
      <c r="G136" s="2" t="str">
        <f t="shared" si="2"/>
        <v>EG_COALWR</v>
      </c>
    </row>
    <row r="137" spans="1:7" x14ac:dyDescent="0.25">
      <c r="A137" t="s">
        <v>13</v>
      </c>
      <c r="B137" t="s">
        <v>6</v>
      </c>
      <c r="C137" t="s">
        <v>11</v>
      </c>
      <c r="D137" t="s">
        <v>368</v>
      </c>
      <c r="E137">
        <v>2033</v>
      </c>
      <c r="F137">
        <v>0</v>
      </c>
      <c r="G137" s="2" t="str">
        <f t="shared" si="2"/>
        <v>EG_COALWR</v>
      </c>
    </row>
    <row r="138" spans="1:7" x14ac:dyDescent="0.25">
      <c r="A138" t="s">
        <v>13</v>
      </c>
      <c r="B138" t="s">
        <v>6</v>
      </c>
      <c r="C138" t="s">
        <v>11</v>
      </c>
      <c r="D138" t="s">
        <v>368</v>
      </c>
      <c r="E138">
        <v>2034</v>
      </c>
      <c r="F138">
        <v>0</v>
      </c>
      <c r="G138" s="2" t="str">
        <f t="shared" si="2"/>
        <v>EG_COALWR</v>
      </c>
    </row>
    <row r="139" spans="1:7" x14ac:dyDescent="0.25">
      <c r="A139" t="s">
        <v>13</v>
      </c>
      <c r="B139" t="s">
        <v>6</v>
      </c>
      <c r="C139" t="s">
        <v>11</v>
      </c>
      <c r="D139" t="s">
        <v>368</v>
      </c>
      <c r="E139">
        <v>2035</v>
      </c>
      <c r="F139">
        <v>0.21</v>
      </c>
      <c r="G139" s="2" t="str">
        <f t="shared" si="2"/>
        <v>EG_COALWR</v>
      </c>
    </row>
    <row r="140" spans="1:7" x14ac:dyDescent="0.25">
      <c r="A140" t="s">
        <v>13</v>
      </c>
      <c r="B140" t="s">
        <v>6</v>
      </c>
      <c r="C140" t="s">
        <v>11</v>
      </c>
      <c r="D140" t="s">
        <v>368</v>
      </c>
      <c r="E140">
        <v>2036</v>
      </c>
      <c r="F140">
        <v>0.21</v>
      </c>
      <c r="G140" s="2" t="str">
        <f t="shared" si="2"/>
        <v>EG_COALWR</v>
      </c>
    </row>
    <row r="141" spans="1:7" x14ac:dyDescent="0.25">
      <c r="A141" t="s">
        <v>13</v>
      </c>
      <c r="B141" t="s">
        <v>6</v>
      </c>
      <c r="C141" t="s">
        <v>11</v>
      </c>
      <c r="D141" t="s">
        <v>368</v>
      </c>
      <c r="E141">
        <v>2037</v>
      </c>
      <c r="F141">
        <v>0</v>
      </c>
      <c r="G141" s="2" t="str">
        <f t="shared" si="2"/>
        <v>EG_COALWR</v>
      </c>
    </row>
    <row r="142" spans="1:7" x14ac:dyDescent="0.25">
      <c r="A142" t="s">
        <v>13</v>
      </c>
      <c r="B142" t="s">
        <v>6</v>
      </c>
      <c r="C142" t="s">
        <v>11</v>
      </c>
      <c r="D142" t="s">
        <v>368</v>
      </c>
      <c r="E142">
        <v>2038</v>
      </c>
      <c r="F142">
        <v>0</v>
      </c>
      <c r="G142" s="2" t="str">
        <f t="shared" si="2"/>
        <v>EG_COALWR</v>
      </c>
    </row>
    <row r="143" spans="1:7" x14ac:dyDescent="0.25">
      <c r="A143" t="s">
        <v>13</v>
      </c>
      <c r="B143" t="s">
        <v>6</v>
      </c>
      <c r="C143" t="s">
        <v>11</v>
      </c>
      <c r="D143" t="s">
        <v>368</v>
      </c>
      <c r="E143">
        <v>2039</v>
      </c>
      <c r="F143">
        <v>0</v>
      </c>
      <c r="G143" s="2" t="str">
        <f t="shared" si="2"/>
        <v>EG_COALWR</v>
      </c>
    </row>
    <row r="144" spans="1:7" x14ac:dyDescent="0.25">
      <c r="A144" t="s">
        <v>13</v>
      </c>
      <c r="B144" t="s">
        <v>6</v>
      </c>
      <c r="C144" t="s">
        <v>11</v>
      </c>
      <c r="D144" t="s">
        <v>368</v>
      </c>
      <c r="E144">
        <v>2040</v>
      </c>
      <c r="F144">
        <v>0</v>
      </c>
      <c r="G144" s="2" t="str">
        <f t="shared" si="2"/>
        <v>EG_COALWR</v>
      </c>
    </row>
    <row r="145" spans="1:7" x14ac:dyDescent="0.25">
      <c r="A145" t="s">
        <v>13</v>
      </c>
      <c r="B145" t="s">
        <v>6</v>
      </c>
      <c r="C145" t="s">
        <v>11</v>
      </c>
      <c r="D145" t="s">
        <v>368</v>
      </c>
      <c r="E145">
        <v>2041</v>
      </c>
      <c r="F145">
        <v>0</v>
      </c>
      <c r="G145" s="2" t="str">
        <f t="shared" si="2"/>
        <v>EG_COALWR</v>
      </c>
    </row>
    <row r="146" spans="1:7" x14ac:dyDescent="0.25">
      <c r="A146" t="s">
        <v>13</v>
      </c>
      <c r="B146" t="s">
        <v>6</v>
      </c>
      <c r="C146" t="s">
        <v>11</v>
      </c>
      <c r="D146" t="s">
        <v>367</v>
      </c>
      <c r="E146">
        <v>2024</v>
      </c>
      <c r="F146">
        <v>0</v>
      </c>
      <c r="G146" s="2" t="str">
        <f t="shared" si="2"/>
        <v>EG_COALWR</v>
      </c>
    </row>
    <row r="147" spans="1:7" x14ac:dyDescent="0.25">
      <c r="A147" t="s">
        <v>13</v>
      </c>
      <c r="B147" t="s">
        <v>6</v>
      </c>
      <c r="C147" t="s">
        <v>11</v>
      </c>
      <c r="D147" t="s">
        <v>367</v>
      </c>
      <c r="E147">
        <v>2025</v>
      </c>
      <c r="F147">
        <v>0</v>
      </c>
      <c r="G147" s="2" t="str">
        <f t="shared" si="2"/>
        <v>EG_COALWR</v>
      </c>
    </row>
    <row r="148" spans="1:7" x14ac:dyDescent="0.25">
      <c r="A148" t="s">
        <v>13</v>
      </c>
      <c r="B148" t="s">
        <v>6</v>
      </c>
      <c r="C148" t="s">
        <v>11</v>
      </c>
      <c r="D148" t="s">
        <v>367</v>
      </c>
      <c r="E148">
        <v>2026</v>
      </c>
      <c r="F148">
        <v>0</v>
      </c>
      <c r="G148" s="2" t="str">
        <f t="shared" si="2"/>
        <v>EG_COALWR</v>
      </c>
    </row>
    <row r="149" spans="1:7" x14ac:dyDescent="0.25">
      <c r="A149" t="s">
        <v>13</v>
      </c>
      <c r="B149" t="s">
        <v>6</v>
      </c>
      <c r="C149" t="s">
        <v>11</v>
      </c>
      <c r="D149" t="s">
        <v>367</v>
      </c>
      <c r="E149">
        <v>2027</v>
      </c>
      <c r="F149">
        <v>0</v>
      </c>
      <c r="G149" s="2" t="str">
        <f t="shared" si="2"/>
        <v>EG_COALWR</v>
      </c>
    </row>
    <row r="150" spans="1:7" x14ac:dyDescent="0.25">
      <c r="A150" t="s">
        <v>13</v>
      </c>
      <c r="B150" t="s">
        <v>6</v>
      </c>
      <c r="C150" t="s">
        <v>11</v>
      </c>
      <c r="D150" t="s">
        <v>367</v>
      </c>
      <c r="E150">
        <v>2028</v>
      </c>
      <c r="F150">
        <v>0</v>
      </c>
      <c r="G150" s="2" t="str">
        <f t="shared" si="2"/>
        <v>EG_COALWR</v>
      </c>
    </row>
    <row r="151" spans="1:7" x14ac:dyDescent="0.25">
      <c r="A151" t="s">
        <v>13</v>
      </c>
      <c r="B151" t="s">
        <v>6</v>
      </c>
      <c r="C151" t="s">
        <v>11</v>
      </c>
      <c r="D151" t="s">
        <v>367</v>
      </c>
      <c r="E151">
        <v>2029</v>
      </c>
      <c r="F151">
        <v>0</v>
      </c>
      <c r="G151" s="2" t="str">
        <f t="shared" si="2"/>
        <v>EG_COALWR</v>
      </c>
    </row>
    <row r="152" spans="1:7" x14ac:dyDescent="0.25">
      <c r="A152" t="s">
        <v>13</v>
      </c>
      <c r="B152" t="s">
        <v>6</v>
      </c>
      <c r="C152" t="s">
        <v>11</v>
      </c>
      <c r="D152" t="s">
        <v>367</v>
      </c>
      <c r="E152">
        <v>2030</v>
      </c>
      <c r="F152">
        <v>0</v>
      </c>
      <c r="G152" s="2" t="str">
        <f t="shared" si="2"/>
        <v>EG_COALWR</v>
      </c>
    </row>
    <row r="153" spans="1:7" x14ac:dyDescent="0.25">
      <c r="A153" t="s">
        <v>13</v>
      </c>
      <c r="B153" t="s">
        <v>6</v>
      </c>
      <c r="C153" t="s">
        <v>11</v>
      </c>
      <c r="D153" t="s">
        <v>367</v>
      </c>
      <c r="E153">
        <v>2031</v>
      </c>
      <c r="F153">
        <v>0</v>
      </c>
      <c r="G153" s="2" t="str">
        <f t="shared" si="2"/>
        <v>EG_COALWR</v>
      </c>
    </row>
    <row r="154" spans="1:7" x14ac:dyDescent="0.25">
      <c r="A154" t="s">
        <v>13</v>
      </c>
      <c r="B154" t="s">
        <v>6</v>
      </c>
      <c r="C154" t="s">
        <v>11</v>
      </c>
      <c r="D154" t="s">
        <v>367</v>
      </c>
      <c r="E154">
        <v>2032</v>
      </c>
      <c r="F154">
        <v>0</v>
      </c>
      <c r="G154" s="2" t="str">
        <f t="shared" si="2"/>
        <v>EG_COALWR</v>
      </c>
    </row>
    <row r="155" spans="1:7" x14ac:dyDescent="0.25">
      <c r="A155" t="s">
        <v>13</v>
      </c>
      <c r="B155" t="s">
        <v>6</v>
      </c>
      <c r="C155" t="s">
        <v>11</v>
      </c>
      <c r="D155" t="s">
        <v>367</v>
      </c>
      <c r="E155">
        <v>2033</v>
      </c>
      <c r="F155">
        <v>0</v>
      </c>
      <c r="G155" s="2" t="str">
        <f t="shared" si="2"/>
        <v>EG_COALWR</v>
      </c>
    </row>
    <row r="156" spans="1:7" x14ac:dyDescent="0.25">
      <c r="A156" t="s">
        <v>13</v>
      </c>
      <c r="B156" t="s">
        <v>6</v>
      </c>
      <c r="C156" t="s">
        <v>11</v>
      </c>
      <c r="D156" t="s">
        <v>367</v>
      </c>
      <c r="E156">
        <v>2034</v>
      </c>
      <c r="F156">
        <v>0</v>
      </c>
      <c r="G156" s="2" t="str">
        <f t="shared" si="2"/>
        <v>EG_COALWR</v>
      </c>
    </row>
    <row r="157" spans="1:7" x14ac:dyDescent="0.25">
      <c r="A157" t="s">
        <v>13</v>
      </c>
      <c r="B157" t="s">
        <v>6</v>
      </c>
      <c r="C157" t="s">
        <v>11</v>
      </c>
      <c r="D157" t="s">
        <v>367</v>
      </c>
      <c r="E157">
        <v>2035</v>
      </c>
      <c r="F157">
        <v>0</v>
      </c>
      <c r="G157" s="2" t="str">
        <f t="shared" si="2"/>
        <v>EG_COALWR</v>
      </c>
    </row>
    <row r="158" spans="1:7" x14ac:dyDescent="0.25">
      <c r="A158" t="s">
        <v>13</v>
      </c>
      <c r="B158" t="s">
        <v>6</v>
      </c>
      <c r="C158" t="s">
        <v>11</v>
      </c>
      <c r="D158" t="s">
        <v>367</v>
      </c>
      <c r="E158">
        <v>2036</v>
      </c>
      <c r="F158">
        <v>0</v>
      </c>
      <c r="G158" s="2" t="str">
        <f t="shared" si="2"/>
        <v>EG_COALWR</v>
      </c>
    </row>
    <row r="159" spans="1:7" x14ac:dyDescent="0.25">
      <c r="A159" t="s">
        <v>13</v>
      </c>
      <c r="B159" t="s">
        <v>6</v>
      </c>
      <c r="C159" t="s">
        <v>11</v>
      </c>
      <c r="D159" t="s">
        <v>367</v>
      </c>
      <c r="E159">
        <v>2037</v>
      </c>
      <c r="F159">
        <v>0</v>
      </c>
      <c r="G159" s="2" t="str">
        <f t="shared" si="2"/>
        <v>EG_COALWR</v>
      </c>
    </row>
    <row r="160" spans="1:7" x14ac:dyDescent="0.25">
      <c r="A160" t="s">
        <v>13</v>
      </c>
      <c r="B160" t="s">
        <v>6</v>
      </c>
      <c r="C160" t="s">
        <v>11</v>
      </c>
      <c r="D160" t="s">
        <v>367</v>
      </c>
      <c r="E160">
        <v>2038</v>
      </c>
      <c r="F160">
        <v>0</v>
      </c>
      <c r="G160" s="2" t="str">
        <f t="shared" si="2"/>
        <v>EG_COALWR</v>
      </c>
    </row>
    <row r="161" spans="1:7" x14ac:dyDescent="0.25">
      <c r="A161" t="s">
        <v>13</v>
      </c>
      <c r="B161" t="s">
        <v>6</v>
      </c>
      <c r="C161" t="s">
        <v>11</v>
      </c>
      <c r="D161" t="s">
        <v>367</v>
      </c>
      <c r="E161">
        <v>2039</v>
      </c>
      <c r="F161">
        <v>0</v>
      </c>
      <c r="G161" s="2" t="str">
        <f t="shared" si="2"/>
        <v>EG_COALWR</v>
      </c>
    </row>
    <row r="162" spans="1:7" x14ac:dyDescent="0.25">
      <c r="A162" t="s">
        <v>13</v>
      </c>
      <c r="B162" t="s">
        <v>6</v>
      </c>
      <c r="C162" t="s">
        <v>11</v>
      </c>
      <c r="D162" t="s">
        <v>367</v>
      </c>
      <c r="E162">
        <v>2040</v>
      </c>
      <c r="F162">
        <v>0</v>
      </c>
      <c r="G162" s="2" t="str">
        <f t="shared" si="2"/>
        <v>EG_COALWR</v>
      </c>
    </row>
    <row r="163" spans="1:7" x14ac:dyDescent="0.25">
      <c r="A163" t="s">
        <v>13</v>
      </c>
      <c r="B163" t="s">
        <v>6</v>
      </c>
      <c r="C163" t="s">
        <v>11</v>
      </c>
      <c r="D163" t="s">
        <v>367</v>
      </c>
      <c r="E163">
        <v>2041</v>
      </c>
      <c r="F163">
        <v>0</v>
      </c>
      <c r="G163" s="2" t="str">
        <f t="shared" si="2"/>
        <v>EG_COALWR</v>
      </c>
    </row>
    <row r="164" spans="1:7" x14ac:dyDescent="0.25">
      <c r="A164" t="s">
        <v>13</v>
      </c>
      <c r="B164" t="s">
        <v>6</v>
      </c>
      <c r="C164" t="s">
        <v>9</v>
      </c>
      <c r="D164" t="s">
        <v>366</v>
      </c>
      <c r="E164">
        <v>2024</v>
      </c>
      <c r="F164">
        <v>0</v>
      </c>
      <c r="G164" s="2" t="str">
        <f t="shared" si="2"/>
        <v>EG_COALNER</v>
      </c>
    </row>
    <row r="165" spans="1:7" x14ac:dyDescent="0.25">
      <c r="A165" t="s">
        <v>13</v>
      </c>
      <c r="B165" t="s">
        <v>6</v>
      </c>
      <c r="C165" t="s">
        <v>9</v>
      </c>
      <c r="D165" t="s">
        <v>366</v>
      </c>
      <c r="E165">
        <v>2025</v>
      </c>
      <c r="F165">
        <v>0</v>
      </c>
      <c r="G165" s="2" t="str">
        <f t="shared" si="2"/>
        <v>EG_COALNER</v>
      </c>
    </row>
    <row r="166" spans="1:7" x14ac:dyDescent="0.25">
      <c r="A166" t="s">
        <v>13</v>
      </c>
      <c r="B166" t="s">
        <v>6</v>
      </c>
      <c r="C166" t="s">
        <v>9</v>
      </c>
      <c r="D166" t="s">
        <v>366</v>
      </c>
      <c r="E166">
        <v>2026</v>
      </c>
      <c r="F166">
        <v>0</v>
      </c>
      <c r="G166" s="2" t="str">
        <f t="shared" si="2"/>
        <v>EG_COALNER</v>
      </c>
    </row>
    <row r="167" spans="1:7" x14ac:dyDescent="0.25">
      <c r="A167" t="s">
        <v>13</v>
      </c>
      <c r="B167" t="s">
        <v>6</v>
      </c>
      <c r="C167" t="s">
        <v>9</v>
      </c>
      <c r="D167" t="s">
        <v>366</v>
      </c>
      <c r="E167">
        <v>2027</v>
      </c>
      <c r="F167">
        <v>0</v>
      </c>
      <c r="G167" s="2" t="str">
        <f t="shared" si="2"/>
        <v>EG_COALNER</v>
      </c>
    </row>
    <row r="168" spans="1:7" x14ac:dyDescent="0.25">
      <c r="A168" t="s">
        <v>13</v>
      </c>
      <c r="B168" t="s">
        <v>6</v>
      </c>
      <c r="C168" t="s">
        <v>9</v>
      </c>
      <c r="D168" t="s">
        <v>366</v>
      </c>
      <c r="E168">
        <v>2028</v>
      </c>
      <c r="F168">
        <v>0</v>
      </c>
      <c r="G168" s="2" t="str">
        <f t="shared" si="2"/>
        <v>EG_COALNER</v>
      </c>
    </row>
    <row r="169" spans="1:7" x14ac:dyDescent="0.25">
      <c r="A169" t="s">
        <v>13</v>
      </c>
      <c r="B169" t="s">
        <v>6</v>
      </c>
      <c r="C169" t="s">
        <v>9</v>
      </c>
      <c r="D169" t="s">
        <v>366</v>
      </c>
      <c r="E169">
        <v>2029</v>
      </c>
      <c r="F169">
        <v>0</v>
      </c>
      <c r="G169" s="2" t="str">
        <f t="shared" si="2"/>
        <v>EG_COALNER</v>
      </c>
    </row>
    <row r="170" spans="1:7" x14ac:dyDescent="0.25">
      <c r="A170" t="s">
        <v>13</v>
      </c>
      <c r="B170" t="s">
        <v>6</v>
      </c>
      <c r="C170" t="s">
        <v>9</v>
      </c>
      <c r="D170" t="s">
        <v>366</v>
      </c>
      <c r="E170">
        <v>2030</v>
      </c>
      <c r="F170">
        <v>0</v>
      </c>
      <c r="G170" s="2" t="str">
        <f t="shared" si="2"/>
        <v>EG_COALNER</v>
      </c>
    </row>
    <row r="171" spans="1:7" x14ac:dyDescent="0.25">
      <c r="A171" t="s">
        <v>13</v>
      </c>
      <c r="B171" t="s">
        <v>6</v>
      </c>
      <c r="C171" t="s">
        <v>9</v>
      </c>
      <c r="D171" t="s">
        <v>366</v>
      </c>
      <c r="E171">
        <v>2031</v>
      </c>
      <c r="F171">
        <v>0</v>
      </c>
      <c r="G171" s="2" t="str">
        <f t="shared" si="2"/>
        <v>EG_COALNER</v>
      </c>
    </row>
    <row r="172" spans="1:7" x14ac:dyDescent="0.25">
      <c r="A172" t="s">
        <v>13</v>
      </c>
      <c r="B172" t="s">
        <v>6</v>
      </c>
      <c r="C172" t="s">
        <v>9</v>
      </c>
      <c r="D172" t="s">
        <v>366</v>
      </c>
      <c r="E172">
        <v>2032</v>
      </c>
      <c r="F172">
        <v>0</v>
      </c>
      <c r="G172" s="2" t="str">
        <f t="shared" si="2"/>
        <v>EG_COALNER</v>
      </c>
    </row>
    <row r="173" spans="1:7" x14ac:dyDescent="0.25">
      <c r="A173" t="s">
        <v>13</v>
      </c>
      <c r="B173" t="s">
        <v>6</v>
      </c>
      <c r="C173" t="s">
        <v>9</v>
      </c>
      <c r="D173" t="s">
        <v>366</v>
      </c>
      <c r="E173">
        <v>2033</v>
      </c>
      <c r="F173">
        <v>0</v>
      </c>
      <c r="G173" s="2" t="str">
        <f t="shared" si="2"/>
        <v>EG_COALNER</v>
      </c>
    </row>
    <row r="174" spans="1:7" x14ac:dyDescent="0.25">
      <c r="A174" t="s">
        <v>13</v>
      </c>
      <c r="B174" t="s">
        <v>6</v>
      </c>
      <c r="C174" t="s">
        <v>9</v>
      </c>
      <c r="D174" t="s">
        <v>366</v>
      </c>
      <c r="E174">
        <v>2034</v>
      </c>
      <c r="F174">
        <v>0</v>
      </c>
      <c r="G174" s="2" t="str">
        <f t="shared" si="2"/>
        <v>EG_COALNER</v>
      </c>
    </row>
    <row r="175" spans="1:7" x14ac:dyDescent="0.25">
      <c r="A175" t="s">
        <v>13</v>
      </c>
      <c r="B175" t="s">
        <v>6</v>
      </c>
      <c r="C175" t="s">
        <v>9</v>
      </c>
      <c r="D175" t="s">
        <v>366</v>
      </c>
      <c r="E175">
        <v>2035</v>
      </c>
      <c r="F175">
        <v>0</v>
      </c>
      <c r="G175" s="2" t="str">
        <f t="shared" si="2"/>
        <v>EG_COALNER</v>
      </c>
    </row>
    <row r="176" spans="1:7" x14ac:dyDescent="0.25">
      <c r="A176" t="s">
        <v>13</v>
      </c>
      <c r="B176" t="s">
        <v>6</v>
      </c>
      <c r="C176" t="s">
        <v>9</v>
      </c>
      <c r="D176" t="s">
        <v>366</v>
      </c>
      <c r="E176">
        <v>2036</v>
      </c>
      <c r="F176">
        <v>0</v>
      </c>
      <c r="G176" s="2" t="str">
        <f t="shared" si="2"/>
        <v>EG_COALNER</v>
      </c>
    </row>
    <row r="177" spans="1:7" x14ac:dyDescent="0.25">
      <c r="A177" t="s">
        <v>13</v>
      </c>
      <c r="B177" t="s">
        <v>6</v>
      </c>
      <c r="C177" t="s">
        <v>9</v>
      </c>
      <c r="D177" t="s">
        <v>366</v>
      </c>
      <c r="E177">
        <v>2037</v>
      </c>
      <c r="F177">
        <v>0</v>
      </c>
      <c r="G177" s="2" t="str">
        <f t="shared" si="2"/>
        <v>EG_COALNER</v>
      </c>
    </row>
    <row r="178" spans="1:7" x14ac:dyDescent="0.25">
      <c r="A178" t="s">
        <v>13</v>
      </c>
      <c r="B178" t="s">
        <v>6</v>
      </c>
      <c r="C178" t="s">
        <v>9</v>
      </c>
      <c r="D178" t="s">
        <v>366</v>
      </c>
      <c r="E178">
        <v>2038</v>
      </c>
      <c r="F178">
        <v>0</v>
      </c>
      <c r="G178" s="2" t="str">
        <f t="shared" si="2"/>
        <v>EG_COALNER</v>
      </c>
    </row>
    <row r="179" spans="1:7" x14ac:dyDescent="0.25">
      <c r="A179" t="s">
        <v>13</v>
      </c>
      <c r="B179" t="s">
        <v>6</v>
      </c>
      <c r="C179" t="s">
        <v>9</v>
      </c>
      <c r="D179" t="s">
        <v>366</v>
      </c>
      <c r="E179">
        <v>2039</v>
      </c>
      <c r="F179">
        <v>0</v>
      </c>
      <c r="G179" s="2" t="str">
        <f t="shared" si="2"/>
        <v>EG_COALNER</v>
      </c>
    </row>
    <row r="180" spans="1:7" x14ac:dyDescent="0.25">
      <c r="A180" t="s">
        <v>13</v>
      </c>
      <c r="B180" t="s">
        <v>6</v>
      </c>
      <c r="C180" t="s">
        <v>9</v>
      </c>
      <c r="D180" t="s">
        <v>366</v>
      </c>
      <c r="E180">
        <v>2040</v>
      </c>
      <c r="F180">
        <v>0</v>
      </c>
      <c r="G180" s="2" t="str">
        <f t="shared" si="2"/>
        <v>EG_COALNER</v>
      </c>
    </row>
    <row r="181" spans="1:7" x14ac:dyDescent="0.25">
      <c r="A181" t="s">
        <v>13</v>
      </c>
      <c r="B181" t="s">
        <v>6</v>
      </c>
      <c r="C181" t="s">
        <v>9</v>
      </c>
      <c r="D181" t="s">
        <v>366</v>
      </c>
      <c r="E181">
        <v>2041</v>
      </c>
      <c r="F181">
        <v>0</v>
      </c>
      <c r="G181" s="2" t="str">
        <f t="shared" si="2"/>
        <v>EG_COALNER</v>
      </c>
    </row>
    <row r="182" spans="1:7" x14ac:dyDescent="0.25">
      <c r="A182" t="s">
        <v>13</v>
      </c>
      <c r="B182" t="s">
        <v>6</v>
      </c>
      <c r="C182" t="s">
        <v>9</v>
      </c>
      <c r="D182" t="s">
        <v>365</v>
      </c>
      <c r="E182">
        <v>2024</v>
      </c>
      <c r="F182">
        <v>0</v>
      </c>
      <c r="G182" s="2" t="str">
        <f t="shared" si="2"/>
        <v>EG_COALNER</v>
      </c>
    </row>
    <row r="183" spans="1:7" x14ac:dyDescent="0.25">
      <c r="A183" t="s">
        <v>13</v>
      </c>
      <c r="B183" t="s">
        <v>6</v>
      </c>
      <c r="C183" t="s">
        <v>9</v>
      </c>
      <c r="D183" t="s">
        <v>365</v>
      </c>
      <c r="E183">
        <v>2025</v>
      </c>
      <c r="F183">
        <v>0</v>
      </c>
      <c r="G183" s="2" t="str">
        <f t="shared" si="2"/>
        <v>EG_COALNER</v>
      </c>
    </row>
    <row r="184" spans="1:7" x14ac:dyDescent="0.25">
      <c r="A184" t="s">
        <v>13</v>
      </c>
      <c r="B184" t="s">
        <v>6</v>
      </c>
      <c r="C184" t="s">
        <v>9</v>
      </c>
      <c r="D184" t="s">
        <v>365</v>
      </c>
      <c r="E184">
        <v>2026</v>
      </c>
      <c r="F184">
        <v>0</v>
      </c>
      <c r="G184" s="2" t="str">
        <f t="shared" si="2"/>
        <v>EG_COALNER</v>
      </c>
    </row>
    <row r="185" spans="1:7" x14ac:dyDescent="0.25">
      <c r="A185" t="s">
        <v>13</v>
      </c>
      <c r="B185" t="s">
        <v>6</v>
      </c>
      <c r="C185" t="s">
        <v>9</v>
      </c>
      <c r="D185" t="s">
        <v>365</v>
      </c>
      <c r="E185">
        <v>2027</v>
      </c>
      <c r="F185">
        <v>0</v>
      </c>
      <c r="G185" s="2" t="str">
        <f t="shared" si="2"/>
        <v>EG_COALNER</v>
      </c>
    </row>
    <row r="186" spans="1:7" x14ac:dyDescent="0.25">
      <c r="A186" t="s">
        <v>13</v>
      </c>
      <c r="B186" t="s">
        <v>6</v>
      </c>
      <c r="C186" t="s">
        <v>9</v>
      </c>
      <c r="D186" t="s">
        <v>365</v>
      </c>
      <c r="E186">
        <v>2028</v>
      </c>
      <c r="F186">
        <v>0</v>
      </c>
      <c r="G186" s="2" t="str">
        <f t="shared" si="2"/>
        <v>EG_COALNER</v>
      </c>
    </row>
    <row r="187" spans="1:7" x14ac:dyDescent="0.25">
      <c r="A187" t="s">
        <v>13</v>
      </c>
      <c r="B187" t="s">
        <v>6</v>
      </c>
      <c r="C187" t="s">
        <v>9</v>
      </c>
      <c r="D187" t="s">
        <v>365</v>
      </c>
      <c r="E187">
        <v>2029</v>
      </c>
      <c r="F187">
        <v>0</v>
      </c>
      <c r="G187" s="2" t="str">
        <f t="shared" si="2"/>
        <v>EG_COALNER</v>
      </c>
    </row>
    <row r="188" spans="1:7" x14ac:dyDescent="0.25">
      <c r="A188" t="s">
        <v>13</v>
      </c>
      <c r="B188" t="s">
        <v>6</v>
      </c>
      <c r="C188" t="s">
        <v>9</v>
      </c>
      <c r="D188" t="s">
        <v>365</v>
      </c>
      <c r="E188">
        <v>2030</v>
      </c>
      <c r="F188">
        <v>0</v>
      </c>
      <c r="G188" s="2" t="str">
        <f t="shared" si="2"/>
        <v>EG_COALNER</v>
      </c>
    </row>
    <row r="189" spans="1:7" x14ac:dyDescent="0.25">
      <c r="A189" t="s">
        <v>13</v>
      </c>
      <c r="B189" t="s">
        <v>6</v>
      </c>
      <c r="C189" t="s">
        <v>9</v>
      </c>
      <c r="D189" t="s">
        <v>365</v>
      </c>
      <c r="E189">
        <v>2031</v>
      </c>
      <c r="F189">
        <v>0</v>
      </c>
      <c r="G189" s="2" t="str">
        <f t="shared" si="2"/>
        <v>EG_COALNER</v>
      </c>
    </row>
    <row r="190" spans="1:7" x14ac:dyDescent="0.25">
      <c r="A190" t="s">
        <v>13</v>
      </c>
      <c r="B190" t="s">
        <v>6</v>
      </c>
      <c r="C190" t="s">
        <v>9</v>
      </c>
      <c r="D190" t="s">
        <v>365</v>
      </c>
      <c r="E190">
        <v>2032</v>
      </c>
      <c r="F190">
        <v>0</v>
      </c>
      <c r="G190" s="2" t="str">
        <f t="shared" si="2"/>
        <v>EG_COALNER</v>
      </c>
    </row>
    <row r="191" spans="1:7" x14ac:dyDescent="0.25">
      <c r="A191" t="s">
        <v>13</v>
      </c>
      <c r="B191" t="s">
        <v>6</v>
      </c>
      <c r="C191" t="s">
        <v>9</v>
      </c>
      <c r="D191" t="s">
        <v>365</v>
      </c>
      <c r="E191">
        <v>2033</v>
      </c>
      <c r="F191">
        <v>0</v>
      </c>
      <c r="G191" s="2" t="str">
        <f t="shared" si="2"/>
        <v>EG_COALNER</v>
      </c>
    </row>
    <row r="192" spans="1:7" x14ac:dyDescent="0.25">
      <c r="A192" t="s">
        <v>13</v>
      </c>
      <c r="B192" t="s">
        <v>6</v>
      </c>
      <c r="C192" t="s">
        <v>9</v>
      </c>
      <c r="D192" t="s">
        <v>365</v>
      </c>
      <c r="E192">
        <v>2034</v>
      </c>
      <c r="F192">
        <v>0</v>
      </c>
      <c r="G192" s="2" t="str">
        <f t="shared" si="2"/>
        <v>EG_COALNER</v>
      </c>
    </row>
    <row r="193" spans="1:7" x14ac:dyDescent="0.25">
      <c r="A193" t="s">
        <v>13</v>
      </c>
      <c r="B193" t="s">
        <v>6</v>
      </c>
      <c r="C193" t="s">
        <v>9</v>
      </c>
      <c r="D193" t="s">
        <v>365</v>
      </c>
      <c r="E193">
        <v>2035</v>
      </c>
      <c r="F193">
        <v>0</v>
      </c>
      <c r="G193" s="2" t="str">
        <f t="shared" si="2"/>
        <v>EG_COALNER</v>
      </c>
    </row>
    <row r="194" spans="1:7" x14ac:dyDescent="0.25">
      <c r="A194" t="s">
        <v>13</v>
      </c>
      <c r="B194" t="s">
        <v>6</v>
      </c>
      <c r="C194" t="s">
        <v>9</v>
      </c>
      <c r="D194" t="s">
        <v>365</v>
      </c>
      <c r="E194">
        <v>2036</v>
      </c>
      <c r="F194">
        <v>0</v>
      </c>
      <c r="G194" s="2" t="str">
        <f t="shared" si="2"/>
        <v>EG_COALNER</v>
      </c>
    </row>
    <row r="195" spans="1:7" x14ac:dyDescent="0.25">
      <c r="A195" t="s">
        <v>13</v>
      </c>
      <c r="B195" t="s">
        <v>6</v>
      </c>
      <c r="C195" t="s">
        <v>9</v>
      </c>
      <c r="D195" t="s">
        <v>365</v>
      </c>
      <c r="E195">
        <v>2037</v>
      </c>
      <c r="F195">
        <v>0</v>
      </c>
      <c r="G195" s="2" t="str">
        <f t="shared" ref="G195:G258" si="3">_xlfn.CONCAT(A195,C195)</f>
        <v>EG_COALNER</v>
      </c>
    </row>
    <row r="196" spans="1:7" x14ac:dyDescent="0.25">
      <c r="A196" t="s">
        <v>13</v>
      </c>
      <c r="B196" t="s">
        <v>6</v>
      </c>
      <c r="C196" t="s">
        <v>9</v>
      </c>
      <c r="D196" t="s">
        <v>365</v>
      </c>
      <c r="E196">
        <v>2038</v>
      </c>
      <c r="F196">
        <v>0</v>
      </c>
      <c r="G196" s="2" t="str">
        <f t="shared" si="3"/>
        <v>EG_COALNER</v>
      </c>
    </row>
    <row r="197" spans="1:7" x14ac:dyDescent="0.25">
      <c r="A197" t="s">
        <v>13</v>
      </c>
      <c r="B197" t="s">
        <v>6</v>
      </c>
      <c r="C197" t="s">
        <v>9</v>
      </c>
      <c r="D197" t="s">
        <v>365</v>
      </c>
      <c r="E197">
        <v>2039</v>
      </c>
      <c r="F197">
        <v>0</v>
      </c>
      <c r="G197" s="2" t="str">
        <f t="shared" si="3"/>
        <v>EG_COALNER</v>
      </c>
    </row>
    <row r="198" spans="1:7" x14ac:dyDescent="0.25">
      <c r="A198" t="s">
        <v>13</v>
      </c>
      <c r="B198" t="s">
        <v>6</v>
      </c>
      <c r="C198" t="s">
        <v>9</v>
      </c>
      <c r="D198" t="s">
        <v>365</v>
      </c>
      <c r="E198">
        <v>2040</v>
      </c>
      <c r="F198">
        <v>0</v>
      </c>
      <c r="G198" s="2" t="str">
        <f t="shared" si="3"/>
        <v>EG_COALNER</v>
      </c>
    </row>
    <row r="199" spans="1:7" x14ac:dyDescent="0.25">
      <c r="A199" t="s">
        <v>13</v>
      </c>
      <c r="B199" t="s">
        <v>6</v>
      </c>
      <c r="C199" t="s">
        <v>9</v>
      </c>
      <c r="D199" t="s">
        <v>365</v>
      </c>
      <c r="E199">
        <v>2041</v>
      </c>
      <c r="F199">
        <v>0</v>
      </c>
      <c r="G199" s="2" t="str">
        <f t="shared" si="3"/>
        <v>EG_COALNER</v>
      </c>
    </row>
    <row r="200" spans="1:7" x14ac:dyDescent="0.25">
      <c r="A200" t="s">
        <v>13</v>
      </c>
      <c r="B200" t="s">
        <v>6</v>
      </c>
      <c r="C200" t="s">
        <v>10</v>
      </c>
      <c r="D200" t="s">
        <v>372</v>
      </c>
      <c r="E200">
        <v>2024</v>
      </c>
      <c r="F200">
        <v>0</v>
      </c>
      <c r="G200" s="2" t="str">
        <f t="shared" si="3"/>
        <v>EG_COALER</v>
      </c>
    </row>
    <row r="201" spans="1:7" x14ac:dyDescent="0.25">
      <c r="A201" t="s">
        <v>13</v>
      </c>
      <c r="B201" t="s">
        <v>6</v>
      </c>
      <c r="C201" t="s">
        <v>10</v>
      </c>
      <c r="D201" t="s">
        <v>372</v>
      </c>
      <c r="E201">
        <v>2025</v>
      </c>
      <c r="F201">
        <v>0</v>
      </c>
      <c r="G201" s="2" t="str">
        <f t="shared" si="3"/>
        <v>EG_COALER</v>
      </c>
    </row>
    <row r="202" spans="1:7" x14ac:dyDescent="0.25">
      <c r="A202" t="s">
        <v>13</v>
      </c>
      <c r="B202" t="s">
        <v>6</v>
      </c>
      <c r="C202" t="s">
        <v>10</v>
      </c>
      <c r="D202" t="s">
        <v>372</v>
      </c>
      <c r="E202">
        <v>2026</v>
      </c>
      <c r="F202">
        <v>0</v>
      </c>
      <c r="G202" s="2" t="str">
        <f t="shared" si="3"/>
        <v>EG_COALER</v>
      </c>
    </row>
    <row r="203" spans="1:7" x14ac:dyDescent="0.25">
      <c r="A203" t="s">
        <v>13</v>
      </c>
      <c r="B203" t="s">
        <v>6</v>
      </c>
      <c r="C203" t="s">
        <v>10</v>
      </c>
      <c r="D203" t="s">
        <v>372</v>
      </c>
      <c r="E203">
        <v>2027</v>
      </c>
      <c r="F203">
        <v>0</v>
      </c>
      <c r="G203" s="2" t="str">
        <f t="shared" si="3"/>
        <v>EG_COALER</v>
      </c>
    </row>
    <row r="204" spans="1:7" x14ac:dyDescent="0.25">
      <c r="A204" t="s">
        <v>13</v>
      </c>
      <c r="B204" t="s">
        <v>6</v>
      </c>
      <c r="C204" t="s">
        <v>10</v>
      </c>
      <c r="D204" t="s">
        <v>372</v>
      </c>
      <c r="E204">
        <v>2028</v>
      </c>
      <c r="F204">
        <v>0</v>
      </c>
      <c r="G204" s="2" t="str">
        <f t="shared" si="3"/>
        <v>EG_COALER</v>
      </c>
    </row>
    <row r="205" spans="1:7" x14ac:dyDescent="0.25">
      <c r="A205" t="s">
        <v>13</v>
      </c>
      <c r="B205" t="s">
        <v>6</v>
      </c>
      <c r="C205" t="s">
        <v>10</v>
      </c>
      <c r="D205" t="s">
        <v>372</v>
      </c>
      <c r="E205">
        <v>2029</v>
      </c>
      <c r="F205">
        <v>0</v>
      </c>
      <c r="G205" s="2" t="str">
        <f t="shared" si="3"/>
        <v>EG_COALER</v>
      </c>
    </row>
    <row r="206" spans="1:7" x14ac:dyDescent="0.25">
      <c r="A206" t="s">
        <v>13</v>
      </c>
      <c r="B206" t="s">
        <v>6</v>
      </c>
      <c r="C206" t="s">
        <v>10</v>
      </c>
      <c r="D206" t="s">
        <v>372</v>
      </c>
      <c r="E206">
        <v>2030</v>
      </c>
      <c r="F206">
        <v>0</v>
      </c>
      <c r="G206" s="2" t="str">
        <f t="shared" si="3"/>
        <v>EG_COALER</v>
      </c>
    </row>
    <row r="207" spans="1:7" x14ac:dyDescent="0.25">
      <c r="A207" t="s">
        <v>13</v>
      </c>
      <c r="B207" t="s">
        <v>6</v>
      </c>
      <c r="C207" t="s">
        <v>10</v>
      </c>
      <c r="D207" t="s">
        <v>372</v>
      </c>
      <c r="E207">
        <v>2031</v>
      </c>
      <c r="F207">
        <v>0</v>
      </c>
      <c r="G207" s="2" t="str">
        <f t="shared" si="3"/>
        <v>EG_COALER</v>
      </c>
    </row>
    <row r="208" spans="1:7" x14ac:dyDescent="0.25">
      <c r="A208" t="s">
        <v>13</v>
      </c>
      <c r="B208" t="s">
        <v>6</v>
      </c>
      <c r="C208" t="s">
        <v>10</v>
      </c>
      <c r="D208" t="s">
        <v>372</v>
      </c>
      <c r="E208">
        <v>2032</v>
      </c>
      <c r="F208">
        <v>0</v>
      </c>
      <c r="G208" s="2" t="str">
        <f t="shared" si="3"/>
        <v>EG_COALER</v>
      </c>
    </row>
    <row r="209" spans="1:7" x14ac:dyDescent="0.25">
      <c r="A209" t="s">
        <v>13</v>
      </c>
      <c r="B209" t="s">
        <v>6</v>
      </c>
      <c r="C209" t="s">
        <v>10</v>
      </c>
      <c r="D209" t="s">
        <v>372</v>
      </c>
      <c r="E209">
        <v>2033</v>
      </c>
      <c r="F209">
        <v>0</v>
      </c>
      <c r="G209" s="2" t="str">
        <f t="shared" si="3"/>
        <v>EG_COALER</v>
      </c>
    </row>
    <row r="210" spans="1:7" x14ac:dyDescent="0.25">
      <c r="A210" t="s">
        <v>13</v>
      </c>
      <c r="B210" t="s">
        <v>6</v>
      </c>
      <c r="C210" t="s">
        <v>10</v>
      </c>
      <c r="D210" t="s">
        <v>372</v>
      </c>
      <c r="E210">
        <v>2034</v>
      </c>
      <c r="F210">
        <v>0</v>
      </c>
      <c r="G210" s="2" t="str">
        <f t="shared" si="3"/>
        <v>EG_COALER</v>
      </c>
    </row>
    <row r="211" spans="1:7" x14ac:dyDescent="0.25">
      <c r="A211" t="s">
        <v>13</v>
      </c>
      <c r="B211" t="s">
        <v>6</v>
      </c>
      <c r="C211" t="s">
        <v>10</v>
      </c>
      <c r="D211" t="s">
        <v>372</v>
      </c>
      <c r="E211">
        <v>2035</v>
      </c>
      <c r="F211">
        <v>0</v>
      </c>
      <c r="G211" s="2" t="str">
        <f t="shared" si="3"/>
        <v>EG_COALER</v>
      </c>
    </row>
    <row r="212" spans="1:7" x14ac:dyDescent="0.25">
      <c r="A212" t="s">
        <v>13</v>
      </c>
      <c r="B212" t="s">
        <v>6</v>
      </c>
      <c r="C212" t="s">
        <v>10</v>
      </c>
      <c r="D212" t="s">
        <v>372</v>
      </c>
      <c r="E212">
        <v>2036</v>
      </c>
      <c r="F212">
        <v>0</v>
      </c>
      <c r="G212" s="2" t="str">
        <f t="shared" si="3"/>
        <v>EG_COALER</v>
      </c>
    </row>
    <row r="213" spans="1:7" x14ac:dyDescent="0.25">
      <c r="A213" t="s">
        <v>13</v>
      </c>
      <c r="B213" t="s">
        <v>6</v>
      </c>
      <c r="C213" t="s">
        <v>10</v>
      </c>
      <c r="D213" t="s">
        <v>372</v>
      </c>
      <c r="E213">
        <v>2037</v>
      </c>
      <c r="F213">
        <v>0</v>
      </c>
      <c r="G213" s="2" t="str">
        <f t="shared" si="3"/>
        <v>EG_COALER</v>
      </c>
    </row>
    <row r="214" spans="1:7" x14ac:dyDescent="0.25">
      <c r="A214" t="s">
        <v>13</v>
      </c>
      <c r="B214" t="s">
        <v>6</v>
      </c>
      <c r="C214" t="s">
        <v>10</v>
      </c>
      <c r="D214" t="s">
        <v>372</v>
      </c>
      <c r="E214">
        <v>2038</v>
      </c>
      <c r="F214">
        <v>0</v>
      </c>
      <c r="G214" s="2" t="str">
        <f t="shared" si="3"/>
        <v>EG_COALER</v>
      </c>
    </row>
    <row r="215" spans="1:7" x14ac:dyDescent="0.25">
      <c r="A215" t="s">
        <v>13</v>
      </c>
      <c r="B215" t="s">
        <v>6</v>
      </c>
      <c r="C215" t="s">
        <v>10</v>
      </c>
      <c r="D215" t="s">
        <v>372</v>
      </c>
      <c r="E215">
        <v>2039</v>
      </c>
      <c r="F215">
        <v>0</v>
      </c>
      <c r="G215" s="2" t="str">
        <f t="shared" si="3"/>
        <v>EG_COALER</v>
      </c>
    </row>
    <row r="216" spans="1:7" x14ac:dyDescent="0.25">
      <c r="A216" t="s">
        <v>13</v>
      </c>
      <c r="B216" t="s">
        <v>6</v>
      </c>
      <c r="C216" t="s">
        <v>10</v>
      </c>
      <c r="D216" t="s">
        <v>372</v>
      </c>
      <c r="E216">
        <v>2040</v>
      </c>
      <c r="F216">
        <v>0</v>
      </c>
      <c r="G216" s="2" t="str">
        <f t="shared" si="3"/>
        <v>EG_COALER</v>
      </c>
    </row>
    <row r="217" spans="1:7" x14ac:dyDescent="0.25">
      <c r="A217" t="s">
        <v>13</v>
      </c>
      <c r="B217" t="s">
        <v>6</v>
      </c>
      <c r="C217" t="s">
        <v>10</v>
      </c>
      <c r="D217" t="s">
        <v>372</v>
      </c>
      <c r="E217">
        <v>2041</v>
      </c>
      <c r="F217">
        <v>0</v>
      </c>
      <c r="G217" s="2" t="str">
        <f t="shared" si="3"/>
        <v>EG_COALER</v>
      </c>
    </row>
    <row r="218" spans="1:7" x14ac:dyDescent="0.25">
      <c r="A218" t="s">
        <v>13</v>
      </c>
      <c r="B218" t="s">
        <v>6</v>
      </c>
      <c r="C218" t="s">
        <v>8</v>
      </c>
      <c r="D218" t="s">
        <v>364</v>
      </c>
      <c r="E218">
        <v>2024</v>
      </c>
      <c r="F218">
        <v>0</v>
      </c>
      <c r="G218" s="2" t="str">
        <f t="shared" si="3"/>
        <v>EG_COALSR</v>
      </c>
    </row>
    <row r="219" spans="1:7" x14ac:dyDescent="0.25">
      <c r="A219" t="s">
        <v>13</v>
      </c>
      <c r="B219" t="s">
        <v>6</v>
      </c>
      <c r="C219" t="s">
        <v>8</v>
      </c>
      <c r="D219" t="s">
        <v>364</v>
      </c>
      <c r="E219">
        <v>2025</v>
      </c>
      <c r="F219">
        <v>0</v>
      </c>
      <c r="G219" s="2" t="str">
        <f t="shared" si="3"/>
        <v>EG_COALSR</v>
      </c>
    </row>
    <row r="220" spans="1:7" x14ac:dyDescent="0.25">
      <c r="A220" t="s">
        <v>13</v>
      </c>
      <c r="B220" t="s">
        <v>6</v>
      </c>
      <c r="C220" t="s">
        <v>8</v>
      </c>
      <c r="D220" t="s">
        <v>364</v>
      </c>
      <c r="E220">
        <v>2026</v>
      </c>
      <c r="F220">
        <v>0</v>
      </c>
      <c r="G220" s="2" t="str">
        <f t="shared" si="3"/>
        <v>EG_COALSR</v>
      </c>
    </row>
    <row r="221" spans="1:7" x14ac:dyDescent="0.25">
      <c r="A221" t="s">
        <v>13</v>
      </c>
      <c r="B221" t="s">
        <v>6</v>
      </c>
      <c r="C221" t="s">
        <v>8</v>
      </c>
      <c r="D221" t="s">
        <v>364</v>
      </c>
      <c r="E221">
        <v>2027</v>
      </c>
      <c r="F221">
        <v>0</v>
      </c>
      <c r="G221" s="2" t="str">
        <f t="shared" si="3"/>
        <v>EG_COALSR</v>
      </c>
    </row>
    <row r="222" spans="1:7" x14ac:dyDescent="0.25">
      <c r="A222" t="s">
        <v>13</v>
      </c>
      <c r="B222" t="s">
        <v>6</v>
      </c>
      <c r="C222" t="s">
        <v>8</v>
      </c>
      <c r="D222" t="s">
        <v>364</v>
      </c>
      <c r="E222">
        <v>2028</v>
      </c>
      <c r="F222">
        <v>1.26</v>
      </c>
      <c r="G222" s="2" t="str">
        <f t="shared" si="3"/>
        <v>EG_COALSR</v>
      </c>
    </row>
    <row r="223" spans="1:7" x14ac:dyDescent="0.25">
      <c r="A223" t="s">
        <v>13</v>
      </c>
      <c r="B223" t="s">
        <v>6</v>
      </c>
      <c r="C223" t="s">
        <v>8</v>
      </c>
      <c r="D223" t="s">
        <v>364</v>
      </c>
      <c r="E223">
        <v>2029</v>
      </c>
      <c r="F223">
        <v>0</v>
      </c>
      <c r="G223" s="2" t="str">
        <f t="shared" si="3"/>
        <v>EG_COALSR</v>
      </c>
    </row>
    <row r="224" spans="1:7" x14ac:dyDescent="0.25">
      <c r="A224" t="s">
        <v>13</v>
      </c>
      <c r="B224" t="s">
        <v>6</v>
      </c>
      <c r="C224" t="s">
        <v>8</v>
      </c>
      <c r="D224" t="s">
        <v>364</v>
      </c>
      <c r="E224">
        <v>2030</v>
      </c>
      <c r="F224">
        <v>0</v>
      </c>
      <c r="G224" s="2" t="str">
        <f t="shared" si="3"/>
        <v>EG_COALSR</v>
      </c>
    </row>
    <row r="225" spans="1:7" x14ac:dyDescent="0.25">
      <c r="A225" t="s">
        <v>13</v>
      </c>
      <c r="B225" t="s">
        <v>6</v>
      </c>
      <c r="C225" t="s">
        <v>8</v>
      </c>
      <c r="D225" t="s">
        <v>364</v>
      </c>
      <c r="E225">
        <v>2031</v>
      </c>
      <c r="F225">
        <v>0</v>
      </c>
      <c r="G225" s="2" t="str">
        <f t="shared" si="3"/>
        <v>EG_COALSR</v>
      </c>
    </row>
    <row r="226" spans="1:7" x14ac:dyDescent="0.25">
      <c r="A226" t="s">
        <v>13</v>
      </c>
      <c r="B226" t="s">
        <v>6</v>
      </c>
      <c r="C226" t="s">
        <v>8</v>
      </c>
      <c r="D226" t="s">
        <v>364</v>
      </c>
      <c r="E226">
        <v>2032</v>
      </c>
      <c r="F226">
        <v>0</v>
      </c>
      <c r="G226" s="2" t="str">
        <f t="shared" si="3"/>
        <v>EG_COALSR</v>
      </c>
    </row>
    <row r="227" spans="1:7" x14ac:dyDescent="0.25">
      <c r="A227" t="s">
        <v>13</v>
      </c>
      <c r="B227" t="s">
        <v>6</v>
      </c>
      <c r="C227" t="s">
        <v>8</v>
      </c>
      <c r="D227" t="s">
        <v>364</v>
      </c>
      <c r="E227">
        <v>2033</v>
      </c>
      <c r="F227">
        <v>0</v>
      </c>
      <c r="G227" s="2" t="str">
        <f t="shared" si="3"/>
        <v>EG_COALSR</v>
      </c>
    </row>
    <row r="228" spans="1:7" x14ac:dyDescent="0.25">
      <c r="A228" t="s">
        <v>13</v>
      </c>
      <c r="B228" t="s">
        <v>6</v>
      </c>
      <c r="C228" t="s">
        <v>8</v>
      </c>
      <c r="D228" t="s">
        <v>364</v>
      </c>
      <c r="E228">
        <v>2034</v>
      </c>
      <c r="F228">
        <v>0</v>
      </c>
      <c r="G228" s="2" t="str">
        <f t="shared" si="3"/>
        <v>EG_COALSR</v>
      </c>
    </row>
    <row r="229" spans="1:7" x14ac:dyDescent="0.25">
      <c r="A229" t="s">
        <v>13</v>
      </c>
      <c r="B229" t="s">
        <v>6</v>
      </c>
      <c r="C229" t="s">
        <v>8</v>
      </c>
      <c r="D229" t="s">
        <v>364</v>
      </c>
      <c r="E229">
        <v>2035</v>
      </c>
      <c r="F229">
        <v>0.42</v>
      </c>
      <c r="G229" s="2" t="str">
        <f t="shared" si="3"/>
        <v>EG_COALSR</v>
      </c>
    </row>
    <row r="230" spans="1:7" x14ac:dyDescent="0.25">
      <c r="A230" t="s">
        <v>13</v>
      </c>
      <c r="B230" t="s">
        <v>6</v>
      </c>
      <c r="C230" t="s">
        <v>8</v>
      </c>
      <c r="D230" t="s">
        <v>364</v>
      </c>
      <c r="E230">
        <v>2036</v>
      </c>
      <c r="F230">
        <v>0</v>
      </c>
      <c r="G230" s="2" t="str">
        <f t="shared" si="3"/>
        <v>EG_COALSR</v>
      </c>
    </row>
    <row r="231" spans="1:7" x14ac:dyDescent="0.25">
      <c r="A231" t="s">
        <v>13</v>
      </c>
      <c r="B231" t="s">
        <v>6</v>
      </c>
      <c r="C231" t="s">
        <v>8</v>
      </c>
      <c r="D231" t="s">
        <v>364</v>
      </c>
      <c r="E231">
        <v>2037</v>
      </c>
      <c r="F231">
        <v>0</v>
      </c>
      <c r="G231" s="2" t="str">
        <f t="shared" si="3"/>
        <v>EG_COALSR</v>
      </c>
    </row>
    <row r="232" spans="1:7" x14ac:dyDescent="0.25">
      <c r="A232" t="s">
        <v>13</v>
      </c>
      <c r="B232" t="s">
        <v>6</v>
      </c>
      <c r="C232" t="s">
        <v>8</v>
      </c>
      <c r="D232" t="s">
        <v>364</v>
      </c>
      <c r="E232">
        <v>2038</v>
      </c>
      <c r="F232">
        <v>0</v>
      </c>
      <c r="G232" s="2" t="str">
        <f t="shared" si="3"/>
        <v>EG_COALSR</v>
      </c>
    </row>
    <row r="233" spans="1:7" x14ac:dyDescent="0.25">
      <c r="A233" t="s">
        <v>13</v>
      </c>
      <c r="B233" t="s">
        <v>6</v>
      </c>
      <c r="C233" t="s">
        <v>8</v>
      </c>
      <c r="D233" t="s">
        <v>364</v>
      </c>
      <c r="E233">
        <v>2039</v>
      </c>
      <c r="F233">
        <v>0</v>
      </c>
      <c r="G233" s="2" t="str">
        <f t="shared" si="3"/>
        <v>EG_COALSR</v>
      </c>
    </row>
    <row r="234" spans="1:7" x14ac:dyDescent="0.25">
      <c r="A234" t="s">
        <v>13</v>
      </c>
      <c r="B234" t="s">
        <v>6</v>
      </c>
      <c r="C234" t="s">
        <v>8</v>
      </c>
      <c r="D234" t="s">
        <v>364</v>
      </c>
      <c r="E234">
        <v>2040</v>
      </c>
      <c r="F234">
        <v>0</v>
      </c>
      <c r="G234" s="2" t="str">
        <f t="shared" si="3"/>
        <v>EG_COALSR</v>
      </c>
    </row>
    <row r="235" spans="1:7" x14ac:dyDescent="0.25">
      <c r="A235" t="s">
        <v>13</v>
      </c>
      <c r="B235" t="s">
        <v>6</v>
      </c>
      <c r="C235" t="s">
        <v>8</v>
      </c>
      <c r="D235" t="s">
        <v>364</v>
      </c>
      <c r="E235">
        <v>2041</v>
      </c>
      <c r="F235">
        <v>0</v>
      </c>
      <c r="G235" s="2" t="str">
        <f t="shared" si="3"/>
        <v>EG_COALSR</v>
      </c>
    </row>
    <row r="236" spans="1:7" x14ac:dyDescent="0.25">
      <c r="A236" t="s">
        <v>13</v>
      </c>
      <c r="B236" t="s">
        <v>6</v>
      </c>
      <c r="C236" t="s">
        <v>8</v>
      </c>
      <c r="D236" t="s">
        <v>363</v>
      </c>
      <c r="E236">
        <v>2024</v>
      </c>
      <c r="F236">
        <v>0</v>
      </c>
      <c r="G236" s="2" t="str">
        <f t="shared" si="3"/>
        <v>EG_COALSR</v>
      </c>
    </row>
    <row r="237" spans="1:7" x14ac:dyDescent="0.25">
      <c r="A237" t="s">
        <v>13</v>
      </c>
      <c r="B237" t="s">
        <v>6</v>
      </c>
      <c r="C237" t="s">
        <v>8</v>
      </c>
      <c r="D237" t="s">
        <v>363</v>
      </c>
      <c r="E237">
        <v>2025</v>
      </c>
      <c r="F237">
        <v>0</v>
      </c>
      <c r="G237" s="2" t="str">
        <f t="shared" si="3"/>
        <v>EG_COALSR</v>
      </c>
    </row>
    <row r="238" spans="1:7" x14ac:dyDescent="0.25">
      <c r="A238" t="s">
        <v>13</v>
      </c>
      <c r="B238" t="s">
        <v>6</v>
      </c>
      <c r="C238" t="s">
        <v>8</v>
      </c>
      <c r="D238" t="s">
        <v>363</v>
      </c>
      <c r="E238">
        <v>2026</v>
      </c>
      <c r="F238">
        <v>0</v>
      </c>
      <c r="G238" s="2" t="str">
        <f t="shared" si="3"/>
        <v>EG_COALSR</v>
      </c>
    </row>
    <row r="239" spans="1:7" x14ac:dyDescent="0.25">
      <c r="A239" t="s">
        <v>13</v>
      </c>
      <c r="B239" t="s">
        <v>6</v>
      </c>
      <c r="C239" t="s">
        <v>8</v>
      </c>
      <c r="D239" t="s">
        <v>363</v>
      </c>
      <c r="E239">
        <v>2027</v>
      </c>
      <c r="F239">
        <v>0</v>
      </c>
      <c r="G239" s="2" t="str">
        <f t="shared" si="3"/>
        <v>EG_COALSR</v>
      </c>
    </row>
    <row r="240" spans="1:7" x14ac:dyDescent="0.25">
      <c r="A240" t="s">
        <v>13</v>
      </c>
      <c r="B240" t="s">
        <v>6</v>
      </c>
      <c r="C240" t="s">
        <v>8</v>
      </c>
      <c r="D240" t="s">
        <v>363</v>
      </c>
      <c r="E240">
        <v>2028</v>
      </c>
      <c r="F240">
        <v>0</v>
      </c>
      <c r="G240" s="2" t="str">
        <f t="shared" si="3"/>
        <v>EG_COALSR</v>
      </c>
    </row>
    <row r="241" spans="1:7" x14ac:dyDescent="0.25">
      <c r="A241" t="s">
        <v>13</v>
      </c>
      <c r="B241" t="s">
        <v>6</v>
      </c>
      <c r="C241" t="s">
        <v>8</v>
      </c>
      <c r="D241" t="s">
        <v>363</v>
      </c>
      <c r="E241">
        <v>2029</v>
      </c>
      <c r="F241">
        <v>0</v>
      </c>
      <c r="G241" s="2" t="str">
        <f t="shared" si="3"/>
        <v>EG_COALSR</v>
      </c>
    </row>
    <row r="242" spans="1:7" x14ac:dyDescent="0.25">
      <c r="A242" t="s">
        <v>13</v>
      </c>
      <c r="B242" t="s">
        <v>6</v>
      </c>
      <c r="C242" t="s">
        <v>8</v>
      </c>
      <c r="D242" t="s">
        <v>363</v>
      </c>
      <c r="E242">
        <v>2030</v>
      </c>
      <c r="F242">
        <v>0</v>
      </c>
      <c r="G242" s="2" t="str">
        <f t="shared" si="3"/>
        <v>EG_COALSR</v>
      </c>
    </row>
    <row r="243" spans="1:7" x14ac:dyDescent="0.25">
      <c r="A243" t="s">
        <v>13</v>
      </c>
      <c r="B243" t="s">
        <v>6</v>
      </c>
      <c r="C243" t="s">
        <v>8</v>
      </c>
      <c r="D243" t="s">
        <v>363</v>
      </c>
      <c r="E243">
        <v>2031</v>
      </c>
      <c r="F243">
        <v>0.42</v>
      </c>
      <c r="G243" s="2" t="str">
        <f t="shared" si="3"/>
        <v>EG_COALSR</v>
      </c>
    </row>
    <row r="244" spans="1:7" x14ac:dyDescent="0.25">
      <c r="A244" t="s">
        <v>13</v>
      </c>
      <c r="B244" t="s">
        <v>6</v>
      </c>
      <c r="C244" t="s">
        <v>8</v>
      </c>
      <c r="D244" t="s">
        <v>363</v>
      </c>
      <c r="E244">
        <v>2032</v>
      </c>
      <c r="F244">
        <v>0.21</v>
      </c>
      <c r="G244" s="2" t="str">
        <f t="shared" si="3"/>
        <v>EG_COALSR</v>
      </c>
    </row>
    <row r="245" spans="1:7" x14ac:dyDescent="0.25">
      <c r="A245" t="s">
        <v>13</v>
      </c>
      <c r="B245" t="s">
        <v>6</v>
      </c>
      <c r="C245" t="s">
        <v>8</v>
      </c>
      <c r="D245" t="s">
        <v>363</v>
      </c>
      <c r="E245">
        <v>2033</v>
      </c>
      <c r="F245">
        <v>0</v>
      </c>
      <c r="G245" s="2" t="str">
        <f t="shared" si="3"/>
        <v>EG_COALSR</v>
      </c>
    </row>
    <row r="246" spans="1:7" x14ac:dyDescent="0.25">
      <c r="A246" t="s">
        <v>13</v>
      </c>
      <c r="B246" t="s">
        <v>6</v>
      </c>
      <c r="C246" t="s">
        <v>8</v>
      </c>
      <c r="D246" t="s">
        <v>363</v>
      </c>
      <c r="E246">
        <v>2034</v>
      </c>
      <c r="F246">
        <v>0</v>
      </c>
      <c r="G246" s="2" t="str">
        <f t="shared" si="3"/>
        <v>EG_COALSR</v>
      </c>
    </row>
    <row r="247" spans="1:7" x14ac:dyDescent="0.25">
      <c r="A247" t="s">
        <v>13</v>
      </c>
      <c r="B247" t="s">
        <v>6</v>
      </c>
      <c r="C247" t="s">
        <v>8</v>
      </c>
      <c r="D247" t="s">
        <v>363</v>
      </c>
      <c r="E247">
        <v>2035</v>
      </c>
      <c r="F247">
        <v>0.21</v>
      </c>
      <c r="G247" s="2" t="str">
        <f t="shared" si="3"/>
        <v>EG_COALSR</v>
      </c>
    </row>
    <row r="248" spans="1:7" x14ac:dyDescent="0.25">
      <c r="A248" t="s">
        <v>13</v>
      </c>
      <c r="B248" t="s">
        <v>6</v>
      </c>
      <c r="C248" t="s">
        <v>8</v>
      </c>
      <c r="D248" t="s">
        <v>363</v>
      </c>
      <c r="E248">
        <v>2036</v>
      </c>
      <c r="F248">
        <v>0</v>
      </c>
      <c r="G248" s="2" t="str">
        <f t="shared" si="3"/>
        <v>EG_COALSR</v>
      </c>
    </row>
    <row r="249" spans="1:7" x14ac:dyDescent="0.25">
      <c r="A249" t="s">
        <v>13</v>
      </c>
      <c r="B249" t="s">
        <v>6</v>
      </c>
      <c r="C249" t="s">
        <v>8</v>
      </c>
      <c r="D249" t="s">
        <v>363</v>
      </c>
      <c r="E249">
        <v>2037</v>
      </c>
      <c r="F249">
        <v>0</v>
      </c>
      <c r="G249" s="2" t="str">
        <f t="shared" si="3"/>
        <v>EG_COALSR</v>
      </c>
    </row>
    <row r="250" spans="1:7" x14ac:dyDescent="0.25">
      <c r="A250" t="s">
        <v>13</v>
      </c>
      <c r="B250" t="s">
        <v>6</v>
      </c>
      <c r="C250" t="s">
        <v>8</v>
      </c>
      <c r="D250" t="s">
        <v>363</v>
      </c>
      <c r="E250">
        <v>2038</v>
      </c>
      <c r="F250">
        <v>0</v>
      </c>
      <c r="G250" s="2" t="str">
        <f t="shared" si="3"/>
        <v>EG_COALSR</v>
      </c>
    </row>
    <row r="251" spans="1:7" x14ac:dyDescent="0.25">
      <c r="A251" t="s">
        <v>13</v>
      </c>
      <c r="B251" t="s">
        <v>6</v>
      </c>
      <c r="C251" t="s">
        <v>8</v>
      </c>
      <c r="D251" t="s">
        <v>363</v>
      </c>
      <c r="E251">
        <v>2039</v>
      </c>
      <c r="F251">
        <v>0.21</v>
      </c>
      <c r="G251" s="2" t="str">
        <f t="shared" si="3"/>
        <v>EG_COALSR</v>
      </c>
    </row>
    <row r="252" spans="1:7" x14ac:dyDescent="0.25">
      <c r="A252" t="s">
        <v>13</v>
      </c>
      <c r="B252" t="s">
        <v>6</v>
      </c>
      <c r="C252" t="s">
        <v>8</v>
      </c>
      <c r="D252" t="s">
        <v>363</v>
      </c>
      <c r="E252">
        <v>2040</v>
      </c>
      <c r="F252">
        <v>0.21</v>
      </c>
      <c r="G252" s="2" t="str">
        <f t="shared" si="3"/>
        <v>EG_COALSR</v>
      </c>
    </row>
    <row r="253" spans="1:7" x14ac:dyDescent="0.25">
      <c r="A253" t="s">
        <v>13</v>
      </c>
      <c r="B253" t="s">
        <v>6</v>
      </c>
      <c r="C253" t="s">
        <v>8</v>
      </c>
      <c r="D253" t="s">
        <v>363</v>
      </c>
      <c r="E253">
        <v>2041</v>
      </c>
      <c r="F253">
        <v>0</v>
      </c>
      <c r="G253" s="2" t="str">
        <f t="shared" si="3"/>
        <v>EG_COALSR</v>
      </c>
    </row>
    <row r="254" spans="1:7" x14ac:dyDescent="0.25">
      <c r="A254" t="s">
        <v>13</v>
      </c>
      <c r="B254" t="s">
        <v>6</v>
      </c>
      <c r="C254" t="s">
        <v>8</v>
      </c>
      <c r="D254" t="s">
        <v>362</v>
      </c>
      <c r="E254">
        <v>2024</v>
      </c>
      <c r="F254">
        <v>0</v>
      </c>
      <c r="G254" s="2" t="str">
        <f t="shared" si="3"/>
        <v>EG_COALSR</v>
      </c>
    </row>
    <row r="255" spans="1:7" x14ac:dyDescent="0.25">
      <c r="A255" t="s">
        <v>13</v>
      </c>
      <c r="B255" t="s">
        <v>6</v>
      </c>
      <c r="C255" t="s">
        <v>8</v>
      </c>
      <c r="D255" t="s">
        <v>362</v>
      </c>
      <c r="E255">
        <v>2025</v>
      </c>
      <c r="F255">
        <v>0</v>
      </c>
      <c r="G255" s="2" t="str">
        <f t="shared" si="3"/>
        <v>EG_COALSR</v>
      </c>
    </row>
    <row r="256" spans="1:7" x14ac:dyDescent="0.25">
      <c r="A256" t="s">
        <v>13</v>
      </c>
      <c r="B256" t="s">
        <v>6</v>
      </c>
      <c r="C256" t="s">
        <v>8</v>
      </c>
      <c r="D256" t="s">
        <v>362</v>
      </c>
      <c r="E256">
        <v>2026</v>
      </c>
      <c r="F256">
        <v>0</v>
      </c>
      <c r="G256" s="2" t="str">
        <f t="shared" si="3"/>
        <v>EG_COALSR</v>
      </c>
    </row>
    <row r="257" spans="1:7" x14ac:dyDescent="0.25">
      <c r="A257" t="s">
        <v>13</v>
      </c>
      <c r="B257" t="s">
        <v>6</v>
      </c>
      <c r="C257" t="s">
        <v>8</v>
      </c>
      <c r="D257" t="s">
        <v>362</v>
      </c>
      <c r="E257">
        <v>2027</v>
      </c>
      <c r="F257">
        <v>0</v>
      </c>
      <c r="G257" s="2" t="str">
        <f t="shared" si="3"/>
        <v>EG_COALSR</v>
      </c>
    </row>
    <row r="258" spans="1:7" x14ac:dyDescent="0.25">
      <c r="A258" t="s">
        <v>13</v>
      </c>
      <c r="B258" t="s">
        <v>6</v>
      </c>
      <c r="C258" t="s">
        <v>8</v>
      </c>
      <c r="D258" t="s">
        <v>362</v>
      </c>
      <c r="E258">
        <v>2028</v>
      </c>
      <c r="F258">
        <v>0</v>
      </c>
      <c r="G258" s="2" t="str">
        <f t="shared" si="3"/>
        <v>EG_COALSR</v>
      </c>
    </row>
    <row r="259" spans="1:7" x14ac:dyDescent="0.25">
      <c r="A259" t="s">
        <v>13</v>
      </c>
      <c r="B259" t="s">
        <v>6</v>
      </c>
      <c r="C259" t="s">
        <v>8</v>
      </c>
      <c r="D259" t="s">
        <v>362</v>
      </c>
      <c r="E259">
        <v>2029</v>
      </c>
      <c r="F259">
        <v>0</v>
      </c>
      <c r="G259" s="2" t="str">
        <f t="shared" ref="G259:G322" si="4">_xlfn.CONCAT(A259,C259)</f>
        <v>EG_COALSR</v>
      </c>
    </row>
    <row r="260" spans="1:7" x14ac:dyDescent="0.25">
      <c r="A260" t="s">
        <v>13</v>
      </c>
      <c r="B260" t="s">
        <v>6</v>
      </c>
      <c r="C260" t="s">
        <v>8</v>
      </c>
      <c r="D260" t="s">
        <v>362</v>
      </c>
      <c r="E260">
        <v>2030</v>
      </c>
      <c r="F260">
        <v>0</v>
      </c>
      <c r="G260" s="2" t="str">
        <f t="shared" si="4"/>
        <v>EG_COALSR</v>
      </c>
    </row>
    <row r="261" spans="1:7" x14ac:dyDescent="0.25">
      <c r="A261" t="s">
        <v>13</v>
      </c>
      <c r="B261" t="s">
        <v>6</v>
      </c>
      <c r="C261" t="s">
        <v>8</v>
      </c>
      <c r="D261" t="s">
        <v>362</v>
      </c>
      <c r="E261">
        <v>2031</v>
      </c>
      <c r="F261">
        <v>0</v>
      </c>
      <c r="G261" s="2" t="str">
        <f t="shared" si="4"/>
        <v>EG_COALSR</v>
      </c>
    </row>
    <row r="262" spans="1:7" x14ac:dyDescent="0.25">
      <c r="A262" t="s">
        <v>13</v>
      </c>
      <c r="B262" t="s">
        <v>6</v>
      </c>
      <c r="C262" t="s">
        <v>8</v>
      </c>
      <c r="D262" t="s">
        <v>362</v>
      </c>
      <c r="E262">
        <v>2032</v>
      </c>
      <c r="F262">
        <v>0</v>
      </c>
      <c r="G262" s="2" t="str">
        <f t="shared" si="4"/>
        <v>EG_COALSR</v>
      </c>
    </row>
    <row r="263" spans="1:7" x14ac:dyDescent="0.25">
      <c r="A263" t="s">
        <v>13</v>
      </c>
      <c r="B263" t="s">
        <v>6</v>
      </c>
      <c r="C263" t="s">
        <v>8</v>
      </c>
      <c r="D263" t="s">
        <v>362</v>
      </c>
      <c r="E263">
        <v>2033</v>
      </c>
      <c r="F263">
        <v>0</v>
      </c>
      <c r="G263" s="2" t="str">
        <f t="shared" si="4"/>
        <v>EG_COALSR</v>
      </c>
    </row>
    <row r="264" spans="1:7" x14ac:dyDescent="0.25">
      <c r="A264" t="s">
        <v>13</v>
      </c>
      <c r="B264" t="s">
        <v>6</v>
      </c>
      <c r="C264" t="s">
        <v>8</v>
      </c>
      <c r="D264" t="s">
        <v>362</v>
      </c>
      <c r="E264">
        <v>2034</v>
      </c>
      <c r="F264">
        <v>0</v>
      </c>
      <c r="G264" s="2" t="str">
        <f t="shared" si="4"/>
        <v>EG_COALSR</v>
      </c>
    </row>
    <row r="265" spans="1:7" x14ac:dyDescent="0.25">
      <c r="A265" t="s">
        <v>13</v>
      </c>
      <c r="B265" t="s">
        <v>6</v>
      </c>
      <c r="C265" t="s">
        <v>8</v>
      </c>
      <c r="D265" t="s">
        <v>362</v>
      </c>
      <c r="E265">
        <v>2035</v>
      </c>
      <c r="F265">
        <v>0</v>
      </c>
      <c r="G265" s="2" t="str">
        <f t="shared" si="4"/>
        <v>EG_COALSR</v>
      </c>
    </row>
    <row r="266" spans="1:7" x14ac:dyDescent="0.25">
      <c r="A266" t="s">
        <v>13</v>
      </c>
      <c r="B266" t="s">
        <v>6</v>
      </c>
      <c r="C266" t="s">
        <v>8</v>
      </c>
      <c r="D266" t="s">
        <v>362</v>
      </c>
      <c r="E266">
        <v>2036</v>
      </c>
      <c r="F266">
        <v>0</v>
      </c>
      <c r="G266" s="2" t="str">
        <f t="shared" si="4"/>
        <v>EG_COALSR</v>
      </c>
    </row>
    <row r="267" spans="1:7" x14ac:dyDescent="0.25">
      <c r="A267" t="s">
        <v>13</v>
      </c>
      <c r="B267" t="s">
        <v>6</v>
      </c>
      <c r="C267" t="s">
        <v>8</v>
      </c>
      <c r="D267" t="s">
        <v>362</v>
      </c>
      <c r="E267">
        <v>2037</v>
      </c>
      <c r="F267">
        <v>0</v>
      </c>
      <c r="G267" s="2" t="str">
        <f t="shared" si="4"/>
        <v>EG_COALSR</v>
      </c>
    </row>
    <row r="268" spans="1:7" x14ac:dyDescent="0.25">
      <c r="A268" t="s">
        <v>13</v>
      </c>
      <c r="B268" t="s">
        <v>6</v>
      </c>
      <c r="C268" t="s">
        <v>8</v>
      </c>
      <c r="D268" t="s">
        <v>362</v>
      </c>
      <c r="E268">
        <v>2038</v>
      </c>
      <c r="F268">
        <v>0</v>
      </c>
      <c r="G268" s="2" t="str">
        <f t="shared" si="4"/>
        <v>EG_COALSR</v>
      </c>
    </row>
    <row r="269" spans="1:7" x14ac:dyDescent="0.25">
      <c r="A269" t="s">
        <v>13</v>
      </c>
      <c r="B269" t="s">
        <v>6</v>
      </c>
      <c r="C269" t="s">
        <v>8</v>
      </c>
      <c r="D269" t="s">
        <v>362</v>
      </c>
      <c r="E269">
        <v>2039</v>
      </c>
      <c r="F269">
        <v>0</v>
      </c>
      <c r="G269" s="2" t="str">
        <f t="shared" si="4"/>
        <v>EG_COALSR</v>
      </c>
    </row>
    <row r="270" spans="1:7" x14ac:dyDescent="0.25">
      <c r="A270" t="s">
        <v>13</v>
      </c>
      <c r="B270" t="s">
        <v>6</v>
      </c>
      <c r="C270" t="s">
        <v>8</v>
      </c>
      <c r="D270" t="s">
        <v>362</v>
      </c>
      <c r="E270">
        <v>2040</v>
      </c>
      <c r="F270">
        <v>0</v>
      </c>
      <c r="G270" s="2" t="str">
        <f t="shared" si="4"/>
        <v>EG_COALSR</v>
      </c>
    </row>
    <row r="271" spans="1:7" x14ac:dyDescent="0.25">
      <c r="A271" t="s">
        <v>13</v>
      </c>
      <c r="B271" t="s">
        <v>6</v>
      </c>
      <c r="C271" t="s">
        <v>8</v>
      </c>
      <c r="D271" t="s">
        <v>362</v>
      </c>
      <c r="E271">
        <v>2041</v>
      </c>
      <c r="F271">
        <v>0</v>
      </c>
      <c r="G271" s="2" t="str">
        <f t="shared" si="4"/>
        <v>EG_COALSR</v>
      </c>
    </row>
    <row r="272" spans="1:7" x14ac:dyDescent="0.25">
      <c r="A272" t="s">
        <v>13</v>
      </c>
      <c r="B272" t="s">
        <v>6</v>
      </c>
      <c r="C272" t="s">
        <v>8</v>
      </c>
      <c r="D272" t="s">
        <v>361</v>
      </c>
      <c r="E272">
        <v>2024</v>
      </c>
      <c r="F272">
        <v>0</v>
      </c>
      <c r="G272" s="2" t="str">
        <f t="shared" si="4"/>
        <v>EG_COALSR</v>
      </c>
    </row>
    <row r="273" spans="1:7" x14ac:dyDescent="0.25">
      <c r="A273" t="s">
        <v>13</v>
      </c>
      <c r="B273" t="s">
        <v>6</v>
      </c>
      <c r="C273" t="s">
        <v>8</v>
      </c>
      <c r="D273" t="s">
        <v>361</v>
      </c>
      <c r="E273">
        <v>2025</v>
      </c>
      <c r="F273">
        <v>0</v>
      </c>
      <c r="G273" s="2" t="str">
        <f t="shared" si="4"/>
        <v>EG_COALSR</v>
      </c>
    </row>
    <row r="274" spans="1:7" x14ac:dyDescent="0.25">
      <c r="A274" t="s">
        <v>13</v>
      </c>
      <c r="B274" t="s">
        <v>6</v>
      </c>
      <c r="C274" t="s">
        <v>8</v>
      </c>
      <c r="D274" t="s">
        <v>361</v>
      </c>
      <c r="E274">
        <v>2026</v>
      </c>
      <c r="F274">
        <v>0</v>
      </c>
      <c r="G274" s="2" t="str">
        <f t="shared" si="4"/>
        <v>EG_COALSR</v>
      </c>
    </row>
    <row r="275" spans="1:7" x14ac:dyDescent="0.25">
      <c r="A275" t="s">
        <v>13</v>
      </c>
      <c r="B275" t="s">
        <v>6</v>
      </c>
      <c r="C275" t="s">
        <v>8</v>
      </c>
      <c r="D275" t="s">
        <v>361</v>
      </c>
      <c r="E275">
        <v>2027</v>
      </c>
      <c r="F275">
        <v>0</v>
      </c>
      <c r="G275" s="2" t="str">
        <f t="shared" si="4"/>
        <v>EG_COALSR</v>
      </c>
    </row>
    <row r="276" spans="1:7" x14ac:dyDescent="0.25">
      <c r="A276" t="s">
        <v>13</v>
      </c>
      <c r="B276" t="s">
        <v>6</v>
      </c>
      <c r="C276" t="s">
        <v>8</v>
      </c>
      <c r="D276" t="s">
        <v>361</v>
      </c>
      <c r="E276">
        <v>2028</v>
      </c>
      <c r="F276">
        <v>1.05</v>
      </c>
      <c r="G276" s="2" t="str">
        <f t="shared" si="4"/>
        <v>EG_COALSR</v>
      </c>
    </row>
    <row r="277" spans="1:7" x14ac:dyDescent="0.25">
      <c r="A277" t="s">
        <v>13</v>
      </c>
      <c r="B277" t="s">
        <v>6</v>
      </c>
      <c r="C277" t="s">
        <v>8</v>
      </c>
      <c r="D277" t="s">
        <v>361</v>
      </c>
      <c r="E277">
        <v>2029</v>
      </c>
      <c r="F277">
        <v>0</v>
      </c>
      <c r="G277" s="2" t="str">
        <f t="shared" si="4"/>
        <v>EG_COALSR</v>
      </c>
    </row>
    <row r="278" spans="1:7" x14ac:dyDescent="0.25">
      <c r="A278" t="s">
        <v>13</v>
      </c>
      <c r="B278" t="s">
        <v>6</v>
      </c>
      <c r="C278" t="s">
        <v>8</v>
      </c>
      <c r="D278" t="s">
        <v>361</v>
      </c>
      <c r="E278">
        <v>2030</v>
      </c>
      <c r="F278">
        <v>0.63</v>
      </c>
      <c r="G278" s="2" t="str">
        <f t="shared" si="4"/>
        <v>EG_COALSR</v>
      </c>
    </row>
    <row r="279" spans="1:7" x14ac:dyDescent="0.25">
      <c r="A279" t="s">
        <v>13</v>
      </c>
      <c r="B279" t="s">
        <v>6</v>
      </c>
      <c r="C279" t="s">
        <v>8</v>
      </c>
      <c r="D279" t="s">
        <v>361</v>
      </c>
      <c r="E279">
        <v>2031</v>
      </c>
      <c r="F279">
        <v>0.42</v>
      </c>
      <c r="G279" s="2" t="str">
        <f t="shared" si="4"/>
        <v>EG_COALSR</v>
      </c>
    </row>
    <row r="280" spans="1:7" x14ac:dyDescent="0.25">
      <c r="A280" t="s">
        <v>13</v>
      </c>
      <c r="B280" t="s">
        <v>6</v>
      </c>
      <c r="C280" t="s">
        <v>8</v>
      </c>
      <c r="D280" t="s">
        <v>361</v>
      </c>
      <c r="E280">
        <v>2032</v>
      </c>
      <c r="F280">
        <v>0.63</v>
      </c>
      <c r="G280" s="2" t="str">
        <f t="shared" si="4"/>
        <v>EG_COALSR</v>
      </c>
    </row>
    <row r="281" spans="1:7" x14ac:dyDescent="0.25">
      <c r="A281" t="s">
        <v>13</v>
      </c>
      <c r="B281" t="s">
        <v>6</v>
      </c>
      <c r="C281" t="s">
        <v>8</v>
      </c>
      <c r="D281" t="s">
        <v>361</v>
      </c>
      <c r="E281">
        <v>2033</v>
      </c>
      <c r="F281">
        <v>0.63</v>
      </c>
      <c r="G281" s="2" t="str">
        <f t="shared" si="4"/>
        <v>EG_COALSR</v>
      </c>
    </row>
    <row r="282" spans="1:7" x14ac:dyDescent="0.25">
      <c r="A282" t="s">
        <v>13</v>
      </c>
      <c r="B282" t="s">
        <v>6</v>
      </c>
      <c r="C282" t="s">
        <v>8</v>
      </c>
      <c r="D282" t="s">
        <v>361</v>
      </c>
      <c r="E282">
        <v>2034</v>
      </c>
      <c r="F282">
        <v>0.21</v>
      </c>
      <c r="G282" s="2" t="str">
        <f t="shared" si="4"/>
        <v>EG_COALSR</v>
      </c>
    </row>
    <row r="283" spans="1:7" x14ac:dyDescent="0.25">
      <c r="A283" t="s">
        <v>13</v>
      </c>
      <c r="B283" t="s">
        <v>6</v>
      </c>
      <c r="C283" t="s">
        <v>8</v>
      </c>
      <c r="D283" t="s">
        <v>361</v>
      </c>
      <c r="E283">
        <v>2035</v>
      </c>
      <c r="F283">
        <v>0.21</v>
      </c>
      <c r="G283" s="2" t="str">
        <f t="shared" si="4"/>
        <v>EG_COALSR</v>
      </c>
    </row>
    <row r="284" spans="1:7" x14ac:dyDescent="0.25">
      <c r="A284" t="s">
        <v>13</v>
      </c>
      <c r="B284" t="s">
        <v>6</v>
      </c>
      <c r="C284" t="s">
        <v>8</v>
      </c>
      <c r="D284" t="s">
        <v>361</v>
      </c>
      <c r="E284">
        <v>2036</v>
      </c>
      <c r="F284">
        <v>0.21</v>
      </c>
      <c r="G284" s="2" t="str">
        <f t="shared" si="4"/>
        <v>EG_COALSR</v>
      </c>
    </row>
    <row r="285" spans="1:7" x14ac:dyDescent="0.25">
      <c r="A285" t="s">
        <v>13</v>
      </c>
      <c r="B285" t="s">
        <v>6</v>
      </c>
      <c r="C285" t="s">
        <v>8</v>
      </c>
      <c r="D285" t="s">
        <v>361</v>
      </c>
      <c r="E285">
        <v>2037</v>
      </c>
      <c r="F285">
        <v>0</v>
      </c>
      <c r="G285" s="2" t="str">
        <f t="shared" si="4"/>
        <v>EG_COALSR</v>
      </c>
    </row>
    <row r="286" spans="1:7" x14ac:dyDescent="0.25">
      <c r="A286" t="s">
        <v>13</v>
      </c>
      <c r="B286" t="s">
        <v>6</v>
      </c>
      <c r="C286" t="s">
        <v>8</v>
      </c>
      <c r="D286" t="s">
        <v>361</v>
      </c>
      <c r="E286">
        <v>2038</v>
      </c>
      <c r="F286">
        <v>0</v>
      </c>
      <c r="G286" s="2" t="str">
        <f t="shared" si="4"/>
        <v>EG_COALSR</v>
      </c>
    </row>
    <row r="287" spans="1:7" x14ac:dyDescent="0.25">
      <c r="A287" t="s">
        <v>13</v>
      </c>
      <c r="B287" t="s">
        <v>6</v>
      </c>
      <c r="C287" t="s">
        <v>8</v>
      </c>
      <c r="D287" t="s">
        <v>361</v>
      </c>
      <c r="E287">
        <v>2039</v>
      </c>
      <c r="F287">
        <v>0</v>
      </c>
      <c r="G287" s="2" t="str">
        <f t="shared" si="4"/>
        <v>EG_COALSR</v>
      </c>
    </row>
    <row r="288" spans="1:7" x14ac:dyDescent="0.25">
      <c r="A288" t="s">
        <v>13</v>
      </c>
      <c r="B288" t="s">
        <v>6</v>
      </c>
      <c r="C288" t="s">
        <v>8</v>
      </c>
      <c r="D288" t="s">
        <v>361</v>
      </c>
      <c r="E288">
        <v>2040</v>
      </c>
      <c r="F288">
        <v>0</v>
      </c>
      <c r="G288" s="2" t="str">
        <f t="shared" si="4"/>
        <v>EG_COALSR</v>
      </c>
    </row>
    <row r="289" spans="1:7" x14ac:dyDescent="0.25">
      <c r="A289" t="s">
        <v>13</v>
      </c>
      <c r="B289" t="s">
        <v>6</v>
      </c>
      <c r="C289" t="s">
        <v>8</v>
      </c>
      <c r="D289" t="s">
        <v>361</v>
      </c>
      <c r="E289">
        <v>2041</v>
      </c>
      <c r="F289">
        <v>0</v>
      </c>
      <c r="G289" s="2" t="str">
        <f t="shared" si="4"/>
        <v>EG_COALSR</v>
      </c>
    </row>
    <row r="290" spans="1:7" x14ac:dyDescent="0.25">
      <c r="A290" t="s">
        <v>13</v>
      </c>
      <c r="B290" t="s">
        <v>6</v>
      </c>
      <c r="C290" t="s">
        <v>8</v>
      </c>
      <c r="D290" t="s">
        <v>360</v>
      </c>
      <c r="E290">
        <v>2024</v>
      </c>
      <c r="F290">
        <v>0</v>
      </c>
      <c r="G290" s="2" t="str">
        <f t="shared" si="4"/>
        <v>EG_COALSR</v>
      </c>
    </row>
    <row r="291" spans="1:7" x14ac:dyDescent="0.25">
      <c r="A291" t="s">
        <v>13</v>
      </c>
      <c r="B291" t="s">
        <v>6</v>
      </c>
      <c r="C291" t="s">
        <v>8</v>
      </c>
      <c r="D291" t="s">
        <v>360</v>
      </c>
      <c r="E291">
        <v>2025</v>
      </c>
      <c r="F291">
        <v>0</v>
      </c>
      <c r="G291" s="2" t="str">
        <f t="shared" si="4"/>
        <v>EG_COALSR</v>
      </c>
    </row>
    <row r="292" spans="1:7" x14ac:dyDescent="0.25">
      <c r="A292" t="s">
        <v>13</v>
      </c>
      <c r="B292" t="s">
        <v>6</v>
      </c>
      <c r="C292" t="s">
        <v>8</v>
      </c>
      <c r="D292" t="s">
        <v>360</v>
      </c>
      <c r="E292">
        <v>2026</v>
      </c>
      <c r="F292">
        <v>0</v>
      </c>
      <c r="G292" s="2" t="str">
        <f t="shared" si="4"/>
        <v>EG_COALSR</v>
      </c>
    </row>
    <row r="293" spans="1:7" x14ac:dyDescent="0.25">
      <c r="A293" t="s">
        <v>13</v>
      </c>
      <c r="B293" t="s">
        <v>6</v>
      </c>
      <c r="C293" t="s">
        <v>8</v>
      </c>
      <c r="D293" t="s">
        <v>360</v>
      </c>
      <c r="E293">
        <v>2027</v>
      </c>
      <c r="F293">
        <v>0</v>
      </c>
      <c r="G293" s="2" t="str">
        <f t="shared" si="4"/>
        <v>EG_COALSR</v>
      </c>
    </row>
    <row r="294" spans="1:7" x14ac:dyDescent="0.25">
      <c r="A294" t="s">
        <v>13</v>
      </c>
      <c r="B294" t="s">
        <v>6</v>
      </c>
      <c r="C294" t="s">
        <v>8</v>
      </c>
      <c r="D294" t="s">
        <v>360</v>
      </c>
      <c r="E294">
        <v>2028</v>
      </c>
      <c r="F294">
        <v>0</v>
      </c>
      <c r="G294" s="2" t="str">
        <f t="shared" si="4"/>
        <v>EG_COALSR</v>
      </c>
    </row>
    <row r="295" spans="1:7" x14ac:dyDescent="0.25">
      <c r="A295" t="s">
        <v>13</v>
      </c>
      <c r="B295" t="s">
        <v>6</v>
      </c>
      <c r="C295" t="s">
        <v>8</v>
      </c>
      <c r="D295" t="s">
        <v>360</v>
      </c>
      <c r="E295">
        <v>2029</v>
      </c>
      <c r="F295">
        <v>0</v>
      </c>
      <c r="G295" s="2" t="str">
        <f t="shared" si="4"/>
        <v>EG_COALSR</v>
      </c>
    </row>
    <row r="296" spans="1:7" x14ac:dyDescent="0.25">
      <c r="A296" t="s">
        <v>13</v>
      </c>
      <c r="B296" t="s">
        <v>6</v>
      </c>
      <c r="C296" t="s">
        <v>8</v>
      </c>
      <c r="D296" t="s">
        <v>360</v>
      </c>
      <c r="E296">
        <v>2030</v>
      </c>
      <c r="F296">
        <v>0.26250000000000001</v>
      </c>
      <c r="G296" s="2" t="str">
        <f t="shared" si="4"/>
        <v>EG_COALSR</v>
      </c>
    </row>
    <row r="297" spans="1:7" x14ac:dyDescent="0.25">
      <c r="A297" t="s">
        <v>13</v>
      </c>
      <c r="B297" t="s">
        <v>6</v>
      </c>
      <c r="C297" t="s">
        <v>8</v>
      </c>
      <c r="D297" t="s">
        <v>360</v>
      </c>
      <c r="E297">
        <v>2031</v>
      </c>
      <c r="F297">
        <v>0.2</v>
      </c>
      <c r="G297" s="2" t="str">
        <f t="shared" si="4"/>
        <v>EG_COALSR</v>
      </c>
    </row>
    <row r="298" spans="1:7" x14ac:dyDescent="0.25">
      <c r="A298" t="s">
        <v>13</v>
      </c>
      <c r="B298" t="s">
        <v>6</v>
      </c>
      <c r="C298" t="s">
        <v>8</v>
      </c>
      <c r="D298" t="s">
        <v>360</v>
      </c>
      <c r="E298">
        <v>2032</v>
      </c>
      <c r="F298">
        <v>0.2</v>
      </c>
      <c r="G298" s="2" t="str">
        <f t="shared" si="4"/>
        <v>EG_COALSR</v>
      </c>
    </row>
    <row r="299" spans="1:7" x14ac:dyDescent="0.25">
      <c r="A299" t="s">
        <v>13</v>
      </c>
      <c r="B299" t="s">
        <v>6</v>
      </c>
      <c r="C299" t="s">
        <v>8</v>
      </c>
      <c r="D299" t="s">
        <v>360</v>
      </c>
      <c r="E299">
        <v>2033</v>
      </c>
      <c r="F299">
        <v>0</v>
      </c>
      <c r="G299" s="2" t="str">
        <f t="shared" si="4"/>
        <v>EG_COALSR</v>
      </c>
    </row>
    <row r="300" spans="1:7" x14ac:dyDescent="0.25">
      <c r="A300" t="s">
        <v>13</v>
      </c>
      <c r="B300" t="s">
        <v>6</v>
      </c>
      <c r="C300" t="s">
        <v>8</v>
      </c>
      <c r="D300" t="s">
        <v>360</v>
      </c>
      <c r="E300">
        <v>2034</v>
      </c>
      <c r="F300">
        <v>0</v>
      </c>
      <c r="G300" s="2" t="str">
        <f t="shared" si="4"/>
        <v>EG_COALSR</v>
      </c>
    </row>
    <row r="301" spans="1:7" x14ac:dyDescent="0.25">
      <c r="A301" t="s">
        <v>13</v>
      </c>
      <c r="B301" t="s">
        <v>6</v>
      </c>
      <c r="C301" t="s">
        <v>8</v>
      </c>
      <c r="D301" t="s">
        <v>360</v>
      </c>
      <c r="E301">
        <v>2035</v>
      </c>
      <c r="F301">
        <v>1</v>
      </c>
      <c r="G301" s="2" t="str">
        <f t="shared" si="4"/>
        <v>EG_COALSR</v>
      </c>
    </row>
    <row r="302" spans="1:7" x14ac:dyDescent="0.25">
      <c r="A302" t="s">
        <v>13</v>
      </c>
      <c r="B302" t="s">
        <v>6</v>
      </c>
      <c r="C302" t="s">
        <v>8</v>
      </c>
      <c r="D302" t="s">
        <v>360</v>
      </c>
      <c r="E302">
        <v>2036</v>
      </c>
      <c r="F302">
        <v>0.5</v>
      </c>
      <c r="G302" s="2" t="str">
        <f t="shared" si="4"/>
        <v>EG_COALSR</v>
      </c>
    </row>
    <row r="303" spans="1:7" x14ac:dyDescent="0.25">
      <c r="A303" t="s">
        <v>13</v>
      </c>
      <c r="B303" t="s">
        <v>6</v>
      </c>
      <c r="C303" t="s">
        <v>8</v>
      </c>
      <c r="D303" t="s">
        <v>360</v>
      </c>
      <c r="E303">
        <v>2037</v>
      </c>
      <c r="F303">
        <v>0.5</v>
      </c>
      <c r="G303" s="2" t="str">
        <f t="shared" si="4"/>
        <v>EG_COALSR</v>
      </c>
    </row>
    <row r="304" spans="1:7" x14ac:dyDescent="0.25">
      <c r="A304" t="s">
        <v>13</v>
      </c>
      <c r="B304" t="s">
        <v>6</v>
      </c>
      <c r="C304" t="s">
        <v>8</v>
      </c>
      <c r="D304" t="s">
        <v>360</v>
      </c>
      <c r="E304">
        <v>2038</v>
      </c>
      <c r="F304">
        <v>0.5</v>
      </c>
      <c r="G304" s="2" t="str">
        <f t="shared" si="4"/>
        <v>EG_COALSR</v>
      </c>
    </row>
    <row r="305" spans="1:7" x14ac:dyDescent="0.25">
      <c r="A305" t="s">
        <v>13</v>
      </c>
      <c r="B305" t="s">
        <v>6</v>
      </c>
      <c r="C305" t="s">
        <v>8</v>
      </c>
      <c r="D305" t="s">
        <v>360</v>
      </c>
      <c r="E305">
        <v>2039</v>
      </c>
      <c r="F305">
        <v>0</v>
      </c>
      <c r="G305" s="2" t="str">
        <f t="shared" si="4"/>
        <v>EG_COALSR</v>
      </c>
    </row>
    <row r="306" spans="1:7" x14ac:dyDescent="0.25">
      <c r="A306" t="s">
        <v>13</v>
      </c>
      <c r="B306" t="s">
        <v>6</v>
      </c>
      <c r="C306" t="s">
        <v>8</v>
      </c>
      <c r="D306" t="s">
        <v>360</v>
      </c>
      <c r="E306">
        <v>2040</v>
      </c>
      <c r="F306">
        <v>0</v>
      </c>
      <c r="G306" s="2" t="str">
        <f t="shared" si="4"/>
        <v>EG_COALSR</v>
      </c>
    </row>
    <row r="307" spans="1:7" x14ac:dyDescent="0.25">
      <c r="A307" t="s">
        <v>13</v>
      </c>
      <c r="B307" t="s">
        <v>6</v>
      </c>
      <c r="C307" t="s">
        <v>8</v>
      </c>
      <c r="D307" t="s">
        <v>360</v>
      </c>
      <c r="E307">
        <v>2041</v>
      </c>
      <c r="F307">
        <v>0</v>
      </c>
      <c r="G307" s="2" t="str">
        <f t="shared" si="4"/>
        <v>EG_COALSR</v>
      </c>
    </row>
    <row r="308" spans="1:7" x14ac:dyDescent="0.25">
      <c r="A308" t="s">
        <v>13</v>
      </c>
      <c r="B308" t="s">
        <v>6</v>
      </c>
      <c r="C308" t="s">
        <v>12</v>
      </c>
      <c r="D308" t="s">
        <v>359</v>
      </c>
      <c r="E308">
        <v>2024</v>
      </c>
      <c r="F308">
        <v>0</v>
      </c>
      <c r="G308" s="2" t="str">
        <f t="shared" si="4"/>
        <v>EG_COALNR</v>
      </c>
    </row>
    <row r="309" spans="1:7" x14ac:dyDescent="0.25">
      <c r="A309" t="s">
        <v>13</v>
      </c>
      <c r="B309" t="s">
        <v>6</v>
      </c>
      <c r="C309" t="s">
        <v>12</v>
      </c>
      <c r="D309" t="s">
        <v>359</v>
      </c>
      <c r="E309">
        <v>2025</v>
      </c>
      <c r="F309">
        <v>0</v>
      </c>
      <c r="G309" s="2" t="str">
        <f t="shared" si="4"/>
        <v>EG_COALNR</v>
      </c>
    </row>
    <row r="310" spans="1:7" x14ac:dyDescent="0.25">
      <c r="A310" t="s">
        <v>13</v>
      </c>
      <c r="B310" t="s">
        <v>6</v>
      </c>
      <c r="C310" t="s">
        <v>12</v>
      </c>
      <c r="D310" t="s">
        <v>359</v>
      </c>
      <c r="E310">
        <v>2026</v>
      </c>
      <c r="F310">
        <v>0</v>
      </c>
      <c r="G310" s="2" t="str">
        <f t="shared" si="4"/>
        <v>EG_COALNR</v>
      </c>
    </row>
    <row r="311" spans="1:7" x14ac:dyDescent="0.25">
      <c r="A311" t="s">
        <v>13</v>
      </c>
      <c r="B311" t="s">
        <v>6</v>
      </c>
      <c r="C311" t="s">
        <v>12</v>
      </c>
      <c r="D311" t="s">
        <v>359</v>
      </c>
      <c r="E311">
        <v>2027</v>
      </c>
      <c r="F311">
        <v>0</v>
      </c>
      <c r="G311" s="2" t="str">
        <f t="shared" si="4"/>
        <v>EG_COALNR</v>
      </c>
    </row>
    <row r="312" spans="1:7" x14ac:dyDescent="0.25">
      <c r="A312" t="s">
        <v>13</v>
      </c>
      <c r="B312" t="s">
        <v>6</v>
      </c>
      <c r="C312" t="s">
        <v>12</v>
      </c>
      <c r="D312" t="s">
        <v>359</v>
      </c>
      <c r="E312">
        <v>2028</v>
      </c>
      <c r="F312">
        <v>0</v>
      </c>
      <c r="G312" s="2" t="str">
        <f t="shared" si="4"/>
        <v>EG_COALNR</v>
      </c>
    </row>
    <row r="313" spans="1:7" x14ac:dyDescent="0.25">
      <c r="A313" t="s">
        <v>13</v>
      </c>
      <c r="B313" t="s">
        <v>6</v>
      </c>
      <c r="C313" t="s">
        <v>12</v>
      </c>
      <c r="D313" t="s">
        <v>359</v>
      </c>
      <c r="E313">
        <v>2029</v>
      </c>
      <c r="F313">
        <v>0</v>
      </c>
      <c r="G313" s="2" t="str">
        <f t="shared" si="4"/>
        <v>EG_COALNR</v>
      </c>
    </row>
    <row r="314" spans="1:7" x14ac:dyDescent="0.25">
      <c r="A314" t="s">
        <v>13</v>
      </c>
      <c r="B314" t="s">
        <v>6</v>
      </c>
      <c r="C314" t="s">
        <v>12</v>
      </c>
      <c r="D314" t="s">
        <v>359</v>
      </c>
      <c r="E314">
        <v>2030</v>
      </c>
      <c r="F314">
        <v>0</v>
      </c>
      <c r="G314" s="2" t="str">
        <f t="shared" si="4"/>
        <v>EG_COALNR</v>
      </c>
    </row>
    <row r="315" spans="1:7" x14ac:dyDescent="0.25">
      <c r="A315" t="s">
        <v>13</v>
      </c>
      <c r="B315" t="s">
        <v>6</v>
      </c>
      <c r="C315" t="s">
        <v>12</v>
      </c>
      <c r="D315" t="s">
        <v>359</v>
      </c>
      <c r="E315">
        <v>2031</v>
      </c>
      <c r="F315">
        <v>0</v>
      </c>
      <c r="G315" s="2" t="str">
        <f t="shared" si="4"/>
        <v>EG_COALNR</v>
      </c>
    </row>
    <row r="316" spans="1:7" x14ac:dyDescent="0.25">
      <c r="A316" t="s">
        <v>13</v>
      </c>
      <c r="B316" t="s">
        <v>6</v>
      </c>
      <c r="C316" t="s">
        <v>12</v>
      </c>
      <c r="D316" t="s">
        <v>359</v>
      </c>
      <c r="E316">
        <v>2032</v>
      </c>
      <c r="F316">
        <v>0</v>
      </c>
      <c r="G316" s="2" t="str">
        <f t="shared" si="4"/>
        <v>EG_COALNR</v>
      </c>
    </row>
    <row r="317" spans="1:7" x14ac:dyDescent="0.25">
      <c r="A317" t="s">
        <v>13</v>
      </c>
      <c r="B317" t="s">
        <v>6</v>
      </c>
      <c r="C317" t="s">
        <v>12</v>
      </c>
      <c r="D317" t="s">
        <v>359</v>
      </c>
      <c r="E317">
        <v>2033</v>
      </c>
      <c r="F317">
        <v>0</v>
      </c>
      <c r="G317" s="2" t="str">
        <f t="shared" si="4"/>
        <v>EG_COALNR</v>
      </c>
    </row>
    <row r="318" spans="1:7" x14ac:dyDescent="0.25">
      <c r="A318" t="s">
        <v>13</v>
      </c>
      <c r="B318" t="s">
        <v>6</v>
      </c>
      <c r="C318" t="s">
        <v>12</v>
      </c>
      <c r="D318" t="s">
        <v>359</v>
      </c>
      <c r="E318">
        <v>2034</v>
      </c>
      <c r="F318">
        <v>0</v>
      </c>
      <c r="G318" s="2" t="str">
        <f t="shared" si="4"/>
        <v>EG_COALNR</v>
      </c>
    </row>
    <row r="319" spans="1:7" x14ac:dyDescent="0.25">
      <c r="A319" t="s">
        <v>13</v>
      </c>
      <c r="B319" t="s">
        <v>6</v>
      </c>
      <c r="C319" t="s">
        <v>12</v>
      </c>
      <c r="D319" t="s">
        <v>359</v>
      </c>
      <c r="E319">
        <v>2035</v>
      </c>
      <c r="F319">
        <v>0</v>
      </c>
      <c r="G319" s="2" t="str">
        <f t="shared" si="4"/>
        <v>EG_COALNR</v>
      </c>
    </row>
    <row r="320" spans="1:7" x14ac:dyDescent="0.25">
      <c r="A320" t="s">
        <v>13</v>
      </c>
      <c r="B320" t="s">
        <v>6</v>
      </c>
      <c r="C320" t="s">
        <v>12</v>
      </c>
      <c r="D320" t="s">
        <v>359</v>
      </c>
      <c r="E320">
        <v>2036</v>
      </c>
      <c r="F320">
        <v>0</v>
      </c>
      <c r="G320" s="2" t="str">
        <f t="shared" si="4"/>
        <v>EG_COALNR</v>
      </c>
    </row>
    <row r="321" spans="1:7" x14ac:dyDescent="0.25">
      <c r="A321" t="s">
        <v>13</v>
      </c>
      <c r="B321" t="s">
        <v>6</v>
      </c>
      <c r="C321" t="s">
        <v>12</v>
      </c>
      <c r="D321" t="s">
        <v>359</v>
      </c>
      <c r="E321">
        <v>2037</v>
      </c>
      <c r="F321">
        <v>0</v>
      </c>
      <c r="G321" s="2" t="str">
        <f t="shared" si="4"/>
        <v>EG_COALNR</v>
      </c>
    </row>
    <row r="322" spans="1:7" x14ac:dyDescent="0.25">
      <c r="A322" t="s">
        <v>13</v>
      </c>
      <c r="B322" t="s">
        <v>6</v>
      </c>
      <c r="C322" t="s">
        <v>12</v>
      </c>
      <c r="D322" t="s">
        <v>359</v>
      </c>
      <c r="E322">
        <v>2038</v>
      </c>
      <c r="F322">
        <v>0</v>
      </c>
      <c r="G322" s="2" t="str">
        <f t="shared" si="4"/>
        <v>EG_COALNR</v>
      </c>
    </row>
    <row r="323" spans="1:7" x14ac:dyDescent="0.25">
      <c r="A323" t="s">
        <v>13</v>
      </c>
      <c r="B323" t="s">
        <v>6</v>
      </c>
      <c r="C323" t="s">
        <v>12</v>
      </c>
      <c r="D323" t="s">
        <v>359</v>
      </c>
      <c r="E323">
        <v>2039</v>
      </c>
      <c r="F323">
        <v>0</v>
      </c>
      <c r="G323" s="2" t="str">
        <f t="shared" ref="G323:G386" si="5">_xlfn.CONCAT(A323,C323)</f>
        <v>EG_COALNR</v>
      </c>
    </row>
    <row r="324" spans="1:7" x14ac:dyDescent="0.25">
      <c r="A324" t="s">
        <v>13</v>
      </c>
      <c r="B324" t="s">
        <v>6</v>
      </c>
      <c r="C324" t="s">
        <v>12</v>
      </c>
      <c r="D324" t="s">
        <v>359</v>
      </c>
      <c r="E324">
        <v>2040</v>
      </c>
      <c r="F324">
        <v>0</v>
      </c>
      <c r="G324" s="2" t="str">
        <f t="shared" si="5"/>
        <v>EG_COALNR</v>
      </c>
    </row>
    <row r="325" spans="1:7" x14ac:dyDescent="0.25">
      <c r="A325" t="s">
        <v>13</v>
      </c>
      <c r="B325" t="s">
        <v>6</v>
      </c>
      <c r="C325" t="s">
        <v>12</v>
      </c>
      <c r="D325" t="s">
        <v>359</v>
      </c>
      <c r="E325">
        <v>2041</v>
      </c>
      <c r="F325">
        <v>0</v>
      </c>
      <c r="G325" s="2" t="str">
        <f t="shared" si="5"/>
        <v>EG_COALNR</v>
      </c>
    </row>
    <row r="326" spans="1:7" x14ac:dyDescent="0.25">
      <c r="A326" t="s">
        <v>13</v>
      </c>
      <c r="B326" t="s">
        <v>6</v>
      </c>
      <c r="C326" t="s">
        <v>12</v>
      </c>
      <c r="D326" t="s">
        <v>358</v>
      </c>
      <c r="E326">
        <v>2024</v>
      </c>
      <c r="F326">
        <v>0</v>
      </c>
      <c r="G326" s="2" t="str">
        <f t="shared" si="5"/>
        <v>EG_COALNR</v>
      </c>
    </row>
    <row r="327" spans="1:7" x14ac:dyDescent="0.25">
      <c r="A327" t="s">
        <v>13</v>
      </c>
      <c r="B327" t="s">
        <v>6</v>
      </c>
      <c r="C327" t="s">
        <v>12</v>
      </c>
      <c r="D327" t="s">
        <v>358</v>
      </c>
      <c r="E327">
        <v>2025</v>
      </c>
      <c r="F327">
        <v>0</v>
      </c>
      <c r="G327" s="2" t="str">
        <f t="shared" si="5"/>
        <v>EG_COALNR</v>
      </c>
    </row>
    <row r="328" spans="1:7" x14ac:dyDescent="0.25">
      <c r="A328" t="s">
        <v>13</v>
      </c>
      <c r="B328" t="s">
        <v>6</v>
      </c>
      <c r="C328" t="s">
        <v>12</v>
      </c>
      <c r="D328" t="s">
        <v>358</v>
      </c>
      <c r="E328">
        <v>2026</v>
      </c>
      <c r="F328">
        <v>0</v>
      </c>
      <c r="G328" s="2" t="str">
        <f t="shared" si="5"/>
        <v>EG_COALNR</v>
      </c>
    </row>
    <row r="329" spans="1:7" x14ac:dyDescent="0.25">
      <c r="A329" t="s">
        <v>13</v>
      </c>
      <c r="B329" t="s">
        <v>6</v>
      </c>
      <c r="C329" t="s">
        <v>12</v>
      </c>
      <c r="D329" t="s">
        <v>358</v>
      </c>
      <c r="E329">
        <v>2027</v>
      </c>
      <c r="F329">
        <v>0</v>
      </c>
      <c r="G329" s="2" t="str">
        <f t="shared" si="5"/>
        <v>EG_COALNR</v>
      </c>
    </row>
    <row r="330" spans="1:7" x14ac:dyDescent="0.25">
      <c r="A330" t="s">
        <v>13</v>
      </c>
      <c r="B330" t="s">
        <v>6</v>
      </c>
      <c r="C330" t="s">
        <v>12</v>
      </c>
      <c r="D330" t="s">
        <v>358</v>
      </c>
      <c r="E330">
        <v>2028</v>
      </c>
      <c r="F330">
        <v>0</v>
      </c>
      <c r="G330" s="2" t="str">
        <f t="shared" si="5"/>
        <v>EG_COALNR</v>
      </c>
    </row>
    <row r="331" spans="1:7" x14ac:dyDescent="0.25">
      <c r="A331" t="s">
        <v>13</v>
      </c>
      <c r="B331" t="s">
        <v>6</v>
      </c>
      <c r="C331" t="s">
        <v>12</v>
      </c>
      <c r="D331" t="s">
        <v>358</v>
      </c>
      <c r="E331">
        <v>2029</v>
      </c>
      <c r="F331">
        <v>0</v>
      </c>
      <c r="G331" s="2" t="str">
        <f t="shared" si="5"/>
        <v>EG_COALNR</v>
      </c>
    </row>
    <row r="332" spans="1:7" x14ac:dyDescent="0.25">
      <c r="A332" t="s">
        <v>13</v>
      </c>
      <c r="B332" t="s">
        <v>6</v>
      </c>
      <c r="C332" t="s">
        <v>12</v>
      </c>
      <c r="D332" t="s">
        <v>358</v>
      </c>
      <c r="E332">
        <v>2030</v>
      </c>
      <c r="F332">
        <v>0</v>
      </c>
      <c r="G332" s="2" t="str">
        <f t="shared" si="5"/>
        <v>EG_COALNR</v>
      </c>
    </row>
    <row r="333" spans="1:7" x14ac:dyDescent="0.25">
      <c r="A333" t="s">
        <v>13</v>
      </c>
      <c r="B333" t="s">
        <v>6</v>
      </c>
      <c r="C333" t="s">
        <v>12</v>
      </c>
      <c r="D333" t="s">
        <v>358</v>
      </c>
      <c r="E333">
        <v>2031</v>
      </c>
      <c r="F333">
        <v>0</v>
      </c>
      <c r="G333" s="2" t="str">
        <f t="shared" si="5"/>
        <v>EG_COALNR</v>
      </c>
    </row>
    <row r="334" spans="1:7" x14ac:dyDescent="0.25">
      <c r="A334" t="s">
        <v>13</v>
      </c>
      <c r="B334" t="s">
        <v>6</v>
      </c>
      <c r="C334" t="s">
        <v>12</v>
      </c>
      <c r="D334" t="s">
        <v>358</v>
      </c>
      <c r="E334">
        <v>2032</v>
      </c>
      <c r="F334">
        <v>0</v>
      </c>
      <c r="G334" s="2" t="str">
        <f t="shared" si="5"/>
        <v>EG_COALNR</v>
      </c>
    </row>
    <row r="335" spans="1:7" x14ac:dyDescent="0.25">
      <c r="A335" t="s">
        <v>13</v>
      </c>
      <c r="B335" t="s">
        <v>6</v>
      </c>
      <c r="C335" t="s">
        <v>12</v>
      </c>
      <c r="D335" t="s">
        <v>358</v>
      </c>
      <c r="E335">
        <v>2033</v>
      </c>
      <c r="F335">
        <v>0</v>
      </c>
      <c r="G335" s="2" t="str">
        <f t="shared" si="5"/>
        <v>EG_COALNR</v>
      </c>
    </row>
    <row r="336" spans="1:7" x14ac:dyDescent="0.25">
      <c r="A336" t="s">
        <v>13</v>
      </c>
      <c r="B336" t="s">
        <v>6</v>
      </c>
      <c r="C336" t="s">
        <v>12</v>
      </c>
      <c r="D336" t="s">
        <v>358</v>
      </c>
      <c r="E336">
        <v>2034</v>
      </c>
      <c r="F336">
        <v>0</v>
      </c>
      <c r="G336" s="2" t="str">
        <f t="shared" si="5"/>
        <v>EG_COALNR</v>
      </c>
    </row>
    <row r="337" spans="1:7" x14ac:dyDescent="0.25">
      <c r="A337" t="s">
        <v>13</v>
      </c>
      <c r="B337" t="s">
        <v>6</v>
      </c>
      <c r="C337" t="s">
        <v>12</v>
      </c>
      <c r="D337" t="s">
        <v>358</v>
      </c>
      <c r="E337">
        <v>2035</v>
      </c>
      <c r="F337">
        <v>0</v>
      </c>
      <c r="G337" s="2" t="str">
        <f t="shared" si="5"/>
        <v>EG_COALNR</v>
      </c>
    </row>
    <row r="338" spans="1:7" x14ac:dyDescent="0.25">
      <c r="A338" t="s">
        <v>13</v>
      </c>
      <c r="B338" t="s">
        <v>6</v>
      </c>
      <c r="C338" t="s">
        <v>12</v>
      </c>
      <c r="D338" t="s">
        <v>358</v>
      </c>
      <c r="E338">
        <v>2036</v>
      </c>
      <c r="F338">
        <v>0</v>
      </c>
      <c r="G338" s="2" t="str">
        <f t="shared" si="5"/>
        <v>EG_COALNR</v>
      </c>
    </row>
    <row r="339" spans="1:7" x14ac:dyDescent="0.25">
      <c r="A339" t="s">
        <v>13</v>
      </c>
      <c r="B339" t="s">
        <v>6</v>
      </c>
      <c r="C339" t="s">
        <v>12</v>
      </c>
      <c r="D339" t="s">
        <v>358</v>
      </c>
      <c r="E339">
        <v>2037</v>
      </c>
      <c r="F339">
        <v>0</v>
      </c>
      <c r="G339" s="2" t="str">
        <f t="shared" si="5"/>
        <v>EG_COALNR</v>
      </c>
    </row>
    <row r="340" spans="1:7" x14ac:dyDescent="0.25">
      <c r="A340" t="s">
        <v>13</v>
      </c>
      <c r="B340" t="s">
        <v>6</v>
      </c>
      <c r="C340" t="s">
        <v>12</v>
      </c>
      <c r="D340" t="s">
        <v>358</v>
      </c>
      <c r="E340">
        <v>2038</v>
      </c>
      <c r="F340">
        <v>0</v>
      </c>
      <c r="G340" s="2" t="str">
        <f t="shared" si="5"/>
        <v>EG_COALNR</v>
      </c>
    </row>
    <row r="341" spans="1:7" x14ac:dyDescent="0.25">
      <c r="A341" t="s">
        <v>13</v>
      </c>
      <c r="B341" t="s">
        <v>6</v>
      </c>
      <c r="C341" t="s">
        <v>12</v>
      </c>
      <c r="D341" t="s">
        <v>358</v>
      </c>
      <c r="E341">
        <v>2039</v>
      </c>
      <c r="F341">
        <v>0</v>
      </c>
      <c r="G341" s="2" t="str">
        <f t="shared" si="5"/>
        <v>EG_COALNR</v>
      </c>
    </row>
    <row r="342" spans="1:7" x14ac:dyDescent="0.25">
      <c r="A342" t="s">
        <v>13</v>
      </c>
      <c r="B342" t="s">
        <v>6</v>
      </c>
      <c r="C342" t="s">
        <v>12</v>
      </c>
      <c r="D342" t="s">
        <v>358</v>
      </c>
      <c r="E342">
        <v>2040</v>
      </c>
      <c r="F342">
        <v>0</v>
      </c>
      <c r="G342" s="2" t="str">
        <f t="shared" si="5"/>
        <v>EG_COALNR</v>
      </c>
    </row>
    <row r="343" spans="1:7" x14ac:dyDescent="0.25">
      <c r="A343" t="s">
        <v>13</v>
      </c>
      <c r="B343" t="s">
        <v>6</v>
      </c>
      <c r="C343" t="s">
        <v>12</v>
      </c>
      <c r="D343" t="s">
        <v>358</v>
      </c>
      <c r="E343">
        <v>2041</v>
      </c>
      <c r="F343">
        <v>0</v>
      </c>
      <c r="G343" s="2" t="str">
        <f t="shared" si="5"/>
        <v>EG_COALNR</v>
      </c>
    </row>
    <row r="344" spans="1:7" x14ac:dyDescent="0.25">
      <c r="A344" t="s">
        <v>13</v>
      </c>
      <c r="B344" t="s">
        <v>6</v>
      </c>
      <c r="C344" t="s">
        <v>12</v>
      </c>
      <c r="D344" t="s">
        <v>357</v>
      </c>
      <c r="E344">
        <v>2024</v>
      </c>
      <c r="F344">
        <v>0</v>
      </c>
      <c r="G344" s="2" t="str">
        <f t="shared" si="5"/>
        <v>EG_COALNR</v>
      </c>
    </row>
    <row r="345" spans="1:7" x14ac:dyDescent="0.25">
      <c r="A345" t="s">
        <v>13</v>
      </c>
      <c r="B345" t="s">
        <v>6</v>
      </c>
      <c r="C345" t="s">
        <v>12</v>
      </c>
      <c r="D345" t="s">
        <v>357</v>
      </c>
      <c r="E345">
        <v>2025</v>
      </c>
      <c r="F345">
        <v>0</v>
      </c>
      <c r="G345" s="2" t="str">
        <f t="shared" si="5"/>
        <v>EG_COALNR</v>
      </c>
    </row>
    <row r="346" spans="1:7" x14ac:dyDescent="0.25">
      <c r="A346" t="s">
        <v>13</v>
      </c>
      <c r="B346" t="s">
        <v>6</v>
      </c>
      <c r="C346" t="s">
        <v>12</v>
      </c>
      <c r="D346" t="s">
        <v>357</v>
      </c>
      <c r="E346">
        <v>2026</v>
      </c>
      <c r="F346">
        <v>0</v>
      </c>
      <c r="G346" s="2" t="str">
        <f t="shared" si="5"/>
        <v>EG_COALNR</v>
      </c>
    </row>
    <row r="347" spans="1:7" x14ac:dyDescent="0.25">
      <c r="A347" t="s">
        <v>13</v>
      </c>
      <c r="B347" t="s">
        <v>6</v>
      </c>
      <c r="C347" t="s">
        <v>12</v>
      </c>
      <c r="D347" t="s">
        <v>357</v>
      </c>
      <c r="E347">
        <v>2027</v>
      </c>
      <c r="F347">
        <v>0</v>
      </c>
      <c r="G347" s="2" t="str">
        <f t="shared" si="5"/>
        <v>EG_COALNR</v>
      </c>
    </row>
    <row r="348" spans="1:7" x14ac:dyDescent="0.25">
      <c r="A348" t="s">
        <v>13</v>
      </c>
      <c r="B348" t="s">
        <v>6</v>
      </c>
      <c r="C348" t="s">
        <v>12</v>
      </c>
      <c r="D348" t="s">
        <v>357</v>
      </c>
      <c r="E348">
        <v>2028</v>
      </c>
      <c r="F348">
        <v>0</v>
      </c>
      <c r="G348" s="2" t="str">
        <f t="shared" si="5"/>
        <v>EG_COALNR</v>
      </c>
    </row>
    <row r="349" spans="1:7" x14ac:dyDescent="0.25">
      <c r="A349" t="s">
        <v>13</v>
      </c>
      <c r="B349" t="s">
        <v>6</v>
      </c>
      <c r="C349" t="s">
        <v>12</v>
      </c>
      <c r="D349" t="s">
        <v>357</v>
      </c>
      <c r="E349">
        <v>2029</v>
      </c>
      <c r="F349">
        <v>0</v>
      </c>
      <c r="G349" s="2" t="str">
        <f t="shared" si="5"/>
        <v>EG_COALNR</v>
      </c>
    </row>
    <row r="350" spans="1:7" x14ac:dyDescent="0.25">
      <c r="A350" t="s">
        <v>13</v>
      </c>
      <c r="B350" t="s">
        <v>6</v>
      </c>
      <c r="C350" t="s">
        <v>12</v>
      </c>
      <c r="D350" t="s">
        <v>357</v>
      </c>
      <c r="E350">
        <v>2030</v>
      </c>
      <c r="F350">
        <v>0</v>
      </c>
      <c r="G350" s="2" t="str">
        <f t="shared" si="5"/>
        <v>EG_COALNR</v>
      </c>
    </row>
    <row r="351" spans="1:7" x14ac:dyDescent="0.25">
      <c r="A351" t="s">
        <v>13</v>
      </c>
      <c r="B351" t="s">
        <v>6</v>
      </c>
      <c r="C351" t="s">
        <v>12</v>
      </c>
      <c r="D351" t="s">
        <v>357</v>
      </c>
      <c r="E351">
        <v>2031</v>
      </c>
      <c r="F351">
        <v>0</v>
      </c>
      <c r="G351" s="2" t="str">
        <f t="shared" si="5"/>
        <v>EG_COALNR</v>
      </c>
    </row>
    <row r="352" spans="1:7" x14ac:dyDescent="0.25">
      <c r="A352" t="s">
        <v>13</v>
      </c>
      <c r="B352" t="s">
        <v>6</v>
      </c>
      <c r="C352" t="s">
        <v>12</v>
      </c>
      <c r="D352" t="s">
        <v>357</v>
      </c>
      <c r="E352">
        <v>2032</v>
      </c>
      <c r="F352">
        <v>0</v>
      </c>
      <c r="G352" s="2" t="str">
        <f t="shared" si="5"/>
        <v>EG_COALNR</v>
      </c>
    </row>
    <row r="353" spans="1:7" x14ac:dyDescent="0.25">
      <c r="A353" t="s">
        <v>13</v>
      </c>
      <c r="B353" t="s">
        <v>6</v>
      </c>
      <c r="C353" t="s">
        <v>12</v>
      </c>
      <c r="D353" t="s">
        <v>357</v>
      </c>
      <c r="E353">
        <v>2033</v>
      </c>
      <c r="F353">
        <v>0</v>
      </c>
      <c r="G353" s="2" t="str">
        <f t="shared" si="5"/>
        <v>EG_COALNR</v>
      </c>
    </row>
    <row r="354" spans="1:7" x14ac:dyDescent="0.25">
      <c r="A354" t="s">
        <v>13</v>
      </c>
      <c r="B354" t="s">
        <v>6</v>
      </c>
      <c r="C354" t="s">
        <v>12</v>
      </c>
      <c r="D354" t="s">
        <v>357</v>
      </c>
      <c r="E354">
        <v>2034</v>
      </c>
      <c r="F354">
        <v>0</v>
      </c>
      <c r="G354" s="2" t="str">
        <f t="shared" si="5"/>
        <v>EG_COALNR</v>
      </c>
    </row>
    <row r="355" spans="1:7" x14ac:dyDescent="0.25">
      <c r="A355" t="s">
        <v>13</v>
      </c>
      <c r="B355" t="s">
        <v>6</v>
      </c>
      <c r="C355" t="s">
        <v>12</v>
      </c>
      <c r="D355" t="s">
        <v>357</v>
      </c>
      <c r="E355">
        <v>2035</v>
      </c>
      <c r="F355">
        <v>0</v>
      </c>
      <c r="G355" s="2" t="str">
        <f t="shared" si="5"/>
        <v>EG_COALNR</v>
      </c>
    </row>
    <row r="356" spans="1:7" x14ac:dyDescent="0.25">
      <c r="A356" t="s">
        <v>13</v>
      </c>
      <c r="B356" t="s">
        <v>6</v>
      </c>
      <c r="C356" t="s">
        <v>12</v>
      </c>
      <c r="D356" t="s">
        <v>357</v>
      </c>
      <c r="E356">
        <v>2036</v>
      </c>
      <c r="F356">
        <v>0</v>
      </c>
      <c r="G356" s="2" t="str">
        <f t="shared" si="5"/>
        <v>EG_COALNR</v>
      </c>
    </row>
    <row r="357" spans="1:7" x14ac:dyDescent="0.25">
      <c r="A357" t="s">
        <v>13</v>
      </c>
      <c r="B357" t="s">
        <v>6</v>
      </c>
      <c r="C357" t="s">
        <v>12</v>
      </c>
      <c r="D357" t="s">
        <v>357</v>
      </c>
      <c r="E357">
        <v>2037</v>
      </c>
      <c r="F357">
        <v>0</v>
      </c>
      <c r="G357" s="2" t="str">
        <f t="shared" si="5"/>
        <v>EG_COALNR</v>
      </c>
    </row>
    <row r="358" spans="1:7" x14ac:dyDescent="0.25">
      <c r="A358" t="s">
        <v>13</v>
      </c>
      <c r="B358" t="s">
        <v>6</v>
      </c>
      <c r="C358" t="s">
        <v>12</v>
      </c>
      <c r="D358" t="s">
        <v>357</v>
      </c>
      <c r="E358">
        <v>2038</v>
      </c>
      <c r="F358">
        <v>0</v>
      </c>
      <c r="G358" s="2" t="str">
        <f t="shared" si="5"/>
        <v>EG_COALNR</v>
      </c>
    </row>
    <row r="359" spans="1:7" x14ac:dyDescent="0.25">
      <c r="A359" t="s">
        <v>13</v>
      </c>
      <c r="B359" t="s">
        <v>6</v>
      </c>
      <c r="C359" t="s">
        <v>12</v>
      </c>
      <c r="D359" t="s">
        <v>357</v>
      </c>
      <c r="E359">
        <v>2039</v>
      </c>
      <c r="F359">
        <v>0</v>
      </c>
      <c r="G359" s="2" t="str">
        <f t="shared" si="5"/>
        <v>EG_COALNR</v>
      </c>
    </row>
    <row r="360" spans="1:7" x14ac:dyDescent="0.25">
      <c r="A360" t="s">
        <v>13</v>
      </c>
      <c r="B360" t="s">
        <v>6</v>
      </c>
      <c r="C360" t="s">
        <v>12</v>
      </c>
      <c r="D360" t="s">
        <v>357</v>
      </c>
      <c r="E360">
        <v>2040</v>
      </c>
      <c r="F360">
        <v>0</v>
      </c>
      <c r="G360" s="2" t="str">
        <f t="shared" si="5"/>
        <v>EG_COALNR</v>
      </c>
    </row>
    <row r="361" spans="1:7" x14ac:dyDescent="0.25">
      <c r="A361" t="s">
        <v>13</v>
      </c>
      <c r="B361" t="s">
        <v>6</v>
      </c>
      <c r="C361" t="s">
        <v>12</v>
      </c>
      <c r="D361" t="s">
        <v>357</v>
      </c>
      <c r="E361">
        <v>2041</v>
      </c>
      <c r="F361">
        <v>0</v>
      </c>
      <c r="G361" s="2" t="str">
        <f t="shared" si="5"/>
        <v>EG_COALNR</v>
      </c>
    </row>
    <row r="362" spans="1:7" x14ac:dyDescent="0.25">
      <c r="A362" t="s">
        <v>13</v>
      </c>
      <c r="B362" t="s">
        <v>6</v>
      </c>
      <c r="C362" t="s">
        <v>12</v>
      </c>
      <c r="D362" t="s">
        <v>356</v>
      </c>
      <c r="E362">
        <v>2024</v>
      </c>
      <c r="F362">
        <v>0</v>
      </c>
      <c r="G362" s="2" t="str">
        <f t="shared" si="5"/>
        <v>EG_COALNR</v>
      </c>
    </row>
    <row r="363" spans="1:7" x14ac:dyDescent="0.25">
      <c r="A363" t="s">
        <v>13</v>
      </c>
      <c r="B363" t="s">
        <v>6</v>
      </c>
      <c r="C363" t="s">
        <v>12</v>
      </c>
      <c r="D363" t="s">
        <v>356</v>
      </c>
      <c r="E363">
        <v>2025</v>
      </c>
      <c r="F363">
        <v>0</v>
      </c>
      <c r="G363" s="2" t="str">
        <f t="shared" si="5"/>
        <v>EG_COALNR</v>
      </c>
    </row>
    <row r="364" spans="1:7" x14ac:dyDescent="0.25">
      <c r="A364" t="s">
        <v>13</v>
      </c>
      <c r="B364" t="s">
        <v>6</v>
      </c>
      <c r="C364" t="s">
        <v>12</v>
      </c>
      <c r="D364" t="s">
        <v>356</v>
      </c>
      <c r="E364">
        <v>2026</v>
      </c>
      <c r="F364">
        <v>0</v>
      </c>
      <c r="G364" s="2" t="str">
        <f t="shared" si="5"/>
        <v>EG_COALNR</v>
      </c>
    </row>
    <row r="365" spans="1:7" x14ac:dyDescent="0.25">
      <c r="A365" t="s">
        <v>13</v>
      </c>
      <c r="B365" t="s">
        <v>6</v>
      </c>
      <c r="C365" t="s">
        <v>12</v>
      </c>
      <c r="D365" t="s">
        <v>356</v>
      </c>
      <c r="E365">
        <v>2027</v>
      </c>
      <c r="F365">
        <v>0</v>
      </c>
      <c r="G365" s="2" t="str">
        <f t="shared" si="5"/>
        <v>EG_COALNR</v>
      </c>
    </row>
    <row r="366" spans="1:7" x14ac:dyDescent="0.25">
      <c r="A366" t="s">
        <v>13</v>
      </c>
      <c r="B366" t="s">
        <v>6</v>
      </c>
      <c r="C366" t="s">
        <v>12</v>
      </c>
      <c r="D366" t="s">
        <v>356</v>
      </c>
      <c r="E366">
        <v>2028</v>
      </c>
      <c r="F366">
        <v>0</v>
      </c>
      <c r="G366" s="2" t="str">
        <f t="shared" si="5"/>
        <v>EG_COALNR</v>
      </c>
    </row>
    <row r="367" spans="1:7" x14ac:dyDescent="0.25">
      <c r="A367" t="s">
        <v>13</v>
      </c>
      <c r="B367" t="s">
        <v>6</v>
      </c>
      <c r="C367" t="s">
        <v>12</v>
      </c>
      <c r="D367" t="s">
        <v>356</v>
      </c>
      <c r="E367">
        <v>2029</v>
      </c>
      <c r="F367">
        <v>0</v>
      </c>
      <c r="G367" s="2" t="str">
        <f t="shared" si="5"/>
        <v>EG_COALNR</v>
      </c>
    </row>
    <row r="368" spans="1:7" x14ac:dyDescent="0.25">
      <c r="A368" t="s">
        <v>13</v>
      </c>
      <c r="B368" t="s">
        <v>6</v>
      </c>
      <c r="C368" t="s">
        <v>12</v>
      </c>
      <c r="D368" t="s">
        <v>356</v>
      </c>
      <c r="E368">
        <v>2030</v>
      </c>
      <c r="F368">
        <v>0</v>
      </c>
      <c r="G368" s="2" t="str">
        <f t="shared" si="5"/>
        <v>EG_COALNR</v>
      </c>
    </row>
    <row r="369" spans="1:7" x14ac:dyDescent="0.25">
      <c r="A369" t="s">
        <v>13</v>
      </c>
      <c r="B369" t="s">
        <v>6</v>
      </c>
      <c r="C369" t="s">
        <v>12</v>
      </c>
      <c r="D369" t="s">
        <v>356</v>
      </c>
      <c r="E369">
        <v>2031</v>
      </c>
      <c r="F369">
        <v>0</v>
      </c>
      <c r="G369" s="2" t="str">
        <f t="shared" si="5"/>
        <v>EG_COALNR</v>
      </c>
    </row>
    <row r="370" spans="1:7" x14ac:dyDescent="0.25">
      <c r="A370" t="s">
        <v>13</v>
      </c>
      <c r="B370" t="s">
        <v>6</v>
      </c>
      <c r="C370" t="s">
        <v>12</v>
      </c>
      <c r="D370" t="s">
        <v>356</v>
      </c>
      <c r="E370">
        <v>2032</v>
      </c>
      <c r="F370">
        <v>0</v>
      </c>
      <c r="G370" s="2" t="str">
        <f t="shared" si="5"/>
        <v>EG_COALNR</v>
      </c>
    </row>
    <row r="371" spans="1:7" x14ac:dyDescent="0.25">
      <c r="A371" t="s">
        <v>13</v>
      </c>
      <c r="B371" t="s">
        <v>6</v>
      </c>
      <c r="C371" t="s">
        <v>12</v>
      </c>
      <c r="D371" t="s">
        <v>356</v>
      </c>
      <c r="E371">
        <v>2033</v>
      </c>
      <c r="F371">
        <v>0</v>
      </c>
      <c r="G371" s="2" t="str">
        <f t="shared" si="5"/>
        <v>EG_COALNR</v>
      </c>
    </row>
    <row r="372" spans="1:7" x14ac:dyDescent="0.25">
      <c r="A372" t="s">
        <v>13</v>
      </c>
      <c r="B372" t="s">
        <v>6</v>
      </c>
      <c r="C372" t="s">
        <v>12</v>
      </c>
      <c r="D372" t="s">
        <v>356</v>
      </c>
      <c r="E372">
        <v>2034</v>
      </c>
      <c r="F372">
        <v>0</v>
      </c>
      <c r="G372" s="2" t="str">
        <f t="shared" si="5"/>
        <v>EG_COALNR</v>
      </c>
    </row>
    <row r="373" spans="1:7" x14ac:dyDescent="0.25">
      <c r="A373" t="s">
        <v>13</v>
      </c>
      <c r="B373" t="s">
        <v>6</v>
      </c>
      <c r="C373" t="s">
        <v>12</v>
      </c>
      <c r="D373" t="s">
        <v>356</v>
      </c>
      <c r="E373">
        <v>2035</v>
      </c>
      <c r="F373">
        <v>0</v>
      </c>
      <c r="G373" s="2" t="str">
        <f t="shared" si="5"/>
        <v>EG_COALNR</v>
      </c>
    </row>
    <row r="374" spans="1:7" x14ac:dyDescent="0.25">
      <c r="A374" t="s">
        <v>13</v>
      </c>
      <c r="B374" t="s">
        <v>6</v>
      </c>
      <c r="C374" t="s">
        <v>12</v>
      </c>
      <c r="D374" t="s">
        <v>356</v>
      </c>
      <c r="E374">
        <v>2036</v>
      </c>
      <c r="F374">
        <v>0</v>
      </c>
      <c r="G374" s="2" t="str">
        <f t="shared" si="5"/>
        <v>EG_COALNR</v>
      </c>
    </row>
    <row r="375" spans="1:7" x14ac:dyDescent="0.25">
      <c r="A375" t="s">
        <v>13</v>
      </c>
      <c r="B375" t="s">
        <v>6</v>
      </c>
      <c r="C375" t="s">
        <v>12</v>
      </c>
      <c r="D375" t="s">
        <v>356</v>
      </c>
      <c r="E375">
        <v>2037</v>
      </c>
      <c r="F375">
        <v>0</v>
      </c>
      <c r="G375" s="2" t="str">
        <f t="shared" si="5"/>
        <v>EG_COALNR</v>
      </c>
    </row>
    <row r="376" spans="1:7" x14ac:dyDescent="0.25">
      <c r="A376" t="s">
        <v>13</v>
      </c>
      <c r="B376" t="s">
        <v>6</v>
      </c>
      <c r="C376" t="s">
        <v>12</v>
      </c>
      <c r="D376" t="s">
        <v>356</v>
      </c>
      <c r="E376">
        <v>2038</v>
      </c>
      <c r="F376">
        <v>0</v>
      </c>
      <c r="G376" s="2" t="str">
        <f t="shared" si="5"/>
        <v>EG_COALNR</v>
      </c>
    </row>
    <row r="377" spans="1:7" x14ac:dyDescent="0.25">
      <c r="A377" t="s">
        <v>13</v>
      </c>
      <c r="B377" t="s">
        <v>6</v>
      </c>
      <c r="C377" t="s">
        <v>12</v>
      </c>
      <c r="D377" t="s">
        <v>356</v>
      </c>
      <c r="E377">
        <v>2039</v>
      </c>
      <c r="F377">
        <v>0</v>
      </c>
      <c r="G377" s="2" t="str">
        <f t="shared" si="5"/>
        <v>EG_COALNR</v>
      </c>
    </row>
    <row r="378" spans="1:7" x14ac:dyDescent="0.25">
      <c r="A378" t="s">
        <v>13</v>
      </c>
      <c r="B378" t="s">
        <v>6</v>
      </c>
      <c r="C378" t="s">
        <v>12</v>
      </c>
      <c r="D378" t="s">
        <v>356</v>
      </c>
      <c r="E378">
        <v>2040</v>
      </c>
      <c r="F378">
        <v>0</v>
      </c>
      <c r="G378" s="2" t="str">
        <f t="shared" si="5"/>
        <v>EG_COALNR</v>
      </c>
    </row>
    <row r="379" spans="1:7" x14ac:dyDescent="0.25">
      <c r="A379" t="s">
        <v>13</v>
      </c>
      <c r="B379" t="s">
        <v>6</v>
      </c>
      <c r="C379" t="s">
        <v>12</v>
      </c>
      <c r="D379" t="s">
        <v>356</v>
      </c>
      <c r="E379">
        <v>2041</v>
      </c>
      <c r="F379">
        <v>0</v>
      </c>
      <c r="G379" s="2" t="str">
        <f t="shared" si="5"/>
        <v>EG_COALNR</v>
      </c>
    </row>
    <row r="380" spans="1:7" x14ac:dyDescent="0.25">
      <c r="A380" t="s">
        <v>13</v>
      </c>
      <c r="B380" t="s">
        <v>6</v>
      </c>
      <c r="C380" t="s">
        <v>12</v>
      </c>
      <c r="D380" t="s">
        <v>355</v>
      </c>
      <c r="E380">
        <v>2024</v>
      </c>
      <c r="F380">
        <v>0</v>
      </c>
      <c r="G380" s="2" t="str">
        <f t="shared" si="5"/>
        <v>EG_COALNR</v>
      </c>
    </row>
    <row r="381" spans="1:7" x14ac:dyDescent="0.25">
      <c r="A381" t="s">
        <v>13</v>
      </c>
      <c r="B381" t="s">
        <v>6</v>
      </c>
      <c r="C381" t="s">
        <v>12</v>
      </c>
      <c r="D381" t="s">
        <v>355</v>
      </c>
      <c r="E381">
        <v>2025</v>
      </c>
      <c r="F381">
        <v>0</v>
      </c>
      <c r="G381" s="2" t="str">
        <f t="shared" si="5"/>
        <v>EG_COALNR</v>
      </c>
    </row>
    <row r="382" spans="1:7" x14ac:dyDescent="0.25">
      <c r="A382" t="s">
        <v>13</v>
      </c>
      <c r="B382" t="s">
        <v>6</v>
      </c>
      <c r="C382" t="s">
        <v>12</v>
      </c>
      <c r="D382" t="s">
        <v>355</v>
      </c>
      <c r="E382">
        <v>2026</v>
      </c>
      <c r="F382">
        <v>0</v>
      </c>
      <c r="G382" s="2" t="str">
        <f t="shared" si="5"/>
        <v>EG_COALNR</v>
      </c>
    </row>
    <row r="383" spans="1:7" x14ac:dyDescent="0.25">
      <c r="A383" t="s">
        <v>13</v>
      </c>
      <c r="B383" t="s">
        <v>6</v>
      </c>
      <c r="C383" t="s">
        <v>12</v>
      </c>
      <c r="D383" t="s">
        <v>355</v>
      </c>
      <c r="E383">
        <v>2027</v>
      </c>
      <c r="F383">
        <v>0</v>
      </c>
      <c r="G383" s="2" t="str">
        <f t="shared" si="5"/>
        <v>EG_COALNR</v>
      </c>
    </row>
    <row r="384" spans="1:7" x14ac:dyDescent="0.25">
      <c r="A384" t="s">
        <v>13</v>
      </c>
      <c r="B384" t="s">
        <v>6</v>
      </c>
      <c r="C384" t="s">
        <v>12</v>
      </c>
      <c r="D384" t="s">
        <v>355</v>
      </c>
      <c r="E384">
        <v>2028</v>
      </c>
      <c r="F384">
        <v>0.21</v>
      </c>
      <c r="G384" s="2" t="str">
        <f t="shared" si="5"/>
        <v>EG_COALNR</v>
      </c>
    </row>
    <row r="385" spans="1:7" x14ac:dyDescent="0.25">
      <c r="A385" t="s">
        <v>13</v>
      </c>
      <c r="B385" t="s">
        <v>6</v>
      </c>
      <c r="C385" t="s">
        <v>12</v>
      </c>
      <c r="D385" t="s">
        <v>355</v>
      </c>
      <c r="E385">
        <v>2029</v>
      </c>
      <c r="F385">
        <v>0</v>
      </c>
      <c r="G385" s="2" t="str">
        <f t="shared" si="5"/>
        <v>EG_COALNR</v>
      </c>
    </row>
    <row r="386" spans="1:7" x14ac:dyDescent="0.25">
      <c r="A386" t="s">
        <v>13</v>
      </c>
      <c r="B386" t="s">
        <v>6</v>
      </c>
      <c r="C386" t="s">
        <v>12</v>
      </c>
      <c r="D386" t="s">
        <v>355</v>
      </c>
      <c r="E386">
        <v>2030</v>
      </c>
      <c r="F386">
        <v>0</v>
      </c>
      <c r="G386" s="2" t="str">
        <f t="shared" si="5"/>
        <v>EG_COALNR</v>
      </c>
    </row>
    <row r="387" spans="1:7" x14ac:dyDescent="0.25">
      <c r="A387" t="s">
        <v>13</v>
      </c>
      <c r="B387" t="s">
        <v>6</v>
      </c>
      <c r="C387" t="s">
        <v>12</v>
      </c>
      <c r="D387" t="s">
        <v>355</v>
      </c>
      <c r="E387">
        <v>2031</v>
      </c>
      <c r="F387">
        <v>0</v>
      </c>
      <c r="G387" s="2" t="str">
        <f t="shared" ref="G387:G450" si="6">_xlfn.CONCAT(A387,C387)</f>
        <v>EG_COALNR</v>
      </c>
    </row>
    <row r="388" spans="1:7" x14ac:dyDescent="0.25">
      <c r="A388" t="s">
        <v>13</v>
      </c>
      <c r="B388" t="s">
        <v>6</v>
      </c>
      <c r="C388" t="s">
        <v>12</v>
      </c>
      <c r="D388" t="s">
        <v>355</v>
      </c>
      <c r="E388">
        <v>2032</v>
      </c>
      <c r="F388">
        <v>0.21</v>
      </c>
      <c r="G388" s="2" t="str">
        <f t="shared" si="6"/>
        <v>EG_COALNR</v>
      </c>
    </row>
    <row r="389" spans="1:7" x14ac:dyDescent="0.25">
      <c r="A389" t="s">
        <v>13</v>
      </c>
      <c r="B389" t="s">
        <v>6</v>
      </c>
      <c r="C389" t="s">
        <v>12</v>
      </c>
      <c r="D389" t="s">
        <v>355</v>
      </c>
      <c r="E389">
        <v>2033</v>
      </c>
      <c r="F389">
        <v>0.21</v>
      </c>
      <c r="G389" s="2" t="str">
        <f t="shared" si="6"/>
        <v>EG_COALNR</v>
      </c>
    </row>
    <row r="390" spans="1:7" x14ac:dyDescent="0.25">
      <c r="A390" t="s">
        <v>13</v>
      </c>
      <c r="B390" t="s">
        <v>6</v>
      </c>
      <c r="C390" t="s">
        <v>12</v>
      </c>
      <c r="D390" t="s">
        <v>355</v>
      </c>
      <c r="E390">
        <v>2034</v>
      </c>
      <c r="F390">
        <v>0</v>
      </c>
      <c r="G390" s="2" t="str">
        <f t="shared" si="6"/>
        <v>EG_COALNR</v>
      </c>
    </row>
    <row r="391" spans="1:7" x14ac:dyDescent="0.25">
      <c r="A391" t="s">
        <v>13</v>
      </c>
      <c r="B391" t="s">
        <v>6</v>
      </c>
      <c r="C391" t="s">
        <v>12</v>
      </c>
      <c r="D391" t="s">
        <v>355</v>
      </c>
      <c r="E391">
        <v>2035</v>
      </c>
      <c r="F391">
        <v>0.21</v>
      </c>
      <c r="G391" s="2" t="str">
        <f t="shared" si="6"/>
        <v>EG_COALNR</v>
      </c>
    </row>
    <row r="392" spans="1:7" x14ac:dyDescent="0.25">
      <c r="A392" t="s">
        <v>13</v>
      </c>
      <c r="B392" t="s">
        <v>6</v>
      </c>
      <c r="C392" t="s">
        <v>12</v>
      </c>
      <c r="D392" t="s">
        <v>355</v>
      </c>
      <c r="E392">
        <v>2036</v>
      </c>
      <c r="F392">
        <v>0</v>
      </c>
      <c r="G392" s="2" t="str">
        <f t="shared" si="6"/>
        <v>EG_COALNR</v>
      </c>
    </row>
    <row r="393" spans="1:7" x14ac:dyDescent="0.25">
      <c r="A393" t="s">
        <v>13</v>
      </c>
      <c r="B393" t="s">
        <v>6</v>
      </c>
      <c r="C393" t="s">
        <v>12</v>
      </c>
      <c r="D393" t="s">
        <v>355</v>
      </c>
      <c r="E393">
        <v>2037</v>
      </c>
      <c r="F393">
        <v>0</v>
      </c>
      <c r="G393" s="2" t="str">
        <f t="shared" si="6"/>
        <v>EG_COALNR</v>
      </c>
    </row>
    <row r="394" spans="1:7" x14ac:dyDescent="0.25">
      <c r="A394" t="s">
        <v>13</v>
      </c>
      <c r="B394" t="s">
        <v>6</v>
      </c>
      <c r="C394" t="s">
        <v>12</v>
      </c>
      <c r="D394" t="s">
        <v>355</v>
      </c>
      <c r="E394">
        <v>2038</v>
      </c>
      <c r="F394">
        <v>0</v>
      </c>
      <c r="G394" s="2" t="str">
        <f t="shared" si="6"/>
        <v>EG_COALNR</v>
      </c>
    </row>
    <row r="395" spans="1:7" x14ac:dyDescent="0.25">
      <c r="A395" t="s">
        <v>13</v>
      </c>
      <c r="B395" t="s">
        <v>6</v>
      </c>
      <c r="C395" t="s">
        <v>12</v>
      </c>
      <c r="D395" t="s">
        <v>355</v>
      </c>
      <c r="E395">
        <v>2039</v>
      </c>
      <c r="F395">
        <v>0</v>
      </c>
      <c r="G395" s="2" t="str">
        <f t="shared" si="6"/>
        <v>EG_COALNR</v>
      </c>
    </row>
    <row r="396" spans="1:7" x14ac:dyDescent="0.25">
      <c r="A396" t="s">
        <v>13</v>
      </c>
      <c r="B396" t="s">
        <v>6</v>
      </c>
      <c r="C396" t="s">
        <v>12</v>
      </c>
      <c r="D396" t="s">
        <v>355</v>
      </c>
      <c r="E396">
        <v>2040</v>
      </c>
      <c r="F396">
        <v>0</v>
      </c>
      <c r="G396" s="2" t="str">
        <f t="shared" si="6"/>
        <v>EG_COALNR</v>
      </c>
    </row>
    <row r="397" spans="1:7" x14ac:dyDescent="0.25">
      <c r="A397" t="s">
        <v>13</v>
      </c>
      <c r="B397" t="s">
        <v>6</v>
      </c>
      <c r="C397" t="s">
        <v>12</v>
      </c>
      <c r="D397" t="s">
        <v>355</v>
      </c>
      <c r="E397">
        <v>2041</v>
      </c>
      <c r="F397">
        <v>0</v>
      </c>
      <c r="G397" s="2" t="str">
        <f t="shared" si="6"/>
        <v>EG_COALNR</v>
      </c>
    </row>
    <row r="398" spans="1:7" x14ac:dyDescent="0.25">
      <c r="A398" t="s">
        <v>13</v>
      </c>
      <c r="B398" t="s">
        <v>6</v>
      </c>
      <c r="C398" t="s">
        <v>12</v>
      </c>
      <c r="D398" t="s">
        <v>354</v>
      </c>
      <c r="E398">
        <v>2024</v>
      </c>
      <c r="F398">
        <v>0</v>
      </c>
      <c r="G398" s="2" t="str">
        <f t="shared" si="6"/>
        <v>EG_COALNR</v>
      </c>
    </row>
    <row r="399" spans="1:7" x14ac:dyDescent="0.25">
      <c r="A399" t="s">
        <v>13</v>
      </c>
      <c r="B399" t="s">
        <v>6</v>
      </c>
      <c r="C399" t="s">
        <v>12</v>
      </c>
      <c r="D399" t="s">
        <v>354</v>
      </c>
      <c r="E399">
        <v>2025</v>
      </c>
      <c r="F399">
        <v>0</v>
      </c>
      <c r="G399" s="2" t="str">
        <f t="shared" si="6"/>
        <v>EG_COALNR</v>
      </c>
    </row>
    <row r="400" spans="1:7" x14ac:dyDescent="0.25">
      <c r="A400" t="s">
        <v>13</v>
      </c>
      <c r="B400" t="s">
        <v>6</v>
      </c>
      <c r="C400" t="s">
        <v>12</v>
      </c>
      <c r="D400" t="s">
        <v>354</v>
      </c>
      <c r="E400">
        <v>2026</v>
      </c>
      <c r="F400">
        <v>0</v>
      </c>
      <c r="G400" s="2" t="str">
        <f t="shared" si="6"/>
        <v>EG_COALNR</v>
      </c>
    </row>
    <row r="401" spans="1:7" x14ac:dyDescent="0.25">
      <c r="A401" t="s">
        <v>13</v>
      </c>
      <c r="B401" t="s">
        <v>6</v>
      </c>
      <c r="C401" t="s">
        <v>12</v>
      </c>
      <c r="D401" t="s">
        <v>354</v>
      </c>
      <c r="E401">
        <v>2027</v>
      </c>
      <c r="F401">
        <v>0</v>
      </c>
      <c r="G401" s="2" t="str">
        <f t="shared" si="6"/>
        <v>EG_COALNR</v>
      </c>
    </row>
    <row r="402" spans="1:7" x14ac:dyDescent="0.25">
      <c r="A402" t="s">
        <v>13</v>
      </c>
      <c r="B402" t="s">
        <v>6</v>
      </c>
      <c r="C402" t="s">
        <v>12</v>
      </c>
      <c r="D402" t="s">
        <v>354</v>
      </c>
      <c r="E402">
        <v>2028</v>
      </c>
      <c r="F402">
        <v>0.85</v>
      </c>
      <c r="G402" s="2" t="str">
        <f t="shared" si="6"/>
        <v>EG_COALNR</v>
      </c>
    </row>
    <row r="403" spans="1:7" x14ac:dyDescent="0.25">
      <c r="A403" t="s">
        <v>13</v>
      </c>
      <c r="B403" t="s">
        <v>6</v>
      </c>
      <c r="C403" t="s">
        <v>12</v>
      </c>
      <c r="D403" t="s">
        <v>354</v>
      </c>
      <c r="E403">
        <v>2029</v>
      </c>
      <c r="F403">
        <v>0</v>
      </c>
      <c r="G403" s="2" t="str">
        <f t="shared" si="6"/>
        <v>EG_COALNR</v>
      </c>
    </row>
    <row r="404" spans="1:7" x14ac:dyDescent="0.25">
      <c r="A404" t="s">
        <v>13</v>
      </c>
      <c r="B404" t="s">
        <v>6</v>
      </c>
      <c r="C404" t="s">
        <v>12</v>
      </c>
      <c r="D404" t="s">
        <v>354</v>
      </c>
      <c r="E404">
        <v>2030</v>
      </c>
      <c r="F404">
        <v>0</v>
      </c>
      <c r="G404" s="2" t="str">
        <f t="shared" si="6"/>
        <v>EG_COALNR</v>
      </c>
    </row>
    <row r="405" spans="1:7" x14ac:dyDescent="0.25">
      <c r="A405" t="s">
        <v>13</v>
      </c>
      <c r="B405" t="s">
        <v>6</v>
      </c>
      <c r="C405" t="s">
        <v>12</v>
      </c>
      <c r="D405" t="s">
        <v>354</v>
      </c>
      <c r="E405">
        <v>2031</v>
      </c>
      <c r="F405">
        <v>0</v>
      </c>
      <c r="G405" s="2" t="str">
        <f t="shared" si="6"/>
        <v>EG_COALNR</v>
      </c>
    </row>
    <row r="406" spans="1:7" x14ac:dyDescent="0.25">
      <c r="A406" t="s">
        <v>13</v>
      </c>
      <c r="B406" t="s">
        <v>6</v>
      </c>
      <c r="C406" t="s">
        <v>12</v>
      </c>
      <c r="D406" t="s">
        <v>354</v>
      </c>
      <c r="E406">
        <v>2032</v>
      </c>
      <c r="F406">
        <v>0</v>
      </c>
      <c r="G406" s="2" t="str">
        <f t="shared" si="6"/>
        <v>EG_COALNR</v>
      </c>
    </row>
    <row r="407" spans="1:7" x14ac:dyDescent="0.25">
      <c r="A407" t="s">
        <v>13</v>
      </c>
      <c r="B407" t="s">
        <v>6</v>
      </c>
      <c r="C407" t="s">
        <v>12</v>
      </c>
      <c r="D407" t="s">
        <v>354</v>
      </c>
      <c r="E407">
        <v>2033</v>
      </c>
      <c r="F407">
        <v>0</v>
      </c>
      <c r="G407" s="2" t="str">
        <f t="shared" si="6"/>
        <v>EG_COALNR</v>
      </c>
    </row>
    <row r="408" spans="1:7" x14ac:dyDescent="0.25">
      <c r="A408" t="s">
        <v>13</v>
      </c>
      <c r="B408" t="s">
        <v>6</v>
      </c>
      <c r="C408" t="s">
        <v>12</v>
      </c>
      <c r="D408" t="s">
        <v>354</v>
      </c>
      <c r="E408">
        <v>2034</v>
      </c>
      <c r="F408">
        <v>0</v>
      </c>
      <c r="G408" s="2" t="str">
        <f t="shared" si="6"/>
        <v>EG_COALNR</v>
      </c>
    </row>
    <row r="409" spans="1:7" x14ac:dyDescent="0.25">
      <c r="A409" t="s">
        <v>13</v>
      </c>
      <c r="B409" t="s">
        <v>6</v>
      </c>
      <c r="C409" t="s">
        <v>12</v>
      </c>
      <c r="D409" t="s">
        <v>354</v>
      </c>
      <c r="E409">
        <v>2035</v>
      </c>
      <c r="F409">
        <v>0</v>
      </c>
      <c r="G409" s="2" t="str">
        <f t="shared" si="6"/>
        <v>EG_COALNR</v>
      </c>
    </row>
    <row r="410" spans="1:7" x14ac:dyDescent="0.25">
      <c r="A410" t="s">
        <v>13</v>
      </c>
      <c r="B410" t="s">
        <v>6</v>
      </c>
      <c r="C410" t="s">
        <v>12</v>
      </c>
      <c r="D410" t="s">
        <v>354</v>
      </c>
      <c r="E410">
        <v>2036</v>
      </c>
      <c r="F410">
        <v>0</v>
      </c>
      <c r="G410" s="2" t="str">
        <f t="shared" si="6"/>
        <v>EG_COALNR</v>
      </c>
    </row>
    <row r="411" spans="1:7" x14ac:dyDescent="0.25">
      <c r="A411" t="s">
        <v>13</v>
      </c>
      <c r="B411" t="s">
        <v>6</v>
      </c>
      <c r="C411" t="s">
        <v>12</v>
      </c>
      <c r="D411" t="s">
        <v>354</v>
      </c>
      <c r="E411">
        <v>2037</v>
      </c>
      <c r="F411">
        <v>0</v>
      </c>
      <c r="G411" s="2" t="str">
        <f t="shared" si="6"/>
        <v>EG_COALNR</v>
      </c>
    </row>
    <row r="412" spans="1:7" x14ac:dyDescent="0.25">
      <c r="A412" t="s">
        <v>13</v>
      </c>
      <c r="B412" t="s">
        <v>6</v>
      </c>
      <c r="C412" t="s">
        <v>12</v>
      </c>
      <c r="D412" t="s">
        <v>354</v>
      </c>
      <c r="E412">
        <v>2038</v>
      </c>
      <c r="F412">
        <v>0</v>
      </c>
      <c r="G412" s="2" t="str">
        <f t="shared" si="6"/>
        <v>EG_COALNR</v>
      </c>
    </row>
    <row r="413" spans="1:7" x14ac:dyDescent="0.25">
      <c r="A413" t="s">
        <v>13</v>
      </c>
      <c r="B413" t="s">
        <v>6</v>
      </c>
      <c r="C413" t="s">
        <v>12</v>
      </c>
      <c r="D413" t="s">
        <v>354</v>
      </c>
      <c r="E413">
        <v>2039</v>
      </c>
      <c r="F413">
        <v>0</v>
      </c>
      <c r="G413" s="2" t="str">
        <f t="shared" si="6"/>
        <v>EG_COALNR</v>
      </c>
    </row>
    <row r="414" spans="1:7" x14ac:dyDescent="0.25">
      <c r="A414" t="s">
        <v>13</v>
      </c>
      <c r="B414" t="s">
        <v>6</v>
      </c>
      <c r="C414" t="s">
        <v>12</v>
      </c>
      <c r="D414" t="s">
        <v>354</v>
      </c>
      <c r="E414">
        <v>2040</v>
      </c>
      <c r="F414">
        <v>0</v>
      </c>
      <c r="G414" s="2" t="str">
        <f t="shared" si="6"/>
        <v>EG_COALNR</v>
      </c>
    </row>
    <row r="415" spans="1:7" x14ac:dyDescent="0.25">
      <c r="A415" t="s">
        <v>13</v>
      </c>
      <c r="B415" t="s">
        <v>6</v>
      </c>
      <c r="C415" t="s">
        <v>12</v>
      </c>
      <c r="D415" t="s">
        <v>354</v>
      </c>
      <c r="E415">
        <v>2041</v>
      </c>
      <c r="F415">
        <v>0</v>
      </c>
      <c r="G415" s="2" t="str">
        <f t="shared" si="6"/>
        <v>EG_COALNR</v>
      </c>
    </row>
    <row r="416" spans="1:7" x14ac:dyDescent="0.25">
      <c r="A416" t="s">
        <v>13</v>
      </c>
      <c r="B416" t="s">
        <v>6</v>
      </c>
      <c r="C416" t="s">
        <v>12</v>
      </c>
      <c r="D416" t="s">
        <v>353</v>
      </c>
      <c r="E416">
        <v>2024</v>
      </c>
      <c r="F416">
        <v>0.22</v>
      </c>
      <c r="G416" s="2" t="str">
        <f t="shared" si="6"/>
        <v>EG_COALNR</v>
      </c>
    </row>
    <row r="417" spans="1:7" x14ac:dyDescent="0.25">
      <c r="A417" t="s">
        <v>13</v>
      </c>
      <c r="B417" t="s">
        <v>6</v>
      </c>
      <c r="C417" t="s">
        <v>12</v>
      </c>
      <c r="D417" t="s">
        <v>353</v>
      </c>
      <c r="E417">
        <v>2025</v>
      </c>
      <c r="F417">
        <v>0</v>
      </c>
      <c r="G417" s="2" t="str">
        <f t="shared" si="6"/>
        <v>EG_COALNR</v>
      </c>
    </row>
    <row r="418" spans="1:7" x14ac:dyDescent="0.25">
      <c r="A418" t="s">
        <v>13</v>
      </c>
      <c r="B418" t="s">
        <v>6</v>
      </c>
      <c r="C418" t="s">
        <v>12</v>
      </c>
      <c r="D418" t="s">
        <v>353</v>
      </c>
      <c r="E418">
        <v>2026</v>
      </c>
      <c r="F418">
        <v>0</v>
      </c>
      <c r="G418" s="2" t="str">
        <f t="shared" si="6"/>
        <v>EG_COALNR</v>
      </c>
    </row>
    <row r="419" spans="1:7" x14ac:dyDescent="0.25">
      <c r="A419" t="s">
        <v>13</v>
      </c>
      <c r="B419" t="s">
        <v>6</v>
      </c>
      <c r="C419" t="s">
        <v>12</v>
      </c>
      <c r="D419" t="s">
        <v>353</v>
      </c>
      <c r="E419">
        <v>2027</v>
      </c>
      <c r="F419">
        <v>0</v>
      </c>
      <c r="G419" s="2" t="str">
        <f t="shared" si="6"/>
        <v>EG_COALNR</v>
      </c>
    </row>
    <row r="420" spans="1:7" x14ac:dyDescent="0.25">
      <c r="A420" t="s">
        <v>13</v>
      </c>
      <c r="B420" t="s">
        <v>6</v>
      </c>
      <c r="C420" t="s">
        <v>12</v>
      </c>
      <c r="D420" t="s">
        <v>353</v>
      </c>
      <c r="E420">
        <v>2028</v>
      </c>
      <c r="F420">
        <v>1</v>
      </c>
      <c r="G420" s="2" t="str">
        <f t="shared" si="6"/>
        <v>EG_COALNR</v>
      </c>
    </row>
    <row r="421" spans="1:7" x14ac:dyDescent="0.25">
      <c r="A421" t="s">
        <v>13</v>
      </c>
      <c r="B421" t="s">
        <v>6</v>
      </c>
      <c r="C421" t="s">
        <v>12</v>
      </c>
      <c r="D421" t="s">
        <v>353</v>
      </c>
      <c r="E421">
        <v>2029</v>
      </c>
      <c r="F421">
        <v>0</v>
      </c>
      <c r="G421" s="2" t="str">
        <f t="shared" si="6"/>
        <v>EG_COALNR</v>
      </c>
    </row>
    <row r="422" spans="1:7" x14ac:dyDescent="0.25">
      <c r="A422" t="s">
        <v>13</v>
      </c>
      <c r="B422" t="s">
        <v>6</v>
      </c>
      <c r="C422" t="s">
        <v>12</v>
      </c>
      <c r="D422" t="s">
        <v>353</v>
      </c>
      <c r="E422">
        <v>2030</v>
      </c>
      <c r="F422">
        <v>2.105</v>
      </c>
      <c r="G422" s="2" t="str">
        <f t="shared" si="6"/>
        <v>EG_COALNR</v>
      </c>
    </row>
    <row r="423" spans="1:7" x14ac:dyDescent="0.25">
      <c r="A423" t="s">
        <v>13</v>
      </c>
      <c r="B423" t="s">
        <v>6</v>
      </c>
      <c r="C423" t="s">
        <v>12</v>
      </c>
      <c r="D423" t="s">
        <v>353</v>
      </c>
      <c r="E423">
        <v>2031</v>
      </c>
      <c r="F423">
        <v>0</v>
      </c>
      <c r="G423" s="2" t="str">
        <f t="shared" si="6"/>
        <v>EG_COALNR</v>
      </c>
    </row>
    <row r="424" spans="1:7" x14ac:dyDescent="0.25">
      <c r="A424" t="s">
        <v>13</v>
      </c>
      <c r="B424" t="s">
        <v>6</v>
      </c>
      <c r="C424" t="s">
        <v>12</v>
      </c>
      <c r="D424" t="s">
        <v>353</v>
      </c>
      <c r="E424">
        <v>2032</v>
      </c>
      <c r="F424">
        <v>0.65</v>
      </c>
      <c r="G424" s="2" t="str">
        <f t="shared" si="6"/>
        <v>EG_COALNR</v>
      </c>
    </row>
    <row r="425" spans="1:7" x14ac:dyDescent="0.25">
      <c r="A425" t="s">
        <v>13</v>
      </c>
      <c r="B425" t="s">
        <v>6</v>
      </c>
      <c r="C425" t="s">
        <v>12</v>
      </c>
      <c r="D425" t="s">
        <v>353</v>
      </c>
      <c r="E425">
        <v>2033</v>
      </c>
      <c r="F425">
        <v>1.34</v>
      </c>
      <c r="G425" s="2" t="str">
        <f t="shared" si="6"/>
        <v>EG_COALNR</v>
      </c>
    </row>
    <row r="426" spans="1:7" x14ac:dyDescent="0.25">
      <c r="A426" t="s">
        <v>13</v>
      </c>
      <c r="B426" t="s">
        <v>6</v>
      </c>
      <c r="C426" t="s">
        <v>12</v>
      </c>
      <c r="D426" t="s">
        <v>353</v>
      </c>
      <c r="E426">
        <v>2034</v>
      </c>
      <c r="F426">
        <v>0.71</v>
      </c>
      <c r="G426" s="2" t="str">
        <f t="shared" si="6"/>
        <v>EG_COALNR</v>
      </c>
    </row>
    <row r="427" spans="1:7" x14ac:dyDescent="0.25">
      <c r="A427" t="s">
        <v>13</v>
      </c>
      <c r="B427" t="s">
        <v>6</v>
      </c>
      <c r="C427" t="s">
        <v>12</v>
      </c>
      <c r="D427" t="s">
        <v>353</v>
      </c>
      <c r="E427">
        <v>2035</v>
      </c>
      <c r="F427">
        <v>0.92</v>
      </c>
      <c r="G427" s="2" t="str">
        <f t="shared" si="6"/>
        <v>EG_COALNR</v>
      </c>
    </row>
    <row r="428" spans="1:7" x14ac:dyDescent="0.25">
      <c r="A428" t="s">
        <v>13</v>
      </c>
      <c r="B428" t="s">
        <v>6</v>
      </c>
      <c r="C428" t="s">
        <v>12</v>
      </c>
      <c r="D428" t="s">
        <v>353</v>
      </c>
      <c r="E428">
        <v>2036</v>
      </c>
      <c r="F428">
        <v>0.71</v>
      </c>
      <c r="G428" s="2" t="str">
        <f t="shared" si="6"/>
        <v>EG_COALNR</v>
      </c>
    </row>
    <row r="429" spans="1:7" x14ac:dyDescent="0.25">
      <c r="A429" t="s">
        <v>13</v>
      </c>
      <c r="B429" t="s">
        <v>6</v>
      </c>
      <c r="C429" t="s">
        <v>12</v>
      </c>
      <c r="D429" t="s">
        <v>353</v>
      </c>
      <c r="E429">
        <v>2037</v>
      </c>
      <c r="F429">
        <v>0</v>
      </c>
      <c r="G429" s="2" t="str">
        <f t="shared" si="6"/>
        <v>EG_COALNR</v>
      </c>
    </row>
    <row r="430" spans="1:7" x14ac:dyDescent="0.25">
      <c r="A430" t="s">
        <v>13</v>
      </c>
      <c r="B430" t="s">
        <v>6</v>
      </c>
      <c r="C430" t="s">
        <v>12</v>
      </c>
      <c r="D430" t="s">
        <v>353</v>
      </c>
      <c r="E430">
        <v>2038</v>
      </c>
      <c r="F430">
        <v>0</v>
      </c>
      <c r="G430" s="2" t="str">
        <f t="shared" si="6"/>
        <v>EG_COALNR</v>
      </c>
    </row>
    <row r="431" spans="1:7" x14ac:dyDescent="0.25">
      <c r="A431" t="s">
        <v>13</v>
      </c>
      <c r="B431" t="s">
        <v>6</v>
      </c>
      <c r="C431" t="s">
        <v>12</v>
      </c>
      <c r="D431" t="s">
        <v>353</v>
      </c>
      <c r="E431">
        <v>2039</v>
      </c>
      <c r="F431">
        <v>0</v>
      </c>
      <c r="G431" s="2" t="str">
        <f t="shared" si="6"/>
        <v>EG_COALNR</v>
      </c>
    </row>
    <row r="432" spans="1:7" x14ac:dyDescent="0.25">
      <c r="A432" t="s">
        <v>13</v>
      </c>
      <c r="B432" t="s">
        <v>6</v>
      </c>
      <c r="C432" t="s">
        <v>12</v>
      </c>
      <c r="D432" t="s">
        <v>353</v>
      </c>
      <c r="E432">
        <v>2040</v>
      </c>
      <c r="F432">
        <v>0</v>
      </c>
      <c r="G432" s="2" t="str">
        <f t="shared" si="6"/>
        <v>EG_COALNR</v>
      </c>
    </row>
    <row r="433" spans="1:7" x14ac:dyDescent="0.25">
      <c r="A433" t="s">
        <v>13</v>
      </c>
      <c r="B433" t="s">
        <v>6</v>
      </c>
      <c r="C433" t="s">
        <v>12</v>
      </c>
      <c r="D433" t="s">
        <v>353</v>
      </c>
      <c r="E433">
        <v>2041</v>
      </c>
      <c r="F433">
        <v>0</v>
      </c>
      <c r="G433" s="2" t="str">
        <f t="shared" si="6"/>
        <v>EG_COALNR</v>
      </c>
    </row>
    <row r="434" spans="1:7" x14ac:dyDescent="0.25">
      <c r="A434" t="s">
        <v>13</v>
      </c>
      <c r="B434" t="s">
        <v>6</v>
      </c>
      <c r="C434" t="s">
        <v>12</v>
      </c>
      <c r="D434" t="s">
        <v>352</v>
      </c>
      <c r="E434">
        <v>2024</v>
      </c>
      <c r="F434">
        <v>0</v>
      </c>
      <c r="G434" s="2" t="str">
        <f t="shared" si="6"/>
        <v>EG_COALNR</v>
      </c>
    </row>
    <row r="435" spans="1:7" x14ac:dyDescent="0.25">
      <c r="A435" t="s">
        <v>13</v>
      </c>
      <c r="B435" t="s">
        <v>6</v>
      </c>
      <c r="C435" t="s">
        <v>12</v>
      </c>
      <c r="D435" t="s">
        <v>352</v>
      </c>
      <c r="E435">
        <v>2025</v>
      </c>
      <c r="F435">
        <v>0</v>
      </c>
      <c r="G435" s="2" t="str">
        <f t="shared" si="6"/>
        <v>EG_COALNR</v>
      </c>
    </row>
    <row r="436" spans="1:7" x14ac:dyDescent="0.25">
      <c r="A436" t="s">
        <v>13</v>
      </c>
      <c r="B436" t="s">
        <v>6</v>
      </c>
      <c r="C436" t="s">
        <v>12</v>
      </c>
      <c r="D436" t="s">
        <v>352</v>
      </c>
      <c r="E436">
        <v>2026</v>
      </c>
      <c r="F436">
        <v>0</v>
      </c>
      <c r="G436" s="2" t="str">
        <f t="shared" si="6"/>
        <v>EG_COALNR</v>
      </c>
    </row>
    <row r="437" spans="1:7" x14ac:dyDescent="0.25">
      <c r="A437" t="s">
        <v>13</v>
      </c>
      <c r="B437" t="s">
        <v>6</v>
      </c>
      <c r="C437" t="s">
        <v>12</v>
      </c>
      <c r="D437" t="s">
        <v>352</v>
      </c>
      <c r="E437">
        <v>2027</v>
      </c>
      <c r="F437">
        <v>0</v>
      </c>
      <c r="G437" s="2" t="str">
        <f t="shared" si="6"/>
        <v>EG_COALNR</v>
      </c>
    </row>
    <row r="438" spans="1:7" x14ac:dyDescent="0.25">
      <c r="A438" t="s">
        <v>13</v>
      </c>
      <c r="B438" t="s">
        <v>6</v>
      </c>
      <c r="C438" t="s">
        <v>12</v>
      </c>
      <c r="D438" t="s">
        <v>352</v>
      </c>
      <c r="E438">
        <v>2028</v>
      </c>
      <c r="F438">
        <v>0</v>
      </c>
      <c r="G438" s="2" t="str">
        <f t="shared" si="6"/>
        <v>EG_COALNR</v>
      </c>
    </row>
    <row r="439" spans="1:7" x14ac:dyDescent="0.25">
      <c r="A439" t="s">
        <v>13</v>
      </c>
      <c r="B439" t="s">
        <v>6</v>
      </c>
      <c r="C439" t="s">
        <v>12</v>
      </c>
      <c r="D439" t="s">
        <v>352</v>
      </c>
      <c r="E439">
        <v>2029</v>
      </c>
      <c r="F439">
        <v>0</v>
      </c>
      <c r="G439" s="2" t="str">
        <f t="shared" si="6"/>
        <v>EG_COALNR</v>
      </c>
    </row>
    <row r="440" spans="1:7" x14ac:dyDescent="0.25">
      <c r="A440" t="s">
        <v>13</v>
      </c>
      <c r="B440" t="s">
        <v>6</v>
      </c>
      <c r="C440" t="s">
        <v>12</v>
      </c>
      <c r="D440" t="s">
        <v>352</v>
      </c>
      <c r="E440">
        <v>2030</v>
      </c>
      <c r="F440">
        <v>0</v>
      </c>
      <c r="G440" s="2" t="str">
        <f t="shared" si="6"/>
        <v>EG_COALNR</v>
      </c>
    </row>
    <row r="441" spans="1:7" x14ac:dyDescent="0.25">
      <c r="A441" t="s">
        <v>13</v>
      </c>
      <c r="B441" t="s">
        <v>6</v>
      </c>
      <c r="C441" t="s">
        <v>12</v>
      </c>
      <c r="D441" t="s">
        <v>352</v>
      </c>
      <c r="E441">
        <v>2031</v>
      </c>
      <c r="F441">
        <v>0</v>
      </c>
      <c r="G441" s="2" t="str">
        <f t="shared" si="6"/>
        <v>EG_COALNR</v>
      </c>
    </row>
    <row r="442" spans="1:7" x14ac:dyDescent="0.25">
      <c r="A442" t="s">
        <v>13</v>
      </c>
      <c r="B442" t="s">
        <v>6</v>
      </c>
      <c r="C442" t="s">
        <v>12</v>
      </c>
      <c r="D442" t="s">
        <v>352</v>
      </c>
      <c r="E442">
        <v>2032</v>
      </c>
      <c r="F442">
        <v>0</v>
      </c>
      <c r="G442" s="2" t="str">
        <f t="shared" si="6"/>
        <v>EG_COALNR</v>
      </c>
    </row>
    <row r="443" spans="1:7" x14ac:dyDescent="0.25">
      <c r="A443" t="s">
        <v>13</v>
      </c>
      <c r="B443" t="s">
        <v>6</v>
      </c>
      <c r="C443" t="s">
        <v>12</v>
      </c>
      <c r="D443" t="s">
        <v>352</v>
      </c>
      <c r="E443">
        <v>2033</v>
      </c>
      <c r="F443">
        <v>0</v>
      </c>
      <c r="G443" s="2" t="str">
        <f t="shared" si="6"/>
        <v>EG_COALNR</v>
      </c>
    </row>
    <row r="444" spans="1:7" x14ac:dyDescent="0.25">
      <c r="A444" t="s">
        <v>13</v>
      </c>
      <c r="B444" t="s">
        <v>6</v>
      </c>
      <c r="C444" t="s">
        <v>12</v>
      </c>
      <c r="D444" t="s">
        <v>352</v>
      </c>
      <c r="E444">
        <v>2034</v>
      </c>
      <c r="F444">
        <v>0</v>
      </c>
      <c r="G444" s="2" t="str">
        <f t="shared" si="6"/>
        <v>EG_COALNR</v>
      </c>
    </row>
    <row r="445" spans="1:7" x14ac:dyDescent="0.25">
      <c r="A445" t="s">
        <v>13</v>
      </c>
      <c r="B445" t="s">
        <v>6</v>
      </c>
      <c r="C445" t="s">
        <v>12</v>
      </c>
      <c r="D445" t="s">
        <v>352</v>
      </c>
      <c r="E445">
        <v>2035</v>
      </c>
      <c r="F445">
        <v>0</v>
      </c>
      <c r="G445" s="2" t="str">
        <f t="shared" si="6"/>
        <v>EG_COALNR</v>
      </c>
    </row>
    <row r="446" spans="1:7" x14ac:dyDescent="0.25">
      <c r="A446" t="s">
        <v>13</v>
      </c>
      <c r="B446" t="s">
        <v>6</v>
      </c>
      <c r="C446" t="s">
        <v>12</v>
      </c>
      <c r="D446" t="s">
        <v>352</v>
      </c>
      <c r="E446">
        <v>2036</v>
      </c>
      <c r="F446">
        <v>0</v>
      </c>
      <c r="G446" s="2" t="str">
        <f t="shared" si="6"/>
        <v>EG_COALNR</v>
      </c>
    </row>
    <row r="447" spans="1:7" x14ac:dyDescent="0.25">
      <c r="A447" t="s">
        <v>13</v>
      </c>
      <c r="B447" t="s">
        <v>6</v>
      </c>
      <c r="C447" t="s">
        <v>12</v>
      </c>
      <c r="D447" t="s">
        <v>352</v>
      </c>
      <c r="E447">
        <v>2037</v>
      </c>
      <c r="F447">
        <v>0</v>
      </c>
      <c r="G447" s="2" t="str">
        <f t="shared" si="6"/>
        <v>EG_COALNR</v>
      </c>
    </row>
    <row r="448" spans="1:7" x14ac:dyDescent="0.25">
      <c r="A448" t="s">
        <v>13</v>
      </c>
      <c r="B448" t="s">
        <v>6</v>
      </c>
      <c r="C448" t="s">
        <v>12</v>
      </c>
      <c r="D448" t="s">
        <v>352</v>
      </c>
      <c r="E448">
        <v>2038</v>
      </c>
      <c r="F448">
        <v>0</v>
      </c>
      <c r="G448" s="2" t="str">
        <f t="shared" si="6"/>
        <v>EG_COALNR</v>
      </c>
    </row>
    <row r="449" spans="1:7" x14ac:dyDescent="0.25">
      <c r="A449" t="s">
        <v>13</v>
      </c>
      <c r="B449" t="s">
        <v>6</v>
      </c>
      <c r="C449" t="s">
        <v>12</v>
      </c>
      <c r="D449" t="s">
        <v>352</v>
      </c>
      <c r="E449">
        <v>2039</v>
      </c>
      <c r="F449">
        <v>0</v>
      </c>
      <c r="G449" s="2" t="str">
        <f t="shared" si="6"/>
        <v>EG_COALNR</v>
      </c>
    </row>
    <row r="450" spans="1:7" x14ac:dyDescent="0.25">
      <c r="A450" t="s">
        <v>13</v>
      </c>
      <c r="B450" t="s">
        <v>6</v>
      </c>
      <c r="C450" t="s">
        <v>12</v>
      </c>
      <c r="D450" t="s">
        <v>352</v>
      </c>
      <c r="E450">
        <v>2040</v>
      </c>
      <c r="F450">
        <v>0</v>
      </c>
      <c r="G450" s="2" t="str">
        <f t="shared" si="6"/>
        <v>EG_COALNR</v>
      </c>
    </row>
    <row r="451" spans="1:7" x14ac:dyDescent="0.25">
      <c r="A451" t="s">
        <v>13</v>
      </c>
      <c r="B451" t="s">
        <v>6</v>
      </c>
      <c r="C451" t="s">
        <v>12</v>
      </c>
      <c r="D451" t="s">
        <v>352</v>
      </c>
      <c r="E451">
        <v>2041</v>
      </c>
      <c r="F451">
        <v>0</v>
      </c>
      <c r="G451" s="2" t="str">
        <f t="shared" ref="G451:G514" si="7">_xlfn.CONCAT(A451,C451)</f>
        <v>EG_COALNR</v>
      </c>
    </row>
    <row r="452" spans="1:7" x14ac:dyDescent="0.25">
      <c r="A452" t="s">
        <v>14</v>
      </c>
      <c r="B452" t="s">
        <v>6</v>
      </c>
      <c r="C452" t="s">
        <v>10</v>
      </c>
      <c r="D452" t="s">
        <v>376</v>
      </c>
      <c r="E452">
        <v>2024</v>
      </c>
      <c r="F452">
        <v>0</v>
      </c>
      <c r="G452" s="2" t="str">
        <f t="shared" si="7"/>
        <v>EG_CCGTER</v>
      </c>
    </row>
    <row r="453" spans="1:7" x14ac:dyDescent="0.25">
      <c r="A453" t="s">
        <v>14</v>
      </c>
      <c r="B453" t="s">
        <v>6</v>
      </c>
      <c r="C453" t="s">
        <v>10</v>
      </c>
      <c r="D453" t="s">
        <v>376</v>
      </c>
      <c r="E453">
        <v>2025</v>
      </c>
      <c r="F453">
        <v>0</v>
      </c>
      <c r="G453" s="2" t="str">
        <f t="shared" si="7"/>
        <v>EG_CCGTER</v>
      </c>
    </row>
    <row r="454" spans="1:7" x14ac:dyDescent="0.25">
      <c r="A454" t="s">
        <v>14</v>
      </c>
      <c r="B454" t="s">
        <v>6</v>
      </c>
      <c r="C454" t="s">
        <v>10</v>
      </c>
      <c r="D454" t="s">
        <v>376</v>
      </c>
      <c r="E454">
        <v>2026</v>
      </c>
      <c r="F454">
        <v>0</v>
      </c>
      <c r="G454" s="2" t="str">
        <f t="shared" si="7"/>
        <v>EG_CCGTER</v>
      </c>
    </row>
    <row r="455" spans="1:7" x14ac:dyDescent="0.25">
      <c r="A455" t="s">
        <v>14</v>
      </c>
      <c r="B455" t="s">
        <v>6</v>
      </c>
      <c r="C455" t="s">
        <v>10</v>
      </c>
      <c r="D455" t="s">
        <v>376</v>
      </c>
      <c r="E455">
        <v>2027</v>
      </c>
      <c r="F455">
        <v>0</v>
      </c>
      <c r="G455" s="2" t="str">
        <f t="shared" si="7"/>
        <v>EG_CCGTER</v>
      </c>
    </row>
    <row r="456" spans="1:7" x14ac:dyDescent="0.25">
      <c r="A456" t="s">
        <v>14</v>
      </c>
      <c r="B456" t="s">
        <v>6</v>
      </c>
      <c r="C456" t="s">
        <v>10</v>
      </c>
      <c r="D456" t="s">
        <v>376</v>
      </c>
      <c r="E456">
        <v>2028</v>
      </c>
      <c r="F456">
        <v>0</v>
      </c>
      <c r="G456" s="2" t="str">
        <f t="shared" si="7"/>
        <v>EG_CCGTER</v>
      </c>
    </row>
    <row r="457" spans="1:7" x14ac:dyDescent="0.25">
      <c r="A457" t="s">
        <v>14</v>
      </c>
      <c r="B457" t="s">
        <v>6</v>
      </c>
      <c r="C457" t="s">
        <v>10</v>
      </c>
      <c r="D457" t="s">
        <v>376</v>
      </c>
      <c r="E457">
        <v>2029</v>
      </c>
      <c r="F457">
        <v>0</v>
      </c>
      <c r="G457" s="2" t="str">
        <f t="shared" si="7"/>
        <v>EG_CCGTER</v>
      </c>
    </row>
    <row r="458" spans="1:7" x14ac:dyDescent="0.25">
      <c r="A458" t="s">
        <v>14</v>
      </c>
      <c r="B458" t="s">
        <v>6</v>
      </c>
      <c r="C458" t="s">
        <v>10</v>
      </c>
      <c r="D458" t="s">
        <v>376</v>
      </c>
      <c r="E458">
        <v>2030</v>
      </c>
      <c r="F458">
        <v>0</v>
      </c>
      <c r="G458" s="2" t="str">
        <f t="shared" si="7"/>
        <v>EG_CCGTER</v>
      </c>
    </row>
    <row r="459" spans="1:7" x14ac:dyDescent="0.25">
      <c r="A459" t="s">
        <v>14</v>
      </c>
      <c r="B459" t="s">
        <v>6</v>
      </c>
      <c r="C459" t="s">
        <v>10</v>
      </c>
      <c r="D459" t="s">
        <v>376</v>
      </c>
      <c r="E459">
        <v>2031</v>
      </c>
      <c r="F459">
        <v>0</v>
      </c>
      <c r="G459" s="2" t="str">
        <f t="shared" si="7"/>
        <v>EG_CCGTER</v>
      </c>
    </row>
    <row r="460" spans="1:7" x14ac:dyDescent="0.25">
      <c r="A460" t="s">
        <v>14</v>
      </c>
      <c r="B460" t="s">
        <v>6</v>
      </c>
      <c r="C460" t="s">
        <v>10</v>
      </c>
      <c r="D460" t="s">
        <v>376</v>
      </c>
      <c r="E460">
        <v>2032</v>
      </c>
      <c r="F460">
        <v>0</v>
      </c>
      <c r="G460" s="2" t="str">
        <f t="shared" si="7"/>
        <v>EG_CCGTER</v>
      </c>
    </row>
    <row r="461" spans="1:7" x14ac:dyDescent="0.25">
      <c r="A461" t="s">
        <v>14</v>
      </c>
      <c r="B461" t="s">
        <v>6</v>
      </c>
      <c r="C461" t="s">
        <v>10</v>
      </c>
      <c r="D461" t="s">
        <v>376</v>
      </c>
      <c r="E461">
        <v>2033</v>
      </c>
      <c r="F461">
        <v>0</v>
      </c>
      <c r="G461" s="2" t="str">
        <f t="shared" si="7"/>
        <v>EG_CCGTER</v>
      </c>
    </row>
    <row r="462" spans="1:7" x14ac:dyDescent="0.25">
      <c r="A462" t="s">
        <v>14</v>
      </c>
      <c r="B462" t="s">
        <v>6</v>
      </c>
      <c r="C462" t="s">
        <v>10</v>
      </c>
      <c r="D462" t="s">
        <v>376</v>
      </c>
      <c r="E462">
        <v>2034</v>
      </c>
      <c r="F462">
        <v>0</v>
      </c>
      <c r="G462" s="2" t="str">
        <f t="shared" si="7"/>
        <v>EG_CCGTER</v>
      </c>
    </row>
    <row r="463" spans="1:7" x14ac:dyDescent="0.25">
      <c r="A463" t="s">
        <v>14</v>
      </c>
      <c r="B463" t="s">
        <v>6</v>
      </c>
      <c r="C463" t="s">
        <v>10</v>
      </c>
      <c r="D463" t="s">
        <v>376</v>
      </c>
      <c r="E463">
        <v>2035</v>
      </c>
      <c r="F463">
        <v>0</v>
      </c>
      <c r="G463" s="2" t="str">
        <f t="shared" si="7"/>
        <v>EG_CCGTER</v>
      </c>
    </row>
    <row r="464" spans="1:7" x14ac:dyDescent="0.25">
      <c r="A464" t="s">
        <v>14</v>
      </c>
      <c r="B464" t="s">
        <v>6</v>
      </c>
      <c r="C464" t="s">
        <v>10</v>
      </c>
      <c r="D464" t="s">
        <v>376</v>
      </c>
      <c r="E464">
        <v>2036</v>
      </c>
      <c r="F464">
        <v>0</v>
      </c>
      <c r="G464" s="2" t="str">
        <f t="shared" si="7"/>
        <v>EG_CCGTER</v>
      </c>
    </row>
    <row r="465" spans="1:7" x14ac:dyDescent="0.25">
      <c r="A465" t="s">
        <v>14</v>
      </c>
      <c r="B465" t="s">
        <v>6</v>
      </c>
      <c r="C465" t="s">
        <v>10</v>
      </c>
      <c r="D465" t="s">
        <v>376</v>
      </c>
      <c r="E465">
        <v>2037</v>
      </c>
      <c r="F465">
        <v>0</v>
      </c>
      <c r="G465" s="2" t="str">
        <f t="shared" si="7"/>
        <v>EG_CCGTER</v>
      </c>
    </row>
    <row r="466" spans="1:7" x14ac:dyDescent="0.25">
      <c r="A466" t="s">
        <v>14</v>
      </c>
      <c r="B466" t="s">
        <v>6</v>
      </c>
      <c r="C466" t="s">
        <v>10</v>
      </c>
      <c r="D466" t="s">
        <v>376</v>
      </c>
      <c r="E466">
        <v>2038</v>
      </c>
      <c r="F466">
        <v>0</v>
      </c>
      <c r="G466" s="2" t="str">
        <f t="shared" si="7"/>
        <v>EG_CCGTER</v>
      </c>
    </row>
    <row r="467" spans="1:7" x14ac:dyDescent="0.25">
      <c r="A467" t="s">
        <v>14</v>
      </c>
      <c r="B467" t="s">
        <v>6</v>
      </c>
      <c r="C467" t="s">
        <v>10</v>
      </c>
      <c r="D467" t="s">
        <v>376</v>
      </c>
      <c r="E467">
        <v>2039</v>
      </c>
      <c r="F467">
        <v>0</v>
      </c>
      <c r="G467" s="2" t="str">
        <f t="shared" si="7"/>
        <v>EG_CCGTER</v>
      </c>
    </row>
    <row r="468" spans="1:7" x14ac:dyDescent="0.25">
      <c r="A468" t="s">
        <v>14</v>
      </c>
      <c r="B468" t="s">
        <v>6</v>
      </c>
      <c r="C468" t="s">
        <v>10</v>
      </c>
      <c r="D468" t="s">
        <v>376</v>
      </c>
      <c r="E468">
        <v>2040</v>
      </c>
      <c r="F468">
        <v>0</v>
      </c>
      <c r="G468" s="2" t="str">
        <f t="shared" si="7"/>
        <v>EG_CCGTER</v>
      </c>
    </row>
    <row r="469" spans="1:7" x14ac:dyDescent="0.25">
      <c r="A469" t="s">
        <v>14</v>
      </c>
      <c r="B469" t="s">
        <v>6</v>
      </c>
      <c r="C469" t="s">
        <v>10</v>
      </c>
      <c r="D469" t="s">
        <v>376</v>
      </c>
      <c r="E469">
        <v>2041</v>
      </c>
      <c r="F469">
        <v>0</v>
      </c>
      <c r="G469" s="2" t="str">
        <f t="shared" si="7"/>
        <v>EG_CCGTER</v>
      </c>
    </row>
    <row r="470" spans="1:7" x14ac:dyDescent="0.25">
      <c r="A470" t="s">
        <v>14</v>
      </c>
      <c r="B470" t="s">
        <v>6</v>
      </c>
      <c r="C470" t="s">
        <v>10</v>
      </c>
      <c r="D470" t="s">
        <v>375</v>
      </c>
      <c r="E470">
        <v>2024</v>
      </c>
      <c r="F470">
        <v>0</v>
      </c>
      <c r="G470" s="2" t="str">
        <f t="shared" si="7"/>
        <v>EG_CCGTER</v>
      </c>
    </row>
    <row r="471" spans="1:7" x14ac:dyDescent="0.25">
      <c r="A471" t="s">
        <v>14</v>
      </c>
      <c r="B471" t="s">
        <v>6</v>
      </c>
      <c r="C471" t="s">
        <v>10</v>
      </c>
      <c r="D471" t="s">
        <v>375</v>
      </c>
      <c r="E471">
        <v>2025</v>
      </c>
      <c r="F471">
        <v>0</v>
      </c>
      <c r="G471" s="2" t="str">
        <f t="shared" si="7"/>
        <v>EG_CCGTER</v>
      </c>
    </row>
    <row r="472" spans="1:7" x14ac:dyDescent="0.25">
      <c r="A472" t="s">
        <v>14</v>
      </c>
      <c r="B472" t="s">
        <v>6</v>
      </c>
      <c r="C472" t="s">
        <v>10</v>
      </c>
      <c r="D472" t="s">
        <v>375</v>
      </c>
      <c r="E472">
        <v>2026</v>
      </c>
      <c r="F472">
        <v>0</v>
      </c>
      <c r="G472" s="2" t="str">
        <f t="shared" si="7"/>
        <v>EG_CCGTER</v>
      </c>
    </row>
    <row r="473" spans="1:7" x14ac:dyDescent="0.25">
      <c r="A473" t="s">
        <v>14</v>
      </c>
      <c r="B473" t="s">
        <v>6</v>
      </c>
      <c r="C473" t="s">
        <v>10</v>
      </c>
      <c r="D473" t="s">
        <v>375</v>
      </c>
      <c r="E473">
        <v>2027</v>
      </c>
      <c r="F473">
        <v>0</v>
      </c>
      <c r="G473" s="2" t="str">
        <f t="shared" si="7"/>
        <v>EG_CCGTER</v>
      </c>
    </row>
    <row r="474" spans="1:7" x14ac:dyDescent="0.25">
      <c r="A474" t="s">
        <v>14</v>
      </c>
      <c r="B474" t="s">
        <v>6</v>
      </c>
      <c r="C474" t="s">
        <v>10</v>
      </c>
      <c r="D474" t="s">
        <v>375</v>
      </c>
      <c r="E474">
        <v>2028</v>
      </c>
      <c r="F474">
        <v>0</v>
      </c>
      <c r="G474" s="2" t="str">
        <f t="shared" si="7"/>
        <v>EG_CCGTER</v>
      </c>
    </row>
    <row r="475" spans="1:7" x14ac:dyDescent="0.25">
      <c r="A475" t="s">
        <v>14</v>
      </c>
      <c r="B475" t="s">
        <v>6</v>
      </c>
      <c r="C475" t="s">
        <v>10</v>
      </c>
      <c r="D475" t="s">
        <v>375</v>
      </c>
      <c r="E475">
        <v>2029</v>
      </c>
      <c r="F475">
        <v>0</v>
      </c>
      <c r="G475" s="2" t="str">
        <f t="shared" si="7"/>
        <v>EG_CCGTER</v>
      </c>
    </row>
    <row r="476" spans="1:7" x14ac:dyDescent="0.25">
      <c r="A476" t="s">
        <v>14</v>
      </c>
      <c r="B476" t="s">
        <v>6</v>
      </c>
      <c r="C476" t="s">
        <v>10</v>
      </c>
      <c r="D476" t="s">
        <v>375</v>
      </c>
      <c r="E476">
        <v>2030</v>
      </c>
      <c r="F476">
        <v>0</v>
      </c>
      <c r="G476" s="2" t="str">
        <f t="shared" si="7"/>
        <v>EG_CCGTER</v>
      </c>
    </row>
    <row r="477" spans="1:7" x14ac:dyDescent="0.25">
      <c r="A477" t="s">
        <v>14</v>
      </c>
      <c r="B477" t="s">
        <v>6</v>
      </c>
      <c r="C477" t="s">
        <v>10</v>
      </c>
      <c r="D477" t="s">
        <v>375</v>
      </c>
      <c r="E477">
        <v>2031</v>
      </c>
      <c r="F477">
        <v>0</v>
      </c>
      <c r="G477" s="2" t="str">
        <f t="shared" si="7"/>
        <v>EG_CCGTER</v>
      </c>
    </row>
    <row r="478" spans="1:7" x14ac:dyDescent="0.25">
      <c r="A478" t="s">
        <v>14</v>
      </c>
      <c r="B478" t="s">
        <v>6</v>
      </c>
      <c r="C478" t="s">
        <v>10</v>
      </c>
      <c r="D478" t="s">
        <v>375</v>
      </c>
      <c r="E478">
        <v>2032</v>
      </c>
      <c r="F478">
        <v>0</v>
      </c>
      <c r="G478" s="2" t="str">
        <f t="shared" si="7"/>
        <v>EG_CCGTER</v>
      </c>
    </row>
    <row r="479" spans="1:7" x14ac:dyDescent="0.25">
      <c r="A479" t="s">
        <v>14</v>
      </c>
      <c r="B479" t="s">
        <v>6</v>
      </c>
      <c r="C479" t="s">
        <v>10</v>
      </c>
      <c r="D479" t="s">
        <v>375</v>
      </c>
      <c r="E479">
        <v>2033</v>
      </c>
      <c r="F479">
        <v>0</v>
      </c>
      <c r="G479" s="2" t="str">
        <f t="shared" si="7"/>
        <v>EG_CCGTER</v>
      </c>
    </row>
    <row r="480" spans="1:7" x14ac:dyDescent="0.25">
      <c r="A480" t="s">
        <v>14</v>
      </c>
      <c r="B480" t="s">
        <v>6</v>
      </c>
      <c r="C480" t="s">
        <v>10</v>
      </c>
      <c r="D480" t="s">
        <v>375</v>
      </c>
      <c r="E480">
        <v>2034</v>
      </c>
      <c r="F480">
        <v>0</v>
      </c>
      <c r="G480" s="2" t="str">
        <f t="shared" si="7"/>
        <v>EG_CCGTER</v>
      </c>
    </row>
    <row r="481" spans="1:7" x14ac:dyDescent="0.25">
      <c r="A481" t="s">
        <v>14</v>
      </c>
      <c r="B481" t="s">
        <v>6</v>
      </c>
      <c r="C481" t="s">
        <v>10</v>
      </c>
      <c r="D481" t="s">
        <v>375</v>
      </c>
      <c r="E481">
        <v>2035</v>
      </c>
      <c r="F481">
        <v>0</v>
      </c>
      <c r="G481" s="2" t="str">
        <f t="shared" si="7"/>
        <v>EG_CCGTER</v>
      </c>
    </row>
    <row r="482" spans="1:7" x14ac:dyDescent="0.25">
      <c r="A482" t="s">
        <v>14</v>
      </c>
      <c r="B482" t="s">
        <v>6</v>
      </c>
      <c r="C482" t="s">
        <v>10</v>
      </c>
      <c r="D482" t="s">
        <v>375</v>
      </c>
      <c r="E482">
        <v>2036</v>
      </c>
      <c r="F482">
        <v>0</v>
      </c>
      <c r="G482" s="2" t="str">
        <f t="shared" si="7"/>
        <v>EG_CCGTER</v>
      </c>
    </row>
    <row r="483" spans="1:7" x14ac:dyDescent="0.25">
      <c r="A483" t="s">
        <v>14</v>
      </c>
      <c r="B483" t="s">
        <v>6</v>
      </c>
      <c r="C483" t="s">
        <v>10</v>
      </c>
      <c r="D483" t="s">
        <v>375</v>
      </c>
      <c r="E483">
        <v>2037</v>
      </c>
      <c r="F483">
        <v>0</v>
      </c>
      <c r="G483" s="2" t="str">
        <f t="shared" si="7"/>
        <v>EG_CCGTER</v>
      </c>
    </row>
    <row r="484" spans="1:7" x14ac:dyDescent="0.25">
      <c r="A484" t="s">
        <v>14</v>
      </c>
      <c r="B484" t="s">
        <v>6</v>
      </c>
      <c r="C484" t="s">
        <v>10</v>
      </c>
      <c r="D484" t="s">
        <v>375</v>
      </c>
      <c r="E484">
        <v>2038</v>
      </c>
      <c r="F484">
        <v>0</v>
      </c>
      <c r="G484" s="2" t="str">
        <f t="shared" si="7"/>
        <v>EG_CCGTER</v>
      </c>
    </row>
    <row r="485" spans="1:7" x14ac:dyDescent="0.25">
      <c r="A485" t="s">
        <v>14</v>
      </c>
      <c r="B485" t="s">
        <v>6</v>
      </c>
      <c r="C485" t="s">
        <v>10</v>
      </c>
      <c r="D485" t="s">
        <v>375</v>
      </c>
      <c r="E485">
        <v>2039</v>
      </c>
      <c r="F485">
        <v>0</v>
      </c>
      <c r="G485" s="2" t="str">
        <f t="shared" si="7"/>
        <v>EG_CCGTER</v>
      </c>
    </row>
    <row r="486" spans="1:7" x14ac:dyDescent="0.25">
      <c r="A486" t="s">
        <v>14</v>
      </c>
      <c r="B486" t="s">
        <v>6</v>
      </c>
      <c r="C486" t="s">
        <v>10</v>
      </c>
      <c r="D486" t="s">
        <v>375</v>
      </c>
      <c r="E486">
        <v>2040</v>
      </c>
      <c r="F486">
        <v>0</v>
      </c>
      <c r="G486" s="2" t="str">
        <f t="shared" si="7"/>
        <v>EG_CCGTER</v>
      </c>
    </row>
    <row r="487" spans="1:7" x14ac:dyDescent="0.25">
      <c r="A487" t="s">
        <v>14</v>
      </c>
      <c r="B487" t="s">
        <v>6</v>
      </c>
      <c r="C487" t="s">
        <v>10</v>
      </c>
      <c r="D487" t="s">
        <v>375</v>
      </c>
      <c r="E487">
        <v>2041</v>
      </c>
      <c r="F487">
        <v>0</v>
      </c>
      <c r="G487" s="2" t="str">
        <f t="shared" si="7"/>
        <v>EG_CCGTER</v>
      </c>
    </row>
    <row r="488" spans="1:7" x14ac:dyDescent="0.25">
      <c r="A488" t="s">
        <v>14</v>
      </c>
      <c r="B488" t="s">
        <v>6</v>
      </c>
      <c r="C488" t="s">
        <v>10</v>
      </c>
      <c r="D488" t="s">
        <v>374</v>
      </c>
      <c r="E488">
        <v>2024</v>
      </c>
      <c r="F488">
        <v>0</v>
      </c>
      <c r="G488" s="2" t="str">
        <f t="shared" si="7"/>
        <v>EG_CCGTER</v>
      </c>
    </row>
    <row r="489" spans="1:7" x14ac:dyDescent="0.25">
      <c r="A489" t="s">
        <v>14</v>
      </c>
      <c r="B489" t="s">
        <v>6</v>
      </c>
      <c r="C489" t="s">
        <v>10</v>
      </c>
      <c r="D489" t="s">
        <v>374</v>
      </c>
      <c r="E489">
        <v>2025</v>
      </c>
      <c r="F489">
        <v>0</v>
      </c>
      <c r="G489" s="2" t="str">
        <f t="shared" si="7"/>
        <v>EG_CCGTER</v>
      </c>
    </row>
    <row r="490" spans="1:7" x14ac:dyDescent="0.25">
      <c r="A490" t="s">
        <v>14</v>
      </c>
      <c r="B490" t="s">
        <v>6</v>
      </c>
      <c r="C490" t="s">
        <v>10</v>
      </c>
      <c r="D490" t="s">
        <v>374</v>
      </c>
      <c r="E490">
        <v>2026</v>
      </c>
      <c r="F490">
        <v>0</v>
      </c>
      <c r="G490" s="2" t="str">
        <f t="shared" si="7"/>
        <v>EG_CCGTER</v>
      </c>
    </row>
    <row r="491" spans="1:7" x14ac:dyDescent="0.25">
      <c r="A491" t="s">
        <v>14</v>
      </c>
      <c r="B491" t="s">
        <v>6</v>
      </c>
      <c r="C491" t="s">
        <v>10</v>
      </c>
      <c r="D491" t="s">
        <v>374</v>
      </c>
      <c r="E491">
        <v>2027</v>
      </c>
      <c r="F491">
        <v>0</v>
      </c>
      <c r="G491" s="2" t="str">
        <f t="shared" si="7"/>
        <v>EG_CCGTER</v>
      </c>
    </row>
    <row r="492" spans="1:7" x14ac:dyDescent="0.25">
      <c r="A492" t="s">
        <v>14</v>
      </c>
      <c r="B492" t="s">
        <v>6</v>
      </c>
      <c r="C492" t="s">
        <v>10</v>
      </c>
      <c r="D492" t="s">
        <v>374</v>
      </c>
      <c r="E492">
        <v>2028</v>
      </c>
      <c r="F492">
        <v>0</v>
      </c>
      <c r="G492" s="2" t="str">
        <f t="shared" si="7"/>
        <v>EG_CCGTER</v>
      </c>
    </row>
    <row r="493" spans="1:7" x14ac:dyDescent="0.25">
      <c r="A493" t="s">
        <v>14</v>
      </c>
      <c r="B493" t="s">
        <v>6</v>
      </c>
      <c r="C493" t="s">
        <v>10</v>
      </c>
      <c r="D493" t="s">
        <v>374</v>
      </c>
      <c r="E493">
        <v>2029</v>
      </c>
      <c r="F493">
        <v>0</v>
      </c>
      <c r="G493" s="2" t="str">
        <f t="shared" si="7"/>
        <v>EG_CCGTER</v>
      </c>
    </row>
    <row r="494" spans="1:7" x14ac:dyDescent="0.25">
      <c r="A494" t="s">
        <v>14</v>
      </c>
      <c r="B494" t="s">
        <v>6</v>
      </c>
      <c r="C494" t="s">
        <v>10</v>
      </c>
      <c r="D494" t="s">
        <v>374</v>
      </c>
      <c r="E494">
        <v>2030</v>
      </c>
      <c r="F494">
        <v>0</v>
      </c>
      <c r="G494" s="2" t="str">
        <f t="shared" si="7"/>
        <v>EG_CCGTER</v>
      </c>
    </row>
    <row r="495" spans="1:7" x14ac:dyDescent="0.25">
      <c r="A495" t="s">
        <v>14</v>
      </c>
      <c r="B495" t="s">
        <v>6</v>
      </c>
      <c r="C495" t="s">
        <v>10</v>
      </c>
      <c r="D495" t="s">
        <v>374</v>
      </c>
      <c r="E495">
        <v>2031</v>
      </c>
      <c r="F495">
        <v>0</v>
      </c>
      <c r="G495" s="2" t="str">
        <f t="shared" si="7"/>
        <v>EG_CCGTER</v>
      </c>
    </row>
    <row r="496" spans="1:7" x14ac:dyDescent="0.25">
      <c r="A496" t="s">
        <v>14</v>
      </c>
      <c r="B496" t="s">
        <v>6</v>
      </c>
      <c r="C496" t="s">
        <v>10</v>
      </c>
      <c r="D496" t="s">
        <v>374</v>
      </c>
      <c r="E496">
        <v>2032</v>
      </c>
      <c r="F496">
        <v>0</v>
      </c>
      <c r="G496" s="2" t="str">
        <f t="shared" si="7"/>
        <v>EG_CCGTER</v>
      </c>
    </row>
    <row r="497" spans="1:7" x14ac:dyDescent="0.25">
      <c r="A497" t="s">
        <v>14</v>
      </c>
      <c r="B497" t="s">
        <v>6</v>
      </c>
      <c r="C497" t="s">
        <v>10</v>
      </c>
      <c r="D497" t="s">
        <v>374</v>
      </c>
      <c r="E497">
        <v>2033</v>
      </c>
      <c r="F497">
        <v>0</v>
      </c>
      <c r="G497" s="2" t="str">
        <f t="shared" si="7"/>
        <v>EG_CCGTER</v>
      </c>
    </row>
    <row r="498" spans="1:7" x14ac:dyDescent="0.25">
      <c r="A498" t="s">
        <v>14</v>
      </c>
      <c r="B498" t="s">
        <v>6</v>
      </c>
      <c r="C498" t="s">
        <v>10</v>
      </c>
      <c r="D498" t="s">
        <v>374</v>
      </c>
      <c r="E498">
        <v>2034</v>
      </c>
      <c r="F498">
        <v>0</v>
      </c>
      <c r="G498" s="2" t="str">
        <f t="shared" si="7"/>
        <v>EG_CCGTER</v>
      </c>
    </row>
    <row r="499" spans="1:7" x14ac:dyDescent="0.25">
      <c r="A499" t="s">
        <v>14</v>
      </c>
      <c r="B499" t="s">
        <v>6</v>
      </c>
      <c r="C499" t="s">
        <v>10</v>
      </c>
      <c r="D499" t="s">
        <v>374</v>
      </c>
      <c r="E499">
        <v>2035</v>
      </c>
      <c r="F499">
        <v>0</v>
      </c>
      <c r="G499" s="2" t="str">
        <f t="shared" si="7"/>
        <v>EG_CCGTER</v>
      </c>
    </row>
    <row r="500" spans="1:7" x14ac:dyDescent="0.25">
      <c r="A500" t="s">
        <v>14</v>
      </c>
      <c r="B500" t="s">
        <v>6</v>
      </c>
      <c r="C500" t="s">
        <v>10</v>
      </c>
      <c r="D500" t="s">
        <v>374</v>
      </c>
      <c r="E500">
        <v>2036</v>
      </c>
      <c r="F500">
        <v>0</v>
      </c>
      <c r="G500" s="2" t="str">
        <f t="shared" si="7"/>
        <v>EG_CCGTER</v>
      </c>
    </row>
    <row r="501" spans="1:7" x14ac:dyDescent="0.25">
      <c r="A501" t="s">
        <v>14</v>
      </c>
      <c r="B501" t="s">
        <v>6</v>
      </c>
      <c r="C501" t="s">
        <v>10</v>
      </c>
      <c r="D501" t="s">
        <v>374</v>
      </c>
      <c r="E501">
        <v>2037</v>
      </c>
      <c r="F501">
        <v>0</v>
      </c>
      <c r="G501" s="2" t="str">
        <f t="shared" si="7"/>
        <v>EG_CCGTER</v>
      </c>
    </row>
    <row r="502" spans="1:7" x14ac:dyDescent="0.25">
      <c r="A502" t="s">
        <v>14</v>
      </c>
      <c r="B502" t="s">
        <v>6</v>
      </c>
      <c r="C502" t="s">
        <v>10</v>
      </c>
      <c r="D502" t="s">
        <v>374</v>
      </c>
      <c r="E502">
        <v>2038</v>
      </c>
      <c r="F502">
        <v>0</v>
      </c>
      <c r="G502" s="2" t="str">
        <f t="shared" si="7"/>
        <v>EG_CCGTER</v>
      </c>
    </row>
    <row r="503" spans="1:7" x14ac:dyDescent="0.25">
      <c r="A503" t="s">
        <v>14</v>
      </c>
      <c r="B503" t="s">
        <v>6</v>
      </c>
      <c r="C503" t="s">
        <v>10</v>
      </c>
      <c r="D503" t="s">
        <v>374</v>
      </c>
      <c r="E503">
        <v>2039</v>
      </c>
      <c r="F503">
        <v>0</v>
      </c>
      <c r="G503" s="2" t="str">
        <f t="shared" si="7"/>
        <v>EG_CCGTER</v>
      </c>
    </row>
    <row r="504" spans="1:7" x14ac:dyDescent="0.25">
      <c r="A504" t="s">
        <v>14</v>
      </c>
      <c r="B504" t="s">
        <v>6</v>
      </c>
      <c r="C504" t="s">
        <v>10</v>
      </c>
      <c r="D504" t="s">
        <v>374</v>
      </c>
      <c r="E504">
        <v>2040</v>
      </c>
      <c r="F504">
        <v>0</v>
      </c>
      <c r="G504" s="2" t="str">
        <f t="shared" si="7"/>
        <v>EG_CCGTER</v>
      </c>
    </row>
    <row r="505" spans="1:7" x14ac:dyDescent="0.25">
      <c r="A505" t="s">
        <v>14</v>
      </c>
      <c r="B505" t="s">
        <v>6</v>
      </c>
      <c r="C505" t="s">
        <v>10</v>
      </c>
      <c r="D505" t="s">
        <v>374</v>
      </c>
      <c r="E505">
        <v>2041</v>
      </c>
      <c r="F505">
        <v>0</v>
      </c>
      <c r="G505" s="2" t="str">
        <f t="shared" si="7"/>
        <v>EG_CCGTER</v>
      </c>
    </row>
    <row r="506" spans="1:7" x14ac:dyDescent="0.25">
      <c r="A506" t="s">
        <v>14</v>
      </c>
      <c r="B506" t="s">
        <v>6</v>
      </c>
      <c r="C506" t="s">
        <v>10</v>
      </c>
      <c r="D506" t="s">
        <v>373</v>
      </c>
      <c r="E506">
        <v>2024</v>
      </c>
      <c r="F506">
        <v>0</v>
      </c>
      <c r="G506" s="2" t="str">
        <f t="shared" si="7"/>
        <v>EG_CCGTER</v>
      </c>
    </row>
    <row r="507" spans="1:7" x14ac:dyDescent="0.25">
      <c r="A507" t="s">
        <v>14</v>
      </c>
      <c r="B507" t="s">
        <v>6</v>
      </c>
      <c r="C507" t="s">
        <v>10</v>
      </c>
      <c r="D507" t="s">
        <v>373</v>
      </c>
      <c r="E507">
        <v>2025</v>
      </c>
      <c r="F507">
        <v>0</v>
      </c>
      <c r="G507" s="2" t="str">
        <f t="shared" si="7"/>
        <v>EG_CCGTER</v>
      </c>
    </row>
    <row r="508" spans="1:7" x14ac:dyDescent="0.25">
      <c r="A508" t="s">
        <v>14</v>
      </c>
      <c r="B508" t="s">
        <v>6</v>
      </c>
      <c r="C508" t="s">
        <v>10</v>
      </c>
      <c r="D508" t="s">
        <v>373</v>
      </c>
      <c r="E508">
        <v>2026</v>
      </c>
      <c r="F508">
        <v>0</v>
      </c>
      <c r="G508" s="2" t="str">
        <f t="shared" si="7"/>
        <v>EG_CCGTER</v>
      </c>
    </row>
    <row r="509" spans="1:7" x14ac:dyDescent="0.25">
      <c r="A509" t="s">
        <v>14</v>
      </c>
      <c r="B509" t="s">
        <v>6</v>
      </c>
      <c r="C509" t="s">
        <v>10</v>
      </c>
      <c r="D509" t="s">
        <v>373</v>
      </c>
      <c r="E509">
        <v>2027</v>
      </c>
      <c r="F509">
        <v>0</v>
      </c>
      <c r="G509" s="2" t="str">
        <f t="shared" si="7"/>
        <v>EG_CCGTER</v>
      </c>
    </row>
    <row r="510" spans="1:7" x14ac:dyDescent="0.25">
      <c r="A510" t="s">
        <v>14</v>
      </c>
      <c r="B510" t="s">
        <v>6</v>
      </c>
      <c r="C510" t="s">
        <v>10</v>
      </c>
      <c r="D510" t="s">
        <v>373</v>
      </c>
      <c r="E510">
        <v>2028</v>
      </c>
      <c r="F510">
        <v>0</v>
      </c>
      <c r="G510" s="2" t="str">
        <f t="shared" si="7"/>
        <v>EG_CCGTER</v>
      </c>
    </row>
    <row r="511" spans="1:7" x14ac:dyDescent="0.25">
      <c r="A511" t="s">
        <v>14</v>
      </c>
      <c r="B511" t="s">
        <v>6</v>
      </c>
      <c r="C511" t="s">
        <v>10</v>
      </c>
      <c r="D511" t="s">
        <v>373</v>
      </c>
      <c r="E511">
        <v>2029</v>
      </c>
      <c r="F511">
        <v>0</v>
      </c>
      <c r="G511" s="2" t="str">
        <f t="shared" si="7"/>
        <v>EG_CCGTER</v>
      </c>
    </row>
    <row r="512" spans="1:7" x14ac:dyDescent="0.25">
      <c r="A512" t="s">
        <v>14</v>
      </c>
      <c r="B512" t="s">
        <v>6</v>
      </c>
      <c r="C512" t="s">
        <v>10</v>
      </c>
      <c r="D512" t="s">
        <v>373</v>
      </c>
      <c r="E512">
        <v>2030</v>
      </c>
      <c r="F512">
        <v>0</v>
      </c>
      <c r="G512" s="2" t="str">
        <f t="shared" si="7"/>
        <v>EG_CCGTER</v>
      </c>
    </row>
    <row r="513" spans="1:7" x14ac:dyDescent="0.25">
      <c r="A513" t="s">
        <v>14</v>
      </c>
      <c r="B513" t="s">
        <v>6</v>
      </c>
      <c r="C513" t="s">
        <v>10</v>
      </c>
      <c r="D513" t="s">
        <v>373</v>
      </c>
      <c r="E513">
        <v>2031</v>
      </c>
      <c r="F513">
        <v>0</v>
      </c>
      <c r="G513" s="2" t="str">
        <f t="shared" si="7"/>
        <v>EG_CCGTER</v>
      </c>
    </row>
    <row r="514" spans="1:7" x14ac:dyDescent="0.25">
      <c r="A514" t="s">
        <v>14</v>
      </c>
      <c r="B514" t="s">
        <v>6</v>
      </c>
      <c r="C514" t="s">
        <v>10</v>
      </c>
      <c r="D514" t="s">
        <v>373</v>
      </c>
      <c r="E514">
        <v>2032</v>
      </c>
      <c r="F514">
        <v>0</v>
      </c>
      <c r="G514" s="2" t="str">
        <f t="shared" si="7"/>
        <v>EG_CCGTER</v>
      </c>
    </row>
    <row r="515" spans="1:7" x14ac:dyDescent="0.25">
      <c r="A515" t="s">
        <v>14</v>
      </c>
      <c r="B515" t="s">
        <v>6</v>
      </c>
      <c r="C515" t="s">
        <v>10</v>
      </c>
      <c r="D515" t="s">
        <v>373</v>
      </c>
      <c r="E515">
        <v>2033</v>
      </c>
      <c r="F515">
        <v>0</v>
      </c>
      <c r="G515" s="2" t="str">
        <f t="shared" ref="G515:G578" si="8">_xlfn.CONCAT(A515,C515)</f>
        <v>EG_CCGTER</v>
      </c>
    </row>
    <row r="516" spans="1:7" x14ac:dyDescent="0.25">
      <c r="A516" t="s">
        <v>14</v>
      </c>
      <c r="B516" t="s">
        <v>6</v>
      </c>
      <c r="C516" t="s">
        <v>10</v>
      </c>
      <c r="D516" t="s">
        <v>373</v>
      </c>
      <c r="E516">
        <v>2034</v>
      </c>
      <c r="F516">
        <v>0</v>
      </c>
      <c r="G516" s="2" t="str">
        <f t="shared" si="8"/>
        <v>EG_CCGTER</v>
      </c>
    </row>
    <row r="517" spans="1:7" x14ac:dyDescent="0.25">
      <c r="A517" t="s">
        <v>14</v>
      </c>
      <c r="B517" t="s">
        <v>6</v>
      </c>
      <c r="C517" t="s">
        <v>10</v>
      </c>
      <c r="D517" t="s">
        <v>373</v>
      </c>
      <c r="E517">
        <v>2035</v>
      </c>
      <c r="F517">
        <v>0</v>
      </c>
      <c r="G517" s="2" t="str">
        <f t="shared" si="8"/>
        <v>EG_CCGTER</v>
      </c>
    </row>
    <row r="518" spans="1:7" x14ac:dyDescent="0.25">
      <c r="A518" t="s">
        <v>14</v>
      </c>
      <c r="B518" t="s">
        <v>6</v>
      </c>
      <c r="C518" t="s">
        <v>10</v>
      </c>
      <c r="D518" t="s">
        <v>373</v>
      </c>
      <c r="E518">
        <v>2036</v>
      </c>
      <c r="F518">
        <v>0</v>
      </c>
      <c r="G518" s="2" t="str">
        <f t="shared" si="8"/>
        <v>EG_CCGTER</v>
      </c>
    </row>
    <row r="519" spans="1:7" x14ac:dyDescent="0.25">
      <c r="A519" t="s">
        <v>14</v>
      </c>
      <c r="B519" t="s">
        <v>6</v>
      </c>
      <c r="C519" t="s">
        <v>10</v>
      </c>
      <c r="D519" t="s">
        <v>373</v>
      </c>
      <c r="E519">
        <v>2037</v>
      </c>
      <c r="F519">
        <v>0</v>
      </c>
      <c r="G519" s="2" t="str">
        <f t="shared" si="8"/>
        <v>EG_CCGTER</v>
      </c>
    </row>
    <row r="520" spans="1:7" x14ac:dyDescent="0.25">
      <c r="A520" t="s">
        <v>14</v>
      </c>
      <c r="B520" t="s">
        <v>6</v>
      </c>
      <c r="C520" t="s">
        <v>10</v>
      </c>
      <c r="D520" t="s">
        <v>373</v>
      </c>
      <c r="E520">
        <v>2038</v>
      </c>
      <c r="F520">
        <v>0</v>
      </c>
      <c r="G520" s="2" t="str">
        <f t="shared" si="8"/>
        <v>EG_CCGTER</v>
      </c>
    </row>
    <row r="521" spans="1:7" x14ac:dyDescent="0.25">
      <c r="A521" t="s">
        <v>14</v>
      </c>
      <c r="B521" t="s">
        <v>6</v>
      </c>
      <c r="C521" t="s">
        <v>10</v>
      </c>
      <c r="D521" t="s">
        <v>373</v>
      </c>
      <c r="E521">
        <v>2039</v>
      </c>
      <c r="F521">
        <v>0</v>
      </c>
      <c r="G521" s="2" t="str">
        <f t="shared" si="8"/>
        <v>EG_CCGTER</v>
      </c>
    </row>
    <row r="522" spans="1:7" x14ac:dyDescent="0.25">
      <c r="A522" t="s">
        <v>14</v>
      </c>
      <c r="B522" t="s">
        <v>6</v>
      </c>
      <c r="C522" t="s">
        <v>10</v>
      </c>
      <c r="D522" t="s">
        <v>373</v>
      </c>
      <c r="E522">
        <v>2040</v>
      </c>
      <c r="F522">
        <v>0</v>
      </c>
      <c r="G522" s="2" t="str">
        <f t="shared" si="8"/>
        <v>EG_CCGTER</v>
      </c>
    </row>
    <row r="523" spans="1:7" x14ac:dyDescent="0.25">
      <c r="A523" t="s">
        <v>14</v>
      </c>
      <c r="B523" t="s">
        <v>6</v>
      </c>
      <c r="C523" t="s">
        <v>10</v>
      </c>
      <c r="D523" t="s">
        <v>373</v>
      </c>
      <c r="E523">
        <v>2041</v>
      </c>
      <c r="F523">
        <v>0</v>
      </c>
      <c r="G523" s="2" t="str">
        <f t="shared" si="8"/>
        <v>EG_CCGTER</v>
      </c>
    </row>
    <row r="524" spans="1:7" x14ac:dyDescent="0.25">
      <c r="A524" t="s">
        <v>14</v>
      </c>
      <c r="B524" t="s">
        <v>6</v>
      </c>
      <c r="C524" t="s">
        <v>11</v>
      </c>
      <c r="D524" t="s">
        <v>371</v>
      </c>
      <c r="E524">
        <v>2024</v>
      </c>
      <c r="F524">
        <v>0</v>
      </c>
      <c r="G524" s="2" t="str">
        <f t="shared" si="8"/>
        <v>EG_CCGTWR</v>
      </c>
    </row>
    <row r="525" spans="1:7" x14ac:dyDescent="0.25">
      <c r="A525" t="s">
        <v>14</v>
      </c>
      <c r="B525" t="s">
        <v>6</v>
      </c>
      <c r="C525" t="s">
        <v>11</v>
      </c>
      <c r="D525" t="s">
        <v>371</v>
      </c>
      <c r="E525">
        <v>2025</v>
      </c>
      <c r="F525">
        <v>0</v>
      </c>
      <c r="G525" s="2" t="str">
        <f t="shared" si="8"/>
        <v>EG_CCGTWR</v>
      </c>
    </row>
    <row r="526" spans="1:7" x14ac:dyDescent="0.25">
      <c r="A526" t="s">
        <v>14</v>
      </c>
      <c r="B526" t="s">
        <v>6</v>
      </c>
      <c r="C526" t="s">
        <v>11</v>
      </c>
      <c r="D526" t="s">
        <v>371</v>
      </c>
      <c r="E526">
        <v>2026</v>
      </c>
      <c r="F526">
        <v>0</v>
      </c>
      <c r="G526" s="2" t="str">
        <f t="shared" si="8"/>
        <v>EG_CCGTWR</v>
      </c>
    </row>
    <row r="527" spans="1:7" x14ac:dyDescent="0.25">
      <c r="A527" t="s">
        <v>14</v>
      </c>
      <c r="B527" t="s">
        <v>6</v>
      </c>
      <c r="C527" t="s">
        <v>11</v>
      </c>
      <c r="D527" t="s">
        <v>371</v>
      </c>
      <c r="E527">
        <v>2027</v>
      </c>
      <c r="F527">
        <v>0</v>
      </c>
      <c r="G527" s="2" t="str">
        <f t="shared" si="8"/>
        <v>EG_CCGTWR</v>
      </c>
    </row>
    <row r="528" spans="1:7" x14ac:dyDescent="0.25">
      <c r="A528" t="s">
        <v>14</v>
      </c>
      <c r="B528" t="s">
        <v>6</v>
      </c>
      <c r="C528" t="s">
        <v>11</v>
      </c>
      <c r="D528" t="s">
        <v>371</v>
      </c>
      <c r="E528">
        <v>2028</v>
      </c>
      <c r="F528">
        <v>0</v>
      </c>
      <c r="G528" s="2" t="str">
        <f t="shared" si="8"/>
        <v>EG_CCGTWR</v>
      </c>
    </row>
    <row r="529" spans="1:7" x14ac:dyDescent="0.25">
      <c r="A529" t="s">
        <v>14</v>
      </c>
      <c r="B529" t="s">
        <v>6</v>
      </c>
      <c r="C529" t="s">
        <v>11</v>
      </c>
      <c r="D529" t="s">
        <v>371</v>
      </c>
      <c r="E529">
        <v>2029</v>
      </c>
      <c r="F529">
        <v>0</v>
      </c>
      <c r="G529" s="2" t="str">
        <f t="shared" si="8"/>
        <v>EG_CCGTWR</v>
      </c>
    </row>
    <row r="530" spans="1:7" x14ac:dyDescent="0.25">
      <c r="A530" t="s">
        <v>14</v>
      </c>
      <c r="B530" t="s">
        <v>6</v>
      </c>
      <c r="C530" t="s">
        <v>11</v>
      </c>
      <c r="D530" t="s">
        <v>371</v>
      </c>
      <c r="E530">
        <v>2030</v>
      </c>
      <c r="F530">
        <v>0</v>
      </c>
      <c r="G530" s="2" t="str">
        <f t="shared" si="8"/>
        <v>EG_CCGTWR</v>
      </c>
    </row>
    <row r="531" spans="1:7" x14ac:dyDescent="0.25">
      <c r="A531" t="s">
        <v>14</v>
      </c>
      <c r="B531" t="s">
        <v>6</v>
      </c>
      <c r="C531" t="s">
        <v>11</v>
      </c>
      <c r="D531" t="s">
        <v>371</v>
      </c>
      <c r="E531">
        <v>2031</v>
      </c>
      <c r="F531">
        <v>0</v>
      </c>
      <c r="G531" s="2" t="str">
        <f t="shared" si="8"/>
        <v>EG_CCGTWR</v>
      </c>
    </row>
    <row r="532" spans="1:7" x14ac:dyDescent="0.25">
      <c r="A532" t="s">
        <v>14</v>
      </c>
      <c r="B532" t="s">
        <v>6</v>
      </c>
      <c r="C532" t="s">
        <v>11</v>
      </c>
      <c r="D532" t="s">
        <v>371</v>
      </c>
      <c r="E532">
        <v>2032</v>
      </c>
      <c r="F532">
        <v>0</v>
      </c>
      <c r="G532" s="2" t="str">
        <f t="shared" si="8"/>
        <v>EG_CCGTWR</v>
      </c>
    </row>
    <row r="533" spans="1:7" x14ac:dyDescent="0.25">
      <c r="A533" t="s">
        <v>14</v>
      </c>
      <c r="B533" t="s">
        <v>6</v>
      </c>
      <c r="C533" t="s">
        <v>11</v>
      </c>
      <c r="D533" t="s">
        <v>371</v>
      </c>
      <c r="E533">
        <v>2033</v>
      </c>
      <c r="F533">
        <v>0</v>
      </c>
      <c r="G533" s="2" t="str">
        <f t="shared" si="8"/>
        <v>EG_CCGTWR</v>
      </c>
    </row>
    <row r="534" spans="1:7" x14ac:dyDescent="0.25">
      <c r="A534" t="s">
        <v>14</v>
      </c>
      <c r="B534" t="s">
        <v>6</v>
      </c>
      <c r="C534" t="s">
        <v>11</v>
      </c>
      <c r="D534" t="s">
        <v>371</v>
      </c>
      <c r="E534">
        <v>2034</v>
      </c>
      <c r="F534">
        <v>0</v>
      </c>
      <c r="G534" s="2" t="str">
        <f t="shared" si="8"/>
        <v>EG_CCGTWR</v>
      </c>
    </row>
    <row r="535" spans="1:7" x14ac:dyDescent="0.25">
      <c r="A535" t="s">
        <v>14</v>
      </c>
      <c r="B535" t="s">
        <v>6</v>
      </c>
      <c r="C535" t="s">
        <v>11</v>
      </c>
      <c r="D535" t="s">
        <v>371</v>
      </c>
      <c r="E535">
        <v>2035</v>
      </c>
      <c r="F535">
        <v>0</v>
      </c>
      <c r="G535" s="2" t="str">
        <f t="shared" si="8"/>
        <v>EG_CCGTWR</v>
      </c>
    </row>
    <row r="536" spans="1:7" x14ac:dyDescent="0.25">
      <c r="A536" t="s">
        <v>14</v>
      </c>
      <c r="B536" t="s">
        <v>6</v>
      </c>
      <c r="C536" t="s">
        <v>11</v>
      </c>
      <c r="D536" t="s">
        <v>371</v>
      </c>
      <c r="E536">
        <v>2036</v>
      </c>
      <c r="F536">
        <v>0</v>
      </c>
      <c r="G536" s="2" t="str">
        <f t="shared" si="8"/>
        <v>EG_CCGTWR</v>
      </c>
    </row>
    <row r="537" spans="1:7" x14ac:dyDescent="0.25">
      <c r="A537" t="s">
        <v>14</v>
      </c>
      <c r="B537" t="s">
        <v>6</v>
      </c>
      <c r="C537" t="s">
        <v>11</v>
      </c>
      <c r="D537" t="s">
        <v>371</v>
      </c>
      <c r="E537">
        <v>2037</v>
      </c>
      <c r="F537">
        <v>0</v>
      </c>
      <c r="G537" s="2" t="str">
        <f t="shared" si="8"/>
        <v>EG_CCGTWR</v>
      </c>
    </row>
    <row r="538" spans="1:7" x14ac:dyDescent="0.25">
      <c r="A538" t="s">
        <v>14</v>
      </c>
      <c r="B538" t="s">
        <v>6</v>
      </c>
      <c r="C538" t="s">
        <v>11</v>
      </c>
      <c r="D538" t="s">
        <v>371</v>
      </c>
      <c r="E538">
        <v>2038</v>
      </c>
      <c r="F538">
        <v>0</v>
      </c>
      <c r="G538" s="2" t="str">
        <f t="shared" si="8"/>
        <v>EG_CCGTWR</v>
      </c>
    </row>
    <row r="539" spans="1:7" x14ac:dyDescent="0.25">
      <c r="A539" t="s">
        <v>14</v>
      </c>
      <c r="B539" t="s">
        <v>6</v>
      </c>
      <c r="C539" t="s">
        <v>11</v>
      </c>
      <c r="D539" t="s">
        <v>371</v>
      </c>
      <c r="E539">
        <v>2039</v>
      </c>
      <c r="F539">
        <v>0</v>
      </c>
      <c r="G539" s="2" t="str">
        <f t="shared" si="8"/>
        <v>EG_CCGTWR</v>
      </c>
    </row>
    <row r="540" spans="1:7" x14ac:dyDescent="0.25">
      <c r="A540" t="s">
        <v>14</v>
      </c>
      <c r="B540" t="s">
        <v>6</v>
      </c>
      <c r="C540" t="s">
        <v>11</v>
      </c>
      <c r="D540" t="s">
        <v>371</v>
      </c>
      <c r="E540">
        <v>2040</v>
      </c>
      <c r="F540">
        <v>0</v>
      </c>
      <c r="G540" s="2" t="str">
        <f t="shared" si="8"/>
        <v>EG_CCGTWR</v>
      </c>
    </row>
    <row r="541" spans="1:7" x14ac:dyDescent="0.25">
      <c r="A541" t="s">
        <v>14</v>
      </c>
      <c r="B541" t="s">
        <v>6</v>
      </c>
      <c r="C541" t="s">
        <v>11</v>
      </c>
      <c r="D541" t="s">
        <v>371</v>
      </c>
      <c r="E541">
        <v>2041</v>
      </c>
      <c r="F541">
        <v>0</v>
      </c>
      <c r="G541" s="2" t="str">
        <f t="shared" si="8"/>
        <v>EG_CCGTWR</v>
      </c>
    </row>
    <row r="542" spans="1:7" x14ac:dyDescent="0.25">
      <c r="A542" t="s">
        <v>14</v>
      </c>
      <c r="B542" t="s">
        <v>6</v>
      </c>
      <c r="C542" t="s">
        <v>11</v>
      </c>
      <c r="D542" t="s">
        <v>370</v>
      </c>
      <c r="E542">
        <v>2024</v>
      </c>
      <c r="F542">
        <v>0</v>
      </c>
      <c r="G542" s="2" t="str">
        <f t="shared" si="8"/>
        <v>EG_CCGTWR</v>
      </c>
    </row>
    <row r="543" spans="1:7" x14ac:dyDescent="0.25">
      <c r="A543" t="s">
        <v>14</v>
      </c>
      <c r="B543" t="s">
        <v>6</v>
      </c>
      <c r="C543" t="s">
        <v>11</v>
      </c>
      <c r="D543" t="s">
        <v>370</v>
      </c>
      <c r="E543">
        <v>2025</v>
      </c>
      <c r="F543">
        <v>0</v>
      </c>
      <c r="G543" s="2" t="str">
        <f t="shared" si="8"/>
        <v>EG_CCGTWR</v>
      </c>
    </row>
    <row r="544" spans="1:7" x14ac:dyDescent="0.25">
      <c r="A544" t="s">
        <v>14</v>
      </c>
      <c r="B544" t="s">
        <v>6</v>
      </c>
      <c r="C544" t="s">
        <v>11</v>
      </c>
      <c r="D544" t="s">
        <v>370</v>
      </c>
      <c r="E544">
        <v>2026</v>
      </c>
      <c r="F544">
        <v>0</v>
      </c>
      <c r="G544" s="2" t="str">
        <f t="shared" si="8"/>
        <v>EG_CCGTWR</v>
      </c>
    </row>
    <row r="545" spans="1:7" x14ac:dyDescent="0.25">
      <c r="A545" t="s">
        <v>14</v>
      </c>
      <c r="B545" t="s">
        <v>6</v>
      </c>
      <c r="C545" t="s">
        <v>11</v>
      </c>
      <c r="D545" t="s">
        <v>370</v>
      </c>
      <c r="E545">
        <v>2027</v>
      </c>
      <c r="F545">
        <v>0</v>
      </c>
      <c r="G545" s="2" t="str">
        <f t="shared" si="8"/>
        <v>EG_CCGTWR</v>
      </c>
    </row>
    <row r="546" spans="1:7" x14ac:dyDescent="0.25">
      <c r="A546" t="s">
        <v>14</v>
      </c>
      <c r="B546" t="s">
        <v>6</v>
      </c>
      <c r="C546" t="s">
        <v>11</v>
      </c>
      <c r="D546" t="s">
        <v>370</v>
      </c>
      <c r="E546">
        <v>2028</v>
      </c>
      <c r="F546">
        <v>0</v>
      </c>
      <c r="G546" s="2" t="str">
        <f t="shared" si="8"/>
        <v>EG_CCGTWR</v>
      </c>
    </row>
    <row r="547" spans="1:7" x14ac:dyDescent="0.25">
      <c r="A547" t="s">
        <v>14</v>
      </c>
      <c r="B547" t="s">
        <v>6</v>
      </c>
      <c r="C547" t="s">
        <v>11</v>
      </c>
      <c r="D547" t="s">
        <v>370</v>
      </c>
      <c r="E547">
        <v>2029</v>
      </c>
      <c r="F547">
        <v>0</v>
      </c>
      <c r="G547" s="2" t="str">
        <f t="shared" si="8"/>
        <v>EG_CCGTWR</v>
      </c>
    </row>
    <row r="548" spans="1:7" x14ac:dyDescent="0.25">
      <c r="A548" t="s">
        <v>14</v>
      </c>
      <c r="B548" t="s">
        <v>6</v>
      </c>
      <c r="C548" t="s">
        <v>11</v>
      </c>
      <c r="D548" t="s">
        <v>370</v>
      </c>
      <c r="E548">
        <v>2030</v>
      </c>
      <c r="F548">
        <v>0</v>
      </c>
      <c r="G548" s="2" t="str">
        <f t="shared" si="8"/>
        <v>EG_CCGTWR</v>
      </c>
    </row>
    <row r="549" spans="1:7" x14ac:dyDescent="0.25">
      <c r="A549" t="s">
        <v>14</v>
      </c>
      <c r="B549" t="s">
        <v>6</v>
      </c>
      <c r="C549" t="s">
        <v>11</v>
      </c>
      <c r="D549" t="s">
        <v>370</v>
      </c>
      <c r="E549">
        <v>2031</v>
      </c>
      <c r="F549">
        <v>0</v>
      </c>
      <c r="G549" s="2" t="str">
        <f t="shared" si="8"/>
        <v>EG_CCGTWR</v>
      </c>
    </row>
    <row r="550" spans="1:7" x14ac:dyDescent="0.25">
      <c r="A550" t="s">
        <v>14</v>
      </c>
      <c r="B550" t="s">
        <v>6</v>
      </c>
      <c r="C550" t="s">
        <v>11</v>
      </c>
      <c r="D550" t="s">
        <v>370</v>
      </c>
      <c r="E550">
        <v>2032</v>
      </c>
      <c r="F550">
        <v>0</v>
      </c>
      <c r="G550" s="2" t="str">
        <f t="shared" si="8"/>
        <v>EG_CCGTWR</v>
      </c>
    </row>
    <row r="551" spans="1:7" x14ac:dyDescent="0.25">
      <c r="A551" t="s">
        <v>14</v>
      </c>
      <c r="B551" t="s">
        <v>6</v>
      </c>
      <c r="C551" t="s">
        <v>11</v>
      </c>
      <c r="D551" t="s">
        <v>370</v>
      </c>
      <c r="E551">
        <v>2033</v>
      </c>
      <c r="F551">
        <v>0</v>
      </c>
      <c r="G551" s="2" t="str">
        <f t="shared" si="8"/>
        <v>EG_CCGTWR</v>
      </c>
    </row>
    <row r="552" spans="1:7" x14ac:dyDescent="0.25">
      <c r="A552" t="s">
        <v>14</v>
      </c>
      <c r="B552" t="s">
        <v>6</v>
      </c>
      <c r="C552" t="s">
        <v>11</v>
      </c>
      <c r="D552" t="s">
        <v>370</v>
      </c>
      <c r="E552">
        <v>2034</v>
      </c>
      <c r="F552">
        <v>0</v>
      </c>
      <c r="G552" s="2" t="str">
        <f t="shared" si="8"/>
        <v>EG_CCGTWR</v>
      </c>
    </row>
    <row r="553" spans="1:7" x14ac:dyDescent="0.25">
      <c r="A553" t="s">
        <v>14</v>
      </c>
      <c r="B553" t="s">
        <v>6</v>
      </c>
      <c r="C553" t="s">
        <v>11</v>
      </c>
      <c r="D553" t="s">
        <v>370</v>
      </c>
      <c r="E553">
        <v>2035</v>
      </c>
      <c r="F553">
        <v>0</v>
      </c>
      <c r="G553" s="2" t="str">
        <f t="shared" si="8"/>
        <v>EG_CCGTWR</v>
      </c>
    </row>
    <row r="554" spans="1:7" x14ac:dyDescent="0.25">
      <c r="A554" t="s">
        <v>14</v>
      </c>
      <c r="B554" t="s">
        <v>6</v>
      </c>
      <c r="C554" t="s">
        <v>11</v>
      </c>
      <c r="D554" t="s">
        <v>370</v>
      </c>
      <c r="E554">
        <v>2036</v>
      </c>
      <c r="F554">
        <v>0</v>
      </c>
      <c r="G554" s="2" t="str">
        <f t="shared" si="8"/>
        <v>EG_CCGTWR</v>
      </c>
    </row>
    <row r="555" spans="1:7" x14ac:dyDescent="0.25">
      <c r="A555" t="s">
        <v>14</v>
      </c>
      <c r="B555" t="s">
        <v>6</v>
      </c>
      <c r="C555" t="s">
        <v>11</v>
      </c>
      <c r="D555" t="s">
        <v>370</v>
      </c>
      <c r="E555">
        <v>2037</v>
      </c>
      <c r="F555">
        <v>0</v>
      </c>
      <c r="G555" s="2" t="str">
        <f t="shared" si="8"/>
        <v>EG_CCGTWR</v>
      </c>
    </row>
    <row r="556" spans="1:7" x14ac:dyDescent="0.25">
      <c r="A556" t="s">
        <v>14</v>
      </c>
      <c r="B556" t="s">
        <v>6</v>
      </c>
      <c r="C556" t="s">
        <v>11</v>
      </c>
      <c r="D556" t="s">
        <v>370</v>
      </c>
      <c r="E556">
        <v>2038</v>
      </c>
      <c r="F556">
        <v>0</v>
      </c>
      <c r="G556" s="2" t="str">
        <f t="shared" si="8"/>
        <v>EG_CCGTWR</v>
      </c>
    </row>
    <row r="557" spans="1:7" x14ac:dyDescent="0.25">
      <c r="A557" t="s">
        <v>14</v>
      </c>
      <c r="B557" t="s">
        <v>6</v>
      </c>
      <c r="C557" t="s">
        <v>11</v>
      </c>
      <c r="D557" t="s">
        <v>370</v>
      </c>
      <c r="E557">
        <v>2039</v>
      </c>
      <c r="F557">
        <v>0</v>
      </c>
      <c r="G557" s="2" t="str">
        <f t="shared" si="8"/>
        <v>EG_CCGTWR</v>
      </c>
    </row>
    <row r="558" spans="1:7" x14ac:dyDescent="0.25">
      <c r="A558" t="s">
        <v>14</v>
      </c>
      <c r="B558" t="s">
        <v>6</v>
      </c>
      <c r="C558" t="s">
        <v>11</v>
      </c>
      <c r="D558" t="s">
        <v>370</v>
      </c>
      <c r="E558">
        <v>2040</v>
      </c>
      <c r="F558">
        <v>0</v>
      </c>
      <c r="G558" s="2" t="str">
        <f t="shared" si="8"/>
        <v>EG_CCGTWR</v>
      </c>
    </row>
    <row r="559" spans="1:7" x14ac:dyDescent="0.25">
      <c r="A559" t="s">
        <v>14</v>
      </c>
      <c r="B559" t="s">
        <v>6</v>
      </c>
      <c r="C559" t="s">
        <v>11</v>
      </c>
      <c r="D559" t="s">
        <v>370</v>
      </c>
      <c r="E559">
        <v>2041</v>
      </c>
      <c r="F559">
        <v>0</v>
      </c>
      <c r="G559" s="2" t="str">
        <f t="shared" si="8"/>
        <v>EG_CCGTWR</v>
      </c>
    </row>
    <row r="560" spans="1:7" x14ac:dyDescent="0.25">
      <c r="A560" t="s">
        <v>14</v>
      </c>
      <c r="B560" t="s">
        <v>6</v>
      </c>
      <c r="C560" t="s">
        <v>11</v>
      </c>
      <c r="D560" t="s">
        <v>369</v>
      </c>
      <c r="E560">
        <v>2024</v>
      </c>
      <c r="F560">
        <v>0</v>
      </c>
      <c r="G560" s="2" t="str">
        <f t="shared" si="8"/>
        <v>EG_CCGTWR</v>
      </c>
    </row>
    <row r="561" spans="1:7" x14ac:dyDescent="0.25">
      <c r="A561" t="s">
        <v>14</v>
      </c>
      <c r="B561" t="s">
        <v>6</v>
      </c>
      <c r="C561" t="s">
        <v>11</v>
      </c>
      <c r="D561" t="s">
        <v>369</v>
      </c>
      <c r="E561">
        <v>2025</v>
      </c>
      <c r="F561">
        <v>0</v>
      </c>
      <c r="G561" s="2" t="str">
        <f t="shared" si="8"/>
        <v>EG_CCGTWR</v>
      </c>
    </row>
    <row r="562" spans="1:7" x14ac:dyDescent="0.25">
      <c r="A562" t="s">
        <v>14</v>
      </c>
      <c r="B562" t="s">
        <v>6</v>
      </c>
      <c r="C562" t="s">
        <v>11</v>
      </c>
      <c r="D562" t="s">
        <v>369</v>
      </c>
      <c r="E562">
        <v>2026</v>
      </c>
      <c r="F562">
        <v>0</v>
      </c>
      <c r="G562" s="2" t="str">
        <f t="shared" si="8"/>
        <v>EG_CCGTWR</v>
      </c>
    </row>
    <row r="563" spans="1:7" x14ac:dyDescent="0.25">
      <c r="A563" t="s">
        <v>14</v>
      </c>
      <c r="B563" t="s">
        <v>6</v>
      </c>
      <c r="C563" t="s">
        <v>11</v>
      </c>
      <c r="D563" t="s">
        <v>369</v>
      </c>
      <c r="E563">
        <v>2027</v>
      </c>
      <c r="F563">
        <v>0</v>
      </c>
      <c r="G563" s="2" t="str">
        <f t="shared" si="8"/>
        <v>EG_CCGTWR</v>
      </c>
    </row>
    <row r="564" spans="1:7" x14ac:dyDescent="0.25">
      <c r="A564" t="s">
        <v>14</v>
      </c>
      <c r="B564" t="s">
        <v>6</v>
      </c>
      <c r="C564" t="s">
        <v>11</v>
      </c>
      <c r="D564" t="s">
        <v>369</v>
      </c>
      <c r="E564">
        <v>2028</v>
      </c>
      <c r="F564">
        <v>0</v>
      </c>
      <c r="G564" s="2" t="str">
        <f t="shared" si="8"/>
        <v>EG_CCGTWR</v>
      </c>
    </row>
    <row r="565" spans="1:7" x14ac:dyDescent="0.25">
      <c r="A565" t="s">
        <v>14</v>
      </c>
      <c r="B565" t="s">
        <v>6</v>
      </c>
      <c r="C565" t="s">
        <v>11</v>
      </c>
      <c r="D565" t="s">
        <v>369</v>
      </c>
      <c r="E565">
        <v>2029</v>
      </c>
      <c r="F565">
        <v>0</v>
      </c>
      <c r="G565" s="2" t="str">
        <f t="shared" si="8"/>
        <v>EG_CCGTWR</v>
      </c>
    </row>
    <row r="566" spans="1:7" x14ac:dyDescent="0.25">
      <c r="A566" t="s">
        <v>14</v>
      </c>
      <c r="B566" t="s">
        <v>6</v>
      </c>
      <c r="C566" t="s">
        <v>11</v>
      </c>
      <c r="D566" t="s">
        <v>369</v>
      </c>
      <c r="E566">
        <v>2030</v>
      </c>
      <c r="F566">
        <v>0</v>
      </c>
      <c r="G566" s="2" t="str">
        <f t="shared" si="8"/>
        <v>EG_CCGTWR</v>
      </c>
    </row>
    <row r="567" spans="1:7" x14ac:dyDescent="0.25">
      <c r="A567" t="s">
        <v>14</v>
      </c>
      <c r="B567" t="s">
        <v>6</v>
      </c>
      <c r="C567" t="s">
        <v>11</v>
      </c>
      <c r="D567" t="s">
        <v>369</v>
      </c>
      <c r="E567">
        <v>2031</v>
      </c>
      <c r="F567">
        <v>0</v>
      </c>
      <c r="G567" s="2" t="str">
        <f t="shared" si="8"/>
        <v>EG_CCGTWR</v>
      </c>
    </row>
    <row r="568" spans="1:7" x14ac:dyDescent="0.25">
      <c r="A568" t="s">
        <v>14</v>
      </c>
      <c r="B568" t="s">
        <v>6</v>
      </c>
      <c r="C568" t="s">
        <v>11</v>
      </c>
      <c r="D568" t="s">
        <v>369</v>
      </c>
      <c r="E568">
        <v>2032</v>
      </c>
      <c r="F568">
        <v>0</v>
      </c>
      <c r="G568" s="2" t="str">
        <f t="shared" si="8"/>
        <v>EG_CCGTWR</v>
      </c>
    </row>
    <row r="569" spans="1:7" x14ac:dyDescent="0.25">
      <c r="A569" t="s">
        <v>14</v>
      </c>
      <c r="B569" t="s">
        <v>6</v>
      </c>
      <c r="C569" t="s">
        <v>11</v>
      </c>
      <c r="D569" t="s">
        <v>369</v>
      </c>
      <c r="E569">
        <v>2033</v>
      </c>
      <c r="F569">
        <v>0</v>
      </c>
      <c r="G569" s="2" t="str">
        <f t="shared" si="8"/>
        <v>EG_CCGTWR</v>
      </c>
    </row>
    <row r="570" spans="1:7" x14ac:dyDescent="0.25">
      <c r="A570" t="s">
        <v>14</v>
      </c>
      <c r="B570" t="s">
        <v>6</v>
      </c>
      <c r="C570" t="s">
        <v>11</v>
      </c>
      <c r="D570" t="s">
        <v>369</v>
      </c>
      <c r="E570">
        <v>2034</v>
      </c>
      <c r="F570">
        <v>0</v>
      </c>
      <c r="G570" s="2" t="str">
        <f t="shared" si="8"/>
        <v>EG_CCGTWR</v>
      </c>
    </row>
    <row r="571" spans="1:7" x14ac:dyDescent="0.25">
      <c r="A571" t="s">
        <v>14</v>
      </c>
      <c r="B571" t="s">
        <v>6</v>
      </c>
      <c r="C571" t="s">
        <v>11</v>
      </c>
      <c r="D571" t="s">
        <v>369</v>
      </c>
      <c r="E571">
        <v>2035</v>
      </c>
      <c r="F571">
        <v>0</v>
      </c>
      <c r="G571" s="2" t="str">
        <f t="shared" si="8"/>
        <v>EG_CCGTWR</v>
      </c>
    </row>
    <row r="572" spans="1:7" x14ac:dyDescent="0.25">
      <c r="A572" t="s">
        <v>14</v>
      </c>
      <c r="B572" t="s">
        <v>6</v>
      </c>
      <c r="C572" t="s">
        <v>11</v>
      </c>
      <c r="D572" t="s">
        <v>369</v>
      </c>
      <c r="E572">
        <v>2036</v>
      </c>
      <c r="F572">
        <v>0</v>
      </c>
      <c r="G572" s="2" t="str">
        <f t="shared" si="8"/>
        <v>EG_CCGTWR</v>
      </c>
    </row>
    <row r="573" spans="1:7" x14ac:dyDescent="0.25">
      <c r="A573" t="s">
        <v>14</v>
      </c>
      <c r="B573" t="s">
        <v>6</v>
      </c>
      <c r="C573" t="s">
        <v>11</v>
      </c>
      <c r="D573" t="s">
        <v>369</v>
      </c>
      <c r="E573">
        <v>2037</v>
      </c>
      <c r="F573">
        <v>0</v>
      </c>
      <c r="G573" s="2" t="str">
        <f t="shared" si="8"/>
        <v>EG_CCGTWR</v>
      </c>
    </row>
    <row r="574" spans="1:7" x14ac:dyDescent="0.25">
      <c r="A574" t="s">
        <v>14</v>
      </c>
      <c r="B574" t="s">
        <v>6</v>
      </c>
      <c r="C574" t="s">
        <v>11</v>
      </c>
      <c r="D574" t="s">
        <v>369</v>
      </c>
      <c r="E574">
        <v>2038</v>
      </c>
      <c r="F574">
        <v>0</v>
      </c>
      <c r="G574" s="2" t="str">
        <f t="shared" si="8"/>
        <v>EG_CCGTWR</v>
      </c>
    </row>
    <row r="575" spans="1:7" x14ac:dyDescent="0.25">
      <c r="A575" t="s">
        <v>14</v>
      </c>
      <c r="B575" t="s">
        <v>6</v>
      </c>
      <c r="C575" t="s">
        <v>11</v>
      </c>
      <c r="D575" t="s">
        <v>369</v>
      </c>
      <c r="E575">
        <v>2039</v>
      </c>
      <c r="F575">
        <v>0</v>
      </c>
      <c r="G575" s="2" t="str">
        <f t="shared" si="8"/>
        <v>EG_CCGTWR</v>
      </c>
    </row>
    <row r="576" spans="1:7" x14ac:dyDescent="0.25">
      <c r="A576" t="s">
        <v>14</v>
      </c>
      <c r="B576" t="s">
        <v>6</v>
      </c>
      <c r="C576" t="s">
        <v>11</v>
      </c>
      <c r="D576" t="s">
        <v>369</v>
      </c>
      <c r="E576">
        <v>2040</v>
      </c>
      <c r="F576">
        <v>0</v>
      </c>
      <c r="G576" s="2" t="str">
        <f t="shared" si="8"/>
        <v>EG_CCGTWR</v>
      </c>
    </row>
    <row r="577" spans="1:7" x14ac:dyDescent="0.25">
      <c r="A577" t="s">
        <v>14</v>
      </c>
      <c r="B577" t="s">
        <v>6</v>
      </c>
      <c r="C577" t="s">
        <v>11</v>
      </c>
      <c r="D577" t="s">
        <v>369</v>
      </c>
      <c r="E577">
        <v>2041</v>
      </c>
      <c r="F577">
        <v>0</v>
      </c>
      <c r="G577" s="2" t="str">
        <f t="shared" si="8"/>
        <v>EG_CCGTWR</v>
      </c>
    </row>
    <row r="578" spans="1:7" x14ac:dyDescent="0.25">
      <c r="A578" t="s">
        <v>14</v>
      </c>
      <c r="B578" t="s">
        <v>6</v>
      </c>
      <c r="C578" t="s">
        <v>11</v>
      </c>
      <c r="D578" t="s">
        <v>368</v>
      </c>
      <c r="E578">
        <v>2024</v>
      </c>
      <c r="F578">
        <v>0</v>
      </c>
      <c r="G578" s="2" t="str">
        <f t="shared" si="8"/>
        <v>EG_CCGTWR</v>
      </c>
    </row>
    <row r="579" spans="1:7" x14ac:dyDescent="0.25">
      <c r="A579" t="s">
        <v>14</v>
      </c>
      <c r="B579" t="s">
        <v>6</v>
      </c>
      <c r="C579" t="s">
        <v>11</v>
      </c>
      <c r="D579" t="s">
        <v>368</v>
      </c>
      <c r="E579">
        <v>2025</v>
      </c>
      <c r="F579">
        <v>0</v>
      </c>
      <c r="G579" s="2" t="str">
        <f t="shared" ref="G579:G642" si="9">_xlfn.CONCAT(A579,C579)</f>
        <v>EG_CCGTWR</v>
      </c>
    </row>
    <row r="580" spans="1:7" x14ac:dyDescent="0.25">
      <c r="A580" t="s">
        <v>14</v>
      </c>
      <c r="B580" t="s">
        <v>6</v>
      </c>
      <c r="C580" t="s">
        <v>11</v>
      </c>
      <c r="D580" t="s">
        <v>368</v>
      </c>
      <c r="E580">
        <v>2026</v>
      </c>
      <c r="F580">
        <v>0</v>
      </c>
      <c r="G580" s="2" t="str">
        <f t="shared" si="9"/>
        <v>EG_CCGTWR</v>
      </c>
    </row>
    <row r="581" spans="1:7" x14ac:dyDescent="0.25">
      <c r="A581" t="s">
        <v>14</v>
      </c>
      <c r="B581" t="s">
        <v>6</v>
      </c>
      <c r="C581" t="s">
        <v>11</v>
      </c>
      <c r="D581" t="s">
        <v>368</v>
      </c>
      <c r="E581">
        <v>2027</v>
      </c>
      <c r="F581">
        <v>0</v>
      </c>
      <c r="G581" s="2" t="str">
        <f t="shared" si="9"/>
        <v>EG_CCGTWR</v>
      </c>
    </row>
    <row r="582" spans="1:7" x14ac:dyDescent="0.25">
      <c r="A582" t="s">
        <v>14</v>
      </c>
      <c r="B582" t="s">
        <v>6</v>
      </c>
      <c r="C582" t="s">
        <v>11</v>
      </c>
      <c r="D582" t="s">
        <v>368</v>
      </c>
      <c r="E582">
        <v>2028</v>
      </c>
      <c r="F582">
        <v>0</v>
      </c>
      <c r="G582" s="2" t="str">
        <f t="shared" si="9"/>
        <v>EG_CCGTWR</v>
      </c>
    </row>
    <row r="583" spans="1:7" x14ac:dyDescent="0.25">
      <c r="A583" t="s">
        <v>14</v>
      </c>
      <c r="B583" t="s">
        <v>6</v>
      </c>
      <c r="C583" t="s">
        <v>11</v>
      </c>
      <c r="D583" t="s">
        <v>368</v>
      </c>
      <c r="E583">
        <v>2029</v>
      </c>
      <c r="F583">
        <v>0</v>
      </c>
      <c r="G583" s="2" t="str">
        <f t="shared" si="9"/>
        <v>EG_CCGTWR</v>
      </c>
    </row>
    <row r="584" spans="1:7" x14ac:dyDescent="0.25">
      <c r="A584" t="s">
        <v>14</v>
      </c>
      <c r="B584" t="s">
        <v>6</v>
      </c>
      <c r="C584" t="s">
        <v>11</v>
      </c>
      <c r="D584" t="s">
        <v>368</v>
      </c>
      <c r="E584">
        <v>2030</v>
      </c>
      <c r="F584">
        <v>0</v>
      </c>
      <c r="G584" s="2" t="str">
        <f t="shared" si="9"/>
        <v>EG_CCGTWR</v>
      </c>
    </row>
    <row r="585" spans="1:7" x14ac:dyDescent="0.25">
      <c r="A585" t="s">
        <v>14</v>
      </c>
      <c r="B585" t="s">
        <v>6</v>
      </c>
      <c r="C585" t="s">
        <v>11</v>
      </c>
      <c r="D585" t="s">
        <v>368</v>
      </c>
      <c r="E585">
        <v>2031</v>
      </c>
      <c r="F585">
        <v>0</v>
      </c>
      <c r="G585" s="2" t="str">
        <f t="shared" si="9"/>
        <v>EG_CCGTWR</v>
      </c>
    </row>
    <row r="586" spans="1:7" x14ac:dyDescent="0.25">
      <c r="A586" t="s">
        <v>14</v>
      </c>
      <c r="B586" t="s">
        <v>6</v>
      </c>
      <c r="C586" t="s">
        <v>11</v>
      </c>
      <c r="D586" t="s">
        <v>368</v>
      </c>
      <c r="E586">
        <v>2032</v>
      </c>
      <c r="F586">
        <v>0</v>
      </c>
      <c r="G586" s="2" t="str">
        <f t="shared" si="9"/>
        <v>EG_CCGTWR</v>
      </c>
    </row>
    <row r="587" spans="1:7" x14ac:dyDescent="0.25">
      <c r="A587" t="s">
        <v>14</v>
      </c>
      <c r="B587" t="s">
        <v>6</v>
      </c>
      <c r="C587" t="s">
        <v>11</v>
      </c>
      <c r="D587" t="s">
        <v>368</v>
      </c>
      <c r="E587">
        <v>2033</v>
      </c>
      <c r="F587">
        <v>0</v>
      </c>
      <c r="G587" s="2" t="str">
        <f t="shared" si="9"/>
        <v>EG_CCGTWR</v>
      </c>
    </row>
    <row r="588" spans="1:7" x14ac:dyDescent="0.25">
      <c r="A588" t="s">
        <v>14</v>
      </c>
      <c r="B588" t="s">
        <v>6</v>
      </c>
      <c r="C588" t="s">
        <v>11</v>
      </c>
      <c r="D588" t="s">
        <v>368</v>
      </c>
      <c r="E588">
        <v>2034</v>
      </c>
      <c r="F588">
        <v>0</v>
      </c>
      <c r="G588" s="2" t="str">
        <f t="shared" si="9"/>
        <v>EG_CCGTWR</v>
      </c>
    </row>
    <row r="589" spans="1:7" x14ac:dyDescent="0.25">
      <c r="A589" t="s">
        <v>14</v>
      </c>
      <c r="B589" t="s">
        <v>6</v>
      </c>
      <c r="C589" t="s">
        <v>11</v>
      </c>
      <c r="D589" t="s">
        <v>368</v>
      </c>
      <c r="E589">
        <v>2035</v>
      </c>
      <c r="F589">
        <v>0</v>
      </c>
      <c r="G589" s="2" t="str">
        <f t="shared" si="9"/>
        <v>EG_CCGTWR</v>
      </c>
    </row>
    <row r="590" spans="1:7" x14ac:dyDescent="0.25">
      <c r="A590" t="s">
        <v>14</v>
      </c>
      <c r="B590" t="s">
        <v>6</v>
      </c>
      <c r="C590" t="s">
        <v>11</v>
      </c>
      <c r="D590" t="s">
        <v>368</v>
      </c>
      <c r="E590">
        <v>2036</v>
      </c>
      <c r="F590">
        <v>0</v>
      </c>
      <c r="G590" s="2" t="str">
        <f t="shared" si="9"/>
        <v>EG_CCGTWR</v>
      </c>
    </row>
    <row r="591" spans="1:7" x14ac:dyDescent="0.25">
      <c r="A591" t="s">
        <v>14</v>
      </c>
      <c r="B591" t="s">
        <v>6</v>
      </c>
      <c r="C591" t="s">
        <v>11</v>
      </c>
      <c r="D591" t="s">
        <v>368</v>
      </c>
      <c r="E591">
        <v>2037</v>
      </c>
      <c r="F591">
        <v>0</v>
      </c>
      <c r="G591" s="2" t="str">
        <f t="shared" si="9"/>
        <v>EG_CCGTWR</v>
      </c>
    </row>
    <row r="592" spans="1:7" x14ac:dyDescent="0.25">
      <c r="A592" t="s">
        <v>14</v>
      </c>
      <c r="B592" t="s">
        <v>6</v>
      </c>
      <c r="C592" t="s">
        <v>11</v>
      </c>
      <c r="D592" t="s">
        <v>368</v>
      </c>
      <c r="E592">
        <v>2038</v>
      </c>
      <c r="F592">
        <v>0</v>
      </c>
      <c r="G592" s="2" t="str">
        <f t="shared" si="9"/>
        <v>EG_CCGTWR</v>
      </c>
    </row>
    <row r="593" spans="1:7" x14ac:dyDescent="0.25">
      <c r="A593" t="s">
        <v>14</v>
      </c>
      <c r="B593" t="s">
        <v>6</v>
      </c>
      <c r="C593" t="s">
        <v>11</v>
      </c>
      <c r="D593" t="s">
        <v>368</v>
      </c>
      <c r="E593">
        <v>2039</v>
      </c>
      <c r="F593">
        <v>0</v>
      </c>
      <c r="G593" s="2" t="str">
        <f t="shared" si="9"/>
        <v>EG_CCGTWR</v>
      </c>
    </row>
    <row r="594" spans="1:7" x14ac:dyDescent="0.25">
      <c r="A594" t="s">
        <v>14</v>
      </c>
      <c r="B594" t="s">
        <v>6</v>
      </c>
      <c r="C594" t="s">
        <v>11</v>
      </c>
      <c r="D594" t="s">
        <v>368</v>
      </c>
      <c r="E594">
        <v>2040</v>
      </c>
      <c r="F594">
        <v>0</v>
      </c>
      <c r="G594" s="2" t="str">
        <f t="shared" si="9"/>
        <v>EG_CCGTWR</v>
      </c>
    </row>
    <row r="595" spans="1:7" x14ac:dyDescent="0.25">
      <c r="A595" t="s">
        <v>14</v>
      </c>
      <c r="B595" t="s">
        <v>6</v>
      </c>
      <c r="C595" t="s">
        <v>11</v>
      </c>
      <c r="D595" t="s">
        <v>368</v>
      </c>
      <c r="E595">
        <v>2041</v>
      </c>
      <c r="F595">
        <v>0</v>
      </c>
      <c r="G595" s="2" t="str">
        <f t="shared" si="9"/>
        <v>EG_CCGTWR</v>
      </c>
    </row>
    <row r="596" spans="1:7" x14ac:dyDescent="0.25">
      <c r="A596" t="s">
        <v>14</v>
      </c>
      <c r="B596" t="s">
        <v>6</v>
      </c>
      <c r="C596" t="s">
        <v>11</v>
      </c>
      <c r="D596" t="s">
        <v>367</v>
      </c>
      <c r="E596">
        <v>2024</v>
      </c>
      <c r="F596">
        <v>0</v>
      </c>
      <c r="G596" s="2" t="str">
        <f t="shared" si="9"/>
        <v>EG_CCGTWR</v>
      </c>
    </row>
    <row r="597" spans="1:7" x14ac:dyDescent="0.25">
      <c r="A597" t="s">
        <v>14</v>
      </c>
      <c r="B597" t="s">
        <v>6</v>
      </c>
      <c r="C597" t="s">
        <v>11</v>
      </c>
      <c r="D597" t="s">
        <v>367</v>
      </c>
      <c r="E597">
        <v>2025</v>
      </c>
      <c r="F597">
        <v>0</v>
      </c>
      <c r="G597" s="2" t="str">
        <f t="shared" si="9"/>
        <v>EG_CCGTWR</v>
      </c>
    </row>
    <row r="598" spans="1:7" x14ac:dyDescent="0.25">
      <c r="A598" t="s">
        <v>14</v>
      </c>
      <c r="B598" t="s">
        <v>6</v>
      </c>
      <c r="C598" t="s">
        <v>11</v>
      </c>
      <c r="D598" t="s">
        <v>367</v>
      </c>
      <c r="E598">
        <v>2026</v>
      </c>
      <c r="F598">
        <v>0</v>
      </c>
      <c r="G598" s="2" t="str">
        <f t="shared" si="9"/>
        <v>EG_CCGTWR</v>
      </c>
    </row>
    <row r="599" spans="1:7" x14ac:dyDescent="0.25">
      <c r="A599" t="s">
        <v>14</v>
      </c>
      <c r="B599" t="s">
        <v>6</v>
      </c>
      <c r="C599" t="s">
        <v>11</v>
      </c>
      <c r="D599" t="s">
        <v>367</v>
      </c>
      <c r="E599">
        <v>2027</v>
      </c>
      <c r="F599">
        <v>0</v>
      </c>
      <c r="G599" s="2" t="str">
        <f t="shared" si="9"/>
        <v>EG_CCGTWR</v>
      </c>
    </row>
    <row r="600" spans="1:7" x14ac:dyDescent="0.25">
      <c r="A600" t="s">
        <v>14</v>
      </c>
      <c r="B600" t="s">
        <v>6</v>
      </c>
      <c r="C600" t="s">
        <v>11</v>
      </c>
      <c r="D600" t="s">
        <v>367</v>
      </c>
      <c r="E600">
        <v>2028</v>
      </c>
      <c r="F600">
        <v>0</v>
      </c>
      <c r="G600" s="2" t="str">
        <f t="shared" si="9"/>
        <v>EG_CCGTWR</v>
      </c>
    </row>
    <row r="601" spans="1:7" x14ac:dyDescent="0.25">
      <c r="A601" t="s">
        <v>14</v>
      </c>
      <c r="B601" t="s">
        <v>6</v>
      </c>
      <c r="C601" t="s">
        <v>11</v>
      </c>
      <c r="D601" t="s">
        <v>367</v>
      </c>
      <c r="E601">
        <v>2029</v>
      </c>
      <c r="F601">
        <v>0</v>
      </c>
      <c r="G601" s="2" t="str">
        <f t="shared" si="9"/>
        <v>EG_CCGTWR</v>
      </c>
    </row>
    <row r="602" spans="1:7" x14ac:dyDescent="0.25">
      <c r="A602" t="s">
        <v>14</v>
      </c>
      <c r="B602" t="s">
        <v>6</v>
      </c>
      <c r="C602" t="s">
        <v>11</v>
      </c>
      <c r="D602" t="s">
        <v>367</v>
      </c>
      <c r="E602">
        <v>2030</v>
      </c>
      <c r="F602">
        <v>0</v>
      </c>
      <c r="G602" s="2" t="str">
        <f t="shared" si="9"/>
        <v>EG_CCGTWR</v>
      </c>
    </row>
    <row r="603" spans="1:7" x14ac:dyDescent="0.25">
      <c r="A603" t="s">
        <v>14</v>
      </c>
      <c r="B603" t="s">
        <v>6</v>
      </c>
      <c r="C603" t="s">
        <v>11</v>
      </c>
      <c r="D603" t="s">
        <v>367</v>
      </c>
      <c r="E603">
        <v>2031</v>
      </c>
      <c r="F603">
        <v>0</v>
      </c>
      <c r="G603" s="2" t="str">
        <f t="shared" si="9"/>
        <v>EG_CCGTWR</v>
      </c>
    </row>
    <row r="604" spans="1:7" x14ac:dyDescent="0.25">
      <c r="A604" t="s">
        <v>14</v>
      </c>
      <c r="B604" t="s">
        <v>6</v>
      </c>
      <c r="C604" t="s">
        <v>11</v>
      </c>
      <c r="D604" t="s">
        <v>367</v>
      </c>
      <c r="E604">
        <v>2032</v>
      </c>
      <c r="F604">
        <v>0</v>
      </c>
      <c r="G604" s="2" t="str">
        <f t="shared" si="9"/>
        <v>EG_CCGTWR</v>
      </c>
    </row>
    <row r="605" spans="1:7" x14ac:dyDescent="0.25">
      <c r="A605" t="s">
        <v>14</v>
      </c>
      <c r="B605" t="s">
        <v>6</v>
      </c>
      <c r="C605" t="s">
        <v>11</v>
      </c>
      <c r="D605" t="s">
        <v>367</v>
      </c>
      <c r="E605">
        <v>2033</v>
      </c>
      <c r="F605">
        <v>0</v>
      </c>
      <c r="G605" s="2" t="str">
        <f t="shared" si="9"/>
        <v>EG_CCGTWR</v>
      </c>
    </row>
    <row r="606" spans="1:7" x14ac:dyDescent="0.25">
      <c r="A606" t="s">
        <v>14</v>
      </c>
      <c r="B606" t="s">
        <v>6</v>
      </c>
      <c r="C606" t="s">
        <v>11</v>
      </c>
      <c r="D606" t="s">
        <v>367</v>
      </c>
      <c r="E606">
        <v>2034</v>
      </c>
      <c r="F606">
        <v>0</v>
      </c>
      <c r="G606" s="2" t="str">
        <f t="shared" si="9"/>
        <v>EG_CCGTWR</v>
      </c>
    </row>
    <row r="607" spans="1:7" x14ac:dyDescent="0.25">
      <c r="A607" t="s">
        <v>14</v>
      </c>
      <c r="B607" t="s">
        <v>6</v>
      </c>
      <c r="C607" t="s">
        <v>11</v>
      </c>
      <c r="D607" t="s">
        <v>367</v>
      </c>
      <c r="E607">
        <v>2035</v>
      </c>
      <c r="F607">
        <v>0</v>
      </c>
      <c r="G607" s="2" t="str">
        <f t="shared" si="9"/>
        <v>EG_CCGTWR</v>
      </c>
    </row>
    <row r="608" spans="1:7" x14ac:dyDescent="0.25">
      <c r="A608" t="s">
        <v>14</v>
      </c>
      <c r="B608" t="s">
        <v>6</v>
      </c>
      <c r="C608" t="s">
        <v>11</v>
      </c>
      <c r="D608" t="s">
        <v>367</v>
      </c>
      <c r="E608">
        <v>2036</v>
      </c>
      <c r="F608">
        <v>0</v>
      </c>
      <c r="G608" s="2" t="str">
        <f t="shared" si="9"/>
        <v>EG_CCGTWR</v>
      </c>
    </row>
    <row r="609" spans="1:7" x14ac:dyDescent="0.25">
      <c r="A609" t="s">
        <v>14</v>
      </c>
      <c r="B609" t="s">
        <v>6</v>
      </c>
      <c r="C609" t="s">
        <v>11</v>
      </c>
      <c r="D609" t="s">
        <v>367</v>
      </c>
      <c r="E609">
        <v>2037</v>
      </c>
      <c r="F609">
        <v>0</v>
      </c>
      <c r="G609" s="2" t="str">
        <f t="shared" si="9"/>
        <v>EG_CCGTWR</v>
      </c>
    </row>
    <row r="610" spans="1:7" x14ac:dyDescent="0.25">
      <c r="A610" t="s">
        <v>14</v>
      </c>
      <c r="B610" t="s">
        <v>6</v>
      </c>
      <c r="C610" t="s">
        <v>11</v>
      </c>
      <c r="D610" t="s">
        <v>367</v>
      </c>
      <c r="E610">
        <v>2038</v>
      </c>
      <c r="F610">
        <v>0</v>
      </c>
      <c r="G610" s="2" t="str">
        <f t="shared" si="9"/>
        <v>EG_CCGTWR</v>
      </c>
    </row>
    <row r="611" spans="1:7" x14ac:dyDescent="0.25">
      <c r="A611" t="s">
        <v>14</v>
      </c>
      <c r="B611" t="s">
        <v>6</v>
      </c>
      <c r="C611" t="s">
        <v>11</v>
      </c>
      <c r="D611" t="s">
        <v>367</v>
      </c>
      <c r="E611">
        <v>2039</v>
      </c>
      <c r="F611">
        <v>0</v>
      </c>
      <c r="G611" s="2" t="str">
        <f t="shared" si="9"/>
        <v>EG_CCGTWR</v>
      </c>
    </row>
    <row r="612" spans="1:7" x14ac:dyDescent="0.25">
      <c r="A612" t="s">
        <v>14</v>
      </c>
      <c r="B612" t="s">
        <v>6</v>
      </c>
      <c r="C612" t="s">
        <v>11</v>
      </c>
      <c r="D612" t="s">
        <v>367</v>
      </c>
      <c r="E612">
        <v>2040</v>
      </c>
      <c r="F612">
        <v>0</v>
      </c>
      <c r="G612" s="2" t="str">
        <f t="shared" si="9"/>
        <v>EG_CCGTWR</v>
      </c>
    </row>
    <row r="613" spans="1:7" x14ac:dyDescent="0.25">
      <c r="A613" t="s">
        <v>14</v>
      </c>
      <c r="B613" t="s">
        <v>6</v>
      </c>
      <c r="C613" t="s">
        <v>11</v>
      </c>
      <c r="D613" t="s">
        <v>367</v>
      </c>
      <c r="E613">
        <v>2041</v>
      </c>
      <c r="F613">
        <v>0</v>
      </c>
      <c r="G613" s="2" t="str">
        <f t="shared" si="9"/>
        <v>EG_CCGTWR</v>
      </c>
    </row>
    <row r="614" spans="1:7" x14ac:dyDescent="0.25">
      <c r="A614" t="s">
        <v>14</v>
      </c>
      <c r="B614" t="s">
        <v>6</v>
      </c>
      <c r="C614" t="s">
        <v>9</v>
      </c>
      <c r="D614" t="s">
        <v>366</v>
      </c>
      <c r="E614">
        <v>2024</v>
      </c>
      <c r="F614">
        <v>0</v>
      </c>
      <c r="G614" s="2" t="str">
        <f t="shared" si="9"/>
        <v>EG_CCGTNER</v>
      </c>
    </row>
    <row r="615" spans="1:7" x14ac:dyDescent="0.25">
      <c r="A615" t="s">
        <v>14</v>
      </c>
      <c r="B615" t="s">
        <v>6</v>
      </c>
      <c r="C615" t="s">
        <v>9</v>
      </c>
      <c r="D615" t="s">
        <v>366</v>
      </c>
      <c r="E615">
        <v>2025</v>
      </c>
      <c r="F615">
        <v>0</v>
      </c>
      <c r="G615" s="2" t="str">
        <f t="shared" si="9"/>
        <v>EG_CCGTNER</v>
      </c>
    </row>
    <row r="616" spans="1:7" x14ac:dyDescent="0.25">
      <c r="A616" t="s">
        <v>14</v>
      </c>
      <c r="B616" t="s">
        <v>6</v>
      </c>
      <c r="C616" t="s">
        <v>9</v>
      </c>
      <c r="D616" t="s">
        <v>366</v>
      </c>
      <c r="E616">
        <v>2026</v>
      </c>
      <c r="F616">
        <v>0</v>
      </c>
      <c r="G616" s="2" t="str">
        <f t="shared" si="9"/>
        <v>EG_CCGTNER</v>
      </c>
    </row>
    <row r="617" spans="1:7" x14ac:dyDescent="0.25">
      <c r="A617" t="s">
        <v>14</v>
      </c>
      <c r="B617" t="s">
        <v>6</v>
      </c>
      <c r="C617" t="s">
        <v>9</v>
      </c>
      <c r="D617" t="s">
        <v>366</v>
      </c>
      <c r="E617">
        <v>2027</v>
      </c>
      <c r="F617">
        <v>0</v>
      </c>
      <c r="G617" s="2" t="str">
        <f t="shared" si="9"/>
        <v>EG_CCGTNER</v>
      </c>
    </row>
    <row r="618" spans="1:7" x14ac:dyDescent="0.25">
      <c r="A618" t="s">
        <v>14</v>
      </c>
      <c r="B618" t="s">
        <v>6</v>
      </c>
      <c r="C618" t="s">
        <v>9</v>
      </c>
      <c r="D618" t="s">
        <v>366</v>
      </c>
      <c r="E618">
        <v>2028</v>
      </c>
      <c r="F618">
        <v>0</v>
      </c>
      <c r="G618" s="2" t="str">
        <f t="shared" si="9"/>
        <v>EG_CCGTNER</v>
      </c>
    </row>
    <row r="619" spans="1:7" x14ac:dyDescent="0.25">
      <c r="A619" t="s">
        <v>14</v>
      </c>
      <c r="B619" t="s">
        <v>6</v>
      </c>
      <c r="C619" t="s">
        <v>9</v>
      </c>
      <c r="D619" t="s">
        <v>366</v>
      </c>
      <c r="E619">
        <v>2029</v>
      </c>
      <c r="F619">
        <v>0</v>
      </c>
      <c r="G619" s="2" t="str">
        <f t="shared" si="9"/>
        <v>EG_CCGTNER</v>
      </c>
    </row>
    <row r="620" spans="1:7" x14ac:dyDescent="0.25">
      <c r="A620" t="s">
        <v>14</v>
      </c>
      <c r="B620" t="s">
        <v>6</v>
      </c>
      <c r="C620" t="s">
        <v>9</v>
      </c>
      <c r="D620" t="s">
        <v>366</v>
      </c>
      <c r="E620">
        <v>2030</v>
      </c>
      <c r="F620">
        <v>0</v>
      </c>
      <c r="G620" s="2" t="str">
        <f t="shared" si="9"/>
        <v>EG_CCGTNER</v>
      </c>
    </row>
    <row r="621" spans="1:7" x14ac:dyDescent="0.25">
      <c r="A621" t="s">
        <v>14</v>
      </c>
      <c r="B621" t="s">
        <v>6</v>
      </c>
      <c r="C621" t="s">
        <v>9</v>
      </c>
      <c r="D621" t="s">
        <v>366</v>
      </c>
      <c r="E621">
        <v>2031</v>
      </c>
      <c r="F621">
        <v>0</v>
      </c>
      <c r="G621" s="2" t="str">
        <f t="shared" si="9"/>
        <v>EG_CCGTNER</v>
      </c>
    </row>
    <row r="622" spans="1:7" x14ac:dyDescent="0.25">
      <c r="A622" t="s">
        <v>14</v>
      </c>
      <c r="B622" t="s">
        <v>6</v>
      </c>
      <c r="C622" t="s">
        <v>9</v>
      </c>
      <c r="D622" t="s">
        <v>366</v>
      </c>
      <c r="E622">
        <v>2032</v>
      </c>
      <c r="F622">
        <v>0</v>
      </c>
      <c r="G622" s="2" t="str">
        <f t="shared" si="9"/>
        <v>EG_CCGTNER</v>
      </c>
    </row>
    <row r="623" spans="1:7" x14ac:dyDescent="0.25">
      <c r="A623" t="s">
        <v>14</v>
      </c>
      <c r="B623" t="s">
        <v>6</v>
      </c>
      <c r="C623" t="s">
        <v>9</v>
      </c>
      <c r="D623" t="s">
        <v>366</v>
      </c>
      <c r="E623">
        <v>2033</v>
      </c>
      <c r="F623">
        <v>0</v>
      </c>
      <c r="G623" s="2" t="str">
        <f t="shared" si="9"/>
        <v>EG_CCGTNER</v>
      </c>
    </row>
    <row r="624" spans="1:7" x14ac:dyDescent="0.25">
      <c r="A624" t="s">
        <v>14</v>
      </c>
      <c r="B624" t="s">
        <v>6</v>
      </c>
      <c r="C624" t="s">
        <v>9</v>
      </c>
      <c r="D624" t="s">
        <v>366</v>
      </c>
      <c r="E624">
        <v>2034</v>
      </c>
      <c r="F624">
        <v>0</v>
      </c>
      <c r="G624" s="2" t="str">
        <f t="shared" si="9"/>
        <v>EG_CCGTNER</v>
      </c>
    </row>
    <row r="625" spans="1:7" x14ac:dyDescent="0.25">
      <c r="A625" t="s">
        <v>14</v>
      </c>
      <c r="B625" t="s">
        <v>6</v>
      </c>
      <c r="C625" t="s">
        <v>9</v>
      </c>
      <c r="D625" t="s">
        <v>366</v>
      </c>
      <c r="E625">
        <v>2035</v>
      </c>
      <c r="F625">
        <v>0</v>
      </c>
      <c r="G625" s="2" t="str">
        <f t="shared" si="9"/>
        <v>EG_CCGTNER</v>
      </c>
    </row>
    <row r="626" spans="1:7" x14ac:dyDescent="0.25">
      <c r="A626" t="s">
        <v>14</v>
      </c>
      <c r="B626" t="s">
        <v>6</v>
      </c>
      <c r="C626" t="s">
        <v>9</v>
      </c>
      <c r="D626" t="s">
        <v>366</v>
      </c>
      <c r="E626">
        <v>2036</v>
      </c>
      <c r="F626">
        <v>0</v>
      </c>
      <c r="G626" s="2" t="str">
        <f t="shared" si="9"/>
        <v>EG_CCGTNER</v>
      </c>
    </row>
    <row r="627" spans="1:7" x14ac:dyDescent="0.25">
      <c r="A627" t="s">
        <v>14</v>
      </c>
      <c r="B627" t="s">
        <v>6</v>
      </c>
      <c r="C627" t="s">
        <v>9</v>
      </c>
      <c r="D627" t="s">
        <v>366</v>
      </c>
      <c r="E627">
        <v>2037</v>
      </c>
      <c r="F627">
        <v>0</v>
      </c>
      <c r="G627" s="2" t="str">
        <f t="shared" si="9"/>
        <v>EG_CCGTNER</v>
      </c>
    </row>
    <row r="628" spans="1:7" x14ac:dyDescent="0.25">
      <c r="A628" t="s">
        <v>14</v>
      </c>
      <c r="B628" t="s">
        <v>6</v>
      </c>
      <c r="C628" t="s">
        <v>9</v>
      </c>
      <c r="D628" t="s">
        <v>366</v>
      </c>
      <c r="E628">
        <v>2038</v>
      </c>
      <c r="F628">
        <v>0</v>
      </c>
      <c r="G628" s="2" t="str">
        <f t="shared" si="9"/>
        <v>EG_CCGTNER</v>
      </c>
    </row>
    <row r="629" spans="1:7" x14ac:dyDescent="0.25">
      <c r="A629" t="s">
        <v>14</v>
      </c>
      <c r="B629" t="s">
        <v>6</v>
      </c>
      <c r="C629" t="s">
        <v>9</v>
      </c>
      <c r="D629" t="s">
        <v>366</v>
      </c>
      <c r="E629">
        <v>2039</v>
      </c>
      <c r="F629">
        <v>0</v>
      </c>
      <c r="G629" s="2" t="str">
        <f t="shared" si="9"/>
        <v>EG_CCGTNER</v>
      </c>
    </row>
    <row r="630" spans="1:7" x14ac:dyDescent="0.25">
      <c r="A630" t="s">
        <v>14</v>
      </c>
      <c r="B630" t="s">
        <v>6</v>
      </c>
      <c r="C630" t="s">
        <v>9</v>
      </c>
      <c r="D630" t="s">
        <v>366</v>
      </c>
      <c r="E630">
        <v>2040</v>
      </c>
      <c r="F630">
        <v>0</v>
      </c>
      <c r="G630" s="2" t="str">
        <f t="shared" si="9"/>
        <v>EG_CCGTNER</v>
      </c>
    </row>
    <row r="631" spans="1:7" x14ac:dyDescent="0.25">
      <c r="A631" t="s">
        <v>14</v>
      </c>
      <c r="B631" t="s">
        <v>6</v>
      </c>
      <c r="C631" t="s">
        <v>9</v>
      </c>
      <c r="D631" t="s">
        <v>366</v>
      </c>
      <c r="E631">
        <v>2041</v>
      </c>
      <c r="F631">
        <v>0</v>
      </c>
      <c r="G631" s="2" t="str">
        <f t="shared" si="9"/>
        <v>EG_CCGTNER</v>
      </c>
    </row>
    <row r="632" spans="1:7" x14ac:dyDescent="0.25">
      <c r="A632" t="s">
        <v>14</v>
      </c>
      <c r="B632" t="s">
        <v>6</v>
      </c>
      <c r="C632" t="s">
        <v>9</v>
      </c>
      <c r="D632" t="s">
        <v>365</v>
      </c>
      <c r="E632">
        <v>2024</v>
      </c>
      <c r="F632">
        <v>0</v>
      </c>
      <c r="G632" s="2" t="str">
        <f t="shared" si="9"/>
        <v>EG_CCGTNER</v>
      </c>
    </row>
    <row r="633" spans="1:7" x14ac:dyDescent="0.25">
      <c r="A633" t="s">
        <v>14</v>
      </c>
      <c r="B633" t="s">
        <v>6</v>
      </c>
      <c r="C633" t="s">
        <v>9</v>
      </c>
      <c r="D633" t="s">
        <v>365</v>
      </c>
      <c r="E633">
        <v>2025</v>
      </c>
      <c r="F633">
        <v>0</v>
      </c>
      <c r="G633" s="2" t="str">
        <f t="shared" si="9"/>
        <v>EG_CCGTNER</v>
      </c>
    </row>
    <row r="634" spans="1:7" x14ac:dyDescent="0.25">
      <c r="A634" t="s">
        <v>14</v>
      </c>
      <c r="B634" t="s">
        <v>6</v>
      </c>
      <c r="C634" t="s">
        <v>9</v>
      </c>
      <c r="D634" t="s">
        <v>365</v>
      </c>
      <c r="E634">
        <v>2026</v>
      </c>
      <c r="F634">
        <v>0</v>
      </c>
      <c r="G634" s="2" t="str">
        <f t="shared" si="9"/>
        <v>EG_CCGTNER</v>
      </c>
    </row>
    <row r="635" spans="1:7" x14ac:dyDescent="0.25">
      <c r="A635" t="s">
        <v>14</v>
      </c>
      <c r="B635" t="s">
        <v>6</v>
      </c>
      <c r="C635" t="s">
        <v>9</v>
      </c>
      <c r="D635" t="s">
        <v>365</v>
      </c>
      <c r="E635">
        <v>2027</v>
      </c>
      <c r="F635">
        <v>0</v>
      </c>
      <c r="G635" s="2" t="str">
        <f t="shared" si="9"/>
        <v>EG_CCGTNER</v>
      </c>
    </row>
    <row r="636" spans="1:7" x14ac:dyDescent="0.25">
      <c r="A636" t="s">
        <v>14</v>
      </c>
      <c r="B636" t="s">
        <v>6</v>
      </c>
      <c r="C636" t="s">
        <v>9</v>
      </c>
      <c r="D636" t="s">
        <v>365</v>
      </c>
      <c r="E636">
        <v>2028</v>
      </c>
      <c r="F636">
        <v>0</v>
      </c>
      <c r="G636" s="2" t="str">
        <f t="shared" si="9"/>
        <v>EG_CCGTNER</v>
      </c>
    </row>
    <row r="637" spans="1:7" x14ac:dyDescent="0.25">
      <c r="A637" t="s">
        <v>14</v>
      </c>
      <c r="B637" t="s">
        <v>6</v>
      </c>
      <c r="C637" t="s">
        <v>9</v>
      </c>
      <c r="D637" t="s">
        <v>365</v>
      </c>
      <c r="E637">
        <v>2029</v>
      </c>
      <c r="F637">
        <v>0</v>
      </c>
      <c r="G637" s="2" t="str">
        <f t="shared" si="9"/>
        <v>EG_CCGTNER</v>
      </c>
    </row>
    <row r="638" spans="1:7" x14ac:dyDescent="0.25">
      <c r="A638" t="s">
        <v>14</v>
      </c>
      <c r="B638" t="s">
        <v>6</v>
      </c>
      <c r="C638" t="s">
        <v>9</v>
      </c>
      <c r="D638" t="s">
        <v>365</v>
      </c>
      <c r="E638">
        <v>2030</v>
      </c>
      <c r="F638">
        <v>0</v>
      </c>
      <c r="G638" s="2" t="str">
        <f t="shared" si="9"/>
        <v>EG_CCGTNER</v>
      </c>
    </row>
    <row r="639" spans="1:7" x14ac:dyDescent="0.25">
      <c r="A639" t="s">
        <v>14</v>
      </c>
      <c r="B639" t="s">
        <v>6</v>
      </c>
      <c r="C639" t="s">
        <v>9</v>
      </c>
      <c r="D639" t="s">
        <v>365</v>
      </c>
      <c r="E639">
        <v>2031</v>
      </c>
      <c r="F639">
        <v>0</v>
      </c>
      <c r="G639" s="2" t="str">
        <f t="shared" si="9"/>
        <v>EG_CCGTNER</v>
      </c>
    </row>
    <row r="640" spans="1:7" x14ac:dyDescent="0.25">
      <c r="A640" t="s">
        <v>14</v>
      </c>
      <c r="B640" t="s">
        <v>6</v>
      </c>
      <c r="C640" t="s">
        <v>9</v>
      </c>
      <c r="D640" t="s">
        <v>365</v>
      </c>
      <c r="E640">
        <v>2032</v>
      </c>
      <c r="F640">
        <v>0</v>
      </c>
      <c r="G640" s="2" t="str">
        <f t="shared" si="9"/>
        <v>EG_CCGTNER</v>
      </c>
    </row>
    <row r="641" spans="1:7" x14ac:dyDescent="0.25">
      <c r="A641" t="s">
        <v>14</v>
      </c>
      <c r="B641" t="s">
        <v>6</v>
      </c>
      <c r="C641" t="s">
        <v>9</v>
      </c>
      <c r="D641" t="s">
        <v>365</v>
      </c>
      <c r="E641">
        <v>2033</v>
      </c>
      <c r="F641">
        <v>0</v>
      </c>
      <c r="G641" s="2" t="str">
        <f t="shared" si="9"/>
        <v>EG_CCGTNER</v>
      </c>
    </row>
    <row r="642" spans="1:7" x14ac:dyDescent="0.25">
      <c r="A642" t="s">
        <v>14</v>
      </c>
      <c r="B642" t="s">
        <v>6</v>
      </c>
      <c r="C642" t="s">
        <v>9</v>
      </c>
      <c r="D642" t="s">
        <v>365</v>
      </c>
      <c r="E642">
        <v>2034</v>
      </c>
      <c r="F642">
        <v>0</v>
      </c>
      <c r="G642" s="2" t="str">
        <f t="shared" si="9"/>
        <v>EG_CCGTNER</v>
      </c>
    </row>
    <row r="643" spans="1:7" x14ac:dyDescent="0.25">
      <c r="A643" t="s">
        <v>14</v>
      </c>
      <c r="B643" t="s">
        <v>6</v>
      </c>
      <c r="C643" t="s">
        <v>9</v>
      </c>
      <c r="D643" t="s">
        <v>365</v>
      </c>
      <c r="E643">
        <v>2035</v>
      </c>
      <c r="F643">
        <v>0</v>
      </c>
      <c r="G643" s="2" t="str">
        <f t="shared" ref="G643:G706" si="10">_xlfn.CONCAT(A643,C643)</f>
        <v>EG_CCGTNER</v>
      </c>
    </row>
    <row r="644" spans="1:7" x14ac:dyDescent="0.25">
      <c r="A644" t="s">
        <v>14</v>
      </c>
      <c r="B644" t="s">
        <v>6</v>
      </c>
      <c r="C644" t="s">
        <v>9</v>
      </c>
      <c r="D644" t="s">
        <v>365</v>
      </c>
      <c r="E644">
        <v>2036</v>
      </c>
      <c r="F644">
        <v>0</v>
      </c>
      <c r="G644" s="2" t="str">
        <f t="shared" si="10"/>
        <v>EG_CCGTNER</v>
      </c>
    </row>
    <row r="645" spans="1:7" x14ac:dyDescent="0.25">
      <c r="A645" t="s">
        <v>14</v>
      </c>
      <c r="B645" t="s">
        <v>6</v>
      </c>
      <c r="C645" t="s">
        <v>9</v>
      </c>
      <c r="D645" t="s">
        <v>365</v>
      </c>
      <c r="E645">
        <v>2037</v>
      </c>
      <c r="F645">
        <v>0</v>
      </c>
      <c r="G645" s="2" t="str">
        <f t="shared" si="10"/>
        <v>EG_CCGTNER</v>
      </c>
    </row>
    <row r="646" spans="1:7" x14ac:dyDescent="0.25">
      <c r="A646" t="s">
        <v>14</v>
      </c>
      <c r="B646" t="s">
        <v>6</v>
      </c>
      <c r="C646" t="s">
        <v>9</v>
      </c>
      <c r="D646" t="s">
        <v>365</v>
      </c>
      <c r="E646">
        <v>2038</v>
      </c>
      <c r="F646">
        <v>0</v>
      </c>
      <c r="G646" s="2" t="str">
        <f t="shared" si="10"/>
        <v>EG_CCGTNER</v>
      </c>
    </row>
    <row r="647" spans="1:7" x14ac:dyDescent="0.25">
      <c r="A647" t="s">
        <v>14</v>
      </c>
      <c r="B647" t="s">
        <v>6</v>
      </c>
      <c r="C647" t="s">
        <v>9</v>
      </c>
      <c r="D647" t="s">
        <v>365</v>
      </c>
      <c r="E647">
        <v>2039</v>
      </c>
      <c r="F647">
        <v>0</v>
      </c>
      <c r="G647" s="2" t="str">
        <f t="shared" si="10"/>
        <v>EG_CCGTNER</v>
      </c>
    </row>
    <row r="648" spans="1:7" x14ac:dyDescent="0.25">
      <c r="A648" t="s">
        <v>14</v>
      </c>
      <c r="B648" t="s">
        <v>6</v>
      </c>
      <c r="C648" t="s">
        <v>9</v>
      </c>
      <c r="D648" t="s">
        <v>365</v>
      </c>
      <c r="E648">
        <v>2040</v>
      </c>
      <c r="F648">
        <v>0</v>
      </c>
      <c r="G648" s="2" t="str">
        <f t="shared" si="10"/>
        <v>EG_CCGTNER</v>
      </c>
    </row>
    <row r="649" spans="1:7" x14ac:dyDescent="0.25">
      <c r="A649" t="s">
        <v>14</v>
      </c>
      <c r="B649" t="s">
        <v>6</v>
      </c>
      <c r="C649" t="s">
        <v>9</v>
      </c>
      <c r="D649" t="s">
        <v>365</v>
      </c>
      <c r="E649">
        <v>2041</v>
      </c>
      <c r="F649">
        <v>0</v>
      </c>
      <c r="G649" s="2" t="str">
        <f t="shared" si="10"/>
        <v>EG_CCGTNER</v>
      </c>
    </row>
    <row r="650" spans="1:7" x14ac:dyDescent="0.25">
      <c r="A650" t="s">
        <v>14</v>
      </c>
      <c r="B650" t="s">
        <v>6</v>
      </c>
      <c r="C650" t="s">
        <v>10</v>
      </c>
      <c r="D650" t="s">
        <v>372</v>
      </c>
      <c r="E650">
        <v>2024</v>
      </c>
      <c r="F650">
        <v>0</v>
      </c>
      <c r="G650" s="2" t="str">
        <f t="shared" si="10"/>
        <v>EG_CCGTER</v>
      </c>
    </row>
    <row r="651" spans="1:7" x14ac:dyDescent="0.25">
      <c r="A651" t="s">
        <v>14</v>
      </c>
      <c r="B651" t="s">
        <v>6</v>
      </c>
      <c r="C651" t="s">
        <v>10</v>
      </c>
      <c r="D651" t="s">
        <v>372</v>
      </c>
      <c r="E651">
        <v>2025</v>
      </c>
      <c r="F651">
        <v>0</v>
      </c>
      <c r="G651" s="2" t="str">
        <f t="shared" si="10"/>
        <v>EG_CCGTER</v>
      </c>
    </row>
    <row r="652" spans="1:7" x14ac:dyDescent="0.25">
      <c r="A652" t="s">
        <v>14</v>
      </c>
      <c r="B652" t="s">
        <v>6</v>
      </c>
      <c r="C652" t="s">
        <v>10</v>
      </c>
      <c r="D652" t="s">
        <v>372</v>
      </c>
      <c r="E652">
        <v>2026</v>
      </c>
      <c r="F652">
        <v>0</v>
      </c>
      <c r="G652" s="2" t="str">
        <f t="shared" si="10"/>
        <v>EG_CCGTER</v>
      </c>
    </row>
    <row r="653" spans="1:7" x14ac:dyDescent="0.25">
      <c r="A653" t="s">
        <v>14</v>
      </c>
      <c r="B653" t="s">
        <v>6</v>
      </c>
      <c r="C653" t="s">
        <v>10</v>
      </c>
      <c r="D653" t="s">
        <v>372</v>
      </c>
      <c r="E653">
        <v>2027</v>
      </c>
      <c r="F653">
        <v>0</v>
      </c>
      <c r="G653" s="2" t="str">
        <f t="shared" si="10"/>
        <v>EG_CCGTER</v>
      </c>
    </row>
    <row r="654" spans="1:7" x14ac:dyDescent="0.25">
      <c r="A654" t="s">
        <v>14</v>
      </c>
      <c r="B654" t="s">
        <v>6</v>
      </c>
      <c r="C654" t="s">
        <v>10</v>
      </c>
      <c r="D654" t="s">
        <v>372</v>
      </c>
      <c r="E654">
        <v>2028</v>
      </c>
      <c r="F654">
        <v>0</v>
      </c>
      <c r="G654" s="2" t="str">
        <f t="shared" si="10"/>
        <v>EG_CCGTER</v>
      </c>
    </row>
    <row r="655" spans="1:7" x14ac:dyDescent="0.25">
      <c r="A655" t="s">
        <v>14</v>
      </c>
      <c r="B655" t="s">
        <v>6</v>
      </c>
      <c r="C655" t="s">
        <v>10</v>
      </c>
      <c r="D655" t="s">
        <v>372</v>
      </c>
      <c r="E655">
        <v>2029</v>
      </c>
      <c r="F655">
        <v>0</v>
      </c>
      <c r="G655" s="2" t="str">
        <f t="shared" si="10"/>
        <v>EG_CCGTER</v>
      </c>
    </row>
    <row r="656" spans="1:7" x14ac:dyDescent="0.25">
      <c r="A656" t="s">
        <v>14</v>
      </c>
      <c r="B656" t="s">
        <v>6</v>
      </c>
      <c r="C656" t="s">
        <v>10</v>
      </c>
      <c r="D656" t="s">
        <v>372</v>
      </c>
      <c r="E656">
        <v>2030</v>
      </c>
      <c r="F656">
        <v>0</v>
      </c>
      <c r="G656" s="2" t="str">
        <f t="shared" si="10"/>
        <v>EG_CCGTER</v>
      </c>
    </row>
    <row r="657" spans="1:7" x14ac:dyDescent="0.25">
      <c r="A657" t="s">
        <v>14</v>
      </c>
      <c r="B657" t="s">
        <v>6</v>
      </c>
      <c r="C657" t="s">
        <v>10</v>
      </c>
      <c r="D657" t="s">
        <v>372</v>
      </c>
      <c r="E657">
        <v>2031</v>
      </c>
      <c r="F657">
        <v>0</v>
      </c>
      <c r="G657" s="2" t="str">
        <f t="shared" si="10"/>
        <v>EG_CCGTER</v>
      </c>
    </row>
    <row r="658" spans="1:7" x14ac:dyDescent="0.25">
      <c r="A658" t="s">
        <v>14</v>
      </c>
      <c r="B658" t="s">
        <v>6</v>
      </c>
      <c r="C658" t="s">
        <v>10</v>
      </c>
      <c r="D658" t="s">
        <v>372</v>
      </c>
      <c r="E658">
        <v>2032</v>
      </c>
      <c r="F658">
        <v>0</v>
      </c>
      <c r="G658" s="2" t="str">
        <f t="shared" si="10"/>
        <v>EG_CCGTER</v>
      </c>
    </row>
    <row r="659" spans="1:7" x14ac:dyDescent="0.25">
      <c r="A659" t="s">
        <v>14</v>
      </c>
      <c r="B659" t="s">
        <v>6</v>
      </c>
      <c r="C659" t="s">
        <v>10</v>
      </c>
      <c r="D659" t="s">
        <v>372</v>
      </c>
      <c r="E659">
        <v>2033</v>
      </c>
      <c r="F659">
        <v>0</v>
      </c>
      <c r="G659" s="2" t="str">
        <f t="shared" si="10"/>
        <v>EG_CCGTER</v>
      </c>
    </row>
    <row r="660" spans="1:7" x14ac:dyDescent="0.25">
      <c r="A660" t="s">
        <v>14</v>
      </c>
      <c r="B660" t="s">
        <v>6</v>
      </c>
      <c r="C660" t="s">
        <v>10</v>
      </c>
      <c r="D660" t="s">
        <v>372</v>
      </c>
      <c r="E660">
        <v>2034</v>
      </c>
      <c r="F660">
        <v>0</v>
      </c>
      <c r="G660" s="2" t="str">
        <f t="shared" si="10"/>
        <v>EG_CCGTER</v>
      </c>
    </row>
    <row r="661" spans="1:7" x14ac:dyDescent="0.25">
      <c r="A661" t="s">
        <v>14</v>
      </c>
      <c r="B661" t="s">
        <v>6</v>
      </c>
      <c r="C661" t="s">
        <v>10</v>
      </c>
      <c r="D661" t="s">
        <v>372</v>
      </c>
      <c r="E661">
        <v>2035</v>
      </c>
      <c r="F661">
        <v>0</v>
      </c>
      <c r="G661" s="2" t="str">
        <f t="shared" si="10"/>
        <v>EG_CCGTER</v>
      </c>
    </row>
    <row r="662" spans="1:7" x14ac:dyDescent="0.25">
      <c r="A662" t="s">
        <v>14</v>
      </c>
      <c r="B662" t="s">
        <v>6</v>
      </c>
      <c r="C662" t="s">
        <v>10</v>
      </c>
      <c r="D662" t="s">
        <v>372</v>
      </c>
      <c r="E662">
        <v>2036</v>
      </c>
      <c r="F662">
        <v>0</v>
      </c>
      <c r="G662" s="2" t="str">
        <f t="shared" si="10"/>
        <v>EG_CCGTER</v>
      </c>
    </row>
    <row r="663" spans="1:7" x14ac:dyDescent="0.25">
      <c r="A663" t="s">
        <v>14</v>
      </c>
      <c r="B663" t="s">
        <v>6</v>
      </c>
      <c r="C663" t="s">
        <v>10</v>
      </c>
      <c r="D663" t="s">
        <v>372</v>
      </c>
      <c r="E663">
        <v>2037</v>
      </c>
      <c r="F663">
        <v>0</v>
      </c>
      <c r="G663" s="2" t="str">
        <f t="shared" si="10"/>
        <v>EG_CCGTER</v>
      </c>
    </row>
    <row r="664" spans="1:7" x14ac:dyDescent="0.25">
      <c r="A664" t="s">
        <v>14</v>
      </c>
      <c r="B664" t="s">
        <v>6</v>
      </c>
      <c r="C664" t="s">
        <v>10</v>
      </c>
      <c r="D664" t="s">
        <v>372</v>
      </c>
      <c r="E664">
        <v>2038</v>
      </c>
      <c r="F664">
        <v>0</v>
      </c>
      <c r="G664" s="2" t="str">
        <f t="shared" si="10"/>
        <v>EG_CCGTER</v>
      </c>
    </row>
    <row r="665" spans="1:7" x14ac:dyDescent="0.25">
      <c r="A665" t="s">
        <v>14</v>
      </c>
      <c r="B665" t="s">
        <v>6</v>
      </c>
      <c r="C665" t="s">
        <v>10</v>
      </c>
      <c r="D665" t="s">
        <v>372</v>
      </c>
      <c r="E665">
        <v>2039</v>
      </c>
      <c r="F665">
        <v>0</v>
      </c>
      <c r="G665" s="2" t="str">
        <f t="shared" si="10"/>
        <v>EG_CCGTER</v>
      </c>
    </row>
    <row r="666" spans="1:7" x14ac:dyDescent="0.25">
      <c r="A666" t="s">
        <v>14</v>
      </c>
      <c r="B666" t="s">
        <v>6</v>
      </c>
      <c r="C666" t="s">
        <v>10</v>
      </c>
      <c r="D666" t="s">
        <v>372</v>
      </c>
      <c r="E666">
        <v>2040</v>
      </c>
      <c r="F666">
        <v>0</v>
      </c>
      <c r="G666" s="2" t="str">
        <f t="shared" si="10"/>
        <v>EG_CCGTER</v>
      </c>
    </row>
    <row r="667" spans="1:7" x14ac:dyDescent="0.25">
      <c r="A667" t="s">
        <v>14</v>
      </c>
      <c r="B667" t="s">
        <v>6</v>
      </c>
      <c r="C667" t="s">
        <v>10</v>
      </c>
      <c r="D667" t="s">
        <v>372</v>
      </c>
      <c r="E667">
        <v>2041</v>
      </c>
      <c r="F667">
        <v>0</v>
      </c>
      <c r="G667" s="2" t="str">
        <f t="shared" si="10"/>
        <v>EG_CCGTER</v>
      </c>
    </row>
    <row r="668" spans="1:7" x14ac:dyDescent="0.25">
      <c r="A668" t="s">
        <v>14</v>
      </c>
      <c r="B668" t="s">
        <v>6</v>
      </c>
      <c r="C668" t="s">
        <v>8</v>
      </c>
      <c r="D668" t="s">
        <v>364</v>
      </c>
      <c r="E668">
        <v>2024</v>
      </c>
      <c r="F668">
        <v>0</v>
      </c>
      <c r="G668" s="2" t="str">
        <f t="shared" si="10"/>
        <v>EG_CCGTSR</v>
      </c>
    </row>
    <row r="669" spans="1:7" x14ac:dyDescent="0.25">
      <c r="A669" t="s">
        <v>14</v>
      </c>
      <c r="B669" t="s">
        <v>6</v>
      </c>
      <c r="C669" t="s">
        <v>8</v>
      </c>
      <c r="D669" t="s">
        <v>364</v>
      </c>
      <c r="E669">
        <v>2025</v>
      </c>
      <c r="F669">
        <v>0</v>
      </c>
      <c r="G669" s="2" t="str">
        <f t="shared" si="10"/>
        <v>EG_CCGTSR</v>
      </c>
    </row>
    <row r="670" spans="1:7" x14ac:dyDescent="0.25">
      <c r="A670" t="s">
        <v>14</v>
      </c>
      <c r="B670" t="s">
        <v>6</v>
      </c>
      <c r="C670" t="s">
        <v>8</v>
      </c>
      <c r="D670" t="s">
        <v>364</v>
      </c>
      <c r="E670">
        <v>2026</v>
      </c>
      <c r="F670">
        <v>0</v>
      </c>
      <c r="G670" s="2" t="str">
        <f t="shared" si="10"/>
        <v>EG_CCGTSR</v>
      </c>
    </row>
    <row r="671" spans="1:7" x14ac:dyDescent="0.25">
      <c r="A671" t="s">
        <v>14</v>
      </c>
      <c r="B671" t="s">
        <v>6</v>
      </c>
      <c r="C671" t="s">
        <v>8</v>
      </c>
      <c r="D671" t="s">
        <v>364</v>
      </c>
      <c r="E671">
        <v>2027</v>
      </c>
      <c r="F671">
        <v>0</v>
      </c>
      <c r="G671" s="2" t="str">
        <f t="shared" si="10"/>
        <v>EG_CCGTSR</v>
      </c>
    </row>
    <row r="672" spans="1:7" x14ac:dyDescent="0.25">
      <c r="A672" t="s">
        <v>14</v>
      </c>
      <c r="B672" t="s">
        <v>6</v>
      </c>
      <c r="C672" t="s">
        <v>8</v>
      </c>
      <c r="D672" t="s">
        <v>364</v>
      </c>
      <c r="E672">
        <v>2028</v>
      </c>
      <c r="F672">
        <v>0</v>
      </c>
      <c r="G672" s="2" t="str">
        <f t="shared" si="10"/>
        <v>EG_CCGTSR</v>
      </c>
    </row>
    <row r="673" spans="1:7" x14ac:dyDescent="0.25">
      <c r="A673" t="s">
        <v>14</v>
      </c>
      <c r="B673" t="s">
        <v>6</v>
      </c>
      <c r="C673" t="s">
        <v>8</v>
      </c>
      <c r="D673" t="s">
        <v>364</v>
      </c>
      <c r="E673">
        <v>2029</v>
      </c>
      <c r="F673">
        <v>0</v>
      </c>
      <c r="G673" s="2" t="str">
        <f t="shared" si="10"/>
        <v>EG_CCGTSR</v>
      </c>
    </row>
    <row r="674" spans="1:7" x14ac:dyDescent="0.25">
      <c r="A674" t="s">
        <v>14</v>
      </c>
      <c r="B674" t="s">
        <v>6</v>
      </c>
      <c r="C674" t="s">
        <v>8</v>
      </c>
      <c r="D674" t="s">
        <v>364</v>
      </c>
      <c r="E674">
        <v>2030</v>
      </c>
      <c r="F674">
        <v>0</v>
      </c>
      <c r="G674" s="2" t="str">
        <f t="shared" si="10"/>
        <v>EG_CCGTSR</v>
      </c>
    </row>
    <row r="675" spans="1:7" x14ac:dyDescent="0.25">
      <c r="A675" t="s">
        <v>14</v>
      </c>
      <c r="B675" t="s">
        <v>6</v>
      </c>
      <c r="C675" t="s">
        <v>8</v>
      </c>
      <c r="D675" t="s">
        <v>364</v>
      </c>
      <c r="E675">
        <v>2031</v>
      </c>
      <c r="F675">
        <v>0</v>
      </c>
      <c r="G675" s="2" t="str">
        <f t="shared" si="10"/>
        <v>EG_CCGTSR</v>
      </c>
    </row>
    <row r="676" spans="1:7" x14ac:dyDescent="0.25">
      <c r="A676" t="s">
        <v>14</v>
      </c>
      <c r="B676" t="s">
        <v>6</v>
      </c>
      <c r="C676" t="s">
        <v>8</v>
      </c>
      <c r="D676" t="s">
        <v>364</v>
      </c>
      <c r="E676">
        <v>2032</v>
      </c>
      <c r="F676">
        <v>0</v>
      </c>
      <c r="G676" s="2" t="str">
        <f t="shared" si="10"/>
        <v>EG_CCGTSR</v>
      </c>
    </row>
    <row r="677" spans="1:7" x14ac:dyDescent="0.25">
      <c r="A677" t="s">
        <v>14</v>
      </c>
      <c r="B677" t="s">
        <v>6</v>
      </c>
      <c r="C677" t="s">
        <v>8</v>
      </c>
      <c r="D677" t="s">
        <v>364</v>
      </c>
      <c r="E677">
        <v>2033</v>
      </c>
      <c r="F677">
        <v>0</v>
      </c>
      <c r="G677" s="2" t="str">
        <f t="shared" si="10"/>
        <v>EG_CCGTSR</v>
      </c>
    </row>
    <row r="678" spans="1:7" x14ac:dyDescent="0.25">
      <c r="A678" t="s">
        <v>14</v>
      </c>
      <c r="B678" t="s">
        <v>6</v>
      </c>
      <c r="C678" t="s">
        <v>8</v>
      </c>
      <c r="D678" t="s">
        <v>364</v>
      </c>
      <c r="E678">
        <v>2034</v>
      </c>
      <c r="F678">
        <v>0</v>
      </c>
      <c r="G678" s="2" t="str">
        <f t="shared" si="10"/>
        <v>EG_CCGTSR</v>
      </c>
    </row>
    <row r="679" spans="1:7" x14ac:dyDescent="0.25">
      <c r="A679" t="s">
        <v>14</v>
      </c>
      <c r="B679" t="s">
        <v>6</v>
      </c>
      <c r="C679" t="s">
        <v>8</v>
      </c>
      <c r="D679" t="s">
        <v>364</v>
      </c>
      <c r="E679">
        <v>2035</v>
      </c>
      <c r="F679">
        <v>0</v>
      </c>
      <c r="G679" s="2" t="str">
        <f t="shared" si="10"/>
        <v>EG_CCGTSR</v>
      </c>
    </row>
    <row r="680" spans="1:7" x14ac:dyDescent="0.25">
      <c r="A680" t="s">
        <v>14</v>
      </c>
      <c r="B680" t="s">
        <v>6</v>
      </c>
      <c r="C680" t="s">
        <v>8</v>
      </c>
      <c r="D680" t="s">
        <v>364</v>
      </c>
      <c r="E680">
        <v>2036</v>
      </c>
      <c r="F680">
        <v>0</v>
      </c>
      <c r="G680" s="2" t="str">
        <f t="shared" si="10"/>
        <v>EG_CCGTSR</v>
      </c>
    </row>
    <row r="681" spans="1:7" x14ac:dyDescent="0.25">
      <c r="A681" t="s">
        <v>14</v>
      </c>
      <c r="B681" t="s">
        <v>6</v>
      </c>
      <c r="C681" t="s">
        <v>8</v>
      </c>
      <c r="D681" t="s">
        <v>364</v>
      </c>
      <c r="E681">
        <v>2037</v>
      </c>
      <c r="F681">
        <v>0</v>
      </c>
      <c r="G681" s="2" t="str">
        <f t="shared" si="10"/>
        <v>EG_CCGTSR</v>
      </c>
    </row>
    <row r="682" spans="1:7" x14ac:dyDescent="0.25">
      <c r="A682" t="s">
        <v>14</v>
      </c>
      <c r="B682" t="s">
        <v>6</v>
      </c>
      <c r="C682" t="s">
        <v>8</v>
      </c>
      <c r="D682" t="s">
        <v>364</v>
      </c>
      <c r="E682">
        <v>2038</v>
      </c>
      <c r="F682">
        <v>0</v>
      </c>
      <c r="G682" s="2" t="str">
        <f t="shared" si="10"/>
        <v>EG_CCGTSR</v>
      </c>
    </row>
    <row r="683" spans="1:7" x14ac:dyDescent="0.25">
      <c r="A683" t="s">
        <v>14</v>
      </c>
      <c r="B683" t="s">
        <v>6</v>
      </c>
      <c r="C683" t="s">
        <v>8</v>
      </c>
      <c r="D683" t="s">
        <v>364</v>
      </c>
      <c r="E683">
        <v>2039</v>
      </c>
      <c r="F683">
        <v>0</v>
      </c>
      <c r="G683" s="2" t="str">
        <f t="shared" si="10"/>
        <v>EG_CCGTSR</v>
      </c>
    </row>
    <row r="684" spans="1:7" x14ac:dyDescent="0.25">
      <c r="A684" t="s">
        <v>14</v>
      </c>
      <c r="B684" t="s">
        <v>6</v>
      </c>
      <c r="C684" t="s">
        <v>8</v>
      </c>
      <c r="D684" t="s">
        <v>364</v>
      </c>
      <c r="E684">
        <v>2040</v>
      </c>
      <c r="F684">
        <v>0</v>
      </c>
      <c r="G684" s="2" t="str">
        <f t="shared" si="10"/>
        <v>EG_CCGTSR</v>
      </c>
    </row>
    <row r="685" spans="1:7" x14ac:dyDescent="0.25">
      <c r="A685" t="s">
        <v>14</v>
      </c>
      <c r="B685" t="s">
        <v>6</v>
      </c>
      <c r="C685" t="s">
        <v>8</v>
      </c>
      <c r="D685" t="s">
        <v>364</v>
      </c>
      <c r="E685">
        <v>2041</v>
      </c>
      <c r="F685">
        <v>0</v>
      </c>
      <c r="G685" s="2" t="str">
        <f t="shared" si="10"/>
        <v>EG_CCGTSR</v>
      </c>
    </row>
    <row r="686" spans="1:7" x14ac:dyDescent="0.25">
      <c r="A686" t="s">
        <v>14</v>
      </c>
      <c r="B686" t="s">
        <v>6</v>
      </c>
      <c r="C686" t="s">
        <v>8</v>
      </c>
      <c r="D686" t="s">
        <v>363</v>
      </c>
      <c r="E686">
        <v>2024</v>
      </c>
      <c r="F686">
        <v>0</v>
      </c>
      <c r="G686" s="2" t="str">
        <f t="shared" si="10"/>
        <v>EG_CCGTSR</v>
      </c>
    </row>
    <row r="687" spans="1:7" x14ac:dyDescent="0.25">
      <c r="A687" t="s">
        <v>14</v>
      </c>
      <c r="B687" t="s">
        <v>6</v>
      </c>
      <c r="C687" t="s">
        <v>8</v>
      </c>
      <c r="D687" t="s">
        <v>363</v>
      </c>
      <c r="E687">
        <v>2025</v>
      </c>
      <c r="F687">
        <v>0</v>
      </c>
      <c r="G687" s="2" t="str">
        <f t="shared" si="10"/>
        <v>EG_CCGTSR</v>
      </c>
    </row>
    <row r="688" spans="1:7" x14ac:dyDescent="0.25">
      <c r="A688" t="s">
        <v>14</v>
      </c>
      <c r="B688" t="s">
        <v>6</v>
      </c>
      <c r="C688" t="s">
        <v>8</v>
      </c>
      <c r="D688" t="s">
        <v>363</v>
      </c>
      <c r="E688">
        <v>2026</v>
      </c>
      <c r="F688">
        <v>0</v>
      </c>
      <c r="G688" s="2" t="str">
        <f t="shared" si="10"/>
        <v>EG_CCGTSR</v>
      </c>
    </row>
    <row r="689" spans="1:7" x14ac:dyDescent="0.25">
      <c r="A689" t="s">
        <v>14</v>
      </c>
      <c r="B689" t="s">
        <v>6</v>
      </c>
      <c r="C689" t="s">
        <v>8</v>
      </c>
      <c r="D689" t="s">
        <v>363</v>
      </c>
      <c r="E689">
        <v>2027</v>
      </c>
      <c r="F689">
        <v>0</v>
      </c>
      <c r="G689" s="2" t="str">
        <f t="shared" si="10"/>
        <v>EG_CCGTSR</v>
      </c>
    </row>
    <row r="690" spans="1:7" x14ac:dyDescent="0.25">
      <c r="A690" t="s">
        <v>14</v>
      </c>
      <c r="B690" t="s">
        <v>6</v>
      </c>
      <c r="C690" t="s">
        <v>8</v>
      </c>
      <c r="D690" t="s">
        <v>363</v>
      </c>
      <c r="E690">
        <v>2028</v>
      </c>
      <c r="F690">
        <v>0</v>
      </c>
      <c r="G690" s="2" t="str">
        <f t="shared" si="10"/>
        <v>EG_CCGTSR</v>
      </c>
    </row>
    <row r="691" spans="1:7" x14ac:dyDescent="0.25">
      <c r="A691" t="s">
        <v>14</v>
      </c>
      <c r="B691" t="s">
        <v>6</v>
      </c>
      <c r="C691" t="s">
        <v>8</v>
      </c>
      <c r="D691" t="s">
        <v>363</v>
      </c>
      <c r="E691">
        <v>2029</v>
      </c>
      <c r="F691">
        <v>0</v>
      </c>
      <c r="G691" s="2" t="str">
        <f t="shared" si="10"/>
        <v>EG_CCGTSR</v>
      </c>
    </row>
    <row r="692" spans="1:7" x14ac:dyDescent="0.25">
      <c r="A692" t="s">
        <v>14</v>
      </c>
      <c r="B692" t="s">
        <v>6</v>
      </c>
      <c r="C692" t="s">
        <v>8</v>
      </c>
      <c r="D692" t="s">
        <v>363</v>
      </c>
      <c r="E692">
        <v>2030</v>
      </c>
      <c r="F692">
        <v>0</v>
      </c>
      <c r="G692" s="2" t="str">
        <f t="shared" si="10"/>
        <v>EG_CCGTSR</v>
      </c>
    </row>
    <row r="693" spans="1:7" x14ac:dyDescent="0.25">
      <c r="A693" t="s">
        <v>14</v>
      </c>
      <c r="B693" t="s">
        <v>6</v>
      </c>
      <c r="C693" t="s">
        <v>8</v>
      </c>
      <c r="D693" t="s">
        <v>363</v>
      </c>
      <c r="E693">
        <v>2031</v>
      </c>
      <c r="F693">
        <v>0</v>
      </c>
      <c r="G693" s="2" t="str">
        <f t="shared" si="10"/>
        <v>EG_CCGTSR</v>
      </c>
    </row>
    <row r="694" spans="1:7" x14ac:dyDescent="0.25">
      <c r="A694" t="s">
        <v>14</v>
      </c>
      <c r="B694" t="s">
        <v>6</v>
      </c>
      <c r="C694" t="s">
        <v>8</v>
      </c>
      <c r="D694" t="s">
        <v>363</v>
      </c>
      <c r="E694">
        <v>2032</v>
      </c>
      <c r="F694">
        <v>0</v>
      </c>
      <c r="G694" s="2" t="str">
        <f t="shared" si="10"/>
        <v>EG_CCGTSR</v>
      </c>
    </row>
    <row r="695" spans="1:7" x14ac:dyDescent="0.25">
      <c r="A695" t="s">
        <v>14</v>
      </c>
      <c r="B695" t="s">
        <v>6</v>
      </c>
      <c r="C695" t="s">
        <v>8</v>
      </c>
      <c r="D695" t="s">
        <v>363</v>
      </c>
      <c r="E695">
        <v>2033</v>
      </c>
      <c r="F695">
        <v>0</v>
      </c>
      <c r="G695" s="2" t="str">
        <f t="shared" si="10"/>
        <v>EG_CCGTSR</v>
      </c>
    </row>
    <row r="696" spans="1:7" x14ac:dyDescent="0.25">
      <c r="A696" t="s">
        <v>14</v>
      </c>
      <c r="B696" t="s">
        <v>6</v>
      </c>
      <c r="C696" t="s">
        <v>8</v>
      </c>
      <c r="D696" t="s">
        <v>363</v>
      </c>
      <c r="E696">
        <v>2034</v>
      </c>
      <c r="F696">
        <v>0</v>
      </c>
      <c r="G696" s="2" t="str">
        <f t="shared" si="10"/>
        <v>EG_CCGTSR</v>
      </c>
    </row>
    <row r="697" spans="1:7" x14ac:dyDescent="0.25">
      <c r="A697" t="s">
        <v>14</v>
      </c>
      <c r="B697" t="s">
        <v>6</v>
      </c>
      <c r="C697" t="s">
        <v>8</v>
      </c>
      <c r="D697" t="s">
        <v>363</v>
      </c>
      <c r="E697">
        <v>2035</v>
      </c>
      <c r="F697">
        <v>0</v>
      </c>
      <c r="G697" s="2" t="str">
        <f t="shared" si="10"/>
        <v>EG_CCGTSR</v>
      </c>
    </row>
    <row r="698" spans="1:7" x14ac:dyDescent="0.25">
      <c r="A698" t="s">
        <v>14</v>
      </c>
      <c r="B698" t="s">
        <v>6</v>
      </c>
      <c r="C698" t="s">
        <v>8</v>
      </c>
      <c r="D698" t="s">
        <v>363</v>
      </c>
      <c r="E698">
        <v>2036</v>
      </c>
      <c r="F698">
        <v>0</v>
      </c>
      <c r="G698" s="2" t="str">
        <f t="shared" si="10"/>
        <v>EG_CCGTSR</v>
      </c>
    </row>
    <row r="699" spans="1:7" x14ac:dyDescent="0.25">
      <c r="A699" t="s">
        <v>14</v>
      </c>
      <c r="B699" t="s">
        <v>6</v>
      </c>
      <c r="C699" t="s">
        <v>8</v>
      </c>
      <c r="D699" t="s">
        <v>363</v>
      </c>
      <c r="E699">
        <v>2037</v>
      </c>
      <c r="F699">
        <v>0</v>
      </c>
      <c r="G699" s="2" t="str">
        <f t="shared" si="10"/>
        <v>EG_CCGTSR</v>
      </c>
    </row>
    <row r="700" spans="1:7" x14ac:dyDescent="0.25">
      <c r="A700" t="s">
        <v>14</v>
      </c>
      <c r="B700" t="s">
        <v>6</v>
      </c>
      <c r="C700" t="s">
        <v>8</v>
      </c>
      <c r="D700" t="s">
        <v>363</v>
      </c>
      <c r="E700">
        <v>2038</v>
      </c>
      <c r="F700">
        <v>0</v>
      </c>
      <c r="G700" s="2" t="str">
        <f t="shared" si="10"/>
        <v>EG_CCGTSR</v>
      </c>
    </row>
    <row r="701" spans="1:7" x14ac:dyDescent="0.25">
      <c r="A701" t="s">
        <v>14</v>
      </c>
      <c r="B701" t="s">
        <v>6</v>
      </c>
      <c r="C701" t="s">
        <v>8</v>
      </c>
      <c r="D701" t="s">
        <v>363</v>
      </c>
      <c r="E701">
        <v>2039</v>
      </c>
      <c r="F701">
        <v>0</v>
      </c>
      <c r="G701" s="2" t="str">
        <f t="shared" si="10"/>
        <v>EG_CCGTSR</v>
      </c>
    </row>
    <row r="702" spans="1:7" x14ac:dyDescent="0.25">
      <c r="A702" t="s">
        <v>14</v>
      </c>
      <c r="B702" t="s">
        <v>6</v>
      </c>
      <c r="C702" t="s">
        <v>8</v>
      </c>
      <c r="D702" t="s">
        <v>363</v>
      </c>
      <c r="E702">
        <v>2040</v>
      </c>
      <c r="F702">
        <v>0</v>
      </c>
      <c r="G702" s="2" t="str">
        <f t="shared" si="10"/>
        <v>EG_CCGTSR</v>
      </c>
    </row>
    <row r="703" spans="1:7" x14ac:dyDescent="0.25">
      <c r="A703" t="s">
        <v>14</v>
      </c>
      <c r="B703" t="s">
        <v>6</v>
      </c>
      <c r="C703" t="s">
        <v>8</v>
      </c>
      <c r="D703" t="s">
        <v>363</v>
      </c>
      <c r="E703">
        <v>2041</v>
      </c>
      <c r="F703">
        <v>0</v>
      </c>
      <c r="G703" s="2" t="str">
        <f t="shared" si="10"/>
        <v>EG_CCGTSR</v>
      </c>
    </row>
    <row r="704" spans="1:7" x14ac:dyDescent="0.25">
      <c r="A704" t="s">
        <v>14</v>
      </c>
      <c r="B704" t="s">
        <v>6</v>
      </c>
      <c r="C704" t="s">
        <v>8</v>
      </c>
      <c r="D704" t="s">
        <v>362</v>
      </c>
      <c r="E704">
        <v>2024</v>
      </c>
      <c r="F704">
        <v>0</v>
      </c>
      <c r="G704" s="2" t="str">
        <f t="shared" si="10"/>
        <v>EG_CCGTSR</v>
      </c>
    </row>
    <row r="705" spans="1:7" x14ac:dyDescent="0.25">
      <c r="A705" t="s">
        <v>14</v>
      </c>
      <c r="B705" t="s">
        <v>6</v>
      </c>
      <c r="C705" t="s">
        <v>8</v>
      </c>
      <c r="D705" t="s">
        <v>362</v>
      </c>
      <c r="E705">
        <v>2025</v>
      </c>
      <c r="F705">
        <v>0</v>
      </c>
      <c r="G705" s="2" t="str">
        <f t="shared" si="10"/>
        <v>EG_CCGTSR</v>
      </c>
    </row>
    <row r="706" spans="1:7" x14ac:dyDescent="0.25">
      <c r="A706" t="s">
        <v>14</v>
      </c>
      <c r="B706" t="s">
        <v>6</v>
      </c>
      <c r="C706" t="s">
        <v>8</v>
      </c>
      <c r="D706" t="s">
        <v>362</v>
      </c>
      <c r="E706">
        <v>2026</v>
      </c>
      <c r="F706">
        <v>0</v>
      </c>
      <c r="G706" s="2" t="str">
        <f t="shared" si="10"/>
        <v>EG_CCGTSR</v>
      </c>
    </row>
    <row r="707" spans="1:7" x14ac:dyDescent="0.25">
      <c r="A707" t="s">
        <v>14</v>
      </c>
      <c r="B707" t="s">
        <v>6</v>
      </c>
      <c r="C707" t="s">
        <v>8</v>
      </c>
      <c r="D707" t="s">
        <v>362</v>
      </c>
      <c r="E707">
        <v>2027</v>
      </c>
      <c r="F707">
        <v>0</v>
      </c>
      <c r="G707" s="2" t="str">
        <f t="shared" ref="G707:G770" si="11">_xlfn.CONCAT(A707,C707)</f>
        <v>EG_CCGTSR</v>
      </c>
    </row>
    <row r="708" spans="1:7" x14ac:dyDescent="0.25">
      <c r="A708" t="s">
        <v>14</v>
      </c>
      <c r="B708" t="s">
        <v>6</v>
      </c>
      <c r="C708" t="s">
        <v>8</v>
      </c>
      <c r="D708" t="s">
        <v>362</v>
      </c>
      <c r="E708">
        <v>2028</v>
      </c>
      <c r="F708">
        <v>0</v>
      </c>
      <c r="G708" s="2" t="str">
        <f t="shared" si="11"/>
        <v>EG_CCGTSR</v>
      </c>
    </row>
    <row r="709" spans="1:7" x14ac:dyDescent="0.25">
      <c r="A709" t="s">
        <v>14</v>
      </c>
      <c r="B709" t="s">
        <v>6</v>
      </c>
      <c r="C709" t="s">
        <v>8</v>
      </c>
      <c r="D709" t="s">
        <v>362</v>
      </c>
      <c r="E709">
        <v>2029</v>
      </c>
      <c r="F709">
        <v>0</v>
      </c>
      <c r="G709" s="2" t="str">
        <f t="shared" si="11"/>
        <v>EG_CCGTSR</v>
      </c>
    </row>
    <row r="710" spans="1:7" x14ac:dyDescent="0.25">
      <c r="A710" t="s">
        <v>14</v>
      </c>
      <c r="B710" t="s">
        <v>6</v>
      </c>
      <c r="C710" t="s">
        <v>8</v>
      </c>
      <c r="D710" t="s">
        <v>362</v>
      </c>
      <c r="E710">
        <v>2030</v>
      </c>
      <c r="F710">
        <v>0</v>
      </c>
      <c r="G710" s="2" t="str">
        <f t="shared" si="11"/>
        <v>EG_CCGTSR</v>
      </c>
    </row>
    <row r="711" spans="1:7" x14ac:dyDescent="0.25">
      <c r="A711" t="s">
        <v>14</v>
      </c>
      <c r="B711" t="s">
        <v>6</v>
      </c>
      <c r="C711" t="s">
        <v>8</v>
      </c>
      <c r="D711" t="s">
        <v>362</v>
      </c>
      <c r="E711">
        <v>2031</v>
      </c>
      <c r="F711">
        <v>0</v>
      </c>
      <c r="G711" s="2" t="str">
        <f t="shared" si="11"/>
        <v>EG_CCGTSR</v>
      </c>
    </row>
    <row r="712" spans="1:7" x14ac:dyDescent="0.25">
      <c r="A712" t="s">
        <v>14</v>
      </c>
      <c r="B712" t="s">
        <v>6</v>
      </c>
      <c r="C712" t="s">
        <v>8</v>
      </c>
      <c r="D712" t="s">
        <v>362</v>
      </c>
      <c r="E712">
        <v>2032</v>
      </c>
      <c r="F712">
        <v>0</v>
      </c>
      <c r="G712" s="2" t="str">
        <f t="shared" si="11"/>
        <v>EG_CCGTSR</v>
      </c>
    </row>
    <row r="713" spans="1:7" x14ac:dyDescent="0.25">
      <c r="A713" t="s">
        <v>14</v>
      </c>
      <c r="B713" t="s">
        <v>6</v>
      </c>
      <c r="C713" t="s">
        <v>8</v>
      </c>
      <c r="D713" t="s">
        <v>362</v>
      </c>
      <c r="E713">
        <v>2033</v>
      </c>
      <c r="F713">
        <v>0</v>
      </c>
      <c r="G713" s="2" t="str">
        <f t="shared" si="11"/>
        <v>EG_CCGTSR</v>
      </c>
    </row>
    <row r="714" spans="1:7" x14ac:dyDescent="0.25">
      <c r="A714" t="s">
        <v>14</v>
      </c>
      <c r="B714" t="s">
        <v>6</v>
      </c>
      <c r="C714" t="s">
        <v>8</v>
      </c>
      <c r="D714" t="s">
        <v>362</v>
      </c>
      <c r="E714">
        <v>2034</v>
      </c>
      <c r="F714">
        <v>0</v>
      </c>
      <c r="G714" s="2" t="str">
        <f t="shared" si="11"/>
        <v>EG_CCGTSR</v>
      </c>
    </row>
    <row r="715" spans="1:7" x14ac:dyDescent="0.25">
      <c r="A715" t="s">
        <v>14</v>
      </c>
      <c r="B715" t="s">
        <v>6</v>
      </c>
      <c r="C715" t="s">
        <v>8</v>
      </c>
      <c r="D715" t="s">
        <v>362</v>
      </c>
      <c r="E715">
        <v>2035</v>
      </c>
      <c r="F715">
        <v>0</v>
      </c>
      <c r="G715" s="2" t="str">
        <f t="shared" si="11"/>
        <v>EG_CCGTSR</v>
      </c>
    </row>
    <row r="716" spans="1:7" x14ac:dyDescent="0.25">
      <c r="A716" t="s">
        <v>14</v>
      </c>
      <c r="B716" t="s">
        <v>6</v>
      </c>
      <c r="C716" t="s">
        <v>8</v>
      </c>
      <c r="D716" t="s">
        <v>362</v>
      </c>
      <c r="E716">
        <v>2036</v>
      </c>
      <c r="F716">
        <v>0</v>
      </c>
      <c r="G716" s="2" t="str">
        <f t="shared" si="11"/>
        <v>EG_CCGTSR</v>
      </c>
    </row>
    <row r="717" spans="1:7" x14ac:dyDescent="0.25">
      <c r="A717" t="s">
        <v>14</v>
      </c>
      <c r="B717" t="s">
        <v>6</v>
      </c>
      <c r="C717" t="s">
        <v>8</v>
      </c>
      <c r="D717" t="s">
        <v>362</v>
      </c>
      <c r="E717">
        <v>2037</v>
      </c>
      <c r="F717">
        <v>0</v>
      </c>
      <c r="G717" s="2" t="str">
        <f t="shared" si="11"/>
        <v>EG_CCGTSR</v>
      </c>
    </row>
    <row r="718" spans="1:7" x14ac:dyDescent="0.25">
      <c r="A718" t="s">
        <v>14</v>
      </c>
      <c r="B718" t="s">
        <v>6</v>
      </c>
      <c r="C718" t="s">
        <v>8</v>
      </c>
      <c r="D718" t="s">
        <v>362</v>
      </c>
      <c r="E718">
        <v>2038</v>
      </c>
      <c r="F718">
        <v>0</v>
      </c>
      <c r="G718" s="2" t="str">
        <f t="shared" si="11"/>
        <v>EG_CCGTSR</v>
      </c>
    </row>
    <row r="719" spans="1:7" x14ac:dyDescent="0.25">
      <c r="A719" t="s">
        <v>14</v>
      </c>
      <c r="B719" t="s">
        <v>6</v>
      </c>
      <c r="C719" t="s">
        <v>8</v>
      </c>
      <c r="D719" t="s">
        <v>362</v>
      </c>
      <c r="E719">
        <v>2039</v>
      </c>
      <c r="F719">
        <v>0</v>
      </c>
      <c r="G719" s="2" t="str">
        <f t="shared" si="11"/>
        <v>EG_CCGTSR</v>
      </c>
    </row>
    <row r="720" spans="1:7" x14ac:dyDescent="0.25">
      <c r="A720" t="s">
        <v>14</v>
      </c>
      <c r="B720" t="s">
        <v>6</v>
      </c>
      <c r="C720" t="s">
        <v>8</v>
      </c>
      <c r="D720" t="s">
        <v>362</v>
      </c>
      <c r="E720">
        <v>2040</v>
      </c>
      <c r="F720">
        <v>0</v>
      </c>
      <c r="G720" s="2" t="str">
        <f t="shared" si="11"/>
        <v>EG_CCGTSR</v>
      </c>
    </row>
    <row r="721" spans="1:7" x14ac:dyDescent="0.25">
      <c r="A721" t="s">
        <v>14</v>
      </c>
      <c r="B721" t="s">
        <v>6</v>
      </c>
      <c r="C721" t="s">
        <v>8</v>
      </c>
      <c r="D721" t="s">
        <v>362</v>
      </c>
      <c r="E721">
        <v>2041</v>
      </c>
      <c r="F721">
        <v>0</v>
      </c>
      <c r="G721" s="2" t="str">
        <f t="shared" si="11"/>
        <v>EG_CCGTSR</v>
      </c>
    </row>
    <row r="722" spans="1:7" x14ac:dyDescent="0.25">
      <c r="A722" t="s">
        <v>14</v>
      </c>
      <c r="B722" t="s">
        <v>6</v>
      </c>
      <c r="C722" t="s">
        <v>8</v>
      </c>
      <c r="D722" t="s">
        <v>361</v>
      </c>
      <c r="E722">
        <v>2024</v>
      </c>
      <c r="F722">
        <v>0</v>
      </c>
      <c r="G722" s="2" t="str">
        <f t="shared" si="11"/>
        <v>EG_CCGTSR</v>
      </c>
    </row>
    <row r="723" spans="1:7" x14ac:dyDescent="0.25">
      <c r="A723" t="s">
        <v>14</v>
      </c>
      <c r="B723" t="s">
        <v>6</v>
      </c>
      <c r="C723" t="s">
        <v>8</v>
      </c>
      <c r="D723" t="s">
        <v>361</v>
      </c>
      <c r="E723">
        <v>2025</v>
      </c>
      <c r="F723">
        <v>0</v>
      </c>
      <c r="G723" s="2" t="str">
        <f t="shared" si="11"/>
        <v>EG_CCGTSR</v>
      </c>
    </row>
    <row r="724" spans="1:7" x14ac:dyDescent="0.25">
      <c r="A724" t="s">
        <v>14</v>
      </c>
      <c r="B724" t="s">
        <v>6</v>
      </c>
      <c r="C724" t="s">
        <v>8</v>
      </c>
      <c r="D724" t="s">
        <v>361</v>
      </c>
      <c r="E724">
        <v>2026</v>
      </c>
      <c r="F724">
        <v>0</v>
      </c>
      <c r="G724" s="2" t="str">
        <f t="shared" si="11"/>
        <v>EG_CCGTSR</v>
      </c>
    </row>
    <row r="725" spans="1:7" x14ac:dyDescent="0.25">
      <c r="A725" t="s">
        <v>14</v>
      </c>
      <c r="B725" t="s">
        <v>6</v>
      </c>
      <c r="C725" t="s">
        <v>8</v>
      </c>
      <c r="D725" t="s">
        <v>361</v>
      </c>
      <c r="E725">
        <v>2027</v>
      </c>
      <c r="F725">
        <v>0</v>
      </c>
      <c r="G725" s="2" t="str">
        <f t="shared" si="11"/>
        <v>EG_CCGTSR</v>
      </c>
    </row>
    <row r="726" spans="1:7" x14ac:dyDescent="0.25">
      <c r="A726" t="s">
        <v>14</v>
      </c>
      <c r="B726" t="s">
        <v>6</v>
      </c>
      <c r="C726" t="s">
        <v>8</v>
      </c>
      <c r="D726" t="s">
        <v>361</v>
      </c>
      <c r="E726">
        <v>2028</v>
      </c>
      <c r="F726">
        <v>0</v>
      </c>
      <c r="G726" s="2" t="str">
        <f t="shared" si="11"/>
        <v>EG_CCGTSR</v>
      </c>
    </row>
    <row r="727" spans="1:7" x14ac:dyDescent="0.25">
      <c r="A727" t="s">
        <v>14</v>
      </c>
      <c r="B727" t="s">
        <v>6</v>
      </c>
      <c r="C727" t="s">
        <v>8</v>
      </c>
      <c r="D727" t="s">
        <v>361</v>
      </c>
      <c r="E727">
        <v>2029</v>
      </c>
      <c r="F727">
        <v>0</v>
      </c>
      <c r="G727" s="2" t="str">
        <f t="shared" si="11"/>
        <v>EG_CCGTSR</v>
      </c>
    </row>
    <row r="728" spans="1:7" x14ac:dyDescent="0.25">
      <c r="A728" t="s">
        <v>14</v>
      </c>
      <c r="B728" t="s">
        <v>6</v>
      </c>
      <c r="C728" t="s">
        <v>8</v>
      </c>
      <c r="D728" t="s">
        <v>361</v>
      </c>
      <c r="E728">
        <v>2030</v>
      </c>
      <c r="F728">
        <v>0</v>
      </c>
      <c r="G728" s="2" t="str">
        <f t="shared" si="11"/>
        <v>EG_CCGTSR</v>
      </c>
    </row>
    <row r="729" spans="1:7" x14ac:dyDescent="0.25">
      <c r="A729" t="s">
        <v>14</v>
      </c>
      <c r="B729" t="s">
        <v>6</v>
      </c>
      <c r="C729" t="s">
        <v>8</v>
      </c>
      <c r="D729" t="s">
        <v>361</v>
      </c>
      <c r="E729">
        <v>2031</v>
      </c>
      <c r="F729">
        <v>0</v>
      </c>
      <c r="G729" s="2" t="str">
        <f t="shared" si="11"/>
        <v>EG_CCGTSR</v>
      </c>
    </row>
    <row r="730" spans="1:7" x14ac:dyDescent="0.25">
      <c r="A730" t="s">
        <v>14</v>
      </c>
      <c r="B730" t="s">
        <v>6</v>
      </c>
      <c r="C730" t="s">
        <v>8</v>
      </c>
      <c r="D730" t="s">
        <v>361</v>
      </c>
      <c r="E730">
        <v>2032</v>
      </c>
      <c r="F730">
        <v>0</v>
      </c>
      <c r="G730" s="2" t="str">
        <f t="shared" si="11"/>
        <v>EG_CCGTSR</v>
      </c>
    </row>
    <row r="731" spans="1:7" x14ac:dyDescent="0.25">
      <c r="A731" t="s">
        <v>14</v>
      </c>
      <c r="B731" t="s">
        <v>6</v>
      </c>
      <c r="C731" t="s">
        <v>8</v>
      </c>
      <c r="D731" t="s">
        <v>361</v>
      </c>
      <c r="E731">
        <v>2033</v>
      </c>
      <c r="F731">
        <v>0</v>
      </c>
      <c r="G731" s="2" t="str">
        <f t="shared" si="11"/>
        <v>EG_CCGTSR</v>
      </c>
    </row>
    <row r="732" spans="1:7" x14ac:dyDescent="0.25">
      <c r="A732" t="s">
        <v>14</v>
      </c>
      <c r="B732" t="s">
        <v>6</v>
      </c>
      <c r="C732" t="s">
        <v>8</v>
      </c>
      <c r="D732" t="s">
        <v>361</v>
      </c>
      <c r="E732">
        <v>2034</v>
      </c>
      <c r="F732">
        <v>0</v>
      </c>
      <c r="G732" s="2" t="str">
        <f t="shared" si="11"/>
        <v>EG_CCGTSR</v>
      </c>
    </row>
    <row r="733" spans="1:7" x14ac:dyDescent="0.25">
      <c r="A733" t="s">
        <v>14</v>
      </c>
      <c r="B733" t="s">
        <v>6</v>
      </c>
      <c r="C733" t="s">
        <v>8</v>
      </c>
      <c r="D733" t="s">
        <v>361</v>
      </c>
      <c r="E733">
        <v>2035</v>
      </c>
      <c r="F733">
        <v>0</v>
      </c>
      <c r="G733" s="2" t="str">
        <f t="shared" si="11"/>
        <v>EG_CCGTSR</v>
      </c>
    </row>
    <row r="734" spans="1:7" x14ac:dyDescent="0.25">
      <c r="A734" t="s">
        <v>14</v>
      </c>
      <c r="B734" t="s">
        <v>6</v>
      </c>
      <c r="C734" t="s">
        <v>8</v>
      </c>
      <c r="D734" t="s">
        <v>361</v>
      </c>
      <c r="E734">
        <v>2036</v>
      </c>
      <c r="F734">
        <v>0</v>
      </c>
      <c r="G734" s="2" t="str">
        <f t="shared" si="11"/>
        <v>EG_CCGTSR</v>
      </c>
    </row>
    <row r="735" spans="1:7" x14ac:dyDescent="0.25">
      <c r="A735" t="s">
        <v>14</v>
      </c>
      <c r="B735" t="s">
        <v>6</v>
      </c>
      <c r="C735" t="s">
        <v>8</v>
      </c>
      <c r="D735" t="s">
        <v>361</v>
      </c>
      <c r="E735">
        <v>2037</v>
      </c>
      <c r="F735">
        <v>0</v>
      </c>
      <c r="G735" s="2" t="str">
        <f t="shared" si="11"/>
        <v>EG_CCGTSR</v>
      </c>
    </row>
    <row r="736" spans="1:7" x14ac:dyDescent="0.25">
      <c r="A736" t="s">
        <v>14</v>
      </c>
      <c r="B736" t="s">
        <v>6</v>
      </c>
      <c r="C736" t="s">
        <v>8</v>
      </c>
      <c r="D736" t="s">
        <v>361</v>
      </c>
      <c r="E736">
        <v>2038</v>
      </c>
      <c r="F736">
        <v>0</v>
      </c>
      <c r="G736" s="2" t="str">
        <f t="shared" si="11"/>
        <v>EG_CCGTSR</v>
      </c>
    </row>
    <row r="737" spans="1:7" x14ac:dyDescent="0.25">
      <c r="A737" t="s">
        <v>14</v>
      </c>
      <c r="B737" t="s">
        <v>6</v>
      </c>
      <c r="C737" t="s">
        <v>8</v>
      </c>
      <c r="D737" t="s">
        <v>361</v>
      </c>
      <c r="E737">
        <v>2039</v>
      </c>
      <c r="F737">
        <v>0</v>
      </c>
      <c r="G737" s="2" t="str">
        <f t="shared" si="11"/>
        <v>EG_CCGTSR</v>
      </c>
    </row>
    <row r="738" spans="1:7" x14ac:dyDescent="0.25">
      <c r="A738" t="s">
        <v>14</v>
      </c>
      <c r="B738" t="s">
        <v>6</v>
      </c>
      <c r="C738" t="s">
        <v>8</v>
      </c>
      <c r="D738" t="s">
        <v>361</v>
      </c>
      <c r="E738">
        <v>2040</v>
      </c>
      <c r="F738">
        <v>0</v>
      </c>
      <c r="G738" s="2" t="str">
        <f t="shared" si="11"/>
        <v>EG_CCGTSR</v>
      </c>
    </row>
    <row r="739" spans="1:7" x14ac:dyDescent="0.25">
      <c r="A739" t="s">
        <v>14</v>
      </c>
      <c r="B739" t="s">
        <v>6</v>
      </c>
      <c r="C739" t="s">
        <v>8</v>
      </c>
      <c r="D739" t="s">
        <v>361</v>
      </c>
      <c r="E739">
        <v>2041</v>
      </c>
      <c r="F739">
        <v>0</v>
      </c>
      <c r="G739" s="2" t="str">
        <f t="shared" si="11"/>
        <v>EG_CCGTSR</v>
      </c>
    </row>
    <row r="740" spans="1:7" x14ac:dyDescent="0.25">
      <c r="A740" t="s">
        <v>14</v>
      </c>
      <c r="B740" t="s">
        <v>6</v>
      </c>
      <c r="C740" t="s">
        <v>8</v>
      </c>
      <c r="D740" t="s">
        <v>360</v>
      </c>
      <c r="E740">
        <v>2024</v>
      </c>
      <c r="F740">
        <v>0</v>
      </c>
      <c r="G740" s="2" t="str">
        <f t="shared" si="11"/>
        <v>EG_CCGTSR</v>
      </c>
    </row>
    <row r="741" spans="1:7" x14ac:dyDescent="0.25">
      <c r="A741" t="s">
        <v>14</v>
      </c>
      <c r="B741" t="s">
        <v>6</v>
      </c>
      <c r="C741" t="s">
        <v>8</v>
      </c>
      <c r="D741" t="s">
        <v>360</v>
      </c>
      <c r="E741">
        <v>2025</v>
      </c>
      <c r="F741">
        <v>0</v>
      </c>
      <c r="G741" s="2" t="str">
        <f t="shared" si="11"/>
        <v>EG_CCGTSR</v>
      </c>
    </row>
    <row r="742" spans="1:7" x14ac:dyDescent="0.25">
      <c r="A742" t="s">
        <v>14</v>
      </c>
      <c r="B742" t="s">
        <v>6</v>
      </c>
      <c r="C742" t="s">
        <v>8</v>
      </c>
      <c r="D742" t="s">
        <v>360</v>
      </c>
      <c r="E742">
        <v>2026</v>
      </c>
      <c r="F742">
        <v>0</v>
      </c>
      <c r="G742" s="2" t="str">
        <f t="shared" si="11"/>
        <v>EG_CCGTSR</v>
      </c>
    </row>
    <row r="743" spans="1:7" x14ac:dyDescent="0.25">
      <c r="A743" t="s">
        <v>14</v>
      </c>
      <c r="B743" t="s">
        <v>6</v>
      </c>
      <c r="C743" t="s">
        <v>8</v>
      </c>
      <c r="D743" t="s">
        <v>360</v>
      </c>
      <c r="E743">
        <v>2027</v>
      </c>
      <c r="F743">
        <v>0</v>
      </c>
      <c r="G743" s="2" t="str">
        <f t="shared" si="11"/>
        <v>EG_CCGTSR</v>
      </c>
    </row>
    <row r="744" spans="1:7" x14ac:dyDescent="0.25">
      <c r="A744" t="s">
        <v>14</v>
      </c>
      <c r="B744" t="s">
        <v>6</v>
      </c>
      <c r="C744" t="s">
        <v>8</v>
      </c>
      <c r="D744" t="s">
        <v>360</v>
      </c>
      <c r="E744">
        <v>2028</v>
      </c>
      <c r="F744">
        <v>0</v>
      </c>
      <c r="G744" s="2" t="str">
        <f t="shared" si="11"/>
        <v>EG_CCGTSR</v>
      </c>
    </row>
    <row r="745" spans="1:7" x14ac:dyDescent="0.25">
      <c r="A745" t="s">
        <v>14</v>
      </c>
      <c r="B745" t="s">
        <v>6</v>
      </c>
      <c r="C745" t="s">
        <v>8</v>
      </c>
      <c r="D745" t="s">
        <v>360</v>
      </c>
      <c r="E745">
        <v>2029</v>
      </c>
      <c r="F745">
        <v>0</v>
      </c>
      <c r="G745" s="2" t="str">
        <f t="shared" si="11"/>
        <v>EG_CCGTSR</v>
      </c>
    </row>
    <row r="746" spans="1:7" x14ac:dyDescent="0.25">
      <c r="A746" t="s">
        <v>14</v>
      </c>
      <c r="B746" t="s">
        <v>6</v>
      </c>
      <c r="C746" t="s">
        <v>8</v>
      </c>
      <c r="D746" t="s">
        <v>360</v>
      </c>
      <c r="E746">
        <v>2030</v>
      </c>
      <c r="F746">
        <v>0</v>
      </c>
      <c r="G746" s="2" t="str">
        <f t="shared" si="11"/>
        <v>EG_CCGTSR</v>
      </c>
    </row>
    <row r="747" spans="1:7" x14ac:dyDescent="0.25">
      <c r="A747" t="s">
        <v>14</v>
      </c>
      <c r="B747" t="s">
        <v>6</v>
      </c>
      <c r="C747" t="s">
        <v>8</v>
      </c>
      <c r="D747" t="s">
        <v>360</v>
      </c>
      <c r="E747">
        <v>2031</v>
      </c>
      <c r="F747">
        <v>0</v>
      </c>
      <c r="G747" s="2" t="str">
        <f t="shared" si="11"/>
        <v>EG_CCGTSR</v>
      </c>
    </row>
    <row r="748" spans="1:7" x14ac:dyDescent="0.25">
      <c r="A748" t="s">
        <v>14</v>
      </c>
      <c r="B748" t="s">
        <v>6</v>
      </c>
      <c r="C748" t="s">
        <v>8</v>
      </c>
      <c r="D748" t="s">
        <v>360</v>
      </c>
      <c r="E748">
        <v>2032</v>
      </c>
      <c r="F748">
        <v>0</v>
      </c>
      <c r="G748" s="2" t="str">
        <f t="shared" si="11"/>
        <v>EG_CCGTSR</v>
      </c>
    </row>
    <row r="749" spans="1:7" x14ac:dyDescent="0.25">
      <c r="A749" t="s">
        <v>14</v>
      </c>
      <c r="B749" t="s">
        <v>6</v>
      </c>
      <c r="C749" t="s">
        <v>8</v>
      </c>
      <c r="D749" t="s">
        <v>360</v>
      </c>
      <c r="E749">
        <v>2033</v>
      </c>
      <c r="F749">
        <v>0</v>
      </c>
      <c r="G749" s="2" t="str">
        <f t="shared" si="11"/>
        <v>EG_CCGTSR</v>
      </c>
    </row>
    <row r="750" spans="1:7" x14ac:dyDescent="0.25">
      <c r="A750" t="s">
        <v>14</v>
      </c>
      <c r="B750" t="s">
        <v>6</v>
      </c>
      <c r="C750" t="s">
        <v>8</v>
      </c>
      <c r="D750" t="s">
        <v>360</v>
      </c>
      <c r="E750">
        <v>2034</v>
      </c>
      <c r="F750">
        <v>0</v>
      </c>
      <c r="G750" s="2" t="str">
        <f t="shared" si="11"/>
        <v>EG_CCGTSR</v>
      </c>
    </row>
    <row r="751" spans="1:7" x14ac:dyDescent="0.25">
      <c r="A751" t="s">
        <v>14</v>
      </c>
      <c r="B751" t="s">
        <v>6</v>
      </c>
      <c r="C751" t="s">
        <v>8</v>
      </c>
      <c r="D751" t="s">
        <v>360</v>
      </c>
      <c r="E751">
        <v>2035</v>
      </c>
      <c r="F751">
        <v>0</v>
      </c>
      <c r="G751" s="2" t="str">
        <f t="shared" si="11"/>
        <v>EG_CCGTSR</v>
      </c>
    </row>
    <row r="752" spans="1:7" x14ac:dyDescent="0.25">
      <c r="A752" t="s">
        <v>14</v>
      </c>
      <c r="B752" t="s">
        <v>6</v>
      </c>
      <c r="C752" t="s">
        <v>8</v>
      </c>
      <c r="D752" t="s">
        <v>360</v>
      </c>
      <c r="E752">
        <v>2036</v>
      </c>
      <c r="F752">
        <v>0</v>
      </c>
      <c r="G752" s="2" t="str">
        <f t="shared" si="11"/>
        <v>EG_CCGTSR</v>
      </c>
    </row>
    <row r="753" spans="1:7" x14ac:dyDescent="0.25">
      <c r="A753" t="s">
        <v>14</v>
      </c>
      <c r="B753" t="s">
        <v>6</v>
      </c>
      <c r="C753" t="s">
        <v>8</v>
      </c>
      <c r="D753" t="s">
        <v>360</v>
      </c>
      <c r="E753">
        <v>2037</v>
      </c>
      <c r="F753">
        <v>0</v>
      </c>
      <c r="G753" s="2" t="str">
        <f t="shared" si="11"/>
        <v>EG_CCGTSR</v>
      </c>
    </row>
    <row r="754" spans="1:7" x14ac:dyDescent="0.25">
      <c r="A754" t="s">
        <v>14</v>
      </c>
      <c r="B754" t="s">
        <v>6</v>
      </c>
      <c r="C754" t="s">
        <v>8</v>
      </c>
      <c r="D754" t="s">
        <v>360</v>
      </c>
      <c r="E754">
        <v>2038</v>
      </c>
      <c r="F754">
        <v>0</v>
      </c>
      <c r="G754" s="2" t="str">
        <f t="shared" si="11"/>
        <v>EG_CCGTSR</v>
      </c>
    </row>
    <row r="755" spans="1:7" x14ac:dyDescent="0.25">
      <c r="A755" t="s">
        <v>14</v>
      </c>
      <c r="B755" t="s">
        <v>6</v>
      </c>
      <c r="C755" t="s">
        <v>8</v>
      </c>
      <c r="D755" t="s">
        <v>360</v>
      </c>
      <c r="E755">
        <v>2039</v>
      </c>
      <c r="F755">
        <v>0</v>
      </c>
      <c r="G755" s="2" t="str">
        <f t="shared" si="11"/>
        <v>EG_CCGTSR</v>
      </c>
    </row>
    <row r="756" spans="1:7" x14ac:dyDescent="0.25">
      <c r="A756" t="s">
        <v>14</v>
      </c>
      <c r="B756" t="s">
        <v>6</v>
      </c>
      <c r="C756" t="s">
        <v>8</v>
      </c>
      <c r="D756" t="s">
        <v>360</v>
      </c>
      <c r="E756">
        <v>2040</v>
      </c>
      <c r="F756">
        <v>0</v>
      </c>
      <c r="G756" s="2" t="str">
        <f t="shared" si="11"/>
        <v>EG_CCGTSR</v>
      </c>
    </row>
    <row r="757" spans="1:7" x14ac:dyDescent="0.25">
      <c r="A757" t="s">
        <v>14</v>
      </c>
      <c r="B757" t="s">
        <v>6</v>
      </c>
      <c r="C757" t="s">
        <v>8</v>
      </c>
      <c r="D757" t="s">
        <v>360</v>
      </c>
      <c r="E757">
        <v>2041</v>
      </c>
      <c r="F757">
        <v>0</v>
      </c>
      <c r="G757" s="2" t="str">
        <f t="shared" si="11"/>
        <v>EG_CCGTSR</v>
      </c>
    </row>
    <row r="758" spans="1:7" x14ac:dyDescent="0.25">
      <c r="A758" t="s">
        <v>14</v>
      </c>
      <c r="B758" t="s">
        <v>6</v>
      </c>
      <c r="C758" t="s">
        <v>12</v>
      </c>
      <c r="D758" t="s">
        <v>359</v>
      </c>
      <c r="E758">
        <v>2024</v>
      </c>
      <c r="F758">
        <v>0</v>
      </c>
      <c r="G758" s="2" t="str">
        <f t="shared" si="11"/>
        <v>EG_CCGTNR</v>
      </c>
    </row>
    <row r="759" spans="1:7" x14ac:dyDescent="0.25">
      <c r="A759" t="s">
        <v>14</v>
      </c>
      <c r="B759" t="s">
        <v>6</v>
      </c>
      <c r="C759" t="s">
        <v>12</v>
      </c>
      <c r="D759" t="s">
        <v>359</v>
      </c>
      <c r="E759">
        <v>2025</v>
      </c>
      <c r="F759">
        <v>0</v>
      </c>
      <c r="G759" s="2" t="str">
        <f t="shared" si="11"/>
        <v>EG_CCGTNR</v>
      </c>
    </row>
    <row r="760" spans="1:7" x14ac:dyDescent="0.25">
      <c r="A760" t="s">
        <v>14</v>
      </c>
      <c r="B760" t="s">
        <v>6</v>
      </c>
      <c r="C760" t="s">
        <v>12</v>
      </c>
      <c r="D760" t="s">
        <v>359</v>
      </c>
      <c r="E760">
        <v>2026</v>
      </c>
      <c r="F760">
        <v>0</v>
      </c>
      <c r="G760" s="2" t="str">
        <f t="shared" si="11"/>
        <v>EG_CCGTNR</v>
      </c>
    </row>
    <row r="761" spans="1:7" x14ac:dyDescent="0.25">
      <c r="A761" t="s">
        <v>14</v>
      </c>
      <c r="B761" t="s">
        <v>6</v>
      </c>
      <c r="C761" t="s">
        <v>12</v>
      </c>
      <c r="D761" t="s">
        <v>359</v>
      </c>
      <c r="E761">
        <v>2027</v>
      </c>
      <c r="F761">
        <v>0</v>
      </c>
      <c r="G761" s="2" t="str">
        <f t="shared" si="11"/>
        <v>EG_CCGTNR</v>
      </c>
    </row>
    <row r="762" spans="1:7" x14ac:dyDescent="0.25">
      <c r="A762" t="s">
        <v>14</v>
      </c>
      <c r="B762" t="s">
        <v>6</v>
      </c>
      <c r="C762" t="s">
        <v>12</v>
      </c>
      <c r="D762" t="s">
        <v>359</v>
      </c>
      <c r="E762">
        <v>2028</v>
      </c>
      <c r="F762">
        <v>0</v>
      </c>
      <c r="G762" s="2" t="str">
        <f t="shared" si="11"/>
        <v>EG_CCGTNR</v>
      </c>
    </row>
    <row r="763" spans="1:7" x14ac:dyDescent="0.25">
      <c r="A763" t="s">
        <v>14</v>
      </c>
      <c r="B763" t="s">
        <v>6</v>
      </c>
      <c r="C763" t="s">
        <v>12</v>
      </c>
      <c r="D763" t="s">
        <v>359</v>
      </c>
      <c r="E763">
        <v>2029</v>
      </c>
      <c r="F763">
        <v>0</v>
      </c>
      <c r="G763" s="2" t="str">
        <f t="shared" si="11"/>
        <v>EG_CCGTNR</v>
      </c>
    </row>
    <row r="764" spans="1:7" x14ac:dyDescent="0.25">
      <c r="A764" t="s">
        <v>14</v>
      </c>
      <c r="B764" t="s">
        <v>6</v>
      </c>
      <c r="C764" t="s">
        <v>12</v>
      </c>
      <c r="D764" t="s">
        <v>359</v>
      </c>
      <c r="E764">
        <v>2030</v>
      </c>
      <c r="F764">
        <v>0</v>
      </c>
      <c r="G764" s="2" t="str">
        <f t="shared" si="11"/>
        <v>EG_CCGTNR</v>
      </c>
    </row>
    <row r="765" spans="1:7" x14ac:dyDescent="0.25">
      <c r="A765" t="s">
        <v>14</v>
      </c>
      <c r="B765" t="s">
        <v>6</v>
      </c>
      <c r="C765" t="s">
        <v>12</v>
      </c>
      <c r="D765" t="s">
        <v>359</v>
      </c>
      <c r="E765">
        <v>2031</v>
      </c>
      <c r="F765">
        <v>0</v>
      </c>
      <c r="G765" s="2" t="str">
        <f t="shared" si="11"/>
        <v>EG_CCGTNR</v>
      </c>
    </row>
    <row r="766" spans="1:7" x14ac:dyDescent="0.25">
      <c r="A766" t="s">
        <v>14</v>
      </c>
      <c r="B766" t="s">
        <v>6</v>
      </c>
      <c r="C766" t="s">
        <v>12</v>
      </c>
      <c r="D766" t="s">
        <v>359</v>
      </c>
      <c r="E766">
        <v>2032</v>
      </c>
      <c r="F766">
        <v>0</v>
      </c>
      <c r="G766" s="2" t="str">
        <f t="shared" si="11"/>
        <v>EG_CCGTNR</v>
      </c>
    </row>
    <row r="767" spans="1:7" x14ac:dyDescent="0.25">
      <c r="A767" t="s">
        <v>14</v>
      </c>
      <c r="B767" t="s">
        <v>6</v>
      </c>
      <c r="C767" t="s">
        <v>12</v>
      </c>
      <c r="D767" t="s">
        <v>359</v>
      </c>
      <c r="E767">
        <v>2033</v>
      </c>
      <c r="F767">
        <v>0</v>
      </c>
      <c r="G767" s="2" t="str">
        <f t="shared" si="11"/>
        <v>EG_CCGTNR</v>
      </c>
    </row>
    <row r="768" spans="1:7" x14ac:dyDescent="0.25">
      <c r="A768" t="s">
        <v>14</v>
      </c>
      <c r="B768" t="s">
        <v>6</v>
      </c>
      <c r="C768" t="s">
        <v>12</v>
      </c>
      <c r="D768" t="s">
        <v>359</v>
      </c>
      <c r="E768">
        <v>2034</v>
      </c>
      <c r="F768">
        <v>0</v>
      </c>
      <c r="G768" s="2" t="str">
        <f t="shared" si="11"/>
        <v>EG_CCGTNR</v>
      </c>
    </row>
    <row r="769" spans="1:7" x14ac:dyDescent="0.25">
      <c r="A769" t="s">
        <v>14</v>
      </c>
      <c r="B769" t="s">
        <v>6</v>
      </c>
      <c r="C769" t="s">
        <v>12</v>
      </c>
      <c r="D769" t="s">
        <v>359</v>
      </c>
      <c r="E769">
        <v>2035</v>
      </c>
      <c r="F769">
        <v>0</v>
      </c>
      <c r="G769" s="2" t="str">
        <f t="shared" si="11"/>
        <v>EG_CCGTNR</v>
      </c>
    </row>
    <row r="770" spans="1:7" x14ac:dyDescent="0.25">
      <c r="A770" t="s">
        <v>14</v>
      </c>
      <c r="B770" t="s">
        <v>6</v>
      </c>
      <c r="C770" t="s">
        <v>12</v>
      </c>
      <c r="D770" t="s">
        <v>359</v>
      </c>
      <c r="E770">
        <v>2036</v>
      </c>
      <c r="F770">
        <v>0</v>
      </c>
      <c r="G770" s="2" t="str">
        <f t="shared" si="11"/>
        <v>EG_CCGTNR</v>
      </c>
    </row>
    <row r="771" spans="1:7" x14ac:dyDescent="0.25">
      <c r="A771" t="s">
        <v>14</v>
      </c>
      <c r="B771" t="s">
        <v>6</v>
      </c>
      <c r="C771" t="s">
        <v>12</v>
      </c>
      <c r="D771" t="s">
        <v>359</v>
      </c>
      <c r="E771">
        <v>2037</v>
      </c>
      <c r="F771">
        <v>0</v>
      </c>
      <c r="G771" s="2" t="str">
        <f t="shared" ref="G771:G834" si="12">_xlfn.CONCAT(A771,C771)</f>
        <v>EG_CCGTNR</v>
      </c>
    </row>
    <row r="772" spans="1:7" x14ac:dyDescent="0.25">
      <c r="A772" t="s">
        <v>14</v>
      </c>
      <c r="B772" t="s">
        <v>6</v>
      </c>
      <c r="C772" t="s">
        <v>12</v>
      </c>
      <c r="D772" t="s">
        <v>359</v>
      </c>
      <c r="E772">
        <v>2038</v>
      </c>
      <c r="F772">
        <v>0</v>
      </c>
      <c r="G772" s="2" t="str">
        <f t="shared" si="12"/>
        <v>EG_CCGTNR</v>
      </c>
    </row>
    <row r="773" spans="1:7" x14ac:dyDescent="0.25">
      <c r="A773" t="s">
        <v>14</v>
      </c>
      <c r="B773" t="s">
        <v>6</v>
      </c>
      <c r="C773" t="s">
        <v>12</v>
      </c>
      <c r="D773" t="s">
        <v>359</v>
      </c>
      <c r="E773">
        <v>2039</v>
      </c>
      <c r="F773">
        <v>0</v>
      </c>
      <c r="G773" s="2" t="str">
        <f t="shared" si="12"/>
        <v>EG_CCGTNR</v>
      </c>
    </row>
    <row r="774" spans="1:7" x14ac:dyDescent="0.25">
      <c r="A774" t="s">
        <v>14</v>
      </c>
      <c r="B774" t="s">
        <v>6</v>
      </c>
      <c r="C774" t="s">
        <v>12</v>
      </c>
      <c r="D774" t="s">
        <v>359</v>
      </c>
      <c r="E774">
        <v>2040</v>
      </c>
      <c r="F774">
        <v>0</v>
      </c>
      <c r="G774" s="2" t="str">
        <f t="shared" si="12"/>
        <v>EG_CCGTNR</v>
      </c>
    </row>
    <row r="775" spans="1:7" x14ac:dyDescent="0.25">
      <c r="A775" t="s">
        <v>14</v>
      </c>
      <c r="B775" t="s">
        <v>6</v>
      </c>
      <c r="C775" t="s">
        <v>12</v>
      </c>
      <c r="D775" t="s">
        <v>359</v>
      </c>
      <c r="E775">
        <v>2041</v>
      </c>
      <c r="F775">
        <v>0</v>
      </c>
      <c r="G775" s="2" t="str">
        <f t="shared" si="12"/>
        <v>EG_CCGTNR</v>
      </c>
    </row>
    <row r="776" spans="1:7" x14ac:dyDescent="0.25">
      <c r="A776" t="s">
        <v>14</v>
      </c>
      <c r="B776" t="s">
        <v>6</v>
      </c>
      <c r="C776" t="s">
        <v>12</v>
      </c>
      <c r="D776" t="s">
        <v>358</v>
      </c>
      <c r="E776">
        <v>2024</v>
      </c>
      <c r="F776">
        <v>0</v>
      </c>
      <c r="G776" s="2" t="str">
        <f t="shared" si="12"/>
        <v>EG_CCGTNR</v>
      </c>
    </row>
    <row r="777" spans="1:7" x14ac:dyDescent="0.25">
      <c r="A777" t="s">
        <v>14</v>
      </c>
      <c r="B777" t="s">
        <v>6</v>
      </c>
      <c r="C777" t="s">
        <v>12</v>
      </c>
      <c r="D777" t="s">
        <v>358</v>
      </c>
      <c r="E777">
        <v>2025</v>
      </c>
      <c r="F777">
        <v>0</v>
      </c>
      <c r="G777" s="2" t="str">
        <f t="shared" si="12"/>
        <v>EG_CCGTNR</v>
      </c>
    </row>
    <row r="778" spans="1:7" x14ac:dyDescent="0.25">
      <c r="A778" t="s">
        <v>14</v>
      </c>
      <c r="B778" t="s">
        <v>6</v>
      </c>
      <c r="C778" t="s">
        <v>12</v>
      </c>
      <c r="D778" t="s">
        <v>358</v>
      </c>
      <c r="E778">
        <v>2026</v>
      </c>
      <c r="F778">
        <v>0</v>
      </c>
      <c r="G778" s="2" t="str">
        <f t="shared" si="12"/>
        <v>EG_CCGTNR</v>
      </c>
    </row>
    <row r="779" spans="1:7" x14ac:dyDescent="0.25">
      <c r="A779" t="s">
        <v>14</v>
      </c>
      <c r="B779" t="s">
        <v>6</v>
      </c>
      <c r="C779" t="s">
        <v>12</v>
      </c>
      <c r="D779" t="s">
        <v>358</v>
      </c>
      <c r="E779">
        <v>2027</v>
      </c>
      <c r="F779">
        <v>0</v>
      </c>
      <c r="G779" s="2" t="str">
        <f t="shared" si="12"/>
        <v>EG_CCGTNR</v>
      </c>
    </row>
    <row r="780" spans="1:7" x14ac:dyDescent="0.25">
      <c r="A780" t="s">
        <v>14</v>
      </c>
      <c r="B780" t="s">
        <v>6</v>
      </c>
      <c r="C780" t="s">
        <v>12</v>
      </c>
      <c r="D780" t="s">
        <v>358</v>
      </c>
      <c r="E780">
        <v>2028</v>
      </c>
      <c r="F780">
        <v>0</v>
      </c>
      <c r="G780" s="2" t="str">
        <f t="shared" si="12"/>
        <v>EG_CCGTNR</v>
      </c>
    </row>
    <row r="781" spans="1:7" x14ac:dyDescent="0.25">
      <c r="A781" t="s">
        <v>14</v>
      </c>
      <c r="B781" t="s">
        <v>6</v>
      </c>
      <c r="C781" t="s">
        <v>12</v>
      </c>
      <c r="D781" t="s">
        <v>358</v>
      </c>
      <c r="E781">
        <v>2029</v>
      </c>
      <c r="F781">
        <v>0</v>
      </c>
      <c r="G781" s="2" t="str">
        <f t="shared" si="12"/>
        <v>EG_CCGTNR</v>
      </c>
    </row>
    <row r="782" spans="1:7" x14ac:dyDescent="0.25">
      <c r="A782" t="s">
        <v>14</v>
      </c>
      <c r="B782" t="s">
        <v>6</v>
      </c>
      <c r="C782" t="s">
        <v>12</v>
      </c>
      <c r="D782" t="s">
        <v>358</v>
      </c>
      <c r="E782">
        <v>2030</v>
      </c>
      <c r="F782">
        <v>0</v>
      </c>
      <c r="G782" s="2" t="str">
        <f t="shared" si="12"/>
        <v>EG_CCGTNR</v>
      </c>
    </row>
    <row r="783" spans="1:7" x14ac:dyDescent="0.25">
      <c r="A783" t="s">
        <v>14</v>
      </c>
      <c r="B783" t="s">
        <v>6</v>
      </c>
      <c r="C783" t="s">
        <v>12</v>
      </c>
      <c r="D783" t="s">
        <v>358</v>
      </c>
      <c r="E783">
        <v>2031</v>
      </c>
      <c r="F783">
        <v>0</v>
      </c>
      <c r="G783" s="2" t="str">
        <f t="shared" si="12"/>
        <v>EG_CCGTNR</v>
      </c>
    </row>
    <row r="784" spans="1:7" x14ac:dyDescent="0.25">
      <c r="A784" t="s">
        <v>14</v>
      </c>
      <c r="B784" t="s">
        <v>6</v>
      </c>
      <c r="C784" t="s">
        <v>12</v>
      </c>
      <c r="D784" t="s">
        <v>358</v>
      </c>
      <c r="E784">
        <v>2032</v>
      </c>
      <c r="F784">
        <v>0</v>
      </c>
      <c r="G784" s="2" t="str">
        <f t="shared" si="12"/>
        <v>EG_CCGTNR</v>
      </c>
    </row>
    <row r="785" spans="1:7" x14ac:dyDescent="0.25">
      <c r="A785" t="s">
        <v>14</v>
      </c>
      <c r="B785" t="s">
        <v>6</v>
      </c>
      <c r="C785" t="s">
        <v>12</v>
      </c>
      <c r="D785" t="s">
        <v>358</v>
      </c>
      <c r="E785">
        <v>2033</v>
      </c>
      <c r="F785">
        <v>0</v>
      </c>
      <c r="G785" s="2" t="str">
        <f t="shared" si="12"/>
        <v>EG_CCGTNR</v>
      </c>
    </row>
    <row r="786" spans="1:7" x14ac:dyDescent="0.25">
      <c r="A786" t="s">
        <v>14</v>
      </c>
      <c r="B786" t="s">
        <v>6</v>
      </c>
      <c r="C786" t="s">
        <v>12</v>
      </c>
      <c r="D786" t="s">
        <v>358</v>
      </c>
      <c r="E786">
        <v>2034</v>
      </c>
      <c r="F786">
        <v>0</v>
      </c>
      <c r="G786" s="2" t="str">
        <f t="shared" si="12"/>
        <v>EG_CCGTNR</v>
      </c>
    </row>
    <row r="787" spans="1:7" x14ac:dyDescent="0.25">
      <c r="A787" t="s">
        <v>14</v>
      </c>
      <c r="B787" t="s">
        <v>6</v>
      </c>
      <c r="C787" t="s">
        <v>12</v>
      </c>
      <c r="D787" t="s">
        <v>358</v>
      </c>
      <c r="E787">
        <v>2035</v>
      </c>
      <c r="F787">
        <v>0</v>
      </c>
      <c r="G787" s="2" t="str">
        <f t="shared" si="12"/>
        <v>EG_CCGTNR</v>
      </c>
    </row>
    <row r="788" spans="1:7" x14ac:dyDescent="0.25">
      <c r="A788" t="s">
        <v>14</v>
      </c>
      <c r="B788" t="s">
        <v>6</v>
      </c>
      <c r="C788" t="s">
        <v>12</v>
      </c>
      <c r="D788" t="s">
        <v>358</v>
      </c>
      <c r="E788">
        <v>2036</v>
      </c>
      <c r="F788">
        <v>0</v>
      </c>
      <c r="G788" s="2" t="str">
        <f t="shared" si="12"/>
        <v>EG_CCGTNR</v>
      </c>
    </row>
    <row r="789" spans="1:7" x14ac:dyDescent="0.25">
      <c r="A789" t="s">
        <v>14</v>
      </c>
      <c r="B789" t="s">
        <v>6</v>
      </c>
      <c r="C789" t="s">
        <v>12</v>
      </c>
      <c r="D789" t="s">
        <v>358</v>
      </c>
      <c r="E789">
        <v>2037</v>
      </c>
      <c r="F789">
        <v>0</v>
      </c>
      <c r="G789" s="2" t="str">
        <f t="shared" si="12"/>
        <v>EG_CCGTNR</v>
      </c>
    </row>
    <row r="790" spans="1:7" x14ac:dyDescent="0.25">
      <c r="A790" t="s">
        <v>14</v>
      </c>
      <c r="B790" t="s">
        <v>6</v>
      </c>
      <c r="C790" t="s">
        <v>12</v>
      </c>
      <c r="D790" t="s">
        <v>358</v>
      </c>
      <c r="E790">
        <v>2038</v>
      </c>
      <c r="F790">
        <v>0</v>
      </c>
      <c r="G790" s="2" t="str">
        <f t="shared" si="12"/>
        <v>EG_CCGTNR</v>
      </c>
    </row>
    <row r="791" spans="1:7" x14ac:dyDescent="0.25">
      <c r="A791" t="s">
        <v>14</v>
      </c>
      <c r="B791" t="s">
        <v>6</v>
      </c>
      <c r="C791" t="s">
        <v>12</v>
      </c>
      <c r="D791" t="s">
        <v>358</v>
      </c>
      <c r="E791">
        <v>2039</v>
      </c>
      <c r="F791">
        <v>0</v>
      </c>
      <c r="G791" s="2" t="str">
        <f t="shared" si="12"/>
        <v>EG_CCGTNR</v>
      </c>
    </row>
    <row r="792" spans="1:7" x14ac:dyDescent="0.25">
      <c r="A792" t="s">
        <v>14</v>
      </c>
      <c r="B792" t="s">
        <v>6</v>
      </c>
      <c r="C792" t="s">
        <v>12</v>
      </c>
      <c r="D792" t="s">
        <v>358</v>
      </c>
      <c r="E792">
        <v>2040</v>
      </c>
      <c r="F792">
        <v>0</v>
      </c>
      <c r="G792" s="2" t="str">
        <f t="shared" si="12"/>
        <v>EG_CCGTNR</v>
      </c>
    </row>
    <row r="793" spans="1:7" x14ac:dyDescent="0.25">
      <c r="A793" t="s">
        <v>14</v>
      </c>
      <c r="B793" t="s">
        <v>6</v>
      </c>
      <c r="C793" t="s">
        <v>12</v>
      </c>
      <c r="D793" t="s">
        <v>358</v>
      </c>
      <c r="E793">
        <v>2041</v>
      </c>
      <c r="F793">
        <v>0</v>
      </c>
      <c r="G793" s="2" t="str">
        <f t="shared" si="12"/>
        <v>EG_CCGTNR</v>
      </c>
    </row>
    <row r="794" spans="1:7" x14ac:dyDescent="0.25">
      <c r="A794" t="s">
        <v>14</v>
      </c>
      <c r="B794" t="s">
        <v>6</v>
      </c>
      <c r="C794" t="s">
        <v>12</v>
      </c>
      <c r="D794" t="s">
        <v>357</v>
      </c>
      <c r="E794">
        <v>2024</v>
      </c>
      <c r="F794">
        <v>0</v>
      </c>
      <c r="G794" s="2" t="str">
        <f t="shared" si="12"/>
        <v>EG_CCGTNR</v>
      </c>
    </row>
    <row r="795" spans="1:7" x14ac:dyDescent="0.25">
      <c r="A795" t="s">
        <v>14</v>
      </c>
      <c r="B795" t="s">
        <v>6</v>
      </c>
      <c r="C795" t="s">
        <v>12</v>
      </c>
      <c r="D795" t="s">
        <v>357</v>
      </c>
      <c r="E795">
        <v>2025</v>
      </c>
      <c r="F795">
        <v>0</v>
      </c>
      <c r="G795" s="2" t="str">
        <f t="shared" si="12"/>
        <v>EG_CCGTNR</v>
      </c>
    </row>
    <row r="796" spans="1:7" x14ac:dyDescent="0.25">
      <c r="A796" t="s">
        <v>14</v>
      </c>
      <c r="B796" t="s">
        <v>6</v>
      </c>
      <c r="C796" t="s">
        <v>12</v>
      </c>
      <c r="D796" t="s">
        <v>357</v>
      </c>
      <c r="E796">
        <v>2026</v>
      </c>
      <c r="F796">
        <v>0</v>
      </c>
      <c r="G796" s="2" t="str">
        <f t="shared" si="12"/>
        <v>EG_CCGTNR</v>
      </c>
    </row>
    <row r="797" spans="1:7" x14ac:dyDescent="0.25">
      <c r="A797" t="s">
        <v>14</v>
      </c>
      <c r="B797" t="s">
        <v>6</v>
      </c>
      <c r="C797" t="s">
        <v>12</v>
      </c>
      <c r="D797" t="s">
        <v>357</v>
      </c>
      <c r="E797">
        <v>2027</v>
      </c>
      <c r="F797">
        <v>0</v>
      </c>
      <c r="G797" s="2" t="str">
        <f t="shared" si="12"/>
        <v>EG_CCGTNR</v>
      </c>
    </row>
    <row r="798" spans="1:7" x14ac:dyDescent="0.25">
      <c r="A798" t="s">
        <v>14</v>
      </c>
      <c r="B798" t="s">
        <v>6</v>
      </c>
      <c r="C798" t="s">
        <v>12</v>
      </c>
      <c r="D798" t="s">
        <v>357</v>
      </c>
      <c r="E798">
        <v>2028</v>
      </c>
      <c r="F798">
        <v>0</v>
      </c>
      <c r="G798" s="2" t="str">
        <f t="shared" si="12"/>
        <v>EG_CCGTNR</v>
      </c>
    </row>
    <row r="799" spans="1:7" x14ac:dyDescent="0.25">
      <c r="A799" t="s">
        <v>14</v>
      </c>
      <c r="B799" t="s">
        <v>6</v>
      </c>
      <c r="C799" t="s">
        <v>12</v>
      </c>
      <c r="D799" t="s">
        <v>357</v>
      </c>
      <c r="E799">
        <v>2029</v>
      </c>
      <c r="F799">
        <v>0</v>
      </c>
      <c r="G799" s="2" t="str">
        <f t="shared" si="12"/>
        <v>EG_CCGTNR</v>
      </c>
    </row>
    <row r="800" spans="1:7" x14ac:dyDescent="0.25">
      <c r="A800" t="s">
        <v>14</v>
      </c>
      <c r="B800" t="s">
        <v>6</v>
      </c>
      <c r="C800" t="s">
        <v>12</v>
      </c>
      <c r="D800" t="s">
        <v>357</v>
      </c>
      <c r="E800">
        <v>2030</v>
      </c>
      <c r="F800">
        <v>0</v>
      </c>
      <c r="G800" s="2" t="str">
        <f t="shared" si="12"/>
        <v>EG_CCGTNR</v>
      </c>
    </row>
    <row r="801" spans="1:7" x14ac:dyDescent="0.25">
      <c r="A801" t="s">
        <v>14</v>
      </c>
      <c r="B801" t="s">
        <v>6</v>
      </c>
      <c r="C801" t="s">
        <v>12</v>
      </c>
      <c r="D801" t="s">
        <v>357</v>
      </c>
      <c r="E801">
        <v>2031</v>
      </c>
      <c r="F801">
        <v>0</v>
      </c>
      <c r="G801" s="2" t="str">
        <f t="shared" si="12"/>
        <v>EG_CCGTNR</v>
      </c>
    </row>
    <row r="802" spans="1:7" x14ac:dyDescent="0.25">
      <c r="A802" t="s">
        <v>14</v>
      </c>
      <c r="B802" t="s">
        <v>6</v>
      </c>
      <c r="C802" t="s">
        <v>12</v>
      </c>
      <c r="D802" t="s">
        <v>357</v>
      </c>
      <c r="E802">
        <v>2032</v>
      </c>
      <c r="F802">
        <v>0</v>
      </c>
      <c r="G802" s="2" t="str">
        <f t="shared" si="12"/>
        <v>EG_CCGTNR</v>
      </c>
    </row>
    <row r="803" spans="1:7" x14ac:dyDescent="0.25">
      <c r="A803" t="s">
        <v>14</v>
      </c>
      <c r="B803" t="s">
        <v>6</v>
      </c>
      <c r="C803" t="s">
        <v>12</v>
      </c>
      <c r="D803" t="s">
        <v>357</v>
      </c>
      <c r="E803">
        <v>2033</v>
      </c>
      <c r="F803">
        <v>0</v>
      </c>
      <c r="G803" s="2" t="str">
        <f t="shared" si="12"/>
        <v>EG_CCGTNR</v>
      </c>
    </row>
    <row r="804" spans="1:7" x14ac:dyDescent="0.25">
      <c r="A804" t="s">
        <v>14</v>
      </c>
      <c r="B804" t="s">
        <v>6</v>
      </c>
      <c r="C804" t="s">
        <v>12</v>
      </c>
      <c r="D804" t="s">
        <v>357</v>
      </c>
      <c r="E804">
        <v>2034</v>
      </c>
      <c r="F804">
        <v>0</v>
      </c>
      <c r="G804" s="2" t="str">
        <f t="shared" si="12"/>
        <v>EG_CCGTNR</v>
      </c>
    </row>
    <row r="805" spans="1:7" x14ac:dyDescent="0.25">
      <c r="A805" t="s">
        <v>14</v>
      </c>
      <c r="B805" t="s">
        <v>6</v>
      </c>
      <c r="C805" t="s">
        <v>12</v>
      </c>
      <c r="D805" t="s">
        <v>357</v>
      </c>
      <c r="E805">
        <v>2035</v>
      </c>
      <c r="F805">
        <v>0</v>
      </c>
      <c r="G805" s="2" t="str">
        <f t="shared" si="12"/>
        <v>EG_CCGTNR</v>
      </c>
    </row>
    <row r="806" spans="1:7" x14ac:dyDescent="0.25">
      <c r="A806" t="s">
        <v>14</v>
      </c>
      <c r="B806" t="s">
        <v>6</v>
      </c>
      <c r="C806" t="s">
        <v>12</v>
      </c>
      <c r="D806" t="s">
        <v>357</v>
      </c>
      <c r="E806">
        <v>2036</v>
      </c>
      <c r="F806">
        <v>0</v>
      </c>
      <c r="G806" s="2" t="str">
        <f t="shared" si="12"/>
        <v>EG_CCGTNR</v>
      </c>
    </row>
    <row r="807" spans="1:7" x14ac:dyDescent="0.25">
      <c r="A807" t="s">
        <v>14</v>
      </c>
      <c r="B807" t="s">
        <v>6</v>
      </c>
      <c r="C807" t="s">
        <v>12</v>
      </c>
      <c r="D807" t="s">
        <v>357</v>
      </c>
      <c r="E807">
        <v>2037</v>
      </c>
      <c r="F807">
        <v>0</v>
      </c>
      <c r="G807" s="2" t="str">
        <f t="shared" si="12"/>
        <v>EG_CCGTNR</v>
      </c>
    </row>
    <row r="808" spans="1:7" x14ac:dyDescent="0.25">
      <c r="A808" t="s">
        <v>14</v>
      </c>
      <c r="B808" t="s">
        <v>6</v>
      </c>
      <c r="C808" t="s">
        <v>12</v>
      </c>
      <c r="D808" t="s">
        <v>357</v>
      </c>
      <c r="E808">
        <v>2038</v>
      </c>
      <c r="F808">
        <v>0</v>
      </c>
      <c r="G808" s="2" t="str">
        <f t="shared" si="12"/>
        <v>EG_CCGTNR</v>
      </c>
    </row>
    <row r="809" spans="1:7" x14ac:dyDescent="0.25">
      <c r="A809" t="s">
        <v>14</v>
      </c>
      <c r="B809" t="s">
        <v>6</v>
      </c>
      <c r="C809" t="s">
        <v>12</v>
      </c>
      <c r="D809" t="s">
        <v>357</v>
      </c>
      <c r="E809">
        <v>2039</v>
      </c>
      <c r="F809">
        <v>0</v>
      </c>
      <c r="G809" s="2" t="str">
        <f t="shared" si="12"/>
        <v>EG_CCGTNR</v>
      </c>
    </row>
    <row r="810" spans="1:7" x14ac:dyDescent="0.25">
      <c r="A810" t="s">
        <v>14</v>
      </c>
      <c r="B810" t="s">
        <v>6</v>
      </c>
      <c r="C810" t="s">
        <v>12</v>
      </c>
      <c r="D810" t="s">
        <v>357</v>
      </c>
      <c r="E810">
        <v>2040</v>
      </c>
      <c r="F810">
        <v>0</v>
      </c>
      <c r="G810" s="2" t="str">
        <f t="shared" si="12"/>
        <v>EG_CCGTNR</v>
      </c>
    </row>
    <row r="811" spans="1:7" x14ac:dyDescent="0.25">
      <c r="A811" t="s">
        <v>14</v>
      </c>
      <c r="B811" t="s">
        <v>6</v>
      </c>
      <c r="C811" t="s">
        <v>12</v>
      </c>
      <c r="D811" t="s">
        <v>357</v>
      </c>
      <c r="E811">
        <v>2041</v>
      </c>
      <c r="F811">
        <v>0</v>
      </c>
      <c r="G811" s="2" t="str">
        <f t="shared" si="12"/>
        <v>EG_CCGTNR</v>
      </c>
    </row>
    <row r="812" spans="1:7" x14ac:dyDescent="0.25">
      <c r="A812" t="s">
        <v>14</v>
      </c>
      <c r="B812" t="s">
        <v>6</v>
      </c>
      <c r="C812" t="s">
        <v>12</v>
      </c>
      <c r="D812" t="s">
        <v>356</v>
      </c>
      <c r="E812">
        <v>2024</v>
      </c>
      <c r="F812">
        <v>0</v>
      </c>
      <c r="G812" s="2" t="str">
        <f t="shared" si="12"/>
        <v>EG_CCGTNR</v>
      </c>
    </row>
    <row r="813" spans="1:7" x14ac:dyDescent="0.25">
      <c r="A813" t="s">
        <v>14</v>
      </c>
      <c r="B813" t="s">
        <v>6</v>
      </c>
      <c r="C813" t="s">
        <v>12</v>
      </c>
      <c r="D813" t="s">
        <v>356</v>
      </c>
      <c r="E813">
        <v>2025</v>
      </c>
      <c r="F813">
        <v>0</v>
      </c>
      <c r="G813" s="2" t="str">
        <f t="shared" si="12"/>
        <v>EG_CCGTNR</v>
      </c>
    </row>
    <row r="814" spans="1:7" x14ac:dyDescent="0.25">
      <c r="A814" t="s">
        <v>14</v>
      </c>
      <c r="B814" t="s">
        <v>6</v>
      </c>
      <c r="C814" t="s">
        <v>12</v>
      </c>
      <c r="D814" t="s">
        <v>356</v>
      </c>
      <c r="E814">
        <v>2026</v>
      </c>
      <c r="F814">
        <v>0</v>
      </c>
      <c r="G814" s="2" t="str">
        <f t="shared" si="12"/>
        <v>EG_CCGTNR</v>
      </c>
    </row>
    <row r="815" spans="1:7" x14ac:dyDescent="0.25">
      <c r="A815" t="s">
        <v>14</v>
      </c>
      <c r="B815" t="s">
        <v>6</v>
      </c>
      <c r="C815" t="s">
        <v>12</v>
      </c>
      <c r="D815" t="s">
        <v>356</v>
      </c>
      <c r="E815">
        <v>2027</v>
      </c>
      <c r="F815">
        <v>0</v>
      </c>
      <c r="G815" s="2" t="str">
        <f t="shared" si="12"/>
        <v>EG_CCGTNR</v>
      </c>
    </row>
    <row r="816" spans="1:7" x14ac:dyDescent="0.25">
      <c r="A816" t="s">
        <v>14</v>
      </c>
      <c r="B816" t="s">
        <v>6</v>
      </c>
      <c r="C816" t="s">
        <v>12</v>
      </c>
      <c r="D816" t="s">
        <v>356</v>
      </c>
      <c r="E816">
        <v>2028</v>
      </c>
      <c r="F816">
        <v>0</v>
      </c>
      <c r="G816" s="2" t="str">
        <f t="shared" si="12"/>
        <v>EG_CCGTNR</v>
      </c>
    </row>
    <row r="817" spans="1:7" x14ac:dyDescent="0.25">
      <c r="A817" t="s">
        <v>14</v>
      </c>
      <c r="B817" t="s">
        <v>6</v>
      </c>
      <c r="C817" t="s">
        <v>12</v>
      </c>
      <c r="D817" t="s">
        <v>356</v>
      </c>
      <c r="E817">
        <v>2029</v>
      </c>
      <c r="F817">
        <v>0</v>
      </c>
      <c r="G817" s="2" t="str">
        <f t="shared" si="12"/>
        <v>EG_CCGTNR</v>
      </c>
    </row>
    <row r="818" spans="1:7" x14ac:dyDescent="0.25">
      <c r="A818" t="s">
        <v>14</v>
      </c>
      <c r="B818" t="s">
        <v>6</v>
      </c>
      <c r="C818" t="s">
        <v>12</v>
      </c>
      <c r="D818" t="s">
        <v>356</v>
      </c>
      <c r="E818">
        <v>2030</v>
      </c>
      <c r="F818">
        <v>0</v>
      </c>
      <c r="G818" s="2" t="str">
        <f t="shared" si="12"/>
        <v>EG_CCGTNR</v>
      </c>
    </row>
    <row r="819" spans="1:7" x14ac:dyDescent="0.25">
      <c r="A819" t="s">
        <v>14</v>
      </c>
      <c r="B819" t="s">
        <v>6</v>
      </c>
      <c r="C819" t="s">
        <v>12</v>
      </c>
      <c r="D819" t="s">
        <v>356</v>
      </c>
      <c r="E819">
        <v>2031</v>
      </c>
      <c r="F819">
        <v>0</v>
      </c>
      <c r="G819" s="2" t="str">
        <f t="shared" si="12"/>
        <v>EG_CCGTNR</v>
      </c>
    </row>
    <row r="820" spans="1:7" x14ac:dyDescent="0.25">
      <c r="A820" t="s">
        <v>14</v>
      </c>
      <c r="B820" t="s">
        <v>6</v>
      </c>
      <c r="C820" t="s">
        <v>12</v>
      </c>
      <c r="D820" t="s">
        <v>356</v>
      </c>
      <c r="E820">
        <v>2032</v>
      </c>
      <c r="F820">
        <v>0</v>
      </c>
      <c r="G820" s="2" t="str">
        <f t="shared" si="12"/>
        <v>EG_CCGTNR</v>
      </c>
    </row>
    <row r="821" spans="1:7" x14ac:dyDescent="0.25">
      <c r="A821" t="s">
        <v>14</v>
      </c>
      <c r="B821" t="s">
        <v>6</v>
      </c>
      <c r="C821" t="s">
        <v>12</v>
      </c>
      <c r="D821" t="s">
        <v>356</v>
      </c>
      <c r="E821">
        <v>2033</v>
      </c>
      <c r="F821">
        <v>0</v>
      </c>
      <c r="G821" s="2" t="str">
        <f t="shared" si="12"/>
        <v>EG_CCGTNR</v>
      </c>
    </row>
    <row r="822" spans="1:7" x14ac:dyDescent="0.25">
      <c r="A822" t="s">
        <v>14</v>
      </c>
      <c r="B822" t="s">
        <v>6</v>
      </c>
      <c r="C822" t="s">
        <v>12</v>
      </c>
      <c r="D822" t="s">
        <v>356</v>
      </c>
      <c r="E822">
        <v>2034</v>
      </c>
      <c r="F822">
        <v>0</v>
      </c>
      <c r="G822" s="2" t="str">
        <f t="shared" si="12"/>
        <v>EG_CCGTNR</v>
      </c>
    </row>
    <row r="823" spans="1:7" x14ac:dyDescent="0.25">
      <c r="A823" t="s">
        <v>14</v>
      </c>
      <c r="B823" t="s">
        <v>6</v>
      </c>
      <c r="C823" t="s">
        <v>12</v>
      </c>
      <c r="D823" t="s">
        <v>356</v>
      </c>
      <c r="E823">
        <v>2035</v>
      </c>
      <c r="F823">
        <v>0</v>
      </c>
      <c r="G823" s="2" t="str">
        <f t="shared" si="12"/>
        <v>EG_CCGTNR</v>
      </c>
    </row>
    <row r="824" spans="1:7" x14ac:dyDescent="0.25">
      <c r="A824" t="s">
        <v>14</v>
      </c>
      <c r="B824" t="s">
        <v>6</v>
      </c>
      <c r="C824" t="s">
        <v>12</v>
      </c>
      <c r="D824" t="s">
        <v>356</v>
      </c>
      <c r="E824">
        <v>2036</v>
      </c>
      <c r="F824">
        <v>0</v>
      </c>
      <c r="G824" s="2" t="str">
        <f t="shared" si="12"/>
        <v>EG_CCGTNR</v>
      </c>
    </row>
    <row r="825" spans="1:7" x14ac:dyDescent="0.25">
      <c r="A825" t="s">
        <v>14</v>
      </c>
      <c r="B825" t="s">
        <v>6</v>
      </c>
      <c r="C825" t="s">
        <v>12</v>
      </c>
      <c r="D825" t="s">
        <v>356</v>
      </c>
      <c r="E825">
        <v>2037</v>
      </c>
      <c r="F825">
        <v>0</v>
      </c>
      <c r="G825" s="2" t="str">
        <f t="shared" si="12"/>
        <v>EG_CCGTNR</v>
      </c>
    </row>
    <row r="826" spans="1:7" x14ac:dyDescent="0.25">
      <c r="A826" t="s">
        <v>14</v>
      </c>
      <c r="B826" t="s">
        <v>6</v>
      </c>
      <c r="C826" t="s">
        <v>12</v>
      </c>
      <c r="D826" t="s">
        <v>356</v>
      </c>
      <c r="E826">
        <v>2038</v>
      </c>
      <c r="F826">
        <v>0</v>
      </c>
      <c r="G826" s="2" t="str">
        <f t="shared" si="12"/>
        <v>EG_CCGTNR</v>
      </c>
    </row>
    <row r="827" spans="1:7" x14ac:dyDescent="0.25">
      <c r="A827" t="s">
        <v>14</v>
      </c>
      <c r="B827" t="s">
        <v>6</v>
      </c>
      <c r="C827" t="s">
        <v>12</v>
      </c>
      <c r="D827" t="s">
        <v>356</v>
      </c>
      <c r="E827">
        <v>2039</v>
      </c>
      <c r="F827">
        <v>0</v>
      </c>
      <c r="G827" s="2" t="str">
        <f t="shared" si="12"/>
        <v>EG_CCGTNR</v>
      </c>
    </row>
    <row r="828" spans="1:7" x14ac:dyDescent="0.25">
      <c r="A828" t="s">
        <v>14</v>
      </c>
      <c r="B828" t="s">
        <v>6</v>
      </c>
      <c r="C828" t="s">
        <v>12</v>
      </c>
      <c r="D828" t="s">
        <v>356</v>
      </c>
      <c r="E828">
        <v>2040</v>
      </c>
      <c r="F828">
        <v>0</v>
      </c>
      <c r="G828" s="2" t="str">
        <f t="shared" si="12"/>
        <v>EG_CCGTNR</v>
      </c>
    </row>
    <row r="829" spans="1:7" x14ac:dyDescent="0.25">
      <c r="A829" t="s">
        <v>14</v>
      </c>
      <c r="B829" t="s">
        <v>6</v>
      </c>
      <c r="C829" t="s">
        <v>12</v>
      </c>
      <c r="D829" t="s">
        <v>356</v>
      </c>
      <c r="E829">
        <v>2041</v>
      </c>
      <c r="F829">
        <v>0</v>
      </c>
      <c r="G829" s="2" t="str">
        <f t="shared" si="12"/>
        <v>EG_CCGTNR</v>
      </c>
    </row>
    <row r="830" spans="1:7" x14ac:dyDescent="0.25">
      <c r="A830" t="s">
        <v>14</v>
      </c>
      <c r="B830" t="s">
        <v>6</v>
      </c>
      <c r="C830" t="s">
        <v>12</v>
      </c>
      <c r="D830" t="s">
        <v>355</v>
      </c>
      <c r="E830">
        <v>2024</v>
      </c>
      <c r="F830">
        <v>0</v>
      </c>
      <c r="G830" s="2" t="str">
        <f t="shared" si="12"/>
        <v>EG_CCGTNR</v>
      </c>
    </row>
    <row r="831" spans="1:7" x14ac:dyDescent="0.25">
      <c r="A831" t="s">
        <v>14</v>
      </c>
      <c r="B831" t="s">
        <v>6</v>
      </c>
      <c r="C831" t="s">
        <v>12</v>
      </c>
      <c r="D831" t="s">
        <v>355</v>
      </c>
      <c r="E831">
        <v>2025</v>
      </c>
      <c r="F831">
        <v>0</v>
      </c>
      <c r="G831" s="2" t="str">
        <f t="shared" si="12"/>
        <v>EG_CCGTNR</v>
      </c>
    </row>
    <row r="832" spans="1:7" x14ac:dyDescent="0.25">
      <c r="A832" t="s">
        <v>14</v>
      </c>
      <c r="B832" t="s">
        <v>6</v>
      </c>
      <c r="C832" t="s">
        <v>12</v>
      </c>
      <c r="D832" t="s">
        <v>355</v>
      </c>
      <c r="E832">
        <v>2026</v>
      </c>
      <c r="F832">
        <v>0</v>
      </c>
      <c r="G832" s="2" t="str">
        <f t="shared" si="12"/>
        <v>EG_CCGTNR</v>
      </c>
    </row>
    <row r="833" spans="1:7" x14ac:dyDescent="0.25">
      <c r="A833" t="s">
        <v>14</v>
      </c>
      <c r="B833" t="s">
        <v>6</v>
      </c>
      <c r="C833" t="s">
        <v>12</v>
      </c>
      <c r="D833" t="s">
        <v>355</v>
      </c>
      <c r="E833">
        <v>2027</v>
      </c>
      <c r="F833">
        <v>0</v>
      </c>
      <c r="G833" s="2" t="str">
        <f t="shared" si="12"/>
        <v>EG_CCGTNR</v>
      </c>
    </row>
    <row r="834" spans="1:7" x14ac:dyDescent="0.25">
      <c r="A834" t="s">
        <v>14</v>
      </c>
      <c r="B834" t="s">
        <v>6</v>
      </c>
      <c r="C834" t="s">
        <v>12</v>
      </c>
      <c r="D834" t="s">
        <v>355</v>
      </c>
      <c r="E834">
        <v>2028</v>
      </c>
      <c r="F834">
        <v>0</v>
      </c>
      <c r="G834" s="2" t="str">
        <f t="shared" si="12"/>
        <v>EG_CCGTNR</v>
      </c>
    </row>
    <row r="835" spans="1:7" x14ac:dyDescent="0.25">
      <c r="A835" t="s">
        <v>14</v>
      </c>
      <c r="B835" t="s">
        <v>6</v>
      </c>
      <c r="C835" t="s">
        <v>12</v>
      </c>
      <c r="D835" t="s">
        <v>355</v>
      </c>
      <c r="E835">
        <v>2029</v>
      </c>
      <c r="F835">
        <v>0</v>
      </c>
      <c r="G835" s="2" t="str">
        <f t="shared" ref="G835:G898" si="13">_xlfn.CONCAT(A835,C835)</f>
        <v>EG_CCGTNR</v>
      </c>
    </row>
    <row r="836" spans="1:7" x14ac:dyDescent="0.25">
      <c r="A836" t="s">
        <v>14</v>
      </c>
      <c r="B836" t="s">
        <v>6</v>
      </c>
      <c r="C836" t="s">
        <v>12</v>
      </c>
      <c r="D836" t="s">
        <v>355</v>
      </c>
      <c r="E836">
        <v>2030</v>
      </c>
      <c r="F836">
        <v>0</v>
      </c>
      <c r="G836" s="2" t="str">
        <f t="shared" si="13"/>
        <v>EG_CCGTNR</v>
      </c>
    </row>
    <row r="837" spans="1:7" x14ac:dyDescent="0.25">
      <c r="A837" t="s">
        <v>14</v>
      </c>
      <c r="B837" t="s">
        <v>6</v>
      </c>
      <c r="C837" t="s">
        <v>12</v>
      </c>
      <c r="D837" t="s">
        <v>355</v>
      </c>
      <c r="E837">
        <v>2031</v>
      </c>
      <c r="F837">
        <v>0</v>
      </c>
      <c r="G837" s="2" t="str">
        <f t="shared" si="13"/>
        <v>EG_CCGTNR</v>
      </c>
    </row>
    <row r="838" spans="1:7" x14ac:dyDescent="0.25">
      <c r="A838" t="s">
        <v>14</v>
      </c>
      <c r="B838" t="s">
        <v>6</v>
      </c>
      <c r="C838" t="s">
        <v>12</v>
      </c>
      <c r="D838" t="s">
        <v>355</v>
      </c>
      <c r="E838">
        <v>2032</v>
      </c>
      <c r="F838">
        <v>0</v>
      </c>
      <c r="G838" s="2" t="str">
        <f t="shared" si="13"/>
        <v>EG_CCGTNR</v>
      </c>
    </row>
    <row r="839" spans="1:7" x14ac:dyDescent="0.25">
      <c r="A839" t="s">
        <v>14</v>
      </c>
      <c r="B839" t="s">
        <v>6</v>
      </c>
      <c r="C839" t="s">
        <v>12</v>
      </c>
      <c r="D839" t="s">
        <v>355</v>
      </c>
      <c r="E839">
        <v>2033</v>
      </c>
      <c r="F839">
        <v>0</v>
      </c>
      <c r="G839" s="2" t="str">
        <f t="shared" si="13"/>
        <v>EG_CCGTNR</v>
      </c>
    </row>
    <row r="840" spans="1:7" x14ac:dyDescent="0.25">
      <c r="A840" t="s">
        <v>14</v>
      </c>
      <c r="B840" t="s">
        <v>6</v>
      </c>
      <c r="C840" t="s">
        <v>12</v>
      </c>
      <c r="D840" t="s">
        <v>355</v>
      </c>
      <c r="E840">
        <v>2034</v>
      </c>
      <c r="F840">
        <v>0</v>
      </c>
      <c r="G840" s="2" t="str">
        <f t="shared" si="13"/>
        <v>EG_CCGTNR</v>
      </c>
    </row>
    <row r="841" spans="1:7" x14ac:dyDescent="0.25">
      <c r="A841" t="s">
        <v>14</v>
      </c>
      <c r="B841" t="s">
        <v>6</v>
      </c>
      <c r="C841" t="s">
        <v>12</v>
      </c>
      <c r="D841" t="s">
        <v>355</v>
      </c>
      <c r="E841">
        <v>2035</v>
      </c>
      <c r="F841">
        <v>0</v>
      </c>
      <c r="G841" s="2" t="str">
        <f t="shared" si="13"/>
        <v>EG_CCGTNR</v>
      </c>
    </row>
    <row r="842" spans="1:7" x14ac:dyDescent="0.25">
      <c r="A842" t="s">
        <v>14</v>
      </c>
      <c r="B842" t="s">
        <v>6</v>
      </c>
      <c r="C842" t="s">
        <v>12</v>
      </c>
      <c r="D842" t="s">
        <v>355</v>
      </c>
      <c r="E842">
        <v>2036</v>
      </c>
      <c r="F842">
        <v>0</v>
      </c>
      <c r="G842" s="2" t="str">
        <f t="shared" si="13"/>
        <v>EG_CCGTNR</v>
      </c>
    </row>
    <row r="843" spans="1:7" x14ac:dyDescent="0.25">
      <c r="A843" t="s">
        <v>14</v>
      </c>
      <c r="B843" t="s">
        <v>6</v>
      </c>
      <c r="C843" t="s">
        <v>12</v>
      </c>
      <c r="D843" t="s">
        <v>355</v>
      </c>
      <c r="E843">
        <v>2037</v>
      </c>
      <c r="F843">
        <v>0</v>
      </c>
      <c r="G843" s="2" t="str">
        <f t="shared" si="13"/>
        <v>EG_CCGTNR</v>
      </c>
    </row>
    <row r="844" spans="1:7" x14ac:dyDescent="0.25">
      <c r="A844" t="s">
        <v>14</v>
      </c>
      <c r="B844" t="s">
        <v>6</v>
      </c>
      <c r="C844" t="s">
        <v>12</v>
      </c>
      <c r="D844" t="s">
        <v>355</v>
      </c>
      <c r="E844">
        <v>2038</v>
      </c>
      <c r="F844">
        <v>0</v>
      </c>
      <c r="G844" s="2" t="str">
        <f t="shared" si="13"/>
        <v>EG_CCGTNR</v>
      </c>
    </row>
    <row r="845" spans="1:7" x14ac:dyDescent="0.25">
      <c r="A845" t="s">
        <v>14</v>
      </c>
      <c r="B845" t="s">
        <v>6</v>
      </c>
      <c r="C845" t="s">
        <v>12</v>
      </c>
      <c r="D845" t="s">
        <v>355</v>
      </c>
      <c r="E845">
        <v>2039</v>
      </c>
      <c r="F845">
        <v>0</v>
      </c>
      <c r="G845" s="2" t="str">
        <f t="shared" si="13"/>
        <v>EG_CCGTNR</v>
      </c>
    </row>
    <row r="846" spans="1:7" x14ac:dyDescent="0.25">
      <c r="A846" t="s">
        <v>14</v>
      </c>
      <c r="B846" t="s">
        <v>6</v>
      </c>
      <c r="C846" t="s">
        <v>12</v>
      </c>
      <c r="D846" t="s">
        <v>355</v>
      </c>
      <c r="E846">
        <v>2040</v>
      </c>
      <c r="F846">
        <v>0</v>
      </c>
      <c r="G846" s="2" t="str">
        <f t="shared" si="13"/>
        <v>EG_CCGTNR</v>
      </c>
    </row>
    <row r="847" spans="1:7" x14ac:dyDescent="0.25">
      <c r="A847" t="s">
        <v>14</v>
      </c>
      <c r="B847" t="s">
        <v>6</v>
      </c>
      <c r="C847" t="s">
        <v>12</v>
      </c>
      <c r="D847" t="s">
        <v>355</v>
      </c>
      <c r="E847">
        <v>2041</v>
      </c>
      <c r="F847">
        <v>0</v>
      </c>
      <c r="G847" s="2" t="str">
        <f t="shared" si="13"/>
        <v>EG_CCGTNR</v>
      </c>
    </row>
    <row r="848" spans="1:7" x14ac:dyDescent="0.25">
      <c r="A848" t="s">
        <v>14</v>
      </c>
      <c r="B848" t="s">
        <v>6</v>
      </c>
      <c r="C848" t="s">
        <v>12</v>
      </c>
      <c r="D848" t="s">
        <v>354</v>
      </c>
      <c r="E848">
        <v>2024</v>
      </c>
      <c r="F848">
        <v>0</v>
      </c>
      <c r="G848" s="2" t="str">
        <f t="shared" si="13"/>
        <v>EG_CCGTNR</v>
      </c>
    </row>
    <row r="849" spans="1:7" x14ac:dyDescent="0.25">
      <c r="A849" t="s">
        <v>14</v>
      </c>
      <c r="B849" t="s">
        <v>6</v>
      </c>
      <c r="C849" t="s">
        <v>12</v>
      </c>
      <c r="D849" t="s">
        <v>354</v>
      </c>
      <c r="E849">
        <v>2025</v>
      </c>
      <c r="F849">
        <v>0</v>
      </c>
      <c r="G849" s="2" t="str">
        <f t="shared" si="13"/>
        <v>EG_CCGTNR</v>
      </c>
    </row>
    <row r="850" spans="1:7" x14ac:dyDescent="0.25">
      <c r="A850" t="s">
        <v>14</v>
      </c>
      <c r="B850" t="s">
        <v>6</v>
      </c>
      <c r="C850" t="s">
        <v>12</v>
      </c>
      <c r="D850" t="s">
        <v>354</v>
      </c>
      <c r="E850">
        <v>2026</v>
      </c>
      <c r="F850">
        <v>0</v>
      </c>
      <c r="G850" s="2" t="str">
        <f t="shared" si="13"/>
        <v>EG_CCGTNR</v>
      </c>
    </row>
    <row r="851" spans="1:7" x14ac:dyDescent="0.25">
      <c r="A851" t="s">
        <v>14</v>
      </c>
      <c r="B851" t="s">
        <v>6</v>
      </c>
      <c r="C851" t="s">
        <v>12</v>
      </c>
      <c r="D851" t="s">
        <v>354</v>
      </c>
      <c r="E851">
        <v>2027</v>
      </c>
      <c r="F851">
        <v>0</v>
      </c>
      <c r="G851" s="2" t="str">
        <f t="shared" si="13"/>
        <v>EG_CCGTNR</v>
      </c>
    </row>
    <row r="852" spans="1:7" x14ac:dyDescent="0.25">
      <c r="A852" t="s">
        <v>14</v>
      </c>
      <c r="B852" t="s">
        <v>6</v>
      </c>
      <c r="C852" t="s">
        <v>12</v>
      </c>
      <c r="D852" t="s">
        <v>354</v>
      </c>
      <c r="E852">
        <v>2028</v>
      </c>
      <c r="F852">
        <v>0</v>
      </c>
      <c r="G852" s="2" t="str">
        <f t="shared" si="13"/>
        <v>EG_CCGTNR</v>
      </c>
    </row>
    <row r="853" spans="1:7" x14ac:dyDescent="0.25">
      <c r="A853" t="s">
        <v>14</v>
      </c>
      <c r="B853" t="s">
        <v>6</v>
      </c>
      <c r="C853" t="s">
        <v>12</v>
      </c>
      <c r="D853" t="s">
        <v>354</v>
      </c>
      <c r="E853">
        <v>2029</v>
      </c>
      <c r="F853">
        <v>0</v>
      </c>
      <c r="G853" s="2" t="str">
        <f t="shared" si="13"/>
        <v>EG_CCGTNR</v>
      </c>
    </row>
    <row r="854" spans="1:7" x14ac:dyDescent="0.25">
      <c r="A854" t="s">
        <v>14</v>
      </c>
      <c r="B854" t="s">
        <v>6</v>
      </c>
      <c r="C854" t="s">
        <v>12</v>
      </c>
      <c r="D854" t="s">
        <v>354</v>
      </c>
      <c r="E854">
        <v>2030</v>
      </c>
      <c r="F854">
        <v>0</v>
      </c>
      <c r="G854" s="2" t="str">
        <f t="shared" si="13"/>
        <v>EG_CCGTNR</v>
      </c>
    </row>
    <row r="855" spans="1:7" x14ac:dyDescent="0.25">
      <c r="A855" t="s">
        <v>14</v>
      </c>
      <c r="B855" t="s">
        <v>6</v>
      </c>
      <c r="C855" t="s">
        <v>12</v>
      </c>
      <c r="D855" t="s">
        <v>354</v>
      </c>
      <c r="E855">
        <v>2031</v>
      </c>
      <c r="F855">
        <v>0</v>
      </c>
      <c r="G855" s="2" t="str">
        <f t="shared" si="13"/>
        <v>EG_CCGTNR</v>
      </c>
    </row>
    <row r="856" spans="1:7" x14ac:dyDescent="0.25">
      <c r="A856" t="s">
        <v>14</v>
      </c>
      <c r="B856" t="s">
        <v>6</v>
      </c>
      <c r="C856" t="s">
        <v>12</v>
      </c>
      <c r="D856" t="s">
        <v>354</v>
      </c>
      <c r="E856">
        <v>2032</v>
      </c>
      <c r="F856">
        <v>0</v>
      </c>
      <c r="G856" s="2" t="str">
        <f t="shared" si="13"/>
        <v>EG_CCGTNR</v>
      </c>
    </row>
    <row r="857" spans="1:7" x14ac:dyDescent="0.25">
      <c r="A857" t="s">
        <v>14</v>
      </c>
      <c r="B857" t="s">
        <v>6</v>
      </c>
      <c r="C857" t="s">
        <v>12</v>
      </c>
      <c r="D857" t="s">
        <v>354</v>
      </c>
      <c r="E857">
        <v>2033</v>
      </c>
      <c r="F857">
        <v>0</v>
      </c>
      <c r="G857" s="2" t="str">
        <f t="shared" si="13"/>
        <v>EG_CCGTNR</v>
      </c>
    </row>
    <row r="858" spans="1:7" x14ac:dyDescent="0.25">
      <c r="A858" t="s">
        <v>14</v>
      </c>
      <c r="B858" t="s">
        <v>6</v>
      </c>
      <c r="C858" t="s">
        <v>12</v>
      </c>
      <c r="D858" t="s">
        <v>354</v>
      </c>
      <c r="E858">
        <v>2034</v>
      </c>
      <c r="F858">
        <v>0</v>
      </c>
      <c r="G858" s="2" t="str">
        <f t="shared" si="13"/>
        <v>EG_CCGTNR</v>
      </c>
    </row>
    <row r="859" spans="1:7" x14ac:dyDescent="0.25">
      <c r="A859" t="s">
        <v>14</v>
      </c>
      <c r="B859" t="s">
        <v>6</v>
      </c>
      <c r="C859" t="s">
        <v>12</v>
      </c>
      <c r="D859" t="s">
        <v>354</v>
      </c>
      <c r="E859">
        <v>2035</v>
      </c>
      <c r="F859">
        <v>0</v>
      </c>
      <c r="G859" s="2" t="str">
        <f t="shared" si="13"/>
        <v>EG_CCGTNR</v>
      </c>
    </row>
    <row r="860" spans="1:7" x14ac:dyDescent="0.25">
      <c r="A860" t="s">
        <v>14</v>
      </c>
      <c r="B860" t="s">
        <v>6</v>
      </c>
      <c r="C860" t="s">
        <v>12</v>
      </c>
      <c r="D860" t="s">
        <v>354</v>
      </c>
      <c r="E860">
        <v>2036</v>
      </c>
      <c r="F860">
        <v>0</v>
      </c>
      <c r="G860" s="2" t="str">
        <f t="shared" si="13"/>
        <v>EG_CCGTNR</v>
      </c>
    </row>
    <row r="861" spans="1:7" x14ac:dyDescent="0.25">
      <c r="A861" t="s">
        <v>14</v>
      </c>
      <c r="B861" t="s">
        <v>6</v>
      </c>
      <c r="C861" t="s">
        <v>12</v>
      </c>
      <c r="D861" t="s">
        <v>354</v>
      </c>
      <c r="E861">
        <v>2037</v>
      </c>
      <c r="F861">
        <v>0</v>
      </c>
      <c r="G861" s="2" t="str">
        <f t="shared" si="13"/>
        <v>EG_CCGTNR</v>
      </c>
    </row>
    <row r="862" spans="1:7" x14ac:dyDescent="0.25">
      <c r="A862" t="s">
        <v>14</v>
      </c>
      <c r="B862" t="s">
        <v>6</v>
      </c>
      <c r="C862" t="s">
        <v>12</v>
      </c>
      <c r="D862" t="s">
        <v>354</v>
      </c>
      <c r="E862">
        <v>2038</v>
      </c>
      <c r="F862">
        <v>0</v>
      </c>
      <c r="G862" s="2" t="str">
        <f t="shared" si="13"/>
        <v>EG_CCGTNR</v>
      </c>
    </row>
    <row r="863" spans="1:7" x14ac:dyDescent="0.25">
      <c r="A863" t="s">
        <v>14</v>
      </c>
      <c r="B863" t="s">
        <v>6</v>
      </c>
      <c r="C863" t="s">
        <v>12</v>
      </c>
      <c r="D863" t="s">
        <v>354</v>
      </c>
      <c r="E863">
        <v>2039</v>
      </c>
      <c r="F863">
        <v>0</v>
      </c>
      <c r="G863" s="2" t="str">
        <f t="shared" si="13"/>
        <v>EG_CCGTNR</v>
      </c>
    </row>
    <row r="864" spans="1:7" x14ac:dyDescent="0.25">
      <c r="A864" t="s">
        <v>14</v>
      </c>
      <c r="B864" t="s">
        <v>6</v>
      </c>
      <c r="C864" t="s">
        <v>12</v>
      </c>
      <c r="D864" t="s">
        <v>354</v>
      </c>
      <c r="E864">
        <v>2040</v>
      </c>
      <c r="F864">
        <v>0</v>
      </c>
      <c r="G864" s="2" t="str">
        <f t="shared" si="13"/>
        <v>EG_CCGTNR</v>
      </c>
    </row>
    <row r="865" spans="1:7" x14ac:dyDescent="0.25">
      <c r="A865" t="s">
        <v>14</v>
      </c>
      <c r="B865" t="s">
        <v>6</v>
      </c>
      <c r="C865" t="s">
        <v>12</v>
      </c>
      <c r="D865" t="s">
        <v>354</v>
      </c>
      <c r="E865">
        <v>2041</v>
      </c>
      <c r="F865">
        <v>0</v>
      </c>
      <c r="G865" s="2" t="str">
        <f t="shared" si="13"/>
        <v>EG_CCGTNR</v>
      </c>
    </row>
    <row r="866" spans="1:7" x14ac:dyDescent="0.25">
      <c r="A866" t="s">
        <v>14</v>
      </c>
      <c r="B866" t="s">
        <v>6</v>
      </c>
      <c r="C866" t="s">
        <v>12</v>
      </c>
      <c r="D866" t="s">
        <v>353</v>
      </c>
      <c r="E866">
        <v>2024</v>
      </c>
      <c r="F866">
        <v>0</v>
      </c>
      <c r="G866" s="2" t="str">
        <f t="shared" si="13"/>
        <v>EG_CCGTNR</v>
      </c>
    </row>
    <row r="867" spans="1:7" x14ac:dyDescent="0.25">
      <c r="A867" t="s">
        <v>14</v>
      </c>
      <c r="B867" t="s">
        <v>6</v>
      </c>
      <c r="C867" t="s">
        <v>12</v>
      </c>
      <c r="D867" t="s">
        <v>353</v>
      </c>
      <c r="E867">
        <v>2025</v>
      </c>
      <c r="F867">
        <v>0</v>
      </c>
      <c r="G867" s="2" t="str">
        <f t="shared" si="13"/>
        <v>EG_CCGTNR</v>
      </c>
    </row>
    <row r="868" spans="1:7" x14ac:dyDescent="0.25">
      <c r="A868" t="s">
        <v>14</v>
      </c>
      <c r="B868" t="s">
        <v>6</v>
      </c>
      <c r="C868" t="s">
        <v>12</v>
      </c>
      <c r="D868" t="s">
        <v>353</v>
      </c>
      <c r="E868">
        <v>2026</v>
      </c>
      <c r="F868">
        <v>0</v>
      </c>
      <c r="G868" s="2" t="str">
        <f t="shared" si="13"/>
        <v>EG_CCGTNR</v>
      </c>
    </row>
    <row r="869" spans="1:7" x14ac:dyDescent="0.25">
      <c r="A869" t="s">
        <v>14</v>
      </c>
      <c r="B869" t="s">
        <v>6</v>
      </c>
      <c r="C869" t="s">
        <v>12</v>
      </c>
      <c r="D869" t="s">
        <v>353</v>
      </c>
      <c r="E869">
        <v>2027</v>
      </c>
      <c r="F869">
        <v>0.21</v>
      </c>
      <c r="G869" s="2" t="str">
        <f t="shared" si="13"/>
        <v>EG_CCGTNR</v>
      </c>
    </row>
    <row r="870" spans="1:7" x14ac:dyDescent="0.25">
      <c r="A870" t="s">
        <v>14</v>
      </c>
      <c r="B870" t="s">
        <v>6</v>
      </c>
      <c r="C870" t="s">
        <v>12</v>
      </c>
      <c r="D870" t="s">
        <v>353</v>
      </c>
      <c r="E870">
        <v>2028</v>
      </c>
      <c r="F870">
        <v>0.21</v>
      </c>
      <c r="G870" s="2" t="str">
        <f t="shared" si="13"/>
        <v>EG_CCGTNR</v>
      </c>
    </row>
    <row r="871" spans="1:7" x14ac:dyDescent="0.25">
      <c r="A871" t="s">
        <v>14</v>
      </c>
      <c r="B871" t="s">
        <v>6</v>
      </c>
      <c r="C871" t="s">
        <v>12</v>
      </c>
      <c r="D871" t="s">
        <v>353</v>
      </c>
      <c r="E871">
        <v>2029</v>
      </c>
      <c r="F871">
        <v>0.21</v>
      </c>
      <c r="G871" s="2" t="str">
        <f t="shared" si="13"/>
        <v>EG_CCGTNR</v>
      </c>
    </row>
    <row r="872" spans="1:7" x14ac:dyDescent="0.25">
      <c r="A872" t="s">
        <v>14</v>
      </c>
      <c r="B872" t="s">
        <v>6</v>
      </c>
      <c r="C872" t="s">
        <v>12</v>
      </c>
      <c r="D872" t="s">
        <v>353</v>
      </c>
      <c r="E872">
        <v>2030</v>
      </c>
      <c r="F872">
        <v>0.21</v>
      </c>
      <c r="G872" s="2" t="str">
        <f t="shared" si="13"/>
        <v>EG_CCGTNR</v>
      </c>
    </row>
    <row r="873" spans="1:7" x14ac:dyDescent="0.25">
      <c r="A873" t="s">
        <v>14</v>
      </c>
      <c r="B873" t="s">
        <v>6</v>
      </c>
      <c r="C873" t="s">
        <v>12</v>
      </c>
      <c r="D873" t="s">
        <v>353</v>
      </c>
      <c r="E873">
        <v>2031</v>
      </c>
      <c r="F873">
        <v>0</v>
      </c>
      <c r="G873" s="2" t="str">
        <f t="shared" si="13"/>
        <v>EG_CCGTNR</v>
      </c>
    </row>
    <row r="874" spans="1:7" x14ac:dyDescent="0.25">
      <c r="A874" t="s">
        <v>14</v>
      </c>
      <c r="B874" t="s">
        <v>6</v>
      </c>
      <c r="C874" t="s">
        <v>12</v>
      </c>
      <c r="D874" t="s">
        <v>353</v>
      </c>
      <c r="E874">
        <v>2032</v>
      </c>
      <c r="F874">
        <v>0</v>
      </c>
      <c r="G874" s="2" t="str">
        <f t="shared" si="13"/>
        <v>EG_CCGTNR</v>
      </c>
    </row>
    <row r="875" spans="1:7" x14ac:dyDescent="0.25">
      <c r="A875" t="s">
        <v>14</v>
      </c>
      <c r="B875" t="s">
        <v>6</v>
      </c>
      <c r="C875" t="s">
        <v>12</v>
      </c>
      <c r="D875" t="s">
        <v>353</v>
      </c>
      <c r="E875">
        <v>2033</v>
      </c>
      <c r="F875">
        <v>0</v>
      </c>
      <c r="G875" s="2" t="str">
        <f t="shared" si="13"/>
        <v>EG_CCGTNR</v>
      </c>
    </row>
    <row r="876" spans="1:7" x14ac:dyDescent="0.25">
      <c r="A876" t="s">
        <v>14</v>
      </c>
      <c r="B876" t="s">
        <v>6</v>
      </c>
      <c r="C876" t="s">
        <v>12</v>
      </c>
      <c r="D876" t="s">
        <v>353</v>
      </c>
      <c r="E876">
        <v>2034</v>
      </c>
      <c r="F876">
        <v>0</v>
      </c>
      <c r="G876" s="2" t="str">
        <f t="shared" si="13"/>
        <v>EG_CCGTNR</v>
      </c>
    </row>
    <row r="877" spans="1:7" x14ac:dyDescent="0.25">
      <c r="A877" t="s">
        <v>14</v>
      </c>
      <c r="B877" t="s">
        <v>6</v>
      </c>
      <c r="C877" t="s">
        <v>12</v>
      </c>
      <c r="D877" t="s">
        <v>353</v>
      </c>
      <c r="E877">
        <v>2035</v>
      </c>
      <c r="F877">
        <v>0</v>
      </c>
      <c r="G877" s="2" t="str">
        <f t="shared" si="13"/>
        <v>EG_CCGTNR</v>
      </c>
    </row>
    <row r="878" spans="1:7" x14ac:dyDescent="0.25">
      <c r="A878" t="s">
        <v>14</v>
      </c>
      <c r="B878" t="s">
        <v>6</v>
      </c>
      <c r="C878" t="s">
        <v>12</v>
      </c>
      <c r="D878" t="s">
        <v>353</v>
      </c>
      <c r="E878">
        <v>2036</v>
      </c>
      <c r="F878">
        <v>0</v>
      </c>
      <c r="G878" s="2" t="str">
        <f t="shared" si="13"/>
        <v>EG_CCGTNR</v>
      </c>
    </row>
    <row r="879" spans="1:7" x14ac:dyDescent="0.25">
      <c r="A879" t="s">
        <v>14</v>
      </c>
      <c r="B879" t="s">
        <v>6</v>
      </c>
      <c r="C879" t="s">
        <v>12</v>
      </c>
      <c r="D879" t="s">
        <v>353</v>
      </c>
      <c r="E879">
        <v>2037</v>
      </c>
      <c r="F879">
        <v>0</v>
      </c>
      <c r="G879" s="2" t="str">
        <f t="shared" si="13"/>
        <v>EG_CCGTNR</v>
      </c>
    </row>
    <row r="880" spans="1:7" x14ac:dyDescent="0.25">
      <c r="A880" t="s">
        <v>14</v>
      </c>
      <c r="B880" t="s">
        <v>6</v>
      </c>
      <c r="C880" t="s">
        <v>12</v>
      </c>
      <c r="D880" t="s">
        <v>353</v>
      </c>
      <c r="E880">
        <v>2038</v>
      </c>
      <c r="F880">
        <v>0</v>
      </c>
      <c r="G880" s="2" t="str">
        <f t="shared" si="13"/>
        <v>EG_CCGTNR</v>
      </c>
    </row>
    <row r="881" spans="1:7" x14ac:dyDescent="0.25">
      <c r="A881" t="s">
        <v>14</v>
      </c>
      <c r="B881" t="s">
        <v>6</v>
      </c>
      <c r="C881" t="s">
        <v>12</v>
      </c>
      <c r="D881" t="s">
        <v>353</v>
      </c>
      <c r="E881">
        <v>2039</v>
      </c>
      <c r="F881">
        <v>0</v>
      </c>
      <c r="G881" s="2" t="str">
        <f t="shared" si="13"/>
        <v>EG_CCGTNR</v>
      </c>
    </row>
    <row r="882" spans="1:7" x14ac:dyDescent="0.25">
      <c r="A882" t="s">
        <v>14</v>
      </c>
      <c r="B882" t="s">
        <v>6</v>
      </c>
      <c r="C882" t="s">
        <v>12</v>
      </c>
      <c r="D882" t="s">
        <v>353</v>
      </c>
      <c r="E882">
        <v>2040</v>
      </c>
      <c r="F882">
        <v>0</v>
      </c>
      <c r="G882" s="2" t="str">
        <f t="shared" si="13"/>
        <v>EG_CCGTNR</v>
      </c>
    </row>
    <row r="883" spans="1:7" x14ac:dyDescent="0.25">
      <c r="A883" t="s">
        <v>14</v>
      </c>
      <c r="B883" t="s">
        <v>6</v>
      </c>
      <c r="C883" t="s">
        <v>12</v>
      </c>
      <c r="D883" t="s">
        <v>353</v>
      </c>
      <c r="E883">
        <v>2041</v>
      </c>
      <c r="F883">
        <v>0</v>
      </c>
      <c r="G883" s="2" t="str">
        <f t="shared" si="13"/>
        <v>EG_CCGTNR</v>
      </c>
    </row>
    <row r="884" spans="1:7" x14ac:dyDescent="0.25">
      <c r="A884" t="s">
        <v>14</v>
      </c>
      <c r="B884" t="s">
        <v>6</v>
      </c>
      <c r="C884" t="s">
        <v>12</v>
      </c>
      <c r="D884" t="s">
        <v>352</v>
      </c>
      <c r="E884">
        <v>2024</v>
      </c>
      <c r="F884">
        <v>0</v>
      </c>
      <c r="G884" s="2" t="str">
        <f t="shared" si="13"/>
        <v>EG_CCGTNR</v>
      </c>
    </row>
    <row r="885" spans="1:7" x14ac:dyDescent="0.25">
      <c r="A885" t="s">
        <v>14</v>
      </c>
      <c r="B885" t="s">
        <v>6</v>
      </c>
      <c r="C885" t="s">
        <v>12</v>
      </c>
      <c r="D885" t="s">
        <v>352</v>
      </c>
      <c r="E885">
        <v>2025</v>
      </c>
      <c r="F885">
        <v>0</v>
      </c>
      <c r="G885" s="2" t="str">
        <f t="shared" si="13"/>
        <v>EG_CCGTNR</v>
      </c>
    </row>
    <row r="886" spans="1:7" x14ac:dyDescent="0.25">
      <c r="A886" t="s">
        <v>14</v>
      </c>
      <c r="B886" t="s">
        <v>6</v>
      </c>
      <c r="C886" t="s">
        <v>12</v>
      </c>
      <c r="D886" t="s">
        <v>352</v>
      </c>
      <c r="E886">
        <v>2026</v>
      </c>
      <c r="F886">
        <v>0</v>
      </c>
      <c r="G886" s="2" t="str">
        <f t="shared" si="13"/>
        <v>EG_CCGTNR</v>
      </c>
    </row>
    <row r="887" spans="1:7" x14ac:dyDescent="0.25">
      <c r="A887" t="s">
        <v>14</v>
      </c>
      <c r="B887" t="s">
        <v>6</v>
      </c>
      <c r="C887" t="s">
        <v>12</v>
      </c>
      <c r="D887" t="s">
        <v>352</v>
      </c>
      <c r="E887">
        <v>2027</v>
      </c>
      <c r="F887">
        <v>0</v>
      </c>
      <c r="G887" s="2" t="str">
        <f t="shared" si="13"/>
        <v>EG_CCGTNR</v>
      </c>
    </row>
    <row r="888" spans="1:7" x14ac:dyDescent="0.25">
      <c r="A888" t="s">
        <v>14</v>
      </c>
      <c r="B888" t="s">
        <v>6</v>
      </c>
      <c r="C888" t="s">
        <v>12</v>
      </c>
      <c r="D888" t="s">
        <v>352</v>
      </c>
      <c r="E888">
        <v>2028</v>
      </c>
      <c r="F888">
        <v>0</v>
      </c>
      <c r="G888" s="2" t="str">
        <f t="shared" si="13"/>
        <v>EG_CCGTNR</v>
      </c>
    </row>
    <row r="889" spans="1:7" x14ac:dyDescent="0.25">
      <c r="A889" t="s">
        <v>14</v>
      </c>
      <c r="B889" t="s">
        <v>6</v>
      </c>
      <c r="C889" t="s">
        <v>12</v>
      </c>
      <c r="D889" t="s">
        <v>352</v>
      </c>
      <c r="E889">
        <v>2029</v>
      </c>
      <c r="F889">
        <v>0</v>
      </c>
      <c r="G889" s="2" t="str">
        <f t="shared" si="13"/>
        <v>EG_CCGTNR</v>
      </c>
    </row>
    <row r="890" spans="1:7" x14ac:dyDescent="0.25">
      <c r="A890" t="s">
        <v>14</v>
      </c>
      <c r="B890" t="s">
        <v>6</v>
      </c>
      <c r="C890" t="s">
        <v>12</v>
      </c>
      <c r="D890" t="s">
        <v>352</v>
      </c>
      <c r="E890">
        <v>2030</v>
      </c>
      <c r="F890">
        <v>0</v>
      </c>
      <c r="G890" s="2" t="str">
        <f t="shared" si="13"/>
        <v>EG_CCGTNR</v>
      </c>
    </row>
    <row r="891" spans="1:7" x14ac:dyDescent="0.25">
      <c r="A891" t="s">
        <v>14</v>
      </c>
      <c r="B891" t="s">
        <v>6</v>
      </c>
      <c r="C891" t="s">
        <v>12</v>
      </c>
      <c r="D891" t="s">
        <v>352</v>
      </c>
      <c r="E891">
        <v>2031</v>
      </c>
      <c r="F891">
        <v>0</v>
      </c>
      <c r="G891" s="2" t="str">
        <f t="shared" si="13"/>
        <v>EG_CCGTNR</v>
      </c>
    </row>
    <row r="892" spans="1:7" x14ac:dyDescent="0.25">
      <c r="A892" t="s">
        <v>14</v>
      </c>
      <c r="B892" t="s">
        <v>6</v>
      </c>
      <c r="C892" t="s">
        <v>12</v>
      </c>
      <c r="D892" t="s">
        <v>352</v>
      </c>
      <c r="E892">
        <v>2032</v>
      </c>
      <c r="F892">
        <v>0</v>
      </c>
      <c r="G892" s="2" t="str">
        <f t="shared" si="13"/>
        <v>EG_CCGTNR</v>
      </c>
    </row>
    <row r="893" spans="1:7" x14ac:dyDescent="0.25">
      <c r="A893" t="s">
        <v>14</v>
      </c>
      <c r="B893" t="s">
        <v>6</v>
      </c>
      <c r="C893" t="s">
        <v>12</v>
      </c>
      <c r="D893" t="s">
        <v>352</v>
      </c>
      <c r="E893">
        <v>2033</v>
      </c>
      <c r="F893">
        <v>0</v>
      </c>
      <c r="G893" s="2" t="str">
        <f t="shared" si="13"/>
        <v>EG_CCGTNR</v>
      </c>
    </row>
    <row r="894" spans="1:7" x14ac:dyDescent="0.25">
      <c r="A894" t="s">
        <v>14</v>
      </c>
      <c r="B894" t="s">
        <v>6</v>
      </c>
      <c r="C894" t="s">
        <v>12</v>
      </c>
      <c r="D894" t="s">
        <v>352</v>
      </c>
      <c r="E894">
        <v>2034</v>
      </c>
      <c r="F894">
        <v>0</v>
      </c>
      <c r="G894" s="2" t="str">
        <f t="shared" si="13"/>
        <v>EG_CCGTNR</v>
      </c>
    </row>
    <row r="895" spans="1:7" x14ac:dyDescent="0.25">
      <c r="A895" t="s">
        <v>14</v>
      </c>
      <c r="B895" t="s">
        <v>6</v>
      </c>
      <c r="C895" t="s">
        <v>12</v>
      </c>
      <c r="D895" t="s">
        <v>352</v>
      </c>
      <c r="E895">
        <v>2035</v>
      </c>
      <c r="F895">
        <v>0</v>
      </c>
      <c r="G895" s="2" t="str">
        <f t="shared" si="13"/>
        <v>EG_CCGTNR</v>
      </c>
    </row>
    <row r="896" spans="1:7" x14ac:dyDescent="0.25">
      <c r="A896" t="s">
        <v>14</v>
      </c>
      <c r="B896" t="s">
        <v>6</v>
      </c>
      <c r="C896" t="s">
        <v>12</v>
      </c>
      <c r="D896" t="s">
        <v>352</v>
      </c>
      <c r="E896">
        <v>2036</v>
      </c>
      <c r="F896">
        <v>0</v>
      </c>
      <c r="G896" s="2" t="str">
        <f t="shared" si="13"/>
        <v>EG_CCGTNR</v>
      </c>
    </row>
    <row r="897" spans="1:7" x14ac:dyDescent="0.25">
      <c r="A897" t="s">
        <v>14</v>
      </c>
      <c r="B897" t="s">
        <v>6</v>
      </c>
      <c r="C897" t="s">
        <v>12</v>
      </c>
      <c r="D897" t="s">
        <v>352</v>
      </c>
      <c r="E897">
        <v>2037</v>
      </c>
      <c r="F897">
        <v>0</v>
      </c>
      <c r="G897" s="2" t="str">
        <f t="shared" si="13"/>
        <v>EG_CCGTNR</v>
      </c>
    </row>
    <row r="898" spans="1:7" x14ac:dyDescent="0.25">
      <c r="A898" t="s">
        <v>14</v>
      </c>
      <c r="B898" t="s">
        <v>6</v>
      </c>
      <c r="C898" t="s">
        <v>12</v>
      </c>
      <c r="D898" t="s">
        <v>352</v>
      </c>
      <c r="E898">
        <v>2038</v>
      </c>
      <c r="F898">
        <v>0</v>
      </c>
      <c r="G898" s="2" t="str">
        <f t="shared" si="13"/>
        <v>EG_CCGTNR</v>
      </c>
    </row>
    <row r="899" spans="1:7" x14ac:dyDescent="0.25">
      <c r="A899" t="s">
        <v>14</v>
      </c>
      <c r="B899" t="s">
        <v>6</v>
      </c>
      <c r="C899" t="s">
        <v>12</v>
      </c>
      <c r="D899" t="s">
        <v>352</v>
      </c>
      <c r="E899">
        <v>2039</v>
      </c>
      <c r="F899">
        <v>0</v>
      </c>
      <c r="G899" s="2" t="str">
        <f t="shared" ref="G899:G962" si="14">_xlfn.CONCAT(A899,C899)</f>
        <v>EG_CCGTNR</v>
      </c>
    </row>
    <row r="900" spans="1:7" x14ac:dyDescent="0.25">
      <c r="A900" t="s">
        <v>14</v>
      </c>
      <c r="B900" t="s">
        <v>6</v>
      </c>
      <c r="C900" t="s">
        <v>12</v>
      </c>
      <c r="D900" t="s">
        <v>352</v>
      </c>
      <c r="E900">
        <v>2040</v>
      </c>
      <c r="F900">
        <v>0</v>
      </c>
      <c r="G900" s="2" t="str">
        <f t="shared" si="14"/>
        <v>EG_CCGTNR</v>
      </c>
    </row>
    <row r="901" spans="1:7" x14ac:dyDescent="0.25">
      <c r="A901" t="s">
        <v>14</v>
      </c>
      <c r="B901" t="s">
        <v>6</v>
      </c>
      <c r="C901" t="s">
        <v>12</v>
      </c>
      <c r="D901" t="s">
        <v>352</v>
      </c>
      <c r="E901">
        <v>2041</v>
      </c>
      <c r="F901">
        <v>0</v>
      </c>
      <c r="G901" s="2" t="str">
        <f t="shared" si="14"/>
        <v>EG_CCGTNR</v>
      </c>
    </row>
    <row r="902" spans="1:7" x14ac:dyDescent="0.25">
      <c r="A902" t="s">
        <v>19</v>
      </c>
      <c r="B902" t="s">
        <v>6</v>
      </c>
      <c r="C902" t="s">
        <v>10</v>
      </c>
      <c r="D902" t="s">
        <v>376</v>
      </c>
      <c r="E902">
        <v>2024</v>
      </c>
      <c r="F902">
        <v>0</v>
      </c>
      <c r="G902" s="2" t="str">
        <f t="shared" si="14"/>
        <v>EG_SOLARGMER</v>
      </c>
    </row>
    <row r="903" spans="1:7" x14ac:dyDescent="0.25">
      <c r="A903" t="s">
        <v>19</v>
      </c>
      <c r="B903" t="s">
        <v>6</v>
      </c>
      <c r="C903" t="s">
        <v>10</v>
      </c>
      <c r="D903" t="s">
        <v>376</v>
      </c>
      <c r="E903">
        <v>2025</v>
      </c>
      <c r="F903">
        <v>0</v>
      </c>
      <c r="G903" s="2" t="str">
        <f t="shared" si="14"/>
        <v>EG_SOLARGMER</v>
      </c>
    </row>
    <row r="904" spans="1:7" x14ac:dyDescent="0.25">
      <c r="A904" t="s">
        <v>19</v>
      </c>
      <c r="B904" t="s">
        <v>6</v>
      </c>
      <c r="C904" t="s">
        <v>10</v>
      </c>
      <c r="D904" t="s">
        <v>376</v>
      </c>
      <c r="E904">
        <v>2026</v>
      </c>
      <c r="F904">
        <v>0</v>
      </c>
      <c r="G904" s="2" t="str">
        <f t="shared" si="14"/>
        <v>EG_SOLARGMER</v>
      </c>
    </row>
    <row r="905" spans="1:7" x14ac:dyDescent="0.25">
      <c r="A905" t="s">
        <v>19</v>
      </c>
      <c r="B905" t="s">
        <v>6</v>
      </c>
      <c r="C905" t="s">
        <v>10</v>
      </c>
      <c r="D905" t="s">
        <v>376</v>
      </c>
      <c r="E905">
        <v>2027</v>
      </c>
      <c r="F905">
        <v>0</v>
      </c>
      <c r="G905" s="2" t="str">
        <f t="shared" si="14"/>
        <v>EG_SOLARGMER</v>
      </c>
    </row>
    <row r="906" spans="1:7" x14ac:dyDescent="0.25">
      <c r="A906" t="s">
        <v>19</v>
      </c>
      <c r="B906" t="s">
        <v>6</v>
      </c>
      <c r="C906" t="s">
        <v>10</v>
      </c>
      <c r="D906" t="s">
        <v>376</v>
      </c>
      <c r="E906">
        <v>2028</v>
      </c>
      <c r="F906">
        <v>0</v>
      </c>
      <c r="G906" s="2" t="str">
        <f t="shared" si="14"/>
        <v>EG_SOLARGMER</v>
      </c>
    </row>
    <row r="907" spans="1:7" x14ac:dyDescent="0.25">
      <c r="A907" t="s">
        <v>19</v>
      </c>
      <c r="B907" t="s">
        <v>6</v>
      </c>
      <c r="C907" t="s">
        <v>10</v>
      </c>
      <c r="D907" t="s">
        <v>376</v>
      </c>
      <c r="E907">
        <v>2029</v>
      </c>
      <c r="F907">
        <v>0</v>
      </c>
      <c r="G907" s="2" t="str">
        <f t="shared" si="14"/>
        <v>EG_SOLARGMER</v>
      </c>
    </row>
    <row r="908" spans="1:7" x14ac:dyDescent="0.25">
      <c r="A908" t="s">
        <v>19</v>
      </c>
      <c r="B908" t="s">
        <v>6</v>
      </c>
      <c r="C908" t="s">
        <v>10</v>
      </c>
      <c r="D908" t="s">
        <v>376</v>
      </c>
      <c r="E908">
        <v>2030</v>
      </c>
      <c r="F908">
        <v>0</v>
      </c>
      <c r="G908" s="2" t="str">
        <f t="shared" si="14"/>
        <v>EG_SOLARGMER</v>
      </c>
    </row>
    <row r="909" spans="1:7" x14ac:dyDescent="0.25">
      <c r="A909" t="s">
        <v>19</v>
      </c>
      <c r="B909" t="s">
        <v>6</v>
      </c>
      <c r="C909" t="s">
        <v>10</v>
      </c>
      <c r="D909" t="s">
        <v>376</v>
      </c>
      <c r="E909">
        <v>2031</v>
      </c>
      <c r="F909">
        <v>0</v>
      </c>
      <c r="G909" s="2" t="str">
        <f t="shared" si="14"/>
        <v>EG_SOLARGMER</v>
      </c>
    </row>
    <row r="910" spans="1:7" x14ac:dyDescent="0.25">
      <c r="A910" t="s">
        <v>19</v>
      </c>
      <c r="B910" t="s">
        <v>6</v>
      </c>
      <c r="C910" t="s">
        <v>10</v>
      </c>
      <c r="D910" t="s">
        <v>376</v>
      </c>
      <c r="E910">
        <v>2032</v>
      </c>
      <c r="F910">
        <v>0</v>
      </c>
      <c r="G910" s="2" t="str">
        <f t="shared" si="14"/>
        <v>EG_SOLARGMER</v>
      </c>
    </row>
    <row r="911" spans="1:7" x14ac:dyDescent="0.25">
      <c r="A911" t="s">
        <v>19</v>
      </c>
      <c r="B911" t="s">
        <v>6</v>
      </c>
      <c r="C911" t="s">
        <v>10</v>
      </c>
      <c r="D911" t="s">
        <v>376</v>
      </c>
      <c r="E911">
        <v>2033</v>
      </c>
      <c r="F911">
        <v>0</v>
      </c>
      <c r="G911" s="2" t="str">
        <f t="shared" si="14"/>
        <v>EG_SOLARGMER</v>
      </c>
    </row>
    <row r="912" spans="1:7" x14ac:dyDescent="0.25">
      <c r="A912" t="s">
        <v>19</v>
      </c>
      <c r="B912" t="s">
        <v>6</v>
      </c>
      <c r="C912" t="s">
        <v>10</v>
      </c>
      <c r="D912" t="s">
        <v>376</v>
      </c>
      <c r="E912">
        <v>2034</v>
      </c>
      <c r="F912">
        <v>0</v>
      </c>
      <c r="G912" s="2" t="str">
        <f t="shared" si="14"/>
        <v>EG_SOLARGMER</v>
      </c>
    </row>
    <row r="913" spans="1:7" x14ac:dyDescent="0.25">
      <c r="A913" t="s">
        <v>19</v>
      </c>
      <c r="B913" t="s">
        <v>6</v>
      </c>
      <c r="C913" t="s">
        <v>10</v>
      </c>
      <c r="D913" t="s">
        <v>376</v>
      </c>
      <c r="E913">
        <v>2035</v>
      </c>
      <c r="F913">
        <v>0</v>
      </c>
      <c r="G913" s="2" t="str">
        <f t="shared" si="14"/>
        <v>EG_SOLARGMER</v>
      </c>
    </row>
    <row r="914" spans="1:7" x14ac:dyDescent="0.25">
      <c r="A914" t="s">
        <v>19</v>
      </c>
      <c r="B914" t="s">
        <v>6</v>
      </c>
      <c r="C914" t="s">
        <v>10</v>
      </c>
      <c r="D914" t="s">
        <v>376</v>
      </c>
      <c r="E914">
        <v>2036</v>
      </c>
      <c r="F914">
        <v>0</v>
      </c>
      <c r="G914" s="2" t="str">
        <f t="shared" si="14"/>
        <v>EG_SOLARGMER</v>
      </c>
    </row>
    <row r="915" spans="1:7" x14ac:dyDescent="0.25">
      <c r="A915" t="s">
        <v>19</v>
      </c>
      <c r="B915" t="s">
        <v>6</v>
      </c>
      <c r="C915" t="s">
        <v>10</v>
      </c>
      <c r="D915" t="s">
        <v>376</v>
      </c>
      <c r="E915">
        <v>2037</v>
      </c>
      <c r="F915">
        <v>0</v>
      </c>
      <c r="G915" s="2" t="str">
        <f t="shared" si="14"/>
        <v>EG_SOLARGMER</v>
      </c>
    </row>
    <row r="916" spans="1:7" x14ac:dyDescent="0.25">
      <c r="A916" t="s">
        <v>19</v>
      </c>
      <c r="B916" t="s">
        <v>6</v>
      </c>
      <c r="C916" t="s">
        <v>10</v>
      </c>
      <c r="D916" t="s">
        <v>376</v>
      </c>
      <c r="E916">
        <v>2038</v>
      </c>
      <c r="F916">
        <v>0</v>
      </c>
      <c r="G916" s="2" t="str">
        <f t="shared" si="14"/>
        <v>EG_SOLARGMER</v>
      </c>
    </row>
    <row r="917" spans="1:7" x14ac:dyDescent="0.25">
      <c r="A917" t="s">
        <v>19</v>
      </c>
      <c r="B917" t="s">
        <v>6</v>
      </c>
      <c r="C917" t="s">
        <v>10</v>
      </c>
      <c r="D917" t="s">
        <v>376</v>
      </c>
      <c r="E917">
        <v>2039</v>
      </c>
      <c r="F917">
        <v>0</v>
      </c>
      <c r="G917" s="2" t="str">
        <f t="shared" si="14"/>
        <v>EG_SOLARGMER</v>
      </c>
    </row>
    <row r="918" spans="1:7" x14ac:dyDescent="0.25">
      <c r="A918" t="s">
        <v>19</v>
      </c>
      <c r="B918" t="s">
        <v>6</v>
      </c>
      <c r="C918" t="s">
        <v>10</v>
      </c>
      <c r="D918" t="s">
        <v>376</v>
      </c>
      <c r="E918">
        <v>2040</v>
      </c>
      <c r="F918">
        <v>0</v>
      </c>
      <c r="G918" s="2" t="str">
        <f t="shared" si="14"/>
        <v>EG_SOLARGMER</v>
      </c>
    </row>
    <row r="919" spans="1:7" x14ac:dyDescent="0.25">
      <c r="A919" t="s">
        <v>19</v>
      </c>
      <c r="B919" t="s">
        <v>6</v>
      </c>
      <c r="C919" t="s">
        <v>10</v>
      </c>
      <c r="D919" t="s">
        <v>376</v>
      </c>
      <c r="E919">
        <v>2041</v>
      </c>
      <c r="F919">
        <v>4.192098E-3</v>
      </c>
      <c r="G919" s="2" t="str">
        <f t="shared" si="14"/>
        <v>EG_SOLARGMER</v>
      </c>
    </row>
    <row r="920" spans="1:7" x14ac:dyDescent="0.25">
      <c r="A920" t="s">
        <v>19</v>
      </c>
      <c r="B920" t="s">
        <v>6</v>
      </c>
      <c r="C920" t="s">
        <v>10</v>
      </c>
      <c r="D920" t="s">
        <v>375</v>
      </c>
      <c r="E920">
        <v>2024</v>
      </c>
      <c r="F920">
        <v>0</v>
      </c>
      <c r="G920" s="2" t="str">
        <f t="shared" si="14"/>
        <v>EG_SOLARGMER</v>
      </c>
    </row>
    <row r="921" spans="1:7" x14ac:dyDescent="0.25">
      <c r="A921" t="s">
        <v>19</v>
      </c>
      <c r="B921" t="s">
        <v>6</v>
      </c>
      <c r="C921" t="s">
        <v>10</v>
      </c>
      <c r="D921" t="s">
        <v>375</v>
      </c>
      <c r="E921">
        <v>2025</v>
      </c>
      <c r="F921">
        <v>0</v>
      </c>
      <c r="G921" s="2" t="str">
        <f t="shared" si="14"/>
        <v>EG_SOLARGMER</v>
      </c>
    </row>
    <row r="922" spans="1:7" x14ac:dyDescent="0.25">
      <c r="A922" t="s">
        <v>19</v>
      </c>
      <c r="B922" t="s">
        <v>6</v>
      </c>
      <c r="C922" t="s">
        <v>10</v>
      </c>
      <c r="D922" t="s">
        <v>375</v>
      </c>
      <c r="E922">
        <v>2026</v>
      </c>
      <c r="F922">
        <v>0</v>
      </c>
      <c r="G922" s="2" t="str">
        <f t="shared" si="14"/>
        <v>EG_SOLARGMER</v>
      </c>
    </row>
    <row r="923" spans="1:7" x14ac:dyDescent="0.25">
      <c r="A923" t="s">
        <v>19</v>
      </c>
      <c r="B923" t="s">
        <v>6</v>
      </c>
      <c r="C923" t="s">
        <v>10</v>
      </c>
      <c r="D923" t="s">
        <v>375</v>
      </c>
      <c r="E923">
        <v>2027</v>
      </c>
      <c r="F923">
        <v>0</v>
      </c>
      <c r="G923" s="2" t="str">
        <f t="shared" si="14"/>
        <v>EG_SOLARGMER</v>
      </c>
    </row>
    <row r="924" spans="1:7" x14ac:dyDescent="0.25">
      <c r="A924" t="s">
        <v>19</v>
      </c>
      <c r="B924" t="s">
        <v>6</v>
      </c>
      <c r="C924" t="s">
        <v>10</v>
      </c>
      <c r="D924" t="s">
        <v>375</v>
      </c>
      <c r="E924">
        <v>2028</v>
      </c>
      <c r="F924">
        <v>0</v>
      </c>
      <c r="G924" s="2" t="str">
        <f t="shared" si="14"/>
        <v>EG_SOLARGMER</v>
      </c>
    </row>
    <row r="925" spans="1:7" x14ac:dyDescent="0.25">
      <c r="A925" t="s">
        <v>19</v>
      </c>
      <c r="B925" t="s">
        <v>6</v>
      </c>
      <c r="C925" t="s">
        <v>10</v>
      </c>
      <c r="D925" t="s">
        <v>375</v>
      </c>
      <c r="E925">
        <v>2029</v>
      </c>
      <c r="F925">
        <v>0</v>
      </c>
      <c r="G925" s="2" t="str">
        <f t="shared" si="14"/>
        <v>EG_SOLARGMER</v>
      </c>
    </row>
    <row r="926" spans="1:7" x14ac:dyDescent="0.25">
      <c r="A926" t="s">
        <v>19</v>
      </c>
      <c r="B926" t="s">
        <v>6</v>
      </c>
      <c r="C926" t="s">
        <v>10</v>
      </c>
      <c r="D926" t="s">
        <v>375</v>
      </c>
      <c r="E926">
        <v>2030</v>
      </c>
      <c r="F926">
        <v>0</v>
      </c>
      <c r="G926" s="2" t="str">
        <f t="shared" si="14"/>
        <v>EG_SOLARGMER</v>
      </c>
    </row>
    <row r="927" spans="1:7" x14ac:dyDescent="0.25">
      <c r="A927" t="s">
        <v>19</v>
      </c>
      <c r="B927" t="s">
        <v>6</v>
      </c>
      <c r="C927" t="s">
        <v>10</v>
      </c>
      <c r="D927" t="s">
        <v>375</v>
      </c>
      <c r="E927">
        <v>2031</v>
      </c>
      <c r="F927">
        <v>0</v>
      </c>
      <c r="G927" s="2" t="str">
        <f t="shared" si="14"/>
        <v>EG_SOLARGMER</v>
      </c>
    </row>
    <row r="928" spans="1:7" x14ac:dyDescent="0.25">
      <c r="A928" t="s">
        <v>19</v>
      </c>
      <c r="B928" t="s">
        <v>6</v>
      </c>
      <c r="C928" t="s">
        <v>10</v>
      </c>
      <c r="D928" t="s">
        <v>375</v>
      </c>
      <c r="E928">
        <v>2032</v>
      </c>
      <c r="F928">
        <v>0</v>
      </c>
      <c r="G928" s="2" t="str">
        <f t="shared" si="14"/>
        <v>EG_SOLARGMER</v>
      </c>
    </row>
    <row r="929" spans="1:7" x14ac:dyDescent="0.25">
      <c r="A929" t="s">
        <v>19</v>
      </c>
      <c r="B929" t="s">
        <v>6</v>
      </c>
      <c r="C929" t="s">
        <v>10</v>
      </c>
      <c r="D929" t="s">
        <v>375</v>
      </c>
      <c r="E929">
        <v>2033</v>
      </c>
      <c r="F929">
        <v>0</v>
      </c>
      <c r="G929" s="2" t="str">
        <f t="shared" si="14"/>
        <v>EG_SOLARGMER</v>
      </c>
    </row>
    <row r="930" spans="1:7" x14ac:dyDescent="0.25">
      <c r="A930" t="s">
        <v>19</v>
      </c>
      <c r="B930" t="s">
        <v>6</v>
      </c>
      <c r="C930" t="s">
        <v>10</v>
      </c>
      <c r="D930" t="s">
        <v>375</v>
      </c>
      <c r="E930">
        <v>2034</v>
      </c>
      <c r="F930">
        <v>0</v>
      </c>
      <c r="G930" s="2" t="str">
        <f t="shared" si="14"/>
        <v>EG_SOLARGMER</v>
      </c>
    </row>
    <row r="931" spans="1:7" x14ac:dyDescent="0.25">
      <c r="A931" t="s">
        <v>19</v>
      </c>
      <c r="B931" t="s">
        <v>6</v>
      </c>
      <c r="C931" t="s">
        <v>10</v>
      </c>
      <c r="D931" t="s">
        <v>375</v>
      </c>
      <c r="E931">
        <v>2035</v>
      </c>
      <c r="F931">
        <v>0</v>
      </c>
      <c r="G931" s="2" t="str">
        <f t="shared" si="14"/>
        <v>EG_SOLARGMER</v>
      </c>
    </row>
    <row r="932" spans="1:7" x14ac:dyDescent="0.25">
      <c r="A932" t="s">
        <v>19</v>
      </c>
      <c r="B932" t="s">
        <v>6</v>
      </c>
      <c r="C932" t="s">
        <v>10</v>
      </c>
      <c r="D932" t="s">
        <v>375</v>
      </c>
      <c r="E932">
        <v>2036</v>
      </c>
      <c r="F932">
        <v>0</v>
      </c>
      <c r="G932" s="2" t="str">
        <f t="shared" si="14"/>
        <v>EG_SOLARGMER</v>
      </c>
    </row>
    <row r="933" spans="1:7" x14ac:dyDescent="0.25">
      <c r="A933" t="s">
        <v>19</v>
      </c>
      <c r="B933" t="s">
        <v>6</v>
      </c>
      <c r="C933" t="s">
        <v>10</v>
      </c>
      <c r="D933" t="s">
        <v>375</v>
      </c>
      <c r="E933">
        <v>2037</v>
      </c>
      <c r="F933">
        <v>1.7706519999999999E-3</v>
      </c>
      <c r="G933" s="2" t="str">
        <f t="shared" si="14"/>
        <v>EG_SOLARGMER</v>
      </c>
    </row>
    <row r="934" spans="1:7" x14ac:dyDescent="0.25">
      <c r="A934" t="s">
        <v>19</v>
      </c>
      <c r="B934" t="s">
        <v>6</v>
      </c>
      <c r="C934" t="s">
        <v>10</v>
      </c>
      <c r="D934" t="s">
        <v>375</v>
      </c>
      <c r="E934">
        <v>2038</v>
      </c>
      <c r="F934">
        <v>1.7706519999999999E-3</v>
      </c>
      <c r="G934" s="2" t="str">
        <f t="shared" si="14"/>
        <v>EG_SOLARGMER</v>
      </c>
    </row>
    <row r="935" spans="1:7" x14ac:dyDescent="0.25">
      <c r="A935" t="s">
        <v>19</v>
      </c>
      <c r="B935" t="s">
        <v>6</v>
      </c>
      <c r="C935" t="s">
        <v>10</v>
      </c>
      <c r="D935" t="s">
        <v>375</v>
      </c>
      <c r="E935">
        <v>2039</v>
      </c>
      <c r="F935">
        <v>1.7706519999999999E-3</v>
      </c>
      <c r="G935" s="2" t="str">
        <f t="shared" si="14"/>
        <v>EG_SOLARGMER</v>
      </c>
    </row>
    <row r="936" spans="1:7" x14ac:dyDescent="0.25">
      <c r="A936" t="s">
        <v>19</v>
      </c>
      <c r="B936" t="s">
        <v>6</v>
      </c>
      <c r="C936" t="s">
        <v>10</v>
      </c>
      <c r="D936" t="s">
        <v>375</v>
      </c>
      <c r="E936">
        <v>2040</v>
      </c>
      <c r="F936">
        <v>0</v>
      </c>
      <c r="G936" s="2" t="str">
        <f t="shared" si="14"/>
        <v>EG_SOLARGMER</v>
      </c>
    </row>
    <row r="937" spans="1:7" x14ac:dyDescent="0.25">
      <c r="A937" t="s">
        <v>19</v>
      </c>
      <c r="B937" t="s">
        <v>6</v>
      </c>
      <c r="C937" t="s">
        <v>10</v>
      </c>
      <c r="D937" t="s">
        <v>375</v>
      </c>
      <c r="E937">
        <v>2041</v>
      </c>
      <c r="F937" s="81">
        <v>6.3079500000000005E-5</v>
      </c>
      <c r="G937" s="2" t="str">
        <f t="shared" si="14"/>
        <v>EG_SOLARGMER</v>
      </c>
    </row>
    <row r="938" spans="1:7" x14ac:dyDescent="0.25">
      <c r="A938" t="s">
        <v>19</v>
      </c>
      <c r="B938" t="s">
        <v>6</v>
      </c>
      <c r="C938" t="s">
        <v>10</v>
      </c>
      <c r="D938" t="s">
        <v>374</v>
      </c>
      <c r="E938">
        <v>2024</v>
      </c>
      <c r="F938">
        <v>0</v>
      </c>
      <c r="G938" s="2" t="str">
        <f t="shared" si="14"/>
        <v>EG_SOLARGMER</v>
      </c>
    </row>
    <row r="939" spans="1:7" x14ac:dyDescent="0.25">
      <c r="A939" t="s">
        <v>19</v>
      </c>
      <c r="B939" t="s">
        <v>6</v>
      </c>
      <c r="C939" t="s">
        <v>10</v>
      </c>
      <c r="D939" t="s">
        <v>374</v>
      </c>
      <c r="E939">
        <v>2025</v>
      </c>
      <c r="F939">
        <v>0</v>
      </c>
      <c r="G939" s="2" t="str">
        <f t="shared" si="14"/>
        <v>EG_SOLARGMER</v>
      </c>
    </row>
    <row r="940" spans="1:7" x14ac:dyDescent="0.25">
      <c r="A940" t="s">
        <v>19</v>
      </c>
      <c r="B940" t="s">
        <v>6</v>
      </c>
      <c r="C940" t="s">
        <v>10</v>
      </c>
      <c r="D940" t="s">
        <v>374</v>
      </c>
      <c r="E940">
        <v>2026</v>
      </c>
      <c r="F940">
        <v>0</v>
      </c>
      <c r="G940" s="2" t="str">
        <f t="shared" si="14"/>
        <v>EG_SOLARGMER</v>
      </c>
    </row>
    <row r="941" spans="1:7" x14ac:dyDescent="0.25">
      <c r="A941" t="s">
        <v>19</v>
      </c>
      <c r="B941" t="s">
        <v>6</v>
      </c>
      <c r="C941" t="s">
        <v>10</v>
      </c>
      <c r="D941" t="s">
        <v>374</v>
      </c>
      <c r="E941">
        <v>2027</v>
      </c>
      <c r="F941">
        <v>0</v>
      </c>
      <c r="G941" s="2" t="str">
        <f t="shared" si="14"/>
        <v>EG_SOLARGMER</v>
      </c>
    </row>
    <row r="942" spans="1:7" x14ac:dyDescent="0.25">
      <c r="A942" t="s">
        <v>19</v>
      </c>
      <c r="B942" t="s">
        <v>6</v>
      </c>
      <c r="C942" t="s">
        <v>10</v>
      </c>
      <c r="D942" t="s">
        <v>374</v>
      </c>
      <c r="E942">
        <v>2028</v>
      </c>
      <c r="F942">
        <v>0</v>
      </c>
      <c r="G942" s="2" t="str">
        <f t="shared" si="14"/>
        <v>EG_SOLARGMER</v>
      </c>
    </row>
    <row r="943" spans="1:7" x14ac:dyDescent="0.25">
      <c r="A943" t="s">
        <v>19</v>
      </c>
      <c r="B943" t="s">
        <v>6</v>
      </c>
      <c r="C943" t="s">
        <v>10</v>
      </c>
      <c r="D943" t="s">
        <v>374</v>
      </c>
      <c r="E943">
        <v>2029</v>
      </c>
      <c r="F943">
        <v>0</v>
      </c>
      <c r="G943" s="2" t="str">
        <f t="shared" si="14"/>
        <v>EG_SOLARGMER</v>
      </c>
    </row>
    <row r="944" spans="1:7" x14ac:dyDescent="0.25">
      <c r="A944" t="s">
        <v>19</v>
      </c>
      <c r="B944" t="s">
        <v>6</v>
      </c>
      <c r="C944" t="s">
        <v>10</v>
      </c>
      <c r="D944" t="s">
        <v>374</v>
      </c>
      <c r="E944">
        <v>2030</v>
      </c>
      <c r="F944">
        <v>0</v>
      </c>
      <c r="G944" s="2" t="str">
        <f t="shared" si="14"/>
        <v>EG_SOLARGMER</v>
      </c>
    </row>
    <row r="945" spans="1:7" x14ac:dyDescent="0.25">
      <c r="A945" t="s">
        <v>19</v>
      </c>
      <c r="B945" t="s">
        <v>6</v>
      </c>
      <c r="C945" t="s">
        <v>10</v>
      </c>
      <c r="D945" t="s">
        <v>374</v>
      </c>
      <c r="E945">
        <v>2031</v>
      </c>
      <c r="F945">
        <v>0</v>
      </c>
      <c r="G945" s="2" t="str">
        <f t="shared" si="14"/>
        <v>EG_SOLARGMER</v>
      </c>
    </row>
    <row r="946" spans="1:7" x14ac:dyDescent="0.25">
      <c r="A946" t="s">
        <v>19</v>
      </c>
      <c r="B946" t="s">
        <v>6</v>
      </c>
      <c r="C946" t="s">
        <v>10</v>
      </c>
      <c r="D946" t="s">
        <v>374</v>
      </c>
      <c r="E946">
        <v>2032</v>
      </c>
      <c r="F946">
        <v>0</v>
      </c>
      <c r="G946" s="2" t="str">
        <f t="shared" si="14"/>
        <v>EG_SOLARGMER</v>
      </c>
    </row>
    <row r="947" spans="1:7" x14ac:dyDescent="0.25">
      <c r="A947" t="s">
        <v>19</v>
      </c>
      <c r="B947" t="s">
        <v>6</v>
      </c>
      <c r="C947" t="s">
        <v>10</v>
      </c>
      <c r="D947" t="s">
        <v>374</v>
      </c>
      <c r="E947">
        <v>2033</v>
      </c>
      <c r="F947">
        <v>0</v>
      </c>
      <c r="G947" s="2" t="str">
        <f t="shared" si="14"/>
        <v>EG_SOLARGMER</v>
      </c>
    </row>
    <row r="948" spans="1:7" x14ac:dyDescent="0.25">
      <c r="A948" t="s">
        <v>19</v>
      </c>
      <c r="B948" t="s">
        <v>6</v>
      </c>
      <c r="C948" t="s">
        <v>10</v>
      </c>
      <c r="D948" t="s">
        <v>374</v>
      </c>
      <c r="E948">
        <v>2034</v>
      </c>
      <c r="F948">
        <v>0</v>
      </c>
      <c r="G948" s="2" t="str">
        <f t="shared" si="14"/>
        <v>EG_SOLARGMER</v>
      </c>
    </row>
    <row r="949" spans="1:7" x14ac:dyDescent="0.25">
      <c r="A949" t="s">
        <v>19</v>
      </c>
      <c r="B949" t="s">
        <v>6</v>
      </c>
      <c r="C949" t="s">
        <v>10</v>
      </c>
      <c r="D949" t="s">
        <v>374</v>
      </c>
      <c r="E949">
        <v>2035</v>
      </c>
      <c r="F949">
        <v>0</v>
      </c>
      <c r="G949" s="2" t="str">
        <f t="shared" si="14"/>
        <v>EG_SOLARGMER</v>
      </c>
    </row>
    <row r="950" spans="1:7" x14ac:dyDescent="0.25">
      <c r="A950" t="s">
        <v>19</v>
      </c>
      <c r="B950" t="s">
        <v>6</v>
      </c>
      <c r="C950" t="s">
        <v>10</v>
      </c>
      <c r="D950" t="s">
        <v>374</v>
      </c>
      <c r="E950">
        <v>2036</v>
      </c>
      <c r="F950">
        <v>0</v>
      </c>
      <c r="G950" s="2" t="str">
        <f t="shared" si="14"/>
        <v>EG_SOLARGMER</v>
      </c>
    </row>
    <row r="951" spans="1:7" x14ac:dyDescent="0.25">
      <c r="A951" t="s">
        <v>19</v>
      </c>
      <c r="B951" t="s">
        <v>6</v>
      </c>
      <c r="C951" t="s">
        <v>10</v>
      </c>
      <c r="D951" t="s">
        <v>374</v>
      </c>
      <c r="E951">
        <v>2037</v>
      </c>
      <c r="F951">
        <v>9.6487940000000005E-3</v>
      </c>
      <c r="G951" s="2" t="str">
        <f t="shared" si="14"/>
        <v>EG_SOLARGMER</v>
      </c>
    </row>
    <row r="952" spans="1:7" x14ac:dyDescent="0.25">
      <c r="A952" t="s">
        <v>19</v>
      </c>
      <c r="B952" t="s">
        <v>6</v>
      </c>
      <c r="C952" t="s">
        <v>10</v>
      </c>
      <c r="D952" t="s">
        <v>374</v>
      </c>
      <c r="E952">
        <v>2038</v>
      </c>
      <c r="F952">
        <v>9.6487940000000005E-3</v>
      </c>
      <c r="G952" s="2" t="str">
        <f t="shared" si="14"/>
        <v>EG_SOLARGMER</v>
      </c>
    </row>
    <row r="953" spans="1:7" x14ac:dyDescent="0.25">
      <c r="A953" t="s">
        <v>19</v>
      </c>
      <c r="B953" t="s">
        <v>6</v>
      </c>
      <c r="C953" t="s">
        <v>10</v>
      </c>
      <c r="D953" t="s">
        <v>374</v>
      </c>
      <c r="E953">
        <v>2039</v>
      </c>
      <c r="F953">
        <v>9.6487940000000005E-3</v>
      </c>
      <c r="G953" s="2" t="str">
        <f t="shared" si="14"/>
        <v>EG_SOLARGMER</v>
      </c>
    </row>
    <row r="954" spans="1:7" x14ac:dyDescent="0.25">
      <c r="A954" t="s">
        <v>19</v>
      </c>
      <c r="B954" t="s">
        <v>6</v>
      </c>
      <c r="C954" t="s">
        <v>10</v>
      </c>
      <c r="D954" t="s">
        <v>374</v>
      </c>
      <c r="E954">
        <v>2040</v>
      </c>
      <c r="F954">
        <v>1.195818E-3</v>
      </c>
      <c r="G954" s="2" t="str">
        <f t="shared" si="14"/>
        <v>EG_SOLARGMER</v>
      </c>
    </row>
    <row r="955" spans="1:7" x14ac:dyDescent="0.25">
      <c r="A955" t="s">
        <v>19</v>
      </c>
      <c r="B955" t="s">
        <v>6</v>
      </c>
      <c r="C955" t="s">
        <v>10</v>
      </c>
      <c r="D955" t="s">
        <v>374</v>
      </c>
      <c r="E955">
        <v>2041</v>
      </c>
      <c r="F955">
        <v>3.3369007999999999E-2</v>
      </c>
      <c r="G955" s="2" t="str">
        <f t="shared" si="14"/>
        <v>EG_SOLARGMER</v>
      </c>
    </row>
    <row r="956" spans="1:7" x14ac:dyDescent="0.25">
      <c r="A956" t="s">
        <v>19</v>
      </c>
      <c r="B956" t="s">
        <v>6</v>
      </c>
      <c r="C956" t="s">
        <v>10</v>
      </c>
      <c r="D956" t="s">
        <v>373</v>
      </c>
      <c r="E956">
        <v>2024</v>
      </c>
      <c r="F956">
        <v>0</v>
      </c>
      <c r="G956" s="2" t="str">
        <f t="shared" si="14"/>
        <v>EG_SOLARGMER</v>
      </c>
    </row>
    <row r="957" spans="1:7" x14ac:dyDescent="0.25">
      <c r="A957" t="s">
        <v>19</v>
      </c>
      <c r="B957" t="s">
        <v>6</v>
      </c>
      <c r="C957" t="s">
        <v>10</v>
      </c>
      <c r="D957" t="s">
        <v>373</v>
      </c>
      <c r="E957">
        <v>2025</v>
      </c>
      <c r="F957">
        <v>0</v>
      </c>
      <c r="G957" s="2" t="str">
        <f t="shared" si="14"/>
        <v>EG_SOLARGMER</v>
      </c>
    </row>
    <row r="958" spans="1:7" x14ac:dyDescent="0.25">
      <c r="A958" t="s">
        <v>19</v>
      </c>
      <c r="B958" t="s">
        <v>6</v>
      </c>
      <c r="C958" t="s">
        <v>10</v>
      </c>
      <c r="D958" t="s">
        <v>373</v>
      </c>
      <c r="E958">
        <v>2026</v>
      </c>
      <c r="F958">
        <v>0</v>
      </c>
      <c r="G958" s="2" t="str">
        <f t="shared" si="14"/>
        <v>EG_SOLARGMER</v>
      </c>
    </row>
    <row r="959" spans="1:7" x14ac:dyDescent="0.25">
      <c r="A959" t="s">
        <v>19</v>
      </c>
      <c r="B959" t="s">
        <v>6</v>
      </c>
      <c r="C959" t="s">
        <v>10</v>
      </c>
      <c r="D959" t="s">
        <v>373</v>
      </c>
      <c r="E959">
        <v>2027</v>
      </c>
      <c r="F959">
        <v>0</v>
      </c>
      <c r="G959" s="2" t="str">
        <f t="shared" si="14"/>
        <v>EG_SOLARGMER</v>
      </c>
    </row>
    <row r="960" spans="1:7" x14ac:dyDescent="0.25">
      <c r="A960" t="s">
        <v>19</v>
      </c>
      <c r="B960" t="s">
        <v>6</v>
      </c>
      <c r="C960" t="s">
        <v>10</v>
      </c>
      <c r="D960" t="s">
        <v>373</v>
      </c>
      <c r="E960">
        <v>2028</v>
      </c>
      <c r="F960">
        <v>0</v>
      </c>
      <c r="G960" s="2" t="str">
        <f t="shared" si="14"/>
        <v>EG_SOLARGMER</v>
      </c>
    </row>
    <row r="961" spans="1:7" x14ac:dyDescent="0.25">
      <c r="A961" t="s">
        <v>19</v>
      </c>
      <c r="B961" t="s">
        <v>6</v>
      </c>
      <c r="C961" t="s">
        <v>10</v>
      </c>
      <c r="D961" t="s">
        <v>373</v>
      </c>
      <c r="E961">
        <v>2029</v>
      </c>
      <c r="F961">
        <v>0</v>
      </c>
      <c r="G961" s="2" t="str">
        <f t="shared" si="14"/>
        <v>EG_SOLARGMER</v>
      </c>
    </row>
    <row r="962" spans="1:7" x14ac:dyDescent="0.25">
      <c r="A962" t="s">
        <v>19</v>
      </c>
      <c r="B962" t="s">
        <v>6</v>
      </c>
      <c r="C962" t="s">
        <v>10</v>
      </c>
      <c r="D962" t="s">
        <v>373</v>
      </c>
      <c r="E962">
        <v>2030</v>
      </c>
      <c r="F962">
        <v>0</v>
      </c>
      <c r="G962" s="2" t="str">
        <f t="shared" si="14"/>
        <v>EG_SOLARGMER</v>
      </c>
    </row>
    <row r="963" spans="1:7" x14ac:dyDescent="0.25">
      <c r="A963" t="s">
        <v>19</v>
      </c>
      <c r="B963" t="s">
        <v>6</v>
      </c>
      <c r="C963" t="s">
        <v>10</v>
      </c>
      <c r="D963" t="s">
        <v>373</v>
      </c>
      <c r="E963">
        <v>2031</v>
      </c>
      <c r="F963">
        <v>0</v>
      </c>
      <c r="G963" s="2" t="str">
        <f t="shared" ref="G963:G1026" si="15">_xlfn.CONCAT(A963,C963)</f>
        <v>EG_SOLARGMER</v>
      </c>
    </row>
    <row r="964" spans="1:7" x14ac:dyDescent="0.25">
      <c r="A964" t="s">
        <v>19</v>
      </c>
      <c r="B964" t="s">
        <v>6</v>
      </c>
      <c r="C964" t="s">
        <v>10</v>
      </c>
      <c r="D964" t="s">
        <v>373</v>
      </c>
      <c r="E964">
        <v>2032</v>
      </c>
      <c r="F964">
        <v>0</v>
      </c>
      <c r="G964" s="2" t="str">
        <f t="shared" si="15"/>
        <v>EG_SOLARGMER</v>
      </c>
    </row>
    <row r="965" spans="1:7" x14ac:dyDescent="0.25">
      <c r="A965" t="s">
        <v>19</v>
      </c>
      <c r="B965" t="s">
        <v>6</v>
      </c>
      <c r="C965" t="s">
        <v>10</v>
      </c>
      <c r="D965" t="s">
        <v>373</v>
      </c>
      <c r="E965">
        <v>2033</v>
      </c>
      <c r="F965">
        <v>0</v>
      </c>
      <c r="G965" s="2" t="str">
        <f t="shared" si="15"/>
        <v>EG_SOLARGMER</v>
      </c>
    </row>
    <row r="966" spans="1:7" x14ac:dyDescent="0.25">
      <c r="A966" t="s">
        <v>19</v>
      </c>
      <c r="B966" t="s">
        <v>6</v>
      </c>
      <c r="C966" t="s">
        <v>10</v>
      </c>
      <c r="D966" t="s">
        <v>373</v>
      </c>
      <c r="E966">
        <v>2034</v>
      </c>
      <c r="F966">
        <v>0</v>
      </c>
      <c r="G966" s="2" t="str">
        <f t="shared" si="15"/>
        <v>EG_SOLARGMER</v>
      </c>
    </row>
    <row r="967" spans="1:7" x14ac:dyDescent="0.25">
      <c r="A967" t="s">
        <v>19</v>
      </c>
      <c r="B967" t="s">
        <v>6</v>
      </c>
      <c r="C967" t="s">
        <v>10</v>
      </c>
      <c r="D967" t="s">
        <v>373</v>
      </c>
      <c r="E967">
        <v>2035</v>
      </c>
      <c r="F967">
        <v>0</v>
      </c>
      <c r="G967" s="2" t="str">
        <f t="shared" si="15"/>
        <v>EG_SOLARGMER</v>
      </c>
    </row>
    <row r="968" spans="1:7" x14ac:dyDescent="0.25">
      <c r="A968" t="s">
        <v>19</v>
      </c>
      <c r="B968" t="s">
        <v>6</v>
      </c>
      <c r="C968" t="s">
        <v>10</v>
      </c>
      <c r="D968" t="s">
        <v>373</v>
      </c>
      <c r="E968">
        <v>2036</v>
      </c>
      <c r="F968">
        <v>0</v>
      </c>
      <c r="G968" s="2" t="str">
        <f t="shared" si="15"/>
        <v>EG_SOLARGMER</v>
      </c>
    </row>
    <row r="969" spans="1:7" x14ac:dyDescent="0.25">
      <c r="A969" t="s">
        <v>19</v>
      </c>
      <c r="B969" t="s">
        <v>6</v>
      </c>
      <c r="C969" t="s">
        <v>10</v>
      </c>
      <c r="D969" t="s">
        <v>373</v>
      </c>
      <c r="E969">
        <v>2037</v>
      </c>
      <c r="F969">
        <v>1.6029130000000001E-3</v>
      </c>
      <c r="G969" s="2" t="str">
        <f t="shared" si="15"/>
        <v>EG_SOLARGMER</v>
      </c>
    </row>
    <row r="970" spans="1:7" x14ac:dyDescent="0.25">
      <c r="A970" t="s">
        <v>19</v>
      </c>
      <c r="B970" t="s">
        <v>6</v>
      </c>
      <c r="C970" t="s">
        <v>10</v>
      </c>
      <c r="D970" t="s">
        <v>373</v>
      </c>
      <c r="E970">
        <v>2038</v>
      </c>
      <c r="F970">
        <v>1.6029130000000001E-3</v>
      </c>
      <c r="G970" s="2" t="str">
        <f t="shared" si="15"/>
        <v>EG_SOLARGMER</v>
      </c>
    </row>
    <row r="971" spans="1:7" x14ac:dyDescent="0.25">
      <c r="A971" t="s">
        <v>19</v>
      </c>
      <c r="B971" t="s">
        <v>6</v>
      </c>
      <c r="C971" t="s">
        <v>10</v>
      </c>
      <c r="D971" t="s">
        <v>373</v>
      </c>
      <c r="E971">
        <v>2039</v>
      </c>
      <c r="F971">
        <v>1.6029130000000001E-3</v>
      </c>
      <c r="G971" s="2" t="str">
        <f t="shared" si="15"/>
        <v>EG_SOLARGMER</v>
      </c>
    </row>
    <row r="972" spans="1:7" x14ac:dyDescent="0.25">
      <c r="A972" t="s">
        <v>19</v>
      </c>
      <c r="B972" t="s">
        <v>6</v>
      </c>
      <c r="C972" t="s">
        <v>10</v>
      </c>
      <c r="D972" t="s">
        <v>373</v>
      </c>
      <c r="E972">
        <v>2040</v>
      </c>
      <c r="F972">
        <v>1.09135E-4</v>
      </c>
      <c r="G972" s="2" t="str">
        <f t="shared" si="15"/>
        <v>EG_SOLARGMER</v>
      </c>
    </row>
    <row r="973" spans="1:7" x14ac:dyDescent="0.25">
      <c r="A973" t="s">
        <v>19</v>
      </c>
      <c r="B973" t="s">
        <v>6</v>
      </c>
      <c r="C973" t="s">
        <v>10</v>
      </c>
      <c r="D973" t="s">
        <v>373</v>
      </c>
      <c r="E973">
        <v>2041</v>
      </c>
      <c r="F973">
        <v>3.8197099999999999E-4</v>
      </c>
      <c r="G973" s="2" t="str">
        <f t="shared" si="15"/>
        <v>EG_SOLARGMER</v>
      </c>
    </row>
    <row r="974" spans="1:7" x14ac:dyDescent="0.25">
      <c r="A974" t="s">
        <v>19</v>
      </c>
      <c r="B974" t="s">
        <v>6</v>
      </c>
      <c r="C974" t="s">
        <v>11</v>
      </c>
      <c r="D974" t="s">
        <v>371</v>
      </c>
      <c r="E974">
        <v>2024</v>
      </c>
      <c r="F974">
        <v>0</v>
      </c>
      <c r="G974" s="2" t="str">
        <f t="shared" si="15"/>
        <v>EG_SOLARGMWR</v>
      </c>
    </row>
    <row r="975" spans="1:7" x14ac:dyDescent="0.25">
      <c r="A975" t="s">
        <v>19</v>
      </c>
      <c r="B975" t="s">
        <v>6</v>
      </c>
      <c r="C975" t="s">
        <v>11</v>
      </c>
      <c r="D975" t="s">
        <v>371</v>
      </c>
      <c r="E975">
        <v>2025</v>
      </c>
      <c r="F975">
        <v>0</v>
      </c>
      <c r="G975" s="2" t="str">
        <f t="shared" si="15"/>
        <v>EG_SOLARGMWR</v>
      </c>
    </row>
    <row r="976" spans="1:7" x14ac:dyDescent="0.25">
      <c r="A976" t="s">
        <v>19</v>
      </c>
      <c r="B976" t="s">
        <v>6</v>
      </c>
      <c r="C976" t="s">
        <v>11</v>
      </c>
      <c r="D976" t="s">
        <v>371</v>
      </c>
      <c r="E976">
        <v>2026</v>
      </c>
      <c r="F976">
        <v>0</v>
      </c>
      <c r="G976" s="2" t="str">
        <f t="shared" si="15"/>
        <v>EG_SOLARGMWR</v>
      </c>
    </row>
    <row r="977" spans="1:7" x14ac:dyDescent="0.25">
      <c r="A977" t="s">
        <v>19</v>
      </c>
      <c r="B977" t="s">
        <v>6</v>
      </c>
      <c r="C977" t="s">
        <v>11</v>
      </c>
      <c r="D977" t="s">
        <v>371</v>
      </c>
      <c r="E977">
        <v>2027</v>
      </c>
      <c r="F977">
        <v>0</v>
      </c>
      <c r="G977" s="2" t="str">
        <f t="shared" si="15"/>
        <v>EG_SOLARGMWR</v>
      </c>
    </row>
    <row r="978" spans="1:7" x14ac:dyDescent="0.25">
      <c r="A978" t="s">
        <v>19</v>
      </c>
      <c r="B978" t="s">
        <v>6</v>
      </c>
      <c r="C978" t="s">
        <v>11</v>
      </c>
      <c r="D978" t="s">
        <v>371</v>
      </c>
      <c r="E978">
        <v>2028</v>
      </c>
      <c r="F978">
        <v>0</v>
      </c>
      <c r="G978" s="2" t="str">
        <f t="shared" si="15"/>
        <v>EG_SOLARGMWR</v>
      </c>
    </row>
    <row r="979" spans="1:7" x14ac:dyDescent="0.25">
      <c r="A979" t="s">
        <v>19</v>
      </c>
      <c r="B979" t="s">
        <v>6</v>
      </c>
      <c r="C979" t="s">
        <v>11</v>
      </c>
      <c r="D979" t="s">
        <v>371</v>
      </c>
      <c r="E979">
        <v>2029</v>
      </c>
      <c r="F979">
        <v>0</v>
      </c>
      <c r="G979" s="2" t="str">
        <f t="shared" si="15"/>
        <v>EG_SOLARGMWR</v>
      </c>
    </row>
    <row r="980" spans="1:7" x14ac:dyDescent="0.25">
      <c r="A980" t="s">
        <v>19</v>
      </c>
      <c r="B980" t="s">
        <v>6</v>
      </c>
      <c r="C980" t="s">
        <v>11</v>
      </c>
      <c r="D980" t="s">
        <v>371</v>
      </c>
      <c r="E980">
        <v>2030</v>
      </c>
      <c r="F980">
        <v>0</v>
      </c>
      <c r="G980" s="2" t="str">
        <f t="shared" si="15"/>
        <v>EG_SOLARGMWR</v>
      </c>
    </row>
    <row r="981" spans="1:7" x14ac:dyDescent="0.25">
      <c r="A981" t="s">
        <v>19</v>
      </c>
      <c r="B981" t="s">
        <v>6</v>
      </c>
      <c r="C981" t="s">
        <v>11</v>
      </c>
      <c r="D981" t="s">
        <v>371</v>
      </c>
      <c r="E981">
        <v>2031</v>
      </c>
      <c r="F981">
        <v>0</v>
      </c>
      <c r="G981" s="2" t="str">
        <f t="shared" si="15"/>
        <v>EG_SOLARGMWR</v>
      </c>
    </row>
    <row r="982" spans="1:7" x14ac:dyDescent="0.25">
      <c r="A982" t="s">
        <v>19</v>
      </c>
      <c r="B982" t="s">
        <v>6</v>
      </c>
      <c r="C982" t="s">
        <v>11</v>
      </c>
      <c r="D982" t="s">
        <v>371</v>
      </c>
      <c r="E982">
        <v>2032</v>
      </c>
      <c r="F982">
        <v>0</v>
      </c>
      <c r="G982" s="2" t="str">
        <f t="shared" si="15"/>
        <v>EG_SOLARGMWR</v>
      </c>
    </row>
    <row r="983" spans="1:7" x14ac:dyDescent="0.25">
      <c r="A983" t="s">
        <v>19</v>
      </c>
      <c r="B983" t="s">
        <v>6</v>
      </c>
      <c r="C983" t="s">
        <v>11</v>
      </c>
      <c r="D983" t="s">
        <v>371</v>
      </c>
      <c r="E983">
        <v>2033</v>
      </c>
      <c r="F983">
        <v>0</v>
      </c>
      <c r="G983" s="2" t="str">
        <f t="shared" si="15"/>
        <v>EG_SOLARGMWR</v>
      </c>
    </row>
    <row r="984" spans="1:7" x14ac:dyDescent="0.25">
      <c r="A984" t="s">
        <v>19</v>
      </c>
      <c r="B984" t="s">
        <v>6</v>
      </c>
      <c r="C984" t="s">
        <v>11</v>
      </c>
      <c r="D984" t="s">
        <v>371</v>
      </c>
      <c r="E984">
        <v>2034</v>
      </c>
      <c r="F984">
        <v>0</v>
      </c>
      <c r="G984" s="2" t="str">
        <f t="shared" si="15"/>
        <v>EG_SOLARGMWR</v>
      </c>
    </row>
    <row r="985" spans="1:7" x14ac:dyDescent="0.25">
      <c r="A985" t="s">
        <v>19</v>
      </c>
      <c r="B985" t="s">
        <v>6</v>
      </c>
      <c r="C985" t="s">
        <v>11</v>
      </c>
      <c r="D985" t="s">
        <v>371</v>
      </c>
      <c r="E985">
        <v>2035</v>
      </c>
      <c r="F985">
        <v>0</v>
      </c>
      <c r="G985" s="2" t="str">
        <f t="shared" si="15"/>
        <v>EG_SOLARGMWR</v>
      </c>
    </row>
    <row r="986" spans="1:7" x14ac:dyDescent="0.25">
      <c r="A986" t="s">
        <v>19</v>
      </c>
      <c r="B986" t="s">
        <v>6</v>
      </c>
      <c r="C986" t="s">
        <v>11</v>
      </c>
      <c r="D986" t="s">
        <v>371</v>
      </c>
      <c r="E986">
        <v>2036</v>
      </c>
      <c r="F986">
        <v>0</v>
      </c>
      <c r="G986" s="2" t="str">
        <f t="shared" si="15"/>
        <v>EG_SOLARGMWR</v>
      </c>
    </row>
    <row r="987" spans="1:7" x14ac:dyDescent="0.25">
      <c r="A987" t="s">
        <v>19</v>
      </c>
      <c r="B987" t="s">
        <v>6</v>
      </c>
      <c r="C987" t="s">
        <v>11</v>
      </c>
      <c r="D987" t="s">
        <v>371</v>
      </c>
      <c r="E987">
        <v>2037</v>
      </c>
      <c r="F987">
        <v>2.1354690000000001E-3</v>
      </c>
      <c r="G987" s="2" t="str">
        <f t="shared" si="15"/>
        <v>EG_SOLARGMWR</v>
      </c>
    </row>
    <row r="988" spans="1:7" x14ac:dyDescent="0.25">
      <c r="A988" t="s">
        <v>19</v>
      </c>
      <c r="B988" t="s">
        <v>6</v>
      </c>
      <c r="C988" t="s">
        <v>11</v>
      </c>
      <c r="D988" t="s">
        <v>371</v>
      </c>
      <c r="E988">
        <v>2038</v>
      </c>
      <c r="F988">
        <v>2.1354690000000001E-3</v>
      </c>
      <c r="G988" s="2" t="str">
        <f t="shared" si="15"/>
        <v>EG_SOLARGMWR</v>
      </c>
    </row>
    <row r="989" spans="1:7" x14ac:dyDescent="0.25">
      <c r="A989" t="s">
        <v>19</v>
      </c>
      <c r="B989" t="s">
        <v>6</v>
      </c>
      <c r="C989" t="s">
        <v>11</v>
      </c>
      <c r="D989" t="s">
        <v>371</v>
      </c>
      <c r="E989">
        <v>2039</v>
      </c>
      <c r="F989">
        <v>2.1354690000000001E-3</v>
      </c>
      <c r="G989" s="2" t="str">
        <f t="shared" si="15"/>
        <v>EG_SOLARGMWR</v>
      </c>
    </row>
    <row r="990" spans="1:7" x14ac:dyDescent="0.25">
      <c r="A990" t="s">
        <v>19</v>
      </c>
      <c r="B990" t="s">
        <v>6</v>
      </c>
      <c r="C990" t="s">
        <v>11</v>
      </c>
      <c r="D990" t="s">
        <v>371</v>
      </c>
      <c r="E990">
        <v>2040</v>
      </c>
      <c r="F990">
        <v>4.5115599999999997E-4</v>
      </c>
      <c r="G990" s="2" t="str">
        <f t="shared" si="15"/>
        <v>EG_SOLARGMWR</v>
      </c>
    </row>
    <row r="991" spans="1:7" x14ac:dyDescent="0.25">
      <c r="A991" t="s">
        <v>19</v>
      </c>
      <c r="B991" t="s">
        <v>6</v>
      </c>
      <c r="C991" t="s">
        <v>11</v>
      </c>
      <c r="D991" t="s">
        <v>371</v>
      </c>
      <c r="E991">
        <v>2041</v>
      </c>
      <c r="F991">
        <v>7.7580701000000002E-2</v>
      </c>
      <c r="G991" s="2" t="str">
        <f t="shared" si="15"/>
        <v>EG_SOLARGMWR</v>
      </c>
    </row>
    <row r="992" spans="1:7" x14ac:dyDescent="0.25">
      <c r="A992" t="s">
        <v>19</v>
      </c>
      <c r="B992" t="s">
        <v>6</v>
      </c>
      <c r="C992" t="s">
        <v>11</v>
      </c>
      <c r="D992" t="s">
        <v>370</v>
      </c>
      <c r="E992">
        <v>2024</v>
      </c>
      <c r="F992">
        <v>0</v>
      </c>
      <c r="G992" s="2" t="str">
        <f t="shared" si="15"/>
        <v>EG_SOLARGMWR</v>
      </c>
    </row>
    <row r="993" spans="1:7" x14ac:dyDescent="0.25">
      <c r="A993" t="s">
        <v>19</v>
      </c>
      <c r="B993" t="s">
        <v>6</v>
      </c>
      <c r="C993" t="s">
        <v>11</v>
      </c>
      <c r="D993" t="s">
        <v>370</v>
      </c>
      <c r="E993">
        <v>2025</v>
      </c>
      <c r="F993">
        <v>0</v>
      </c>
      <c r="G993" s="2" t="str">
        <f t="shared" si="15"/>
        <v>EG_SOLARGMWR</v>
      </c>
    </row>
    <row r="994" spans="1:7" x14ac:dyDescent="0.25">
      <c r="A994" t="s">
        <v>19</v>
      </c>
      <c r="B994" t="s">
        <v>6</v>
      </c>
      <c r="C994" t="s">
        <v>11</v>
      </c>
      <c r="D994" t="s">
        <v>370</v>
      </c>
      <c r="E994">
        <v>2026</v>
      </c>
      <c r="F994">
        <v>0</v>
      </c>
      <c r="G994" s="2" t="str">
        <f t="shared" si="15"/>
        <v>EG_SOLARGMWR</v>
      </c>
    </row>
    <row r="995" spans="1:7" x14ac:dyDescent="0.25">
      <c r="A995" t="s">
        <v>19</v>
      </c>
      <c r="B995" t="s">
        <v>6</v>
      </c>
      <c r="C995" t="s">
        <v>11</v>
      </c>
      <c r="D995" t="s">
        <v>370</v>
      </c>
      <c r="E995">
        <v>2027</v>
      </c>
      <c r="F995">
        <v>0</v>
      </c>
      <c r="G995" s="2" t="str">
        <f t="shared" si="15"/>
        <v>EG_SOLARGMWR</v>
      </c>
    </row>
    <row r="996" spans="1:7" x14ac:dyDescent="0.25">
      <c r="A996" t="s">
        <v>19</v>
      </c>
      <c r="B996" t="s">
        <v>6</v>
      </c>
      <c r="C996" t="s">
        <v>11</v>
      </c>
      <c r="D996" t="s">
        <v>370</v>
      </c>
      <c r="E996">
        <v>2028</v>
      </c>
      <c r="F996">
        <v>0</v>
      </c>
      <c r="G996" s="2" t="str">
        <f t="shared" si="15"/>
        <v>EG_SOLARGMWR</v>
      </c>
    </row>
    <row r="997" spans="1:7" x14ac:dyDescent="0.25">
      <c r="A997" t="s">
        <v>19</v>
      </c>
      <c r="B997" t="s">
        <v>6</v>
      </c>
      <c r="C997" t="s">
        <v>11</v>
      </c>
      <c r="D997" t="s">
        <v>370</v>
      </c>
      <c r="E997">
        <v>2029</v>
      </c>
      <c r="F997">
        <v>0</v>
      </c>
      <c r="G997" s="2" t="str">
        <f t="shared" si="15"/>
        <v>EG_SOLARGMWR</v>
      </c>
    </row>
    <row r="998" spans="1:7" x14ac:dyDescent="0.25">
      <c r="A998" t="s">
        <v>19</v>
      </c>
      <c r="B998" t="s">
        <v>6</v>
      </c>
      <c r="C998" t="s">
        <v>11</v>
      </c>
      <c r="D998" t="s">
        <v>370</v>
      </c>
      <c r="E998">
        <v>2030</v>
      </c>
      <c r="F998">
        <v>0</v>
      </c>
      <c r="G998" s="2" t="str">
        <f t="shared" si="15"/>
        <v>EG_SOLARGMWR</v>
      </c>
    </row>
    <row r="999" spans="1:7" x14ac:dyDescent="0.25">
      <c r="A999" t="s">
        <v>19</v>
      </c>
      <c r="B999" t="s">
        <v>6</v>
      </c>
      <c r="C999" t="s">
        <v>11</v>
      </c>
      <c r="D999" t="s">
        <v>370</v>
      </c>
      <c r="E999">
        <v>2031</v>
      </c>
      <c r="F999">
        <v>0</v>
      </c>
      <c r="G999" s="2" t="str">
        <f t="shared" si="15"/>
        <v>EG_SOLARGMWR</v>
      </c>
    </row>
    <row r="1000" spans="1:7" x14ac:dyDescent="0.25">
      <c r="A1000" t="s">
        <v>19</v>
      </c>
      <c r="B1000" t="s">
        <v>6</v>
      </c>
      <c r="C1000" t="s">
        <v>11</v>
      </c>
      <c r="D1000" t="s">
        <v>370</v>
      </c>
      <c r="E1000">
        <v>2032</v>
      </c>
      <c r="F1000">
        <v>0</v>
      </c>
      <c r="G1000" s="2" t="str">
        <f t="shared" si="15"/>
        <v>EG_SOLARGMWR</v>
      </c>
    </row>
    <row r="1001" spans="1:7" x14ac:dyDescent="0.25">
      <c r="A1001" t="s">
        <v>19</v>
      </c>
      <c r="B1001" t="s">
        <v>6</v>
      </c>
      <c r="C1001" t="s">
        <v>11</v>
      </c>
      <c r="D1001" t="s">
        <v>370</v>
      </c>
      <c r="E1001">
        <v>2033</v>
      </c>
      <c r="F1001">
        <v>0</v>
      </c>
      <c r="G1001" s="2" t="str">
        <f t="shared" si="15"/>
        <v>EG_SOLARGMWR</v>
      </c>
    </row>
    <row r="1002" spans="1:7" x14ac:dyDescent="0.25">
      <c r="A1002" t="s">
        <v>19</v>
      </c>
      <c r="B1002" t="s">
        <v>6</v>
      </c>
      <c r="C1002" t="s">
        <v>11</v>
      </c>
      <c r="D1002" t="s">
        <v>370</v>
      </c>
      <c r="E1002">
        <v>2034</v>
      </c>
      <c r="F1002">
        <v>0</v>
      </c>
      <c r="G1002" s="2" t="str">
        <f t="shared" si="15"/>
        <v>EG_SOLARGMWR</v>
      </c>
    </row>
    <row r="1003" spans="1:7" x14ac:dyDescent="0.25">
      <c r="A1003" t="s">
        <v>19</v>
      </c>
      <c r="B1003" t="s">
        <v>6</v>
      </c>
      <c r="C1003" t="s">
        <v>11</v>
      </c>
      <c r="D1003" t="s">
        <v>370</v>
      </c>
      <c r="E1003">
        <v>2035</v>
      </c>
      <c r="F1003">
        <v>0</v>
      </c>
      <c r="G1003" s="2" t="str">
        <f t="shared" si="15"/>
        <v>EG_SOLARGMWR</v>
      </c>
    </row>
    <row r="1004" spans="1:7" x14ac:dyDescent="0.25">
      <c r="A1004" t="s">
        <v>19</v>
      </c>
      <c r="B1004" t="s">
        <v>6</v>
      </c>
      <c r="C1004" t="s">
        <v>11</v>
      </c>
      <c r="D1004" t="s">
        <v>370</v>
      </c>
      <c r="E1004">
        <v>2036</v>
      </c>
      <c r="F1004">
        <v>0</v>
      </c>
      <c r="G1004" s="2" t="str">
        <f t="shared" si="15"/>
        <v>EG_SOLARGMWR</v>
      </c>
    </row>
    <row r="1005" spans="1:7" x14ac:dyDescent="0.25">
      <c r="A1005" t="s">
        <v>19</v>
      </c>
      <c r="B1005" t="s">
        <v>6</v>
      </c>
      <c r="C1005" t="s">
        <v>11</v>
      </c>
      <c r="D1005" t="s">
        <v>370</v>
      </c>
      <c r="E1005">
        <v>2037</v>
      </c>
      <c r="F1005">
        <v>0.22202207199999999</v>
      </c>
      <c r="G1005" s="2" t="str">
        <f t="shared" si="15"/>
        <v>EG_SOLARGMWR</v>
      </c>
    </row>
    <row r="1006" spans="1:7" x14ac:dyDescent="0.25">
      <c r="A1006" t="s">
        <v>19</v>
      </c>
      <c r="B1006" t="s">
        <v>6</v>
      </c>
      <c r="C1006" t="s">
        <v>11</v>
      </c>
      <c r="D1006" t="s">
        <v>370</v>
      </c>
      <c r="E1006">
        <v>2038</v>
      </c>
      <c r="F1006">
        <v>0.22202207199999999</v>
      </c>
      <c r="G1006" s="2" t="str">
        <f t="shared" si="15"/>
        <v>EG_SOLARGMWR</v>
      </c>
    </row>
    <row r="1007" spans="1:7" x14ac:dyDescent="0.25">
      <c r="A1007" t="s">
        <v>19</v>
      </c>
      <c r="B1007" t="s">
        <v>6</v>
      </c>
      <c r="C1007" t="s">
        <v>11</v>
      </c>
      <c r="D1007" t="s">
        <v>370</v>
      </c>
      <c r="E1007">
        <v>2039</v>
      </c>
      <c r="F1007">
        <v>0.22202207199999999</v>
      </c>
      <c r="G1007" s="2" t="str">
        <f t="shared" si="15"/>
        <v>EG_SOLARGMWR</v>
      </c>
    </row>
    <row r="1008" spans="1:7" x14ac:dyDescent="0.25">
      <c r="A1008" t="s">
        <v>19</v>
      </c>
      <c r="B1008" t="s">
        <v>6</v>
      </c>
      <c r="C1008" t="s">
        <v>11</v>
      </c>
      <c r="D1008" t="s">
        <v>370</v>
      </c>
      <c r="E1008">
        <v>2040</v>
      </c>
      <c r="F1008">
        <v>6.0799257000000002E-2</v>
      </c>
      <c r="G1008" s="2" t="str">
        <f t="shared" si="15"/>
        <v>EG_SOLARGMWR</v>
      </c>
    </row>
    <row r="1009" spans="1:7" x14ac:dyDescent="0.25">
      <c r="A1009" t="s">
        <v>19</v>
      </c>
      <c r="B1009" t="s">
        <v>6</v>
      </c>
      <c r="C1009" t="s">
        <v>11</v>
      </c>
      <c r="D1009" t="s">
        <v>370</v>
      </c>
      <c r="E1009">
        <v>2041</v>
      </c>
      <c r="F1009">
        <v>8.9489383000000006E-2</v>
      </c>
      <c r="G1009" s="2" t="str">
        <f t="shared" si="15"/>
        <v>EG_SOLARGMWR</v>
      </c>
    </row>
    <row r="1010" spans="1:7" x14ac:dyDescent="0.25">
      <c r="A1010" t="s">
        <v>19</v>
      </c>
      <c r="B1010" t="s">
        <v>6</v>
      </c>
      <c r="C1010" t="s">
        <v>11</v>
      </c>
      <c r="D1010" t="s">
        <v>369</v>
      </c>
      <c r="E1010">
        <v>2024</v>
      </c>
      <c r="F1010">
        <v>0</v>
      </c>
      <c r="G1010" s="2" t="str">
        <f t="shared" si="15"/>
        <v>EG_SOLARGMWR</v>
      </c>
    </row>
    <row r="1011" spans="1:7" x14ac:dyDescent="0.25">
      <c r="A1011" t="s">
        <v>19</v>
      </c>
      <c r="B1011" t="s">
        <v>6</v>
      </c>
      <c r="C1011" t="s">
        <v>11</v>
      </c>
      <c r="D1011" t="s">
        <v>369</v>
      </c>
      <c r="E1011">
        <v>2025</v>
      </c>
      <c r="F1011">
        <v>0</v>
      </c>
      <c r="G1011" s="2" t="str">
        <f t="shared" si="15"/>
        <v>EG_SOLARGMWR</v>
      </c>
    </row>
    <row r="1012" spans="1:7" x14ac:dyDescent="0.25">
      <c r="A1012" t="s">
        <v>19</v>
      </c>
      <c r="B1012" t="s">
        <v>6</v>
      </c>
      <c r="C1012" t="s">
        <v>11</v>
      </c>
      <c r="D1012" t="s">
        <v>369</v>
      </c>
      <c r="E1012">
        <v>2026</v>
      </c>
      <c r="F1012">
        <v>0</v>
      </c>
      <c r="G1012" s="2" t="str">
        <f t="shared" si="15"/>
        <v>EG_SOLARGMWR</v>
      </c>
    </row>
    <row r="1013" spans="1:7" x14ac:dyDescent="0.25">
      <c r="A1013" t="s">
        <v>19</v>
      </c>
      <c r="B1013" t="s">
        <v>6</v>
      </c>
      <c r="C1013" t="s">
        <v>11</v>
      </c>
      <c r="D1013" t="s">
        <v>369</v>
      </c>
      <c r="E1013">
        <v>2027</v>
      </c>
      <c r="F1013">
        <v>0</v>
      </c>
      <c r="G1013" s="2" t="str">
        <f t="shared" si="15"/>
        <v>EG_SOLARGMWR</v>
      </c>
    </row>
    <row r="1014" spans="1:7" x14ac:dyDescent="0.25">
      <c r="A1014" t="s">
        <v>19</v>
      </c>
      <c r="B1014" t="s">
        <v>6</v>
      </c>
      <c r="C1014" t="s">
        <v>11</v>
      </c>
      <c r="D1014" t="s">
        <v>369</v>
      </c>
      <c r="E1014">
        <v>2028</v>
      </c>
      <c r="F1014">
        <v>0</v>
      </c>
      <c r="G1014" s="2" t="str">
        <f t="shared" si="15"/>
        <v>EG_SOLARGMWR</v>
      </c>
    </row>
    <row r="1015" spans="1:7" x14ac:dyDescent="0.25">
      <c r="A1015" t="s">
        <v>19</v>
      </c>
      <c r="B1015" t="s">
        <v>6</v>
      </c>
      <c r="C1015" t="s">
        <v>11</v>
      </c>
      <c r="D1015" t="s">
        <v>369</v>
      </c>
      <c r="E1015">
        <v>2029</v>
      </c>
      <c r="F1015">
        <v>0</v>
      </c>
      <c r="G1015" s="2" t="str">
        <f t="shared" si="15"/>
        <v>EG_SOLARGMWR</v>
      </c>
    </row>
    <row r="1016" spans="1:7" x14ac:dyDescent="0.25">
      <c r="A1016" t="s">
        <v>19</v>
      </c>
      <c r="B1016" t="s">
        <v>6</v>
      </c>
      <c r="C1016" t="s">
        <v>11</v>
      </c>
      <c r="D1016" t="s">
        <v>369</v>
      </c>
      <c r="E1016">
        <v>2030</v>
      </c>
      <c r="F1016">
        <v>0</v>
      </c>
      <c r="G1016" s="2" t="str">
        <f t="shared" si="15"/>
        <v>EG_SOLARGMWR</v>
      </c>
    </row>
    <row r="1017" spans="1:7" x14ac:dyDescent="0.25">
      <c r="A1017" t="s">
        <v>19</v>
      </c>
      <c r="B1017" t="s">
        <v>6</v>
      </c>
      <c r="C1017" t="s">
        <v>11</v>
      </c>
      <c r="D1017" t="s">
        <v>369</v>
      </c>
      <c r="E1017">
        <v>2031</v>
      </c>
      <c r="F1017">
        <v>0</v>
      </c>
      <c r="G1017" s="2" t="str">
        <f t="shared" si="15"/>
        <v>EG_SOLARGMWR</v>
      </c>
    </row>
    <row r="1018" spans="1:7" x14ac:dyDescent="0.25">
      <c r="A1018" t="s">
        <v>19</v>
      </c>
      <c r="B1018" t="s">
        <v>6</v>
      </c>
      <c r="C1018" t="s">
        <v>11</v>
      </c>
      <c r="D1018" t="s">
        <v>369</v>
      </c>
      <c r="E1018">
        <v>2032</v>
      </c>
      <c r="F1018">
        <v>0</v>
      </c>
      <c r="G1018" s="2" t="str">
        <f t="shared" si="15"/>
        <v>EG_SOLARGMWR</v>
      </c>
    </row>
    <row r="1019" spans="1:7" x14ac:dyDescent="0.25">
      <c r="A1019" t="s">
        <v>19</v>
      </c>
      <c r="B1019" t="s">
        <v>6</v>
      </c>
      <c r="C1019" t="s">
        <v>11</v>
      </c>
      <c r="D1019" t="s">
        <v>369</v>
      </c>
      <c r="E1019">
        <v>2033</v>
      </c>
      <c r="F1019">
        <v>0</v>
      </c>
      <c r="G1019" s="2" t="str">
        <f t="shared" si="15"/>
        <v>EG_SOLARGMWR</v>
      </c>
    </row>
    <row r="1020" spans="1:7" x14ac:dyDescent="0.25">
      <c r="A1020" t="s">
        <v>19</v>
      </c>
      <c r="B1020" t="s">
        <v>6</v>
      </c>
      <c r="C1020" t="s">
        <v>11</v>
      </c>
      <c r="D1020" t="s">
        <v>369</v>
      </c>
      <c r="E1020">
        <v>2034</v>
      </c>
      <c r="F1020">
        <v>0</v>
      </c>
      <c r="G1020" s="2" t="str">
        <f t="shared" si="15"/>
        <v>EG_SOLARGMWR</v>
      </c>
    </row>
    <row r="1021" spans="1:7" x14ac:dyDescent="0.25">
      <c r="A1021" t="s">
        <v>19</v>
      </c>
      <c r="B1021" t="s">
        <v>6</v>
      </c>
      <c r="C1021" t="s">
        <v>11</v>
      </c>
      <c r="D1021" t="s">
        <v>369</v>
      </c>
      <c r="E1021">
        <v>2035</v>
      </c>
      <c r="F1021">
        <v>0</v>
      </c>
      <c r="G1021" s="2" t="str">
        <f t="shared" si="15"/>
        <v>EG_SOLARGMWR</v>
      </c>
    </row>
    <row r="1022" spans="1:7" x14ac:dyDescent="0.25">
      <c r="A1022" t="s">
        <v>19</v>
      </c>
      <c r="B1022" t="s">
        <v>6</v>
      </c>
      <c r="C1022" t="s">
        <v>11</v>
      </c>
      <c r="D1022" t="s">
        <v>369</v>
      </c>
      <c r="E1022">
        <v>2036</v>
      </c>
      <c r="F1022">
        <v>0</v>
      </c>
      <c r="G1022" s="2" t="str">
        <f t="shared" si="15"/>
        <v>EG_SOLARGMWR</v>
      </c>
    </row>
    <row r="1023" spans="1:7" x14ac:dyDescent="0.25">
      <c r="A1023" t="s">
        <v>19</v>
      </c>
      <c r="B1023" t="s">
        <v>6</v>
      </c>
      <c r="C1023" t="s">
        <v>11</v>
      </c>
      <c r="D1023" t="s">
        <v>369</v>
      </c>
      <c r="E1023">
        <v>2037</v>
      </c>
      <c r="F1023">
        <v>0.104764671</v>
      </c>
      <c r="G1023" s="2" t="str">
        <f t="shared" si="15"/>
        <v>EG_SOLARGMWR</v>
      </c>
    </row>
    <row r="1024" spans="1:7" x14ac:dyDescent="0.25">
      <c r="A1024" t="s">
        <v>19</v>
      </c>
      <c r="B1024" t="s">
        <v>6</v>
      </c>
      <c r="C1024" t="s">
        <v>11</v>
      </c>
      <c r="D1024" t="s">
        <v>369</v>
      </c>
      <c r="E1024">
        <v>2038</v>
      </c>
      <c r="F1024">
        <v>0.104764671</v>
      </c>
      <c r="G1024" s="2" t="str">
        <f t="shared" si="15"/>
        <v>EG_SOLARGMWR</v>
      </c>
    </row>
    <row r="1025" spans="1:7" x14ac:dyDescent="0.25">
      <c r="A1025" t="s">
        <v>19</v>
      </c>
      <c r="B1025" t="s">
        <v>6</v>
      </c>
      <c r="C1025" t="s">
        <v>11</v>
      </c>
      <c r="D1025" t="s">
        <v>369</v>
      </c>
      <c r="E1025">
        <v>2039</v>
      </c>
      <c r="F1025">
        <v>0.104764671</v>
      </c>
      <c r="G1025" s="2" t="str">
        <f t="shared" si="15"/>
        <v>EG_SOLARGMWR</v>
      </c>
    </row>
    <row r="1026" spans="1:7" x14ac:dyDescent="0.25">
      <c r="A1026" t="s">
        <v>19</v>
      </c>
      <c r="B1026" t="s">
        <v>6</v>
      </c>
      <c r="C1026" t="s">
        <v>11</v>
      </c>
      <c r="D1026" t="s">
        <v>369</v>
      </c>
      <c r="E1026">
        <v>2040</v>
      </c>
      <c r="F1026">
        <v>0.19139009000000001</v>
      </c>
      <c r="G1026" s="2" t="str">
        <f t="shared" si="15"/>
        <v>EG_SOLARGMWR</v>
      </c>
    </row>
    <row r="1027" spans="1:7" x14ac:dyDescent="0.25">
      <c r="A1027" t="s">
        <v>19</v>
      </c>
      <c r="B1027" t="s">
        <v>6</v>
      </c>
      <c r="C1027" t="s">
        <v>11</v>
      </c>
      <c r="D1027" t="s">
        <v>369</v>
      </c>
      <c r="E1027">
        <v>2041</v>
      </c>
      <c r="F1027">
        <v>0.19716592299999999</v>
      </c>
      <c r="G1027" s="2" t="str">
        <f t="shared" ref="G1027:G1090" si="16">_xlfn.CONCAT(A1027,C1027)</f>
        <v>EG_SOLARGMWR</v>
      </c>
    </row>
    <row r="1028" spans="1:7" x14ac:dyDescent="0.25">
      <c r="A1028" t="s">
        <v>19</v>
      </c>
      <c r="B1028" t="s">
        <v>6</v>
      </c>
      <c r="C1028" t="s">
        <v>11</v>
      </c>
      <c r="D1028" t="s">
        <v>368</v>
      </c>
      <c r="E1028">
        <v>2024</v>
      </c>
      <c r="F1028">
        <v>0</v>
      </c>
      <c r="G1028" s="2" t="str">
        <f t="shared" si="16"/>
        <v>EG_SOLARGMWR</v>
      </c>
    </row>
    <row r="1029" spans="1:7" x14ac:dyDescent="0.25">
      <c r="A1029" t="s">
        <v>19</v>
      </c>
      <c r="B1029" t="s">
        <v>6</v>
      </c>
      <c r="C1029" t="s">
        <v>11</v>
      </c>
      <c r="D1029" t="s">
        <v>368</v>
      </c>
      <c r="E1029">
        <v>2025</v>
      </c>
      <c r="F1029">
        <v>0</v>
      </c>
      <c r="G1029" s="2" t="str">
        <f t="shared" si="16"/>
        <v>EG_SOLARGMWR</v>
      </c>
    </row>
    <row r="1030" spans="1:7" x14ac:dyDescent="0.25">
      <c r="A1030" t="s">
        <v>19</v>
      </c>
      <c r="B1030" t="s">
        <v>6</v>
      </c>
      <c r="C1030" t="s">
        <v>11</v>
      </c>
      <c r="D1030" t="s">
        <v>368</v>
      </c>
      <c r="E1030">
        <v>2026</v>
      </c>
      <c r="F1030">
        <v>0</v>
      </c>
      <c r="G1030" s="2" t="str">
        <f t="shared" si="16"/>
        <v>EG_SOLARGMWR</v>
      </c>
    </row>
    <row r="1031" spans="1:7" x14ac:dyDescent="0.25">
      <c r="A1031" t="s">
        <v>19</v>
      </c>
      <c r="B1031" t="s">
        <v>6</v>
      </c>
      <c r="C1031" t="s">
        <v>11</v>
      </c>
      <c r="D1031" t="s">
        <v>368</v>
      </c>
      <c r="E1031">
        <v>2027</v>
      </c>
      <c r="F1031">
        <v>0</v>
      </c>
      <c r="G1031" s="2" t="str">
        <f t="shared" si="16"/>
        <v>EG_SOLARGMWR</v>
      </c>
    </row>
    <row r="1032" spans="1:7" x14ac:dyDescent="0.25">
      <c r="A1032" t="s">
        <v>19</v>
      </c>
      <c r="B1032" t="s">
        <v>6</v>
      </c>
      <c r="C1032" t="s">
        <v>11</v>
      </c>
      <c r="D1032" t="s">
        <v>368</v>
      </c>
      <c r="E1032">
        <v>2028</v>
      </c>
      <c r="F1032">
        <v>0</v>
      </c>
      <c r="G1032" s="2" t="str">
        <f t="shared" si="16"/>
        <v>EG_SOLARGMWR</v>
      </c>
    </row>
    <row r="1033" spans="1:7" x14ac:dyDescent="0.25">
      <c r="A1033" t="s">
        <v>19</v>
      </c>
      <c r="B1033" t="s">
        <v>6</v>
      </c>
      <c r="C1033" t="s">
        <v>11</v>
      </c>
      <c r="D1033" t="s">
        <v>368</v>
      </c>
      <c r="E1033">
        <v>2029</v>
      </c>
      <c r="F1033">
        <v>0</v>
      </c>
      <c r="G1033" s="2" t="str">
        <f t="shared" si="16"/>
        <v>EG_SOLARGMWR</v>
      </c>
    </row>
    <row r="1034" spans="1:7" x14ac:dyDescent="0.25">
      <c r="A1034" t="s">
        <v>19</v>
      </c>
      <c r="B1034" t="s">
        <v>6</v>
      </c>
      <c r="C1034" t="s">
        <v>11</v>
      </c>
      <c r="D1034" t="s">
        <v>368</v>
      </c>
      <c r="E1034">
        <v>2030</v>
      </c>
      <c r="F1034">
        <v>0</v>
      </c>
      <c r="G1034" s="2" t="str">
        <f t="shared" si="16"/>
        <v>EG_SOLARGMWR</v>
      </c>
    </row>
    <row r="1035" spans="1:7" x14ac:dyDescent="0.25">
      <c r="A1035" t="s">
        <v>19</v>
      </c>
      <c r="B1035" t="s">
        <v>6</v>
      </c>
      <c r="C1035" t="s">
        <v>11</v>
      </c>
      <c r="D1035" t="s">
        <v>368</v>
      </c>
      <c r="E1035">
        <v>2031</v>
      </c>
      <c r="F1035">
        <v>0</v>
      </c>
      <c r="G1035" s="2" t="str">
        <f t="shared" si="16"/>
        <v>EG_SOLARGMWR</v>
      </c>
    </row>
    <row r="1036" spans="1:7" x14ac:dyDescent="0.25">
      <c r="A1036" t="s">
        <v>19</v>
      </c>
      <c r="B1036" t="s">
        <v>6</v>
      </c>
      <c r="C1036" t="s">
        <v>11</v>
      </c>
      <c r="D1036" t="s">
        <v>368</v>
      </c>
      <c r="E1036">
        <v>2032</v>
      </c>
      <c r="F1036">
        <v>0</v>
      </c>
      <c r="G1036" s="2" t="str">
        <f t="shared" si="16"/>
        <v>EG_SOLARGMWR</v>
      </c>
    </row>
    <row r="1037" spans="1:7" x14ac:dyDescent="0.25">
      <c r="A1037" t="s">
        <v>19</v>
      </c>
      <c r="B1037" t="s">
        <v>6</v>
      </c>
      <c r="C1037" t="s">
        <v>11</v>
      </c>
      <c r="D1037" t="s">
        <v>368</v>
      </c>
      <c r="E1037">
        <v>2033</v>
      </c>
      <c r="F1037">
        <v>0</v>
      </c>
      <c r="G1037" s="2" t="str">
        <f t="shared" si="16"/>
        <v>EG_SOLARGMWR</v>
      </c>
    </row>
    <row r="1038" spans="1:7" x14ac:dyDescent="0.25">
      <c r="A1038" t="s">
        <v>19</v>
      </c>
      <c r="B1038" t="s">
        <v>6</v>
      </c>
      <c r="C1038" t="s">
        <v>11</v>
      </c>
      <c r="D1038" t="s">
        <v>368</v>
      </c>
      <c r="E1038">
        <v>2034</v>
      </c>
      <c r="F1038">
        <v>0</v>
      </c>
      <c r="G1038" s="2" t="str">
        <f t="shared" si="16"/>
        <v>EG_SOLARGMWR</v>
      </c>
    </row>
    <row r="1039" spans="1:7" x14ac:dyDescent="0.25">
      <c r="A1039" t="s">
        <v>19</v>
      </c>
      <c r="B1039" t="s">
        <v>6</v>
      </c>
      <c r="C1039" t="s">
        <v>11</v>
      </c>
      <c r="D1039" t="s">
        <v>368</v>
      </c>
      <c r="E1039">
        <v>2035</v>
      </c>
      <c r="F1039">
        <v>0</v>
      </c>
      <c r="G1039" s="2" t="str">
        <f t="shared" si="16"/>
        <v>EG_SOLARGMWR</v>
      </c>
    </row>
    <row r="1040" spans="1:7" x14ac:dyDescent="0.25">
      <c r="A1040" t="s">
        <v>19</v>
      </c>
      <c r="B1040" t="s">
        <v>6</v>
      </c>
      <c r="C1040" t="s">
        <v>11</v>
      </c>
      <c r="D1040" t="s">
        <v>368</v>
      </c>
      <c r="E1040">
        <v>2036</v>
      </c>
      <c r="F1040">
        <v>0</v>
      </c>
      <c r="G1040" s="2" t="str">
        <f t="shared" si="16"/>
        <v>EG_SOLARGMWR</v>
      </c>
    </row>
    <row r="1041" spans="1:7" x14ac:dyDescent="0.25">
      <c r="A1041" t="s">
        <v>19</v>
      </c>
      <c r="B1041" t="s">
        <v>6</v>
      </c>
      <c r="C1041" t="s">
        <v>11</v>
      </c>
      <c r="D1041" t="s">
        <v>368</v>
      </c>
      <c r="E1041">
        <v>2037</v>
      </c>
      <c r="F1041">
        <v>5.5583579000000001E-2</v>
      </c>
      <c r="G1041" s="2" t="str">
        <f t="shared" si="16"/>
        <v>EG_SOLARGMWR</v>
      </c>
    </row>
    <row r="1042" spans="1:7" x14ac:dyDescent="0.25">
      <c r="A1042" t="s">
        <v>19</v>
      </c>
      <c r="B1042" t="s">
        <v>6</v>
      </c>
      <c r="C1042" t="s">
        <v>11</v>
      </c>
      <c r="D1042" t="s">
        <v>368</v>
      </c>
      <c r="E1042">
        <v>2038</v>
      </c>
      <c r="F1042">
        <v>5.5583579000000001E-2</v>
      </c>
      <c r="G1042" s="2" t="str">
        <f t="shared" si="16"/>
        <v>EG_SOLARGMWR</v>
      </c>
    </row>
    <row r="1043" spans="1:7" x14ac:dyDescent="0.25">
      <c r="A1043" t="s">
        <v>19</v>
      </c>
      <c r="B1043" t="s">
        <v>6</v>
      </c>
      <c r="C1043" t="s">
        <v>11</v>
      </c>
      <c r="D1043" t="s">
        <v>368</v>
      </c>
      <c r="E1043">
        <v>2039</v>
      </c>
      <c r="F1043">
        <v>5.5583579000000001E-2</v>
      </c>
      <c r="G1043" s="2" t="str">
        <f t="shared" si="16"/>
        <v>EG_SOLARGMWR</v>
      </c>
    </row>
    <row r="1044" spans="1:7" x14ac:dyDescent="0.25">
      <c r="A1044" t="s">
        <v>19</v>
      </c>
      <c r="B1044" t="s">
        <v>6</v>
      </c>
      <c r="C1044" t="s">
        <v>11</v>
      </c>
      <c r="D1044" t="s">
        <v>368</v>
      </c>
      <c r="E1044">
        <v>2040</v>
      </c>
      <c r="F1044">
        <v>7.4594613000000004E-2</v>
      </c>
      <c r="G1044" s="2" t="str">
        <f t="shared" si="16"/>
        <v>EG_SOLARGMWR</v>
      </c>
    </row>
    <row r="1045" spans="1:7" x14ac:dyDescent="0.25">
      <c r="A1045" t="s">
        <v>19</v>
      </c>
      <c r="B1045" t="s">
        <v>6</v>
      </c>
      <c r="C1045" t="s">
        <v>11</v>
      </c>
      <c r="D1045" t="s">
        <v>368</v>
      </c>
      <c r="E1045">
        <v>2041</v>
      </c>
      <c r="F1045">
        <v>1.6729264000000001E-2</v>
      </c>
      <c r="G1045" s="2" t="str">
        <f t="shared" si="16"/>
        <v>EG_SOLARGMWR</v>
      </c>
    </row>
    <row r="1046" spans="1:7" x14ac:dyDescent="0.25">
      <c r="A1046" t="s">
        <v>19</v>
      </c>
      <c r="B1046" t="s">
        <v>6</v>
      </c>
      <c r="C1046" t="s">
        <v>11</v>
      </c>
      <c r="D1046" t="s">
        <v>367</v>
      </c>
      <c r="E1046">
        <v>2024</v>
      </c>
      <c r="F1046">
        <v>0</v>
      </c>
      <c r="G1046" s="2" t="str">
        <f t="shared" si="16"/>
        <v>EG_SOLARGMWR</v>
      </c>
    </row>
    <row r="1047" spans="1:7" x14ac:dyDescent="0.25">
      <c r="A1047" t="s">
        <v>19</v>
      </c>
      <c r="B1047" t="s">
        <v>6</v>
      </c>
      <c r="C1047" t="s">
        <v>11</v>
      </c>
      <c r="D1047" t="s">
        <v>367</v>
      </c>
      <c r="E1047">
        <v>2025</v>
      </c>
      <c r="F1047">
        <v>0</v>
      </c>
      <c r="G1047" s="2" t="str">
        <f t="shared" si="16"/>
        <v>EG_SOLARGMWR</v>
      </c>
    </row>
    <row r="1048" spans="1:7" x14ac:dyDescent="0.25">
      <c r="A1048" t="s">
        <v>19</v>
      </c>
      <c r="B1048" t="s">
        <v>6</v>
      </c>
      <c r="C1048" t="s">
        <v>11</v>
      </c>
      <c r="D1048" t="s">
        <v>367</v>
      </c>
      <c r="E1048">
        <v>2026</v>
      </c>
      <c r="F1048">
        <v>0</v>
      </c>
      <c r="G1048" s="2" t="str">
        <f t="shared" si="16"/>
        <v>EG_SOLARGMWR</v>
      </c>
    </row>
    <row r="1049" spans="1:7" x14ac:dyDescent="0.25">
      <c r="A1049" t="s">
        <v>19</v>
      </c>
      <c r="B1049" t="s">
        <v>6</v>
      </c>
      <c r="C1049" t="s">
        <v>11</v>
      </c>
      <c r="D1049" t="s">
        <v>367</v>
      </c>
      <c r="E1049">
        <v>2027</v>
      </c>
      <c r="F1049">
        <v>0</v>
      </c>
      <c r="G1049" s="2" t="str">
        <f t="shared" si="16"/>
        <v>EG_SOLARGMWR</v>
      </c>
    </row>
    <row r="1050" spans="1:7" x14ac:dyDescent="0.25">
      <c r="A1050" t="s">
        <v>19</v>
      </c>
      <c r="B1050" t="s">
        <v>6</v>
      </c>
      <c r="C1050" t="s">
        <v>11</v>
      </c>
      <c r="D1050" t="s">
        <v>367</v>
      </c>
      <c r="E1050">
        <v>2028</v>
      </c>
      <c r="F1050">
        <v>0</v>
      </c>
      <c r="G1050" s="2" t="str">
        <f t="shared" si="16"/>
        <v>EG_SOLARGMWR</v>
      </c>
    </row>
    <row r="1051" spans="1:7" x14ac:dyDescent="0.25">
      <c r="A1051" t="s">
        <v>19</v>
      </c>
      <c r="B1051" t="s">
        <v>6</v>
      </c>
      <c r="C1051" t="s">
        <v>11</v>
      </c>
      <c r="D1051" t="s">
        <v>367</v>
      </c>
      <c r="E1051">
        <v>2029</v>
      </c>
      <c r="F1051">
        <v>0</v>
      </c>
      <c r="G1051" s="2" t="str">
        <f t="shared" si="16"/>
        <v>EG_SOLARGMWR</v>
      </c>
    </row>
    <row r="1052" spans="1:7" x14ac:dyDescent="0.25">
      <c r="A1052" t="s">
        <v>19</v>
      </c>
      <c r="B1052" t="s">
        <v>6</v>
      </c>
      <c r="C1052" t="s">
        <v>11</v>
      </c>
      <c r="D1052" t="s">
        <v>367</v>
      </c>
      <c r="E1052">
        <v>2030</v>
      </c>
      <c r="F1052">
        <v>0</v>
      </c>
      <c r="G1052" s="2" t="str">
        <f t="shared" si="16"/>
        <v>EG_SOLARGMWR</v>
      </c>
    </row>
    <row r="1053" spans="1:7" x14ac:dyDescent="0.25">
      <c r="A1053" t="s">
        <v>19</v>
      </c>
      <c r="B1053" t="s">
        <v>6</v>
      </c>
      <c r="C1053" t="s">
        <v>11</v>
      </c>
      <c r="D1053" t="s">
        <v>367</v>
      </c>
      <c r="E1053">
        <v>2031</v>
      </c>
      <c r="F1053">
        <v>0</v>
      </c>
      <c r="G1053" s="2" t="str">
        <f t="shared" si="16"/>
        <v>EG_SOLARGMWR</v>
      </c>
    </row>
    <row r="1054" spans="1:7" x14ac:dyDescent="0.25">
      <c r="A1054" t="s">
        <v>19</v>
      </c>
      <c r="B1054" t="s">
        <v>6</v>
      </c>
      <c r="C1054" t="s">
        <v>11</v>
      </c>
      <c r="D1054" t="s">
        <v>367</v>
      </c>
      <c r="E1054">
        <v>2032</v>
      </c>
      <c r="F1054">
        <v>0</v>
      </c>
      <c r="G1054" s="2" t="str">
        <f t="shared" si="16"/>
        <v>EG_SOLARGMWR</v>
      </c>
    </row>
    <row r="1055" spans="1:7" x14ac:dyDescent="0.25">
      <c r="A1055" t="s">
        <v>19</v>
      </c>
      <c r="B1055" t="s">
        <v>6</v>
      </c>
      <c r="C1055" t="s">
        <v>11</v>
      </c>
      <c r="D1055" t="s">
        <v>367</v>
      </c>
      <c r="E1055">
        <v>2033</v>
      </c>
      <c r="F1055">
        <v>0</v>
      </c>
      <c r="G1055" s="2" t="str">
        <f t="shared" si="16"/>
        <v>EG_SOLARGMWR</v>
      </c>
    </row>
    <row r="1056" spans="1:7" x14ac:dyDescent="0.25">
      <c r="A1056" t="s">
        <v>19</v>
      </c>
      <c r="B1056" t="s">
        <v>6</v>
      </c>
      <c r="C1056" t="s">
        <v>11</v>
      </c>
      <c r="D1056" t="s">
        <v>367</v>
      </c>
      <c r="E1056">
        <v>2034</v>
      </c>
      <c r="F1056">
        <v>0</v>
      </c>
      <c r="G1056" s="2" t="str">
        <f t="shared" si="16"/>
        <v>EG_SOLARGMWR</v>
      </c>
    </row>
    <row r="1057" spans="1:7" x14ac:dyDescent="0.25">
      <c r="A1057" t="s">
        <v>19</v>
      </c>
      <c r="B1057" t="s">
        <v>6</v>
      </c>
      <c r="C1057" t="s">
        <v>11</v>
      </c>
      <c r="D1057" t="s">
        <v>367</v>
      </c>
      <c r="E1057">
        <v>2035</v>
      </c>
      <c r="F1057">
        <v>0</v>
      </c>
      <c r="G1057" s="2" t="str">
        <f t="shared" si="16"/>
        <v>EG_SOLARGMWR</v>
      </c>
    </row>
    <row r="1058" spans="1:7" x14ac:dyDescent="0.25">
      <c r="A1058" t="s">
        <v>19</v>
      </c>
      <c r="B1058" t="s">
        <v>6</v>
      </c>
      <c r="C1058" t="s">
        <v>11</v>
      </c>
      <c r="D1058" t="s">
        <v>367</v>
      </c>
      <c r="E1058">
        <v>2036</v>
      </c>
      <c r="F1058">
        <v>0</v>
      </c>
      <c r="G1058" s="2" t="str">
        <f t="shared" si="16"/>
        <v>EG_SOLARGMWR</v>
      </c>
    </row>
    <row r="1059" spans="1:7" x14ac:dyDescent="0.25">
      <c r="A1059" t="s">
        <v>19</v>
      </c>
      <c r="B1059" t="s">
        <v>6</v>
      </c>
      <c r="C1059" t="s">
        <v>11</v>
      </c>
      <c r="D1059" t="s">
        <v>367</v>
      </c>
      <c r="E1059">
        <v>2037</v>
      </c>
      <c r="F1059">
        <v>0</v>
      </c>
      <c r="G1059" s="2" t="str">
        <f t="shared" si="16"/>
        <v>EG_SOLARGMWR</v>
      </c>
    </row>
    <row r="1060" spans="1:7" x14ac:dyDescent="0.25">
      <c r="A1060" t="s">
        <v>19</v>
      </c>
      <c r="B1060" t="s">
        <v>6</v>
      </c>
      <c r="C1060" t="s">
        <v>11</v>
      </c>
      <c r="D1060" t="s">
        <v>367</v>
      </c>
      <c r="E1060">
        <v>2038</v>
      </c>
      <c r="F1060">
        <v>0</v>
      </c>
      <c r="G1060" s="2" t="str">
        <f t="shared" si="16"/>
        <v>EG_SOLARGMWR</v>
      </c>
    </row>
    <row r="1061" spans="1:7" x14ac:dyDescent="0.25">
      <c r="A1061" t="s">
        <v>19</v>
      </c>
      <c r="B1061" t="s">
        <v>6</v>
      </c>
      <c r="C1061" t="s">
        <v>11</v>
      </c>
      <c r="D1061" t="s">
        <v>367</v>
      </c>
      <c r="E1061">
        <v>2039</v>
      </c>
      <c r="F1061">
        <v>0</v>
      </c>
      <c r="G1061" s="2" t="str">
        <f t="shared" si="16"/>
        <v>EG_SOLARGMWR</v>
      </c>
    </row>
    <row r="1062" spans="1:7" x14ac:dyDescent="0.25">
      <c r="A1062" t="s">
        <v>19</v>
      </c>
      <c r="B1062" t="s">
        <v>6</v>
      </c>
      <c r="C1062" t="s">
        <v>11</v>
      </c>
      <c r="D1062" t="s">
        <v>367</v>
      </c>
      <c r="E1062">
        <v>2040</v>
      </c>
      <c r="F1062">
        <v>0</v>
      </c>
      <c r="G1062" s="2" t="str">
        <f t="shared" si="16"/>
        <v>EG_SOLARGMWR</v>
      </c>
    </row>
    <row r="1063" spans="1:7" x14ac:dyDescent="0.25">
      <c r="A1063" t="s">
        <v>19</v>
      </c>
      <c r="B1063" t="s">
        <v>6</v>
      </c>
      <c r="C1063" t="s">
        <v>11</v>
      </c>
      <c r="D1063" t="s">
        <v>367</v>
      </c>
      <c r="E1063">
        <v>2041</v>
      </c>
      <c r="F1063">
        <v>0</v>
      </c>
      <c r="G1063" s="2" t="str">
        <f t="shared" si="16"/>
        <v>EG_SOLARGMWR</v>
      </c>
    </row>
    <row r="1064" spans="1:7" x14ac:dyDescent="0.25">
      <c r="A1064" t="s">
        <v>19</v>
      </c>
      <c r="B1064" t="s">
        <v>6</v>
      </c>
      <c r="C1064" t="s">
        <v>9</v>
      </c>
      <c r="D1064" t="s">
        <v>366</v>
      </c>
      <c r="E1064">
        <v>2024</v>
      </c>
      <c r="F1064">
        <v>0</v>
      </c>
      <c r="G1064" s="2" t="str">
        <f t="shared" si="16"/>
        <v>EG_SOLARGMNER</v>
      </c>
    </row>
    <row r="1065" spans="1:7" x14ac:dyDescent="0.25">
      <c r="A1065" t="s">
        <v>19</v>
      </c>
      <c r="B1065" t="s">
        <v>6</v>
      </c>
      <c r="C1065" t="s">
        <v>9</v>
      </c>
      <c r="D1065" t="s">
        <v>366</v>
      </c>
      <c r="E1065">
        <v>2025</v>
      </c>
      <c r="F1065">
        <v>0</v>
      </c>
      <c r="G1065" s="2" t="str">
        <f t="shared" si="16"/>
        <v>EG_SOLARGMNER</v>
      </c>
    </row>
    <row r="1066" spans="1:7" x14ac:dyDescent="0.25">
      <c r="A1066" t="s">
        <v>19</v>
      </c>
      <c r="B1066" t="s">
        <v>6</v>
      </c>
      <c r="C1066" t="s">
        <v>9</v>
      </c>
      <c r="D1066" t="s">
        <v>366</v>
      </c>
      <c r="E1066">
        <v>2026</v>
      </c>
      <c r="F1066">
        <v>0</v>
      </c>
      <c r="G1066" s="2" t="str">
        <f t="shared" si="16"/>
        <v>EG_SOLARGMNER</v>
      </c>
    </row>
    <row r="1067" spans="1:7" x14ac:dyDescent="0.25">
      <c r="A1067" t="s">
        <v>19</v>
      </c>
      <c r="B1067" t="s">
        <v>6</v>
      </c>
      <c r="C1067" t="s">
        <v>9</v>
      </c>
      <c r="D1067" t="s">
        <v>366</v>
      </c>
      <c r="E1067">
        <v>2027</v>
      </c>
      <c r="F1067">
        <v>0</v>
      </c>
      <c r="G1067" s="2" t="str">
        <f t="shared" si="16"/>
        <v>EG_SOLARGMNER</v>
      </c>
    </row>
    <row r="1068" spans="1:7" x14ac:dyDescent="0.25">
      <c r="A1068" t="s">
        <v>19</v>
      </c>
      <c r="B1068" t="s">
        <v>6</v>
      </c>
      <c r="C1068" t="s">
        <v>9</v>
      </c>
      <c r="D1068" t="s">
        <v>366</v>
      </c>
      <c r="E1068">
        <v>2028</v>
      </c>
      <c r="F1068">
        <v>0</v>
      </c>
      <c r="G1068" s="2" t="str">
        <f t="shared" si="16"/>
        <v>EG_SOLARGMNER</v>
      </c>
    </row>
    <row r="1069" spans="1:7" x14ac:dyDescent="0.25">
      <c r="A1069" t="s">
        <v>19</v>
      </c>
      <c r="B1069" t="s">
        <v>6</v>
      </c>
      <c r="C1069" t="s">
        <v>9</v>
      </c>
      <c r="D1069" t="s">
        <v>366</v>
      </c>
      <c r="E1069">
        <v>2029</v>
      </c>
      <c r="F1069">
        <v>0</v>
      </c>
      <c r="G1069" s="2" t="str">
        <f t="shared" si="16"/>
        <v>EG_SOLARGMNER</v>
      </c>
    </row>
    <row r="1070" spans="1:7" x14ac:dyDescent="0.25">
      <c r="A1070" t="s">
        <v>19</v>
      </c>
      <c r="B1070" t="s">
        <v>6</v>
      </c>
      <c r="C1070" t="s">
        <v>9</v>
      </c>
      <c r="D1070" t="s">
        <v>366</v>
      </c>
      <c r="E1070">
        <v>2030</v>
      </c>
      <c r="F1070">
        <v>0</v>
      </c>
      <c r="G1070" s="2" t="str">
        <f t="shared" si="16"/>
        <v>EG_SOLARGMNER</v>
      </c>
    </row>
    <row r="1071" spans="1:7" x14ac:dyDescent="0.25">
      <c r="A1071" t="s">
        <v>19</v>
      </c>
      <c r="B1071" t="s">
        <v>6</v>
      </c>
      <c r="C1071" t="s">
        <v>9</v>
      </c>
      <c r="D1071" t="s">
        <v>366</v>
      </c>
      <c r="E1071">
        <v>2031</v>
      </c>
      <c r="F1071">
        <v>0</v>
      </c>
      <c r="G1071" s="2" t="str">
        <f t="shared" si="16"/>
        <v>EG_SOLARGMNER</v>
      </c>
    </row>
    <row r="1072" spans="1:7" x14ac:dyDescent="0.25">
      <c r="A1072" t="s">
        <v>19</v>
      </c>
      <c r="B1072" t="s">
        <v>6</v>
      </c>
      <c r="C1072" t="s">
        <v>9</v>
      </c>
      <c r="D1072" t="s">
        <v>366</v>
      </c>
      <c r="E1072">
        <v>2032</v>
      </c>
      <c r="F1072">
        <v>0</v>
      </c>
      <c r="G1072" s="2" t="str">
        <f t="shared" si="16"/>
        <v>EG_SOLARGMNER</v>
      </c>
    </row>
    <row r="1073" spans="1:7" x14ac:dyDescent="0.25">
      <c r="A1073" t="s">
        <v>19</v>
      </c>
      <c r="B1073" t="s">
        <v>6</v>
      </c>
      <c r="C1073" t="s">
        <v>9</v>
      </c>
      <c r="D1073" t="s">
        <v>366</v>
      </c>
      <c r="E1073">
        <v>2033</v>
      </c>
      <c r="F1073">
        <v>0</v>
      </c>
      <c r="G1073" s="2" t="str">
        <f t="shared" si="16"/>
        <v>EG_SOLARGMNER</v>
      </c>
    </row>
    <row r="1074" spans="1:7" x14ac:dyDescent="0.25">
      <c r="A1074" t="s">
        <v>19</v>
      </c>
      <c r="B1074" t="s">
        <v>6</v>
      </c>
      <c r="C1074" t="s">
        <v>9</v>
      </c>
      <c r="D1074" t="s">
        <v>366</v>
      </c>
      <c r="E1074">
        <v>2034</v>
      </c>
      <c r="F1074">
        <v>0</v>
      </c>
      <c r="G1074" s="2" t="str">
        <f t="shared" si="16"/>
        <v>EG_SOLARGMNER</v>
      </c>
    </row>
    <row r="1075" spans="1:7" x14ac:dyDescent="0.25">
      <c r="A1075" t="s">
        <v>19</v>
      </c>
      <c r="B1075" t="s">
        <v>6</v>
      </c>
      <c r="C1075" t="s">
        <v>9</v>
      </c>
      <c r="D1075" t="s">
        <v>366</v>
      </c>
      <c r="E1075">
        <v>2035</v>
      </c>
      <c r="F1075">
        <v>0</v>
      </c>
      <c r="G1075" s="2" t="str">
        <f t="shared" si="16"/>
        <v>EG_SOLARGMNER</v>
      </c>
    </row>
    <row r="1076" spans="1:7" x14ac:dyDescent="0.25">
      <c r="A1076" t="s">
        <v>19</v>
      </c>
      <c r="B1076" t="s">
        <v>6</v>
      </c>
      <c r="C1076" t="s">
        <v>9</v>
      </c>
      <c r="D1076" t="s">
        <v>366</v>
      </c>
      <c r="E1076">
        <v>2036</v>
      </c>
      <c r="F1076">
        <v>0</v>
      </c>
      <c r="G1076" s="2" t="str">
        <f t="shared" si="16"/>
        <v>EG_SOLARGMNER</v>
      </c>
    </row>
    <row r="1077" spans="1:7" x14ac:dyDescent="0.25">
      <c r="A1077" t="s">
        <v>19</v>
      </c>
      <c r="B1077" t="s">
        <v>6</v>
      </c>
      <c r="C1077" t="s">
        <v>9</v>
      </c>
      <c r="D1077" t="s">
        <v>366</v>
      </c>
      <c r="E1077">
        <v>2037</v>
      </c>
      <c r="F1077">
        <v>0</v>
      </c>
      <c r="G1077" s="2" t="str">
        <f t="shared" si="16"/>
        <v>EG_SOLARGMNER</v>
      </c>
    </row>
    <row r="1078" spans="1:7" x14ac:dyDescent="0.25">
      <c r="A1078" t="s">
        <v>19</v>
      </c>
      <c r="B1078" t="s">
        <v>6</v>
      </c>
      <c r="C1078" t="s">
        <v>9</v>
      </c>
      <c r="D1078" t="s">
        <v>366</v>
      </c>
      <c r="E1078">
        <v>2038</v>
      </c>
      <c r="F1078">
        <v>0</v>
      </c>
      <c r="G1078" s="2" t="str">
        <f t="shared" si="16"/>
        <v>EG_SOLARGMNER</v>
      </c>
    </row>
    <row r="1079" spans="1:7" x14ac:dyDescent="0.25">
      <c r="A1079" t="s">
        <v>19</v>
      </c>
      <c r="B1079" t="s">
        <v>6</v>
      </c>
      <c r="C1079" t="s">
        <v>9</v>
      </c>
      <c r="D1079" t="s">
        <v>366</v>
      </c>
      <c r="E1079">
        <v>2039</v>
      </c>
      <c r="F1079">
        <v>0</v>
      </c>
      <c r="G1079" s="2" t="str">
        <f t="shared" si="16"/>
        <v>EG_SOLARGMNER</v>
      </c>
    </row>
    <row r="1080" spans="1:7" x14ac:dyDescent="0.25">
      <c r="A1080" t="s">
        <v>19</v>
      </c>
      <c r="B1080" t="s">
        <v>6</v>
      </c>
      <c r="C1080" t="s">
        <v>9</v>
      </c>
      <c r="D1080" t="s">
        <v>366</v>
      </c>
      <c r="E1080">
        <v>2040</v>
      </c>
      <c r="F1080">
        <v>0</v>
      </c>
      <c r="G1080" s="2" t="str">
        <f t="shared" si="16"/>
        <v>EG_SOLARGMNER</v>
      </c>
    </row>
    <row r="1081" spans="1:7" x14ac:dyDescent="0.25">
      <c r="A1081" t="s">
        <v>19</v>
      </c>
      <c r="B1081" t="s">
        <v>6</v>
      </c>
      <c r="C1081" t="s">
        <v>9</v>
      </c>
      <c r="D1081" t="s">
        <v>366</v>
      </c>
      <c r="E1081">
        <v>2041</v>
      </c>
      <c r="F1081">
        <v>0</v>
      </c>
      <c r="G1081" s="2" t="str">
        <f t="shared" si="16"/>
        <v>EG_SOLARGMNER</v>
      </c>
    </row>
    <row r="1082" spans="1:7" x14ac:dyDescent="0.25">
      <c r="A1082" t="s">
        <v>19</v>
      </c>
      <c r="B1082" t="s">
        <v>6</v>
      </c>
      <c r="C1082" t="s">
        <v>9</v>
      </c>
      <c r="D1082" t="s">
        <v>365</v>
      </c>
      <c r="E1082">
        <v>2024</v>
      </c>
      <c r="F1082">
        <v>0</v>
      </c>
      <c r="G1082" s="2" t="str">
        <f t="shared" si="16"/>
        <v>EG_SOLARGMNER</v>
      </c>
    </row>
    <row r="1083" spans="1:7" x14ac:dyDescent="0.25">
      <c r="A1083" t="s">
        <v>19</v>
      </c>
      <c r="B1083" t="s">
        <v>6</v>
      </c>
      <c r="C1083" t="s">
        <v>9</v>
      </c>
      <c r="D1083" t="s">
        <v>365</v>
      </c>
      <c r="E1083">
        <v>2025</v>
      </c>
      <c r="F1083">
        <v>0</v>
      </c>
      <c r="G1083" s="2" t="str">
        <f t="shared" si="16"/>
        <v>EG_SOLARGMNER</v>
      </c>
    </row>
    <row r="1084" spans="1:7" x14ac:dyDescent="0.25">
      <c r="A1084" t="s">
        <v>19</v>
      </c>
      <c r="B1084" t="s">
        <v>6</v>
      </c>
      <c r="C1084" t="s">
        <v>9</v>
      </c>
      <c r="D1084" t="s">
        <v>365</v>
      </c>
      <c r="E1084">
        <v>2026</v>
      </c>
      <c r="F1084">
        <v>0</v>
      </c>
      <c r="G1084" s="2" t="str">
        <f t="shared" si="16"/>
        <v>EG_SOLARGMNER</v>
      </c>
    </row>
    <row r="1085" spans="1:7" x14ac:dyDescent="0.25">
      <c r="A1085" t="s">
        <v>19</v>
      </c>
      <c r="B1085" t="s">
        <v>6</v>
      </c>
      <c r="C1085" t="s">
        <v>9</v>
      </c>
      <c r="D1085" t="s">
        <v>365</v>
      </c>
      <c r="E1085">
        <v>2027</v>
      </c>
      <c r="F1085">
        <v>0</v>
      </c>
      <c r="G1085" s="2" t="str">
        <f t="shared" si="16"/>
        <v>EG_SOLARGMNER</v>
      </c>
    </row>
    <row r="1086" spans="1:7" x14ac:dyDescent="0.25">
      <c r="A1086" t="s">
        <v>19</v>
      </c>
      <c r="B1086" t="s">
        <v>6</v>
      </c>
      <c r="C1086" t="s">
        <v>9</v>
      </c>
      <c r="D1086" t="s">
        <v>365</v>
      </c>
      <c r="E1086">
        <v>2028</v>
      </c>
      <c r="F1086">
        <v>0</v>
      </c>
      <c r="G1086" s="2" t="str">
        <f t="shared" si="16"/>
        <v>EG_SOLARGMNER</v>
      </c>
    </row>
    <row r="1087" spans="1:7" x14ac:dyDescent="0.25">
      <c r="A1087" t="s">
        <v>19</v>
      </c>
      <c r="B1087" t="s">
        <v>6</v>
      </c>
      <c r="C1087" t="s">
        <v>9</v>
      </c>
      <c r="D1087" t="s">
        <v>365</v>
      </c>
      <c r="E1087">
        <v>2029</v>
      </c>
      <c r="F1087">
        <v>0</v>
      </c>
      <c r="G1087" s="2" t="str">
        <f t="shared" si="16"/>
        <v>EG_SOLARGMNER</v>
      </c>
    </row>
    <row r="1088" spans="1:7" x14ac:dyDescent="0.25">
      <c r="A1088" t="s">
        <v>19</v>
      </c>
      <c r="B1088" t="s">
        <v>6</v>
      </c>
      <c r="C1088" t="s">
        <v>9</v>
      </c>
      <c r="D1088" t="s">
        <v>365</v>
      </c>
      <c r="E1088">
        <v>2030</v>
      </c>
      <c r="F1088">
        <v>0</v>
      </c>
      <c r="G1088" s="2" t="str">
        <f t="shared" si="16"/>
        <v>EG_SOLARGMNER</v>
      </c>
    </row>
    <row r="1089" spans="1:7" x14ac:dyDescent="0.25">
      <c r="A1089" t="s">
        <v>19</v>
      </c>
      <c r="B1089" t="s">
        <v>6</v>
      </c>
      <c r="C1089" t="s">
        <v>9</v>
      </c>
      <c r="D1089" t="s">
        <v>365</v>
      </c>
      <c r="E1089">
        <v>2031</v>
      </c>
      <c r="F1089">
        <v>0</v>
      </c>
      <c r="G1089" s="2" t="str">
        <f t="shared" si="16"/>
        <v>EG_SOLARGMNER</v>
      </c>
    </row>
    <row r="1090" spans="1:7" x14ac:dyDescent="0.25">
      <c r="A1090" t="s">
        <v>19</v>
      </c>
      <c r="B1090" t="s">
        <v>6</v>
      </c>
      <c r="C1090" t="s">
        <v>9</v>
      </c>
      <c r="D1090" t="s">
        <v>365</v>
      </c>
      <c r="E1090">
        <v>2032</v>
      </c>
      <c r="F1090">
        <v>0</v>
      </c>
      <c r="G1090" s="2" t="str">
        <f t="shared" si="16"/>
        <v>EG_SOLARGMNER</v>
      </c>
    </row>
    <row r="1091" spans="1:7" x14ac:dyDescent="0.25">
      <c r="A1091" t="s">
        <v>19</v>
      </c>
      <c r="B1091" t="s">
        <v>6</v>
      </c>
      <c r="C1091" t="s">
        <v>9</v>
      </c>
      <c r="D1091" t="s">
        <v>365</v>
      </c>
      <c r="E1091">
        <v>2033</v>
      </c>
      <c r="F1091">
        <v>0</v>
      </c>
      <c r="G1091" s="2" t="str">
        <f t="shared" ref="G1091:G1154" si="17">_xlfn.CONCAT(A1091,C1091)</f>
        <v>EG_SOLARGMNER</v>
      </c>
    </row>
    <row r="1092" spans="1:7" x14ac:dyDescent="0.25">
      <c r="A1092" t="s">
        <v>19</v>
      </c>
      <c r="B1092" t="s">
        <v>6</v>
      </c>
      <c r="C1092" t="s">
        <v>9</v>
      </c>
      <c r="D1092" t="s">
        <v>365</v>
      </c>
      <c r="E1092">
        <v>2034</v>
      </c>
      <c r="F1092">
        <v>0</v>
      </c>
      <c r="G1092" s="2" t="str">
        <f t="shared" si="17"/>
        <v>EG_SOLARGMNER</v>
      </c>
    </row>
    <row r="1093" spans="1:7" x14ac:dyDescent="0.25">
      <c r="A1093" t="s">
        <v>19</v>
      </c>
      <c r="B1093" t="s">
        <v>6</v>
      </c>
      <c r="C1093" t="s">
        <v>9</v>
      </c>
      <c r="D1093" t="s">
        <v>365</v>
      </c>
      <c r="E1093">
        <v>2035</v>
      </c>
      <c r="F1093">
        <v>0</v>
      </c>
      <c r="G1093" s="2" t="str">
        <f t="shared" si="17"/>
        <v>EG_SOLARGMNER</v>
      </c>
    </row>
    <row r="1094" spans="1:7" x14ac:dyDescent="0.25">
      <c r="A1094" t="s">
        <v>19</v>
      </c>
      <c r="B1094" t="s">
        <v>6</v>
      </c>
      <c r="C1094" t="s">
        <v>9</v>
      </c>
      <c r="D1094" t="s">
        <v>365</v>
      </c>
      <c r="E1094">
        <v>2036</v>
      </c>
      <c r="F1094">
        <v>0</v>
      </c>
      <c r="G1094" s="2" t="str">
        <f t="shared" si="17"/>
        <v>EG_SOLARGMNER</v>
      </c>
    </row>
    <row r="1095" spans="1:7" x14ac:dyDescent="0.25">
      <c r="A1095" t="s">
        <v>19</v>
      </c>
      <c r="B1095" t="s">
        <v>6</v>
      </c>
      <c r="C1095" t="s">
        <v>9</v>
      </c>
      <c r="D1095" t="s">
        <v>365</v>
      </c>
      <c r="E1095">
        <v>2037</v>
      </c>
      <c r="F1095" s="81">
        <v>5.9099099999999998E-6</v>
      </c>
      <c r="G1095" s="2" t="str">
        <f t="shared" si="17"/>
        <v>EG_SOLARGMNER</v>
      </c>
    </row>
    <row r="1096" spans="1:7" x14ac:dyDescent="0.25">
      <c r="A1096" t="s">
        <v>19</v>
      </c>
      <c r="B1096" t="s">
        <v>6</v>
      </c>
      <c r="C1096" t="s">
        <v>9</v>
      </c>
      <c r="D1096" t="s">
        <v>365</v>
      </c>
      <c r="E1096">
        <v>2038</v>
      </c>
      <c r="F1096" s="81">
        <v>5.9099099999999998E-6</v>
      </c>
      <c r="G1096" s="2" t="str">
        <f t="shared" si="17"/>
        <v>EG_SOLARGMNER</v>
      </c>
    </row>
    <row r="1097" spans="1:7" x14ac:dyDescent="0.25">
      <c r="A1097" t="s">
        <v>19</v>
      </c>
      <c r="B1097" t="s">
        <v>6</v>
      </c>
      <c r="C1097" t="s">
        <v>9</v>
      </c>
      <c r="D1097" t="s">
        <v>365</v>
      </c>
      <c r="E1097">
        <v>2039</v>
      </c>
      <c r="F1097" s="81">
        <v>5.9099099999999998E-6</v>
      </c>
      <c r="G1097" s="2" t="str">
        <f t="shared" si="17"/>
        <v>EG_SOLARGMNER</v>
      </c>
    </row>
    <row r="1098" spans="1:7" x14ac:dyDescent="0.25">
      <c r="A1098" t="s">
        <v>19</v>
      </c>
      <c r="B1098" t="s">
        <v>6</v>
      </c>
      <c r="C1098" t="s">
        <v>9</v>
      </c>
      <c r="D1098" t="s">
        <v>365</v>
      </c>
      <c r="E1098">
        <v>2040</v>
      </c>
      <c r="F1098">
        <v>2.9549530000000002E-3</v>
      </c>
      <c r="G1098" s="2" t="str">
        <f t="shared" si="17"/>
        <v>EG_SOLARGMNER</v>
      </c>
    </row>
    <row r="1099" spans="1:7" x14ac:dyDescent="0.25">
      <c r="A1099" t="s">
        <v>19</v>
      </c>
      <c r="B1099" t="s">
        <v>6</v>
      </c>
      <c r="C1099" t="s">
        <v>9</v>
      </c>
      <c r="D1099" t="s">
        <v>365</v>
      </c>
      <c r="E1099">
        <v>2041</v>
      </c>
      <c r="F1099">
        <v>2.0093699999999999E-4</v>
      </c>
      <c r="G1099" s="2" t="str">
        <f t="shared" si="17"/>
        <v>EG_SOLARGMNER</v>
      </c>
    </row>
    <row r="1100" spans="1:7" x14ac:dyDescent="0.25">
      <c r="A1100" t="s">
        <v>19</v>
      </c>
      <c r="B1100" t="s">
        <v>6</v>
      </c>
      <c r="C1100" t="s">
        <v>10</v>
      </c>
      <c r="D1100" t="s">
        <v>372</v>
      </c>
      <c r="E1100">
        <v>2024</v>
      </c>
      <c r="F1100">
        <v>0</v>
      </c>
      <c r="G1100" s="2" t="str">
        <f t="shared" si="17"/>
        <v>EG_SOLARGMER</v>
      </c>
    </row>
    <row r="1101" spans="1:7" x14ac:dyDescent="0.25">
      <c r="A1101" t="s">
        <v>19</v>
      </c>
      <c r="B1101" t="s">
        <v>6</v>
      </c>
      <c r="C1101" t="s">
        <v>10</v>
      </c>
      <c r="D1101" t="s">
        <v>372</v>
      </c>
      <c r="E1101">
        <v>2025</v>
      </c>
      <c r="F1101">
        <v>0</v>
      </c>
      <c r="G1101" s="2" t="str">
        <f t="shared" si="17"/>
        <v>EG_SOLARGMER</v>
      </c>
    </row>
    <row r="1102" spans="1:7" x14ac:dyDescent="0.25">
      <c r="A1102" t="s">
        <v>19</v>
      </c>
      <c r="B1102" t="s">
        <v>6</v>
      </c>
      <c r="C1102" t="s">
        <v>10</v>
      </c>
      <c r="D1102" t="s">
        <v>372</v>
      </c>
      <c r="E1102">
        <v>2026</v>
      </c>
      <c r="F1102">
        <v>0</v>
      </c>
      <c r="G1102" s="2" t="str">
        <f t="shared" si="17"/>
        <v>EG_SOLARGMER</v>
      </c>
    </row>
    <row r="1103" spans="1:7" x14ac:dyDescent="0.25">
      <c r="A1103" t="s">
        <v>19</v>
      </c>
      <c r="B1103" t="s">
        <v>6</v>
      </c>
      <c r="C1103" t="s">
        <v>10</v>
      </c>
      <c r="D1103" t="s">
        <v>372</v>
      </c>
      <c r="E1103">
        <v>2027</v>
      </c>
      <c r="F1103">
        <v>0</v>
      </c>
      <c r="G1103" s="2" t="str">
        <f t="shared" si="17"/>
        <v>EG_SOLARGMER</v>
      </c>
    </row>
    <row r="1104" spans="1:7" x14ac:dyDescent="0.25">
      <c r="A1104" t="s">
        <v>19</v>
      </c>
      <c r="B1104" t="s">
        <v>6</v>
      </c>
      <c r="C1104" t="s">
        <v>10</v>
      </c>
      <c r="D1104" t="s">
        <v>372</v>
      </c>
      <c r="E1104">
        <v>2028</v>
      </c>
      <c r="F1104">
        <v>0</v>
      </c>
      <c r="G1104" s="2" t="str">
        <f t="shared" si="17"/>
        <v>EG_SOLARGMER</v>
      </c>
    </row>
    <row r="1105" spans="1:7" x14ac:dyDescent="0.25">
      <c r="A1105" t="s">
        <v>19</v>
      </c>
      <c r="B1105" t="s">
        <v>6</v>
      </c>
      <c r="C1105" t="s">
        <v>10</v>
      </c>
      <c r="D1105" t="s">
        <v>372</v>
      </c>
      <c r="E1105">
        <v>2029</v>
      </c>
      <c r="F1105">
        <v>0</v>
      </c>
      <c r="G1105" s="2" t="str">
        <f t="shared" si="17"/>
        <v>EG_SOLARGMER</v>
      </c>
    </row>
    <row r="1106" spans="1:7" x14ac:dyDescent="0.25">
      <c r="A1106" t="s">
        <v>19</v>
      </c>
      <c r="B1106" t="s">
        <v>6</v>
      </c>
      <c r="C1106" t="s">
        <v>10</v>
      </c>
      <c r="D1106" t="s">
        <v>372</v>
      </c>
      <c r="E1106">
        <v>2030</v>
      </c>
      <c r="F1106">
        <v>0</v>
      </c>
      <c r="G1106" s="2" t="str">
        <f t="shared" si="17"/>
        <v>EG_SOLARGMER</v>
      </c>
    </row>
    <row r="1107" spans="1:7" x14ac:dyDescent="0.25">
      <c r="A1107" t="s">
        <v>19</v>
      </c>
      <c r="B1107" t="s">
        <v>6</v>
      </c>
      <c r="C1107" t="s">
        <v>10</v>
      </c>
      <c r="D1107" t="s">
        <v>372</v>
      </c>
      <c r="E1107">
        <v>2031</v>
      </c>
      <c r="F1107">
        <v>0</v>
      </c>
      <c r="G1107" s="2" t="str">
        <f t="shared" si="17"/>
        <v>EG_SOLARGMER</v>
      </c>
    </row>
    <row r="1108" spans="1:7" x14ac:dyDescent="0.25">
      <c r="A1108" t="s">
        <v>19</v>
      </c>
      <c r="B1108" t="s">
        <v>6</v>
      </c>
      <c r="C1108" t="s">
        <v>10</v>
      </c>
      <c r="D1108" t="s">
        <v>372</v>
      </c>
      <c r="E1108">
        <v>2032</v>
      </c>
      <c r="F1108">
        <v>0</v>
      </c>
      <c r="G1108" s="2" t="str">
        <f t="shared" si="17"/>
        <v>EG_SOLARGMER</v>
      </c>
    </row>
    <row r="1109" spans="1:7" x14ac:dyDescent="0.25">
      <c r="A1109" t="s">
        <v>19</v>
      </c>
      <c r="B1109" t="s">
        <v>6</v>
      </c>
      <c r="C1109" t="s">
        <v>10</v>
      </c>
      <c r="D1109" t="s">
        <v>372</v>
      </c>
      <c r="E1109">
        <v>2033</v>
      </c>
      <c r="F1109">
        <v>0</v>
      </c>
      <c r="G1109" s="2" t="str">
        <f t="shared" si="17"/>
        <v>EG_SOLARGMER</v>
      </c>
    </row>
    <row r="1110" spans="1:7" x14ac:dyDescent="0.25">
      <c r="A1110" t="s">
        <v>19</v>
      </c>
      <c r="B1110" t="s">
        <v>6</v>
      </c>
      <c r="C1110" t="s">
        <v>10</v>
      </c>
      <c r="D1110" t="s">
        <v>372</v>
      </c>
      <c r="E1110">
        <v>2034</v>
      </c>
      <c r="F1110">
        <v>0</v>
      </c>
      <c r="G1110" s="2" t="str">
        <f t="shared" si="17"/>
        <v>EG_SOLARGMER</v>
      </c>
    </row>
    <row r="1111" spans="1:7" x14ac:dyDescent="0.25">
      <c r="A1111" t="s">
        <v>19</v>
      </c>
      <c r="B1111" t="s">
        <v>6</v>
      </c>
      <c r="C1111" t="s">
        <v>10</v>
      </c>
      <c r="D1111" t="s">
        <v>372</v>
      </c>
      <c r="E1111">
        <v>2035</v>
      </c>
      <c r="F1111">
        <v>0</v>
      </c>
      <c r="G1111" s="2" t="str">
        <f t="shared" si="17"/>
        <v>EG_SOLARGMER</v>
      </c>
    </row>
    <row r="1112" spans="1:7" x14ac:dyDescent="0.25">
      <c r="A1112" t="s">
        <v>19</v>
      </c>
      <c r="B1112" t="s">
        <v>6</v>
      </c>
      <c r="C1112" t="s">
        <v>10</v>
      </c>
      <c r="D1112" t="s">
        <v>372</v>
      </c>
      <c r="E1112">
        <v>2036</v>
      </c>
      <c r="F1112">
        <v>0</v>
      </c>
      <c r="G1112" s="2" t="str">
        <f t="shared" si="17"/>
        <v>EG_SOLARGMER</v>
      </c>
    </row>
    <row r="1113" spans="1:7" x14ac:dyDescent="0.25">
      <c r="A1113" t="s">
        <v>19</v>
      </c>
      <c r="B1113" t="s">
        <v>6</v>
      </c>
      <c r="C1113" t="s">
        <v>10</v>
      </c>
      <c r="D1113" t="s">
        <v>372</v>
      </c>
      <c r="E1113">
        <v>2037</v>
      </c>
      <c r="F1113">
        <v>0</v>
      </c>
      <c r="G1113" s="2" t="str">
        <f t="shared" si="17"/>
        <v>EG_SOLARGMER</v>
      </c>
    </row>
    <row r="1114" spans="1:7" x14ac:dyDescent="0.25">
      <c r="A1114" t="s">
        <v>19</v>
      </c>
      <c r="B1114" t="s">
        <v>6</v>
      </c>
      <c r="C1114" t="s">
        <v>10</v>
      </c>
      <c r="D1114" t="s">
        <v>372</v>
      </c>
      <c r="E1114">
        <v>2038</v>
      </c>
      <c r="F1114">
        <v>0</v>
      </c>
      <c r="G1114" s="2" t="str">
        <f t="shared" si="17"/>
        <v>EG_SOLARGMER</v>
      </c>
    </row>
    <row r="1115" spans="1:7" x14ac:dyDescent="0.25">
      <c r="A1115" t="s">
        <v>19</v>
      </c>
      <c r="B1115" t="s">
        <v>6</v>
      </c>
      <c r="C1115" t="s">
        <v>10</v>
      </c>
      <c r="D1115" t="s">
        <v>372</v>
      </c>
      <c r="E1115">
        <v>2039</v>
      </c>
      <c r="F1115">
        <v>0</v>
      </c>
      <c r="G1115" s="2" t="str">
        <f t="shared" si="17"/>
        <v>EG_SOLARGMER</v>
      </c>
    </row>
    <row r="1116" spans="1:7" x14ac:dyDescent="0.25">
      <c r="A1116" t="s">
        <v>19</v>
      </c>
      <c r="B1116" t="s">
        <v>6</v>
      </c>
      <c r="C1116" t="s">
        <v>10</v>
      </c>
      <c r="D1116" t="s">
        <v>372</v>
      </c>
      <c r="E1116">
        <v>2040</v>
      </c>
      <c r="F1116">
        <v>0</v>
      </c>
      <c r="G1116" s="2" t="str">
        <f t="shared" si="17"/>
        <v>EG_SOLARGMER</v>
      </c>
    </row>
    <row r="1117" spans="1:7" x14ac:dyDescent="0.25">
      <c r="A1117" t="s">
        <v>19</v>
      </c>
      <c r="B1117" t="s">
        <v>6</v>
      </c>
      <c r="C1117" t="s">
        <v>10</v>
      </c>
      <c r="D1117" t="s">
        <v>372</v>
      </c>
      <c r="E1117">
        <v>2041</v>
      </c>
      <c r="F1117">
        <v>0</v>
      </c>
      <c r="G1117" s="2" t="str">
        <f t="shared" si="17"/>
        <v>EG_SOLARGMER</v>
      </c>
    </row>
    <row r="1118" spans="1:7" x14ac:dyDescent="0.25">
      <c r="A1118" t="s">
        <v>19</v>
      </c>
      <c r="B1118" t="s">
        <v>6</v>
      </c>
      <c r="C1118" t="s">
        <v>8</v>
      </c>
      <c r="D1118" t="s">
        <v>364</v>
      </c>
      <c r="E1118">
        <v>2024</v>
      </c>
      <c r="F1118">
        <v>0</v>
      </c>
      <c r="G1118" s="2" t="str">
        <f t="shared" si="17"/>
        <v>EG_SOLARGMSR</v>
      </c>
    </row>
    <row r="1119" spans="1:7" x14ac:dyDescent="0.25">
      <c r="A1119" t="s">
        <v>19</v>
      </c>
      <c r="B1119" t="s">
        <v>6</v>
      </c>
      <c r="C1119" t="s">
        <v>8</v>
      </c>
      <c r="D1119" t="s">
        <v>364</v>
      </c>
      <c r="E1119">
        <v>2025</v>
      </c>
      <c r="F1119">
        <v>0</v>
      </c>
      <c r="G1119" s="2" t="str">
        <f t="shared" si="17"/>
        <v>EG_SOLARGMSR</v>
      </c>
    </row>
    <row r="1120" spans="1:7" x14ac:dyDescent="0.25">
      <c r="A1120" t="s">
        <v>19</v>
      </c>
      <c r="B1120" t="s">
        <v>6</v>
      </c>
      <c r="C1120" t="s">
        <v>8</v>
      </c>
      <c r="D1120" t="s">
        <v>364</v>
      </c>
      <c r="E1120">
        <v>2026</v>
      </c>
      <c r="F1120">
        <v>0</v>
      </c>
      <c r="G1120" s="2" t="str">
        <f t="shared" si="17"/>
        <v>EG_SOLARGMSR</v>
      </c>
    </row>
    <row r="1121" spans="1:7" x14ac:dyDescent="0.25">
      <c r="A1121" t="s">
        <v>19</v>
      </c>
      <c r="B1121" t="s">
        <v>6</v>
      </c>
      <c r="C1121" t="s">
        <v>8</v>
      </c>
      <c r="D1121" t="s">
        <v>364</v>
      </c>
      <c r="E1121">
        <v>2027</v>
      </c>
      <c r="F1121">
        <v>0</v>
      </c>
      <c r="G1121" s="2" t="str">
        <f t="shared" si="17"/>
        <v>EG_SOLARGMSR</v>
      </c>
    </row>
    <row r="1122" spans="1:7" x14ac:dyDescent="0.25">
      <c r="A1122" t="s">
        <v>19</v>
      </c>
      <c r="B1122" t="s">
        <v>6</v>
      </c>
      <c r="C1122" t="s">
        <v>8</v>
      </c>
      <c r="D1122" t="s">
        <v>364</v>
      </c>
      <c r="E1122">
        <v>2028</v>
      </c>
      <c r="F1122">
        <v>0</v>
      </c>
      <c r="G1122" s="2" t="str">
        <f t="shared" si="17"/>
        <v>EG_SOLARGMSR</v>
      </c>
    </row>
    <row r="1123" spans="1:7" x14ac:dyDescent="0.25">
      <c r="A1123" t="s">
        <v>19</v>
      </c>
      <c r="B1123" t="s">
        <v>6</v>
      </c>
      <c r="C1123" t="s">
        <v>8</v>
      </c>
      <c r="D1123" t="s">
        <v>364</v>
      </c>
      <c r="E1123">
        <v>2029</v>
      </c>
      <c r="F1123">
        <v>0</v>
      </c>
      <c r="G1123" s="2" t="str">
        <f t="shared" si="17"/>
        <v>EG_SOLARGMSR</v>
      </c>
    </row>
    <row r="1124" spans="1:7" x14ac:dyDescent="0.25">
      <c r="A1124" t="s">
        <v>19</v>
      </c>
      <c r="B1124" t="s">
        <v>6</v>
      </c>
      <c r="C1124" t="s">
        <v>8</v>
      </c>
      <c r="D1124" t="s">
        <v>364</v>
      </c>
      <c r="E1124">
        <v>2030</v>
      </c>
      <c r="F1124">
        <v>0</v>
      </c>
      <c r="G1124" s="2" t="str">
        <f t="shared" si="17"/>
        <v>EG_SOLARGMSR</v>
      </c>
    </row>
    <row r="1125" spans="1:7" x14ac:dyDescent="0.25">
      <c r="A1125" t="s">
        <v>19</v>
      </c>
      <c r="B1125" t="s">
        <v>6</v>
      </c>
      <c r="C1125" t="s">
        <v>8</v>
      </c>
      <c r="D1125" t="s">
        <v>364</v>
      </c>
      <c r="E1125">
        <v>2031</v>
      </c>
      <c r="F1125">
        <v>0</v>
      </c>
      <c r="G1125" s="2" t="str">
        <f t="shared" si="17"/>
        <v>EG_SOLARGMSR</v>
      </c>
    </row>
    <row r="1126" spans="1:7" x14ac:dyDescent="0.25">
      <c r="A1126" t="s">
        <v>19</v>
      </c>
      <c r="B1126" t="s">
        <v>6</v>
      </c>
      <c r="C1126" t="s">
        <v>8</v>
      </c>
      <c r="D1126" t="s">
        <v>364</v>
      </c>
      <c r="E1126">
        <v>2032</v>
      </c>
      <c r="F1126">
        <v>0</v>
      </c>
      <c r="G1126" s="2" t="str">
        <f t="shared" si="17"/>
        <v>EG_SOLARGMSR</v>
      </c>
    </row>
    <row r="1127" spans="1:7" x14ac:dyDescent="0.25">
      <c r="A1127" t="s">
        <v>19</v>
      </c>
      <c r="B1127" t="s">
        <v>6</v>
      </c>
      <c r="C1127" t="s">
        <v>8</v>
      </c>
      <c r="D1127" t="s">
        <v>364</v>
      </c>
      <c r="E1127">
        <v>2033</v>
      </c>
      <c r="F1127">
        <v>0</v>
      </c>
      <c r="G1127" s="2" t="str">
        <f t="shared" si="17"/>
        <v>EG_SOLARGMSR</v>
      </c>
    </row>
    <row r="1128" spans="1:7" x14ac:dyDescent="0.25">
      <c r="A1128" t="s">
        <v>19</v>
      </c>
      <c r="B1128" t="s">
        <v>6</v>
      </c>
      <c r="C1128" t="s">
        <v>8</v>
      </c>
      <c r="D1128" t="s">
        <v>364</v>
      </c>
      <c r="E1128">
        <v>2034</v>
      </c>
      <c r="F1128">
        <v>0</v>
      </c>
      <c r="G1128" s="2" t="str">
        <f t="shared" si="17"/>
        <v>EG_SOLARGMSR</v>
      </c>
    </row>
    <row r="1129" spans="1:7" x14ac:dyDescent="0.25">
      <c r="A1129" t="s">
        <v>19</v>
      </c>
      <c r="B1129" t="s">
        <v>6</v>
      </c>
      <c r="C1129" t="s">
        <v>8</v>
      </c>
      <c r="D1129" t="s">
        <v>364</v>
      </c>
      <c r="E1129">
        <v>2035</v>
      </c>
      <c r="F1129">
        <v>0</v>
      </c>
      <c r="G1129" s="2" t="str">
        <f t="shared" si="17"/>
        <v>EG_SOLARGMSR</v>
      </c>
    </row>
    <row r="1130" spans="1:7" x14ac:dyDescent="0.25">
      <c r="A1130" t="s">
        <v>19</v>
      </c>
      <c r="B1130" t="s">
        <v>6</v>
      </c>
      <c r="C1130" t="s">
        <v>8</v>
      </c>
      <c r="D1130" t="s">
        <v>364</v>
      </c>
      <c r="E1130">
        <v>2036</v>
      </c>
      <c r="F1130">
        <v>0</v>
      </c>
      <c r="G1130" s="2" t="str">
        <f t="shared" si="17"/>
        <v>EG_SOLARGMSR</v>
      </c>
    </row>
    <row r="1131" spans="1:7" x14ac:dyDescent="0.25">
      <c r="A1131" t="s">
        <v>19</v>
      </c>
      <c r="B1131" t="s">
        <v>6</v>
      </c>
      <c r="C1131" t="s">
        <v>8</v>
      </c>
      <c r="D1131" t="s">
        <v>364</v>
      </c>
      <c r="E1131">
        <v>2037</v>
      </c>
      <c r="F1131">
        <v>4.2274343999999998E-2</v>
      </c>
      <c r="G1131" s="2" t="str">
        <f t="shared" si="17"/>
        <v>EG_SOLARGMSR</v>
      </c>
    </row>
    <row r="1132" spans="1:7" x14ac:dyDescent="0.25">
      <c r="A1132" t="s">
        <v>19</v>
      </c>
      <c r="B1132" t="s">
        <v>6</v>
      </c>
      <c r="C1132" t="s">
        <v>8</v>
      </c>
      <c r="D1132" t="s">
        <v>364</v>
      </c>
      <c r="E1132">
        <v>2038</v>
      </c>
      <c r="F1132">
        <v>4.2274343999999998E-2</v>
      </c>
      <c r="G1132" s="2" t="str">
        <f t="shared" si="17"/>
        <v>EG_SOLARGMSR</v>
      </c>
    </row>
    <row r="1133" spans="1:7" x14ac:dyDescent="0.25">
      <c r="A1133" t="s">
        <v>19</v>
      </c>
      <c r="B1133" t="s">
        <v>6</v>
      </c>
      <c r="C1133" t="s">
        <v>8</v>
      </c>
      <c r="D1133" t="s">
        <v>364</v>
      </c>
      <c r="E1133">
        <v>2039</v>
      </c>
      <c r="F1133">
        <v>4.2274343999999998E-2</v>
      </c>
      <c r="G1133" s="2" t="str">
        <f t="shared" si="17"/>
        <v>EG_SOLARGMSR</v>
      </c>
    </row>
    <row r="1134" spans="1:7" x14ac:dyDescent="0.25">
      <c r="A1134" t="s">
        <v>19</v>
      </c>
      <c r="B1134" t="s">
        <v>6</v>
      </c>
      <c r="C1134" t="s">
        <v>8</v>
      </c>
      <c r="D1134" t="s">
        <v>364</v>
      </c>
      <c r="E1134">
        <v>2040</v>
      </c>
      <c r="F1134">
        <v>0.10679530399999999</v>
      </c>
      <c r="G1134" s="2" t="str">
        <f t="shared" si="17"/>
        <v>EG_SOLARGMSR</v>
      </c>
    </row>
    <row r="1135" spans="1:7" x14ac:dyDescent="0.25">
      <c r="A1135" t="s">
        <v>19</v>
      </c>
      <c r="B1135" t="s">
        <v>6</v>
      </c>
      <c r="C1135" t="s">
        <v>8</v>
      </c>
      <c r="D1135" t="s">
        <v>364</v>
      </c>
      <c r="E1135">
        <v>2041</v>
      </c>
      <c r="F1135">
        <v>0.317538551</v>
      </c>
      <c r="G1135" s="2" t="str">
        <f t="shared" si="17"/>
        <v>EG_SOLARGMSR</v>
      </c>
    </row>
    <row r="1136" spans="1:7" x14ac:dyDescent="0.25">
      <c r="A1136" t="s">
        <v>19</v>
      </c>
      <c r="B1136" t="s">
        <v>6</v>
      </c>
      <c r="C1136" t="s">
        <v>8</v>
      </c>
      <c r="D1136" t="s">
        <v>363</v>
      </c>
      <c r="E1136">
        <v>2024</v>
      </c>
      <c r="F1136">
        <v>0</v>
      </c>
      <c r="G1136" s="2" t="str">
        <f t="shared" si="17"/>
        <v>EG_SOLARGMSR</v>
      </c>
    </row>
    <row r="1137" spans="1:7" x14ac:dyDescent="0.25">
      <c r="A1137" t="s">
        <v>19</v>
      </c>
      <c r="B1137" t="s">
        <v>6</v>
      </c>
      <c r="C1137" t="s">
        <v>8</v>
      </c>
      <c r="D1137" t="s">
        <v>363</v>
      </c>
      <c r="E1137">
        <v>2025</v>
      </c>
      <c r="F1137">
        <v>0</v>
      </c>
      <c r="G1137" s="2" t="str">
        <f t="shared" si="17"/>
        <v>EG_SOLARGMSR</v>
      </c>
    </row>
    <row r="1138" spans="1:7" x14ac:dyDescent="0.25">
      <c r="A1138" t="s">
        <v>19</v>
      </c>
      <c r="B1138" t="s">
        <v>6</v>
      </c>
      <c r="C1138" t="s">
        <v>8</v>
      </c>
      <c r="D1138" t="s">
        <v>363</v>
      </c>
      <c r="E1138">
        <v>2026</v>
      </c>
      <c r="F1138">
        <v>0</v>
      </c>
      <c r="G1138" s="2" t="str">
        <f t="shared" si="17"/>
        <v>EG_SOLARGMSR</v>
      </c>
    </row>
    <row r="1139" spans="1:7" x14ac:dyDescent="0.25">
      <c r="A1139" t="s">
        <v>19</v>
      </c>
      <c r="B1139" t="s">
        <v>6</v>
      </c>
      <c r="C1139" t="s">
        <v>8</v>
      </c>
      <c r="D1139" t="s">
        <v>363</v>
      </c>
      <c r="E1139">
        <v>2027</v>
      </c>
      <c r="F1139">
        <v>0</v>
      </c>
      <c r="G1139" s="2" t="str">
        <f t="shared" si="17"/>
        <v>EG_SOLARGMSR</v>
      </c>
    </row>
    <row r="1140" spans="1:7" x14ac:dyDescent="0.25">
      <c r="A1140" t="s">
        <v>19</v>
      </c>
      <c r="B1140" t="s">
        <v>6</v>
      </c>
      <c r="C1140" t="s">
        <v>8</v>
      </c>
      <c r="D1140" t="s">
        <v>363</v>
      </c>
      <c r="E1140">
        <v>2028</v>
      </c>
      <c r="F1140">
        <v>0</v>
      </c>
      <c r="G1140" s="2" t="str">
        <f t="shared" si="17"/>
        <v>EG_SOLARGMSR</v>
      </c>
    </row>
    <row r="1141" spans="1:7" x14ac:dyDescent="0.25">
      <c r="A1141" t="s">
        <v>19</v>
      </c>
      <c r="B1141" t="s">
        <v>6</v>
      </c>
      <c r="C1141" t="s">
        <v>8</v>
      </c>
      <c r="D1141" t="s">
        <v>363</v>
      </c>
      <c r="E1141">
        <v>2029</v>
      </c>
      <c r="F1141">
        <v>0</v>
      </c>
      <c r="G1141" s="2" t="str">
        <f t="shared" si="17"/>
        <v>EG_SOLARGMSR</v>
      </c>
    </row>
    <row r="1142" spans="1:7" x14ac:dyDescent="0.25">
      <c r="A1142" t="s">
        <v>19</v>
      </c>
      <c r="B1142" t="s">
        <v>6</v>
      </c>
      <c r="C1142" t="s">
        <v>8</v>
      </c>
      <c r="D1142" t="s">
        <v>363</v>
      </c>
      <c r="E1142">
        <v>2030</v>
      </c>
      <c r="F1142">
        <v>0</v>
      </c>
      <c r="G1142" s="2" t="str">
        <f t="shared" si="17"/>
        <v>EG_SOLARGMSR</v>
      </c>
    </row>
    <row r="1143" spans="1:7" x14ac:dyDescent="0.25">
      <c r="A1143" t="s">
        <v>19</v>
      </c>
      <c r="B1143" t="s">
        <v>6</v>
      </c>
      <c r="C1143" t="s">
        <v>8</v>
      </c>
      <c r="D1143" t="s">
        <v>363</v>
      </c>
      <c r="E1143">
        <v>2031</v>
      </c>
      <c r="F1143">
        <v>0</v>
      </c>
      <c r="G1143" s="2" t="str">
        <f t="shared" si="17"/>
        <v>EG_SOLARGMSR</v>
      </c>
    </row>
    <row r="1144" spans="1:7" x14ac:dyDescent="0.25">
      <c r="A1144" t="s">
        <v>19</v>
      </c>
      <c r="B1144" t="s">
        <v>6</v>
      </c>
      <c r="C1144" t="s">
        <v>8</v>
      </c>
      <c r="D1144" t="s">
        <v>363</v>
      </c>
      <c r="E1144">
        <v>2032</v>
      </c>
      <c r="F1144">
        <v>0</v>
      </c>
      <c r="G1144" s="2" t="str">
        <f t="shared" si="17"/>
        <v>EG_SOLARGMSR</v>
      </c>
    </row>
    <row r="1145" spans="1:7" x14ac:dyDescent="0.25">
      <c r="A1145" t="s">
        <v>19</v>
      </c>
      <c r="B1145" t="s">
        <v>6</v>
      </c>
      <c r="C1145" t="s">
        <v>8</v>
      </c>
      <c r="D1145" t="s">
        <v>363</v>
      </c>
      <c r="E1145">
        <v>2033</v>
      </c>
      <c r="F1145">
        <v>0</v>
      </c>
      <c r="G1145" s="2" t="str">
        <f t="shared" si="17"/>
        <v>EG_SOLARGMSR</v>
      </c>
    </row>
    <row r="1146" spans="1:7" x14ac:dyDescent="0.25">
      <c r="A1146" t="s">
        <v>19</v>
      </c>
      <c r="B1146" t="s">
        <v>6</v>
      </c>
      <c r="C1146" t="s">
        <v>8</v>
      </c>
      <c r="D1146" t="s">
        <v>363</v>
      </c>
      <c r="E1146">
        <v>2034</v>
      </c>
      <c r="F1146">
        <v>0</v>
      </c>
      <c r="G1146" s="2" t="str">
        <f t="shared" si="17"/>
        <v>EG_SOLARGMSR</v>
      </c>
    </row>
    <row r="1147" spans="1:7" x14ac:dyDescent="0.25">
      <c r="A1147" t="s">
        <v>19</v>
      </c>
      <c r="B1147" t="s">
        <v>6</v>
      </c>
      <c r="C1147" t="s">
        <v>8</v>
      </c>
      <c r="D1147" t="s">
        <v>363</v>
      </c>
      <c r="E1147">
        <v>2035</v>
      </c>
      <c r="F1147">
        <v>0</v>
      </c>
      <c r="G1147" s="2" t="str">
        <f t="shared" si="17"/>
        <v>EG_SOLARGMSR</v>
      </c>
    </row>
    <row r="1148" spans="1:7" x14ac:dyDescent="0.25">
      <c r="A1148" t="s">
        <v>19</v>
      </c>
      <c r="B1148" t="s">
        <v>6</v>
      </c>
      <c r="C1148" t="s">
        <v>8</v>
      </c>
      <c r="D1148" t="s">
        <v>363</v>
      </c>
      <c r="E1148">
        <v>2036</v>
      </c>
      <c r="F1148">
        <v>0</v>
      </c>
      <c r="G1148" s="2" t="str">
        <f t="shared" si="17"/>
        <v>EG_SOLARGMSR</v>
      </c>
    </row>
    <row r="1149" spans="1:7" x14ac:dyDescent="0.25">
      <c r="A1149" t="s">
        <v>19</v>
      </c>
      <c r="B1149" t="s">
        <v>6</v>
      </c>
      <c r="C1149" t="s">
        <v>8</v>
      </c>
      <c r="D1149" t="s">
        <v>363</v>
      </c>
      <c r="E1149">
        <v>2037</v>
      </c>
      <c r="F1149">
        <v>9.5859340000000008E-3</v>
      </c>
      <c r="G1149" s="2" t="str">
        <f t="shared" si="17"/>
        <v>EG_SOLARGMSR</v>
      </c>
    </row>
    <row r="1150" spans="1:7" x14ac:dyDescent="0.25">
      <c r="A1150" t="s">
        <v>19</v>
      </c>
      <c r="B1150" t="s">
        <v>6</v>
      </c>
      <c r="C1150" t="s">
        <v>8</v>
      </c>
      <c r="D1150" t="s">
        <v>363</v>
      </c>
      <c r="E1150">
        <v>2038</v>
      </c>
      <c r="F1150">
        <v>9.5859340000000008E-3</v>
      </c>
      <c r="G1150" s="2" t="str">
        <f t="shared" si="17"/>
        <v>EG_SOLARGMSR</v>
      </c>
    </row>
    <row r="1151" spans="1:7" x14ac:dyDescent="0.25">
      <c r="A1151" t="s">
        <v>19</v>
      </c>
      <c r="B1151" t="s">
        <v>6</v>
      </c>
      <c r="C1151" t="s">
        <v>8</v>
      </c>
      <c r="D1151" t="s">
        <v>363</v>
      </c>
      <c r="E1151">
        <v>2039</v>
      </c>
      <c r="F1151">
        <v>9.5859340000000008E-3</v>
      </c>
      <c r="G1151" s="2" t="str">
        <f t="shared" si="17"/>
        <v>EG_SOLARGMSR</v>
      </c>
    </row>
    <row r="1152" spans="1:7" x14ac:dyDescent="0.25">
      <c r="A1152" t="s">
        <v>19</v>
      </c>
      <c r="B1152" t="s">
        <v>6</v>
      </c>
      <c r="C1152" t="s">
        <v>8</v>
      </c>
      <c r="D1152" t="s">
        <v>363</v>
      </c>
      <c r="E1152">
        <v>2040</v>
      </c>
      <c r="F1152">
        <v>4.2876957E-2</v>
      </c>
      <c r="G1152" s="2" t="str">
        <f t="shared" si="17"/>
        <v>EG_SOLARGMSR</v>
      </c>
    </row>
    <row r="1153" spans="1:7" x14ac:dyDescent="0.25">
      <c r="A1153" t="s">
        <v>19</v>
      </c>
      <c r="B1153" t="s">
        <v>6</v>
      </c>
      <c r="C1153" t="s">
        <v>8</v>
      </c>
      <c r="D1153" t="s">
        <v>363</v>
      </c>
      <c r="E1153">
        <v>2041</v>
      </c>
      <c r="F1153">
        <v>6.3306130000000002E-2</v>
      </c>
      <c r="G1153" s="2" t="str">
        <f t="shared" si="17"/>
        <v>EG_SOLARGMSR</v>
      </c>
    </row>
    <row r="1154" spans="1:7" x14ac:dyDescent="0.25">
      <c r="A1154" t="s">
        <v>19</v>
      </c>
      <c r="B1154" t="s">
        <v>6</v>
      </c>
      <c r="C1154" t="s">
        <v>8</v>
      </c>
      <c r="D1154" t="s">
        <v>362</v>
      </c>
      <c r="E1154">
        <v>2024</v>
      </c>
      <c r="F1154">
        <v>0</v>
      </c>
      <c r="G1154" s="2" t="str">
        <f t="shared" si="17"/>
        <v>EG_SOLARGMSR</v>
      </c>
    </row>
    <row r="1155" spans="1:7" x14ac:dyDescent="0.25">
      <c r="A1155" t="s">
        <v>19</v>
      </c>
      <c r="B1155" t="s">
        <v>6</v>
      </c>
      <c r="C1155" t="s">
        <v>8</v>
      </c>
      <c r="D1155" t="s">
        <v>362</v>
      </c>
      <c r="E1155">
        <v>2025</v>
      </c>
      <c r="F1155">
        <v>0</v>
      </c>
      <c r="G1155" s="2" t="str">
        <f t="shared" ref="G1155:G1218" si="18">_xlfn.CONCAT(A1155,C1155)</f>
        <v>EG_SOLARGMSR</v>
      </c>
    </row>
    <row r="1156" spans="1:7" x14ac:dyDescent="0.25">
      <c r="A1156" t="s">
        <v>19</v>
      </c>
      <c r="B1156" t="s">
        <v>6</v>
      </c>
      <c r="C1156" t="s">
        <v>8</v>
      </c>
      <c r="D1156" t="s">
        <v>362</v>
      </c>
      <c r="E1156">
        <v>2026</v>
      </c>
      <c r="F1156">
        <v>0</v>
      </c>
      <c r="G1156" s="2" t="str">
        <f t="shared" si="18"/>
        <v>EG_SOLARGMSR</v>
      </c>
    </row>
    <row r="1157" spans="1:7" x14ac:dyDescent="0.25">
      <c r="A1157" t="s">
        <v>19</v>
      </c>
      <c r="B1157" t="s">
        <v>6</v>
      </c>
      <c r="C1157" t="s">
        <v>8</v>
      </c>
      <c r="D1157" t="s">
        <v>362</v>
      </c>
      <c r="E1157">
        <v>2027</v>
      </c>
      <c r="F1157">
        <v>0</v>
      </c>
      <c r="G1157" s="2" t="str">
        <f t="shared" si="18"/>
        <v>EG_SOLARGMSR</v>
      </c>
    </row>
    <row r="1158" spans="1:7" x14ac:dyDescent="0.25">
      <c r="A1158" t="s">
        <v>19</v>
      </c>
      <c r="B1158" t="s">
        <v>6</v>
      </c>
      <c r="C1158" t="s">
        <v>8</v>
      </c>
      <c r="D1158" t="s">
        <v>362</v>
      </c>
      <c r="E1158">
        <v>2028</v>
      </c>
      <c r="F1158">
        <v>0</v>
      </c>
      <c r="G1158" s="2" t="str">
        <f t="shared" si="18"/>
        <v>EG_SOLARGMSR</v>
      </c>
    </row>
    <row r="1159" spans="1:7" x14ac:dyDescent="0.25">
      <c r="A1159" t="s">
        <v>19</v>
      </c>
      <c r="B1159" t="s">
        <v>6</v>
      </c>
      <c r="C1159" t="s">
        <v>8</v>
      </c>
      <c r="D1159" t="s">
        <v>362</v>
      </c>
      <c r="E1159">
        <v>2029</v>
      </c>
      <c r="F1159">
        <v>0</v>
      </c>
      <c r="G1159" s="2" t="str">
        <f t="shared" si="18"/>
        <v>EG_SOLARGMSR</v>
      </c>
    </row>
    <row r="1160" spans="1:7" x14ac:dyDescent="0.25">
      <c r="A1160" t="s">
        <v>19</v>
      </c>
      <c r="B1160" t="s">
        <v>6</v>
      </c>
      <c r="C1160" t="s">
        <v>8</v>
      </c>
      <c r="D1160" t="s">
        <v>362</v>
      </c>
      <c r="E1160">
        <v>2030</v>
      </c>
      <c r="F1160">
        <v>0</v>
      </c>
      <c r="G1160" s="2" t="str">
        <f t="shared" si="18"/>
        <v>EG_SOLARGMSR</v>
      </c>
    </row>
    <row r="1161" spans="1:7" x14ac:dyDescent="0.25">
      <c r="A1161" t="s">
        <v>19</v>
      </c>
      <c r="B1161" t="s">
        <v>6</v>
      </c>
      <c r="C1161" t="s">
        <v>8</v>
      </c>
      <c r="D1161" t="s">
        <v>362</v>
      </c>
      <c r="E1161">
        <v>2031</v>
      </c>
      <c r="F1161">
        <v>0</v>
      </c>
      <c r="G1161" s="2" t="str">
        <f t="shared" si="18"/>
        <v>EG_SOLARGMSR</v>
      </c>
    </row>
    <row r="1162" spans="1:7" x14ac:dyDescent="0.25">
      <c r="A1162" t="s">
        <v>19</v>
      </c>
      <c r="B1162" t="s">
        <v>6</v>
      </c>
      <c r="C1162" t="s">
        <v>8</v>
      </c>
      <c r="D1162" t="s">
        <v>362</v>
      </c>
      <c r="E1162">
        <v>2032</v>
      </c>
      <c r="F1162">
        <v>0</v>
      </c>
      <c r="G1162" s="2" t="str">
        <f t="shared" si="18"/>
        <v>EG_SOLARGMSR</v>
      </c>
    </row>
    <row r="1163" spans="1:7" x14ac:dyDescent="0.25">
      <c r="A1163" t="s">
        <v>19</v>
      </c>
      <c r="B1163" t="s">
        <v>6</v>
      </c>
      <c r="C1163" t="s">
        <v>8</v>
      </c>
      <c r="D1163" t="s">
        <v>362</v>
      </c>
      <c r="E1163">
        <v>2033</v>
      </c>
      <c r="F1163">
        <v>0</v>
      </c>
      <c r="G1163" s="2" t="str">
        <f t="shared" si="18"/>
        <v>EG_SOLARGMSR</v>
      </c>
    </row>
    <row r="1164" spans="1:7" x14ac:dyDescent="0.25">
      <c r="A1164" t="s">
        <v>19</v>
      </c>
      <c r="B1164" t="s">
        <v>6</v>
      </c>
      <c r="C1164" t="s">
        <v>8</v>
      </c>
      <c r="D1164" t="s">
        <v>362</v>
      </c>
      <c r="E1164">
        <v>2034</v>
      </c>
      <c r="F1164">
        <v>0</v>
      </c>
      <c r="G1164" s="2" t="str">
        <f t="shared" si="18"/>
        <v>EG_SOLARGMSR</v>
      </c>
    </row>
    <row r="1165" spans="1:7" x14ac:dyDescent="0.25">
      <c r="A1165" t="s">
        <v>19</v>
      </c>
      <c r="B1165" t="s">
        <v>6</v>
      </c>
      <c r="C1165" t="s">
        <v>8</v>
      </c>
      <c r="D1165" t="s">
        <v>362</v>
      </c>
      <c r="E1165">
        <v>2035</v>
      </c>
      <c r="F1165">
        <v>0</v>
      </c>
      <c r="G1165" s="2" t="str">
        <f t="shared" si="18"/>
        <v>EG_SOLARGMSR</v>
      </c>
    </row>
    <row r="1166" spans="1:7" x14ac:dyDescent="0.25">
      <c r="A1166" t="s">
        <v>19</v>
      </c>
      <c r="B1166" t="s">
        <v>6</v>
      </c>
      <c r="C1166" t="s">
        <v>8</v>
      </c>
      <c r="D1166" t="s">
        <v>362</v>
      </c>
      <c r="E1166">
        <v>2036</v>
      </c>
      <c r="F1166">
        <v>0</v>
      </c>
      <c r="G1166" s="2" t="str">
        <f t="shared" si="18"/>
        <v>EG_SOLARGMSR</v>
      </c>
    </row>
    <row r="1167" spans="1:7" x14ac:dyDescent="0.25">
      <c r="A1167" t="s">
        <v>19</v>
      </c>
      <c r="B1167" t="s">
        <v>6</v>
      </c>
      <c r="C1167" t="s">
        <v>8</v>
      </c>
      <c r="D1167" t="s">
        <v>362</v>
      </c>
      <c r="E1167">
        <v>2037</v>
      </c>
      <c r="F1167" s="81">
        <v>4.0496199999999999E-6</v>
      </c>
      <c r="G1167" s="2" t="str">
        <f t="shared" si="18"/>
        <v>EG_SOLARGMSR</v>
      </c>
    </row>
    <row r="1168" spans="1:7" x14ac:dyDescent="0.25">
      <c r="A1168" t="s">
        <v>19</v>
      </c>
      <c r="B1168" t="s">
        <v>6</v>
      </c>
      <c r="C1168" t="s">
        <v>8</v>
      </c>
      <c r="D1168" t="s">
        <v>362</v>
      </c>
      <c r="E1168">
        <v>2038</v>
      </c>
      <c r="F1168" s="81">
        <v>4.0496199999999999E-6</v>
      </c>
      <c r="G1168" s="2" t="str">
        <f t="shared" si="18"/>
        <v>EG_SOLARGMSR</v>
      </c>
    </row>
    <row r="1169" spans="1:7" x14ac:dyDescent="0.25">
      <c r="A1169" t="s">
        <v>19</v>
      </c>
      <c r="B1169" t="s">
        <v>6</v>
      </c>
      <c r="C1169" t="s">
        <v>8</v>
      </c>
      <c r="D1169" t="s">
        <v>362</v>
      </c>
      <c r="E1169">
        <v>2039</v>
      </c>
      <c r="F1169" s="81">
        <v>4.0496199999999999E-6</v>
      </c>
      <c r="G1169" s="2" t="str">
        <f t="shared" si="18"/>
        <v>EG_SOLARGMSR</v>
      </c>
    </row>
    <row r="1170" spans="1:7" x14ac:dyDescent="0.25">
      <c r="A1170" t="s">
        <v>19</v>
      </c>
      <c r="B1170" t="s">
        <v>6</v>
      </c>
      <c r="C1170" t="s">
        <v>8</v>
      </c>
      <c r="D1170" t="s">
        <v>362</v>
      </c>
      <c r="E1170">
        <v>2040</v>
      </c>
      <c r="F1170">
        <v>0</v>
      </c>
      <c r="G1170" s="2" t="str">
        <f t="shared" si="18"/>
        <v>EG_SOLARGMSR</v>
      </c>
    </row>
    <row r="1171" spans="1:7" x14ac:dyDescent="0.25">
      <c r="A1171" t="s">
        <v>19</v>
      </c>
      <c r="B1171" t="s">
        <v>6</v>
      </c>
      <c r="C1171" t="s">
        <v>8</v>
      </c>
      <c r="D1171" t="s">
        <v>362</v>
      </c>
      <c r="E1171">
        <v>2041</v>
      </c>
      <c r="F1171">
        <v>5.2705790000000001E-3</v>
      </c>
      <c r="G1171" s="2" t="str">
        <f t="shared" si="18"/>
        <v>EG_SOLARGMSR</v>
      </c>
    </row>
    <row r="1172" spans="1:7" x14ac:dyDescent="0.25">
      <c r="A1172" t="s">
        <v>19</v>
      </c>
      <c r="B1172" t="s">
        <v>6</v>
      </c>
      <c r="C1172" t="s">
        <v>8</v>
      </c>
      <c r="D1172" t="s">
        <v>361</v>
      </c>
      <c r="E1172">
        <v>2024</v>
      </c>
      <c r="F1172">
        <v>0</v>
      </c>
      <c r="G1172" s="2" t="str">
        <f t="shared" si="18"/>
        <v>EG_SOLARGMSR</v>
      </c>
    </row>
    <row r="1173" spans="1:7" x14ac:dyDescent="0.25">
      <c r="A1173" t="s">
        <v>19</v>
      </c>
      <c r="B1173" t="s">
        <v>6</v>
      </c>
      <c r="C1173" t="s">
        <v>8</v>
      </c>
      <c r="D1173" t="s">
        <v>361</v>
      </c>
      <c r="E1173">
        <v>2025</v>
      </c>
      <c r="F1173">
        <v>0</v>
      </c>
      <c r="G1173" s="2" t="str">
        <f t="shared" si="18"/>
        <v>EG_SOLARGMSR</v>
      </c>
    </row>
    <row r="1174" spans="1:7" x14ac:dyDescent="0.25">
      <c r="A1174" t="s">
        <v>19</v>
      </c>
      <c r="B1174" t="s">
        <v>6</v>
      </c>
      <c r="C1174" t="s">
        <v>8</v>
      </c>
      <c r="D1174" t="s">
        <v>361</v>
      </c>
      <c r="E1174">
        <v>2026</v>
      </c>
      <c r="F1174">
        <v>0</v>
      </c>
      <c r="G1174" s="2" t="str">
        <f t="shared" si="18"/>
        <v>EG_SOLARGMSR</v>
      </c>
    </row>
    <row r="1175" spans="1:7" x14ac:dyDescent="0.25">
      <c r="A1175" t="s">
        <v>19</v>
      </c>
      <c r="B1175" t="s">
        <v>6</v>
      </c>
      <c r="C1175" t="s">
        <v>8</v>
      </c>
      <c r="D1175" t="s">
        <v>361</v>
      </c>
      <c r="E1175">
        <v>2027</v>
      </c>
      <c r="F1175">
        <v>0</v>
      </c>
      <c r="G1175" s="2" t="str">
        <f t="shared" si="18"/>
        <v>EG_SOLARGMSR</v>
      </c>
    </row>
    <row r="1176" spans="1:7" x14ac:dyDescent="0.25">
      <c r="A1176" t="s">
        <v>19</v>
      </c>
      <c r="B1176" t="s">
        <v>6</v>
      </c>
      <c r="C1176" t="s">
        <v>8</v>
      </c>
      <c r="D1176" t="s">
        <v>361</v>
      </c>
      <c r="E1176">
        <v>2028</v>
      </c>
      <c r="F1176">
        <v>0</v>
      </c>
      <c r="G1176" s="2" t="str">
        <f t="shared" si="18"/>
        <v>EG_SOLARGMSR</v>
      </c>
    </row>
    <row r="1177" spans="1:7" x14ac:dyDescent="0.25">
      <c r="A1177" t="s">
        <v>19</v>
      </c>
      <c r="B1177" t="s">
        <v>6</v>
      </c>
      <c r="C1177" t="s">
        <v>8</v>
      </c>
      <c r="D1177" t="s">
        <v>361</v>
      </c>
      <c r="E1177">
        <v>2029</v>
      </c>
      <c r="F1177">
        <v>0</v>
      </c>
      <c r="G1177" s="2" t="str">
        <f t="shared" si="18"/>
        <v>EG_SOLARGMSR</v>
      </c>
    </row>
    <row r="1178" spans="1:7" x14ac:dyDescent="0.25">
      <c r="A1178" t="s">
        <v>19</v>
      </c>
      <c r="B1178" t="s">
        <v>6</v>
      </c>
      <c r="C1178" t="s">
        <v>8</v>
      </c>
      <c r="D1178" t="s">
        <v>361</v>
      </c>
      <c r="E1178">
        <v>2030</v>
      </c>
      <c r="F1178">
        <v>0</v>
      </c>
      <c r="G1178" s="2" t="str">
        <f t="shared" si="18"/>
        <v>EG_SOLARGMSR</v>
      </c>
    </row>
    <row r="1179" spans="1:7" x14ac:dyDescent="0.25">
      <c r="A1179" t="s">
        <v>19</v>
      </c>
      <c r="B1179" t="s">
        <v>6</v>
      </c>
      <c r="C1179" t="s">
        <v>8</v>
      </c>
      <c r="D1179" t="s">
        <v>361</v>
      </c>
      <c r="E1179">
        <v>2031</v>
      </c>
      <c r="F1179">
        <v>0</v>
      </c>
      <c r="G1179" s="2" t="str">
        <f t="shared" si="18"/>
        <v>EG_SOLARGMSR</v>
      </c>
    </row>
    <row r="1180" spans="1:7" x14ac:dyDescent="0.25">
      <c r="A1180" t="s">
        <v>19</v>
      </c>
      <c r="B1180" t="s">
        <v>6</v>
      </c>
      <c r="C1180" t="s">
        <v>8</v>
      </c>
      <c r="D1180" t="s">
        <v>361</v>
      </c>
      <c r="E1180">
        <v>2032</v>
      </c>
      <c r="F1180">
        <v>0</v>
      </c>
      <c r="G1180" s="2" t="str">
        <f t="shared" si="18"/>
        <v>EG_SOLARGMSR</v>
      </c>
    </row>
    <row r="1181" spans="1:7" x14ac:dyDescent="0.25">
      <c r="A1181" t="s">
        <v>19</v>
      </c>
      <c r="B1181" t="s">
        <v>6</v>
      </c>
      <c r="C1181" t="s">
        <v>8</v>
      </c>
      <c r="D1181" t="s">
        <v>361</v>
      </c>
      <c r="E1181">
        <v>2033</v>
      </c>
      <c r="F1181">
        <v>0</v>
      </c>
      <c r="G1181" s="2" t="str">
        <f t="shared" si="18"/>
        <v>EG_SOLARGMSR</v>
      </c>
    </row>
    <row r="1182" spans="1:7" x14ac:dyDescent="0.25">
      <c r="A1182" t="s">
        <v>19</v>
      </c>
      <c r="B1182" t="s">
        <v>6</v>
      </c>
      <c r="C1182" t="s">
        <v>8</v>
      </c>
      <c r="D1182" t="s">
        <v>361</v>
      </c>
      <c r="E1182">
        <v>2034</v>
      </c>
      <c r="F1182">
        <v>0</v>
      </c>
      <c r="G1182" s="2" t="str">
        <f t="shared" si="18"/>
        <v>EG_SOLARGMSR</v>
      </c>
    </row>
    <row r="1183" spans="1:7" x14ac:dyDescent="0.25">
      <c r="A1183" t="s">
        <v>19</v>
      </c>
      <c r="B1183" t="s">
        <v>6</v>
      </c>
      <c r="C1183" t="s">
        <v>8</v>
      </c>
      <c r="D1183" t="s">
        <v>361</v>
      </c>
      <c r="E1183">
        <v>2035</v>
      </c>
      <c r="F1183">
        <v>0</v>
      </c>
      <c r="G1183" s="2" t="str">
        <f t="shared" si="18"/>
        <v>EG_SOLARGMSR</v>
      </c>
    </row>
    <row r="1184" spans="1:7" x14ac:dyDescent="0.25">
      <c r="A1184" t="s">
        <v>19</v>
      </c>
      <c r="B1184" t="s">
        <v>6</v>
      </c>
      <c r="C1184" t="s">
        <v>8</v>
      </c>
      <c r="D1184" t="s">
        <v>361</v>
      </c>
      <c r="E1184">
        <v>2036</v>
      </c>
      <c r="F1184">
        <v>0</v>
      </c>
      <c r="G1184" s="2" t="str">
        <f t="shared" si="18"/>
        <v>EG_SOLARGMSR</v>
      </c>
    </row>
    <row r="1185" spans="1:7" x14ac:dyDescent="0.25">
      <c r="A1185" t="s">
        <v>19</v>
      </c>
      <c r="B1185" t="s">
        <v>6</v>
      </c>
      <c r="C1185" t="s">
        <v>8</v>
      </c>
      <c r="D1185" t="s">
        <v>361</v>
      </c>
      <c r="E1185">
        <v>2037</v>
      </c>
      <c r="F1185">
        <v>3.0739879000000001E-2</v>
      </c>
      <c r="G1185" s="2" t="str">
        <f t="shared" si="18"/>
        <v>EG_SOLARGMSR</v>
      </c>
    </row>
    <row r="1186" spans="1:7" x14ac:dyDescent="0.25">
      <c r="A1186" t="s">
        <v>19</v>
      </c>
      <c r="B1186" t="s">
        <v>6</v>
      </c>
      <c r="C1186" t="s">
        <v>8</v>
      </c>
      <c r="D1186" t="s">
        <v>361</v>
      </c>
      <c r="E1186">
        <v>2038</v>
      </c>
      <c r="F1186">
        <v>3.0739879000000001E-2</v>
      </c>
      <c r="G1186" s="2" t="str">
        <f t="shared" si="18"/>
        <v>EG_SOLARGMSR</v>
      </c>
    </row>
    <row r="1187" spans="1:7" x14ac:dyDescent="0.25">
      <c r="A1187" t="s">
        <v>19</v>
      </c>
      <c r="B1187" t="s">
        <v>6</v>
      </c>
      <c r="C1187" t="s">
        <v>8</v>
      </c>
      <c r="D1187" t="s">
        <v>361</v>
      </c>
      <c r="E1187">
        <v>2039</v>
      </c>
      <c r="F1187">
        <v>3.0739879000000001E-2</v>
      </c>
      <c r="G1187" s="2" t="str">
        <f t="shared" si="18"/>
        <v>EG_SOLARGMSR</v>
      </c>
    </row>
    <row r="1188" spans="1:7" x14ac:dyDescent="0.25">
      <c r="A1188" t="s">
        <v>19</v>
      </c>
      <c r="B1188" t="s">
        <v>6</v>
      </c>
      <c r="C1188" t="s">
        <v>8</v>
      </c>
      <c r="D1188" t="s">
        <v>361</v>
      </c>
      <c r="E1188">
        <v>2040</v>
      </c>
      <c r="F1188">
        <v>4.1446818000000003E-2</v>
      </c>
      <c r="G1188" s="2" t="str">
        <f t="shared" si="18"/>
        <v>EG_SOLARGMSR</v>
      </c>
    </row>
    <row r="1189" spans="1:7" x14ac:dyDescent="0.25">
      <c r="A1189" t="s">
        <v>19</v>
      </c>
      <c r="B1189" t="s">
        <v>6</v>
      </c>
      <c r="C1189" t="s">
        <v>8</v>
      </c>
      <c r="D1189" t="s">
        <v>361</v>
      </c>
      <c r="E1189">
        <v>2041</v>
      </c>
      <c r="F1189">
        <v>0.86158673799999996</v>
      </c>
      <c r="G1189" s="2" t="str">
        <f t="shared" si="18"/>
        <v>EG_SOLARGMSR</v>
      </c>
    </row>
    <row r="1190" spans="1:7" x14ac:dyDescent="0.25">
      <c r="A1190" t="s">
        <v>19</v>
      </c>
      <c r="B1190" t="s">
        <v>6</v>
      </c>
      <c r="C1190" t="s">
        <v>8</v>
      </c>
      <c r="D1190" t="s">
        <v>360</v>
      </c>
      <c r="E1190">
        <v>2024</v>
      </c>
      <c r="F1190">
        <v>0</v>
      </c>
      <c r="G1190" s="2" t="str">
        <f t="shared" si="18"/>
        <v>EG_SOLARGMSR</v>
      </c>
    </row>
    <row r="1191" spans="1:7" x14ac:dyDescent="0.25">
      <c r="A1191" t="s">
        <v>19</v>
      </c>
      <c r="B1191" t="s">
        <v>6</v>
      </c>
      <c r="C1191" t="s">
        <v>8</v>
      </c>
      <c r="D1191" t="s">
        <v>360</v>
      </c>
      <c r="E1191">
        <v>2025</v>
      </c>
      <c r="F1191">
        <v>0</v>
      </c>
      <c r="G1191" s="2" t="str">
        <f t="shared" si="18"/>
        <v>EG_SOLARGMSR</v>
      </c>
    </row>
    <row r="1192" spans="1:7" x14ac:dyDescent="0.25">
      <c r="A1192" t="s">
        <v>19</v>
      </c>
      <c r="B1192" t="s">
        <v>6</v>
      </c>
      <c r="C1192" t="s">
        <v>8</v>
      </c>
      <c r="D1192" t="s">
        <v>360</v>
      </c>
      <c r="E1192">
        <v>2026</v>
      </c>
      <c r="F1192">
        <v>0</v>
      </c>
      <c r="G1192" s="2" t="str">
        <f t="shared" si="18"/>
        <v>EG_SOLARGMSR</v>
      </c>
    </row>
    <row r="1193" spans="1:7" x14ac:dyDescent="0.25">
      <c r="A1193" t="s">
        <v>19</v>
      </c>
      <c r="B1193" t="s">
        <v>6</v>
      </c>
      <c r="C1193" t="s">
        <v>8</v>
      </c>
      <c r="D1193" t="s">
        <v>360</v>
      </c>
      <c r="E1193">
        <v>2027</v>
      </c>
      <c r="F1193">
        <v>0</v>
      </c>
      <c r="G1193" s="2" t="str">
        <f t="shared" si="18"/>
        <v>EG_SOLARGMSR</v>
      </c>
    </row>
    <row r="1194" spans="1:7" x14ac:dyDescent="0.25">
      <c r="A1194" t="s">
        <v>19</v>
      </c>
      <c r="B1194" t="s">
        <v>6</v>
      </c>
      <c r="C1194" t="s">
        <v>8</v>
      </c>
      <c r="D1194" t="s">
        <v>360</v>
      </c>
      <c r="E1194">
        <v>2028</v>
      </c>
      <c r="F1194">
        <v>0</v>
      </c>
      <c r="G1194" s="2" t="str">
        <f t="shared" si="18"/>
        <v>EG_SOLARGMSR</v>
      </c>
    </row>
    <row r="1195" spans="1:7" x14ac:dyDescent="0.25">
      <c r="A1195" t="s">
        <v>19</v>
      </c>
      <c r="B1195" t="s">
        <v>6</v>
      </c>
      <c r="C1195" t="s">
        <v>8</v>
      </c>
      <c r="D1195" t="s">
        <v>360</v>
      </c>
      <c r="E1195">
        <v>2029</v>
      </c>
      <c r="F1195">
        <v>0</v>
      </c>
      <c r="G1195" s="2" t="str">
        <f t="shared" si="18"/>
        <v>EG_SOLARGMSR</v>
      </c>
    </row>
    <row r="1196" spans="1:7" x14ac:dyDescent="0.25">
      <c r="A1196" t="s">
        <v>19</v>
      </c>
      <c r="B1196" t="s">
        <v>6</v>
      </c>
      <c r="C1196" t="s">
        <v>8</v>
      </c>
      <c r="D1196" t="s">
        <v>360</v>
      </c>
      <c r="E1196">
        <v>2030</v>
      </c>
      <c r="F1196">
        <v>0</v>
      </c>
      <c r="G1196" s="2" t="str">
        <f t="shared" si="18"/>
        <v>EG_SOLARGMSR</v>
      </c>
    </row>
    <row r="1197" spans="1:7" x14ac:dyDescent="0.25">
      <c r="A1197" t="s">
        <v>19</v>
      </c>
      <c r="B1197" t="s">
        <v>6</v>
      </c>
      <c r="C1197" t="s">
        <v>8</v>
      </c>
      <c r="D1197" t="s">
        <v>360</v>
      </c>
      <c r="E1197">
        <v>2031</v>
      </c>
      <c r="F1197">
        <v>0</v>
      </c>
      <c r="G1197" s="2" t="str">
        <f t="shared" si="18"/>
        <v>EG_SOLARGMSR</v>
      </c>
    </row>
    <row r="1198" spans="1:7" x14ac:dyDescent="0.25">
      <c r="A1198" t="s">
        <v>19</v>
      </c>
      <c r="B1198" t="s">
        <v>6</v>
      </c>
      <c r="C1198" t="s">
        <v>8</v>
      </c>
      <c r="D1198" t="s">
        <v>360</v>
      </c>
      <c r="E1198">
        <v>2032</v>
      </c>
      <c r="F1198">
        <v>0</v>
      </c>
      <c r="G1198" s="2" t="str">
        <f t="shared" si="18"/>
        <v>EG_SOLARGMSR</v>
      </c>
    </row>
    <row r="1199" spans="1:7" x14ac:dyDescent="0.25">
      <c r="A1199" t="s">
        <v>19</v>
      </c>
      <c r="B1199" t="s">
        <v>6</v>
      </c>
      <c r="C1199" t="s">
        <v>8</v>
      </c>
      <c r="D1199" t="s">
        <v>360</v>
      </c>
      <c r="E1199">
        <v>2033</v>
      </c>
      <c r="F1199">
        <v>0</v>
      </c>
      <c r="G1199" s="2" t="str">
        <f t="shared" si="18"/>
        <v>EG_SOLARGMSR</v>
      </c>
    </row>
    <row r="1200" spans="1:7" x14ac:dyDescent="0.25">
      <c r="A1200" t="s">
        <v>19</v>
      </c>
      <c r="B1200" t="s">
        <v>6</v>
      </c>
      <c r="C1200" t="s">
        <v>8</v>
      </c>
      <c r="D1200" t="s">
        <v>360</v>
      </c>
      <c r="E1200">
        <v>2034</v>
      </c>
      <c r="F1200">
        <v>0</v>
      </c>
      <c r="G1200" s="2" t="str">
        <f t="shared" si="18"/>
        <v>EG_SOLARGMSR</v>
      </c>
    </row>
    <row r="1201" spans="1:7" x14ac:dyDescent="0.25">
      <c r="A1201" t="s">
        <v>19</v>
      </c>
      <c r="B1201" t="s">
        <v>6</v>
      </c>
      <c r="C1201" t="s">
        <v>8</v>
      </c>
      <c r="D1201" t="s">
        <v>360</v>
      </c>
      <c r="E1201">
        <v>2035</v>
      </c>
      <c r="F1201">
        <v>0</v>
      </c>
      <c r="G1201" s="2" t="str">
        <f t="shared" si="18"/>
        <v>EG_SOLARGMSR</v>
      </c>
    </row>
    <row r="1202" spans="1:7" x14ac:dyDescent="0.25">
      <c r="A1202" t="s">
        <v>19</v>
      </c>
      <c r="B1202" t="s">
        <v>6</v>
      </c>
      <c r="C1202" t="s">
        <v>8</v>
      </c>
      <c r="D1202" t="s">
        <v>360</v>
      </c>
      <c r="E1202">
        <v>2036</v>
      </c>
      <c r="F1202">
        <v>0</v>
      </c>
      <c r="G1202" s="2" t="str">
        <f t="shared" si="18"/>
        <v>EG_SOLARGMSR</v>
      </c>
    </row>
    <row r="1203" spans="1:7" x14ac:dyDescent="0.25">
      <c r="A1203" t="s">
        <v>19</v>
      </c>
      <c r="B1203" t="s">
        <v>6</v>
      </c>
      <c r="C1203" t="s">
        <v>8</v>
      </c>
      <c r="D1203" t="s">
        <v>360</v>
      </c>
      <c r="E1203">
        <v>2037</v>
      </c>
      <c r="F1203">
        <v>0</v>
      </c>
      <c r="G1203" s="2" t="str">
        <f t="shared" si="18"/>
        <v>EG_SOLARGMSR</v>
      </c>
    </row>
    <row r="1204" spans="1:7" x14ac:dyDescent="0.25">
      <c r="A1204" t="s">
        <v>19</v>
      </c>
      <c r="B1204" t="s">
        <v>6</v>
      </c>
      <c r="C1204" t="s">
        <v>8</v>
      </c>
      <c r="D1204" t="s">
        <v>360</v>
      </c>
      <c r="E1204">
        <v>2038</v>
      </c>
      <c r="F1204">
        <v>0</v>
      </c>
      <c r="G1204" s="2" t="str">
        <f t="shared" si="18"/>
        <v>EG_SOLARGMSR</v>
      </c>
    </row>
    <row r="1205" spans="1:7" x14ac:dyDescent="0.25">
      <c r="A1205" t="s">
        <v>19</v>
      </c>
      <c r="B1205" t="s">
        <v>6</v>
      </c>
      <c r="C1205" t="s">
        <v>8</v>
      </c>
      <c r="D1205" t="s">
        <v>360</v>
      </c>
      <c r="E1205">
        <v>2039</v>
      </c>
      <c r="F1205">
        <v>0</v>
      </c>
      <c r="G1205" s="2" t="str">
        <f t="shared" si="18"/>
        <v>EG_SOLARGMSR</v>
      </c>
    </row>
    <row r="1206" spans="1:7" x14ac:dyDescent="0.25">
      <c r="A1206" t="s">
        <v>19</v>
      </c>
      <c r="B1206" t="s">
        <v>6</v>
      </c>
      <c r="C1206" t="s">
        <v>8</v>
      </c>
      <c r="D1206" t="s">
        <v>360</v>
      </c>
      <c r="E1206">
        <v>2040</v>
      </c>
      <c r="F1206">
        <v>5.7346288000000002E-2</v>
      </c>
      <c r="G1206" s="2" t="str">
        <f t="shared" si="18"/>
        <v>EG_SOLARGMSR</v>
      </c>
    </row>
    <row r="1207" spans="1:7" x14ac:dyDescent="0.25">
      <c r="A1207" t="s">
        <v>19</v>
      </c>
      <c r="B1207" t="s">
        <v>6</v>
      </c>
      <c r="C1207" t="s">
        <v>8</v>
      </c>
      <c r="D1207" t="s">
        <v>360</v>
      </c>
      <c r="E1207">
        <v>2041</v>
      </c>
      <c r="F1207">
        <v>0.43685512500000001</v>
      </c>
      <c r="G1207" s="2" t="str">
        <f t="shared" si="18"/>
        <v>EG_SOLARGMSR</v>
      </c>
    </row>
    <row r="1208" spans="1:7" x14ac:dyDescent="0.25">
      <c r="A1208" t="s">
        <v>19</v>
      </c>
      <c r="B1208" t="s">
        <v>6</v>
      </c>
      <c r="C1208" t="s">
        <v>12</v>
      </c>
      <c r="D1208" t="s">
        <v>359</v>
      </c>
      <c r="E1208">
        <v>2024</v>
      </c>
      <c r="F1208">
        <v>0</v>
      </c>
      <c r="G1208" s="2" t="str">
        <f t="shared" si="18"/>
        <v>EG_SOLARGMNR</v>
      </c>
    </row>
    <row r="1209" spans="1:7" x14ac:dyDescent="0.25">
      <c r="A1209" t="s">
        <v>19</v>
      </c>
      <c r="B1209" t="s">
        <v>6</v>
      </c>
      <c r="C1209" t="s">
        <v>12</v>
      </c>
      <c r="D1209" t="s">
        <v>359</v>
      </c>
      <c r="E1209">
        <v>2025</v>
      </c>
      <c r="F1209">
        <v>0</v>
      </c>
      <c r="G1209" s="2" t="str">
        <f t="shared" si="18"/>
        <v>EG_SOLARGMNR</v>
      </c>
    </row>
    <row r="1210" spans="1:7" x14ac:dyDescent="0.25">
      <c r="A1210" t="s">
        <v>19</v>
      </c>
      <c r="B1210" t="s">
        <v>6</v>
      </c>
      <c r="C1210" t="s">
        <v>12</v>
      </c>
      <c r="D1210" t="s">
        <v>359</v>
      </c>
      <c r="E1210">
        <v>2026</v>
      </c>
      <c r="F1210">
        <v>0</v>
      </c>
      <c r="G1210" s="2" t="str">
        <f t="shared" si="18"/>
        <v>EG_SOLARGMNR</v>
      </c>
    </row>
    <row r="1211" spans="1:7" x14ac:dyDescent="0.25">
      <c r="A1211" t="s">
        <v>19</v>
      </c>
      <c r="B1211" t="s">
        <v>6</v>
      </c>
      <c r="C1211" t="s">
        <v>12</v>
      </c>
      <c r="D1211" t="s">
        <v>359</v>
      </c>
      <c r="E1211">
        <v>2027</v>
      </c>
      <c r="F1211">
        <v>0</v>
      </c>
      <c r="G1211" s="2" t="str">
        <f t="shared" si="18"/>
        <v>EG_SOLARGMNR</v>
      </c>
    </row>
    <row r="1212" spans="1:7" x14ac:dyDescent="0.25">
      <c r="A1212" t="s">
        <v>19</v>
      </c>
      <c r="B1212" t="s">
        <v>6</v>
      </c>
      <c r="C1212" t="s">
        <v>12</v>
      </c>
      <c r="D1212" t="s">
        <v>359</v>
      </c>
      <c r="E1212">
        <v>2028</v>
      </c>
      <c r="F1212">
        <v>0</v>
      </c>
      <c r="G1212" s="2" t="str">
        <f t="shared" si="18"/>
        <v>EG_SOLARGMNR</v>
      </c>
    </row>
    <row r="1213" spans="1:7" x14ac:dyDescent="0.25">
      <c r="A1213" t="s">
        <v>19</v>
      </c>
      <c r="B1213" t="s">
        <v>6</v>
      </c>
      <c r="C1213" t="s">
        <v>12</v>
      </c>
      <c r="D1213" t="s">
        <v>359</v>
      </c>
      <c r="E1213">
        <v>2029</v>
      </c>
      <c r="F1213">
        <v>0</v>
      </c>
      <c r="G1213" s="2" t="str">
        <f t="shared" si="18"/>
        <v>EG_SOLARGMNR</v>
      </c>
    </row>
    <row r="1214" spans="1:7" x14ac:dyDescent="0.25">
      <c r="A1214" t="s">
        <v>19</v>
      </c>
      <c r="B1214" t="s">
        <v>6</v>
      </c>
      <c r="C1214" t="s">
        <v>12</v>
      </c>
      <c r="D1214" t="s">
        <v>359</v>
      </c>
      <c r="E1214">
        <v>2030</v>
      </c>
      <c r="F1214">
        <v>0</v>
      </c>
      <c r="G1214" s="2" t="str">
        <f t="shared" si="18"/>
        <v>EG_SOLARGMNR</v>
      </c>
    </row>
    <row r="1215" spans="1:7" x14ac:dyDescent="0.25">
      <c r="A1215" t="s">
        <v>19</v>
      </c>
      <c r="B1215" t="s">
        <v>6</v>
      </c>
      <c r="C1215" t="s">
        <v>12</v>
      </c>
      <c r="D1215" t="s">
        <v>359</v>
      </c>
      <c r="E1215">
        <v>2031</v>
      </c>
      <c r="F1215">
        <v>0</v>
      </c>
      <c r="G1215" s="2" t="str">
        <f t="shared" si="18"/>
        <v>EG_SOLARGMNR</v>
      </c>
    </row>
    <row r="1216" spans="1:7" x14ac:dyDescent="0.25">
      <c r="A1216" t="s">
        <v>19</v>
      </c>
      <c r="B1216" t="s">
        <v>6</v>
      </c>
      <c r="C1216" t="s">
        <v>12</v>
      </c>
      <c r="D1216" t="s">
        <v>359</v>
      </c>
      <c r="E1216">
        <v>2032</v>
      </c>
      <c r="F1216">
        <v>0</v>
      </c>
      <c r="G1216" s="2" t="str">
        <f t="shared" si="18"/>
        <v>EG_SOLARGMNR</v>
      </c>
    </row>
    <row r="1217" spans="1:7" x14ac:dyDescent="0.25">
      <c r="A1217" t="s">
        <v>19</v>
      </c>
      <c r="B1217" t="s">
        <v>6</v>
      </c>
      <c r="C1217" t="s">
        <v>12</v>
      </c>
      <c r="D1217" t="s">
        <v>359</v>
      </c>
      <c r="E1217">
        <v>2033</v>
      </c>
      <c r="F1217">
        <v>0</v>
      </c>
      <c r="G1217" s="2" t="str">
        <f t="shared" si="18"/>
        <v>EG_SOLARGMNR</v>
      </c>
    </row>
    <row r="1218" spans="1:7" x14ac:dyDescent="0.25">
      <c r="A1218" t="s">
        <v>19</v>
      </c>
      <c r="B1218" t="s">
        <v>6</v>
      </c>
      <c r="C1218" t="s">
        <v>12</v>
      </c>
      <c r="D1218" t="s">
        <v>359</v>
      </c>
      <c r="E1218">
        <v>2034</v>
      </c>
      <c r="F1218">
        <v>0</v>
      </c>
      <c r="G1218" s="2" t="str">
        <f t="shared" si="18"/>
        <v>EG_SOLARGMNR</v>
      </c>
    </row>
    <row r="1219" spans="1:7" x14ac:dyDescent="0.25">
      <c r="A1219" t="s">
        <v>19</v>
      </c>
      <c r="B1219" t="s">
        <v>6</v>
      </c>
      <c r="C1219" t="s">
        <v>12</v>
      </c>
      <c r="D1219" t="s">
        <v>359</v>
      </c>
      <c r="E1219">
        <v>2035</v>
      </c>
      <c r="F1219">
        <v>0</v>
      </c>
      <c r="G1219" s="2" t="str">
        <f t="shared" ref="G1219:G1282" si="19">_xlfn.CONCAT(A1219,C1219)</f>
        <v>EG_SOLARGMNR</v>
      </c>
    </row>
    <row r="1220" spans="1:7" x14ac:dyDescent="0.25">
      <c r="A1220" t="s">
        <v>19</v>
      </c>
      <c r="B1220" t="s">
        <v>6</v>
      </c>
      <c r="C1220" t="s">
        <v>12</v>
      </c>
      <c r="D1220" t="s">
        <v>359</v>
      </c>
      <c r="E1220">
        <v>2036</v>
      </c>
      <c r="F1220">
        <v>0</v>
      </c>
      <c r="G1220" s="2" t="str">
        <f t="shared" si="19"/>
        <v>EG_SOLARGMNR</v>
      </c>
    </row>
    <row r="1221" spans="1:7" x14ac:dyDescent="0.25">
      <c r="A1221" t="s">
        <v>19</v>
      </c>
      <c r="B1221" t="s">
        <v>6</v>
      </c>
      <c r="C1221" t="s">
        <v>12</v>
      </c>
      <c r="D1221" t="s">
        <v>359</v>
      </c>
      <c r="E1221">
        <v>2037</v>
      </c>
      <c r="F1221" s="81">
        <v>7.0947100000000004E-5</v>
      </c>
      <c r="G1221" s="2" t="str">
        <f t="shared" si="19"/>
        <v>EG_SOLARGMNR</v>
      </c>
    </row>
    <row r="1222" spans="1:7" x14ac:dyDescent="0.25">
      <c r="A1222" t="s">
        <v>19</v>
      </c>
      <c r="B1222" t="s">
        <v>6</v>
      </c>
      <c r="C1222" t="s">
        <v>12</v>
      </c>
      <c r="D1222" t="s">
        <v>359</v>
      </c>
      <c r="E1222">
        <v>2038</v>
      </c>
      <c r="F1222" s="81">
        <v>7.0947100000000004E-5</v>
      </c>
      <c r="G1222" s="2" t="str">
        <f t="shared" si="19"/>
        <v>EG_SOLARGMNR</v>
      </c>
    </row>
    <row r="1223" spans="1:7" x14ac:dyDescent="0.25">
      <c r="A1223" t="s">
        <v>19</v>
      </c>
      <c r="B1223" t="s">
        <v>6</v>
      </c>
      <c r="C1223" t="s">
        <v>12</v>
      </c>
      <c r="D1223" t="s">
        <v>359</v>
      </c>
      <c r="E1223">
        <v>2039</v>
      </c>
      <c r="F1223" s="81">
        <v>7.0947100000000004E-5</v>
      </c>
      <c r="G1223" s="2" t="str">
        <f t="shared" si="19"/>
        <v>EG_SOLARGMNR</v>
      </c>
    </row>
    <row r="1224" spans="1:7" x14ac:dyDescent="0.25">
      <c r="A1224" t="s">
        <v>19</v>
      </c>
      <c r="B1224" t="s">
        <v>6</v>
      </c>
      <c r="C1224" t="s">
        <v>12</v>
      </c>
      <c r="D1224" t="s">
        <v>359</v>
      </c>
      <c r="E1224">
        <v>2040</v>
      </c>
      <c r="F1224" s="81">
        <v>1.32251E-5</v>
      </c>
      <c r="G1224" s="2" t="str">
        <f t="shared" si="19"/>
        <v>EG_SOLARGMNR</v>
      </c>
    </row>
    <row r="1225" spans="1:7" x14ac:dyDescent="0.25">
      <c r="A1225" t="s">
        <v>19</v>
      </c>
      <c r="B1225" t="s">
        <v>6</v>
      </c>
      <c r="C1225" t="s">
        <v>12</v>
      </c>
      <c r="D1225" t="s">
        <v>359</v>
      </c>
      <c r="E1225">
        <v>2041</v>
      </c>
      <c r="F1225">
        <v>3.6410300000000001E-4</v>
      </c>
      <c r="G1225" s="2" t="str">
        <f t="shared" si="19"/>
        <v>EG_SOLARGMNR</v>
      </c>
    </row>
    <row r="1226" spans="1:7" x14ac:dyDescent="0.25">
      <c r="A1226" t="s">
        <v>19</v>
      </c>
      <c r="B1226" t="s">
        <v>6</v>
      </c>
      <c r="C1226" t="s">
        <v>12</v>
      </c>
      <c r="D1226" t="s">
        <v>358</v>
      </c>
      <c r="E1226">
        <v>2024</v>
      </c>
      <c r="F1226">
        <v>0</v>
      </c>
      <c r="G1226" s="2" t="str">
        <f t="shared" si="19"/>
        <v>EG_SOLARGMNR</v>
      </c>
    </row>
    <row r="1227" spans="1:7" x14ac:dyDescent="0.25">
      <c r="A1227" t="s">
        <v>19</v>
      </c>
      <c r="B1227" t="s">
        <v>6</v>
      </c>
      <c r="C1227" t="s">
        <v>12</v>
      </c>
      <c r="D1227" t="s">
        <v>358</v>
      </c>
      <c r="E1227">
        <v>2025</v>
      </c>
      <c r="F1227">
        <v>0</v>
      </c>
      <c r="G1227" s="2" t="str">
        <f t="shared" si="19"/>
        <v>EG_SOLARGMNR</v>
      </c>
    </row>
    <row r="1228" spans="1:7" x14ac:dyDescent="0.25">
      <c r="A1228" t="s">
        <v>19</v>
      </c>
      <c r="B1228" t="s">
        <v>6</v>
      </c>
      <c r="C1228" t="s">
        <v>12</v>
      </c>
      <c r="D1228" t="s">
        <v>358</v>
      </c>
      <c r="E1228">
        <v>2026</v>
      </c>
      <c r="F1228">
        <v>0</v>
      </c>
      <c r="G1228" s="2" t="str">
        <f t="shared" si="19"/>
        <v>EG_SOLARGMNR</v>
      </c>
    </row>
    <row r="1229" spans="1:7" x14ac:dyDescent="0.25">
      <c r="A1229" t="s">
        <v>19</v>
      </c>
      <c r="B1229" t="s">
        <v>6</v>
      </c>
      <c r="C1229" t="s">
        <v>12</v>
      </c>
      <c r="D1229" t="s">
        <v>358</v>
      </c>
      <c r="E1229">
        <v>2027</v>
      </c>
      <c r="F1229">
        <v>0</v>
      </c>
      <c r="G1229" s="2" t="str">
        <f t="shared" si="19"/>
        <v>EG_SOLARGMNR</v>
      </c>
    </row>
    <row r="1230" spans="1:7" x14ac:dyDescent="0.25">
      <c r="A1230" t="s">
        <v>19</v>
      </c>
      <c r="B1230" t="s">
        <v>6</v>
      </c>
      <c r="C1230" t="s">
        <v>12</v>
      </c>
      <c r="D1230" t="s">
        <v>358</v>
      </c>
      <c r="E1230">
        <v>2028</v>
      </c>
      <c r="F1230">
        <v>0</v>
      </c>
      <c r="G1230" s="2" t="str">
        <f t="shared" si="19"/>
        <v>EG_SOLARGMNR</v>
      </c>
    </row>
    <row r="1231" spans="1:7" x14ac:dyDescent="0.25">
      <c r="A1231" t="s">
        <v>19</v>
      </c>
      <c r="B1231" t="s">
        <v>6</v>
      </c>
      <c r="C1231" t="s">
        <v>12</v>
      </c>
      <c r="D1231" t="s">
        <v>358</v>
      </c>
      <c r="E1231">
        <v>2029</v>
      </c>
      <c r="F1231">
        <v>0</v>
      </c>
      <c r="G1231" s="2" t="str">
        <f t="shared" si="19"/>
        <v>EG_SOLARGMNR</v>
      </c>
    </row>
    <row r="1232" spans="1:7" x14ac:dyDescent="0.25">
      <c r="A1232" t="s">
        <v>19</v>
      </c>
      <c r="B1232" t="s">
        <v>6</v>
      </c>
      <c r="C1232" t="s">
        <v>12</v>
      </c>
      <c r="D1232" t="s">
        <v>358</v>
      </c>
      <c r="E1232">
        <v>2030</v>
      </c>
      <c r="F1232">
        <v>0</v>
      </c>
      <c r="G1232" s="2" t="str">
        <f t="shared" si="19"/>
        <v>EG_SOLARGMNR</v>
      </c>
    </row>
    <row r="1233" spans="1:7" x14ac:dyDescent="0.25">
      <c r="A1233" t="s">
        <v>19</v>
      </c>
      <c r="B1233" t="s">
        <v>6</v>
      </c>
      <c r="C1233" t="s">
        <v>12</v>
      </c>
      <c r="D1233" t="s">
        <v>358</v>
      </c>
      <c r="E1233">
        <v>2031</v>
      </c>
      <c r="F1233">
        <v>0</v>
      </c>
      <c r="G1233" s="2" t="str">
        <f t="shared" si="19"/>
        <v>EG_SOLARGMNR</v>
      </c>
    </row>
    <row r="1234" spans="1:7" x14ac:dyDescent="0.25">
      <c r="A1234" t="s">
        <v>19</v>
      </c>
      <c r="B1234" t="s">
        <v>6</v>
      </c>
      <c r="C1234" t="s">
        <v>12</v>
      </c>
      <c r="D1234" t="s">
        <v>358</v>
      </c>
      <c r="E1234">
        <v>2032</v>
      </c>
      <c r="F1234">
        <v>0</v>
      </c>
      <c r="G1234" s="2" t="str">
        <f t="shared" si="19"/>
        <v>EG_SOLARGMNR</v>
      </c>
    </row>
    <row r="1235" spans="1:7" x14ac:dyDescent="0.25">
      <c r="A1235" t="s">
        <v>19</v>
      </c>
      <c r="B1235" t="s">
        <v>6</v>
      </c>
      <c r="C1235" t="s">
        <v>12</v>
      </c>
      <c r="D1235" t="s">
        <v>358</v>
      </c>
      <c r="E1235">
        <v>2033</v>
      </c>
      <c r="F1235">
        <v>0</v>
      </c>
      <c r="G1235" s="2" t="str">
        <f t="shared" si="19"/>
        <v>EG_SOLARGMNR</v>
      </c>
    </row>
    <row r="1236" spans="1:7" x14ac:dyDescent="0.25">
      <c r="A1236" t="s">
        <v>19</v>
      </c>
      <c r="B1236" t="s">
        <v>6</v>
      </c>
      <c r="C1236" t="s">
        <v>12</v>
      </c>
      <c r="D1236" t="s">
        <v>358</v>
      </c>
      <c r="E1236">
        <v>2034</v>
      </c>
      <c r="F1236">
        <v>0</v>
      </c>
      <c r="G1236" s="2" t="str">
        <f t="shared" si="19"/>
        <v>EG_SOLARGMNR</v>
      </c>
    </row>
    <row r="1237" spans="1:7" x14ac:dyDescent="0.25">
      <c r="A1237" t="s">
        <v>19</v>
      </c>
      <c r="B1237" t="s">
        <v>6</v>
      </c>
      <c r="C1237" t="s">
        <v>12</v>
      </c>
      <c r="D1237" t="s">
        <v>358</v>
      </c>
      <c r="E1237">
        <v>2035</v>
      </c>
      <c r="F1237">
        <v>0</v>
      </c>
      <c r="G1237" s="2" t="str">
        <f t="shared" si="19"/>
        <v>EG_SOLARGMNR</v>
      </c>
    </row>
    <row r="1238" spans="1:7" x14ac:dyDescent="0.25">
      <c r="A1238" t="s">
        <v>19</v>
      </c>
      <c r="B1238" t="s">
        <v>6</v>
      </c>
      <c r="C1238" t="s">
        <v>12</v>
      </c>
      <c r="D1238" t="s">
        <v>358</v>
      </c>
      <c r="E1238">
        <v>2036</v>
      </c>
      <c r="F1238">
        <v>0</v>
      </c>
      <c r="G1238" s="2" t="str">
        <f t="shared" si="19"/>
        <v>EG_SOLARGMNR</v>
      </c>
    </row>
    <row r="1239" spans="1:7" x14ac:dyDescent="0.25">
      <c r="A1239" t="s">
        <v>19</v>
      </c>
      <c r="B1239" t="s">
        <v>6</v>
      </c>
      <c r="C1239" t="s">
        <v>12</v>
      </c>
      <c r="D1239" t="s">
        <v>358</v>
      </c>
      <c r="E1239">
        <v>2037</v>
      </c>
      <c r="F1239">
        <v>1.3128E-3</v>
      </c>
      <c r="G1239" s="2" t="str">
        <f t="shared" si="19"/>
        <v>EG_SOLARGMNR</v>
      </c>
    </row>
    <row r="1240" spans="1:7" x14ac:dyDescent="0.25">
      <c r="A1240" t="s">
        <v>19</v>
      </c>
      <c r="B1240" t="s">
        <v>6</v>
      </c>
      <c r="C1240" t="s">
        <v>12</v>
      </c>
      <c r="D1240" t="s">
        <v>358</v>
      </c>
      <c r="E1240">
        <v>2038</v>
      </c>
      <c r="F1240">
        <v>1.3128E-3</v>
      </c>
      <c r="G1240" s="2" t="str">
        <f t="shared" si="19"/>
        <v>EG_SOLARGMNR</v>
      </c>
    </row>
    <row r="1241" spans="1:7" x14ac:dyDescent="0.25">
      <c r="A1241" t="s">
        <v>19</v>
      </c>
      <c r="B1241" t="s">
        <v>6</v>
      </c>
      <c r="C1241" t="s">
        <v>12</v>
      </c>
      <c r="D1241" t="s">
        <v>358</v>
      </c>
      <c r="E1241">
        <v>2039</v>
      </c>
      <c r="F1241">
        <v>1.3128E-3</v>
      </c>
      <c r="G1241" s="2" t="str">
        <f t="shared" si="19"/>
        <v>EG_SOLARGMNR</v>
      </c>
    </row>
    <row r="1242" spans="1:7" x14ac:dyDescent="0.25">
      <c r="A1242" t="s">
        <v>19</v>
      </c>
      <c r="B1242" t="s">
        <v>6</v>
      </c>
      <c r="C1242" t="s">
        <v>12</v>
      </c>
      <c r="D1242" t="s">
        <v>358</v>
      </c>
      <c r="E1242">
        <v>2040</v>
      </c>
      <c r="F1242">
        <v>9.5592300000000002E-4</v>
      </c>
      <c r="G1242" s="2" t="str">
        <f t="shared" si="19"/>
        <v>EG_SOLARGMNR</v>
      </c>
    </row>
    <row r="1243" spans="1:7" x14ac:dyDescent="0.25">
      <c r="A1243" t="s">
        <v>19</v>
      </c>
      <c r="B1243" t="s">
        <v>6</v>
      </c>
      <c r="C1243" t="s">
        <v>12</v>
      </c>
      <c r="D1243" t="s">
        <v>358</v>
      </c>
      <c r="E1243">
        <v>2041</v>
      </c>
      <c r="F1243">
        <v>9.9033600000000008E-4</v>
      </c>
      <c r="G1243" s="2" t="str">
        <f t="shared" si="19"/>
        <v>EG_SOLARGMNR</v>
      </c>
    </row>
    <row r="1244" spans="1:7" x14ac:dyDescent="0.25">
      <c r="A1244" t="s">
        <v>19</v>
      </c>
      <c r="B1244" t="s">
        <v>6</v>
      </c>
      <c r="C1244" t="s">
        <v>12</v>
      </c>
      <c r="D1244" t="s">
        <v>357</v>
      </c>
      <c r="E1244">
        <v>2024</v>
      </c>
      <c r="F1244">
        <v>0</v>
      </c>
      <c r="G1244" s="2" t="str">
        <f t="shared" si="19"/>
        <v>EG_SOLARGMNR</v>
      </c>
    </row>
    <row r="1245" spans="1:7" x14ac:dyDescent="0.25">
      <c r="A1245" t="s">
        <v>19</v>
      </c>
      <c r="B1245" t="s">
        <v>6</v>
      </c>
      <c r="C1245" t="s">
        <v>12</v>
      </c>
      <c r="D1245" t="s">
        <v>357</v>
      </c>
      <c r="E1245">
        <v>2025</v>
      </c>
      <c r="F1245">
        <v>0</v>
      </c>
      <c r="G1245" s="2" t="str">
        <f t="shared" si="19"/>
        <v>EG_SOLARGMNR</v>
      </c>
    </row>
    <row r="1246" spans="1:7" x14ac:dyDescent="0.25">
      <c r="A1246" t="s">
        <v>19</v>
      </c>
      <c r="B1246" t="s">
        <v>6</v>
      </c>
      <c r="C1246" t="s">
        <v>12</v>
      </c>
      <c r="D1246" t="s">
        <v>357</v>
      </c>
      <c r="E1246">
        <v>2026</v>
      </c>
      <c r="F1246">
        <v>0</v>
      </c>
      <c r="G1246" s="2" t="str">
        <f t="shared" si="19"/>
        <v>EG_SOLARGMNR</v>
      </c>
    </row>
    <row r="1247" spans="1:7" x14ac:dyDescent="0.25">
      <c r="A1247" t="s">
        <v>19</v>
      </c>
      <c r="B1247" t="s">
        <v>6</v>
      </c>
      <c r="C1247" t="s">
        <v>12</v>
      </c>
      <c r="D1247" t="s">
        <v>357</v>
      </c>
      <c r="E1247">
        <v>2027</v>
      </c>
      <c r="F1247">
        <v>0</v>
      </c>
      <c r="G1247" s="2" t="str">
        <f t="shared" si="19"/>
        <v>EG_SOLARGMNR</v>
      </c>
    </row>
    <row r="1248" spans="1:7" x14ac:dyDescent="0.25">
      <c r="A1248" t="s">
        <v>19</v>
      </c>
      <c r="B1248" t="s">
        <v>6</v>
      </c>
      <c r="C1248" t="s">
        <v>12</v>
      </c>
      <c r="D1248" t="s">
        <v>357</v>
      </c>
      <c r="E1248">
        <v>2028</v>
      </c>
      <c r="F1248">
        <v>0</v>
      </c>
      <c r="G1248" s="2" t="str">
        <f t="shared" si="19"/>
        <v>EG_SOLARGMNR</v>
      </c>
    </row>
    <row r="1249" spans="1:7" x14ac:dyDescent="0.25">
      <c r="A1249" t="s">
        <v>19</v>
      </c>
      <c r="B1249" t="s">
        <v>6</v>
      </c>
      <c r="C1249" t="s">
        <v>12</v>
      </c>
      <c r="D1249" t="s">
        <v>357</v>
      </c>
      <c r="E1249">
        <v>2029</v>
      </c>
      <c r="F1249">
        <v>0</v>
      </c>
      <c r="G1249" s="2" t="str">
        <f t="shared" si="19"/>
        <v>EG_SOLARGMNR</v>
      </c>
    </row>
    <row r="1250" spans="1:7" x14ac:dyDescent="0.25">
      <c r="A1250" t="s">
        <v>19</v>
      </c>
      <c r="B1250" t="s">
        <v>6</v>
      </c>
      <c r="C1250" t="s">
        <v>12</v>
      </c>
      <c r="D1250" t="s">
        <v>357</v>
      </c>
      <c r="E1250">
        <v>2030</v>
      </c>
      <c r="F1250">
        <v>0</v>
      </c>
      <c r="G1250" s="2" t="str">
        <f t="shared" si="19"/>
        <v>EG_SOLARGMNR</v>
      </c>
    </row>
    <row r="1251" spans="1:7" x14ac:dyDescent="0.25">
      <c r="A1251" t="s">
        <v>19</v>
      </c>
      <c r="B1251" t="s">
        <v>6</v>
      </c>
      <c r="C1251" t="s">
        <v>12</v>
      </c>
      <c r="D1251" t="s">
        <v>357</v>
      </c>
      <c r="E1251">
        <v>2031</v>
      </c>
      <c r="F1251">
        <v>0</v>
      </c>
      <c r="G1251" s="2" t="str">
        <f t="shared" si="19"/>
        <v>EG_SOLARGMNR</v>
      </c>
    </row>
    <row r="1252" spans="1:7" x14ac:dyDescent="0.25">
      <c r="A1252" t="s">
        <v>19</v>
      </c>
      <c r="B1252" t="s">
        <v>6</v>
      </c>
      <c r="C1252" t="s">
        <v>12</v>
      </c>
      <c r="D1252" t="s">
        <v>357</v>
      </c>
      <c r="E1252">
        <v>2032</v>
      </c>
      <c r="F1252">
        <v>0</v>
      </c>
      <c r="G1252" s="2" t="str">
        <f t="shared" si="19"/>
        <v>EG_SOLARGMNR</v>
      </c>
    </row>
    <row r="1253" spans="1:7" x14ac:dyDescent="0.25">
      <c r="A1253" t="s">
        <v>19</v>
      </c>
      <c r="B1253" t="s">
        <v>6</v>
      </c>
      <c r="C1253" t="s">
        <v>12</v>
      </c>
      <c r="D1253" t="s">
        <v>357</v>
      </c>
      <c r="E1253">
        <v>2033</v>
      </c>
      <c r="F1253">
        <v>0</v>
      </c>
      <c r="G1253" s="2" t="str">
        <f t="shared" si="19"/>
        <v>EG_SOLARGMNR</v>
      </c>
    </row>
    <row r="1254" spans="1:7" x14ac:dyDescent="0.25">
      <c r="A1254" t="s">
        <v>19</v>
      </c>
      <c r="B1254" t="s">
        <v>6</v>
      </c>
      <c r="C1254" t="s">
        <v>12</v>
      </c>
      <c r="D1254" t="s">
        <v>357</v>
      </c>
      <c r="E1254">
        <v>2034</v>
      </c>
      <c r="F1254">
        <v>0</v>
      </c>
      <c r="G1254" s="2" t="str">
        <f t="shared" si="19"/>
        <v>EG_SOLARGMNR</v>
      </c>
    </row>
    <row r="1255" spans="1:7" x14ac:dyDescent="0.25">
      <c r="A1255" t="s">
        <v>19</v>
      </c>
      <c r="B1255" t="s">
        <v>6</v>
      </c>
      <c r="C1255" t="s">
        <v>12</v>
      </c>
      <c r="D1255" t="s">
        <v>357</v>
      </c>
      <c r="E1255">
        <v>2035</v>
      </c>
      <c r="F1255">
        <v>0</v>
      </c>
      <c r="G1255" s="2" t="str">
        <f t="shared" si="19"/>
        <v>EG_SOLARGMNR</v>
      </c>
    </row>
    <row r="1256" spans="1:7" x14ac:dyDescent="0.25">
      <c r="A1256" t="s">
        <v>19</v>
      </c>
      <c r="B1256" t="s">
        <v>6</v>
      </c>
      <c r="C1256" t="s">
        <v>12</v>
      </c>
      <c r="D1256" t="s">
        <v>357</v>
      </c>
      <c r="E1256">
        <v>2036</v>
      </c>
      <c r="F1256">
        <v>0</v>
      </c>
      <c r="G1256" s="2" t="str">
        <f t="shared" si="19"/>
        <v>EG_SOLARGMNR</v>
      </c>
    </row>
    <row r="1257" spans="1:7" x14ac:dyDescent="0.25">
      <c r="A1257" t="s">
        <v>19</v>
      </c>
      <c r="B1257" t="s">
        <v>6</v>
      </c>
      <c r="C1257" t="s">
        <v>12</v>
      </c>
      <c r="D1257" t="s">
        <v>357</v>
      </c>
      <c r="E1257">
        <v>2037</v>
      </c>
      <c r="F1257">
        <v>0</v>
      </c>
      <c r="G1257" s="2" t="str">
        <f t="shared" si="19"/>
        <v>EG_SOLARGMNR</v>
      </c>
    </row>
    <row r="1258" spans="1:7" x14ac:dyDescent="0.25">
      <c r="A1258" t="s">
        <v>19</v>
      </c>
      <c r="B1258" t="s">
        <v>6</v>
      </c>
      <c r="C1258" t="s">
        <v>12</v>
      </c>
      <c r="D1258" t="s">
        <v>357</v>
      </c>
      <c r="E1258">
        <v>2038</v>
      </c>
      <c r="F1258">
        <v>0</v>
      </c>
      <c r="G1258" s="2" t="str">
        <f t="shared" si="19"/>
        <v>EG_SOLARGMNR</v>
      </c>
    </row>
    <row r="1259" spans="1:7" x14ac:dyDescent="0.25">
      <c r="A1259" t="s">
        <v>19</v>
      </c>
      <c r="B1259" t="s">
        <v>6</v>
      </c>
      <c r="C1259" t="s">
        <v>12</v>
      </c>
      <c r="D1259" t="s">
        <v>357</v>
      </c>
      <c r="E1259">
        <v>2039</v>
      </c>
      <c r="F1259">
        <v>0</v>
      </c>
      <c r="G1259" s="2" t="str">
        <f t="shared" si="19"/>
        <v>EG_SOLARGMNR</v>
      </c>
    </row>
    <row r="1260" spans="1:7" x14ac:dyDescent="0.25">
      <c r="A1260" t="s">
        <v>19</v>
      </c>
      <c r="B1260" t="s">
        <v>6</v>
      </c>
      <c r="C1260" t="s">
        <v>12</v>
      </c>
      <c r="D1260" t="s">
        <v>357</v>
      </c>
      <c r="E1260">
        <v>2040</v>
      </c>
      <c r="F1260">
        <v>0</v>
      </c>
      <c r="G1260" s="2" t="str">
        <f t="shared" si="19"/>
        <v>EG_SOLARGMNR</v>
      </c>
    </row>
    <row r="1261" spans="1:7" x14ac:dyDescent="0.25">
      <c r="A1261" t="s">
        <v>19</v>
      </c>
      <c r="B1261" t="s">
        <v>6</v>
      </c>
      <c r="C1261" t="s">
        <v>12</v>
      </c>
      <c r="D1261" t="s">
        <v>357</v>
      </c>
      <c r="E1261">
        <v>2041</v>
      </c>
      <c r="F1261">
        <v>1.32729E-4</v>
      </c>
      <c r="G1261" s="2" t="str">
        <f t="shared" si="19"/>
        <v>EG_SOLARGMNR</v>
      </c>
    </row>
    <row r="1262" spans="1:7" x14ac:dyDescent="0.25">
      <c r="A1262" t="s">
        <v>19</v>
      </c>
      <c r="B1262" t="s">
        <v>6</v>
      </c>
      <c r="C1262" t="s">
        <v>12</v>
      </c>
      <c r="D1262" t="s">
        <v>356</v>
      </c>
      <c r="E1262">
        <v>2024</v>
      </c>
      <c r="F1262">
        <v>0</v>
      </c>
      <c r="G1262" s="2" t="str">
        <f t="shared" si="19"/>
        <v>EG_SOLARGMNR</v>
      </c>
    </row>
    <row r="1263" spans="1:7" x14ac:dyDescent="0.25">
      <c r="A1263" t="s">
        <v>19</v>
      </c>
      <c r="B1263" t="s">
        <v>6</v>
      </c>
      <c r="C1263" t="s">
        <v>12</v>
      </c>
      <c r="D1263" t="s">
        <v>356</v>
      </c>
      <c r="E1263">
        <v>2025</v>
      </c>
      <c r="F1263">
        <v>0</v>
      </c>
      <c r="G1263" s="2" t="str">
        <f t="shared" si="19"/>
        <v>EG_SOLARGMNR</v>
      </c>
    </row>
    <row r="1264" spans="1:7" x14ac:dyDescent="0.25">
      <c r="A1264" t="s">
        <v>19</v>
      </c>
      <c r="B1264" t="s">
        <v>6</v>
      </c>
      <c r="C1264" t="s">
        <v>12</v>
      </c>
      <c r="D1264" t="s">
        <v>356</v>
      </c>
      <c r="E1264">
        <v>2026</v>
      </c>
      <c r="F1264">
        <v>0</v>
      </c>
      <c r="G1264" s="2" t="str">
        <f t="shared" si="19"/>
        <v>EG_SOLARGMNR</v>
      </c>
    </row>
    <row r="1265" spans="1:7" x14ac:dyDescent="0.25">
      <c r="A1265" t="s">
        <v>19</v>
      </c>
      <c r="B1265" t="s">
        <v>6</v>
      </c>
      <c r="C1265" t="s">
        <v>12</v>
      </c>
      <c r="D1265" t="s">
        <v>356</v>
      </c>
      <c r="E1265">
        <v>2027</v>
      </c>
      <c r="F1265">
        <v>0</v>
      </c>
      <c r="G1265" s="2" t="str">
        <f t="shared" si="19"/>
        <v>EG_SOLARGMNR</v>
      </c>
    </row>
    <row r="1266" spans="1:7" x14ac:dyDescent="0.25">
      <c r="A1266" t="s">
        <v>19</v>
      </c>
      <c r="B1266" t="s">
        <v>6</v>
      </c>
      <c r="C1266" t="s">
        <v>12</v>
      </c>
      <c r="D1266" t="s">
        <v>356</v>
      </c>
      <c r="E1266">
        <v>2028</v>
      </c>
      <c r="F1266">
        <v>0</v>
      </c>
      <c r="G1266" s="2" t="str">
        <f t="shared" si="19"/>
        <v>EG_SOLARGMNR</v>
      </c>
    </row>
    <row r="1267" spans="1:7" x14ac:dyDescent="0.25">
      <c r="A1267" t="s">
        <v>19</v>
      </c>
      <c r="B1267" t="s">
        <v>6</v>
      </c>
      <c r="C1267" t="s">
        <v>12</v>
      </c>
      <c r="D1267" t="s">
        <v>356</v>
      </c>
      <c r="E1267">
        <v>2029</v>
      </c>
      <c r="F1267">
        <v>0</v>
      </c>
      <c r="G1267" s="2" t="str">
        <f t="shared" si="19"/>
        <v>EG_SOLARGMNR</v>
      </c>
    </row>
    <row r="1268" spans="1:7" x14ac:dyDescent="0.25">
      <c r="A1268" t="s">
        <v>19</v>
      </c>
      <c r="B1268" t="s">
        <v>6</v>
      </c>
      <c r="C1268" t="s">
        <v>12</v>
      </c>
      <c r="D1268" t="s">
        <v>356</v>
      </c>
      <c r="E1268">
        <v>2030</v>
      </c>
      <c r="F1268">
        <v>0</v>
      </c>
      <c r="G1268" s="2" t="str">
        <f t="shared" si="19"/>
        <v>EG_SOLARGMNR</v>
      </c>
    </row>
    <row r="1269" spans="1:7" x14ac:dyDescent="0.25">
      <c r="A1269" t="s">
        <v>19</v>
      </c>
      <c r="B1269" t="s">
        <v>6</v>
      </c>
      <c r="C1269" t="s">
        <v>12</v>
      </c>
      <c r="D1269" t="s">
        <v>356</v>
      </c>
      <c r="E1269">
        <v>2031</v>
      </c>
      <c r="F1269">
        <v>0</v>
      </c>
      <c r="G1269" s="2" t="str">
        <f t="shared" si="19"/>
        <v>EG_SOLARGMNR</v>
      </c>
    </row>
    <row r="1270" spans="1:7" x14ac:dyDescent="0.25">
      <c r="A1270" t="s">
        <v>19</v>
      </c>
      <c r="B1270" t="s">
        <v>6</v>
      </c>
      <c r="C1270" t="s">
        <v>12</v>
      </c>
      <c r="D1270" t="s">
        <v>356</v>
      </c>
      <c r="E1270">
        <v>2032</v>
      </c>
      <c r="F1270">
        <v>0</v>
      </c>
      <c r="G1270" s="2" t="str">
        <f t="shared" si="19"/>
        <v>EG_SOLARGMNR</v>
      </c>
    </row>
    <row r="1271" spans="1:7" x14ac:dyDescent="0.25">
      <c r="A1271" t="s">
        <v>19</v>
      </c>
      <c r="B1271" t="s">
        <v>6</v>
      </c>
      <c r="C1271" t="s">
        <v>12</v>
      </c>
      <c r="D1271" t="s">
        <v>356</v>
      </c>
      <c r="E1271">
        <v>2033</v>
      </c>
      <c r="F1271">
        <v>0</v>
      </c>
      <c r="G1271" s="2" t="str">
        <f t="shared" si="19"/>
        <v>EG_SOLARGMNR</v>
      </c>
    </row>
    <row r="1272" spans="1:7" x14ac:dyDescent="0.25">
      <c r="A1272" t="s">
        <v>19</v>
      </c>
      <c r="B1272" t="s">
        <v>6</v>
      </c>
      <c r="C1272" t="s">
        <v>12</v>
      </c>
      <c r="D1272" t="s">
        <v>356</v>
      </c>
      <c r="E1272">
        <v>2034</v>
      </c>
      <c r="F1272">
        <v>0</v>
      </c>
      <c r="G1272" s="2" t="str">
        <f t="shared" si="19"/>
        <v>EG_SOLARGMNR</v>
      </c>
    </row>
    <row r="1273" spans="1:7" x14ac:dyDescent="0.25">
      <c r="A1273" t="s">
        <v>19</v>
      </c>
      <c r="B1273" t="s">
        <v>6</v>
      </c>
      <c r="C1273" t="s">
        <v>12</v>
      </c>
      <c r="D1273" t="s">
        <v>356</v>
      </c>
      <c r="E1273">
        <v>2035</v>
      </c>
      <c r="F1273">
        <v>0</v>
      </c>
      <c r="G1273" s="2" t="str">
        <f t="shared" si="19"/>
        <v>EG_SOLARGMNR</v>
      </c>
    </row>
    <row r="1274" spans="1:7" x14ac:dyDescent="0.25">
      <c r="A1274" t="s">
        <v>19</v>
      </c>
      <c r="B1274" t="s">
        <v>6</v>
      </c>
      <c r="C1274" t="s">
        <v>12</v>
      </c>
      <c r="D1274" t="s">
        <v>356</v>
      </c>
      <c r="E1274">
        <v>2036</v>
      </c>
      <c r="F1274">
        <v>0</v>
      </c>
      <c r="G1274" s="2" t="str">
        <f t="shared" si="19"/>
        <v>EG_SOLARGMNR</v>
      </c>
    </row>
    <row r="1275" spans="1:7" x14ac:dyDescent="0.25">
      <c r="A1275" t="s">
        <v>19</v>
      </c>
      <c r="B1275" t="s">
        <v>6</v>
      </c>
      <c r="C1275" t="s">
        <v>12</v>
      </c>
      <c r="D1275" t="s">
        <v>356</v>
      </c>
      <c r="E1275">
        <v>2037</v>
      </c>
      <c r="F1275">
        <v>0</v>
      </c>
      <c r="G1275" s="2" t="str">
        <f t="shared" si="19"/>
        <v>EG_SOLARGMNR</v>
      </c>
    </row>
    <row r="1276" spans="1:7" x14ac:dyDescent="0.25">
      <c r="A1276" t="s">
        <v>19</v>
      </c>
      <c r="B1276" t="s">
        <v>6</v>
      </c>
      <c r="C1276" t="s">
        <v>12</v>
      </c>
      <c r="D1276" t="s">
        <v>356</v>
      </c>
      <c r="E1276">
        <v>2038</v>
      </c>
      <c r="F1276">
        <v>0</v>
      </c>
      <c r="G1276" s="2" t="str">
        <f t="shared" si="19"/>
        <v>EG_SOLARGMNR</v>
      </c>
    </row>
    <row r="1277" spans="1:7" x14ac:dyDescent="0.25">
      <c r="A1277" t="s">
        <v>19</v>
      </c>
      <c r="B1277" t="s">
        <v>6</v>
      </c>
      <c r="C1277" t="s">
        <v>12</v>
      </c>
      <c r="D1277" t="s">
        <v>356</v>
      </c>
      <c r="E1277">
        <v>2039</v>
      </c>
      <c r="F1277">
        <v>0</v>
      </c>
      <c r="G1277" s="2" t="str">
        <f t="shared" si="19"/>
        <v>EG_SOLARGMNR</v>
      </c>
    </row>
    <row r="1278" spans="1:7" x14ac:dyDescent="0.25">
      <c r="A1278" t="s">
        <v>19</v>
      </c>
      <c r="B1278" t="s">
        <v>6</v>
      </c>
      <c r="C1278" t="s">
        <v>12</v>
      </c>
      <c r="D1278" t="s">
        <v>356</v>
      </c>
      <c r="E1278">
        <v>2040</v>
      </c>
      <c r="F1278">
        <v>0</v>
      </c>
      <c r="G1278" s="2" t="str">
        <f t="shared" si="19"/>
        <v>EG_SOLARGMNR</v>
      </c>
    </row>
    <row r="1279" spans="1:7" x14ac:dyDescent="0.25">
      <c r="A1279" t="s">
        <v>19</v>
      </c>
      <c r="B1279" t="s">
        <v>6</v>
      </c>
      <c r="C1279" t="s">
        <v>12</v>
      </c>
      <c r="D1279" t="s">
        <v>356</v>
      </c>
      <c r="E1279">
        <v>2041</v>
      </c>
      <c r="F1279">
        <v>2.5813300000000002E-4</v>
      </c>
      <c r="G1279" s="2" t="str">
        <f t="shared" si="19"/>
        <v>EG_SOLARGMNR</v>
      </c>
    </row>
    <row r="1280" spans="1:7" x14ac:dyDescent="0.25">
      <c r="A1280" t="s">
        <v>19</v>
      </c>
      <c r="B1280" t="s">
        <v>6</v>
      </c>
      <c r="C1280" t="s">
        <v>12</v>
      </c>
      <c r="D1280" t="s">
        <v>355</v>
      </c>
      <c r="E1280">
        <v>2024</v>
      </c>
      <c r="F1280">
        <v>0</v>
      </c>
      <c r="G1280" s="2" t="str">
        <f t="shared" si="19"/>
        <v>EG_SOLARGMNR</v>
      </c>
    </row>
    <row r="1281" spans="1:7" x14ac:dyDescent="0.25">
      <c r="A1281" t="s">
        <v>19</v>
      </c>
      <c r="B1281" t="s">
        <v>6</v>
      </c>
      <c r="C1281" t="s">
        <v>12</v>
      </c>
      <c r="D1281" t="s">
        <v>355</v>
      </c>
      <c r="E1281">
        <v>2025</v>
      </c>
      <c r="F1281">
        <v>0</v>
      </c>
      <c r="G1281" s="2" t="str">
        <f t="shared" si="19"/>
        <v>EG_SOLARGMNR</v>
      </c>
    </row>
    <row r="1282" spans="1:7" x14ac:dyDescent="0.25">
      <c r="A1282" t="s">
        <v>19</v>
      </c>
      <c r="B1282" t="s">
        <v>6</v>
      </c>
      <c r="C1282" t="s">
        <v>12</v>
      </c>
      <c r="D1282" t="s">
        <v>355</v>
      </c>
      <c r="E1282">
        <v>2026</v>
      </c>
      <c r="F1282">
        <v>0</v>
      </c>
      <c r="G1282" s="2" t="str">
        <f t="shared" si="19"/>
        <v>EG_SOLARGMNR</v>
      </c>
    </row>
    <row r="1283" spans="1:7" x14ac:dyDescent="0.25">
      <c r="A1283" t="s">
        <v>19</v>
      </c>
      <c r="B1283" t="s">
        <v>6</v>
      </c>
      <c r="C1283" t="s">
        <v>12</v>
      </c>
      <c r="D1283" t="s">
        <v>355</v>
      </c>
      <c r="E1283">
        <v>2027</v>
      </c>
      <c r="F1283">
        <v>0</v>
      </c>
      <c r="G1283" s="2" t="str">
        <f t="shared" ref="G1283:G1346" si="20">_xlfn.CONCAT(A1283,C1283)</f>
        <v>EG_SOLARGMNR</v>
      </c>
    </row>
    <row r="1284" spans="1:7" x14ac:dyDescent="0.25">
      <c r="A1284" t="s">
        <v>19</v>
      </c>
      <c r="B1284" t="s">
        <v>6</v>
      </c>
      <c r="C1284" t="s">
        <v>12</v>
      </c>
      <c r="D1284" t="s">
        <v>355</v>
      </c>
      <c r="E1284">
        <v>2028</v>
      </c>
      <c r="F1284">
        <v>0</v>
      </c>
      <c r="G1284" s="2" t="str">
        <f t="shared" si="20"/>
        <v>EG_SOLARGMNR</v>
      </c>
    </row>
    <row r="1285" spans="1:7" x14ac:dyDescent="0.25">
      <c r="A1285" t="s">
        <v>19</v>
      </c>
      <c r="B1285" t="s">
        <v>6</v>
      </c>
      <c r="C1285" t="s">
        <v>12</v>
      </c>
      <c r="D1285" t="s">
        <v>355</v>
      </c>
      <c r="E1285">
        <v>2029</v>
      </c>
      <c r="F1285">
        <v>0</v>
      </c>
      <c r="G1285" s="2" t="str">
        <f t="shared" si="20"/>
        <v>EG_SOLARGMNR</v>
      </c>
    </row>
    <row r="1286" spans="1:7" x14ac:dyDescent="0.25">
      <c r="A1286" t="s">
        <v>19</v>
      </c>
      <c r="B1286" t="s">
        <v>6</v>
      </c>
      <c r="C1286" t="s">
        <v>12</v>
      </c>
      <c r="D1286" t="s">
        <v>355</v>
      </c>
      <c r="E1286">
        <v>2030</v>
      </c>
      <c r="F1286">
        <v>0</v>
      </c>
      <c r="G1286" s="2" t="str">
        <f t="shared" si="20"/>
        <v>EG_SOLARGMNR</v>
      </c>
    </row>
    <row r="1287" spans="1:7" x14ac:dyDescent="0.25">
      <c r="A1287" t="s">
        <v>19</v>
      </c>
      <c r="B1287" t="s">
        <v>6</v>
      </c>
      <c r="C1287" t="s">
        <v>12</v>
      </c>
      <c r="D1287" t="s">
        <v>355</v>
      </c>
      <c r="E1287">
        <v>2031</v>
      </c>
      <c r="F1287">
        <v>0</v>
      </c>
      <c r="G1287" s="2" t="str">
        <f t="shared" si="20"/>
        <v>EG_SOLARGMNR</v>
      </c>
    </row>
    <row r="1288" spans="1:7" x14ac:dyDescent="0.25">
      <c r="A1288" t="s">
        <v>19</v>
      </c>
      <c r="B1288" t="s">
        <v>6</v>
      </c>
      <c r="C1288" t="s">
        <v>12</v>
      </c>
      <c r="D1288" t="s">
        <v>355</v>
      </c>
      <c r="E1288">
        <v>2032</v>
      </c>
      <c r="F1288">
        <v>0</v>
      </c>
      <c r="G1288" s="2" t="str">
        <f t="shared" si="20"/>
        <v>EG_SOLARGMNR</v>
      </c>
    </row>
    <row r="1289" spans="1:7" x14ac:dyDescent="0.25">
      <c r="A1289" t="s">
        <v>19</v>
      </c>
      <c r="B1289" t="s">
        <v>6</v>
      </c>
      <c r="C1289" t="s">
        <v>12</v>
      </c>
      <c r="D1289" t="s">
        <v>355</v>
      </c>
      <c r="E1289">
        <v>2033</v>
      </c>
      <c r="F1289">
        <v>0</v>
      </c>
      <c r="G1289" s="2" t="str">
        <f t="shared" si="20"/>
        <v>EG_SOLARGMNR</v>
      </c>
    </row>
    <row r="1290" spans="1:7" x14ac:dyDescent="0.25">
      <c r="A1290" t="s">
        <v>19</v>
      </c>
      <c r="B1290" t="s">
        <v>6</v>
      </c>
      <c r="C1290" t="s">
        <v>12</v>
      </c>
      <c r="D1290" t="s">
        <v>355</v>
      </c>
      <c r="E1290">
        <v>2034</v>
      </c>
      <c r="F1290">
        <v>0</v>
      </c>
      <c r="G1290" s="2" t="str">
        <f t="shared" si="20"/>
        <v>EG_SOLARGMNR</v>
      </c>
    </row>
    <row r="1291" spans="1:7" x14ac:dyDescent="0.25">
      <c r="A1291" t="s">
        <v>19</v>
      </c>
      <c r="B1291" t="s">
        <v>6</v>
      </c>
      <c r="C1291" t="s">
        <v>12</v>
      </c>
      <c r="D1291" t="s">
        <v>355</v>
      </c>
      <c r="E1291">
        <v>2035</v>
      </c>
      <c r="F1291">
        <v>0</v>
      </c>
      <c r="G1291" s="2" t="str">
        <f t="shared" si="20"/>
        <v>EG_SOLARGMNR</v>
      </c>
    </row>
    <row r="1292" spans="1:7" x14ac:dyDescent="0.25">
      <c r="A1292" t="s">
        <v>19</v>
      </c>
      <c r="B1292" t="s">
        <v>6</v>
      </c>
      <c r="C1292" t="s">
        <v>12</v>
      </c>
      <c r="D1292" t="s">
        <v>355</v>
      </c>
      <c r="E1292">
        <v>2036</v>
      </c>
      <c r="F1292">
        <v>0</v>
      </c>
      <c r="G1292" s="2" t="str">
        <f t="shared" si="20"/>
        <v>EG_SOLARGMNR</v>
      </c>
    </row>
    <row r="1293" spans="1:7" x14ac:dyDescent="0.25">
      <c r="A1293" t="s">
        <v>19</v>
      </c>
      <c r="B1293" t="s">
        <v>6</v>
      </c>
      <c r="C1293" t="s">
        <v>12</v>
      </c>
      <c r="D1293" t="s">
        <v>355</v>
      </c>
      <c r="E1293">
        <v>2037</v>
      </c>
      <c r="F1293">
        <v>4.601979E-3</v>
      </c>
      <c r="G1293" s="2" t="str">
        <f t="shared" si="20"/>
        <v>EG_SOLARGMNR</v>
      </c>
    </row>
    <row r="1294" spans="1:7" x14ac:dyDescent="0.25">
      <c r="A1294" t="s">
        <v>19</v>
      </c>
      <c r="B1294" t="s">
        <v>6</v>
      </c>
      <c r="C1294" t="s">
        <v>12</v>
      </c>
      <c r="D1294" t="s">
        <v>355</v>
      </c>
      <c r="E1294">
        <v>2038</v>
      </c>
      <c r="F1294">
        <v>4.601979E-3</v>
      </c>
      <c r="G1294" s="2" t="str">
        <f t="shared" si="20"/>
        <v>EG_SOLARGMNR</v>
      </c>
    </row>
    <row r="1295" spans="1:7" x14ac:dyDescent="0.25">
      <c r="A1295" t="s">
        <v>19</v>
      </c>
      <c r="B1295" t="s">
        <v>6</v>
      </c>
      <c r="C1295" t="s">
        <v>12</v>
      </c>
      <c r="D1295" t="s">
        <v>355</v>
      </c>
      <c r="E1295">
        <v>2039</v>
      </c>
      <c r="F1295">
        <v>4.601979E-3</v>
      </c>
      <c r="G1295" s="2" t="str">
        <f t="shared" si="20"/>
        <v>EG_SOLARGMNR</v>
      </c>
    </row>
    <row r="1296" spans="1:7" x14ac:dyDescent="0.25">
      <c r="A1296" t="s">
        <v>19</v>
      </c>
      <c r="B1296" t="s">
        <v>6</v>
      </c>
      <c r="C1296" t="s">
        <v>12</v>
      </c>
      <c r="D1296" t="s">
        <v>355</v>
      </c>
      <c r="E1296">
        <v>2040</v>
      </c>
      <c r="F1296">
        <v>0.12518360100000001</v>
      </c>
      <c r="G1296" s="2" t="str">
        <f t="shared" si="20"/>
        <v>EG_SOLARGMNR</v>
      </c>
    </row>
    <row r="1297" spans="1:7" x14ac:dyDescent="0.25">
      <c r="A1297" t="s">
        <v>19</v>
      </c>
      <c r="B1297" t="s">
        <v>6</v>
      </c>
      <c r="C1297" t="s">
        <v>12</v>
      </c>
      <c r="D1297" t="s">
        <v>355</v>
      </c>
      <c r="E1297">
        <v>2041</v>
      </c>
      <c r="F1297">
        <v>0.16267056699999999</v>
      </c>
      <c r="G1297" s="2" t="str">
        <f t="shared" si="20"/>
        <v>EG_SOLARGMNR</v>
      </c>
    </row>
    <row r="1298" spans="1:7" x14ac:dyDescent="0.25">
      <c r="A1298" t="s">
        <v>19</v>
      </c>
      <c r="B1298" t="s">
        <v>6</v>
      </c>
      <c r="C1298" t="s">
        <v>12</v>
      </c>
      <c r="D1298" t="s">
        <v>354</v>
      </c>
      <c r="E1298">
        <v>2024</v>
      </c>
      <c r="F1298">
        <v>0</v>
      </c>
      <c r="G1298" s="2" t="str">
        <f t="shared" si="20"/>
        <v>EG_SOLARGMNR</v>
      </c>
    </row>
    <row r="1299" spans="1:7" x14ac:dyDescent="0.25">
      <c r="A1299" t="s">
        <v>19</v>
      </c>
      <c r="B1299" t="s">
        <v>6</v>
      </c>
      <c r="C1299" t="s">
        <v>12</v>
      </c>
      <c r="D1299" t="s">
        <v>354</v>
      </c>
      <c r="E1299">
        <v>2025</v>
      </c>
      <c r="F1299">
        <v>0</v>
      </c>
      <c r="G1299" s="2" t="str">
        <f t="shared" si="20"/>
        <v>EG_SOLARGMNR</v>
      </c>
    </row>
    <row r="1300" spans="1:7" x14ac:dyDescent="0.25">
      <c r="A1300" t="s">
        <v>19</v>
      </c>
      <c r="B1300" t="s">
        <v>6</v>
      </c>
      <c r="C1300" t="s">
        <v>12</v>
      </c>
      <c r="D1300" t="s">
        <v>354</v>
      </c>
      <c r="E1300">
        <v>2026</v>
      </c>
      <c r="F1300">
        <v>0</v>
      </c>
      <c r="G1300" s="2" t="str">
        <f t="shared" si="20"/>
        <v>EG_SOLARGMNR</v>
      </c>
    </row>
    <row r="1301" spans="1:7" x14ac:dyDescent="0.25">
      <c r="A1301" t="s">
        <v>19</v>
      </c>
      <c r="B1301" t="s">
        <v>6</v>
      </c>
      <c r="C1301" t="s">
        <v>12</v>
      </c>
      <c r="D1301" t="s">
        <v>354</v>
      </c>
      <c r="E1301">
        <v>2027</v>
      </c>
      <c r="F1301">
        <v>0</v>
      </c>
      <c r="G1301" s="2" t="str">
        <f t="shared" si="20"/>
        <v>EG_SOLARGMNR</v>
      </c>
    </row>
    <row r="1302" spans="1:7" x14ac:dyDescent="0.25">
      <c r="A1302" t="s">
        <v>19</v>
      </c>
      <c r="B1302" t="s">
        <v>6</v>
      </c>
      <c r="C1302" t="s">
        <v>12</v>
      </c>
      <c r="D1302" t="s">
        <v>354</v>
      </c>
      <c r="E1302">
        <v>2028</v>
      </c>
      <c r="F1302">
        <v>0</v>
      </c>
      <c r="G1302" s="2" t="str">
        <f t="shared" si="20"/>
        <v>EG_SOLARGMNR</v>
      </c>
    </row>
    <row r="1303" spans="1:7" x14ac:dyDescent="0.25">
      <c r="A1303" t="s">
        <v>19</v>
      </c>
      <c r="B1303" t="s">
        <v>6</v>
      </c>
      <c r="C1303" t="s">
        <v>12</v>
      </c>
      <c r="D1303" t="s">
        <v>354</v>
      </c>
      <c r="E1303">
        <v>2029</v>
      </c>
      <c r="F1303">
        <v>0</v>
      </c>
      <c r="G1303" s="2" t="str">
        <f t="shared" si="20"/>
        <v>EG_SOLARGMNR</v>
      </c>
    </row>
    <row r="1304" spans="1:7" x14ac:dyDescent="0.25">
      <c r="A1304" t="s">
        <v>19</v>
      </c>
      <c r="B1304" t="s">
        <v>6</v>
      </c>
      <c r="C1304" t="s">
        <v>12</v>
      </c>
      <c r="D1304" t="s">
        <v>354</v>
      </c>
      <c r="E1304">
        <v>2030</v>
      </c>
      <c r="F1304">
        <v>0</v>
      </c>
      <c r="G1304" s="2" t="str">
        <f t="shared" si="20"/>
        <v>EG_SOLARGMNR</v>
      </c>
    </row>
    <row r="1305" spans="1:7" x14ac:dyDescent="0.25">
      <c r="A1305" t="s">
        <v>19</v>
      </c>
      <c r="B1305" t="s">
        <v>6</v>
      </c>
      <c r="C1305" t="s">
        <v>12</v>
      </c>
      <c r="D1305" t="s">
        <v>354</v>
      </c>
      <c r="E1305">
        <v>2031</v>
      </c>
      <c r="F1305">
        <v>0</v>
      </c>
      <c r="G1305" s="2" t="str">
        <f t="shared" si="20"/>
        <v>EG_SOLARGMNR</v>
      </c>
    </row>
    <row r="1306" spans="1:7" x14ac:dyDescent="0.25">
      <c r="A1306" t="s">
        <v>19</v>
      </c>
      <c r="B1306" t="s">
        <v>6</v>
      </c>
      <c r="C1306" t="s">
        <v>12</v>
      </c>
      <c r="D1306" t="s">
        <v>354</v>
      </c>
      <c r="E1306">
        <v>2032</v>
      </c>
      <c r="F1306">
        <v>0</v>
      </c>
      <c r="G1306" s="2" t="str">
        <f t="shared" si="20"/>
        <v>EG_SOLARGMNR</v>
      </c>
    </row>
    <row r="1307" spans="1:7" x14ac:dyDescent="0.25">
      <c r="A1307" t="s">
        <v>19</v>
      </c>
      <c r="B1307" t="s">
        <v>6</v>
      </c>
      <c r="C1307" t="s">
        <v>12</v>
      </c>
      <c r="D1307" t="s">
        <v>354</v>
      </c>
      <c r="E1307">
        <v>2033</v>
      </c>
      <c r="F1307">
        <v>0</v>
      </c>
      <c r="G1307" s="2" t="str">
        <f t="shared" si="20"/>
        <v>EG_SOLARGMNR</v>
      </c>
    </row>
    <row r="1308" spans="1:7" x14ac:dyDescent="0.25">
      <c r="A1308" t="s">
        <v>19</v>
      </c>
      <c r="B1308" t="s">
        <v>6</v>
      </c>
      <c r="C1308" t="s">
        <v>12</v>
      </c>
      <c r="D1308" t="s">
        <v>354</v>
      </c>
      <c r="E1308">
        <v>2034</v>
      </c>
      <c r="F1308">
        <v>0</v>
      </c>
      <c r="G1308" s="2" t="str">
        <f t="shared" si="20"/>
        <v>EG_SOLARGMNR</v>
      </c>
    </row>
    <row r="1309" spans="1:7" x14ac:dyDescent="0.25">
      <c r="A1309" t="s">
        <v>19</v>
      </c>
      <c r="B1309" t="s">
        <v>6</v>
      </c>
      <c r="C1309" t="s">
        <v>12</v>
      </c>
      <c r="D1309" t="s">
        <v>354</v>
      </c>
      <c r="E1309">
        <v>2035</v>
      </c>
      <c r="F1309">
        <v>0</v>
      </c>
      <c r="G1309" s="2" t="str">
        <f t="shared" si="20"/>
        <v>EG_SOLARGMNR</v>
      </c>
    </row>
    <row r="1310" spans="1:7" x14ac:dyDescent="0.25">
      <c r="A1310" t="s">
        <v>19</v>
      </c>
      <c r="B1310" t="s">
        <v>6</v>
      </c>
      <c r="C1310" t="s">
        <v>12</v>
      </c>
      <c r="D1310" t="s">
        <v>354</v>
      </c>
      <c r="E1310">
        <v>2036</v>
      </c>
      <c r="F1310">
        <v>0</v>
      </c>
      <c r="G1310" s="2" t="str">
        <f t="shared" si="20"/>
        <v>EG_SOLARGMNR</v>
      </c>
    </row>
    <row r="1311" spans="1:7" x14ac:dyDescent="0.25">
      <c r="A1311" t="s">
        <v>19</v>
      </c>
      <c r="B1311" t="s">
        <v>6</v>
      </c>
      <c r="C1311" t="s">
        <v>12</v>
      </c>
      <c r="D1311" t="s">
        <v>354</v>
      </c>
      <c r="E1311">
        <v>2037</v>
      </c>
      <c r="F1311">
        <v>0.230277383</v>
      </c>
      <c r="G1311" s="2" t="str">
        <f t="shared" si="20"/>
        <v>EG_SOLARGMNR</v>
      </c>
    </row>
    <row r="1312" spans="1:7" x14ac:dyDescent="0.25">
      <c r="A1312" t="s">
        <v>19</v>
      </c>
      <c r="B1312" t="s">
        <v>6</v>
      </c>
      <c r="C1312" t="s">
        <v>12</v>
      </c>
      <c r="D1312" t="s">
        <v>354</v>
      </c>
      <c r="E1312">
        <v>2038</v>
      </c>
      <c r="F1312">
        <v>0.230277383</v>
      </c>
      <c r="G1312" s="2" t="str">
        <f t="shared" si="20"/>
        <v>EG_SOLARGMNR</v>
      </c>
    </row>
    <row r="1313" spans="1:7" x14ac:dyDescent="0.25">
      <c r="A1313" t="s">
        <v>19</v>
      </c>
      <c r="B1313" t="s">
        <v>6</v>
      </c>
      <c r="C1313" t="s">
        <v>12</v>
      </c>
      <c r="D1313" t="s">
        <v>354</v>
      </c>
      <c r="E1313">
        <v>2039</v>
      </c>
      <c r="F1313">
        <v>0.230277383</v>
      </c>
      <c r="G1313" s="2" t="str">
        <f t="shared" si="20"/>
        <v>EG_SOLARGMNR</v>
      </c>
    </row>
    <row r="1314" spans="1:7" x14ac:dyDescent="0.25">
      <c r="A1314" t="s">
        <v>19</v>
      </c>
      <c r="B1314" t="s">
        <v>6</v>
      </c>
      <c r="C1314" t="s">
        <v>12</v>
      </c>
      <c r="D1314" t="s">
        <v>354</v>
      </c>
      <c r="E1314">
        <v>2040</v>
      </c>
      <c r="F1314">
        <v>0.20059774799999999</v>
      </c>
      <c r="G1314" s="2" t="str">
        <f t="shared" si="20"/>
        <v>EG_SOLARGMNR</v>
      </c>
    </row>
    <row r="1315" spans="1:7" x14ac:dyDescent="0.25">
      <c r="A1315" t="s">
        <v>19</v>
      </c>
      <c r="B1315" t="s">
        <v>6</v>
      </c>
      <c r="C1315" t="s">
        <v>12</v>
      </c>
      <c r="D1315" t="s">
        <v>354</v>
      </c>
      <c r="E1315">
        <v>2041</v>
      </c>
      <c r="F1315">
        <v>0.31019981600000002</v>
      </c>
      <c r="G1315" s="2" t="str">
        <f t="shared" si="20"/>
        <v>EG_SOLARGMNR</v>
      </c>
    </row>
    <row r="1316" spans="1:7" x14ac:dyDescent="0.25">
      <c r="A1316" t="s">
        <v>19</v>
      </c>
      <c r="B1316" t="s">
        <v>6</v>
      </c>
      <c r="C1316" t="s">
        <v>12</v>
      </c>
      <c r="D1316" t="s">
        <v>353</v>
      </c>
      <c r="E1316">
        <v>2024</v>
      </c>
      <c r="F1316">
        <v>0</v>
      </c>
      <c r="G1316" s="2" t="str">
        <f t="shared" si="20"/>
        <v>EG_SOLARGMNR</v>
      </c>
    </row>
    <row r="1317" spans="1:7" x14ac:dyDescent="0.25">
      <c r="A1317" t="s">
        <v>19</v>
      </c>
      <c r="B1317" t="s">
        <v>6</v>
      </c>
      <c r="C1317" t="s">
        <v>12</v>
      </c>
      <c r="D1317" t="s">
        <v>353</v>
      </c>
      <c r="E1317">
        <v>2025</v>
      </c>
      <c r="F1317">
        <v>0</v>
      </c>
      <c r="G1317" s="2" t="str">
        <f t="shared" si="20"/>
        <v>EG_SOLARGMNR</v>
      </c>
    </row>
    <row r="1318" spans="1:7" x14ac:dyDescent="0.25">
      <c r="A1318" t="s">
        <v>19</v>
      </c>
      <c r="B1318" t="s">
        <v>6</v>
      </c>
      <c r="C1318" t="s">
        <v>12</v>
      </c>
      <c r="D1318" t="s">
        <v>353</v>
      </c>
      <c r="E1318">
        <v>2026</v>
      </c>
      <c r="F1318">
        <v>0</v>
      </c>
      <c r="G1318" s="2" t="str">
        <f t="shared" si="20"/>
        <v>EG_SOLARGMNR</v>
      </c>
    </row>
    <row r="1319" spans="1:7" x14ac:dyDescent="0.25">
      <c r="A1319" t="s">
        <v>19</v>
      </c>
      <c r="B1319" t="s">
        <v>6</v>
      </c>
      <c r="C1319" t="s">
        <v>12</v>
      </c>
      <c r="D1319" t="s">
        <v>353</v>
      </c>
      <c r="E1319">
        <v>2027</v>
      </c>
      <c r="F1319">
        <v>0</v>
      </c>
      <c r="G1319" s="2" t="str">
        <f t="shared" si="20"/>
        <v>EG_SOLARGMNR</v>
      </c>
    </row>
    <row r="1320" spans="1:7" x14ac:dyDescent="0.25">
      <c r="A1320" t="s">
        <v>19</v>
      </c>
      <c r="B1320" t="s">
        <v>6</v>
      </c>
      <c r="C1320" t="s">
        <v>12</v>
      </c>
      <c r="D1320" t="s">
        <v>353</v>
      </c>
      <c r="E1320">
        <v>2028</v>
      </c>
      <c r="F1320">
        <v>0</v>
      </c>
      <c r="G1320" s="2" t="str">
        <f t="shared" si="20"/>
        <v>EG_SOLARGMNR</v>
      </c>
    </row>
    <row r="1321" spans="1:7" x14ac:dyDescent="0.25">
      <c r="A1321" t="s">
        <v>19</v>
      </c>
      <c r="B1321" t="s">
        <v>6</v>
      </c>
      <c r="C1321" t="s">
        <v>12</v>
      </c>
      <c r="D1321" t="s">
        <v>353</v>
      </c>
      <c r="E1321">
        <v>2029</v>
      </c>
      <c r="F1321">
        <v>0</v>
      </c>
      <c r="G1321" s="2" t="str">
        <f t="shared" si="20"/>
        <v>EG_SOLARGMNR</v>
      </c>
    </row>
    <row r="1322" spans="1:7" x14ac:dyDescent="0.25">
      <c r="A1322" t="s">
        <v>19</v>
      </c>
      <c r="B1322" t="s">
        <v>6</v>
      </c>
      <c r="C1322" t="s">
        <v>12</v>
      </c>
      <c r="D1322" t="s">
        <v>353</v>
      </c>
      <c r="E1322">
        <v>2030</v>
      </c>
      <c r="F1322">
        <v>0</v>
      </c>
      <c r="G1322" s="2" t="str">
        <f t="shared" si="20"/>
        <v>EG_SOLARGMNR</v>
      </c>
    </row>
    <row r="1323" spans="1:7" x14ac:dyDescent="0.25">
      <c r="A1323" t="s">
        <v>19</v>
      </c>
      <c r="B1323" t="s">
        <v>6</v>
      </c>
      <c r="C1323" t="s">
        <v>12</v>
      </c>
      <c r="D1323" t="s">
        <v>353</v>
      </c>
      <c r="E1323">
        <v>2031</v>
      </c>
      <c r="F1323">
        <v>0</v>
      </c>
      <c r="G1323" s="2" t="str">
        <f t="shared" si="20"/>
        <v>EG_SOLARGMNR</v>
      </c>
    </row>
    <row r="1324" spans="1:7" x14ac:dyDescent="0.25">
      <c r="A1324" t="s">
        <v>19</v>
      </c>
      <c r="B1324" t="s">
        <v>6</v>
      </c>
      <c r="C1324" t="s">
        <v>12</v>
      </c>
      <c r="D1324" t="s">
        <v>353</v>
      </c>
      <c r="E1324">
        <v>2032</v>
      </c>
      <c r="F1324">
        <v>0</v>
      </c>
      <c r="G1324" s="2" t="str">
        <f t="shared" si="20"/>
        <v>EG_SOLARGMNR</v>
      </c>
    </row>
    <row r="1325" spans="1:7" x14ac:dyDescent="0.25">
      <c r="A1325" t="s">
        <v>19</v>
      </c>
      <c r="B1325" t="s">
        <v>6</v>
      </c>
      <c r="C1325" t="s">
        <v>12</v>
      </c>
      <c r="D1325" t="s">
        <v>353</v>
      </c>
      <c r="E1325">
        <v>2033</v>
      </c>
      <c r="F1325">
        <v>0</v>
      </c>
      <c r="G1325" s="2" t="str">
        <f t="shared" si="20"/>
        <v>EG_SOLARGMNR</v>
      </c>
    </row>
    <row r="1326" spans="1:7" x14ac:dyDescent="0.25">
      <c r="A1326" t="s">
        <v>19</v>
      </c>
      <c r="B1326" t="s">
        <v>6</v>
      </c>
      <c r="C1326" t="s">
        <v>12</v>
      </c>
      <c r="D1326" t="s">
        <v>353</v>
      </c>
      <c r="E1326">
        <v>2034</v>
      </c>
      <c r="F1326">
        <v>0</v>
      </c>
      <c r="G1326" s="2" t="str">
        <f t="shared" si="20"/>
        <v>EG_SOLARGMNR</v>
      </c>
    </row>
    <row r="1327" spans="1:7" x14ac:dyDescent="0.25">
      <c r="A1327" t="s">
        <v>19</v>
      </c>
      <c r="B1327" t="s">
        <v>6</v>
      </c>
      <c r="C1327" t="s">
        <v>12</v>
      </c>
      <c r="D1327" t="s">
        <v>353</v>
      </c>
      <c r="E1327">
        <v>2035</v>
      </c>
      <c r="F1327">
        <v>0</v>
      </c>
      <c r="G1327" s="2" t="str">
        <f t="shared" si="20"/>
        <v>EG_SOLARGMNR</v>
      </c>
    </row>
    <row r="1328" spans="1:7" x14ac:dyDescent="0.25">
      <c r="A1328" t="s">
        <v>19</v>
      </c>
      <c r="B1328" t="s">
        <v>6</v>
      </c>
      <c r="C1328" t="s">
        <v>12</v>
      </c>
      <c r="D1328" t="s">
        <v>353</v>
      </c>
      <c r="E1328">
        <v>2036</v>
      </c>
      <c r="F1328">
        <v>0</v>
      </c>
      <c r="G1328" s="2" t="str">
        <f t="shared" si="20"/>
        <v>EG_SOLARGMNR</v>
      </c>
    </row>
    <row r="1329" spans="1:7" x14ac:dyDescent="0.25">
      <c r="A1329" t="s">
        <v>19</v>
      </c>
      <c r="B1329" t="s">
        <v>6</v>
      </c>
      <c r="C1329" t="s">
        <v>12</v>
      </c>
      <c r="D1329" t="s">
        <v>353</v>
      </c>
      <c r="E1329">
        <v>2037</v>
      </c>
      <c r="F1329">
        <v>6.2304750000000001E-3</v>
      </c>
      <c r="G1329" s="2" t="str">
        <f t="shared" si="20"/>
        <v>EG_SOLARGMNR</v>
      </c>
    </row>
    <row r="1330" spans="1:7" x14ac:dyDescent="0.25">
      <c r="A1330" t="s">
        <v>19</v>
      </c>
      <c r="B1330" t="s">
        <v>6</v>
      </c>
      <c r="C1330" t="s">
        <v>12</v>
      </c>
      <c r="D1330" t="s">
        <v>353</v>
      </c>
      <c r="E1330">
        <v>2038</v>
      </c>
      <c r="F1330">
        <v>6.2304750000000001E-3</v>
      </c>
      <c r="G1330" s="2" t="str">
        <f t="shared" si="20"/>
        <v>EG_SOLARGMNR</v>
      </c>
    </row>
    <row r="1331" spans="1:7" x14ac:dyDescent="0.25">
      <c r="A1331" t="s">
        <v>19</v>
      </c>
      <c r="B1331" t="s">
        <v>6</v>
      </c>
      <c r="C1331" t="s">
        <v>12</v>
      </c>
      <c r="D1331" t="s">
        <v>353</v>
      </c>
      <c r="E1331">
        <v>2039</v>
      </c>
      <c r="F1331">
        <v>6.2304750000000001E-3</v>
      </c>
      <c r="G1331" s="2" t="str">
        <f t="shared" si="20"/>
        <v>EG_SOLARGMNR</v>
      </c>
    </row>
    <row r="1332" spans="1:7" x14ac:dyDescent="0.25">
      <c r="A1332" t="s">
        <v>19</v>
      </c>
      <c r="B1332" t="s">
        <v>6</v>
      </c>
      <c r="C1332" t="s">
        <v>12</v>
      </c>
      <c r="D1332" t="s">
        <v>353</v>
      </c>
      <c r="E1332">
        <v>2040</v>
      </c>
      <c r="F1332">
        <v>4.4494105999999999E-2</v>
      </c>
      <c r="G1332" s="2" t="str">
        <f t="shared" si="20"/>
        <v>EG_SOLARGMNR</v>
      </c>
    </row>
    <row r="1333" spans="1:7" x14ac:dyDescent="0.25">
      <c r="A1333" t="s">
        <v>19</v>
      </c>
      <c r="B1333" t="s">
        <v>6</v>
      </c>
      <c r="C1333" t="s">
        <v>12</v>
      </c>
      <c r="D1333" t="s">
        <v>353</v>
      </c>
      <c r="E1333">
        <v>2041</v>
      </c>
      <c r="F1333">
        <v>6.4054488000000007E-2</v>
      </c>
      <c r="G1333" s="2" t="str">
        <f t="shared" si="20"/>
        <v>EG_SOLARGMNR</v>
      </c>
    </row>
    <row r="1334" spans="1:7" x14ac:dyDescent="0.25">
      <c r="A1334" t="s">
        <v>19</v>
      </c>
      <c r="B1334" t="s">
        <v>6</v>
      </c>
      <c r="C1334" t="s">
        <v>12</v>
      </c>
      <c r="D1334" t="s">
        <v>352</v>
      </c>
      <c r="E1334">
        <v>2024</v>
      </c>
      <c r="F1334">
        <v>0</v>
      </c>
      <c r="G1334" s="2" t="str">
        <f t="shared" si="20"/>
        <v>EG_SOLARGMNR</v>
      </c>
    </row>
    <row r="1335" spans="1:7" x14ac:dyDescent="0.25">
      <c r="A1335" t="s">
        <v>19</v>
      </c>
      <c r="B1335" t="s">
        <v>6</v>
      </c>
      <c r="C1335" t="s">
        <v>12</v>
      </c>
      <c r="D1335" t="s">
        <v>352</v>
      </c>
      <c r="E1335">
        <v>2025</v>
      </c>
      <c r="F1335">
        <v>0</v>
      </c>
      <c r="G1335" s="2" t="str">
        <f t="shared" si="20"/>
        <v>EG_SOLARGMNR</v>
      </c>
    </row>
    <row r="1336" spans="1:7" x14ac:dyDescent="0.25">
      <c r="A1336" t="s">
        <v>19</v>
      </c>
      <c r="B1336" t="s">
        <v>6</v>
      </c>
      <c r="C1336" t="s">
        <v>12</v>
      </c>
      <c r="D1336" t="s">
        <v>352</v>
      </c>
      <c r="E1336">
        <v>2026</v>
      </c>
      <c r="F1336">
        <v>0</v>
      </c>
      <c r="G1336" s="2" t="str">
        <f t="shared" si="20"/>
        <v>EG_SOLARGMNR</v>
      </c>
    </row>
    <row r="1337" spans="1:7" x14ac:dyDescent="0.25">
      <c r="A1337" t="s">
        <v>19</v>
      </c>
      <c r="B1337" t="s">
        <v>6</v>
      </c>
      <c r="C1337" t="s">
        <v>12</v>
      </c>
      <c r="D1337" t="s">
        <v>352</v>
      </c>
      <c r="E1337">
        <v>2027</v>
      </c>
      <c r="F1337">
        <v>0</v>
      </c>
      <c r="G1337" s="2" t="str">
        <f t="shared" si="20"/>
        <v>EG_SOLARGMNR</v>
      </c>
    </row>
    <row r="1338" spans="1:7" x14ac:dyDescent="0.25">
      <c r="A1338" t="s">
        <v>19</v>
      </c>
      <c r="B1338" t="s">
        <v>6</v>
      </c>
      <c r="C1338" t="s">
        <v>12</v>
      </c>
      <c r="D1338" t="s">
        <v>352</v>
      </c>
      <c r="E1338">
        <v>2028</v>
      </c>
      <c r="F1338">
        <v>0</v>
      </c>
      <c r="G1338" s="2" t="str">
        <f t="shared" si="20"/>
        <v>EG_SOLARGMNR</v>
      </c>
    </row>
    <row r="1339" spans="1:7" x14ac:dyDescent="0.25">
      <c r="A1339" t="s">
        <v>19</v>
      </c>
      <c r="B1339" t="s">
        <v>6</v>
      </c>
      <c r="C1339" t="s">
        <v>12</v>
      </c>
      <c r="D1339" t="s">
        <v>352</v>
      </c>
      <c r="E1339">
        <v>2029</v>
      </c>
      <c r="F1339">
        <v>0</v>
      </c>
      <c r="G1339" s="2" t="str">
        <f t="shared" si="20"/>
        <v>EG_SOLARGMNR</v>
      </c>
    </row>
    <row r="1340" spans="1:7" x14ac:dyDescent="0.25">
      <c r="A1340" t="s">
        <v>19</v>
      </c>
      <c r="B1340" t="s">
        <v>6</v>
      </c>
      <c r="C1340" t="s">
        <v>12</v>
      </c>
      <c r="D1340" t="s">
        <v>352</v>
      </c>
      <c r="E1340">
        <v>2030</v>
      </c>
      <c r="F1340">
        <v>0</v>
      </c>
      <c r="G1340" s="2" t="str">
        <f t="shared" si="20"/>
        <v>EG_SOLARGMNR</v>
      </c>
    </row>
    <row r="1341" spans="1:7" x14ac:dyDescent="0.25">
      <c r="A1341" t="s">
        <v>19</v>
      </c>
      <c r="B1341" t="s">
        <v>6</v>
      </c>
      <c r="C1341" t="s">
        <v>12</v>
      </c>
      <c r="D1341" t="s">
        <v>352</v>
      </c>
      <c r="E1341">
        <v>2031</v>
      </c>
      <c r="F1341">
        <v>0</v>
      </c>
      <c r="G1341" s="2" t="str">
        <f t="shared" si="20"/>
        <v>EG_SOLARGMNR</v>
      </c>
    </row>
    <row r="1342" spans="1:7" x14ac:dyDescent="0.25">
      <c r="A1342" t="s">
        <v>19</v>
      </c>
      <c r="B1342" t="s">
        <v>6</v>
      </c>
      <c r="C1342" t="s">
        <v>12</v>
      </c>
      <c r="D1342" t="s">
        <v>352</v>
      </c>
      <c r="E1342">
        <v>2032</v>
      </c>
      <c r="F1342">
        <v>0</v>
      </c>
      <c r="G1342" s="2" t="str">
        <f t="shared" si="20"/>
        <v>EG_SOLARGMNR</v>
      </c>
    </row>
    <row r="1343" spans="1:7" x14ac:dyDescent="0.25">
      <c r="A1343" t="s">
        <v>19</v>
      </c>
      <c r="B1343" t="s">
        <v>6</v>
      </c>
      <c r="C1343" t="s">
        <v>12</v>
      </c>
      <c r="D1343" t="s">
        <v>352</v>
      </c>
      <c r="E1343">
        <v>2033</v>
      </c>
      <c r="F1343">
        <v>0</v>
      </c>
      <c r="G1343" s="2" t="str">
        <f t="shared" si="20"/>
        <v>EG_SOLARGMNR</v>
      </c>
    </row>
    <row r="1344" spans="1:7" x14ac:dyDescent="0.25">
      <c r="A1344" t="s">
        <v>19</v>
      </c>
      <c r="B1344" t="s">
        <v>6</v>
      </c>
      <c r="C1344" t="s">
        <v>12</v>
      </c>
      <c r="D1344" t="s">
        <v>352</v>
      </c>
      <c r="E1344">
        <v>2034</v>
      </c>
      <c r="F1344">
        <v>0</v>
      </c>
      <c r="G1344" s="2" t="str">
        <f t="shared" si="20"/>
        <v>EG_SOLARGMNR</v>
      </c>
    </row>
    <row r="1345" spans="1:7" x14ac:dyDescent="0.25">
      <c r="A1345" t="s">
        <v>19</v>
      </c>
      <c r="B1345" t="s">
        <v>6</v>
      </c>
      <c r="C1345" t="s">
        <v>12</v>
      </c>
      <c r="D1345" t="s">
        <v>352</v>
      </c>
      <c r="E1345">
        <v>2035</v>
      </c>
      <c r="F1345">
        <v>0</v>
      </c>
      <c r="G1345" s="2" t="str">
        <f t="shared" si="20"/>
        <v>EG_SOLARGMNR</v>
      </c>
    </row>
    <row r="1346" spans="1:7" x14ac:dyDescent="0.25">
      <c r="A1346" t="s">
        <v>19</v>
      </c>
      <c r="B1346" t="s">
        <v>6</v>
      </c>
      <c r="C1346" t="s">
        <v>12</v>
      </c>
      <c r="D1346" t="s">
        <v>352</v>
      </c>
      <c r="E1346">
        <v>2036</v>
      </c>
      <c r="F1346">
        <v>0</v>
      </c>
      <c r="G1346" s="2" t="str">
        <f t="shared" si="20"/>
        <v>EG_SOLARGMNR</v>
      </c>
    </row>
    <row r="1347" spans="1:7" x14ac:dyDescent="0.25">
      <c r="A1347" t="s">
        <v>19</v>
      </c>
      <c r="B1347" t="s">
        <v>6</v>
      </c>
      <c r="C1347" t="s">
        <v>12</v>
      </c>
      <c r="D1347" t="s">
        <v>352</v>
      </c>
      <c r="E1347">
        <v>2037</v>
      </c>
      <c r="F1347">
        <v>8.95202E-4</v>
      </c>
      <c r="G1347" s="2" t="str">
        <f t="shared" ref="G1347:G1410" si="21">_xlfn.CONCAT(A1347,C1347)</f>
        <v>EG_SOLARGMNR</v>
      </c>
    </row>
    <row r="1348" spans="1:7" x14ac:dyDescent="0.25">
      <c r="A1348" t="s">
        <v>19</v>
      </c>
      <c r="B1348" t="s">
        <v>6</v>
      </c>
      <c r="C1348" t="s">
        <v>12</v>
      </c>
      <c r="D1348" t="s">
        <v>352</v>
      </c>
      <c r="E1348">
        <v>2038</v>
      </c>
      <c r="F1348">
        <v>8.95202E-4</v>
      </c>
      <c r="G1348" s="2" t="str">
        <f t="shared" si="21"/>
        <v>EG_SOLARGMNR</v>
      </c>
    </row>
    <row r="1349" spans="1:7" x14ac:dyDescent="0.25">
      <c r="A1349" t="s">
        <v>19</v>
      </c>
      <c r="B1349" t="s">
        <v>6</v>
      </c>
      <c r="C1349" t="s">
        <v>12</v>
      </c>
      <c r="D1349" t="s">
        <v>352</v>
      </c>
      <c r="E1349">
        <v>2039</v>
      </c>
      <c r="F1349">
        <v>8.95202E-4</v>
      </c>
      <c r="G1349" s="2" t="str">
        <f t="shared" si="21"/>
        <v>EG_SOLARGMNR</v>
      </c>
    </row>
    <row r="1350" spans="1:7" x14ac:dyDescent="0.25">
      <c r="A1350" t="s">
        <v>19</v>
      </c>
      <c r="B1350" t="s">
        <v>6</v>
      </c>
      <c r="C1350" t="s">
        <v>12</v>
      </c>
      <c r="D1350" t="s">
        <v>352</v>
      </c>
      <c r="E1350">
        <v>2040</v>
      </c>
      <c r="F1350">
        <v>0</v>
      </c>
      <c r="G1350" s="2" t="str">
        <f t="shared" si="21"/>
        <v>EG_SOLARGMNR</v>
      </c>
    </row>
    <row r="1351" spans="1:7" x14ac:dyDescent="0.25">
      <c r="A1351" t="s">
        <v>19</v>
      </c>
      <c r="B1351" t="s">
        <v>6</v>
      </c>
      <c r="C1351" t="s">
        <v>12</v>
      </c>
      <c r="D1351" t="s">
        <v>352</v>
      </c>
      <c r="E1351">
        <v>2041</v>
      </c>
      <c r="F1351">
        <v>1.9224680000000001E-2</v>
      </c>
      <c r="G1351" s="2" t="str">
        <f t="shared" si="21"/>
        <v>EG_SOLARGMNR</v>
      </c>
    </row>
    <row r="1352" spans="1:7" x14ac:dyDescent="0.25">
      <c r="A1352" t="s">
        <v>20</v>
      </c>
      <c r="B1352" t="s">
        <v>6</v>
      </c>
      <c r="C1352" t="s">
        <v>10</v>
      </c>
      <c r="D1352" t="s">
        <v>376</v>
      </c>
      <c r="E1352">
        <v>2024</v>
      </c>
      <c r="F1352">
        <v>0</v>
      </c>
      <c r="G1352" s="2" t="str">
        <f t="shared" si="21"/>
        <v>EG_SOLARRFER</v>
      </c>
    </row>
    <row r="1353" spans="1:7" x14ac:dyDescent="0.25">
      <c r="A1353" t="s">
        <v>20</v>
      </c>
      <c r="B1353" t="s">
        <v>6</v>
      </c>
      <c r="C1353" t="s">
        <v>10</v>
      </c>
      <c r="D1353" t="s">
        <v>376</v>
      </c>
      <c r="E1353">
        <v>2025</v>
      </c>
      <c r="F1353">
        <v>0</v>
      </c>
      <c r="G1353" s="2" t="str">
        <f t="shared" si="21"/>
        <v>EG_SOLARRFER</v>
      </c>
    </row>
    <row r="1354" spans="1:7" x14ac:dyDescent="0.25">
      <c r="A1354" t="s">
        <v>20</v>
      </c>
      <c r="B1354" t="s">
        <v>6</v>
      </c>
      <c r="C1354" t="s">
        <v>10</v>
      </c>
      <c r="D1354" t="s">
        <v>376</v>
      </c>
      <c r="E1354">
        <v>2026</v>
      </c>
      <c r="F1354">
        <v>0</v>
      </c>
      <c r="G1354" s="2" t="str">
        <f t="shared" si="21"/>
        <v>EG_SOLARRFER</v>
      </c>
    </row>
    <row r="1355" spans="1:7" x14ac:dyDescent="0.25">
      <c r="A1355" t="s">
        <v>20</v>
      </c>
      <c r="B1355" t="s">
        <v>6</v>
      </c>
      <c r="C1355" t="s">
        <v>10</v>
      </c>
      <c r="D1355" t="s">
        <v>376</v>
      </c>
      <c r="E1355">
        <v>2027</v>
      </c>
      <c r="F1355">
        <v>0</v>
      </c>
      <c r="G1355" s="2" t="str">
        <f t="shared" si="21"/>
        <v>EG_SOLARRFER</v>
      </c>
    </row>
    <row r="1356" spans="1:7" x14ac:dyDescent="0.25">
      <c r="A1356" t="s">
        <v>20</v>
      </c>
      <c r="B1356" t="s">
        <v>6</v>
      </c>
      <c r="C1356" t="s">
        <v>10</v>
      </c>
      <c r="D1356" t="s">
        <v>376</v>
      </c>
      <c r="E1356">
        <v>2028</v>
      </c>
      <c r="F1356">
        <v>0</v>
      </c>
      <c r="G1356" s="2" t="str">
        <f t="shared" si="21"/>
        <v>EG_SOLARRFER</v>
      </c>
    </row>
    <row r="1357" spans="1:7" x14ac:dyDescent="0.25">
      <c r="A1357" t="s">
        <v>20</v>
      </c>
      <c r="B1357" t="s">
        <v>6</v>
      </c>
      <c r="C1357" t="s">
        <v>10</v>
      </c>
      <c r="D1357" t="s">
        <v>376</v>
      </c>
      <c r="E1357">
        <v>2029</v>
      </c>
      <c r="F1357">
        <v>0</v>
      </c>
      <c r="G1357" s="2" t="str">
        <f t="shared" si="21"/>
        <v>EG_SOLARRFER</v>
      </c>
    </row>
    <row r="1358" spans="1:7" x14ac:dyDescent="0.25">
      <c r="A1358" t="s">
        <v>20</v>
      </c>
      <c r="B1358" t="s">
        <v>6</v>
      </c>
      <c r="C1358" t="s">
        <v>10</v>
      </c>
      <c r="D1358" t="s">
        <v>376</v>
      </c>
      <c r="E1358">
        <v>2030</v>
      </c>
      <c r="F1358">
        <v>0</v>
      </c>
      <c r="G1358" s="2" t="str">
        <f t="shared" si="21"/>
        <v>EG_SOLARRFER</v>
      </c>
    </row>
    <row r="1359" spans="1:7" x14ac:dyDescent="0.25">
      <c r="A1359" t="s">
        <v>20</v>
      </c>
      <c r="B1359" t="s">
        <v>6</v>
      </c>
      <c r="C1359" t="s">
        <v>10</v>
      </c>
      <c r="D1359" t="s">
        <v>376</v>
      </c>
      <c r="E1359">
        <v>2031</v>
      </c>
      <c r="F1359">
        <v>0</v>
      </c>
      <c r="G1359" s="2" t="str">
        <f t="shared" si="21"/>
        <v>EG_SOLARRFER</v>
      </c>
    </row>
    <row r="1360" spans="1:7" x14ac:dyDescent="0.25">
      <c r="A1360" t="s">
        <v>20</v>
      </c>
      <c r="B1360" t="s">
        <v>6</v>
      </c>
      <c r="C1360" t="s">
        <v>10</v>
      </c>
      <c r="D1360" t="s">
        <v>376</v>
      </c>
      <c r="E1360">
        <v>2032</v>
      </c>
      <c r="F1360">
        <v>0</v>
      </c>
      <c r="G1360" s="2" t="str">
        <f t="shared" si="21"/>
        <v>EG_SOLARRFER</v>
      </c>
    </row>
    <row r="1361" spans="1:7" x14ac:dyDescent="0.25">
      <c r="A1361" t="s">
        <v>20</v>
      </c>
      <c r="B1361" t="s">
        <v>6</v>
      </c>
      <c r="C1361" t="s">
        <v>10</v>
      </c>
      <c r="D1361" t="s">
        <v>376</v>
      </c>
      <c r="E1361">
        <v>2033</v>
      </c>
      <c r="F1361">
        <v>0</v>
      </c>
      <c r="G1361" s="2" t="str">
        <f t="shared" si="21"/>
        <v>EG_SOLARRFER</v>
      </c>
    </row>
    <row r="1362" spans="1:7" x14ac:dyDescent="0.25">
      <c r="A1362" t="s">
        <v>20</v>
      </c>
      <c r="B1362" t="s">
        <v>6</v>
      </c>
      <c r="C1362" t="s">
        <v>10</v>
      </c>
      <c r="D1362" t="s">
        <v>376</v>
      </c>
      <c r="E1362">
        <v>2034</v>
      </c>
      <c r="F1362">
        <v>0</v>
      </c>
      <c r="G1362" s="2" t="str">
        <f t="shared" si="21"/>
        <v>EG_SOLARRFER</v>
      </c>
    </row>
    <row r="1363" spans="1:7" x14ac:dyDescent="0.25">
      <c r="A1363" t="s">
        <v>20</v>
      </c>
      <c r="B1363" t="s">
        <v>6</v>
      </c>
      <c r="C1363" t="s">
        <v>10</v>
      </c>
      <c r="D1363" t="s">
        <v>376</v>
      </c>
      <c r="E1363">
        <v>2035</v>
      </c>
      <c r="F1363">
        <v>0</v>
      </c>
      <c r="G1363" s="2" t="str">
        <f t="shared" si="21"/>
        <v>EG_SOLARRFER</v>
      </c>
    </row>
    <row r="1364" spans="1:7" x14ac:dyDescent="0.25">
      <c r="A1364" t="s">
        <v>20</v>
      </c>
      <c r="B1364" t="s">
        <v>6</v>
      </c>
      <c r="C1364" t="s">
        <v>10</v>
      </c>
      <c r="D1364" t="s">
        <v>376</v>
      </c>
      <c r="E1364">
        <v>2036</v>
      </c>
      <c r="F1364">
        <v>0</v>
      </c>
      <c r="G1364" s="2" t="str">
        <f t="shared" si="21"/>
        <v>EG_SOLARRFER</v>
      </c>
    </row>
    <row r="1365" spans="1:7" x14ac:dyDescent="0.25">
      <c r="A1365" t="s">
        <v>20</v>
      </c>
      <c r="B1365" t="s">
        <v>6</v>
      </c>
      <c r="C1365" t="s">
        <v>10</v>
      </c>
      <c r="D1365" t="s">
        <v>376</v>
      </c>
      <c r="E1365">
        <v>2037</v>
      </c>
      <c r="F1365">
        <v>0</v>
      </c>
      <c r="G1365" s="2" t="str">
        <f t="shared" si="21"/>
        <v>EG_SOLARRFER</v>
      </c>
    </row>
    <row r="1366" spans="1:7" x14ac:dyDescent="0.25">
      <c r="A1366" t="s">
        <v>20</v>
      </c>
      <c r="B1366" t="s">
        <v>6</v>
      </c>
      <c r="C1366" t="s">
        <v>10</v>
      </c>
      <c r="D1366" t="s">
        <v>376</v>
      </c>
      <c r="E1366">
        <v>2038</v>
      </c>
      <c r="F1366">
        <v>0</v>
      </c>
      <c r="G1366" s="2" t="str">
        <f t="shared" si="21"/>
        <v>EG_SOLARRFER</v>
      </c>
    </row>
    <row r="1367" spans="1:7" x14ac:dyDescent="0.25">
      <c r="A1367" t="s">
        <v>20</v>
      </c>
      <c r="B1367" t="s">
        <v>6</v>
      </c>
      <c r="C1367" t="s">
        <v>10</v>
      </c>
      <c r="D1367" t="s">
        <v>376</v>
      </c>
      <c r="E1367">
        <v>2039</v>
      </c>
      <c r="F1367">
        <v>0</v>
      </c>
      <c r="G1367" s="2" t="str">
        <f t="shared" si="21"/>
        <v>EG_SOLARRFER</v>
      </c>
    </row>
    <row r="1368" spans="1:7" x14ac:dyDescent="0.25">
      <c r="A1368" t="s">
        <v>20</v>
      </c>
      <c r="B1368" t="s">
        <v>6</v>
      </c>
      <c r="C1368" t="s">
        <v>10</v>
      </c>
      <c r="D1368" t="s">
        <v>376</v>
      </c>
      <c r="E1368">
        <v>2040</v>
      </c>
      <c r="F1368">
        <v>0</v>
      </c>
      <c r="G1368" s="2" t="str">
        <f t="shared" si="21"/>
        <v>EG_SOLARRFER</v>
      </c>
    </row>
    <row r="1369" spans="1:7" x14ac:dyDescent="0.25">
      <c r="A1369" t="s">
        <v>20</v>
      </c>
      <c r="B1369" t="s">
        <v>6</v>
      </c>
      <c r="C1369" t="s">
        <v>10</v>
      </c>
      <c r="D1369" t="s">
        <v>376</v>
      </c>
      <c r="E1369">
        <v>2041</v>
      </c>
      <c r="F1369">
        <v>9.0790200000000004E-4</v>
      </c>
      <c r="G1369" s="2" t="str">
        <f t="shared" si="21"/>
        <v>EG_SOLARRFER</v>
      </c>
    </row>
    <row r="1370" spans="1:7" x14ac:dyDescent="0.25">
      <c r="A1370" t="s">
        <v>20</v>
      </c>
      <c r="B1370" t="s">
        <v>6</v>
      </c>
      <c r="C1370" t="s">
        <v>10</v>
      </c>
      <c r="D1370" t="s">
        <v>375</v>
      </c>
      <c r="E1370">
        <v>2024</v>
      </c>
      <c r="F1370">
        <v>0</v>
      </c>
      <c r="G1370" s="2" t="str">
        <f t="shared" si="21"/>
        <v>EG_SOLARRFER</v>
      </c>
    </row>
    <row r="1371" spans="1:7" x14ac:dyDescent="0.25">
      <c r="A1371" t="s">
        <v>20</v>
      </c>
      <c r="B1371" t="s">
        <v>6</v>
      </c>
      <c r="C1371" t="s">
        <v>10</v>
      </c>
      <c r="D1371" t="s">
        <v>375</v>
      </c>
      <c r="E1371">
        <v>2025</v>
      </c>
      <c r="F1371">
        <v>0</v>
      </c>
      <c r="G1371" s="2" t="str">
        <f t="shared" si="21"/>
        <v>EG_SOLARRFER</v>
      </c>
    </row>
    <row r="1372" spans="1:7" x14ac:dyDescent="0.25">
      <c r="A1372" t="s">
        <v>20</v>
      </c>
      <c r="B1372" t="s">
        <v>6</v>
      </c>
      <c r="C1372" t="s">
        <v>10</v>
      </c>
      <c r="D1372" t="s">
        <v>375</v>
      </c>
      <c r="E1372">
        <v>2026</v>
      </c>
      <c r="F1372">
        <v>0</v>
      </c>
      <c r="G1372" s="2" t="str">
        <f t="shared" si="21"/>
        <v>EG_SOLARRFER</v>
      </c>
    </row>
    <row r="1373" spans="1:7" x14ac:dyDescent="0.25">
      <c r="A1373" t="s">
        <v>20</v>
      </c>
      <c r="B1373" t="s">
        <v>6</v>
      </c>
      <c r="C1373" t="s">
        <v>10</v>
      </c>
      <c r="D1373" t="s">
        <v>375</v>
      </c>
      <c r="E1373">
        <v>2027</v>
      </c>
      <c r="F1373">
        <v>0</v>
      </c>
      <c r="G1373" s="2" t="str">
        <f t="shared" si="21"/>
        <v>EG_SOLARRFER</v>
      </c>
    </row>
    <row r="1374" spans="1:7" x14ac:dyDescent="0.25">
      <c r="A1374" t="s">
        <v>20</v>
      </c>
      <c r="B1374" t="s">
        <v>6</v>
      </c>
      <c r="C1374" t="s">
        <v>10</v>
      </c>
      <c r="D1374" t="s">
        <v>375</v>
      </c>
      <c r="E1374">
        <v>2028</v>
      </c>
      <c r="F1374">
        <v>0</v>
      </c>
      <c r="G1374" s="2" t="str">
        <f t="shared" si="21"/>
        <v>EG_SOLARRFER</v>
      </c>
    </row>
    <row r="1375" spans="1:7" x14ac:dyDescent="0.25">
      <c r="A1375" t="s">
        <v>20</v>
      </c>
      <c r="B1375" t="s">
        <v>6</v>
      </c>
      <c r="C1375" t="s">
        <v>10</v>
      </c>
      <c r="D1375" t="s">
        <v>375</v>
      </c>
      <c r="E1375">
        <v>2029</v>
      </c>
      <c r="F1375">
        <v>0</v>
      </c>
      <c r="G1375" s="2" t="str">
        <f t="shared" si="21"/>
        <v>EG_SOLARRFER</v>
      </c>
    </row>
    <row r="1376" spans="1:7" x14ac:dyDescent="0.25">
      <c r="A1376" t="s">
        <v>20</v>
      </c>
      <c r="B1376" t="s">
        <v>6</v>
      </c>
      <c r="C1376" t="s">
        <v>10</v>
      </c>
      <c r="D1376" t="s">
        <v>375</v>
      </c>
      <c r="E1376">
        <v>2030</v>
      </c>
      <c r="F1376">
        <v>0</v>
      </c>
      <c r="G1376" s="2" t="str">
        <f t="shared" si="21"/>
        <v>EG_SOLARRFER</v>
      </c>
    </row>
    <row r="1377" spans="1:7" x14ac:dyDescent="0.25">
      <c r="A1377" t="s">
        <v>20</v>
      </c>
      <c r="B1377" t="s">
        <v>6</v>
      </c>
      <c r="C1377" t="s">
        <v>10</v>
      </c>
      <c r="D1377" t="s">
        <v>375</v>
      </c>
      <c r="E1377">
        <v>2031</v>
      </c>
      <c r="F1377">
        <v>0</v>
      </c>
      <c r="G1377" s="2" t="str">
        <f t="shared" si="21"/>
        <v>EG_SOLARRFER</v>
      </c>
    </row>
    <row r="1378" spans="1:7" x14ac:dyDescent="0.25">
      <c r="A1378" t="s">
        <v>20</v>
      </c>
      <c r="B1378" t="s">
        <v>6</v>
      </c>
      <c r="C1378" t="s">
        <v>10</v>
      </c>
      <c r="D1378" t="s">
        <v>375</v>
      </c>
      <c r="E1378">
        <v>2032</v>
      </c>
      <c r="F1378">
        <v>0</v>
      </c>
      <c r="G1378" s="2" t="str">
        <f t="shared" si="21"/>
        <v>EG_SOLARRFER</v>
      </c>
    </row>
    <row r="1379" spans="1:7" x14ac:dyDescent="0.25">
      <c r="A1379" t="s">
        <v>20</v>
      </c>
      <c r="B1379" t="s">
        <v>6</v>
      </c>
      <c r="C1379" t="s">
        <v>10</v>
      </c>
      <c r="D1379" t="s">
        <v>375</v>
      </c>
      <c r="E1379">
        <v>2033</v>
      </c>
      <c r="F1379">
        <v>0</v>
      </c>
      <c r="G1379" s="2" t="str">
        <f t="shared" si="21"/>
        <v>EG_SOLARRFER</v>
      </c>
    </row>
    <row r="1380" spans="1:7" x14ac:dyDescent="0.25">
      <c r="A1380" t="s">
        <v>20</v>
      </c>
      <c r="B1380" t="s">
        <v>6</v>
      </c>
      <c r="C1380" t="s">
        <v>10</v>
      </c>
      <c r="D1380" t="s">
        <v>375</v>
      </c>
      <c r="E1380">
        <v>2034</v>
      </c>
      <c r="F1380">
        <v>0</v>
      </c>
      <c r="G1380" s="2" t="str">
        <f t="shared" si="21"/>
        <v>EG_SOLARRFER</v>
      </c>
    </row>
    <row r="1381" spans="1:7" x14ac:dyDescent="0.25">
      <c r="A1381" t="s">
        <v>20</v>
      </c>
      <c r="B1381" t="s">
        <v>6</v>
      </c>
      <c r="C1381" t="s">
        <v>10</v>
      </c>
      <c r="D1381" t="s">
        <v>375</v>
      </c>
      <c r="E1381">
        <v>2035</v>
      </c>
      <c r="F1381">
        <v>0</v>
      </c>
      <c r="G1381" s="2" t="str">
        <f t="shared" si="21"/>
        <v>EG_SOLARRFER</v>
      </c>
    </row>
    <row r="1382" spans="1:7" x14ac:dyDescent="0.25">
      <c r="A1382" t="s">
        <v>20</v>
      </c>
      <c r="B1382" t="s">
        <v>6</v>
      </c>
      <c r="C1382" t="s">
        <v>10</v>
      </c>
      <c r="D1382" t="s">
        <v>375</v>
      </c>
      <c r="E1382">
        <v>2036</v>
      </c>
      <c r="F1382">
        <v>0</v>
      </c>
      <c r="G1382" s="2" t="str">
        <f t="shared" si="21"/>
        <v>EG_SOLARRFER</v>
      </c>
    </row>
    <row r="1383" spans="1:7" x14ac:dyDescent="0.25">
      <c r="A1383" t="s">
        <v>20</v>
      </c>
      <c r="B1383" t="s">
        <v>6</v>
      </c>
      <c r="C1383" t="s">
        <v>10</v>
      </c>
      <c r="D1383" t="s">
        <v>375</v>
      </c>
      <c r="E1383">
        <v>2037</v>
      </c>
      <c r="F1383">
        <v>3.5626820000000002E-3</v>
      </c>
      <c r="G1383" s="2" t="str">
        <f t="shared" si="21"/>
        <v>EG_SOLARRFER</v>
      </c>
    </row>
    <row r="1384" spans="1:7" x14ac:dyDescent="0.25">
      <c r="A1384" t="s">
        <v>20</v>
      </c>
      <c r="B1384" t="s">
        <v>6</v>
      </c>
      <c r="C1384" t="s">
        <v>10</v>
      </c>
      <c r="D1384" t="s">
        <v>375</v>
      </c>
      <c r="E1384">
        <v>2038</v>
      </c>
      <c r="F1384">
        <v>3.5626820000000002E-3</v>
      </c>
      <c r="G1384" s="2" t="str">
        <f t="shared" si="21"/>
        <v>EG_SOLARRFER</v>
      </c>
    </row>
    <row r="1385" spans="1:7" x14ac:dyDescent="0.25">
      <c r="A1385" t="s">
        <v>20</v>
      </c>
      <c r="B1385" t="s">
        <v>6</v>
      </c>
      <c r="C1385" t="s">
        <v>10</v>
      </c>
      <c r="D1385" t="s">
        <v>375</v>
      </c>
      <c r="E1385">
        <v>2039</v>
      </c>
      <c r="F1385">
        <v>3.5626820000000002E-3</v>
      </c>
      <c r="G1385" s="2" t="str">
        <f t="shared" si="21"/>
        <v>EG_SOLARRFER</v>
      </c>
    </row>
    <row r="1386" spans="1:7" x14ac:dyDescent="0.25">
      <c r="A1386" t="s">
        <v>20</v>
      </c>
      <c r="B1386" t="s">
        <v>6</v>
      </c>
      <c r="C1386" t="s">
        <v>10</v>
      </c>
      <c r="D1386" t="s">
        <v>375</v>
      </c>
      <c r="E1386">
        <v>2040</v>
      </c>
      <c r="F1386">
        <v>0</v>
      </c>
      <c r="G1386" s="2" t="str">
        <f t="shared" si="21"/>
        <v>EG_SOLARRFER</v>
      </c>
    </row>
    <row r="1387" spans="1:7" x14ac:dyDescent="0.25">
      <c r="A1387" t="s">
        <v>20</v>
      </c>
      <c r="B1387" t="s">
        <v>6</v>
      </c>
      <c r="C1387" t="s">
        <v>10</v>
      </c>
      <c r="D1387" t="s">
        <v>375</v>
      </c>
      <c r="E1387">
        <v>2041</v>
      </c>
      <c r="F1387">
        <v>1.26921E-4</v>
      </c>
      <c r="G1387" s="2" t="str">
        <f t="shared" si="21"/>
        <v>EG_SOLARRFER</v>
      </c>
    </row>
    <row r="1388" spans="1:7" x14ac:dyDescent="0.25">
      <c r="A1388" t="s">
        <v>20</v>
      </c>
      <c r="B1388" t="s">
        <v>6</v>
      </c>
      <c r="C1388" t="s">
        <v>10</v>
      </c>
      <c r="D1388" t="s">
        <v>374</v>
      </c>
      <c r="E1388">
        <v>2024</v>
      </c>
      <c r="F1388">
        <v>0</v>
      </c>
      <c r="G1388" s="2" t="str">
        <f t="shared" si="21"/>
        <v>EG_SOLARRFER</v>
      </c>
    </row>
    <row r="1389" spans="1:7" x14ac:dyDescent="0.25">
      <c r="A1389" t="s">
        <v>20</v>
      </c>
      <c r="B1389" t="s">
        <v>6</v>
      </c>
      <c r="C1389" t="s">
        <v>10</v>
      </c>
      <c r="D1389" t="s">
        <v>374</v>
      </c>
      <c r="E1389">
        <v>2025</v>
      </c>
      <c r="F1389">
        <v>0</v>
      </c>
      <c r="G1389" s="2" t="str">
        <f t="shared" si="21"/>
        <v>EG_SOLARRFER</v>
      </c>
    </row>
    <row r="1390" spans="1:7" x14ac:dyDescent="0.25">
      <c r="A1390" t="s">
        <v>20</v>
      </c>
      <c r="B1390" t="s">
        <v>6</v>
      </c>
      <c r="C1390" t="s">
        <v>10</v>
      </c>
      <c r="D1390" t="s">
        <v>374</v>
      </c>
      <c r="E1390">
        <v>2026</v>
      </c>
      <c r="F1390">
        <v>0</v>
      </c>
      <c r="G1390" s="2" t="str">
        <f t="shared" si="21"/>
        <v>EG_SOLARRFER</v>
      </c>
    </row>
    <row r="1391" spans="1:7" x14ac:dyDescent="0.25">
      <c r="A1391" t="s">
        <v>20</v>
      </c>
      <c r="B1391" t="s">
        <v>6</v>
      </c>
      <c r="C1391" t="s">
        <v>10</v>
      </c>
      <c r="D1391" t="s">
        <v>374</v>
      </c>
      <c r="E1391">
        <v>2027</v>
      </c>
      <c r="F1391">
        <v>0</v>
      </c>
      <c r="G1391" s="2" t="str">
        <f t="shared" si="21"/>
        <v>EG_SOLARRFER</v>
      </c>
    </row>
    <row r="1392" spans="1:7" x14ac:dyDescent="0.25">
      <c r="A1392" t="s">
        <v>20</v>
      </c>
      <c r="B1392" t="s">
        <v>6</v>
      </c>
      <c r="C1392" t="s">
        <v>10</v>
      </c>
      <c r="D1392" t="s">
        <v>374</v>
      </c>
      <c r="E1392">
        <v>2028</v>
      </c>
      <c r="F1392">
        <v>0</v>
      </c>
      <c r="G1392" s="2" t="str">
        <f t="shared" si="21"/>
        <v>EG_SOLARRFER</v>
      </c>
    </row>
    <row r="1393" spans="1:7" x14ac:dyDescent="0.25">
      <c r="A1393" t="s">
        <v>20</v>
      </c>
      <c r="B1393" t="s">
        <v>6</v>
      </c>
      <c r="C1393" t="s">
        <v>10</v>
      </c>
      <c r="D1393" t="s">
        <v>374</v>
      </c>
      <c r="E1393">
        <v>2029</v>
      </c>
      <c r="F1393">
        <v>0</v>
      </c>
      <c r="G1393" s="2" t="str">
        <f t="shared" si="21"/>
        <v>EG_SOLARRFER</v>
      </c>
    </row>
    <row r="1394" spans="1:7" x14ac:dyDescent="0.25">
      <c r="A1394" t="s">
        <v>20</v>
      </c>
      <c r="B1394" t="s">
        <v>6</v>
      </c>
      <c r="C1394" t="s">
        <v>10</v>
      </c>
      <c r="D1394" t="s">
        <v>374</v>
      </c>
      <c r="E1394">
        <v>2030</v>
      </c>
      <c r="F1394">
        <v>0</v>
      </c>
      <c r="G1394" s="2" t="str">
        <f t="shared" si="21"/>
        <v>EG_SOLARRFER</v>
      </c>
    </row>
    <row r="1395" spans="1:7" x14ac:dyDescent="0.25">
      <c r="A1395" t="s">
        <v>20</v>
      </c>
      <c r="B1395" t="s">
        <v>6</v>
      </c>
      <c r="C1395" t="s">
        <v>10</v>
      </c>
      <c r="D1395" t="s">
        <v>374</v>
      </c>
      <c r="E1395">
        <v>2031</v>
      </c>
      <c r="F1395">
        <v>0</v>
      </c>
      <c r="G1395" s="2" t="str">
        <f t="shared" si="21"/>
        <v>EG_SOLARRFER</v>
      </c>
    </row>
    <row r="1396" spans="1:7" x14ac:dyDescent="0.25">
      <c r="A1396" t="s">
        <v>20</v>
      </c>
      <c r="B1396" t="s">
        <v>6</v>
      </c>
      <c r="C1396" t="s">
        <v>10</v>
      </c>
      <c r="D1396" t="s">
        <v>374</v>
      </c>
      <c r="E1396">
        <v>2032</v>
      </c>
      <c r="F1396">
        <v>0</v>
      </c>
      <c r="G1396" s="2" t="str">
        <f t="shared" si="21"/>
        <v>EG_SOLARRFER</v>
      </c>
    </row>
    <row r="1397" spans="1:7" x14ac:dyDescent="0.25">
      <c r="A1397" t="s">
        <v>20</v>
      </c>
      <c r="B1397" t="s">
        <v>6</v>
      </c>
      <c r="C1397" t="s">
        <v>10</v>
      </c>
      <c r="D1397" t="s">
        <v>374</v>
      </c>
      <c r="E1397">
        <v>2033</v>
      </c>
      <c r="F1397">
        <v>0</v>
      </c>
      <c r="G1397" s="2" t="str">
        <f t="shared" si="21"/>
        <v>EG_SOLARRFER</v>
      </c>
    </row>
    <row r="1398" spans="1:7" x14ac:dyDescent="0.25">
      <c r="A1398" t="s">
        <v>20</v>
      </c>
      <c r="B1398" t="s">
        <v>6</v>
      </c>
      <c r="C1398" t="s">
        <v>10</v>
      </c>
      <c r="D1398" t="s">
        <v>374</v>
      </c>
      <c r="E1398">
        <v>2034</v>
      </c>
      <c r="F1398">
        <v>0</v>
      </c>
      <c r="G1398" s="2" t="str">
        <f t="shared" si="21"/>
        <v>EG_SOLARRFER</v>
      </c>
    </row>
    <row r="1399" spans="1:7" x14ac:dyDescent="0.25">
      <c r="A1399" t="s">
        <v>20</v>
      </c>
      <c r="B1399" t="s">
        <v>6</v>
      </c>
      <c r="C1399" t="s">
        <v>10</v>
      </c>
      <c r="D1399" t="s">
        <v>374</v>
      </c>
      <c r="E1399">
        <v>2035</v>
      </c>
      <c r="F1399">
        <v>0</v>
      </c>
      <c r="G1399" s="2" t="str">
        <f t="shared" si="21"/>
        <v>EG_SOLARRFER</v>
      </c>
    </row>
    <row r="1400" spans="1:7" x14ac:dyDescent="0.25">
      <c r="A1400" t="s">
        <v>20</v>
      </c>
      <c r="B1400" t="s">
        <v>6</v>
      </c>
      <c r="C1400" t="s">
        <v>10</v>
      </c>
      <c r="D1400" t="s">
        <v>374</v>
      </c>
      <c r="E1400">
        <v>2036</v>
      </c>
      <c r="F1400">
        <v>0</v>
      </c>
      <c r="G1400" s="2" t="str">
        <f t="shared" si="21"/>
        <v>EG_SOLARRFER</v>
      </c>
    </row>
    <row r="1401" spans="1:7" x14ac:dyDescent="0.25">
      <c r="A1401" t="s">
        <v>20</v>
      </c>
      <c r="B1401" t="s">
        <v>6</v>
      </c>
      <c r="C1401" t="s">
        <v>10</v>
      </c>
      <c r="D1401" t="s">
        <v>374</v>
      </c>
      <c r="E1401">
        <v>2037</v>
      </c>
      <c r="F1401">
        <v>5.1787299999999997E-4</v>
      </c>
      <c r="G1401" s="2" t="str">
        <f t="shared" si="21"/>
        <v>EG_SOLARRFER</v>
      </c>
    </row>
    <row r="1402" spans="1:7" x14ac:dyDescent="0.25">
      <c r="A1402" t="s">
        <v>20</v>
      </c>
      <c r="B1402" t="s">
        <v>6</v>
      </c>
      <c r="C1402" t="s">
        <v>10</v>
      </c>
      <c r="D1402" t="s">
        <v>374</v>
      </c>
      <c r="E1402">
        <v>2038</v>
      </c>
      <c r="F1402">
        <v>5.1787299999999997E-4</v>
      </c>
      <c r="G1402" s="2" t="str">
        <f t="shared" si="21"/>
        <v>EG_SOLARRFER</v>
      </c>
    </row>
    <row r="1403" spans="1:7" x14ac:dyDescent="0.25">
      <c r="A1403" t="s">
        <v>20</v>
      </c>
      <c r="B1403" t="s">
        <v>6</v>
      </c>
      <c r="C1403" t="s">
        <v>10</v>
      </c>
      <c r="D1403" t="s">
        <v>374</v>
      </c>
      <c r="E1403">
        <v>2039</v>
      </c>
      <c r="F1403">
        <v>5.1787299999999997E-4</v>
      </c>
      <c r="G1403" s="2" t="str">
        <f t="shared" si="21"/>
        <v>EG_SOLARRFER</v>
      </c>
    </row>
    <row r="1404" spans="1:7" x14ac:dyDescent="0.25">
      <c r="A1404" t="s">
        <v>20</v>
      </c>
      <c r="B1404" t="s">
        <v>6</v>
      </c>
      <c r="C1404" t="s">
        <v>10</v>
      </c>
      <c r="D1404" t="s">
        <v>374</v>
      </c>
      <c r="E1404">
        <v>2040</v>
      </c>
      <c r="F1404" s="81">
        <v>6.4182299999999997E-5</v>
      </c>
      <c r="G1404" s="2" t="str">
        <f t="shared" si="21"/>
        <v>EG_SOLARRFER</v>
      </c>
    </row>
    <row r="1405" spans="1:7" x14ac:dyDescent="0.25">
      <c r="A1405" t="s">
        <v>20</v>
      </c>
      <c r="B1405" t="s">
        <v>6</v>
      </c>
      <c r="C1405" t="s">
        <v>10</v>
      </c>
      <c r="D1405" t="s">
        <v>374</v>
      </c>
      <c r="E1405">
        <v>2041</v>
      </c>
      <c r="F1405">
        <v>1.7909919999999999E-3</v>
      </c>
      <c r="G1405" s="2" t="str">
        <f t="shared" si="21"/>
        <v>EG_SOLARRFER</v>
      </c>
    </row>
    <row r="1406" spans="1:7" x14ac:dyDescent="0.25">
      <c r="A1406" t="s">
        <v>20</v>
      </c>
      <c r="B1406" t="s">
        <v>6</v>
      </c>
      <c r="C1406" t="s">
        <v>10</v>
      </c>
      <c r="D1406" t="s">
        <v>373</v>
      </c>
      <c r="E1406">
        <v>2024</v>
      </c>
      <c r="F1406">
        <v>0</v>
      </c>
      <c r="G1406" s="2" t="str">
        <f t="shared" si="21"/>
        <v>EG_SOLARRFER</v>
      </c>
    </row>
    <row r="1407" spans="1:7" x14ac:dyDescent="0.25">
      <c r="A1407" t="s">
        <v>20</v>
      </c>
      <c r="B1407" t="s">
        <v>6</v>
      </c>
      <c r="C1407" t="s">
        <v>10</v>
      </c>
      <c r="D1407" t="s">
        <v>373</v>
      </c>
      <c r="E1407">
        <v>2025</v>
      </c>
      <c r="F1407">
        <v>0</v>
      </c>
      <c r="G1407" s="2" t="str">
        <f t="shared" si="21"/>
        <v>EG_SOLARRFER</v>
      </c>
    </row>
    <row r="1408" spans="1:7" x14ac:dyDescent="0.25">
      <c r="A1408" t="s">
        <v>20</v>
      </c>
      <c r="B1408" t="s">
        <v>6</v>
      </c>
      <c r="C1408" t="s">
        <v>10</v>
      </c>
      <c r="D1408" t="s">
        <v>373</v>
      </c>
      <c r="E1408">
        <v>2026</v>
      </c>
      <c r="F1408">
        <v>0</v>
      </c>
      <c r="G1408" s="2" t="str">
        <f t="shared" si="21"/>
        <v>EG_SOLARRFER</v>
      </c>
    </row>
    <row r="1409" spans="1:7" x14ac:dyDescent="0.25">
      <c r="A1409" t="s">
        <v>20</v>
      </c>
      <c r="B1409" t="s">
        <v>6</v>
      </c>
      <c r="C1409" t="s">
        <v>10</v>
      </c>
      <c r="D1409" t="s">
        <v>373</v>
      </c>
      <c r="E1409">
        <v>2027</v>
      </c>
      <c r="F1409">
        <v>0</v>
      </c>
      <c r="G1409" s="2" t="str">
        <f t="shared" si="21"/>
        <v>EG_SOLARRFER</v>
      </c>
    </row>
    <row r="1410" spans="1:7" x14ac:dyDescent="0.25">
      <c r="A1410" t="s">
        <v>20</v>
      </c>
      <c r="B1410" t="s">
        <v>6</v>
      </c>
      <c r="C1410" t="s">
        <v>10</v>
      </c>
      <c r="D1410" t="s">
        <v>373</v>
      </c>
      <c r="E1410">
        <v>2028</v>
      </c>
      <c r="F1410">
        <v>0</v>
      </c>
      <c r="G1410" s="2" t="str">
        <f t="shared" si="21"/>
        <v>EG_SOLARRFER</v>
      </c>
    </row>
    <row r="1411" spans="1:7" x14ac:dyDescent="0.25">
      <c r="A1411" t="s">
        <v>20</v>
      </c>
      <c r="B1411" t="s">
        <v>6</v>
      </c>
      <c r="C1411" t="s">
        <v>10</v>
      </c>
      <c r="D1411" t="s">
        <v>373</v>
      </c>
      <c r="E1411">
        <v>2029</v>
      </c>
      <c r="F1411">
        <v>0</v>
      </c>
      <c r="G1411" s="2" t="str">
        <f t="shared" ref="G1411:G1474" si="22">_xlfn.CONCAT(A1411,C1411)</f>
        <v>EG_SOLARRFER</v>
      </c>
    </row>
    <row r="1412" spans="1:7" x14ac:dyDescent="0.25">
      <c r="A1412" t="s">
        <v>20</v>
      </c>
      <c r="B1412" t="s">
        <v>6</v>
      </c>
      <c r="C1412" t="s">
        <v>10</v>
      </c>
      <c r="D1412" t="s">
        <v>373</v>
      </c>
      <c r="E1412">
        <v>2030</v>
      </c>
      <c r="F1412">
        <v>0</v>
      </c>
      <c r="G1412" s="2" t="str">
        <f t="shared" si="22"/>
        <v>EG_SOLARRFER</v>
      </c>
    </row>
    <row r="1413" spans="1:7" x14ac:dyDescent="0.25">
      <c r="A1413" t="s">
        <v>20</v>
      </c>
      <c r="B1413" t="s">
        <v>6</v>
      </c>
      <c r="C1413" t="s">
        <v>10</v>
      </c>
      <c r="D1413" t="s">
        <v>373</v>
      </c>
      <c r="E1413">
        <v>2031</v>
      </c>
      <c r="F1413">
        <v>0</v>
      </c>
      <c r="G1413" s="2" t="str">
        <f t="shared" si="22"/>
        <v>EG_SOLARRFER</v>
      </c>
    </row>
    <row r="1414" spans="1:7" x14ac:dyDescent="0.25">
      <c r="A1414" t="s">
        <v>20</v>
      </c>
      <c r="B1414" t="s">
        <v>6</v>
      </c>
      <c r="C1414" t="s">
        <v>10</v>
      </c>
      <c r="D1414" t="s">
        <v>373</v>
      </c>
      <c r="E1414">
        <v>2032</v>
      </c>
      <c r="F1414">
        <v>0</v>
      </c>
      <c r="G1414" s="2" t="str">
        <f t="shared" si="22"/>
        <v>EG_SOLARRFER</v>
      </c>
    </row>
    <row r="1415" spans="1:7" x14ac:dyDescent="0.25">
      <c r="A1415" t="s">
        <v>20</v>
      </c>
      <c r="B1415" t="s">
        <v>6</v>
      </c>
      <c r="C1415" t="s">
        <v>10</v>
      </c>
      <c r="D1415" t="s">
        <v>373</v>
      </c>
      <c r="E1415">
        <v>2033</v>
      </c>
      <c r="F1415">
        <v>0</v>
      </c>
      <c r="G1415" s="2" t="str">
        <f t="shared" si="22"/>
        <v>EG_SOLARRFER</v>
      </c>
    </row>
    <row r="1416" spans="1:7" x14ac:dyDescent="0.25">
      <c r="A1416" t="s">
        <v>20</v>
      </c>
      <c r="B1416" t="s">
        <v>6</v>
      </c>
      <c r="C1416" t="s">
        <v>10</v>
      </c>
      <c r="D1416" t="s">
        <v>373</v>
      </c>
      <c r="E1416">
        <v>2034</v>
      </c>
      <c r="F1416">
        <v>0</v>
      </c>
      <c r="G1416" s="2" t="str">
        <f t="shared" si="22"/>
        <v>EG_SOLARRFER</v>
      </c>
    </row>
    <row r="1417" spans="1:7" x14ac:dyDescent="0.25">
      <c r="A1417" t="s">
        <v>20</v>
      </c>
      <c r="B1417" t="s">
        <v>6</v>
      </c>
      <c r="C1417" t="s">
        <v>10</v>
      </c>
      <c r="D1417" t="s">
        <v>373</v>
      </c>
      <c r="E1417">
        <v>2035</v>
      </c>
      <c r="F1417">
        <v>0</v>
      </c>
      <c r="G1417" s="2" t="str">
        <f t="shared" si="22"/>
        <v>EG_SOLARRFER</v>
      </c>
    </row>
    <row r="1418" spans="1:7" x14ac:dyDescent="0.25">
      <c r="A1418" t="s">
        <v>20</v>
      </c>
      <c r="B1418" t="s">
        <v>6</v>
      </c>
      <c r="C1418" t="s">
        <v>10</v>
      </c>
      <c r="D1418" t="s">
        <v>373</v>
      </c>
      <c r="E1418">
        <v>2036</v>
      </c>
      <c r="F1418">
        <v>0</v>
      </c>
      <c r="G1418" s="2" t="str">
        <f t="shared" si="22"/>
        <v>EG_SOLARRFER</v>
      </c>
    </row>
    <row r="1419" spans="1:7" x14ac:dyDescent="0.25">
      <c r="A1419" t="s">
        <v>20</v>
      </c>
      <c r="B1419" t="s">
        <v>6</v>
      </c>
      <c r="C1419" t="s">
        <v>10</v>
      </c>
      <c r="D1419" t="s">
        <v>373</v>
      </c>
      <c r="E1419">
        <v>2037</v>
      </c>
      <c r="F1419">
        <v>7.4708700000000001E-4</v>
      </c>
      <c r="G1419" s="2" t="str">
        <f t="shared" si="22"/>
        <v>EG_SOLARRFER</v>
      </c>
    </row>
    <row r="1420" spans="1:7" x14ac:dyDescent="0.25">
      <c r="A1420" t="s">
        <v>20</v>
      </c>
      <c r="B1420" t="s">
        <v>6</v>
      </c>
      <c r="C1420" t="s">
        <v>10</v>
      </c>
      <c r="D1420" t="s">
        <v>373</v>
      </c>
      <c r="E1420">
        <v>2038</v>
      </c>
      <c r="F1420">
        <v>7.4708700000000001E-4</v>
      </c>
      <c r="G1420" s="2" t="str">
        <f t="shared" si="22"/>
        <v>EG_SOLARRFER</v>
      </c>
    </row>
    <row r="1421" spans="1:7" x14ac:dyDescent="0.25">
      <c r="A1421" t="s">
        <v>20</v>
      </c>
      <c r="B1421" t="s">
        <v>6</v>
      </c>
      <c r="C1421" t="s">
        <v>10</v>
      </c>
      <c r="D1421" t="s">
        <v>373</v>
      </c>
      <c r="E1421">
        <v>2039</v>
      </c>
      <c r="F1421">
        <v>7.4708700000000001E-4</v>
      </c>
      <c r="G1421" s="2" t="str">
        <f t="shared" si="22"/>
        <v>EG_SOLARRFER</v>
      </c>
    </row>
    <row r="1422" spans="1:7" x14ac:dyDescent="0.25">
      <c r="A1422" t="s">
        <v>20</v>
      </c>
      <c r="B1422" t="s">
        <v>6</v>
      </c>
      <c r="C1422" t="s">
        <v>10</v>
      </c>
      <c r="D1422" t="s">
        <v>373</v>
      </c>
      <c r="E1422">
        <v>2040</v>
      </c>
      <c r="F1422" s="81">
        <v>5.0865500000000003E-5</v>
      </c>
      <c r="G1422" s="2" t="str">
        <f t="shared" si="22"/>
        <v>EG_SOLARRFER</v>
      </c>
    </row>
    <row r="1423" spans="1:7" x14ac:dyDescent="0.25">
      <c r="A1423" t="s">
        <v>20</v>
      </c>
      <c r="B1423" t="s">
        <v>6</v>
      </c>
      <c r="C1423" t="s">
        <v>10</v>
      </c>
      <c r="D1423" t="s">
        <v>373</v>
      </c>
      <c r="E1423">
        <v>2041</v>
      </c>
      <c r="F1423">
        <v>1.7802900000000001E-4</v>
      </c>
      <c r="G1423" s="2" t="str">
        <f t="shared" si="22"/>
        <v>EG_SOLARRFER</v>
      </c>
    </row>
    <row r="1424" spans="1:7" x14ac:dyDescent="0.25">
      <c r="A1424" t="s">
        <v>20</v>
      </c>
      <c r="B1424" t="s">
        <v>6</v>
      </c>
      <c r="C1424" t="s">
        <v>11</v>
      </c>
      <c r="D1424" t="s">
        <v>371</v>
      </c>
      <c r="E1424">
        <v>2024</v>
      </c>
      <c r="F1424">
        <v>0</v>
      </c>
      <c r="G1424" s="2" t="str">
        <f t="shared" si="22"/>
        <v>EG_SOLARRFWR</v>
      </c>
    </row>
    <row r="1425" spans="1:7" x14ac:dyDescent="0.25">
      <c r="A1425" t="s">
        <v>20</v>
      </c>
      <c r="B1425" t="s">
        <v>6</v>
      </c>
      <c r="C1425" t="s">
        <v>11</v>
      </c>
      <c r="D1425" t="s">
        <v>371</v>
      </c>
      <c r="E1425">
        <v>2025</v>
      </c>
      <c r="F1425">
        <v>0</v>
      </c>
      <c r="G1425" s="2" t="str">
        <f t="shared" si="22"/>
        <v>EG_SOLARRFWR</v>
      </c>
    </row>
    <row r="1426" spans="1:7" x14ac:dyDescent="0.25">
      <c r="A1426" t="s">
        <v>20</v>
      </c>
      <c r="B1426" t="s">
        <v>6</v>
      </c>
      <c r="C1426" t="s">
        <v>11</v>
      </c>
      <c r="D1426" t="s">
        <v>371</v>
      </c>
      <c r="E1426">
        <v>2026</v>
      </c>
      <c r="F1426">
        <v>0</v>
      </c>
      <c r="G1426" s="2" t="str">
        <f t="shared" si="22"/>
        <v>EG_SOLARRFWR</v>
      </c>
    </row>
    <row r="1427" spans="1:7" x14ac:dyDescent="0.25">
      <c r="A1427" t="s">
        <v>20</v>
      </c>
      <c r="B1427" t="s">
        <v>6</v>
      </c>
      <c r="C1427" t="s">
        <v>11</v>
      </c>
      <c r="D1427" t="s">
        <v>371</v>
      </c>
      <c r="E1427">
        <v>2027</v>
      </c>
      <c r="F1427">
        <v>0</v>
      </c>
      <c r="G1427" s="2" t="str">
        <f t="shared" si="22"/>
        <v>EG_SOLARRFWR</v>
      </c>
    </row>
    <row r="1428" spans="1:7" x14ac:dyDescent="0.25">
      <c r="A1428" t="s">
        <v>20</v>
      </c>
      <c r="B1428" t="s">
        <v>6</v>
      </c>
      <c r="C1428" t="s">
        <v>11</v>
      </c>
      <c r="D1428" t="s">
        <v>371</v>
      </c>
      <c r="E1428">
        <v>2028</v>
      </c>
      <c r="F1428">
        <v>0</v>
      </c>
      <c r="G1428" s="2" t="str">
        <f t="shared" si="22"/>
        <v>EG_SOLARRFWR</v>
      </c>
    </row>
    <row r="1429" spans="1:7" x14ac:dyDescent="0.25">
      <c r="A1429" t="s">
        <v>20</v>
      </c>
      <c r="B1429" t="s">
        <v>6</v>
      </c>
      <c r="C1429" t="s">
        <v>11</v>
      </c>
      <c r="D1429" t="s">
        <v>371</v>
      </c>
      <c r="E1429">
        <v>2029</v>
      </c>
      <c r="F1429">
        <v>0</v>
      </c>
      <c r="G1429" s="2" t="str">
        <f t="shared" si="22"/>
        <v>EG_SOLARRFWR</v>
      </c>
    </row>
    <row r="1430" spans="1:7" x14ac:dyDescent="0.25">
      <c r="A1430" t="s">
        <v>20</v>
      </c>
      <c r="B1430" t="s">
        <v>6</v>
      </c>
      <c r="C1430" t="s">
        <v>11</v>
      </c>
      <c r="D1430" t="s">
        <v>371</v>
      </c>
      <c r="E1430">
        <v>2030</v>
      </c>
      <c r="F1430">
        <v>0</v>
      </c>
      <c r="G1430" s="2" t="str">
        <f t="shared" si="22"/>
        <v>EG_SOLARRFWR</v>
      </c>
    </row>
    <row r="1431" spans="1:7" x14ac:dyDescent="0.25">
      <c r="A1431" t="s">
        <v>20</v>
      </c>
      <c r="B1431" t="s">
        <v>6</v>
      </c>
      <c r="C1431" t="s">
        <v>11</v>
      </c>
      <c r="D1431" t="s">
        <v>371</v>
      </c>
      <c r="E1431">
        <v>2031</v>
      </c>
      <c r="F1431">
        <v>0</v>
      </c>
      <c r="G1431" s="2" t="str">
        <f t="shared" si="22"/>
        <v>EG_SOLARRFWR</v>
      </c>
    </row>
    <row r="1432" spans="1:7" x14ac:dyDescent="0.25">
      <c r="A1432" t="s">
        <v>20</v>
      </c>
      <c r="B1432" t="s">
        <v>6</v>
      </c>
      <c r="C1432" t="s">
        <v>11</v>
      </c>
      <c r="D1432" t="s">
        <v>371</v>
      </c>
      <c r="E1432">
        <v>2032</v>
      </c>
      <c r="F1432">
        <v>0</v>
      </c>
      <c r="G1432" s="2" t="str">
        <f t="shared" si="22"/>
        <v>EG_SOLARRFWR</v>
      </c>
    </row>
    <row r="1433" spans="1:7" x14ac:dyDescent="0.25">
      <c r="A1433" t="s">
        <v>20</v>
      </c>
      <c r="B1433" t="s">
        <v>6</v>
      </c>
      <c r="C1433" t="s">
        <v>11</v>
      </c>
      <c r="D1433" t="s">
        <v>371</v>
      </c>
      <c r="E1433">
        <v>2033</v>
      </c>
      <c r="F1433">
        <v>0</v>
      </c>
      <c r="G1433" s="2" t="str">
        <f t="shared" si="22"/>
        <v>EG_SOLARRFWR</v>
      </c>
    </row>
    <row r="1434" spans="1:7" x14ac:dyDescent="0.25">
      <c r="A1434" t="s">
        <v>20</v>
      </c>
      <c r="B1434" t="s">
        <v>6</v>
      </c>
      <c r="C1434" t="s">
        <v>11</v>
      </c>
      <c r="D1434" t="s">
        <v>371</v>
      </c>
      <c r="E1434">
        <v>2034</v>
      </c>
      <c r="F1434">
        <v>0</v>
      </c>
      <c r="G1434" s="2" t="str">
        <f t="shared" si="22"/>
        <v>EG_SOLARRFWR</v>
      </c>
    </row>
    <row r="1435" spans="1:7" x14ac:dyDescent="0.25">
      <c r="A1435" t="s">
        <v>20</v>
      </c>
      <c r="B1435" t="s">
        <v>6</v>
      </c>
      <c r="C1435" t="s">
        <v>11</v>
      </c>
      <c r="D1435" t="s">
        <v>371</v>
      </c>
      <c r="E1435">
        <v>2035</v>
      </c>
      <c r="F1435">
        <v>0</v>
      </c>
      <c r="G1435" s="2" t="str">
        <f t="shared" si="22"/>
        <v>EG_SOLARRFWR</v>
      </c>
    </row>
    <row r="1436" spans="1:7" x14ac:dyDescent="0.25">
      <c r="A1436" t="s">
        <v>20</v>
      </c>
      <c r="B1436" t="s">
        <v>6</v>
      </c>
      <c r="C1436" t="s">
        <v>11</v>
      </c>
      <c r="D1436" t="s">
        <v>371</v>
      </c>
      <c r="E1436">
        <v>2036</v>
      </c>
      <c r="F1436">
        <v>0</v>
      </c>
      <c r="G1436" s="2" t="str">
        <f t="shared" si="22"/>
        <v>EG_SOLARRFWR</v>
      </c>
    </row>
    <row r="1437" spans="1:7" x14ac:dyDescent="0.25">
      <c r="A1437" t="s">
        <v>20</v>
      </c>
      <c r="B1437" t="s">
        <v>6</v>
      </c>
      <c r="C1437" t="s">
        <v>11</v>
      </c>
      <c r="D1437" t="s">
        <v>371</v>
      </c>
      <c r="E1437">
        <v>2037</v>
      </c>
      <c r="F1437">
        <v>2.3119699999999999E-4</v>
      </c>
      <c r="G1437" s="2" t="str">
        <f t="shared" si="22"/>
        <v>EG_SOLARRFWR</v>
      </c>
    </row>
    <row r="1438" spans="1:7" x14ac:dyDescent="0.25">
      <c r="A1438" t="s">
        <v>20</v>
      </c>
      <c r="B1438" t="s">
        <v>6</v>
      </c>
      <c r="C1438" t="s">
        <v>11</v>
      </c>
      <c r="D1438" t="s">
        <v>371</v>
      </c>
      <c r="E1438">
        <v>2038</v>
      </c>
      <c r="F1438">
        <v>2.3119699999999999E-4</v>
      </c>
      <c r="G1438" s="2" t="str">
        <f t="shared" si="22"/>
        <v>EG_SOLARRFWR</v>
      </c>
    </row>
    <row r="1439" spans="1:7" x14ac:dyDescent="0.25">
      <c r="A1439" t="s">
        <v>20</v>
      </c>
      <c r="B1439" t="s">
        <v>6</v>
      </c>
      <c r="C1439" t="s">
        <v>11</v>
      </c>
      <c r="D1439" t="s">
        <v>371</v>
      </c>
      <c r="E1439">
        <v>2039</v>
      </c>
      <c r="F1439">
        <v>2.3119699999999999E-4</v>
      </c>
      <c r="G1439" s="2" t="str">
        <f t="shared" si="22"/>
        <v>EG_SOLARRFWR</v>
      </c>
    </row>
    <row r="1440" spans="1:7" x14ac:dyDescent="0.25">
      <c r="A1440" t="s">
        <v>20</v>
      </c>
      <c r="B1440" t="s">
        <v>6</v>
      </c>
      <c r="C1440" t="s">
        <v>11</v>
      </c>
      <c r="D1440" t="s">
        <v>371</v>
      </c>
      <c r="E1440">
        <v>2040</v>
      </c>
      <c r="F1440" s="81">
        <v>4.8844500000000003E-5</v>
      </c>
      <c r="G1440" s="2" t="str">
        <f t="shared" si="22"/>
        <v>EG_SOLARRFWR</v>
      </c>
    </row>
    <row r="1441" spans="1:7" x14ac:dyDescent="0.25">
      <c r="A1441" t="s">
        <v>20</v>
      </c>
      <c r="B1441" t="s">
        <v>6</v>
      </c>
      <c r="C1441" t="s">
        <v>11</v>
      </c>
      <c r="D1441" t="s">
        <v>371</v>
      </c>
      <c r="E1441">
        <v>2041</v>
      </c>
      <c r="F1441">
        <v>8.3992990000000007E-3</v>
      </c>
      <c r="G1441" s="2" t="str">
        <f t="shared" si="22"/>
        <v>EG_SOLARRFWR</v>
      </c>
    </row>
    <row r="1442" spans="1:7" x14ac:dyDescent="0.25">
      <c r="A1442" t="s">
        <v>20</v>
      </c>
      <c r="B1442" t="s">
        <v>6</v>
      </c>
      <c r="C1442" t="s">
        <v>11</v>
      </c>
      <c r="D1442" t="s">
        <v>370</v>
      </c>
      <c r="E1442">
        <v>2024</v>
      </c>
      <c r="F1442">
        <v>0</v>
      </c>
      <c r="G1442" s="2" t="str">
        <f t="shared" si="22"/>
        <v>EG_SOLARRFWR</v>
      </c>
    </row>
    <row r="1443" spans="1:7" x14ac:dyDescent="0.25">
      <c r="A1443" t="s">
        <v>20</v>
      </c>
      <c r="B1443" t="s">
        <v>6</v>
      </c>
      <c r="C1443" t="s">
        <v>11</v>
      </c>
      <c r="D1443" t="s">
        <v>370</v>
      </c>
      <c r="E1443">
        <v>2025</v>
      </c>
      <c r="F1443">
        <v>0</v>
      </c>
      <c r="G1443" s="2" t="str">
        <f t="shared" si="22"/>
        <v>EG_SOLARRFWR</v>
      </c>
    </row>
    <row r="1444" spans="1:7" x14ac:dyDescent="0.25">
      <c r="A1444" t="s">
        <v>20</v>
      </c>
      <c r="B1444" t="s">
        <v>6</v>
      </c>
      <c r="C1444" t="s">
        <v>11</v>
      </c>
      <c r="D1444" t="s">
        <v>370</v>
      </c>
      <c r="E1444">
        <v>2026</v>
      </c>
      <c r="F1444">
        <v>0</v>
      </c>
      <c r="G1444" s="2" t="str">
        <f t="shared" si="22"/>
        <v>EG_SOLARRFWR</v>
      </c>
    </row>
    <row r="1445" spans="1:7" x14ac:dyDescent="0.25">
      <c r="A1445" t="s">
        <v>20</v>
      </c>
      <c r="B1445" t="s">
        <v>6</v>
      </c>
      <c r="C1445" t="s">
        <v>11</v>
      </c>
      <c r="D1445" t="s">
        <v>370</v>
      </c>
      <c r="E1445">
        <v>2027</v>
      </c>
      <c r="F1445">
        <v>0</v>
      </c>
      <c r="G1445" s="2" t="str">
        <f t="shared" si="22"/>
        <v>EG_SOLARRFWR</v>
      </c>
    </row>
    <row r="1446" spans="1:7" x14ac:dyDescent="0.25">
      <c r="A1446" t="s">
        <v>20</v>
      </c>
      <c r="B1446" t="s">
        <v>6</v>
      </c>
      <c r="C1446" t="s">
        <v>11</v>
      </c>
      <c r="D1446" t="s">
        <v>370</v>
      </c>
      <c r="E1446">
        <v>2028</v>
      </c>
      <c r="F1446">
        <v>0</v>
      </c>
      <c r="G1446" s="2" t="str">
        <f t="shared" si="22"/>
        <v>EG_SOLARRFWR</v>
      </c>
    </row>
    <row r="1447" spans="1:7" x14ac:dyDescent="0.25">
      <c r="A1447" t="s">
        <v>20</v>
      </c>
      <c r="B1447" t="s">
        <v>6</v>
      </c>
      <c r="C1447" t="s">
        <v>11</v>
      </c>
      <c r="D1447" t="s">
        <v>370</v>
      </c>
      <c r="E1447">
        <v>2029</v>
      </c>
      <c r="F1447">
        <v>0</v>
      </c>
      <c r="G1447" s="2" t="str">
        <f t="shared" si="22"/>
        <v>EG_SOLARRFWR</v>
      </c>
    </row>
    <row r="1448" spans="1:7" x14ac:dyDescent="0.25">
      <c r="A1448" t="s">
        <v>20</v>
      </c>
      <c r="B1448" t="s">
        <v>6</v>
      </c>
      <c r="C1448" t="s">
        <v>11</v>
      </c>
      <c r="D1448" t="s">
        <v>370</v>
      </c>
      <c r="E1448">
        <v>2030</v>
      </c>
      <c r="F1448">
        <v>0</v>
      </c>
      <c r="G1448" s="2" t="str">
        <f t="shared" si="22"/>
        <v>EG_SOLARRFWR</v>
      </c>
    </row>
    <row r="1449" spans="1:7" x14ac:dyDescent="0.25">
      <c r="A1449" t="s">
        <v>20</v>
      </c>
      <c r="B1449" t="s">
        <v>6</v>
      </c>
      <c r="C1449" t="s">
        <v>11</v>
      </c>
      <c r="D1449" t="s">
        <v>370</v>
      </c>
      <c r="E1449">
        <v>2031</v>
      </c>
      <c r="F1449">
        <v>0</v>
      </c>
      <c r="G1449" s="2" t="str">
        <f t="shared" si="22"/>
        <v>EG_SOLARRFWR</v>
      </c>
    </row>
    <row r="1450" spans="1:7" x14ac:dyDescent="0.25">
      <c r="A1450" t="s">
        <v>20</v>
      </c>
      <c r="B1450" t="s">
        <v>6</v>
      </c>
      <c r="C1450" t="s">
        <v>11</v>
      </c>
      <c r="D1450" t="s">
        <v>370</v>
      </c>
      <c r="E1450">
        <v>2032</v>
      </c>
      <c r="F1450">
        <v>0</v>
      </c>
      <c r="G1450" s="2" t="str">
        <f t="shared" si="22"/>
        <v>EG_SOLARRFWR</v>
      </c>
    </row>
    <row r="1451" spans="1:7" x14ac:dyDescent="0.25">
      <c r="A1451" t="s">
        <v>20</v>
      </c>
      <c r="B1451" t="s">
        <v>6</v>
      </c>
      <c r="C1451" t="s">
        <v>11</v>
      </c>
      <c r="D1451" t="s">
        <v>370</v>
      </c>
      <c r="E1451">
        <v>2033</v>
      </c>
      <c r="F1451">
        <v>0</v>
      </c>
      <c r="G1451" s="2" t="str">
        <f t="shared" si="22"/>
        <v>EG_SOLARRFWR</v>
      </c>
    </row>
    <row r="1452" spans="1:7" x14ac:dyDescent="0.25">
      <c r="A1452" t="s">
        <v>20</v>
      </c>
      <c r="B1452" t="s">
        <v>6</v>
      </c>
      <c r="C1452" t="s">
        <v>11</v>
      </c>
      <c r="D1452" t="s">
        <v>370</v>
      </c>
      <c r="E1452">
        <v>2034</v>
      </c>
      <c r="F1452">
        <v>0</v>
      </c>
      <c r="G1452" s="2" t="str">
        <f t="shared" si="22"/>
        <v>EG_SOLARRFWR</v>
      </c>
    </row>
    <row r="1453" spans="1:7" x14ac:dyDescent="0.25">
      <c r="A1453" t="s">
        <v>20</v>
      </c>
      <c r="B1453" t="s">
        <v>6</v>
      </c>
      <c r="C1453" t="s">
        <v>11</v>
      </c>
      <c r="D1453" t="s">
        <v>370</v>
      </c>
      <c r="E1453">
        <v>2035</v>
      </c>
      <c r="F1453">
        <v>0</v>
      </c>
      <c r="G1453" s="2" t="str">
        <f t="shared" si="22"/>
        <v>EG_SOLARRFWR</v>
      </c>
    </row>
    <row r="1454" spans="1:7" x14ac:dyDescent="0.25">
      <c r="A1454" t="s">
        <v>20</v>
      </c>
      <c r="B1454" t="s">
        <v>6</v>
      </c>
      <c r="C1454" t="s">
        <v>11</v>
      </c>
      <c r="D1454" t="s">
        <v>370</v>
      </c>
      <c r="E1454">
        <v>2036</v>
      </c>
      <c r="F1454">
        <v>0</v>
      </c>
      <c r="G1454" s="2" t="str">
        <f t="shared" si="22"/>
        <v>EG_SOLARRFWR</v>
      </c>
    </row>
    <row r="1455" spans="1:7" x14ac:dyDescent="0.25">
      <c r="A1455" t="s">
        <v>20</v>
      </c>
      <c r="B1455" t="s">
        <v>6</v>
      </c>
      <c r="C1455" t="s">
        <v>11</v>
      </c>
      <c r="D1455" t="s">
        <v>370</v>
      </c>
      <c r="E1455">
        <v>2037</v>
      </c>
      <c r="F1455">
        <v>8.3444594999999996E-2</v>
      </c>
      <c r="G1455" s="2" t="str">
        <f t="shared" si="22"/>
        <v>EG_SOLARRFWR</v>
      </c>
    </row>
    <row r="1456" spans="1:7" x14ac:dyDescent="0.25">
      <c r="A1456" t="s">
        <v>20</v>
      </c>
      <c r="B1456" t="s">
        <v>6</v>
      </c>
      <c r="C1456" t="s">
        <v>11</v>
      </c>
      <c r="D1456" t="s">
        <v>370</v>
      </c>
      <c r="E1456">
        <v>2038</v>
      </c>
      <c r="F1456">
        <v>8.3444594999999996E-2</v>
      </c>
      <c r="G1456" s="2" t="str">
        <f t="shared" si="22"/>
        <v>EG_SOLARRFWR</v>
      </c>
    </row>
    <row r="1457" spans="1:7" x14ac:dyDescent="0.25">
      <c r="A1457" t="s">
        <v>20</v>
      </c>
      <c r="B1457" t="s">
        <v>6</v>
      </c>
      <c r="C1457" t="s">
        <v>11</v>
      </c>
      <c r="D1457" t="s">
        <v>370</v>
      </c>
      <c r="E1457">
        <v>2039</v>
      </c>
      <c r="F1457">
        <v>8.3444594999999996E-2</v>
      </c>
      <c r="G1457" s="2" t="str">
        <f t="shared" si="22"/>
        <v>EG_SOLARRFWR</v>
      </c>
    </row>
    <row r="1458" spans="1:7" x14ac:dyDescent="0.25">
      <c r="A1458" t="s">
        <v>20</v>
      </c>
      <c r="B1458" t="s">
        <v>6</v>
      </c>
      <c r="C1458" t="s">
        <v>11</v>
      </c>
      <c r="D1458" t="s">
        <v>370</v>
      </c>
      <c r="E1458">
        <v>2040</v>
      </c>
      <c r="F1458">
        <v>2.2850743E-2</v>
      </c>
      <c r="G1458" s="2" t="str">
        <f t="shared" si="22"/>
        <v>EG_SOLARRFWR</v>
      </c>
    </row>
    <row r="1459" spans="1:7" x14ac:dyDescent="0.25">
      <c r="A1459" t="s">
        <v>20</v>
      </c>
      <c r="B1459" t="s">
        <v>6</v>
      </c>
      <c r="C1459" t="s">
        <v>11</v>
      </c>
      <c r="D1459" t="s">
        <v>370</v>
      </c>
      <c r="E1459">
        <v>2041</v>
      </c>
      <c r="F1459">
        <v>3.3633616999999998E-2</v>
      </c>
      <c r="G1459" s="2" t="str">
        <f t="shared" si="22"/>
        <v>EG_SOLARRFWR</v>
      </c>
    </row>
    <row r="1460" spans="1:7" x14ac:dyDescent="0.25">
      <c r="A1460" t="s">
        <v>20</v>
      </c>
      <c r="B1460" t="s">
        <v>6</v>
      </c>
      <c r="C1460" t="s">
        <v>11</v>
      </c>
      <c r="D1460" t="s">
        <v>369</v>
      </c>
      <c r="E1460">
        <v>2024</v>
      </c>
      <c r="F1460">
        <v>0</v>
      </c>
      <c r="G1460" s="2" t="str">
        <f t="shared" si="22"/>
        <v>EG_SOLARRFWR</v>
      </c>
    </row>
    <row r="1461" spans="1:7" x14ac:dyDescent="0.25">
      <c r="A1461" t="s">
        <v>20</v>
      </c>
      <c r="B1461" t="s">
        <v>6</v>
      </c>
      <c r="C1461" t="s">
        <v>11</v>
      </c>
      <c r="D1461" t="s">
        <v>369</v>
      </c>
      <c r="E1461">
        <v>2025</v>
      </c>
      <c r="F1461">
        <v>0</v>
      </c>
      <c r="G1461" s="2" t="str">
        <f t="shared" si="22"/>
        <v>EG_SOLARRFWR</v>
      </c>
    </row>
    <row r="1462" spans="1:7" x14ac:dyDescent="0.25">
      <c r="A1462" t="s">
        <v>20</v>
      </c>
      <c r="B1462" t="s">
        <v>6</v>
      </c>
      <c r="C1462" t="s">
        <v>11</v>
      </c>
      <c r="D1462" t="s">
        <v>369</v>
      </c>
      <c r="E1462">
        <v>2026</v>
      </c>
      <c r="F1462">
        <v>0</v>
      </c>
      <c r="G1462" s="2" t="str">
        <f t="shared" si="22"/>
        <v>EG_SOLARRFWR</v>
      </c>
    </row>
    <row r="1463" spans="1:7" x14ac:dyDescent="0.25">
      <c r="A1463" t="s">
        <v>20</v>
      </c>
      <c r="B1463" t="s">
        <v>6</v>
      </c>
      <c r="C1463" t="s">
        <v>11</v>
      </c>
      <c r="D1463" t="s">
        <v>369</v>
      </c>
      <c r="E1463">
        <v>2027</v>
      </c>
      <c r="F1463">
        <v>0</v>
      </c>
      <c r="G1463" s="2" t="str">
        <f t="shared" si="22"/>
        <v>EG_SOLARRFWR</v>
      </c>
    </row>
    <row r="1464" spans="1:7" x14ac:dyDescent="0.25">
      <c r="A1464" t="s">
        <v>20</v>
      </c>
      <c r="B1464" t="s">
        <v>6</v>
      </c>
      <c r="C1464" t="s">
        <v>11</v>
      </c>
      <c r="D1464" t="s">
        <v>369</v>
      </c>
      <c r="E1464">
        <v>2028</v>
      </c>
      <c r="F1464">
        <v>0</v>
      </c>
      <c r="G1464" s="2" t="str">
        <f t="shared" si="22"/>
        <v>EG_SOLARRFWR</v>
      </c>
    </row>
    <row r="1465" spans="1:7" x14ac:dyDescent="0.25">
      <c r="A1465" t="s">
        <v>20</v>
      </c>
      <c r="B1465" t="s">
        <v>6</v>
      </c>
      <c r="C1465" t="s">
        <v>11</v>
      </c>
      <c r="D1465" t="s">
        <v>369</v>
      </c>
      <c r="E1465">
        <v>2029</v>
      </c>
      <c r="F1465">
        <v>0</v>
      </c>
      <c r="G1465" s="2" t="str">
        <f t="shared" si="22"/>
        <v>EG_SOLARRFWR</v>
      </c>
    </row>
    <row r="1466" spans="1:7" x14ac:dyDescent="0.25">
      <c r="A1466" t="s">
        <v>20</v>
      </c>
      <c r="B1466" t="s">
        <v>6</v>
      </c>
      <c r="C1466" t="s">
        <v>11</v>
      </c>
      <c r="D1466" t="s">
        <v>369</v>
      </c>
      <c r="E1466">
        <v>2030</v>
      </c>
      <c r="F1466">
        <v>0</v>
      </c>
      <c r="G1466" s="2" t="str">
        <f t="shared" si="22"/>
        <v>EG_SOLARRFWR</v>
      </c>
    </row>
    <row r="1467" spans="1:7" x14ac:dyDescent="0.25">
      <c r="A1467" t="s">
        <v>20</v>
      </c>
      <c r="B1467" t="s">
        <v>6</v>
      </c>
      <c r="C1467" t="s">
        <v>11</v>
      </c>
      <c r="D1467" t="s">
        <v>369</v>
      </c>
      <c r="E1467">
        <v>2031</v>
      </c>
      <c r="F1467">
        <v>0</v>
      </c>
      <c r="G1467" s="2" t="str">
        <f t="shared" si="22"/>
        <v>EG_SOLARRFWR</v>
      </c>
    </row>
    <row r="1468" spans="1:7" x14ac:dyDescent="0.25">
      <c r="A1468" t="s">
        <v>20</v>
      </c>
      <c r="B1468" t="s">
        <v>6</v>
      </c>
      <c r="C1468" t="s">
        <v>11</v>
      </c>
      <c r="D1468" t="s">
        <v>369</v>
      </c>
      <c r="E1468">
        <v>2032</v>
      </c>
      <c r="F1468">
        <v>0</v>
      </c>
      <c r="G1468" s="2" t="str">
        <f t="shared" si="22"/>
        <v>EG_SOLARRFWR</v>
      </c>
    </row>
    <row r="1469" spans="1:7" x14ac:dyDescent="0.25">
      <c r="A1469" t="s">
        <v>20</v>
      </c>
      <c r="B1469" t="s">
        <v>6</v>
      </c>
      <c r="C1469" t="s">
        <v>11</v>
      </c>
      <c r="D1469" t="s">
        <v>369</v>
      </c>
      <c r="E1469">
        <v>2033</v>
      </c>
      <c r="F1469">
        <v>0</v>
      </c>
      <c r="G1469" s="2" t="str">
        <f t="shared" si="22"/>
        <v>EG_SOLARRFWR</v>
      </c>
    </row>
    <row r="1470" spans="1:7" x14ac:dyDescent="0.25">
      <c r="A1470" t="s">
        <v>20</v>
      </c>
      <c r="B1470" t="s">
        <v>6</v>
      </c>
      <c r="C1470" t="s">
        <v>11</v>
      </c>
      <c r="D1470" t="s">
        <v>369</v>
      </c>
      <c r="E1470">
        <v>2034</v>
      </c>
      <c r="F1470">
        <v>0</v>
      </c>
      <c r="G1470" s="2" t="str">
        <f t="shared" si="22"/>
        <v>EG_SOLARRFWR</v>
      </c>
    </row>
    <row r="1471" spans="1:7" x14ac:dyDescent="0.25">
      <c r="A1471" t="s">
        <v>20</v>
      </c>
      <c r="B1471" t="s">
        <v>6</v>
      </c>
      <c r="C1471" t="s">
        <v>11</v>
      </c>
      <c r="D1471" t="s">
        <v>369</v>
      </c>
      <c r="E1471">
        <v>2035</v>
      </c>
      <c r="F1471">
        <v>0</v>
      </c>
      <c r="G1471" s="2" t="str">
        <f t="shared" si="22"/>
        <v>EG_SOLARRFWR</v>
      </c>
    </row>
    <row r="1472" spans="1:7" x14ac:dyDescent="0.25">
      <c r="A1472" t="s">
        <v>20</v>
      </c>
      <c r="B1472" t="s">
        <v>6</v>
      </c>
      <c r="C1472" t="s">
        <v>11</v>
      </c>
      <c r="D1472" t="s">
        <v>369</v>
      </c>
      <c r="E1472">
        <v>2036</v>
      </c>
      <c r="F1472">
        <v>0</v>
      </c>
      <c r="G1472" s="2" t="str">
        <f t="shared" si="22"/>
        <v>EG_SOLARRFWR</v>
      </c>
    </row>
    <row r="1473" spans="1:7" x14ac:dyDescent="0.25">
      <c r="A1473" t="s">
        <v>20</v>
      </c>
      <c r="B1473" t="s">
        <v>6</v>
      </c>
      <c r="C1473" t="s">
        <v>11</v>
      </c>
      <c r="D1473" t="s">
        <v>369</v>
      </c>
      <c r="E1473">
        <v>2037</v>
      </c>
      <c r="F1473">
        <v>1.0958661999999999E-2</v>
      </c>
      <c r="G1473" s="2" t="str">
        <f t="shared" si="22"/>
        <v>EG_SOLARRFWR</v>
      </c>
    </row>
    <row r="1474" spans="1:7" x14ac:dyDescent="0.25">
      <c r="A1474" t="s">
        <v>20</v>
      </c>
      <c r="B1474" t="s">
        <v>6</v>
      </c>
      <c r="C1474" t="s">
        <v>11</v>
      </c>
      <c r="D1474" t="s">
        <v>369</v>
      </c>
      <c r="E1474">
        <v>2038</v>
      </c>
      <c r="F1474">
        <v>1.0958661999999999E-2</v>
      </c>
      <c r="G1474" s="2" t="str">
        <f t="shared" si="22"/>
        <v>EG_SOLARRFWR</v>
      </c>
    </row>
    <row r="1475" spans="1:7" x14ac:dyDescent="0.25">
      <c r="A1475" t="s">
        <v>20</v>
      </c>
      <c r="B1475" t="s">
        <v>6</v>
      </c>
      <c r="C1475" t="s">
        <v>11</v>
      </c>
      <c r="D1475" t="s">
        <v>369</v>
      </c>
      <c r="E1475">
        <v>2039</v>
      </c>
      <c r="F1475">
        <v>1.0958661999999999E-2</v>
      </c>
      <c r="G1475" s="2" t="str">
        <f t="shared" ref="G1475:G1538" si="23">_xlfn.CONCAT(A1475,C1475)</f>
        <v>EG_SOLARRFWR</v>
      </c>
    </row>
    <row r="1476" spans="1:7" x14ac:dyDescent="0.25">
      <c r="A1476" t="s">
        <v>20</v>
      </c>
      <c r="B1476" t="s">
        <v>6</v>
      </c>
      <c r="C1476" t="s">
        <v>11</v>
      </c>
      <c r="D1476" t="s">
        <v>369</v>
      </c>
      <c r="E1476">
        <v>2040</v>
      </c>
      <c r="F1476">
        <v>2.0019909999999998E-2</v>
      </c>
      <c r="G1476" s="2" t="str">
        <f t="shared" si="23"/>
        <v>EG_SOLARRFWR</v>
      </c>
    </row>
    <row r="1477" spans="1:7" x14ac:dyDescent="0.25">
      <c r="A1477" t="s">
        <v>20</v>
      </c>
      <c r="B1477" t="s">
        <v>6</v>
      </c>
      <c r="C1477" t="s">
        <v>11</v>
      </c>
      <c r="D1477" t="s">
        <v>369</v>
      </c>
      <c r="E1477">
        <v>2041</v>
      </c>
      <c r="F1477">
        <v>2.0624077000000001E-2</v>
      </c>
      <c r="G1477" s="2" t="str">
        <f t="shared" si="23"/>
        <v>EG_SOLARRFWR</v>
      </c>
    </row>
    <row r="1478" spans="1:7" x14ac:dyDescent="0.25">
      <c r="A1478" t="s">
        <v>20</v>
      </c>
      <c r="B1478" t="s">
        <v>6</v>
      </c>
      <c r="C1478" t="s">
        <v>11</v>
      </c>
      <c r="D1478" t="s">
        <v>368</v>
      </c>
      <c r="E1478">
        <v>2024</v>
      </c>
      <c r="F1478">
        <v>0</v>
      </c>
      <c r="G1478" s="2" t="str">
        <f t="shared" si="23"/>
        <v>EG_SOLARRFWR</v>
      </c>
    </row>
    <row r="1479" spans="1:7" x14ac:dyDescent="0.25">
      <c r="A1479" t="s">
        <v>20</v>
      </c>
      <c r="B1479" t="s">
        <v>6</v>
      </c>
      <c r="C1479" t="s">
        <v>11</v>
      </c>
      <c r="D1479" t="s">
        <v>368</v>
      </c>
      <c r="E1479">
        <v>2025</v>
      </c>
      <c r="F1479">
        <v>0</v>
      </c>
      <c r="G1479" s="2" t="str">
        <f t="shared" si="23"/>
        <v>EG_SOLARRFWR</v>
      </c>
    </row>
    <row r="1480" spans="1:7" x14ac:dyDescent="0.25">
      <c r="A1480" t="s">
        <v>20</v>
      </c>
      <c r="B1480" t="s">
        <v>6</v>
      </c>
      <c r="C1480" t="s">
        <v>11</v>
      </c>
      <c r="D1480" t="s">
        <v>368</v>
      </c>
      <c r="E1480">
        <v>2026</v>
      </c>
      <c r="F1480">
        <v>0</v>
      </c>
      <c r="G1480" s="2" t="str">
        <f t="shared" si="23"/>
        <v>EG_SOLARRFWR</v>
      </c>
    </row>
    <row r="1481" spans="1:7" x14ac:dyDescent="0.25">
      <c r="A1481" t="s">
        <v>20</v>
      </c>
      <c r="B1481" t="s">
        <v>6</v>
      </c>
      <c r="C1481" t="s">
        <v>11</v>
      </c>
      <c r="D1481" t="s">
        <v>368</v>
      </c>
      <c r="E1481">
        <v>2027</v>
      </c>
      <c r="F1481">
        <v>0</v>
      </c>
      <c r="G1481" s="2" t="str">
        <f t="shared" si="23"/>
        <v>EG_SOLARRFWR</v>
      </c>
    </row>
    <row r="1482" spans="1:7" x14ac:dyDescent="0.25">
      <c r="A1482" t="s">
        <v>20</v>
      </c>
      <c r="B1482" t="s">
        <v>6</v>
      </c>
      <c r="C1482" t="s">
        <v>11</v>
      </c>
      <c r="D1482" t="s">
        <v>368</v>
      </c>
      <c r="E1482">
        <v>2028</v>
      </c>
      <c r="F1482">
        <v>0</v>
      </c>
      <c r="G1482" s="2" t="str">
        <f t="shared" si="23"/>
        <v>EG_SOLARRFWR</v>
      </c>
    </row>
    <row r="1483" spans="1:7" x14ac:dyDescent="0.25">
      <c r="A1483" t="s">
        <v>20</v>
      </c>
      <c r="B1483" t="s">
        <v>6</v>
      </c>
      <c r="C1483" t="s">
        <v>11</v>
      </c>
      <c r="D1483" t="s">
        <v>368</v>
      </c>
      <c r="E1483">
        <v>2029</v>
      </c>
      <c r="F1483">
        <v>0</v>
      </c>
      <c r="G1483" s="2" t="str">
        <f t="shared" si="23"/>
        <v>EG_SOLARRFWR</v>
      </c>
    </row>
    <row r="1484" spans="1:7" x14ac:dyDescent="0.25">
      <c r="A1484" t="s">
        <v>20</v>
      </c>
      <c r="B1484" t="s">
        <v>6</v>
      </c>
      <c r="C1484" t="s">
        <v>11</v>
      </c>
      <c r="D1484" t="s">
        <v>368</v>
      </c>
      <c r="E1484">
        <v>2030</v>
      </c>
      <c r="F1484">
        <v>0</v>
      </c>
      <c r="G1484" s="2" t="str">
        <f t="shared" si="23"/>
        <v>EG_SOLARRFWR</v>
      </c>
    </row>
    <row r="1485" spans="1:7" x14ac:dyDescent="0.25">
      <c r="A1485" t="s">
        <v>20</v>
      </c>
      <c r="B1485" t="s">
        <v>6</v>
      </c>
      <c r="C1485" t="s">
        <v>11</v>
      </c>
      <c r="D1485" t="s">
        <v>368</v>
      </c>
      <c r="E1485">
        <v>2031</v>
      </c>
      <c r="F1485">
        <v>0</v>
      </c>
      <c r="G1485" s="2" t="str">
        <f t="shared" si="23"/>
        <v>EG_SOLARRFWR</v>
      </c>
    </row>
    <row r="1486" spans="1:7" x14ac:dyDescent="0.25">
      <c r="A1486" t="s">
        <v>20</v>
      </c>
      <c r="B1486" t="s">
        <v>6</v>
      </c>
      <c r="C1486" t="s">
        <v>11</v>
      </c>
      <c r="D1486" t="s">
        <v>368</v>
      </c>
      <c r="E1486">
        <v>2032</v>
      </c>
      <c r="F1486">
        <v>0</v>
      </c>
      <c r="G1486" s="2" t="str">
        <f t="shared" si="23"/>
        <v>EG_SOLARRFWR</v>
      </c>
    </row>
    <row r="1487" spans="1:7" x14ac:dyDescent="0.25">
      <c r="A1487" t="s">
        <v>20</v>
      </c>
      <c r="B1487" t="s">
        <v>6</v>
      </c>
      <c r="C1487" t="s">
        <v>11</v>
      </c>
      <c r="D1487" t="s">
        <v>368</v>
      </c>
      <c r="E1487">
        <v>2033</v>
      </c>
      <c r="F1487">
        <v>0</v>
      </c>
      <c r="G1487" s="2" t="str">
        <f t="shared" si="23"/>
        <v>EG_SOLARRFWR</v>
      </c>
    </row>
    <row r="1488" spans="1:7" x14ac:dyDescent="0.25">
      <c r="A1488" t="s">
        <v>20</v>
      </c>
      <c r="B1488" t="s">
        <v>6</v>
      </c>
      <c r="C1488" t="s">
        <v>11</v>
      </c>
      <c r="D1488" t="s">
        <v>368</v>
      </c>
      <c r="E1488">
        <v>2034</v>
      </c>
      <c r="F1488">
        <v>0</v>
      </c>
      <c r="G1488" s="2" t="str">
        <f t="shared" si="23"/>
        <v>EG_SOLARRFWR</v>
      </c>
    </row>
    <row r="1489" spans="1:7" x14ac:dyDescent="0.25">
      <c r="A1489" t="s">
        <v>20</v>
      </c>
      <c r="B1489" t="s">
        <v>6</v>
      </c>
      <c r="C1489" t="s">
        <v>11</v>
      </c>
      <c r="D1489" t="s">
        <v>368</v>
      </c>
      <c r="E1489">
        <v>2035</v>
      </c>
      <c r="F1489">
        <v>0</v>
      </c>
      <c r="G1489" s="2" t="str">
        <f t="shared" si="23"/>
        <v>EG_SOLARRFWR</v>
      </c>
    </row>
    <row r="1490" spans="1:7" x14ac:dyDescent="0.25">
      <c r="A1490" t="s">
        <v>20</v>
      </c>
      <c r="B1490" t="s">
        <v>6</v>
      </c>
      <c r="C1490" t="s">
        <v>11</v>
      </c>
      <c r="D1490" t="s">
        <v>368</v>
      </c>
      <c r="E1490">
        <v>2036</v>
      </c>
      <c r="F1490">
        <v>0</v>
      </c>
      <c r="G1490" s="2" t="str">
        <f t="shared" si="23"/>
        <v>EG_SOLARRFWR</v>
      </c>
    </row>
    <row r="1491" spans="1:7" x14ac:dyDescent="0.25">
      <c r="A1491" t="s">
        <v>20</v>
      </c>
      <c r="B1491" t="s">
        <v>6</v>
      </c>
      <c r="C1491" t="s">
        <v>11</v>
      </c>
      <c r="D1491" t="s">
        <v>368</v>
      </c>
      <c r="E1491">
        <v>2037</v>
      </c>
      <c r="F1491">
        <v>2.7499754000000001E-2</v>
      </c>
      <c r="G1491" s="2" t="str">
        <f t="shared" si="23"/>
        <v>EG_SOLARRFWR</v>
      </c>
    </row>
    <row r="1492" spans="1:7" x14ac:dyDescent="0.25">
      <c r="A1492" t="s">
        <v>20</v>
      </c>
      <c r="B1492" t="s">
        <v>6</v>
      </c>
      <c r="C1492" t="s">
        <v>11</v>
      </c>
      <c r="D1492" t="s">
        <v>368</v>
      </c>
      <c r="E1492">
        <v>2038</v>
      </c>
      <c r="F1492">
        <v>2.7499754000000001E-2</v>
      </c>
      <c r="G1492" s="2" t="str">
        <f t="shared" si="23"/>
        <v>EG_SOLARRFWR</v>
      </c>
    </row>
    <row r="1493" spans="1:7" x14ac:dyDescent="0.25">
      <c r="A1493" t="s">
        <v>20</v>
      </c>
      <c r="B1493" t="s">
        <v>6</v>
      </c>
      <c r="C1493" t="s">
        <v>11</v>
      </c>
      <c r="D1493" t="s">
        <v>368</v>
      </c>
      <c r="E1493">
        <v>2039</v>
      </c>
      <c r="F1493">
        <v>2.7499754000000001E-2</v>
      </c>
      <c r="G1493" s="2" t="str">
        <f t="shared" si="23"/>
        <v>EG_SOLARRFWR</v>
      </c>
    </row>
    <row r="1494" spans="1:7" x14ac:dyDescent="0.25">
      <c r="A1494" t="s">
        <v>20</v>
      </c>
      <c r="B1494" t="s">
        <v>6</v>
      </c>
      <c r="C1494" t="s">
        <v>11</v>
      </c>
      <c r="D1494" t="s">
        <v>368</v>
      </c>
      <c r="E1494">
        <v>2040</v>
      </c>
      <c r="F1494">
        <v>3.6905386999999998E-2</v>
      </c>
      <c r="G1494" s="2" t="str">
        <f t="shared" si="23"/>
        <v>EG_SOLARRFWR</v>
      </c>
    </row>
    <row r="1495" spans="1:7" x14ac:dyDescent="0.25">
      <c r="A1495" t="s">
        <v>20</v>
      </c>
      <c r="B1495" t="s">
        <v>6</v>
      </c>
      <c r="C1495" t="s">
        <v>11</v>
      </c>
      <c r="D1495" t="s">
        <v>368</v>
      </c>
      <c r="E1495">
        <v>2041</v>
      </c>
      <c r="F1495">
        <v>8.2767359999999998E-3</v>
      </c>
      <c r="G1495" s="2" t="str">
        <f t="shared" si="23"/>
        <v>EG_SOLARRFWR</v>
      </c>
    </row>
    <row r="1496" spans="1:7" x14ac:dyDescent="0.25">
      <c r="A1496" t="s">
        <v>20</v>
      </c>
      <c r="B1496" t="s">
        <v>6</v>
      </c>
      <c r="C1496" t="s">
        <v>11</v>
      </c>
      <c r="D1496" t="s">
        <v>367</v>
      </c>
      <c r="E1496">
        <v>2024</v>
      </c>
      <c r="F1496">
        <v>0</v>
      </c>
      <c r="G1496" s="2" t="str">
        <f t="shared" si="23"/>
        <v>EG_SOLARRFWR</v>
      </c>
    </row>
    <row r="1497" spans="1:7" x14ac:dyDescent="0.25">
      <c r="A1497" t="s">
        <v>20</v>
      </c>
      <c r="B1497" t="s">
        <v>6</v>
      </c>
      <c r="C1497" t="s">
        <v>11</v>
      </c>
      <c r="D1497" t="s">
        <v>367</v>
      </c>
      <c r="E1497">
        <v>2025</v>
      </c>
      <c r="F1497">
        <v>0</v>
      </c>
      <c r="G1497" s="2" t="str">
        <f t="shared" si="23"/>
        <v>EG_SOLARRFWR</v>
      </c>
    </row>
    <row r="1498" spans="1:7" x14ac:dyDescent="0.25">
      <c r="A1498" t="s">
        <v>20</v>
      </c>
      <c r="B1498" t="s">
        <v>6</v>
      </c>
      <c r="C1498" t="s">
        <v>11</v>
      </c>
      <c r="D1498" t="s">
        <v>367</v>
      </c>
      <c r="E1498">
        <v>2026</v>
      </c>
      <c r="F1498">
        <v>0</v>
      </c>
      <c r="G1498" s="2" t="str">
        <f t="shared" si="23"/>
        <v>EG_SOLARRFWR</v>
      </c>
    </row>
    <row r="1499" spans="1:7" x14ac:dyDescent="0.25">
      <c r="A1499" t="s">
        <v>20</v>
      </c>
      <c r="B1499" t="s">
        <v>6</v>
      </c>
      <c r="C1499" t="s">
        <v>11</v>
      </c>
      <c r="D1499" t="s">
        <v>367</v>
      </c>
      <c r="E1499">
        <v>2027</v>
      </c>
      <c r="F1499">
        <v>0</v>
      </c>
      <c r="G1499" s="2" t="str">
        <f t="shared" si="23"/>
        <v>EG_SOLARRFWR</v>
      </c>
    </row>
    <row r="1500" spans="1:7" x14ac:dyDescent="0.25">
      <c r="A1500" t="s">
        <v>20</v>
      </c>
      <c r="B1500" t="s">
        <v>6</v>
      </c>
      <c r="C1500" t="s">
        <v>11</v>
      </c>
      <c r="D1500" t="s">
        <v>367</v>
      </c>
      <c r="E1500">
        <v>2028</v>
      </c>
      <c r="F1500">
        <v>0</v>
      </c>
      <c r="G1500" s="2" t="str">
        <f t="shared" si="23"/>
        <v>EG_SOLARRFWR</v>
      </c>
    </row>
    <row r="1501" spans="1:7" x14ac:dyDescent="0.25">
      <c r="A1501" t="s">
        <v>20</v>
      </c>
      <c r="B1501" t="s">
        <v>6</v>
      </c>
      <c r="C1501" t="s">
        <v>11</v>
      </c>
      <c r="D1501" t="s">
        <v>367</v>
      </c>
      <c r="E1501">
        <v>2029</v>
      </c>
      <c r="F1501">
        <v>0</v>
      </c>
      <c r="G1501" s="2" t="str">
        <f t="shared" si="23"/>
        <v>EG_SOLARRFWR</v>
      </c>
    </row>
    <row r="1502" spans="1:7" x14ac:dyDescent="0.25">
      <c r="A1502" t="s">
        <v>20</v>
      </c>
      <c r="B1502" t="s">
        <v>6</v>
      </c>
      <c r="C1502" t="s">
        <v>11</v>
      </c>
      <c r="D1502" t="s">
        <v>367</v>
      </c>
      <c r="E1502">
        <v>2030</v>
      </c>
      <c r="F1502">
        <v>0</v>
      </c>
      <c r="G1502" s="2" t="str">
        <f t="shared" si="23"/>
        <v>EG_SOLARRFWR</v>
      </c>
    </row>
    <row r="1503" spans="1:7" x14ac:dyDescent="0.25">
      <c r="A1503" t="s">
        <v>20</v>
      </c>
      <c r="B1503" t="s">
        <v>6</v>
      </c>
      <c r="C1503" t="s">
        <v>11</v>
      </c>
      <c r="D1503" t="s">
        <v>367</v>
      </c>
      <c r="E1503">
        <v>2031</v>
      </c>
      <c r="F1503">
        <v>0</v>
      </c>
      <c r="G1503" s="2" t="str">
        <f t="shared" si="23"/>
        <v>EG_SOLARRFWR</v>
      </c>
    </row>
    <row r="1504" spans="1:7" x14ac:dyDescent="0.25">
      <c r="A1504" t="s">
        <v>20</v>
      </c>
      <c r="B1504" t="s">
        <v>6</v>
      </c>
      <c r="C1504" t="s">
        <v>11</v>
      </c>
      <c r="D1504" t="s">
        <v>367</v>
      </c>
      <c r="E1504">
        <v>2032</v>
      </c>
      <c r="F1504">
        <v>0</v>
      </c>
      <c r="G1504" s="2" t="str">
        <f t="shared" si="23"/>
        <v>EG_SOLARRFWR</v>
      </c>
    </row>
    <row r="1505" spans="1:7" x14ac:dyDescent="0.25">
      <c r="A1505" t="s">
        <v>20</v>
      </c>
      <c r="B1505" t="s">
        <v>6</v>
      </c>
      <c r="C1505" t="s">
        <v>11</v>
      </c>
      <c r="D1505" t="s">
        <v>367</v>
      </c>
      <c r="E1505">
        <v>2033</v>
      </c>
      <c r="F1505">
        <v>0</v>
      </c>
      <c r="G1505" s="2" t="str">
        <f t="shared" si="23"/>
        <v>EG_SOLARRFWR</v>
      </c>
    </row>
    <row r="1506" spans="1:7" x14ac:dyDescent="0.25">
      <c r="A1506" t="s">
        <v>20</v>
      </c>
      <c r="B1506" t="s">
        <v>6</v>
      </c>
      <c r="C1506" t="s">
        <v>11</v>
      </c>
      <c r="D1506" t="s">
        <v>367</v>
      </c>
      <c r="E1506">
        <v>2034</v>
      </c>
      <c r="F1506">
        <v>0</v>
      </c>
      <c r="G1506" s="2" t="str">
        <f t="shared" si="23"/>
        <v>EG_SOLARRFWR</v>
      </c>
    </row>
    <row r="1507" spans="1:7" x14ac:dyDescent="0.25">
      <c r="A1507" t="s">
        <v>20</v>
      </c>
      <c r="B1507" t="s">
        <v>6</v>
      </c>
      <c r="C1507" t="s">
        <v>11</v>
      </c>
      <c r="D1507" t="s">
        <v>367</v>
      </c>
      <c r="E1507">
        <v>2035</v>
      </c>
      <c r="F1507">
        <v>0</v>
      </c>
      <c r="G1507" s="2" t="str">
        <f t="shared" si="23"/>
        <v>EG_SOLARRFWR</v>
      </c>
    </row>
    <row r="1508" spans="1:7" x14ac:dyDescent="0.25">
      <c r="A1508" t="s">
        <v>20</v>
      </c>
      <c r="B1508" t="s">
        <v>6</v>
      </c>
      <c r="C1508" t="s">
        <v>11</v>
      </c>
      <c r="D1508" t="s">
        <v>367</v>
      </c>
      <c r="E1508">
        <v>2036</v>
      </c>
      <c r="F1508">
        <v>0</v>
      </c>
      <c r="G1508" s="2" t="str">
        <f t="shared" si="23"/>
        <v>EG_SOLARRFWR</v>
      </c>
    </row>
    <row r="1509" spans="1:7" x14ac:dyDescent="0.25">
      <c r="A1509" t="s">
        <v>20</v>
      </c>
      <c r="B1509" t="s">
        <v>6</v>
      </c>
      <c r="C1509" t="s">
        <v>11</v>
      </c>
      <c r="D1509" t="s">
        <v>367</v>
      </c>
      <c r="E1509">
        <v>2037</v>
      </c>
      <c r="F1509">
        <v>0</v>
      </c>
      <c r="G1509" s="2" t="str">
        <f t="shared" si="23"/>
        <v>EG_SOLARRFWR</v>
      </c>
    </row>
    <row r="1510" spans="1:7" x14ac:dyDescent="0.25">
      <c r="A1510" t="s">
        <v>20</v>
      </c>
      <c r="B1510" t="s">
        <v>6</v>
      </c>
      <c r="C1510" t="s">
        <v>11</v>
      </c>
      <c r="D1510" t="s">
        <v>367</v>
      </c>
      <c r="E1510">
        <v>2038</v>
      </c>
      <c r="F1510">
        <v>0</v>
      </c>
      <c r="G1510" s="2" t="str">
        <f t="shared" si="23"/>
        <v>EG_SOLARRFWR</v>
      </c>
    </row>
    <row r="1511" spans="1:7" x14ac:dyDescent="0.25">
      <c r="A1511" t="s">
        <v>20</v>
      </c>
      <c r="B1511" t="s">
        <v>6</v>
      </c>
      <c r="C1511" t="s">
        <v>11</v>
      </c>
      <c r="D1511" t="s">
        <v>367</v>
      </c>
      <c r="E1511">
        <v>2039</v>
      </c>
      <c r="F1511">
        <v>0</v>
      </c>
      <c r="G1511" s="2" t="str">
        <f t="shared" si="23"/>
        <v>EG_SOLARRFWR</v>
      </c>
    </row>
    <row r="1512" spans="1:7" x14ac:dyDescent="0.25">
      <c r="A1512" t="s">
        <v>20</v>
      </c>
      <c r="B1512" t="s">
        <v>6</v>
      </c>
      <c r="C1512" t="s">
        <v>11</v>
      </c>
      <c r="D1512" t="s">
        <v>367</v>
      </c>
      <c r="E1512">
        <v>2040</v>
      </c>
      <c r="F1512">
        <v>0</v>
      </c>
      <c r="G1512" s="2" t="str">
        <f t="shared" si="23"/>
        <v>EG_SOLARRFWR</v>
      </c>
    </row>
    <row r="1513" spans="1:7" x14ac:dyDescent="0.25">
      <c r="A1513" t="s">
        <v>20</v>
      </c>
      <c r="B1513" t="s">
        <v>6</v>
      </c>
      <c r="C1513" t="s">
        <v>11</v>
      </c>
      <c r="D1513" t="s">
        <v>367</v>
      </c>
      <c r="E1513">
        <v>2041</v>
      </c>
      <c r="F1513">
        <v>0</v>
      </c>
      <c r="G1513" s="2" t="str">
        <f t="shared" si="23"/>
        <v>EG_SOLARRFWR</v>
      </c>
    </row>
    <row r="1514" spans="1:7" x14ac:dyDescent="0.25">
      <c r="A1514" t="s">
        <v>20</v>
      </c>
      <c r="B1514" t="s">
        <v>6</v>
      </c>
      <c r="C1514" t="s">
        <v>9</v>
      </c>
      <c r="D1514" t="s">
        <v>366</v>
      </c>
      <c r="E1514">
        <v>2024</v>
      </c>
      <c r="F1514">
        <v>0</v>
      </c>
      <c r="G1514" s="2" t="str">
        <f t="shared" si="23"/>
        <v>EG_SOLARRFNER</v>
      </c>
    </row>
    <row r="1515" spans="1:7" x14ac:dyDescent="0.25">
      <c r="A1515" t="s">
        <v>20</v>
      </c>
      <c r="B1515" t="s">
        <v>6</v>
      </c>
      <c r="C1515" t="s">
        <v>9</v>
      </c>
      <c r="D1515" t="s">
        <v>366</v>
      </c>
      <c r="E1515">
        <v>2025</v>
      </c>
      <c r="F1515">
        <v>0</v>
      </c>
      <c r="G1515" s="2" t="str">
        <f t="shared" si="23"/>
        <v>EG_SOLARRFNER</v>
      </c>
    </row>
    <row r="1516" spans="1:7" x14ac:dyDescent="0.25">
      <c r="A1516" t="s">
        <v>20</v>
      </c>
      <c r="B1516" t="s">
        <v>6</v>
      </c>
      <c r="C1516" t="s">
        <v>9</v>
      </c>
      <c r="D1516" t="s">
        <v>366</v>
      </c>
      <c r="E1516">
        <v>2026</v>
      </c>
      <c r="F1516">
        <v>0</v>
      </c>
      <c r="G1516" s="2" t="str">
        <f t="shared" si="23"/>
        <v>EG_SOLARRFNER</v>
      </c>
    </row>
    <row r="1517" spans="1:7" x14ac:dyDescent="0.25">
      <c r="A1517" t="s">
        <v>20</v>
      </c>
      <c r="B1517" t="s">
        <v>6</v>
      </c>
      <c r="C1517" t="s">
        <v>9</v>
      </c>
      <c r="D1517" t="s">
        <v>366</v>
      </c>
      <c r="E1517">
        <v>2027</v>
      </c>
      <c r="F1517">
        <v>0</v>
      </c>
      <c r="G1517" s="2" t="str">
        <f t="shared" si="23"/>
        <v>EG_SOLARRFNER</v>
      </c>
    </row>
    <row r="1518" spans="1:7" x14ac:dyDescent="0.25">
      <c r="A1518" t="s">
        <v>20</v>
      </c>
      <c r="B1518" t="s">
        <v>6</v>
      </c>
      <c r="C1518" t="s">
        <v>9</v>
      </c>
      <c r="D1518" t="s">
        <v>366</v>
      </c>
      <c r="E1518">
        <v>2028</v>
      </c>
      <c r="F1518">
        <v>0</v>
      </c>
      <c r="G1518" s="2" t="str">
        <f t="shared" si="23"/>
        <v>EG_SOLARRFNER</v>
      </c>
    </row>
    <row r="1519" spans="1:7" x14ac:dyDescent="0.25">
      <c r="A1519" t="s">
        <v>20</v>
      </c>
      <c r="B1519" t="s">
        <v>6</v>
      </c>
      <c r="C1519" t="s">
        <v>9</v>
      </c>
      <c r="D1519" t="s">
        <v>366</v>
      </c>
      <c r="E1519">
        <v>2029</v>
      </c>
      <c r="F1519">
        <v>0</v>
      </c>
      <c r="G1519" s="2" t="str">
        <f t="shared" si="23"/>
        <v>EG_SOLARRFNER</v>
      </c>
    </row>
    <row r="1520" spans="1:7" x14ac:dyDescent="0.25">
      <c r="A1520" t="s">
        <v>20</v>
      </c>
      <c r="B1520" t="s">
        <v>6</v>
      </c>
      <c r="C1520" t="s">
        <v>9</v>
      </c>
      <c r="D1520" t="s">
        <v>366</v>
      </c>
      <c r="E1520">
        <v>2030</v>
      </c>
      <c r="F1520">
        <v>0</v>
      </c>
      <c r="G1520" s="2" t="str">
        <f t="shared" si="23"/>
        <v>EG_SOLARRFNER</v>
      </c>
    </row>
    <row r="1521" spans="1:7" x14ac:dyDescent="0.25">
      <c r="A1521" t="s">
        <v>20</v>
      </c>
      <c r="B1521" t="s">
        <v>6</v>
      </c>
      <c r="C1521" t="s">
        <v>9</v>
      </c>
      <c r="D1521" t="s">
        <v>366</v>
      </c>
      <c r="E1521">
        <v>2031</v>
      </c>
      <c r="F1521">
        <v>0</v>
      </c>
      <c r="G1521" s="2" t="str">
        <f t="shared" si="23"/>
        <v>EG_SOLARRFNER</v>
      </c>
    </row>
    <row r="1522" spans="1:7" x14ac:dyDescent="0.25">
      <c r="A1522" t="s">
        <v>20</v>
      </c>
      <c r="B1522" t="s">
        <v>6</v>
      </c>
      <c r="C1522" t="s">
        <v>9</v>
      </c>
      <c r="D1522" t="s">
        <v>366</v>
      </c>
      <c r="E1522">
        <v>2032</v>
      </c>
      <c r="F1522">
        <v>0</v>
      </c>
      <c r="G1522" s="2" t="str">
        <f t="shared" si="23"/>
        <v>EG_SOLARRFNER</v>
      </c>
    </row>
    <row r="1523" spans="1:7" x14ac:dyDescent="0.25">
      <c r="A1523" t="s">
        <v>20</v>
      </c>
      <c r="B1523" t="s">
        <v>6</v>
      </c>
      <c r="C1523" t="s">
        <v>9</v>
      </c>
      <c r="D1523" t="s">
        <v>366</v>
      </c>
      <c r="E1523">
        <v>2033</v>
      </c>
      <c r="F1523">
        <v>0</v>
      </c>
      <c r="G1523" s="2" t="str">
        <f t="shared" si="23"/>
        <v>EG_SOLARRFNER</v>
      </c>
    </row>
    <row r="1524" spans="1:7" x14ac:dyDescent="0.25">
      <c r="A1524" t="s">
        <v>20</v>
      </c>
      <c r="B1524" t="s">
        <v>6</v>
      </c>
      <c r="C1524" t="s">
        <v>9</v>
      </c>
      <c r="D1524" t="s">
        <v>366</v>
      </c>
      <c r="E1524">
        <v>2034</v>
      </c>
      <c r="F1524">
        <v>0</v>
      </c>
      <c r="G1524" s="2" t="str">
        <f t="shared" si="23"/>
        <v>EG_SOLARRFNER</v>
      </c>
    </row>
    <row r="1525" spans="1:7" x14ac:dyDescent="0.25">
      <c r="A1525" t="s">
        <v>20</v>
      </c>
      <c r="B1525" t="s">
        <v>6</v>
      </c>
      <c r="C1525" t="s">
        <v>9</v>
      </c>
      <c r="D1525" t="s">
        <v>366</v>
      </c>
      <c r="E1525">
        <v>2035</v>
      </c>
      <c r="F1525">
        <v>0</v>
      </c>
      <c r="G1525" s="2" t="str">
        <f t="shared" si="23"/>
        <v>EG_SOLARRFNER</v>
      </c>
    </row>
    <row r="1526" spans="1:7" x14ac:dyDescent="0.25">
      <c r="A1526" t="s">
        <v>20</v>
      </c>
      <c r="B1526" t="s">
        <v>6</v>
      </c>
      <c r="C1526" t="s">
        <v>9</v>
      </c>
      <c r="D1526" t="s">
        <v>366</v>
      </c>
      <c r="E1526">
        <v>2036</v>
      </c>
      <c r="F1526">
        <v>0</v>
      </c>
      <c r="G1526" s="2" t="str">
        <f t="shared" si="23"/>
        <v>EG_SOLARRFNER</v>
      </c>
    </row>
    <row r="1527" spans="1:7" x14ac:dyDescent="0.25">
      <c r="A1527" t="s">
        <v>20</v>
      </c>
      <c r="B1527" t="s">
        <v>6</v>
      </c>
      <c r="C1527" t="s">
        <v>9</v>
      </c>
      <c r="D1527" t="s">
        <v>366</v>
      </c>
      <c r="E1527">
        <v>2037</v>
      </c>
      <c r="F1527">
        <v>0</v>
      </c>
      <c r="G1527" s="2" t="str">
        <f t="shared" si="23"/>
        <v>EG_SOLARRFNER</v>
      </c>
    </row>
    <row r="1528" spans="1:7" x14ac:dyDescent="0.25">
      <c r="A1528" t="s">
        <v>20</v>
      </c>
      <c r="B1528" t="s">
        <v>6</v>
      </c>
      <c r="C1528" t="s">
        <v>9</v>
      </c>
      <c r="D1528" t="s">
        <v>366</v>
      </c>
      <c r="E1528">
        <v>2038</v>
      </c>
      <c r="F1528">
        <v>0</v>
      </c>
      <c r="G1528" s="2" t="str">
        <f t="shared" si="23"/>
        <v>EG_SOLARRFNER</v>
      </c>
    </row>
    <row r="1529" spans="1:7" x14ac:dyDescent="0.25">
      <c r="A1529" t="s">
        <v>20</v>
      </c>
      <c r="B1529" t="s">
        <v>6</v>
      </c>
      <c r="C1529" t="s">
        <v>9</v>
      </c>
      <c r="D1529" t="s">
        <v>366</v>
      </c>
      <c r="E1529">
        <v>2039</v>
      </c>
      <c r="F1529">
        <v>0</v>
      </c>
      <c r="G1529" s="2" t="str">
        <f t="shared" si="23"/>
        <v>EG_SOLARRFNER</v>
      </c>
    </row>
    <row r="1530" spans="1:7" x14ac:dyDescent="0.25">
      <c r="A1530" t="s">
        <v>20</v>
      </c>
      <c r="B1530" t="s">
        <v>6</v>
      </c>
      <c r="C1530" t="s">
        <v>9</v>
      </c>
      <c r="D1530" t="s">
        <v>366</v>
      </c>
      <c r="E1530">
        <v>2040</v>
      </c>
      <c r="F1530">
        <v>0</v>
      </c>
      <c r="G1530" s="2" t="str">
        <f t="shared" si="23"/>
        <v>EG_SOLARRFNER</v>
      </c>
    </row>
    <row r="1531" spans="1:7" x14ac:dyDescent="0.25">
      <c r="A1531" t="s">
        <v>20</v>
      </c>
      <c r="B1531" t="s">
        <v>6</v>
      </c>
      <c r="C1531" t="s">
        <v>9</v>
      </c>
      <c r="D1531" t="s">
        <v>366</v>
      </c>
      <c r="E1531">
        <v>2041</v>
      </c>
      <c r="F1531">
        <v>0</v>
      </c>
      <c r="G1531" s="2" t="str">
        <f t="shared" si="23"/>
        <v>EG_SOLARRFNER</v>
      </c>
    </row>
    <row r="1532" spans="1:7" x14ac:dyDescent="0.25">
      <c r="A1532" t="s">
        <v>20</v>
      </c>
      <c r="B1532" t="s">
        <v>6</v>
      </c>
      <c r="C1532" t="s">
        <v>9</v>
      </c>
      <c r="D1532" t="s">
        <v>365</v>
      </c>
      <c r="E1532">
        <v>2024</v>
      </c>
      <c r="F1532">
        <v>0</v>
      </c>
      <c r="G1532" s="2" t="str">
        <f t="shared" si="23"/>
        <v>EG_SOLARRFNER</v>
      </c>
    </row>
    <row r="1533" spans="1:7" x14ac:dyDescent="0.25">
      <c r="A1533" t="s">
        <v>20</v>
      </c>
      <c r="B1533" t="s">
        <v>6</v>
      </c>
      <c r="C1533" t="s">
        <v>9</v>
      </c>
      <c r="D1533" t="s">
        <v>365</v>
      </c>
      <c r="E1533">
        <v>2025</v>
      </c>
      <c r="F1533">
        <v>0</v>
      </c>
      <c r="G1533" s="2" t="str">
        <f t="shared" si="23"/>
        <v>EG_SOLARRFNER</v>
      </c>
    </row>
    <row r="1534" spans="1:7" x14ac:dyDescent="0.25">
      <c r="A1534" t="s">
        <v>20</v>
      </c>
      <c r="B1534" t="s">
        <v>6</v>
      </c>
      <c r="C1534" t="s">
        <v>9</v>
      </c>
      <c r="D1534" t="s">
        <v>365</v>
      </c>
      <c r="E1534">
        <v>2026</v>
      </c>
      <c r="F1534">
        <v>0</v>
      </c>
      <c r="G1534" s="2" t="str">
        <f t="shared" si="23"/>
        <v>EG_SOLARRFNER</v>
      </c>
    </row>
    <row r="1535" spans="1:7" x14ac:dyDescent="0.25">
      <c r="A1535" t="s">
        <v>20</v>
      </c>
      <c r="B1535" t="s">
        <v>6</v>
      </c>
      <c r="C1535" t="s">
        <v>9</v>
      </c>
      <c r="D1535" t="s">
        <v>365</v>
      </c>
      <c r="E1535">
        <v>2027</v>
      </c>
      <c r="F1535">
        <v>0</v>
      </c>
      <c r="G1535" s="2" t="str">
        <f t="shared" si="23"/>
        <v>EG_SOLARRFNER</v>
      </c>
    </row>
    <row r="1536" spans="1:7" x14ac:dyDescent="0.25">
      <c r="A1536" t="s">
        <v>20</v>
      </c>
      <c r="B1536" t="s">
        <v>6</v>
      </c>
      <c r="C1536" t="s">
        <v>9</v>
      </c>
      <c r="D1536" t="s">
        <v>365</v>
      </c>
      <c r="E1536">
        <v>2028</v>
      </c>
      <c r="F1536">
        <v>0</v>
      </c>
      <c r="G1536" s="2" t="str">
        <f t="shared" si="23"/>
        <v>EG_SOLARRFNER</v>
      </c>
    </row>
    <row r="1537" spans="1:7" x14ac:dyDescent="0.25">
      <c r="A1537" t="s">
        <v>20</v>
      </c>
      <c r="B1537" t="s">
        <v>6</v>
      </c>
      <c r="C1537" t="s">
        <v>9</v>
      </c>
      <c r="D1537" t="s">
        <v>365</v>
      </c>
      <c r="E1537">
        <v>2029</v>
      </c>
      <c r="F1537">
        <v>0</v>
      </c>
      <c r="G1537" s="2" t="str">
        <f t="shared" si="23"/>
        <v>EG_SOLARRFNER</v>
      </c>
    </row>
    <row r="1538" spans="1:7" x14ac:dyDescent="0.25">
      <c r="A1538" t="s">
        <v>20</v>
      </c>
      <c r="B1538" t="s">
        <v>6</v>
      </c>
      <c r="C1538" t="s">
        <v>9</v>
      </c>
      <c r="D1538" t="s">
        <v>365</v>
      </c>
      <c r="E1538">
        <v>2030</v>
      </c>
      <c r="F1538">
        <v>0</v>
      </c>
      <c r="G1538" s="2" t="str">
        <f t="shared" si="23"/>
        <v>EG_SOLARRFNER</v>
      </c>
    </row>
    <row r="1539" spans="1:7" x14ac:dyDescent="0.25">
      <c r="A1539" t="s">
        <v>20</v>
      </c>
      <c r="B1539" t="s">
        <v>6</v>
      </c>
      <c r="C1539" t="s">
        <v>9</v>
      </c>
      <c r="D1539" t="s">
        <v>365</v>
      </c>
      <c r="E1539">
        <v>2031</v>
      </c>
      <c r="F1539">
        <v>0</v>
      </c>
      <c r="G1539" s="2" t="str">
        <f t="shared" ref="G1539:G1602" si="24">_xlfn.CONCAT(A1539,C1539)</f>
        <v>EG_SOLARRFNER</v>
      </c>
    </row>
    <row r="1540" spans="1:7" x14ac:dyDescent="0.25">
      <c r="A1540" t="s">
        <v>20</v>
      </c>
      <c r="B1540" t="s">
        <v>6</v>
      </c>
      <c r="C1540" t="s">
        <v>9</v>
      </c>
      <c r="D1540" t="s">
        <v>365</v>
      </c>
      <c r="E1540">
        <v>2032</v>
      </c>
      <c r="F1540">
        <v>0</v>
      </c>
      <c r="G1540" s="2" t="str">
        <f t="shared" si="24"/>
        <v>EG_SOLARRFNER</v>
      </c>
    </row>
    <row r="1541" spans="1:7" x14ac:dyDescent="0.25">
      <c r="A1541" t="s">
        <v>20</v>
      </c>
      <c r="B1541" t="s">
        <v>6</v>
      </c>
      <c r="C1541" t="s">
        <v>9</v>
      </c>
      <c r="D1541" t="s">
        <v>365</v>
      </c>
      <c r="E1541">
        <v>2033</v>
      </c>
      <c r="F1541">
        <v>0</v>
      </c>
      <c r="G1541" s="2" t="str">
        <f t="shared" si="24"/>
        <v>EG_SOLARRFNER</v>
      </c>
    </row>
    <row r="1542" spans="1:7" x14ac:dyDescent="0.25">
      <c r="A1542" t="s">
        <v>20</v>
      </c>
      <c r="B1542" t="s">
        <v>6</v>
      </c>
      <c r="C1542" t="s">
        <v>9</v>
      </c>
      <c r="D1542" t="s">
        <v>365</v>
      </c>
      <c r="E1542">
        <v>2034</v>
      </c>
      <c r="F1542">
        <v>0</v>
      </c>
      <c r="G1542" s="2" t="str">
        <f t="shared" si="24"/>
        <v>EG_SOLARRFNER</v>
      </c>
    </row>
    <row r="1543" spans="1:7" x14ac:dyDescent="0.25">
      <c r="A1543" t="s">
        <v>20</v>
      </c>
      <c r="B1543" t="s">
        <v>6</v>
      </c>
      <c r="C1543" t="s">
        <v>9</v>
      </c>
      <c r="D1543" t="s">
        <v>365</v>
      </c>
      <c r="E1543">
        <v>2035</v>
      </c>
      <c r="F1543">
        <v>0</v>
      </c>
      <c r="G1543" s="2" t="str">
        <f t="shared" si="24"/>
        <v>EG_SOLARRFNER</v>
      </c>
    </row>
    <row r="1544" spans="1:7" x14ac:dyDescent="0.25">
      <c r="A1544" t="s">
        <v>20</v>
      </c>
      <c r="B1544" t="s">
        <v>6</v>
      </c>
      <c r="C1544" t="s">
        <v>9</v>
      </c>
      <c r="D1544" t="s">
        <v>365</v>
      </c>
      <c r="E1544">
        <v>2036</v>
      </c>
      <c r="F1544">
        <v>0</v>
      </c>
      <c r="G1544" s="2" t="str">
        <f t="shared" si="24"/>
        <v>EG_SOLARRFNER</v>
      </c>
    </row>
    <row r="1545" spans="1:7" x14ac:dyDescent="0.25">
      <c r="A1545" t="s">
        <v>20</v>
      </c>
      <c r="B1545" t="s">
        <v>6</v>
      </c>
      <c r="C1545" t="s">
        <v>9</v>
      </c>
      <c r="D1545" t="s">
        <v>365</v>
      </c>
      <c r="E1545">
        <v>2037</v>
      </c>
      <c r="F1545" s="81">
        <v>4.0900900000000002E-6</v>
      </c>
      <c r="G1545" s="2" t="str">
        <f t="shared" si="24"/>
        <v>EG_SOLARRFNER</v>
      </c>
    </row>
    <row r="1546" spans="1:7" x14ac:dyDescent="0.25">
      <c r="A1546" t="s">
        <v>20</v>
      </c>
      <c r="B1546" t="s">
        <v>6</v>
      </c>
      <c r="C1546" t="s">
        <v>9</v>
      </c>
      <c r="D1546" t="s">
        <v>365</v>
      </c>
      <c r="E1546">
        <v>2038</v>
      </c>
      <c r="F1546" s="81">
        <v>4.0900900000000002E-6</v>
      </c>
      <c r="G1546" s="2" t="str">
        <f t="shared" si="24"/>
        <v>EG_SOLARRFNER</v>
      </c>
    </row>
    <row r="1547" spans="1:7" x14ac:dyDescent="0.25">
      <c r="A1547" t="s">
        <v>20</v>
      </c>
      <c r="B1547" t="s">
        <v>6</v>
      </c>
      <c r="C1547" t="s">
        <v>9</v>
      </c>
      <c r="D1547" t="s">
        <v>365</v>
      </c>
      <c r="E1547">
        <v>2039</v>
      </c>
      <c r="F1547" s="81">
        <v>4.0900900000000002E-6</v>
      </c>
      <c r="G1547" s="2" t="str">
        <f t="shared" si="24"/>
        <v>EG_SOLARRFNER</v>
      </c>
    </row>
    <row r="1548" spans="1:7" x14ac:dyDescent="0.25">
      <c r="A1548" t="s">
        <v>20</v>
      </c>
      <c r="B1548" t="s">
        <v>6</v>
      </c>
      <c r="C1548" t="s">
        <v>9</v>
      </c>
      <c r="D1548" t="s">
        <v>365</v>
      </c>
      <c r="E1548">
        <v>2040</v>
      </c>
      <c r="F1548">
        <v>2.0450469999999999E-3</v>
      </c>
      <c r="G1548" s="2" t="str">
        <f t="shared" si="24"/>
        <v>EG_SOLARRFNER</v>
      </c>
    </row>
    <row r="1549" spans="1:7" x14ac:dyDescent="0.25">
      <c r="A1549" t="s">
        <v>20</v>
      </c>
      <c r="B1549" t="s">
        <v>6</v>
      </c>
      <c r="C1549" t="s">
        <v>9</v>
      </c>
      <c r="D1549" t="s">
        <v>365</v>
      </c>
      <c r="E1549">
        <v>2041</v>
      </c>
      <c r="F1549">
        <v>1.3906300000000001E-4</v>
      </c>
      <c r="G1549" s="2" t="str">
        <f t="shared" si="24"/>
        <v>EG_SOLARRFNER</v>
      </c>
    </row>
    <row r="1550" spans="1:7" x14ac:dyDescent="0.25">
      <c r="A1550" t="s">
        <v>20</v>
      </c>
      <c r="B1550" t="s">
        <v>6</v>
      </c>
      <c r="C1550" t="s">
        <v>10</v>
      </c>
      <c r="D1550" t="s">
        <v>372</v>
      </c>
      <c r="E1550">
        <v>2024</v>
      </c>
      <c r="F1550">
        <v>0</v>
      </c>
      <c r="G1550" s="2" t="str">
        <f t="shared" si="24"/>
        <v>EG_SOLARRFER</v>
      </c>
    </row>
    <row r="1551" spans="1:7" x14ac:dyDescent="0.25">
      <c r="A1551" t="s">
        <v>20</v>
      </c>
      <c r="B1551" t="s">
        <v>6</v>
      </c>
      <c r="C1551" t="s">
        <v>10</v>
      </c>
      <c r="D1551" t="s">
        <v>372</v>
      </c>
      <c r="E1551">
        <v>2025</v>
      </c>
      <c r="F1551">
        <v>0</v>
      </c>
      <c r="G1551" s="2" t="str">
        <f t="shared" si="24"/>
        <v>EG_SOLARRFER</v>
      </c>
    </row>
    <row r="1552" spans="1:7" x14ac:dyDescent="0.25">
      <c r="A1552" t="s">
        <v>20</v>
      </c>
      <c r="B1552" t="s">
        <v>6</v>
      </c>
      <c r="C1552" t="s">
        <v>10</v>
      </c>
      <c r="D1552" t="s">
        <v>372</v>
      </c>
      <c r="E1552">
        <v>2026</v>
      </c>
      <c r="F1552">
        <v>0</v>
      </c>
      <c r="G1552" s="2" t="str">
        <f t="shared" si="24"/>
        <v>EG_SOLARRFER</v>
      </c>
    </row>
    <row r="1553" spans="1:7" x14ac:dyDescent="0.25">
      <c r="A1553" t="s">
        <v>20</v>
      </c>
      <c r="B1553" t="s">
        <v>6</v>
      </c>
      <c r="C1553" t="s">
        <v>10</v>
      </c>
      <c r="D1553" t="s">
        <v>372</v>
      </c>
      <c r="E1553">
        <v>2027</v>
      </c>
      <c r="F1553">
        <v>0</v>
      </c>
      <c r="G1553" s="2" t="str">
        <f t="shared" si="24"/>
        <v>EG_SOLARRFER</v>
      </c>
    </row>
    <row r="1554" spans="1:7" x14ac:dyDescent="0.25">
      <c r="A1554" t="s">
        <v>20</v>
      </c>
      <c r="B1554" t="s">
        <v>6</v>
      </c>
      <c r="C1554" t="s">
        <v>10</v>
      </c>
      <c r="D1554" t="s">
        <v>372</v>
      </c>
      <c r="E1554">
        <v>2028</v>
      </c>
      <c r="F1554">
        <v>0</v>
      </c>
      <c r="G1554" s="2" t="str">
        <f t="shared" si="24"/>
        <v>EG_SOLARRFER</v>
      </c>
    </row>
    <row r="1555" spans="1:7" x14ac:dyDescent="0.25">
      <c r="A1555" t="s">
        <v>20</v>
      </c>
      <c r="B1555" t="s">
        <v>6</v>
      </c>
      <c r="C1555" t="s">
        <v>10</v>
      </c>
      <c r="D1555" t="s">
        <v>372</v>
      </c>
      <c r="E1555">
        <v>2029</v>
      </c>
      <c r="F1555">
        <v>0</v>
      </c>
      <c r="G1555" s="2" t="str">
        <f t="shared" si="24"/>
        <v>EG_SOLARRFER</v>
      </c>
    </row>
    <row r="1556" spans="1:7" x14ac:dyDescent="0.25">
      <c r="A1556" t="s">
        <v>20</v>
      </c>
      <c r="B1556" t="s">
        <v>6</v>
      </c>
      <c r="C1556" t="s">
        <v>10</v>
      </c>
      <c r="D1556" t="s">
        <v>372</v>
      </c>
      <c r="E1556">
        <v>2030</v>
      </c>
      <c r="F1556">
        <v>0</v>
      </c>
      <c r="G1556" s="2" t="str">
        <f t="shared" si="24"/>
        <v>EG_SOLARRFER</v>
      </c>
    </row>
    <row r="1557" spans="1:7" x14ac:dyDescent="0.25">
      <c r="A1557" t="s">
        <v>20</v>
      </c>
      <c r="B1557" t="s">
        <v>6</v>
      </c>
      <c r="C1557" t="s">
        <v>10</v>
      </c>
      <c r="D1557" t="s">
        <v>372</v>
      </c>
      <c r="E1557">
        <v>2031</v>
      </c>
      <c r="F1557">
        <v>0</v>
      </c>
      <c r="G1557" s="2" t="str">
        <f t="shared" si="24"/>
        <v>EG_SOLARRFER</v>
      </c>
    </row>
    <row r="1558" spans="1:7" x14ac:dyDescent="0.25">
      <c r="A1558" t="s">
        <v>20</v>
      </c>
      <c r="B1558" t="s">
        <v>6</v>
      </c>
      <c r="C1558" t="s">
        <v>10</v>
      </c>
      <c r="D1558" t="s">
        <v>372</v>
      </c>
      <c r="E1558">
        <v>2032</v>
      </c>
      <c r="F1558">
        <v>0</v>
      </c>
      <c r="G1558" s="2" t="str">
        <f t="shared" si="24"/>
        <v>EG_SOLARRFER</v>
      </c>
    </row>
    <row r="1559" spans="1:7" x14ac:dyDescent="0.25">
      <c r="A1559" t="s">
        <v>20</v>
      </c>
      <c r="B1559" t="s">
        <v>6</v>
      </c>
      <c r="C1559" t="s">
        <v>10</v>
      </c>
      <c r="D1559" t="s">
        <v>372</v>
      </c>
      <c r="E1559">
        <v>2033</v>
      </c>
      <c r="F1559">
        <v>0</v>
      </c>
      <c r="G1559" s="2" t="str">
        <f t="shared" si="24"/>
        <v>EG_SOLARRFER</v>
      </c>
    </row>
    <row r="1560" spans="1:7" x14ac:dyDescent="0.25">
      <c r="A1560" t="s">
        <v>20</v>
      </c>
      <c r="B1560" t="s">
        <v>6</v>
      </c>
      <c r="C1560" t="s">
        <v>10</v>
      </c>
      <c r="D1560" t="s">
        <v>372</v>
      </c>
      <c r="E1560">
        <v>2034</v>
      </c>
      <c r="F1560">
        <v>0</v>
      </c>
      <c r="G1560" s="2" t="str">
        <f t="shared" si="24"/>
        <v>EG_SOLARRFER</v>
      </c>
    </row>
    <row r="1561" spans="1:7" x14ac:dyDescent="0.25">
      <c r="A1561" t="s">
        <v>20</v>
      </c>
      <c r="B1561" t="s">
        <v>6</v>
      </c>
      <c r="C1561" t="s">
        <v>10</v>
      </c>
      <c r="D1561" t="s">
        <v>372</v>
      </c>
      <c r="E1561">
        <v>2035</v>
      </c>
      <c r="F1561">
        <v>0</v>
      </c>
      <c r="G1561" s="2" t="str">
        <f t="shared" si="24"/>
        <v>EG_SOLARRFER</v>
      </c>
    </row>
    <row r="1562" spans="1:7" x14ac:dyDescent="0.25">
      <c r="A1562" t="s">
        <v>20</v>
      </c>
      <c r="B1562" t="s">
        <v>6</v>
      </c>
      <c r="C1562" t="s">
        <v>10</v>
      </c>
      <c r="D1562" t="s">
        <v>372</v>
      </c>
      <c r="E1562">
        <v>2036</v>
      </c>
      <c r="F1562">
        <v>0</v>
      </c>
      <c r="G1562" s="2" t="str">
        <f t="shared" si="24"/>
        <v>EG_SOLARRFER</v>
      </c>
    </row>
    <row r="1563" spans="1:7" x14ac:dyDescent="0.25">
      <c r="A1563" t="s">
        <v>20</v>
      </c>
      <c r="B1563" t="s">
        <v>6</v>
      </c>
      <c r="C1563" t="s">
        <v>10</v>
      </c>
      <c r="D1563" t="s">
        <v>372</v>
      </c>
      <c r="E1563">
        <v>2037</v>
      </c>
      <c r="F1563">
        <v>0</v>
      </c>
      <c r="G1563" s="2" t="str">
        <f t="shared" si="24"/>
        <v>EG_SOLARRFER</v>
      </c>
    </row>
    <row r="1564" spans="1:7" x14ac:dyDescent="0.25">
      <c r="A1564" t="s">
        <v>20</v>
      </c>
      <c r="B1564" t="s">
        <v>6</v>
      </c>
      <c r="C1564" t="s">
        <v>10</v>
      </c>
      <c r="D1564" t="s">
        <v>372</v>
      </c>
      <c r="E1564">
        <v>2038</v>
      </c>
      <c r="F1564">
        <v>0</v>
      </c>
      <c r="G1564" s="2" t="str">
        <f t="shared" si="24"/>
        <v>EG_SOLARRFER</v>
      </c>
    </row>
    <row r="1565" spans="1:7" x14ac:dyDescent="0.25">
      <c r="A1565" t="s">
        <v>20</v>
      </c>
      <c r="B1565" t="s">
        <v>6</v>
      </c>
      <c r="C1565" t="s">
        <v>10</v>
      </c>
      <c r="D1565" t="s">
        <v>372</v>
      </c>
      <c r="E1565">
        <v>2039</v>
      </c>
      <c r="F1565">
        <v>0</v>
      </c>
      <c r="G1565" s="2" t="str">
        <f t="shared" si="24"/>
        <v>EG_SOLARRFER</v>
      </c>
    </row>
    <row r="1566" spans="1:7" x14ac:dyDescent="0.25">
      <c r="A1566" t="s">
        <v>20</v>
      </c>
      <c r="B1566" t="s">
        <v>6</v>
      </c>
      <c r="C1566" t="s">
        <v>10</v>
      </c>
      <c r="D1566" t="s">
        <v>372</v>
      </c>
      <c r="E1566">
        <v>2040</v>
      </c>
      <c r="F1566">
        <v>0</v>
      </c>
      <c r="G1566" s="2" t="str">
        <f t="shared" si="24"/>
        <v>EG_SOLARRFER</v>
      </c>
    </row>
    <row r="1567" spans="1:7" x14ac:dyDescent="0.25">
      <c r="A1567" t="s">
        <v>20</v>
      </c>
      <c r="B1567" t="s">
        <v>6</v>
      </c>
      <c r="C1567" t="s">
        <v>10</v>
      </c>
      <c r="D1567" t="s">
        <v>372</v>
      </c>
      <c r="E1567">
        <v>2041</v>
      </c>
      <c r="F1567">
        <v>0</v>
      </c>
      <c r="G1567" s="2" t="str">
        <f t="shared" si="24"/>
        <v>EG_SOLARRFER</v>
      </c>
    </row>
    <row r="1568" spans="1:7" x14ac:dyDescent="0.25">
      <c r="A1568" t="s">
        <v>20</v>
      </c>
      <c r="B1568" t="s">
        <v>6</v>
      </c>
      <c r="C1568" t="s">
        <v>8</v>
      </c>
      <c r="D1568" t="s">
        <v>364</v>
      </c>
      <c r="E1568">
        <v>2024</v>
      </c>
      <c r="F1568">
        <v>0</v>
      </c>
      <c r="G1568" s="2" t="str">
        <f t="shared" si="24"/>
        <v>EG_SOLARRFSR</v>
      </c>
    </row>
    <row r="1569" spans="1:7" x14ac:dyDescent="0.25">
      <c r="A1569" t="s">
        <v>20</v>
      </c>
      <c r="B1569" t="s">
        <v>6</v>
      </c>
      <c r="C1569" t="s">
        <v>8</v>
      </c>
      <c r="D1569" t="s">
        <v>364</v>
      </c>
      <c r="E1569">
        <v>2025</v>
      </c>
      <c r="F1569">
        <v>0</v>
      </c>
      <c r="G1569" s="2" t="str">
        <f t="shared" si="24"/>
        <v>EG_SOLARRFSR</v>
      </c>
    </row>
    <row r="1570" spans="1:7" x14ac:dyDescent="0.25">
      <c r="A1570" t="s">
        <v>20</v>
      </c>
      <c r="B1570" t="s">
        <v>6</v>
      </c>
      <c r="C1570" t="s">
        <v>8</v>
      </c>
      <c r="D1570" t="s">
        <v>364</v>
      </c>
      <c r="E1570">
        <v>2026</v>
      </c>
      <c r="F1570">
        <v>0</v>
      </c>
      <c r="G1570" s="2" t="str">
        <f t="shared" si="24"/>
        <v>EG_SOLARRFSR</v>
      </c>
    </row>
    <row r="1571" spans="1:7" x14ac:dyDescent="0.25">
      <c r="A1571" t="s">
        <v>20</v>
      </c>
      <c r="B1571" t="s">
        <v>6</v>
      </c>
      <c r="C1571" t="s">
        <v>8</v>
      </c>
      <c r="D1571" t="s">
        <v>364</v>
      </c>
      <c r="E1571">
        <v>2027</v>
      </c>
      <c r="F1571">
        <v>0</v>
      </c>
      <c r="G1571" s="2" t="str">
        <f t="shared" si="24"/>
        <v>EG_SOLARRFSR</v>
      </c>
    </row>
    <row r="1572" spans="1:7" x14ac:dyDescent="0.25">
      <c r="A1572" t="s">
        <v>20</v>
      </c>
      <c r="B1572" t="s">
        <v>6</v>
      </c>
      <c r="C1572" t="s">
        <v>8</v>
      </c>
      <c r="D1572" t="s">
        <v>364</v>
      </c>
      <c r="E1572">
        <v>2028</v>
      </c>
      <c r="F1572">
        <v>0</v>
      </c>
      <c r="G1572" s="2" t="str">
        <f t="shared" si="24"/>
        <v>EG_SOLARRFSR</v>
      </c>
    </row>
    <row r="1573" spans="1:7" x14ac:dyDescent="0.25">
      <c r="A1573" t="s">
        <v>20</v>
      </c>
      <c r="B1573" t="s">
        <v>6</v>
      </c>
      <c r="C1573" t="s">
        <v>8</v>
      </c>
      <c r="D1573" t="s">
        <v>364</v>
      </c>
      <c r="E1573">
        <v>2029</v>
      </c>
      <c r="F1573">
        <v>0</v>
      </c>
      <c r="G1573" s="2" t="str">
        <f t="shared" si="24"/>
        <v>EG_SOLARRFSR</v>
      </c>
    </row>
    <row r="1574" spans="1:7" x14ac:dyDescent="0.25">
      <c r="A1574" t="s">
        <v>20</v>
      </c>
      <c r="B1574" t="s">
        <v>6</v>
      </c>
      <c r="C1574" t="s">
        <v>8</v>
      </c>
      <c r="D1574" t="s">
        <v>364</v>
      </c>
      <c r="E1574">
        <v>2030</v>
      </c>
      <c r="F1574">
        <v>0</v>
      </c>
      <c r="G1574" s="2" t="str">
        <f t="shared" si="24"/>
        <v>EG_SOLARRFSR</v>
      </c>
    </row>
    <row r="1575" spans="1:7" x14ac:dyDescent="0.25">
      <c r="A1575" t="s">
        <v>20</v>
      </c>
      <c r="B1575" t="s">
        <v>6</v>
      </c>
      <c r="C1575" t="s">
        <v>8</v>
      </c>
      <c r="D1575" t="s">
        <v>364</v>
      </c>
      <c r="E1575">
        <v>2031</v>
      </c>
      <c r="F1575">
        <v>0</v>
      </c>
      <c r="G1575" s="2" t="str">
        <f t="shared" si="24"/>
        <v>EG_SOLARRFSR</v>
      </c>
    </row>
    <row r="1576" spans="1:7" x14ac:dyDescent="0.25">
      <c r="A1576" t="s">
        <v>20</v>
      </c>
      <c r="B1576" t="s">
        <v>6</v>
      </c>
      <c r="C1576" t="s">
        <v>8</v>
      </c>
      <c r="D1576" t="s">
        <v>364</v>
      </c>
      <c r="E1576">
        <v>2032</v>
      </c>
      <c r="F1576">
        <v>0</v>
      </c>
      <c r="G1576" s="2" t="str">
        <f t="shared" si="24"/>
        <v>EG_SOLARRFSR</v>
      </c>
    </row>
    <row r="1577" spans="1:7" x14ac:dyDescent="0.25">
      <c r="A1577" t="s">
        <v>20</v>
      </c>
      <c r="B1577" t="s">
        <v>6</v>
      </c>
      <c r="C1577" t="s">
        <v>8</v>
      </c>
      <c r="D1577" t="s">
        <v>364</v>
      </c>
      <c r="E1577">
        <v>2033</v>
      </c>
      <c r="F1577">
        <v>0</v>
      </c>
      <c r="G1577" s="2" t="str">
        <f t="shared" si="24"/>
        <v>EG_SOLARRFSR</v>
      </c>
    </row>
    <row r="1578" spans="1:7" x14ac:dyDescent="0.25">
      <c r="A1578" t="s">
        <v>20</v>
      </c>
      <c r="B1578" t="s">
        <v>6</v>
      </c>
      <c r="C1578" t="s">
        <v>8</v>
      </c>
      <c r="D1578" t="s">
        <v>364</v>
      </c>
      <c r="E1578">
        <v>2034</v>
      </c>
      <c r="F1578">
        <v>0</v>
      </c>
      <c r="G1578" s="2" t="str">
        <f t="shared" si="24"/>
        <v>EG_SOLARRFSR</v>
      </c>
    </row>
    <row r="1579" spans="1:7" x14ac:dyDescent="0.25">
      <c r="A1579" t="s">
        <v>20</v>
      </c>
      <c r="B1579" t="s">
        <v>6</v>
      </c>
      <c r="C1579" t="s">
        <v>8</v>
      </c>
      <c r="D1579" t="s">
        <v>364</v>
      </c>
      <c r="E1579">
        <v>2035</v>
      </c>
      <c r="F1579">
        <v>0</v>
      </c>
      <c r="G1579" s="2" t="str">
        <f t="shared" si="24"/>
        <v>EG_SOLARRFSR</v>
      </c>
    </row>
    <row r="1580" spans="1:7" x14ac:dyDescent="0.25">
      <c r="A1580" t="s">
        <v>20</v>
      </c>
      <c r="B1580" t="s">
        <v>6</v>
      </c>
      <c r="C1580" t="s">
        <v>8</v>
      </c>
      <c r="D1580" t="s">
        <v>364</v>
      </c>
      <c r="E1580">
        <v>2036</v>
      </c>
      <c r="F1580">
        <v>0</v>
      </c>
      <c r="G1580" s="2" t="str">
        <f t="shared" si="24"/>
        <v>EG_SOLARRFSR</v>
      </c>
    </row>
    <row r="1581" spans="1:7" x14ac:dyDescent="0.25">
      <c r="A1581" t="s">
        <v>20</v>
      </c>
      <c r="B1581" t="s">
        <v>6</v>
      </c>
      <c r="C1581" t="s">
        <v>8</v>
      </c>
      <c r="D1581" t="s">
        <v>364</v>
      </c>
      <c r="E1581">
        <v>2037</v>
      </c>
      <c r="F1581">
        <v>1.6723230000000001E-3</v>
      </c>
      <c r="G1581" s="2" t="str">
        <f t="shared" si="24"/>
        <v>EG_SOLARRFSR</v>
      </c>
    </row>
    <row r="1582" spans="1:7" x14ac:dyDescent="0.25">
      <c r="A1582" t="s">
        <v>20</v>
      </c>
      <c r="B1582" t="s">
        <v>6</v>
      </c>
      <c r="C1582" t="s">
        <v>8</v>
      </c>
      <c r="D1582" t="s">
        <v>364</v>
      </c>
      <c r="E1582">
        <v>2038</v>
      </c>
      <c r="F1582">
        <v>1.6723230000000001E-3</v>
      </c>
      <c r="G1582" s="2" t="str">
        <f t="shared" si="24"/>
        <v>EG_SOLARRFSR</v>
      </c>
    </row>
    <row r="1583" spans="1:7" x14ac:dyDescent="0.25">
      <c r="A1583" t="s">
        <v>20</v>
      </c>
      <c r="B1583" t="s">
        <v>6</v>
      </c>
      <c r="C1583" t="s">
        <v>8</v>
      </c>
      <c r="D1583" t="s">
        <v>364</v>
      </c>
      <c r="E1583">
        <v>2039</v>
      </c>
      <c r="F1583">
        <v>1.6723230000000001E-3</v>
      </c>
      <c r="G1583" s="2" t="str">
        <f t="shared" si="24"/>
        <v>EG_SOLARRFSR</v>
      </c>
    </row>
    <row r="1584" spans="1:7" x14ac:dyDescent="0.25">
      <c r="A1584" t="s">
        <v>20</v>
      </c>
      <c r="B1584" t="s">
        <v>6</v>
      </c>
      <c r="C1584" t="s">
        <v>8</v>
      </c>
      <c r="D1584" t="s">
        <v>364</v>
      </c>
      <c r="E1584">
        <v>2040</v>
      </c>
      <c r="F1584">
        <v>4.224696E-3</v>
      </c>
      <c r="G1584" s="2" t="str">
        <f t="shared" si="24"/>
        <v>EG_SOLARRFSR</v>
      </c>
    </row>
    <row r="1585" spans="1:7" x14ac:dyDescent="0.25">
      <c r="A1585" t="s">
        <v>20</v>
      </c>
      <c r="B1585" t="s">
        <v>6</v>
      </c>
      <c r="C1585" t="s">
        <v>8</v>
      </c>
      <c r="D1585" t="s">
        <v>364</v>
      </c>
      <c r="E1585">
        <v>2041</v>
      </c>
      <c r="F1585">
        <v>1.2561449000000001E-2</v>
      </c>
      <c r="G1585" s="2" t="str">
        <f t="shared" si="24"/>
        <v>EG_SOLARRFSR</v>
      </c>
    </row>
    <row r="1586" spans="1:7" x14ac:dyDescent="0.25">
      <c r="A1586" t="s">
        <v>20</v>
      </c>
      <c r="B1586" t="s">
        <v>6</v>
      </c>
      <c r="C1586" t="s">
        <v>8</v>
      </c>
      <c r="D1586" t="s">
        <v>363</v>
      </c>
      <c r="E1586">
        <v>2024</v>
      </c>
      <c r="F1586">
        <v>0</v>
      </c>
      <c r="G1586" s="2" t="str">
        <f t="shared" si="24"/>
        <v>EG_SOLARRFSR</v>
      </c>
    </row>
    <row r="1587" spans="1:7" x14ac:dyDescent="0.25">
      <c r="A1587" t="s">
        <v>20</v>
      </c>
      <c r="B1587" t="s">
        <v>6</v>
      </c>
      <c r="C1587" t="s">
        <v>8</v>
      </c>
      <c r="D1587" t="s">
        <v>363</v>
      </c>
      <c r="E1587">
        <v>2025</v>
      </c>
      <c r="F1587">
        <v>0</v>
      </c>
      <c r="G1587" s="2" t="str">
        <f t="shared" si="24"/>
        <v>EG_SOLARRFSR</v>
      </c>
    </row>
    <row r="1588" spans="1:7" x14ac:dyDescent="0.25">
      <c r="A1588" t="s">
        <v>20</v>
      </c>
      <c r="B1588" t="s">
        <v>6</v>
      </c>
      <c r="C1588" t="s">
        <v>8</v>
      </c>
      <c r="D1588" t="s">
        <v>363</v>
      </c>
      <c r="E1588">
        <v>2026</v>
      </c>
      <c r="F1588">
        <v>0</v>
      </c>
      <c r="G1588" s="2" t="str">
        <f t="shared" si="24"/>
        <v>EG_SOLARRFSR</v>
      </c>
    </row>
    <row r="1589" spans="1:7" x14ac:dyDescent="0.25">
      <c r="A1589" t="s">
        <v>20</v>
      </c>
      <c r="B1589" t="s">
        <v>6</v>
      </c>
      <c r="C1589" t="s">
        <v>8</v>
      </c>
      <c r="D1589" t="s">
        <v>363</v>
      </c>
      <c r="E1589">
        <v>2027</v>
      </c>
      <c r="F1589">
        <v>0</v>
      </c>
      <c r="G1589" s="2" t="str">
        <f t="shared" si="24"/>
        <v>EG_SOLARRFSR</v>
      </c>
    </row>
    <row r="1590" spans="1:7" x14ac:dyDescent="0.25">
      <c r="A1590" t="s">
        <v>20</v>
      </c>
      <c r="B1590" t="s">
        <v>6</v>
      </c>
      <c r="C1590" t="s">
        <v>8</v>
      </c>
      <c r="D1590" t="s">
        <v>363</v>
      </c>
      <c r="E1590">
        <v>2028</v>
      </c>
      <c r="F1590">
        <v>0</v>
      </c>
      <c r="G1590" s="2" t="str">
        <f t="shared" si="24"/>
        <v>EG_SOLARRFSR</v>
      </c>
    </row>
    <row r="1591" spans="1:7" x14ac:dyDescent="0.25">
      <c r="A1591" t="s">
        <v>20</v>
      </c>
      <c r="B1591" t="s">
        <v>6</v>
      </c>
      <c r="C1591" t="s">
        <v>8</v>
      </c>
      <c r="D1591" t="s">
        <v>363</v>
      </c>
      <c r="E1591">
        <v>2029</v>
      </c>
      <c r="F1591">
        <v>0</v>
      </c>
      <c r="G1591" s="2" t="str">
        <f t="shared" si="24"/>
        <v>EG_SOLARRFSR</v>
      </c>
    </row>
    <row r="1592" spans="1:7" x14ac:dyDescent="0.25">
      <c r="A1592" t="s">
        <v>20</v>
      </c>
      <c r="B1592" t="s">
        <v>6</v>
      </c>
      <c r="C1592" t="s">
        <v>8</v>
      </c>
      <c r="D1592" t="s">
        <v>363</v>
      </c>
      <c r="E1592">
        <v>2030</v>
      </c>
      <c r="F1592">
        <v>0</v>
      </c>
      <c r="G1592" s="2" t="str">
        <f t="shared" si="24"/>
        <v>EG_SOLARRFSR</v>
      </c>
    </row>
    <row r="1593" spans="1:7" x14ac:dyDescent="0.25">
      <c r="A1593" t="s">
        <v>20</v>
      </c>
      <c r="B1593" t="s">
        <v>6</v>
      </c>
      <c r="C1593" t="s">
        <v>8</v>
      </c>
      <c r="D1593" t="s">
        <v>363</v>
      </c>
      <c r="E1593">
        <v>2031</v>
      </c>
      <c r="F1593">
        <v>0</v>
      </c>
      <c r="G1593" s="2" t="str">
        <f t="shared" si="24"/>
        <v>EG_SOLARRFSR</v>
      </c>
    </row>
    <row r="1594" spans="1:7" x14ac:dyDescent="0.25">
      <c r="A1594" t="s">
        <v>20</v>
      </c>
      <c r="B1594" t="s">
        <v>6</v>
      </c>
      <c r="C1594" t="s">
        <v>8</v>
      </c>
      <c r="D1594" t="s">
        <v>363</v>
      </c>
      <c r="E1594">
        <v>2032</v>
      </c>
      <c r="F1594">
        <v>0</v>
      </c>
      <c r="G1594" s="2" t="str">
        <f t="shared" si="24"/>
        <v>EG_SOLARRFSR</v>
      </c>
    </row>
    <row r="1595" spans="1:7" x14ac:dyDescent="0.25">
      <c r="A1595" t="s">
        <v>20</v>
      </c>
      <c r="B1595" t="s">
        <v>6</v>
      </c>
      <c r="C1595" t="s">
        <v>8</v>
      </c>
      <c r="D1595" t="s">
        <v>363</v>
      </c>
      <c r="E1595">
        <v>2033</v>
      </c>
      <c r="F1595">
        <v>0</v>
      </c>
      <c r="G1595" s="2" t="str">
        <f t="shared" si="24"/>
        <v>EG_SOLARRFSR</v>
      </c>
    </row>
    <row r="1596" spans="1:7" x14ac:dyDescent="0.25">
      <c r="A1596" t="s">
        <v>20</v>
      </c>
      <c r="B1596" t="s">
        <v>6</v>
      </c>
      <c r="C1596" t="s">
        <v>8</v>
      </c>
      <c r="D1596" t="s">
        <v>363</v>
      </c>
      <c r="E1596">
        <v>2034</v>
      </c>
      <c r="F1596">
        <v>0</v>
      </c>
      <c r="G1596" s="2" t="str">
        <f t="shared" si="24"/>
        <v>EG_SOLARRFSR</v>
      </c>
    </row>
    <row r="1597" spans="1:7" x14ac:dyDescent="0.25">
      <c r="A1597" t="s">
        <v>20</v>
      </c>
      <c r="B1597" t="s">
        <v>6</v>
      </c>
      <c r="C1597" t="s">
        <v>8</v>
      </c>
      <c r="D1597" t="s">
        <v>363</v>
      </c>
      <c r="E1597">
        <v>2035</v>
      </c>
      <c r="F1597">
        <v>0</v>
      </c>
      <c r="G1597" s="2" t="str">
        <f t="shared" si="24"/>
        <v>EG_SOLARRFSR</v>
      </c>
    </row>
    <row r="1598" spans="1:7" x14ac:dyDescent="0.25">
      <c r="A1598" t="s">
        <v>20</v>
      </c>
      <c r="B1598" t="s">
        <v>6</v>
      </c>
      <c r="C1598" t="s">
        <v>8</v>
      </c>
      <c r="D1598" t="s">
        <v>363</v>
      </c>
      <c r="E1598">
        <v>2036</v>
      </c>
      <c r="F1598">
        <v>0</v>
      </c>
      <c r="G1598" s="2" t="str">
        <f t="shared" si="24"/>
        <v>EG_SOLARRFSR</v>
      </c>
    </row>
    <row r="1599" spans="1:7" x14ac:dyDescent="0.25">
      <c r="A1599" t="s">
        <v>20</v>
      </c>
      <c r="B1599" t="s">
        <v>6</v>
      </c>
      <c r="C1599" t="s">
        <v>8</v>
      </c>
      <c r="D1599" t="s">
        <v>363</v>
      </c>
      <c r="E1599">
        <v>2037</v>
      </c>
      <c r="F1599">
        <v>7.4739900000000005E-4</v>
      </c>
      <c r="G1599" s="2" t="str">
        <f t="shared" si="24"/>
        <v>EG_SOLARRFSR</v>
      </c>
    </row>
    <row r="1600" spans="1:7" x14ac:dyDescent="0.25">
      <c r="A1600" t="s">
        <v>20</v>
      </c>
      <c r="B1600" t="s">
        <v>6</v>
      </c>
      <c r="C1600" t="s">
        <v>8</v>
      </c>
      <c r="D1600" t="s">
        <v>363</v>
      </c>
      <c r="E1600">
        <v>2038</v>
      </c>
      <c r="F1600">
        <v>7.4739900000000005E-4</v>
      </c>
      <c r="G1600" s="2" t="str">
        <f t="shared" si="24"/>
        <v>EG_SOLARRFSR</v>
      </c>
    </row>
    <row r="1601" spans="1:7" x14ac:dyDescent="0.25">
      <c r="A1601" t="s">
        <v>20</v>
      </c>
      <c r="B1601" t="s">
        <v>6</v>
      </c>
      <c r="C1601" t="s">
        <v>8</v>
      </c>
      <c r="D1601" t="s">
        <v>363</v>
      </c>
      <c r="E1601">
        <v>2039</v>
      </c>
      <c r="F1601">
        <v>7.4739900000000005E-4</v>
      </c>
      <c r="G1601" s="2" t="str">
        <f t="shared" si="24"/>
        <v>EG_SOLARRFSR</v>
      </c>
    </row>
    <row r="1602" spans="1:7" x14ac:dyDescent="0.25">
      <c r="A1602" t="s">
        <v>20</v>
      </c>
      <c r="B1602" t="s">
        <v>6</v>
      </c>
      <c r="C1602" t="s">
        <v>8</v>
      </c>
      <c r="D1602" t="s">
        <v>363</v>
      </c>
      <c r="E1602">
        <v>2040</v>
      </c>
      <c r="F1602">
        <v>3.343043E-3</v>
      </c>
      <c r="G1602" s="2" t="str">
        <f t="shared" si="24"/>
        <v>EG_SOLARRFSR</v>
      </c>
    </row>
    <row r="1603" spans="1:7" x14ac:dyDescent="0.25">
      <c r="A1603" t="s">
        <v>20</v>
      </c>
      <c r="B1603" t="s">
        <v>6</v>
      </c>
      <c r="C1603" t="s">
        <v>8</v>
      </c>
      <c r="D1603" t="s">
        <v>363</v>
      </c>
      <c r="E1603">
        <v>2041</v>
      </c>
      <c r="F1603">
        <v>4.9358700000000002E-3</v>
      </c>
      <c r="G1603" s="2" t="str">
        <f t="shared" ref="G1603:G1666" si="25">_xlfn.CONCAT(A1603,C1603)</f>
        <v>EG_SOLARRFSR</v>
      </c>
    </row>
    <row r="1604" spans="1:7" x14ac:dyDescent="0.25">
      <c r="A1604" t="s">
        <v>20</v>
      </c>
      <c r="B1604" t="s">
        <v>6</v>
      </c>
      <c r="C1604" t="s">
        <v>8</v>
      </c>
      <c r="D1604" t="s">
        <v>362</v>
      </c>
      <c r="E1604">
        <v>2024</v>
      </c>
      <c r="F1604">
        <v>0</v>
      </c>
      <c r="G1604" s="2" t="str">
        <f t="shared" si="25"/>
        <v>EG_SOLARRFSR</v>
      </c>
    </row>
    <row r="1605" spans="1:7" x14ac:dyDescent="0.25">
      <c r="A1605" t="s">
        <v>20</v>
      </c>
      <c r="B1605" t="s">
        <v>6</v>
      </c>
      <c r="C1605" t="s">
        <v>8</v>
      </c>
      <c r="D1605" t="s">
        <v>362</v>
      </c>
      <c r="E1605">
        <v>2025</v>
      </c>
      <c r="F1605">
        <v>0</v>
      </c>
      <c r="G1605" s="2" t="str">
        <f t="shared" si="25"/>
        <v>EG_SOLARRFSR</v>
      </c>
    </row>
    <row r="1606" spans="1:7" x14ac:dyDescent="0.25">
      <c r="A1606" t="s">
        <v>20</v>
      </c>
      <c r="B1606" t="s">
        <v>6</v>
      </c>
      <c r="C1606" t="s">
        <v>8</v>
      </c>
      <c r="D1606" t="s">
        <v>362</v>
      </c>
      <c r="E1606">
        <v>2026</v>
      </c>
      <c r="F1606">
        <v>0</v>
      </c>
      <c r="G1606" s="2" t="str">
        <f t="shared" si="25"/>
        <v>EG_SOLARRFSR</v>
      </c>
    </row>
    <row r="1607" spans="1:7" x14ac:dyDescent="0.25">
      <c r="A1607" t="s">
        <v>20</v>
      </c>
      <c r="B1607" t="s">
        <v>6</v>
      </c>
      <c r="C1607" t="s">
        <v>8</v>
      </c>
      <c r="D1607" t="s">
        <v>362</v>
      </c>
      <c r="E1607">
        <v>2027</v>
      </c>
      <c r="F1607">
        <v>0</v>
      </c>
      <c r="G1607" s="2" t="str">
        <f t="shared" si="25"/>
        <v>EG_SOLARRFSR</v>
      </c>
    </row>
    <row r="1608" spans="1:7" x14ac:dyDescent="0.25">
      <c r="A1608" t="s">
        <v>20</v>
      </c>
      <c r="B1608" t="s">
        <v>6</v>
      </c>
      <c r="C1608" t="s">
        <v>8</v>
      </c>
      <c r="D1608" t="s">
        <v>362</v>
      </c>
      <c r="E1608">
        <v>2028</v>
      </c>
      <c r="F1608">
        <v>0</v>
      </c>
      <c r="G1608" s="2" t="str">
        <f t="shared" si="25"/>
        <v>EG_SOLARRFSR</v>
      </c>
    </row>
    <row r="1609" spans="1:7" x14ac:dyDescent="0.25">
      <c r="A1609" t="s">
        <v>20</v>
      </c>
      <c r="B1609" t="s">
        <v>6</v>
      </c>
      <c r="C1609" t="s">
        <v>8</v>
      </c>
      <c r="D1609" t="s">
        <v>362</v>
      </c>
      <c r="E1609">
        <v>2029</v>
      </c>
      <c r="F1609">
        <v>0</v>
      </c>
      <c r="G1609" s="2" t="str">
        <f t="shared" si="25"/>
        <v>EG_SOLARRFSR</v>
      </c>
    </row>
    <row r="1610" spans="1:7" x14ac:dyDescent="0.25">
      <c r="A1610" t="s">
        <v>20</v>
      </c>
      <c r="B1610" t="s">
        <v>6</v>
      </c>
      <c r="C1610" t="s">
        <v>8</v>
      </c>
      <c r="D1610" t="s">
        <v>362</v>
      </c>
      <c r="E1610">
        <v>2030</v>
      </c>
      <c r="F1610">
        <v>0</v>
      </c>
      <c r="G1610" s="2" t="str">
        <f t="shared" si="25"/>
        <v>EG_SOLARRFSR</v>
      </c>
    </row>
    <row r="1611" spans="1:7" x14ac:dyDescent="0.25">
      <c r="A1611" t="s">
        <v>20</v>
      </c>
      <c r="B1611" t="s">
        <v>6</v>
      </c>
      <c r="C1611" t="s">
        <v>8</v>
      </c>
      <c r="D1611" t="s">
        <v>362</v>
      </c>
      <c r="E1611">
        <v>2031</v>
      </c>
      <c r="F1611">
        <v>0</v>
      </c>
      <c r="G1611" s="2" t="str">
        <f t="shared" si="25"/>
        <v>EG_SOLARRFSR</v>
      </c>
    </row>
    <row r="1612" spans="1:7" x14ac:dyDescent="0.25">
      <c r="A1612" t="s">
        <v>20</v>
      </c>
      <c r="B1612" t="s">
        <v>6</v>
      </c>
      <c r="C1612" t="s">
        <v>8</v>
      </c>
      <c r="D1612" t="s">
        <v>362</v>
      </c>
      <c r="E1612">
        <v>2032</v>
      </c>
      <c r="F1612">
        <v>0</v>
      </c>
      <c r="G1612" s="2" t="str">
        <f t="shared" si="25"/>
        <v>EG_SOLARRFSR</v>
      </c>
    </row>
    <row r="1613" spans="1:7" x14ac:dyDescent="0.25">
      <c r="A1613" t="s">
        <v>20</v>
      </c>
      <c r="B1613" t="s">
        <v>6</v>
      </c>
      <c r="C1613" t="s">
        <v>8</v>
      </c>
      <c r="D1613" t="s">
        <v>362</v>
      </c>
      <c r="E1613">
        <v>2033</v>
      </c>
      <c r="F1613">
        <v>0</v>
      </c>
      <c r="G1613" s="2" t="str">
        <f t="shared" si="25"/>
        <v>EG_SOLARRFSR</v>
      </c>
    </row>
    <row r="1614" spans="1:7" x14ac:dyDescent="0.25">
      <c r="A1614" t="s">
        <v>20</v>
      </c>
      <c r="B1614" t="s">
        <v>6</v>
      </c>
      <c r="C1614" t="s">
        <v>8</v>
      </c>
      <c r="D1614" t="s">
        <v>362</v>
      </c>
      <c r="E1614">
        <v>2034</v>
      </c>
      <c r="F1614">
        <v>0</v>
      </c>
      <c r="G1614" s="2" t="str">
        <f t="shared" si="25"/>
        <v>EG_SOLARRFSR</v>
      </c>
    </row>
    <row r="1615" spans="1:7" x14ac:dyDescent="0.25">
      <c r="A1615" t="s">
        <v>20</v>
      </c>
      <c r="B1615" t="s">
        <v>6</v>
      </c>
      <c r="C1615" t="s">
        <v>8</v>
      </c>
      <c r="D1615" t="s">
        <v>362</v>
      </c>
      <c r="E1615">
        <v>2035</v>
      </c>
      <c r="F1615">
        <v>0</v>
      </c>
      <c r="G1615" s="2" t="str">
        <f t="shared" si="25"/>
        <v>EG_SOLARRFSR</v>
      </c>
    </row>
    <row r="1616" spans="1:7" x14ac:dyDescent="0.25">
      <c r="A1616" t="s">
        <v>20</v>
      </c>
      <c r="B1616" t="s">
        <v>6</v>
      </c>
      <c r="C1616" t="s">
        <v>8</v>
      </c>
      <c r="D1616" t="s">
        <v>362</v>
      </c>
      <c r="E1616">
        <v>2036</v>
      </c>
      <c r="F1616">
        <v>0</v>
      </c>
      <c r="G1616" s="2" t="str">
        <f t="shared" si="25"/>
        <v>EG_SOLARRFSR</v>
      </c>
    </row>
    <row r="1617" spans="1:7" x14ac:dyDescent="0.25">
      <c r="A1617" t="s">
        <v>20</v>
      </c>
      <c r="B1617" t="s">
        <v>6</v>
      </c>
      <c r="C1617" t="s">
        <v>8</v>
      </c>
      <c r="D1617" t="s">
        <v>362</v>
      </c>
      <c r="E1617">
        <v>2037</v>
      </c>
      <c r="F1617" s="81">
        <v>5.9503800000000001E-6</v>
      </c>
      <c r="G1617" s="2" t="str">
        <f t="shared" si="25"/>
        <v>EG_SOLARRFSR</v>
      </c>
    </row>
    <row r="1618" spans="1:7" x14ac:dyDescent="0.25">
      <c r="A1618" t="s">
        <v>20</v>
      </c>
      <c r="B1618" t="s">
        <v>6</v>
      </c>
      <c r="C1618" t="s">
        <v>8</v>
      </c>
      <c r="D1618" t="s">
        <v>362</v>
      </c>
      <c r="E1618">
        <v>2038</v>
      </c>
      <c r="F1618" s="81">
        <v>5.9503800000000001E-6</v>
      </c>
      <c r="G1618" s="2" t="str">
        <f t="shared" si="25"/>
        <v>EG_SOLARRFSR</v>
      </c>
    </row>
    <row r="1619" spans="1:7" x14ac:dyDescent="0.25">
      <c r="A1619" t="s">
        <v>20</v>
      </c>
      <c r="B1619" t="s">
        <v>6</v>
      </c>
      <c r="C1619" t="s">
        <v>8</v>
      </c>
      <c r="D1619" t="s">
        <v>362</v>
      </c>
      <c r="E1619">
        <v>2039</v>
      </c>
      <c r="F1619" s="81">
        <v>5.9503800000000001E-6</v>
      </c>
      <c r="G1619" s="2" t="str">
        <f t="shared" si="25"/>
        <v>EG_SOLARRFSR</v>
      </c>
    </row>
    <row r="1620" spans="1:7" x14ac:dyDescent="0.25">
      <c r="A1620" t="s">
        <v>20</v>
      </c>
      <c r="B1620" t="s">
        <v>6</v>
      </c>
      <c r="C1620" t="s">
        <v>8</v>
      </c>
      <c r="D1620" t="s">
        <v>362</v>
      </c>
      <c r="E1620">
        <v>2040</v>
      </c>
      <c r="F1620">
        <v>0</v>
      </c>
      <c r="G1620" s="2" t="str">
        <f t="shared" si="25"/>
        <v>EG_SOLARRFSR</v>
      </c>
    </row>
    <row r="1621" spans="1:7" x14ac:dyDescent="0.25">
      <c r="A1621" t="s">
        <v>20</v>
      </c>
      <c r="B1621" t="s">
        <v>6</v>
      </c>
      <c r="C1621" t="s">
        <v>8</v>
      </c>
      <c r="D1621" t="s">
        <v>362</v>
      </c>
      <c r="E1621">
        <v>2041</v>
      </c>
      <c r="F1621">
        <v>7.7444209999999996E-3</v>
      </c>
      <c r="G1621" s="2" t="str">
        <f t="shared" si="25"/>
        <v>EG_SOLARRFSR</v>
      </c>
    </row>
    <row r="1622" spans="1:7" x14ac:dyDescent="0.25">
      <c r="A1622" t="s">
        <v>20</v>
      </c>
      <c r="B1622" t="s">
        <v>6</v>
      </c>
      <c r="C1622" t="s">
        <v>8</v>
      </c>
      <c r="D1622" t="s">
        <v>361</v>
      </c>
      <c r="E1622">
        <v>2024</v>
      </c>
      <c r="F1622">
        <v>0</v>
      </c>
      <c r="G1622" s="2" t="str">
        <f t="shared" si="25"/>
        <v>EG_SOLARRFSR</v>
      </c>
    </row>
    <row r="1623" spans="1:7" x14ac:dyDescent="0.25">
      <c r="A1623" t="s">
        <v>20</v>
      </c>
      <c r="B1623" t="s">
        <v>6</v>
      </c>
      <c r="C1623" t="s">
        <v>8</v>
      </c>
      <c r="D1623" t="s">
        <v>361</v>
      </c>
      <c r="E1623">
        <v>2025</v>
      </c>
      <c r="F1623">
        <v>0</v>
      </c>
      <c r="G1623" s="2" t="str">
        <f t="shared" si="25"/>
        <v>EG_SOLARRFSR</v>
      </c>
    </row>
    <row r="1624" spans="1:7" x14ac:dyDescent="0.25">
      <c r="A1624" t="s">
        <v>20</v>
      </c>
      <c r="B1624" t="s">
        <v>6</v>
      </c>
      <c r="C1624" t="s">
        <v>8</v>
      </c>
      <c r="D1624" t="s">
        <v>361</v>
      </c>
      <c r="E1624">
        <v>2026</v>
      </c>
      <c r="F1624">
        <v>0</v>
      </c>
      <c r="G1624" s="2" t="str">
        <f t="shared" si="25"/>
        <v>EG_SOLARRFSR</v>
      </c>
    </row>
    <row r="1625" spans="1:7" x14ac:dyDescent="0.25">
      <c r="A1625" t="s">
        <v>20</v>
      </c>
      <c r="B1625" t="s">
        <v>6</v>
      </c>
      <c r="C1625" t="s">
        <v>8</v>
      </c>
      <c r="D1625" t="s">
        <v>361</v>
      </c>
      <c r="E1625">
        <v>2027</v>
      </c>
      <c r="F1625">
        <v>0</v>
      </c>
      <c r="G1625" s="2" t="str">
        <f t="shared" si="25"/>
        <v>EG_SOLARRFSR</v>
      </c>
    </row>
    <row r="1626" spans="1:7" x14ac:dyDescent="0.25">
      <c r="A1626" t="s">
        <v>20</v>
      </c>
      <c r="B1626" t="s">
        <v>6</v>
      </c>
      <c r="C1626" t="s">
        <v>8</v>
      </c>
      <c r="D1626" t="s">
        <v>361</v>
      </c>
      <c r="E1626">
        <v>2028</v>
      </c>
      <c r="F1626">
        <v>0</v>
      </c>
      <c r="G1626" s="2" t="str">
        <f t="shared" si="25"/>
        <v>EG_SOLARRFSR</v>
      </c>
    </row>
    <row r="1627" spans="1:7" x14ac:dyDescent="0.25">
      <c r="A1627" t="s">
        <v>20</v>
      </c>
      <c r="B1627" t="s">
        <v>6</v>
      </c>
      <c r="C1627" t="s">
        <v>8</v>
      </c>
      <c r="D1627" t="s">
        <v>361</v>
      </c>
      <c r="E1627">
        <v>2029</v>
      </c>
      <c r="F1627">
        <v>0</v>
      </c>
      <c r="G1627" s="2" t="str">
        <f t="shared" si="25"/>
        <v>EG_SOLARRFSR</v>
      </c>
    </row>
    <row r="1628" spans="1:7" x14ac:dyDescent="0.25">
      <c r="A1628" t="s">
        <v>20</v>
      </c>
      <c r="B1628" t="s">
        <v>6</v>
      </c>
      <c r="C1628" t="s">
        <v>8</v>
      </c>
      <c r="D1628" t="s">
        <v>361</v>
      </c>
      <c r="E1628">
        <v>2030</v>
      </c>
      <c r="F1628">
        <v>0</v>
      </c>
      <c r="G1628" s="2" t="str">
        <f t="shared" si="25"/>
        <v>EG_SOLARRFSR</v>
      </c>
    </row>
    <row r="1629" spans="1:7" x14ac:dyDescent="0.25">
      <c r="A1629" t="s">
        <v>20</v>
      </c>
      <c r="B1629" t="s">
        <v>6</v>
      </c>
      <c r="C1629" t="s">
        <v>8</v>
      </c>
      <c r="D1629" t="s">
        <v>361</v>
      </c>
      <c r="E1629">
        <v>2031</v>
      </c>
      <c r="F1629">
        <v>0</v>
      </c>
      <c r="G1629" s="2" t="str">
        <f t="shared" si="25"/>
        <v>EG_SOLARRFSR</v>
      </c>
    </row>
    <row r="1630" spans="1:7" x14ac:dyDescent="0.25">
      <c r="A1630" t="s">
        <v>20</v>
      </c>
      <c r="B1630" t="s">
        <v>6</v>
      </c>
      <c r="C1630" t="s">
        <v>8</v>
      </c>
      <c r="D1630" t="s">
        <v>361</v>
      </c>
      <c r="E1630">
        <v>2032</v>
      </c>
      <c r="F1630">
        <v>0</v>
      </c>
      <c r="G1630" s="2" t="str">
        <f t="shared" si="25"/>
        <v>EG_SOLARRFSR</v>
      </c>
    </row>
    <row r="1631" spans="1:7" x14ac:dyDescent="0.25">
      <c r="A1631" t="s">
        <v>20</v>
      </c>
      <c r="B1631" t="s">
        <v>6</v>
      </c>
      <c r="C1631" t="s">
        <v>8</v>
      </c>
      <c r="D1631" t="s">
        <v>361</v>
      </c>
      <c r="E1631">
        <v>2033</v>
      </c>
      <c r="F1631">
        <v>0</v>
      </c>
      <c r="G1631" s="2" t="str">
        <f t="shared" si="25"/>
        <v>EG_SOLARRFSR</v>
      </c>
    </row>
    <row r="1632" spans="1:7" x14ac:dyDescent="0.25">
      <c r="A1632" t="s">
        <v>20</v>
      </c>
      <c r="B1632" t="s">
        <v>6</v>
      </c>
      <c r="C1632" t="s">
        <v>8</v>
      </c>
      <c r="D1632" t="s">
        <v>361</v>
      </c>
      <c r="E1632">
        <v>2034</v>
      </c>
      <c r="F1632">
        <v>0</v>
      </c>
      <c r="G1632" s="2" t="str">
        <f t="shared" si="25"/>
        <v>EG_SOLARRFSR</v>
      </c>
    </row>
    <row r="1633" spans="1:7" x14ac:dyDescent="0.25">
      <c r="A1633" t="s">
        <v>20</v>
      </c>
      <c r="B1633" t="s">
        <v>6</v>
      </c>
      <c r="C1633" t="s">
        <v>8</v>
      </c>
      <c r="D1633" t="s">
        <v>361</v>
      </c>
      <c r="E1633">
        <v>2035</v>
      </c>
      <c r="F1633">
        <v>0</v>
      </c>
      <c r="G1633" s="2" t="str">
        <f t="shared" si="25"/>
        <v>EG_SOLARRFSR</v>
      </c>
    </row>
    <row r="1634" spans="1:7" x14ac:dyDescent="0.25">
      <c r="A1634" t="s">
        <v>20</v>
      </c>
      <c r="B1634" t="s">
        <v>6</v>
      </c>
      <c r="C1634" t="s">
        <v>8</v>
      </c>
      <c r="D1634" t="s">
        <v>361</v>
      </c>
      <c r="E1634">
        <v>2036</v>
      </c>
      <c r="F1634">
        <v>0</v>
      </c>
      <c r="G1634" s="2" t="str">
        <f t="shared" si="25"/>
        <v>EG_SOLARRFSR</v>
      </c>
    </row>
    <row r="1635" spans="1:7" x14ac:dyDescent="0.25">
      <c r="A1635" t="s">
        <v>20</v>
      </c>
      <c r="B1635" t="s">
        <v>6</v>
      </c>
      <c r="C1635" t="s">
        <v>8</v>
      </c>
      <c r="D1635" t="s">
        <v>361</v>
      </c>
      <c r="E1635">
        <v>2037</v>
      </c>
      <c r="F1635">
        <v>2.056787E-3</v>
      </c>
      <c r="G1635" s="2" t="str">
        <f t="shared" si="25"/>
        <v>EG_SOLARRFSR</v>
      </c>
    </row>
    <row r="1636" spans="1:7" x14ac:dyDescent="0.25">
      <c r="A1636" t="s">
        <v>20</v>
      </c>
      <c r="B1636" t="s">
        <v>6</v>
      </c>
      <c r="C1636" t="s">
        <v>8</v>
      </c>
      <c r="D1636" t="s">
        <v>361</v>
      </c>
      <c r="E1636">
        <v>2038</v>
      </c>
      <c r="F1636">
        <v>2.056787E-3</v>
      </c>
      <c r="G1636" s="2" t="str">
        <f t="shared" si="25"/>
        <v>EG_SOLARRFSR</v>
      </c>
    </row>
    <row r="1637" spans="1:7" x14ac:dyDescent="0.25">
      <c r="A1637" t="s">
        <v>20</v>
      </c>
      <c r="B1637" t="s">
        <v>6</v>
      </c>
      <c r="C1637" t="s">
        <v>8</v>
      </c>
      <c r="D1637" t="s">
        <v>361</v>
      </c>
      <c r="E1637">
        <v>2039</v>
      </c>
      <c r="F1637">
        <v>2.056787E-3</v>
      </c>
      <c r="G1637" s="2" t="str">
        <f t="shared" si="25"/>
        <v>EG_SOLARRFSR</v>
      </c>
    </row>
    <row r="1638" spans="1:7" x14ac:dyDescent="0.25">
      <c r="A1638" t="s">
        <v>20</v>
      </c>
      <c r="B1638" t="s">
        <v>6</v>
      </c>
      <c r="C1638" t="s">
        <v>8</v>
      </c>
      <c r="D1638" t="s">
        <v>361</v>
      </c>
      <c r="E1638">
        <v>2040</v>
      </c>
      <c r="F1638">
        <v>2.7731819999999999E-3</v>
      </c>
      <c r="G1638" s="2" t="str">
        <f t="shared" si="25"/>
        <v>EG_SOLARRFSR</v>
      </c>
    </row>
    <row r="1639" spans="1:7" x14ac:dyDescent="0.25">
      <c r="A1639" t="s">
        <v>20</v>
      </c>
      <c r="B1639" t="s">
        <v>6</v>
      </c>
      <c r="C1639" t="s">
        <v>8</v>
      </c>
      <c r="D1639" t="s">
        <v>361</v>
      </c>
      <c r="E1639">
        <v>2041</v>
      </c>
      <c r="F1639">
        <v>5.7648261999999999E-2</v>
      </c>
      <c r="G1639" s="2" t="str">
        <f t="shared" si="25"/>
        <v>EG_SOLARRFSR</v>
      </c>
    </row>
    <row r="1640" spans="1:7" x14ac:dyDescent="0.25">
      <c r="A1640" t="s">
        <v>20</v>
      </c>
      <c r="B1640" t="s">
        <v>6</v>
      </c>
      <c r="C1640" t="s">
        <v>8</v>
      </c>
      <c r="D1640" t="s">
        <v>360</v>
      </c>
      <c r="E1640">
        <v>2024</v>
      </c>
      <c r="F1640">
        <v>0</v>
      </c>
      <c r="G1640" s="2" t="str">
        <f t="shared" si="25"/>
        <v>EG_SOLARRFSR</v>
      </c>
    </row>
    <row r="1641" spans="1:7" x14ac:dyDescent="0.25">
      <c r="A1641" t="s">
        <v>20</v>
      </c>
      <c r="B1641" t="s">
        <v>6</v>
      </c>
      <c r="C1641" t="s">
        <v>8</v>
      </c>
      <c r="D1641" t="s">
        <v>360</v>
      </c>
      <c r="E1641">
        <v>2025</v>
      </c>
      <c r="F1641">
        <v>0</v>
      </c>
      <c r="G1641" s="2" t="str">
        <f t="shared" si="25"/>
        <v>EG_SOLARRFSR</v>
      </c>
    </row>
    <row r="1642" spans="1:7" x14ac:dyDescent="0.25">
      <c r="A1642" t="s">
        <v>20</v>
      </c>
      <c r="B1642" t="s">
        <v>6</v>
      </c>
      <c r="C1642" t="s">
        <v>8</v>
      </c>
      <c r="D1642" t="s">
        <v>360</v>
      </c>
      <c r="E1642">
        <v>2026</v>
      </c>
      <c r="F1642">
        <v>0</v>
      </c>
      <c r="G1642" s="2" t="str">
        <f t="shared" si="25"/>
        <v>EG_SOLARRFSR</v>
      </c>
    </row>
    <row r="1643" spans="1:7" x14ac:dyDescent="0.25">
      <c r="A1643" t="s">
        <v>20</v>
      </c>
      <c r="B1643" t="s">
        <v>6</v>
      </c>
      <c r="C1643" t="s">
        <v>8</v>
      </c>
      <c r="D1643" t="s">
        <v>360</v>
      </c>
      <c r="E1643">
        <v>2027</v>
      </c>
      <c r="F1643">
        <v>0</v>
      </c>
      <c r="G1643" s="2" t="str">
        <f t="shared" si="25"/>
        <v>EG_SOLARRFSR</v>
      </c>
    </row>
    <row r="1644" spans="1:7" x14ac:dyDescent="0.25">
      <c r="A1644" t="s">
        <v>20</v>
      </c>
      <c r="B1644" t="s">
        <v>6</v>
      </c>
      <c r="C1644" t="s">
        <v>8</v>
      </c>
      <c r="D1644" t="s">
        <v>360</v>
      </c>
      <c r="E1644">
        <v>2028</v>
      </c>
      <c r="F1644">
        <v>0</v>
      </c>
      <c r="G1644" s="2" t="str">
        <f t="shared" si="25"/>
        <v>EG_SOLARRFSR</v>
      </c>
    </row>
    <row r="1645" spans="1:7" x14ac:dyDescent="0.25">
      <c r="A1645" t="s">
        <v>20</v>
      </c>
      <c r="B1645" t="s">
        <v>6</v>
      </c>
      <c r="C1645" t="s">
        <v>8</v>
      </c>
      <c r="D1645" t="s">
        <v>360</v>
      </c>
      <c r="E1645">
        <v>2029</v>
      </c>
      <c r="F1645">
        <v>0</v>
      </c>
      <c r="G1645" s="2" t="str">
        <f t="shared" si="25"/>
        <v>EG_SOLARRFSR</v>
      </c>
    </row>
    <row r="1646" spans="1:7" x14ac:dyDescent="0.25">
      <c r="A1646" t="s">
        <v>20</v>
      </c>
      <c r="B1646" t="s">
        <v>6</v>
      </c>
      <c r="C1646" t="s">
        <v>8</v>
      </c>
      <c r="D1646" t="s">
        <v>360</v>
      </c>
      <c r="E1646">
        <v>2030</v>
      </c>
      <c r="F1646">
        <v>0</v>
      </c>
      <c r="G1646" s="2" t="str">
        <f t="shared" si="25"/>
        <v>EG_SOLARRFSR</v>
      </c>
    </row>
    <row r="1647" spans="1:7" x14ac:dyDescent="0.25">
      <c r="A1647" t="s">
        <v>20</v>
      </c>
      <c r="B1647" t="s">
        <v>6</v>
      </c>
      <c r="C1647" t="s">
        <v>8</v>
      </c>
      <c r="D1647" t="s">
        <v>360</v>
      </c>
      <c r="E1647">
        <v>2031</v>
      </c>
      <c r="F1647">
        <v>0</v>
      </c>
      <c r="G1647" s="2" t="str">
        <f t="shared" si="25"/>
        <v>EG_SOLARRFSR</v>
      </c>
    </row>
    <row r="1648" spans="1:7" x14ac:dyDescent="0.25">
      <c r="A1648" t="s">
        <v>20</v>
      </c>
      <c r="B1648" t="s">
        <v>6</v>
      </c>
      <c r="C1648" t="s">
        <v>8</v>
      </c>
      <c r="D1648" t="s">
        <v>360</v>
      </c>
      <c r="E1648">
        <v>2032</v>
      </c>
      <c r="F1648">
        <v>0</v>
      </c>
      <c r="G1648" s="2" t="str">
        <f t="shared" si="25"/>
        <v>EG_SOLARRFSR</v>
      </c>
    </row>
    <row r="1649" spans="1:7" x14ac:dyDescent="0.25">
      <c r="A1649" t="s">
        <v>20</v>
      </c>
      <c r="B1649" t="s">
        <v>6</v>
      </c>
      <c r="C1649" t="s">
        <v>8</v>
      </c>
      <c r="D1649" t="s">
        <v>360</v>
      </c>
      <c r="E1649">
        <v>2033</v>
      </c>
      <c r="F1649">
        <v>0</v>
      </c>
      <c r="G1649" s="2" t="str">
        <f t="shared" si="25"/>
        <v>EG_SOLARRFSR</v>
      </c>
    </row>
    <row r="1650" spans="1:7" x14ac:dyDescent="0.25">
      <c r="A1650" t="s">
        <v>20</v>
      </c>
      <c r="B1650" t="s">
        <v>6</v>
      </c>
      <c r="C1650" t="s">
        <v>8</v>
      </c>
      <c r="D1650" t="s">
        <v>360</v>
      </c>
      <c r="E1650">
        <v>2034</v>
      </c>
      <c r="F1650">
        <v>0</v>
      </c>
      <c r="G1650" s="2" t="str">
        <f t="shared" si="25"/>
        <v>EG_SOLARRFSR</v>
      </c>
    </row>
    <row r="1651" spans="1:7" x14ac:dyDescent="0.25">
      <c r="A1651" t="s">
        <v>20</v>
      </c>
      <c r="B1651" t="s">
        <v>6</v>
      </c>
      <c r="C1651" t="s">
        <v>8</v>
      </c>
      <c r="D1651" t="s">
        <v>360</v>
      </c>
      <c r="E1651">
        <v>2035</v>
      </c>
      <c r="F1651">
        <v>0</v>
      </c>
      <c r="G1651" s="2" t="str">
        <f t="shared" si="25"/>
        <v>EG_SOLARRFSR</v>
      </c>
    </row>
    <row r="1652" spans="1:7" x14ac:dyDescent="0.25">
      <c r="A1652" t="s">
        <v>20</v>
      </c>
      <c r="B1652" t="s">
        <v>6</v>
      </c>
      <c r="C1652" t="s">
        <v>8</v>
      </c>
      <c r="D1652" t="s">
        <v>360</v>
      </c>
      <c r="E1652">
        <v>2036</v>
      </c>
      <c r="F1652">
        <v>0</v>
      </c>
      <c r="G1652" s="2" t="str">
        <f t="shared" si="25"/>
        <v>EG_SOLARRFSR</v>
      </c>
    </row>
    <row r="1653" spans="1:7" x14ac:dyDescent="0.25">
      <c r="A1653" t="s">
        <v>20</v>
      </c>
      <c r="B1653" t="s">
        <v>6</v>
      </c>
      <c r="C1653" t="s">
        <v>8</v>
      </c>
      <c r="D1653" t="s">
        <v>360</v>
      </c>
      <c r="E1653">
        <v>2037</v>
      </c>
      <c r="F1653">
        <v>0</v>
      </c>
      <c r="G1653" s="2" t="str">
        <f t="shared" si="25"/>
        <v>EG_SOLARRFSR</v>
      </c>
    </row>
    <row r="1654" spans="1:7" x14ac:dyDescent="0.25">
      <c r="A1654" t="s">
        <v>20</v>
      </c>
      <c r="B1654" t="s">
        <v>6</v>
      </c>
      <c r="C1654" t="s">
        <v>8</v>
      </c>
      <c r="D1654" t="s">
        <v>360</v>
      </c>
      <c r="E1654">
        <v>2038</v>
      </c>
      <c r="F1654">
        <v>0</v>
      </c>
      <c r="G1654" s="2" t="str">
        <f t="shared" si="25"/>
        <v>EG_SOLARRFSR</v>
      </c>
    </row>
    <row r="1655" spans="1:7" x14ac:dyDescent="0.25">
      <c r="A1655" t="s">
        <v>20</v>
      </c>
      <c r="B1655" t="s">
        <v>6</v>
      </c>
      <c r="C1655" t="s">
        <v>8</v>
      </c>
      <c r="D1655" t="s">
        <v>360</v>
      </c>
      <c r="E1655">
        <v>2039</v>
      </c>
      <c r="F1655">
        <v>0</v>
      </c>
      <c r="G1655" s="2" t="str">
        <f t="shared" si="25"/>
        <v>EG_SOLARRFSR</v>
      </c>
    </row>
    <row r="1656" spans="1:7" x14ac:dyDescent="0.25">
      <c r="A1656" t="s">
        <v>20</v>
      </c>
      <c r="B1656" t="s">
        <v>6</v>
      </c>
      <c r="C1656" t="s">
        <v>8</v>
      </c>
      <c r="D1656" t="s">
        <v>360</v>
      </c>
      <c r="E1656">
        <v>2040</v>
      </c>
      <c r="F1656">
        <v>3.9037120000000002E-3</v>
      </c>
      <c r="G1656" s="2" t="str">
        <f t="shared" si="25"/>
        <v>EG_SOLARRFSR</v>
      </c>
    </row>
    <row r="1657" spans="1:7" x14ac:dyDescent="0.25">
      <c r="A1657" t="s">
        <v>20</v>
      </c>
      <c r="B1657" t="s">
        <v>6</v>
      </c>
      <c r="C1657" t="s">
        <v>8</v>
      </c>
      <c r="D1657" t="s">
        <v>360</v>
      </c>
      <c r="E1657">
        <v>2041</v>
      </c>
      <c r="F1657">
        <v>2.9737875E-2</v>
      </c>
      <c r="G1657" s="2" t="str">
        <f t="shared" si="25"/>
        <v>EG_SOLARRFSR</v>
      </c>
    </row>
    <row r="1658" spans="1:7" x14ac:dyDescent="0.25">
      <c r="A1658" t="s">
        <v>20</v>
      </c>
      <c r="B1658" t="s">
        <v>6</v>
      </c>
      <c r="C1658" t="s">
        <v>12</v>
      </c>
      <c r="D1658" t="s">
        <v>359</v>
      </c>
      <c r="E1658">
        <v>2024</v>
      </c>
      <c r="F1658">
        <v>0</v>
      </c>
      <c r="G1658" s="2" t="str">
        <f t="shared" si="25"/>
        <v>EG_SOLARRFNR</v>
      </c>
    </row>
    <row r="1659" spans="1:7" x14ac:dyDescent="0.25">
      <c r="A1659" t="s">
        <v>20</v>
      </c>
      <c r="B1659" t="s">
        <v>6</v>
      </c>
      <c r="C1659" t="s">
        <v>12</v>
      </c>
      <c r="D1659" t="s">
        <v>359</v>
      </c>
      <c r="E1659">
        <v>2025</v>
      </c>
      <c r="F1659">
        <v>0</v>
      </c>
      <c r="G1659" s="2" t="str">
        <f t="shared" si="25"/>
        <v>EG_SOLARRFNR</v>
      </c>
    </row>
    <row r="1660" spans="1:7" x14ac:dyDescent="0.25">
      <c r="A1660" t="s">
        <v>20</v>
      </c>
      <c r="B1660" t="s">
        <v>6</v>
      </c>
      <c r="C1660" t="s">
        <v>12</v>
      </c>
      <c r="D1660" t="s">
        <v>359</v>
      </c>
      <c r="E1660">
        <v>2026</v>
      </c>
      <c r="F1660">
        <v>0</v>
      </c>
      <c r="G1660" s="2" t="str">
        <f t="shared" si="25"/>
        <v>EG_SOLARRFNR</v>
      </c>
    </row>
    <row r="1661" spans="1:7" x14ac:dyDescent="0.25">
      <c r="A1661" t="s">
        <v>20</v>
      </c>
      <c r="B1661" t="s">
        <v>6</v>
      </c>
      <c r="C1661" t="s">
        <v>12</v>
      </c>
      <c r="D1661" t="s">
        <v>359</v>
      </c>
      <c r="E1661">
        <v>2027</v>
      </c>
      <c r="F1661">
        <v>0</v>
      </c>
      <c r="G1661" s="2" t="str">
        <f t="shared" si="25"/>
        <v>EG_SOLARRFNR</v>
      </c>
    </row>
    <row r="1662" spans="1:7" x14ac:dyDescent="0.25">
      <c r="A1662" t="s">
        <v>20</v>
      </c>
      <c r="B1662" t="s">
        <v>6</v>
      </c>
      <c r="C1662" t="s">
        <v>12</v>
      </c>
      <c r="D1662" t="s">
        <v>359</v>
      </c>
      <c r="E1662">
        <v>2028</v>
      </c>
      <c r="F1662">
        <v>0</v>
      </c>
      <c r="G1662" s="2" t="str">
        <f t="shared" si="25"/>
        <v>EG_SOLARRFNR</v>
      </c>
    </row>
    <row r="1663" spans="1:7" x14ac:dyDescent="0.25">
      <c r="A1663" t="s">
        <v>20</v>
      </c>
      <c r="B1663" t="s">
        <v>6</v>
      </c>
      <c r="C1663" t="s">
        <v>12</v>
      </c>
      <c r="D1663" t="s">
        <v>359</v>
      </c>
      <c r="E1663">
        <v>2029</v>
      </c>
      <c r="F1663">
        <v>0</v>
      </c>
      <c r="G1663" s="2" t="str">
        <f t="shared" si="25"/>
        <v>EG_SOLARRFNR</v>
      </c>
    </row>
    <row r="1664" spans="1:7" x14ac:dyDescent="0.25">
      <c r="A1664" t="s">
        <v>20</v>
      </c>
      <c r="B1664" t="s">
        <v>6</v>
      </c>
      <c r="C1664" t="s">
        <v>12</v>
      </c>
      <c r="D1664" t="s">
        <v>359</v>
      </c>
      <c r="E1664">
        <v>2030</v>
      </c>
      <c r="F1664">
        <v>0</v>
      </c>
      <c r="G1664" s="2" t="str">
        <f t="shared" si="25"/>
        <v>EG_SOLARRFNR</v>
      </c>
    </row>
    <row r="1665" spans="1:7" x14ac:dyDescent="0.25">
      <c r="A1665" t="s">
        <v>20</v>
      </c>
      <c r="B1665" t="s">
        <v>6</v>
      </c>
      <c r="C1665" t="s">
        <v>12</v>
      </c>
      <c r="D1665" t="s">
        <v>359</v>
      </c>
      <c r="E1665">
        <v>2031</v>
      </c>
      <c r="F1665">
        <v>0</v>
      </c>
      <c r="G1665" s="2" t="str">
        <f t="shared" si="25"/>
        <v>EG_SOLARRFNR</v>
      </c>
    </row>
    <row r="1666" spans="1:7" x14ac:dyDescent="0.25">
      <c r="A1666" t="s">
        <v>20</v>
      </c>
      <c r="B1666" t="s">
        <v>6</v>
      </c>
      <c r="C1666" t="s">
        <v>12</v>
      </c>
      <c r="D1666" t="s">
        <v>359</v>
      </c>
      <c r="E1666">
        <v>2032</v>
      </c>
      <c r="F1666">
        <v>0</v>
      </c>
      <c r="G1666" s="2" t="str">
        <f t="shared" si="25"/>
        <v>EG_SOLARRFNR</v>
      </c>
    </row>
    <row r="1667" spans="1:7" x14ac:dyDescent="0.25">
      <c r="A1667" t="s">
        <v>20</v>
      </c>
      <c r="B1667" t="s">
        <v>6</v>
      </c>
      <c r="C1667" t="s">
        <v>12</v>
      </c>
      <c r="D1667" t="s">
        <v>359</v>
      </c>
      <c r="E1667">
        <v>2033</v>
      </c>
      <c r="F1667">
        <v>0</v>
      </c>
      <c r="G1667" s="2" t="str">
        <f t="shared" ref="G1667:G1730" si="26">_xlfn.CONCAT(A1667,C1667)</f>
        <v>EG_SOLARRFNR</v>
      </c>
    </row>
    <row r="1668" spans="1:7" x14ac:dyDescent="0.25">
      <c r="A1668" t="s">
        <v>20</v>
      </c>
      <c r="B1668" t="s">
        <v>6</v>
      </c>
      <c r="C1668" t="s">
        <v>12</v>
      </c>
      <c r="D1668" t="s">
        <v>359</v>
      </c>
      <c r="E1668">
        <v>2034</v>
      </c>
      <c r="F1668">
        <v>0</v>
      </c>
      <c r="G1668" s="2" t="str">
        <f t="shared" si="26"/>
        <v>EG_SOLARRFNR</v>
      </c>
    </row>
    <row r="1669" spans="1:7" x14ac:dyDescent="0.25">
      <c r="A1669" t="s">
        <v>20</v>
      </c>
      <c r="B1669" t="s">
        <v>6</v>
      </c>
      <c r="C1669" t="s">
        <v>12</v>
      </c>
      <c r="D1669" t="s">
        <v>359</v>
      </c>
      <c r="E1669">
        <v>2035</v>
      </c>
      <c r="F1669">
        <v>0</v>
      </c>
      <c r="G1669" s="2" t="str">
        <f t="shared" si="26"/>
        <v>EG_SOLARRFNR</v>
      </c>
    </row>
    <row r="1670" spans="1:7" x14ac:dyDescent="0.25">
      <c r="A1670" t="s">
        <v>20</v>
      </c>
      <c r="B1670" t="s">
        <v>6</v>
      </c>
      <c r="C1670" t="s">
        <v>12</v>
      </c>
      <c r="D1670" t="s">
        <v>359</v>
      </c>
      <c r="E1670">
        <v>2036</v>
      </c>
      <c r="F1670">
        <v>0</v>
      </c>
      <c r="G1670" s="2" t="str">
        <f t="shared" si="26"/>
        <v>EG_SOLARRFNR</v>
      </c>
    </row>
    <row r="1671" spans="1:7" x14ac:dyDescent="0.25">
      <c r="A1671" t="s">
        <v>20</v>
      </c>
      <c r="B1671" t="s">
        <v>6</v>
      </c>
      <c r="C1671" t="s">
        <v>12</v>
      </c>
      <c r="D1671" t="s">
        <v>359</v>
      </c>
      <c r="E1671">
        <v>2037</v>
      </c>
      <c r="F1671">
        <v>1.64572E-3</v>
      </c>
      <c r="G1671" s="2" t="str">
        <f t="shared" si="26"/>
        <v>EG_SOLARRFNR</v>
      </c>
    </row>
    <row r="1672" spans="1:7" x14ac:dyDescent="0.25">
      <c r="A1672" t="s">
        <v>20</v>
      </c>
      <c r="B1672" t="s">
        <v>6</v>
      </c>
      <c r="C1672" t="s">
        <v>12</v>
      </c>
      <c r="D1672" t="s">
        <v>359</v>
      </c>
      <c r="E1672">
        <v>2038</v>
      </c>
      <c r="F1672">
        <v>1.64572E-3</v>
      </c>
      <c r="G1672" s="2" t="str">
        <f t="shared" si="26"/>
        <v>EG_SOLARRFNR</v>
      </c>
    </row>
    <row r="1673" spans="1:7" x14ac:dyDescent="0.25">
      <c r="A1673" t="s">
        <v>20</v>
      </c>
      <c r="B1673" t="s">
        <v>6</v>
      </c>
      <c r="C1673" t="s">
        <v>12</v>
      </c>
      <c r="D1673" t="s">
        <v>359</v>
      </c>
      <c r="E1673">
        <v>2039</v>
      </c>
      <c r="F1673">
        <v>1.64572E-3</v>
      </c>
      <c r="G1673" s="2" t="str">
        <f t="shared" si="26"/>
        <v>EG_SOLARRFNR</v>
      </c>
    </row>
    <row r="1674" spans="1:7" x14ac:dyDescent="0.25">
      <c r="A1674" t="s">
        <v>20</v>
      </c>
      <c r="B1674" t="s">
        <v>6</v>
      </c>
      <c r="C1674" t="s">
        <v>12</v>
      </c>
      <c r="D1674" t="s">
        <v>359</v>
      </c>
      <c r="E1674">
        <v>2040</v>
      </c>
      <c r="F1674">
        <v>3.0677500000000002E-4</v>
      </c>
      <c r="G1674" s="2" t="str">
        <f t="shared" si="26"/>
        <v>EG_SOLARRFNR</v>
      </c>
    </row>
    <row r="1675" spans="1:7" x14ac:dyDescent="0.25">
      <c r="A1675" t="s">
        <v>20</v>
      </c>
      <c r="B1675" t="s">
        <v>6</v>
      </c>
      <c r="C1675" t="s">
        <v>12</v>
      </c>
      <c r="D1675" t="s">
        <v>359</v>
      </c>
      <c r="E1675">
        <v>2041</v>
      </c>
      <c r="F1675">
        <v>8.4458970000000008E-3</v>
      </c>
      <c r="G1675" s="2" t="str">
        <f t="shared" si="26"/>
        <v>EG_SOLARRFNR</v>
      </c>
    </row>
    <row r="1676" spans="1:7" x14ac:dyDescent="0.25">
      <c r="A1676" t="s">
        <v>20</v>
      </c>
      <c r="B1676" t="s">
        <v>6</v>
      </c>
      <c r="C1676" t="s">
        <v>12</v>
      </c>
      <c r="D1676" t="s">
        <v>358</v>
      </c>
      <c r="E1676">
        <v>2024</v>
      </c>
      <c r="F1676">
        <v>0</v>
      </c>
      <c r="G1676" s="2" t="str">
        <f t="shared" si="26"/>
        <v>EG_SOLARRFNR</v>
      </c>
    </row>
    <row r="1677" spans="1:7" x14ac:dyDescent="0.25">
      <c r="A1677" t="s">
        <v>20</v>
      </c>
      <c r="B1677" t="s">
        <v>6</v>
      </c>
      <c r="C1677" t="s">
        <v>12</v>
      </c>
      <c r="D1677" t="s">
        <v>358</v>
      </c>
      <c r="E1677">
        <v>2025</v>
      </c>
      <c r="F1677">
        <v>0</v>
      </c>
      <c r="G1677" s="2" t="str">
        <f t="shared" si="26"/>
        <v>EG_SOLARRFNR</v>
      </c>
    </row>
    <row r="1678" spans="1:7" x14ac:dyDescent="0.25">
      <c r="A1678" t="s">
        <v>20</v>
      </c>
      <c r="B1678" t="s">
        <v>6</v>
      </c>
      <c r="C1678" t="s">
        <v>12</v>
      </c>
      <c r="D1678" t="s">
        <v>358</v>
      </c>
      <c r="E1678">
        <v>2026</v>
      </c>
      <c r="F1678">
        <v>0</v>
      </c>
      <c r="G1678" s="2" t="str">
        <f t="shared" si="26"/>
        <v>EG_SOLARRFNR</v>
      </c>
    </row>
    <row r="1679" spans="1:7" x14ac:dyDescent="0.25">
      <c r="A1679" t="s">
        <v>20</v>
      </c>
      <c r="B1679" t="s">
        <v>6</v>
      </c>
      <c r="C1679" t="s">
        <v>12</v>
      </c>
      <c r="D1679" t="s">
        <v>358</v>
      </c>
      <c r="E1679">
        <v>2027</v>
      </c>
      <c r="F1679">
        <v>0</v>
      </c>
      <c r="G1679" s="2" t="str">
        <f t="shared" si="26"/>
        <v>EG_SOLARRFNR</v>
      </c>
    </row>
    <row r="1680" spans="1:7" x14ac:dyDescent="0.25">
      <c r="A1680" t="s">
        <v>20</v>
      </c>
      <c r="B1680" t="s">
        <v>6</v>
      </c>
      <c r="C1680" t="s">
        <v>12</v>
      </c>
      <c r="D1680" t="s">
        <v>358</v>
      </c>
      <c r="E1680">
        <v>2028</v>
      </c>
      <c r="F1680">
        <v>0</v>
      </c>
      <c r="G1680" s="2" t="str">
        <f t="shared" si="26"/>
        <v>EG_SOLARRFNR</v>
      </c>
    </row>
    <row r="1681" spans="1:7" x14ac:dyDescent="0.25">
      <c r="A1681" t="s">
        <v>20</v>
      </c>
      <c r="B1681" t="s">
        <v>6</v>
      </c>
      <c r="C1681" t="s">
        <v>12</v>
      </c>
      <c r="D1681" t="s">
        <v>358</v>
      </c>
      <c r="E1681">
        <v>2029</v>
      </c>
      <c r="F1681">
        <v>0</v>
      </c>
      <c r="G1681" s="2" t="str">
        <f t="shared" si="26"/>
        <v>EG_SOLARRFNR</v>
      </c>
    </row>
    <row r="1682" spans="1:7" x14ac:dyDescent="0.25">
      <c r="A1682" t="s">
        <v>20</v>
      </c>
      <c r="B1682" t="s">
        <v>6</v>
      </c>
      <c r="C1682" t="s">
        <v>12</v>
      </c>
      <c r="D1682" t="s">
        <v>358</v>
      </c>
      <c r="E1682">
        <v>2030</v>
      </c>
      <c r="F1682">
        <v>0</v>
      </c>
      <c r="G1682" s="2" t="str">
        <f t="shared" si="26"/>
        <v>EG_SOLARRFNR</v>
      </c>
    </row>
    <row r="1683" spans="1:7" x14ac:dyDescent="0.25">
      <c r="A1683" t="s">
        <v>20</v>
      </c>
      <c r="B1683" t="s">
        <v>6</v>
      </c>
      <c r="C1683" t="s">
        <v>12</v>
      </c>
      <c r="D1683" t="s">
        <v>358</v>
      </c>
      <c r="E1683">
        <v>2031</v>
      </c>
      <c r="F1683">
        <v>0</v>
      </c>
      <c r="G1683" s="2" t="str">
        <f t="shared" si="26"/>
        <v>EG_SOLARRFNR</v>
      </c>
    </row>
    <row r="1684" spans="1:7" x14ac:dyDescent="0.25">
      <c r="A1684" t="s">
        <v>20</v>
      </c>
      <c r="B1684" t="s">
        <v>6</v>
      </c>
      <c r="C1684" t="s">
        <v>12</v>
      </c>
      <c r="D1684" t="s">
        <v>358</v>
      </c>
      <c r="E1684">
        <v>2032</v>
      </c>
      <c r="F1684">
        <v>0</v>
      </c>
      <c r="G1684" s="2" t="str">
        <f t="shared" si="26"/>
        <v>EG_SOLARRFNR</v>
      </c>
    </row>
    <row r="1685" spans="1:7" x14ac:dyDescent="0.25">
      <c r="A1685" t="s">
        <v>20</v>
      </c>
      <c r="B1685" t="s">
        <v>6</v>
      </c>
      <c r="C1685" t="s">
        <v>12</v>
      </c>
      <c r="D1685" t="s">
        <v>358</v>
      </c>
      <c r="E1685">
        <v>2033</v>
      </c>
      <c r="F1685">
        <v>0</v>
      </c>
      <c r="G1685" s="2" t="str">
        <f t="shared" si="26"/>
        <v>EG_SOLARRFNR</v>
      </c>
    </row>
    <row r="1686" spans="1:7" x14ac:dyDescent="0.25">
      <c r="A1686" t="s">
        <v>20</v>
      </c>
      <c r="B1686" t="s">
        <v>6</v>
      </c>
      <c r="C1686" t="s">
        <v>12</v>
      </c>
      <c r="D1686" t="s">
        <v>358</v>
      </c>
      <c r="E1686">
        <v>2034</v>
      </c>
      <c r="F1686">
        <v>0</v>
      </c>
      <c r="G1686" s="2" t="str">
        <f t="shared" si="26"/>
        <v>EG_SOLARRFNR</v>
      </c>
    </row>
    <row r="1687" spans="1:7" x14ac:dyDescent="0.25">
      <c r="A1687" t="s">
        <v>20</v>
      </c>
      <c r="B1687" t="s">
        <v>6</v>
      </c>
      <c r="C1687" t="s">
        <v>12</v>
      </c>
      <c r="D1687" t="s">
        <v>358</v>
      </c>
      <c r="E1687">
        <v>2035</v>
      </c>
      <c r="F1687">
        <v>0</v>
      </c>
      <c r="G1687" s="2" t="str">
        <f t="shared" si="26"/>
        <v>EG_SOLARRFNR</v>
      </c>
    </row>
    <row r="1688" spans="1:7" x14ac:dyDescent="0.25">
      <c r="A1688" t="s">
        <v>20</v>
      </c>
      <c r="B1688" t="s">
        <v>6</v>
      </c>
      <c r="C1688" t="s">
        <v>12</v>
      </c>
      <c r="D1688" t="s">
        <v>358</v>
      </c>
      <c r="E1688">
        <v>2036</v>
      </c>
      <c r="F1688">
        <v>0</v>
      </c>
      <c r="G1688" s="2" t="str">
        <f t="shared" si="26"/>
        <v>EG_SOLARRFNR</v>
      </c>
    </row>
    <row r="1689" spans="1:7" x14ac:dyDescent="0.25">
      <c r="A1689" t="s">
        <v>20</v>
      </c>
      <c r="B1689" t="s">
        <v>6</v>
      </c>
      <c r="C1689" t="s">
        <v>12</v>
      </c>
      <c r="D1689" t="s">
        <v>358</v>
      </c>
      <c r="E1689">
        <v>2037</v>
      </c>
      <c r="F1689">
        <v>2.120533E-3</v>
      </c>
      <c r="G1689" s="2" t="str">
        <f t="shared" si="26"/>
        <v>EG_SOLARRFNR</v>
      </c>
    </row>
    <row r="1690" spans="1:7" x14ac:dyDescent="0.25">
      <c r="A1690" t="s">
        <v>20</v>
      </c>
      <c r="B1690" t="s">
        <v>6</v>
      </c>
      <c r="C1690" t="s">
        <v>12</v>
      </c>
      <c r="D1690" t="s">
        <v>358</v>
      </c>
      <c r="E1690">
        <v>2038</v>
      </c>
      <c r="F1690">
        <v>2.120533E-3</v>
      </c>
      <c r="G1690" s="2" t="str">
        <f t="shared" si="26"/>
        <v>EG_SOLARRFNR</v>
      </c>
    </row>
    <row r="1691" spans="1:7" x14ac:dyDescent="0.25">
      <c r="A1691" t="s">
        <v>20</v>
      </c>
      <c r="B1691" t="s">
        <v>6</v>
      </c>
      <c r="C1691" t="s">
        <v>12</v>
      </c>
      <c r="D1691" t="s">
        <v>358</v>
      </c>
      <c r="E1691">
        <v>2039</v>
      </c>
      <c r="F1691">
        <v>2.120533E-3</v>
      </c>
      <c r="G1691" s="2" t="str">
        <f t="shared" si="26"/>
        <v>EG_SOLARRFNR</v>
      </c>
    </row>
    <row r="1692" spans="1:7" x14ac:dyDescent="0.25">
      <c r="A1692" t="s">
        <v>20</v>
      </c>
      <c r="B1692" t="s">
        <v>6</v>
      </c>
      <c r="C1692" t="s">
        <v>12</v>
      </c>
      <c r="D1692" t="s">
        <v>358</v>
      </c>
      <c r="E1692">
        <v>2040</v>
      </c>
      <c r="F1692">
        <v>1.544077E-3</v>
      </c>
      <c r="G1692" s="2" t="str">
        <f t="shared" si="26"/>
        <v>EG_SOLARRFNR</v>
      </c>
    </row>
    <row r="1693" spans="1:7" x14ac:dyDescent="0.25">
      <c r="A1693" t="s">
        <v>20</v>
      </c>
      <c r="B1693" t="s">
        <v>6</v>
      </c>
      <c r="C1693" t="s">
        <v>12</v>
      </c>
      <c r="D1693" t="s">
        <v>358</v>
      </c>
      <c r="E1693">
        <v>2041</v>
      </c>
      <c r="F1693">
        <v>1.599664E-3</v>
      </c>
      <c r="G1693" s="2" t="str">
        <f t="shared" si="26"/>
        <v>EG_SOLARRFNR</v>
      </c>
    </row>
    <row r="1694" spans="1:7" x14ac:dyDescent="0.25">
      <c r="A1694" t="s">
        <v>20</v>
      </c>
      <c r="B1694" t="s">
        <v>6</v>
      </c>
      <c r="C1694" t="s">
        <v>12</v>
      </c>
      <c r="D1694" t="s">
        <v>357</v>
      </c>
      <c r="E1694">
        <v>2024</v>
      </c>
      <c r="F1694">
        <v>0</v>
      </c>
      <c r="G1694" s="2" t="str">
        <f t="shared" si="26"/>
        <v>EG_SOLARRFNR</v>
      </c>
    </row>
    <row r="1695" spans="1:7" x14ac:dyDescent="0.25">
      <c r="A1695" t="s">
        <v>20</v>
      </c>
      <c r="B1695" t="s">
        <v>6</v>
      </c>
      <c r="C1695" t="s">
        <v>12</v>
      </c>
      <c r="D1695" t="s">
        <v>357</v>
      </c>
      <c r="E1695">
        <v>2025</v>
      </c>
      <c r="F1695">
        <v>0</v>
      </c>
      <c r="G1695" s="2" t="str">
        <f t="shared" si="26"/>
        <v>EG_SOLARRFNR</v>
      </c>
    </row>
    <row r="1696" spans="1:7" x14ac:dyDescent="0.25">
      <c r="A1696" t="s">
        <v>20</v>
      </c>
      <c r="B1696" t="s">
        <v>6</v>
      </c>
      <c r="C1696" t="s">
        <v>12</v>
      </c>
      <c r="D1696" t="s">
        <v>357</v>
      </c>
      <c r="E1696">
        <v>2026</v>
      </c>
      <c r="F1696">
        <v>0</v>
      </c>
      <c r="G1696" s="2" t="str">
        <f t="shared" si="26"/>
        <v>EG_SOLARRFNR</v>
      </c>
    </row>
    <row r="1697" spans="1:7" x14ac:dyDescent="0.25">
      <c r="A1697" t="s">
        <v>20</v>
      </c>
      <c r="B1697" t="s">
        <v>6</v>
      </c>
      <c r="C1697" t="s">
        <v>12</v>
      </c>
      <c r="D1697" t="s">
        <v>357</v>
      </c>
      <c r="E1697">
        <v>2027</v>
      </c>
      <c r="F1697">
        <v>0</v>
      </c>
      <c r="G1697" s="2" t="str">
        <f t="shared" si="26"/>
        <v>EG_SOLARRFNR</v>
      </c>
    </row>
    <row r="1698" spans="1:7" x14ac:dyDescent="0.25">
      <c r="A1698" t="s">
        <v>20</v>
      </c>
      <c r="B1698" t="s">
        <v>6</v>
      </c>
      <c r="C1698" t="s">
        <v>12</v>
      </c>
      <c r="D1698" t="s">
        <v>357</v>
      </c>
      <c r="E1698">
        <v>2028</v>
      </c>
      <c r="F1698">
        <v>0</v>
      </c>
      <c r="G1698" s="2" t="str">
        <f t="shared" si="26"/>
        <v>EG_SOLARRFNR</v>
      </c>
    </row>
    <row r="1699" spans="1:7" x14ac:dyDescent="0.25">
      <c r="A1699" t="s">
        <v>20</v>
      </c>
      <c r="B1699" t="s">
        <v>6</v>
      </c>
      <c r="C1699" t="s">
        <v>12</v>
      </c>
      <c r="D1699" t="s">
        <v>357</v>
      </c>
      <c r="E1699">
        <v>2029</v>
      </c>
      <c r="F1699">
        <v>0</v>
      </c>
      <c r="G1699" s="2" t="str">
        <f t="shared" si="26"/>
        <v>EG_SOLARRFNR</v>
      </c>
    </row>
    <row r="1700" spans="1:7" x14ac:dyDescent="0.25">
      <c r="A1700" t="s">
        <v>20</v>
      </c>
      <c r="B1700" t="s">
        <v>6</v>
      </c>
      <c r="C1700" t="s">
        <v>12</v>
      </c>
      <c r="D1700" t="s">
        <v>357</v>
      </c>
      <c r="E1700">
        <v>2030</v>
      </c>
      <c r="F1700">
        <v>0</v>
      </c>
      <c r="G1700" s="2" t="str">
        <f t="shared" si="26"/>
        <v>EG_SOLARRFNR</v>
      </c>
    </row>
    <row r="1701" spans="1:7" x14ac:dyDescent="0.25">
      <c r="A1701" t="s">
        <v>20</v>
      </c>
      <c r="B1701" t="s">
        <v>6</v>
      </c>
      <c r="C1701" t="s">
        <v>12</v>
      </c>
      <c r="D1701" t="s">
        <v>357</v>
      </c>
      <c r="E1701">
        <v>2031</v>
      </c>
      <c r="F1701">
        <v>0</v>
      </c>
      <c r="G1701" s="2" t="str">
        <f t="shared" si="26"/>
        <v>EG_SOLARRFNR</v>
      </c>
    </row>
    <row r="1702" spans="1:7" x14ac:dyDescent="0.25">
      <c r="A1702" t="s">
        <v>20</v>
      </c>
      <c r="B1702" t="s">
        <v>6</v>
      </c>
      <c r="C1702" t="s">
        <v>12</v>
      </c>
      <c r="D1702" t="s">
        <v>357</v>
      </c>
      <c r="E1702">
        <v>2032</v>
      </c>
      <c r="F1702">
        <v>0</v>
      </c>
      <c r="G1702" s="2" t="str">
        <f t="shared" si="26"/>
        <v>EG_SOLARRFNR</v>
      </c>
    </row>
    <row r="1703" spans="1:7" x14ac:dyDescent="0.25">
      <c r="A1703" t="s">
        <v>20</v>
      </c>
      <c r="B1703" t="s">
        <v>6</v>
      </c>
      <c r="C1703" t="s">
        <v>12</v>
      </c>
      <c r="D1703" t="s">
        <v>357</v>
      </c>
      <c r="E1703">
        <v>2033</v>
      </c>
      <c r="F1703">
        <v>0</v>
      </c>
      <c r="G1703" s="2" t="str">
        <f t="shared" si="26"/>
        <v>EG_SOLARRFNR</v>
      </c>
    </row>
    <row r="1704" spans="1:7" x14ac:dyDescent="0.25">
      <c r="A1704" t="s">
        <v>20</v>
      </c>
      <c r="B1704" t="s">
        <v>6</v>
      </c>
      <c r="C1704" t="s">
        <v>12</v>
      </c>
      <c r="D1704" t="s">
        <v>357</v>
      </c>
      <c r="E1704">
        <v>2034</v>
      </c>
      <c r="F1704">
        <v>0</v>
      </c>
      <c r="G1704" s="2" t="str">
        <f t="shared" si="26"/>
        <v>EG_SOLARRFNR</v>
      </c>
    </row>
    <row r="1705" spans="1:7" x14ac:dyDescent="0.25">
      <c r="A1705" t="s">
        <v>20</v>
      </c>
      <c r="B1705" t="s">
        <v>6</v>
      </c>
      <c r="C1705" t="s">
        <v>12</v>
      </c>
      <c r="D1705" t="s">
        <v>357</v>
      </c>
      <c r="E1705">
        <v>2035</v>
      </c>
      <c r="F1705">
        <v>0</v>
      </c>
      <c r="G1705" s="2" t="str">
        <f t="shared" si="26"/>
        <v>EG_SOLARRFNR</v>
      </c>
    </row>
    <row r="1706" spans="1:7" x14ac:dyDescent="0.25">
      <c r="A1706" t="s">
        <v>20</v>
      </c>
      <c r="B1706" t="s">
        <v>6</v>
      </c>
      <c r="C1706" t="s">
        <v>12</v>
      </c>
      <c r="D1706" t="s">
        <v>357</v>
      </c>
      <c r="E1706">
        <v>2036</v>
      </c>
      <c r="F1706">
        <v>0</v>
      </c>
      <c r="G1706" s="2" t="str">
        <f t="shared" si="26"/>
        <v>EG_SOLARRFNR</v>
      </c>
    </row>
    <row r="1707" spans="1:7" x14ac:dyDescent="0.25">
      <c r="A1707" t="s">
        <v>20</v>
      </c>
      <c r="B1707" t="s">
        <v>6</v>
      </c>
      <c r="C1707" t="s">
        <v>12</v>
      </c>
      <c r="D1707" t="s">
        <v>357</v>
      </c>
      <c r="E1707">
        <v>2037</v>
      </c>
      <c r="F1707">
        <v>0</v>
      </c>
      <c r="G1707" s="2" t="str">
        <f t="shared" si="26"/>
        <v>EG_SOLARRFNR</v>
      </c>
    </row>
    <row r="1708" spans="1:7" x14ac:dyDescent="0.25">
      <c r="A1708" t="s">
        <v>20</v>
      </c>
      <c r="B1708" t="s">
        <v>6</v>
      </c>
      <c r="C1708" t="s">
        <v>12</v>
      </c>
      <c r="D1708" t="s">
        <v>357</v>
      </c>
      <c r="E1708">
        <v>2038</v>
      </c>
      <c r="F1708">
        <v>0</v>
      </c>
      <c r="G1708" s="2" t="str">
        <f t="shared" si="26"/>
        <v>EG_SOLARRFNR</v>
      </c>
    </row>
    <row r="1709" spans="1:7" x14ac:dyDescent="0.25">
      <c r="A1709" t="s">
        <v>20</v>
      </c>
      <c r="B1709" t="s">
        <v>6</v>
      </c>
      <c r="C1709" t="s">
        <v>12</v>
      </c>
      <c r="D1709" t="s">
        <v>357</v>
      </c>
      <c r="E1709">
        <v>2039</v>
      </c>
      <c r="F1709">
        <v>0</v>
      </c>
      <c r="G1709" s="2" t="str">
        <f t="shared" si="26"/>
        <v>EG_SOLARRFNR</v>
      </c>
    </row>
    <row r="1710" spans="1:7" x14ac:dyDescent="0.25">
      <c r="A1710" t="s">
        <v>20</v>
      </c>
      <c r="B1710" t="s">
        <v>6</v>
      </c>
      <c r="C1710" t="s">
        <v>12</v>
      </c>
      <c r="D1710" t="s">
        <v>357</v>
      </c>
      <c r="E1710">
        <v>2040</v>
      </c>
      <c r="F1710">
        <v>0</v>
      </c>
      <c r="G1710" s="2" t="str">
        <f t="shared" si="26"/>
        <v>EG_SOLARRFNR</v>
      </c>
    </row>
    <row r="1711" spans="1:7" x14ac:dyDescent="0.25">
      <c r="A1711" t="s">
        <v>20</v>
      </c>
      <c r="B1711" t="s">
        <v>6</v>
      </c>
      <c r="C1711" t="s">
        <v>12</v>
      </c>
      <c r="D1711" t="s">
        <v>357</v>
      </c>
      <c r="E1711">
        <v>2041</v>
      </c>
      <c r="F1711" s="81">
        <v>6.7270500000000006E-5</v>
      </c>
      <c r="G1711" s="2" t="str">
        <f t="shared" si="26"/>
        <v>EG_SOLARRFNR</v>
      </c>
    </row>
    <row r="1712" spans="1:7" x14ac:dyDescent="0.25">
      <c r="A1712" t="s">
        <v>20</v>
      </c>
      <c r="B1712" t="s">
        <v>6</v>
      </c>
      <c r="C1712" t="s">
        <v>12</v>
      </c>
      <c r="D1712" t="s">
        <v>356</v>
      </c>
      <c r="E1712">
        <v>2024</v>
      </c>
      <c r="F1712">
        <v>0</v>
      </c>
      <c r="G1712" s="2" t="str">
        <f t="shared" si="26"/>
        <v>EG_SOLARRFNR</v>
      </c>
    </row>
    <row r="1713" spans="1:7" x14ac:dyDescent="0.25">
      <c r="A1713" t="s">
        <v>20</v>
      </c>
      <c r="B1713" t="s">
        <v>6</v>
      </c>
      <c r="C1713" t="s">
        <v>12</v>
      </c>
      <c r="D1713" t="s">
        <v>356</v>
      </c>
      <c r="E1713">
        <v>2025</v>
      </c>
      <c r="F1713">
        <v>0</v>
      </c>
      <c r="G1713" s="2" t="str">
        <f t="shared" si="26"/>
        <v>EG_SOLARRFNR</v>
      </c>
    </row>
    <row r="1714" spans="1:7" x14ac:dyDescent="0.25">
      <c r="A1714" t="s">
        <v>20</v>
      </c>
      <c r="B1714" t="s">
        <v>6</v>
      </c>
      <c r="C1714" t="s">
        <v>12</v>
      </c>
      <c r="D1714" t="s">
        <v>356</v>
      </c>
      <c r="E1714">
        <v>2026</v>
      </c>
      <c r="F1714">
        <v>0</v>
      </c>
      <c r="G1714" s="2" t="str">
        <f t="shared" si="26"/>
        <v>EG_SOLARRFNR</v>
      </c>
    </row>
    <row r="1715" spans="1:7" x14ac:dyDescent="0.25">
      <c r="A1715" t="s">
        <v>20</v>
      </c>
      <c r="B1715" t="s">
        <v>6</v>
      </c>
      <c r="C1715" t="s">
        <v>12</v>
      </c>
      <c r="D1715" t="s">
        <v>356</v>
      </c>
      <c r="E1715">
        <v>2027</v>
      </c>
      <c r="F1715">
        <v>0</v>
      </c>
      <c r="G1715" s="2" t="str">
        <f t="shared" si="26"/>
        <v>EG_SOLARRFNR</v>
      </c>
    </row>
    <row r="1716" spans="1:7" x14ac:dyDescent="0.25">
      <c r="A1716" t="s">
        <v>20</v>
      </c>
      <c r="B1716" t="s">
        <v>6</v>
      </c>
      <c r="C1716" t="s">
        <v>12</v>
      </c>
      <c r="D1716" t="s">
        <v>356</v>
      </c>
      <c r="E1716">
        <v>2028</v>
      </c>
      <c r="F1716">
        <v>0</v>
      </c>
      <c r="G1716" s="2" t="str">
        <f t="shared" si="26"/>
        <v>EG_SOLARRFNR</v>
      </c>
    </row>
    <row r="1717" spans="1:7" x14ac:dyDescent="0.25">
      <c r="A1717" t="s">
        <v>20</v>
      </c>
      <c r="B1717" t="s">
        <v>6</v>
      </c>
      <c r="C1717" t="s">
        <v>12</v>
      </c>
      <c r="D1717" t="s">
        <v>356</v>
      </c>
      <c r="E1717">
        <v>2029</v>
      </c>
      <c r="F1717">
        <v>0</v>
      </c>
      <c r="G1717" s="2" t="str">
        <f t="shared" si="26"/>
        <v>EG_SOLARRFNR</v>
      </c>
    </row>
    <row r="1718" spans="1:7" x14ac:dyDescent="0.25">
      <c r="A1718" t="s">
        <v>20</v>
      </c>
      <c r="B1718" t="s">
        <v>6</v>
      </c>
      <c r="C1718" t="s">
        <v>12</v>
      </c>
      <c r="D1718" t="s">
        <v>356</v>
      </c>
      <c r="E1718">
        <v>2030</v>
      </c>
      <c r="F1718">
        <v>0</v>
      </c>
      <c r="G1718" s="2" t="str">
        <f t="shared" si="26"/>
        <v>EG_SOLARRFNR</v>
      </c>
    </row>
    <row r="1719" spans="1:7" x14ac:dyDescent="0.25">
      <c r="A1719" t="s">
        <v>20</v>
      </c>
      <c r="B1719" t="s">
        <v>6</v>
      </c>
      <c r="C1719" t="s">
        <v>12</v>
      </c>
      <c r="D1719" t="s">
        <v>356</v>
      </c>
      <c r="E1719">
        <v>2031</v>
      </c>
      <c r="F1719">
        <v>0</v>
      </c>
      <c r="G1719" s="2" t="str">
        <f t="shared" si="26"/>
        <v>EG_SOLARRFNR</v>
      </c>
    </row>
    <row r="1720" spans="1:7" x14ac:dyDescent="0.25">
      <c r="A1720" t="s">
        <v>20</v>
      </c>
      <c r="B1720" t="s">
        <v>6</v>
      </c>
      <c r="C1720" t="s">
        <v>12</v>
      </c>
      <c r="D1720" t="s">
        <v>356</v>
      </c>
      <c r="E1720">
        <v>2032</v>
      </c>
      <c r="F1720">
        <v>0</v>
      </c>
      <c r="G1720" s="2" t="str">
        <f t="shared" si="26"/>
        <v>EG_SOLARRFNR</v>
      </c>
    </row>
    <row r="1721" spans="1:7" x14ac:dyDescent="0.25">
      <c r="A1721" t="s">
        <v>20</v>
      </c>
      <c r="B1721" t="s">
        <v>6</v>
      </c>
      <c r="C1721" t="s">
        <v>12</v>
      </c>
      <c r="D1721" t="s">
        <v>356</v>
      </c>
      <c r="E1721">
        <v>2033</v>
      </c>
      <c r="F1721">
        <v>0</v>
      </c>
      <c r="G1721" s="2" t="str">
        <f t="shared" si="26"/>
        <v>EG_SOLARRFNR</v>
      </c>
    </row>
    <row r="1722" spans="1:7" x14ac:dyDescent="0.25">
      <c r="A1722" t="s">
        <v>20</v>
      </c>
      <c r="B1722" t="s">
        <v>6</v>
      </c>
      <c r="C1722" t="s">
        <v>12</v>
      </c>
      <c r="D1722" t="s">
        <v>356</v>
      </c>
      <c r="E1722">
        <v>2034</v>
      </c>
      <c r="F1722">
        <v>0</v>
      </c>
      <c r="G1722" s="2" t="str">
        <f t="shared" si="26"/>
        <v>EG_SOLARRFNR</v>
      </c>
    </row>
    <row r="1723" spans="1:7" x14ac:dyDescent="0.25">
      <c r="A1723" t="s">
        <v>20</v>
      </c>
      <c r="B1723" t="s">
        <v>6</v>
      </c>
      <c r="C1723" t="s">
        <v>12</v>
      </c>
      <c r="D1723" t="s">
        <v>356</v>
      </c>
      <c r="E1723">
        <v>2035</v>
      </c>
      <c r="F1723">
        <v>0</v>
      </c>
      <c r="G1723" s="2" t="str">
        <f t="shared" si="26"/>
        <v>EG_SOLARRFNR</v>
      </c>
    </row>
    <row r="1724" spans="1:7" x14ac:dyDescent="0.25">
      <c r="A1724" t="s">
        <v>20</v>
      </c>
      <c r="B1724" t="s">
        <v>6</v>
      </c>
      <c r="C1724" t="s">
        <v>12</v>
      </c>
      <c r="D1724" t="s">
        <v>356</v>
      </c>
      <c r="E1724">
        <v>2036</v>
      </c>
      <c r="F1724">
        <v>0</v>
      </c>
      <c r="G1724" s="2" t="str">
        <f t="shared" si="26"/>
        <v>EG_SOLARRFNR</v>
      </c>
    </row>
    <row r="1725" spans="1:7" x14ac:dyDescent="0.25">
      <c r="A1725" t="s">
        <v>20</v>
      </c>
      <c r="B1725" t="s">
        <v>6</v>
      </c>
      <c r="C1725" t="s">
        <v>12</v>
      </c>
      <c r="D1725" t="s">
        <v>356</v>
      </c>
      <c r="E1725">
        <v>2037</v>
      </c>
      <c r="F1725">
        <v>0</v>
      </c>
      <c r="G1725" s="2" t="str">
        <f t="shared" si="26"/>
        <v>EG_SOLARRFNR</v>
      </c>
    </row>
    <row r="1726" spans="1:7" x14ac:dyDescent="0.25">
      <c r="A1726" t="s">
        <v>20</v>
      </c>
      <c r="B1726" t="s">
        <v>6</v>
      </c>
      <c r="C1726" t="s">
        <v>12</v>
      </c>
      <c r="D1726" t="s">
        <v>356</v>
      </c>
      <c r="E1726">
        <v>2038</v>
      </c>
      <c r="F1726">
        <v>0</v>
      </c>
      <c r="G1726" s="2" t="str">
        <f t="shared" si="26"/>
        <v>EG_SOLARRFNR</v>
      </c>
    </row>
    <row r="1727" spans="1:7" x14ac:dyDescent="0.25">
      <c r="A1727" t="s">
        <v>20</v>
      </c>
      <c r="B1727" t="s">
        <v>6</v>
      </c>
      <c r="C1727" t="s">
        <v>12</v>
      </c>
      <c r="D1727" t="s">
        <v>356</v>
      </c>
      <c r="E1727">
        <v>2039</v>
      </c>
      <c r="F1727">
        <v>0</v>
      </c>
      <c r="G1727" s="2" t="str">
        <f t="shared" si="26"/>
        <v>EG_SOLARRFNR</v>
      </c>
    </row>
    <row r="1728" spans="1:7" x14ac:dyDescent="0.25">
      <c r="A1728" t="s">
        <v>20</v>
      </c>
      <c r="B1728" t="s">
        <v>6</v>
      </c>
      <c r="C1728" t="s">
        <v>12</v>
      </c>
      <c r="D1728" t="s">
        <v>356</v>
      </c>
      <c r="E1728">
        <v>2040</v>
      </c>
      <c r="F1728">
        <v>0</v>
      </c>
      <c r="G1728" s="2" t="str">
        <f t="shared" si="26"/>
        <v>EG_SOLARRFNR</v>
      </c>
    </row>
    <row r="1729" spans="1:7" x14ac:dyDescent="0.25">
      <c r="A1729" t="s">
        <v>20</v>
      </c>
      <c r="B1729" t="s">
        <v>6</v>
      </c>
      <c r="C1729" t="s">
        <v>12</v>
      </c>
      <c r="D1729" t="s">
        <v>356</v>
      </c>
      <c r="E1729">
        <v>2041</v>
      </c>
      <c r="F1729">
        <v>7.41867E-4</v>
      </c>
      <c r="G1729" s="2" t="str">
        <f t="shared" si="26"/>
        <v>EG_SOLARRFNR</v>
      </c>
    </row>
    <row r="1730" spans="1:7" x14ac:dyDescent="0.25">
      <c r="A1730" t="s">
        <v>20</v>
      </c>
      <c r="B1730" t="s">
        <v>6</v>
      </c>
      <c r="C1730" t="s">
        <v>12</v>
      </c>
      <c r="D1730" t="s">
        <v>355</v>
      </c>
      <c r="E1730">
        <v>2024</v>
      </c>
      <c r="F1730">
        <v>0</v>
      </c>
      <c r="G1730" s="2" t="str">
        <f t="shared" si="26"/>
        <v>EG_SOLARRFNR</v>
      </c>
    </row>
    <row r="1731" spans="1:7" x14ac:dyDescent="0.25">
      <c r="A1731" t="s">
        <v>20</v>
      </c>
      <c r="B1731" t="s">
        <v>6</v>
      </c>
      <c r="C1731" t="s">
        <v>12</v>
      </c>
      <c r="D1731" t="s">
        <v>355</v>
      </c>
      <c r="E1731">
        <v>2025</v>
      </c>
      <c r="F1731">
        <v>0</v>
      </c>
      <c r="G1731" s="2" t="str">
        <f t="shared" ref="G1731:G1794" si="27">_xlfn.CONCAT(A1731,C1731)</f>
        <v>EG_SOLARRFNR</v>
      </c>
    </row>
    <row r="1732" spans="1:7" x14ac:dyDescent="0.25">
      <c r="A1732" t="s">
        <v>20</v>
      </c>
      <c r="B1732" t="s">
        <v>6</v>
      </c>
      <c r="C1732" t="s">
        <v>12</v>
      </c>
      <c r="D1732" t="s">
        <v>355</v>
      </c>
      <c r="E1732">
        <v>2026</v>
      </c>
      <c r="F1732">
        <v>0</v>
      </c>
      <c r="G1732" s="2" t="str">
        <f t="shared" si="27"/>
        <v>EG_SOLARRFNR</v>
      </c>
    </row>
    <row r="1733" spans="1:7" x14ac:dyDescent="0.25">
      <c r="A1733" t="s">
        <v>20</v>
      </c>
      <c r="B1733" t="s">
        <v>6</v>
      </c>
      <c r="C1733" t="s">
        <v>12</v>
      </c>
      <c r="D1733" t="s">
        <v>355</v>
      </c>
      <c r="E1733">
        <v>2027</v>
      </c>
      <c r="F1733">
        <v>0</v>
      </c>
      <c r="G1733" s="2" t="str">
        <f t="shared" si="27"/>
        <v>EG_SOLARRFNR</v>
      </c>
    </row>
    <row r="1734" spans="1:7" x14ac:dyDescent="0.25">
      <c r="A1734" t="s">
        <v>20</v>
      </c>
      <c r="B1734" t="s">
        <v>6</v>
      </c>
      <c r="C1734" t="s">
        <v>12</v>
      </c>
      <c r="D1734" t="s">
        <v>355</v>
      </c>
      <c r="E1734">
        <v>2028</v>
      </c>
      <c r="F1734">
        <v>0</v>
      </c>
      <c r="G1734" s="2" t="str">
        <f t="shared" si="27"/>
        <v>EG_SOLARRFNR</v>
      </c>
    </row>
    <row r="1735" spans="1:7" x14ac:dyDescent="0.25">
      <c r="A1735" t="s">
        <v>20</v>
      </c>
      <c r="B1735" t="s">
        <v>6</v>
      </c>
      <c r="C1735" t="s">
        <v>12</v>
      </c>
      <c r="D1735" t="s">
        <v>355</v>
      </c>
      <c r="E1735">
        <v>2029</v>
      </c>
      <c r="F1735">
        <v>0</v>
      </c>
      <c r="G1735" s="2" t="str">
        <f t="shared" si="27"/>
        <v>EG_SOLARRFNR</v>
      </c>
    </row>
    <row r="1736" spans="1:7" x14ac:dyDescent="0.25">
      <c r="A1736" t="s">
        <v>20</v>
      </c>
      <c r="B1736" t="s">
        <v>6</v>
      </c>
      <c r="C1736" t="s">
        <v>12</v>
      </c>
      <c r="D1736" t="s">
        <v>355</v>
      </c>
      <c r="E1736">
        <v>2030</v>
      </c>
      <c r="F1736">
        <v>0</v>
      </c>
      <c r="G1736" s="2" t="str">
        <f t="shared" si="27"/>
        <v>EG_SOLARRFNR</v>
      </c>
    </row>
    <row r="1737" spans="1:7" x14ac:dyDescent="0.25">
      <c r="A1737" t="s">
        <v>20</v>
      </c>
      <c r="B1737" t="s">
        <v>6</v>
      </c>
      <c r="C1737" t="s">
        <v>12</v>
      </c>
      <c r="D1737" t="s">
        <v>355</v>
      </c>
      <c r="E1737">
        <v>2031</v>
      </c>
      <c r="F1737">
        <v>0</v>
      </c>
      <c r="G1737" s="2" t="str">
        <f t="shared" si="27"/>
        <v>EG_SOLARRFNR</v>
      </c>
    </row>
    <row r="1738" spans="1:7" x14ac:dyDescent="0.25">
      <c r="A1738" t="s">
        <v>20</v>
      </c>
      <c r="B1738" t="s">
        <v>6</v>
      </c>
      <c r="C1738" t="s">
        <v>12</v>
      </c>
      <c r="D1738" t="s">
        <v>355</v>
      </c>
      <c r="E1738">
        <v>2032</v>
      </c>
      <c r="F1738">
        <v>0</v>
      </c>
      <c r="G1738" s="2" t="str">
        <f t="shared" si="27"/>
        <v>EG_SOLARRFNR</v>
      </c>
    </row>
    <row r="1739" spans="1:7" x14ac:dyDescent="0.25">
      <c r="A1739" t="s">
        <v>20</v>
      </c>
      <c r="B1739" t="s">
        <v>6</v>
      </c>
      <c r="C1739" t="s">
        <v>12</v>
      </c>
      <c r="D1739" t="s">
        <v>355</v>
      </c>
      <c r="E1739">
        <v>2033</v>
      </c>
      <c r="F1739">
        <v>0</v>
      </c>
      <c r="G1739" s="2" t="str">
        <f t="shared" si="27"/>
        <v>EG_SOLARRFNR</v>
      </c>
    </row>
    <row r="1740" spans="1:7" x14ac:dyDescent="0.25">
      <c r="A1740" t="s">
        <v>20</v>
      </c>
      <c r="B1740" t="s">
        <v>6</v>
      </c>
      <c r="C1740" t="s">
        <v>12</v>
      </c>
      <c r="D1740" t="s">
        <v>355</v>
      </c>
      <c r="E1740">
        <v>2034</v>
      </c>
      <c r="F1740">
        <v>0</v>
      </c>
      <c r="G1740" s="2" t="str">
        <f t="shared" si="27"/>
        <v>EG_SOLARRFNR</v>
      </c>
    </row>
    <row r="1741" spans="1:7" x14ac:dyDescent="0.25">
      <c r="A1741" t="s">
        <v>20</v>
      </c>
      <c r="B1741" t="s">
        <v>6</v>
      </c>
      <c r="C1741" t="s">
        <v>12</v>
      </c>
      <c r="D1741" t="s">
        <v>355</v>
      </c>
      <c r="E1741">
        <v>2035</v>
      </c>
      <c r="F1741">
        <v>0</v>
      </c>
      <c r="G1741" s="2" t="str">
        <f t="shared" si="27"/>
        <v>EG_SOLARRFNR</v>
      </c>
    </row>
    <row r="1742" spans="1:7" x14ac:dyDescent="0.25">
      <c r="A1742" t="s">
        <v>20</v>
      </c>
      <c r="B1742" t="s">
        <v>6</v>
      </c>
      <c r="C1742" t="s">
        <v>12</v>
      </c>
      <c r="D1742" t="s">
        <v>355</v>
      </c>
      <c r="E1742">
        <v>2036</v>
      </c>
      <c r="F1742">
        <v>0</v>
      </c>
      <c r="G1742" s="2" t="str">
        <f t="shared" si="27"/>
        <v>EG_SOLARRFNR</v>
      </c>
    </row>
    <row r="1743" spans="1:7" x14ac:dyDescent="0.25">
      <c r="A1743" t="s">
        <v>20</v>
      </c>
      <c r="B1743" t="s">
        <v>6</v>
      </c>
      <c r="C1743" t="s">
        <v>12</v>
      </c>
      <c r="D1743" t="s">
        <v>355</v>
      </c>
      <c r="E1743">
        <v>2037</v>
      </c>
      <c r="F1743">
        <v>1.6813539999999999E-3</v>
      </c>
      <c r="G1743" s="2" t="str">
        <f t="shared" si="27"/>
        <v>EG_SOLARRFNR</v>
      </c>
    </row>
    <row r="1744" spans="1:7" x14ac:dyDescent="0.25">
      <c r="A1744" t="s">
        <v>20</v>
      </c>
      <c r="B1744" t="s">
        <v>6</v>
      </c>
      <c r="C1744" t="s">
        <v>12</v>
      </c>
      <c r="D1744" t="s">
        <v>355</v>
      </c>
      <c r="E1744">
        <v>2038</v>
      </c>
      <c r="F1744">
        <v>1.6813539999999999E-3</v>
      </c>
      <c r="G1744" s="2" t="str">
        <f t="shared" si="27"/>
        <v>EG_SOLARRFNR</v>
      </c>
    </row>
    <row r="1745" spans="1:7" x14ac:dyDescent="0.25">
      <c r="A1745" t="s">
        <v>20</v>
      </c>
      <c r="B1745" t="s">
        <v>6</v>
      </c>
      <c r="C1745" t="s">
        <v>12</v>
      </c>
      <c r="D1745" t="s">
        <v>355</v>
      </c>
      <c r="E1745">
        <v>2039</v>
      </c>
      <c r="F1745">
        <v>1.6813539999999999E-3</v>
      </c>
      <c r="G1745" s="2" t="str">
        <f t="shared" si="27"/>
        <v>EG_SOLARRFNR</v>
      </c>
    </row>
    <row r="1746" spans="1:7" x14ac:dyDescent="0.25">
      <c r="A1746" t="s">
        <v>20</v>
      </c>
      <c r="B1746" t="s">
        <v>6</v>
      </c>
      <c r="C1746" t="s">
        <v>12</v>
      </c>
      <c r="D1746" t="s">
        <v>355</v>
      </c>
      <c r="E1746">
        <v>2040</v>
      </c>
      <c r="F1746">
        <v>4.5736398999999997E-2</v>
      </c>
      <c r="G1746" s="2" t="str">
        <f t="shared" si="27"/>
        <v>EG_SOLARRFNR</v>
      </c>
    </row>
    <row r="1747" spans="1:7" x14ac:dyDescent="0.25">
      <c r="A1747" t="s">
        <v>20</v>
      </c>
      <c r="B1747" t="s">
        <v>6</v>
      </c>
      <c r="C1747" t="s">
        <v>12</v>
      </c>
      <c r="D1747" t="s">
        <v>355</v>
      </c>
      <c r="E1747">
        <v>2041</v>
      </c>
      <c r="F1747">
        <v>5.9432433E-2</v>
      </c>
      <c r="G1747" s="2" t="str">
        <f t="shared" si="27"/>
        <v>EG_SOLARRFNR</v>
      </c>
    </row>
    <row r="1748" spans="1:7" x14ac:dyDescent="0.25">
      <c r="A1748" t="s">
        <v>20</v>
      </c>
      <c r="B1748" t="s">
        <v>6</v>
      </c>
      <c r="C1748" t="s">
        <v>12</v>
      </c>
      <c r="D1748" t="s">
        <v>354</v>
      </c>
      <c r="E1748">
        <v>2024</v>
      </c>
      <c r="F1748">
        <v>0</v>
      </c>
      <c r="G1748" s="2" t="str">
        <f t="shared" si="27"/>
        <v>EG_SOLARRFNR</v>
      </c>
    </row>
    <row r="1749" spans="1:7" x14ac:dyDescent="0.25">
      <c r="A1749" t="s">
        <v>20</v>
      </c>
      <c r="B1749" t="s">
        <v>6</v>
      </c>
      <c r="C1749" t="s">
        <v>12</v>
      </c>
      <c r="D1749" t="s">
        <v>354</v>
      </c>
      <c r="E1749">
        <v>2025</v>
      </c>
      <c r="F1749">
        <v>0</v>
      </c>
      <c r="G1749" s="2" t="str">
        <f t="shared" si="27"/>
        <v>EG_SOLARRFNR</v>
      </c>
    </row>
    <row r="1750" spans="1:7" x14ac:dyDescent="0.25">
      <c r="A1750" t="s">
        <v>20</v>
      </c>
      <c r="B1750" t="s">
        <v>6</v>
      </c>
      <c r="C1750" t="s">
        <v>12</v>
      </c>
      <c r="D1750" t="s">
        <v>354</v>
      </c>
      <c r="E1750">
        <v>2026</v>
      </c>
      <c r="F1750">
        <v>0</v>
      </c>
      <c r="G1750" s="2" t="str">
        <f t="shared" si="27"/>
        <v>EG_SOLARRFNR</v>
      </c>
    </row>
    <row r="1751" spans="1:7" x14ac:dyDescent="0.25">
      <c r="A1751" t="s">
        <v>20</v>
      </c>
      <c r="B1751" t="s">
        <v>6</v>
      </c>
      <c r="C1751" t="s">
        <v>12</v>
      </c>
      <c r="D1751" t="s">
        <v>354</v>
      </c>
      <c r="E1751">
        <v>2027</v>
      </c>
      <c r="F1751">
        <v>0</v>
      </c>
      <c r="G1751" s="2" t="str">
        <f t="shared" si="27"/>
        <v>EG_SOLARRFNR</v>
      </c>
    </row>
    <row r="1752" spans="1:7" x14ac:dyDescent="0.25">
      <c r="A1752" t="s">
        <v>20</v>
      </c>
      <c r="B1752" t="s">
        <v>6</v>
      </c>
      <c r="C1752" t="s">
        <v>12</v>
      </c>
      <c r="D1752" t="s">
        <v>354</v>
      </c>
      <c r="E1752">
        <v>2028</v>
      </c>
      <c r="F1752">
        <v>0</v>
      </c>
      <c r="G1752" s="2" t="str">
        <f t="shared" si="27"/>
        <v>EG_SOLARRFNR</v>
      </c>
    </row>
    <row r="1753" spans="1:7" x14ac:dyDescent="0.25">
      <c r="A1753" t="s">
        <v>20</v>
      </c>
      <c r="B1753" t="s">
        <v>6</v>
      </c>
      <c r="C1753" t="s">
        <v>12</v>
      </c>
      <c r="D1753" t="s">
        <v>354</v>
      </c>
      <c r="E1753">
        <v>2029</v>
      </c>
      <c r="F1753">
        <v>0</v>
      </c>
      <c r="G1753" s="2" t="str">
        <f t="shared" si="27"/>
        <v>EG_SOLARRFNR</v>
      </c>
    </row>
    <row r="1754" spans="1:7" x14ac:dyDescent="0.25">
      <c r="A1754" t="s">
        <v>20</v>
      </c>
      <c r="B1754" t="s">
        <v>6</v>
      </c>
      <c r="C1754" t="s">
        <v>12</v>
      </c>
      <c r="D1754" t="s">
        <v>354</v>
      </c>
      <c r="E1754">
        <v>2030</v>
      </c>
      <c r="F1754">
        <v>0</v>
      </c>
      <c r="G1754" s="2" t="str">
        <f t="shared" si="27"/>
        <v>EG_SOLARRFNR</v>
      </c>
    </row>
    <row r="1755" spans="1:7" x14ac:dyDescent="0.25">
      <c r="A1755" t="s">
        <v>20</v>
      </c>
      <c r="B1755" t="s">
        <v>6</v>
      </c>
      <c r="C1755" t="s">
        <v>12</v>
      </c>
      <c r="D1755" t="s">
        <v>354</v>
      </c>
      <c r="E1755">
        <v>2031</v>
      </c>
      <c r="F1755">
        <v>0</v>
      </c>
      <c r="G1755" s="2" t="str">
        <f t="shared" si="27"/>
        <v>EG_SOLARRFNR</v>
      </c>
    </row>
    <row r="1756" spans="1:7" x14ac:dyDescent="0.25">
      <c r="A1756" t="s">
        <v>20</v>
      </c>
      <c r="B1756" t="s">
        <v>6</v>
      </c>
      <c r="C1756" t="s">
        <v>12</v>
      </c>
      <c r="D1756" t="s">
        <v>354</v>
      </c>
      <c r="E1756">
        <v>2032</v>
      </c>
      <c r="F1756">
        <v>0</v>
      </c>
      <c r="G1756" s="2" t="str">
        <f t="shared" si="27"/>
        <v>EG_SOLARRFNR</v>
      </c>
    </row>
    <row r="1757" spans="1:7" x14ac:dyDescent="0.25">
      <c r="A1757" t="s">
        <v>20</v>
      </c>
      <c r="B1757" t="s">
        <v>6</v>
      </c>
      <c r="C1757" t="s">
        <v>12</v>
      </c>
      <c r="D1757" t="s">
        <v>354</v>
      </c>
      <c r="E1757">
        <v>2033</v>
      </c>
      <c r="F1757">
        <v>0</v>
      </c>
      <c r="G1757" s="2" t="str">
        <f t="shared" si="27"/>
        <v>EG_SOLARRFNR</v>
      </c>
    </row>
    <row r="1758" spans="1:7" x14ac:dyDescent="0.25">
      <c r="A1758" t="s">
        <v>20</v>
      </c>
      <c r="B1758" t="s">
        <v>6</v>
      </c>
      <c r="C1758" t="s">
        <v>12</v>
      </c>
      <c r="D1758" t="s">
        <v>354</v>
      </c>
      <c r="E1758">
        <v>2034</v>
      </c>
      <c r="F1758">
        <v>0</v>
      </c>
      <c r="G1758" s="2" t="str">
        <f t="shared" si="27"/>
        <v>EG_SOLARRFNR</v>
      </c>
    </row>
    <row r="1759" spans="1:7" x14ac:dyDescent="0.25">
      <c r="A1759" t="s">
        <v>20</v>
      </c>
      <c r="B1759" t="s">
        <v>6</v>
      </c>
      <c r="C1759" t="s">
        <v>12</v>
      </c>
      <c r="D1759" t="s">
        <v>354</v>
      </c>
      <c r="E1759">
        <v>2035</v>
      </c>
      <c r="F1759">
        <v>0</v>
      </c>
      <c r="G1759" s="2" t="str">
        <f t="shared" si="27"/>
        <v>EG_SOLARRFNR</v>
      </c>
    </row>
    <row r="1760" spans="1:7" x14ac:dyDescent="0.25">
      <c r="A1760" t="s">
        <v>20</v>
      </c>
      <c r="B1760" t="s">
        <v>6</v>
      </c>
      <c r="C1760" t="s">
        <v>12</v>
      </c>
      <c r="D1760" t="s">
        <v>354</v>
      </c>
      <c r="E1760">
        <v>2036</v>
      </c>
      <c r="F1760">
        <v>0</v>
      </c>
      <c r="G1760" s="2" t="str">
        <f t="shared" si="27"/>
        <v>EG_SOLARRFNR</v>
      </c>
    </row>
    <row r="1761" spans="1:7" x14ac:dyDescent="0.25">
      <c r="A1761" t="s">
        <v>20</v>
      </c>
      <c r="B1761" t="s">
        <v>6</v>
      </c>
      <c r="C1761" t="s">
        <v>12</v>
      </c>
      <c r="D1761" t="s">
        <v>354</v>
      </c>
      <c r="E1761">
        <v>2037</v>
      </c>
      <c r="F1761">
        <v>1.3089283E-2</v>
      </c>
      <c r="G1761" s="2" t="str">
        <f t="shared" si="27"/>
        <v>EG_SOLARRFNR</v>
      </c>
    </row>
    <row r="1762" spans="1:7" x14ac:dyDescent="0.25">
      <c r="A1762" t="s">
        <v>20</v>
      </c>
      <c r="B1762" t="s">
        <v>6</v>
      </c>
      <c r="C1762" t="s">
        <v>12</v>
      </c>
      <c r="D1762" t="s">
        <v>354</v>
      </c>
      <c r="E1762">
        <v>2038</v>
      </c>
      <c r="F1762">
        <v>1.3089283E-2</v>
      </c>
      <c r="G1762" s="2" t="str">
        <f t="shared" si="27"/>
        <v>EG_SOLARRFNR</v>
      </c>
    </row>
    <row r="1763" spans="1:7" x14ac:dyDescent="0.25">
      <c r="A1763" t="s">
        <v>20</v>
      </c>
      <c r="B1763" t="s">
        <v>6</v>
      </c>
      <c r="C1763" t="s">
        <v>12</v>
      </c>
      <c r="D1763" t="s">
        <v>354</v>
      </c>
      <c r="E1763">
        <v>2039</v>
      </c>
      <c r="F1763">
        <v>1.3089283E-2</v>
      </c>
      <c r="G1763" s="2" t="str">
        <f t="shared" si="27"/>
        <v>EG_SOLARRFNR</v>
      </c>
    </row>
    <row r="1764" spans="1:7" x14ac:dyDescent="0.25">
      <c r="A1764" t="s">
        <v>20</v>
      </c>
      <c r="B1764" t="s">
        <v>6</v>
      </c>
      <c r="C1764" t="s">
        <v>12</v>
      </c>
      <c r="D1764" t="s">
        <v>354</v>
      </c>
      <c r="E1764">
        <v>2040</v>
      </c>
      <c r="F1764">
        <v>1.1402252E-2</v>
      </c>
      <c r="G1764" s="2" t="str">
        <f t="shared" si="27"/>
        <v>EG_SOLARRFNR</v>
      </c>
    </row>
    <row r="1765" spans="1:7" x14ac:dyDescent="0.25">
      <c r="A1765" t="s">
        <v>20</v>
      </c>
      <c r="B1765" t="s">
        <v>6</v>
      </c>
      <c r="C1765" t="s">
        <v>12</v>
      </c>
      <c r="D1765" t="s">
        <v>354</v>
      </c>
      <c r="E1765">
        <v>2041</v>
      </c>
      <c r="F1765">
        <v>1.7632183999999999E-2</v>
      </c>
      <c r="G1765" s="2" t="str">
        <f t="shared" si="27"/>
        <v>EG_SOLARRFNR</v>
      </c>
    </row>
    <row r="1766" spans="1:7" x14ac:dyDescent="0.25">
      <c r="A1766" t="s">
        <v>20</v>
      </c>
      <c r="B1766" t="s">
        <v>6</v>
      </c>
      <c r="C1766" t="s">
        <v>12</v>
      </c>
      <c r="D1766" t="s">
        <v>353</v>
      </c>
      <c r="E1766">
        <v>2024</v>
      </c>
      <c r="F1766">
        <v>0</v>
      </c>
      <c r="G1766" s="2" t="str">
        <f t="shared" si="27"/>
        <v>EG_SOLARRFNR</v>
      </c>
    </row>
    <row r="1767" spans="1:7" x14ac:dyDescent="0.25">
      <c r="A1767" t="s">
        <v>20</v>
      </c>
      <c r="B1767" t="s">
        <v>6</v>
      </c>
      <c r="C1767" t="s">
        <v>12</v>
      </c>
      <c r="D1767" t="s">
        <v>353</v>
      </c>
      <c r="E1767">
        <v>2025</v>
      </c>
      <c r="F1767">
        <v>0</v>
      </c>
      <c r="G1767" s="2" t="str">
        <f t="shared" si="27"/>
        <v>EG_SOLARRFNR</v>
      </c>
    </row>
    <row r="1768" spans="1:7" x14ac:dyDescent="0.25">
      <c r="A1768" t="s">
        <v>20</v>
      </c>
      <c r="B1768" t="s">
        <v>6</v>
      </c>
      <c r="C1768" t="s">
        <v>12</v>
      </c>
      <c r="D1768" t="s">
        <v>353</v>
      </c>
      <c r="E1768">
        <v>2026</v>
      </c>
      <c r="F1768">
        <v>0</v>
      </c>
      <c r="G1768" s="2" t="str">
        <f t="shared" si="27"/>
        <v>EG_SOLARRFNR</v>
      </c>
    </row>
    <row r="1769" spans="1:7" x14ac:dyDescent="0.25">
      <c r="A1769" t="s">
        <v>20</v>
      </c>
      <c r="B1769" t="s">
        <v>6</v>
      </c>
      <c r="C1769" t="s">
        <v>12</v>
      </c>
      <c r="D1769" t="s">
        <v>353</v>
      </c>
      <c r="E1769">
        <v>2027</v>
      </c>
      <c r="F1769">
        <v>0</v>
      </c>
      <c r="G1769" s="2" t="str">
        <f t="shared" si="27"/>
        <v>EG_SOLARRFNR</v>
      </c>
    </row>
    <row r="1770" spans="1:7" x14ac:dyDescent="0.25">
      <c r="A1770" t="s">
        <v>20</v>
      </c>
      <c r="B1770" t="s">
        <v>6</v>
      </c>
      <c r="C1770" t="s">
        <v>12</v>
      </c>
      <c r="D1770" t="s">
        <v>353</v>
      </c>
      <c r="E1770">
        <v>2028</v>
      </c>
      <c r="F1770">
        <v>0</v>
      </c>
      <c r="G1770" s="2" t="str">
        <f t="shared" si="27"/>
        <v>EG_SOLARRFNR</v>
      </c>
    </row>
    <row r="1771" spans="1:7" x14ac:dyDescent="0.25">
      <c r="A1771" t="s">
        <v>20</v>
      </c>
      <c r="B1771" t="s">
        <v>6</v>
      </c>
      <c r="C1771" t="s">
        <v>12</v>
      </c>
      <c r="D1771" t="s">
        <v>353</v>
      </c>
      <c r="E1771">
        <v>2029</v>
      </c>
      <c r="F1771">
        <v>0</v>
      </c>
      <c r="G1771" s="2" t="str">
        <f t="shared" si="27"/>
        <v>EG_SOLARRFNR</v>
      </c>
    </row>
    <row r="1772" spans="1:7" x14ac:dyDescent="0.25">
      <c r="A1772" t="s">
        <v>20</v>
      </c>
      <c r="B1772" t="s">
        <v>6</v>
      </c>
      <c r="C1772" t="s">
        <v>12</v>
      </c>
      <c r="D1772" t="s">
        <v>353</v>
      </c>
      <c r="E1772">
        <v>2030</v>
      </c>
      <c r="F1772">
        <v>0</v>
      </c>
      <c r="G1772" s="2" t="str">
        <f t="shared" si="27"/>
        <v>EG_SOLARRFNR</v>
      </c>
    </row>
    <row r="1773" spans="1:7" x14ac:dyDescent="0.25">
      <c r="A1773" t="s">
        <v>20</v>
      </c>
      <c r="B1773" t="s">
        <v>6</v>
      </c>
      <c r="C1773" t="s">
        <v>12</v>
      </c>
      <c r="D1773" t="s">
        <v>353</v>
      </c>
      <c r="E1773">
        <v>2031</v>
      </c>
      <c r="F1773">
        <v>0</v>
      </c>
      <c r="G1773" s="2" t="str">
        <f t="shared" si="27"/>
        <v>EG_SOLARRFNR</v>
      </c>
    </row>
    <row r="1774" spans="1:7" x14ac:dyDescent="0.25">
      <c r="A1774" t="s">
        <v>20</v>
      </c>
      <c r="B1774" t="s">
        <v>6</v>
      </c>
      <c r="C1774" t="s">
        <v>12</v>
      </c>
      <c r="D1774" t="s">
        <v>353</v>
      </c>
      <c r="E1774">
        <v>2032</v>
      </c>
      <c r="F1774">
        <v>0</v>
      </c>
      <c r="G1774" s="2" t="str">
        <f t="shared" si="27"/>
        <v>EG_SOLARRFNR</v>
      </c>
    </row>
    <row r="1775" spans="1:7" x14ac:dyDescent="0.25">
      <c r="A1775" t="s">
        <v>20</v>
      </c>
      <c r="B1775" t="s">
        <v>6</v>
      </c>
      <c r="C1775" t="s">
        <v>12</v>
      </c>
      <c r="D1775" t="s">
        <v>353</v>
      </c>
      <c r="E1775">
        <v>2033</v>
      </c>
      <c r="F1775">
        <v>0</v>
      </c>
      <c r="G1775" s="2" t="str">
        <f t="shared" si="27"/>
        <v>EG_SOLARRFNR</v>
      </c>
    </row>
    <row r="1776" spans="1:7" x14ac:dyDescent="0.25">
      <c r="A1776" t="s">
        <v>20</v>
      </c>
      <c r="B1776" t="s">
        <v>6</v>
      </c>
      <c r="C1776" t="s">
        <v>12</v>
      </c>
      <c r="D1776" t="s">
        <v>353</v>
      </c>
      <c r="E1776">
        <v>2034</v>
      </c>
      <c r="F1776">
        <v>0</v>
      </c>
      <c r="G1776" s="2" t="str">
        <f t="shared" si="27"/>
        <v>EG_SOLARRFNR</v>
      </c>
    </row>
    <row r="1777" spans="1:7" x14ac:dyDescent="0.25">
      <c r="A1777" t="s">
        <v>20</v>
      </c>
      <c r="B1777" t="s">
        <v>6</v>
      </c>
      <c r="C1777" t="s">
        <v>12</v>
      </c>
      <c r="D1777" t="s">
        <v>353</v>
      </c>
      <c r="E1777">
        <v>2035</v>
      </c>
      <c r="F1777">
        <v>0</v>
      </c>
      <c r="G1777" s="2" t="str">
        <f t="shared" si="27"/>
        <v>EG_SOLARRFNR</v>
      </c>
    </row>
    <row r="1778" spans="1:7" x14ac:dyDescent="0.25">
      <c r="A1778" t="s">
        <v>20</v>
      </c>
      <c r="B1778" t="s">
        <v>6</v>
      </c>
      <c r="C1778" t="s">
        <v>12</v>
      </c>
      <c r="D1778" t="s">
        <v>353</v>
      </c>
      <c r="E1778">
        <v>2036</v>
      </c>
      <c r="F1778">
        <v>0</v>
      </c>
      <c r="G1778" s="2" t="str">
        <f t="shared" si="27"/>
        <v>EG_SOLARRFNR</v>
      </c>
    </row>
    <row r="1779" spans="1:7" x14ac:dyDescent="0.25">
      <c r="A1779" t="s">
        <v>20</v>
      </c>
      <c r="B1779" t="s">
        <v>6</v>
      </c>
      <c r="C1779" t="s">
        <v>12</v>
      </c>
      <c r="D1779" t="s">
        <v>353</v>
      </c>
      <c r="E1779">
        <v>2037</v>
      </c>
      <c r="F1779">
        <v>7.9619100000000002E-4</v>
      </c>
      <c r="G1779" s="2" t="str">
        <f t="shared" si="27"/>
        <v>EG_SOLARRFNR</v>
      </c>
    </row>
    <row r="1780" spans="1:7" x14ac:dyDescent="0.25">
      <c r="A1780" t="s">
        <v>20</v>
      </c>
      <c r="B1780" t="s">
        <v>6</v>
      </c>
      <c r="C1780" t="s">
        <v>12</v>
      </c>
      <c r="D1780" t="s">
        <v>353</v>
      </c>
      <c r="E1780">
        <v>2038</v>
      </c>
      <c r="F1780">
        <v>7.9619100000000002E-4</v>
      </c>
      <c r="G1780" s="2" t="str">
        <f t="shared" si="27"/>
        <v>EG_SOLARRFNR</v>
      </c>
    </row>
    <row r="1781" spans="1:7" x14ac:dyDescent="0.25">
      <c r="A1781" t="s">
        <v>20</v>
      </c>
      <c r="B1781" t="s">
        <v>6</v>
      </c>
      <c r="C1781" t="s">
        <v>12</v>
      </c>
      <c r="D1781" t="s">
        <v>353</v>
      </c>
      <c r="E1781">
        <v>2039</v>
      </c>
      <c r="F1781">
        <v>7.9619100000000002E-4</v>
      </c>
      <c r="G1781" s="2" t="str">
        <f t="shared" si="27"/>
        <v>EG_SOLARRFNR</v>
      </c>
    </row>
    <row r="1782" spans="1:7" x14ac:dyDescent="0.25">
      <c r="A1782" t="s">
        <v>20</v>
      </c>
      <c r="B1782" t="s">
        <v>6</v>
      </c>
      <c r="C1782" t="s">
        <v>12</v>
      </c>
      <c r="D1782" t="s">
        <v>353</v>
      </c>
      <c r="E1782">
        <v>2040</v>
      </c>
      <c r="F1782">
        <v>5.6858940000000004E-3</v>
      </c>
      <c r="G1782" s="2" t="str">
        <f t="shared" si="27"/>
        <v>EG_SOLARRFNR</v>
      </c>
    </row>
    <row r="1783" spans="1:7" x14ac:dyDescent="0.25">
      <c r="A1783" t="s">
        <v>20</v>
      </c>
      <c r="B1783" t="s">
        <v>6</v>
      </c>
      <c r="C1783" t="s">
        <v>12</v>
      </c>
      <c r="D1783" t="s">
        <v>353</v>
      </c>
      <c r="E1783">
        <v>2041</v>
      </c>
      <c r="F1783">
        <v>8.1855120000000007E-3</v>
      </c>
      <c r="G1783" s="2" t="str">
        <f t="shared" si="27"/>
        <v>EG_SOLARRFNR</v>
      </c>
    </row>
    <row r="1784" spans="1:7" x14ac:dyDescent="0.25">
      <c r="A1784" t="s">
        <v>20</v>
      </c>
      <c r="B1784" t="s">
        <v>6</v>
      </c>
      <c r="C1784" t="s">
        <v>12</v>
      </c>
      <c r="D1784" t="s">
        <v>352</v>
      </c>
      <c r="E1784">
        <v>2024</v>
      </c>
      <c r="F1784">
        <v>0</v>
      </c>
      <c r="G1784" s="2" t="str">
        <f t="shared" si="27"/>
        <v>EG_SOLARRFNR</v>
      </c>
    </row>
    <row r="1785" spans="1:7" x14ac:dyDescent="0.25">
      <c r="A1785" t="s">
        <v>20</v>
      </c>
      <c r="B1785" t="s">
        <v>6</v>
      </c>
      <c r="C1785" t="s">
        <v>12</v>
      </c>
      <c r="D1785" t="s">
        <v>352</v>
      </c>
      <c r="E1785">
        <v>2025</v>
      </c>
      <c r="F1785">
        <v>0</v>
      </c>
      <c r="G1785" s="2" t="str">
        <f t="shared" si="27"/>
        <v>EG_SOLARRFNR</v>
      </c>
    </row>
    <row r="1786" spans="1:7" x14ac:dyDescent="0.25">
      <c r="A1786" t="s">
        <v>20</v>
      </c>
      <c r="B1786" t="s">
        <v>6</v>
      </c>
      <c r="C1786" t="s">
        <v>12</v>
      </c>
      <c r="D1786" t="s">
        <v>352</v>
      </c>
      <c r="E1786">
        <v>2026</v>
      </c>
      <c r="F1786">
        <v>0</v>
      </c>
      <c r="G1786" s="2" t="str">
        <f t="shared" si="27"/>
        <v>EG_SOLARRFNR</v>
      </c>
    </row>
    <row r="1787" spans="1:7" x14ac:dyDescent="0.25">
      <c r="A1787" t="s">
        <v>20</v>
      </c>
      <c r="B1787" t="s">
        <v>6</v>
      </c>
      <c r="C1787" t="s">
        <v>12</v>
      </c>
      <c r="D1787" t="s">
        <v>352</v>
      </c>
      <c r="E1787">
        <v>2027</v>
      </c>
      <c r="F1787">
        <v>0</v>
      </c>
      <c r="G1787" s="2" t="str">
        <f t="shared" si="27"/>
        <v>EG_SOLARRFNR</v>
      </c>
    </row>
    <row r="1788" spans="1:7" x14ac:dyDescent="0.25">
      <c r="A1788" t="s">
        <v>20</v>
      </c>
      <c r="B1788" t="s">
        <v>6</v>
      </c>
      <c r="C1788" t="s">
        <v>12</v>
      </c>
      <c r="D1788" t="s">
        <v>352</v>
      </c>
      <c r="E1788">
        <v>2028</v>
      </c>
      <c r="F1788">
        <v>0</v>
      </c>
      <c r="G1788" s="2" t="str">
        <f t="shared" si="27"/>
        <v>EG_SOLARRFNR</v>
      </c>
    </row>
    <row r="1789" spans="1:7" x14ac:dyDescent="0.25">
      <c r="A1789" t="s">
        <v>20</v>
      </c>
      <c r="B1789" t="s">
        <v>6</v>
      </c>
      <c r="C1789" t="s">
        <v>12</v>
      </c>
      <c r="D1789" t="s">
        <v>352</v>
      </c>
      <c r="E1789">
        <v>2029</v>
      </c>
      <c r="F1789">
        <v>0</v>
      </c>
      <c r="G1789" s="2" t="str">
        <f t="shared" si="27"/>
        <v>EG_SOLARRFNR</v>
      </c>
    </row>
    <row r="1790" spans="1:7" x14ac:dyDescent="0.25">
      <c r="A1790" t="s">
        <v>20</v>
      </c>
      <c r="B1790" t="s">
        <v>6</v>
      </c>
      <c r="C1790" t="s">
        <v>12</v>
      </c>
      <c r="D1790" t="s">
        <v>352</v>
      </c>
      <c r="E1790">
        <v>2030</v>
      </c>
      <c r="F1790">
        <v>0</v>
      </c>
      <c r="G1790" s="2" t="str">
        <f t="shared" si="27"/>
        <v>EG_SOLARRFNR</v>
      </c>
    </row>
    <row r="1791" spans="1:7" x14ac:dyDescent="0.25">
      <c r="A1791" t="s">
        <v>20</v>
      </c>
      <c r="B1791" t="s">
        <v>6</v>
      </c>
      <c r="C1791" t="s">
        <v>12</v>
      </c>
      <c r="D1791" t="s">
        <v>352</v>
      </c>
      <c r="E1791">
        <v>2031</v>
      </c>
      <c r="F1791">
        <v>0</v>
      </c>
      <c r="G1791" s="2" t="str">
        <f t="shared" si="27"/>
        <v>EG_SOLARRFNR</v>
      </c>
    </row>
    <row r="1792" spans="1:7" x14ac:dyDescent="0.25">
      <c r="A1792" t="s">
        <v>20</v>
      </c>
      <c r="B1792" t="s">
        <v>6</v>
      </c>
      <c r="C1792" t="s">
        <v>12</v>
      </c>
      <c r="D1792" t="s">
        <v>352</v>
      </c>
      <c r="E1792">
        <v>2032</v>
      </c>
      <c r="F1792">
        <v>0</v>
      </c>
      <c r="G1792" s="2" t="str">
        <f t="shared" si="27"/>
        <v>EG_SOLARRFNR</v>
      </c>
    </row>
    <row r="1793" spans="1:7" x14ac:dyDescent="0.25">
      <c r="A1793" t="s">
        <v>20</v>
      </c>
      <c r="B1793" t="s">
        <v>6</v>
      </c>
      <c r="C1793" t="s">
        <v>12</v>
      </c>
      <c r="D1793" t="s">
        <v>352</v>
      </c>
      <c r="E1793">
        <v>2033</v>
      </c>
      <c r="F1793">
        <v>0</v>
      </c>
      <c r="G1793" s="2" t="str">
        <f t="shared" si="27"/>
        <v>EG_SOLARRFNR</v>
      </c>
    </row>
    <row r="1794" spans="1:7" x14ac:dyDescent="0.25">
      <c r="A1794" t="s">
        <v>20</v>
      </c>
      <c r="B1794" t="s">
        <v>6</v>
      </c>
      <c r="C1794" t="s">
        <v>12</v>
      </c>
      <c r="D1794" t="s">
        <v>352</v>
      </c>
      <c r="E1794">
        <v>2034</v>
      </c>
      <c r="F1794">
        <v>0</v>
      </c>
      <c r="G1794" s="2" t="str">
        <f t="shared" si="27"/>
        <v>EG_SOLARRFNR</v>
      </c>
    </row>
    <row r="1795" spans="1:7" x14ac:dyDescent="0.25">
      <c r="A1795" t="s">
        <v>20</v>
      </c>
      <c r="B1795" t="s">
        <v>6</v>
      </c>
      <c r="C1795" t="s">
        <v>12</v>
      </c>
      <c r="D1795" t="s">
        <v>352</v>
      </c>
      <c r="E1795">
        <v>2035</v>
      </c>
      <c r="F1795">
        <v>0</v>
      </c>
      <c r="G1795" s="2" t="str">
        <f t="shared" ref="G1795:G1858" si="28">_xlfn.CONCAT(A1795,C1795)</f>
        <v>EG_SOLARRFNR</v>
      </c>
    </row>
    <row r="1796" spans="1:7" x14ac:dyDescent="0.25">
      <c r="A1796" t="s">
        <v>20</v>
      </c>
      <c r="B1796" t="s">
        <v>6</v>
      </c>
      <c r="C1796" t="s">
        <v>12</v>
      </c>
      <c r="D1796" t="s">
        <v>352</v>
      </c>
      <c r="E1796">
        <v>2036</v>
      </c>
      <c r="F1796">
        <v>0</v>
      </c>
      <c r="G1796" s="2" t="str">
        <f t="shared" si="28"/>
        <v>EG_SOLARRFNR</v>
      </c>
    </row>
    <row r="1797" spans="1:7" x14ac:dyDescent="0.25">
      <c r="A1797" t="s">
        <v>20</v>
      </c>
      <c r="B1797" t="s">
        <v>6</v>
      </c>
      <c r="C1797" t="s">
        <v>12</v>
      </c>
      <c r="D1797" t="s">
        <v>352</v>
      </c>
      <c r="E1797">
        <v>2037</v>
      </c>
      <c r="F1797">
        <v>7.8813199999999998E-4</v>
      </c>
      <c r="G1797" s="2" t="str">
        <f t="shared" si="28"/>
        <v>EG_SOLARRFNR</v>
      </c>
    </row>
    <row r="1798" spans="1:7" x14ac:dyDescent="0.25">
      <c r="A1798" t="s">
        <v>20</v>
      </c>
      <c r="B1798" t="s">
        <v>6</v>
      </c>
      <c r="C1798" t="s">
        <v>12</v>
      </c>
      <c r="D1798" t="s">
        <v>352</v>
      </c>
      <c r="E1798">
        <v>2038</v>
      </c>
      <c r="F1798">
        <v>7.8813199999999998E-4</v>
      </c>
      <c r="G1798" s="2" t="str">
        <f t="shared" si="28"/>
        <v>EG_SOLARRFNR</v>
      </c>
    </row>
    <row r="1799" spans="1:7" x14ac:dyDescent="0.25">
      <c r="A1799" t="s">
        <v>20</v>
      </c>
      <c r="B1799" t="s">
        <v>6</v>
      </c>
      <c r="C1799" t="s">
        <v>12</v>
      </c>
      <c r="D1799" t="s">
        <v>352</v>
      </c>
      <c r="E1799">
        <v>2039</v>
      </c>
      <c r="F1799">
        <v>7.8813199999999998E-4</v>
      </c>
      <c r="G1799" s="2" t="str">
        <f t="shared" si="28"/>
        <v>EG_SOLARRFNR</v>
      </c>
    </row>
    <row r="1800" spans="1:7" x14ac:dyDescent="0.25">
      <c r="A1800" t="s">
        <v>20</v>
      </c>
      <c r="B1800" t="s">
        <v>6</v>
      </c>
      <c r="C1800" t="s">
        <v>12</v>
      </c>
      <c r="D1800" t="s">
        <v>352</v>
      </c>
      <c r="E1800">
        <v>2040</v>
      </c>
      <c r="F1800">
        <v>0</v>
      </c>
      <c r="G1800" s="2" t="str">
        <f t="shared" si="28"/>
        <v>EG_SOLARRFNR</v>
      </c>
    </row>
    <row r="1801" spans="1:7" x14ac:dyDescent="0.25">
      <c r="A1801" t="s">
        <v>20</v>
      </c>
      <c r="B1801" t="s">
        <v>6</v>
      </c>
      <c r="C1801" t="s">
        <v>12</v>
      </c>
      <c r="D1801" t="s">
        <v>352</v>
      </c>
      <c r="E1801">
        <v>2041</v>
      </c>
      <c r="F1801">
        <v>1.6925320000000001E-2</v>
      </c>
      <c r="G1801" s="2" t="str">
        <f t="shared" si="28"/>
        <v>EG_SOLARRFNR</v>
      </c>
    </row>
    <row r="1802" spans="1:7" x14ac:dyDescent="0.25">
      <c r="A1802" t="s">
        <v>21</v>
      </c>
      <c r="B1802" t="s">
        <v>6</v>
      </c>
      <c r="C1802" t="s">
        <v>10</v>
      </c>
      <c r="D1802" t="s">
        <v>376</v>
      </c>
      <c r="E1802">
        <v>2024</v>
      </c>
      <c r="F1802">
        <v>0</v>
      </c>
      <c r="G1802" s="2" t="str">
        <f t="shared" si="28"/>
        <v>EG_WINDONER</v>
      </c>
    </row>
    <row r="1803" spans="1:7" x14ac:dyDescent="0.25">
      <c r="A1803" t="s">
        <v>21</v>
      </c>
      <c r="B1803" t="s">
        <v>6</v>
      </c>
      <c r="C1803" t="s">
        <v>10</v>
      </c>
      <c r="D1803" t="s">
        <v>376</v>
      </c>
      <c r="E1803">
        <v>2025</v>
      </c>
      <c r="F1803">
        <v>0</v>
      </c>
      <c r="G1803" s="2" t="str">
        <f t="shared" si="28"/>
        <v>EG_WINDONER</v>
      </c>
    </row>
    <row r="1804" spans="1:7" x14ac:dyDescent="0.25">
      <c r="A1804" t="s">
        <v>21</v>
      </c>
      <c r="B1804" t="s">
        <v>6</v>
      </c>
      <c r="C1804" t="s">
        <v>10</v>
      </c>
      <c r="D1804" t="s">
        <v>376</v>
      </c>
      <c r="E1804">
        <v>2026</v>
      </c>
      <c r="F1804">
        <v>0</v>
      </c>
      <c r="G1804" s="2" t="str">
        <f t="shared" si="28"/>
        <v>EG_WINDONER</v>
      </c>
    </row>
    <row r="1805" spans="1:7" x14ac:dyDescent="0.25">
      <c r="A1805" t="s">
        <v>21</v>
      </c>
      <c r="B1805" t="s">
        <v>6</v>
      </c>
      <c r="C1805" t="s">
        <v>10</v>
      </c>
      <c r="D1805" t="s">
        <v>376</v>
      </c>
      <c r="E1805">
        <v>2027</v>
      </c>
      <c r="F1805">
        <v>0</v>
      </c>
      <c r="G1805" s="2" t="str">
        <f t="shared" si="28"/>
        <v>EG_WINDONER</v>
      </c>
    </row>
    <row r="1806" spans="1:7" x14ac:dyDescent="0.25">
      <c r="A1806" t="s">
        <v>21</v>
      </c>
      <c r="B1806" t="s">
        <v>6</v>
      </c>
      <c r="C1806" t="s">
        <v>10</v>
      </c>
      <c r="D1806" t="s">
        <v>376</v>
      </c>
      <c r="E1806">
        <v>2028</v>
      </c>
      <c r="F1806">
        <v>0</v>
      </c>
      <c r="G1806" s="2" t="str">
        <f t="shared" si="28"/>
        <v>EG_WINDONER</v>
      </c>
    </row>
    <row r="1807" spans="1:7" x14ac:dyDescent="0.25">
      <c r="A1807" t="s">
        <v>21</v>
      </c>
      <c r="B1807" t="s">
        <v>6</v>
      </c>
      <c r="C1807" t="s">
        <v>10</v>
      </c>
      <c r="D1807" t="s">
        <v>376</v>
      </c>
      <c r="E1807">
        <v>2029</v>
      </c>
      <c r="F1807">
        <v>0</v>
      </c>
      <c r="G1807" s="2" t="str">
        <f t="shared" si="28"/>
        <v>EG_WINDONER</v>
      </c>
    </row>
    <row r="1808" spans="1:7" x14ac:dyDescent="0.25">
      <c r="A1808" t="s">
        <v>21</v>
      </c>
      <c r="B1808" t="s">
        <v>6</v>
      </c>
      <c r="C1808" t="s">
        <v>10</v>
      </c>
      <c r="D1808" t="s">
        <v>376</v>
      </c>
      <c r="E1808">
        <v>2030</v>
      </c>
      <c r="F1808">
        <v>0</v>
      </c>
      <c r="G1808" s="2" t="str">
        <f t="shared" si="28"/>
        <v>EG_WINDONER</v>
      </c>
    </row>
    <row r="1809" spans="1:7" x14ac:dyDescent="0.25">
      <c r="A1809" t="s">
        <v>21</v>
      </c>
      <c r="B1809" t="s">
        <v>6</v>
      </c>
      <c r="C1809" t="s">
        <v>10</v>
      </c>
      <c r="D1809" t="s">
        <v>376</v>
      </c>
      <c r="E1809">
        <v>2031</v>
      </c>
      <c r="F1809">
        <v>0</v>
      </c>
      <c r="G1809" s="2" t="str">
        <f t="shared" si="28"/>
        <v>EG_WINDONER</v>
      </c>
    </row>
    <row r="1810" spans="1:7" x14ac:dyDescent="0.25">
      <c r="A1810" t="s">
        <v>21</v>
      </c>
      <c r="B1810" t="s">
        <v>6</v>
      </c>
      <c r="C1810" t="s">
        <v>10</v>
      </c>
      <c r="D1810" t="s">
        <v>376</v>
      </c>
      <c r="E1810">
        <v>2032</v>
      </c>
      <c r="F1810">
        <v>0</v>
      </c>
      <c r="G1810" s="2" t="str">
        <f t="shared" si="28"/>
        <v>EG_WINDONER</v>
      </c>
    </row>
    <row r="1811" spans="1:7" x14ac:dyDescent="0.25">
      <c r="A1811" t="s">
        <v>21</v>
      </c>
      <c r="B1811" t="s">
        <v>6</v>
      </c>
      <c r="C1811" t="s">
        <v>10</v>
      </c>
      <c r="D1811" t="s">
        <v>376</v>
      </c>
      <c r="E1811">
        <v>2033</v>
      </c>
      <c r="F1811">
        <v>0</v>
      </c>
      <c r="G1811" s="2" t="str">
        <f t="shared" si="28"/>
        <v>EG_WINDONER</v>
      </c>
    </row>
    <row r="1812" spans="1:7" x14ac:dyDescent="0.25">
      <c r="A1812" t="s">
        <v>21</v>
      </c>
      <c r="B1812" t="s">
        <v>6</v>
      </c>
      <c r="C1812" t="s">
        <v>10</v>
      </c>
      <c r="D1812" t="s">
        <v>376</v>
      </c>
      <c r="E1812">
        <v>2034</v>
      </c>
      <c r="F1812">
        <v>0</v>
      </c>
      <c r="G1812" s="2" t="str">
        <f t="shared" si="28"/>
        <v>EG_WINDONER</v>
      </c>
    </row>
    <row r="1813" spans="1:7" x14ac:dyDescent="0.25">
      <c r="A1813" t="s">
        <v>21</v>
      </c>
      <c r="B1813" t="s">
        <v>6</v>
      </c>
      <c r="C1813" t="s">
        <v>10</v>
      </c>
      <c r="D1813" t="s">
        <v>376</v>
      </c>
      <c r="E1813">
        <v>2035</v>
      </c>
      <c r="F1813">
        <v>0</v>
      </c>
      <c r="G1813" s="2" t="str">
        <f t="shared" si="28"/>
        <v>EG_WINDONER</v>
      </c>
    </row>
    <row r="1814" spans="1:7" x14ac:dyDescent="0.25">
      <c r="A1814" t="s">
        <v>21</v>
      </c>
      <c r="B1814" t="s">
        <v>6</v>
      </c>
      <c r="C1814" t="s">
        <v>10</v>
      </c>
      <c r="D1814" t="s">
        <v>376</v>
      </c>
      <c r="E1814">
        <v>2036</v>
      </c>
      <c r="F1814">
        <v>0</v>
      </c>
      <c r="G1814" s="2" t="str">
        <f t="shared" si="28"/>
        <v>EG_WINDONER</v>
      </c>
    </row>
    <row r="1815" spans="1:7" x14ac:dyDescent="0.25">
      <c r="A1815" t="s">
        <v>21</v>
      </c>
      <c r="B1815" t="s">
        <v>6</v>
      </c>
      <c r="C1815" t="s">
        <v>10</v>
      </c>
      <c r="D1815" t="s">
        <v>376</v>
      </c>
      <c r="E1815">
        <v>2037</v>
      </c>
      <c r="F1815">
        <v>0</v>
      </c>
      <c r="G1815" s="2" t="str">
        <f t="shared" si="28"/>
        <v>EG_WINDONER</v>
      </c>
    </row>
    <row r="1816" spans="1:7" x14ac:dyDescent="0.25">
      <c r="A1816" t="s">
        <v>21</v>
      </c>
      <c r="B1816" t="s">
        <v>6</v>
      </c>
      <c r="C1816" t="s">
        <v>10</v>
      </c>
      <c r="D1816" t="s">
        <v>376</v>
      </c>
      <c r="E1816">
        <v>2038</v>
      </c>
      <c r="F1816">
        <v>0</v>
      </c>
      <c r="G1816" s="2" t="str">
        <f t="shared" si="28"/>
        <v>EG_WINDONER</v>
      </c>
    </row>
    <row r="1817" spans="1:7" x14ac:dyDescent="0.25">
      <c r="A1817" t="s">
        <v>21</v>
      </c>
      <c r="B1817" t="s">
        <v>6</v>
      </c>
      <c r="C1817" t="s">
        <v>10</v>
      </c>
      <c r="D1817" t="s">
        <v>376</v>
      </c>
      <c r="E1817">
        <v>2039</v>
      </c>
      <c r="F1817">
        <v>0</v>
      </c>
      <c r="G1817" s="2" t="str">
        <f t="shared" si="28"/>
        <v>EG_WINDONER</v>
      </c>
    </row>
    <row r="1818" spans="1:7" x14ac:dyDescent="0.25">
      <c r="A1818" t="s">
        <v>21</v>
      </c>
      <c r="B1818" t="s">
        <v>6</v>
      </c>
      <c r="C1818" t="s">
        <v>10</v>
      </c>
      <c r="D1818" t="s">
        <v>376</v>
      </c>
      <c r="E1818">
        <v>2040</v>
      </c>
      <c r="F1818">
        <v>0</v>
      </c>
      <c r="G1818" s="2" t="str">
        <f t="shared" si="28"/>
        <v>EG_WINDONER</v>
      </c>
    </row>
    <row r="1819" spans="1:7" x14ac:dyDescent="0.25">
      <c r="A1819" t="s">
        <v>21</v>
      </c>
      <c r="B1819" t="s">
        <v>6</v>
      </c>
      <c r="C1819" t="s">
        <v>10</v>
      </c>
      <c r="D1819" t="s">
        <v>376</v>
      </c>
      <c r="E1819">
        <v>2041</v>
      </c>
      <c r="F1819">
        <v>0</v>
      </c>
      <c r="G1819" s="2" t="str">
        <f t="shared" si="28"/>
        <v>EG_WINDONER</v>
      </c>
    </row>
    <row r="1820" spans="1:7" x14ac:dyDescent="0.25">
      <c r="A1820" t="s">
        <v>21</v>
      </c>
      <c r="B1820" t="s">
        <v>6</v>
      </c>
      <c r="C1820" t="s">
        <v>10</v>
      </c>
      <c r="D1820" t="s">
        <v>375</v>
      </c>
      <c r="E1820">
        <v>2024</v>
      </c>
      <c r="F1820">
        <v>0</v>
      </c>
      <c r="G1820" s="2" t="str">
        <f t="shared" si="28"/>
        <v>EG_WINDONER</v>
      </c>
    </row>
    <row r="1821" spans="1:7" x14ac:dyDescent="0.25">
      <c r="A1821" t="s">
        <v>21</v>
      </c>
      <c r="B1821" t="s">
        <v>6</v>
      </c>
      <c r="C1821" t="s">
        <v>10</v>
      </c>
      <c r="D1821" t="s">
        <v>375</v>
      </c>
      <c r="E1821">
        <v>2025</v>
      </c>
      <c r="F1821">
        <v>0</v>
      </c>
      <c r="G1821" s="2" t="str">
        <f t="shared" si="28"/>
        <v>EG_WINDONER</v>
      </c>
    </row>
    <row r="1822" spans="1:7" x14ac:dyDescent="0.25">
      <c r="A1822" t="s">
        <v>21</v>
      </c>
      <c r="B1822" t="s">
        <v>6</v>
      </c>
      <c r="C1822" t="s">
        <v>10</v>
      </c>
      <c r="D1822" t="s">
        <v>375</v>
      </c>
      <c r="E1822">
        <v>2026</v>
      </c>
      <c r="F1822">
        <v>0</v>
      </c>
      <c r="G1822" s="2" t="str">
        <f t="shared" si="28"/>
        <v>EG_WINDONER</v>
      </c>
    </row>
    <row r="1823" spans="1:7" x14ac:dyDescent="0.25">
      <c r="A1823" t="s">
        <v>21</v>
      </c>
      <c r="B1823" t="s">
        <v>6</v>
      </c>
      <c r="C1823" t="s">
        <v>10</v>
      </c>
      <c r="D1823" t="s">
        <v>375</v>
      </c>
      <c r="E1823">
        <v>2027</v>
      </c>
      <c r="F1823">
        <v>0</v>
      </c>
      <c r="G1823" s="2" t="str">
        <f t="shared" si="28"/>
        <v>EG_WINDONER</v>
      </c>
    </row>
    <row r="1824" spans="1:7" x14ac:dyDescent="0.25">
      <c r="A1824" t="s">
        <v>21</v>
      </c>
      <c r="B1824" t="s">
        <v>6</v>
      </c>
      <c r="C1824" t="s">
        <v>10</v>
      </c>
      <c r="D1824" t="s">
        <v>375</v>
      </c>
      <c r="E1824">
        <v>2028</v>
      </c>
      <c r="F1824">
        <v>0</v>
      </c>
      <c r="G1824" s="2" t="str">
        <f t="shared" si="28"/>
        <v>EG_WINDONER</v>
      </c>
    </row>
    <row r="1825" spans="1:7" x14ac:dyDescent="0.25">
      <c r="A1825" t="s">
        <v>21</v>
      </c>
      <c r="B1825" t="s">
        <v>6</v>
      </c>
      <c r="C1825" t="s">
        <v>10</v>
      </c>
      <c r="D1825" t="s">
        <v>375</v>
      </c>
      <c r="E1825">
        <v>2029</v>
      </c>
      <c r="F1825">
        <v>0</v>
      </c>
      <c r="G1825" s="2" t="str">
        <f t="shared" si="28"/>
        <v>EG_WINDONER</v>
      </c>
    </row>
    <row r="1826" spans="1:7" x14ac:dyDescent="0.25">
      <c r="A1826" t="s">
        <v>21</v>
      </c>
      <c r="B1826" t="s">
        <v>6</v>
      </c>
      <c r="C1826" t="s">
        <v>10</v>
      </c>
      <c r="D1826" t="s">
        <v>375</v>
      </c>
      <c r="E1826">
        <v>2030</v>
      </c>
      <c r="F1826">
        <v>0</v>
      </c>
      <c r="G1826" s="2" t="str">
        <f t="shared" si="28"/>
        <v>EG_WINDONER</v>
      </c>
    </row>
    <row r="1827" spans="1:7" x14ac:dyDescent="0.25">
      <c r="A1827" t="s">
        <v>21</v>
      </c>
      <c r="B1827" t="s">
        <v>6</v>
      </c>
      <c r="C1827" t="s">
        <v>10</v>
      </c>
      <c r="D1827" t="s">
        <v>375</v>
      </c>
      <c r="E1827">
        <v>2031</v>
      </c>
      <c r="F1827">
        <v>0</v>
      </c>
      <c r="G1827" s="2" t="str">
        <f t="shared" si="28"/>
        <v>EG_WINDONER</v>
      </c>
    </row>
    <row r="1828" spans="1:7" x14ac:dyDescent="0.25">
      <c r="A1828" t="s">
        <v>21</v>
      </c>
      <c r="B1828" t="s">
        <v>6</v>
      </c>
      <c r="C1828" t="s">
        <v>10</v>
      </c>
      <c r="D1828" t="s">
        <v>375</v>
      </c>
      <c r="E1828">
        <v>2032</v>
      </c>
      <c r="F1828">
        <v>0</v>
      </c>
      <c r="G1828" s="2" t="str">
        <f t="shared" si="28"/>
        <v>EG_WINDONER</v>
      </c>
    </row>
    <row r="1829" spans="1:7" x14ac:dyDescent="0.25">
      <c r="A1829" t="s">
        <v>21</v>
      </c>
      <c r="B1829" t="s">
        <v>6</v>
      </c>
      <c r="C1829" t="s">
        <v>10</v>
      </c>
      <c r="D1829" t="s">
        <v>375</v>
      </c>
      <c r="E1829">
        <v>2033</v>
      </c>
      <c r="F1829">
        <v>0</v>
      </c>
      <c r="G1829" s="2" t="str">
        <f t="shared" si="28"/>
        <v>EG_WINDONER</v>
      </c>
    </row>
    <row r="1830" spans="1:7" x14ac:dyDescent="0.25">
      <c r="A1830" t="s">
        <v>21</v>
      </c>
      <c r="B1830" t="s">
        <v>6</v>
      </c>
      <c r="C1830" t="s">
        <v>10</v>
      </c>
      <c r="D1830" t="s">
        <v>375</v>
      </c>
      <c r="E1830">
        <v>2034</v>
      </c>
      <c r="F1830">
        <v>0</v>
      </c>
      <c r="G1830" s="2" t="str">
        <f t="shared" si="28"/>
        <v>EG_WINDONER</v>
      </c>
    </row>
    <row r="1831" spans="1:7" x14ac:dyDescent="0.25">
      <c r="A1831" t="s">
        <v>21</v>
      </c>
      <c r="B1831" t="s">
        <v>6</v>
      </c>
      <c r="C1831" t="s">
        <v>10</v>
      </c>
      <c r="D1831" t="s">
        <v>375</v>
      </c>
      <c r="E1831">
        <v>2035</v>
      </c>
      <c r="F1831">
        <v>0</v>
      </c>
      <c r="G1831" s="2" t="str">
        <f t="shared" si="28"/>
        <v>EG_WINDONER</v>
      </c>
    </row>
    <row r="1832" spans="1:7" x14ac:dyDescent="0.25">
      <c r="A1832" t="s">
        <v>21</v>
      </c>
      <c r="B1832" t="s">
        <v>6</v>
      </c>
      <c r="C1832" t="s">
        <v>10</v>
      </c>
      <c r="D1832" t="s">
        <v>375</v>
      </c>
      <c r="E1832">
        <v>2036</v>
      </c>
      <c r="F1832">
        <v>0</v>
      </c>
      <c r="G1832" s="2" t="str">
        <f t="shared" si="28"/>
        <v>EG_WINDONER</v>
      </c>
    </row>
    <row r="1833" spans="1:7" x14ac:dyDescent="0.25">
      <c r="A1833" t="s">
        <v>21</v>
      </c>
      <c r="B1833" t="s">
        <v>6</v>
      </c>
      <c r="C1833" t="s">
        <v>10</v>
      </c>
      <c r="D1833" t="s">
        <v>375</v>
      </c>
      <c r="E1833">
        <v>2037</v>
      </c>
      <c r="F1833">
        <v>0</v>
      </c>
      <c r="G1833" s="2" t="str">
        <f t="shared" si="28"/>
        <v>EG_WINDONER</v>
      </c>
    </row>
    <row r="1834" spans="1:7" x14ac:dyDescent="0.25">
      <c r="A1834" t="s">
        <v>21</v>
      </c>
      <c r="B1834" t="s">
        <v>6</v>
      </c>
      <c r="C1834" t="s">
        <v>10</v>
      </c>
      <c r="D1834" t="s">
        <v>375</v>
      </c>
      <c r="E1834">
        <v>2038</v>
      </c>
      <c r="F1834">
        <v>0</v>
      </c>
      <c r="G1834" s="2" t="str">
        <f t="shared" si="28"/>
        <v>EG_WINDONER</v>
      </c>
    </row>
    <row r="1835" spans="1:7" x14ac:dyDescent="0.25">
      <c r="A1835" t="s">
        <v>21</v>
      </c>
      <c r="B1835" t="s">
        <v>6</v>
      </c>
      <c r="C1835" t="s">
        <v>10</v>
      </c>
      <c r="D1835" t="s">
        <v>375</v>
      </c>
      <c r="E1835">
        <v>2039</v>
      </c>
      <c r="F1835">
        <v>0</v>
      </c>
      <c r="G1835" s="2" t="str">
        <f t="shared" si="28"/>
        <v>EG_WINDONER</v>
      </c>
    </row>
    <row r="1836" spans="1:7" x14ac:dyDescent="0.25">
      <c r="A1836" t="s">
        <v>21</v>
      </c>
      <c r="B1836" t="s">
        <v>6</v>
      </c>
      <c r="C1836" t="s">
        <v>10</v>
      </c>
      <c r="D1836" t="s">
        <v>375</v>
      </c>
      <c r="E1836">
        <v>2040</v>
      </c>
      <c r="F1836">
        <v>0</v>
      </c>
      <c r="G1836" s="2" t="str">
        <f t="shared" si="28"/>
        <v>EG_WINDONER</v>
      </c>
    </row>
    <row r="1837" spans="1:7" x14ac:dyDescent="0.25">
      <c r="A1837" t="s">
        <v>21</v>
      </c>
      <c r="B1837" t="s">
        <v>6</v>
      </c>
      <c r="C1837" t="s">
        <v>10</v>
      </c>
      <c r="D1837" t="s">
        <v>375</v>
      </c>
      <c r="E1837">
        <v>2041</v>
      </c>
      <c r="F1837">
        <v>0</v>
      </c>
      <c r="G1837" s="2" t="str">
        <f t="shared" si="28"/>
        <v>EG_WINDONER</v>
      </c>
    </row>
    <row r="1838" spans="1:7" x14ac:dyDescent="0.25">
      <c r="A1838" t="s">
        <v>21</v>
      </c>
      <c r="B1838" t="s">
        <v>6</v>
      </c>
      <c r="C1838" t="s">
        <v>10</v>
      </c>
      <c r="D1838" t="s">
        <v>374</v>
      </c>
      <c r="E1838">
        <v>2024</v>
      </c>
      <c r="F1838">
        <v>0</v>
      </c>
      <c r="G1838" s="2" t="str">
        <f t="shared" si="28"/>
        <v>EG_WINDONER</v>
      </c>
    </row>
    <row r="1839" spans="1:7" x14ac:dyDescent="0.25">
      <c r="A1839" t="s">
        <v>21</v>
      </c>
      <c r="B1839" t="s">
        <v>6</v>
      </c>
      <c r="C1839" t="s">
        <v>10</v>
      </c>
      <c r="D1839" t="s">
        <v>374</v>
      </c>
      <c r="E1839">
        <v>2025</v>
      </c>
      <c r="F1839">
        <v>0</v>
      </c>
      <c r="G1839" s="2" t="str">
        <f t="shared" si="28"/>
        <v>EG_WINDONER</v>
      </c>
    </row>
    <row r="1840" spans="1:7" x14ac:dyDescent="0.25">
      <c r="A1840" t="s">
        <v>21</v>
      </c>
      <c r="B1840" t="s">
        <v>6</v>
      </c>
      <c r="C1840" t="s">
        <v>10</v>
      </c>
      <c r="D1840" t="s">
        <v>374</v>
      </c>
      <c r="E1840">
        <v>2026</v>
      </c>
      <c r="F1840">
        <v>0</v>
      </c>
      <c r="G1840" s="2" t="str">
        <f t="shared" si="28"/>
        <v>EG_WINDONER</v>
      </c>
    </row>
    <row r="1841" spans="1:7" x14ac:dyDescent="0.25">
      <c r="A1841" t="s">
        <v>21</v>
      </c>
      <c r="B1841" t="s">
        <v>6</v>
      </c>
      <c r="C1841" t="s">
        <v>10</v>
      </c>
      <c r="D1841" t="s">
        <v>374</v>
      </c>
      <c r="E1841">
        <v>2027</v>
      </c>
      <c r="F1841">
        <v>0</v>
      </c>
      <c r="G1841" s="2" t="str">
        <f t="shared" si="28"/>
        <v>EG_WINDONER</v>
      </c>
    </row>
    <row r="1842" spans="1:7" x14ac:dyDescent="0.25">
      <c r="A1842" t="s">
        <v>21</v>
      </c>
      <c r="B1842" t="s">
        <v>6</v>
      </c>
      <c r="C1842" t="s">
        <v>10</v>
      </c>
      <c r="D1842" t="s">
        <v>374</v>
      </c>
      <c r="E1842">
        <v>2028</v>
      </c>
      <c r="F1842">
        <v>0</v>
      </c>
      <c r="G1842" s="2" t="str">
        <f t="shared" si="28"/>
        <v>EG_WINDONER</v>
      </c>
    </row>
    <row r="1843" spans="1:7" x14ac:dyDescent="0.25">
      <c r="A1843" t="s">
        <v>21</v>
      </c>
      <c r="B1843" t="s">
        <v>6</v>
      </c>
      <c r="C1843" t="s">
        <v>10</v>
      </c>
      <c r="D1843" t="s">
        <v>374</v>
      </c>
      <c r="E1843">
        <v>2029</v>
      </c>
      <c r="F1843">
        <v>0</v>
      </c>
      <c r="G1843" s="2" t="str">
        <f t="shared" si="28"/>
        <v>EG_WINDONER</v>
      </c>
    </row>
    <row r="1844" spans="1:7" x14ac:dyDescent="0.25">
      <c r="A1844" t="s">
        <v>21</v>
      </c>
      <c r="B1844" t="s">
        <v>6</v>
      </c>
      <c r="C1844" t="s">
        <v>10</v>
      </c>
      <c r="D1844" t="s">
        <v>374</v>
      </c>
      <c r="E1844">
        <v>2030</v>
      </c>
      <c r="F1844">
        <v>0</v>
      </c>
      <c r="G1844" s="2" t="str">
        <f t="shared" si="28"/>
        <v>EG_WINDONER</v>
      </c>
    </row>
    <row r="1845" spans="1:7" x14ac:dyDescent="0.25">
      <c r="A1845" t="s">
        <v>21</v>
      </c>
      <c r="B1845" t="s">
        <v>6</v>
      </c>
      <c r="C1845" t="s">
        <v>10</v>
      </c>
      <c r="D1845" t="s">
        <v>374</v>
      </c>
      <c r="E1845">
        <v>2031</v>
      </c>
      <c r="F1845">
        <v>0</v>
      </c>
      <c r="G1845" s="2" t="str">
        <f t="shared" si="28"/>
        <v>EG_WINDONER</v>
      </c>
    </row>
    <row r="1846" spans="1:7" x14ac:dyDescent="0.25">
      <c r="A1846" t="s">
        <v>21</v>
      </c>
      <c r="B1846" t="s">
        <v>6</v>
      </c>
      <c r="C1846" t="s">
        <v>10</v>
      </c>
      <c r="D1846" t="s">
        <v>374</v>
      </c>
      <c r="E1846">
        <v>2032</v>
      </c>
      <c r="F1846">
        <v>0</v>
      </c>
      <c r="G1846" s="2" t="str">
        <f t="shared" si="28"/>
        <v>EG_WINDONER</v>
      </c>
    </row>
    <row r="1847" spans="1:7" x14ac:dyDescent="0.25">
      <c r="A1847" t="s">
        <v>21</v>
      </c>
      <c r="B1847" t="s">
        <v>6</v>
      </c>
      <c r="C1847" t="s">
        <v>10</v>
      </c>
      <c r="D1847" t="s">
        <v>374</v>
      </c>
      <c r="E1847">
        <v>2033</v>
      </c>
      <c r="F1847">
        <v>0</v>
      </c>
      <c r="G1847" s="2" t="str">
        <f t="shared" si="28"/>
        <v>EG_WINDONER</v>
      </c>
    </row>
    <row r="1848" spans="1:7" x14ac:dyDescent="0.25">
      <c r="A1848" t="s">
        <v>21</v>
      </c>
      <c r="B1848" t="s">
        <v>6</v>
      </c>
      <c r="C1848" t="s">
        <v>10</v>
      </c>
      <c r="D1848" t="s">
        <v>374</v>
      </c>
      <c r="E1848">
        <v>2034</v>
      </c>
      <c r="F1848">
        <v>0</v>
      </c>
      <c r="G1848" s="2" t="str">
        <f t="shared" si="28"/>
        <v>EG_WINDONER</v>
      </c>
    </row>
    <row r="1849" spans="1:7" x14ac:dyDescent="0.25">
      <c r="A1849" t="s">
        <v>21</v>
      </c>
      <c r="B1849" t="s">
        <v>6</v>
      </c>
      <c r="C1849" t="s">
        <v>10</v>
      </c>
      <c r="D1849" t="s">
        <v>374</v>
      </c>
      <c r="E1849">
        <v>2035</v>
      </c>
      <c r="F1849">
        <v>0</v>
      </c>
      <c r="G1849" s="2" t="str">
        <f t="shared" si="28"/>
        <v>EG_WINDONER</v>
      </c>
    </row>
    <row r="1850" spans="1:7" x14ac:dyDescent="0.25">
      <c r="A1850" t="s">
        <v>21</v>
      </c>
      <c r="B1850" t="s">
        <v>6</v>
      </c>
      <c r="C1850" t="s">
        <v>10</v>
      </c>
      <c r="D1850" t="s">
        <v>374</v>
      </c>
      <c r="E1850">
        <v>2036</v>
      </c>
      <c r="F1850">
        <v>0</v>
      </c>
      <c r="G1850" s="2" t="str">
        <f t="shared" si="28"/>
        <v>EG_WINDONER</v>
      </c>
    </row>
    <row r="1851" spans="1:7" x14ac:dyDescent="0.25">
      <c r="A1851" t="s">
        <v>21</v>
      </c>
      <c r="B1851" t="s">
        <v>6</v>
      </c>
      <c r="C1851" t="s">
        <v>10</v>
      </c>
      <c r="D1851" t="s">
        <v>374</v>
      </c>
      <c r="E1851">
        <v>2037</v>
      </c>
      <c r="F1851">
        <v>0</v>
      </c>
      <c r="G1851" s="2" t="str">
        <f t="shared" si="28"/>
        <v>EG_WINDONER</v>
      </c>
    </row>
    <row r="1852" spans="1:7" x14ac:dyDescent="0.25">
      <c r="A1852" t="s">
        <v>21</v>
      </c>
      <c r="B1852" t="s">
        <v>6</v>
      </c>
      <c r="C1852" t="s">
        <v>10</v>
      </c>
      <c r="D1852" t="s">
        <v>374</v>
      </c>
      <c r="E1852">
        <v>2038</v>
      </c>
      <c r="F1852">
        <v>0</v>
      </c>
      <c r="G1852" s="2" t="str">
        <f t="shared" si="28"/>
        <v>EG_WINDONER</v>
      </c>
    </row>
    <row r="1853" spans="1:7" x14ac:dyDescent="0.25">
      <c r="A1853" t="s">
        <v>21</v>
      </c>
      <c r="B1853" t="s">
        <v>6</v>
      </c>
      <c r="C1853" t="s">
        <v>10</v>
      </c>
      <c r="D1853" t="s">
        <v>374</v>
      </c>
      <c r="E1853">
        <v>2039</v>
      </c>
      <c r="F1853">
        <v>0</v>
      </c>
      <c r="G1853" s="2" t="str">
        <f t="shared" si="28"/>
        <v>EG_WINDONER</v>
      </c>
    </row>
    <row r="1854" spans="1:7" x14ac:dyDescent="0.25">
      <c r="A1854" t="s">
        <v>21</v>
      </c>
      <c r="B1854" t="s">
        <v>6</v>
      </c>
      <c r="C1854" t="s">
        <v>10</v>
      </c>
      <c r="D1854" t="s">
        <v>374</v>
      </c>
      <c r="E1854">
        <v>2040</v>
      </c>
      <c r="F1854">
        <v>0</v>
      </c>
      <c r="G1854" s="2" t="str">
        <f t="shared" si="28"/>
        <v>EG_WINDONER</v>
      </c>
    </row>
    <row r="1855" spans="1:7" x14ac:dyDescent="0.25">
      <c r="A1855" t="s">
        <v>21</v>
      </c>
      <c r="B1855" t="s">
        <v>6</v>
      </c>
      <c r="C1855" t="s">
        <v>10</v>
      </c>
      <c r="D1855" t="s">
        <v>374</v>
      </c>
      <c r="E1855">
        <v>2041</v>
      </c>
      <c r="F1855">
        <v>0</v>
      </c>
      <c r="G1855" s="2" t="str">
        <f t="shared" si="28"/>
        <v>EG_WINDONER</v>
      </c>
    </row>
    <row r="1856" spans="1:7" x14ac:dyDescent="0.25">
      <c r="A1856" t="s">
        <v>21</v>
      </c>
      <c r="B1856" t="s">
        <v>6</v>
      </c>
      <c r="C1856" t="s">
        <v>10</v>
      </c>
      <c r="D1856" t="s">
        <v>373</v>
      </c>
      <c r="E1856">
        <v>2024</v>
      </c>
      <c r="F1856">
        <v>0</v>
      </c>
      <c r="G1856" s="2" t="str">
        <f t="shared" si="28"/>
        <v>EG_WINDONER</v>
      </c>
    </row>
    <row r="1857" spans="1:7" x14ac:dyDescent="0.25">
      <c r="A1857" t="s">
        <v>21</v>
      </c>
      <c r="B1857" t="s">
        <v>6</v>
      </c>
      <c r="C1857" t="s">
        <v>10</v>
      </c>
      <c r="D1857" t="s">
        <v>373</v>
      </c>
      <c r="E1857">
        <v>2025</v>
      </c>
      <c r="F1857">
        <v>0</v>
      </c>
      <c r="G1857" s="2" t="str">
        <f t="shared" si="28"/>
        <v>EG_WINDONER</v>
      </c>
    </row>
    <row r="1858" spans="1:7" x14ac:dyDescent="0.25">
      <c r="A1858" t="s">
        <v>21</v>
      </c>
      <c r="B1858" t="s">
        <v>6</v>
      </c>
      <c r="C1858" t="s">
        <v>10</v>
      </c>
      <c r="D1858" t="s">
        <v>373</v>
      </c>
      <c r="E1858">
        <v>2026</v>
      </c>
      <c r="F1858">
        <v>0</v>
      </c>
      <c r="G1858" s="2" t="str">
        <f t="shared" si="28"/>
        <v>EG_WINDONER</v>
      </c>
    </row>
    <row r="1859" spans="1:7" x14ac:dyDescent="0.25">
      <c r="A1859" t="s">
        <v>21</v>
      </c>
      <c r="B1859" t="s">
        <v>6</v>
      </c>
      <c r="C1859" t="s">
        <v>10</v>
      </c>
      <c r="D1859" t="s">
        <v>373</v>
      </c>
      <c r="E1859">
        <v>2027</v>
      </c>
      <c r="F1859">
        <v>0</v>
      </c>
      <c r="G1859" s="2" t="str">
        <f t="shared" ref="G1859:G1922" si="29">_xlfn.CONCAT(A1859,C1859)</f>
        <v>EG_WINDONER</v>
      </c>
    </row>
    <row r="1860" spans="1:7" x14ac:dyDescent="0.25">
      <c r="A1860" t="s">
        <v>21</v>
      </c>
      <c r="B1860" t="s">
        <v>6</v>
      </c>
      <c r="C1860" t="s">
        <v>10</v>
      </c>
      <c r="D1860" t="s">
        <v>373</v>
      </c>
      <c r="E1860">
        <v>2028</v>
      </c>
      <c r="F1860">
        <v>0</v>
      </c>
      <c r="G1860" s="2" t="str">
        <f t="shared" si="29"/>
        <v>EG_WINDONER</v>
      </c>
    </row>
    <row r="1861" spans="1:7" x14ac:dyDescent="0.25">
      <c r="A1861" t="s">
        <v>21</v>
      </c>
      <c r="B1861" t="s">
        <v>6</v>
      </c>
      <c r="C1861" t="s">
        <v>10</v>
      </c>
      <c r="D1861" t="s">
        <v>373</v>
      </c>
      <c r="E1861">
        <v>2029</v>
      </c>
      <c r="F1861">
        <v>0</v>
      </c>
      <c r="G1861" s="2" t="str">
        <f t="shared" si="29"/>
        <v>EG_WINDONER</v>
      </c>
    </row>
    <row r="1862" spans="1:7" x14ac:dyDescent="0.25">
      <c r="A1862" t="s">
        <v>21</v>
      </c>
      <c r="B1862" t="s">
        <v>6</v>
      </c>
      <c r="C1862" t="s">
        <v>10</v>
      </c>
      <c r="D1862" t="s">
        <v>373</v>
      </c>
      <c r="E1862">
        <v>2030</v>
      </c>
      <c r="F1862">
        <v>0</v>
      </c>
      <c r="G1862" s="2" t="str">
        <f t="shared" si="29"/>
        <v>EG_WINDONER</v>
      </c>
    </row>
    <row r="1863" spans="1:7" x14ac:dyDescent="0.25">
      <c r="A1863" t="s">
        <v>21</v>
      </c>
      <c r="B1863" t="s">
        <v>6</v>
      </c>
      <c r="C1863" t="s">
        <v>10</v>
      </c>
      <c r="D1863" t="s">
        <v>373</v>
      </c>
      <c r="E1863">
        <v>2031</v>
      </c>
      <c r="F1863">
        <v>0</v>
      </c>
      <c r="G1863" s="2" t="str">
        <f t="shared" si="29"/>
        <v>EG_WINDONER</v>
      </c>
    </row>
    <row r="1864" spans="1:7" x14ac:dyDescent="0.25">
      <c r="A1864" t="s">
        <v>21</v>
      </c>
      <c r="B1864" t="s">
        <v>6</v>
      </c>
      <c r="C1864" t="s">
        <v>10</v>
      </c>
      <c r="D1864" t="s">
        <v>373</v>
      </c>
      <c r="E1864">
        <v>2032</v>
      </c>
      <c r="F1864">
        <v>0</v>
      </c>
      <c r="G1864" s="2" t="str">
        <f t="shared" si="29"/>
        <v>EG_WINDONER</v>
      </c>
    </row>
    <row r="1865" spans="1:7" x14ac:dyDescent="0.25">
      <c r="A1865" t="s">
        <v>21</v>
      </c>
      <c r="B1865" t="s">
        <v>6</v>
      </c>
      <c r="C1865" t="s">
        <v>10</v>
      </c>
      <c r="D1865" t="s">
        <v>373</v>
      </c>
      <c r="E1865">
        <v>2033</v>
      </c>
      <c r="F1865">
        <v>0</v>
      </c>
      <c r="G1865" s="2" t="str">
        <f t="shared" si="29"/>
        <v>EG_WINDONER</v>
      </c>
    </row>
    <row r="1866" spans="1:7" x14ac:dyDescent="0.25">
      <c r="A1866" t="s">
        <v>21</v>
      </c>
      <c r="B1866" t="s">
        <v>6</v>
      </c>
      <c r="C1866" t="s">
        <v>10</v>
      </c>
      <c r="D1866" t="s">
        <v>373</v>
      </c>
      <c r="E1866">
        <v>2034</v>
      </c>
      <c r="F1866">
        <v>0</v>
      </c>
      <c r="G1866" s="2" t="str">
        <f t="shared" si="29"/>
        <v>EG_WINDONER</v>
      </c>
    </row>
    <row r="1867" spans="1:7" x14ac:dyDescent="0.25">
      <c r="A1867" t="s">
        <v>21</v>
      </c>
      <c r="B1867" t="s">
        <v>6</v>
      </c>
      <c r="C1867" t="s">
        <v>10</v>
      </c>
      <c r="D1867" t="s">
        <v>373</v>
      </c>
      <c r="E1867">
        <v>2035</v>
      </c>
      <c r="F1867">
        <v>0</v>
      </c>
      <c r="G1867" s="2" t="str">
        <f t="shared" si="29"/>
        <v>EG_WINDONER</v>
      </c>
    </row>
    <row r="1868" spans="1:7" x14ac:dyDescent="0.25">
      <c r="A1868" t="s">
        <v>21</v>
      </c>
      <c r="B1868" t="s">
        <v>6</v>
      </c>
      <c r="C1868" t="s">
        <v>10</v>
      </c>
      <c r="D1868" t="s">
        <v>373</v>
      </c>
      <c r="E1868">
        <v>2036</v>
      </c>
      <c r="F1868">
        <v>0</v>
      </c>
      <c r="G1868" s="2" t="str">
        <f t="shared" si="29"/>
        <v>EG_WINDONER</v>
      </c>
    </row>
    <row r="1869" spans="1:7" x14ac:dyDescent="0.25">
      <c r="A1869" t="s">
        <v>21</v>
      </c>
      <c r="B1869" t="s">
        <v>6</v>
      </c>
      <c r="C1869" t="s">
        <v>10</v>
      </c>
      <c r="D1869" t="s">
        <v>373</v>
      </c>
      <c r="E1869">
        <v>2037</v>
      </c>
      <c r="F1869">
        <v>0</v>
      </c>
      <c r="G1869" s="2" t="str">
        <f t="shared" si="29"/>
        <v>EG_WINDONER</v>
      </c>
    </row>
    <row r="1870" spans="1:7" x14ac:dyDescent="0.25">
      <c r="A1870" t="s">
        <v>21</v>
      </c>
      <c r="B1870" t="s">
        <v>6</v>
      </c>
      <c r="C1870" t="s">
        <v>10</v>
      </c>
      <c r="D1870" t="s">
        <v>373</v>
      </c>
      <c r="E1870">
        <v>2038</v>
      </c>
      <c r="F1870">
        <v>0</v>
      </c>
      <c r="G1870" s="2" t="str">
        <f t="shared" si="29"/>
        <v>EG_WINDONER</v>
      </c>
    </row>
    <row r="1871" spans="1:7" x14ac:dyDescent="0.25">
      <c r="A1871" t="s">
        <v>21</v>
      </c>
      <c r="B1871" t="s">
        <v>6</v>
      </c>
      <c r="C1871" t="s">
        <v>10</v>
      </c>
      <c r="D1871" t="s">
        <v>373</v>
      </c>
      <c r="E1871">
        <v>2039</v>
      </c>
      <c r="F1871">
        <v>0</v>
      </c>
      <c r="G1871" s="2" t="str">
        <f t="shared" si="29"/>
        <v>EG_WINDONER</v>
      </c>
    </row>
    <row r="1872" spans="1:7" x14ac:dyDescent="0.25">
      <c r="A1872" t="s">
        <v>21</v>
      </c>
      <c r="B1872" t="s">
        <v>6</v>
      </c>
      <c r="C1872" t="s">
        <v>10</v>
      </c>
      <c r="D1872" t="s">
        <v>373</v>
      </c>
      <c r="E1872">
        <v>2040</v>
      </c>
      <c r="F1872">
        <v>0</v>
      </c>
      <c r="G1872" s="2" t="str">
        <f t="shared" si="29"/>
        <v>EG_WINDONER</v>
      </c>
    </row>
    <row r="1873" spans="1:7" x14ac:dyDescent="0.25">
      <c r="A1873" t="s">
        <v>21</v>
      </c>
      <c r="B1873" t="s">
        <v>6</v>
      </c>
      <c r="C1873" t="s">
        <v>10</v>
      </c>
      <c r="D1873" t="s">
        <v>373</v>
      </c>
      <c r="E1873">
        <v>2041</v>
      </c>
      <c r="F1873">
        <v>0</v>
      </c>
      <c r="G1873" s="2" t="str">
        <f t="shared" si="29"/>
        <v>EG_WINDONER</v>
      </c>
    </row>
    <row r="1874" spans="1:7" x14ac:dyDescent="0.25">
      <c r="A1874" t="s">
        <v>21</v>
      </c>
      <c r="B1874" t="s">
        <v>6</v>
      </c>
      <c r="C1874" t="s">
        <v>11</v>
      </c>
      <c r="D1874" t="s">
        <v>371</v>
      </c>
      <c r="E1874">
        <v>2024</v>
      </c>
      <c r="F1874">
        <v>0</v>
      </c>
      <c r="G1874" s="2" t="str">
        <f t="shared" si="29"/>
        <v>EG_WINDONWR</v>
      </c>
    </row>
    <row r="1875" spans="1:7" x14ac:dyDescent="0.25">
      <c r="A1875" t="s">
        <v>21</v>
      </c>
      <c r="B1875" t="s">
        <v>6</v>
      </c>
      <c r="C1875" t="s">
        <v>11</v>
      </c>
      <c r="D1875" t="s">
        <v>371</v>
      </c>
      <c r="E1875">
        <v>2025</v>
      </c>
      <c r="F1875">
        <v>0</v>
      </c>
      <c r="G1875" s="2" t="str">
        <f t="shared" si="29"/>
        <v>EG_WINDONWR</v>
      </c>
    </row>
    <row r="1876" spans="1:7" x14ac:dyDescent="0.25">
      <c r="A1876" t="s">
        <v>21</v>
      </c>
      <c r="B1876" t="s">
        <v>6</v>
      </c>
      <c r="C1876" t="s">
        <v>11</v>
      </c>
      <c r="D1876" t="s">
        <v>371</v>
      </c>
      <c r="E1876">
        <v>2026</v>
      </c>
      <c r="F1876">
        <v>0</v>
      </c>
      <c r="G1876" s="2" t="str">
        <f t="shared" si="29"/>
        <v>EG_WINDONWR</v>
      </c>
    </row>
    <row r="1877" spans="1:7" x14ac:dyDescent="0.25">
      <c r="A1877" t="s">
        <v>21</v>
      </c>
      <c r="B1877" t="s">
        <v>6</v>
      </c>
      <c r="C1877" t="s">
        <v>11</v>
      </c>
      <c r="D1877" t="s">
        <v>371</v>
      </c>
      <c r="E1877">
        <v>2027</v>
      </c>
      <c r="F1877">
        <v>0</v>
      </c>
      <c r="G1877" s="2" t="str">
        <f t="shared" si="29"/>
        <v>EG_WINDONWR</v>
      </c>
    </row>
    <row r="1878" spans="1:7" x14ac:dyDescent="0.25">
      <c r="A1878" t="s">
        <v>21</v>
      </c>
      <c r="B1878" t="s">
        <v>6</v>
      </c>
      <c r="C1878" t="s">
        <v>11</v>
      </c>
      <c r="D1878" t="s">
        <v>371</v>
      </c>
      <c r="E1878">
        <v>2028</v>
      </c>
      <c r="F1878">
        <v>0</v>
      </c>
      <c r="G1878" s="2" t="str">
        <f t="shared" si="29"/>
        <v>EG_WINDONWR</v>
      </c>
    </row>
    <row r="1879" spans="1:7" x14ac:dyDescent="0.25">
      <c r="A1879" t="s">
        <v>21</v>
      </c>
      <c r="B1879" t="s">
        <v>6</v>
      </c>
      <c r="C1879" t="s">
        <v>11</v>
      </c>
      <c r="D1879" t="s">
        <v>371</v>
      </c>
      <c r="E1879">
        <v>2029</v>
      </c>
      <c r="F1879">
        <v>0</v>
      </c>
      <c r="G1879" s="2" t="str">
        <f t="shared" si="29"/>
        <v>EG_WINDONWR</v>
      </c>
    </row>
    <row r="1880" spans="1:7" x14ac:dyDescent="0.25">
      <c r="A1880" t="s">
        <v>21</v>
      </c>
      <c r="B1880" t="s">
        <v>6</v>
      </c>
      <c r="C1880" t="s">
        <v>11</v>
      </c>
      <c r="D1880" t="s">
        <v>371</v>
      </c>
      <c r="E1880">
        <v>2030</v>
      </c>
      <c r="F1880">
        <v>0</v>
      </c>
      <c r="G1880" s="2" t="str">
        <f t="shared" si="29"/>
        <v>EG_WINDONWR</v>
      </c>
    </row>
    <row r="1881" spans="1:7" x14ac:dyDescent="0.25">
      <c r="A1881" t="s">
        <v>21</v>
      </c>
      <c r="B1881" t="s">
        <v>6</v>
      </c>
      <c r="C1881" t="s">
        <v>11</v>
      </c>
      <c r="D1881" t="s">
        <v>371</v>
      </c>
      <c r="E1881">
        <v>2031</v>
      </c>
      <c r="F1881">
        <v>0</v>
      </c>
      <c r="G1881" s="2" t="str">
        <f t="shared" si="29"/>
        <v>EG_WINDONWR</v>
      </c>
    </row>
    <row r="1882" spans="1:7" x14ac:dyDescent="0.25">
      <c r="A1882" t="s">
        <v>21</v>
      </c>
      <c r="B1882" t="s">
        <v>6</v>
      </c>
      <c r="C1882" t="s">
        <v>11</v>
      </c>
      <c r="D1882" t="s">
        <v>371</v>
      </c>
      <c r="E1882">
        <v>2032</v>
      </c>
      <c r="F1882">
        <v>0</v>
      </c>
      <c r="G1882" s="2" t="str">
        <f t="shared" si="29"/>
        <v>EG_WINDONWR</v>
      </c>
    </row>
    <row r="1883" spans="1:7" x14ac:dyDescent="0.25">
      <c r="A1883" t="s">
        <v>21</v>
      </c>
      <c r="B1883" t="s">
        <v>6</v>
      </c>
      <c r="C1883" t="s">
        <v>11</v>
      </c>
      <c r="D1883" t="s">
        <v>371</v>
      </c>
      <c r="E1883">
        <v>2033</v>
      </c>
      <c r="F1883">
        <v>0</v>
      </c>
      <c r="G1883" s="2" t="str">
        <f t="shared" si="29"/>
        <v>EG_WINDONWR</v>
      </c>
    </row>
    <row r="1884" spans="1:7" x14ac:dyDescent="0.25">
      <c r="A1884" t="s">
        <v>21</v>
      </c>
      <c r="B1884" t="s">
        <v>6</v>
      </c>
      <c r="C1884" t="s">
        <v>11</v>
      </c>
      <c r="D1884" t="s">
        <v>371</v>
      </c>
      <c r="E1884">
        <v>2034</v>
      </c>
      <c r="F1884">
        <v>0</v>
      </c>
      <c r="G1884" s="2" t="str">
        <f t="shared" si="29"/>
        <v>EG_WINDONWR</v>
      </c>
    </row>
    <row r="1885" spans="1:7" x14ac:dyDescent="0.25">
      <c r="A1885" t="s">
        <v>21</v>
      </c>
      <c r="B1885" t="s">
        <v>6</v>
      </c>
      <c r="C1885" t="s">
        <v>11</v>
      </c>
      <c r="D1885" t="s">
        <v>371</v>
      </c>
      <c r="E1885">
        <v>2035</v>
      </c>
      <c r="F1885">
        <v>0</v>
      </c>
      <c r="G1885" s="2" t="str">
        <f t="shared" si="29"/>
        <v>EG_WINDONWR</v>
      </c>
    </row>
    <row r="1886" spans="1:7" x14ac:dyDescent="0.25">
      <c r="A1886" t="s">
        <v>21</v>
      </c>
      <c r="B1886" t="s">
        <v>6</v>
      </c>
      <c r="C1886" t="s">
        <v>11</v>
      </c>
      <c r="D1886" t="s">
        <v>371</v>
      </c>
      <c r="E1886">
        <v>2036</v>
      </c>
      <c r="F1886">
        <v>0</v>
      </c>
      <c r="G1886" s="2" t="str">
        <f t="shared" si="29"/>
        <v>EG_WINDONWR</v>
      </c>
    </row>
    <row r="1887" spans="1:7" x14ac:dyDescent="0.25">
      <c r="A1887" t="s">
        <v>21</v>
      </c>
      <c r="B1887" t="s">
        <v>6</v>
      </c>
      <c r="C1887" t="s">
        <v>11</v>
      </c>
      <c r="D1887" t="s">
        <v>371</v>
      </c>
      <c r="E1887">
        <v>2037</v>
      </c>
      <c r="F1887">
        <v>0</v>
      </c>
      <c r="G1887" s="2" t="str">
        <f t="shared" si="29"/>
        <v>EG_WINDONWR</v>
      </c>
    </row>
    <row r="1888" spans="1:7" x14ac:dyDescent="0.25">
      <c r="A1888" t="s">
        <v>21</v>
      </c>
      <c r="B1888" t="s">
        <v>6</v>
      </c>
      <c r="C1888" t="s">
        <v>11</v>
      </c>
      <c r="D1888" t="s">
        <v>371</v>
      </c>
      <c r="E1888">
        <v>2038</v>
      </c>
      <c r="F1888">
        <v>0</v>
      </c>
      <c r="G1888" s="2" t="str">
        <f t="shared" si="29"/>
        <v>EG_WINDONWR</v>
      </c>
    </row>
    <row r="1889" spans="1:7" x14ac:dyDescent="0.25">
      <c r="A1889" t="s">
        <v>21</v>
      </c>
      <c r="B1889" t="s">
        <v>6</v>
      </c>
      <c r="C1889" t="s">
        <v>11</v>
      </c>
      <c r="D1889" t="s">
        <v>371</v>
      </c>
      <c r="E1889">
        <v>2039</v>
      </c>
      <c r="F1889">
        <v>0</v>
      </c>
      <c r="G1889" s="2" t="str">
        <f t="shared" si="29"/>
        <v>EG_WINDONWR</v>
      </c>
    </row>
    <row r="1890" spans="1:7" x14ac:dyDescent="0.25">
      <c r="A1890" t="s">
        <v>21</v>
      </c>
      <c r="B1890" t="s">
        <v>6</v>
      </c>
      <c r="C1890" t="s">
        <v>11</v>
      </c>
      <c r="D1890" t="s">
        <v>371</v>
      </c>
      <c r="E1890">
        <v>2040</v>
      </c>
      <c r="F1890">
        <v>0</v>
      </c>
      <c r="G1890" s="2" t="str">
        <f t="shared" si="29"/>
        <v>EG_WINDONWR</v>
      </c>
    </row>
    <row r="1891" spans="1:7" x14ac:dyDescent="0.25">
      <c r="A1891" t="s">
        <v>21</v>
      </c>
      <c r="B1891" t="s">
        <v>6</v>
      </c>
      <c r="C1891" t="s">
        <v>11</v>
      </c>
      <c r="D1891" t="s">
        <v>371</v>
      </c>
      <c r="E1891">
        <v>2041</v>
      </c>
      <c r="F1891">
        <v>0</v>
      </c>
      <c r="G1891" s="2" t="str">
        <f t="shared" si="29"/>
        <v>EG_WINDONWR</v>
      </c>
    </row>
    <row r="1892" spans="1:7" x14ac:dyDescent="0.25">
      <c r="A1892" t="s">
        <v>21</v>
      </c>
      <c r="B1892" t="s">
        <v>6</v>
      </c>
      <c r="C1892" t="s">
        <v>11</v>
      </c>
      <c r="D1892" t="s">
        <v>370</v>
      </c>
      <c r="E1892">
        <v>2024</v>
      </c>
      <c r="F1892">
        <v>0</v>
      </c>
      <c r="G1892" s="2" t="str">
        <f t="shared" si="29"/>
        <v>EG_WINDONWR</v>
      </c>
    </row>
    <row r="1893" spans="1:7" x14ac:dyDescent="0.25">
      <c r="A1893" t="s">
        <v>21</v>
      </c>
      <c r="B1893" t="s">
        <v>6</v>
      </c>
      <c r="C1893" t="s">
        <v>11</v>
      </c>
      <c r="D1893" t="s">
        <v>370</v>
      </c>
      <c r="E1893">
        <v>2025</v>
      </c>
      <c r="F1893">
        <v>0</v>
      </c>
      <c r="G1893" s="2" t="str">
        <f t="shared" si="29"/>
        <v>EG_WINDONWR</v>
      </c>
    </row>
    <row r="1894" spans="1:7" x14ac:dyDescent="0.25">
      <c r="A1894" t="s">
        <v>21</v>
      </c>
      <c r="B1894" t="s">
        <v>6</v>
      </c>
      <c r="C1894" t="s">
        <v>11</v>
      </c>
      <c r="D1894" t="s">
        <v>370</v>
      </c>
      <c r="E1894">
        <v>2026</v>
      </c>
      <c r="F1894">
        <v>0</v>
      </c>
      <c r="G1894" s="2" t="str">
        <f t="shared" si="29"/>
        <v>EG_WINDONWR</v>
      </c>
    </row>
    <row r="1895" spans="1:7" x14ac:dyDescent="0.25">
      <c r="A1895" t="s">
        <v>21</v>
      </c>
      <c r="B1895" t="s">
        <v>6</v>
      </c>
      <c r="C1895" t="s">
        <v>11</v>
      </c>
      <c r="D1895" t="s">
        <v>370</v>
      </c>
      <c r="E1895">
        <v>2027</v>
      </c>
      <c r="F1895">
        <v>0</v>
      </c>
      <c r="G1895" s="2" t="str">
        <f t="shared" si="29"/>
        <v>EG_WINDONWR</v>
      </c>
    </row>
    <row r="1896" spans="1:7" x14ac:dyDescent="0.25">
      <c r="A1896" t="s">
        <v>21</v>
      </c>
      <c r="B1896" t="s">
        <v>6</v>
      </c>
      <c r="C1896" t="s">
        <v>11</v>
      </c>
      <c r="D1896" t="s">
        <v>370</v>
      </c>
      <c r="E1896">
        <v>2028</v>
      </c>
      <c r="F1896">
        <v>0</v>
      </c>
      <c r="G1896" s="2" t="str">
        <f t="shared" si="29"/>
        <v>EG_WINDONWR</v>
      </c>
    </row>
    <row r="1897" spans="1:7" x14ac:dyDescent="0.25">
      <c r="A1897" t="s">
        <v>21</v>
      </c>
      <c r="B1897" t="s">
        <v>6</v>
      </c>
      <c r="C1897" t="s">
        <v>11</v>
      </c>
      <c r="D1897" t="s">
        <v>370</v>
      </c>
      <c r="E1897">
        <v>2029</v>
      </c>
      <c r="F1897">
        <v>0</v>
      </c>
      <c r="G1897" s="2" t="str">
        <f t="shared" si="29"/>
        <v>EG_WINDONWR</v>
      </c>
    </row>
    <row r="1898" spans="1:7" x14ac:dyDescent="0.25">
      <c r="A1898" t="s">
        <v>21</v>
      </c>
      <c r="B1898" t="s">
        <v>6</v>
      </c>
      <c r="C1898" t="s">
        <v>11</v>
      </c>
      <c r="D1898" t="s">
        <v>370</v>
      </c>
      <c r="E1898">
        <v>2030</v>
      </c>
      <c r="F1898">
        <v>0</v>
      </c>
      <c r="G1898" s="2" t="str">
        <f t="shared" si="29"/>
        <v>EG_WINDONWR</v>
      </c>
    </row>
    <row r="1899" spans="1:7" x14ac:dyDescent="0.25">
      <c r="A1899" t="s">
        <v>21</v>
      </c>
      <c r="B1899" t="s">
        <v>6</v>
      </c>
      <c r="C1899" t="s">
        <v>11</v>
      </c>
      <c r="D1899" t="s">
        <v>370</v>
      </c>
      <c r="E1899">
        <v>2031</v>
      </c>
      <c r="F1899">
        <v>0</v>
      </c>
      <c r="G1899" s="2" t="str">
        <f t="shared" si="29"/>
        <v>EG_WINDONWR</v>
      </c>
    </row>
    <row r="1900" spans="1:7" x14ac:dyDescent="0.25">
      <c r="A1900" t="s">
        <v>21</v>
      </c>
      <c r="B1900" t="s">
        <v>6</v>
      </c>
      <c r="C1900" t="s">
        <v>11</v>
      </c>
      <c r="D1900" t="s">
        <v>370</v>
      </c>
      <c r="E1900">
        <v>2032</v>
      </c>
      <c r="F1900">
        <v>0</v>
      </c>
      <c r="G1900" s="2" t="str">
        <f t="shared" si="29"/>
        <v>EG_WINDONWR</v>
      </c>
    </row>
    <row r="1901" spans="1:7" x14ac:dyDescent="0.25">
      <c r="A1901" t="s">
        <v>21</v>
      </c>
      <c r="B1901" t="s">
        <v>6</v>
      </c>
      <c r="C1901" t="s">
        <v>11</v>
      </c>
      <c r="D1901" t="s">
        <v>370</v>
      </c>
      <c r="E1901">
        <v>2033</v>
      </c>
      <c r="F1901">
        <v>0</v>
      </c>
      <c r="G1901" s="2" t="str">
        <f t="shared" si="29"/>
        <v>EG_WINDONWR</v>
      </c>
    </row>
    <row r="1902" spans="1:7" x14ac:dyDescent="0.25">
      <c r="A1902" t="s">
        <v>21</v>
      </c>
      <c r="B1902" t="s">
        <v>6</v>
      </c>
      <c r="C1902" t="s">
        <v>11</v>
      </c>
      <c r="D1902" t="s">
        <v>370</v>
      </c>
      <c r="E1902">
        <v>2034</v>
      </c>
      <c r="F1902">
        <v>0.56091500000000005</v>
      </c>
      <c r="G1902" s="2" t="str">
        <f t="shared" si="29"/>
        <v>EG_WINDONWR</v>
      </c>
    </row>
    <row r="1903" spans="1:7" x14ac:dyDescent="0.25">
      <c r="A1903" t="s">
        <v>21</v>
      </c>
      <c r="B1903" t="s">
        <v>6</v>
      </c>
      <c r="C1903" t="s">
        <v>11</v>
      </c>
      <c r="D1903" t="s">
        <v>370</v>
      </c>
      <c r="E1903">
        <v>2035</v>
      </c>
      <c r="F1903">
        <v>0.56091500000000005</v>
      </c>
      <c r="G1903" s="2" t="str">
        <f t="shared" si="29"/>
        <v>EG_WINDONWR</v>
      </c>
    </row>
    <row r="1904" spans="1:7" x14ac:dyDescent="0.25">
      <c r="A1904" t="s">
        <v>21</v>
      </c>
      <c r="B1904" t="s">
        <v>6</v>
      </c>
      <c r="C1904" t="s">
        <v>11</v>
      </c>
      <c r="D1904" t="s">
        <v>370</v>
      </c>
      <c r="E1904">
        <v>2036</v>
      </c>
      <c r="F1904">
        <v>0.56091500000000005</v>
      </c>
      <c r="G1904" s="2" t="str">
        <f t="shared" si="29"/>
        <v>EG_WINDONWR</v>
      </c>
    </row>
    <row r="1905" spans="1:7" x14ac:dyDescent="0.25">
      <c r="A1905" t="s">
        <v>21</v>
      </c>
      <c r="B1905" t="s">
        <v>6</v>
      </c>
      <c r="C1905" t="s">
        <v>11</v>
      </c>
      <c r="D1905" t="s">
        <v>370</v>
      </c>
      <c r="E1905">
        <v>2037</v>
      </c>
      <c r="F1905">
        <v>0.56091500000000005</v>
      </c>
      <c r="G1905" s="2" t="str">
        <f t="shared" si="29"/>
        <v>EG_WINDONWR</v>
      </c>
    </row>
    <row r="1906" spans="1:7" x14ac:dyDescent="0.25">
      <c r="A1906" t="s">
        <v>21</v>
      </c>
      <c r="B1906" t="s">
        <v>6</v>
      </c>
      <c r="C1906" t="s">
        <v>11</v>
      </c>
      <c r="D1906" t="s">
        <v>370</v>
      </c>
      <c r="E1906">
        <v>2038</v>
      </c>
      <c r="F1906">
        <v>0.56091500000000005</v>
      </c>
      <c r="G1906" s="2" t="str">
        <f t="shared" si="29"/>
        <v>EG_WINDONWR</v>
      </c>
    </row>
    <row r="1907" spans="1:7" x14ac:dyDescent="0.25">
      <c r="A1907" t="s">
        <v>21</v>
      </c>
      <c r="B1907" t="s">
        <v>6</v>
      </c>
      <c r="C1907" t="s">
        <v>11</v>
      </c>
      <c r="D1907" t="s">
        <v>370</v>
      </c>
      <c r="E1907">
        <v>2039</v>
      </c>
      <c r="F1907">
        <v>0.56091500000000005</v>
      </c>
      <c r="G1907" s="2" t="str">
        <f t="shared" si="29"/>
        <v>EG_WINDONWR</v>
      </c>
    </row>
    <row r="1908" spans="1:7" x14ac:dyDescent="0.25">
      <c r="A1908" t="s">
        <v>21</v>
      </c>
      <c r="B1908" t="s">
        <v>6</v>
      </c>
      <c r="C1908" t="s">
        <v>11</v>
      </c>
      <c r="D1908" t="s">
        <v>370</v>
      </c>
      <c r="E1908">
        <v>2040</v>
      </c>
      <c r="F1908">
        <v>0.19073000000000001</v>
      </c>
      <c r="G1908" s="2" t="str">
        <f t="shared" si="29"/>
        <v>EG_WINDONWR</v>
      </c>
    </row>
    <row r="1909" spans="1:7" x14ac:dyDescent="0.25">
      <c r="A1909" t="s">
        <v>21</v>
      </c>
      <c r="B1909" t="s">
        <v>6</v>
      </c>
      <c r="C1909" t="s">
        <v>11</v>
      </c>
      <c r="D1909" t="s">
        <v>370</v>
      </c>
      <c r="E1909">
        <v>2041</v>
      </c>
      <c r="F1909">
        <v>0.39240000000000003</v>
      </c>
      <c r="G1909" s="2" t="str">
        <f t="shared" si="29"/>
        <v>EG_WINDONWR</v>
      </c>
    </row>
    <row r="1910" spans="1:7" x14ac:dyDescent="0.25">
      <c r="A1910" t="s">
        <v>21</v>
      </c>
      <c r="B1910" t="s">
        <v>6</v>
      </c>
      <c r="C1910" t="s">
        <v>11</v>
      </c>
      <c r="D1910" t="s">
        <v>369</v>
      </c>
      <c r="E1910">
        <v>2024</v>
      </c>
      <c r="F1910">
        <v>0</v>
      </c>
      <c r="G1910" s="2" t="str">
        <f t="shared" si="29"/>
        <v>EG_WINDONWR</v>
      </c>
    </row>
    <row r="1911" spans="1:7" x14ac:dyDescent="0.25">
      <c r="A1911" t="s">
        <v>21</v>
      </c>
      <c r="B1911" t="s">
        <v>6</v>
      </c>
      <c r="C1911" t="s">
        <v>11</v>
      </c>
      <c r="D1911" t="s">
        <v>369</v>
      </c>
      <c r="E1911">
        <v>2025</v>
      </c>
      <c r="F1911">
        <v>0</v>
      </c>
      <c r="G1911" s="2" t="str">
        <f t="shared" si="29"/>
        <v>EG_WINDONWR</v>
      </c>
    </row>
    <row r="1912" spans="1:7" x14ac:dyDescent="0.25">
      <c r="A1912" t="s">
        <v>21</v>
      </c>
      <c r="B1912" t="s">
        <v>6</v>
      </c>
      <c r="C1912" t="s">
        <v>11</v>
      </c>
      <c r="D1912" t="s">
        <v>369</v>
      </c>
      <c r="E1912">
        <v>2026</v>
      </c>
      <c r="F1912">
        <v>0</v>
      </c>
      <c r="G1912" s="2" t="str">
        <f t="shared" si="29"/>
        <v>EG_WINDONWR</v>
      </c>
    </row>
    <row r="1913" spans="1:7" x14ac:dyDescent="0.25">
      <c r="A1913" t="s">
        <v>21</v>
      </c>
      <c r="B1913" t="s">
        <v>6</v>
      </c>
      <c r="C1913" t="s">
        <v>11</v>
      </c>
      <c r="D1913" t="s">
        <v>369</v>
      </c>
      <c r="E1913">
        <v>2027</v>
      </c>
      <c r="F1913">
        <v>0</v>
      </c>
      <c r="G1913" s="2" t="str">
        <f t="shared" si="29"/>
        <v>EG_WINDONWR</v>
      </c>
    </row>
    <row r="1914" spans="1:7" x14ac:dyDescent="0.25">
      <c r="A1914" t="s">
        <v>21</v>
      </c>
      <c r="B1914" t="s">
        <v>6</v>
      </c>
      <c r="C1914" t="s">
        <v>11</v>
      </c>
      <c r="D1914" t="s">
        <v>369</v>
      </c>
      <c r="E1914">
        <v>2028</v>
      </c>
      <c r="F1914">
        <v>0</v>
      </c>
      <c r="G1914" s="2" t="str">
        <f t="shared" si="29"/>
        <v>EG_WINDONWR</v>
      </c>
    </row>
    <row r="1915" spans="1:7" x14ac:dyDescent="0.25">
      <c r="A1915" t="s">
        <v>21</v>
      </c>
      <c r="B1915" t="s">
        <v>6</v>
      </c>
      <c r="C1915" t="s">
        <v>11</v>
      </c>
      <c r="D1915" t="s">
        <v>369</v>
      </c>
      <c r="E1915">
        <v>2029</v>
      </c>
      <c r="F1915">
        <v>0</v>
      </c>
      <c r="G1915" s="2" t="str">
        <f t="shared" si="29"/>
        <v>EG_WINDONWR</v>
      </c>
    </row>
    <row r="1916" spans="1:7" x14ac:dyDescent="0.25">
      <c r="A1916" t="s">
        <v>21</v>
      </c>
      <c r="B1916" t="s">
        <v>6</v>
      </c>
      <c r="C1916" t="s">
        <v>11</v>
      </c>
      <c r="D1916" t="s">
        <v>369</v>
      </c>
      <c r="E1916">
        <v>2030</v>
      </c>
      <c r="F1916">
        <v>0</v>
      </c>
      <c r="G1916" s="2" t="str">
        <f t="shared" si="29"/>
        <v>EG_WINDONWR</v>
      </c>
    </row>
    <row r="1917" spans="1:7" x14ac:dyDescent="0.25">
      <c r="A1917" t="s">
        <v>21</v>
      </c>
      <c r="B1917" t="s">
        <v>6</v>
      </c>
      <c r="C1917" t="s">
        <v>11</v>
      </c>
      <c r="D1917" t="s">
        <v>369</v>
      </c>
      <c r="E1917">
        <v>2031</v>
      </c>
      <c r="F1917">
        <v>0</v>
      </c>
      <c r="G1917" s="2" t="str">
        <f t="shared" si="29"/>
        <v>EG_WINDONWR</v>
      </c>
    </row>
    <row r="1918" spans="1:7" x14ac:dyDescent="0.25">
      <c r="A1918" t="s">
        <v>21</v>
      </c>
      <c r="B1918" t="s">
        <v>6</v>
      </c>
      <c r="C1918" t="s">
        <v>11</v>
      </c>
      <c r="D1918" t="s">
        <v>369</v>
      </c>
      <c r="E1918">
        <v>2032</v>
      </c>
      <c r="F1918">
        <v>0</v>
      </c>
      <c r="G1918" s="2" t="str">
        <f t="shared" si="29"/>
        <v>EG_WINDONWR</v>
      </c>
    </row>
    <row r="1919" spans="1:7" x14ac:dyDescent="0.25">
      <c r="A1919" t="s">
        <v>21</v>
      </c>
      <c r="B1919" t="s">
        <v>6</v>
      </c>
      <c r="C1919" t="s">
        <v>11</v>
      </c>
      <c r="D1919" t="s">
        <v>369</v>
      </c>
      <c r="E1919">
        <v>2033</v>
      </c>
      <c r="F1919">
        <v>0</v>
      </c>
      <c r="G1919" s="2" t="str">
        <f t="shared" si="29"/>
        <v>EG_WINDONWR</v>
      </c>
    </row>
    <row r="1920" spans="1:7" x14ac:dyDescent="0.25">
      <c r="A1920" t="s">
        <v>21</v>
      </c>
      <c r="B1920" t="s">
        <v>6</v>
      </c>
      <c r="C1920" t="s">
        <v>11</v>
      </c>
      <c r="D1920" t="s">
        <v>369</v>
      </c>
      <c r="E1920">
        <v>2034</v>
      </c>
      <c r="F1920">
        <v>7.0566667E-2</v>
      </c>
      <c r="G1920" s="2" t="str">
        <f t="shared" si="29"/>
        <v>EG_WINDONWR</v>
      </c>
    </row>
    <row r="1921" spans="1:7" x14ac:dyDescent="0.25">
      <c r="A1921" t="s">
        <v>21</v>
      </c>
      <c r="B1921" t="s">
        <v>6</v>
      </c>
      <c r="C1921" t="s">
        <v>11</v>
      </c>
      <c r="D1921" t="s">
        <v>369</v>
      </c>
      <c r="E1921">
        <v>2035</v>
      </c>
      <c r="F1921">
        <v>7.0566667E-2</v>
      </c>
      <c r="G1921" s="2" t="str">
        <f t="shared" si="29"/>
        <v>EG_WINDONWR</v>
      </c>
    </row>
    <row r="1922" spans="1:7" x14ac:dyDescent="0.25">
      <c r="A1922" t="s">
        <v>21</v>
      </c>
      <c r="B1922" t="s">
        <v>6</v>
      </c>
      <c r="C1922" t="s">
        <v>11</v>
      </c>
      <c r="D1922" t="s">
        <v>369</v>
      </c>
      <c r="E1922">
        <v>2036</v>
      </c>
      <c r="F1922">
        <v>7.0566667E-2</v>
      </c>
      <c r="G1922" s="2" t="str">
        <f t="shared" si="29"/>
        <v>EG_WINDONWR</v>
      </c>
    </row>
    <row r="1923" spans="1:7" x14ac:dyDescent="0.25">
      <c r="A1923" t="s">
        <v>21</v>
      </c>
      <c r="B1923" t="s">
        <v>6</v>
      </c>
      <c r="C1923" t="s">
        <v>11</v>
      </c>
      <c r="D1923" t="s">
        <v>369</v>
      </c>
      <c r="E1923">
        <v>2037</v>
      </c>
      <c r="F1923">
        <v>7.0566667E-2</v>
      </c>
      <c r="G1923" s="2" t="str">
        <f t="shared" ref="G1923:G1986" si="30">_xlfn.CONCAT(A1923,C1923)</f>
        <v>EG_WINDONWR</v>
      </c>
    </row>
    <row r="1924" spans="1:7" x14ac:dyDescent="0.25">
      <c r="A1924" t="s">
        <v>21</v>
      </c>
      <c r="B1924" t="s">
        <v>6</v>
      </c>
      <c r="C1924" t="s">
        <v>11</v>
      </c>
      <c r="D1924" t="s">
        <v>369</v>
      </c>
      <c r="E1924">
        <v>2038</v>
      </c>
      <c r="F1924">
        <v>7.0566667E-2</v>
      </c>
      <c r="G1924" s="2" t="str">
        <f t="shared" si="30"/>
        <v>EG_WINDONWR</v>
      </c>
    </row>
    <row r="1925" spans="1:7" x14ac:dyDescent="0.25">
      <c r="A1925" t="s">
        <v>21</v>
      </c>
      <c r="B1925" t="s">
        <v>6</v>
      </c>
      <c r="C1925" t="s">
        <v>11</v>
      </c>
      <c r="D1925" t="s">
        <v>369</v>
      </c>
      <c r="E1925">
        <v>2039</v>
      </c>
      <c r="F1925">
        <v>7.0566667E-2</v>
      </c>
      <c r="G1925" s="2" t="str">
        <f t="shared" si="30"/>
        <v>EG_WINDONWR</v>
      </c>
    </row>
    <row r="1926" spans="1:7" x14ac:dyDescent="0.25">
      <c r="A1926" t="s">
        <v>21</v>
      </c>
      <c r="B1926" t="s">
        <v>6</v>
      </c>
      <c r="C1926" t="s">
        <v>11</v>
      </c>
      <c r="D1926" t="s">
        <v>369</v>
      </c>
      <c r="E1926">
        <v>2040</v>
      </c>
      <c r="F1926">
        <v>0.45628999999999997</v>
      </c>
      <c r="G1926" s="2" t="str">
        <f t="shared" si="30"/>
        <v>EG_WINDONWR</v>
      </c>
    </row>
    <row r="1927" spans="1:7" x14ac:dyDescent="0.25">
      <c r="A1927" t="s">
        <v>21</v>
      </c>
      <c r="B1927" t="s">
        <v>6</v>
      </c>
      <c r="C1927" t="s">
        <v>11</v>
      </c>
      <c r="D1927" t="s">
        <v>369</v>
      </c>
      <c r="E1927">
        <v>2041</v>
      </c>
      <c r="F1927">
        <v>1.2614000000000001</v>
      </c>
      <c r="G1927" s="2" t="str">
        <f t="shared" si="30"/>
        <v>EG_WINDONWR</v>
      </c>
    </row>
    <row r="1928" spans="1:7" x14ac:dyDescent="0.25">
      <c r="A1928" t="s">
        <v>21</v>
      </c>
      <c r="B1928" t="s">
        <v>6</v>
      </c>
      <c r="C1928" t="s">
        <v>11</v>
      </c>
      <c r="D1928" t="s">
        <v>368</v>
      </c>
      <c r="E1928">
        <v>2024</v>
      </c>
      <c r="F1928">
        <v>0</v>
      </c>
      <c r="G1928" s="2" t="str">
        <f t="shared" si="30"/>
        <v>EG_WINDONWR</v>
      </c>
    </row>
    <row r="1929" spans="1:7" x14ac:dyDescent="0.25">
      <c r="A1929" t="s">
        <v>21</v>
      </c>
      <c r="B1929" t="s">
        <v>6</v>
      </c>
      <c r="C1929" t="s">
        <v>11</v>
      </c>
      <c r="D1929" t="s">
        <v>368</v>
      </c>
      <c r="E1929">
        <v>2025</v>
      </c>
      <c r="F1929">
        <v>0</v>
      </c>
      <c r="G1929" s="2" t="str">
        <f t="shared" si="30"/>
        <v>EG_WINDONWR</v>
      </c>
    </row>
    <row r="1930" spans="1:7" x14ac:dyDescent="0.25">
      <c r="A1930" t="s">
        <v>21</v>
      </c>
      <c r="B1930" t="s">
        <v>6</v>
      </c>
      <c r="C1930" t="s">
        <v>11</v>
      </c>
      <c r="D1930" t="s">
        <v>368</v>
      </c>
      <c r="E1930">
        <v>2026</v>
      </c>
      <c r="F1930">
        <v>0</v>
      </c>
      <c r="G1930" s="2" t="str">
        <f t="shared" si="30"/>
        <v>EG_WINDONWR</v>
      </c>
    </row>
    <row r="1931" spans="1:7" x14ac:dyDescent="0.25">
      <c r="A1931" t="s">
        <v>21</v>
      </c>
      <c r="B1931" t="s">
        <v>6</v>
      </c>
      <c r="C1931" t="s">
        <v>11</v>
      </c>
      <c r="D1931" t="s">
        <v>368</v>
      </c>
      <c r="E1931">
        <v>2027</v>
      </c>
      <c r="F1931">
        <v>0</v>
      </c>
      <c r="G1931" s="2" t="str">
        <f t="shared" si="30"/>
        <v>EG_WINDONWR</v>
      </c>
    </row>
    <row r="1932" spans="1:7" x14ac:dyDescent="0.25">
      <c r="A1932" t="s">
        <v>21</v>
      </c>
      <c r="B1932" t="s">
        <v>6</v>
      </c>
      <c r="C1932" t="s">
        <v>11</v>
      </c>
      <c r="D1932" t="s">
        <v>368</v>
      </c>
      <c r="E1932">
        <v>2028</v>
      </c>
      <c r="F1932">
        <v>0</v>
      </c>
      <c r="G1932" s="2" t="str">
        <f t="shared" si="30"/>
        <v>EG_WINDONWR</v>
      </c>
    </row>
    <row r="1933" spans="1:7" x14ac:dyDescent="0.25">
      <c r="A1933" t="s">
        <v>21</v>
      </c>
      <c r="B1933" t="s">
        <v>6</v>
      </c>
      <c r="C1933" t="s">
        <v>11</v>
      </c>
      <c r="D1933" t="s">
        <v>368</v>
      </c>
      <c r="E1933">
        <v>2029</v>
      </c>
      <c r="F1933">
        <v>0</v>
      </c>
      <c r="G1933" s="2" t="str">
        <f t="shared" si="30"/>
        <v>EG_WINDONWR</v>
      </c>
    </row>
    <row r="1934" spans="1:7" x14ac:dyDescent="0.25">
      <c r="A1934" t="s">
        <v>21</v>
      </c>
      <c r="B1934" t="s">
        <v>6</v>
      </c>
      <c r="C1934" t="s">
        <v>11</v>
      </c>
      <c r="D1934" t="s">
        <v>368</v>
      </c>
      <c r="E1934">
        <v>2030</v>
      </c>
      <c r="F1934">
        <v>0</v>
      </c>
      <c r="G1934" s="2" t="str">
        <f t="shared" si="30"/>
        <v>EG_WINDONWR</v>
      </c>
    </row>
    <row r="1935" spans="1:7" x14ac:dyDescent="0.25">
      <c r="A1935" t="s">
        <v>21</v>
      </c>
      <c r="B1935" t="s">
        <v>6</v>
      </c>
      <c r="C1935" t="s">
        <v>11</v>
      </c>
      <c r="D1935" t="s">
        <v>368</v>
      </c>
      <c r="E1935">
        <v>2031</v>
      </c>
      <c r="F1935">
        <v>0</v>
      </c>
      <c r="G1935" s="2" t="str">
        <f t="shared" si="30"/>
        <v>EG_WINDONWR</v>
      </c>
    </row>
    <row r="1936" spans="1:7" x14ac:dyDescent="0.25">
      <c r="A1936" t="s">
        <v>21</v>
      </c>
      <c r="B1936" t="s">
        <v>6</v>
      </c>
      <c r="C1936" t="s">
        <v>11</v>
      </c>
      <c r="D1936" t="s">
        <v>368</v>
      </c>
      <c r="E1936">
        <v>2032</v>
      </c>
      <c r="F1936">
        <v>0</v>
      </c>
      <c r="G1936" s="2" t="str">
        <f t="shared" si="30"/>
        <v>EG_WINDONWR</v>
      </c>
    </row>
    <row r="1937" spans="1:7" x14ac:dyDescent="0.25">
      <c r="A1937" t="s">
        <v>21</v>
      </c>
      <c r="B1937" t="s">
        <v>6</v>
      </c>
      <c r="C1937" t="s">
        <v>11</v>
      </c>
      <c r="D1937" t="s">
        <v>368</v>
      </c>
      <c r="E1937">
        <v>2033</v>
      </c>
      <c r="F1937">
        <v>0</v>
      </c>
      <c r="G1937" s="2" t="str">
        <f t="shared" si="30"/>
        <v>EG_WINDONWR</v>
      </c>
    </row>
    <row r="1938" spans="1:7" x14ac:dyDescent="0.25">
      <c r="A1938" t="s">
        <v>21</v>
      </c>
      <c r="B1938" t="s">
        <v>6</v>
      </c>
      <c r="C1938" t="s">
        <v>11</v>
      </c>
      <c r="D1938" t="s">
        <v>368</v>
      </c>
      <c r="E1938">
        <v>2034</v>
      </c>
      <c r="F1938">
        <v>0.68257999999999996</v>
      </c>
      <c r="G1938" s="2" t="str">
        <f t="shared" si="30"/>
        <v>EG_WINDONWR</v>
      </c>
    </row>
    <row r="1939" spans="1:7" x14ac:dyDescent="0.25">
      <c r="A1939" t="s">
        <v>21</v>
      </c>
      <c r="B1939" t="s">
        <v>6</v>
      </c>
      <c r="C1939" t="s">
        <v>11</v>
      </c>
      <c r="D1939" t="s">
        <v>368</v>
      </c>
      <c r="E1939">
        <v>2035</v>
      </c>
      <c r="F1939">
        <v>0.68257999999999996</v>
      </c>
      <c r="G1939" s="2" t="str">
        <f t="shared" si="30"/>
        <v>EG_WINDONWR</v>
      </c>
    </row>
    <row r="1940" spans="1:7" x14ac:dyDescent="0.25">
      <c r="A1940" t="s">
        <v>21</v>
      </c>
      <c r="B1940" t="s">
        <v>6</v>
      </c>
      <c r="C1940" t="s">
        <v>11</v>
      </c>
      <c r="D1940" t="s">
        <v>368</v>
      </c>
      <c r="E1940">
        <v>2036</v>
      </c>
      <c r="F1940">
        <v>0.68257999999999996</v>
      </c>
      <c r="G1940" s="2" t="str">
        <f t="shared" si="30"/>
        <v>EG_WINDONWR</v>
      </c>
    </row>
    <row r="1941" spans="1:7" x14ac:dyDescent="0.25">
      <c r="A1941" t="s">
        <v>21</v>
      </c>
      <c r="B1941" t="s">
        <v>6</v>
      </c>
      <c r="C1941" t="s">
        <v>11</v>
      </c>
      <c r="D1941" t="s">
        <v>368</v>
      </c>
      <c r="E1941">
        <v>2037</v>
      </c>
      <c r="F1941">
        <v>0.68257999999999996</v>
      </c>
      <c r="G1941" s="2" t="str">
        <f t="shared" si="30"/>
        <v>EG_WINDONWR</v>
      </c>
    </row>
    <row r="1942" spans="1:7" x14ac:dyDescent="0.25">
      <c r="A1942" t="s">
        <v>21</v>
      </c>
      <c r="B1942" t="s">
        <v>6</v>
      </c>
      <c r="C1942" t="s">
        <v>11</v>
      </c>
      <c r="D1942" t="s">
        <v>368</v>
      </c>
      <c r="E1942">
        <v>2038</v>
      </c>
      <c r="F1942">
        <v>0.68257999999999996</v>
      </c>
      <c r="G1942" s="2" t="str">
        <f t="shared" si="30"/>
        <v>EG_WINDONWR</v>
      </c>
    </row>
    <row r="1943" spans="1:7" x14ac:dyDescent="0.25">
      <c r="A1943" t="s">
        <v>21</v>
      </c>
      <c r="B1943" t="s">
        <v>6</v>
      </c>
      <c r="C1943" t="s">
        <v>11</v>
      </c>
      <c r="D1943" t="s">
        <v>368</v>
      </c>
      <c r="E1943">
        <v>2039</v>
      </c>
      <c r="F1943">
        <v>0.68257999999999996</v>
      </c>
      <c r="G1943" s="2" t="str">
        <f t="shared" si="30"/>
        <v>EG_WINDONWR</v>
      </c>
    </row>
    <row r="1944" spans="1:7" x14ac:dyDescent="0.25">
      <c r="A1944" t="s">
        <v>21</v>
      </c>
      <c r="B1944" t="s">
        <v>6</v>
      </c>
      <c r="C1944" t="s">
        <v>11</v>
      </c>
      <c r="D1944" t="s">
        <v>368</v>
      </c>
      <c r="E1944">
        <v>2040</v>
      </c>
      <c r="F1944">
        <v>0.35044999999999998</v>
      </c>
      <c r="G1944" s="2" t="str">
        <f t="shared" si="30"/>
        <v>EG_WINDONWR</v>
      </c>
    </row>
    <row r="1945" spans="1:7" x14ac:dyDescent="0.25">
      <c r="A1945" t="s">
        <v>21</v>
      </c>
      <c r="B1945" t="s">
        <v>6</v>
      </c>
      <c r="C1945" t="s">
        <v>11</v>
      </c>
      <c r="D1945" t="s">
        <v>368</v>
      </c>
      <c r="E1945">
        <v>2041</v>
      </c>
      <c r="F1945">
        <v>0.20785000000000001</v>
      </c>
      <c r="G1945" s="2" t="str">
        <f t="shared" si="30"/>
        <v>EG_WINDONWR</v>
      </c>
    </row>
    <row r="1946" spans="1:7" x14ac:dyDescent="0.25">
      <c r="A1946" t="s">
        <v>21</v>
      </c>
      <c r="B1946" t="s">
        <v>6</v>
      </c>
      <c r="C1946" t="s">
        <v>11</v>
      </c>
      <c r="D1946" t="s">
        <v>367</v>
      </c>
      <c r="E1946">
        <v>2024</v>
      </c>
      <c r="F1946">
        <v>0</v>
      </c>
      <c r="G1946" s="2" t="str">
        <f t="shared" si="30"/>
        <v>EG_WINDONWR</v>
      </c>
    </row>
    <row r="1947" spans="1:7" x14ac:dyDescent="0.25">
      <c r="A1947" t="s">
        <v>21</v>
      </c>
      <c r="B1947" t="s">
        <v>6</v>
      </c>
      <c r="C1947" t="s">
        <v>11</v>
      </c>
      <c r="D1947" t="s">
        <v>367</v>
      </c>
      <c r="E1947">
        <v>2025</v>
      </c>
      <c r="F1947">
        <v>0</v>
      </c>
      <c r="G1947" s="2" t="str">
        <f t="shared" si="30"/>
        <v>EG_WINDONWR</v>
      </c>
    </row>
    <row r="1948" spans="1:7" x14ac:dyDescent="0.25">
      <c r="A1948" t="s">
        <v>21</v>
      </c>
      <c r="B1948" t="s">
        <v>6</v>
      </c>
      <c r="C1948" t="s">
        <v>11</v>
      </c>
      <c r="D1948" t="s">
        <v>367</v>
      </c>
      <c r="E1948">
        <v>2026</v>
      </c>
      <c r="F1948">
        <v>0</v>
      </c>
      <c r="G1948" s="2" t="str">
        <f t="shared" si="30"/>
        <v>EG_WINDONWR</v>
      </c>
    </row>
    <row r="1949" spans="1:7" x14ac:dyDescent="0.25">
      <c r="A1949" t="s">
        <v>21</v>
      </c>
      <c r="B1949" t="s">
        <v>6</v>
      </c>
      <c r="C1949" t="s">
        <v>11</v>
      </c>
      <c r="D1949" t="s">
        <v>367</v>
      </c>
      <c r="E1949">
        <v>2027</v>
      </c>
      <c r="F1949">
        <v>0</v>
      </c>
      <c r="G1949" s="2" t="str">
        <f t="shared" si="30"/>
        <v>EG_WINDONWR</v>
      </c>
    </row>
    <row r="1950" spans="1:7" x14ac:dyDescent="0.25">
      <c r="A1950" t="s">
        <v>21</v>
      </c>
      <c r="B1950" t="s">
        <v>6</v>
      </c>
      <c r="C1950" t="s">
        <v>11</v>
      </c>
      <c r="D1950" t="s">
        <v>367</v>
      </c>
      <c r="E1950">
        <v>2028</v>
      </c>
      <c r="F1950">
        <v>0</v>
      </c>
      <c r="G1950" s="2" t="str">
        <f t="shared" si="30"/>
        <v>EG_WINDONWR</v>
      </c>
    </row>
    <row r="1951" spans="1:7" x14ac:dyDescent="0.25">
      <c r="A1951" t="s">
        <v>21</v>
      </c>
      <c r="B1951" t="s">
        <v>6</v>
      </c>
      <c r="C1951" t="s">
        <v>11</v>
      </c>
      <c r="D1951" t="s">
        <v>367</v>
      </c>
      <c r="E1951">
        <v>2029</v>
      </c>
      <c r="F1951">
        <v>0</v>
      </c>
      <c r="G1951" s="2" t="str">
        <f t="shared" si="30"/>
        <v>EG_WINDONWR</v>
      </c>
    </row>
    <row r="1952" spans="1:7" x14ac:dyDescent="0.25">
      <c r="A1952" t="s">
        <v>21</v>
      </c>
      <c r="B1952" t="s">
        <v>6</v>
      </c>
      <c r="C1952" t="s">
        <v>11</v>
      </c>
      <c r="D1952" t="s">
        <v>367</v>
      </c>
      <c r="E1952">
        <v>2030</v>
      </c>
      <c r="F1952">
        <v>0</v>
      </c>
      <c r="G1952" s="2" t="str">
        <f t="shared" si="30"/>
        <v>EG_WINDONWR</v>
      </c>
    </row>
    <row r="1953" spans="1:7" x14ac:dyDescent="0.25">
      <c r="A1953" t="s">
        <v>21</v>
      </c>
      <c r="B1953" t="s">
        <v>6</v>
      </c>
      <c r="C1953" t="s">
        <v>11</v>
      </c>
      <c r="D1953" t="s">
        <v>367</v>
      </c>
      <c r="E1953">
        <v>2031</v>
      </c>
      <c r="F1953">
        <v>0</v>
      </c>
      <c r="G1953" s="2" t="str">
        <f t="shared" si="30"/>
        <v>EG_WINDONWR</v>
      </c>
    </row>
    <row r="1954" spans="1:7" x14ac:dyDescent="0.25">
      <c r="A1954" t="s">
        <v>21</v>
      </c>
      <c r="B1954" t="s">
        <v>6</v>
      </c>
      <c r="C1954" t="s">
        <v>11</v>
      </c>
      <c r="D1954" t="s">
        <v>367</v>
      </c>
      <c r="E1954">
        <v>2032</v>
      </c>
      <c r="F1954">
        <v>0</v>
      </c>
      <c r="G1954" s="2" t="str">
        <f t="shared" si="30"/>
        <v>EG_WINDONWR</v>
      </c>
    </row>
    <row r="1955" spans="1:7" x14ac:dyDescent="0.25">
      <c r="A1955" t="s">
        <v>21</v>
      </c>
      <c r="B1955" t="s">
        <v>6</v>
      </c>
      <c r="C1955" t="s">
        <v>11</v>
      </c>
      <c r="D1955" t="s">
        <v>367</v>
      </c>
      <c r="E1955">
        <v>2033</v>
      </c>
      <c r="F1955">
        <v>0</v>
      </c>
      <c r="G1955" s="2" t="str">
        <f t="shared" si="30"/>
        <v>EG_WINDONWR</v>
      </c>
    </row>
    <row r="1956" spans="1:7" x14ac:dyDescent="0.25">
      <c r="A1956" t="s">
        <v>21</v>
      </c>
      <c r="B1956" t="s">
        <v>6</v>
      </c>
      <c r="C1956" t="s">
        <v>11</v>
      </c>
      <c r="D1956" t="s">
        <v>367</v>
      </c>
      <c r="E1956">
        <v>2034</v>
      </c>
      <c r="F1956">
        <v>0</v>
      </c>
      <c r="G1956" s="2" t="str">
        <f t="shared" si="30"/>
        <v>EG_WINDONWR</v>
      </c>
    </row>
    <row r="1957" spans="1:7" x14ac:dyDescent="0.25">
      <c r="A1957" t="s">
        <v>21</v>
      </c>
      <c r="B1957" t="s">
        <v>6</v>
      </c>
      <c r="C1957" t="s">
        <v>11</v>
      </c>
      <c r="D1957" t="s">
        <v>367</v>
      </c>
      <c r="E1957">
        <v>2035</v>
      </c>
      <c r="F1957">
        <v>0</v>
      </c>
      <c r="G1957" s="2" t="str">
        <f t="shared" si="30"/>
        <v>EG_WINDONWR</v>
      </c>
    </row>
    <row r="1958" spans="1:7" x14ac:dyDescent="0.25">
      <c r="A1958" t="s">
        <v>21</v>
      </c>
      <c r="B1958" t="s">
        <v>6</v>
      </c>
      <c r="C1958" t="s">
        <v>11</v>
      </c>
      <c r="D1958" t="s">
        <v>367</v>
      </c>
      <c r="E1958">
        <v>2036</v>
      </c>
      <c r="F1958">
        <v>0</v>
      </c>
      <c r="G1958" s="2" t="str">
        <f t="shared" si="30"/>
        <v>EG_WINDONWR</v>
      </c>
    </row>
    <row r="1959" spans="1:7" x14ac:dyDescent="0.25">
      <c r="A1959" t="s">
        <v>21</v>
      </c>
      <c r="B1959" t="s">
        <v>6</v>
      </c>
      <c r="C1959" t="s">
        <v>11</v>
      </c>
      <c r="D1959" t="s">
        <v>367</v>
      </c>
      <c r="E1959">
        <v>2037</v>
      </c>
      <c r="F1959">
        <v>0</v>
      </c>
      <c r="G1959" s="2" t="str">
        <f t="shared" si="30"/>
        <v>EG_WINDONWR</v>
      </c>
    </row>
    <row r="1960" spans="1:7" x14ac:dyDescent="0.25">
      <c r="A1960" t="s">
        <v>21</v>
      </c>
      <c r="B1960" t="s">
        <v>6</v>
      </c>
      <c r="C1960" t="s">
        <v>11</v>
      </c>
      <c r="D1960" t="s">
        <v>367</v>
      </c>
      <c r="E1960">
        <v>2038</v>
      </c>
      <c r="F1960">
        <v>0</v>
      </c>
      <c r="G1960" s="2" t="str">
        <f t="shared" si="30"/>
        <v>EG_WINDONWR</v>
      </c>
    </row>
    <row r="1961" spans="1:7" x14ac:dyDescent="0.25">
      <c r="A1961" t="s">
        <v>21</v>
      </c>
      <c r="B1961" t="s">
        <v>6</v>
      </c>
      <c r="C1961" t="s">
        <v>11</v>
      </c>
      <c r="D1961" t="s">
        <v>367</v>
      </c>
      <c r="E1961">
        <v>2039</v>
      </c>
      <c r="F1961">
        <v>0</v>
      </c>
      <c r="G1961" s="2" t="str">
        <f t="shared" si="30"/>
        <v>EG_WINDONWR</v>
      </c>
    </row>
    <row r="1962" spans="1:7" x14ac:dyDescent="0.25">
      <c r="A1962" t="s">
        <v>21</v>
      </c>
      <c r="B1962" t="s">
        <v>6</v>
      </c>
      <c r="C1962" t="s">
        <v>11</v>
      </c>
      <c r="D1962" t="s">
        <v>367</v>
      </c>
      <c r="E1962">
        <v>2040</v>
      </c>
      <c r="F1962">
        <v>0</v>
      </c>
      <c r="G1962" s="2" t="str">
        <f t="shared" si="30"/>
        <v>EG_WINDONWR</v>
      </c>
    </row>
    <row r="1963" spans="1:7" x14ac:dyDescent="0.25">
      <c r="A1963" t="s">
        <v>21</v>
      </c>
      <c r="B1963" t="s">
        <v>6</v>
      </c>
      <c r="C1963" t="s">
        <v>11</v>
      </c>
      <c r="D1963" t="s">
        <v>367</v>
      </c>
      <c r="E1963">
        <v>2041</v>
      </c>
      <c r="F1963">
        <v>0</v>
      </c>
      <c r="G1963" s="2" t="str">
        <f t="shared" si="30"/>
        <v>EG_WINDONWR</v>
      </c>
    </row>
    <row r="1964" spans="1:7" x14ac:dyDescent="0.25">
      <c r="A1964" t="s">
        <v>21</v>
      </c>
      <c r="B1964" t="s">
        <v>6</v>
      </c>
      <c r="C1964" t="s">
        <v>9</v>
      </c>
      <c r="D1964" t="s">
        <v>366</v>
      </c>
      <c r="E1964">
        <v>2024</v>
      </c>
      <c r="F1964">
        <v>0</v>
      </c>
      <c r="G1964" s="2" t="str">
        <f t="shared" si="30"/>
        <v>EG_WINDONNER</v>
      </c>
    </row>
    <row r="1965" spans="1:7" x14ac:dyDescent="0.25">
      <c r="A1965" t="s">
        <v>21</v>
      </c>
      <c r="B1965" t="s">
        <v>6</v>
      </c>
      <c r="C1965" t="s">
        <v>9</v>
      </c>
      <c r="D1965" t="s">
        <v>366</v>
      </c>
      <c r="E1965">
        <v>2025</v>
      </c>
      <c r="F1965">
        <v>0</v>
      </c>
      <c r="G1965" s="2" t="str">
        <f t="shared" si="30"/>
        <v>EG_WINDONNER</v>
      </c>
    </row>
    <row r="1966" spans="1:7" x14ac:dyDescent="0.25">
      <c r="A1966" t="s">
        <v>21</v>
      </c>
      <c r="B1966" t="s">
        <v>6</v>
      </c>
      <c r="C1966" t="s">
        <v>9</v>
      </c>
      <c r="D1966" t="s">
        <v>366</v>
      </c>
      <c r="E1966">
        <v>2026</v>
      </c>
      <c r="F1966">
        <v>0</v>
      </c>
      <c r="G1966" s="2" t="str">
        <f t="shared" si="30"/>
        <v>EG_WINDONNER</v>
      </c>
    </row>
    <row r="1967" spans="1:7" x14ac:dyDescent="0.25">
      <c r="A1967" t="s">
        <v>21</v>
      </c>
      <c r="B1967" t="s">
        <v>6</v>
      </c>
      <c r="C1967" t="s">
        <v>9</v>
      </c>
      <c r="D1967" t="s">
        <v>366</v>
      </c>
      <c r="E1967">
        <v>2027</v>
      </c>
      <c r="F1967">
        <v>0</v>
      </c>
      <c r="G1967" s="2" t="str">
        <f t="shared" si="30"/>
        <v>EG_WINDONNER</v>
      </c>
    </row>
    <row r="1968" spans="1:7" x14ac:dyDescent="0.25">
      <c r="A1968" t="s">
        <v>21</v>
      </c>
      <c r="B1968" t="s">
        <v>6</v>
      </c>
      <c r="C1968" t="s">
        <v>9</v>
      </c>
      <c r="D1968" t="s">
        <v>366</v>
      </c>
      <c r="E1968">
        <v>2028</v>
      </c>
      <c r="F1968">
        <v>0</v>
      </c>
      <c r="G1968" s="2" t="str">
        <f t="shared" si="30"/>
        <v>EG_WINDONNER</v>
      </c>
    </row>
    <row r="1969" spans="1:7" x14ac:dyDescent="0.25">
      <c r="A1969" t="s">
        <v>21</v>
      </c>
      <c r="B1969" t="s">
        <v>6</v>
      </c>
      <c r="C1969" t="s">
        <v>9</v>
      </c>
      <c r="D1969" t="s">
        <v>366</v>
      </c>
      <c r="E1969">
        <v>2029</v>
      </c>
      <c r="F1969">
        <v>0</v>
      </c>
      <c r="G1969" s="2" t="str">
        <f t="shared" si="30"/>
        <v>EG_WINDONNER</v>
      </c>
    </row>
    <row r="1970" spans="1:7" x14ac:dyDescent="0.25">
      <c r="A1970" t="s">
        <v>21</v>
      </c>
      <c r="B1970" t="s">
        <v>6</v>
      </c>
      <c r="C1970" t="s">
        <v>9</v>
      </c>
      <c r="D1970" t="s">
        <v>366</v>
      </c>
      <c r="E1970">
        <v>2030</v>
      </c>
      <c r="F1970">
        <v>0</v>
      </c>
      <c r="G1970" s="2" t="str">
        <f t="shared" si="30"/>
        <v>EG_WINDONNER</v>
      </c>
    </row>
    <row r="1971" spans="1:7" x14ac:dyDescent="0.25">
      <c r="A1971" t="s">
        <v>21</v>
      </c>
      <c r="B1971" t="s">
        <v>6</v>
      </c>
      <c r="C1971" t="s">
        <v>9</v>
      </c>
      <c r="D1971" t="s">
        <v>366</v>
      </c>
      <c r="E1971">
        <v>2031</v>
      </c>
      <c r="F1971">
        <v>0</v>
      </c>
      <c r="G1971" s="2" t="str">
        <f t="shared" si="30"/>
        <v>EG_WINDONNER</v>
      </c>
    </row>
    <row r="1972" spans="1:7" x14ac:dyDescent="0.25">
      <c r="A1972" t="s">
        <v>21</v>
      </c>
      <c r="B1972" t="s">
        <v>6</v>
      </c>
      <c r="C1972" t="s">
        <v>9</v>
      </c>
      <c r="D1972" t="s">
        <v>366</v>
      </c>
      <c r="E1972">
        <v>2032</v>
      </c>
      <c r="F1972">
        <v>0</v>
      </c>
      <c r="G1972" s="2" t="str">
        <f t="shared" si="30"/>
        <v>EG_WINDONNER</v>
      </c>
    </row>
    <row r="1973" spans="1:7" x14ac:dyDescent="0.25">
      <c r="A1973" t="s">
        <v>21</v>
      </c>
      <c r="B1973" t="s">
        <v>6</v>
      </c>
      <c r="C1973" t="s">
        <v>9</v>
      </c>
      <c r="D1973" t="s">
        <v>366</v>
      </c>
      <c r="E1973">
        <v>2033</v>
      </c>
      <c r="F1973">
        <v>0</v>
      </c>
      <c r="G1973" s="2" t="str">
        <f t="shared" si="30"/>
        <v>EG_WINDONNER</v>
      </c>
    </row>
    <row r="1974" spans="1:7" x14ac:dyDescent="0.25">
      <c r="A1974" t="s">
        <v>21</v>
      </c>
      <c r="B1974" t="s">
        <v>6</v>
      </c>
      <c r="C1974" t="s">
        <v>9</v>
      </c>
      <c r="D1974" t="s">
        <v>366</v>
      </c>
      <c r="E1974">
        <v>2034</v>
      </c>
      <c r="F1974">
        <v>0</v>
      </c>
      <c r="G1974" s="2" t="str">
        <f t="shared" si="30"/>
        <v>EG_WINDONNER</v>
      </c>
    </row>
    <row r="1975" spans="1:7" x14ac:dyDescent="0.25">
      <c r="A1975" t="s">
        <v>21</v>
      </c>
      <c r="B1975" t="s">
        <v>6</v>
      </c>
      <c r="C1975" t="s">
        <v>9</v>
      </c>
      <c r="D1975" t="s">
        <v>366</v>
      </c>
      <c r="E1975">
        <v>2035</v>
      </c>
      <c r="F1975">
        <v>0</v>
      </c>
      <c r="G1975" s="2" t="str">
        <f t="shared" si="30"/>
        <v>EG_WINDONNER</v>
      </c>
    </row>
    <row r="1976" spans="1:7" x14ac:dyDescent="0.25">
      <c r="A1976" t="s">
        <v>21</v>
      </c>
      <c r="B1976" t="s">
        <v>6</v>
      </c>
      <c r="C1976" t="s">
        <v>9</v>
      </c>
      <c r="D1976" t="s">
        <v>366</v>
      </c>
      <c r="E1976">
        <v>2036</v>
      </c>
      <c r="F1976">
        <v>0</v>
      </c>
      <c r="G1976" s="2" t="str">
        <f t="shared" si="30"/>
        <v>EG_WINDONNER</v>
      </c>
    </row>
    <row r="1977" spans="1:7" x14ac:dyDescent="0.25">
      <c r="A1977" t="s">
        <v>21</v>
      </c>
      <c r="B1977" t="s">
        <v>6</v>
      </c>
      <c r="C1977" t="s">
        <v>9</v>
      </c>
      <c r="D1977" t="s">
        <v>366</v>
      </c>
      <c r="E1977">
        <v>2037</v>
      </c>
      <c r="F1977">
        <v>0</v>
      </c>
      <c r="G1977" s="2" t="str">
        <f t="shared" si="30"/>
        <v>EG_WINDONNER</v>
      </c>
    </row>
    <row r="1978" spans="1:7" x14ac:dyDescent="0.25">
      <c r="A1978" t="s">
        <v>21</v>
      </c>
      <c r="B1978" t="s">
        <v>6</v>
      </c>
      <c r="C1978" t="s">
        <v>9</v>
      </c>
      <c r="D1978" t="s">
        <v>366</v>
      </c>
      <c r="E1978">
        <v>2038</v>
      </c>
      <c r="F1978">
        <v>0</v>
      </c>
      <c r="G1978" s="2" t="str">
        <f t="shared" si="30"/>
        <v>EG_WINDONNER</v>
      </c>
    </row>
    <row r="1979" spans="1:7" x14ac:dyDescent="0.25">
      <c r="A1979" t="s">
        <v>21</v>
      </c>
      <c r="B1979" t="s">
        <v>6</v>
      </c>
      <c r="C1979" t="s">
        <v>9</v>
      </c>
      <c r="D1979" t="s">
        <v>366</v>
      </c>
      <c r="E1979">
        <v>2039</v>
      </c>
      <c r="F1979">
        <v>0</v>
      </c>
      <c r="G1979" s="2" t="str">
        <f t="shared" si="30"/>
        <v>EG_WINDONNER</v>
      </c>
    </row>
    <row r="1980" spans="1:7" x14ac:dyDescent="0.25">
      <c r="A1980" t="s">
        <v>21</v>
      </c>
      <c r="B1980" t="s">
        <v>6</v>
      </c>
      <c r="C1980" t="s">
        <v>9</v>
      </c>
      <c r="D1980" t="s">
        <v>366</v>
      </c>
      <c r="E1980">
        <v>2040</v>
      </c>
      <c r="F1980">
        <v>0</v>
      </c>
      <c r="G1980" s="2" t="str">
        <f t="shared" si="30"/>
        <v>EG_WINDONNER</v>
      </c>
    </row>
    <row r="1981" spans="1:7" x14ac:dyDescent="0.25">
      <c r="A1981" t="s">
        <v>21</v>
      </c>
      <c r="B1981" t="s">
        <v>6</v>
      </c>
      <c r="C1981" t="s">
        <v>9</v>
      </c>
      <c r="D1981" t="s">
        <v>366</v>
      </c>
      <c r="E1981">
        <v>2041</v>
      </c>
      <c r="F1981">
        <v>0</v>
      </c>
      <c r="G1981" s="2" t="str">
        <f t="shared" si="30"/>
        <v>EG_WINDONNER</v>
      </c>
    </row>
    <row r="1982" spans="1:7" x14ac:dyDescent="0.25">
      <c r="A1982" t="s">
        <v>21</v>
      </c>
      <c r="B1982" t="s">
        <v>6</v>
      </c>
      <c r="C1982" t="s">
        <v>9</v>
      </c>
      <c r="D1982" t="s">
        <v>365</v>
      </c>
      <c r="E1982">
        <v>2024</v>
      </c>
      <c r="F1982">
        <v>0</v>
      </c>
      <c r="G1982" s="2" t="str">
        <f t="shared" si="30"/>
        <v>EG_WINDONNER</v>
      </c>
    </row>
    <row r="1983" spans="1:7" x14ac:dyDescent="0.25">
      <c r="A1983" t="s">
        <v>21</v>
      </c>
      <c r="B1983" t="s">
        <v>6</v>
      </c>
      <c r="C1983" t="s">
        <v>9</v>
      </c>
      <c r="D1983" t="s">
        <v>365</v>
      </c>
      <c r="E1983">
        <v>2025</v>
      </c>
      <c r="F1983">
        <v>0</v>
      </c>
      <c r="G1983" s="2" t="str">
        <f t="shared" si="30"/>
        <v>EG_WINDONNER</v>
      </c>
    </row>
    <row r="1984" spans="1:7" x14ac:dyDescent="0.25">
      <c r="A1984" t="s">
        <v>21</v>
      </c>
      <c r="B1984" t="s">
        <v>6</v>
      </c>
      <c r="C1984" t="s">
        <v>9</v>
      </c>
      <c r="D1984" t="s">
        <v>365</v>
      </c>
      <c r="E1984">
        <v>2026</v>
      </c>
      <c r="F1984">
        <v>0</v>
      </c>
      <c r="G1984" s="2" t="str">
        <f t="shared" si="30"/>
        <v>EG_WINDONNER</v>
      </c>
    </row>
    <row r="1985" spans="1:7" x14ac:dyDescent="0.25">
      <c r="A1985" t="s">
        <v>21</v>
      </c>
      <c r="B1985" t="s">
        <v>6</v>
      </c>
      <c r="C1985" t="s">
        <v>9</v>
      </c>
      <c r="D1985" t="s">
        <v>365</v>
      </c>
      <c r="E1985">
        <v>2027</v>
      </c>
      <c r="F1985">
        <v>0</v>
      </c>
      <c r="G1985" s="2" t="str">
        <f t="shared" si="30"/>
        <v>EG_WINDONNER</v>
      </c>
    </row>
    <row r="1986" spans="1:7" x14ac:dyDescent="0.25">
      <c r="A1986" t="s">
        <v>21</v>
      </c>
      <c r="B1986" t="s">
        <v>6</v>
      </c>
      <c r="C1986" t="s">
        <v>9</v>
      </c>
      <c r="D1986" t="s">
        <v>365</v>
      </c>
      <c r="E1986">
        <v>2028</v>
      </c>
      <c r="F1986">
        <v>0</v>
      </c>
      <c r="G1986" s="2" t="str">
        <f t="shared" si="30"/>
        <v>EG_WINDONNER</v>
      </c>
    </row>
    <row r="1987" spans="1:7" x14ac:dyDescent="0.25">
      <c r="A1987" t="s">
        <v>21</v>
      </c>
      <c r="B1987" t="s">
        <v>6</v>
      </c>
      <c r="C1987" t="s">
        <v>9</v>
      </c>
      <c r="D1987" t="s">
        <v>365</v>
      </c>
      <c r="E1987">
        <v>2029</v>
      </c>
      <c r="F1987">
        <v>0</v>
      </c>
      <c r="G1987" s="2" t="str">
        <f t="shared" ref="G1987:G2050" si="31">_xlfn.CONCAT(A1987,C1987)</f>
        <v>EG_WINDONNER</v>
      </c>
    </row>
    <row r="1988" spans="1:7" x14ac:dyDescent="0.25">
      <c r="A1988" t="s">
        <v>21</v>
      </c>
      <c r="B1988" t="s">
        <v>6</v>
      </c>
      <c r="C1988" t="s">
        <v>9</v>
      </c>
      <c r="D1988" t="s">
        <v>365</v>
      </c>
      <c r="E1988">
        <v>2030</v>
      </c>
      <c r="F1988">
        <v>0</v>
      </c>
      <c r="G1988" s="2" t="str">
        <f t="shared" si="31"/>
        <v>EG_WINDONNER</v>
      </c>
    </row>
    <row r="1989" spans="1:7" x14ac:dyDescent="0.25">
      <c r="A1989" t="s">
        <v>21</v>
      </c>
      <c r="B1989" t="s">
        <v>6</v>
      </c>
      <c r="C1989" t="s">
        <v>9</v>
      </c>
      <c r="D1989" t="s">
        <v>365</v>
      </c>
      <c r="E1989">
        <v>2031</v>
      </c>
      <c r="F1989">
        <v>0</v>
      </c>
      <c r="G1989" s="2" t="str">
        <f t="shared" si="31"/>
        <v>EG_WINDONNER</v>
      </c>
    </row>
    <row r="1990" spans="1:7" x14ac:dyDescent="0.25">
      <c r="A1990" t="s">
        <v>21</v>
      </c>
      <c r="B1990" t="s">
        <v>6</v>
      </c>
      <c r="C1990" t="s">
        <v>9</v>
      </c>
      <c r="D1990" t="s">
        <v>365</v>
      </c>
      <c r="E1990">
        <v>2032</v>
      </c>
      <c r="F1990">
        <v>0</v>
      </c>
      <c r="G1990" s="2" t="str">
        <f t="shared" si="31"/>
        <v>EG_WINDONNER</v>
      </c>
    </row>
    <row r="1991" spans="1:7" x14ac:dyDescent="0.25">
      <c r="A1991" t="s">
        <v>21</v>
      </c>
      <c r="B1991" t="s">
        <v>6</v>
      </c>
      <c r="C1991" t="s">
        <v>9</v>
      </c>
      <c r="D1991" t="s">
        <v>365</v>
      </c>
      <c r="E1991">
        <v>2033</v>
      </c>
      <c r="F1991">
        <v>0</v>
      </c>
      <c r="G1991" s="2" t="str">
        <f t="shared" si="31"/>
        <v>EG_WINDONNER</v>
      </c>
    </row>
    <row r="1992" spans="1:7" x14ac:dyDescent="0.25">
      <c r="A1992" t="s">
        <v>21</v>
      </c>
      <c r="B1992" t="s">
        <v>6</v>
      </c>
      <c r="C1992" t="s">
        <v>9</v>
      </c>
      <c r="D1992" t="s">
        <v>365</v>
      </c>
      <c r="E1992">
        <v>2034</v>
      </c>
      <c r="F1992">
        <v>0</v>
      </c>
      <c r="G1992" s="2" t="str">
        <f t="shared" si="31"/>
        <v>EG_WINDONNER</v>
      </c>
    </row>
    <row r="1993" spans="1:7" x14ac:dyDescent="0.25">
      <c r="A1993" t="s">
        <v>21</v>
      </c>
      <c r="B1993" t="s">
        <v>6</v>
      </c>
      <c r="C1993" t="s">
        <v>9</v>
      </c>
      <c r="D1993" t="s">
        <v>365</v>
      </c>
      <c r="E1993">
        <v>2035</v>
      </c>
      <c r="F1993">
        <v>0</v>
      </c>
      <c r="G1993" s="2" t="str">
        <f t="shared" si="31"/>
        <v>EG_WINDONNER</v>
      </c>
    </row>
    <row r="1994" spans="1:7" x14ac:dyDescent="0.25">
      <c r="A1994" t="s">
        <v>21</v>
      </c>
      <c r="B1994" t="s">
        <v>6</v>
      </c>
      <c r="C1994" t="s">
        <v>9</v>
      </c>
      <c r="D1994" t="s">
        <v>365</v>
      </c>
      <c r="E1994">
        <v>2036</v>
      </c>
      <c r="F1994">
        <v>0</v>
      </c>
      <c r="G1994" s="2" t="str">
        <f t="shared" si="31"/>
        <v>EG_WINDONNER</v>
      </c>
    </row>
    <row r="1995" spans="1:7" x14ac:dyDescent="0.25">
      <c r="A1995" t="s">
        <v>21</v>
      </c>
      <c r="B1995" t="s">
        <v>6</v>
      </c>
      <c r="C1995" t="s">
        <v>9</v>
      </c>
      <c r="D1995" t="s">
        <v>365</v>
      </c>
      <c r="E1995">
        <v>2037</v>
      </c>
      <c r="F1995">
        <v>0</v>
      </c>
      <c r="G1995" s="2" t="str">
        <f t="shared" si="31"/>
        <v>EG_WINDONNER</v>
      </c>
    </row>
    <row r="1996" spans="1:7" x14ac:dyDescent="0.25">
      <c r="A1996" t="s">
        <v>21</v>
      </c>
      <c r="B1996" t="s">
        <v>6</v>
      </c>
      <c r="C1996" t="s">
        <v>9</v>
      </c>
      <c r="D1996" t="s">
        <v>365</v>
      </c>
      <c r="E1996">
        <v>2038</v>
      </c>
      <c r="F1996">
        <v>0</v>
      </c>
      <c r="G1996" s="2" t="str">
        <f t="shared" si="31"/>
        <v>EG_WINDONNER</v>
      </c>
    </row>
    <row r="1997" spans="1:7" x14ac:dyDescent="0.25">
      <c r="A1997" t="s">
        <v>21</v>
      </c>
      <c r="B1997" t="s">
        <v>6</v>
      </c>
      <c r="C1997" t="s">
        <v>9</v>
      </c>
      <c r="D1997" t="s">
        <v>365</v>
      </c>
      <c r="E1997">
        <v>2039</v>
      </c>
      <c r="F1997">
        <v>0</v>
      </c>
      <c r="G1997" s="2" t="str">
        <f t="shared" si="31"/>
        <v>EG_WINDONNER</v>
      </c>
    </row>
    <row r="1998" spans="1:7" x14ac:dyDescent="0.25">
      <c r="A1998" t="s">
        <v>21</v>
      </c>
      <c r="B1998" t="s">
        <v>6</v>
      </c>
      <c r="C1998" t="s">
        <v>9</v>
      </c>
      <c r="D1998" t="s">
        <v>365</v>
      </c>
      <c r="E1998">
        <v>2040</v>
      </c>
      <c r="F1998">
        <v>0</v>
      </c>
      <c r="G1998" s="2" t="str">
        <f t="shared" si="31"/>
        <v>EG_WINDONNER</v>
      </c>
    </row>
    <row r="1999" spans="1:7" x14ac:dyDescent="0.25">
      <c r="A1999" t="s">
        <v>21</v>
      </c>
      <c r="B1999" t="s">
        <v>6</v>
      </c>
      <c r="C1999" t="s">
        <v>9</v>
      </c>
      <c r="D1999" t="s">
        <v>365</v>
      </c>
      <c r="E1999">
        <v>2041</v>
      </c>
      <c r="F1999">
        <v>0</v>
      </c>
      <c r="G1999" s="2" t="str">
        <f t="shared" si="31"/>
        <v>EG_WINDONNER</v>
      </c>
    </row>
    <row r="2000" spans="1:7" x14ac:dyDescent="0.25">
      <c r="A2000" t="s">
        <v>21</v>
      </c>
      <c r="B2000" t="s">
        <v>6</v>
      </c>
      <c r="C2000" t="s">
        <v>10</v>
      </c>
      <c r="D2000" t="s">
        <v>372</v>
      </c>
      <c r="E2000">
        <v>2024</v>
      </c>
      <c r="F2000">
        <v>0</v>
      </c>
      <c r="G2000" s="2" t="str">
        <f t="shared" si="31"/>
        <v>EG_WINDONER</v>
      </c>
    </row>
    <row r="2001" spans="1:7" x14ac:dyDescent="0.25">
      <c r="A2001" t="s">
        <v>21</v>
      </c>
      <c r="B2001" t="s">
        <v>6</v>
      </c>
      <c r="C2001" t="s">
        <v>10</v>
      </c>
      <c r="D2001" t="s">
        <v>372</v>
      </c>
      <c r="E2001">
        <v>2025</v>
      </c>
      <c r="F2001">
        <v>0</v>
      </c>
      <c r="G2001" s="2" t="str">
        <f t="shared" si="31"/>
        <v>EG_WINDONER</v>
      </c>
    </row>
    <row r="2002" spans="1:7" x14ac:dyDescent="0.25">
      <c r="A2002" t="s">
        <v>21</v>
      </c>
      <c r="B2002" t="s">
        <v>6</v>
      </c>
      <c r="C2002" t="s">
        <v>10</v>
      </c>
      <c r="D2002" t="s">
        <v>372</v>
      </c>
      <c r="E2002">
        <v>2026</v>
      </c>
      <c r="F2002">
        <v>0</v>
      </c>
      <c r="G2002" s="2" t="str">
        <f t="shared" si="31"/>
        <v>EG_WINDONER</v>
      </c>
    </row>
    <row r="2003" spans="1:7" x14ac:dyDescent="0.25">
      <c r="A2003" t="s">
        <v>21</v>
      </c>
      <c r="B2003" t="s">
        <v>6</v>
      </c>
      <c r="C2003" t="s">
        <v>10</v>
      </c>
      <c r="D2003" t="s">
        <v>372</v>
      </c>
      <c r="E2003">
        <v>2027</v>
      </c>
      <c r="F2003">
        <v>0</v>
      </c>
      <c r="G2003" s="2" t="str">
        <f t="shared" si="31"/>
        <v>EG_WINDONER</v>
      </c>
    </row>
    <row r="2004" spans="1:7" x14ac:dyDescent="0.25">
      <c r="A2004" t="s">
        <v>21</v>
      </c>
      <c r="B2004" t="s">
        <v>6</v>
      </c>
      <c r="C2004" t="s">
        <v>10</v>
      </c>
      <c r="D2004" t="s">
        <v>372</v>
      </c>
      <c r="E2004">
        <v>2028</v>
      </c>
      <c r="F2004">
        <v>0</v>
      </c>
      <c r="G2004" s="2" t="str">
        <f t="shared" si="31"/>
        <v>EG_WINDONER</v>
      </c>
    </row>
    <row r="2005" spans="1:7" x14ac:dyDescent="0.25">
      <c r="A2005" t="s">
        <v>21</v>
      </c>
      <c r="B2005" t="s">
        <v>6</v>
      </c>
      <c r="C2005" t="s">
        <v>10</v>
      </c>
      <c r="D2005" t="s">
        <v>372</v>
      </c>
      <c r="E2005">
        <v>2029</v>
      </c>
      <c r="F2005">
        <v>0</v>
      </c>
      <c r="G2005" s="2" t="str">
        <f t="shared" si="31"/>
        <v>EG_WINDONER</v>
      </c>
    </row>
    <row r="2006" spans="1:7" x14ac:dyDescent="0.25">
      <c r="A2006" t="s">
        <v>21</v>
      </c>
      <c r="B2006" t="s">
        <v>6</v>
      </c>
      <c r="C2006" t="s">
        <v>10</v>
      </c>
      <c r="D2006" t="s">
        <v>372</v>
      </c>
      <c r="E2006">
        <v>2030</v>
      </c>
      <c r="F2006">
        <v>0</v>
      </c>
      <c r="G2006" s="2" t="str">
        <f t="shared" si="31"/>
        <v>EG_WINDONER</v>
      </c>
    </row>
    <row r="2007" spans="1:7" x14ac:dyDescent="0.25">
      <c r="A2007" t="s">
        <v>21</v>
      </c>
      <c r="B2007" t="s">
        <v>6</v>
      </c>
      <c r="C2007" t="s">
        <v>10</v>
      </c>
      <c r="D2007" t="s">
        <v>372</v>
      </c>
      <c r="E2007">
        <v>2031</v>
      </c>
      <c r="F2007">
        <v>0</v>
      </c>
      <c r="G2007" s="2" t="str">
        <f t="shared" si="31"/>
        <v>EG_WINDONER</v>
      </c>
    </row>
    <row r="2008" spans="1:7" x14ac:dyDescent="0.25">
      <c r="A2008" t="s">
        <v>21</v>
      </c>
      <c r="B2008" t="s">
        <v>6</v>
      </c>
      <c r="C2008" t="s">
        <v>10</v>
      </c>
      <c r="D2008" t="s">
        <v>372</v>
      </c>
      <c r="E2008">
        <v>2032</v>
      </c>
      <c r="F2008">
        <v>0</v>
      </c>
      <c r="G2008" s="2" t="str">
        <f t="shared" si="31"/>
        <v>EG_WINDONER</v>
      </c>
    </row>
    <row r="2009" spans="1:7" x14ac:dyDescent="0.25">
      <c r="A2009" t="s">
        <v>21</v>
      </c>
      <c r="B2009" t="s">
        <v>6</v>
      </c>
      <c r="C2009" t="s">
        <v>10</v>
      </c>
      <c r="D2009" t="s">
        <v>372</v>
      </c>
      <c r="E2009">
        <v>2033</v>
      </c>
      <c r="F2009">
        <v>0</v>
      </c>
      <c r="G2009" s="2" t="str">
        <f t="shared" si="31"/>
        <v>EG_WINDONER</v>
      </c>
    </row>
    <row r="2010" spans="1:7" x14ac:dyDescent="0.25">
      <c r="A2010" t="s">
        <v>21</v>
      </c>
      <c r="B2010" t="s">
        <v>6</v>
      </c>
      <c r="C2010" t="s">
        <v>10</v>
      </c>
      <c r="D2010" t="s">
        <v>372</v>
      </c>
      <c r="E2010">
        <v>2034</v>
      </c>
      <c r="F2010">
        <v>0</v>
      </c>
      <c r="G2010" s="2" t="str">
        <f t="shared" si="31"/>
        <v>EG_WINDONER</v>
      </c>
    </row>
    <row r="2011" spans="1:7" x14ac:dyDescent="0.25">
      <c r="A2011" t="s">
        <v>21</v>
      </c>
      <c r="B2011" t="s">
        <v>6</v>
      </c>
      <c r="C2011" t="s">
        <v>10</v>
      </c>
      <c r="D2011" t="s">
        <v>372</v>
      </c>
      <c r="E2011">
        <v>2035</v>
      </c>
      <c r="F2011">
        <v>0</v>
      </c>
      <c r="G2011" s="2" t="str">
        <f t="shared" si="31"/>
        <v>EG_WINDONER</v>
      </c>
    </row>
    <row r="2012" spans="1:7" x14ac:dyDescent="0.25">
      <c r="A2012" t="s">
        <v>21</v>
      </c>
      <c r="B2012" t="s">
        <v>6</v>
      </c>
      <c r="C2012" t="s">
        <v>10</v>
      </c>
      <c r="D2012" t="s">
        <v>372</v>
      </c>
      <c r="E2012">
        <v>2036</v>
      </c>
      <c r="F2012">
        <v>0</v>
      </c>
      <c r="G2012" s="2" t="str">
        <f t="shared" si="31"/>
        <v>EG_WINDONER</v>
      </c>
    </row>
    <row r="2013" spans="1:7" x14ac:dyDescent="0.25">
      <c r="A2013" t="s">
        <v>21</v>
      </c>
      <c r="B2013" t="s">
        <v>6</v>
      </c>
      <c r="C2013" t="s">
        <v>10</v>
      </c>
      <c r="D2013" t="s">
        <v>372</v>
      </c>
      <c r="E2013">
        <v>2037</v>
      </c>
      <c r="F2013">
        <v>0</v>
      </c>
      <c r="G2013" s="2" t="str">
        <f t="shared" si="31"/>
        <v>EG_WINDONER</v>
      </c>
    </row>
    <row r="2014" spans="1:7" x14ac:dyDescent="0.25">
      <c r="A2014" t="s">
        <v>21</v>
      </c>
      <c r="B2014" t="s">
        <v>6</v>
      </c>
      <c r="C2014" t="s">
        <v>10</v>
      </c>
      <c r="D2014" t="s">
        <v>372</v>
      </c>
      <c r="E2014">
        <v>2038</v>
      </c>
      <c r="F2014">
        <v>0</v>
      </c>
      <c r="G2014" s="2" t="str">
        <f t="shared" si="31"/>
        <v>EG_WINDONER</v>
      </c>
    </row>
    <row r="2015" spans="1:7" x14ac:dyDescent="0.25">
      <c r="A2015" t="s">
        <v>21</v>
      </c>
      <c r="B2015" t="s">
        <v>6</v>
      </c>
      <c r="C2015" t="s">
        <v>10</v>
      </c>
      <c r="D2015" t="s">
        <v>372</v>
      </c>
      <c r="E2015">
        <v>2039</v>
      </c>
      <c r="F2015">
        <v>0</v>
      </c>
      <c r="G2015" s="2" t="str">
        <f t="shared" si="31"/>
        <v>EG_WINDONER</v>
      </c>
    </row>
    <row r="2016" spans="1:7" x14ac:dyDescent="0.25">
      <c r="A2016" t="s">
        <v>21</v>
      </c>
      <c r="B2016" t="s">
        <v>6</v>
      </c>
      <c r="C2016" t="s">
        <v>10</v>
      </c>
      <c r="D2016" t="s">
        <v>372</v>
      </c>
      <c r="E2016">
        <v>2040</v>
      </c>
      <c r="F2016">
        <v>0</v>
      </c>
      <c r="G2016" s="2" t="str">
        <f t="shared" si="31"/>
        <v>EG_WINDONER</v>
      </c>
    </row>
    <row r="2017" spans="1:7" x14ac:dyDescent="0.25">
      <c r="A2017" t="s">
        <v>21</v>
      </c>
      <c r="B2017" t="s">
        <v>6</v>
      </c>
      <c r="C2017" t="s">
        <v>10</v>
      </c>
      <c r="D2017" t="s">
        <v>372</v>
      </c>
      <c r="E2017">
        <v>2041</v>
      </c>
      <c r="F2017">
        <v>0</v>
      </c>
      <c r="G2017" s="2" t="str">
        <f t="shared" si="31"/>
        <v>EG_WINDONER</v>
      </c>
    </row>
    <row r="2018" spans="1:7" x14ac:dyDescent="0.25">
      <c r="A2018" t="s">
        <v>21</v>
      </c>
      <c r="B2018" t="s">
        <v>6</v>
      </c>
      <c r="C2018" t="s">
        <v>8</v>
      </c>
      <c r="D2018" t="s">
        <v>364</v>
      </c>
      <c r="E2018">
        <v>2024</v>
      </c>
      <c r="F2018">
        <v>0</v>
      </c>
      <c r="G2018" s="2" t="str">
        <f t="shared" si="31"/>
        <v>EG_WINDONSR</v>
      </c>
    </row>
    <row r="2019" spans="1:7" x14ac:dyDescent="0.25">
      <c r="A2019" t="s">
        <v>21</v>
      </c>
      <c r="B2019" t="s">
        <v>6</v>
      </c>
      <c r="C2019" t="s">
        <v>8</v>
      </c>
      <c r="D2019" t="s">
        <v>364</v>
      </c>
      <c r="E2019">
        <v>2025</v>
      </c>
      <c r="F2019">
        <v>0</v>
      </c>
      <c r="G2019" s="2" t="str">
        <f t="shared" si="31"/>
        <v>EG_WINDONSR</v>
      </c>
    </row>
    <row r="2020" spans="1:7" x14ac:dyDescent="0.25">
      <c r="A2020" t="s">
        <v>21</v>
      </c>
      <c r="B2020" t="s">
        <v>6</v>
      </c>
      <c r="C2020" t="s">
        <v>8</v>
      </c>
      <c r="D2020" t="s">
        <v>364</v>
      </c>
      <c r="E2020">
        <v>2026</v>
      </c>
      <c r="F2020">
        <v>0</v>
      </c>
      <c r="G2020" s="2" t="str">
        <f t="shared" si="31"/>
        <v>EG_WINDONSR</v>
      </c>
    </row>
    <row r="2021" spans="1:7" x14ac:dyDescent="0.25">
      <c r="A2021" t="s">
        <v>21</v>
      </c>
      <c r="B2021" t="s">
        <v>6</v>
      </c>
      <c r="C2021" t="s">
        <v>8</v>
      </c>
      <c r="D2021" t="s">
        <v>364</v>
      </c>
      <c r="E2021">
        <v>2027</v>
      </c>
      <c r="F2021">
        <v>0</v>
      </c>
      <c r="G2021" s="2" t="str">
        <f t="shared" si="31"/>
        <v>EG_WINDONSR</v>
      </c>
    </row>
    <row r="2022" spans="1:7" x14ac:dyDescent="0.25">
      <c r="A2022" t="s">
        <v>21</v>
      </c>
      <c r="B2022" t="s">
        <v>6</v>
      </c>
      <c r="C2022" t="s">
        <v>8</v>
      </c>
      <c r="D2022" t="s">
        <v>364</v>
      </c>
      <c r="E2022">
        <v>2028</v>
      </c>
      <c r="F2022">
        <v>0</v>
      </c>
      <c r="G2022" s="2" t="str">
        <f t="shared" si="31"/>
        <v>EG_WINDONSR</v>
      </c>
    </row>
    <row r="2023" spans="1:7" x14ac:dyDescent="0.25">
      <c r="A2023" t="s">
        <v>21</v>
      </c>
      <c r="B2023" t="s">
        <v>6</v>
      </c>
      <c r="C2023" t="s">
        <v>8</v>
      </c>
      <c r="D2023" t="s">
        <v>364</v>
      </c>
      <c r="E2023">
        <v>2029</v>
      </c>
      <c r="F2023">
        <v>0</v>
      </c>
      <c r="G2023" s="2" t="str">
        <f t="shared" si="31"/>
        <v>EG_WINDONSR</v>
      </c>
    </row>
    <row r="2024" spans="1:7" x14ac:dyDescent="0.25">
      <c r="A2024" t="s">
        <v>21</v>
      </c>
      <c r="B2024" t="s">
        <v>6</v>
      </c>
      <c r="C2024" t="s">
        <v>8</v>
      </c>
      <c r="D2024" t="s">
        <v>364</v>
      </c>
      <c r="E2024">
        <v>2030</v>
      </c>
      <c r="F2024">
        <v>0</v>
      </c>
      <c r="G2024" s="2" t="str">
        <f t="shared" si="31"/>
        <v>EG_WINDONSR</v>
      </c>
    </row>
    <row r="2025" spans="1:7" x14ac:dyDescent="0.25">
      <c r="A2025" t="s">
        <v>21</v>
      </c>
      <c r="B2025" t="s">
        <v>6</v>
      </c>
      <c r="C2025" t="s">
        <v>8</v>
      </c>
      <c r="D2025" t="s">
        <v>364</v>
      </c>
      <c r="E2025">
        <v>2031</v>
      </c>
      <c r="F2025">
        <v>0</v>
      </c>
      <c r="G2025" s="2" t="str">
        <f t="shared" si="31"/>
        <v>EG_WINDONSR</v>
      </c>
    </row>
    <row r="2026" spans="1:7" x14ac:dyDescent="0.25">
      <c r="A2026" t="s">
        <v>21</v>
      </c>
      <c r="B2026" t="s">
        <v>6</v>
      </c>
      <c r="C2026" t="s">
        <v>8</v>
      </c>
      <c r="D2026" t="s">
        <v>364</v>
      </c>
      <c r="E2026">
        <v>2032</v>
      </c>
      <c r="F2026">
        <v>0</v>
      </c>
      <c r="G2026" s="2" t="str">
        <f t="shared" si="31"/>
        <v>EG_WINDONSR</v>
      </c>
    </row>
    <row r="2027" spans="1:7" x14ac:dyDescent="0.25">
      <c r="A2027" t="s">
        <v>21</v>
      </c>
      <c r="B2027" t="s">
        <v>6</v>
      </c>
      <c r="C2027" t="s">
        <v>8</v>
      </c>
      <c r="D2027" t="s">
        <v>364</v>
      </c>
      <c r="E2027">
        <v>2033</v>
      </c>
      <c r="F2027">
        <v>0</v>
      </c>
      <c r="G2027" s="2" t="str">
        <f t="shared" si="31"/>
        <v>EG_WINDONSR</v>
      </c>
    </row>
    <row r="2028" spans="1:7" x14ac:dyDescent="0.25">
      <c r="A2028" t="s">
        <v>21</v>
      </c>
      <c r="B2028" t="s">
        <v>6</v>
      </c>
      <c r="C2028" t="s">
        <v>8</v>
      </c>
      <c r="D2028" t="s">
        <v>364</v>
      </c>
      <c r="E2028">
        <v>2034</v>
      </c>
      <c r="F2028">
        <v>0.12435</v>
      </c>
      <c r="G2028" s="2" t="str">
        <f t="shared" si="31"/>
        <v>EG_WINDONSR</v>
      </c>
    </row>
    <row r="2029" spans="1:7" x14ac:dyDescent="0.25">
      <c r="A2029" t="s">
        <v>21</v>
      </c>
      <c r="B2029" t="s">
        <v>6</v>
      </c>
      <c r="C2029" t="s">
        <v>8</v>
      </c>
      <c r="D2029" t="s">
        <v>364</v>
      </c>
      <c r="E2029">
        <v>2035</v>
      </c>
      <c r="F2029">
        <v>0.12435</v>
      </c>
      <c r="G2029" s="2" t="str">
        <f t="shared" si="31"/>
        <v>EG_WINDONSR</v>
      </c>
    </row>
    <row r="2030" spans="1:7" x14ac:dyDescent="0.25">
      <c r="A2030" t="s">
        <v>21</v>
      </c>
      <c r="B2030" t="s">
        <v>6</v>
      </c>
      <c r="C2030" t="s">
        <v>8</v>
      </c>
      <c r="D2030" t="s">
        <v>364</v>
      </c>
      <c r="E2030">
        <v>2036</v>
      </c>
      <c r="F2030">
        <v>0.12435</v>
      </c>
      <c r="G2030" s="2" t="str">
        <f t="shared" si="31"/>
        <v>EG_WINDONSR</v>
      </c>
    </row>
    <row r="2031" spans="1:7" x14ac:dyDescent="0.25">
      <c r="A2031" t="s">
        <v>21</v>
      </c>
      <c r="B2031" t="s">
        <v>6</v>
      </c>
      <c r="C2031" t="s">
        <v>8</v>
      </c>
      <c r="D2031" t="s">
        <v>364</v>
      </c>
      <c r="E2031">
        <v>2037</v>
      </c>
      <c r="F2031">
        <v>0.12435</v>
      </c>
      <c r="G2031" s="2" t="str">
        <f t="shared" si="31"/>
        <v>EG_WINDONSR</v>
      </c>
    </row>
    <row r="2032" spans="1:7" x14ac:dyDescent="0.25">
      <c r="A2032" t="s">
        <v>21</v>
      </c>
      <c r="B2032" t="s">
        <v>6</v>
      </c>
      <c r="C2032" t="s">
        <v>8</v>
      </c>
      <c r="D2032" t="s">
        <v>364</v>
      </c>
      <c r="E2032">
        <v>2038</v>
      </c>
      <c r="F2032">
        <v>0.12435</v>
      </c>
      <c r="G2032" s="2" t="str">
        <f t="shared" si="31"/>
        <v>EG_WINDONSR</v>
      </c>
    </row>
    <row r="2033" spans="1:7" x14ac:dyDescent="0.25">
      <c r="A2033" t="s">
        <v>21</v>
      </c>
      <c r="B2033" t="s">
        <v>6</v>
      </c>
      <c r="C2033" t="s">
        <v>8</v>
      </c>
      <c r="D2033" t="s">
        <v>364</v>
      </c>
      <c r="E2033">
        <v>2039</v>
      </c>
      <c r="F2033">
        <v>0.12435</v>
      </c>
      <c r="G2033" s="2" t="str">
        <f t="shared" si="31"/>
        <v>EG_WINDONSR</v>
      </c>
    </row>
    <row r="2034" spans="1:7" x14ac:dyDescent="0.25">
      <c r="A2034" t="s">
        <v>21</v>
      </c>
      <c r="B2034" t="s">
        <v>6</v>
      </c>
      <c r="C2034" t="s">
        <v>8</v>
      </c>
      <c r="D2034" t="s">
        <v>364</v>
      </c>
      <c r="E2034">
        <v>2040</v>
      </c>
      <c r="F2034">
        <v>0.28520000000000001</v>
      </c>
      <c r="G2034" s="2" t="str">
        <f t="shared" si="31"/>
        <v>EG_WINDONSR</v>
      </c>
    </row>
    <row r="2035" spans="1:7" x14ac:dyDescent="0.25">
      <c r="A2035" t="s">
        <v>21</v>
      </c>
      <c r="B2035" t="s">
        <v>6</v>
      </c>
      <c r="C2035" t="s">
        <v>8</v>
      </c>
      <c r="D2035" t="s">
        <v>364</v>
      </c>
      <c r="E2035">
        <v>2041</v>
      </c>
      <c r="F2035">
        <v>0.40010000000000001</v>
      </c>
      <c r="G2035" s="2" t="str">
        <f t="shared" si="31"/>
        <v>EG_WINDONSR</v>
      </c>
    </row>
    <row r="2036" spans="1:7" x14ac:dyDescent="0.25">
      <c r="A2036" t="s">
        <v>21</v>
      </c>
      <c r="B2036" t="s">
        <v>6</v>
      </c>
      <c r="C2036" t="s">
        <v>8</v>
      </c>
      <c r="D2036" t="s">
        <v>363</v>
      </c>
      <c r="E2036">
        <v>2024</v>
      </c>
      <c r="F2036">
        <v>0</v>
      </c>
      <c r="G2036" s="2" t="str">
        <f t="shared" si="31"/>
        <v>EG_WINDONSR</v>
      </c>
    </row>
    <row r="2037" spans="1:7" x14ac:dyDescent="0.25">
      <c r="A2037" t="s">
        <v>21</v>
      </c>
      <c r="B2037" t="s">
        <v>6</v>
      </c>
      <c r="C2037" t="s">
        <v>8</v>
      </c>
      <c r="D2037" t="s">
        <v>363</v>
      </c>
      <c r="E2037">
        <v>2025</v>
      </c>
      <c r="F2037">
        <v>0</v>
      </c>
      <c r="G2037" s="2" t="str">
        <f t="shared" si="31"/>
        <v>EG_WINDONSR</v>
      </c>
    </row>
    <row r="2038" spans="1:7" x14ac:dyDescent="0.25">
      <c r="A2038" t="s">
        <v>21</v>
      </c>
      <c r="B2038" t="s">
        <v>6</v>
      </c>
      <c r="C2038" t="s">
        <v>8</v>
      </c>
      <c r="D2038" t="s">
        <v>363</v>
      </c>
      <c r="E2038">
        <v>2026</v>
      </c>
      <c r="F2038">
        <v>0</v>
      </c>
      <c r="G2038" s="2" t="str">
        <f t="shared" si="31"/>
        <v>EG_WINDONSR</v>
      </c>
    </row>
    <row r="2039" spans="1:7" x14ac:dyDescent="0.25">
      <c r="A2039" t="s">
        <v>21</v>
      </c>
      <c r="B2039" t="s">
        <v>6</v>
      </c>
      <c r="C2039" t="s">
        <v>8</v>
      </c>
      <c r="D2039" t="s">
        <v>363</v>
      </c>
      <c r="E2039">
        <v>2027</v>
      </c>
      <c r="F2039">
        <v>0</v>
      </c>
      <c r="G2039" s="2" t="str">
        <f t="shared" si="31"/>
        <v>EG_WINDONSR</v>
      </c>
    </row>
    <row r="2040" spans="1:7" x14ac:dyDescent="0.25">
      <c r="A2040" t="s">
        <v>21</v>
      </c>
      <c r="B2040" t="s">
        <v>6</v>
      </c>
      <c r="C2040" t="s">
        <v>8</v>
      </c>
      <c r="D2040" t="s">
        <v>363</v>
      </c>
      <c r="E2040">
        <v>2028</v>
      </c>
      <c r="F2040">
        <v>0</v>
      </c>
      <c r="G2040" s="2" t="str">
        <f t="shared" si="31"/>
        <v>EG_WINDONSR</v>
      </c>
    </row>
    <row r="2041" spans="1:7" x14ac:dyDescent="0.25">
      <c r="A2041" t="s">
        <v>21</v>
      </c>
      <c r="B2041" t="s">
        <v>6</v>
      </c>
      <c r="C2041" t="s">
        <v>8</v>
      </c>
      <c r="D2041" t="s">
        <v>363</v>
      </c>
      <c r="E2041">
        <v>2029</v>
      </c>
      <c r="F2041">
        <v>0</v>
      </c>
      <c r="G2041" s="2" t="str">
        <f t="shared" si="31"/>
        <v>EG_WINDONSR</v>
      </c>
    </row>
    <row r="2042" spans="1:7" x14ac:dyDescent="0.25">
      <c r="A2042" t="s">
        <v>21</v>
      </c>
      <c r="B2042" t="s">
        <v>6</v>
      </c>
      <c r="C2042" t="s">
        <v>8</v>
      </c>
      <c r="D2042" t="s">
        <v>363</v>
      </c>
      <c r="E2042">
        <v>2030</v>
      </c>
      <c r="F2042">
        <v>0</v>
      </c>
      <c r="G2042" s="2" t="str">
        <f t="shared" si="31"/>
        <v>EG_WINDONSR</v>
      </c>
    </row>
    <row r="2043" spans="1:7" x14ac:dyDescent="0.25">
      <c r="A2043" t="s">
        <v>21</v>
      </c>
      <c r="B2043" t="s">
        <v>6</v>
      </c>
      <c r="C2043" t="s">
        <v>8</v>
      </c>
      <c r="D2043" t="s">
        <v>363</v>
      </c>
      <c r="E2043">
        <v>2031</v>
      </c>
      <c r="F2043">
        <v>0</v>
      </c>
      <c r="G2043" s="2" t="str">
        <f t="shared" si="31"/>
        <v>EG_WINDONSR</v>
      </c>
    </row>
    <row r="2044" spans="1:7" x14ac:dyDescent="0.25">
      <c r="A2044" t="s">
        <v>21</v>
      </c>
      <c r="B2044" t="s">
        <v>6</v>
      </c>
      <c r="C2044" t="s">
        <v>8</v>
      </c>
      <c r="D2044" t="s">
        <v>363</v>
      </c>
      <c r="E2044">
        <v>2032</v>
      </c>
      <c r="F2044">
        <v>0</v>
      </c>
      <c r="G2044" s="2" t="str">
        <f t="shared" si="31"/>
        <v>EG_WINDONSR</v>
      </c>
    </row>
    <row r="2045" spans="1:7" x14ac:dyDescent="0.25">
      <c r="A2045" t="s">
        <v>21</v>
      </c>
      <c r="B2045" t="s">
        <v>6</v>
      </c>
      <c r="C2045" t="s">
        <v>8</v>
      </c>
      <c r="D2045" t="s">
        <v>363</v>
      </c>
      <c r="E2045">
        <v>2033</v>
      </c>
      <c r="F2045">
        <v>0</v>
      </c>
      <c r="G2045" s="2" t="str">
        <f t="shared" si="31"/>
        <v>EG_WINDONSR</v>
      </c>
    </row>
    <row r="2046" spans="1:7" x14ac:dyDescent="0.25">
      <c r="A2046" t="s">
        <v>21</v>
      </c>
      <c r="B2046" t="s">
        <v>6</v>
      </c>
      <c r="C2046" t="s">
        <v>8</v>
      </c>
      <c r="D2046" t="s">
        <v>363</v>
      </c>
      <c r="E2046">
        <v>2034</v>
      </c>
      <c r="F2046">
        <v>0.38635000000000003</v>
      </c>
      <c r="G2046" s="2" t="str">
        <f t="shared" si="31"/>
        <v>EG_WINDONSR</v>
      </c>
    </row>
    <row r="2047" spans="1:7" x14ac:dyDescent="0.25">
      <c r="A2047" t="s">
        <v>21</v>
      </c>
      <c r="B2047" t="s">
        <v>6</v>
      </c>
      <c r="C2047" t="s">
        <v>8</v>
      </c>
      <c r="D2047" t="s">
        <v>363</v>
      </c>
      <c r="E2047">
        <v>2035</v>
      </c>
      <c r="F2047">
        <v>0.38635000000000003</v>
      </c>
      <c r="G2047" s="2" t="str">
        <f t="shared" si="31"/>
        <v>EG_WINDONSR</v>
      </c>
    </row>
    <row r="2048" spans="1:7" x14ac:dyDescent="0.25">
      <c r="A2048" t="s">
        <v>21</v>
      </c>
      <c r="B2048" t="s">
        <v>6</v>
      </c>
      <c r="C2048" t="s">
        <v>8</v>
      </c>
      <c r="D2048" t="s">
        <v>363</v>
      </c>
      <c r="E2048">
        <v>2036</v>
      </c>
      <c r="F2048">
        <v>0.38635000000000003</v>
      </c>
      <c r="G2048" s="2" t="str">
        <f t="shared" si="31"/>
        <v>EG_WINDONSR</v>
      </c>
    </row>
    <row r="2049" spans="1:7" x14ac:dyDescent="0.25">
      <c r="A2049" t="s">
        <v>21</v>
      </c>
      <c r="B2049" t="s">
        <v>6</v>
      </c>
      <c r="C2049" t="s">
        <v>8</v>
      </c>
      <c r="D2049" t="s">
        <v>363</v>
      </c>
      <c r="E2049">
        <v>2037</v>
      </c>
      <c r="F2049">
        <v>0.38635000000000003</v>
      </c>
      <c r="G2049" s="2" t="str">
        <f t="shared" si="31"/>
        <v>EG_WINDONSR</v>
      </c>
    </row>
    <row r="2050" spans="1:7" x14ac:dyDescent="0.25">
      <c r="A2050" t="s">
        <v>21</v>
      </c>
      <c r="B2050" t="s">
        <v>6</v>
      </c>
      <c r="C2050" t="s">
        <v>8</v>
      </c>
      <c r="D2050" t="s">
        <v>363</v>
      </c>
      <c r="E2050">
        <v>2038</v>
      </c>
      <c r="F2050">
        <v>0.38635000000000003</v>
      </c>
      <c r="G2050" s="2" t="str">
        <f t="shared" si="31"/>
        <v>EG_WINDONSR</v>
      </c>
    </row>
    <row r="2051" spans="1:7" x14ac:dyDescent="0.25">
      <c r="A2051" t="s">
        <v>21</v>
      </c>
      <c r="B2051" t="s">
        <v>6</v>
      </c>
      <c r="C2051" t="s">
        <v>8</v>
      </c>
      <c r="D2051" t="s">
        <v>363</v>
      </c>
      <c r="E2051">
        <v>2039</v>
      </c>
      <c r="F2051">
        <v>0.38635000000000003</v>
      </c>
      <c r="G2051" s="2" t="str">
        <f t="shared" ref="G2051:G2114" si="32">_xlfn.CONCAT(A2051,C2051)</f>
        <v>EG_WINDONSR</v>
      </c>
    </row>
    <row r="2052" spans="1:7" x14ac:dyDescent="0.25">
      <c r="A2052" t="s">
        <v>21</v>
      </c>
      <c r="B2052" t="s">
        <v>6</v>
      </c>
      <c r="C2052" t="s">
        <v>8</v>
      </c>
      <c r="D2052" t="s">
        <v>363</v>
      </c>
      <c r="E2052">
        <v>2040</v>
      </c>
      <c r="F2052">
        <v>0.3201</v>
      </c>
      <c r="G2052" s="2" t="str">
        <f t="shared" si="32"/>
        <v>EG_WINDONSR</v>
      </c>
    </row>
    <row r="2053" spans="1:7" x14ac:dyDescent="0.25">
      <c r="A2053" t="s">
        <v>21</v>
      </c>
      <c r="B2053" t="s">
        <v>6</v>
      </c>
      <c r="C2053" t="s">
        <v>8</v>
      </c>
      <c r="D2053" t="s">
        <v>363</v>
      </c>
      <c r="E2053">
        <v>2041</v>
      </c>
      <c r="F2053">
        <v>0.23089999999999999</v>
      </c>
      <c r="G2053" s="2" t="str">
        <f t="shared" si="32"/>
        <v>EG_WINDONSR</v>
      </c>
    </row>
    <row r="2054" spans="1:7" x14ac:dyDescent="0.25">
      <c r="A2054" t="s">
        <v>21</v>
      </c>
      <c r="B2054" t="s">
        <v>6</v>
      </c>
      <c r="C2054" t="s">
        <v>8</v>
      </c>
      <c r="D2054" t="s">
        <v>362</v>
      </c>
      <c r="E2054">
        <v>2024</v>
      </c>
      <c r="F2054">
        <v>0</v>
      </c>
      <c r="G2054" s="2" t="str">
        <f t="shared" si="32"/>
        <v>EG_WINDONSR</v>
      </c>
    </row>
    <row r="2055" spans="1:7" x14ac:dyDescent="0.25">
      <c r="A2055" t="s">
        <v>21</v>
      </c>
      <c r="B2055" t="s">
        <v>6</v>
      </c>
      <c r="C2055" t="s">
        <v>8</v>
      </c>
      <c r="D2055" t="s">
        <v>362</v>
      </c>
      <c r="E2055">
        <v>2025</v>
      </c>
      <c r="F2055">
        <v>0</v>
      </c>
      <c r="G2055" s="2" t="str">
        <f t="shared" si="32"/>
        <v>EG_WINDONSR</v>
      </c>
    </row>
    <row r="2056" spans="1:7" x14ac:dyDescent="0.25">
      <c r="A2056" t="s">
        <v>21</v>
      </c>
      <c r="B2056" t="s">
        <v>6</v>
      </c>
      <c r="C2056" t="s">
        <v>8</v>
      </c>
      <c r="D2056" t="s">
        <v>362</v>
      </c>
      <c r="E2056">
        <v>2026</v>
      </c>
      <c r="F2056">
        <v>0</v>
      </c>
      <c r="G2056" s="2" t="str">
        <f t="shared" si="32"/>
        <v>EG_WINDONSR</v>
      </c>
    </row>
    <row r="2057" spans="1:7" x14ac:dyDescent="0.25">
      <c r="A2057" t="s">
        <v>21</v>
      </c>
      <c r="B2057" t="s">
        <v>6</v>
      </c>
      <c r="C2057" t="s">
        <v>8</v>
      </c>
      <c r="D2057" t="s">
        <v>362</v>
      </c>
      <c r="E2057">
        <v>2027</v>
      </c>
      <c r="F2057">
        <v>0</v>
      </c>
      <c r="G2057" s="2" t="str">
        <f t="shared" si="32"/>
        <v>EG_WINDONSR</v>
      </c>
    </row>
    <row r="2058" spans="1:7" x14ac:dyDescent="0.25">
      <c r="A2058" t="s">
        <v>21</v>
      </c>
      <c r="B2058" t="s">
        <v>6</v>
      </c>
      <c r="C2058" t="s">
        <v>8</v>
      </c>
      <c r="D2058" t="s">
        <v>362</v>
      </c>
      <c r="E2058">
        <v>2028</v>
      </c>
      <c r="F2058">
        <v>0</v>
      </c>
      <c r="G2058" s="2" t="str">
        <f t="shared" si="32"/>
        <v>EG_WINDONSR</v>
      </c>
    </row>
    <row r="2059" spans="1:7" x14ac:dyDescent="0.25">
      <c r="A2059" t="s">
        <v>21</v>
      </c>
      <c r="B2059" t="s">
        <v>6</v>
      </c>
      <c r="C2059" t="s">
        <v>8</v>
      </c>
      <c r="D2059" t="s">
        <v>362</v>
      </c>
      <c r="E2059">
        <v>2029</v>
      </c>
      <c r="F2059">
        <v>0</v>
      </c>
      <c r="G2059" s="2" t="str">
        <f t="shared" si="32"/>
        <v>EG_WINDONSR</v>
      </c>
    </row>
    <row r="2060" spans="1:7" x14ac:dyDescent="0.25">
      <c r="A2060" t="s">
        <v>21</v>
      </c>
      <c r="B2060" t="s">
        <v>6</v>
      </c>
      <c r="C2060" t="s">
        <v>8</v>
      </c>
      <c r="D2060" t="s">
        <v>362</v>
      </c>
      <c r="E2060">
        <v>2030</v>
      </c>
      <c r="F2060">
        <v>0</v>
      </c>
      <c r="G2060" s="2" t="str">
        <f t="shared" si="32"/>
        <v>EG_WINDONSR</v>
      </c>
    </row>
    <row r="2061" spans="1:7" x14ac:dyDescent="0.25">
      <c r="A2061" t="s">
        <v>21</v>
      </c>
      <c r="B2061" t="s">
        <v>6</v>
      </c>
      <c r="C2061" t="s">
        <v>8</v>
      </c>
      <c r="D2061" t="s">
        <v>362</v>
      </c>
      <c r="E2061">
        <v>2031</v>
      </c>
      <c r="F2061">
        <v>0</v>
      </c>
      <c r="G2061" s="2" t="str">
        <f t="shared" si="32"/>
        <v>EG_WINDONSR</v>
      </c>
    </row>
    <row r="2062" spans="1:7" x14ac:dyDescent="0.25">
      <c r="A2062" t="s">
        <v>21</v>
      </c>
      <c r="B2062" t="s">
        <v>6</v>
      </c>
      <c r="C2062" t="s">
        <v>8</v>
      </c>
      <c r="D2062" t="s">
        <v>362</v>
      </c>
      <c r="E2062">
        <v>2032</v>
      </c>
      <c r="F2062">
        <v>0</v>
      </c>
      <c r="G2062" s="2" t="str">
        <f t="shared" si="32"/>
        <v>EG_WINDONSR</v>
      </c>
    </row>
    <row r="2063" spans="1:7" x14ac:dyDescent="0.25">
      <c r="A2063" t="s">
        <v>21</v>
      </c>
      <c r="B2063" t="s">
        <v>6</v>
      </c>
      <c r="C2063" t="s">
        <v>8</v>
      </c>
      <c r="D2063" t="s">
        <v>362</v>
      </c>
      <c r="E2063">
        <v>2033</v>
      </c>
      <c r="F2063">
        <v>0</v>
      </c>
      <c r="G2063" s="2" t="str">
        <f t="shared" si="32"/>
        <v>EG_WINDONSR</v>
      </c>
    </row>
    <row r="2064" spans="1:7" x14ac:dyDescent="0.25">
      <c r="A2064" t="s">
        <v>21</v>
      </c>
      <c r="B2064" t="s">
        <v>6</v>
      </c>
      <c r="C2064" t="s">
        <v>8</v>
      </c>
      <c r="D2064" t="s">
        <v>362</v>
      </c>
      <c r="E2064">
        <v>2034</v>
      </c>
      <c r="F2064">
        <v>5.8500000000000002E-3</v>
      </c>
      <c r="G2064" s="2" t="str">
        <f t="shared" si="32"/>
        <v>EG_WINDONSR</v>
      </c>
    </row>
    <row r="2065" spans="1:7" x14ac:dyDescent="0.25">
      <c r="A2065" t="s">
        <v>21</v>
      </c>
      <c r="B2065" t="s">
        <v>6</v>
      </c>
      <c r="C2065" t="s">
        <v>8</v>
      </c>
      <c r="D2065" t="s">
        <v>362</v>
      </c>
      <c r="E2065">
        <v>2035</v>
      </c>
      <c r="F2065">
        <v>5.8500000000000002E-3</v>
      </c>
      <c r="G2065" s="2" t="str">
        <f t="shared" si="32"/>
        <v>EG_WINDONSR</v>
      </c>
    </row>
    <row r="2066" spans="1:7" x14ac:dyDescent="0.25">
      <c r="A2066" t="s">
        <v>21</v>
      </c>
      <c r="B2066" t="s">
        <v>6</v>
      </c>
      <c r="C2066" t="s">
        <v>8</v>
      </c>
      <c r="D2066" t="s">
        <v>362</v>
      </c>
      <c r="E2066">
        <v>2036</v>
      </c>
      <c r="F2066">
        <v>5.8500000000000002E-3</v>
      </c>
      <c r="G2066" s="2" t="str">
        <f t="shared" si="32"/>
        <v>EG_WINDONSR</v>
      </c>
    </row>
    <row r="2067" spans="1:7" x14ac:dyDescent="0.25">
      <c r="A2067" t="s">
        <v>21</v>
      </c>
      <c r="B2067" t="s">
        <v>6</v>
      </c>
      <c r="C2067" t="s">
        <v>8</v>
      </c>
      <c r="D2067" t="s">
        <v>362</v>
      </c>
      <c r="E2067">
        <v>2037</v>
      </c>
      <c r="F2067">
        <v>5.8500000000000002E-3</v>
      </c>
      <c r="G2067" s="2" t="str">
        <f t="shared" si="32"/>
        <v>EG_WINDONSR</v>
      </c>
    </row>
    <row r="2068" spans="1:7" x14ac:dyDescent="0.25">
      <c r="A2068" t="s">
        <v>21</v>
      </c>
      <c r="B2068" t="s">
        <v>6</v>
      </c>
      <c r="C2068" t="s">
        <v>8</v>
      </c>
      <c r="D2068" t="s">
        <v>362</v>
      </c>
      <c r="E2068">
        <v>2038</v>
      </c>
      <c r="F2068">
        <v>5.8500000000000002E-3</v>
      </c>
      <c r="G2068" s="2" t="str">
        <f t="shared" si="32"/>
        <v>EG_WINDONSR</v>
      </c>
    </row>
    <row r="2069" spans="1:7" x14ac:dyDescent="0.25">
      <c r="A2069" t="s">
        <v>21</v>
      </c>
      <c r="B2069" t="s">
        <v>6</v>
      </c>
      <c r="C2069" t="s">
        <v>8</v>
      </c>
      <c r="D2069" t="s">
        <v>362</v>
      </c>
      <c r="E2069">
        <v>2039</v>
      </c>
      <c r="F2069">
        <v>5.8500000000000002E-3</v>
      </c>
      <c r="G2069" s="2" t="str">
        <f t="shared" si="32"/>
        <v>EG_WINDONSR</v>
      </c>
    </row>
    <row r="2070" spans="1:7" x14ac:dyDescent="0.25">
      <c r="A2070" t="s">
        <v>21</v>
      </c>
      <c r="B2070" t="s">
        <v>6</v>
      </c>
      <c r="C2070" t="s">
        <v>8</v>
      </c>
      <c r="D2070" t="s">
        <v>362</v>
      </c>
      <c r="E2070">
        <v>2040</v>
      </c>
      <c r="F2070">
        <v>0</v>
      </c>
      <c r="G2070" s="2" t="str">
        <f t="shared" si="32"/>
        <v>EG_WINDONSR</v>
      </c>
    </row>
    <row r="2071" spans="1:7" x14ac:dyDescent="0.25">
      <c r="A2071" t="s">
        <v>21</v>
      </c>
      <c r="B2071" t="s">
        <v>6</v>
      </c>
      <c r="C2071" t="s">
        <v>8</v>
      </c>
      <c r="D2071" t="s">
        <v>362</v>
      </c>
      <c r="E2071">
        <v>2041</v>
      </c>
      <c r="F2071">
        <v>8.3999999999999995E-3</v>
      </c>
      <c r="G2071" s="2" t="str">
        <f t="shared" si="32"/>
        <v>EG_WINDONSR</v>
      </c>
    </row>
    <row r="2072" spans="1:7" x14ac:dyDescent="0.25">
      <c r="A2072" t="s">
        <v>21</v>
      </c>
      <c r="B2072" t="s">
        <v>6</v>
      </c>
      <c r="C2072" t="s">
        <v>8</v>
      </c>
      <c r="D2072" t="s">
        <v>361</v>
      </c>
      <c r="E2072">
        <v>2024</v>
      </c>
      <c r="F2072">
        <v>0</v>
      </c>
      <c r="G2072" s="2" t="str">
        <f t="shared" si="32"/>
        <v>EG_WINDONSR</v>
      </c>
    </row>
    <row r="2073" spans="1:7" x14ac:dyDescent="0.25">
      <c r="A2073" t="s">
        <v>21</v>
      </c>
      <c r="B2073" t="s">
        <v>6</v>
      </c>
      <c r="C2073" t="s">
        <v>8</v>
      </c>
      <c r="D2073" t="s">
        <v>361</v>
      </c>
      <c r="E2073">
        <v>2025</v>
      </c>
      <c r="F2073">
        <v>0</v>
      </c>
      <c r="G2073" s="2" t="str">
        <f t="shared" si="32"/>
        <v>EG_WINDONSR</v>
      </c>
    </row>
    <row r="2074" spans="1:7" x14ac:dyDescent="0.25">
      <c r="A2074" t="s">
        <v>21</v>
      </c>
      <c r="B2074" t="s">
        <v>6</v>
      </c>
      <c r="C2074" t="s">
        <v>8</v>
      </c>
      <c r="D2074" t="s">
        <v>361</v>
      </c>
      <c r="E2074">
        <v>2026</v>
      </c>
      <c r="F2074">
        <v>0</v>
      </c>
      <c r="G2074" s="2" t="str">
        <f t="shared" si="32"/>
        <v>EG_WINDONSR</v>
      </c>
    </row>
    <row r="2075" spans="1:7" x14ac:dyDescent="0.25">
      <c r="A2075" t="s">
        <v>21</v>
      </c>
      <c r="B2075" t="s">
        <v>6</v>
      </c>
      <c r="C2075" t="s">
        <v>8</v>
      </c>
      <c r="D2075" t="s">
        <v>361</v>
      </c>
      <c r="E2075">
        <v>2027</v>
      </c>
      <c r="F2075">
        <v>0</v>
      </c>
      <c r="G2075" s="2" t="str">
        <f t="shared" si="32"/>
        <v>EG_WINDONSR</v>
      </c>
    </row>
    <row r="2076" spans="1:7" x14ac:dyDescent="0.25">
      <c r="A2076" t="s">
        <v>21</v>
      </c>
      <c r="B2076" t="s">
        <v>6</v>
      </c>
      <c r="C2076" t="s">
        <v>8</v>
      </c>
      <c r="D2076" t="s">
        <v>361</v>
      </c>
      <c r="E2076">
        <v>2028</v>
      </c>
      <c r="F2076">
        <v>0</v>
      </c>
      <c r="G2076" s="2" t="str">
        <f t="shared" si="32"/>
        <v>EG_WINDONSR</v>
      </c>
    </row>
    <row r="2077" spans="1:7" x14ac:dyDescent="0.25">
      <c r="A2077" t="s">
        <v>21</v>
      </c>
      <c r="B2077" t="s">
        <v>6</v>
      </c>
      <c r="C2077" t="s">
        <v>8</v>
      </c>
      <c r="D2077" t="s">
        <v>361</v>
      </c>
      <c r="E2077">
        <v>2029</v>
      </c>
      <c r="F2077">
        <v>0</v>
      </c>
      <c r="G2077" s="2" t="str">
        <f t="shared" si="32"/>
        <v>EG_WINDONSR</v>
      </c>
    </row>
    <row r="2078" spans="1:7" x14ac:dyDescent="0.25">
      <c r="A2078" t="s">
        <v>21</v>
      </c>
      <c r="B2078" t="s">
        <v>6</v>
      </c>
      <c r="C2078" t="s">
        <v>8</v>
      </c>
      <c r="D2078" t="s">
        <v>361</v>
      </c>
      <c r="E2078">
        <v>2030</v>
      </c>
      <c r="F2078">
        <v>0</v>
      </c>
      <c r="G2078" s="2" t="str">
        <f t="shared" si="32"/>
        <v>EG_WINDONSR</v>
      </c>
    </row>
    <row r="2079" spans="1:7" x14ac:dyDescent="0.25">
      <c r="A2079" t="s">
        <v>21</v>
      </c>
      <c r="B2079" t="s">
        <v>6</v>
      </c>
      <c r="C2079" t="s">
        <v>8</v>
      </c>
      <c r="D2079" t="s">
        <v>361</v>
      </c>
      <c r="E2079">
        <v>2031</v>
      </c>
      <c r="F2079">
        <v>0</v>
      </c>
      <c r="G2079" s="2" t="str">
        <f t="shared" si="32"/>
        <v>EG_WINDONSR</v>
      </c>
    </row>
    <row r="2080" spans="1:7" x14ac:dyDescent="0.25">
      <c r="A2080" t="s">
        <v>21</v>
      </c>
      <c r="B2080" t="s">
        <v>6</v>
      </c>
      <c r="C2080" t="s">
        <v>8</v>
      </c>
      <c r="D2080" t="s">
        <v>361</v>
      </c>
      <c r="E2080">
        <v>2032</v>
      </c>
      <c r="F2080">
        <v>0</v>
      </c>
      <c r="G2080" s="2" t="str">
        <f t="shared" si="32"/>
        <v>EG_WINDONSR</v>
      </c>
    </row>
    <row r="2081" spans="1:7" x14ac:dyDescent="0.25">
      <c r="A2081" t="s">
        <v>21</v>
      </c>
      <c r="B2081" t="s">
        <v>6</v>
      </c>
      <c r="C2081" t="s">
        <v>8</v>
      </c>
      <c r="D2081" t="s">
        <v>361</v>
      </c>
      <c r="E2081">
        <v>2033</v>
      </c>
      <c r="F2081">
        <v>0</v>
      </c>
      <c r="G2081" s="2" t="str">
        <f t="shared" si="32"/>
        <v>EG_WINDONSR</v>
      </c>
    </row>
    <row r="2082" spans="1:7" x14ac:dyDescent="0.25">
      <c r="A2082" t="s">
        <v>21</v>
      </c>
      <c r="B2082" t="s">
        <v>6</v>
      </c>
      <c r="C2082" t="s">
        <v>8</v>
      </c>
      <c r="D2082" t="s">
        <v>361</v>
      </c>
      <c r="E2082">
        <v>2034</v>
      </c>
      <c r="F2082">
        <v>1.211598333</v>
      </c>
      <c r="G2082" s="2" t="str">
        <f t="shared" si="32"/>
        <v>EG_WINDONSR</v>
      </c>
    </row>
    <row r="2083" spans="1:7" x14ac:dyDescent="0.25">
      <c r="A2083" t="s">
        <v>21</v>
      </c>
      <c r="B2083" t="s">
        <v>6</v>
      </c>
      <c r="C2083" t="s">
        <v>8</v>
      </c>
      <c r="D2083" t="s">
        <v>361</v>
      </c>
      <c r="E2083">
        <v>2035</v>
      </c>
      <c r="F2083">
        <v>1.211598333</v>
      </c>
      <c r="G2083" s="2" t="str">
        <f t="shared" si="32"/>
        <v>EG_WINDONSR</v>
      </c>
    </row>
    <row r="2084" spans="1:7" x14ac:dyDescent="0.25">
      <c r="A2084" t="s">
        <v>21</v>
      </c>
      <c r="B2084" t="s">
        <v>6</v>
      </c>
      <c r="C2084" t="s">
        <v>8</v>
      </c>
      <c r="D2084" t="s">
        <v>361</v>
      </c>
      <c r="E2084">
        <v>2036</v>
      </c>
      <c r="F2084">
        <v>1.211598333</v>
      </c>
      <c r="G2084" s="2" t="str">
        <f t="shared" si="32"/>
        <v>EG_WINDONSR</v>
      </c>
    </row>
    <row r="2085" spans="1:7" x14ac:dyDescent="0.25">
      <c r="A2085" t="s">
        <v>21</v>
      </c>
      <c r="B2085" t="s">
        <v>6</v>
      </c>
      <c r="C2085" t="s">
        <v>8</v>
      </c>
      <c r="D2085" t="s">
        <v>361</v>
      </c>
      <c r="E2085">
        <v>2037</v>
      </c>
      <c r="F2085">
        <v>1.211598333</v>
      </c>
      <c r="G2085" s="2" t="str">
        <f t="shared" si="32"/>
        <v>EG_WINDONSR</v>
      </c>
    </row>
    <row r="2086" spans="1:7" x14ac:dyDescent="0.25">
      <c r="A2086" t="s">
        <v>21</v>
      </c>
      <c r="B2086" t="s">
        <v>6</v>
      </c>
      <c r="C2086" t="s">
        <v>8</v>
      </c>
      <c r="D2086" t="s">
        <v>361</v>
      </c>
      <c r="E2086">
        <v>2038</v>
      </c>
      <c r="F2086">
        <v>1.211598333</v>
      </c>
      <c r="G2086" s="2" t="str">
        <f t="shared" si="32"/>
        <v>EG_WINDONSR</v>
      </c>
    </row>
    <row r="2087" spans="1:7" x14ac:dyDescent="0.25">
      <c r="A2087" t="s">
        <v>21</v>
      </c>
      <c r="B2087" t="s">
        <v>6</v>
      </c>
      <c r="C2087" t="s">
        <v>8</v>
      </c>
      <c r="D2087" t="s">
        <v>361</v>
      </c>
      <c r="E2087">
        <v>2039</v>
      </c>
      <c r="F2087">
        <v>1.211598333</v>
      </c>
      <c r="G2087" s="2" t="str">
        <f t="shared" si="32"/>
        <v>EG_WINDONSR</v>
      </c>
    </row>
    <row r="2088" spans="1:7" x14ac:dyDescent="0.25">
      <c r="A2088" t="s">
        <v>21</v>
      </c>
      <c r="B2088" t="s">
        <v>6</v>
      </c>
      <c r="C2088" t="s">
        <v>8</v>
      </c>
      <c r="D2088" t="s">
        <v>361</v>
      </c>
      <c r="E2088">
        <v>2040</v>
      </c>
      <c r="F2088">
        <v>0.1855</v>
      </c>
      <c r="G2088" s="2" t="str">
        <f t="shared" si="32"/>
        <v>EG_WINDONSR</v>
      </c>
    </row>
    <row r="2089" spans="1:7" x14ac:dyDescent="0.25">
      <c r="A2089" t="s">
        <v>21</v>
      </c>
      <c r="B2089" t="s">
        <v>6</v>
      </c>
      <c r="C2089" t="s">
        <v>8</v>
      </c>
      <c r="D2089" t="s">
        <v>361</v>
      </c>
      <c r="E2089">
        <v>2041</v>
      </c>
      <c r="F2089">
        <v>0.1588</v>
      </c>
      <c r="G2089" s="2" t="str">
        <f t="shared" si="32"/>
        <v>EG_WINDONSR</v>
      </c>
    </row>
    <row r="2090" spans="1:7" x14ac:dyDescent="0.25">
      <c r="A2090" t="s">
        <v>21</v>
      </c>
      <c r="B2090" t="s">
        <v>6</v>
      </c>
      <c r="C2090" t="s">
        <v>8</v>
      </c>
      <c r="D2090" t="s">
        <v>360</v>
      </c>
      <c r="E2090">
        <v>2024</v>
      </c>
      <c r="F2090">
        <v>0</v>
      </c>
      <c r="G2090" s="2" t="str">
        <f t="shared" si="32"/>
        <v>EG_WINDONSR</v>
      </c>
    </row>
    <row r="2091" spans="1:7" x14ac:dyDescent="0.25">
      <c r="A2091" t="s">
        <v>21</v>
      </c>
      <c r="B2091" t="s">
        <v>6</v>
      </c>
      <c r="C2091" t="s">
        <v>8</v>
      </c>
      <c r="D2091" t="s">
        <v>360</v>
      </c>
      <c r="E2091">
        <v>2025</v>
      </c>
      <c r="F2091">
        <v>0</v>
      </c>
      <c r="G2091" s="2" t="str">
        <f t="shared" si="32"/>
        <v>EG_WINDONSR</v>
      </c>
    </row>
    <row r="2092" spans="1:7" x14ac:dyDescent="0.25">
      <c r="A2092" t="s">
        <v>21</v>
      </c>
      <c r="B2092" t="s">
        <v>6</v>
      </c>
      <c r="C2092" t="s">
        <v>8</v>
      </c>
      <c r="D2092" t="s">
        <v>360</v>
      </c>
      <c r="E2092">
        <v>2026</v>
      </c>
      <c r="F2092">
        <v>0</v>
      </c>
      <c r="G2092" s="2" t="str">
        <f t="shared" si="32"/>
        <v>EG_WINDONSR</v>
      </c>
    </row>
    <row r="2093" spans="1:7" x14ac:dyDescent="0.25">
      <c r="A2093" t="s">
        <v>21</v>
      </c>
      <c r="B2093" t="s">
        <v>6</v>
      </c>
      <c r="C2093" t="s">
        <v>8</v>
      </c>
      <c r="D2093" t="s">
        <v>360</v>
      </c>
      <c r="E2093">
        <v>2027</v>
      </c>
      <c r="F2093">
        <v>0</v>
      </c>
      <c r="G2093" s="2" t="str">
        <f t="shared" si="32"/>
        <v>EG_WINDONSR</v>
      </c>
    </row>
    <row r="2094" spans="1:7" x14ac:dyDescent="0.25">
      <c r="A2094" t="s">
        <v>21</v>
      </c>
      <c r="B2094" t="s">
        <v>6</v>
      </c>
      <c r="C2094" t="s">
        <v>8</v>
      </c>
      <c r="D2094" t="s">
        <v>360</v>
      </c>
      <c r="E2094">
        <v>2028</v>
      </c>
      <c r="F2094">
        <v>0</v>
      </c>
      <c r="G2094" s="2" t="str">
        <f t="shared" si="32"/>
        <v>EG_WINDONSR</v>
      </c>
    </row>
    <row r="2095" spans="1:7" x14ac:dyDescent="0.25">
      <c r="A2095" t="s">
        <v>21</v>
      </c>
      <c r="B2095" t="s">
        <v>6</v>
      </c>
      <c r="C2095" t="s">
        <v>8</v>
      </c>
      <c r="D2095" t="s">
        <v>360</v>
      </c>
      <c r="E2095">
        <v>2029</v>
      </c>
      <c r="F2095">
        <v>0</v>
      </c>
      <c r="G2095" s="2" t="str">
        <f t="shared" si="32"/>
        <v>EG_WINDONSR</v>
      </c>
    </row>
    <row r="2096" spans="1:7" x14ac:dyDescent="0.25">
      <c r="A2096" t="s">
        <v>21</v>
      </c>
      <c r="B2096" t="s">
        <v>6</v>
      </c>
      <c r="C2096" t="s">
        <v>8</v>
      </c>
      <c r="D2096" t="s">
        <v>360</v>
      </c>
      <c r="E2096">
        <v>2030</v>
      </c>
      <c r="F2096">
        <v>0</v>
      </c>
      <c r="G2096" s="2" t="str">
        <f t="shared" si="32"/>
        <v>EG_WINDONSR</v>
      </c>
    </row>
    <row r="2097" spans="1:7" x14ac:dyDescent="0.25">
      <c r="A2097" t="s">
        <v>21</v>
      </c>
      <c r="B2097" t="s">
        <v>6</v>
      </c>
      <c r="C2097" t="s">
        <v>8</v>
      </c>
      <c r="D2097" t="s">
        <v>360</v>
      </c>
      <c r="E2097">
        <v>2031</v>
      </c>
      <c r="F2097">
        <v>0</v>
      </c>
      <c r="G2097" s="2" t="str">
        <f t="shared" si="32"/>
        <v>EG_WINDONSR</v>
      </c>
    </row>
    <row r="2098" spans="1:7" x14ac:dyDescent="0.25">
      <c r="A2098" t="s">
        <v>21</v>
      </c>
      <c r="B2098" t="s">
        <v>6</v>
      </c>
      <c r="C2098" t="s">
        <v>8</v>
      </c>
      <c r="D2098" t="s">
        <v>360</v>
      </c>
      <c r="E2098">
        <v>2032</v>
      </c>
      <c r="F2098">
        <v>0</v>
      </c>
      <c r="G2098" s="2" t="str">
        <f t="shared" si="32"/>
        <v>EG_WINDONSR</v>
      </c>
    </row>
    <row r="2099" spans="1:7" x14ac:dyDescent="0.25">
      <c r="A2099" t="s">
        <v>21</v>
      </c>
      <c r="B2099" t="s">
        <v>6</v>
      </c>
      <c r="C2099" t="s">
        <v>8</v>
      </c>
      <c r="D2099" t="s">
        <v>360</v>
      </c>
      <c r="E2099">
        <v>2033</v>
      </c>
      <c r="F2099">
        <v>0</v>
      </c>
      <c r="G2099" s="2" t="str">
        <f t="shared" si="32"/>
        <v>EG_WINDONSR</v>
      </c>
    </row>
    <row r="2100" spans="1:7" x14ac:dyDescent="0.25">
      <c r="A2100" t="s">
        <v>21</v>
      </c>
      <c r="B2100" t="s">
        <v>6</v>
      </c>
      <c r="C2100" t="s">
        <v>8</v>
      </c>
      <c r="D2100" t="s">
        <v>360</v>
      </c>
      <c r="E2100">
        <v>2034</v>
      </c>
      <c r="F2100">
        <v>0</v>
      </c>
      <c r="G2100" s="2" t="str">
        <f t="shared" si="32"/>
        <v>EG_WINDONSR</v>
      </c>
    </row>
    <row r="2101" spans="1:7" x14ac:dyDescent="0.25">
      <c r="A2101" t="s">
        <v>21</v>
      </c>
      <c r="B2101" t="s">
        <v>6</v>
      </c>
      <c r="C2101" t="s">
        <v>8</v>
      </c>
      <c r="D2101" t="s">
        <v>360</v>
      </c>
      <c r="E2101">
        <v>2035</v>
      </c>
      <c r="F2101">
        <v>0</v>
      </c>
      <c r="G2101" s="2" t="str">
        <f t="shared" si="32"/>
        <v>EG_WINDONSR</v>
      </c>
    </row>
    <row r="2102" spans="1:7" x14ac:dyDescent="0.25">
      <c r="A2102" t="s">
        <v>21</v>
      </c>
      <c r="B2102" t="s">
        <v>6</v>
      </c>
      <c r="C2102" t="s">
        <v>8</v>
      </c>
      <c r="D2102" t="s">
        <v>360</v>
      </c>
      <c r="E2102">
        <v>2036</v>
      </c>
      <c r="F2102">
        <v>0</v>
      </c>
      <c r="G2102" s="2" t="str">
        <f t="shared" si="32"/>
        <v>EG_WINDONSR</v>
      </c>
    </row>
    <row r="2103" spans="1:7" x14ac:dyDescent="0.25">
      <c r="A2103" t="s">
        <v>21</v>
      </c>
      <c r="B2103" t="s">
        <v>6</v>
      </c>
      <c r="C2103" t="s">
        <v>8</v>
      </c>
      <c r="D2103" t="s">
        <v>360</v>
      </c>
      <c r="E2103">
        <v>2037</v>
      </c>
      <c r="F2103">
        <v>0</v>
      </c>
      <c r="G2103" s="2" t="str">
        <f t="shared" si="32"/>
        <v>EG_WINDONSR</v>
      </c>
    </row>
    <row r="2104" spans="1:7" x14ac:dyDescent="0.25">
      <c r="A2104" t="s">
        <v>21</v>
      </c>
      <c r="B2104" t="s">
        <v>6</v>
      </c>
      <c r="C2104" t="s">
        <v>8</v>
      </c>
      <c r="D2104" t="s">
        <v>360</v>
      </c>
      <c r="E2104">
        <v>2038</v>
      </c>
      <c r="F2104">
        <v>0</v>
      </c>
      <c r="G2104" s="2" t="str">
        <f t="shared" si="32"/>
        <v>EG_WINDONSR</v>
      </c>
    </row>
    <row r="2105" spans="1:7" x14ac:dyDescent="0.25">
      <c r="A2105" t="s">
        <v>21</v>
      </c>
      <c r="B2105" t="s">
        <v>6</v>
      </c>
      <c r="C2105" t="s">
        <v>8</v>
      </c>
      <c r="D2105" t="s">
        <v>360</v>
      </c>
      <c r="E2105">
        <v>2039</v>
      </c>
      <c r="F2105">
        <v>0</v>
      </c>
      <c r="G2105" s="2" t="str">
        <f t="shared" si="32"/>
        <v>EG_WINDONSR</v>
      </c>
    </row>
    <row r="2106" spans="1:7" x14ac:dyDescent="0.25">
      <c r="A2106" t="s">
        <v>21</v>
      </c>
      <c r="B2106" t="s">
        <v>6</v>
      </c>
      <c r="C2106" t="s">
        <v>8</v>
      </c>
      <c r="D2106" t="s">
        <v>360</v>
      </c>
      <c r="E2106">
        <v>2040</v>
      </c>
      <c r="F2106">
        <v>0</v>
      </c>
      <c r="G2106" s="2" t="str">
        <f t="shared" si="32"/>
        <v>EG_WINDONSR</v>
      </c>
    </row>
    <row r="2107" spans="1:7" x14ac:dyDescent="0.25">
      <c r="A2107" t="s">
        <v>21</v>
      </c>
      <c r="B2107" t="s">
        <v>6</v>
      </c>
      <c r="C2107" t="s">
        <v>8</v>
      </c>
      <c r="D2107" t="s">
        <v>360</v>
      </c>
      <c r="E2107">
        <v>2041</v>
      </c>
      <c r="F2107">
        <v>7.7700000000000005E-2</v>
      </c>
      <c r="G2107" s="2" t="str">
        <f t="shared" si="32"/>
        <v>EG_WINDONSR</v>
      </c>
    </row>
    <row r="2108" spans="1:7" x14ac:dyDescent="0.25">
      <c r="A2108" t="s">
        <v>21</v>
      </c>
      <c r="B2108" t="s">
        <v>6</v>
      </c>
      <c r="C2108" t="s">
        <v>12</v>
      </c>
      <c r="D2108" t="s">
        <v>359</v>
      </c>
      <c r="E2108">
        <v>2024</v>
      </c>
      <c r="F2108">
        <v>0</v>
      </c>
      <c r="G2108" s="2" t="str">
        <f t="shared" si="32"/>
        <v>EG_WINDONNR</v>
      </c>
    </row>
    <row r="2109" spans="1:7" x14ac:dyDescent="0.25">
      <c r="A2109" t="s">
        <v>21</v>
      </c>
      <c r="B2109" t="s">
        <v>6</v>
      </c>
      <c r="C2109" t="s">
        <v>12</v>
      </c>
      <c r="D2109" t="s">
        <v>359</v>
      </c>
      <c r="E2109">
        <v>2025</v>
      </c>
      <c r="F2109">
        <v>0</v>
      </c>
      <c r="G2109" s="2" t="str">
        <f t="shared" si="32"/>
        <v>EG_WINDONNR</v>
      </c>
    </row>
    <row r="2110" spans="1:7" x14ac:dyDescent="0.25">
      <c r="A2110" t="s">
        <v>21</v>
      </c>
      <c r="B2110" t="s">
        <v>6</v>
      </c>
      <c r="C2110" t="s">
        <v>12</v>
      </c>
      <c r="D2110" t="s">
        <v>359</v>
      </c>
      <c r="E2110">
        <v>2026</v>
      </c>
      <c r="F2110">
        <v>0</v>
      </c>
      <c r="G2110" s="2" t="str">
        <f t="shared" si="32"/>
        <v>EG_WINDONNR</v>
      </c>
    </row>
    <row r="2111" spans="1:7" x14ac:dyDescent="0.25">
      <c r="A2111" t="s">
        <v>21</v>
      </c>
      <c r="B2111" t="s">
        <v>6</v>
      </c>
      <c r="C2111" t="s">
        <v>12</v>
      </c>
      <c r="D2111" t="s">
        <v>359</v>
      </c>
      <c r="E2111">
        <v>2027</v>
      </c>
      <c r="F2111">
        <v>0</v>
      </c>
      <c r="G2111" s="2" t="str">
        <f t="shared" si="32"/>
        <v>EG_WINDONNR</v>
      </c>
    </row>
    <row r="2112" spans="1:7" x14ac:dyDescent="0.25">
      <c r="A2112" t="s">
        <v>21</v>
      </c>
      <c r="B2112" t="s">
        <v>6</v>
      </c>
      <c r="C2112" t="s">
        <v>12</v>
      </c>
      <c r="D2112" t="s">
        <v>359</v>
      </c>
      <c r="E2112">
        <v>2028</v>
      </c>
      <c r="F2112">
        <v>0</v>
      </c>
      <c r="G2112" s="2" t="str">
        <f t="shared" si="32"/>
        <v>EG_WINDONNR</v>
      </c>
    </row>
    <row r="2113" spans="1:7" x14ac:dyDescent="0.25">
      <c r="A2113" t="s">
        <v>21</v>
      </c>
      <c r="B2113" t="s">
        <v>6</v>
      </c>
      <c r="C2113" t="s">
        <v>12</v>
      </c>
      <c r="D2113" t="s">
        <v>359</v>
      </c>
      <c r="E2113">
        <v>2029</v>
      </c>
      <c r="F2113">
        <v>0</v>
      </c>
      <c r="G2113" s="2" t="str">
        <f t="shared" si="32"/>
        <v>EG_WINDONNR</v>
      </c>
    </row>
    <row r="2114" spans="1:7" x14ac:dyDescent="0.25">
      <c r="A2114" t="s">
        <v>21</v>
      </c>
      <c r="B2114" t="s">
        <v>6</v>
      </c>
      <c r="C2114" t="s">
        <v>12</v>
      </c>
      <c r="D2114" t="s">
        <v>359</v>
      </c>
      <c r="E2114">
        <v>2030</v>
      </c>
      <c r="F2114">
        <v>0</v>
      </c>
      <c r="G2114" s="2" t="str">
        <f t="shared" si="32"/>
        <v>EG_WINDONNR</v>
      </c>
    </row>
    <row r="2115" spans="1:7" x14ac:dyDescent="0.25">
      <c r="A2115" t="s">
        <v>21</v>
      </c>
      <c r="B2115" t="s">
        <v>6</v>
      </c>
      <c r="C2115" t="s">
        <v>12</v>
      </c>
      <c r="D2115" t="s">
        <v>359</v>
      </c>
      <c r="E2115">
        <v>2031</v>
      </c>
      <c r="F2115">
        <v>0</v>
      </c>
      <c r="G2115" s="2" t="str">
        <f t="shared" ref="G2115:G2178" si="33">_xlfn.CONCAT(A2115,C2115)</f>
        <v>EG_WINDONNR</v>
      </c>
    </row>
    <row r="2116" spans="1:7" x14ac:dyDescent="0.25">
      <c r="A2116" t="s">
        <v>21</v>
      </c>
      <c r="B2116" t="s">
        <v>6</v>
      </c>
      <c r="C2116" t="s">
        <v>12</v>
      </c>
      <c r="D2116" t="s">
        <v>359</v>
      </c>
      <c r="E2116">
        <v>2032</v>
      </c>
      <c r="F2116">
        <v>0</v>
      </c>
      <c r="G2116" s="2" t="str">
        <f t="shared" si="33"/>
        <v>EG_WINDONNR</v>
      </c>
    </row>
    <row r="2117" spans="1:7" x14ac:dyDescent="0.25">
      <c r="A2117" t="s">
        <v>21</v>
      </c>
      <c r="B2117" t="s">
        <v>6</v>
      </c>
      <c r="C2117" t="s">
        <v>12</v>
      </c>
      <c r="D2117" t="s">
        <v>359</v>
      </c>
      <c r="E2117">
        <v>2033</v>
      </c>
      <c r="F2117">
        <v>0</v>
      </c>
      <c r="G2117" s="2" t="str">
        <f t="shared" si="33"/>
        <v>EG_WINDONNR</v>
      </c>
    </row>
    <row r="2118" spans="1:7" x14ac:dyDescent="0.25">
      <c r="A2118" t="s">
        <v>21</v>
      </c>
      <c r="B2118" t="s">
        <v>6</v>
      </c>
      <c r="C2118" t="s">
        <v>12</v>
      </c>
      <c r="D2118" t="s">
        <v>359</v>
      </c>
      <c r="E2118">
        <v>2034</v>
      </c>
      <c r="F2118">
        <v>0</v>
      </c>
      <c r="G2118" s="2" t="str">
        <f t="shared" si="33"/>
        <v>EG_WINDONNR</v>
      </c>
    </row>
    <row r="2119" spans="1:7" x14ac:dyDescent="0.25">
      <c r="A2119" t="s">
        <v>21</v>
      </c>
      <c r="B2119" t="s">
        <v>6</v>
      </c>
      <c r="C2119" t="s">
        <v>12</v>
      </c>
      <c r="D2119" t="s">
        <v>359</v>
      </c>
      <c r="E2119">
        <v>2035</v>
      </c>
      <c r="F2119">
        <v>0</v>
      </c>
      <c r="G2119" s="2" t="str">
        <f t="shared" si="33"/>
        <v>EG_WINDONNR</v>
      </c>
    </row>
    <row r="2120" spans="1:7" x14ac:dyDescent="0.25">
      <c r="A2120" t="s">
        <v>21</v>
      </c>
      <c r="B2120" t="s">
        <v>6</v>
      </c>
      <c r="C2120" t="s">
        <v>12</v>
      </c>
      <c r="D2120" t="s">
        <v>359</v>
      </c>
      <c r="E2120">
        <v>2036</v>
      </c>
      <c r="F2120">
        <v>0</v>
      </c>
      <c r="G2120" s="2" t="str">
        <f t="shared" si="33"/>
        <v>EG_WINDONNR</v>
      </c>
    </row>
    <row r="2121" spans="1:7" x14ac:dyDescent="0.25">
      <c r="A2121" t="s">
        <v>21</v>
      </c>
      <c r="B2121" t="s">
        <v>6</v>
      </c>
      <c r="C2121" t="s">
        <v>12</v>
      </c>
      <c r="D2121" t="s">
        <v>359</v>
      </c>
      <c r="E2121">
        <v>2037</v>
      </c>
      <c r="F2121">
        <v>0</v>
      </c>
      <c r="G2121" s="2" t="str">
        <f t="shared" si="33"/>
        <v>EG_WINDONNR</v>
      </c>
    </row>
    <row r="2122" spans="1:7" x14ac:dyDescent="0.25">
      <c r="A2122" t="s">
        <v>21</v>
      </c>
      <c r="B2122" t="s">
        <v>6</v>
      </c>
      <c r="C2122" t="s">
        <v>12</v>
      </c>
      <c r="D2122" t="s">
        <v>359</v>
      </c>
      <c r="E2122">
        <v>2038</v>
      </c>
      <c r="F2122">
        <v>0</v>
      </c>
      <c r="G2122" s="2" t="str">
        <f t="shared" si="33"/>
        <v>EG_WINDONNR</v>
      </c>
    </row>
    <row r="2123" spans="1:7" x14ac:dyDescent="0.25">
      <c r="A2123" t="s">
        <v>21</v>
      </c>
      <c r="B2123" t="s">
        <v>6</v>
      </c>
      <c r="C2123" t="s">
        <v>12</v>
      </c>
      <c r="D2123" t="s">
        <v>359</v>
      </c>
      <c r="E2123">
        <v>2039</v>
      </c>
      <c r="F2123">
        <v>0</v>
      </c>
      <c r="G2123" s="2" t="str">
        <f t="shared" si="33"/>
        <v>EG_WINDONNR</v>
      </c>
    </row>
    <row r="2124" spans="1:7" x14ac:dyDescent="0.25">
      <c r="A2124" t="s">
        <v>21</v>
      </c>
      <c r="B2124" t="s">
        <v>6</v>
      </c>
      <c r="C2124" t="s">
        <v>12</v>
      </c>
      <c r="D2124" t="s">
        <v>359</v>
      </c>
      <c r="E2124">
        <v>2040</v>
      </c>
      <c r="F2124">
        <v>0</v>
      </c>
      <c r="G2124" s="2" t="str">
        <f t="shared" si="33"/>
        <v>EG_WINDONNR</v>
      </c>
    </row>
    <row r="2125" spans="1:7" x14ac:dyDescent="0.25">
      <c r="A2125" t="s">
        <v>21</v>
      </c>
      <c r="B2125" t="s">
        <v>6</v>
      </c>
      <c r="C2125" t="s">
        <v>12</v>
      </c>
      <c r="D2125" t="s">
        <v>359</v>
      </c>
      <c r="E2125">
        <v>2041</v>
      </c>
      <c r="F2125">
        <v>0</v>
      </c>
      <c r="G2125" s="2" t="str">
        <f t="shared" si="33"/>
        <v>EG_WINDONNR</v>
      </c>
    </row>
    <row r="2126" spans="1:7" x14ac:dyDescent="0.25">
      <c r="A2126" t="s">
        <v>21</v>
      </c>
      <c r="B2126" t="s">
        <v>6</v>
      </c>
      <c r="C2126" t="s">
        <v>12</v>
      </c>
      <c r="D2126" t="s">
        <v>358</v>
      </c>
      <c r="E2126">
        <v>2024</v>
      </c>
      <c r="F2126">
        <v>0</v>
      </c>
      <c r="G2126" s="2" t="str">
        <f t="shared" si="33"/>
        <v>EG_WINDONNR</v>
      </c>
    </row>
    <row r="2127" spans="1:7" x14ac:dyDescent="0.25">
      <c r="A2127" t="s">
        <v>21</v>
      </c>
      <c r="B2127" t="s">
        <v>6</v>
      </c>
      <c r="C2127" t="s">
        <v>12</v>
      </c>
      <c r="D2127" t="s">
        <v>358</v>
      </c>
      <c r="E2127">
        <v>2025</v>
      </c>
      <c r="F2127">
        <v>0</v>
      </c>
      <c r="G2127" s="2" t="str">
        <f t="shared" si="33"/>
        <v>EG_WINDONNR</v>
      </c>
    </row>
    <row r="2128" spans="1:7" x14ac:dyDescent="0.25">
      <c r="A2128" t="s">
        <v>21</v>
      </c>
      <c r="B2128" t="s">
        <v>6</v>
      </c>
      <c r="C2128" t="s">
        <v>12</v>
      </c>
      <c r="D2128" t="s">
        <v>358</v>
      </c>
      <c r="E2128">
        <v>2026</v>
      </c>
      <c r="F2128">
        <v>0</v>
      </c>
      <c r="G2128" s="2" t="str">
        <f t="shared" si="33"/>
        <v>EG_WINDONNR</v>
      </c>
    </row>
    <row r="2129" spans="1:7" x14ac:dyDescent="0.25">
      <c r="A2129" t="s">
        <v>21</v>
      </c>
      <c r="B2129" t="s">
        <v>6</v>
      </c>
      <c r="C2129" t="s">
        <v>12</v>
      </c>
      <c r="D2129" t="s">
        <v>358</v>
      </c>
      <c r="E2129">
        <v>2027</v>
      </c>
      <c r="F2129">
        <v>0</v>
      </c>
      <c r="G2129" s="2" t="str">
        <f t="shared" si="33"/>
        <v>EG_WINDONNR</v>
      </c>
    </row>
    <row r="2130" spans="1:7" x14ac:dyDescent="0.25">
      <c r="A2130" t="s">
        <v>21</v>
      </c>
      <c r="B2130" t="s">
        <v>6</v>
      </c>
      <c r="C2130" t="s">
        <v>12</v>
      </c>
      <c r="D2130" t="s">
        <v>358</v>
      </c>
      <c r="E2130">
        <v>2028</v>
      </c>
      <c r="F2130">
        <v>0</v>
      </c>
      <c r="G2130" s="2" t="str">
        <f t="shared" si="33"/>
        <v>EG_WINDONNR</v>
      </c>
    </row>
    <row r="2131" spans="1:7" x14ac:dyDescent="0.25">
      <c r="A2131" t="s">
        <v>21</v>
      </c>
      <c r="B2131" t="s">
        <v>6</v>
      </c>
      <c r="C2131" t="s">
        <v>12</v>
      </c>
      <c r="D2131" t="s">
        <v>358</v>
      </c>
      <c r="E2131">
        <v>2029</v>
      </c>
      <c r="F2131">
        <v>0</v>
      </c>
      <c r="G2131" s="2" t="str">
        <f t="shared" si="33"/>
        <v>EG_WINDONNR</v>
      </c>
    </row>
    <row r="2132" spans="1:7" x14ac:dyDescent="0.25">
      <c r="A2132" t="s">
        <v>21</v>
      </c>
      <c r="B2132" t="s">
        <v>6</v>
      </c>
      <c r="C2132" t="s">
        <v>12</v>
      </c>
      <c r="D2132" t="s">
        <v>358</v>
      </c>
      <c r="E2132">
        <v>2030</v>
      </c>
      <c r="F2132">
        <v>0</v>
      </c>
      <c r="G2132" s="2" t="str">
        <f t="shared" si="33"/>
        <v>EG_WINDONNR</v>
      </c>
    </row>
    <row r="2133" spans="1:7" x14ac:dyDescent="0.25">
      <c r="A2133" t="s">
        <v>21</v>
      </c>
      <c r="B2133" t="s">
        <v>6</v>
      </c>
      <c r="C2133" t="s">
        <v>12</v>
      </c>
      <c r="D2133" t="s">
        <v>358</v>
      </c>
      <c r="E2133">
        <v>2031</v>
      </c>
      <c r="F2133">
        <v>0</v>
      </c>
      <c r="G2133" s="2" t="str">
        <f t="shared" si="33"/>
        <v>EG_WINDONNR</v>
      </c>
    </row>
    <row r="2134" spans="1:7" x14ac:dyDescent="0.25">
      <c r="A2134" t="s">
        <v>21</v>
      </c>
      <c r="B2134" t="s">
        <v>6</v>
      </c>
      <c r="C2134" t="s">
        <v>12</v>
      </c>
      <c r="D2134" t="s">
        <v>358</v>
      </c>
      <c r="E2134">
        <v>2032</v>
      </c>
      <c r="F2134">
        <v>0</v>
      </c>
      <c r="G2134" s="2" t="str">
        <f t="shared" si="33"/>
        <v>EG_WINDONNR</v>
      </c>
    </row>
    <row r="2135" spans="1:7" x14ac:dyDescent="0.25">
      <c r="A2135" t="s">
        <v>21</v>
      </c>
      <c r="B2135" t="s">
        <v>6</v>
      </c>
      <c r="C2135" t="s">
        <v>12</v>
      </c>
      <c r="D2135" t="s">
        <v>358</v>
      </c>
      <c r="E2135">
        <v>2033</v>
      </c>
      <c r="F2135">
        <v>0</v>
      </c>
      <c r="G2135" s="2" t="str">
        <f t="shared" si="33"/>
        <v>EG_WINDONNR</v>
      </c>
    </row>
    <row r="2136" spans="1:7" x14ac:dyDescent="0.25">
      <c r="A2136" t="s">
        <v>21</v>
      </c>
      <c r="B2136" t="s">
        <v>6</v>
      </c>
      <c r="C2136" t="s">
        <v>12</v>
      </c>
      <c r="D2136" t="s">
        <v>358</v>
      </c>
      <c r="E2136">
        <v>2034</v>
      </c>
      <c r="F2136">
        <v>0</v>
      </c>
      <c r="G2136" s="2" t="str">
        <f t="shared" si="33"/>
        <v>EG_WINDONNR</v>
      </c>
    </row>
    <row r="2137" spans="1:7" x14ac:dyDescent="0.25">
      <c r="A2137" t="s">
        <v>21</v>
      </c>
      <c r="B2137" t="s">
        <v>6</v>
      </c>
      <c r="C2137" t="s">
        <v>12</v>
      </c>
      <c r="D2137" t="s">
        <v>358</v>
      </c>
      <c r="E2137">
        <v>2035</v>
      </c>
      <c r="F2137">
        <v>0</v>
      </c>
      <c r="G2137" s="2" t="str">
        <f t="shared" si="33"/>
        <v>EG_WINDONNR</v>
      </c>
    </row>
    <row r="2138" spans="1:7" x14ac:dyDescent="0.25">
      <c r="A2138" t="s">
        <v>21</v>
      </c>
      <c r="B2138" t="s">
        <v>6</v>
      </c>
      <c r="C2138" t="s">
        <v>12</v>
      </c>
      <c r="D2138" t="s">
        <v>358</v>
      </c>
      <c r="E2138">
        <v>2036</v>
      </c>
      <c r="F2138">
        <v>0</v>
      </c>
      <c r="G2138" s="2" t="str">
        <f t="shared" si="33"/>
        <v>EG_WINDONNR</v>
      </c>
    </row>
    <row r="2139" spans="1:7" x14ac:dyDescent="0.25">
      <c r="A2139" t="s">
        <v>21</v>
      </c>
      <c r="B2139" t="s">
        <v>6</v>
      </c>
      <c r="C2139" t="s">
        <v>12</v>
      </c>
      <c r="D2139" t="s">
        <v>358</v>
      </c>
      <c r="E2139">
        <v>2037</v>
      </c>
      <c r="F2139">
        <v>0</v>
      </c>
      <c r="G2139" s="2" t="str">
        <f t="shared" si="33"/>
        <v>EG_WINDONNR</v>
      </c>
    </row>
    <row r="2140" spans="1:7" x14ac:dyDescent="0.25">
      <c r="A2140" t="s">
        <v>21</v>
      </c>
      <c r="B2140" t="s">
        <v>6</v>
      </c>
      <c r="C2140" t="s">
        <v>12</v>
      </c>
      <c r="D2140" t="s">
        <v>358</v>
      </c>
      <c r="E2140">
        <v>2038</v>
      </c>
      <c r="F2140">
        <v>0</v>
      </c>
      <c r="G2140" s="2" t="str">
        <f t="shared" si="33"/>
        <v>EG_WINDONNR</v>
      </c>
    </row>
    <row r="2141" spans="1:7" x14ac:dyDescent="0.25">
      <c r="A2141" t="s">
        <v>21</v>
      </c>
      <c r="B2141" t="s">
        <v>6</v>
      </c>
      <c r="C2141" t="s">
        <v>12</v>
      </c>
      <c r="D2141" t="s">
        <v>358</v>
      </c>
      <c r="E2141">
        <v>2039</v>
      </c>
      <c r="F2141">
        <v>0</v>
      </c>
      <c r="G2141" s="2" t="str">
        <f t="shared" si="33"/>
        <v>EG_WINDONNR</v>
      </c>
    </row>
    <row r="2142" spans="1:7" x14ac:dyDescent="0.25">
      <c r="A2142" t="s">
        <v>21</v>
      </c>
      <c r="B2142" t="s">
        <v>6</v>
      </c>
      <c r="C2142" t="s">
        <v>12</v>
      </c>
      <c r="D2142" t="s">
        <v>358</v>
      </c>
      <c r="E2142">
        <v>2040</v>
      </c>
      <c r="F2142">
        <v>0</v>
      </c>
      <c r="G2142" s="2" t="str">
        <f t="shared" si="33"/>
        <v>EG_WINDONNR</v>
      </c>
    </row>
    <row r="2143" spans="1:7" x14ac:dyDescent="0.25">
      <c r="A2143" t="s">
        <v>21</v>
      </c>
      <c r="B2143" t="s">
        <v>6</v>
      </c>
      <c r="C2143" t="s">
        <v>12</v>
      </c>
      <c r="D2143" t="s">
        <v>358</v>
      </c>
      <c r="E2143">
        <v>2041</v>
      </c>
      <c r="F2143">
        <v>0</v>
      </c>
      <c r="G2143" s="2" t="str">
        <f t="shared" si="33"/>
        <v>EG_WINDONNR</v>
      </c>
    </row>
    <row r="2144" spans="1:7" x14ac:dyDescent="0.25">
      <c r="A2144" t="s">
        <v>21</v>
      </c>
      <c r="B2144" t="s">
        <v>6</v>
      </c>
      <c r="C2144" t="s">
        <v>12</v>
      </c>
      <c r="D2144" t="s">
        <v>357</v>
      </c>
      <c r="E2144">
        <v>2024</v>
      </c>
      <c r="F2144">
        <v>0</v>
      </c>
      <c r="G2144" s="2" t="str">
        <f t="shared" si="33"/>
        <v>EG_WINDONNR</v>
      </c>
    </row>
    <row r="2145" spans="1:7" x14ac:dyDescent="0.25">
      <c r="A2145" t="s">
        <v>21</v>
      </c>
      <c r="B2145" t="s">
        <v>6</v>
      </c>
      <c r="C2145" t="s">
        <v>12</v>
      </c>
      <c r="D2145" t="s">
        <v>357</v>
      </c>
      <c r="E2145">
        <v>2025</v>
      </c>
      <c r="F2145">
        <v>0</v>
      </c>
      <c r="G2145" s="2" t="str">
        <f t="shared" si="33"/>
        <v>EG_WINDONNR</v>
      </c>
    </row>
    <row r="2146" spans="1:7" x14ac:dyDescent="0.25">
      <c r="A2146" t="s">
        <v>21</v>
      </c>
      <c r="B2146" t="s">
        <v>6</v>
      </c>
      <c r="C2146" t="s">
        <v>12</v>
      </c>
      <c r="D2146" t="s">
        <v>357</v>
      </c>
      <c r="E2146">
        <v>2026</v>
      </c>
      <c r="F2146">
        <v>0</v>
      </c>
      <c r="G2146" s="2" t="str">
        <f t="shared" si="33"/>
        <v>EG_WINDONNR</v>
      </c>
    </row>
    <row r="2147" spans="1:7" x14ac:dyDescent="0.25">
      <c r="A2147" t="s">
        <v>21</v>
      </c>
      <c r="B2147" t="s">
        <v>6</v>
      </c>
      <c r="C2147" t="s">
        <v>12</v>
      </c>
      <c r="D2147" t="s">
        <v>357</v>
      </c>
      <c r="E2147">
        <v>2027</v>
      </c>
      <c r="F2147">
        <v>0</v>
      </c>
      <c r="G2147" s="2" t="str">
        <f t="shared" si="33"/>
        <v>EG_WINDONNR</v>
      </c>
    </row>
    <row r="2148" spans="1:7" x14ac:dyDescent="0.25">
      <c r="A2148" t="s">
        <v>21</v>
      </c>
      <c r="B2148" t="s">
        <v>6</v>
      </c>
      <c r="C2148" t="s">
        <v>12</v>
      </c>
      <c r="D2148" t="s">
        <v>357</v>
      </c>
      <c r="E2148">
        <v>2028</v>
      </c>
      <c r="F2148">
        <v>0</v>
      </c>
      <c r="G2148" s="2" t="str">
        <f t="shared" si="33"/>
        <v>EG_WINDONNR</v>
      </c>
    </row>
    <row r="2149" spans="1:7" x14ac:dyDescent="0.25">
      <c r="A2149" t="s">
        <v>21</v>
      </c>
      <c r="B2149" t="s">
        <v>6</v>
      </c>
      <c r="C2149" t="s">
        <v>12</v>
      </c>
      <c r="D2149" t="s">
        <v>357</v>
      </c>
      <c r="E2149">
        <v>2029</v>
      </c>
      <c r="F2149">
        <v>0</v>
      </c>
      <c r="G2149" s="2" t="str">
        <f t="shared" si="33"/>
        <v>EG_WINDONNR</v>
      </c>
    </row>
    <row r="2150" spans="1:7" x14ac:dyDescent="0.25">
      <c r="A2150" t="s">
        <v>21</v>
      </c>
      <c r="B2150" t="s">
        <v>6</v>
      </c>
      <c r="C2150" t="s">
        <v>12</v>
      </c>
      <c r="D2150" t="s">
        <v>357</v>
      </c>
      <c r="E2150">
        <v>2030</v>
      </c>
      <c r="F2150">
        <v>0</v>
      </c>
      <c r="G2150" s="2" t="str">
        <f t="shared" si="33"/>
        <v>EG_WINDONNR</v>
      </c>
    </row>
    <row r="2151" spans="1:7" x14ac:dyDescent="0.25">
      <c r="A2151" t="s">
        <v>21</v>
      </c>
      <c r="B2151" t="s">
        <v>6</v>
      </c>
      <c r="C2151" t="s">
        <v>12</v>
      </c>
      <c r="D2151" t="s">
        <v>357</v>
      </c>
      <c r="E2151">
        <v>2031</v>
      </c>
      <c r="F2151">
        <v>0</v>
      </c>
      <c r="G2151" s="2" t="str">
        <f t="shared" si="33"/>
        <v>EG_WINDONNR</v>
      </c>
    </row>
    <row r="2152" spans="1:7" x14ac:dyDescent="0.25">
      <c r="A2152" t="s">
        <v>21</v>
      </c>
      <c r="B2152" t="s">
        <v>6</v>
      </c>
      <c r="C2152" t="s">
        <v>12</v>
      </c>
      <c r="D2152" t="s">
        <v>357</v>
      </c>
      <c r="E2152">
        <v>2032</v>
      </c>
      <c r="F2152">
        <v>0</v>
      </c>
      <c r="G2152" s="2" t="str">
        <f t="shared" si="33"/>
        <v>EG_WINDONNR</v>
      </c>
    </row>
    <row r="2153" spans="1:7" x14ac:dyDescent="0.25">
      <c r="A2153" t="s">
        <v>21</v>
      </c>
      <c r="B2153" t="s">
        <v>6</v>
      </c>
      <c r="C2153" t="s">
        <v>12</v>
      </c>
      <c r="D2153" t="s">
        <v>357</v>
      </c>
      <c r="E2153">
        <v>2033</v>
      </c>
      <c r="F2153">
        <v>0</v>
      </c>
      <c r="G2153" s="2" t="str">
        <f t="shared" si="33"/>
        <v>EG_WINDONNR</v>
      </c>
    </row>
    <row r="2154" spans="1:7" x14ac:dyDescent="0.25">
      <c r="A2154" t="s">
        <v>21</v>
      </c>
      <c r="B2154" t="s">
        <v>6</v>
      </c>
      <c r="C2154" t="s">
        <v>12</v>
      </c>
      <c r="D2154" t="s">
        <v>357</v>
      </c>
      <c r="E2154">
        <v>2034</v>
      </c>
      <c r="F2154">
        <v>0</v>
      </c>
      <c r="G2154" s="2" t="str">
        <f t="shared" si="33"/>
        <v>EG_WINDONNR</v>
      </c>
    </row>
    <row r="2155" spans="1:7" x14ac:dyDescent="0.25">
      <c r="A2155" t="s">
        <v>21</v>
      </c>
      <c r="B2155" t="s">
        <v>6</v>
      </c>
      <c r="C2155" t="s">
        <v>12</v>
      </c>
      <c r="D2155" t="s">
        <v>357</v>
      </c>
      <c r="E2155">
        <v>2035</v>
      </c>
      <c r="F2155">
        <v>0</v>
      </c>
      <c r="G2155" s="2" t="str">
        <f t="shared" si="33"/>
        <v>EG_WINDONNR</v>
      </c>
    </row>
    <row r="2156" spans="1:7" x14ac:dyDescent="0.25">
      <c r="A2156" t="s">
        <v>21</v>
      </c>
      <c r="B2156" t="s">
        <v>6</v>
      </c>
      <c r="C2156" t="s">
        <v>12</v>
      </c>
      <c r="D2156" t="s">
        <v>357</v>
      </c>
      <c r="E2156">
        <v>2036</v>
      </c>
      <c r="F2156">
        <v>0</v>
      </c>
      <c r="G2156" s="2" t="str">
        <f t="shared" si="33"/>
        <v>EG_WINDONNR</v>
      </c>
    </row>
    <row r="2157" spans="1:7" x14ac:dyDescent="0.25">
      <c r="A2157" t="s">
        <v>21</v>
      </c>
      <c r="B2157" t="s">
        <v>6</v>
      </c>
      <c r="C2157" t="s">
        <v>12</v>
      </c>
      <c r="D2157" t="s">
        <v>357</v>
      </c>
      <c r="E2157">
        <v>2037</v>
      </c>
      <c r="F2157">
        <v>0</v>
      </c>
      <c r="G2157" s="2" t="str">
        <f t="shared" si="33"/>
        <v>EG_WINDONNR</v>
      </c>
    </row>
    <row r="2158" spans="1:7" x14ac:dyDescent="0.25">
      <c r="A2158" t="s">
        <v>21</v>
      </c>
      <c r="B2158" t="s">
        <v>6</v>
      </c>
      <c r="C2158" t="s">
        <v>12</v>
      </c>
      <c r="D2158" t="s">
        <v>357</v>
      </c>
      <c r="E2158">
        <v>2038</v>
      </c>
      <c r="F2158">
        <v>0</v>
      </c>
      <c r="G2158" s="2" t="str">
        <f t="shared" si="33"/>
        <v>EG_WINDONNR</v>
      </c>
    </row>
    <row r="2159" spans="1:7" x14ac:dyDescent="0.25">
      <c r="A2159" t="s">
        <v>21</v>
      </c>
      <c r="B2159" t="s">
        <v>6</v>
      </c>
      <c r="C2159" t="s">
        <v>12</v>
      </c>
      <c r="D2159" t="s">
        <v>357</v>
      </c>
      <c r="E2159">
        <v>2039</v>
      </c>
      <c r="F2159">
        <v>0</v>
      </c>
      <c r="G2159" s="2" t="str">
        <f t="shared" si="33"/>
        <v>EG_WINDONNR</v>
      </c>
    </row>
    <row r="2160" spans="1:7" x14ac:dyDescent="0.25">
      <c r="A2160" t="s">
        <v>21</v>
      </c>
      <c r="B2160" t="s">
        <v>6</v>
      </c>
      <c r="C2160" t="s">
        <v>12</v>
      </c>
      <c r="D2160" t="s">
        <v>357</v>
      </c>
      <c r="E2160">
        <v>2040</v>
      </c>
      <c r="F2160">
        <v>0</v>
      </c>
      <c r="G2160" s="2" t="str">
        <f t="shared" si="33"/>
        <v>EG_WINDONNR</v>
      </c>
    </row>
    <row r="2161" spans="1:7" x14ac:dyDescent="0.25">
      <c r="A2161" t="s">
        <v>21</v>
      </c>
      <c r="B2161" t="s">
        <v>6</v>
      </c>
      <c r="C2161" t="s">
        <v>12</v>
      </c>
      <c r="D2161" t="s">
        <v>357</v>
      </c>
      <c r="E2161">
        <v>2041</v>
      </c>
      <c r="F2161">
        <v>0</v>
      </c>
      <c r="G2161" s="2" t="str">
        <f t="shared" si="33"/>
        <v>EG_WINDONNR</v>
      </c>
    </row>
    <row r="2162" spans="1:7" x14ac:dyDescent="0.25">
      <c r="A2162" t="s">
        <v>21</v>
      </c>
      <c r="B2162" t="s">
        <v>6</v>
      </c>
      <c r="C2162" t="s">
        <v>12</v>
      </c>
      <c r="D2162" t="s">
        <v>356</v>
      </c>
      <c r="E2162">
        <v>2024</v>
      </c>
      <c r="F2162">
        <v>0</v>
      </c>
      <c r="G2162" s="2" t="str">
        <f t="shared" si="33"/>
        <v>EG_WINDONNR</v>
      </c>
    </row>
    <row r="2163" spans="1:7" x14ac:dyDescent="0.25">
      <c r="A2163" t="s">
        <v>21</v>
      </c>
      <c r="B2163" t="s">
        <v>6</v>
      </c>
      <c r="C2163" t="s">
        <v>12</v>
      </c>
      <c r="D2163" t="s">
        <v>356</v>
      </c>
      <c r="E2163">
        <v>2025</v>
      </c>
      <c r="F2163">
        <v>0</v>
      </c>
      <c r="G2163" s="2" t="str">
        <f t="shared" si="33"/>
        <v>EG_WINDONNR</v>
      </c>
    </row>
    <row r="2164" spans="1:7" x14ac:dyDescent="0.25">
      <c r="A2164" t="s">
        <v>21</v>
      </c>
      <c r="B2164" t="s">
        <v>6</v>
      </c>
      <c r="C2164" t="s">
        <v>12</v>
      </c>
      <c r="D2164" t="s">
        <v>356</v>
      </c>
      <c r="E2164">
        <v>2026</v>
      </c>
      <c r="F2164">
        <v>0</v>
      </c>
      <c r="G2164" s="2" t="str">
        <f t="shared" si="33"/>
        <v>EG_WINDONNR</v>
      </c>
    </row>
    <row r="2165" spans="1:7" x14ac:dyDescent="0.25">
      <c r="A2165" t="s">
        <v>21</v>
      </c>
      <c r="B2165" t="s">
        <v>6</v>
      </c>
      <c r="C2165" t="s">
        <v>12</v>
      </c>
      <c r="D2165" t="s">
        <v>356</v>
      </c>
      <c r="E2165">
        <v>2027</v>
      </c>
      <c r="F2165">
        <v>0</v>
      </c>
      <c r="G2165" s="2" t="str">
        <f t="shared" si="33"/>
        <v>EG_WINDONNR</v>
      </c>
    </row>
    <row r="2166" spans="1:7" x14ac:dyDescent="0.25">
      <c r="A2166" t="s">
        <v>21</v>
      </c>
      <c r="B2166" t="s">
        <v>6</v>
      </c>
      <c r="C2166" t="s">
        <v>12</v>
      </c>
      <c r="D2166" t="s">
        <v>356</v>
      </c>
      <c r="E2166">
        <v>2028</v>
      </c>
      <c r="F2166">
        <v>0</v>
      </c>
      <c r="G2166" s="2" t="str">
        <f t="shared" si="33"/>
        <v>EG_WINDONNR</v>
      </c>
    </row>
    <row r="2167" spans="1:7" x14ac:dyDescent="0.25">
      <c r="A2167" t="s">
        <v>21</v>
      </c>
      <c r="B2167" t="s">
        <v>6</v>
      </c>
      <c r="C2167" t="s">
        <v>12</v>
      </c>
      <c r="D2167" t="s">
        <v>356</v>
      </c>
      <c r="E2167">
        <v>2029</v>
      </c>
      <c r="F2167">
        <v>0</v>
      </c>
      <c r="G2167" s="2" t="str">
        <f t="shared" si="33"/>
        <v>EG_WINDONNR</v>
      </c>
    </row>
    <row r="2168" spans="1:7" x14ac:dyDescent="0.25">
      <c r="A2168" t="s">
        <v>21</v>
      </c>
      <c r="B2168" t="s">
        <v>6</v>
      </c>
      <c r="C2168" t="s">
        <v>12</v>
      </c>
      <c r="D2168" t="s">
        <v>356</v>
      </c>
      <c r="E2168">
        <v>2030</v>
      </c>
      <c r="F2168">
        <v>0</v>
      </c>
      <c r="G2168" s="2" t="str">
        <f t="shared" si="33"/>
        <v>EG_WINDONNR</v>
      </c>
    </row>
    <row r="2169" spans="1:7" x14ac:dyDescent="0.25">
      <c r="A2169" t="s">
        <v>21</v>
      </c>
      <c r="B2169" t="s">
        <v>6</v>
      </c>
      <c r="C2169" t="s">
        <v>12</v>
      </c>
      <c r="D2169" t="s">
        <v>356</v>
      </c>
      <c r="E2169">
        <v>2031</v>
      </c>
      <c r="F2169">
        <v>0</v>
      </c>
      <c r="G2169" s="2" t="str">
        <f t="shared" si="33"/>
        <v>EG_WINDONNR</v>
      </c>
    </row>
    <row r="2170" spans="1:7" x14ac:dyDescent="0.25">
      <c r="A2170" t="s">
        <v>21</v>
      </c>
      <c r="B2170" t="s">
        <v>6</v>
      </c>
      <c r="C2170" t="s">
        <v>12</v>
      </c>
      <c r="D2170" t="s">
        <v>356</v>
      </c>
      <c r="E2170">
        <v>2032</v>
      </c>
      <c r="F2170">
        <v>0</v>
      </c>
      <c r="G2170" s="2" t="str">
        <f t="shared" si="33"/>
        <v>EG_WINDONNR</v>
      </c>
    </row>
    <row r="2171" spans="1:7" x14ac:dyDescent="0.25">
      <c r="A2171" t="s">
        <v>21</v>
      </c>
      <c r="B2171" t="s">
        <v>6</v>
      </c>
      <c r="C2171" t="s">
        <v>12</v>
      </c>
      <c r="D2171" t="s">
        <v>356</v>
      </c>
      <c r="E2171">
        <v>2033</v>
      </c>
      <c r="F2171">
        <v>0</v>
      </c>
      <c r="G2171" s="2" t="str">
        <f t="shared" si="33"/>
        <v>EG_WINDONNR</v>
      </c>
    </row>
    <row r="2172" spans="1:7" x14ac:dyDescent="0.25">
      <c r="A2172" t="s">
        <v>21</v>
      </c>
      <c r="B2172" t="s">
        <v>6</v>
      </c>
      <c r="C2172" t="s">
        <v>12</v>
      </c>
      <c r="D2172" t="s">
        <v>356</v>
      </c>
      <c r="E2172">
        <v>2034</v>
      </c>
      <c r="F2172">
        <v>0</v>
      </c>
      <c r="G2172" s="2" t="str">
        <f t="shared" si="33"/>
        <v>EG_WINDONNR</v>
      </c>
    </row>
    <row r="2173" spans="1:7" x14ac:dyDescent="0.25">
      <c r="A2173" t="s">
        <v>21</v>
      </c>
      <c r="B2173" t="s">
        <v>6</v>
      </c>
      <c r="C2173" t="s">
        <v>12</v>
      </c>
      <c r="D2173" t="s">
        <v>356</v>
      </c>
      <c r="E2173">
        <v>2035</v>
      </c>
      <c r="F2173">
        <v>0</v>
      </c>
      <c r="G2173" s="2" t="str">
        <f t="shared" si="33"/>
        <v>EG_WINDONNR</v>
      </c>
    </row>
    <row r="2174" spans="1:7" x14ac:dyDescent="0.25">
      <c r="A2174" t="s">
        <v>21</v>
      </c>
      <c r="B2174" t="s">
        <v>6</v>
      </c>
      <c r="C2174" t="s">
        <v>12</v>
      </c>
      <c r="D2174" t="s">
        <v>356</v>
      </c>
      <c r="E2174">
        <v>2036</v>
      </c>
      <c r="F2174">
        <v>0</v>
      </c>
      <c r="G2174" s="2" t="str">
        <f t="shared" si="33"/>
        <v>EG_WINDONNR</v>
      </c>
    </row>
    <row r="2175" spans="1:7" x14ac:dyDescent="0.25">
      <c r="A2175" t="s">
        <v>21</v>
      </c>
      <c r="B2175" t="s">
        <v>6</v>
      </c>
      <c r="C2175" t="s">
        <v>12</v>
      </c>
      <c r="D2175" t="s">
        <v>356</v>
      </c>
      <c r="E2175">
        <v>2037</v>
      </c>
      <c r="F2175">
        <v>0</v>
      </c>
      <c r="G2175" s="2" t="str">
        <f t="shared" si="33"/>
        <v>EG_WINDONNR</v>
      </c>
    </row>
    <row r="2176" spans="1:7" x14ac:dyDescent="0.25">
      <c r="A2176" t="s">
        <v>21</v>
      </c>
      <c r="B2176" t="s">
        <v>6</v>
      </c>
      <c r="C2176" t="s">
        <v>12</v>
      </c>
      <c r="D2176" t="s">
        <v>356</v>
      </c>
      <c r="E2176">
        <v>2038</v>
      </c>
      <c r="F2176">
        <v>0</v>
      </c>
      <c r="G2176" s="2" t="str">
        <f t="shared" si="33"/>
        <v>EG_WINDONNR</v>
      </c>
    </row>
    <row r="2177" spans="1:7" x14ac:dyDescent="0.25">
      <c r="A2177" t="s">
        <v>21</v>
      </c>
      <c r="B2177" t="s">
        <v>6</v>
      </c>
      <c r="C2177" t="s">
        <v>12</v>
      </c>
      <c r="D2177" t="s">
        <v>356</v>
      </c>
      <c r="E2177">
        <v>2039</v>
      </c>
      <c r="F2177">
        <v>0</v>
      </c>
      <c r="G2177" s="2" t="str">
        <f t="shared" si="33"/>
        <v>EG_WINDONNR</v>
      </c>
    </row>
    <row r="2178" spans="1:7" x14ac:dyDescent="0.25">
      <c r="A2178" t="s">
        <v>21</v>
      </c>
      <c r="B2178" t="s">
        <v>6</v>
      </c>
      <c r="C2178" t="s">
        <v>12</v>
      </c>
      <c r="D2178" t="s">
        <v>356</v>
      </c>
      <c r="E2178">
        <v>2040</v>
      </c>
      <c r="F2178">
        <v>0</v>
      </c>
      <c r="G2178" s="2" t="str">
        <f t="shared" si="33"/>
        <v>EG_WINDONNR</v>
      </c>
    </row>
    <row r="2179" spans="1:7" x14ac:dyDescent="0.25">
      <c r="A2179" t="s">
        <v>21</v>
      </c>
      <c r="B2179" t="s">
        <v>6</v>
      </c>
      <c r="C2179" t="s">
        <v>12</v>
      </c>
      <c r="D2179" t="s">
        <v>356</v>
      </c>
      <c r="E2179">
        <v>2041</v>
      </c>
      <c r="F2179">
        <v>0</v>
      </c>
      <c r="G2179" s="2" t="str">
        <f t="shared" ref="G2179:G2242" si="34">_xlfn.CONCAT(A2179,C2179)</f>
        <v>EG_WINDONNR</v>
      </c>
    </row>
    <row r="2180" spans="1:7" x14ac:dyDescent="0.25">
      <c r="A2180" t="s">
        <v>21</v>
      </c>
      <c r="B2180" t="s">
        <v>6</v>
      </c>
      <c r="C2180" t="s">
        <v>12</v>
      </c>
      <c r="D2180" t="s">
        <v>355</v>
      </c>
      <c r="E2180">
        <v>2024</v>
      </c>
      <c r="F2180">
        <v>0</v>
      </c>
      <c r="G2180" s="2" t="str">
        <f t="shared" si="34"/>
        <v>EG_WINDONNR</v>
      </c>
    </row>
    <row r="2181" spans="1:7" x14ac:dyDescent="0.25">
      <c r="A2181" t="s">
        <v>21</v>
      </c>
      <c r="B2181" t="s">
        <v>6</v>
      </c>
      <c r="C2181" t="s">
        <v>12</v>
      </c>
      <c r="D2181" t="s">
        <v>355</v>
      </c>
      <c r="E2181">
        <v>2025</v>
      </c>
      <c r="F2181">
        <v>0</v>
      </c>
      <c r="G2181" s="2" t="str">
        <f t="shared" si="34"/>
        <v>EG_WINDONNR</v>
      </c>
    </row>
    <row r="2182" spans="1:7" x14ac:dyDescent="0.25">
      <c r="A2182" t="s">
        <v>21</v>
      </c>
      <c r="B2182" t="s">
        <v>6</v>
      </c>
      <c r="C2182" t="s">
        <v>12</v>
      </c>
      <c r="D2182" t="s">
        <v>355</v>
      </c>
      <c r="E2182">
        <v>2026</v>
      </c>
      <c r="F2182">
        <v>0</v>
      </c>
      <c r="G2182" s="2" t="str">
        <f t="shared" si="34"/>
        <v>EG_WINDONNR</v>
      </c>
    </row>
    <row r="2183" spans="1:7" x14ac:dyDescent="0.25">
      <c r="A2183" t="s">
        <v>21</v>
      </c>
      <c r="B2183" t="s">
        <v>6</v>
      </c>
      <c r="C2183" t="s">
        <v>12</v>
      </c>
      <c r="D2183" t="s">
        <v>355</v>
      </c>
      <c r="E2183">
        <v>2027</v>
      </c>
      <c r="F2183">
        <v>0</v>
      </c>
      <c r="G2183" s="2" t="str">
        <f t="shared" si="34"/>
        <v>EG_WINDONNR</v>
      </c>
    </row>
    <row r="2184" spans="1:7" x14ac:dyDescent="0.25">
      <c r="A2184" t="s">
        <v>21</v>
      </c>
      <c r="B2184" t="s">
        <v>6</v>
      </c>
      <c r="C2184" t="s">
        <v>12</v>
      </c>
      <c r="D2184" t="s">
        <v>355</v>
      </c>
      <c r="E2184">
        <v>2028</v>
      </c>
      <c r="F2184">
        <v>0</v>
      </c>
      <c r="G2184" s="2" t="str">
        <f t="shared" si="34"/>
        <v>EG_WINDONNR</v>
      </c>
    </row>
    <row r="2185" spans="1:7" x14ac:dyDescent="0.25">
      <c r="A2185" t="s">
        <v>21</v>
      </c>
      <c r="B2185" t="s">
        <v>6</v>
      </c>
      <c r="C2185" t="s">
        <v>12</v>
      </c>
      <c r="D2185" t="s">
        <v>355</v>
      </c>
      <c r="E2185">
        <v>2029</v>
      </c>
      <c r="F2185">
        <v>0</v>
      </c>
      <c r="G2185" s="2" t="str">
        <f t="shared" si="34"/>
        <v>EG_WINDONNR</v>
      </c>
    </row>
    <row r="2186" spans="1:7" x14ac:dyDescent="0.25">
      <c r="A2186" t="s">
        <v>21</v>
      </c>
      <c r="B2186" t="s">
        <v>6</v>
      </c>
      <c r="C2186" t="s">
        <v>12</v>
      </c>
      <c r="D2186" t="s">
        <v>355</v>
      </c>
      <c r="E2186">
        <v>2030</v>
      </c>
      <c r="F2186">
        <v>0</v>
      </c>
      <c r="G2186" s="2" t="str">
        <f t="shared" si="34"/>
        <v>EG_WINDONNR</v>
      </c>
    </row>
    <row r="2187" spans="1:7" x14ac:dyDescent="0.25">
      <c r="A2187" t="s">
        <v>21</v>
      </c>
      <c r="B2187" t="s">
        <v>6</v>
      </c>
      <c r="C2187" t="s">
        <v>12</v>
      </c>
      <c r="D2187" t="s">
        <v>355</v>
      </c>
      <c r="E2187">
        <v>2031</v>
      </c>
      <c r="F2187">
        <v>0</v>
      </c>
      <c r="G2187" s="2" t="str">
        <f t="shared" si="34"/>
        <v>EG_WINDONNR</v>
      </c>
    </row>
    <row r="2188" spans="1:7" x14ac:dyDescent="0.25">
      <c r="A2188" t="s">
        <v>21</v>
      </c>
      <c r="B2188" t="s">
        <v>6</v>
      </c>
      <c r="C2188" t="s">
        <v>12</v>
      </c>
      <c r="D2188" t="s">
        <v>355</v>
      </c>
      <c r="E2188">
        <v>2032</v>
      </c>
      <c r="F2188">
        <v>0</v>
      </c>
      <c r="G2188" s="2" t="str">
        <f t="shared" si="34"/>
        <v>EG_WINDONNR</v>
      </c>
    </row>
    <row r="2189" spans="1:7" x14ac:dyDescent="0.25">
      <c r="A2189" t="s">
        <v>21</v>
      </c>
      <c r="B2189" t="s">
        <v>6</v>
      </c>
      <c r="C2189" t="s">
        <v>12</v>
      </c>
      <c r="D2189" t="s">
        <v>355</v>
      </c>
      <c r="E2189">
        <v>2033</v>
      </c>
      <c r="F2189">
        <v>0</v>
      </c>
      <c r="G2189" s="2" t="str">
        <f t="shared" si="34"/>
        <v>EG_WINDONNR</v>
      </c>
    </row>
    <row r="2190" spans="1:7" x14ac:dyDescent="0.25">
      <c r="A2190" t="s">
        <v>21</v>
      </c>
      <c r="B2190" t="s">
        <v>6</v>
      </c>
      <c r="C2190" t="s">
        <v>12</v>
      </c>
      <c r="D2190" t="s">
        <v>355</v>
      </c>
      <c r="E2190">
        <v>2034</v>
      </c>
      <c r="F2190">
        <v>0</v>
      </c>
      <c r="G2190" s="2" t="str">
        <f t="shared" si="34"/>
        <v>EG_WINDONNR</v>
      </c>
    </row>
    <row r="2191" spans="1:7" x14ac:dyDescent="0.25">
      <c r="A2191" t="s">
        <v>21</v>
      </c>
      <c r="B2191" t="s">
        <v>6</v>
      </c>
      <c r="C2191" t="s">
        <v>12</v>
      </c>
      <c r="D2191" t="s">
        <v>355</v>
      </c>
      <c r="E2191">
        <v>2035</v>
      </c>
      <c r="F2191">
        <v>0</v>
      </c>
      <c r="G2191" s="2" t="str">
        <f t="shared" si="34"/>
        <v>EG_WINDONNR</v>
      </c>
    </row>
    <row r="2192" spans="1:7" x14ac:dyDescent="0.25">
      <c r="A2192" t="s">
        <v>21</v>
      </c>
      <c r="B2192" t="s">
        <v>6</v>
      </c>
      <c r="C2192" t="s">
        <v>12</v>
      </c>
      <c r="D2192" t="s">
        <v>355</v>
      </c>
      <c r="E2192">
        <v>2036</v>
      </c>
      <c r="F2192">
        <v>0</v>
      </c>
      <c r="G2192" s="2" t="str">
        <f t="shared" si="34"/>
        <v>EG_WINDONNR</v>
      </c>
    </row>
    <row r="2193" spans="1:7" x14ac:dyDescent="0.25">
      <c r="A2193" t="s">
        <v>21</v>
      </c>
      <c r="B2193" t="s">
        <v>6</v>
      </c>
      <c r="C2193" t="s">
        <v>12</v>
      </c>
      <c r="D2193" t="s">
        <v>355</v>
      </c>
      <c r="E2193">
        <v>2037</v>
      </c>
      <c r="F2193">
        <v>0</v>
      </c>
      <c r="G2193" s="2" t="str">
        <f t="shared" si="34"/>
        <v>EG_WINDONNR</v>
      </c>
    </row>
    <row r="2194" spans="1:7" x14ac:dyDescent="0.25">
      <c r="A2194" t="s">
        <v>21</v>
      </c>
      <c r="B2194" t="s">
        <v>6</v>
      </c>
      <c r="C2194" t="s">
        <v>12</v>
      </c>
      <c r="D2194" t="s">
        <v>355</v>
      </c>
      <c r="E2194">
        <v>2038</v>
      </c>
      <c r="F2194">
        <v>0</v>
      </c>
      <c r="G2194" s="2" t="str">
        <f t="shared" si="34"/>
        <v>EG_WINDONNR</v>
      </c>
    </row>
    <row r="2195" spans="1:7" x14ac:dyDescent="0.25">
      <c r="A2195" t="s">
        <v>21</v>
      </c>
      <c r="B2195" t="s">
        <v>6</v>
      </c>
      <c r="C2195" t="s">
        <v>12</v>
      </c>
      <c r="D2195" t="s">
        <v>355</v>
      </c>
      <c r="E2195">
        <v>2039</v>
      </c>
      <c r="F2195">
        <v>0</v>
      </c>
      <c r="G2195" s="2" t="str">
        <f t="shared" si="34"/>
        <v>EG_WINDONNR</v>
      </c>
    </row>
    <row r="2196" spans="1:7" x14ac:dyDescent="0.25">
      <c r="A2196" t="s">
        <v>21</v>
      </c>
      <c r="B2196" t="s">
        <v>6</v>
      </c>
      <c r="C2196" t="s">
        <v>12</v>
      </c>
      <c r="D2196" t="s">
        <v>355</v>
      </c>
      <c r="E2196">
        <v>2040</v>
      </c>
      <c r="F2196">
        <v>0</v>
      </c>
      <c r="G2196" s="2" t="str">
        <f t="shared" si="34"/>
        <v>EG_WINDONNR</v>
      </c>
    </row>
    <row r="2197" spans="1:7" x14ac:dyDescent="0.25">
      <c r="A2197" t="s">
        <v>21</v>
      </c>
      <c r="B2197" t="s">
        <v>6</v>
      </c>
      <c r="C2197" t="s">
        <v>12</v>
      </c>
      <c r="D2197" t="s">
        <v>355</v>
      </c>
      <c r="E2197">
        <v>2041</v>
      </c>
      <c r="F2197">
        <v>0</v>
      </c>
      <c r="G2197" s="2" t="str">
        <f t="shared" si="34"/>
        <v>EG_WINDONNR</v>
      </c>
    </row>
    <row r="2198" spans="1:7" x14ac:dyDescent="0.25">
      <c r="A2198" t="s">
        <v>21</v>
      </c>
      <c r="B2198" t="s">
        <v>6</v>
      </c>
      <c r="C2198" t="s">
        <v>12</v>
      </c>
      <c r="D2198" t="s">
        <v>354</v>
      </c>
      <c r="E2198">
        <v>2024</v>
      </c>
      <c r="F2198">
        <v>0</v>
      </c>
      <c r="G2198" s="2" t="str">
        <f t="shared" si="34"/>
        <v>EG_WINDONNR</v>
      </c>
    </row>
    <row r="2199" spans="1:7" x14ac:dyDescent="0.25">
      <c r="A2199" t="s">
        <v>21</v>
      </c>
      <c r="B2199" t="s">
        <v>6</v>
      </c>
      <c r="C2199" t="s">
        <v>12</v>
      </c>
      <c r="D2199" t="s">
        <v>354</v>
      </c>
      <c r="E2199">
        <v>2025</v>
      </c>
      <c r="F2199">
        <v>0</v>
      </c>
      <c r="G2199" s="2" t="str">
        <f t="shared" si="34"/>
        <v>EG_WINDONNR</v>
      </c>
    </row>
    <row r="2200" spans="1:7" x14ac:dyDescent="0.25">
      <c r="A2200" t="s">
        <v>21</v>
      </c>
      <c r="B2200" t="s">
        <v>6</v>
      </c>
      <c r="C2200" t="s">
        <v>12</v>
      </c>
      <c r="D2200" t="s">
        <v>354</v>
      </c>
      <c r="E2200">
        <v>2026</v>
      </c>
      <c r="F2200">
        <v>0</v>
      </c>
      <c r="G2200" s="2" t="str">
        <f t="shared" si="34"/>
        <v>EG_WINDONNR</v>
      </c>
    </row>
    <row r="2201" spans="1:7" x14ac:dyDescent="0.25">
      <c r="A2201" t="s">
        <v>21</v>
      </c>
      <c r="B2201" t="s">
        <v>6</v>
      </c>
      <c r="C2201" t="s">
        <v>12</v>
      </c>
      <c r="D2201" t="s">
        <v>354</v>
      </c>
      <c r="E2201">
        <v>2027</v>
      </c>
      <c r="F2201">
        <v>0</v>
      </c>
      <c r="G2201" s="2" t="str">
        <f t="shared" si="34"/>
        <v>EG_WINDONNR</v>
      </c>
    </row>
    <row r="2202" spans="1:7" x14ac:dyDescent="0.25">
      <c r="A2202" t="s">
        <v>21</v>
      </c>
      <c r="B2202" t="s">
        <v>6</v>
      </c>
      <c r="C2202" t="s">
        <v>12</v>
      </c>
      <c r="D2202" t="s">
        <v>354</v>
      </c>
      <c r="E2202">
        <v>2028</v>
      </c>
      <c r="F2202">
        <v>0</v>
      </c>
      <c r="G2202" s="2" t="str">
        <f t="shared" si="34"/>
        <v>EG_WINDONNR</v>
      </c>
    </row>
    <row r="2203" spans="1:7" x14ac:dyDescent="0.25">
      <c r="A2203" t="s">
        <v>21</v>
      </c>
      <c r="B2203" t="s">
        <v>6</v>
      </c>
      <c r="C2203" t="s">
        <v>12</v>
      </c>
      <c r="D2203" t="s">
        <v>354</v>
      </c>
      <c r="E2203">
        <v>2029</v>
      </c>
      <c r="F2203">
        <v>0</v>
      </c>
      <c r="G2203" s="2" t="str">
        <f t="shared" si="34"/>
        <v>EG_WINDONNR</v>
      </c>
    </row>
    <row r="2204" spans="1:7" x14ac:dyDescent="0.25">
      <c r="A2204" t="s">
        <v>21</v>
      </c>
      <c r="B2204" t="s">
        <v>6</v>
      </c>
      <c r="C2204" t="s">
        <v>12</v>
      </c>
      <c r="D2204" t="s">
        <v>354</v>
      </c>
      <c r="E2204">
        <v>2030</v>
      </c>
      <c r="F2204">
        <v>0</v>
      </c>
      <c r="G2204" s="2" t="str">
        <f t="shared" si="34"/>
        <v>EG_WINDONNR</v>
      </c>
    </row>
    <row r="2205" spans="1:7" x14ac:dyDescent="0.25">
      <c r="A2205" t="s">
        <v>21</v>
      </c>
      <c r="B2205" t="s">
        <v>6</v>
      </c>
      <c r="C2205" t="s">
        <v>12</v>
      </c>
      <c r="D2205" t="s">
        <v>354</v>
      </c>
      <c r="E2205">
        <v>2031</v>
      </c>
      <c r="F2205">
        <v>0</v>
      </c>
      <c r="G2205" s="2" t="str">
        <f t="shared" si="34"/>
        <v>EG_WINDONNR</v>
      </c>
    </row>
    <row r="2206" spans="1:7" x14ac:dyDescent="0.25">
      <c r="A2206" t="s">
        <v>21</v>
      </c>
      <c r="B2206" t="s">
        <v>6</v>
      </c>
      <c r="C2206" t="s">
        <v>12</v>
      </c>
      <c r="D2206" t="s">
        <v>354</v>
      </c>
      <c r="E2206">
        <v>2032</v>
      </c>
      <c r="F2206">
        <v>0</v>
      </c>
      <c r="G2206" s="2" t="str">
        <f t="shared" si="34"/>
        <v>EG_WINDONNR</v>
      </c>
    </row>
    <row r="2207" spans="1:7" x14ac:dyDescent="0.25">
      <c r="A2207" t="s">
        <v>21</v>
      </c>
      <c r="B2207" t="s">
        <v>6</v>
      </c>
      <c r="C2207" t="s">
        <v>12</v>
      </c>
      <c r="D2207" t="s">
        <v>354</v>
      </c>
      <c r="E2207">
        <v>2033</v>
      </c>
      <c r="F2207">
        <v>0</v>
      </c>
      <c r="G2207" s="2" t="str">
        <f t="shared" si="34"/>
        <v>EG_WINDONNR</v>
      </c>
    </row>
    <row r="2208" spans="1:7" x14ac:dyDescent="0.25">
      <c r="A2208" t="s">
        <v>21</v>
      </c>
      <c r="B2208" t="s">
        <v>6</v>
      </c>
      <c r="C2208" t="s">
        <v>12</v>
      </c>
      <c r="D2208" t="s">
        <v>354</v>
      </c>
      <c r="E2208">
        <v>2034</v>
      </c>
      <c r="F2208">
        <v>0.46417000000000003</v>
      </c>
      <c r="G2208" s="2" t="str">
        <f t="shared" si="34"/>
        <v>EG_WINDONNR</v>
      </c>
    </row>
    <row r="2209" spans="1:7" x14ac:dyDescent="0.25">
      <c r="A2209" t="s">
        <v>21</v>
      </c>
      <c r="B2209" t="s">
        <v>6</v>
      </c>
      <c r="C2209" t="s">
        <v>12</v>
      </c>
      <c r="D2209" t="s">
        <v>354</v>
      </c>
      <c r="E2209">
        <v>2035</v>
      </c>
      <c r="F2209">
        <v>0.46417000000000003</v>
      </c>
      <c r="G2209" s="2" t="str">
        <f t="shared" si="34"/>
        <v>EG_WINDONNR</v>
      </c>
    </row>
    <row r="2210" spans="1:7" x14ac:dyDescent="0.25">
      <c r="A2210" t="s">
        <v>21</v>
      </c>
      <c r="B2210" t="s">
        <v>6</v>
      </c>
      <c r="C2210" t="s">
        <v>12</v>
      </c>
      <c r="D2210" t="s">
        <v>354</v>
      </c>
      <c r="E2210">
        <v>2036</v>
      </c>
      <c r="F2210">
        <v>0.46417000000000003</v>
      </c>
      <c r="G2210" s="2" t="str">
        <f t="shared" si="34"/>
        <v>EG_WINDONNR</v>
      </c>
    </row>
    <row r="2211" spans="1:7" x14ac:dyDescent="0.25">
      <c r="A2211" t="s">
        <v>21</v>
      </c>
      <c r="B2211" t="s">
        <v>6</v>
      </c>
      <c r="C2211" t="s">
        <v>12</v>
      </c>
      <c r="D2211" t="s">
        <v>354</v>
      </c>
      <c r="E2211">
        <v>2037</v>
      </c>
      <c r="F2211">
        <v>0.46417000000000003</v>
      </c>
      <c r="G2211" s="2" t="str">
        <f t="shared" si="34"/>
        <v>EG_WINDONNR</v>
      </c>
    </row>
    <row r="2212" spans="1:7" x14ac:dyDescent="0.25">
      <c r="A2212" t="s">
        <v>21</v>
      </c>
      <c r="B2212" t="s">
        <v>6</v>
      </c>
      <c r="C2212" t="s">
        <v>12</v>
      </c>
      <c r="D2212" t="s">
        <v>354</v>
      </c>
      <c r="E2212">
        <v>2038</v>
      </c>
      <c r="F2212">
        <v>0.46417000000000003</v>
      </c>
      <c r="G2212" s="2" t="str">
        <f t="shared" si="34"/>
        <v>EG_WINDONNR</v>
      </c>
    </row>
    <row r="2213" spans="1:7" x14ac:dyDescent="0.25">
      <c r="A2213" t="s">
        <v>21</v>
      </c>
      <c r="B2213" t="s">
        <v>6</v>
      </c>
      <c r="C2213" t="s">
        <v>12</v>
      </c>
      <c r="D2213" t="s">
        <v>354</v>
      </c>
      <c r="E2213">
        <v>2039</v>
      </c>
      <c r="F2213">
        <v>0.46417000000000003</v>
      </c>
      <c r="G2213" s="2" t="str">
        <f t="shared" si="34"/>
        <v>EG_WINDONNR</v>
      </c>
    </row>
    <row r="2214" spans="1:7" x14ac:dyDescent="0.25">
      <c r="A2214" t="s">
        <v>21</v>
      </c>
      <c r="B2214" t="s">
        <v>6</v>
      </c>
      <c r="C2214" t="s">
        <v>12</v>
      </c>
      <c r="D2214" t="s">
        <v>354</v>
      </c>
      <c r="E2214">
        <v>2040</v>
      </c>
      <c r="F2214">
        <v>0.52349999999999997</v>
      </c>
      <c r="G2214" s="2" t="str">
        <f t="shared" si="34"/>
        <v>EG_WINDONNR</v>
      </c>
    </row>
    <row r="2215" spans="1:7" x14ac:dyDescent="0.25">
      <c r="A2215" t="s">
        <v>21</v>
      </c>
      <c r="B2215" t="s">
        <v>6</v>
      </c>
      <c r="C2215" t="s">
        <v>12</v>
      </c>
      <c r="D2215" t="s">
        <v>354</v>
      </c>
      <c r="E2215">
        <v>2041</v>
      </c>
      <c r="F2215">
        <v>0.6855</v>
      </c>
      <c r="G2215" s="2" t="str">
        <f t="shared" si="34"/>
        <v>EG_WINDONNR</v>
      </c>
    </row>
    <row r="2216" spans="1:7" x14ac:dyDescent="0.25">
      <c r="A2216" t="s">
        <v>21</v>
      </c>
      <c r="B2216" t="s">
        <v>6</v>
      </c>
      <c r="C2216" t="s">
        <v>12</v>
      </c>
      <c r="D2216" t="s">
        <v>353</v>
      </c>
      <c r="E2216">
        <v>2024</v>
      </c>
      <c r="F2216">
        <v>0</v>
      </c>
      <c r="G2216" s="2" t="str">
        <f t="shared" si="34"/>
        <v>EG_WINDONNR</v>
      </c>
    </row>
    <row r="2217" spans="1:7" x14ac:dyDescent="0.25">
      <c r="A2217" t="s">
        <v>21</v>
      </c>
      <c r="B2217" t="s">
        <v>6</v>
      </c>
      <c r="C2217" t="s">
        <v>12</v>
      </c>
      <c r="D2217" t="s">
        <v>353</v>
      </c>
      <c r="E2217">
        <v>2025</v>
      </c>
      <c r="F2217">
        <v>0</v>
      </c>
      <c r="G2217" s="2" t="str">
        <f t="shared" si="34"/>
        <v>EG_WINDONNR</v>
      </c>
    </row>
    <row r="2218" spans="1:7" x14ac:dyDescent="0.25">
      <c r="A2218" t="s">
        <v>21</v>
      </c>
      <c r="B2218" t="s">
        <v>6</v>
      </c>
      <c r="C2218" t="s">
        <v>12</v>
      </c>
      <c r="D2218" t="s">
        <v>353</v>
      </c>
      <c r="E2218">
        <v>2026</v>
      </c>
      <c r="F2218">
        <v>0</v>
      </c>
      <c r="G2218" s="2" t="str">
        <f t="shared" si="34"/>
        <v>EG_WINDONNR</v>
      </c>
    </row>
    <row r="2219" spans="1:7" x14ac:dyDescent="0.25">
      <c r="A2219" t="s">
        <v>21</v>
      </c>
      <c r="B2219" t="s">
        <v>6</v>
      </c>
      <c r="C2219" t="s">
        <v>12</v>
      </c>
      <c r="D2219" t="s">
        <v>353</v>
      </c>
      <c r="E2219">
        <v>2027</v>
      </c>
      <c r="F2219">
        <v>0</v>
      </c>
      <c r="G2219" s="2" t="str">
        <f t="shared" si="34"/>
        <v>EG_WINDONNR</v>
      </c>
    </row>
    <row r="2220" spans="1:7" x14ac:dyDescent="0.25">
      <c r="A2220" t="s">
        <v>21</v>
      </c>
      <c r="B2220" t="s">
        <v>6</v>
      </c>
      <c r="C2220" t="s">
        <v>12</v>
      </c>
      <c r="D2220" t="s">
        <v>353</v>
      </c>
      <c r="E2220">
        <v>2028</v>
      </c>
      <c r="F2220">
        <v>0</v>
      </c>
      <c r="G2220" s="2" t="str">
        <f t="shared" si="34"/>
        <v>EG_WINDONNR</v>
      </c>
    </row>
    <row r="2221" spans="1:7" x14ac:dyDescent="0.25">
      <c r="A2221" t="s">
        <v>21</v>
      </c>
      <c r="B2221" t="s">
        <v>6</v>
      </c>
      <c r="C2221" t="s">
        <v>12</v>
      </c>
      <c r="D2221" t="s">
        <v>353</v>
      </c>
      <c r="E2221">
        <v>2029</v>
      </c>
      <c r="F2221">
        <v>0</v>
      </c>
      <c r="G2221" s="2" t="str">
        <f t="shared" si="34"/>
        <v>EG_WINDONNR</v>
      </c>
    </row>
    <row r="2222" spans="1:7" x14ac:dyDescent="0.25">
      <c r="A2222" t="s">
        <v>21</v>
      </c>
      <c r="B2222" t="s">
        <v>6</v>
      </c>
      <c r="C2222" t="s">
        <v>12</v>
      </c>
      <c r="D2222" t="s">
        <v>353</v>
      </c>
      <c r="E2222">
        <v>2030</v>
      </c>
      <c r="F2222">
        <v>0</v>
      </c>
      <c r="G2222" s="2" t="str">
        <f t="shared" si="34"/>
        <v>EG_WINDONNR</v>
      </c>
    </row>
    <row r="2223" spans="1:7" x14ac:dyDescent="0.25">
      <c r="A2223" t="s">
        <v>21</v>
      </c>
      <c r="B2223" t="s">
        <v>6</v>
      </c>
      <c r="C2223" t="s">
        <v>12</v>
      </c>
      <c r="D2223" t="s">
        <v>353</v>
      </c>
      <c r="E2223">
        <v>2031</v>
      </c>
      <c r="F2223">
        <v>0</v>
      </c>
      <c r="G2223" s="2" t="str">
        <f t="shared" si="34"/>
        <v>EG_WINDONNR</v>
      </c>
    </row>
    <row r="2224" spans="1:7" x14ac:dyDescent="0.25">
      <c r="A2224" t="s">
        <v>21</v>
      </c>
      <c r="B2224" t="s">
        <v>6</v>
      </c>
      <c r="C2224" t="s">
        <v>12</v>
      </c>
      <c r="D2224" t="s">
        <v>353</v>
      </c>
      <c r="E2224">
        <v>2032</v>
      </c>
      <c r="F2224">
        <v>0</v>
      </c>
      <c r="G2224" s="2" t="str">
        <f t="shared" si="34"/>
        <v>EG_WINDONNR</v>
      </c>
    </row>
    <row r="2225" spans="1:7" x14ac:dyDescent="0.25">
      <c r="A2225" t="s">
        <v>21</v>
      </c>
      <c r="B2225" t="s">
        <v>6</v>
      </c>
      <c r="C2225" t="s">
        <v>12</v>
      </c>
      <c r="D2225" t="s">
        <v>353</v>
      </c>
      <c r="E2225">
        <v>2033</v>
      </c>
      <c r="F2225">
        <v>0</v>
      </c>
      <c r="G2225" s="2" t="str">
        <f t="shared" si="34"/>
        <v>EG_WINDONNR</v>
      </c>
    </row>
    <row r="2226" spans="1:7" x14ac:dyDescent="0.25">
      <c r="A2226" t="s">
        <v>21</v>
      </c>
      <c r="B2226" t="s">
        <v>6</v>
      </c>
      <c r="C2226" t="s">
        <v>12</v>
      </c>
      <c r="D2226" t="s">
        <v>353</v>
      </c>
      <c r="E2226">
        <v>2034</v>
      </c>
      <c r="F2226">
        <v>0</v>
      </c>
      <c r="G2226" s="2" t="str">
        <f t="shared" si="34"/>
        <v>EG_WINDONNR</v>
      </c>
    </row>
    <row r="2227" spans="1:7" x14ac:dyDescent="0.25">
      <c r="A2227" t="s">
        <v>21</v>
      </c>
      <c r="B2227" t="s">
        <v>6</v>
      </c>
      <c r="C2227" t="s">
        <v>12</v>
      </c>
      <c r="D2227" t="s">
        <v>353</v>
      </c>
      <c r="E2227">
        <v>2035</v>
      </c>
      <c r="F2227">
        <v>0</v>
      </c>
      <c r="G2227" s="2" t="str">
        <f t="shared" si="34"/>
        <v>EG_WINDONNR</v>
      </c>
    </row>
    <row r="2228" spans="1:7" x14ac:dyDescent="0.25">
      <c r="A2228" t="s">
        <v>21</v>
      </c>
      <c r="B2228" t="s">
        <v>6</v>
      </c>
      <c r="C2228" t="s">
        <v>12</v>
      </c>
      <c r="D2228" t="s">
        <v>353</v>
      </c>
      <c r="E2228">
        <v>2036</v>
      </c>
      <c r="F2228">
        <v>0</v>
      </c>
      <c r="G2228" s="2" t="str">
        <f t="shared" si="34"/>
        <v>EG_WINDONNR</v>
      </c>
    </row>
    <row r="2229" spans="1:7" x14ac:dyDescent="0.25">
      <c r="A2229" t="s">
        <v>21</v>
      </c>
      <c r="B2229" t="s">
        <v>6</v>
      </c>
      <c r="C2229" t="s">
        <v>12</v>
      </c>
      <c r="D2229" t="s">
        <v>353</v>
      </c>
      <c r="E2229">
        <v>2037</v>
      </c>
      <c r="F2229">
        <v>0</v>
      </c>
      <c r="G2229" s="2" t="str">
        <f t="shared" si="34"/>
        <v>EG_WINDONNR</v>
      </c>
    </row>
    <row r="2230" spans="1:7" x14ac:dyDescent="0.25">
      <c r="A2230" t="s">
        <v>21</v>
      </c>
      <c r="B2230" t="s">
        <v>6</v>
      </c>
      <c r="C2230" t="s">
        <v>12</v>
      </c>
      <c r="D2230" t="s">
        <v>353</v>
      </c>
      <c r="E2230">
        <v>2038</v>
      </c>
      <c r="F2230">
        <v>0</v>
      </c>
      <c r="G2230" s="2" t="str">
        <f t="shared" si="34"/>
        <v>EG_WINDONNR</v>
      </c>
    </row>
    <row r="2231" spans="1:7" x14ac:dyDescent="0.25">
      <c r="A2231" t="s">
        <v>21</v>
      </c>
      <c r="B2231" t="s">
        <v>6</v>
      </c>
      <c r="C2231" t="s">
        <v>12</v>
      </c>
      <c r="D2231" t="s">
        <v>353</v>
      </c>
      <c r="E2231">
        <v>2039</v>
      </c>
      <c r="F2231">
        <v>0</v>
      </c>
      <c r="G2231" s="2" t="str">
        <f t="shared" si="34"/>
        <v>EG_WINDONNR</v>
      </c>
    </row>
    <row r="2232" spans="1:7" x14ac:dyDescent="0.25">
      <c r="A2232" t="s">
        <v>21</v>
      </c>
      <c r="B2232" t="s">
        <v>6</v>
      </c>
      <c r="C2232" t="s">
        <v>12</v>
      </c>
      <c r="D2232" t="s">
        <v>353</v>
      </c>
      <c r="E2232">
        <v>2040</v>
      </c>
      <c r="F2232">
        <v>0</v>
      </c>
      <c r="G2232" s="2" t="str">
        <f t="shared" si="34"/>
        <v>EG_WINDONNR</v>
      </c>
    </row>
    <row r="2233" spans="1:7" x14ac:dyDescent="0.25">
      <c r="A2233" t="s">
        <v>21</v>
      </c>
      <c r="B2233" t="s">
        <v>6</v>
      </c>
      <c r="C2233" t="s">
        <v>12</v>
      </c>
      <c r="D2233" t="s">
        <v>353</v>
      </c>
      <c r="E2233">
        <v>2041</v>
      </c>
      <c r="F2233">
        <v>0</v>
      </c>
      <c r="G2233" s="2" t="str">
        <f t="shared" si="34"/>
        <v>EG_WINDONNR</v>
      </c>
    </row>
    <row r="2234" spans="1:7" x14ac:dyDescent="0.25">
      <c r="A2234" t="s">
        <v>21</v>
      </c>
      <c r="B2234" t="s">
        <v>6</v>
      </c>
      <c r="C2234" t="s">
        <v>12</v>
      </c>
      <c r="D2234" t="s">
        <v>352</v>
      </c>
      <c r="E2234">
        <v>2024</v>
      </c>
      <c r="F2234">
        <v>0</v>
      </c>
      <c r="G2234" s="2" t="str">
        <f t="shared" si="34"/>
        <v>EG_WINDONNR</v>
      </c>
    </row>
    <row r="2235" spans="1:7" x14ac:dyDescent="0.25">
      <c r="A2235" t="s">
        <v>21</v>
      </c>
      <c r="B2235" t="s">
        <v>6</v>
      </c>
      <c r="C2235" t="s">
        <v>12</v>
      </c>
      <c r="D2235" t="s">
        <v>352</v>
      </c>
      <c r="E2235">
        <v>2025</v>
      </c>
      <c r="F2235">
        <v>0</v>
      </c>
      <c r="G2235" s="2" t="str">
        <f t="shared" si="34"/>
        <v>EG_WINDONNR</v>
      </c>
    </row>
    <row r="2236" spans="1:7" x14ac:dyDescent="0.25">
      <c r="A2236" t="s">
        <v>21</v>
      </c>
      <c r="B2236" t="s">
        <v>6</v>
      </c>
      <c r="C2236" t="s">
        <v>12</v>
      </c>
      <c r="D2236" t="s">
        <v>352</v>
      </c>
      <c r="E2236">
        <v>2026</v>
      </c>
      <c r="F2236">
        <v>0</v>
      </c>
      <c r="G2236" s="2" t="str">
        <f t="shared" si="34"/>
        <v>EG_WINDONNR</v>
      </c>
    </row>
    <row r="2237" spans="1:7" x14ac:dyDescent="0.25">
      <c r="A2237" t="s">
        <v>21</v>
      </c>
      <c r="B2237" t="s">
        <v>6</v>
      </c>
      <c r="C2237" t="s">
        <v>12</v>
      </c>
      <c r="D2237" t="s">
        <v>352</v>
      </c>
      <c r="E2237">
        <v>2027</v>
      </c>
      <c r="F2237">
        <v>0</v>
      </c>
      <c r="G2237" s="2" t="str">
        <f t="shared" si="34"/>
        <v>EG_WINDONNR</v>
      </c>
    </row>
    <row r="2238" spans="1:7" x14ac:dyDescent="0.25">
      <c r="A2238" t="s">
        <v>21</v>
      </c>
      <c r="B2238" t="s">
        <v>6</v>
      </c>
      <c r="C2238" t="s">
        <v>12</v>
      </c>
      <c r="D2238" t="s">
        <v>352</v>
      </c>
      <c r="E2238">
        <v>2028</v>
      </c>
      <c r="F2238">
        <v>0</v>
      </c>
      <c r="G2238" s="2" t="str">
        <f t="shared" si="34"/>
        <v>EG_WINDONNR</v>
      </c>
    </row>
    <row r="2239" spans="1:7" x14ac:dyDescent="0.25">
      <c r="A2239" t="s">
        <v>21</v>
      </c>
      <c r="B2239" t="s">
        <v>6</v>
      </c>
      <c r="C2239" t="s">
        <v>12</v>
      </c>
      <c r="D2239" t="s">
        <v>352</v>
      </c>
      <c r="E2239">
        <v>2029</v>
      </c>
      <c r="F2239">
        <v>0</v>
      </c>
      <c r="G2239" s="2" t="str">
        <f t="shared" si="34"/>
        <v>EG_WINDONNR</v>
      </c>
    </row>
    <row r="2240" spans="1:7" x14ac:dyDescent="0.25">
      <c r="A2240" t="s">
        <v>21</v>
      </c>
      <c r="B2240" t="s">
        <v>6</v>
      </c>
      <c r="C2240" t="s">
        <v>12</v>
      </c>
      <c r="D2240" t="s">
        <v>352</v>
      </c>
      <c r="E2240">
        <v>2030</v>
      </c>
      <c r="F2240">
        <v>0</v>
      </c>
      <c r="G2240" s="2" t="str">
        <f t="shared" si="34"/>
        <v>EG_WINDONNR</v>
      </c>
    </row>
    <row r="2241" spans="1:7" x14ac:dyDescent="0.25">
      <c r="A2241" t="s">
        <v>21</v>
      </c>
      <c r="B2241" t="s">
        <v>6</v>
      </c>
      <c r="C2241" t="s">
        <v>12</v>
      </c>
      <c r="D2241" t="s">
        <v>352</v>
      </c>
      <c r="E2241">
        <v>2031</v>
      </c>
      <c r="F2241">
        <v>0</v>
      </c>
      <c r="G2241" s="2" t="str">
        <f t="shared" si="34"/>
        <v>EG_WINDONNR</v>
      </c>
    </row>
    <row r="2242" spans="1:7" x14ac:dyDescent="0.25">
      <c r="A2242" t="s">
        <v>21</v>
      </c>
      <c r="B2242" t="s">
        <v>6</v>
      </c>
      <c r="C2242" t="s">
        <v>12</v>
      </c>
      <c r="D2242" t="s">
        <v>352</v>
      </c>
      <c r="E2242">
        <v>2032</v>
      </c>
      <c r="F2242">
        <v>0</v>
      </c>
      <c r="G2242" s="2" t="str">
        <f t="shared" si="34"/>
        <v>EG_WINDONNR</v>
      </c>
    </row>
    <row r="2243" spans="1:7" x14ac:dyDescent="0.25">
      <c r="A2243" t="s">
        <v>21</v>
      </c>
      <c r="B2243" t="s">
        <v>6</v>
      </c>
      <c r="C2243" t="s">
        <v>12</v>
      </c>
      <c r="D2243" t="s">
        <v>352</v>
      </c>
      <c r="E2243">
        <v>2033</v>
      </c>
      <c r="F2243">
        <v>0</v>
      </c>
      <c r="G2243" s="2" t="str">
        <f t="shared" ref="G2243:G2306" si="35">_xlfn.CONCAT(A2243,C2243)</f>
        <v>EG_WINDONNR</v>
      </c>
    </row>
    <row r="2244" spans="1:7" x14ac:dyDescent="0.25">
      <c r="A2244" t="s">
        <v>21</v>
      </c>
      <c r="B2244" t="s">
        <v>6</v>
      </c>
      <c r="C2244" t="s">
        <v>12</v>
      </c>
      <c r="D2244" t="s">
        <v>352</v>
      </c>
      <c r="E2244">
        <v>2034</v>
      </c>
      <c r="F2244">
        <v>0</v>
      </c>
      <c r="G2244" s="2" t="str">
        <f t="shared" si="35"/>
        <v>EG_WINDONNR</v>
      </c>
    </row>
    <row r="2245" spans="1:7" x14ac:dyDescent="0.25">
      <c r="A2245" t="s">
        <v>21</v>
      </c>
      <c r="B2245" t="s">
        <v>6</v>
      </c>
      <c r="C2245" t="s">
        <v>12</v>
      </c>
      <c r="D2245" t="s">
        <v>352</v>
      </c>
      <c r="E2245">
        <v>2035</v>
      </c>
      <c r="F2245">
        <v>0</v>
      </c>
      <c r="G2245" s="2" t="str">
        <f t="shared" si="35"/>
        <v>EG_WINDONNR</v>
      </c>
    </row>
    <row r="2246" spans="1:7" x14ac:dyDescent="0.25">
      <c r="A2246" t="s">
        <v>21</v>
      </c>
      <c r="B2246" t="s">
        <v>6</v>
      </c>
      <c r="C2246" t="s">
        <v>12</v>
      </c>
      <c r="D2246" t="s">
        <v>352</v>
      </c>
      <c r="E2246">
        <v>2036</v>
      </c>
      <c r="F2246">
        <v>0</v>
      </c>
      <c r="G2246" s="2" t="str">
        <f t="shared" si="35"/>
        <v>EG_WINDONNR</v>
      </c>
    </row>
    <row r="2247" spans="1:7" x14ac:dyDescent="0.25">
      <c r="A2247" t="s">
        <v>21</v>
      </c>
      <c r="B2247" t="s">
        <v>6</v>
      </c>
      <c r="C2247" t="s">
        <v>12</v>
      </c>
      <c r="D2247" t="s">
        <v>352</v>
      </c>
      <c r="E2247">
        <v>2037</v>
      </c>
      <c r="F2247">
        <v>0</v>
      </c>
      <c r="G2247" s="2" t="str">
        <f t="shared" si="35"/>
        <v>EG_WINDONNR</v>
      </c>
    </row>
    <row r="2248" spans="1:7" x14ac:dyDescent="0.25">
      <c r="A2248" t="s">
        <v>21</v>
      </c>
      <c r="B2248" t="s">
        <v>6</v>
      </c>
      <c r="C2248" t="s">
        <v>12</v>
      </c>
      <c r="D2248" t="s">
        <v>352</v>
      </c>
      <c r="E2248">
        <v>2038</v>
      </c>
      <c r="F2248">
        <v>0</v>
      </c>
      <c r="G2248" s="2" t="str">
        <f t="shared" si="35"/>
        <v>EG_WINDONNR</v>
      </c>
    </row>
    <row r="2249" spans="1:7" x14ac:dyDescent="0.25">
      <c r="A2249" t="s">
        <v>21</v>
      </c>
      <c r="B2249" t="s">
        <v>6</v>
      </c>
      <c r="C2249" t="s">
        <v>12</v>
      </c>
      <c r="D2249" t="s">
        <v>352</v>
      </c>
      <c r="E2249">
        <v>2039</v>
      </c>
      <c r="F2249">
        <v>0</v>
      </c>
      <c r="G2249" s="2" t="str">
        <f t="shared" si="35"/>
        <v>EG_WINDONNR</v>
      </c>
    </row>
    <row r="2250" spans="1:7" x14ac:dyDescent="0.25">
      <c r="A2250" t="s">
        <v>21</v>
      </c>
      <c r="B2250" t="s">
        <v>6</v>
      </c>
      <c r="C2250" t="s">
        <v>12</v>
      </c>
      <c r="D2250" t="s">
        <v>352</v>
      </c>
      <c r="E2250">
        <v>2040</v>
      </c>
      <c r="F2250">
        <v>0</v>
      </c>
      <c r="G2250" s="2" t="str">
        <f t="shared" si="35"/>
        <v>EG_WINDONNR</v>
      </c>
    </row>
    <row r="2251" spans="1:7" x14ac:dyDescent="0.25">
      <c r="A2251" t="s">
        <v>21</v>
      </c>
      <c r="B2251" t="s">
        <v>6</v>
      </c>
      <c r="C2251" t="s">
        <v>12</v>
      </c>
      <c r="D2251" t="s">
        <v>352</v>
      </c>
      <c r="E2251">
        <v>2041</v>
      </c>
      <c r="F2251">
        <v>0</v>
      </c>
      <c r="G2251" s="2" t="str">
        <f t="shared" si="35"/>
        <v>EG_WINDONNR</v>
      </c>
    </row>
    <row r="2252" spans="1:7" x14ac:dyDescent="0.25">
      <c r="A2252" t="s">
        <v>7</v>
      </c>
      <c r="B2252" t="s">
        <v>6</v>
      </c>
      <c r="C2252" t="s">
        <v>10</v>
      </c>
      <c r="D2252" t="s">
        <v>376</v>
      </c>
      <c r="E2252">
        <v>2024</v>
      </c>
      <c r="F2252">
        <v>0</v>
      </c>
      <c r="G2252" s="2" t="str">
        <f t="shared" si="35"/>
        <v>EG_BIOMASSER</v>
      </c>
    </row>
    <row r="2253" spans="1:7" x14ac:dyDescent="0.25">
      <c r="A2253" t="s">
        <v>7</v>
      </c>
      <c r="B2253" t="s">
        <v>6</v>
      </c>
      <c r="C2253" t="s">
        <v>10</v>
      </c>
      <c r="D2253" t="s">
        <v>376</v>
      </c>
      <c r="E2253">
        <v>2025</v>
      </c>
      <c r="F2253">
        <v>0</v>
      </c>
      <c r="G2253" s="2" t="str">
        <f t="shared" si="35"/>
        <v>EG_BIOMASSER</v>
      </c>
    </row>
    <row r="2254" spans="1:7" x14ac:dyDescent="0.25">
      <c r="A2254" t="s">
        <v>7</v>
      </c>
      <c r="B2254" t="s">
        <v>6</v>
      </c>
      <c r="C2254" t="s">
        <v>10</v>
      </c>
      <c r="D2254" t="s">
        <v>376</v>
      </c>
      <c r="E2254">
        <v>2026</v>
      </c>
      <c r="F2254">
        <v>0</v>
      </c>
      <c r="G2254" s="2" t="str">
        <f t="shared" si="35"/>
        <v>EG_BIOMASSER</v>
      </c>
    </row>
    <row r="2255" spans="1:7" x14ac:dyDescent="0.25">
      <c r="A2255" t="s">
        <v>7</v>
      </c>
      <c r="B2255" t="s">
        <v>6</v>
      </c>
      <c r="C2255" t="s">
        <v>10</v>
      </c>
      <c r="D2255" t="s">
        <v>376</v>
      </c>
      <c r="E2255">
        <v>2027</v>
      </c>
      <c r="F2255">
        <v>0</v>
      </c>
      <c r="G2255" s="2" t="str">
        <f t="shared" si="35"/>
        <v>EG_BIOMASSER</v>
      </c>
    </row>
    <row r="2256" spans="1:7" x14ac:dyDescent="0.25">
      <c r="A2256" t="s">
        <v>7</v>
      </c>
      <c r="B2256" t="s">
        <v>6</v>
      </c>
      <c r="C2256" t="s">
        <v>10</v>
      </c>
      <c r="D2256" t="s">
        <v>376</v>
      </c>
      <c r="E2256">
        <v>2028</v>
      </c>
      <c r="F2256">
        <v>0</v>
      </c>
      <c r="G2256" s="2" t="str">
        <f t="shared" si="35"/>
        <v>EG_BIOMASSER</v>
      </c>
    </row>
    <row r="2257" spans="1:7" x14ac:dyDescent="0.25">
      <c r="A2257" t="s">
        <v>7</v>
      </c>
      <c r="B2257" t="s">
        <v>6</v>
      </c>
      <c r="C2257" t="s">
        <v>10</v>
      </c>
      <c r="D2257" t="s">
        <v>376</v>
      </c>
      <c r="E2257">
        <v>2029</v>
      </c>
      <c r="F2257">
        <v>0</v>
      </c>
      <c r="G2257" s="2" t="str">
        <f t="shared" si="35"/>
        <v>EG_BIOMASSER</v>
      </c>
    </row>
    <row r="2258" spans="1:7" x14ac:dyDescent="0.25">
      <c r="A2258" t="s">
        <v>7</v>
      </c>
      <c r="B2258" t="s">
        <v>6</v>
      </c>
      <c r="C2258" t="s">
        <v>10</v>
      </c>
      <c r="D2258" t="s">
        <v>376</v>
      </c>
      <c r="E2258">
        <v>2030</v>
      </c>
      <c r="F2258">
        <v>0</v>
      </c>
      <c r="G2258" s="2" t="str">
        <f t="shared" si="35"/>
        <v>EG_BIOMASSER</v>
      </c>
    </row>
    <row r="2259" spans="1:7" x14ac:dyDescent="0.25">
      <c r="A2259" t="s">
        <v>7</v>
      </c>
      <c r="B2259" t="s">
        <v>6</v>
      </c>
      <c r="C2259" t="s">
        <v>10</v>
      </c>
      <c r="D2259" t="s">
        <v>376</v>
      </c>
      <c r="E2259">
        <v>2031</v>
      </c>
      <c r="F2259">
        <v>0</v>
      </c>
      <c r="G2259" s="2" t="str">
        <f t="shared" si="35"/>
        <v>EG_BIOMASSER</v>
      </c>
    </row>
    <row r="2260" spans="1:7" x14ac:dyDescent="0.25">
      <c r="A2260" t="s">
        <v>7</v>
      </c>
      <c r="B2260" t="s">
        <v>6</v>
      </c>
      <c r="C2260" t="s">
        <v>10</v>
      </c>
      <c r="D2260" t="s">
        <v>376</v>
      </c>
      <c r="E2260">
        <v>2032</v>
      </c>
      <c r="F2260">
        <v>0</v>
      </c>
      <c r="G2260" s="2" t="str">
        <f t="shared" si="35"/>
        <v>EG_BIOMASSER</v>
      </c>
    </row>
    <row r="2261" spans="1:7" x14ac:dyDescent="0.25">
      <c r="A2261" t="s">
        <v>7</v>
      </c>
      <c r="B2261" t="s">
        <v>6</v>
      </c>
      <c r="C2261" t="s">
        <v>10</v>
      </c>
      <c r="D2261" t="s">
        <v>376</v>
      </c>
      <c r="E2261">
        <v>2033</v>
      </c>
      <c r="F2261">
        <v>0</v>
      </c>
      <c r="G2261" s="2" t="str">
        <f t="shared" si="35"/>
        <v>EG_BIOMASSER</v>
      </c>
    </row>
    <row r="2262" spans="1:7" x14ac:dyDescent="0.25">
      <c r="A2262" t="s">
        <v>7</v>
      </c>
      <c r="B2262" t="s">
        <v>6</v>
      </c>
      <c r="C2262" t="s">
        <v>10</v>
      </c>
      <c r="D2262" t="s">
        <v>376</v>
      </c>
      <c r="E2262">
        <v>2034</v>
      </c>
      <c r="F2262">
        <v>0</v>
      </c>
      <c r="G2262" s="2" t="str">
        <f t="shared" si="35"/>
        <v>EG_BIOMASSER</v>
      </c>
    </row>
    <row r="2263" spans="1:7" x14ac:dyDescent="0.25">
      <c r="A2263" t="s">
        <v>7</v>
      </c>
      <c r="B2263" t="s">
        <v>6</v>
      </c>
      <c r="C2263" t="s">
        <v>10</v>
      </c>
      <c r="D2263" t="s">
        <v>376</v>
      </c>
      <c r="E2263">
        <v>2035</v>
      </c>
      <c r="F2263">
        <v>0</v>
      </c>
      <c r="G2263" s="2" t="str">
        <f t="shared" si="35"/>
        <v>EG_BIOMASSER</v>
      </c>
    </row>
    <row r="2264" spans="1:7" x14ac:dyDescent="0.25">
      <c r="A2264" t="s">
        <v>7</v>
      </c>
      <c r="B2264" t="s">
        <v>6</v>
      </c>
      <c r="C2264" t="s">
        <v>10</v>
      </c>
      <c r="D2264" t="s">
        <v>376</v>
      </c>
      <c r="E2264">
        <v>2036</v>
      </c>
      <c r="F2264">
        <v>0</v>
      </c>
      <c r="G2264" s="2" t="str">
        <f t="shared" si="35"/>
        <v>EG_BIOMASSER</v>
      </c>
    </row>
    <row r="2265" spans="1:7" x14ac:dyDescent="0.25">
      <c r="A2265" t="s">
        <v>7</v>
      </c>
      <c r="B2265" t="s">
        <v>6</v>
      </c>
      <c r="C2265" t="s">
        <v>10</v>
      </c>
      <c r="D2265" t="s">
        <v>376</v>
      </c>
      <c r="E2265">
        <v>2037</v>
      </c>
      <c r="F2265">
        <v>0</v>
      </c>
      <c r="G2265" s="2" t="str">
        <f t="shared" si="35"/>
        <v>EG_BIOMASSER</v>
      </c>
    </row>
    <row r="2266" spans="1:7" x14ac:dyDescent="0.25">
      <c r="A2266" t="s">
        <v>7</v>
      </c>
      <c r="B2266" t="s">
        <v>6</v>
      </c>
      <c r="C2266" t="s">
        <v>10</v>
      </c>
      <c r="D2266" t="s">
        <v>376</v>
      </c>
      <c r="E2266">
        <v>2038</v>
      </c>
      <c r="F2266">
        <v>0</v>
      </c>
      <c r="G2266" s="2" t="str">
        <f t="shared" si="35"/>
        <v>EG_BIOMASSER</v>
      </c>
    </row>
    <row r="2267" spans="1:7" x14ac:dyDescent="0.25">
      <c r="A2267" t="s">
        <v>7</v>
      </c>
      <c r="B2267" t="s">
        <v>6</v>
      </c>
      <c r="C2267" t="s">
        <v>10</v>
      </c>
      <c r="D2267" t="s">
        <v>376</v>
      </c>
      <c r="E2267">
        <v>2039</v>
      </c>
      <c r="F2267">
        <v>0</v>
      </c>
      <c r="G2267" s="2" t="str">
        <f t="shared" si="35"/>
        <v>EG_BIOMASSER</v>
      </c>
    </row>
    <row r="2268" spans="1:7" x14ac:dyDescent="0.25">
      <c r="A2268" t="s">
        <v>7</v>
      </c>
      <c r="B2268" t="s">
        <v>6</v>
      </c>
      <c r="C2268" t="s">
        <v>10</v>
      </c>
      <c r="D2268" t="s">
        <v>376</v>
      </c>
      <c r="E2268">
        <v>2040</v>
      </c>
      <c r="F2268">
        <v>0</v>
      </c>
      <c r="G2268" s="2" t="str">
        <f t="shared" si="35"/>
        <v>EG_BIOMASSER</v>
      </c>
    </row>
    <row r="2269" spans="1:7" x14ac:dyDescent="0.25">
      <c r="A2269" t="s">
        <v>7</v>
      </c>
      <c r="B2269" t="s">
        <v>6</v>
      </c>
      <c r="C2269" t="s">
        <v>10</v>
      </c>
      <c r="D2269" t="s">
        <v>376</v>
      </c>
      <c r="E2269">
        <v>2041</v>
      </c>
      <c r="F2269">
        <v>0</v>
      </c>
      <c r="G2269" s="2" t="str">
        <f t="shared" si="35"/>
        <v>EG_BIOMASSER</v>
      </c>
    </row>
    <row r="2270" spans="1:7" x14ac:dyDescent="0.25">
      <c r="A2270" t="s">
        <v>7</v>
      </c>
      <c r="B2270" t="s">
        <v>6</v>
      </c>
      <c r="C2270" t="s">
        <v>10</v>
      </c>
      <c r="D2270" t="s">
        <v>375</v>
      </c>
      <c r="E2270">
        <v>2024</v>
      </c>
      <c r="F2270">
        <v>0</v>
      </c>
      <c r="G2270" s="2" t="str">
        <f t="shared" si="35"/>
        <v>EG_BIOMASSER</v>
      </c>
    </row>
    <row r="2271" spans="1:7" x14ac:dyDescent="0.25">
      <c r="A2271" t="s">
        <v>7</v>
      </c>
      <c r="B2271" t="s">
        <v>6</v>
      </c>
      <c r="C2271" t="s">
        <v>10</v>
      </c>
      <c r="D2271" t="s">
        <v>375</v>
      </c>
      <c r="E2271">
        <v>2025</v>
      </c>
      <c r="F2271">
        <v>0</v>
      </c>
      <c r="G2271" s="2" t="str">
        <f t="shared" si="35"/>
        <v>EG_BIOMASSER</v>
      </c>
    </row>
    <row r="2272" spans="1:7" x14ac:dyDescent="0.25">
      <c r="A2272" t="s">
        <v>7</v>
      </c>
      <c r="B2272" t="s">
        <v>6</v>
      </c>
      <c r="C2272" t="s">
        <v>10</v>
      </c>
      <c r="D2272" t="s">
        <v>375</v>
      </c>
      <c r="E2272">
        <v>2026</v>
      </c>
      <c r="F2272">
        <v>0</v>
      </c>
      <c r="G2272" s="2" t="str">
        <f t="shared" si="35"/>
        <v>EG_BIOMASSER</v>
      </c>
    </row>
    <row r="2273" spans="1:7" x14ac:dyDescent="0.25">
      <c r="A2273" t="s">
        <v>7</v>
      </c>
      <c r="B2273" t="s">
        <v>6</v>
      </c>
      <c r="C2273" t="s">
        <v>10</v>
      </c>
      <c r="D2273" t="s">
        <v>375</v>
      </c>
      <c r="E2273">
        <v>2027</v>
      </c>
      <c r="F2273">
        <v>0</v>
      </c>
      <c r="G2273" s="2" t="str">
        <f t="shared" si="35"/>
        <v>EG_BIOMASSER</v>
      </c>
    </row>
    <row r="2274" spans="1:7" x14ac:dyDescent="0.25">
      <c r="A2274" t="s">
        <v>7</v>
      </c>
      <c r="B2274" t="s">
        <v>6</v>
      </c>
      <c r="C2274" t="s">
        <v>10</v>
      </c>
      <c r="D2274" t="s">
        <v>375</v>
      </c>
      <c r="E2274">
        <v>2028</v>
      </c>
      <c r="F2274">
        <v>0</v>
      </c>
      <c r="G2274" s="2" t="str">
        <f t="shared" si="35"/>
        <v>EG_BIOMASSER</v>
      </c>
    </row>
    <row r="2275" spans="1:7" x14ac:dyDescent="0.25">
      <c r="A2275" t="s">
        <v>7</v>
      </c>
      <c r="B2275" t="s">
        <v>6</v>
      </c>
      <c r="C2275" t="s">
        <v>10</v>
      </c>
      <c r="D2275" t="s">
        <v>375</v>
      </c>
      <c r="E2275">
        <v>2029</v>
      </c>
      <c r="F2275">
        <v>0</v>
      </c>
      <c r="G2275" s="2" t="str">
        <f t="shared" si="35"/>
        <v>EG_BIOMASSER</v>
      </c>
    </row>
    <row r="2276" spans="1:7" x14ac:dyDescent="0.25">
      <c r="A2276" t="s">
        <v>7</v>
      </c>
      <c r="B2276" t="s">
        <v>6</v>
      </c>
      <c r="C2276" t="s">
        <v>10</v>
      </c>
      <c r="D2276" t="s">
        <v>375</v>
      </c>
      <c r="E2276">
        <v>2030</v>
      </c>
      <c r="F2276">
        <v>0</v>
      </c>
      <c r="G2276" s="2" t="str">
        <f t="shared" si="35"/>
        <v>EG_BIOMASSER</v>
      </c>
    </row>
    <row r="2277" spans="1:7" x14ac:dyDescent="0.25">
      <c r="A2277" t="s">
        <v>7</v>
      </c>
      <c r="B2277" t="s">
        <v>6</v>
      </c>
      <c r="C2277" t="s">
        <v>10</v>
      </c>
      <c r="D2277" t="s">
        <v>375</v>
      </c>
      <c r="E2277">
        <v>2031</v>
      </c>
      <c r="F2277">
        <v>0</v>
      </c>
      <c r="G2277" s="2" t="str">
        <f t="shared" si="35"/>
        <v>EG_BIOMASSER</v>
      </c>
    </row>
    <row r="2278" spans="1:7" x14ac:dyDescent="0.25">
      <c r="A2278" t="s">
        <v>7</v>
      </c>
      <c r="B2278" t="s">
        <v>6</v>
      </c>
      <c r="C2278" t="s">
        <v>10</v>
      </c>
      <c r="D2278" t="s">
        <v>375</v>
      </c>
      <c r="E2278">
        <v>2032</v>
      </c>
      <c r="F2278">
        <v>0</v>
      </c>
      <c r="G2278" s="2" t="str">
        <f t="shared" si="35"/>
        <v>EG_BIOMASSER</v>
      </c>
    </row>
    <row r="2279" spans="1:7" x14ac:dyDescent="0.25">
      <c r="A2279" t="s">
        <v>7</v>
      </c>
      <c r="B2279" t="s">
        <v>6</v>
      </c>
      <c r="C2279" t="s">
        <v>10</v>
      </c>
      <c r="D2279" t="s">
        <v>375</v>
      </c>
      <c r="E2279">
        <v>2033</v>
      </c>
      <c r="F2279">
        <v>0</v>
      </c>
      <c r="G2279" s="2" t="str">
        <f t="shared" si="35"/>
        <v>EG_BIOMASSER</v>
      </c>
    </row>
    <row r="2280" spans="1:7" x14ac:dyDescent="0.25">
      <c r="A2280" t="s">
        <v>7</v>
      </c>
      <c r="B2280" t="s">
        <v>6</v>
      </c>
      <c r="C2280" t="s">
        <v>10</v>
      </c>
      <c r="D2280" t="s">
        <v>375</v>
      </c>
      <c r="E2280">
        <v>2034</v>
      </c>
      <c r="F2280">
        <v>0</v>
      </c>
      <c r="G2280" s="2" t="str">
        <f t="shared" si="35"/>
        <v>EG_BIOMASSER</v>
      </c>
    </row>
    <row r="2281" spans="1:7" x14ac:dyDescent="0.25">
      <c r="A2281" t="s">
        <v>7</v>
      </c>
      <c r="B2281" t="s">
        <v>6</v>
      </c>
      <c r="C2281" t="s">
        <v>10</v>
      </c>
      <c r="D2281" t="s">
        <v>375</v>
      </c>
      <c r="E2281">
        <v>2035</v>
      </c>
      <c r="F2281">
        <v>0</v>
      </c>
      <c r="G2281" s="2" t="str">
        <f t="shared" si="35"/>
        <v>EG_BIOMASSER</v>
      </c>
    </row>
    <row r="2282" spans="1:7" x14ac:dyDescent="0.25">
      <c r="A2282" t="s">
        <v>7</v>
      </c>
      <c r="B2282" t="s">
        <v>6</v>
      </c>
      <c r="C2282" t="s">
        <v>10</v>
      </c>
      <c r="D2282" t="s">
        <v>375</v>
      </c>
      <c r="E2282">
        <v>2036</v>
      </c>
      <c r="F2282">
        <v>0</v>
      </c>
      <c r="G2282" s="2" t="str">
        <f t="shared" si="35"/>
        <v>EG_BIOMASSER</v>
      </c>
    </row>
    <row r="2283" spans="1:7" x14ac:dyDescent="0.25">
      <c r="A2283" t="s">
        <v>7</v>
      </c>
      <c r="B2283" t="s">
        <v>6</v>
      </c>
      <c r="C2283" t="s">
        <v>10</v>
      </c>
      <c r="D2283" t="s">
        <v>375</v>
      </c>
      <c r="E2283">
        <v>2037</v>
      </c>
      <c r="F2283">
        <v>0</v>
      </c>
      <c r="G2283" s="2" t="str">
        <f t="shared" si="35"/>
        <v>EG_BIOMASSER</v>
      </c>
    </row>
    <row r="2284" spans="1:7" x14ac:dyDescent="0.25">
      <c r="A2284" t="s">
        <v>7</v>
      </c>
      <c r="B2284" t="s">
        <v>6</v>
      </c>
      <c r="C2284" t="s">
        <v>10</v>
      </c>
      <c r="D2284" t="s">
        <v>375</v>
      </c>
      <c r="E2284">
        <v>2038</v>
      </c>
      <c r="F2284">
        <v>0</v>
      </c>
      <c r="G2284" s="2" t="str">
        <f t="shared" si="35"/>
        <v>EG_BIOMASSER</v>
      </c>
    </row>
    <row r="2285" spans="1:7" x14ac:dyDescent="0.25">
      <c r="A2285" t="s">
        <v>7</v>
      </c>
      <c r="B2285" t="s">
        <v>6</v>
      </c>
      <c r="C2285" t="s">
        <v>10</v>
      </c>
      <c r="D2285" t="s">
        <v>375</v>
      </c>
      <c r="E2285">
        <v>2039</v>
      </c>
      <c r="F2285">
        <v>0</v>
      </c>
      <c r="G2285" s="2" t="str">
        <f t="shared" si="35"/>
        <v>EG_BIOMASSER</v>
      </c>
    </row>
    <row r="2286" spans="1:7" x14ac:dyDescent="0.25">
      <c r="A2286" t="s">
        <v>7</v>
      </c>
      <c r="B2286" t="s">
        <v>6</v>
      </c>
      <c r="C2286" t="s">
        <v>10</v>
      </c>
      <c r="D2286" t="s">
        <v>375</v>
      </c>
      <c r="E2286">
        <v>2040</v>
      </c>
      <c r="F2286">
        <v>0</v>
      </c>
      <c r="G2286" s="2" t="str">
        <f t="shared" si="35"/>
        <v>EG_BIOMASSER</v>
      </c>
    </row>
    <row r="2287" spans="1:7" x14ac:dyDescent="0.25">
      <c r="A2287" t="s">
        <v>7</v>
      </c>
      <c r="B2287" t="s">
        <v>6</v>
      </c>
      <c r="C2287" t="s">
        <v>10</v>
      </c>
      <c r="D2287" t="s">
        <v>375</v>
      </c>
      <c r="E2287">
        <v>2041</v>
      </c>
      <c r="F2287">
        <v>0</v>
      </c>
      <c r="G2287" s="2" t="str">
        <f t="shared" si="35"/>
        <v>EG_BIOMASSER</v>
      </c>
    </row>
    <row r="2288" spans="1:7" x14ac:dyDescent="0.25">
      <c r="A2288" t="s">
        <v>7</v>
      </c>
      <c r="B2288" t="s">
        <v>6</v>
      </c>
      <c r="C2288" t="s">
        <v>10</v>
      </c>
      <c r="D2288" t="s">
        <v>374</v>
      </c>
      <c r="E2288">
        <v>2024</v>
      </c>
      <c r="F2288">
        <v>0</v>
      </c>
      <c r="G2288" s="2" t="str">
        <f t="shared" si="35"/>
        <v>EG_BIOMASSER</v>
      </c>
    </row>
    <row r="2289" spans="1:7" x14ac:dyDescent="0.25">
      <c r="A2289" t="s">
        <v>7</v>
      </c>
      <c r="B2289" t="s">
        <v>6</v>
      </c>
      <c r="C2289" t="s">
        <v>10</v>
      </c>
      <c r="D2289" t="s">
        <v>374</v>
      </c>
      <c r="E2289">
        <v>2025</v>
      </c>
      <c r="F2289">
        <v>0</v>
      </c>
      <c r="G2289" s="2" t="str">
        <f t="shared" si="35"/>
        <v>EG_BIOMASSER</v>
      </c>
    </row>
    <row r="2290" spans="1:7" x14ac:dyDescent="0.25">
      <c r="A2290" t="s">
        <v>7</v>
      </c>
      <c r="B2290" t="s">
        <v>6</v>
      </c>
      <c r="C2290" t="s">
        <v>10</v>
      </c>
      <c r="D2290" t="s">
        <v>374</v>
      </c>
      <c r="E2290">
        <v>2026</v>
      </c>
      <c r="F2290">
        <v>0</v>
      </c>
      <c r="G2290" s="2" t="str">
        <f t="shared" si="35"/>
        <v>EG_BIOMASSER</v>
      </c>
    </row>
    <row r="2291" spans="1:7" x14ac:dyDescent="0.25">
      <c r="A2291" t="s">
        <v>7</v>
      </c>
      <c r="B2291" t="s">
        <v>6</v>
      </c>
      <c r="C2291" t="s">
        <v>10</v>
      </c>
      <c r="D2291" t="s">
        <v>374</v>
      </c>
      <c r="E2291">
        <v>2027</v>
      </c>
      <c r="F2291">
        <v>0</v>
      </c>
      <c r="G2291" s="2" t="str">
        <f t="shared" si="35"/>
        <v>EG_BIOMASSER</v>
      </c>
    </row>
    <row r="2292" spans="1:7" x14ac:dyDescent="0.25">
      <c r="A2292" t="s">
        <v>7</v>
      </c>
      <c r="B2292" t="s">
        <v>6</v>
      </c>
      <c r="C2292" t="s">
        <v>10</v>
      </c>
      <c r="D2292" t="s">
        <v>374</v>
      </c>
      <c r="E2292">
        <v>2028</v>
      </c>
      <c r="F2292">
        <v>0</v>
      </c>
      <c r="G2292" s="2" t="str">
        <f t="shared" si="35"/>
        <v>EG_BIOMASSER</v>
      </c>
    </row>
    <row r="2293" spans="1:7" x14ac:dyDescent="0.25">
      <c r="A2293" t="s">
        <v>7</v>
      </c>
      <c r="B2293" t="s">
        <v>6</v>
      </c>
      <c r="C2293" t="s">
        <v>10</v>
      </c>
      <c r="D2293" t="s">
        <v>374</v>
      </c>
      <c r="E2293">
        <v>2029</v>
      </c>
      <c r="F2293">
        <v>0</v>
      </c>
      <c r="G2293" s="2" t="str">
        <f t="shared" si="35"/>
        <v>EG_BIOMASSER</v>
      </c>
    </row>
    <row r="2294" spans="1:7" x14ac:dyDescent="0.25">
      <c r="A2294" t="s">
        <v>7</v>
      </c>
      <c r="B2294" t="s">
        <v>6</v>
      </c>
      <c r="C2294" t="s">
        <v>10</v>
      </c>
      <c r="D2294" t="s">
        <v>374</v>
      </c>
      <c r="E2294">
        <v>2030</v>
      </c>
      <c r="F2294">
        <v>0</v>
      </c>
      <c r="G2294" s="2" t="str">
        <f t="shared" si="35"/>
        <v>EG_BIOMASSER</v>
      </c>
    </row>
    <row r="2295" spans="1:7" x14ac:dyDescent="0.25">
      <c r="A2295" t="s">
        <v>7</v>
      </c>
      <c r="B2295" t="s">
        <v>6</v>
      </c>
      <c r="C2295" t="s">
        <v>10</v>
      </c>
      <c r="D2295" t="s">
        <v>374</v>
      </c>
      <c r="E2295">
        <v>2031</v>
      </c>
      <c r="F2295">
        <v>0</v>
      </c>
      <c r="G2295" s="2" t="str">
        <f t="shared" si="35"/>
        <v>EG_BIOMASSER</v>
      </c>
    </row>
    <row r="2296" spans="1:7" x14ac:dyDescent="0.25">
      <c r="A2296" t="s">
        <v>7</v>
      </c>
      <c r="B2296" t="s">
        <v>6</v>
      </c>
      <c r="C2296" t="s">
        <v>10</v>
      </c>
      <c r="D2296" t="s">
        <v>374</v>
      </c>
      <c r="E2296">
        <v>2032</v>
      </c>
      <c r="F2296">
        <v>0</v>
      </c>
      <c r="G2296" s="2" t="str">
        <f t="shared" si="35"/>
        <v>EG_BIOMASSER</v>
      </c>
    </row>
    <row r="2297" spans="1:7" x14ac:dyDescent="0.25">
      <c r="A2297" t="s">
        <v>7</v>
      </c>
      <c r="B2297" t="s">
        <v>6</v>
      </c>
      <c r="C2297" t="s">
        <v>10</v>
      </c>
      <c r="D2297" t="s">
        <v>374</v>
      </c>
      <c r="E2297">
        <v>2033</v>
      </c>
      <c r="F2297">
        <v>0</v>
      </c>
      <c r="G2297" s="2" t="str">
        <f t="shared" si="35"/>
        <v>EG_BIOMASSER</v>
      </c>
    </row>
    <row r="2298" spans="1:7" x14ac:dyDescent="0.25">
      <c r="A2298" t="s">
        <v>7</v>
      </c>
      <c r="B2298" t="s">
        <v>6</v>
      </c>
      <c r="C2298" t="s">
        <v>10</v>
      </c>
      <c r="D2298" t="s">
        <v>374</v>
      </c>
      <c r="E2298">
        <v>2034</v>
      </c>
      <c r="F2298">
        <v>0</v>
      </c>
      <c r="G2298" s="2" t="str">
        <f t="shared" si="35"/>
        <v>EG_BIOMASSER</v>
      </c>
    </row>
    <row r="2299" spans="1:7" x14ac:dyDescent="0.25">
      <c r="A2299" t="s">
        <v>7</v>
      </c>
      <c r="B2299" t="s">
        <v>6</v>
      </c>
      <c r="C2299" t="s">
        <v>10</v>
      </c>
      <c r="D2299" t="s">
        <v>374</v>
      </c>
      <c r="E2299">
        <v>2035</v>
      </c>
      <c r="F2299">
        <v>0</v>
      </c>
      <c r="G2299" s="2" t="str">
        <f t="shared" si="35"/>
        <v>EG_BIOMASSER</v>
      </c>
    </row>
    <row r="2300" spans="1:7" x14ac:dyDescent="0.25">
      <c r="A2300" t="s">
        <v>7</v>
      </c>
      <c r="B2300" t="s">
        <v>6</v>
      </c>
      <c r="C2300" t="s">
        <v>10</v>
      </c>
      <c r="D2300" t="s">
        <v>374</v>
      </c>
      <c r="E2300">
        <v>2036</v>
      </c>
      <c r="F2300">
        <v>0</v>
      </c>
      <c r="G2300" s="2" t="str">
        <f t="shared" si="35"/>
        <v>EG_BIOMASSER</v>
      </c>
    </row>
    <row r="2301" spans="1:7" x14ac:dyDescent="0.25">
      <c r="A2301" t="s">
        <v>7</v>
      </c>
      <c r="B2301" t="s">
        <v>6</v>
      </c>
      <c r="C2301" t="s">
        <v>10</v>
      </c>
      <c r="D2301" t="s">
        <v>374</v>
      </c>
      <c r="E2301">
        <v>2037</v>
      </c>
      <c r="F2301">
        <v>0</v>
      </c>
      <c r="G2301" s="2" t="str">
        <f t="shared" si="35"/>
        <v>EG_BIOMASSER</v>
      </c>
    </row>
    <row r="2302" spans="1:7" x14ac:dyDescent="0.25">
      <c r="A2302" t="s">
        <v>7</v>
      </c>
      <c r="B2302" t="s">
        <v>6</v>
      </c>
      <c r="C2302" t="s">
        <v>10</v>
      </c>
      <c r="D2302" t="s">
        <v>374</v>
      </c>
      <c r="E2302">
        <v>2038</v>
      </c>
      <c r="F2302">
        <v>0</v>
      </c>
      <c r="G2302" s="2" t="str">
        <f t="shared" si="35"/>
        <v>EG_BIOMASSER</v>
      </c>
    </row>
    <row r="2303" spans="1:7" x14ac:dyDescent="0.25">
      <c r="A2303" t="s">
        <v>7</v>
      </c>
      <c r="B2303" t="s">
        <v>6</v>
      </c>
      <c r="C2303" t="s">
        <v>10</v>
      </c>
      <c r="D2303" t="s">
        <v>374</v>
      </c>
      <c r="E2303">
        <v>2039</v>
      </c>
      <c r="F2303">
        <v>0</v>
      </c>
      <c r="G2303" s="2" t="str">
        <f t="shared" si="35"/>
        <v>EG_BIOMASSER</v>
      </c>
    </row>
    <row r="2304" spans="1:7" x14ac:dyDescent="0.25">
      <c r="A2304" t="s">
        <v>7</v>
      </c>
      <c r="B2304" t="s">
        <v>6</v>
      </c>
      <c r="C2304" t="s">
        <v>10</v>
      </c>
      <c r="D2304" t="s">
        <v>374</v>
      </c>
      <c r="E2304">
        <v>2040</v>
      </c>
      <c r="F2304">
        <v>0</v>
      </c>
      <c r="G2304" s="2" t="str">
        <f t="shared" si="35"/>
        <v>EG_BIOMASSER</v>
      </c>
    </row>
    <row r="2305" spans="1:7" x14ac:dyDescent="0.25">
      <c r="A2305" t="s">
        <v>7</v>
      </c>
      <c r="B2305" t="s">
        <v>6</v>
      </c>
      <c r="C2305" t="s">
        <v>10</v>
      </c>
      <c r="D2305" t="s">
        <v>374</v>
      </c>
      <c r="E2305">
        <v>2041</v>
      </c>
      <c r="F2305">
        <v>0</v>
      </c>
      <c r="G2305" s="2" t="str">
        <f t="shared" si="35"/>
        <v>EG_BIOMASSER</v>
      </c>
    </row>
    <row r="2306" spans="1:7" x14ac:dyDescent="0.25">
      <c r="A2306" t="s">
        <v>7</v>
      </c>
      <c r="B2306" t="s">
        <v>6</v>
      </c>
      <c r="C2306" t="s">
        <v>10</v>
      </c>
      <c r="D2306" t="s">
        <v>373</v>
      </c>
      <c r="E2306">
        <v>2024</v>
      </c>
      <c r="F2306">
        <v>0</v>
      </c>
      <c r="G2306" s="2" t="str">
        <f t="shared" si="35"/>
        <v>EG_BIOMASSER</v>
      </c>
    </row>
    <row r="2307" spans="1:7" x14ac:dyDescent="0.25">
      <c r="A2307" t="s">
        <v>7</v>
      </c>
      <c r="B2307" t="s">
        <v>6</v>
      </c>
      <c r="C2307" t="s">
        <v>10</v>
      </c>
      <c r="D2307" t="s">
        <v>373</v>
      </c>
      <c r="E2307">
        <v>2025</v>
      </c>
      <c r="F2307">
        <v>0</v>
      </c>
      <c r="G2307" s="2" t="str">
        <f t="shared" ref="G2307:G2370" si="36">_xlfn.CONCAT(A2307,C2307)</f>
        <v>EG_BIOMASSER</v>
      </c>
    </row>
    <row r="2308" spans="1:7" x14ac:dyDescent="0.25">
      <c r="A2308" t="s">
        <v>7</v>
      </c>
      <c r="B2308" t="s">
        <v>6</v>
      </c>
      <c r="C2308" t="s">
        <v>10</v>
      </c>
      <c r="D2308" t="s">
        <v>373</v>
      </c>
      <c r="E2308">
        <v>2026</v>
      </c>
      <c r="F2308">
        <v>0</v>
      </c>
      <c r="G2308" s="2" t="str">
        <f t="shared" si="36"/>
        <v>EG_BIOMASSER</v>
      </c>
    </row>
    <row r="2309" spans="1:7" x14ac:dyDescent="0.25">
      <c r="A2309" t="s">
        <v>7</v>
      </c>
      <c r="B2309" t="s">
        <v>6</v>
      </c>
      <c r="C2309" t="s">
        <v>10</v>
      </c>
      <c r="D2309" t="s">
        <v>373</v>
      </c>
      <c r="E2309">
        <v>2027</v>
      </c>
      <c r="F2309">
        <v>0</v>
      </c>
      <c r="G2309" s="2" t="str">
        <f t="shared" si="36"/>
        <v>EG_BIOMASSER</v>
      </c>
    </row>
    <row r="2310" spans="1:7" x14ac:dyDescent="0.25">
      <c r="A2310" t="s">
        <v>7</v>
      </c>
      <c r="B2310" t="s">
        <v>6</v>
      </c>
      <c r="C2310" t="s">
        <v>10</v>
      </c>
      <c r="D2310" t="s">
        <v>373</v>
      </c>
      <c r="E2310">
        <v>2028</v>
      </c>
      <c r="F2310">
        <v>0</v>
      </c>
      <c r="G2310" s="2" t="str">
        <f t="shared" si="36"/>
        <v>EG_BIOMASSER</v>
      </c>
    </row>
    <row r="2311" spans="1:7" x14ac:dyDescent="0.25">
      <c r="A2311" t="s">
        <v>7</v>
      </c>
      <c r="B2311" t="s">
        <v>6</v>
      </c>
      <c r="C2311" t="s">
        <v>10</v>
      </c>
      <c r="D2311" t="s">
        <v>373</v>
      </c>
      <c r="E2311">
        <v>2029</v>
      </c>
      <c r="F2311">
        <v>0</v>
      </c>
      <c r="G2311" s="2" t="str">
        <f t="shared" si="36"/>
        <v>EG_BIOMASSER</v>
      </c>
    </row>
    <row r="2312" spans="1:7" x14ac:dyDescent="0.25">
      <c r="A2312" t="s">
        <v>7</v>
      </c>
      <c r="B2312" t="s">
        <v>6</v>
      </c>
      <c r="C2312" t="s">
        <v>10</v>
      </c>
      <c r="D2312" t="s">
        <v>373</v>
      </c>
      <c r="E2312">
        <v>2030</v>
      </c>
      <c r="F2312">
        <v>0</v>
      </c>
      <c r="G2312" s="2" t="str">
        <f t="shared" si="36"/>
        <v>EG_BIOMASSER</v>
      </c>
    </row>
    <row r="2313" spans="1:7" x14ac:dyDescent="0.25">
      <c r="A2313" t="s">
        <v>7</v>
      </c>
      <c r="B2313" t="s">
        <v>6</v>
      </c>
      <c r="C2313" t="s">
        <v>10</v>
      </c>
      <c r="D2313" t="s">
        <v>373</v>
      </c>
      <c r="E2313">
        <v>2031</v>
      </c>
      <c r="F2313">
        <v>0</v>
      </c>
      <c r="G2313" s="2" t="str">
        <f t="shared" si="36"/>
        <v>EG_BIOMASSER</v>
      </c>
    </row>
    <row r="2314" spans="1:7" x14ac:dyDescent="0.25">
      <c r="A2314" t="s">
        <v>7</v>
      </c>
      <c r="B2314" t="s">
        <v>6</v>
      </c>
      <c r="C2314" t="s">
        <v>10</v>
      </c>
      <c r="D2314" t="s">
        <v>373</v>
      </c>
      <c r="E2314">
        <v>2032</v>
      </c>
      <c r="F2314">
        <v>0</v>
      </c>
      <c r="G2314" s="2" t="str">
        <f t="shared" si="36"/>
        <v>EG_BIOMASSER</v>
      </c>
    </row>
    <row r="2315" spans="1:7" x14ac:dyDescent="0.25">
      <c r="A2315" t="s">
        <v>7</v>
      </c>
      <c r="B2315" t="s">
        <v>6</v>
      </c>
      <c r="C2315" t="s">
        <v>10</v>
      </c>
      <c r="D2315" t="s">
        <v>373</v>
      </c>
      <c r="E2315">
        <v>2033</v>
      </c>
      <c r="F2315">
        <v>0</v>
      </c>
      <c r="G2315" s="2" t="str">
        <f t="shared" si="36"/>
        <v>EG_BIOMASSER</v>
      </c>
    </row>
    <row r="2316" spans="1:7" x14ac:dyDescent="0.25">
      <c r="A2316" t="s">
        <v>7</v>
      </c>
      <c r="B2316" t="s">
        <v>6</v>
      </c>
      <c r="C2316" t="s">
        <v>10</v>
      </c>
      <c r="D2316" t="s">
        <v>373</v>
      </c>
      <c r="E2316">
        <v>2034</v>
      </c>
      <c r="F2316">
        <v>0</v>
      </c>
      <c r="G2316" s="2" t="str">
        <f t="shared" si="36"/>
        <v>EG_BIOMASSER</v>
      </c>
    </row>
    <row r="2317" spans="1:7" x14ac:dyDescent="0.25">
      <c r="A2317" t="s">
        <v>7</v>
      </c>
      <c r="B2317" t="s">
        <v>6</v>
      </c>
      <c r="C2317" t="s">
        <v>10</v>
      </c>
      <c r="D2317" t="s">
        <v>373</v>
      </c>
      <c r="E2317">
        <v>2035</v>
      </c>
      <c r="F2317">
        <v>0</v>
      </c>
      <c r="G2317" s="2" t="str">
        <f t="shared" si="36"/>
        <v>EG_BIOMASSER</v>
      </c>
    </row>
    <row r="2318" spans="1:7" x14ac:dyDescent="0.25">
      <c r="A2318" t="s">
        <v>7</v>
      </c>
      <c r="B2318" t="s">
        <v>6</v>
      </c>
      <c r="C2318" t="s">
        <v>10</v>
      </c>
      <c r="D2318" t="s">
        <v>373</v>
      </c>
      <c r="E2318">
        <v>2036</v>
      </c>
      <c r="F2318">
        <v>0</v>
      </c>
      <c r="G2318" s="2" t="str">
        <f t="shared" si="36"/>
        <v>EG_BIOMASSER</v>
      </c>
    </row>
    <row r="2319" spans="1:7" x14ac:dyDescent="0.25">
      <c r="A2319" t="s">
        <v>7</v>
      </c>
      <c r="B2319" t="s">
        <v>6</v>
      </c>
      <c r="C2319" t="s">
        <v>10</v>
      </c>
      <c r="D2319" t="s">
        <v>373</v>
      </c>
      <c r="E2319">
        <v>2037</v>
      </c>
      <c r="F2319">
        <v>0</v>
      </c>
      <c r="G2319" s="2" t="str">
        <f t="shared" si="36"/>
        <v>EG_BIOMASSER</v>
      </c>
    </row>
    <row r="2320" spans="1:7" x14ac:dyDescent="0.25">
      <c r="A2320" t="s">
        <v>7</v>
      </c>
      <c r="B2320" t="s">
        <v>6</v>
      </c>
      <c r="C2320" t="s">
        <v>10</v>
      </c>
      <c r="D2320" t="s">
        <v>373</v>
      </c>
      <c r="E2320">
        <v>2038</v>
      </c>
      <c r="F2320">
        <v>0</v>
      </c>
      <c r="G2320" s="2" t="str">
        <f t="shared" si="36"/>
        <v>EG_BIOMASSER</v>
      </c>
    </row>
    <row r="2321" spans="1:7" x14ac:dyDescent="0.25">
      <c r="A2321" t="s">
        <v>7</v>
      </c>
      <c r="B2321" t="s">
        <v>6</v>
      </c>
      <c r="C2321" t="s">
        <v>10</v>
      </c>
      <c r="D2321" t="s">
        <v>373</v>
      </c>
      <c r="E2321">
        <v>2039</v>
      </c>
      <c r="F2321">
        <v>0</v>
      </c>
      <c r="G2321" s="2" t="str">
        <f t="shared" si="36"/>
        <v>EG_BIOMASSER</v>
      </c>
    </row>
    <row r="2322" spans="1:7" x14ac:dyDescent="0.25">
      <c r="A2322" t="s">
        <v>7</v>
      </c>
      <c r="B2322" t="s">
        <v>6</v>
      </c>
      <c r="C2322" t="s">
        <v>10</v>
      </c>
      <c r="D2322" t="s">
        <v>373</v>
      </c>
      <c r="E2322">
        <v>2040</v>
      </c>
      <c r="F2322">
        <v>0</v>
      </c>
      <c r="G2322" s="2" t="str">
        <f t="shared" si="36"/>
        <v>EG_BIOMASSER</v>
      </c>
    </row>
    <row r="2323" spans="1:7" x14ac:dyDescent="0.25">
      <c r="A2323" t="s">
        <v>7</v>
      </c>
      <c r="B2323" t="s">
        <v>6</v>
      </c>
      <c r="C2323" t="s">
        <v>10</v>
      </c>
      <c r="D2323" t="s">
        <v>373</v>
      </c>
      <c r="E2323">
        <v>2041</v>
      </c>
      <c r="F2323">
        <v>0</v>
      </c>
      <c r="G2323" s="2" t="str">
        <f t="shared" si="36"/>
        <v>EG_BIOMASSER</v>
      </c>
    </row>
    <row r="2324" spans="1:7" x14ac:dyDescent="0.25">
      <c r="A2324" t="s">
        <v>7</v>
      </c>
      <c r="B2324" t="s">
        <v>6</v>
      </c>
      <c r="C2324" t="s">
        <v>11</v>
      </c>
      <c r="D2324" t="s">
        <v>371</v>
      </c>
      <c r="E2324">
        <v>2024</v>
      </c>
      <c r="F2324">
        <v>0</v>
      </c>
      <c r="G2324" s="2" t="str">
        <f t="shared" si="36"/>
        <v>EG_BIOMASSWR</v>
      </c>
    </row>
    <row r="2325" spans="1:7" x14ac:dyDescent="0.25">
      <c r="A2325" t="s">
        <v>7</v>
      </c>
      <c r="B2325" t="s">
        <v>6</v>
      </c>
      <c r="C2325" t="s">
        <v>11</v>
      </c>
      <c r="D2325" t="s">
        <v>371</v>
      </c>
      <c r="E2325">
        <v>2025</v>
      </c>
      <c r="F2325">
        <v>0</v>
      </c>
      <c r="G2325" s="2" t="str">
        <f t="shared" si="36"/>
        <v>EG_BIOMASSWR</v>
      </c>
    </row>
    <row r="2326" spans="1:7" x14ac:dyDescent="0.25">
      <c r="A2326" t="s">
        <v>7</v>
      </c>
      <c r="B2326" t="s">
        <v>6</v>
      </c>
      <c r="C2326" t="s">
        <v>11</v>
      </c>
      <c r="D2326" t="s">
        <v>371</v>
      </c>
      <c r="E2326">
        <v>2026</v>
      </c>
      <c r="F2326">
        <v>0</v>
      </c>
      <c r="G2326" s="2" t="str">
        <f t="shared" si="36"/>
        <v>EG_BIOMASSWR</v>
      </c>
    </row>
    <row r="2327" spans="1:7" x14ac:dyDescent="0.25">
      <c r="A2327" t="s">
        <v>7</v>
      </c>
      <c r="B2327" t="s">
        <v>6</v>
      </c>
      <c r="C2327" t="s">
        <v>11</v>
      </c>
      <c r="D2327" t="s">
        <v>371</v>
      </c>
      <c r="E2327">
        <v>2027</v>
      </c>
      <c r="F2327">
        <v>0</v>
      </c>
      <c r="G2327" s="2" t="str">
        <f t="shared" si="36"/>
        <v>EG_BIOMASSWR</v>
      </c>
    </row>
    <row r="2328" spans="1:7" x14ac:dyDescent="0.25">
      <c r="A2328" t="s">
        <v>7</v>
      </c>
      <c r="B2328" t="s">
        <v>6</v>
      </c>
      <c r="C2328" t="s">
        <v>11</v>
      </c>
      <c r="D2328" t="s">
        <v>371</v>
      </c>
      <c r="E2328">
        <v>2028</v>
      </c>
      <c r="F2328">
        <v>0</v>
      </c>
      <c r="G2328" s="2" t="str">
        <f t="shared" si="36"/>
        <v>EG_BIOMASSWR</v>
      </c>
    </row>
    <row r="2329" spans="1:7" x14ac:dyDescent="0.25">
      <c r="A2329" t="s">
        <v>7</v>
      </c>
      <c r="B2329" t="s">
        <v>6</v>
      </c>
      <c r="C2329" t="s">
        <v>11</v>
      </c>
      <c r="D2329" t="s">
        <v>371</v>
      </c>
      <c r="E2329">
        <v>2029</v>
      </c>
      <c r="F2329">
        <v>0</v>
      </c>
      <c r="G2329" s="2" t="str">
        <f t="shared" si="36"/>
        <v>EG_BIOMASSWR</v>
      </c>
    </row>
    <row r="2330" spans="1:7" x14ac:dyDescent="0.25">
      <c r="A2330" t="s">
        <v>7</v>
      </c>
      <c r="B2330" t="s">
        <v>6</v>
      </c>
      <c r="C2330" t="s">
        <v>11</v>
      </c>
      <c r="D2330" t="s">
        <v>371</v>
      </c>
      <c r="E2330">
        <v>2030</v>
      </c>
      <c r="F2330">
        <v>0</v>
      </c>
      <c r="G2330" s="2" t="str">
        <f t="shared" si="36"/>
        <v>EG_BIOMASSWR</v>
      </c>
    </row>
    <row r="2331" spans="1:7" x14ac:dyDescent="0.25">
      <c r="A2331" t="s">
        <v>7</v>
      </c>
      <c r="B2331" t="s">
        <v>6</v>
      </c>
      <c r="C2331" t="s">
        <v>11</v>
      </c>
      <c r="D2331" t="s">
        <v>371</v>
      </c>
      <c r="E2331">
        <v>2031</v>
      </c>
      <c r="F2331">
        <v>0</v>
      </c>
      <c r="G2331" s="2" t="str">
        <f t="shared" si="36"/>
        <v>EG_BIOMASSWR</v>
      </c>
    </row>
    <row r="2332" spans="1:7" x14ac:dyDescent="0.25">
      <c r="A2332" t="s">
        <v>7</v>
      </c>
      <c r="B2332" t="s">
        <v>6</v>
      </c>
      <c r="C2332" t="s">
        <v>11</v>
      </c>
      <c r="D2332" t="s">
        <v>371</v>
      </c>
      <c r="E2332">
        <v>2032</v>
      </c>
      <c r="F2332">
        <v>0</v>
      </c>
      <c r="G2332" s="2" t="str">
        <f t="shared" si="36"/>
        <v>EG_BIOMASSWR</v>
      </c>
    </row>
    <row r="2333" spans="1:7" x14ac:dyDescent="0.25">
      <c r="A2333" t="s">
        <v>7</v>
      </c>
      <c r="B2333" t="s">
        <v>6</v>
      </c>
      <c r="C2333" t="s">
        <v>11</v>
      </c>
      <c r="D2333" t="s">
        <v>371</v>
      </c>
      <c r="E2333">
        <v>2033</v>
      </c>
      <c r="F2333">
        <v>0</v>
      </c>
      <c r="G2333" s="2" t="str">
        <f t="shared" si="36"/>
        <v>EG_BIOMASSWR</v>
      </c>
    </row>
    <row r="2334" spans="1:7" x14ac:dyDescent="0.25">
      <c r="A2334" t="s">
        <v>7</v>
      </c>
      <c r="B2334" t="s">
        <v>6</v>
      </c>
      <c r="C2334" t="s">
        <v>11</v>
      </c>
      <c r="D2334" t="s">
        <v>371</v>
      </c>
      <c r="E2334">
        <v>2034</v>
      </c>
      <c r="F2334">
        <v>0</v>
      </c>
      <c r="G2334" s="2" t="str">
        <f t="shared" si="36"/>
        <v>EG_BIOMASSWR</v>
      </c>
    </row>
    <row r="2335" spans="1:7" x14ac:dyDescent="0.25">
      <c r="A2335" t="s">
        <v>7</v>
      </c>
      <c r="B2335" t="s">
        <v>6</v>
      </c>
      <c r="C2335" t="s">
        <v>11</v>
      </c>
      <c r="D2335" t="s">
        <v>371</v>
      </c>
      <c r="E2335">
        <v>2035</v>
      </c>
      <c r="F2335">
        <v>0</v>
      </c>
      <c r="G2335" s="2" t="str">
        <f t="shared" si="36"/>
        <v>EG_BIOMASSWR</v>
      </c>
    </row>
    <row r="2336" spans="1:7" x14ac:dyDescent="0.25">
      <c r="A2336" t="s">
        <v>7</v>
      </c>
      <c r="B2336" t="s">
        <v>6</v>
      </c>
      <c r="C2336" t="s">
        <v>11</v>
      </c>
      <c r="D2336" t="s">
        <v>371</v>
      </c>
      <c r="E2336">
        <v>2036</v>
      </c>
      <c r="F2336">
        <v>0</v>
      </c>
      <c r="G2336" s="2" t="str">
        <f t="shared" si="36"/>
        <v>EG_BIOMASSWR</v>
      </c>
    </row>
    <row r="2337" spans="1:7" x14ac:dyDescent="0.25">
      <c r="A2337" t="s">
        <v>7</v>
      </c>
      <c r="B2337" t="s">
        <v>6</v>
      </c>
      <c r="C2337" t="s">
        <v>11</v>
      </c>
      <c r="D2337" t="s">
        <v>371</v>
      </c>
      <c r="E2337">
        <v>2037</v>
      </c>
      <c r="F2337">
        <v>0</v>
      </c>
      <c r="G2337" s="2" t="str">
        <f t="shared" si="36"/>
        <v>EG_BIOMASSWR</v>
      </c>
    </row>
    <row r="2338" spans="1:7" x14ac:dyDescent="0.25">
      <c r="A2338" t="s">
        <v>7</v>
      </c>
      <c r="B2338" t="s">
        <v>6</v>
      </c>
      <c r="C2338" t="s">
        <v>11</v>
      </c>
      <c r="D2338" t="s">
        <v>371</v>
      </c>
      <c r="E2338">
        <v>2038</v>
      </c>
      <c r="F2338">
        <v>0</v>
      </c>
      <c r="G2338" s="2" t="str">
        <f t="shared" si="36"/>
        <v>EG_BIOMASSWR</v>
      </c>
    </row>
    <row r="2339" spans="1:7" x14ac:dyDescent="0.25">
      <c r="A2339" t="s">
        <v>7</v>
      </c>
      <c r="B2339" t="s">
        <v>6</v>
      </c>
      <c r="C2339" t="s">
        <v>11</v>
      </c>
      <c r="D2339" t="s">
        <v>371</v>
      </c>
      <c r="E2339">
        <v>2039</v>
      </c>
      <c r="F2339">
        <v>0</v>
      </c>
      <c r="G2339" s="2" t="str">
        <f t="shared" si="36"/>
        <v>EG_BIOMASSWR</v>
      </c>
    </row>
    <row r="2340" spans="1:7" x14ac:dyDescent="0.25">
      <c r="A2340" t="s">
        <v>7</v>
      </c>
      <c r="B2340" t="s">
        <v>6</v>
      </c>
      <c r="C2340" t="s">
        <v>11</v>
      </c>
      <c r="D2340" t="s">
        <v>371</v>
      </c>
      <c r="E2340">
        <v>2040</v>
      </c>
      <c r="F2340">
        <v>0</v>
      </c>
      <c r="G2340" s="2" t="str">
        <f t="shared" si="36"/>
        <v>EG_BIOMASSWR</v>
      </c>
    </row>
    <row r="2341" spans="1:7" x14ac:dyDescent="0.25">
      <c r="A2341" t="s">
        <v>7</v>
      </c>
      <c r="B2341" t="s">
        <v>6</v>
      </c>
      <c r="C2341" t="s">
        <v>11</v>
      </c>
      <c r="D2341" t="s">
        <v>371</v>
      </c>
      <c r="E2341">
        <v>2041</v>
      </c>
      <c r="F2341">
        <v>0</v>
      </c>
      <c r="G2341" s="2" t="str">
        <f t="shared" si="36"/>
        <v>EG_BIOMASSWR</v>
      </c>
    </row>
    <row r="2342" spans="1:7" x14ac:dyDescent="0.25">
      <c r="A2342" t="s">
        <v>7</v>
      </c>
      <c r="B2342" t="s">
        <v>6</v>
      </c>
      <c r="C2342" t="s">
        <v>11</v>
      </c>
      <c r="D2342" t="s">
        <v>370</v>
      </c>
      <c r="E2342">
        <v>2024</v>
      </c>
      <c r="F2342">
        <v>0</v>
      </c>
      <c r="G2342" s="2" t="str">
        <f t="shared" si="36"/>
        <v>EG_BIOMASSWR</v>
      </c>
    </row>
    <row r="2343" spans="1:7" x14ac:dyDescent="0.25">
      <c r="A2343" t="s">
        <v>7</v>
      </c>
      <c r="B2343" t="s">
        <v>6</v>
      </c>
      <c r="C2343" t="s">
        <v>11</v>
      </c>
      <c r="D2343" t="s">
        <v>370</v>
      </c>
      <c r="E2343">
        <v>2025</v>
      </c>
      <c r="F2343">
        <v>0</v>
      </c>
      <c r="G2343" s="2" t="str">
        <f t="shared" si="36"/>
        <v>EG_BIOMASSWR</v>
      </c>
    </row>
    <row r="2344" spans="1:7" x14ac:dyDescent="0.25">
      <c r="A2344" t="s">
        <v>7</v>
      </c>
      <c r="B2344" t="s">
        <v>6</v>
      </c>
      <c r="C2344" t="s">
        <v>11</v>
      </c>
      <c r="D2344" t="s">
        <v>370</v>
      </c>
      <c r="E2344">
        <v>2026</v>
      </c>
      <c r="F2344">
        <v>0</v>
      </c>
      <c r="G2344" s="2" t="str">
        <f t="shared" si="36"/>
        <v>EG_BIOMASSWR</v>
      </c>
    </row>
    <row r="2345" spans="1:7" x14ac:dyDescent="0.25">
      <c r="A2345" t="s">
        <v>7</v>
      </c>
      <c r="B2345" t="s">
        <v>6</v>
      </c>
      <c r="C2345" t="s">
        <v>11</v>
      </c>
      <c r="D2345" t="s">
        <v>370</v>
      </c>
      <c r="E2345">
        <v>2027</v>
      </c>
      <c r="F2345">
        <v>0</v>
      </c>
      <c r="G2345" s="2" t="str">
        <f t="shared" si="36"/>
        <v>EG_BIOMASSWR</v>
      </c>
    </row>
    <row r="2346" spans="1:7" x14ac:dyDescent="0.25">
      <c r="A2346" t="s">
        <v>7</v>
      </c>
      <c r="B2346" t="s">
        <v>6</v>
      </c>
      <c r="C2346" t="s">
        <v>11</v>
      </c>
      <c r="D2346" t="s">
        <v>370</v>
      </c>
      <c r="E2346">
        <v>2028</v>
      </c>
      <c r="F2346">
        <v>0</v>
      </c>
      <c r="G2346" s="2" t="str">
        <f t="shared" si="36"/>
        <v>EG_BIOMASSWR</v>
      </c>
    </row>
    <row r="2347" spans="1:7" x14ac:dyDescent="0.25">
      <c r="A2347" t="s">
        <v>7</v>
      </c>
      <c r="B2347" t="s">
        <v>6</v>
      </c>
      <c r="C2347" t="s">
        <v>11</v>
      </c>
      <c r="D2347" t="s">
        <v>370</v>
      </c>
      <c r="E2347">
        <v>2029</v>
      </c>
      <c r="F2347">
        <v>0</v>
      </c>
      <c r="G2347" s="2" t="str">
        <f t="shared" si="36"/>
        <v>EG_BIOMASSWR</v>
      </c>
    </row>
    <row r="2348" spans="1:7" x14ac:dyDescent="0.25">
      <c r="A2348" t="s">
        <v>7</v>
      </c>
      <c r="B2348" t="s">
        <v>6</v>
      </c>
      <c r="C2348" t="s">
        <v>11</v>
      </c>
      <c r="D2348" t="s">
        <v>370</v>
      </c>
      <c r="E2348">
        <v>2030</v>
      </c>
      <c r="F2348">
        <v>0</v>
      </c>
      <c r="G2348" s="2" t="str">
        <f t="shared" si="36"/>
        <v>EG_BIOMASSWR</v>
      </c>
    </row>
    <row r="2349" spans="1:7" x14ac:dyDescent="0.25">
      <c r="A2349" t="s">
        <v>7</v>
      </c>
      <c r="B2349" t="s">
        <v>6</v>
      </c>
      <c r="C2349" t="s">
        <v>11</v>
      </c>
      <c r="D2349" t="s">
        <v>370</v>
      </c>
      <c r="E2349">
        <v>2031</v>
      </c>
      <c r="F2349">
        <v>0</v>
      </c>
      <c r="G2349" s="2" t="str">
        <f t="shared" si="36"/>
        <v>EG_BIOMASSWR</v>
      </c>
    </row>
    <row r="2350" spans="1:7" x14ac:dyDescent="0.25">
      <c r="A2350" t="s">
        <v>7</v>
      </c>
      <c r="B2350" t="s">
        <v>6</v>
      </c>
      <c r="C2350" t="s">
        <v>11</v>
      </c>
      <c r="D2350" t="s">
        <v>370</v>
      </c>
      <c r="E2350">
        <v>2032</v>
      </c>
      <c r="F2350">
        <v>0</v>
      </c>
      <c r="G2350" s="2" t="str">
        <f t="shared" si="36"/>
        <v>EG_BIOMASSWR</v>
      </c>
    </row>
    <row r="2351" spans="1:7" x14ac:dyDescent="0.25">
      <c r="A2351" t="s">
        <v>7</v>
      </c>
      <c r="B2351" t="s">
        <v>6</v>
      </c>
      <c r="C2351" t="s">
        <v>11</v>
      </c>
      <c r="D2351" t="s">
        <v>370</v>
      </c>
      <c r="E2351">
        <v>2033</v>
      </c>
      <c r="F2351">
        <v>0</v>
      </c>
      <c r="G2351" s="2" t="str">
        <f t="shared" si="36"/>
        <v>EG_BIOMASSWR</v>
      </c>
    </row>
    <row r="2352" spans="1:7" x14ac:dyDescent="0.25">
      <c r="A2352" t="s">
        <v>7</v>
      </c>
      <c r="B2352" t="s">
        <v>6</v>
      </c>
      <c r="C2352" t="s">
        <v>11</v>
      </c>
      <c r="D2352" t="s">
        <v>370</v>
      </c>
      <c r="E2352">
        <v>2034</v>
      </c>
      <c r="F2352">
        <v>0</v>
      </c>
      <c r="G2352" s="2" t="str">
        <f t="shared" si="36"/>
        <v>EG_BIOMASSWR</v>
      </c>
    </row>
    <row r="2353" spans="1:7" x14ac:dyDescent="0.25">
      <c r="A2353" t="s">
        <v>7</v>
      </c>
      <c r="B2353" t="s">
        <v>6</v>
      </c>
      <c r="C2353" t="s">
        <v>11</v>
      </c>
      <c r="D2353" t="s">
        <v>370</v>
      </c>
      <c r="E2353">
        <v>2035</v>
      </c>
      <c r="F2353">
        <v>0</v>
      </c>
      <c r="G2353" s="2" t="str">
        <f t="shared" si="36"/>
        <v>EG_BIOMASSWR</v>
      </c>
    </row>
    <row r="2354" spans="1:7" x14ac:dyDescent="0.25">
      <c r="A2354" t="s">
        <v>7</v>
      </c>
      <c r="B2354" t="s">
        <v>6</v>
      </c>
      <c r="C2354" t="s">
        <v>11</v>
      </c>
      <c r="D2354" t="s">
        <v>370</v>
      </c>
      <c r="E2354">
        <v>2036</v>
      </c>
      <c r="F2354">
        <v>0</v>
      </c>
      <c r="G2354" s="2" t="str">
        <f t="shared" si="36"/>
        <v>EG_BIOMASSWR</v>
      </c>
    </row>
    <row r="2355" spans="1:7" x14ac:dyDescent="0.25">
      <c r="A2355" t="s">
        <v>7</v>
      </c>
      <c r="B2355" t="s">
        <v>6</v>
      </c>
      <c r="C2355" t="s">
        <v>11</v>
      </c>
      <c r="D2355" t="s">
        <v>370</v>
      </c>
      <c r="E2355">
        <v>2037</v>
      </c>
      <c r="F2355">
        <v>0</v>
      </c>
      <c r="G2355" s="2" t="str">
        <f t="shared" si="36"/>
        <v>EG_BIOMASSWR</v>
      </c>
    </row>
    <row r="2356" spans="1:7" x14ac:dyDescent="0.25">
      <c r="A2356" t="s">
        <v>7</v>
      </c>
      <c r="B2356" t="s">
        <v>6</v>
      </c>
      <c r="C2356" t="s">
        <v>11</v>
      </c>
      <c r="D2356" t="s">
        <v>370</v>
      </c>
      <c r="E2356">
        <v>2038</v>
      </c>
      <c r="F2356">
        <v>0</v>
      </c>
      <c r="G2356" s="2" t="str">
        <f t="shared" si="36"/>
        <v>EG_BIOMASSWR</v>
      </c>
    </row>
    <row r="2357" spans="1:7" x14ac:dyDescent="0.25">
      <c r="A2357" t="s">
        <v>7</v>
      </c>
      <c r="B2357" t="s">
        <v>6</v>
      </c>
      <c r="C2357" t="s">
        <v>11</v>
      </c>
      <c r="D2357" t="s">
        <v>370</v>
      </c>
      <c r="E2357">
        <v>2039</v>
      </c>
      <c r="F2357">
        <v>0</v>
      </c>
      <c r="G2357" s="2" t="str">
        <f t="shared" si="36"/>
        <v>EG_BIOMASSWR</v>
      </c>
    </row>
    <row r="2358" spans="1:7" x14ac:dyDescent="0.25">
      <c r="A2358" t="s">
        <v>7</v>
      </c>
      <c r="B2358" t="s">
        <v>6</v>
      </c>
      <c r="C2358" t="s">
        <v>11</v>
      </c>
      <c r="D2358" t="s">
        <v>370</v>
      </c>
      <c r="E2358">
        <v>2040</v>
      </c>
      <c r="F2358">
        <v>0</v>
      </c>
      <c r="G2358" s="2" t="str">
        <f t="shared" si="36"/>
        <v>EG_BIOMASSWR</v>
      </c>
    </row>
    <row r="2359" spans="1:7" x14ac:dyDescent="0.25">
      <c r="A2359" t="s">
        <v>7</v>
      </c>
      <c r="B2359" t="s">
        <v>6</v>
      </c>
      <c r="C2359" t="s">
        <v>11</v>
      </c>
      <c r="D2359" t="s">
        <v>370</v>
      </c>
      <c r="E2359">
        <v>2041</v>
      </c>
      <c r="F2359">
        <v>0</v>
      </c>
      <c r="G2359" s="2" t="str">
        <f t="shared" si="36"/>
        <v>EG_BIOMASSWR</v>
      </c>
    </row>
    <row r="2360" spans="1:7" x14ac:dyDescent="0.25">
      <c r="A2360" t="s">
        <v>7</v>
      </c>
      <c r="B2360" t="s">
        <v>6</v>
      </c>
      <c r="C2360" t="s">
        <v>11</v>
      </c>
      <c r="D2360" t="s">
        <v>369</v>
      </c>
      <c r="E2360">
        <v>2024</v>
      </c>
      <c r="F2360">
        <v>0</v>
      </c>
      <c r="G2360" s="2" t="str">
        <f t="shared" si="36"/>
        <v>EG_BIOMASSWR</v>
      </c>
    </row>
    <row r="2361" spans="1:7" x14ac:dyDescent="0.25">
      <c r="A2361" t="s">
        <v>7</v>
      </c>
      <c r="B2361" t="s">
        <v>6</v>
      </c>
      <c r="C2361" t="s">
        <v>11</v>
      </c>
      <c r="D2361" t="s">
        <v>369</v>
      </c>
      <c r="E2361">
        <v>2025</v>
      </c>
      <c r="F2361">
        <v>0</v>
      </c>
      <c r="G2361" s="2" t="str">
        <f t="shared" si="36"/>
        <v>EG_BIOMASSWR</v>
      </c>
    </row>
    <row r="2362" spans="1:7" x14ac:dyDescent="0.25">
      <c r="A2362" t="s">
        <v>7</v>
      </c>
      <c r="B2362" t="s">
        <v>6</v>
      </c>
      <c r="C2362" t="s">
        <v>11</v>
      </c>
      <c r="D2362" t="s">
        <v>369</v>
      </c>
      <c r="E2362">
        <v>2026</v>
      </c>
      <c r="F2362">
        <v>0</v>
      </c>
      <c r="G2362" s="2" t="str">
        <f t="shared" si="36"/>
        <v>EG_BIOMASSWR</v>
      </c>
    </row>
    <row r="2363" spans="1:7" x14ac:dyDescent="0.25">
      <c r="A2363" t="s">
        <v>7</v>
      </c>
      <c r="B2363" t="s">
        <v>6</v>
      </c>
      <c r="C2363" t="s">
        <v>11</v>
      </c>
      <c r="D2363" t="s">
        <v>369</v>
      </c>
      <c r="E2363">
        <v>2027</v>
      </c>
      <c r="F2363">
        <v>0</v>
      </c>
      <c r="G2363" s="2" t="str">
        <f t="shared" si="36"/>
        <v>EG_BIOMASSWR</v>
      </c>
    </row>
    <row r="2364" spans="1:7" x14ac:dyDescent="0.25">
      <c r="A2364" t="s">
        <v>7</v>
      </c>
      <c r="B2364" t="s">
        <v>6</v>
      </c>
      <c r="C2364" t="s">
        <v>11</v>
      </c>
      <c r="D2364" t="s">
        <v>369</v>
      </c>
      <c r="E2364">
        <v>2028</v>
      </c>
      <c r="F2364">
        <v>0</v>
      </c>
      <c r="G2364" s="2" t="str">
        <f t="shared" si="36"/>
        <v>EG_BIOMASSWR</v>
      </c>
    </row>
    <row r="2365" spans="1:7" x14ac:dyDescent="0.25">
      <c r="A2365" t="s">
        <v>7</v>
      </c>
      <c r="B2365" t="s">
        <v>6</v>
      </c>
      <c r="C2365" t="s">
        <v>11</v>
      </c>
      <c r="D2365" t="s">
        <v>369</v>
      </c>
      <c r="E2365">
        <v>2029</v>
      </c>
      <c r="F2365">
        <v>0</v>
      </c>
      <c r="G2365" s="2" t="str">
        <f t="shared" si="36"/>
        <v>EG_BIOMASSWR</v>
      </c>
    </row>
    <row r="2366" spans="1:7" x14ac:dyDescent="0.25">
      <c r="A2366" t="s">
        <v>7</v>
      </c>
      <c r="B2366" t="s">
        <v>6</v>
      </c>
      <c r="C2366" t="s">
        <v>11</v>
      </c>
      <c r="D2366" t="s">
        <v>369</v>
      </c>
      <c r="E2366">
        <v>2030</v>
      </c>
      <c r="F2366">
        <v>0</v>
      </c>
      <c r="G2366" s="2" t="str">
        <f t="shared" si="36"/>
        <v>EG_BIOMASSWR</v>
      </c>
    </row>
    <row r="2367" spans="1:7" x14ac:dyDescent="0.25">
      <c r="A2367" t="s">
        <v>7</v>
      </c>
      <c r="B2367" t="s">
        <v>6</v>
      </c>
      <c r="C2367" t="s">
        <v>11</v>
      </c>
      <c r="D2367" t="s">
        <v>369</v>
      </c>
      <c r="E2367">
        <v>2031</v>
      </c>
      <c r="F2367">
        <v>0</v>
      </c>
      <c r="G2367" s="2" t="str">
        <f t="shared" si="36"/>
        <v>EG_BIOMASSWR</v>
      </c>
    </row>
    <row r="2368" spans="1:7" x14ac:dyDescent="0.25">
      <c r="A2368" t="s">
        <v>7</v>
      </c>
      <c r="B2368" t="s">
        <v>6</v>
      </c>
      <c r="C2368" t="s">
        <v>11</v>
      </c>
      <c r="D2368" t="s">
        <v>369</v>
      </c>
      <c r="E2368">
        <v>2032</v>
      </c>
      <c r="F2368">
        <v>0</v>
      </c>
      <c r="G2368" s="2" t="str">
        <f t="shared" si="36"/>
        <v>EG_BIOMASSWR</v>
      </c>
    </row>
    <row r="2369" spans="1:7" x14ac:dyDescent="0.25">
      <c r="A2369" t="s">
        <v>7</v>
      </c>
      <c r="B2369" t="s">
        <v>6</v>
      </c>
      <c r="C2369" t="s">
        <v>11</v>
      </c>
      <c r="D2369" t="s">
        <v>369</v>
      </c>
      <c r="E2369">
        <v>2033</v>
      </c>
      <c r="F2369">
        <v>0</v>
      </c>
      <c r="G2369" s="2" t="str">
        <f t="shared" si="36"/>
        <v>EG_BIOMASSWR</v>
      </c>
    </row>
    <row r="2370" spans="1:7" x14ac:dyDescent="0.25">
      <c r="A2370" t="s">
        <v>7</v>
      </c>
      <c r="B2370" t="s">
        <v>6</v>
      </c>
      <c r="C2370" t="s">
        <v>11</v>
      </c>
      <c r="D2370" t="s">
        <v>369</v>
      </c>
      <c r="E2370">
        <v>2034</v>
      </c>
      <c r="F2370">
        <v>0</v>
      </c>
      <c r="G2370" s="2" t="str">
        <f t="shared" si="36"/>
        <v>EG_BIOMASSWR</v>
      </c>
    </row>
    <row r="2371" spans="1:7" x14ac:dyDescent="0.25">
      <c r="A2371" t="s">
        <v>7</v>
      </c>
      <c r="B2371" t="s">
        <v>6</v>
      </c>
      <c r="C2371" t="s">
        <v>11</v>
      </c>
      <c r="D2371" t="s">
        <v>369</v>
      </c>
      <c r="E2371">
        <v>2035</v>
      </c>
      <c r="F2371">
        <v>0</v>
      </c>
      <c r="G2371" s="2" t="str">
        <f t="shared" ref="G2371:G2434" si="37">_xlfn.CONCAT(A2371,C2371)</f>
        <v>EG_BIOMASSWR</v>
      </c>
    </row>
    <row r="2372" spans="1:7" x14ac:dyDescent="0.25">
      <c r="A2372" t="s">
        <v>7</v>
      </c>
      <c r="B2372" t="s">
        <v>6</v>
      </c>
      <c r="C2372" t="s">
        <v>11</v>
      </c>
      <c r="D2372" t="s">
        <v>369</v>
      </c>
      <c r="E2372">
        <v>2036</v>
      </c>
      <c r="F2372">
        <v>0</v>
      </c>
      <c r="G2372" s="2" t="str">
        <f t="shared" si="37"/>
        <v>EG_BIOMASSWR</v>
      </c>
    </row>
    <row r="2373" spans="1:7" x14ac:dyDescent="0.25">
      <c r="A2373" t="s">
        <v>7</v>
      </c>
      <c r="B2373" t="s">
        <v>6</v>
      </c>
      <c r="C2373" t="s">
        <v>11</v>
      </c>
      <c r="D2373" t="s">
        <v>369</v>
      </c>
      <c r="E2373">
        <v>2037</v>
      </c>
      <c r="F2373">
        <v>0</v>
      </c>
      <c r="G2373" s="2" t="str">
        <f t="shared" si="37"/>
        <v>EG_BIOMASSWR</v>
      </c>
    </row>
    <row r="2374" spans="1:7" x14ac:dyDescent="0.25">
      <c r="A2374" t="s">
        <v>7</v>
      </c>
      <c r="B2374" t="s">
        <v>6</v>
      </c>
      <c r="C2374" t="s">
        <v>11</v>
      </c>
      <c r="D2374" t="s">
        <v>369</v>
      </c>
      <c r="E2374">
        <v>2038</v>
      </c>
      <c r="F2374">
        <v>0</v>
      </c>
      <c r="G2374" s="2" t="str">
        <f t="shared" si="37"/>
        <v>EG_BIOMASSWR</v>
      </c>
    </row>
    <row r="2375" spans="1:7" x14ac:dyDescent="0.25">
      <c r="A2375" t="s">
        <v>7</v>
      </c>
      <c r="B2375" t="s">
        <v>6</v>
      </c>
      <c r="C2375" t="s">
        <v>11</v>
      </c>
      <c r="D2375" t="s">
        <v>369</v>
      </c>
      <c r="E2375">
        <v>2039</v>
      </c>
      <c r="F2375">
        <v>0</v>
      </c>
      <c r="G2375" s="2" t="str">
        <f t="shared" si="37"/>
        <v>EG_BIOMASSWR</v>
      </c>
    </row>
    <row r="2376" spans="1:7" x14ac:dyDescent="0.25">
      <c r="A2376" t="s">
        <v>7</v>
      </c>
      <c r="B2376" t="s">
        <v>6</v>
      </c>
      <c r="C2376" t="s">
        <v>11</v>
      </c>
      <c r="D2376" t="s">
        <v>369</v>
      </c>
      <c r="E2376">
        <v>2040</v>
      </c>
      <c r="F2376">
        <v>0</v>
      </c>
      <c r="G2376" s="2" t="str">
        <f t="shared" si="37"/>
        <v>EG_BIOMASSWR</v>
      </c>
    </row>
    <row r="2377" spans="1:7" x14ac:dyDescent="0.25">
      <c r="A2377" t="s">
        <v>7</v>
      </c>
      <c r="B2377" t="s">
        <v>6</v>
      </c>
      <c r="C2377" t="s">
        <v>11</v>
      </c>
      <c r="D2377" t="s">
        <v>369</v>
      </c>
      <c r="E2377">
        <v>2041</v>
      </c>
      <c r="F2377">
        <v>0</v>
      </c>
      <c r="G2377" s="2" t="str">
        <f t="shared" si="37"/>
        <v>EG_BIOMASSWR</v>
      </c>
    </row>
    <row r="2378" spans="1:7" x14ac:dyDescent="0.25">
      <c r="A2378" t="s">
        <v>7</v>
      </c>
      <c r="B2378" t="s">
        <v>6</v>
      </c>
      <c r="C2378" t="s">
        <v>11</v>
      </c>
      <c r="D2378" t="s">
        <v>368</v>
      </c>
      <c r="E2378">
        <v>2024</v>
      </c>
      <c r="F2378">
        <v>0</v>
      </c>
      <c r="G2378" s="2" t="str">
        <f t="shared" si="37"/>
        <v>EG_BIOMASSWR</v>
      </c>
    </row>
    <row r="2379" spans="1:7" x14ac:dyDescent="0.25">
      <c r="A2379" t="s">
        <v>7</v>
      </c>
      <c r="B2379" t="s">
        <v>6</v>
      </c>
      <c r="C2379" t="s">
        <v>11</v>
      </c>
      <c r="D2379" t="s">
        <v>368</v>
      </c>
      <c r="E2379">
        <v>2025</v>
      </c>
      <c r="F2379">
        <v>0</v>
      </c>
      <c r="G2379" s="2" t="str">
        <f t="shared" si="37"/>
        <v>EG_BIOMASSWR</v>
      </c>
    </row>
    <row r="2380" spans="1:7" x14ac:dyDescent="0.25">
      <c r="A2380" t="s">
        <v>7</v>
      </c>
      <c r="B2380" t="s">
        <v>6</v>
      </c>
      <c r="C2380" t="s">
        <v>11</v>
      </c>
      <c r="D2380" t="s">
        <v>368</v>
      </c>
      <c r="E2380">
        <v>2026</v>
      </c>
      <c r="F2380">
        <v>0</v>
      </c>
      <c r="G2380" s="2" t="str">
        <f t="shared" si="37"/>
        <v>EG_BIOMASSWR</v>
      </c>
    </row>
    <row r="2381" spans="1:7" x14ac:dyDescent="0.25">
      <c r="A2381" t="s">
        <v>7</v>
      </c>
      <c r="B2381" t="s">
        <v>6</v>
      </c>
      <c r="C2381" t="s">
        <v>11</v>
      </c>
      <c r="D2381" t="s">
        <v>368</v>
      </c>
      <c r="E2381">
        <v>2027</v>
      </c>
      <c r="F2381">
        <v>0</v>
      </c>
      <c r="G2381" s="2" t="str">
        <f t="shared" si="37"/>
        <v>EG_BIOMASSWR</v>
      </c>
    </row>
    <row r="2382" spans="1:7" x14ac:dyDescent="0.25">
      <c r="A2382" t="s">
        <v>7</v>
      </c>
      <c r="B2382" t="s">
        <v>6</v>
      </c>
      <c r="C2382" t="s">
        <v>11</v>
      </c>
      <c r="D2382" t="s">
        <v>368</v>
      </c>
      <c r="E2382">
        <v>2028</v>
      </c>
      <c r="F2382">
        <v>0</v>
      </c>
      <c r="G2382" s="2" t="str">
        <f t="shared" si="37"/>
        <v>EG_BIOMASSWR</v>
      </c>
    </row>
    <row r="2383" spans="1:7" x14ac:dyDescent="0.25">
      <c r="A2383" t="s">
        <v>7</v>
      </c>
      <c r="B2383" t="s">
        <v>6</v>
      </c>
      <c r="C2383" t="s">
        <v>11</v>
      </c>
      <c r="D2383" t="s">
        <v>368</v>
      </c>
      <c r="E2383">
        <v>2029</v>
      </c>
      <c r="F2383">
        <v>0</v>
      </c>
      <c r="G2383" s="2" t="str">
        <f t="shared" si="37"/>
        <v>EG_BIOMASSWR</v>
      </c>
    </row>
    <row r="2384" spans="1:7" x14ac:dyDescent="0.25">
      <c r="A2384" t="s">
        <v>7</v>
      </c>
      <c r="B2384" t="s">
        <v>6</v>
      </c>
      <c r="C2384" t="s">
        <v>11</v>
      </c>
      <c r="D2384" t="s">
        <v>368</v>
      </c>
      <c r="E2384">
        <v>2030</v>
      </c>
      <c r="F2384">
        <v>0</v>
      </c>
      <c r="G2384" s="2" t="str">
        <f t="shared" si="37"/>
        <v>EG_BIOMASSWR</v>
      </c>
    </row>
    <row r="2385" spans="1:7" x14ac:dyDescent="0.25">
      <c r="A2385" t="s">
        <v>7</v>
      </c>
      <c r="B2385" t="s">
        <v>6</v>
      </c>
      <c r="C2385" t="s">
        <v>11</v>
      </c>
      <c r="D2385" t="s">
        <v>368</v>
      </c>
      <c r="E2385">
        <v>2031</v>
      </c>
      <c r="F2385">
        <v>0</v>
      </c>
      <c r="G2385" s="2" t="str">
        <f t="shared" si="37"/>
        <v>EG_BIOMASSWR</v>
      </c>
    </row>
    <row r="2386" spans="1:7" x14ac:dyDescent="0.25">
      <c r="A2386" t="s">
        <v>7</v>
      </c>
      <c r="B2386" t="s">
        <v>6</v>
      </c>
      <c r="C2386" t="s">
        <v>11</v>
      </c>
      <c r="D2386" t="s">
        <v>368</v>
      </c>
      <c r="E2386">
        <v>2032</v>
      </c>
      <c r="F2386">
        <v>0</v>
      </c>
      <c r="G2386" s="2" t="str">
        <f t="shared" si="37"/>
        <v>EG_BIOMASSWR</v>
      </c>
    </row>
    <row r="2387" spans="1:7" x14ac:dyDescent="0.25">
      <c r="A2387" t="s">
        <v>7</v>
      </c>
      <c r="B2387" t="s">
        <v>6</v>
      </c>
      <c r="C2387" t="s">
        <v>11</v>
      </c>
      <c r="D2387" t="s">
        <v>368</v>
      </c>
      <c r="E2387">
        <v>2033</v>
      </c>
      <c r="F2387">
        <v>0</v>
      </c>
      <c r="G2387" s="2" t="str">
        <f t="shared" si="37"/>
        <v>EG_BIOMASSWR</v>
      </c>
    </row>
    <row r="2388" spans="1:7" x14ac:dyDescent="0.25">
      <c r="A2388" t="s">
        <v>7</v>
      </c>
      <c r="B2388" t="s">
        <v>6</v>
      </c>
      <c r="C2388" t="s">
        <v>11</v>
      </c>
      <c r="D2388" t="s">
        <v>368</v>
      </c>
      <c r="E2388">
        <v>2034</v>
      </c>
      <c r="F2388">
        <v>0</v>
      </c>
      <c r="G2388" s="2" t="str">
        <f t="shared" si="37"/>
        <v>EG_BIOMASSWR</v>
      </c>
    </row>
    <row r="2389" spans="1:7" x14ac:dyDescent="0.25">
      <c r="A2389" t="s">
        <v>7</v>
      </c>
      <c r="B2389" t="s">
        <v>6</v>
      </c>
      <c r="C2389" t="s">
        <v>11</v>
      </c>
      <c r="D2389" t="s">
        <v>368</v>
      </c>
      <c r="E2389">
        <v>2035</v>
      </c>
      <c r="F2389">
        <v>0</v>
      </c>
      <c r="G2389" s="2" t="str">
        <f t="shared" si="37"/>
        <v>EG_BIOMASSWR</v>
      </c>
    </row>
    <row r="2390" spans="1:7" x14ac:dyDescent="0.25">
      <c r="A2390" t="s">
        <v>7</v>
      </c>
      <c r="B2390" t="s">
        <v>6</v>
      </c>
      <c r="C2390" t="s">
        <v>11</v>
      </c>
      <c r="D2390" t="s">
        <v>368</v>
      </c>
      <c r="E2390">
        <v>2036</v>
      </c>
      <c r="F2390">
        <v>0</v>
      </c>
      <c r="G2390" s="2" t="str">
        <f t="shared" si="37"/>
        <v>EG_BIOMASSWR</v>
      </c>
    </row>
    <row r="2391" spans="1:7" x14ac:dyDescent="0.25">
      <c r="A2391" t="s">
        <v>7</v>
      </c>
      <c r="B2391" t="s">
        <v>6</v>
      </c>
      <c r="C2391" t="s">
        <v>11</v>
      </c>
      <c r="D2391" t="s">
        <v>368</v>
      </c>
      <c r="E2391">
        <v>2037</v>
      </c>
      <c r="F2391">
        <v>0</v>
      </c>
      <c r="G2391" s="2" t="str">
        <f t="shared" si="37"/>
        <v>EG_BIOMASSWR</v>
      </c>
    </row>
    <row r="2392" spans="1:7" x14ac:dyDescent="0.25">
      <c r="A2392" t="s">
        <v>7</v>
      </c>
      <c r="B2392" t="s">
        <v>6</v>
      </c>
      <c r="C2392" t="s">
        <v>11</v>
      </c>
      <c r="D2392" t="s">
        <v>368</v>
      </c>
      <c r="E2392">
        <v>2038</v>
      </c>
      <c r="F2392">
        <v>0</v>
      </c>
      <c r="G2392" s="2" t="str">
        <f t="shared" si="37"/>
        <v>EG_BIOMASSWR</v>
      </c>
    </row>
    <row r="2393" spans="1:7" x14ac:dyDescent="0.25">
      <c r="A2393" t="s">
        <v>7</v>
      </c>
      <c r="B2393" t="s">
        <v>6</v>
      </c>
      <c r="C2393" t="s">
        <v>11</v>
      </c>
      <c r="D2393" t="s">
        <v>368</v>
      </c>
      <c r="E2393">
        <v>2039</v>
      </c>
      <c r="F2393">
        <v>0</v>
      </c>
      <c r="G2393" s="2" t="str">
        <f t="shared" si="37"/>
        <v>EG_BIOMASSWR</v>
      </c>
    </row>
    <row r="2394" spans="1:7" x14ac:dyDescent="0.25">
      <c r="A2394" t="s">
        <v>7</v>
      </c>
      <c r="B2394" t="s">
        <v>6</v>
      </c>
      <c r="C2394" t="s">
        <v>11</v>
      </c>
      <c r="D2394" t="s">
        <v>368</v>
      </c>
      <c r="E2394">
        <v>2040</v>
      </c>
      <c r="F2394">
        <v>0</v>
      </c>
      <c r="G2394" s="2" t="str">
        <f t="shared" si="37"/>
        <v>EG_BIOMASSWR</v>
      </c>
    </row>
    <row r="2395" spans="1:7" x14ac:dyDescent="0.25">
      <c r="A2395" t="s">
        <v>7</v>
      </c>
      <c r="B2395" t="s">
        <v>6</v>
      </c>
      <c r="C2395" t="s">
        <v>11</v>
      </c>
      <c r="D2395" t="s">
        <v>368</v>
      </c>
      <c r="E2395">
        <v>2041</v>
      </c>
      <c r="F2395">
        <v>0</v>
      </c>
      <c r="G2395" s="2" t="str">
        <f t="shared" si="37"/>
        <v>EG_BIOMASSWR</v>
      </c>
    </row>
    <row r="2396" spans="1:7" x14ac:dyDescent="0.25">
      <c r="A2396" t="s">
        <v>7</v>
      </c>
      <c r="B2396" t="s">
        <v>6</v>
      </c>
      <c r="C2396" t="s">
        <v>11</v>
      </c>
      <c r="D2396" t="s">
        <v>367</v>
      </c>
      <c r="E2396">
        <v>2024</v>
      </c>
      <c r="F2396">
        <v>0</v>
      </c>
      <c r="G2396" s="2" t="str">
        <f t="shared" si="37"/>
        <v>EG_BIOMASSWR</v>
      </c>
    </row>
    <row r="2397" spans="1:7" x14ac:dyDescent="0.25">
      <c r="A2397" t="s">
        <v>7</v>
      </c>
      <c r="B2397" t="s">
        <v>6</v>
      </c>
      <c r="C2397" t="s">
        <v>11</v>
      </c>
      <c r="D2397" t="s">
        <v>367</v>
      </c>
      <c r="E2397">
        <v>2025</v>
      </c>
      <c r="F2397">
        <v>0</v>
      </c>
      <c r="G2397" s="2" t="str">
        <f t="shared" si="37"/>
        <v>EG_BIOMASSWR</v>
      </c>
    </row>
    <row r="2398" spans="1:7" x14ac:dyDescent="0.25">
      <c r="A2398" t="s">
        <v>7</v>
      </c>
      <c r="B2398" t="s">
        <v>6</v>
      </c>
      <c r="C2398" t="s">
        <v>11</v>
      </c>
      <c r="D2398" t="s">
        <v>367</v>
      </c>
      <c r="E2398">
        <v>2026</v>
      </c>
      <c r="F2398">
        <v>0</v>
      </c>
      <c r="G2398" s="2" t="str">
        <f t="shared" si="37"/>
        <v>EG_BIOMASSWR</v>
      </c>
    </row>
    <row r="2399" spans="1:7" x14ac:dyDescent="0.25">
      <c r="A2399" t="s">
        <v>7</v>
      </c>
      <c r="B2399" t="s">
        <v>6</v>
      </c>
      <c r="C2399" t="s">
        <v>11</v>
      </c>
      <c r="D2399" t="s">
        <v>367</v>
      </c>
      <c r="E2399">
        <v>2027</v>
      </c>
      <c r="F2399">
        <v>0</v>
      </c>
      <c r="G2399" s="2" t="str">
        <f t="shared" si="37"/>
        <v>EG_BIOMASSWR</v>
      </c>
    </row>
    <row r="2400" spans="1:7" x14ac:dyDescent="0.25">
      <c r="A2400" t="s">
        <v>7</v>
      </c>
      <c r="B2400" t="s">
        <v>6</v>
      </c>
      <c r="C2400" t="s">
        <v>11</v>
      </c>
      <c r="D2400" t="s">
        <v>367</v>
      </c>
      <c r="E2400">
        <v>2028</v>
      </c>
      <c r="F2400">
        <v>0</v>
      </c>
      <c r="G2400" s="2" t="str">
        <f t="shared" si="37"/>
        <v>EG_BIOMASSWR</v>
      </c>
    </row>
    <row r="2401" spans="1:7" x14ac:dyDescent="0.25">
      <c r="A2401" t="s">
        <v>7</v>
      </c>
      <c r="B2401" t="s">
        <v>6</v>
      </c>
      <c r="C2401" t="s">
        <v>11</v>
      </c>
      <c r="D2401" t="s">
        <v>367</v>
      </c>
      <c r="E2401">
        <v>2029</v>
      </c>
      <c r="F2401">
        <v>0</v>
      </c>
      <c r="G2401" s="2" t="str">
        <f t="shared" si="37"/>
        <v>EG_BIOMASSWR</v>
      </c>
    </row>
    <row r="2402" spans="1:7" x14ac:dyDescent="0.25">
      <c r="A2402" t="s">
        <v>7</v>
      </c>
      <c r="B2402" t="s">
        <v>6</v>
      </c>
      <c r="C2402" t="s">
        <v>11</v>
      </c>
      <c r="D2402" t="s">
        <v>367</v>
      </c>
      <c r="E2402">
        <v>2030</v>
      </c>
      <c r="F2402">
        <v>0</v>
      </c>
      <c r="G2402" s="2" t="str">
        <f t="shared" si="37"/>
        <v>EG_BIOMASSWR</v>
      </c>
    </row>
    <row r="2403" spans="1:7" x14ac:dyDescent="0.25">
      <c r="A2403" t="s">
        <v>7</v>
      </c>
      <c r="B2403" t="s">
        <v>6</v>
      </c>
      <c r="C2403" t="s">
        <v>11</v>
      </c>
      <c r="D2403" t="s">
        <v>367</v>
      </c>
      <c r="E2403">
        <v>2031</v>
      </c>
      <c r="F2403">
        <v>0</v>
      </c>
      <c r="G2403" s="2" t="str">
        <f t="shared" si="37"/>
        <v>EG_BIOMASSWR</v>
      </c>
    </row>
    <row r="2404" spans="1:7" x14ac:dyDescent="0.25">
      <c r="A2404" t="s">
        <v>7</v>
      </c>
      <c r="B2404" t="s">
        <v>6</v>
      </c>
      <c r="C2404" t="s">
        <v>11</v>
      </c>
      <c r="D2404" t="s">
        <v>367</v>
      </c>
      <c r="E2404">
        <v>2032</v>
      </c>
      <c r="F2404">
        <v>0</v>
      </c>
      <c r="G2404" s="2" t="str">
        <f t="shared" si="37"/>
        <v>EG_BIOMASSWR</v>
      </c>
    </row>
    <row r="2405" spans="1:7" x14ac:dyDescent="0.25">
      <c r="A2405" t="s">
        <v>7</v>
      </c>
      <c r="B2405" t="s">
        <v>6</v>
      </c>
      <c r="C2405" t="s">
        <v>11</v>
      </c>
      <c r="D2405" t="s">
        <v>367</v>
      </c>
      <c r="E2405">
        <v>2033</v>
      </c>
      <c r="F2405">
        <v>0</v>
      </c>
      <c r="G2405" s="2" t="str">
        <f t="shared" si="37"/>
        <v>EG_BIOMASSWR</v>
      </c>
    </row>
    <row r="2406" spans="1:7" x14ac:dyDescent="0.25">
      <c r="A2406" t="s">
        <v>7</v>
      </c>
      <c r="B2406" t="s">
        <v>6</v>
      </c>
      <c r="C2406" t="s">
        <v>11</v>
      </c>
      <c r="D2406" t="s">
        <v>367</v>
      </c>
      <c r="E2406">
        <v>2034</v>
      </c>
      <c r="F2406">
        <v>0</v>
      </c>
      <c r="G2406" s="2" t="str">
        <f t="shared" si="37"/>
        <v>EG_BIOMASSWR</v>
      </c>
    </row>
    <row r="2407" spans="1:7" x14ac:dyDescent="0.25">
      <c r="A2407" t="s">
        <v>7</v>
      </c>
      <c r="B2407" t="s">
        <v>6</v>
      </c>
      <c r="C2407" t="s">
        <v>11</v>
      </c>
      <c r="D2407" t="s">
        <v>367</v>
      </c>
      <c r="E2407">
        <v>2035</v>
      </c>
      <c r="F2407">
        <v>0</v>
      </c>
      <c r="G2407" s="2" t="str">
        <f t="shared" si="37"/>
        <v>EG_BIOMASSWR</v>
      </c>
    </row>
    <row r="2408" spans="1:7" x14ac:dyDescent="0.25">
      <c r="A2408" t="s">
        <v>7</v>
      </c>
      <c r="B2408" t="s">
        <v>6</v>
      </c>
      <c r="C2408" t="s">
        <v>11</v>
      </c>
      <c r="D2408" t="s">
        <v>367</v>
      </c>
      <c r="E2408">
        <v>2036</v>
      </c>
      <c r="F2408">
        <v>0</v>
      </c>
      <c r="G2408" s="2" t="str">
        <f t="shared" si="37"/>
        <v>EG_BIOMASSWR</v>
      </c>
    </row>
    <row r="2409" spans="1:7" x14ac:dyDescent="0.25">
      <c r="A2409" t="s">
        <v>7</v>
      </c>
      <c r="B2409" t="s">
        <v>6</v>
      </c>
      <c r="C2409" t="s">
        <v>11</v>
      </c>
      <c r="D2409" t="s">
        <v>367</v>
      </c>
      <c r="E2409">
        <v>2037</v>
      </c>
      <c r="F2409">
        <v>0</v>
      </c>
      <c r="G2409" s="2" t="str">
        <f t="shared" si="37"/>
        <v>EG_BIOMASSWR</v>
      </c>
    </row>
    <row r="2410" spans="1:7" x14ac:dyDescent="0.25">
      <c r="A2410" t="s">
        <v>7</v>
      </c>
      <c r="B2410" t="s">
        <v>6</v>
      </c>
      <c r="C2410" t="s">
        <v>11</v>
      </c>
      <c r="D2410" t="s">
        <v>367</v>
      </c>
      <c r="E2410">
        <v>2038</v>
      </c>
      <c r="F2410">
        <v>0</v>
      </c>
      <c r="G2410" s="2" t="str">
        <f t="shared" si="37"/>
        <v>EG_BIOMASSWR</v>
      </c>
    </row>
    <row r="2411" spans="1:7" x14ac:dyDescent="0.25">
      <c r="A2411" t="s">
        <v>7</v>
      </c>
      <c r="B2411" t="s">
        <v>6</v>
      </c>
      <c r="C2411" t="s">
        <v>11</v>
      </c>
      <c r="D2411" t="s">
        <v>367</v>
      </c>
      <c r="E2411">
        <v>2039</v>
      </c>
      <c r="F2411">
        <v>0</v>
      </c>
      <c r="G2411" s="2" t="str">
        <f t="shared" si="37"/>
        <v>EG_BIOMASSWR</v>
      </c>
    </row>
    <row r="2412" spans="1:7" x14ac:dyDescent="0.25">
      <c r="A2412" t="s">
        <v>7</v>
      </c>
      <c r="B2412" t="s">
        <v>6</v>
      </c>
      <c r="C2412" t="s">
        <v>11</v>
      </c>
      <c r="D2412" t="s">
        <v>367</v>
      </c>
      <c r="E2412">
        <v>2040</v>
      </c>
      <c r="F2412">
        <v>0</v>
      </c>
      <c r="G2412" s="2" t="str">
        <f t="shared" si="37"/>
        <v>EG_BIOMASSWR</v>
      </c>
    </row>
    <row r="2413" spans="1:7" x14ac:dyDescent="0.25">
      <c r="A2413" t="s">
        <v>7</v>
      </c>
      <c r="B2413" t="s">
        <v>6</v>
      </c>
      <c r="C2413" t="s">
        <v>11</v>
      </c>
      <c r="D2413" t="s">
        <v>367</v>
      </c>
      <c r="E2413">
        <v>2041</v>
      </c>
      <c r="F2413">
        <v>0</v>
      </c>
      <c r="G2413" s="2" t="str">
        <f t="shared" si="37"/>
        <v>EG_BIOMASSWR</v>
      </c>
    </row>
    <row r="2414" spans="1:7" x14ac:dyDescent="0.25">
      <c r="A2414" t="s">
        <v>7</v>
      </c>
      <c r="B2414" t="s">
        <v>6</v>
      </c>
      <c r="C2414" t="s">
        <v>9</v>
      </c>
      <c r="D2414" t="s">
        <v>366</v>
      </c>
      <c r="E2414">
        <v>2024</v>
      </c>
      <c r="F2414">
        <v>0</v>
      </c>
      <c r="G2414" s="2" t="str">
        <f t="shared" si="37"/>
        <v>EG_BIOMASSNER</v>
      </c>
    </row>
    <row r="2415" spans="1:7" x14ac:dyDescent="0.25">
      <c r="A2415" t="s">
        <v>7</v>
      </c>
      <c r="B2415" t="s">
        <v>6</v>
      </c>
      <c r="C2415" t="s">
        <v>9</v>
      </c>
      <c r="D2415" t="s">
        <v>366</v>
      </c>
      <c r="E2415">
        <v>2025</v>
      </c>
      <c r="F2415">
        <v>0</v>
      </c>
      <c r="G2415" s="2" t="str">
        <f t="shared" si="37"/>
        <v>EG_BIOMASSNER</v>
      </c>
    </row>
    <row r="2416" spans="1:7" x14ac:dyDescent="0.25">
      <c r="A2416" t="s">
        <v>7</v>
      </c>
      <c r="B2416" t="s">
        <v>6</v>
      </c>
      <c r="C2416" t="s">
        <v>9</v>
      </c>
      <c r="D2416" t="s">
        <v>366</v>
      </c>
      <c r="E2416">
        <v>2026</v>
      </c>
      <c r="F2416">
        <v>0</v>
      </c>
      <c r="G2416" s="2" t="str">
        <f t="shared" si="37"/>
        <v>EG_BIOMASSNER</v>
      </c>
    </row>
    <row r="2417" spans="1:7" x14ac:dyDescent="0.25">
      <c r="A2417" t="s">
        <v>7</v>
      </c>
      <c r="B2417" t="s">
        <v>6</v>
      </c>
      <c r="C2417" t="s">
        <v>9</v>
      </c>
      <c r="D2417" t="s">
        <v>366</v>
      </c>
      <c r="E2417">
        <v>2027</v>
      </c>
      <c r="F2417">
        <v>0</v>
      </c>
      <c r="G2417" s="2" t="str">
        <f t="shared" si="37"/>
        <v>EG_BIOMASSNER</v>
      </c>
    </row>
    <row r="2418" spans="1:7" x14ac:dyDescent="0.25">
      <c r="A2418" t="s">
        <v>7</v>
      </c>
      <c r="B2418" t="s">
        <v>6</v>
      </c>
      <c r="C2418" t="s">
        <v>9</v>
      </c>
      <c r="D2418" t="s">
        <v>366</v>
      </c>
      <c r="E2418">
        <v>2028</v>
      </c>
      <c r="F2418">
        <v>0</v>
      </c>
      <c r="G2418" s="2" t="str">
        <f t="shared" si="37"/>
        <v>EG_BIOMASSNER</v>
      </c>
    </row>
    <row r="2419" spans="1:7" x14ac:dyDescent="0.25">
      <c r="A2419" t="s">
        <v>7</v>
      </c>
      <c r="B2419" t="s">
        <v>6</v>
      </c>
      <c r="C2419" t="s">
        <v>9</v>
      </c>
      <c r="D2419" t="s">
        <v>366</v>
      </c>
      <c r="E2419">
        <v>2029</v>
      </c>
      <c r="F2419">
        <v>0</v>
      </c>
      <c r="G2419" s="2" t="str">
        <f t="shared" si="37"/>
        <v>EG_BIOMASSNER</v>
      </c>
    </row>
    <row r="2420" spans="1:7" x14ac:dyDescent="0.25">
      <c r="A2420" t="s">
        <v>7</v>
      </c>
      <c r="B2420" t="s">
        <v>6</v>
      </c>
      <c r="C2420" t="s">
        <v>9</v>
      </c>
      <c r="D2420" t="s">
        <v>366</v>
      </c>
      <c r="E2420">
        <v>2030</v>
      </c>
      <c r="F2420">
        <v>0</v>
      </c>
      <c r="G2420" s="2" t="str">
        <f t="shared" si="37"/>
        <v>EG_BIOMASSNER</v>
      </c>
    </row>
    <row r="2421" spans="1:7" x14ac:dyDescent="0.25">
      <c r="A2421" t="s">
        <v>7</v>
      </c>
      <c r="B2421" t="s">
        <v>6</v>
      </c>
      <c r="C2421" t="s">
        <v>9</v>
      </c>
      <c r="D2421" t="s">
        <v>366</v>
      </c>
      <c r="E2421">
        <v>2031</v>
      </c>
      <c r="F2421">
        <v>0</v>
      </c>
      <c r="G2421" s="2" t="str">
        <f t="shared" si="37"/>
        <v>EG_BIOMASSNER</v>
      </c>
    </row>
    <row r="2422" spans="1:7" x14ac:dyDescent="0.25">
      <c r="A2422" t="s">
        <v>7</v>
      </c>
      <c r="B2422" t="s">
        <v>6</v>
      </c>
      <c r="C2422" t="s">
        <v>9</v>
      </c>
      <c r="D2422" t="s">
        <v>366</v>
      </c>
      <c r="E2422">
        <v>2032</v>
      </c>
      <c r="F2422">
        <v>0</v>
      </c>
      <c r="G2422" s="2" t="str">
        <f t="shared" si="37"/>
        <v>EG_BIOMASSNER</v>
      </c>
    </row>
    <row r="2423" spans="1:7" x14ac:dyDescent="0.25">
      <c r="A2423" t="s">
        <v>7</v>
      </c>
      <c r="B2423" t="s">
        <v>6</v>
      </c>
      <c r="C2423" t="s">
        <v>9</v>
      </c>
      <c r="D2423" t="s">
        <v>366</v>
      </c>
      <c r="E2423">
        <v>2033</v>
      </c>
      <c r="F2423">
        <v>0</v>
      </c>
      <c r="G2423" s="2" t="str">
        <f t="shared" si="37"/>
        <v>EG_BIOMASSNER</v>
      </c>
    </row>
    <row r="2424" spans="1:7" x14ac:dyDescent="0.25">
      <c r="A2424" t="s">
        <v>7</v>
      </c>
      <c r="B2424" t="s">
        <v>6</v>
      </c>
      <c r="C2424" t="s">
        <v>9</v>
      </c>
      <c r="D2424" t="s">
        <v>366</v>
      </c>
      <c r="E2424">
        <v>2034</v>
      </c>
      <c r="F2424">
        <v>0</v>
      </c>
      <c r="G2424" s="2" t="str">
        <f t="shared" si="37"/>
        <v>EG_BIOMASSNER</v>
      </c>
    </row>
    <row r="2425" spans="1:7" x14ac:dyDescent="0.25">
      <c r="A2425" t="s">
        <v>7</v>
      </c>
      <c r="B2425" t="s">
        <v>6</v>
      </c>
      <c r="C2425" t="s">
        <v>9</v>
      </c>
      <c r="D2425" t="s">
        <v>366</v>
      </c>
      <c r="E2425">
        <v>2035</v>
      </c>
      <c r="F2425">
        <v>0</v>
      </c>
      <c r="G2425" s="2" t="str">
        <f t="shared" si="37"/>
        <v>EG_BIOMASSNER</v>
      </c>
    </row>
    <row r="2426" spans="1:7" x14ac:dyDescent="0.25">
      <c r="A2426" t="s">
        <v>7</v>
      </c>
      <c r="B2426" t="s">
        <v>6</v>
      </c>
      <c r="C2426" t="s">
        <v>9</v>
      </c>
      <c r="D2426" t="s">
        <v>366</v>
      </c>
      <c r="E2426">
        <v>2036</v>
      </c>
      <c r="F2426">
        <v>0</v>
      </c>
      <c r="G2426" s="2" t="str">
        <f t="shared" si="37"/>
        <v>EG_BIOMASSNER</v>
      </c>
    </row>
    <row r="2427" spans="1:7" x14ac:dyDescent="0.25">
      <c r="A2427" t="s">
        <v>7</v>
      </c>
      <c r="B2427" t="s">
        <v>6</v>
      </c>
      <c r="C2427" t="s">
        <v>9</v>
      </c>
      <c r="D2427" t="s">
        <v>366</v>
      </c>
      <c r="E2427">
        <v>2037</v>
      </c>
      <c r="F2427">
        <v>0</v>
      </c>
      <c r="G2427" s="2" t="str">
        <f t="shared" si="37"/>
        <v>EG_BIOMASSNER</v>
      </c>
    </row>
    <row r="2428" spans="1:7" x14ac:dyDescent="0.25">
      <c r="A2428" t="s">
        <v>7</v>
      </c>
      <c r="B2428" t="s">
        <v>6</v>
      </c>
      <c r="C2428" t="s">
        <v>9</v>
      </c>
      <c r="D2428" t="s">
        <v>366</v>
      </c>
      <c r="E2428">
        <v>2038</v>
      </c>
      <c r="F2428">
        <v>0</v>
      </c>
      <c r="G2428" s="2" t="str">
        <f t="shared" si="37"/>
        <v>EG_BIOMASSNER</v>
      </c>
    </row>
    <row r="2429" spans="1:7" x14ac:dyDescent="0.25">
      <c r="A2429" t="s">
        <v>7</v>
      </c>
      <c r="B2429" t="s">
        <v>6</v>
      </c>
      <c r="C2429" t="s">
        <v>9</v>
      </c>
      <c r="D2429" t="s">
        <v>366</v>
      </c>
      <c r="E2429">
        <v>2039</v>
      </c>
      <c r="F2429">
        <v>0</v>
      </c>
      <c r="G2429" s="2" t="str">
        <f t="shared" si="37"/>
        <v>EG_BIOMASSNER</v>
      </c>
    </row>
    <row r="2430" spans="1:7" x14ac:dyDescent="0.25">
      <c r="A2430" t="s">
        <v>7</v>
      </c>
      <c r="B2430" t="s">
        <v>6</v>
      </c>
      <c r="C2430" t="s">
        <v>9</v>
      </c>
      <c r="D2430" t="s">
        <v>366</v>
      </c>
      <c r="E2430">
        <v>2040</v>
      </c>
      <c r="F2430">
        <v>0</v>
      </c>
      <c r="G2430" s="2" t="str">
        <f t="shared" si="37"/>
        <v>EG_BIOMASSNER</v>
      </c>
    </row>
    <row r="2431" spans="1:7" x14ac:dyDescent="0.25">
      <c r="A2431" t="s">
        <v>7</v>
      </c>
      <c r="B2431" t="s">
        <v>6</v>
      </c>
      <c r="C2431" t="s">
        <v>9</v>
      </c>
      <c r="D2431" t="s">
        <v>366</v>
      </c>
      <c r="E2431">
        <v>2041</v>
      </c>
      <c r="F2431">
        <v>0</v>
      </c>
      <c r="G2431" s="2" t="str">
        <f t="shared" si="37"/>
        <v>EG_BIOMASSNER</v>
      </c>
    </row>
    <row r="2432" spans="1:7" x14ac:dyDescent="0.25">
      <c r="A2432" t="s">
        <v>7</v>
      </c>
      <c r="B2432" t="s">
        <v>6</v>
      </c>
      <c r="C2432" t="s">
        <v>9</v>
      </c>
      <c r="D2432" t="s">
        <v>365</v>
      </c>
      <c r="E2432">
        <v>2024</v>
      </c>
      <c r="F2432">
        <v>0</v>
      </c>
      <c r="G2432" s="2" t="str">
        <f t="shared" si="37"/>
        <v>EG_BIOMASSNER</v>
      </c>
    </row>
    <row r="2433" spans="1:7" x14ac:dyDescent="0.25">
      <c r="A2433" t="s">
        <v>7</v>
      </c>
      <c r="B2433" t="s">
        <v>6</v>
      </c>
      <c r="C2433" t="s">
        <v>9</v>
      </c>
      <c r="D2433" t="s">
        <v>365</v>
      </c>
      <c r="E2433">
        <v>2025</v>
      </c>
      <c r="F2433">
        <v>0</v>
      </c>
      <c r="G2433" s="2" t="str">
        <f t="shared" si="37"/>
        <v>EG_BIOMASSNER</v>
      </c>
    </row>
    <row r="2434" spans="1:7" x14ac:dyDescent="0.25">
      <c r="A2434" t="s">
        <v>7</v>
      </c>
      <c r="B2434" t="s">
        <v>6</v>
      </c>
      <c r="C2434" t="s">
        <v>9</v>
      </c>
      <c r="D2434" t="s">
        <v>365</v>
      </c>
      <c r="E2434">
        <v>2026</v>
      </c>
      <c r="F2434">
        <v>0</v>
      </c>
      <c r="G2434" s="2" t="str">
        <f t="shared" si="37"/>
        <v>EG_BIOMASSNER</v>
      </c>
    </row>
    <row r="2435" spans="1:7" x14ac:dyDescent="0.25">
      <c r="A2435" t="s">
        <v>7</v>
      </c>
      <c r="B2435" t="s">
        <v>6</v>
      </c>
      <c r="C2435" t="s">
        <v>9</v>
      </c>
      <c r="D2435" t="s">
        <v>365</v>
      </c>
      <c r="E2435">
        <v>2027</v>
      </c>
      <c r="F2435">
        <v>0</v>
      </c>
      <c r="G2435" s="2" t="str">
        <f t="shared" ref="G2435:G2498" si="38">_xlfn.CONCAT(A2435,C2435)</f>
        <v>EG_BIOMASSNER</v>
      </c>
    </row>
    <row r="2436" spans="1:7" x14ac:dyDescent="0.25">
      <c r="A2436" t="s">
        <v>7</v>
      </c>
      <c r="B2436" t="s">
        <v>6</v>
      </c>
      <c r="C2436" t="s">
        <v>9</v>
      </c>
      <c r="D2436" t="s">
        <v>365</v>
      </c>
      <c r="E2436">
        <v>2028</v>
      </c>
      <c r="F2436">
        <v>0</v>
      </c>
      <c r="G2436" s="2" t="str">
        <f t="shared" si="38"/>
        <v>EG_BIOMASSNER</v>
      </c>
    </row>
    <row r="2437" spans="1:7" x14ac:dyDescent="0.25">
      <c r="A2437" t="s">
        <v>7</v>
      </c>
      <c r="B2437" t="s">
        <v>6</v>
      </c>
      <c r="C2437" t="s">
        <v>9</v>
      </c>
      <c r="D2437" t="s">
        <v>365</v>
      </c>
      <c r="E2437">
        <v>2029</v>
      </c>
      <c r="F2437">
        <v>0</v>
      </c>
      <c r="G2437" s="2" t="str">
        <f t="shared" si="38"/>
        <v>EG_BIOMASSNER</v>
      </c>
    </row>
    <row r="2438" spans="1:7" x14ac:dyDescent="0.25">
      <c r="A2438" t="s">
        <v>7</v>
      </c>
      <c r="B2438" t="s">
        <v>6</v>
      </c>
      <c r="C2438" t="s">
        <v>9</v>
      </c>
      <c r="D2438" t="s">
        <v>365</v>
      </c>
      <c r="E2438">
        <v>2030</v>
      </c>
      <c r="F2438">
        <v>0</v>
      </c>
      <c r="G2438" s="2" t="str">
        <f t="shared" si="38"/>
        <v>EG_BIOMASSNER</v>
      </c>
    </row>
    <row r="2439" spans="1:7" x14ac:dyDescent="0.25">
      <c r="A2439" t="s">
        <v>7</v>
      </c>
      <c r="B2439" t="s">
        <v>6</v>
      </c>
      <c r="C2439" t="s">
        <v>9</v>
      </c>
      <c r="D2439" t="s">
        <v>365</v>
      </c>
      <c r="E2439">
        <v>2031</v>
      </c>
      <c r="F2439">
        <v>0</v>
      </c>
      <c r="G2439" s="2" t="str">
        <f t="shared" si="38"/>
        <v>EG_BIOMASSNER</v>
      </c>
    </row>
    <row r="2440" spans="1:7" x14ac:dyDescent="0.25">
      <c r="A2440" t="s">
        <v>7</v>
      </c>
      <c r="B2440" t="s">
        <v>6</v>
      </c>
      <c r="C2440" t="s">
        <v>9</v>
      </c>
      <c r="D2440" t="s">
        <v>365</v>
      </c>
      <c r="E2440">
        <v>2032</v>
      </c>
      <c r="F2440">
        <v>0</v>
      </c>
      <c r="G2440" s="2" t="str">
        <f t="shared" si="38"/>
        <v>EG_BIOMASSNER</v>
      </c>
    </row>
    <row r="2441" spans="1:7" x14ac:dyDescent="0.25">
      <c r="A2441" t="s">
        <v>7</v>
      </c>
      <c r="B2441" t="s">
        <v>6</v>
      </c>
      <c r="C2441" t="s">
        <v>9</v>
      </c>
      <c r="D2441" t="s">
        <v>365</v>
      </c>
      <c r="E2441">
        <v>2033</v>
      </c>
      <c r="F2441">
        <v>0</v>
      </c>
      <c r="G2441" s="2" t="str">
        <f t="shared" si="38"/>
        <v>EG_BIOMASSNER</v>
      </c>
    </row>
    <row r="2442" spans="1:7" x14ac:dyDescent="0.25">
      <c r="A2442" t="s">
        <v>7</v>
      </c>
      <c r="B2442" t="s">
        <v>6</v>
      </c>
      <c r="C2442" t="s">
        <v>9</v>
      </c>
      <c r="D2442" t="s">
        <v>365</v>
      </c>
      <c r="E2442">
        <v>2034</v>
      </c>
      <c r="F2442">
        <v>0</v>
      </c>
      <c r="G2442" s="2" t="str">
        <f t="shared" si="38"/>
        <v>EG_BIOMASSNER</v>
      </c>
    </row>
    <row r="2443" spans="1:7" x14ac:dyDescent="0.25">
      <c r="A2443" t="s">
        <v>7</v>
      </c>
      <c r="B2443" t="s">
        <v>6</v>
      </c>
      <c r="C2443" t="s">
        <v>9</v>
      </c>
      <c r="D2443" t="s">
        <v>365</v>
      </c>
      <c r="E2443">
        <v>2035</v>
      </c>
      <c r="F2443">
        <v>0</v>
      </c>
      <c r="G2443" s="2" t="str">
        <f t="shared" si="38"/>
        <v>EG_BIOMASSNER</v>
      </c>
    </row>
    <row r="2444" spans="1:7" x14ac:dyDescent="0.25">
      <c r="A2444" t="s">
        <v>7</v>
      </c>
      <c r="B2444" t="s">
        <v>6</v>
      </c>
      <c r="C2444" t="s">
        <v>9</v>
      </c>
      <c r="D2444" t="s">
        <v>365</v>
      </c>
      <c r="E2444">
        <v>2036</v>
      </c>
      <c r="F2444">
        <v>0</v>
      </c>
      <c r="G2444" s="2" t="str">
        <f t="shared" si="38"/>
        <v>EG_BIOMASSNER</v>
      </c>
    </row>
    <row r="2445" spans="1:7" x14ac:dyDescent="0.25">
      <c r="A2445" t="s">
        <v>7</v>
      </c>
      <c r="B2445" t="s">
        <v>6</v>
      </c>
      <c r="C2445" t="s">
        <v>9</v>
      </c>
      <c r="D2445" t="s">
        <v>365</v>
      </c>
      <c r="E2445">
        <v>2037</v>
      </c>
      <c r="F2445">
        <v>0</v>
      </c>
      <c r="G2445" s="2" t="str">
        <f t="shared" si="38"/>
        <v>EG_BIOMASSNER</v>
      </c>
    </row>
    <row r="2446" spans="1:7" x14ac:dyDescent="0.25">
      <c r="A2446" t="s">
        <v>7</v>
      </c>
      <c r="B2446" t="s">
        <v>6</v>
      </c>
      <c r="C2446" t="s">
        <v>9</v>
      </c>
      <c r="D2446" t="s">
        <v>365</v>
      </c>
      <c r="E2446">
        <v>2038</v>
      </c>
      <c r="F2446">
        <v>0</v>
      </c>
      <c r="G2446" s="2" t="str">
        <f t="shared" si="38"/>
        <v>EG_BIOMASSNER</v>
      </c>
    </row>
    <row r="2447" spans="1:7" x14ac:dyDescent="0.25">
      <c r="A2447" t="s">
        <v>7</v>
      </c>
      <c r="B2447" t="s">
        <v>6</v>
      </c>
      <c r="C2447" t="s">
        <v>9</v>
      </c>
      <c r="D2447" t="s">
        <v>365</v>
      </c>
      <c r="E2447">
        <v>2039</v>
      </c>
      <c r="F2447">
        <v>0</v>
      </c>
      <c r="G2447" s="2" t="str">
        <f t="shared" si="38"/>
        <v>EG_BIOMASSNER</v>
      </c>
    </row>
    <row r="2448" spans="1:7" x14ac:dyDescent="0.25">
      <c r="A2448" t="s">
        <v>7</v>
      </c>
      <c r="B2448" t="s">
        <v>6</v>
      </c>
      <c r="C2448" t="s">
        <v>9</v>
      </c>
      <c r="D2448" t="s">
        <v>365</v>
      </c>
      <c r="E2448">
        <v>2040</v>
      </c>
      <c r="F2448">
        <v>0</v>
      </c>
      <c r="G2448" s="2" t="str">
        <f t="shared" si="38"/>
        <v>EG_BIOMASSNER</v>
      </c>
    </row>
    <row r="2449" spans="1:7" x14ac:dyDescent="0.25">
      <c r="A2449" t="s">
        <v>7</v>
      </c>
      <c r="B2449" t="s">
        <v>6</v>
      </c>
      <c r="C2449" t="s">
        <v>9</v>
      </c>
      <c r="D2449" t="s">
        <v>365</v>
      </c>
      <c r="E2449">
        <v>2041</v>
      </c>
      <c r="F2449">
        <v>0</v>
      </c>
      <c r="G2449" s="2" t="str">
        <f t="shared" si="38"/>
        <v>EG_BIOMASSNER</v>
      </c>
    </row>
    <row r="2450" spans="1:7" x14ac:dyDescent="0.25">
      <c r="A2450" t="s">
        <v>7</v>
      </c>
      <c r="B2450" t="s">
        <v>6</v>
      </c>
      <c r="C2450" t="s">
        <v>10</v>
      </c>
      <c r="D2450" t="s">
        <v>372</v>
      </c>
      <c r="E2450">
        <v>2024</v>
      </c>
      <c r="F2450">
        <v>0</v>
      </c>
      <c r="G2450" s="2" t="str">
        <f t="shared" si="38"/>
        <v>EG_BIOMASSER</v>
      </c>
    </row>
    <row r="2451" spans="1:7" x14ac:dyDescent="0.25">
      <c r="A2451" t="s">
        <v>7</v>
      </c>
      <c r="B2451" t="s">
        <v>6</v>
      </c>
      <c r="C2451" t="s">
        <v>10</v>
      </c>
      <c r="D2451" t="s">
        <v>372</v>
      </c>
      <c r="E2451">
        <v>2025</v>
      </c>
      <c r="F2451">
        <v>0</v>
      </c>
      <c r="G2451" s="2" t="str">
        <f t="shared" si="38"/>
        <v>EG_BIOMASSER</v>
      </c>
    </row>
    <row r="2452" spans="1:7" x14ac:dyDescent="0.25">
      <c r="A2452" t="s">
        <v>7</v>
      </c>
      <c r="B2452" t="s">
        <v>6</v>
      </c>
      <c r="C2452" t="s">
        <v>10</v>
      </c>
      <c r="D2452" t="s">
        <v>372</v>
      </c>
      <c r="E2452">
        <v>2026</v>
      </c>
      <c r="F2452">
        <v>0</v>
      </c>
      <c r="G2452" s="2" t="str">
        <f t="shared" si="38"/>
        <v>EG_BIOMASSER</v>
      </c>
    </row>
    <row r="2453" spans="1:7" x14ac:dyDescent="0.25">
      <c r="A2453" t="s">
        <v>7</v>
      </c>
      <c r="B2453" t="s">
        <v>6</v>
      </c>
      <c r="C2453" t="s">
        <v>10</v>
      </c>
      <c r="D2453" t="s">
        <v>372</v>
      </c>
      <c r="E2453">
        <v>2027</v>
      </c>
      <c r="F2453">
        <v>0</v>
      </c>
      <c r="G2453" s="2" t="str">
        <f t="shared" si="38"/>
        <v>EG_BIOMASSER</v>
      </c>
    </row>
    <row r="2454" spans="1:7" x14ac:dyDescent="0.25">
      <c r="A2454" t="s">
        <v>7</v>
      </c>
      <c r="B2454" t="s">
        <v>6</v>
      </c>
      <c r="C2454" t="s">
        <v>10</v>
      </c>
      <c r="D2454" t="s">
        <v>372</v>
      </c>
      <c r="E2454">
        <v>2028</v>
      </c>
      <c r="F2454">
        <v>0</v>
      </c>
      <c r="G2454" s="2" t="str">
        <f t="shared" si="38"/>
        <v>EG_BIOMASSER</v>
      </c>
    </row>
    <row r="2455" spans="1:7" x14ac:dyDescent="0.25">
      <c r="A2455" t="s">
        <v>7</v>
      </c>
      <c r="B2455" t="s">
        <v>6</v>
      </c>
      <c r="C2455" t="s">
        <v>10</v>
      </c>
      <c r="D2455" t="s">
        <v>372</v>
      </c>
      <c r="E2455">
        <v>2029</v>
      </c>
      <c r="F2455">
        <v>0</v>
      </c>
      <c r="G2455" s="2" t="str">
        <f t="shared" si="38"/>
        <v>EG_BIOMASSER</v>
      </c>
    </row>
    <row r="2456" spans="1:7" x14ac:dyDescent="0.25">
      <c r="A2456" t="s">
        <v>7</v>
      </c>
      <c r="B2456" t="s">
        <v>6</v>
      </c>
      <c r="C2456" t="s">
        <v>10</v>
      </c>
      <c r="D2456" t="s">
        <v>372</v>
      </c>
      <c r="E2456">
        <v>2030</v>
      </c>
      <c r="F2456">
        <v>0</v>
      </c>
      <c r="G2456" s="2" t="str">
        <f t="shared" si="38"/>
        <v>EG_BIOMASSER</v>
      </c>
    </row>
    <row r="2457" spans="1:7" x14ac:dyDescent="0.25">
      <c r="A2457" t="s">
        <v>7</v>
      </c>
      <c r="B2457" t="s">
        <v>6</v>
      </c>
      <c r="C2457" t="s">
        <v>10</v>
      </c>
      <c r="D2457" t="s">
        <v>372</v>
      </c>
      <c r="E2457">
        <v>2031</v>
      </c>
      <c r="F2457">
        <v>0</v>
      </c>
      <c r="G2457" s="2" t="str">
        <f t="shared" si="38"/>
        <v>EG_BIOMASSER</v>
      </c>
    </row>
    <row r="2458" spans="1:7" x14ac:dyDescent="0.25">
      <c r="A2458" t="s">
        <v>7</v>
      </c>
      <c r="B2458" t="s">
        <v>6</v>
      </c>
      <c r="C2458" t="s">
        <v>10</v>
      </c>
      <c r="D2458" t="s">
        <v>372</v>
      </c>
      <c r="E2458">
        <v>2032</v>
      </c>
      <c r="F2458">
        <v>0</v>
      </c>
      <c r="G2458" s="2" t="str">
        <f t="shared" si="38"/>
        <v>EG_BIOMASSER</v>
      </c>
    </row>
    <row r="2459" spans="1:7" x14ac:dyDescent="0.25">
      <c r="A2459" t="s">
        <v>7</v>
      </c>
      <c r="B2459" t="s">
        <v>6</v>
      </c>
      <c r="C2459" t="s">
        <v>10</v>
      </c>
      <c r="D2459" t="s">
        <v>372</v>
      </c>
      <c r="E2459">
        <v>2033</v>
      </c>
      <c r="F2459">
        <v>0</v>
      </c>
      <c r="G2459" s="2" t="str">
        <f t="shared" si="38"/>
        <v>EG_BIOMASSER</v>
      </c>
    </row>
    <row r="2460" spans="1:7" x14ac:dyDescent="0.25">
      <c r="A2460" t="s">
        <v>7</v>
      </c>
      <c r="B2460" t="s">
        <v>6</v>
      </c>
      <c r="C2460" t="s">
        <v>10</v>
      </c>
      <c r="D2460" t="s">
        <v>372</v>
      </c>
      <c r="E2460">
        <v>2034</v>
      </c>
      <c r="F2460">
        <v>0</v>
      </c>
      <c r="G2460" s="2" t="str">
        <f t="shared" si="38"/>
        <v>EG_BIOMASSER</v>
      </c>
    </row>
    <row r="2461" spans="1:7" x14ac:dyDescent="0.25">
      <c r="A2461" t="s">
        <v>7</v>
      </c>
      <c r="B2461" t="s">
        <v>6</v>
      </c>
      <c r="C2461" t="s">
        <v>10</v>
      </c>
      <c r="D2461" t="s">
        <v>372</v>
      </c>
      <c r="E2461">
        <v>2035</v>
      </c>
      <c r="F2461">
        <v>0</v>
      </c>
      <c r="G2461" s="2" t="str">
        <f t="shared" si="38"/>
        <v>EG_BIOMASSER</v>
      </c>
    </row>
    <row r="2462" spans="1:7" x14ac:dyDescent="0.25">
      <c r="A2462" t="s">
        <v>7</v>
      </c>
      <c r="B2462" t="s">
        <v>6</v>
      </c>
      <c r="C2462" t="s">
        <v>10</v>
      </c>
      <c r="D2462" t="s">
        <v>372</v>
      </c>
      <c r="E2462">
        <v>2036</v>
      </c>
      <c r="F2462">
        <v>0</v>
      </c>
      <c r="G2462" s="2" t="str">
        <f t="shared" si="38"/>
        <v>EG_BIOMASSER</v>
      </c>
    </row>
    <row r="2463" spans="1:7" x14ac:dyDescent="0.25">
      <c r="A2463" t="s">
        <v>7</v>
      </c>
      <c r="B2463" t="s">
        <v>6</v>
      </c>
      <c r="C2463" t="s">
        <v>10</v>
      </c>
      <c r="D2463" t="s">
        <v>372</v>
      </c>
      <c r="E2463">
        <v>2037</v>
      </c>
      <c r="F2463">
        <v>0</v>
      </c>
      <c r="G2463" s="2" t="str">
        <f t="shared" si="38"/>
        <v>EG_BIOMASSER</v>
      </c>
    </row>
    <row r="2464" spans="1:7" x14ac:dyDescent="0.25">
      <c r="A2464" t="s">
        <v>7</v>
      </c>
      <c r="B2464" t="s">
        <v>6</v>
      </c>
      <c r="C2464" t="s">
        <v>10</v>
      </c>
      <c r="D2464" t="s">
        <v>372</v>
      </c>
      <c r="E2464">
        <v>2038</v>
      </c>
      <c r="F2464">
        <v>0</v>
      </c>
      <c r="G2464" s="2" t="str">
        <f t="shared" si="38"/>
        <v>EG_BIOMASSER</v>
      </c>
    </row>
    <row r="2465" spans="1:7" x14ac:dyDescent="0.25">
      <c r="A2465" t="s">
        <v>7</v>
      </c>
      <c r="B2465" t="s">
        <v>6</v>
      </c>
      <c r="C2465" t="s">
        <v>10</v>
      </c>
      <c r="D2465" t="s">
        <v>372</v>
      </c>
      <c r="E2465">
        <v>2039</v>
      </c>
      <c r="F2465">
        <v>0</v>
      </c>
      <c r="G2465" s="2" t="str">
        <f t="shared" si="38"/>
        <v>EG_BIOMASSER</v>
      </c>
    </row>
    <row r="2466" spans="1:7" x14ac:dyDescent="0.25">
      <c r="A2466" t="s">
        <v>7</v>
      </c>
      <c r="B2466" t="s">
        <v>6</v>
      </c>
      <c r="C2466" t="s">
        <v>10</v>
      </c>
      <c r="D2466" t="s">
        <v>372</v>
      </c>
      <c r="E2466">
        <v>2040</v>
      </c>
      <c r="F2466">
        <v>0</v>
      </c>
      <c r="G2466" s="2" t="str">
        <f t="shared" si="38"/>
        <v>EG_BIOMASSER</v>
      </c>
    </row>
    <row r="2467" spans="1:7" x14ac:dyDescent="0.25">
      <c r="A2467" t="s">
        <v>7</v>
      </c>
      <c r="B2467" t="s">
        <v>6</v>
      </c>
      <c r="C2467" t="s">
        <v>10</v>
      </c>
      <c r="D2467" t="s">
        <v>372</v>
      </c>
      <c r="E2467">
        <v>2041</v>
      </c>
      <c r="F2467">
        <v>0</v>
      </c>
      <c r="G2467" s="2" t="str">
        <f t="shared" si="38"/>
        <v>EG_BIOMASSER</v>
      </c>
    </row>
    <row r="2468" spans="1:7" x14ac:dyDescent="0.25">
      <c r="A2468" t="s">
        <v>7</v>
      </c>
      <c r="B2468" t="s">
        <v>6</v>
      </c>
      <c r="C2468" t="s">
        <v>8</v>
      </c>
      <c r="D2468" t="s">
        <v>364</v>
      </c>
      <c r="E2468">
        <v>2024</v>
      </c>
      <c r="F2468">
        <v>0</v>
      </c>
      <c r="G2468" s="2" t="str">
        <f t="shared" si="38"/>
        <v>EG_BIOMASSSR</v>
      </c>
    </row>
    <row r="2469" spans="1:7" x14ac:dyDescent="0.25">
      <c r="A2469" t="s">
        <v>7</v>
      </c>
      <c r="B2469" t="s">
        <v>6</v>
      </c>
      <c r="C2469" t="s">
        <v>8</v>
      </c>
      <c r="D2469" t="s">
        <v>364</v>
      </c>
      <c r="E2469">
        <v>2025</v>
      </c>
      <c r="F2469">
        <v>0</v>
      </c>
      <c r="G2469" s="2" t="str">
        <f t="shared" si="38"/>
        <v>EG_BIOMASSSR</v>
      </c>
    </row>
    <row r="2470" spans="1:7" x14ac:dyDescent="0.25">
      <c r="A2470" t="s">
        <v>7</v>
      </c>
      <c r="B2470" t="s">
        <v>6</v>
      </c>
      <c r="C2470" t="s">
        <v>8</v>
      </c>
      <c r="D2470" t="s">
        <v>364</v>
      </c>
      <c r="E2470">
        <v>2026</v>
      </c>
      <c r="F2470">
        <v>0</v>
      </c>
      <c r="G2470" s="2" t="str">
        <f t="shared" si="38"/>
        <v>EG_BIOMASSSR</v>
      </c>
    </row>
    <row r="2471" spans="1:7" x14ac:dyDescent="0.25">
      <c r="A2471" t="s">
        <v>7</v>
      </c>
      <c r="B2471" t="s">
        <v>6</v>
      </c>
      <c r="C2471" t="s">
        <v>8</v>
      </c>
      <c r="D2471" t="s">
        <v>364</v>
      </c>
      <c r="E2471">
        <v>2027</v>
      </c>
      <c r="F2471">
        <v>0</v>
      </c>
      <c r="G2471" s="2" t="str">
        <f t="shared" si="38"/>
        <v>EG_BIOMASSSR</v>
      </c>
    </row>
    <row r="2472" spans="1:7" x14ac:dyDescent="0.25">
      <c r="A2472" t="s">
        <v>7</v>
      </c>
      <c r="B2472" t="s">
        <v>6</v>
      </c>
      <c r="C2472" t="s">
        <v>8</v>
      </c>
      <c r="D2472" t="s">
        <v>364</v>
      </c>
      <c r="E2472">
        <v>2028</v>
      </c>
      <c r="F2472">
        <v>0</v>
      </c>
      <c r="G2472" s="2" t="str">
        <f t="shared" si="38"/>
        <v>EG_BIOMASSSR</v>
      </c>
    </row>
    <row r="2473" spans="1:7" x14ac:dyDescent="0.25">
      <c r="A2473" t="s">
        <v>7</v>
      </c>
      <c r="B2473" t="s">
        <v>6</v>
      </c>
      <c r="C2473" t="s">
        <v>8</v>
      </c>
      <c r="D2473" t="s">
        <v>364</v>
      </c>
      <c r="E2473">
        <v>2029</v>
      </c>
      <c r="F2473">
        <v>0</v>
      </c>
      <c r="G2473" s="2" t="str">
        <f t="shared" si="38"/>
        <v>EG_BIOMASSSR</v>
      </c>
    </row>
    <row r="2474" spans="1:7" x14ac:dyDescent="0.25">
      <c r="A2474" t="s">
        <v>7</v>
      </c>
      <c r="B2474" t="s">
        <v>6</v>
      </c>
      <c r="C2474" t="s">
        <v>8</v>
      </c>
      <c r="D2474" t="s">
        <v>364</v>
      </c>
      <c r="E2474">
        <v>2030</v>
      </c>
      <c r="F2474">
        <v>0</v>
      </c>
      <c r="G2474" s="2" t="str">
        <f t="shared" si="38"/>
        <v>EG_BIOMASSSR</v>
      </c>
    </row>
    <row r="2475" spans="1:7" x14ac:dyDescent="0.25">
      <c r="A2475" t="s">
        <v>7</v>
      </c>
      <c r="B2475" t="s">
        <v>6</v>
      </c>
      <c r="C2475" t="s">
        <v>8</v>
      </c>
      <c r="D2475" t="s">
        <v>364</v>
      </c>
      <c r="E2475">
        <v>2031</v>
      </c>
      <c r="F2475">
        <v>0</v>
      </c>
      <c r="G2475" s="2" t="str">
        <f t="shared" si="38"/>
        <v>EG_BIOMASSSR</v>
      </c>
    </row>
    <row r="2476" spans="1:7" x14ac:dyDescent="0.25">
      <c r="A2476" t="s">
        <v>7</v>
      </c>
      <c r="B2476" t="s">
        <v>6</v>
      </c>
      <c r="C2476" t="s">
        <v>8</v>
      </c>
      <c r="D2476" t="s">
        <v>364</v>
      </c>
      <c r="E2476">
        <v>2032</v>
      </c>
      <c r="F2476">
        <v>0</v>
      </c>
      <c r="G2476" s="2" t="str">
        <f t="shared" si="38"/>
        <v>EG_BIOMASSSR</v>
      </c>
    </row>
    <row r="2477" spans="1:7" x14ac:dyDescent="0.25">
      <c r="A2477" t="s">
        <v>7</v>
      </c>
      <c r="B2477" t="s">
        <v>6</v>
      </c>
      <c r="C2477" t="s">
        <v>8</v>
      </c>
      <c r="D2477" t="s">
        <v>364</v>
      </c>
      <c r="E2477">
        <v>2033</v>
      </c>
      <c r="F2477">
        <v>0</v>
      </c>
      <c r="G2477" s="2" t="str">
        <f t="shared" si="38"/>
        <v>EG_BIOMASSSR</v>
      </c>
    </row>
    <row r="2478" spans="1:7" x14ac:dyDescent="0.25">
      <c r="A2478" t="s">
        <v>7</v>
      </c>
      <c r="B2478" t="s">
        <v>6</v>
      </c>
      <c r="C2478" t="s">
        <v>8</v>
      </c>
      <c r="D2478" t="s">
        <v>364</v>
      </c>
      <c r="E2478">
        <v>2034</v>
      </c>
      <c r="F2478">
        <v>0</v>
      </c>
      <c r="G2478" s="2" t="str">
        <f t="shared" si="38"/>
        <v>EG_BIOMASSSR</v>
      </c>
    </row>
    <row r="2479" spans="1:7" x14ac:dyDescent="0.25">
      <c r="A2479" t="s">
        <v>7</v>
      </c>
      <c r="B2479" t="s">
        <v>6</v>
      </c>
      <c r="C2479" t="s">
        <v>8</v>
      </c>
      <c r="D2479" t="s">
        <v>364</v>
      </c>
      <c r="E2479">
        <v>2035</v>
      </c>
      <c r="F2479">
        <v>0</v>
      </c>
      <c r="G2479" s="2" t="str">
        <f t="shared" si="38"/>
        <v>EG_BIOMASSSR</v>
      </c>
    </row>
    <row r="2480" spans="1:7" x14ac:dyDescent="0.25">
      <c r="A2480" t="s">
        <v>7</v>
      </c>
      <c r="B2480" t="s">
        <v>6</v>
      </c>
      <c r="C2480" t="s">
        <v>8</v>
      </c>
      <c r="D2480" t="s">
        <v>364</v>
      </c>
      <c r="E2480">
        <v>2036</v>
      </c>
      <c r="F2480">
        <v>0</v>
      </c>
      <c r="G2480" s="2" t="str">
        <f t="shared" si="38"/>
        <v>EG_BIOMASSSR</v>
      </c>
    </row>
    <row r="2481" spans="1:7" x14ac:dyDescent="0.25">
      <c r="A2481" t="s">
        <v>7</v>
      </c>
      <c r="B2481" t="s">
        <v>6</v>
      </c>
      <c r="C2481" t="s">
        <v>8</v>
      </c>
      <c r="D2481" t="s">
        <v>364</v>
      </c>
      <c r="E2481">
        <v>2037</v>
      </c>
      <c r="F2481">
        <v>0</v>
      </c>
      <c r="G2481" s="2" t="str">
        <f t="shared" si="38"/>
        <v>EG_BIOMASSSR</v>
      </c>
    </row>
    <row r="2482" spans="1:7" x14ac:dyDescent="0.25">
      <c r="A2482" t="s">
        <v>7</v>
      </c>
      <c r="B2482" t="s">
        <v>6</v>
      </c>
      <c r="C2482" t="s">
        <v>8</v>
      </c>
      <c r="D2482" t="s">
        <v>364</v>
      </c>
      <c r="E2482">
        <v>2038</v>
      </c>
      <c r="F2482">
        <v>0</v>
      </c>
      <c r="G2482" s="2" t="str">
        <f t="shared" si="38"/>
        <v>EG_BIOMASSSR</v>
      </c>
    </row>
    <row r="2483" spans="1:7" x14ac:dyDescent="0.25">
      <c r="A2483" t="s">
        <v>7</v>
      </c>
      <c r="B2483" t="s">
        <v>6</v>
      </c>
      <c r="C2483" t="s">
        <v>8</v>
      </c>
      <c r="D2483" t="s">
        <v>364</v>
      </c>
      <c r="E2483">
        <v>2039</v>
      </c>
      <c r="F2483">
        <v>0</v>
      </c>
      <c r="G2483" s="2" t="str">
        <f t="shared" si="38"/>
        <v>EG_BIOMASSSR</v>
      </c>
    </row>
    <row r="2484" spans="1:7" x14ac:dyDescent="0.25">
      <c r="A2484" t="s">
        <v>7</v>
      </c>
      <c r="B2484" t="s">
        <v>6</v>
      </c>
      <c r="C2484" t="s">
        <v>8</v>
      </c>
      <c r="D2484" t="s">
        <v>364</v>
      </c>
      <c r="E2484">
        <v>2040</v>
      </c>
      <c r="F2484">
        <v>0</v>
      </c>
      <c r="G2484" s="2" t="str">
        <f t="shared" si="38"/>
        <v>EG_BIOMASSSR</v>
      </c>
    </row>
    <row r="2485" spans="1:7" x14ac:dyDescent="0.25">
      <c r="A2485" t="s">
        <v>7</v>
      </c>
      <c r="B2485" t="s">
        <v>6</v>
      </c>
      <c r="C2485" t="s">
        <v>8</v>
      </c>
      <c r="D2485" t="s">
        <v>364</v>
      </c>
      <c r="E2485">
        <v>2041</v>
      </c>
      <c r="F2485">
        <v>0</v>
      </c>
      <c r="G2485" s="2" t="str">
        <f t="shared" si="38"/>
        <v>EG_BIOMASSSR</v>
      </c>
    </row>
    <row r="2486" spans="1:7" x14ac:dyDescent="0.25">
      <c r="A2486" t="s">
        <v>7</v>
      </c>
      <c r="B2486" t="s">
        <v>6</v>
      </c>
      <c r="C2486" t="s">
        <v>8</v>
      </c>
      <c r="D2486" t="s">
        <v>363</v>
      </c>
      <c r="E2486">
        <v>2024</v>
      </c>
      <c r="F2486">
        <v>0</v>
      </c>
      <c r="G2486" s="2" t="str">
        <f t="shared" si="38"/>
        <v>EG_BIOMASSSR</v>
      </c>
    </row>
    <row r="2487" spans="1:7" x14ac:dyDescent="0.25">
      <c r="A2487" t="s">
        <v>7</v>
      </c>
      <c r="B2487" t="s">
        <v>6</v>
      </c>
      <c r="C2487" t="s">
        <v>8</v>
      </c>
      <c r="D2487" t="s">
        <v>363</v>
      </c>
      <c r="E2487">
        <v>2025</v>
      </c>
      <c r="F2487">
        <v>0</v>
      </c>
      <c r="G2487" s="2" t="str">
        <f t="shared" si="38"/>
        <v>EG_BIOMASSSR</v>
      </c>
    </row>
    <row r="2488" spans="1:7" x14ac:dyDescent="0.25">
      <c r="A2488" t="s">
        <v>7</v>
      </c>
      <c r="B2488" t="s">
        <v>6</v>
      </c>
      <c r="C2488" t="s">
        <v>8</v>
      </c>
      <c r="D2488" t="s">
        <v>363</v>
      </c>
      <c r="E2488">
        <v>2026</v>
      </c>
      <c r="F2488">
        <v>0</v>
      </c>
      <c r="G2488" s="2" t="str">
        <f t="shared" si="38"/>
        <v>EG_BIOMASSSR</v>
      </c>
    </row>
    <row r="2489" spans="1:7" x14ac:dyDescent="0.25">
      <c r="A2489" t="s">
        <v>7</v>
      </c>
      <c r="B2489" t="s">
        <v>6</v>
      </c>
      <c r="C2489" t="s">
        <v>8</v>
      </c>
      <c r="D2489" t="s">
        <v>363</v>
      </c>
      <c r="E2489">
        <v>2027</v>
      </c>
      <c r="F2489">
        <v>0</v>
      </c>
      <c r="G2489" s="2" t="str">
        <f t="shared" si="38"/>
        <v>EG_BIOMASSSR</v>
      </c>
    </row>
    <row r="2490" spans="1:7" x14ac:dyDescent="0.25">
      <c r="A2490" t="s">
        <v>7</v>
      </c>
      <c r="B2490" t="s">
        <v>6</v>
      </c>
      <c r="C2490" t="s">
        <v>8</v>
      </c>
      <c r="D2490" t="s">
        <v>363</v>
      </c>
      <c r="E2490">
        <v>2028</v>
      </c>
      <c r="F2490">
        <v>0</v>
      </c>
      <c r="G2490" s="2" t="str">
        <f t="shared" si="38"/>
        <v>EG_BIOMASSSR</v>
      </c>
    </row>
    <row r="2491" spans="1:7" x14ac:dyDescent="0.25">
      <c r="A2491" t="s">
        <v>7</v>
      </c>
      <c r="B2491" t="s">
        <v>6</v>
      </c>
      <c r="C2491" t="s">
        <v>8</v>
      </c>
      <c r="D2491" t="s">
        <v>363</v>
      </c>
      <c r="E2491">
        <v>2029</v>
      </c>
      <c r="F2491">
        <v>0</v>
      </c>
      <c r="G2491" s="2" t="str">
        <f t="shared" si="38"/>
        <v>EG_BIOMASSSR</v>
      </c>
    </row>
    <row r="2492" spans="1:7" x14ac:dyDescent="0.25">
      <c r="A2492" t="s">
        <v>7</v>
      </c>
      <c r="B2492" t="s">
        <v>6</v>
      </c>
      <c r="C2492" t="s">
        <v>8</v>
      </c>
      <c r="D2492" t="s">
        <v>363</v>
      </c>
      <c r="E2492">
        <v>2030</v>
      </c>
      <c r="F2492">
        <v>0</v>
      </c>
      <c r="G2492" s="2" t="str">
        <f t="shared" si="38"/>
        <v>EG_BIOMASSSR</v>
      </c>
    </row>
    <row r="2493" spans="1:7" x14ac:dyDescent="0.25">
      <c r="A2493" t="s">
        <v>7</v>
      </c>
      <c r="B2493" t="s">
        <v>6</v>
      </c>
      <c r="C2493" t="s">
        <v>8</v>
      </c>
      <c r="D2493" t="s">
        <v>363</v>
      </c>
      <c r="E2493">
        <v>2031</v>
      </c>
      <c r="F2493">
        <v>0</v>
      </c>
      <c r="G2493" s="2" t="str">
        <f t="shared" si="38"/>
        <v>EG_BIOMASSSR</v>
      </c>
    </row>
    <row r="2494" spans="1:7" x14ac:dyDescent="0.25">
      <c r="A2494" t="s">
        <v>7</v>
      </c>
      <c r="B2494" t="s">
        <v>6</v>
      </c>
      <c r="C2494" t="s">
        <v>8</v>
      </c>
      <c r="D2494" t="s">
        <v>363</v>
      </c>
      <c r="E2494">
        <v>2032</v>
      </c>
      <c r="F2494">
        <v>0</v>
      </c>
      <c r="G2494" s="2" t="str">
        <f t="shared" si="38"/>
        <v>EG_BIOMASSSR</v>
      </c>
    </row>
    <row r="2495" spans="1:7" x14ac:dyDescent="0.25">
      <c r="A2495" t="s">
        <v>7</v>
      </c>
      <c r="B2495" t="s">
        <v>6</v>
      </c>
      <c r="C2495" t="s">
        <v>8</v>
      </c>
      <c r="D2495" t="s">
        <v>363</v>
      </c>
      <c r="E2495">
        <v>2033</v>
      </c>
      <c r="F2495">
        <v>0</v>
      </c>
      <c r="G2495" s="2" t="str">
        <f t="shared" si="38"/>
        <v>EG_BIOMASSSR</v>
      </c>
    </row>
    <row r="2496" spans="1:7" x14ac:dyDescent="0.25">
      <c r="A2496" t="s">
        <v>7</v>
      </c>
      <c r="B2496" t="s">
        <v>6</v>
      </c>
      <c r="C2496" t="s">
        <v>8</v>
      </c>
      <c r="D2496" t="s">
        <v>363</v>
      </c>
      <c r="E2496">
        <v>2034</v>
      </c>
      <c r="F2496">
        <v>0</v>
      </c>
      <c r="G2496" s="2" t="str">
        <f t="shared" si="38"/>
        <v>EG_BIOMASSSR</v>
      </c>
    </row>
    <row r="2497" spans="1:7" x14ac:dyDescent="0.25">
      <c r="A2497" t="s">
        <v>7</v>
      </c>
      <c r="B2497" t="s">
        <v>6</v>
      </c>
      <c r="C2497" t="s">
        <v>8</v>
      </c>
      <c r="D2497" t="s">
        <v>363</v>
      </c>
      <c r="E2497">
        <v>2035</v>
      </c>
      <c r="F2497">
        <v>0</v>
      </c>
      <c r="G2497" s="2" t="str">
        <f t="shared" si="38"/>
        <v>EG_BIOMASSSR</v>
      </c>
    </row>
    <row r="2498" spans="1:7" x14ac:dyDescent="0.25">
      <c r="A2498" t="s">
        <v>7</v>
      </c>
      <c r="B2498" t="s">
        <v>6</v>
      </c>
      <c r="C2498" t="s">
        <v>8</v>
      </c>
      <c r="D2498" t="s">
        <v>363</v>
      </c>
      <c r="E2498">
        <v>2036</v>
      </c>
      <c r="F2498">
        <v>0</v>
      </c>
      <c r="G2498" s="2" t="str">
        <f t="shared" si="38"/>
        <v>EG_BIOMASSSR</v>
      </c>
    </row>
    <row r="2499" spans="1:7" x14ac:dyDescent="0.25">
      <c r="A2499" t="s">
        <v>7</v>
      </c>
      <c r="B2499" t="s">
        <v>6</v>
      </c>
      <c r="C2499" t="s">
        <v>8</v>
      </c>
      <c r="D2499" t="s">
        <v>363</v>
      </c>
      <c r="E2499">
        <v>2037</v>
      </c>
      <c r="F2499">
        <v>0</v>
      </c>
      <c r="G2499" s="2" t="str">
        <f t="shared" ref="G2499:G2562" si="39">_xlfn.CONCAT(A2499,C2499)</f>
        <v>EG_BIOMASSSR</v>
      </c>
    </row>
    <row r="2500" spans="1:7" x14ac:dyDescent="0.25">
      <c r="A2500" t="s">
        <v>7</v>
      </c>
      <c r="B2500" t="s">
        <v>6</v>
      </c>
      <c r="C2500" t="s">
        <v>8</v>
      </c>
      <c r="D2500" t="s">
        <v>363</v>
      </c>
      <c r="E2500">
        <v>2038</v>
      </c>
      <c r="F2500">
        <v>0</v>
      </c>
      <c r="G2500" s="2" t="str">
        <f t="shared" si="39"/>
        <v>EG_BIOMASSSR</v>
      </c>
    </row>
    <row r="2501" spans="1:7" x14ac:dyDescent="0.25">
      <c r="A2501" t="s">
        <v>7</v>
      </c>
      <c r="B2501" t="s">
        <v>6</v>
      </c>
      <c r="C2501" t="s">
        <v>8</v>
      </c>
      <c r="D2501" t="s">
        <v>363</v>
      </c>
      <c r="E2501">
        <v>2039</v>
      </c>
      <c r="F2501">
        <v>0</v>
      </c>
      <c r="G2501" s="2" t="str">
        <f t="shared" si="39"/>
        <v>EG_BIOMASSSR</v>
      </c>
    </row>
    <row r="2502" spans="1:7" x14ac:dyDescent="0.25">
      <c r="A2502" t="s">
        <v>7</v>
      </c>
      <c r="B2502" t="s">
        <v>6</v>
      </c>
      <c r="C2502" t="s">
        <v>8</v>
      </c>
      <c r="D2502" t="s">
        <v>363</v>
      </c>
      <c r="E2502">
        <v>2040</v>
      </c>
      <c r="F2502">
        <v>0</v>
      </c>
      <c r="G2502" s="2" t="str">
        <f t="shared" si="39"/>
        <v>EG_BIOMASSSR</v>
      </c>
    </row>
    <row r="2503" spans="1:7" x14ac:dyDescent="0.25">
      <c r="A2503" t="s">
        <v>7</v>
      </c>
      <c r="B2503" t="s">
        <v>6</v>
      </c>
      <c r="C2503" t="s">
        <v>8</v>
      </c>
      <c r="D2503" t="s">
        <v>363</v>
      </c>
      <c r="E2503">
        <v>2041</v>
      </c>
      <c r="F2503">
        <v>0</v>
      </c>
      <c r="G2503" s="2" t="str">
        <f t="shared" si="39"/>
        <v>EG_BIOMASSSR</v>
      </c>
    </row>
    <row r="2504" spans="1:7" x14ac:dyDescent="0.25">
      <c r="A2504" t="s">
        <v>7</v>
      </c>
      <c r="B2504" t="s">
        <v>6</v>
      </c>
      <c r="C2504" t="s">
        <v>8</v>
      </c>
      <c r="D2504" t="s">
        <v>362</v>
      </c>
      <c r="E2504">
        <v>2024</v>
      </c>
      <c r="F2504">
        <v>0</v>
      </c>
      <c r="G2504" s="2" t="str">
        <f t="shared" si="39"/>
        <v>EG_BIOMASSSR</v>
      </c>
    </row>
    <row r="2505" spans="1:7" x14ac:dyDescent="0.25">
      <c r="A2505" t="s">
        <v>7</v>
      </c>
      <c r="B2505" t="s">
        <v>6</v>
      </c>
      <c r="C2505" t="s">
        <v>8</v>
      </c>
      <c r="D2505" t="s">
        <v>362</v>
      </c>
      <c r="E2505">
        <v>2025</v>
      </c>
      <c r="F2505">
        <v>0</v>
      </c>
      <c r="G2505" s="2" t="str">
        <f t="shared" si="39"/>
        <v>EG_BIOMASSSR</v>
      </c>
    </row>
    <row r="2506" spans="1:7" x14ac:dyDescent="0.25">
      <c r="A2506" t="s">
        <v>7</v>
      </c>
      <c r="B2506" t="s">
        <v>6</v>
      </c>
      <c r="C2506" t="s">
        <v>8</v>
      </c>
      <c r="D2506" t="s">
        <v>362</v>
      </c>
      <c r="E2506">
        <v>2026</v>
      </c>
      <c r="F2506">
        <v>0</v>
      </c>
      <c r="G2506" s="2" t="str">
        <f t="shared" si="39"/>
        <v>EG_BIOMASSSR</v>
      </c>
    </row>
    <row r="2507" spans="1:7" x14ac:dyDescent="0.25">
      <c r="A2507" t="s">
        <v>7</v>
      </c>
      <c r="B2507" t="s">
        <v>6</v>
      </c>
      <c r="C2507" t="s">
        <v>8</v>
      </c>
      <c r="D2507" t="s">
        <v>362</v>
      </c>
      <c r="E2507">
        <v>2027</v>
      </c>
      <c r="F2507">
        <v>0</v>
      </c>
      <c r="G2507" s="2" t="str">
        <f t="shared" si="39"/>
        <v>EG_BIOMASSSR</v>
      </c>
    </row>
    <row r="2508" spans="1:7" x14ac:dyDescent="0.25">
      <c r="A2508" t="s">
        <v>7</v>
      </c>
      <c r="B2508" t="s">
        <v>6</v>
      </c>
      <c r="C2508" t="s">
        <v>8</v>
      </c>
      <c r="D2508" t="s">
        <v>362</v>
      </c>
      <c r="E2508">
        <v>2028</v>
      </c>
      <c r="F2508">
        <v>0</v>
      </c>
      <c r="G2508" s="2" t="str">
        <f t="shared" si="39"/>
        <v>EG_BIOMASSSR</v>
      </c>
    </row>
    <row r="2509" spans="1:7" x14ac:dyDescent="0.25">
      <c r="A2509" t="s">
        <v>7</v>
      </c>
      <c r="B2509" t="s">
        <v>6</v>
      </c>
      <c r="C2509" t="s">
        <v>8</v>
      </c>
      <c r="D2509" t="s">
        <v>362</v>
      </c>
      <c r="E2509">
        <v>2029</v>
      </c>
      <c r="F2509">
        <v>0</v>
      </c>
      <c r="G2509" s="2" t="str">
        <f t="shared" si="39"/>
        <v>EG_BIOMASSSR</v>
      </c>
    </row>
    <row r="2510" spans="1:7" x14ac:dyDescent="0.25">
      <c r="A2510" t="s">
        <v>7</v>
      </c>
      <c r="B2510" t="s">
        <v>6</v>
      </c>
      <c r="C2510" t="s">
        <v>8</v>
      </c>
      <c r="D2510" t="s">
        <v>362</v>
      </c>
      <c r="E2510">
        <v>2030</v>
      </c>
      <c r="F2510">
        <v>0</v>
      </c>
      <c r="G2510" s="2" t="str">
        <f t="shared" si="39"/>
        <v>EG_BIOMASSSR</v>
      </c>
    </row>
    <row r="2511" spans="1:7" x14ac:dyDescent="0.25">
      <c r="A2511" t="s">
        <v>7</v>
      </c>
      <c r="B2511" t="s">
        <v>6</v>
      </c>
      <c r="C2511" t="s">
        <v>8</v>
      </c>
      <c r="D2511" t="s">
        <v>362</v>
      </c>
      <c r="E2511">
        <v>2031</v>
      </c>
      <c r="F2511">
        <v>0</v>
      </c>
      <c r="G2511" s="2" t="str">
        <f t="shared" si="39"/>
        <v>EG_BIOMASSSR</v>
      </c>
    </row>
    <row r="2512" spans="1:7" x14ac:dyDescent="0.25">
      <c r="A2512" t="s">
        <v>7</v>
      </c>
      <c r="B2512" t="s">
        <v>6</v>
      </c>
      <c r="C2512" t="s">
        <v>8</v>
      </c>
      <c r="D2512" t="s">
        <v>362</v>
      </c>
      <c r="E2512">
        <v>2032</v>
      </c>
      <c r="F2512">
        <v>0</v>
      </c>
      <c r="G2512" s="2" t="str">
        <f t="shared" si="39"/>
        <v>EG_BIOMASSSR</v>
      </c>
    </row>
    <row r="2513" spans="1:7" x14ac:dyDescent="0.25">
      <c r="A2513" t="s">
        <v>7</v>
      </c>
      <c r="B2513" t="s">
        <v>6</v>
      </c>
      <c r="C2513" t="s">
        <v>8</v>
      </c>
      <c r="D2513" t="s">
        <v>362</v>
      </c>
      <c r="E2513">
        <v>2033</v>
      </c>
      <c r="F2513">
        <v>0</v>
      </c>
      <c r="G2513" s="2" t="str">
        <f t="shared" si="39"/>
        <v>EG_BIOMASSSR</v>
      </c>
    </row>
    <row r="2514" spans="1:7" x14ac:dyDescent="0.25">
      <c r="A2514" t="s">
        <v>7</v>
      </c>
      <c r="B2514" t="s">
        <v>6</v>
      </c>
      <c r="C2514" t="s">
        <v>8</v>
      </c>
      <c r="D2514" t="s">
        <v>362</v>
      </c>
      <c r="E2514">
        <v>2034</v>
      </c>
      <c r="F2514">
        <v>0</v>
      </c>
      <c r="G2514" s="2" t="str">
        <f t="shared" si="39"/>
        <v>EG_BIOMASSSR</v>
      </c>
    </row>
    <row r="2515" spans="1:7" x14ac:dyDescent="0.25">
      <c r="A2515" t="s">
        <v>7</v>
      </c>
      <c r="B2515" t="s">
        <v>6</v>
      </c>
      <c r="C2515" t="s">
        <v>8</v>
      </c>
      <c r="D2515" t="s">
        <v>362</v>
      </c>
      <c r="E2515">
        <v>2035</v>
      </c>
      <c r="F2515">
        <v>0</v>
      </c>
      <c r="G2515" s="2" t="str">
        <f t="shared" si="39"/>
        <v>EG_BIOMASSSR</v>
      </c>
    </row>
    <row r="2516" spans="1:7" x14ac:dyDescent="0.25">
      <c r="A2516" t="s">
        <v>7</v>
      </c>
      <c r="B2516" t="s">
        <v>6</v>
      </c>
      <c r="C2516" t="s">
        <v>8</v>
      </c>
      <c r="D2516" t="s">
        <v>362</v>
      </c>
      <c r="E2516">
        <v>2036</v>
      </c>
      <c r="F2516">
        <v>0</v>
      </c>
      <c r="G2516" s="2" t="str">
        <f t="shared" si="39"/>
        <v>EG_BIOMASSSR</v>
      </c>
    </row>
    <row r="2517" spans="1:7" x14ac:dyDescent="0.25">
      <c r="A2517" t="s">
        <v>7</v>
      </c>
      <c r="B2517" t="s">
        <v>6</v>
      </c>
      <c r="C2517" t="s">
        <v>8</v>
      </c>
      <c r="D2517" t="s">
        <v>362</v>
      </c>
      <c r="E2517">
        <v>2037</v>
      </c>
      <c r="F2517">
        <v>0</v>
      </c>
      <c r="G2517" s="2" t="str">
        <f t="shared" si="39"/>
        <v>EG_BIOMASSSR</v>
      </c>
    </row>
    <row r="2518" spans="1:7" x14ac:dyDescent="0.25">
      <c r="A2518" t="s">
        <v>7</v>
      </c>
      <c r="B2518" t="s">
        <v>6</v>
      </c>
      <c r="C2518" t="s">
        <v>8</v>
      </c>
      <c r="D2518" t="s">
        <v>362</v>
      </c>
      <c r="E2518">
        <v>2038</v>
      </c>
      <c r="F2518">
        <v>0</v>
      </c>
      <c r="G2518" s="2" t="str">
        <f t="shared" si="39"/>
        <v>EG_BIOMASSSR</v>
      </c>
    </row>
    <row r="2519" spans="1:7" x14ac:dyDescent="0.25">
      <c r="A2519" t="s">
        <v>7</v>
      </c>
      <c r="B2519" t="s">
        <v>6</v>
      </c>
      <c r="C2519" t="s">
        <v>8</v>
      </c>
      <c r="D2519" t="s">
        <v>362</v>
      </c>
      <c r="E2519">
        <v>2039</v>
      </c>
      <c r="F2519">
        <v>0</v>
      </c>
      <c r="G2519" s="2" t="str">
        <f t="shared" si="39"/>
        <v>EG_BIOMASSSR</v>
      </c>
    </row>
    <row r="2520" spans="1:7" x14ac:dyDescent="0.25">
      <c r="A2520" t="s">
        <v>7</v>
      </c>
      <c r="B2520" t="s">
        <v>6</v>
      </c>
      <c r="C2520" t="s">
        <v>8</v>
      </c>
      <c r="D2520" t="s">
        <v>362</v>
      </c>
      <c r="E2520">
        <v>2040</v>
      </c>
      <c r="F2520">
        <v>0</v>
      </c>
      <c r="G2520" s="2" t="str">
        <f t="shared" si="39"/>
        <v>EG_BIOMASSSR</v>
      </c>
    </row>
    <row r="2521" spans="1:7" x14ac:dyDescent="0.25">
      <c r="A2521" t="s">
        <v>7</v>
      </c>
      <c r="B2521" t="s">
        <v>6</v>
      </c>
      <c r="C2521" t="s">
        <v>8</v>
      </c>
      <c r="D2521" t="s">
        <v>362</v>
      </c>
      <c r="E2521">
        <v>2041</v>
      </c>
      <c r="F2521">
        <v>0</v>
      </c>
      <c r="G2521" s="2" t="str">
        <f t="shared" si="39"/>
        <v>EG_BIOMASSSR</v>
      </c>
    </row>
    <row r="2522" spans="1:7" x14ac:dyDescent="0.25">
      <c r="A2522" t="s">
        <v>7</v>
      </c>
      <c r="B2522" t="s">
        <v>6</v>
      </c>
      <c r="C2522" t="s">
        <v>8</v>
      </c>
      <c r="D2522" t="s">
        <v>361</v>
      </c>
      <c r="E2522">
        <v>2024</v>
      </c>
      <c r="F2522">
        <v>0</v>
      </c>
      <c r="G2522" s="2" t="str">
        <f t="shared" si="39"/>
        <v>EG_BIOMASSSR</v>
      </c>
    </row>
    <row r="2523" spans="1:7" x14ac:dyDescent="0.25">
      <c r="A2523" t="s">
        <v>7</v>
      </c>
      <c r="B2523" t="s">
        <v>6</v>
      </c>
      <c r="C2523" t="s">
        <v>8</v>
      </c>
      <c r="D2523" t="s">
        <v>361</v>
      </c>
      <c r="E2523">
        <v>2025</v>
      </c>
      <c r="F2523">
        <v>0</v>
      </c>
      <c r="G2523" s="2" t="str">
        <f t="shared" si="39"/>
        <v>EG_BIOMASSSR</v>
      </c>
    </row>
    <row r="2524" spans="1:7" x14ac:dyDescent="0.25">
      <c r="A2524" t="s">
        <v>7</v>
      </c>
      <c r="B2524" t="s">
        <v>6</v>
      </c>
      <c r="C2524" t="s">
        <v>8</v>
      </c>
      <c r="D2524" t="s">
        <v>361</v>
      </c>
      <c r="E2524">
        <v>2026</v>
      </c>
      <c r="F2524">
        <v>0</v>
      </c>
      <c r="G2524" s="2" t="str">
        <f t="shared" si="39"/>
        <v>EG_BIOMASSSR</v>
      </c>
    </row>
    <row r="2525" spans="1:7" x14ac:dyDescent="0.25">
      <c r="A2525" t="s">
        <v>7</v>
      </c>
      <c r="B2525" t="s">
        <v>6</v>
      </c>
      <c r="C2525" t="s">
        <v>8</v>
      </c>
      <c r="D2525" t="s">
        <v>361</v>
      </c>
      <c r="E2525">
        <v>2027</v>
      </c>
      <c r="F2525">
        <v>0</v>
      </c>
      <c r="G2525" s="2" t="str">
        <f t="shared" si="39"/>
        <v>EG_BIOMASSSR</v>
      </c>
    </row>
    <row r="2526" spans="1:7" x14ac:dyDescent="0.25">
      <c r="A2526" t="s">
        <v>7</v>
      </c>
      <c r="B2526" t="s">
        <v>6</v>
      </c>
      <c r="C2526" t="s">
        <v>8</v>
      </c>
      <c r="D2526" t="s">
        <v>361</v>
      </c>
      <c r="E2526">
        <v>2028</v>
      </c>
      <c r="F2526">
        <v>0</v>
      </c>
      <c r="G2526" s="2" t="str">
        <f t="shared" si="39"/>
        <v>EG_BIOMASSSR</v>
      </c>
    </row>
    <row r="2527" spans="1:7" x14ac:dyDescent="0.25">
      <c r="A2527" t="s">
        <v>7</v>
      </c>
      <c r="B2527" t="s">
        <v>6</v>
      </c>
      <c r="C2527" t="s">
        <v>8</v>
      </c>
      <c r="D2527" t="s">
        <v>361</v>
      </c>
      <c r="E2527">
        <v>2029</v>
      </c>
      <c r="F2527">
        <v>0</v>
      </c>
      <c r="G2527" s="2" t="str">
        <f t="shared" si="39"/>
        <v>EG_BIOMASSSR</v>
      </c>
    </row>
    <row r="2528" spans="1:7" x14ac:dyDescent="0.25">
      <c r="A2528" t="s">
        <v>7</v>
      </c>
      <c r="B2528" t="s">
        <v>6</v>
      </c>
      <c r="C2528" t="s">
        <v>8</v>
      </c>
      <c r="D2528" t="s">
        <v>361</v>
      </c>
      <c r="E2528">
        <v>2030</v>
      </c>
      <c r="F2528">
        <v>0</v>
      </c>
      <c r="G2528" s="2" t="str">
        <f t="shared" si="39"/>
        <v>EG_BIOMASSSR</v>
      </c>
    </row>
    <row r="2529" spans="1:7" x14ac:dyDescent="0.25">
      <c r="A2529" t="s">
        <v>7</v>
      </c>
      <c r="B2529" t="s">
        <v>6</v>
      </c>
      <c r="C2529" t="s">
        <v>8</v>
      </c>
      <c r="D2529" t="s">
        <v>361</v>
      </c>
      <c r="E2529">
        <v>2031</v>
      </c>
      <c r="F2529">
        <v>0</v>
      </c>
      <c r="G2529" s="2" t="str">
        <f t="shared" si="39"/>
        <v>EG_BIOMASSSR</v>
      </c>
    </row>
    <row r="2530" spans="1:7" x14ac:dyDescent="0.25">
      <c r="A2530" t="s">
        <v>7</v>
      </c>
      <c r="B2530" t="s">
        <v>6</v>
      </c>
      <c r="C2530" t="s">
        <v>8</v>
      </c>
      <c r="D2530" t="s">
        <v>361</v>
      </c>
      <c r="E2530">
        <v>2032</v>
      </c>
      <c r="F2530">
        <v>0</v>
      </c>
      <c r="G2530" s="2" t="str">
        <f t="shared" si="39"/>
        <v>EG_BIOMASSSR</v>
      </c>
    </row>
    <row r="2531" spans="1:7" x14ac:dyDescent="0.25">
      <c r="A2531" t="s">
        <v>7</v>
      </c>
      <c r="B2531" t="s">
        <v>6</v>
      </c>
      <c r="C2531" t="s">
        <v>8</v>
      </c>
      <c r="D2531" t="s">
        <v>361</v>
      </c>
      <c r="E2531">
        <v>2033</v>
      </c>
      <c r="F2531">
        <v>0</v>
      </c>
      <c r="G2531" s="2" t="str">
        <f t="shared" si="39"/>
        <v>EG_BIOMASSSR</v>
      </c>
    </row>
    <row r="2532" spans="1:7" x14ac:dyDescent="0.25">
      <c r="A2532" t="s">
        <v>7</v>
      </c>
      <c r="B2532" t="s">
        <v>6</v>
      </c>
      <c r="C2532" t="s">
        <v>8</v>
      </c>
      <c r="D2532" t="s">
        <v>361</v>
      </c>
      <c r="E2532">
        <v>2034</v>
      </c>
      <c r="F2532">
        <v>0</v>
      </c>
      <c r="G2532" s="2" t="str">
        <f t="shared" si="39"/>
        <v>EG_BIOMASSSR</v>
      </c>
    </row>
    <row r="2533" spans="1:7" x14ac:dyDescent="0.25">
      <c r="A2533" t="s">
        <v>7</v>
      </c>
      <c r="B2533" t="s">
        <v>6</v>
      </c>
      <c r="C2533" t="s">
        <v>8</v>
      </c>
      <c r="D2533" t="s">
        <v>361</v>
      </c>
      <c r="E2533">
        <v>2035</v>
      </c>
      <c r="F2533">
        <v>0</v>
      </c>
      <c r="G2533" s="2" t="str">
        <f t="shared" si="39"/>
        <v>EG_BIOMASSSR</v>
      </c>
    </row>
    <row r="2534" spans="1:7" x14ac:dyDescent="0.25">
      <c r="A2534" t="s">
        <v>7</v>
      </c>
      <c r="B2534" t="s">
        <v>6</v>
      </c>
      <c r="C2534" t="s">
        <v>8</v>
      </c>
      <c r="D2534" t="s">
        <v>361</v>
      </c>
      <c r="E2534">
        <v>2036</v>
      </c>
      <c r="F2534">
        <v>0</v>
      </c>
      <c r="G2534" s="2" t="str">
        <f t="shared" si="39"/>
        <v>EG_BIOMASSSR</v>
      </c>
    </row>
    <row r="2535" spans="1:7" x14ac:dyDescent="0.25">
      <c r="A2535" t="s">
        <v>7</v>
      </c>
      <c r="B2535" t="s">
        <v>6</v>
      </c>
      <c r="C2535" t="s">
        <v>8</v>
      </c>
      <c r="D2535" t="s">
        <v>361</v>
      </c>
      <c r="E2535">
        <v>2037</v>
      </c>
      <c r="F2535">
        <v>0</v>
      </c>
      <c r="G2535" s="2" t="str">
        <f t="shared" si="39"/>
        <v>EG_BIOMASSSR</v>
      </c>
    </row>
    <row r="2536" spans="1:7" x14ac:dyDescent="0.25">
      <c r="A2536" t="s">
        <v>7</v>
      </c>
      <c r="B2536" t="s">
        <v>6</v>
      </c>
      <c r="C2536" t="s">
        <v>8</v>
      </c>
      <c r="D2536" t="s">
        <v>361</v>
      </c>
      <c r="E2536">
        <v>2038</v>
      </c>
      <c r="F2536">
        <v>0</v>
      </c>
      <c r="G2536" s="2" t="str">
        <f t="shared" si="39"/>
        <v>EG_BIOMASSSR</v>
      </c>
    </row>
    <row r="2537" spans="1:7" x14ac:dyDescent="0.25">
      <c r="A2537" t="s">
        <v>7</v>
      </c>
      <c r="B2537" t="s">
        <v>6</v>
      </c>
      <c r="C2537" t="s">
        <v>8</v>
      </c>
      <c r="D2537" t="s">
        <v>361</v>
      </c>
      <c r="E2537">
        <v>2039</v>
      </c>
      <c r="F2537">
        <v>0</v>
      </c>
      <c r="G2537" s="2" t="str">
        <f t="shared" si="39"/>
        <v>EG_BIOMASSSR</v>
      </c>
    </row>
    <row r="2538" spans="1:7" x14ac:dyDescent="0.25">
      <c r="A2538" t="s">
        <v>7</v>
      </c>
      <c r="B2538" t="s">
        <v>6</v>
      </c>
      <c r="C2538" t="s">
        <v>8</v>
      </c>
      <c r="D2538" t="s">
        <v>361</v>
      </c>
      <c r="E2538">
        <v>2040</v>
      </c>
      <c r="F2538">
        <v>0</v>
      </c>
      <c r="G2538" s="2" t="str">
        <f t="shared" si="39"/>
        <v>EG_BIOMASSSR</v>
      </c>
    </row>
    <row r="2539" spans="1:7" x14ac:dyDescent="0.25">
      <c r="A2539" t="s">
        <v>7</v>
      </c>
      <c r="B2539" t="s">
        <v>6</v>
      </c>
      <c r="C2539" t="s">
        <v>8</v>
      </c>
      <c r="D2539" t="s">
        <v>361</v>
      </c>
      <c r="E2539">
        <v>2041</v>
      </c>
      <c r="F2539">
        <v>0</v>
      </c>
      <c r="G2539" s="2" t="str">
        <f t="shared" si="39"/>
        <v>EG_BIOMASSSR</v>
      </c>
    </row>
    <row r="2540" spans="1:7" x14ac:dyDescent="0.25">
      <c r="A2540" t="s">
        <v>7</v>
      </c>
      <c r="B2540" t="s">
        <v>6</v>
      </c>
      <c r="C2540" t="s">
        <v>8</v>
      </c>
      <c r="D2540" t="s">
        <v>360</v>
      </c>
      <c r="E2540">
        <v>2024</v>
      </c>
      <c r="F2540">
        <v>0</v>
      </c>
      <c r="G2540" s="2" t="str">
        <f t="shared" si="39"/>
        <v>EG_BIOMASSSR</v>
      </c>
    </row>
    <row r="2541" spans="1:7" x14ac:dyDescent="0.25">
      <c r="A2541" t="s">
        <v>7</v>
      </c>
      <c r="B2541" t="s">
        <v>6</v>
      </c>
      <c r="C2541" t="s">
        <v>8</v>
      </c>
      <c r="D2541" t="s">
        <v>360</v>
      </c>
      <c r="E2541">
        <v>2025</v>
      </c>
      <c r="F2541">
        <v>0</v>
      </c>
      <c r="G2541" s="2" t="str">
        <f t="shared" si="39"/>
        <v>EG_BIOMASSSR</v>
      </c>
    </row>
    <row r="2542" spans="1:7" x14ac:dyDescent="0.25">
      <c r="A2542" t="s">
        <v>7</v>
      </c>
      <c r="B2542" t="s">
        <v>6</v>
      </c>
      <c r="C2542" t="s">
        <v>8</v>
      </c>
      <c r="D2542" t="s">
        <v>360</v>
      </c>
      <c r="E2542">
        <v>2026</v>
      </c>
      <c r="F2542">
        <v>0</v>
      </c>
      <c r="G2542" s="2" t="str">
        <f t="shared" si="39"/>
        <v>EG_BIOMASSSR</v>
      </c>
    </row>
    <row r="2543" spans="1:7" x14ac:dyDescent="0.25">
      <c r="A2543" t="s">
        <v>7</v>
      </c>
      <c r="B2543" t="s">
        <v>6</v>
      </c>
      <c r="C2543" t="s">
        <v>8</v>
      </c>
      <c r="D2543" t="s">
        <v>360</v>
      </c>
      <c r="E2543">
        <v>2027</v>
      </c>
      <c r="F2543">
        <v>0</v>
      </c>
      <c r="G2543" s="2" t="str">
        <f t="shared" si="39"/>
        <v>EG_BIOMASSSR</v>
      </c>
    </row>
    <row r="2544" spans="1:7" x14ac:dyDescent="0.25">
      <c r="A2544" t="s">
        <v>7</v>
      </c>
      <c r="B2544" t="s">
        <v>6</v>
      </c>
      <c r="C2544" t="s">
        <v>8</v>
      </c>
      <c r="D2544" t="s">
        <v>360</v>
      </c>
      <c r="E2544">
        <v>2028</v>
      </c>
      <c r="F2544">
        <v>0</v>
      </c>
      <c r="G2544" s="2" t="str">
        <f t="shared" si="39"/>
        <v>EG_BIOMASSSR</v>
      </c>
    </row>
    <row r="2545" spans="1:7" x14ac:dyDescent="0.25">
      <c r="A2545" t="s">
        <v>7</v>
      </c>
      <c r="B2545" t="s">
        <v>6</v>
      </c>
      <c r="C2545" t="s">
        <v>8</v>
      </c>
      <c r="D2545" t="s">
        <v>360</v>
      </c>
      <c r="E2545">
        <v>2029</v>
      </c>
      <c r="F2545">
        <v>0</v>
      </c>
      <c r="G2545" s="2" t="str">
        <f t="shared" si="39"/>
        <v>EG_BIOMASSSR</v>
      </c>
    </row>
    <row r="2546" spans="1:7" x14ac:dyDescent="0.25">
      <c r="A2546" t="s">
        <v>7</v>
      </c>
      <c r="B2546" t="s">
        <v>6</v>
      </c>
      <c r="C2546" t="s">
        <v>8</v>
      </c>
      <c r="D2546" t="s">
        <v>360</v>
      </c>
      <c r="E2546">
        <v>2030</v>
      </c>
      <c r="F2546">
        <v>0</v>
      </c>
      <c r="G2546" s="2" t="str">
        <f t="shared" si="39"/>
        <v>EG_BIOMASSSR</v>
      </c>
    </row>
    <row r="2547" spans="1:7" x14ac:dyDescent="0.25">
      <c r="A2547" t="s">
        <v>7</v>
      </c>
      <c r="B2547" t="s">
        <v>6</v>
      </c>
      <c r="C2547" t="s">
        <v>8</v>
      </c>
      <c r="D2547" t="s">
        <v>360</v>
      </c>
      <c r="E2547">
        <v>2031</v>
      </c>
      <c r="F2547">
        <v>0</v>
      </c>
      <c r="G2547" s="2" t="str">
        <f t="shared" si="39"/>
        <v>EG_BIOMASSSR</v>
      </c>
    </row>
    <row r="2548" spans="1:7" x14ac:dyDescent="0.25">
      <c r="A2548" t="s">
        <v>7</v>
      </c>
      <c r="B2548" t="s">
        <v>6</v>
      </c>
      <c r="C2548" t="s">
        <v>8</v>
      </c>
      <c r="D2548" t="s">
        <v>360</v>
      </c>
      <c r="E2548">
        <v>2032</v>
      </c>
      <c r="F2548">
        <v>0</v>
      </c>
      <c r="G2548" s="2" t="str">
        <f t="shared" si="39"/>
        <v>EG_BIOMASSSR</v>
      </c>
    </row>
    <row r="2549" spans="1:7" x14ac:dyDescent="0.25">
      <c r="A2549" t="s">
        <v>7</v>
      </c>
      <c r="B2549" t="s">
        <v>6</v>
      </c>
      <c r="C2549" t="s">
        <v>8</v>
      </c>
      <c r="D2549" t="s">
        <v>360</v>
      </c>
      <c r="E2549">
        <v>2033</v>
      </c>
      <c r="F2549">
        <v>0</v>
      </c>
      <c r="G2549" s="2" t="str">
        <f t="shared" si="39"/>
        <v>EG_BIOMASSSR</v>
      </c>
    </row>
    <row r="2550" spans="1:7" x14ac:dyDescent="0.25">
      <c r="A2550" t="s">
        <v>7</v>
      </c>
      <c r="B2550" t="s">
        <v>6</v>
      </c>
      <c r="C2550" t="s">
        <v>8</v>
      </c>
      <c r="D2550" t="s">
        <v>360</v>
      </c>
      <c r="E2550">
        <v>2034</v>
      </c>
      <c r="F2550">
        <v>0</v>
      </c>
      <c r="G2550" s="2" t="str">
        <f t="shared" si="39"/>
        <v>EG_BIOMASSSR</v>
      </c>
    </row>
    <row r="2551" spans="1:7" x14ac:dyDescent="0.25">
      <c r="A2551" t="s">
        <v>7</v>
      </c>
      <c r="B2551" t="s">
        <v>6</v>
      </c>
      <c r="C2551" t="s">
        <v>8</v>
      </c>
      <c r="D2551" t="s">
        <v>360</v>
      </c>
      <c r="E2551">
        <v>2035</v>
      </c>
      <c r="F2551">
        <v>0</v>
      </c>
      <c r="G2551" s="2" t="str">
        <f t="shared" si="39"/>
        <v>EG_BIOMASSSR</v>
      </c>
    </row>
    <row r="2552" spans="1:7" x14ac:dyDescent="0.25">
      <c r="A2552" t="s">
        <v>7</v>
      </c>
      <c r="B2552" t="s">
        <v>6</v>
      </c>
      <c r="C2552" t="s">
        <v>8</v>
      </c>
      <c r="D2552" t="s">
        <v>360</v>
      </c>
      <c r="E2552">
        <v>2036</v>
      </c>
      <c r="F2552">
        <v>0</v>
      </c>
      <c r="G2552" s="2" t="str">
        <f t="shared" si="39"/>
        <v>EG_BIOMASSSR</v>
      </c>
    </row>
    <row r="2553" spans="1:7" x14ac:dyDescent="0.25">
      <c r="A2553" t="s">
        <v>7</v>
      </c>
      <c r="B2553" t="s">
        <v>6</v>
      </c>
      <c r="C2553" t="s">
        <v>8</v>
      </c>
      <c r="D2553" t="s">
        <v>360</v>
      </c>
      <c r="E2553">
        <v>2037</v>
      </c>
      <c r="F2553">
        <v>0</v>
      </c>
      <c r="G2553" s="2" t="str">
        <f t="shared" si="39"/>
        <v>EG_BIOMASSSR</v>
      </c>
    </row>
    <row r="2554" spans="1:7" x14ac:dyDescent="0.25">
      <c r="A2554" t="s">
        <v>7</v>
      </c>
      <c r="B2554" t="s">
        <v>6</v>
      </c>
      <c r="C2554" t="s">
        <v>8</v>
      </c>
      <c r="D2554" t="s">
        <v>360</v>
      </c>
      <c r="E2554">
        <v>2038</v>
      </c>
      <c r="F2554">
        <v>0</v>
      </c>
      <c r="G2554" s="2" t="str">
        <f t="shared" si="39"/>
        <v>EG_BIOMASSSR</v>
      </c>
    </row>
    <row r="2555" spans="1:7" x14ac:dyDescent="0.25">
      <c r="A2555" t="s">
        <v>7</v>
      </c>
      <c r="B2555" t="s">
        <v>6</v>
      </c>
      <c r="C2555" t="s">
        <v>8</v>
      </c>
      <c r="D2555" t="s">
        <v>360</v>
      </c>
      <c r="E2555">
        <v>2039</v>
      </c>
      <c r="F2555">
        <v>0</v>
      </c>
      <c r="G2555" s="2" t="str">
        <f t="shared" si="39"/>
        <v>EG_BIOMASSSR</v>
      </c>
    </row>
    <row r="2556" spans="1:7" x14ac:dyDescent="0.25">
      <c r="A2556" t="s">
        <v>7</v>
      </c>
      <c r="B2556" t="s">
        <v>6</v>
      </c>
      <c r="C2556" t="s">
        <v>8</v>
      </c>
      <c r="D2556" t="s">
        <v>360</v>
      </c>
      <c r="E2556">
        <v>2040</v>
      </c>
      <c r="F2556">
        <v>0</v>
      </c>
      <c r="G2556" s="2" t="str">
        <f t="shared" si="39"/>
        <v>EG_BIOMASSSR</v>
      </c>
    </row>
    <row r="2557" spans="1:7" x14ac:dyDescent="0.25">
      <c r="A2557" t="s">
        <v>7</v>
      </c>
      <c r="B2557" t="s">
        <v>6</v>
      </c>
      <c r="C2557" t="s">
        <v>8</v>
      </c>
      <c r="D2557" t="s">
        <v>360</v>
      </c>
      <c r="E2557">
        <v>2041</v>
      </c>
      <c r="F2557">
        <v>0</v>
      </c>
      <c r="G2557" s="2" t="str">
        <f t="shared" si="39"/>
        <v>EG_BIOMASSSR</v>
      </c>
    </row>
    <row r="2558" spans="1:7" x14ac:dyDescent="0.25">
      <c r="A2558" t="s">
        <v>7</v>
      </c>
      <c r="B2558" t="s">
        <v>6</v>
      </c>
      <c r="C2558" t="s">
        <v>12</v>
      </c>
      <c r="D2558" t="s">
        <v>359</v>
      </c>
      <c r="E2558">
        <v>2024</v>
      </c>
      <c r="F2558">
        <v>0</v>
      </c>
      <c r="G2558" s="2" t="str">
        <f t="shared" si="39"/>
        <v>EG_BIOMASSNR</v>
      </c>
    </row>
    <row r="2559" spans="1:7" x14ac:dyDescent="0.25">
      <c r="A2559" t="s">
        <v>7</v>
      </c>
      <c r="B2559" t="s">
        <v>6</v>
      </c>
      <c r="C2559" t="s">
        <v>12</v>
      </c>
      <c r="D2559" t="s">
        <v>359</v>
      </c>
      <c r="E2559">
        <v>2025</v>
      </c>
      <c r="F2559">
        <v>0</v>
      </c>
      <c r="G2559" s="2" t="str">
        <f t="shared" si="39"/>
        <v>EG_BIOMASSNR</v>
      </c>
    </row>
    <row r="2560" spans="1:7" x14ac:dyDescent="0.25">
      <c r="A2560" t="s">
        <v>7</v>
      </c>
      <c r="B2560" t="s">
        <v>6</v>
      </c>
      <c r="C2560" t="s">
        <v>12</v>
      </c>
      <c r="D2560" t="s">
        <v>359</v>
      </c>
      <c r="E2560">
        <v>2026</v>
      </c>
      <c r="F2560">
        <v>0</v>
      </c>
      <c r="G2560" s="2" t="str">
        <f t="shared" si="39"/>
        <v>EG_BIOMASSNR</v>
      </c>
    </row>
    <row r="2561" spans="1:7" x14ac:dyDescent="0.25">
      <c r="A2561" t="s">
        <v>7</v>
      </c>
      <c r="B2561" t="s">
        <v>6</v>
      </c>
      <c r="C2561" t="s">
        <v>12</v>
      </c>
      <c r="D2561" t="s">
        <v>359</v>
      </c>
      <c r="E2561">
        <v>2027</v>
      </c>
      <c r="F2561">
        <v>0</v>
      </c>
      <c r="G2561" s="2" t="str">
        <f t="shared" si="39"/>
        <v>EG_BIOMASSNR</v>
      </c>
    </row>
    <row r="2562" spans="1:7" x14ac:dyDescent="0.25">
      <c r="A2562" t="s">
        <v>7</v>
      </c>
      <c r="B2562" t="s">
        <v>6</v>
      </c>
      <c r="C2562" t="s">
        <v>12</v>
      </c>
      <c r="D2562" t="s">
        <v>359</v>
      </c>
      <c r="E2562">
        <v>2028</v>
      </c>
      <c r="F2562">
        <v>0</v>
      </c>
      <c r="G2562" s="2" t="str">
        <f t="shared" si="39"/>
        <v>EG_BIOMASSNR</v>
      </c>
    </row>
    <row r="2563" spans="1:7" x14ac:dyDescent="0.25">
      <c r="A2563" t="s">
        <v>7</v>
      </c>
      <c r="B2563" t="s">
        <v>6</v>
      </c>
      <c r="C2563" t="s">
        <v>12</v>
      </c>
      <c r="D2563" t="s">
        <v>359</v>
      </c>
      <c r="E2563">
        <v>2029</v>
      </c>
      <c r="F2563">
        <v>0</v>
      </c>
      <c r="G2563" s="2" t="str">
        <f t="shared" ref="G2563:G2626" si="40">_xlfn.CONCAT(A2563,C2563)</f>
        <v>EG_BIOMASSNR</v>
      </c>
    </row>
    <row r="2564" spans="1:7" x14ac:dyDescent="0.25">
      <c r="A2564" t="s">
        <v>7</v>
      </c>
      <c r="B2564" t="s">
        <v>6</v>
      </c>
      <c r="C2564" t="s">
        <v>12</v>
      </c>
      <c r="D2564" t="s">
        <v>359</v>
      </c>
      <c r="E2564">
        <v>2030</v>
      </c>
      <c r="F2564">
        <v>0</v>
      </c>
      <c r="G2564" s="2" t="str">
        <f t="shared" si="40"/>
        <v>EG_BIOMASSNR</v>
      </c>
    </row>
    <row r="2565" spans="1:7" x14ac:dyDescent="0.25">
      <c r="A2565" t="s">
        <v>7</v>
      </c>
      <c r="B2565" t="s">
        <v>6</v>
      </c>
      <c r="C2565" t="s">
        <v>12</v>
      </c>
      <c r="D2565" t="s">
        <v>359</v>
      </c>
      <c r="E2565">
        <v>2031</v>
      </c>
      <c r="F2565">
        <v>0</v>
      </c>
      <c r="G2565" s="2" t="str">
        <f t="shared" si="40"/>
        <v>EG_BIOMASSNR</v>
      </c>
    </row>
    <row r="2566" spans="1:7" x14ac:dyDescent="0.25">
      <c r="A2566" t="s">
        <v>7</v>
      </c>
      <c r="B2566" t="s">
        <v>6</v>
      </c>
      <c r="C2566" t="s">
        <v>12</v>
      </c>
      <c r="D2566" t="s">
        <v>359</v>
      </c>
      <c r="E2566">
        <v>2032</v>
      </c>
      <c r="F2566">
        <v>0</v>
      </c>
      <c r="G2566" s="2" t="str">
        <f t="shared" si="40"/>
        <v>EG_BIOMASSNR</v>
      </c>
    </row>
    <row r="2567" spans="1:7" x14ac:dyDescent="0.25">
      <c r="A2567" t="s">
        <v>7</v>
      </c>
      <c r="B2567" t="s">
        <v>6</v>
      </c>
      <c r="C2567" t="s">
        <v>12</v>
      </c>
      <c r="D2567" t="s">
        <v>359</v>
      </c>
      <c r="E2567">
        <v>2033</v>
      </c>
      <c r="F2567">
        <v>0</v>
      </c>
      <c r="G2567" s="2" t="str">
        <f t="shared" si="40"/>
        <v>EG_BIOMASSNR</v>
      </c>
    </row>
    <row r="2568" spans="1:7" x14ac:dyDescent="0.25">
      <c r="A2568" t="s">
        <v>7</v>
      </c>
      <c r="B2568" t="s">
        <v>6</v>
      </c>
      <c r="C2568" t="s">
        <v>12</v>
      </c>
      <c r="D2568" t="s">
        <v>359</v>
      </c>
      <c r="E2568">
        <v>2034</v>
      </c>
      <c r="F2568">
        <v>0</v>
      </c>
      <c r="G2568" s="2" t="str">
        <f t="shared" si="40"/>
        <v>EG_BIOMASSNR</v>
      </c>
    </row>
    <row r="2569" spans="1:7" x14ac:dyDescent="0.25">
      <c r="A2569" t="s">
        <v>7</v>
      </c>
      <c r="B2569" t="s">
        <v>6</v>
      </c>
      <c r="C2569" t="s">
        <v>12</v>
      </c>
      <c r="D2569" t="s">
        <v>359</v>
      </c>
      <c r="E2569">
        <v>2035</v>
      </c>
      <c r="F2569">
        <v>0</v>
      </c>
      <c r="G2569" s="2" t="str">
        <f t="shared" si="40"/>
        <v>EG_BIOMASSNR</v>
      </c>
    </row>
    <row r="2570" spans="1:7" x14ac:dyDescent="0.25">
      <c r="A2570" t="s">
        <v>7</v>
      </c>
      <c r="B2570" t="s">
        <v>6</v>
      </c>
      <c r="C2570" t="s">
        <v>12</v>
      </c>
      <c r="D2570" t="s">
        <v>359</v>
      </c>
      <c r="E2570">
        <v>2036</v>
      </c>
      <c r="F2570">
        <v>0</v>
      </c>
      <c r="G2570" s="2" t="str">
        <f t="shared" si="40"/>
        <v>EG_BIOMASSNR</v>
      </c>
    </row>
    <row r="2571" spans="1:7" x14ac:dyDescent="0.25">
      <c r="A2571" t="s">
        <v>7</v>
      </c>
      <c r="B2571" t="s">
        <v>6</v>
      </c>
      <c r="C2571" t="s">
        <v>12</v>
      </c>
      <c r="D2571" t="s">
        <v>359</v>
      </c>
      <c r="E2571">
        <v>2037</v>
      </c>
      <c r="F2571">
        <v>0</v>
      </c>
      <c r="G2571" s="2" t="str">
        <f t="shared" si="40"/>
        <v>EG_BIOMASSNR</v>
      </c>
    </row>
    <row r="2572" spans="1:7" x14ac:dyDescent="0.25">
      <c r="A2572" t="s">
        <v>7</v>
      </c>
      <c r="B2572" t="s">
        <v>6</v>
      </c>
      <c r="C2572" t="s">
        <v>12</v>
      </c>
      <c r="D2572" t="s">
        <v>359</v>
      </c>
      <c r="E2572">
        <v>2038</v>
      </c>
      <c r="F2572">
        <v>0</v>
      </c>
      <c r="G2572" s="2" t="str">
        <f t="shared" si="40"/>
        <v>EG_BIOMASSNR</v>
      </c>
    </row>
    <row r="2573" spans="1:7" x14ac:dyDescent="0.25">
      <c r="A2573" t="s">
        <v>7</v>
      </c>
      <c r="B2573" t="s">
        <v>6</v>
      </c>
      <c r="C2573" t="s">
        <v>12</v>
      </c>
      <c r="D2573" t="s">
        <v>359</v>
      </c>
      <c r="E2573">
        <v>2039</v>
      </c>
      <c r="F2573">
        <v>0</v>
      </c>
      <c r="G2573" s="2" t="str">
        <f t="shared" si="40"/>
        <v>EG_BIOMASSNR</v>
      </c>
    </row>
    <row r="2574" spans="1:7" x14ac:dyDescent="0.25">
      <c r="A2574" t="s">
        <v>7</v>
      </c>
      <c r="B2574" t="s">
        <v>6</v>
      </c>
      <c r="C2574" t="s">
        <v>12</v>
      </c>
      <c r="D2574" t="s">
        <v>359</v>
      </c>
      <c r="E2574">
        <v>2040</v>
      </c>
      <c r="F2574">
        <v>0</v>
      </c>
      <c r="G2574" s="2" t="str">
        <f t="shared" si="40"/>
        <v>EG_BIOMASSNR</v>
      </c>
    </row>
    <row r="2575" spans="1:7" x14ac:dyDescent="0.25">
      <c r="A2575" t="s">
        <v>7</v>
      </c>
      <c r="B2575" t="s">
        <v>6</v>
      </c>
      <c r="C2575" t="s">
        <v>12</v>
      </c>
      <c r="D2575" t="s">
        <v>359</v>
      </c>
      <c r="E2575">
        <v>2041</v>
      </c>
      <c r="F2575">
        <v>0</v>
      </c>
      <c r="G2575" s="2" t="str">
        <f t="shared" si="40"/>
        <v>EG_BIOMASSNR</v>
      </c>
    </row>
    <row r="2576" spans="1:7" x14ac:dyDescent="0.25">
      <c r="A2576" t="s">
        <v>7</v>
      </c>
      <c r="B2576" t="s">
        <v>6</v>
      </c>
      <c r="C2576" t="s">
        <v>12</v>
      </c>
      <c r="D2576" t="s">
        <v>358</v>
      </c>
      <c r="E2576">
        <v>2024</v>
      </c>
      <c r="F2576">
        <v>0</v>
      </c>
      <c r="G2576" s="2" t="str">
        <f t="shared" si="40"/>
        <v>EG_BIOMASSNR</v>
      </c>
    </row>
    <row r="2577" spans="1:7" x14ac:dyDescent="0.25">
      <c r="A2577" t="s">
        <v>7</v>
      </c>
      <c r="B2577" t="s">
        <v>6</v>
      </c>
      <c r="C2577" t="s">
        <v>12</v>
      </c>
      <c r="D2577" t="s">
        <v>358</v>
      </c>
      <c r="E2577">
        <v>2025</v>
      </c>
      <c r="F2577">
        <v>0</v>
      </c>
      <c r="G2577" s="2" t="str">
        <f t="shared" si="40"/>
        <v>EG_BIOMASSNR</v>
      </c>
    </row>
    <row r="2578" spans="1:7" x14ac:dyDescent="0.25">
      <c r="A2578" t="s">
        <v>7</v>
      </c>
      <c r="B2578" t="s">
        <v>6</v>
      </c>
      <c r="C2578" t="s">
        <v>12</v>
      </c>
      <c r="D2578" t="s">
        <v>358</v>
      </c>
      <c r="E2578">
        <v>2026</v>
      </c>
      <c r="F2578">
        <v>0</v>
      </c>
      <c r="G2578" s="2" t="str">
        <f t="shared" si="40"/>
        <v>EG_BIOMASSNR</v>
      </c>
    </row>
    <row r="2579" spans="1:7" x14ac:dyDescent="0.25">
      <c r="A2579" t="s">
        <v>7</v>
      </c>
      <c r="B2579" t="s">
        <v>6</v>
      </c>
      <c r="C2579" t="s">
        <v>12</v>
      </c>
      <c r="D2579" t="s">
        <v>358</v>
      </c>
      <c r="E2579">
        <v>2027</v>
      </c>
      <c r="F2579">
        <v>0</v>
      </c>
      <c r="G2579" s="2" t="str">
        <f t="shared" si="40"/>
        <v>EG_BIOMASSNR</v>
      </c>
    </row>
    <row r="2580" spans="1:7" x14ac:dyDescent="0.25">
      <c r="A2580" t="s">
        <v>7</v>
      </c>
      <c r="B2580" t="s">
        <v>6</v>
      </c>
      <c r="C2580" t="s">
        <v>12</v>
      </c>
      <c r="D2580" t="s">
        <v>358</v>
      </c>
      <c r="E2580">
        <v>2028</v>
      </c>
      <c r="F2580">
        <v>0</v>
      </c>
      <c r="G2580" s="2" t="str">
        <f t="shared" si="40"/>
        <v>EG_BIOMASSNR</v>
      </c>
    </row>
    <row r="2581" spans="1:7" x14ac:dyDescent="0.25">
      <c r="A2581" t="s">
        <v>7</v>
      </c>
      <c r="B2581" t="s">
        <v>6</v>
      </c>
      <c r="C2581" t="s">
        <v>12</v>
      </c>
      <c r="D2581" t="s">
        <v>358</v>
      </c>
      <c r="E2581">
        <v>2029</v>
      </c>
      <c r="F2581">
        <v>0</v>
      </c>
      <c r="G2581" s="2" t="str">
        <f t="shared" si="40"/>
        <v>EG_BIOMASSNR</v>
      </c>
    </row>
    <row r="2582" spans="1:7" x14ac:dyDescent="0.25">
      <c r="A2582" t="s">
        <v>7</v>
      </c>
      <c r="B2582" t="s">
        <v>6</v>
      </c>
      <c r="C2582" t="s">
        <v>12</v>
      </c>
      <c r="D2582" t="s">
        <v>358</v>
      </c>
      <c r="E2582">
        <v>2030</v>
      </c>
      <c r="F2582">
        <v>0</v>
      </c>
      <c r="G2582" s="2" t="str">
        <f t="shared" si="40"/>
        <v>EG_BIOMASSNR</v>
      </c>
    </row>
    <row r="2583" spans="1:7" x14ac:dyDescent="0.25">
      <c r="A2583" t="s">
        <v>7</v>
      </c>
      <c r="B2583" t="s">
        <v>6</v>
      </c>
      <c r="C2583" t="s">
        <v>12</v>
      </c>
      <c r="D2583" t="s">
        <v>358</v>
      </c>
      <c r="E2583">
        <v>2031</v>
      </c>
      <c r="F2583">
        <v>0</v>
      </c>
      <c r="G2583" s="2" t="str">
        <f t="shared" si="40"/>
        <v>EG_BIOMASSNR</v>
      </c>
    </row>
    <row r="2584" spans="1:7" x14ac:dyDescent="0.25">
      <c r="A2584" t="s">
        <v>7</v>
      </c>
      <c r="B2584" t="s">
        <v>6</v>
      </c>
      <c r="C2584" t="s">
        <v>12</v>
      </c>
      <c r="D2584" t="s">
        <v>358</v>
      </c>
      <c r="E2584">
        <v>2032</v>
      </c>
      <c r="F2584">
        <v>0</v>
      </c>
      <c r="G2584" s="2" t="str">
        <f t="shared" si="40"/>
        <v>EG_BIOMASSNR</v>
      </c>
    </row>
    <row r="2585" spans="1:7" x14ac:dyDescent="0.25">
      <c r="A2585" t="s">
        <v>7</v>
      </c>
      <c r="B2585" t="s">
        <v>6</v>
      </c>
      <c r="C2585" t="s">
        <v>12</v>
      </c>
      <c r="D2585" t="s">
        <v>358</v>
      </c>
      <c r="E2585">
        <v>2033</v>
      </c>
      <c r="F2585">
        <v>0</v>
      </c>
      <c r="G2585" s="2" t="str">
        <f t="shared" si="40"/>
        <v>EG_BIOMASSNR</v>
      </c>
    </row>
    <row r="2586" spans="1:7" x14ac:dyDescent="0.25">
      <c r="A2586" t="s">
        <v>7</v>
      </c>
      <c r="B2586" t="s">
        <v>6</v>
      </c>
      <c r="C2586" t="s">
        <v>12</v>
      </c>
      <c r="D2586" t="s">
        <v>358</v>
      </c>
      <c r="E2586">
        <v>2034</v>
      </c>
      <c r="F2586">
        <v>0</v>
      </c>
      <c r="G2586" s="2" t="str">
        <f t="shared" si="40"/>
        <v>EG_BIOMASSNR</v>
      </c>
    </row>
    <row r="2587" spans="1:7" x14ac:dyDescent="0.25">
      <c r="A2587" t="s">
        <v>7</v>
      </c>
      <c r="B2587" t="s">
        <v>6</v>
      </c>
      <c r="C2587" t="s">
        <v>12</v>
      </c>
      <c r="D2587" t="s">
        <v>358</v>
      </c>
      <c r="E2587">
        <v>2035</v>
      </c>
      <c r="F2587">
        <v>0</v>
      </c>
      <c r="G2587" s="2" t="str">
        <f t="shared" si="40"/>
        <v>EG_BIOMASSNR</v>
      </c>
    </row>
    <row r="2588" spans="1:7" x14ac:dyDescent="0.25">
      <c r="A2588" t="s">
        <v>7</v>
      </c>
      <c r="B2588" t="s">
        <v>6</v>
      </c>
      <c r="C2588" t="s">
        <v>12</v>
      </c>
      <c r="D2588" t="s">
        <v>358</v>
      </c>
      <c r="E2588">
        <v>2036</v>
      </c>
      <c r="F2588">
        <v>0</v>
      </c>
      <c r="G2588" s="2" t="str">
        <f t="shared" si="40"/>
        <v>EG_BIOMASSNR</v>
      </c>
    </row>
    <row r="2589" spans="1:7" x14ac:dyDescent="0.25">
      <c r="A2589" t="s">
        <v>7</v>
      </c>
      <c r="B2589" t="s">
        <v>6</v>
      </c>
      <c r="C2589" t="s">
        <v>12</v>
      </c>
      <c r="D2589" t="s">
        <v>358</v>
      </c>
      <c r="E2589">
        <v>2037</v>
      </c>
      <c r="F2589">
        <v>0</v>
      </c>
      <c r="G2589" s="2" t="str">
        <f t="shared" si="40"/>
        <v>EG_BIOMASSNR</v>
      </c>
    </row>
    <row r="2590" spans="1:7" x14ac:dyDescent="0.25">
      <c r="A2590" t="s">
        <v>7</v>
      </c>
      <c r="B2590" t="s">
        <v>6</v>
      </c>
      <c r="C2590" t="s">
        <v>12</v>
      </c>
      <c r="D2590" t="s">
        <v>358</v>
      </c>
      <c r="E2590">
        <v>2038</v>
      </c>
      <c r="F2590">
        <v>0</v>
      </c>
      <c r="G2590" s="2" t="str">
        <f t="shared" si="40"/>
        <v>EG_BIOMASSNR</v>
      </c>
    </row>
    <row r="2591" spans="1:7" x14ac:dyDescent="0.25">
      <c r="A2591" t="s">
        <v>7</v>
      </c>
      <c r="B2591" t="s">
        <v>6</v>
      </c>
      <c r="C2591" t="s">
        <v>12</v>
      </c>
      <c r="D2591" t="s">
        <v>358</v>
      </c>
      <c r="E2591">
        <v>2039</v>
      </c>
      <c r="F2591">
        <v>0</v>
      </c>
      <c r="G2591" s="2" t="str">
        <f t="shared" si="40"/>
        <v>EG_BIOMASSNR</v>
      </c>
    </row>
    <row r="2592" spans="1:7" x14ac:dyDescent="0.25">
      <c r="A2592" t="s">
        <v>7</v>
      </c>
      <c r="B2592" t="s">
        <v>6</v>
      </c>
      <c r="C2592" t="s">
        <v>12</v>
      </c>
      <c r="D2592" t="s">
        <v>358</v>
      </c>
      <c r="E2592">
        <v>2040</v>
      </c>
      <c r="F2592">
        <v>0</v>
      </c>
      <c r="G2592" s="2" t="str">
        <f t="shared" si="40"/>
        <v>EG_BIOMASSNR</v>
      </c>
    </row>
    <row r="2593" spans="1:7" x14ac:dyDescent="0.25">
      <c r="A2593" t="s">
        <v>7</v>
      </c>
      <c r="B2593" t="s">
        <v>6</v>
      </c>
      <c r="C2593" t="s">
        <v>12</v>
      </c>
      <c r="D2593" t="s">
        <v>358</v>
      </c>
      <c r="E2593">
        <v>2041</v>
      </c>
      <c r="F2593">
        <v>0</v>
      </c>
      <c r="G2593" s="2" t="str">
        <f t="shared" si="40"/>
        <v>EG_BIOMASSNR</v>
      </c>
    </row>
    <row r="2594" spans="1:7" x14ac:dyDescent="0.25">
      <c r="A2594" t="s">
        <v>7</v>
      </c>
      <c r="B2594" t="s">
        <v>6</v>
      </c>
      <c r="C2594" t="s">
        <v>12</v>
      </c>
      <c r="D2594" t="s">
        <v>357</v>
      </c>
      <c r="E2594">
        <v>2024</v>
      </c>
      <c r="F2594">
        <v>0</v>
      </c>
      <c r="G2594" s="2" t="str">
        <f t="shared" si="40"/>
        <v>EG_BIOMASSNR</v>
      </c>
    </row>
    <row r="2595" spans="1:7" x14ac:dyDescent="0.25">
      <c r="A2595" t="s">
        <v>7</v>
      </c>
      <c r="B2595" t="s">
        <v>6</v>
      </c>
      <c r="C2595" t="s">
        <v>12</v>
      </c>
      <c r="D2595" t="s">
        <v>357</v>
      </c>
      <c r="E2595">
        <v>2025</v>
      </c>
      <c r="F2595">
        <v>0</v>
      </c>
      <c r="G2595" s="2" t="str">
        <f t="shared" si="40"/>
        <v>EG_BIOMASSNR</v>
      </c>
    </row>
    <row r="2596" spans="1:7" x14ac:dyDescent="0.25">
      <c r="A2596" t="s">
        <v>7</v>
      </c>
      <c r="B2596" t="s">
        <v>6</v>
      </c>
      <c r="C2596" t="s">
        <v>12</v>
      </c>
      <c r="D2596" t="s">
        <v>357</v>
      </c>
      <c r="E2596">
        <v>2026</v>
      </c>
      <c r="F2596">
        <v>0</v>
      </c>
      <c r="G2596" s="2" t="str">
        <f t="shared" si="40"/>
        <v>EG_BIOMASSNR</v>
      </c>
    </row>
    <row r="2597" spans="1:7" x14ac:dyDescent="0.25">
      <c r="A2597" t="s">
        <v>7</v>
      </c>
      <c r="B2597" t="s">
        <v>6</v>
      </c>
      <c r="C2597" t="s">
        <v>12</v>
      </c>
      <c r="D2597" t="s">
        <v>357</v>
      </c>
      <c r="E2597">
        <v>2027</v>
      </c>
      <c r="F2597">
        <v>0</v>
      </c>
      <c r="G2597" s="2" t="str">
        <f t="shared" si="40"/>
        <v>EG_BIOMASSNR</v>
      </c>
    </row>
    <row r="2598" spans="1:7" x14ac:dyDescent="0.25">
      <c r="A2598" t="s">
        <v>7</v>
      </c>
      <c r="B2598" t="s">
        <v>6</v>
      </c>
      <c r="C2598" t="s">
        <v>12</v>
      </c>
      <c r="D2598" t="s">
        <v>357</v>
      </c>
      <c r="E2598">
        <v>2028</v>
      </c>
      <c r="F2598">
        <v>0</v>
      </c>
      <c r="G2598" s="2" t="str">
        <f t="shared" si="40"/>
        <v>EG_BIOMASSNR</v>
      </c>
    </row>
    <row r="2599" spans="1:7" x14ac:dyDescent="0.25">
      <c r="A2599" t="s">
        <v>7</v>
      </c>
      <c r="B2599" t="s">
        <v>6</v>
      </c>
      <c r="C2599" t="s">
        <v>12</v>
      </c>
      <c r="D2599" t="s">
        <v>357</v>
      </c>
      <c r="E2599">
        <v>2029</v>
      </c>
      <c r="F2599">
        <v>0</v>
      </c>
      <c r="G2599" s="2" t="str">
        <f t="shared" si="40"/>
        <v>EG_BIOMASSNR</v>
      </c>
    </row>
    <row r="2600" spans="1:7" x14ac:dyDescent="0.25">
      <c r="A2600" t="s">
        <v>7</v>
      </c>
      <c r="B2600" t="s">
        <v>6</v>
      </c>
      <c r="C2600" t="s">
        <v>12</v>
      </c>
      <c r="D2600" t="s">
        <v>357</v>
      </c>
      <c r="E2600">
        <v>2030</v>
      </c>
      <c r="F2600">
        <v>0</v>
      </c>
      <c r="G2600" s="2" t="str">
        <f t="shared" si="40"/>
        <v>EG_BIOMASSNR</v>
      </c>
    </row>
    <row r="2601" spans="1:7" x14ac:dyDescent="0.25">
      <c r="A2601" t="s">
        <v>7</v>
      </c>
      <c r="B2601" t="s">
        <v>6</v>
      </c>
      <c r="C2601" t="s">
        <v>12</v>
      </c>
      <c r="D2601" t="s">
        <v>357</v>
      </c>
      <c r="E2601">
        <v>2031</v>
      </c>
      <c r="F2601">
        <v>0</v>
      </c>
      <c r="G2601" s="2" t="str">
        <f t="shared" si="40"/>
        <v>EG_BIOMASSNR</v>
      </c>
    </row>
    <row r="2602" spans="1:7" x14ac:dyDescent="0.25">
      <c r="A2602" t="s">
        <v>7</v>
      </c>
      <c r="B2602" t="s">
        <v>6</v>
      </c>
      <c r="C2602" t="s">
        <v>12</v>
      </c>
      <c r="D2602" t="s">
        <v>357</v>
      </c>
      <c r="E2602">
        <v>2032</v>
      </c>
      <c r="F2602">
        <v>0</v>
      </c>
      <c r="G2602" s="2" t="str">
        <f t="shared" si="40"/>
        <v>EG_BIOMASSNR</v>
      </c>
    </row>
    <row r="2603" spans="1:7" x14ac:dyDescent="0.25">
      <c r="A2603" t="s">
        <v>7</v>
      </c>
      <c r="B2603" t="s">
        <v>6</v>
      </c>
      <c r="C2603" t="s">
        <v>12</v>
      </c>
      <c r="D2603" t="s">
        <v>357</v>
      </c>
      <c r="E2603">
        <v>2033</v>
      </c>
      <c r="F2603">
        <v>0</v>
      </c>
      <c r="G2603" s="2" t="str">
        <f t="shared" si="40"/>
        <v>EG_BIOMASSNR</v>
      </c>
    </row>
    <row r="2604" spans="1:7" x14ac:dyDescent="0.25">
      <c r="A2604" t="s">
        <v>7</v>
      </c>
      <c r="B2604" t="s">
        <v>6</v>
      </c>
      <c r="C2604" t="s">
        <v>12</v>
      </c>
      <c r="D2604" t="s">
        <v>357</v>
      </c>
      <c r="E2604">
        <v>2034</v>
      </c>
      <c r="F2604">
        <v>0</v>
      </c>
      <c r="G2604" s="2" t="str">
        <f t="shared" si="40"/>
        <v>EG_BIOMASSNR</v>
      </c>
    </row>
    <row r="2605" spans="1:7" x14ac:dyDescent="0.25">
      <c r="A2605" t="s">
        <v>7</v>
      </c>
      <c r="B2605" t="s">
        <v>6</v>
      </c>
      <c r="C2605" t="s">
        <v>12</v>
      </c>
      <c r="D2605" t="s">
        <v>357</v>
      </c>
      <c r="E2605">
        <v>2035</v>
      </c>
      <c r="F2605">
        <v>0</v>
      </c>
      <c r="G2605" s="2" t="str">
        <f t="shared" si="40"/>
        <v>EG_BIOMASSNR</v>
      </c>
    </row>
    <row r="2606" spans="1:7" x14ac:dyDescent="0.25">
      <c r="A2606" t="s">
        <v>7</v>
      </c>
      <c r="B2606" t="s">
        <v>6</v>
      </c>
      <c r="C2606" t="s">
        <v>12</v>
      </c>
      <c r="D2606" t="s">
        <v>357</v>
      </c>
      <c r="E2606">
        <v>2036</v>
      </c>
      <c r="F2606">
        <v>0</v>
      </c>
      <c r="G2606" s="2" t="str">
        <f t="shared" si="40"/>
        <v>EG_BIOMASSNR</v>
      </c>
    </row>
    <row r="2607" spans="1:7" x14ac:dyDescent="0.25">
      <c r="A2607" t="s">
        <v>7</v>
      </c>
      <c r="B2607" t="s">
        <v>6</v>
      </c>
      <c r="C2607" t="s">
        <v>12</v>
      </c>
      <c r="D2607" t="s">
        <v>357</v>
      </c>
      <c r="E2607">
        <v>2037</v>
      </c>
      <c r="F2607">
        <v>0</v>
      </c>
      <c r="G2607" s="2" t="str">
        <f t="shared" si="40"/>
        <v>EG_BIOMASSNR</v>
      </c>
    </row>
    <row r="2608" spans="1:7" x14ac:dyDescent="0.25">
      <c r="A2608" t="s">
        <v>7</v>
      </c>
      <c r="B2608" t="s">
        <v>6</v>
      </c>
      <c r="C2608" t="s">
        <v>12</v>
      </c>
      <c r="D2608" t="s">
        <v>357</v>
      </c>
      <c r="E2608">
        <v>2038</v>
      </c>
      <c r="F2608">
        <v>0</v>
      </c>
      <c r="G2608" s="2" t="str">
        <f t="shared" si="40"/>
        <v>EG_BIOMASSNR</v>
      </c>
    </row>
    <row r="2609" spans="1:7" x14ac:dyDescent="0.25">
      <c r="A2609" t="s">
        <v>7</v>
      </c>
      <c r="B2609" t="s">
        <v>6</v>
      </c>
      <c r="C2609" t="s">
        <v>12</v>
      </c>
      <c r="D2609" t="s">
        <v>357</v>
      </c>
      <c r="E2609">
        <v>2039</v>
      </c>
      <c r="F2609">
        <v>0</v>
      </c>
      <c r="G2609" s="2" t="str">
        <f t="shared" si="40"/>
        <v>EG_BIOMASSNR</v>
      </c>
    </row>
    <row r="2610" spans="1:7" x14ac:dyDescent="0.25">
      <c r="A2610" t="s">
        <v>7</v>
      </c>
      <c r="B2610" t="s">
        <v>6</v>
      </c>
      <c r="C2610" t="s">
        <v>12</v>
      </c>
      <c r="D2610" t="s">
        <v>357</v>
      </c>
      <c r="E2610">
        <v>2040</v>
      </c>
      <c r="F2610">
        <v>0</v>
      </c>
      <c r="G2610" s="2" t="str">
        <f t="shared" si="40"/>
        <v>EG_BIOMASSNR</v>
      </c>
    </row>
    <row r="2611" spans="1:7" x14ac:dyDescent="0.25">
      <c r="A2611" t="s">
        <v>7</v>
      </c>
      <c r="B2611" t="s">
        <v>6</v>
      </c>
      <c r="C2611" t="s">
        <v>12</v>
      </c>
      <c r="D2611" t="s">
        <v>357</v>
      </c>
      <c r="E2611">
        <v>2041</v>
      </c>
      <c r="F2611">
        <v>0</v>
      </c>
      <c r="G2611" s="2" t="str">
        <f t="shared" si="40"/>
        <v>EG_BIOMASSNR</v>
      </c>
    </row>
    <row r="2612" spans="1:7" x14ac:dyDescent="0.25">
      <c r="A2612" t="s">
        <v>7</v>
      </c>
      <c r="B2612" t="s">
        <v>6</v>
      </c>
      <c r="C2612" t="s">
        <v>12</v>
      </c>
      <c r="D2612" t="s">
        <v>356</v>
      </c>
      <c r="E2612">
        <v>2024</v>
      </c>
      <c r="F2612">
        <v>0</v>
      </c>
      <c r="G2612" s="2" t="str">
        <f t="shared" si="40"/>
        <v>EG_BIOMASSNR</v>
      </c>
    </row>
    <row r="2613" spans="1:7" x14ac:dyDescent="0.25">
      <c r="A2613" t="s">
        <v>7</v>
      </c>
      <c r="B2613" t="s">
        <v>6</v>
      </c>
      <c r="C2613" t="s">
        <v>12</v>
      </c>
      <c r="D2613" t="s">
        <v>356</v>
      </c>
      <c r="E2613">
        <v>2025</v>
      </c>
      <c r="F2613">
        <v>0</v>
      </c>
      <c r="G2613" s="2" t="str">
        <f t="shared" si="40"/>
        <v>EG_BIOMASSNR</v>
      </c>
    </row>
    <row r="2614" spans="1:7" x14ac:dyDescent="0.25">
      <c r="A2614" t="s">
        <v>7</v>
      </c>
      <c r="B2614" t="s">
        <v>6</v>
      </c>
      <c r="C2614" t="s">
        <v>12</v>
      </c>
      <c r="D2614" t="s">
        <v>356</v>
      </c>
      <c r="E2614">
        <v>2026</v>
      </c>
      <c r="F2614">
        <v>0</v>
      </c>
      <c r="G2614" s="2" t="str">
        <f t="shared" si="40"/>
        <v>EG_BIOMASSNR</v>
      </c>
    </row>
    <row r="2615" spans="1:7" x14ac:dyDescent="0.25">
      <c r="A2615" t="s">
        <v>7</v>
      </c>
      <c r="B2615" t="s">
        <v>6</v>
      </c>
      <c r="C2615" t="s">
        <v>12</v>
      </c>
      <c r="D2615" t="s">
        <v>356</v>
      </c>
      <c r="E2615">
        <v>2027</v>
      </c>
      <c r="F2615">
        <v>0</v>
      </c>
      <c r="G2615" s="2" t="str">
        <f t="shared" si="40"/>
        <v>EG_BIOMASSNR</v>
      </c>
    </row>
    <row r="2616" spans="1:7" x14ac:dyDescent="0.25">
      <c r="A2616" t="s">
        <v>7</v>
      </c>
      <c r="B2616" t="s">
        <v>6</v>
      </c>
      <c r="C2616" t="s">
        <v>12</v>
      </c>
      <c r="D2616" t="s">
        <v>356</v>
      </c>
      <c r="E2616">
        <v>2028</v>
      </c>
      <c r="F2616">
        <v>0</v>
      </c>
      <c r="G2616" s="2" t="str">
        <f t="shared" si="40"/>
        <v>EG_BIOMASSNR</v>
      </c>
    </row>
    <row r="2617" spans="1:7" x14ac:dyDescent="0.25">
      <c r="A2617" t="s">
        <v>7</v>
      </c>
      <c r="B2617" t="s">
        <v>6</v>
      </c>
      <c r="C2617" t="s">
        <v>12</v>
      </c>
      <c r="D2617" t="s">
        <v>356</v>
      </c>
      <c r="E2617">
        <v>2029</v>
      </c>
      <c r="F2617">
        <v>0</v>
      </c>
      <c r="G2617" s="2" t="str">
        <f t="shared" si="40"/>
        <v>EG_BIOMASSNR</v>
      </c>
    </row>
    <row r="2618" spans="1:7" x14ac:dyDescent="0.25">
      <c r="A2618" t="s">
        <v>7</v>
      </c>
      <c r="B2618" t="s">
        <v>6</v>
      </c>
      <c r="C2618" t="s">
        <v>12</v>
      </c>
      <c r="D2618" t="s">
        <v>356</v>
      </c>
      <c r="E2618">
        <v>2030</v>
      </c>
      <c r="F2618">
        <v>0</v>
      </c>
      <c r="G2618" s="2" t="str">
        <f t="shared" si="40"/>
        <v>EG_BIOMASSNR</v>
      </c>
    </row>
    <row r="2619" spans="1:7" x14ac:dyDescent="0.25">
      <c r="A2619" t="s">
        <v>7</v>
      </c>
      <c r="B2619" t="s">
        <v>6</v>
      </c>
      <c r="C2619" t="s">
        <v>12</v>
      </c>
      <c r="D2619" t="s">
        <v>356</v>
      </c>
      <c r="E2619">
        <v>2031</v>
      </c>
      <c r="F2619">
        <v>0</v>
      </c>
      <c r="G2619" s="2" t="str">
        <f t="shared" si="40"/>
        <v>EG_BIOMASSNR</v>
      </c>
    </row>
    <row r="2620" spans="1:7" x14ac:dyDescent="0.25">
      <c r="A2620" t="s">
        <v>7</v>
      </c>
      <c r="B2620" t="s">
        <v>6</v>
      </c>
      <c r="C2620" t="s">
        <v>12</v>
      </c>
      <c r="D2620" t="s">
        <v>356</v>
      </c>
      <c r="E2620">
        <v>2032</v>
      </c>
      <c r="F2620">
        <v>0</v>
      </c>
      <c r="G2620" s="2" t="str">
        <f t="shared" si="40"/>
        <v>EG_BIOMASSNR</v>
      </c>
    </row>
    <row r="2621" spans="1:7" x14ac:dyDescent="0.25">
      <c r="A2621" t="s">
        <v>7</v>
      </c>
      <c r="B2621" t="s">
        <v>6</v>
      </c>
      <c r="C2621" t="s">
        <v>12</v>
      </c>
      <c r="D2621" t="s">
        <v>356</v>
      </c>
      <c r="E2621">
        <v>2033</v>
      </c>
      <c r="F2621">
        <v>0</v>
      </c>
      <c r="G2621" s="2" t="str">
        <f t="shared" si="40"/>
        <v>EG_BIOMASSNR</v>
      </c>
    </row>
    <row r="2622" spans="1:7" x14ac:dyDescent="0.25">
      <c r="A2622" t="s">
        <v>7</v>
      </c>
      <c r="B2622" t="s">
        <v>6</v>
      </c>
      <c r="C2622" t="s">
        <v>12</v>
      </c>
      <c r="D2622" t="s">
        <v>356</v>
      </c>
      <c r="E2622">
        <v>2034</v>
      </c>
      <c r="F2622">
        <v>0</v>
      </c>
      <c r="G2622" s="2" t="str">
        <f t="shared" si="40"/>
        <v>EG_BIOMASSNR</v>
      </c>
    </row>
    <row r="2623" spans="1:7" x14ac:dyDescent="0.25">
      <c r="A2623" t="s">
        <v>7</v>
      </c>
      <c r="B2623" t="s">
        <v>6</v>
      </c>
      <c r="C2623" t="s">
        <v>12</v>
      </c>
      <c r="D2623" t="s">
        <v>356</v>
      </c>
      <c r="E2623">
        <v>2035</v>
      </c>
      <c r="F2623">
        <v>0</v>
      </c>
      <c r="G2623" s="2" t="str">
        <f t="shared" si="40"/>
        <v>EG_BIOMASSNR</v>
      </c>
    </row>
    <row r="2624" spans="1:7" x14ac:dyDescent="0.25">
      <c r="A2624" t="s">
        <v>7</v>
      </c>
      <c r="B2624" t="s">
        <v>6</v>
      </c>
      <c r="C2624" t="s">
        <v>12</v>
      </c>
      <c r="D2624" t="s">
        <v>356</v>
      </c>
      <c r="E2624">
        <v>2036</v>
      </c>
      <c r="F2624">
        <v>0</v>
      </c>
      <c r="G2624" s="2" t="str">
        <f t="shared" si="40"/>
        <v>EG_BIOMASSNR</v>
      </c>
    </row>
    <row r="2625" spans="1:7" x14ac:dyDescent="0.25">
      <c r="A2625" t="s">
        <v>7</v>
      </c>
      <c r="B2625" t="s">
        <v>6</v>
      </c>
      <c r="C2625" t="s">
        <v>12</v>
      </c>
      <c r="D2625" t="s">
        <v>356</v>
      </c>
      <c r="E2625">
        <v>2037</v>
      </c>
      <c r="F2625">
        <v>0</v>
      </c>
      <c r="G2625" s="2" t="str">
        <f t="shared" si="40"/>
        <v>EG_BIOMASSNR</v>
      </c>
    </row>
    <row r="2626" spans="1:7" x14ac:dyDescent="0.25">
      <c r="A2626" t="s">
        <v>7</v>
      </c>
      <c r="B2626" t="s">
        <v>6</v>
      </c>
      <c r="C2626" t="s">
        <v>12</v>
      </c>
      <c r="D2626" t="s">
        <v>356</v>
      </c>
      <c r="E2626">
        <v>2038</v>
      </c>
      <c r="F2626">
        <v>0</v>
      </c>
      <c r="G2626" s="2" t="str">
        <f t="shared" si="40"/>
        <v>EG_BIOMASSNR</v>
      </c>
    </row>
    <row r="2627" spans="1:7" x14ac:dyDescent="0.25">
      <c r="A2627" t="s">
        <v>7</v>
      </c>
      <c r="B2627" t="s">
        <v>6</v>
      </c>
      <c r="C2627" t="s">
        <v>12</v>
      </c>
      <c r="D2627" t="s">
        <v>356</v>
      </c>
      <c r="E2627">
        <v>2039</v>
      </c>
      <c r="F2627">
        <v>0</v>
      </c>
      <c r="G2627" s="2" t="str">
        <f t="shared" ref="G2627:G2690" si="41">_xlfn.CONCAT(A2627,C2627)</f>
        <v>EG_BIOMASSNR</v>
      </c>
    </row>
    <row r="2628" spans="1:7" x14ac:dyDescent="0.25">
      <c r="A2628" t="s">
        <v>7</v>
      </c>
      <c r="B2628" t="s">
        <v>6</v>
      </c>
      <c r="C2628" t="s">
        <v>12</v>
      </c>
      <c r="D2628" t="s">
        <v>356</v>
      </c>
      <c r="E2628">
        <v>2040</v>
      </c>
      <c r="F2628">
        <v>0</v>
      </c>
      <c r="G2628" s="2" t="str">
        <f t="shared" si="41"/>
        <v>EG_BIOMASSNR</v>
      </c>
    </row>
    <row r="2629" spans="1:7" x14ac:dyDescent="0.25">
      <c r="A2629" t="s">
        <v>7</v>
      </c>
      <c r="B2629" t="s">
        <v>6</v>
      </c>
      <c r="C2629" t="s">
        <v>12</v>
      </c>
      <c r="D2629" t="s">
        <v>356</v>
      </c>
      <c r="E2629">
        <v>2041</v>
      </c>
      <c r="F2629">
        <v>0</v>
      </c>
      <c r="G2629" s="2" t="str">
        <f t="shared" si="41"/>
        <v>EG_BIOMASSNR</v>
      </c>
    </row>
    <row r="2630" spans="1:7" x14ac:dyDescent="0.25">
      <c r="A2630" t="s">
        <v>7</v>
      </c>
      <c r="B2630" t="s">
        <v>6</v>
      </c>
      <c r="C2630" t="s">
        <v>12</v>
      </c>
      <c r="D2630" t="s">
        <v>355</v>
      </c>
      <c r="E2630">
        <v>2024</v>
      </c>
      <c r="F2630">
        <v>0</v>
      </c>
      <c r="G2630" s="2" t="str">
        <f t="shared" si="41"/>
        <v>EG_BIOMASSNR</v>
      </c>
    </row>
    <row r="2631" spans="1:7" x14ac:dyDescent="0.25">
      <c r="A2631" t="s">
        <v>7</v>
      </c>
      <c r="B2631" t="s">
        <v>6</v>
      </c>
      <c r="C2631" t="s">
        <v>12</v>
      </c>
      <c r="D2631" t="s">
        <v>355</v>
      </c>
      <c r="E2631">
        <v>2025</v>
      </c>
      <c r="F2631">
        <v>0</v>
      </c>
      <c r="G2631" s="2" t="str">
        <f t="shared" si="41"/>
        <v>EG_BIOMASSNR</v>
      </c>
    </row>
    <row r="2632" spans="1:7" x14ac:dyDescent="0.25">
      <c r="A2632" t="s">
        <v>7</v>
      </c>
      <c r="B2632" t="s">
        <v>6</v>
      </c>
      <c r="C2632" t="s">
        <v>12</v>
      </c>
      <c r="D2632" t="s">
        <v>355</v>
      </c>
      <c r="E2632">
        <v>2026</v>
      </c>
      <c r="F2632">
        <v>0</v>
      </c>
      <c r="G2632" s="2" t="str">
        <f t="shared" si="41"/>
        <v>EG_BIOMASSNR</v>
      </c>
    </row>
    <row r="2633" spans="1:7" x14ac:dyDescent="0.25">
      <c r="A2633" t="s">
        <v>7</v>
      </c>
      <c r="B2633" t="s">
        <v>6</v>
      </c>
      <c r="C2633" t="s">
        <v>12</v>
      </c>
      <c r="D2633" t="s">
        <v>355</v>
      </c>
      <c r="E2633">
        <v>2027</v>
      </c>
      <c r="F2633">
        <v>0</v>
      </c>
      <c r="G2633" s="2" t="str">
        <f t="shared" si="41"/>
        <v>EG_BIOMASSNR</v>
      </c>
    </row>
    <row r="2634" spans="1:7" x14ac:dyDescent="0.25">
      <c r="A2634" t="s">
        <v>7</v>
      </c>
      <c r="B2634" t="s">
        <v>6</v>
      </c>
      <c r="C2634" t="s">
        <v>12</v>
      </c>
      <c r="D2634" t="s">
        <v>355</v>
      </c>
      <c r="E2634">
        <v>2028</v>
      </c>
      <c r="F2634">
        <v>0</v>
      </c>
      <c r="G2634" s="2" t="str">
        <f t="shared" si="41"/>
        <v>EG_BIOMASSNR</v>
      </c>
    </row>
    <row r="2635" spans="1:7" x14ac:dyDescent="0.25">
      <c r="A2635" t="s">
        <v>7</v>
      </c>
      <c r="B2635" t="s">
        <v>6</v>
      </c>
      <c r="C2635" t="s">
        <v>12</v>
      </c>
      <c r="D2635" t="s">
        <v>355</v>
      </c>
      <c r="E2635">
        <v>2029</v>
      </c>
      <c r="F2635">
        <v>0</v>
      </c>
      <c r="G2635" s="2" t="str">
        <f t="shared" si="41"/>
        <v>EG_BIOMASSNR</v>
      </c>
    </row>
    <row r="2636" spans="1:7" x14ac:dyDescent="0.25">
      <c r="A2636" t="s">
        <v>7</v>
      </c>
      <c r="B2636" t="s">
        <v>6</v>
      </c>
      <c r="C2636" t="s">
        <v>12</v>
      </c>
      <c r="D2636" t="s">
        <v>355</v>
      </c>
      <c r="E2636">
        <v>2030</v>
      </c>
      <c r="F2636">
        <v>0</v>
      </c>
      <c r="G2636" s="2" t="str">
        <f t="shared" si="41"/>
        <v>EG_BIOMASSNR</v>
      </c>
    </row>
    <row r="2637" spans="1:7" x14ac:dyDescent="0.25">
      <c r="A2637" t="s">
        <v>7</v>
      </c>
      <c r="B2637" t="s">
        <v>6</v>
      </c>
      <c r="C2637" t="s">
        <v>12</v>
      </c>
      <c r="D2637" t="s">
        <v>355</v>
      </c>
      <c r="E2637">
        <v>2031</v>
      </c>
      <c r="F2637">
        <v>0</v>
      </c>
      <c r="G2637" s="2" t="str">
        <f t="shared" si="41"/>
        <v>EG_BIOMASSNR</v>
      </c>
    </row>
    <row r="2638" spans="1:7" x14ac:dyDescent="0.25">
      <c r="A2638" t="s">
        <v>7</v>
      </c>
      <c r="B2638" t="s">
        <v>6</v>
      </c>
      <c r="C2638" t="s">
        <v>12</v>
      </c>
      <c r="D2638" t="s">
        <v>355</v>
      </c>
      <c r="E2638">
        <v>2032</v>
      </c>
      <c r="F2638">
        <v>0</v>
      </c>
      <c r="G2638" s="2" t="str">
        <f t="shared" si="41"/>
        <v>EG_BIOMASSNR</v>
      </c>
    </row>
    <row r="2639" spans="1:7" x14ac:dyDescent="0.25">
      <c r="A2639" t="s">
        <v>7</v>
      </c>
      <c r="B2639" t="s">
        <v>6</v>
      </c>
      <c r="C2639" t="s">
        <v>12</v>
      </c>
      <c r="D2639" t="s">
        <v>355</v>
      </c>
      <c r="E2639">
        <v>2033</v>
      </c>
      <c r="F2639">
        <v>0</v>
      </c>
      <c r="G2639" s="2" t="str">
        <f t="shared" si="41"/>
        <v>EG_BIOMASSNR</v>
      </c>
    </row>
    <row r="2640" spans="1:7" x14ac:dyDescent="0.25">
      <c r="A2640" t="s">
        <v>7</v>
      </c>
      <c r="B2640" t="s">
        <v>6</v>
      </c>
      <c r="C2640" t="s">
        <v>12</v>
      </c>
      <c r="D2640" t="s">
        <v>355</v>
      </c>
      <c r="E2640">
        <v>2034</v>
      </c>
      <c r="F2640">
        <v>0</v>
      </c>
      <c r="G2640" s="2" t="str">
        <f t="shared" si="41"/>
        <v>EG_BIOMASSNR</v>
      </c>
    </row>
    <row r="2641" spans="1:7" x14ac:dyDescent="0.25">
      <c r="A2641" t="s">
        <v>7</v>
      </c>
      <c r="B2641" t="s">
        <v>6</v>
      </c>
      <c r="C2641" t="s">
        <v>12</v>
      </c>
      <c r="D2641" t="s">
        <v>355</v>
      </c>
      <c r="E2641">
        <v>2035</v>
      </c>
      <c r="F2641">
        <v>0</v>
      </c>
      <c r="G2641" s="2" t="str">
        <f t="shared" si="41"/>
        <v>EG_BIOMASSNR</v>
      </c>
    </row>
    <row r="2642" spans="1:7" x14ac:dyDescent="0.25">
      <c r="A2642" t="s">
        <v>7</v>
      </c>
      <c r="B2642" t="s">
        <v>6</v>
      </c>
      <c r="C2642" t="s">
        <v>12</v>
      </c>
      <c r="D2642" t="s">
        <v>355</v>
      </c>
      <c r="E2642">
        <v>2036</v>
      </c>
      <c r="F2642">
        <v>0</v>
      </c>
      <c r="G2642" s="2" t="str">
        <f t="shared" si="41"/>
        <v>EG_BIOMASSNR</v>
      </c>
    </row>
    <row r="2643" spans="1:7" x14ac:dyDescent="0.25">
      <c r="A2643" t="s">
        <v>7</v>
      </c>
      <c r="B2643" t="s">
        <v>6</v>
      </c>
      <c r="C2643" t="s">
        <v>12</v>
      </c>
      <c r="D2643" t="s">
        <v>355</v>
      </c>
      <c r="E2643">
        <v>2037</v>
      </c>
      <c r="F2643">
        <v>0</v>
      </c>
      <c r="G2643" s="2" t="str">
        <f t="shared" si="41"/>
        <v>EG_BIOMASSNR</v>
      </c>
    </row>
    <row r="2644" spans="1:7" x14ac:dyDescent="0.25">
      <c r="A2644" t="s">
        <v>7</v>
      </c>
      <c r="B2644" t="s">
        <v>6</v>
      </c>
      <c r="C2644" t="s">
        <v>12</v>
      </c>
      <c r="D2644" t="s">
        <v>355</v>
      </c>
      <c r="E2644">
        <v>2038</v>
      </c>
      <c r="F2644">
        <v>0</v>
      </c>
      <c r="G2644" s="2" t="str">
        <f t="shared" si="41"/>
        <v>EG_BIOMASSNR</v>
      </c>
    </row>
    <row r="2645" spans="1:7" x14ac:dyDescent="0.25">
      <c r="A2645" t="s">
        <v>7</v>
      </c>
      <c r="B2645" t="s">
        <v>6</v>
      </c>
      <c r="C2645" t="s">
        <v>12</v>
      </c>
      <c r="D2645" t="s">
        <v>355</v>
      </c>
      <c r="E2645">
        <v>2039</v>
      </c>
      <c r="F2645">
        <v>0</v>
      </c>
      <c r="G2645" s="2" t="str">
        <f t="shared" si="41"/>
        <v>EG_BIOMASSNR</v>
      </c>
    </row>
    <row r="2646" spans="1:7" x14ac:dyDescent="0.25">
      <c r="A2646" t="s">
        <v>7</v>
      </c>
      <c r="B2646" t="s">
        <v>6</v>
      </c>
      <c r="C2646" t="s">
        <v>12</v>
      </c>
      <c r="D2646" t="s">
        <v>355</v>
      </c>
      <c r="E2646">
        <v>2040</v>
      </c>
      <c r="F2646">
        <v>0</v>
      </c>
      <c r="G2646" s="2" t="str">
        <f t="shared" si="41"/>
        <v>EG_BIOMASSNR</v>
      </c>
    </row>
    <row r="2647" spans="1:7" x14ac:dyDescent="0.25">
      <c r="A2647" t="s">
        <v>7</v>
      </c>
      <c r="B2647" t="s">
        <v>6</v>
      </c>
      <c r="C2647" t="s">
        <v>12</v>
      </c>
      <c r="D2647" t="s">
        <v>355</v>
      </c>
      <c r="E2647">
        <v>2041</v>
      </c>
      <c r="F2647">
        <v>0</v>
      </c>
      <c r="G2647" s="2" t="str">
        <f t="shared" si="41"/>
        <v>EG_BIOMASSNR</v>
      </c>
    </row>
    <row r="2648" spans="1:7" x14ac:dyDescent="0.25">
      <c r="A2648" t="s">
        <v>7</v>
      </c>
      <c r="B2648" t="s">
        <v>6</v>
      </c>
      <c r="C2648" t="s">
        <v>12</v>
      </c>
      <c r="D2648" t="s">
        <v>354</v>
      </c>
      <c r="E2648">
        <v>2024</v>
      </c>
      <c r="F2648">
        <v>0</v>
      </c>
      <c r="G2648" s="2" t="str">
        <f t="shared" si="41"/>
        <v>EG_BIOMASSNR</v>
      </c>
    </row>
    <row r="2649" spans="1:7" x14ac:dyDescent="0.25">
      <c r="A2649" t="s">
        <v>7</v>
      </c>
      <c r="B2649" t="s">
        <v>6</v>
      </c>
      <c r="C2649" t="s">
        <v>12</v>
      </c>
      <c r="D2649" t="s">
        <v>354</v>
      </c>
      <c r="E2649">
        <v>2025</v>
      </c>
      <c r="F2649">
        <v>0</v>
      </c>
      <c r="G2649" s="2" t="str">
        <f t="shared" si="41"/>
        <v>EG_BIOMASSNR</v>
      </c>
    </row>
    <row r="2650" spans="1:7" x14ac:dyDescent="0.25">
      <c r="A2650" t="s">
        <v>7</v>
      </c>
      <c r="B2650" t="s">
        <v>6</v>
      </c>
      <c r="C2650" t="s">
        <v>12</v>
      </c>
      <c r="D2650" t="s">
        <v>354</v>
      </c>
      <c r="E2650">
        <v>2026</v>
      </c>
      <c r="F2650">
        <v>0</v>
      </c>
      <c r="G2650" s="2" t="str">
        <f t="shared" si="41"/>
        <v>EG_BIOMASSNR</v>
      </c>
    </row>
    <row r="2651" spans="1:7" x14ac:dyDescent="0.25">
      <c r="A2651" t="s">
        <v>7</v>
      </c>
      <c r="B2651" t="s">
        <v>6</v>
      </c>
      <c r="C2651" t="s">
        <v>12</v>
      </c>
      <c r="D2651" t="s">
        <v>354</v>
      </c>
      <c r="E2651">
        <v>2027</v>
      </c>
      <c r="F2651">
        <v>0</v>
      </c>
      <c r="G2651" s="2" t="str">
        <f t="shared" si="41"/>
        <v>EG_BIOMASSNR</v>
      </c>
    </row>
    <row r="2652" spans="1:7" x14ac:dyDescent="0.25">
      <c r="A2652" t="s">
        <v>7</v>
      </c>
      <c r="B2652" t="s">
        <v>6</v>
      </c>
      <c r="C2652" t="s">
        <v>12</v>
      </c>
      <c r="D2652" t="s">
        <v>354</v>
      </c>
      <c r="E2652">
        <v>2028</v>
      </c>
      <c r="F2652">
        <v>0</v>
      </c>
      <c r="G2652" s="2" t="str">
        <f t="shared" si="41"/>
        <v>EG_BIOMASSNR</v>
      </c>
    </row>
    <row r="2653" spans="1:7" x14ac:dyDescent="0.25">
      <c r="A2653" t="s">
        <v>7</v>
      </c>
      <c r="B2653" t="s">
        <v>6</v>
      </c>
      <c r="C2653" t="s">
        <v>12</v>
      </c>
      <c r="D2653" t="s">
        <v>354</v>
      </c>
      <c r="E2653">
        <v>2029</v>
      </c>
      <c r="F2653">
        <v>0</v>
      </c>
      <c r="G2653" s="2" t="str">
        <f t="shared" si="41"/>
        <v>EG_BIOMASSNR</v>
      </c>
    </row>
    <row r="2654" spans="1:7" x14ac:dyDescent="0.25">
      <c r="A2654" t="s">
        <v>7</v>
      </c>
      <c r="B2654" t="s">
        <v>6</v>
      </c>
      <c r="C2654" t="s">
        <v>12</v>
      </c>
      <c r="D2654" t="s">
        <v>354</v>
      </c>
      <c r="E2654">
        <v>2030</v>
      </c>
      <c r="F2654">
        <v>0</v>
      </c>
      <c r="G2654" s="2" t="str">
        <f t="shared" si="41"/>
        <v>EG_BIOMASSNR</v>
      </c>
    </row>
    <row r="2655" spans="1:7" x14ac:dyDescent="0.25">
      <c r="A2655" t="s">
        <v>7</v>
      </c>
      <c r="B2655" t="s">
        <v>6</v>
      </c>
      <c r="C2655" t="s">
        <v>12</v>
      </c>
      <c r="D2655" t="s">
        <v>354</v>
      </c>
      <c r="E2655">
        <v>2031</v>
      </c>
      <c r="F2655">
        <v>0</v>
      </c>
      <c r="G2655" s="2" t="str">
        <f t="shared" si="41"/>
        <v>EG_BIOMASSNR</v>
      </c>
    </row>
    <row r="2656" spans="1:7" x14ac:dyDescent="0.25">
      <c r="A2656" t="s">
        <v>7</v>
      </c>
      <c r="B2656" t="s">
        <v>6</v>
      </c>
      <c r="C2656" t="s">
        <v>12</v>
      </c>
      <c r="D2656" t="s">
        <v>354</v>
      </c>
      <c r="E2656">
        <v>2032</v>
      </c>
      <c r="F2656">
        <v>0</v>
      </c>
      <c r="G2656" s="2" t="str">
        <f t="shared" si="41"/>
        <v>EG_BIOMASSNR</v>
      </c>
    </row>
    <row r="2657" spans="1:7" x14ac:dyDescent="0.25">
      <c r="A2657" t="s">
        <v>7</v>
      </c>
      <c r="B2657" t="s">
        <v>6</v>
      </c>
      <c r="C2657" t="s">
        <v>12</v>
      </c>
      <c r="D2657" t="s">
        <v>354</v>
      </c>
      <c r="E2657">
        <v>2033</v>
      </c>
      <c r="F2657">
        <v>0</v>
      </c>
      <c r="G2657" s="2" t="str">
        <f t="shared" si="41"/>
        <v>EG_BIOMASSNR</v>
      </c>
    </row>
    <row r="2658" spans="1:7" x14ac:dyDescent="0.25">
      <c r="A2658" t="s">
        <v>7</v>
      </c>
      <c r="B2658" t="s">
        <v>6</v>
      </c>
      <c r="C2658" t="s">
        <v>12</v>
      </c>
      <c r="D2658" t="s">
        <v>354</v>
      </c>
      <c r="E2658">
        <v>2034</v>
      </c>
      <c r="F2658">
        <v>0</v>
      </c>
      <c r="G2658" s="2" t="str">
        <f t="shared" si="41"/>
        <v>EG_BIOMASSNR</v>
      </c>
    </row>
    <row r="2659" spans="1:7" x14ac:dyDescent="0.25">
      <c r="A2659" t="s">
        <v>7</v>
      </c>
      <c r="B2659" t="s">
        <v>6</v>
      </c>
      <c r="C2659" t="s">
        <v>12</v>
      </c>
      <c r="D2659" t="s">
        <v>354</v>
      </c>
      <c r="E2659">
        <v>2035</v>
      </c>
      <c r="F2659">
        <v>0</v>
      </c>
      <c r="G2659" s="2" t="str">
        <f t="shared" si="41"/>
        <v>EG_BIOMASSNR</v>
      </c>
    </row>
    <row r="2660" spans="1:7" x14ac:dyDescent="0.25">
      <c r="A2660" t="s">
        <v>7</v>
      </c>
      <c r="B2660" t="s">
        <v>6</v>
      </c>
      <c r="C2660" t="s">
        <v>12</v>
      </c>
      <c r="D2660" t="s">
        <v>354</v>
      </c>
      <c r="E2660">
        <v>2036</v>
      </c>
      <c r="F2660">
        <v>0</v>
      </c>
      <c r="G2660" s="2" t="str">
        <f t="shared" si="41"/>
        <v>EG_BIOMASSNR</v>
      </c>
    </row>
    <row r="2661" spans="1:7" x14ac:dyDescent="0.25">
      <c r="A2661" t="s">
        <v>7</v>
      </c>
      <c r="B2661" t="s">
        <v>6</v>
      </c>
      <c r="C2661" t="s">
        <v>12</v>
      </c>
      <c r="D2661" t="s">
        <v>354</v>
      </c>
      <c r="E2661">
        <v>2037</v>
      </c>
      <c r="F2661">
        <v>0</v>
      </c>
      <c r="G2661" s="2" t="str">
        <f t="shared" si="41"/>
        <v>EG_BIOMASSNR</v>
      </c>
    </row>
    <row r="2662" spans="1:7" x14ac:dyDescent="0.25">
      <c r="A2662" t="s">
        <v>7</v>
      </c>
      <c r="B2662" t="s">
        <v>6</v>
      </c>
      <c r="C2662" t="s">
        <v>12</v>
      </c>
      <c r="D2662" t="s">
        <v>354</v>
      </c>
      <c r="E2662">
        <v>2038</v>
      </c>
      <c r="F2662">
        <v>0</v>
      </c>
      <c r="G2662" s="2" t="str">
        <f t="shared" si="41"/>
        <v>EG_BIOMASSNR</v>
      </c>
    </row>
    <row r="2663" spans="1:7" x14ac:dyDescent="0.25">
      <c r="A2663" t="s">
        <v>7</v>
      </c>
      <c r="B2663" t="s">
        <v>6</v>
      </c>
      <c r="C2663" t="s">
        <v>12</v>
      </c>
      <c r="D2663" t="s">
        <v>354</v>
      </c>
      <c r="E2663">
        <v>2039</v>
      </c>
      <c r="F2663">
        <v>0</v>
      </c>
      <c r="G2663" s="2" t="str">
        <f t="shared" si="41"/>
        <v>EG_BIOMASSNR</v>
      </c>
    </row>
    <row r="2664" spans="1:7" x14ac:dyDescent="0.25">
      <c r="A2664" t="s">
        <v>7</v>
      </c>
      <c r="B2664" t="s">
        <v>6</v>
      </c>
      <c r="C2664" t="s">
        <v>12</v>
      </c>
      <c r="D2664" t="s">
        <v>354</v>
      </c>
      <c r="E2664">
        <v>2040</v>
      </c>
      <c r="F2664">
        <v>0</v>
      </c>
      <c r="G2664" s="2" t="str">
        <f t="shared" si="41"/>
        <v>EG_BIOMASSNR</v>
      </c>
    </row>
    <row r="2665" spans="1:7" x14ac:dyDescent="0.25">
      <c r="A2665" t="s">
        <v>7</v>
      </c>
      <c r="B2665" t="s">
        <v>6</v>
      </c>
      <c r="C2665" t="s">
        <v>12</v>
      </c>
      <c r="D2665" t="s">
        <v>354</v>
      </c>
      <c r="E2665">
        <v>2041</v>
      </c>
      <c r="F2665">
        <v>0</v>
      </c>
      <c r="G2665" s="2" t="str">
        <f t="shared" si="41"/>
        <v>EG_BIOMASSNR</v>
      </c>
    </row>
    <row r="2666" spans="1:7" x14ac:dyDescent="0.25">
      <c r="A2666" t="s">
        <v>7</v>
      </c>
      <c r="B2666" t="s">
        <v>6</v>
      </c>
      <c r="C2666" t="s">
        <v>12</v>
      </c>
      <c r="D2666" t="s">
        <v>353</v>
      </c>
      <c r="E2666">
        <v>2024</v>
      </c>
      <c r="F2666">
        <v>0</v>
      </c>
      <c r="G2666" s="2" t="str">
        <f t="shared" si="41"/>
        <v>EG_BIOMASSNR</v>
      </c>
    </row>
    <row r="2667" spans="1:7" x14ac:dyDescent="0.25">
      <c r="A2667" t="s">
        <v>7</v>
      </c>
      <c r="B2667" t="s">
        <v>6</v>
      </c>
      <c r="C2667" t="s">
        <v>12</v>
      </c>
      <c r="D2667" t="s">
        <v>353</v>
      </c>
      <c r="E2667">
        <v>2025</v>
      </c>
      <c r="F2667">
        <v>0</v>
      </c>
      <c r="G2667" s="2" t="str">
        <f t="shared" si="41"/>
        <v>EG_BIOMASSNR</v>
      </c>
    </row>
    <row r="2668" spans="1:7" x14ac:dyDescent="0.25">
      <c r="A2668" t="s">
        <v>7</v>
      </c>
      <c r="B2668" t="s">
        <v>6</v>
      </c>
      <c r="C2668" t="s">
        <v>12</v>
      </c>
      <c r="D2668" t="s">
        <v>353</v>
      </c>
      <c r="E2668">
        <v>2026</v>
      </c>
      <c r="F2668">
        <v>0</v>
      </c>
      <c r="G2668" s="2" t="str">
        <f t="shared" si="41"/>
        <v>EG_BIOMASSNR</v>
      </c>
    </row>
    <row r="2669" spans="1:7" x14ac:dyDescent="0.25">
      <c r="A2669" t="s">
        <v>7</v>
      </c>
      <c r="B2669" t="s">
        <v>6</v>
      </c>
      <c r="C2669" t="s">
        <v>12</v>
      </c>
      <c r="D2669" t="s">
        <v>353</v>
      </c>
      <c r="E2669">
        <v>2027</v>
      </c>
      <c r="F2669">
        <v>0</v>
      </c>
      <c r="G2669" s="2" t="str">
        <f t="shared" si="41"/>
        <v>EG_BIOMASSNR</v>
      </c>
    </row>
    <row r="2670" spans="1:7" x14ac:dyDescent="0.25">
      <c r="A2670" t="s">
        <v>7</v>
      </c>
      <c r="B2670" t="s">
        <v>6</v>
      </c>
      <c r="C2670" t="s">
        <v>12</v>
      </c>
      <c r="D2670" t="s">
        <v>353</v>
      </c>
      <c r="E2670">
        <v>2028</v>
      </c>
      <c r="F2670">
        <v>0</v>
      </c>
      <c r="G2670" s="2" t="str">
        <f t="shared" si="41"/>
        <v>EG_BIOMASSNR</v>
      </c>
    </row>
    <row r="2671" spans="1:7" x14ac:dyDescent="0.25">
      <c r="A2671" t="s">
        <v>7</v>
      </c>
      <c r="B2671" t="s">
        <v>6</v>
      </c>
      <c r="C2671" t="s">
        <v>12</v>
      </c>
      <c r="D2671" t="s">
        <v>353</v>
      </c>
      <c r="E2671">
        <v>2029</v>
      </c>
      <c r="F2671">
        <v>0</v>
      </c>
      <c r="G2671" s="2" t="str">
        <f t="shared" si="41"/>
        <v>EG_BIOMASSNR</v>
      </c>
    </row>
    <row r="2672" spans="1:7" x14ac:dyDescent="0.25">
      <c r="A2672" t="s">
        <v>7</v>
      </c>
      <c r="B2672" t="s">
        <v>6</v>
      </c>
      <c r="C2672" t="s">
        <v>12</v>
      </c>
      <c r="D2672" t="s">
        <v>353</v>
      </c>
      <c r="E2672">
        <v>2030</v>
      </c>
      <c r="F2672">
        <v>0</v>
      </c>
      <c r="G2672" s="2" t="str">
        <f t="shared" si="41"/>
        <v>EG_BIOMASSNR</v>
      </c>
    </row>
    <row r="2673" spans="1:7" x14ac:dyDescent="0.25">
      <c r="A2673" t="s">
        <v>7</v>
      </c>
      <c r="B2673" t="s">
        <v>6</v>
      </c>
      <c r="C2673" t="s">
        <v>12</v>
      </c>
      <c r="D2673" t="s">
        <v>353</v>
      </c>
      <c r="E2673">
        <v>2031</v>
      </c>
      <c r="F2673">
        <v>0</v>
      </c>
      <c r="G2673" s="2" t="str">
        <f t="shared" si="41"/>
        <v>EG_BIOMASSNR</v>
      </c>
    </row>
    <row r="2674" spans="1:7" x14ac:dyDescent="0.25">
      <c r="A2674" t="s">
        <v>7</v>
      </c>
      <c r="B2674" t="s">
        <v>6</v>
      </c>
      <c r="C2674" t="s">
        <v>12</v>
      </c>
      <c r="D2674" t="s">
        <v>353</v>
      </c>
      <c r="E2674">
        <v>2032</v>
      </c>
      <c r="F2674">
        <v>0</v>
      </c>
      <c r="G2674" s="2" t="str">
        <f t="shared" si="41"/>
        <v>EG_BIOMASSNR</v>
      </c>
    </row>
    <row r="2675" spans="1:7" x14ac:dyDescent="0.25">
      <c r="A2675" t="s">
        <v>7</v>
      </c>
      <c r="B2675" t="s">
        <v>6</v>
      </c>
      <c r="C2675" t="s">
        <v>12</v>
      </c>
      <c r="D2675" t="s">
        <v>353</v>
      </c>
      <c r="E2675">
        <v>2033</v>
      </c>
      <c r="F2675">
        <v>0</v>
      </c>
      <c r="G2675" s="2" t="str">
        <f t="shared" si="41"/>
        <v>EG_BIOMASSNR</v>
      </c>
    </row>
    <row r="2676" spans="1:7" x14ac:dyDescent="0.25">
      <c r="A2676" t="s">
        <v>7</v>
      </c>
      <c r="B2676" t="s">
        <v>6</v>
      </c>
      <c r="C2676" t="s">
        <v>12</v>
      </c>
      <c r="D2676" t="s">
        <v>353</v>
      </c>
      <c r="E2676">
        <v>2034</v>
      </c>
      <c r="F2676">
        <v>0</v>
      </c>
      <c r="G2676" s="2" t="str">
        <f t="shared" si="41"/>
        <v>EG_BIOMASSNR</v>
      </c>
    </row>
    <row r="2677" spans="1:7" x14ac:dyDescent="0.25">
      <c r="A2677" t="s">
        <v>7</v>
      </c>
      <c r="B2677" t="s">
        <v>6</v>
      </c>
      <c r="C2677" t="s">
        <v>12</v>
      </c>
      <c r="D2677" t="s">
        <v>353</v>
      </c>
      <c r="E2677">
        <v>2035</v>
      </c>
      <c r="F2677">
        <v>0</v>
      </c>
      <c r="G2677" s="2" t="str">
        <f t="shared" si="41"/>
        <v>EG_BIOMASSNR</v>
      </c>
    </row>
    <row r="2678" spans="1:7" x14ac:dyDescent="0.25">
      <c r="A2678" t="s">
        <v>7</v>
      </c>
      <c r="B2678" t="s">
        <v>6</v>
      </c>
      <c r="C2678" t="s">
        <v>12</v>
      </c>
      <c r="D2678" t="s">
        <v>353</v>
      </c>
      <c r="E2678">
        <v>2036</v>
      </c>
      <c r="F2678">
        <v>0</v>
      </c>
      <c r="G2678" s="2" t="str">
        <f t="shared" si="41"/>
        <v>EG_BIOMASSNR</v>
      </c>
    </row>
    <row r="2679" spans="1:7" x14ac:dyDescent="0.25">
      <c r="A2679" t="s">
        <v>7</v>
      </c>
      <c r="B2679" t="s">
        <v>6</v>
      </c>
      <c r="C2679" t="s">
        <v>12</v>
      </c>
      <c r="D2679" t="s">
        <v>353</v>
      </c>
      <c r="E2679">
        <v>2037</v>
      </c>
      <c r="F2679">
        <v>0</v>
      </c>
      <c r="G2679" s="2" t="str">
        <f t="shared" si="41"/>
        <v>EG_BIOMASSNR</v>
      </c>
    </row>
    <row r="2680" spans="1:7" x14ac:dyDescent="0.25">
      <c r="A2680" t="s">
        <v>7</v>
      </c>
      <c r="B2680" t="s">
        <v>6</v>
      </c>
      <c r="C2680" t="s">
        <v>12</v>
      </c>
      <c r="D2680" t="s">
        <v>353</v>
      </c>
      <c r="E2680">
        <v>2038</v>
      </c>
      <c r="F2680">
        <v>0</v>
      </c>
      <c r="G2680" s="2" t="str">
        <f t="shared" si="41"/>
        <v>EG_BIOMASSNR</v>
      </c>
    </row>
    <row r="2681" spans="1:7" x14ac:dyDescent="0.25">
      <c r="A2681" t="s">
        <v>7</v>
      </c>
      <c r="B2681" t="s">
        <v>6</v>
      </c>
      <c r="C2681" t="s">
        <v>12</v>
      </c>
      <c r="D2681" t="s">
        <v>353</v>
      </c>
      <c r="E2681">
        <v>2039</v>
      </c>
      <c r="F2681">
        <v>0</v>
      </c>
      <c r="G2681" s="2" t="str">
        <f t="shared" si="41"/>
        <v>EG_BIOMASSNR</v>
      </c>
    </row>
    <row r="2682" spans="1:7" x14ac:dyDescent="0.25">
      <c r="A2682" t="s">
        <v>7</v>
      </c>
      <c r="B2682" t="s">
        <v>6</v>
      </c>
      <c r="C2682" t="s">
        <v>12</v>
      </c>
      <c r="D2682" t="s">
        <v>353</v>
      </c>
      <c r="E2682">
        <v>2040</v>
      </c>
      <c r="F2682">
        <v>0</v>
      </c>
      <c r="G2682" s="2" t="str">
        <f t="shared" si="41"/>
        <v>EG_BIOMASSNR</v>
      </c>
    </row>
    <row r="2683" spans="1:7" x14ac:dyDescent="0.25">
      <c r="A2683" t="s">
        <v>7</v>
      </c>
      <c r="B2683" t="s">
        <v>6</v>
      </c>
      <c r="C2683" t="s">
        <v>12</v>
      </c>
      <c r="D2683" t="s">
        <v>353</v>
      </c>
      <c r="E2683">
        <v>2041</v>
      </c>
      <c r="F2683">
        <v>0</v>
      </c>
      <c r="G2683" s="2" t="str">
        <f t="shared" si="41"/>
        <v>EG_BIOMASSNR</v>
      </c>
    </row>
    <row r="2684" spans="1:7" x14ac:dyDescent="0.25">
      <c r="A2684" t="s">
        <v>7</v>
      </c>
      <c r="B2684" t="s">
        <v>6</v>
      </c>
      <c r="C2684" t="s">
        <v>12</v>
      </c>
      <c r="D2684" t="s">
        <v>352</v>
      </c>
      <c r="E2684">
        <v>2024</v>
      </c>
      <c r="F2684">
        <v>0</v>
      </c>
      <c r="G2684" s="2" t="str">
        <f t="shared" si="41"/>
        <v>EG_BIOMASSNR</v>
      </c>
    </row>
    <row r="2685" spans="1:7" x14ac:dyDescent="0.25">
      <c r="A2685" t="s">
        <v>7</v>
      </c>
      <c r="B2685" t="s">
        <v>6</v>
      </c>
      <c r="C2685" t="s">
        <v>12</v>
      </c>
      <c r="D2685" t="s">
        <v>352</v>
      </c>
      <c r="E2685">
        <v>2025</v>
      </c>
      <c r="F2685">
        <v>0</v>
      </c>
      <c r="G2685" s="2" t="str">
        <f t="shared" si="41"/>
        <v>EG_BIOMASSNR</v>
      </c>
    </row>
    <row r="2686" spans="1:7" x14ac:dyDescent="0.25">
      <c r="A2686" t="s">
        <v>7</v>
      </c>
      <c r="B2686" t="s">
        <v>6</v>
      </c>
      <c r="C2686" t="s">
        <v>12</v>
      </c>
      <c r="D2686" t="s">
        <v>352</v>
      </c>
      <c r="E2686">
        <v>2026</v>
      </c>
      <c r="F2686">
        <v>0</v>
      </c>
      <c r="G2686" s="2" t="str">
        <f t="shared" si="41"/>
        <v>EG_BIOMASSNR</v>
      </c>
    </row>
    <row r="2687" spans="1:7" x14ac:dyDescent="0.25">
      <c r="A2687" t="s">
        <v>7</v>
      </c>
      <c r="B2687" t="s">
        <v>6</v>
      </c>
      <c r="C2687" t="s">
        <v>12</v>
      </c>
      <c r="D2687" t="s">
        <v>352</v>
      </c>
      <c r="E2687">
        <v>2027</v>
      </c>
      <c r="F2687">
        <v>0</v>
      </c>
      <c r="G2687" s="2" t="str">
        <f t="shared" si="41"/>
        <v>EG_BIOMASSNR</v>
      </c>
    </row>
    <row r="2688" spans="1:7" x14ac:dyDescent="0.25">
      <c r="A2688" t="s">
        <v>7</v>
      </c>
      <c r="B2688" t="s">
        <v>6</v>
      </c>
      <c r="C2688" t="s">
        <v>12</v>
      </c>
      <c r="D2688" t="s">
        <v>352</v>
      </c>
      <c r="E2688">
        <v>2028</v>
      </c>
      <c r="F2688">
        <v>0</v>
      </c>
      <c r="G2688" s="2" t="str">
        <f t="shared" si="41"/>
        <v>EG_BIOMASSNR</v>
      </c>
    </row>
    <row r="2689" spans="1:7" x14ac:dyDescent="0.25">
      <c r="A2689" t="s">
        <v>7</v>
      </c>
      <c r="B2689" t="s">
        <v>6</v>
      </c>
      <c r="C2689" t="s">
        <v>12</v>
      </c>
      <c r="D2689" t="s">
        <v>352</v>
      </c>
      <c r="E2689">
        <v>2029</v>
      </c>
      <c r="F2689">
        <v>0</v>
      </c>
      <c r="G2689" s="2" t="str">
        <f t="shared" si="41"/>
        <v>EG_BIOMASSNR</v>
      </c>
    </row>
    <row r="2690" spans="1:7" x14ac:dyDescent="0.25">
      <c r="A2690" t="s">
        <v>7</v>
      </c>
      <c r="B2690" t="s">
        <v>6</v>
      </c>
      <c r="C2690" t="s">
        <v>12</v>
      </c>
      <c r="D2690" t="s">
        <v>352</v>
      </c>
      <c r="E2690">
        <v>2030</v>
      </c>
      <c r="F2690">
        <v>0</v>
      </c>
      <c r="G2690" s="2" t="str">
        <f t="shared" si="41"/>
        <v>EG_BIOMASSNR</v>
      </c>
    </row>
    <row r="2691" spans="1:7" x14ac:dyDescent="0.25">
      <c r="A2691" t="s">
        <v>7</v>
      </c>
      <c r="B2691" t="s">
        <v>6</v>
      </c>
      <c r="C2691" t="s">
        <v>12</v>
      </c>
      <c r="D2691" t="s">
        <v>352</v>
      </c>
      <c r="E2691">
        <v>2031</v>
      </c>
      <c r="F2691">
        <v>0</v>
      </c>
      <c r="G2691" s="2" t="str">
        <f t="shared" ref="G2691:G2701" si="42">_xlfn.CONCAT(A2691,C2691)</f>
        <v>EG_BIOMASSNR</v>
      </c>
    </row>
    <row r="2692" spans="1:7" x14ac:dyDescent="0.25">
      <c r="A2692" t="s">
        <v>7</v>
      </c>
      <c r="B2692" t="s">
        <v>6</v>
      </c>
      <c r="C2692" t="s">
        <v>12</v>
      </c>
      <c r="D2692" t="s">
        <v>352</v>
      </c>
      <c r="E2692">
        <v>2032</v>
      </c>
      <c r="F2692">
        <v>0</v>
      </c>
      <c r="G2692" s="2" t="str">
        <f t="shared" si="42"/>
        <v>EG_BIOMASSNR</v>
      </c>
    </row>
    <row r="2693" spans="1:7" x14ac:dyDescent="0.25">
      <c r="A2693" t="s">
        <v>7</v>
      </c>
      <c r="B2693" t="s">
        <v>6</v>
      </c>
      <c r="C2693" t="s">
        <v>12</v>
      </c>
      <c r="D2693" t="s">
        <v>352</v>
      </c>
      <c r="E2693">
        <v>2033</v>
      </c>
      <c r="F2693">
        <v>0</v>
      </c>
      <c r="G2693" s="2" t="str">
        <f t="shared" si="42"/>
        <v>EG_BIOMASSNR</v>
      </c>
    </row>
    <row r="2694" spans="1:7" x14ac:dyDescent="0.25">
      <c r="A2694" t="s">
        <v>7</v>
      </c>
      <c r="B2694" t="s">
        <v>6</v>
      </c>
      <c r="C2694" t="s">
        <v>12</v>
      </c>
      <c r="D2694" t="s">
        <v>352</v>
      </c>
      <c r="E2694">
        <v>2034</v>
      </c>
      <c r="F2694">
        <v>0</v>
      </c>
      <c r="G2694" s="2" t="str">
        <f t="shared" si="42"/>
        <v>EG_BIOMASSNR</v>
      </c>
    </row>
    <row r="2695" spans="1:7" x14ac:dyDescent="0.25">
      <c r="A2695" t="s">
        <v>7</v>
      </c>
      <c r="B2695" t="s">
        <v>6</v>
      </c>
      <c r="C2695" t="s">
        <v>12</v>
      </c>
      <c r="D2695" t="s">
        <v>352</v>
      </c>
      <c r="E2695">
        <v>2035</v>
      </c>
      <c r="F2695">
        <v>0</v>
      </c>
      <c r="G2695" s="2" t="str">
        <f t="shared" si="42"/>
        <v>EG_BIOMASSNR</v>
      </c>
    </row>
    <row r="2696" spans="1:7" x14ac:dyDescent="0.25">
      <c r="A2696" t="s">
        <v>7</v>
      </c>
      <c r="B2696" t="s">
        <v>6</v>
      </c>
      <c r="C2696" t="s">
        <v>12</v>
      </c>
      <c r="D2696" t="s">
        <v>352</v>
      </c>
      <c r="E2696">
        <v>2036</v>
      </c>
      <c r="F2696">
        <v>0</v>
      </c>
      <c r="G2696" s="2" t="str">
        <f t="shared" si="42"/>
        <v>EG_BIOMASSNR</v>
      </c>
    </row>
    <row r="2697" spans="1:7" x14ac:dyDescent="0.25">
      <c r="A2697" t="s">
        <v>7</v>
      </c>
      <c r="B2697" t="s">
        <v>6</v>
      </c>
      <c r="C2697" t="s">
        <v>12</v>
      </c>
      <c r="D2697" t="s">
        <v>352</v>
      </c>
      <c r="E2697">
        <v>2037</v>
      </c>
      <c r="F2697">
        <v>0</v>
      </c>
      <c r="G2697" s="2" t="str">
        <f t="shared" si="42"/>
        <v>EG_BIOMASSNR</v>
      </c>
    </row>
    <row r="2698" spans="1:7" x14ac:dyDescent="0.25">
      <c r="A2698" t="s">
        <v>7</v>
      </c>
      <c r="B2698" t="s">
        <v>6</v>
      </c>
      <c r="C2698" t="s">
        <v>12</v>
      </c>
      <c r="D2698" t="s">
        <v>352</v>
      </c>
      <c r="E2698">
        <v>2038</v>
      </c>
      <c r="F2698">
        <v>0</v>
      </c>
      <c r="G2698" s="2" t="str">
        <f t="shared" si="42"/>
        <v>EG_BIOMASSNR</v>
      </c>
    </row>
    <row r="2699" spans="1:7" x14ac:dyDescent="0.25">
      <c r="A2699" t="s">
        <v>7</v>
      </c>
      <c r="B2699" t="s">
        <v>6</v>
      </c>
      <c r="C2699" t="s">
        <v>12</v>
      </c>
      <c r="D2699" t="s">
        <v>352</v>
      </c>
      <c r="E2699">
        <v>2039</v>
      </c>
      <c r="F2699">
        <v>0</v>
      </c>
      <c r="G2699" s="2" t="str">
        <f t="shared" si="42"/>
        <v>EG_BIOMASSNR</v>
      </c>
    </row>
    <row r="2700" spans="1:7" x14ac:dyDescent="0.25">
      <c r="A2700" t="s">
        <v>7</v>
      </c>
      <c r="B2700" t="s">
        <v>6</v>
      </c>
      <c r="C2700" t="s">
        <v>12</v>
      </c>
      <c r="D2700" t="s">
        <v>352</v>
      </c>
      <c r="E2700">
        <v>2040</v>
      </c>
      <c r="F2700">
        <v>0</v>
      </c>
      <c r="G2700" s="2" t="str">
        <f t="shared" si="42"/>
        <v>EG_BIOMASSNR</v>
      </c>
    </row>
    <row r="2701" spans="1:7" x14ac:dyDescent="0.25">
      <c r="A2701" t="s">
        <v>7</v>
      </c>
      <c r="B2701" t="s">
        <v>6</v>
      </c>
      <c r="C2701" t="s">
        <v>12</v>
      </c>
      <c r="D2701" t="s">
        <v>352</v>
      </c>
      <c r="E2701">
        <v>2041</v>
      </c>
      <c r="F2701">
        <v>0</v>
      </c>
      <c r="G2701" s="2" t="str">
        <f t="shared" si="42"/>
        <v>EG_BIOMASSNR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DAA9-8A00-4F58-8AAB-D9E104C99A32}">
  <dimension ref="A1:H5959"/>
  <sheetViews>
    <sheetView workbookViewId="0">
      <selection activeCell="Q19" sqref="Q19"/>
    </sheetView>
  </sheetViews>
  <sheetFormatPr defaultRowHeight="15" x14ac:dyDescent="0.25"/>
  <cols>
    <col min="8" max="8" width="2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377</v>
      </c>
      <c r="E1" t="s">
        <v>3</v>
      </c>
      <c r="F1" t="s">
        <v>223</v>
      </c>
      <c r="G1" t="s">
        <v>224</v>
      </c>
      <c r="H1" s="2" t="s">
        <v>348</v>
      </c>
    </row>
    <row r="2" spans="1:8" x14ac:dyDescent="0.25">
      <c r="A2" t="s">
        <v>13</v>
      </c>
      <c r="B2" t="s">
        <v>6</v>
      </c>
      <c r="C2" t="s">
        <v>10</v>
      </c>
      <c r="D2" t="s">
        <v>376</v>
      </c>
      <c r="E2">
        <v>2024</v>
      </c>
      <c r="F2">
        <v>0</v>
      </c>
      <c r="G2">
        <v>0</v>
      </c>
      <c r="H2" s="2" t="str">
        <f>_xlfn.CONCAT(A2,C2)</f>
        <v>EG_COALER</v>
      </c>
    </row>
    <row r="3" spans="1:8" x14ac:dyDescent="0.25">
      <c r="A3" t="s">
        <v>13</v>
      </c>
      <c r="B3" t="s">
        <v>6</v>
      </c>
      <c r="C3" t="s">
        <v>10</v>
      </c>
      <c r="D3" t="s">
        <v>376</v>
      </c>
      <c r="E3">
        <v>2025</v>
      </c>
      <c r="F3">
        <v>0</v>
      </c>
      <c r="G3">
        <v>0</v>
      </c>
      <c r="H3" s="2" t="str">
        <f t="shared" ref="H3:H66" si="0">_xlfn.CONCAT(A3,C3)</f>
        <v>EG_COALER</v>
      </c>
    </row>
    <row r="4" spans="1:8" x14ac:dyDescent="0.25">
      <c r="A4" t="s">
        <v>13</v>
      </c>
      <c r="B4" t="s">
        <v>6</v>
      </c>
      <c r="C4" t="s">
        <v>10</v>
      </c>
      <c r="D4" t="s">
        <v>376</v>
      </c>
      <c r="E4">
        <v>2026</v>
      </c>
      <c r="F4">
        <v>1.98</v>
      </c>
      <c r="G4">
        <v>1.98</v>
      </c>
      <c r="H4" s="2" t="str">
        <f t="shared" si="0"/>
        <v>EG_COALER</v>
      </c>
    </row>
    <row r="5" spans="1:8" x14ac:dyDescent="0.25">
      <c r="A5" t="s">
        <v>13</v>
      </c>
      <c r="B5" t="s">
        <v>6</v>
      </c>
      <c r="C5" t="s">
        <v>10</v>
      </c>
      <c r="D5" t="s">
        <v>376</v>
      </c>
      <c r="E5">
        <v>2027</v>
      </c>
      <c r="F5">
        <v>0</v>
      </c>
      <c r="G5">
        <v>0</v>
      </c>
      <c r="H5" s="2" t="str">
        <f t="shared" si="0"/>
        <v>EG_COALER</v>
      </c>
    </row>
    <row r="6" spans="1:8" x14ac:dyDescent="0.25">
      <c r="A6" t="s">
        <v>13</v>
      </c>
      <c r="B6" t="s">
        <v>6</v>
      </c>
      <c r="C6" t="s">
        <v>10</v>
      </c>
      <c r="D6" t="s">
        <v>376</v>
      </c>
      <c r="E6">
        <v>2028</v>
      </c>
      <c r="F6">
        <v>0</v>
      </c>
      <c r="G6">
        <v>0</v>
      </c>
      <c r="H6" s="2" t="str">
        <f t="shared" si="0"/>
        <v>EG_COALER</v>
      </c>
    </row>
    <row r="7" spans="1:8" x14ac:dyDescent="0.25">
      <c r="A7" t="s">
        <v>13</v>
      </c>
      <c r="B7" t="s">
        <v>6</v>
      </c>
      <c r="C7" t="s">
        <v>10</v>
      </c>
      <c r="D7" t="s">
        <v>376</v>
      </c>
      <c r="E7">
        <v>2029</v>
      </c>
      <c r="F7">
        <v>0</v>
      </c>
      <c r="G7">
        <v>0.27900000000000003</v>
      </c>
      <c r="H7" s="2" t="str">
        <f t="shared" si="0"/>
        <v>EG_COALER</v>
      </c>
    </row>
    <row r="8" spans="1:8" x14ac:dyDescent="0.25">
      <c r="A8" t="s">
        <v>13</v>
      </c>
      <c r="B8" t="s">
        <v>6</v>
      </c>
      <c r="C8" t="s">
        <v>10</v>
      </c>
      <c r="D8" t="s">
        <v>376</v>
      </c>
      <c r="E8">
        <v>2030</v>
      </c>
      <c r="F8">
        <v>0</v>
      </c>
      <c r="G8">
        <v>0.25900000000000001</v>
      </c>
      <c r="H8" s="2" t="str">
        <f t="shared" si="0"/>
        <v>EG_COALER</v>
      </c>
    </row>
    <row r="9" spans="1:8" x14ac:dyDescent="0.25">
      <c r="A9" t="s">
        <v>13</v>
      </c>
      <c r="B9" t="s">
        <v>6</v>
      </c>
      <c r="C9" t="s">
        <v>10</v>
      </c>
      <c r="D9" t="s">
        <v>376</v>
      </c>
      <c r="E9">
        <v>2031</v>
      </c>
      <c r="F9">
        <v>0</v>
      </c>
      <c r="G9">
        <v>0.25700000000000001</v>
      </c>
      <c r="H9" s="2" t="str">
        <f t="shared" si="0"/>
        <v>EG_COALER</v>
      </c>
    </row>
    <row r="10" spans="1:8" x14ac:dyDescent="0.25">
      <c r="A10" t="s">
        <v>13</v>
      </c>
      <c r="B10" t="s">
        <v>6</v>
      </c>
      <c r="C10" t="s">
        <v>10</v>
      </c>
      <c r="D10" t="s">
        <v>376</v>
      </c>
      <c r="E10">
        <v>2032</v>
      </c>
      <c r="F10">
        <v>0</v>
      </c>
      <c r="G10">
        <v>0.27600000000000002</v>
      </c>
      <c r="H10" s="2" t="str">
        <f t="shared" si="0"/>
        <v>EG_COALER</v>
      </c>
    </row>
    <row r="11" spans="1:8" x14ac:dyDescent="0.25">
      <c r="A11" t="s">
        <v>13</v>
      </c>
      <c r="B11" t="s">
        <v>6</v>
      </c>
      <c r="C11" t="s">
        <v>10</v>
      </c>
      <c r="D11" t="s">
        <v>376</v>
      </c>
      <c r="E11">
        <v>2033</v>
      </c>
      <c r="F11">
        <v>0</v>
      </c>
      <c r="G11">
        <v>0.27600000000000002</v>
      </c>
      <c r="H11" s="2" t="str">
        <f t="shared" si="0"/>
        <v>EG_COALER</v>
      </c>
    </row>
    <row r="12" spans="1:8" x14ac:dyDescent="0.25">
      <c r="A12" t="s">
        <v>13</v>
      </c>
      <c r="B12" t="s">
        <v>6</v>
      </c>
      <c r="C12" t="s">
        <v>10</v>
      </c>
      <c r="D12" t="s">
        <v>376</v>
      </c>
      <c r="E12">
        <v>2034</v>
      </c>
      <c r="F12">
        <v>0</v>
      </c>
      <c r="G12">
        <v>0.20599999999999999</v>
      </c>
      <c r="H12" s="2" t="str">
        <f t="shared" si="0"/>
        <v>EG_COALER</v>
      </c>
    </row>
    <row r="13" spans="1:8" x14ac:dyDescent="0.25">
      <c r="A13" t="s">
        <v>13</v>
      </c>
      <c r="B13" t="s">
        <v>6</v>
      </c>
      <c r="C13" t="s">
        <v>10</v>
      </c>
      <c r="D13" t="s">
        <v>376</v>
      </c>
      <c r="E13">
        <v>2035</v>
      </c>
      <c r="F13">
        <v>0</v>
      </c>
      <c r="G13">
        <v>0.17899999999999999</v>
      </c>
      <c r="H13" s="2" t="str">
        <f t="shared" si="0"/>
        <v>EG_COALER</v>
      </c>
    </row>
    <row r="14" spans="1:8" x14ac:dyDescent="0.25">
      <c r="A14" t="s">
        <v>13</v>
      </c>
      <c r="B14" t="s">
        <v>6</v>
      </c>
      <c r="C14" t="s">
        <v>10</v>
      </c>
      <c r="D14" t="s">
        <v>376</v>
      </c>
      <c r="E14">
        <v>2036</v>
      </c>
      <c r="F14">
        <v>1.6</v>
      </c>
      <c r="G14">
        <v>1.6</v>
      </c>
      <c r="H14" s="2" t="str">
        <f t="shared" si="0"/>
        <v>EG_COALER</v>
      </c>
    </row>
    <row r="15" spans="1:8" x14ac:dyDescent="0.25">
      <c r="A15" t="s">
        <v>13</v>
      </c>
      <c r="B15" t="s">
        <v>6</v>
      </c>
      <c r="C15" t="s">
        <v>10</v>
      </c>
      <c r="D15" t="s">
        <v>376</v>
      </c>
      <c r="E15">
        <v>2037</v>
      </c>
      <c r="F15">
        <v>0.8</v>
      </c>
      <c r="G15">
        <v>0.8</v>
      </c>
      <c r="H15" s="2" t="str">
        <f t="shared" si="0"/>
        <v>EG_COALER</v>
      </c>
    </row>
    <row r="16" spans="1:8" x14ac:dyDescent="0.25">
      <c r="A16" t="s">
        <v>13</v>
      </c>
      <c r="B16" t="s">
        <v>6</v>
      </c>
      <c r="C16" t="s">
        <v>10</v>
      </c>
      <c r="D16" t="s">
        <v>376</v>
      </c>
      <c r="E16">
        <v>2038</v>
      </c>
      <c r="F16">
        <v>0</v>
      </c>
      <c r="G16">
        <v>0.27900000000000003</v>
      </c>
      <c r="H16" s="2" t="str">
        <f t="shared" si="0"/>
        <v>EG_COALER</v>
      </c>
    </row>
    <row r="17" spans="1:8" x14ac:dyDescent="0.25">
      <c r="A17" t="s">
        <v>13</v>
      </c>
      <c r="B17" t="s">
        <v>6</v>
      </c>
      <c r="C17" t="s">
        <v>10</v>
      </c>
      <c r="D17" t="s">
        <v>376</v>
      </c>
      <c r="E17">
        <v>2039</v>
      </c>
      <c r="F17">
        <v>0</v>
      </c>
      <c r="G17">
        <v>0.27900000000000003</v>
      </c>
      <c r="H17" s="2" t="str">
        <f t="shared" si="0"/>
        <v>EG_COALER</v>
      </c>
    </row>
    <row r="18" spans="1:8" x14ac:dyDescent="0.25">
      <c r="A18" t="s">
        <v>13</v>
      </c>
      <c r="B18" t="s">
        <v>6</v>
      </c>
      <c r="C18" t="s">
        <v>10</v>
      </c>
      <c r="D18" t="s">
        <v>376</v>
      </c>
      <c r="E18">
        <v>2040</v>
      </c>
      <c r="F18">
        <v>0</v>
      </c>
      <c r="G18">
        <v>0.27900000000000003</v>
      </c>
      <c r="H18" s="2" t="str">
        <f t="shared" si="0"/>
        <v>EG_COALER</v>
      </c>
    </row>
    <row r="19" spans="1:8" x14ac:dyDescent="0.25">
      <c r="A19" t="s">
        <v>13</v>
      </c>
      <c r="B19" t="s">
        <v>6</v>
      </c>
      <c r="C19" t="s">
        <v>10</v>
      </c>
      <c r="D19" t="s">
        <v>376</v>
      </c>
      <c r="E19">
        <v>2041</v>
      </c>
      <c r="F19">
        <v>0</v>
      </c>
      <c r="G19">
        <v>0.27900000000000003</v>
      </c>
      <c r="H19" s="2" t="str">
        <f t="shared" si="0"/>
        <v>EG_COALER</v>
      </c>
    </row>
    <row r="20" spans="1:8" x14ac:dyDescent="0.25">
      <c r="A20" t="s">
        <v>13</v>
      </c>
      <c r="B20" t="s">
        <v>6</v>
      </c>
      <c r="C20" t="s">
        <v>10</v>
      </c>
      <c r="D20" t="s">
        <v>375</v>
      </c>
      <c r="E20">
        <v>2024</v>
      </c>
      <c r="F20">
        <v>0</v>
      </c>
      <c r="G20">
        <v>0</v>
      </c>
      <c r="H20" s="2" t="str">
        <f t="shared" si="0"/>
        <v>EG_COALER</v>
      </c>
    </row>
    <row r="21" spans="1:8" x14ac:dyDescent="0.25">
      <c r="A21" t="s">
        <v>13</v>
      </c>
      <c r="B21" t="s">
        <v>6</v>
      </c>
      <c r="C21" t="s">
        <v>10</v>
      </c>
      <c r="D21" t="s">
        <v>375</v>
      </c>
      <c r="E21">
        <v>2025</v>
      </c>
      <c r="F21">
        <v>0</v>
      </c>
      <c r="G21">
        <v>0</v>
      </c>
      <c r="H21" s="2" t="str">
        <f t="shared" si="0"/>
        <v>EG_COALER</v>
      </c>
    </row>
    <row r="22" spans="1:8" x14ac:dyDescent="0.25">
      <c r="A22" t="s">
        <v>13</v>
      </c>
      <c r="B22" t="s">
        <v>6</v>
      </c>
      <c r="C22" t="s">
        <v>10</v>
      </c>
      <c r="D22" t="s">
        <v>375</v>
      </c>
      <c r="E22">
        <v>2026</v>
      </c>
      <c r="F22">
        <v>0.8</v>
      </c>
      <c r="G22">
        <v>0.8</v>
      </c>
      <c r="H22" s="2" t="str">
        <f t="shared" si="0"/>
        <v>EG_COALER</v>
      </c>
    </row>
    <row r="23" spans="1:8" x14ac:dyDescent="0.25">
      <c r="A23" t="s">
        <v>13</v>
      </c>
      <c r="B23" t="s">
        <v>6</v>
      </c>
      <c r="C23" t="s">
        <v>10</v>
      </c>
      <c r="D23" t="s">
        <v>375</v>
      </c>
      <c r="E23">
        <v>2027</v>
      </c>
      <c r="F23">
        <v>0.66</v>
      </c>
      <c r="G23">
        <v>0.66</v>
      </c>
      <c r="H23" s="2" t="str">
        <f t="shared" si="0"/>
        <v>EG_COALER</v>
      </c>
    </row>
    <row r="24" spans="1:8" x14ac:dyDescent="0.25">
      <c r="A24" t="s">
        <v>13</v>
      </c>
      <c r="B24" t="s">
        <v>6</v>
      </c>
      <c r="C24" t="s">
        <v>10</v>
      </c>
      <c r="D24" t="s">
        <v>375</v>
      </c>
      <c r="E24">
        <v>2028</v>
      </c>
      <c r="F24">
        <v>0.8</v>
      </c>
      <c r="G24">
        <v>0.8</v>
      </c>
      <c r="H24" s="2" t="str">
        <f t="shared" si="0"/>
        <v>EG_COALER</v>
      </c>
    </row>
    <row r="25" spans="1:8" x14ac:dyDescent="0.25">
      <c r="A25" t="s">
        <v>13</v>
      </c>
      <c r="B25" t="s">
        <v>6</v>
      </c>
      <c r="C25" t="s">
        <v>10</v>
      </c>
      <c r="D25" t="s">
        <v>375</v>
      </c>
      <c r="E25">
        <v>2029</v>
      </c>
      <c r="F25">
        <v>0</v>
      </c>
      <c r="G25">
        <v>0.19800000000000001</v>
      </c>
      <c r="H25" s="2" t="str">
        <f t="shared" si="0"/>
        <v>EG_COALER</v>
      </c>
    </row>
    <row r="26" spans="1:8" x14ac:dyDescent="0.25">
      <c r="A26" t="s">
        <v>13</v>
      </c>
      <c r="B26" t="s">
        <v>6</v>
      </c>
      <c r="C26" t="s">
        <v>10</v>
      </c>
      <c r="D26" t="s">
        <v>375</v>
      </c>
      <c r="E26">
        <v>2030</v>
      </c>
      <c r="F26">
        <v>0.8</v>
      </c>
      <c r="G26">
        <v>0.8</v>
      </c>
      <c r="H26" s="2" t="str">
        <f t="shared" si="0"/>
        <v>EG_COALER</v>
      </c>
    </row>
    <row r="27" spans="1:8" x14ac:dyDescent="0.25">
      <c r="A27" t="s">
        <v>13</v>
      </c>
      <c r="B27" t="s">
        <v>6</v>
      </c>
      <c r="C27" t="s">
        <v>10</v>
      </c>
      <c r="D27" t="s">
        <v>375</v>
      </c>
      <c r="E27">
        <v>2031</v>
      </c>
      <c r="F27">
        <v>0</v>
      </c>
      <c r="G27">
        <v>0.182</v>
      </c>
      <c r="H27" s="2" t="str">
        <f t="shared" si="0"/>
        <v>EG_COALER</v>
      </c>
    </row>
    <row r="28" spans="1:8" x14ac:dyDescent="0.25">
      <c r="A28" t="s">
        <v>13</v>
      </c>
      <c r="B28" t="s">
        <v>6</v>
      </c>
      <c r="C28" t="s">
        <v>10</v>
      </c>
      <c r="D28" t="s">
        <v>375</v>
      </c>
      <c r="E28">
        <v>2032</v>
      </c>
      <c r="F28">
        <v>0</v>
      </c>
      <c r="G28">
        <v>0.19600000000000001</v>
      </c>
      <c r="H28" s="2" t="str">
        <f t="shared" si="0"/>
        <v>EG_COALER</v>
      </c>
    </row>
    <row r="29" spans="1:8" x14ac:dyDescent="0.25">
      <c r="A29" t="s">
        <v>13</v>
      </c>
      <c r="B29" t="s">
        <v>6</v>
      </c>
      <c r="C29" t="s">
        <v>10</v>
      </c>
      <c r="D29" t="s">
        <v>375</v>
      </c>
      <c r="E29">
        <v>2033</v>
      </c>
      <c r="F29">
        <v>0</v>
      </c>
      <c r="G29">
        <v>0.19600000000000001</v>
      </c>
      <c r="H29" s="2" t="str">
        <f t="shared" si="0"/>
        <v>EG_COALER</v>
      </c>
    </row>
    <row r="30" spans="1:8" x14ac:dyDescent="0.25">
      <c r="A30" t="s">
        <v>13</v>
      </c>
      <c r="B30" t="s">
        <v>6</v>
      </c>
      <c r="C30" t="s">
        <v>10</v>
      </c>
      <c r="D30" t="s">
        <v>375</v>
      </c>
      <c r="E30">
        <v>2034</v>
      </c>
      <c r="F30">
        <v>0</v>
      </c>
      <c r="G30">
        <v>0.14599999999999999</v>
      </c>
      <c r="H30" s="2" t="str">
        <f t="shared" si="0"/>
        <v>EG_COALER</v>
      </c>
    </row>
    <row r="31" spans="1:8" x14ac:dyDescent="0.25">
      <c r="A31" t="s">
        <v>13</v>
      </c>
      <c r="B31" t="s">
        <v>6</v>
      </c>
      <c r="C31" t="s">
        <v>10</v>
      </c>
      <c r="D31" t="s">
        <v>375</v>
      </c>
      <c r="E31">
        <v>2035</v>
      </c>
      <c r="F31">
        <v>1.6</v>
      </c>
      <c r="G31">
        <v>1.6</v>
      </c>
      <c r="H31" s="2" t="str">
        <f t="shared" si="0"/>
        <v>EG_COALER</v>
      </c>
    </row>
    <row r="32" spans="1:8" x14ac:dyDescent="0.25">
      <c r="A32" t="s">
        <v>13</v>
      </c>
      <c r="B32" t="s">
        <v>6</v>
      </c>
      <c r="C32" t="s">
        <v>10</v>
      </c>
      <c r="D32" t="s">
        <v>375</v>
      </c>
      <c r="E32">
        <v>2036</v>
      </c>
      <c r="F32">
        <v>0</v>
      </c>
      <c r="G32">
        <v>0.16700000000000001</v>
      </c>
      <c r="H32" s="2" t="str">
        <f t="shared" si="0"/>
        <v>EG_COALER</v>
      </c>
    </row>
    <row r="33" spans="1:8" x14ac:dyDescent="0.25">
      <c r="A33" t="s">
        <v>13</v>
      </c>
      <c r="B33" t="s">
        <v>6</v>
      </c>
      <c r="C33" t="s">
        <v>10</v>
      </c>
      <c r="D33" t="s">
        <v>375</v>
      </c>
      <c r="E33">
        <v>2037</v>
      </c>
      <c r="F33">
        <v>0</v>
      </c>
      <c r="G33">
        <v>0.187</v>
      </c>
      <c r="H33" s="2" t="str">
        <f t="shared" si="0"/>
        <v>EG_COALER</v>
      </c>
    </row>
    <row r="34" spans="1:8" x14ac:dyDescent="0.25">
      <c r="A34" t="s">
        <v>13</v>
      </c>
      <c r="B34" t="s">
        <v>6</v>
      </c>
      <c r="C34" t="s">
        <v>10</v>
      </c>
      <c r="D34" t="s">
        <v>375</v>
      </c>
      <c r="E34">
        <v>2038</v>
      </c>
      <c r="F34">
        <v>0</v>
      </c>
      <c r="G34">
        <v>0.19800000000000001</v>
      </c>
      <c r="H34" s="2" t="str">
        <f t="shared" si="0"/>
        <v>EG_COALER</v>
      </c>
    </row>
    <row r="35" spans="1:8" x14ac:dyDescent="0.25">
      <c r="A35" t="s">
        <v>13</v>
      </c>
      <c r="B35" t="s">
        <v>6</v>
      </c>
      <c r="C35" t="s">
        <v>10</v>
      </c>
      <c r="D35" t="s">
        <v>375</v>
      </c>
      <c r="E35">
        <v>2039</v>
      </c>
      <c r="F35">
        <v>0</v>
      </c>
      <c r="G35">
        <v>0.19800000000000001</v>
      </c>
      <c r="H35" s="2" t="str">
        <f t="shared" si="0"/>
        <v>EG_COALER</v>
      </c>
    </row>
    <row r="36" spans="1:8" x14ac:dyDescent="0.25">
      <c r="A36" t="s">
        <v>13</v>
      </c>
      <c r="B36" t="s">
        <v>6</v>
      </c>
      <c r="C36" t="s">
        <v>10</v>
      </c>
      <c r="D36" t="s">
        <v>375</v>
      </c>
      <c r="E36">
        <v>2040</v>
      </c>
      <c r="F36">
        <v>0</v>
      </c>
      <c r="G36">
        <v>0.19800000000000001</v>
      </c>
      <c r="H36" s="2" t="str">
        <f t="shared" si="0"/>
        <v>EG_COALER</v>
      </c>
    </row>
    <row r="37" spans="1:8" x14ac:dyDescent="0.25">
      <c r="A37" t="s">
        <v>13</v>
      </c>
      <c r="B37" t="s">
        <v>6</v>
      </c>
      <c r="C37" t="s">
        <v>10</v>
      </c>
      <c r="D37" t="s">
        <v>375</v>
      </c>
      <c r="E37">
        <v>2041</v>
      </c>
      <c r="F37">
        <v>0</v>
      </c>
      <c r="G37">
        <v>0.19800000000000001</v>
      </c>
      <c r="H37" s="2" t="str">
        <f t="shared" si="0"/>
        <v>EG_COALER</v>
      </c>
    </row>
    <row r="38" spans="1:8" x14ac:dyDescent="0.25">
      <c r="A38" t="s">
        <v>13</v>
      </c>
      <c r="B38" t="s">
        <v>6</v>
      </c>
      <c r="C38" t="s">
        <v>10</v>
      </c>
      <c r="D38" t="s">
        <v>374</v>
      </c>
      <c r="E38">
        <v>2024</v>
      </c>
      <c r="F38">
        <v>0</v>
      </c>
      <c r="G38">
        <v>0</v>
      </c>
      <c r="H38" s="2" t="str">
        <f t="shared" si="0"/>
        <v>EG_COALER</v>
      </c>
    </row>
    <row r="39" spans="1:8" x14ac:dyDescent="0.25">
      <c r="A39" t="s">
        <v>13</v>
      </c>
      <c r="B39" t="s">
        <v>6</v>
      </c>
      <c r="C39" t="s">
        <v>10</v>
      </c>
      <c r="D39" t="s">
        <v>374</v>
      </c>
      <c r="E39">
        <v>2025</v>
      </c>
      <c r="F39">
        <v>0</v>
      </c>
      <c r="G39">
        <v>0</v>
      </c>
      <c r="H39" s="2" t="str">
        <f t="shared" si="0"/>
        <v>EG_COALER</v>
      </c>
    </row>
    <row r="40" spans="1:8" x14ac:dyDescent="0.25">
      <c r="A40" t="s">
        <v>13</v>
      </c>
      <c r="B40" t="s">
        <v>6</v>
      </c>
      <c r="C40" t="s">
        <v>10</v>
      </c>
      <c r="D40" t="s">
        <v>374</v>
      </c>
      <c r="E40">
        <v>2026</v>
      </c>
      <c r="F40">
        <v>0</v>
      </c>
      <c r="G40">
        <v>0</v>
      </c>
      <c r="H40" s="2" t="str">
        <f t="shared" si="0"/>
        <v>EG_COALER</v>
      </c>
    </row>
    <row r="41" spans="1:8" x14ac:dyDescent="0.25">
      <c r="A41" t="s">
        <v>13</v>
      </c>
      <c r="B41" t="s">
        <v>6</v>
      </c>
      <c r="C41" t="s">
        <v>10</v>
      </c>
      <c r="D41" t="s">
        <v>374</v>
      </c>
      <c r="E41">
        <v>2027</v>
      </c>
      <c r="F41">
        <v>0</v>
      </c>
      <c r="G41">
        <v>0</v>
      </c>
      <c r="H41" s="2" t="str">
        <f t="shared" si="0"/>
        <v>EG_COALER</v>
      </c>
    </row>
    <row r="42" spans="1:8" x14ac:dyDescent="0.25">
      <c r="A42" t="s">
        <v>13</v>
      </c>
      <c r="B42" t="s">
        <v>6</v>
      </c>
      <c r="C42" t="s">
        <v>10</v>
      </c>
      <c r="D42" t="s">
        <v>374</v>
      </c>
      <c r="E42">
        <v>2028</v>
      </c>
      <c r="F42">
        <v>0</v>
      </c>
      <c r="G42">
        <v>0</v>
      </c>
      <c r="H42" s="2" t="str">
        <f t="shared" si="0"/>
        <v>EG_COALER</v>
      </c>
    </row>
    <row r="43" spans="1:8" x14ac:dyDescent="0.25">
      <c r="A43" t="s">
        <v>13</v>
      </c>
      <c r="B43" t="s">
        <v>6</v>
      </c>
      <c r="C43" t="s">
        <v>10</v>
      </c>
      <c r="D43" t="s">
        <v>374</v>
      </c>
      <c r="E43">
        <v>2029</v>
      </c>
      <c r="F43">
        <v>0</v>
      </c>
      <c r="G43">
        <v>0.64900000000000002</v>
      </c>
      <c r="H43" s="2" t="str">
        <f t="shared" si="0"/>
        <v>EG_COALER</v>
      </c>
    </row>
    <row r="44" spans="1:8" x14ac:dyDescent="0.25">
      <c r="A44" t="s">
        <v>13</v>
      </c>
      <c r="B44" t="s">
        <v>6</v>
      </c>
      <c r="C44" t="s">
        <v>10</v>
      </c>
      <c r="D44" t="s">
        <v>374</v>
      </c>
      <c r="E44">
        <v>2030</v>
      </c>
      <c r="F44">
        <v>0</v>
      </c>
      <c r="G44">
        <v>0.60199999999999998</v>
      </c>
      <c r="H44" s="2" t="str">
        <f t="shared" si="0"/>
        <v>EG_COALER</v>
      </c>
    </row>
    <row r="45" spans="1:8" x14ac:dyDescent="0.25">
      <c r="A45" t="s">
        <v>13</v>
      </c>
      <c r="B45" t="s">
        <v>6</v>
      </c>
      <c r="C45" t="s">
        <v>10</v>
      </c>
      <c r="D45" t="s">
        <v>374</v>
      </c>
      <c r="E45">
        <v>2031</v>
      </c>
      <c r="F45">
        <v>1.32</v>
      </c>
      <c r="G45">
        <v>1.32</v>
      </c>
      <c r="H45" s="2" t="str">
        <f t="shared" si="0"/>
        <v>EG_COALER</v>
      </c>
    </row>
    <row r="46" spans="1:8" x14ac:dyDescent="0.25">
      <c r="A46" t="s">
        <v>13</v>
      </c>
      <c r="B46" t="s">
        <v>6</v>
      </c>
      <c r="C46" t="s">
        <v>10</v>
      </c>
      <c r="D46" t="s">
        <v>374</v>
      </c>
      <c r="E46">
        <v>2032</v>
      </c>
      <c r="F46">
        <v>0</v>
      </c>
      <c r="G46">
        <v>0.64200000000000002</v>
      </c>
      <c r="H46" s="2" t="str">
        <f t="shared" si="0"/>
        <v>EG_COALER</v>
      </c>
    </row>
    <row r="47" spans="1:8" x14ac:dyDescent="0.25">
      <c r="A47" t="s">
        <v>13</v>
      </c>
      <c r="B47" t="s">
        <v>6</v>
      </c>
      <c r="C47" t="s">
        <v>10</v>
      </c>
      <c r="D47" t="s">
        <v>374</v>
      </c>
      <c r="E47">
        <v>2033</v>
      </c>
      <c r="F47">
        <v>0</v>
      </c>
      <c r="G47">
        <v>0.64200000000000002</v>
      </c>
      <c r="H47" s="2" t="str">
        <f t="shared" si="0"/>
        <v>EG_COALER</v>
      </c>
    </row>
    <row r="48" spans="1:8" x14ac:dyDescent="0.25">
      <c r="A48" t="s">
        <v>13</v>
      </c>
      <c r="B48" t="s">
        <v>6</v>
      </c>
      <c r="C48" t="s">
        <v>10</v>
      </c>
      <c r="D48" t="s">
        <v>374</v>
      </c>
      <c r="E48">
        <v>2034</v>
      </c>
      <c r="F48">
        <v>0</v>
      </c>
      <c r="G48">
        <v>0.47799999999999998</v>
      </c>
      <c r="H48" s="2" t="str">
        <f t="shared" si="0"/>
        <v>EG_COALER</v>
      </c>
    </row>
    <row r="49" spans="1:8" x14ac:dyDescent="0.25">
      <c r="A49" t="s">
        <v>13</v>
      </c>
      <c r="B49" t="s">
        <v>6</v>
      </c>
      <c r="C49" t="s">
        <v>10</v>
      </c>
      <c r="D49" t="s">
        <v>374</v>
      </c>
      <c r="E49">
        <v>2035</v>
      </c>
      <c r="F49">
        <v>2.4</v>
      </c>
      <c r="G49">
        <v>2.4</v>
      </c>
      <c r="H49" s="2" t="str">
        <f t="shared" si="0"/>
        <v>EG_COALER</v>
      </c>
    </row>
    <row r="50" spans="1:8" x14ac:dyDescent="0.25">
      <c r="A50" t="s">
        <v>13</v>
      </c>
      <c r="B50" t="s">
        <v>6</v>
      </c>
      <c r="C50" t="s">
        <v>10</v>
      </c>
      <c r="D50" t="s">
        <v>374</v>
      </c>
      <c r="E50">
        <v>2036</v>
      </c>
      <c r="F50">
        <v>0</v>
      </c>
      <c r="G50">
        <v>0.54800000000000004</v>
      </c>
      <c r="H50" s="2" t="str">
        <f t="shared" si="0"/>
        <v>EG_COALER</v>
      </c>
    </row>
    <row r="51" spans="1:8" x14ac:dyDescent="0.25">
      <c r="A51" t="s">
        <v>13</v>
      </c>
      <c r="B51" t="s">
        <v>6</v>
      </c>
      <c r="C51" t="s">
        <v>10</v>
      </c>
      <c r="D51" t="s">
        <v>374</v>
      </c>
      <c r="E51">
        <v>2037</v>
      </c>
      <c r="F51">
        <v>0</v>
      </c>
      <c r="G51">
        <v>0.61499999999999999</v>
      </c>
      <c r="H51" s="2" t="str">
        <f t="shared" si="0"/>
        <v>EG_COALER</v>
      </c>
    </row>
    <row r="52" spans="1:8" x14ac:dyDescent="0.25">
      <c r="A52" t="s">
        <v>13</v>
      </c>
      <c r="B52" t="s">
        <v>6</v>
      </c>
      <c r="C52" t="s">
        <v>10</v>
      </c>
      <c r="D52" t="s">
        <v>374</v>
      </c>
      <c r="E52">
        <v>2038</v>
      </c>
      <c r="F52">
        <v>0</v>
      </c>
      <c r="G52">
        <v>0.64900000000000002</v>
      </c>
      <c r="H52" s="2" t="str">
        <f t="shared" si="0"/>
        <v>EG_COALER</v>
      </c>
    </row>
    <row r="53" spans="1:8" x14ac:dyDescent="0.25">
      <c r="A53" t="s">
        <v>13</v>
      </c>
      <c r="B53" t="s">
        <v>6</v>
      </c>
      <c r="C53" t="s">
        <v>10</v>
      </c>
      <c r="D53" t="s">
        <v>374</v>
      </c>
      <c r="E53">
        <v>2039</v>
      </c>
      <c r="F53">
        <v>0</v>
      </c>
      <c r="G53">
        <v>0.64900000000000002</v>
      </c>
      <c r="H53" s="2" t="str">
        <f t="shared" si="0"/>
        <v>EG_COALER</v>
      </c>
    </row>
    <row r="54" spans="1:8" x14ac:dyDescent="0.25">
      <c r="A54" t="s">
        <v>13</v>
      </c>
      <c r="B54" t="s">
        <v>6</v>
      </c>
      <c r="C54" t="s">
        <v>10</v>
      </c>
      <c r="D54" t="s">
        <v>374</v>
      </c>
      <c r="E54">
        <v>2040</v>
      </c>
      <c r="F54">
        <v>0</v>
      </c>
      <c r="G54">
        <v>0.64900000000000002</v>
      </c>
      <c r="H54" s="2" t="str">
        <f t="shared" si="0"/>
        <v>EG_COALER</v>
      </c>
    </row>
    <row r="55" spans="1:8" x14ac:dyDescent="0.25">
      <c r="A55" t="s">
        <v>13</v>
      </c>
      <c r="B55" t="s">
        <v>6</v>
      </c>
      <c r="C55" t="s">
        <v>10</v>
      </c>
      <c r="D55" t="s">
        <v>374</v>
      </c>
      <c r="E55">
        <v>2041</v>
      </c>
      <c r="F55">
        <v>0</v>
      </c>
      <c r="G55">
        <v>0.64900000000000002</v>
      </c>
      <c r="H55" s="2" t="str">
        <f t="shared" si="0"/>
        <v>EG_COALER</v>
      </c>
    </row>
    <row r="56" spans="1:8" x14ac:dyDescent="0.25">
      <c r="A56" t="s">
        <v>13</v>
      </c>
      <c r="B56" t="s">
        <v>6</v>
      </c>
      <c r="C56" t="s">
        <v>10</v>
      </c>
      <c r="D56" t="s">
        <v>373</v>
      </c>
      <c r="E56">
        <v>2024</v>
      </c>
      <c r="F56">
        <v>0</v>
      </c>
      <c r="G56">
        <v>0</v>
      </c>
      <c r="H56" s="2" t="str">
        <f t="shared" si="0"/>
        <v>EG_COALER</v>
      </c>
    </row>
    <row r="57" spans="1:8" x14ac:dyDescent="0.25">
      <c r="A57" t="s">
        <v>13</v>
      </c>
      <c r="B57" t="s">
        <v>6</v>
      </c>
      <c r="C57" t="s">
        <v>10</v>
      </c>
      <c r="D57" t="s">
        <v>373</v>
      </c>
      <c r="E57">
        <v>2025</v>
      </c>
      <c r="F57">
        <v>0</v>
      </c>
      <c r="G57">
        <v>0</v>
      </c>
      <c r="H57" s="2" t="str">
        <f t="shared" si="0"/>
        <v>EG_COALER</v>
      </c>
    </row>
    <row r="58" spans="1:8" x14ac:dyDescent="0.25">
      <c r="A58" t="s">
        <v>13</v>
      </c>
      <c r="B58" t="s">
        <v>6</v>
      </c>
      <c r="C58" t="s">
        <v>10</v>
      </c>
      <c r="D58" t="s">
        <v>373</v>
      </c>
      <c r="E58">
        <v>2026</v>
      </c>
      <c r="F58">
        <v>0.66</v>
      </c>
      <c r="G58">
        <v>0.66</v>
      </c>
      <c r="H58" s="2" t="str">
        <f t="shared" si="0"/>
        <v>EG_COALER</v>
      </c>
    </row>
    <row r="59" spans="1:8" x14ac:dyDescent="0.25">
      <c r="A59" t="s">
        <v>13</v>
      </c>
      <c r="B59" t="s">
        <v>6</v>
      </c>
      <c r="C59" t="s">
        <v>10</v>
      </c>
      <c r="D59" t="s">
        <v>373</v>
      </c>
      <c r="E59">
        <v>2027</v>
      </c>
      <c r="F59">
        <v>0</v>
      </c>
      <c r="G59">
        <v>0</v>
      </c>
      <c r="H59" s="2" t="str">
        <f t="shared" si="0"/>
        <v>EG_COALER</v>
      </c>
    </row>
    <row r="60" spans="1:8" x14ac:dyDescent="0.25">
      <c r="A60" t="s">
        <v>13</v>
      </c>
      <c r="B60" t="s">
        <v>6</v>
      </c>
      <c r="C60" t="s">
        <v>10</v>
      </c>
      <c r="D60" t="s">
        <v>373</v>
      </c>
      <c r="E60">
        <v>2028</v>
      </c>
      <c r="F60">
        <v>0</v>
      </c>
      <c r="G60">
        <v>0</v>
      </c>
      <c r="H60" s="2" t="str">
        <f t="shared" si="0"/>
        <v>EG_COALER</v>
      </c>
    </row>
    <row r="61" spans="1:8" x14ac:dyDescent="0.25">
      <c r="A61" t="s">
        <v>13</v>
      </c>
      <c r="B61" t="s">
        <v>6</v>
      </c>
      <c r="C61" t="s">
        <v>10</v>
      </c>
      <c r="D61" t="s">
        <v>373</v>
      </c>
      <c r="E61">
        <v>2029</v>
      </c>
      <c r="F61">
        <v>0</v>
      </c>
      <c r="G61">
        <v>0.44800000000000001</v>
      </c>
      <c r="H61" s="2" t="str">
        <f t="shared" si="0"/>
        <v>EG_COALER</v>
      </c>
    </row>
    <row r="62" spans="1:8" x14ac:dyDescent="0.25">
      <c r="A62" t="s">
        <v>13</v>
      </c>
      <c r="B62" t="s">
        <v>6</v>
      </c>
      <c r="C62" t="s">
        <v>10</v>
      </c>
      <c r="D62" t="s">
        <v>373</v>
      </c>
      <c r="E62">
        <v>2030</v>
      </c>
      <c r="F62">
        <v>0</v>
      </c>
      <c r="G62">
        <v>0.41599999999999998</v>
      </c>
      <c r="H62" s="2" t="str">
        <f t="shared" si="0"/>
        <v>EG_COALER</v>
      </c>
    </row>
    <row r="63" spans="1:8" x14ac:dyDescent="0.25">
      <c r="A63" t="s">
        <v>13</v>
      </c>
      <c r="B63" t="s">
        <v>6</v>
      </c>
      <c r="C63" t="s">
        <v>10</v>
      </c>
      <c r="D63" t="s">
        <v>373</v>
      </c>
      <c r="E63">
        <v>2031</v>
      </c>
      <c r="F63">
        <v>0</v>
      </c>
      <c r="G63">
        <v>0.41299999999999998</v>
      </c>
      <c r="H63" s="2" t="str">
        <f t="shared" si="0"/>
        <v>EG_COALER</v>
      </c>
    </row>
    <row r="64" spans="1:8" x14ac:dyDescent="0.25">
      <c r="A64" t="s">
        <v>13</v>
      </c>
      <c r="B64" t="s">
        <v>6</v>
      </c>
      <c r="C64" t="s">
        <v>10</v>
      </c>
      <c r="D64" t="s">
        <v>373</v>
      </c>
      <c r="E64">
        <v>2032</v>
      </c>
      <c r="F64">
        <v>0</v>
      </c>
      <c r="G64">
        <v>0.443</v>
      </c>
      <c r="H64" s="2" t="str">
        <f t="shared" si="0"/>
        <v>EG_COALER</v>
      </c>
    </row>
    <row r="65" spans="1:8" x14ac:dyDescent="0.25">
      <c r="A65" t="s">
        <v>13</v>
      </c>
      <c r="B65" t="s">
        <v>6</v>
      </c>
      <c r="C65" t="s">
        <v>10</v>
      </c>
      <c r="D65" t="s">
        <v>373</v>
      </c>
      <c r="E65">
        <v>2033</v>
      </c>
      <c r="F65">
        <v>0</v>
      </c>
      <c r="G65">
        <v>0.443</v>
      </c>
      <c r="H65" s="2" t="str">
        <f t="shared" si="0"/>
        <v>EG_COALER</v>
      </c>
    </row>
    <row r="66" spans="1:8" x14ac:dyDescent="0.25">
      <c r="A66" t="s">
        <v>13</v>
      </c>
      <c r="B66" t="s">
        <v>6</v>
      </c>
      <c r="C66" t="s">
        <v>10</v>
      </c>
      <c r="D66" t="s">
        <v>373</v>
      </c>
      <c r="E66">
        <v>2034</v>
      </c>
      <c r="F66">
        <v>0</v>
      </c>
      <c r="G66">
        <v>0.33</v>
      </c>
      <c r="H66" s="2" t="str">
        <f t="shared" si="0"/>
        <v>EG_COALER</v>
      </c>
    </row>
    <row r="67" spans="1:8" x14ac:dyDescent="0.25">
      <c r="A67" t="s">
        <v>13</v>
      </c>
      <c r="B67" t="s">
        <v>6</v>
      </c>
      <c r="C67" t="s">
        <v>10</v>
      </c>
      <c r="D67" t="s">
        <v>373</v>
      </c>
      <c r="E67">
        <v>2035</v>
      </c>
      <c r="F67">
        <v>0</v>
      </c>
      <c r="G67">
        <v>0.28699999999999998</v>
      </c>
      <c r="H67" s="2" t="str">
        <f t="shared" ref="H67:H130" si="1">_xlfn.CONCAT(A67,C67)</f>
        <v>EG_COALER</v>
      </c>
    </row>
    <row r="68" spans="1:8" x14ac:dyDescent="0.25">
      <c r="A68" t="s">
        <v>13</v>
      </c>
      <c r="B68" t="s">
        <v>6</v>
      </c>
      <c r="C68" t="s">
        <v>10</v>
      </c>
      <c r="D68" t="s">
        <v>373</v>
      </c>
      <c r="E68">
        <v>2036</v>
      </c>
      <c r="F68">
        <v>0</v>
      </c>
      <c r="G68">
        <v>0.379</v>
      </c>
      <c r="H68" s="2" t="str">
        <f t="shared" si="1"/>
        <v>EG_COALER</v>
      </c>
    </row>
    <row r="69" spans="1:8" x14ac:dyDescent="0.25">
      <c r="A69" t="s">
        <v>13</v>
      </c>
      <c r="B69" t="s">
        <v>6</v>
      </c>
      <c r="C69" t="s">
        <v>10</v>
      </c>
      <c r="D69" t="s">
        <v>373</v>
      </c>
      <c r="E69">
        <v>2037</v>
      </c>
      <c r="F69">
        <v>0</v>
      </c>
      <c r="G69">
        <v>0.42499999999999999</v>
      </c>
      <c r="H69" s="2" t="str">
        <f t="shared" si="1"/>
        <v>EG_COALER</v>
      </c>
    </row>
    <row r="70" spans="1:8" x14ac:dyDescent="0.25">
      <c r="A70" t="s">
        <v>13</v>
      </c>
      <c r="B70" t="s">
        <v>6</v>
      </c>
      <c r="C70" t="s">
        <v>10</v>
      </c>
      <c r="D70" t="s">
        <v>373</v>
      </c>
      <c r="E70">
        <v>2038</v>
      </c>
      <c r="F70">
        <v>0</v>
      </c>
      <c r="G70">
        <v>0.44800000000000001</v>
      </c>
      <c r="H70" s="2" t="str">
        <f t="shared" si="1"/>
        <v>EG_COALER</v>
      </c>
    </row>
    <row r="71" spans="1:8" x14ac:dyDescent="0.25">
      <c r="A71" t="s">
        <v>13</v>
      </c>
      <c r="B71" t="s">
        <v>6</v>
      </c>
      <c r="C71" t="s">
        <v>10</v>
      </c>
      <c r="D71" t="s">
        <v>373</v>
      </c>
      <c r="E71">
        <v>2039</v>
      </c>
      <c r="F71">
        <v>0</v>
      </c>
      <c r="G71">
        <v>0.44800000000000001</v>
      </c>
      <c r="H71" s="2" t="str">
        <f t="shared" si="1"/>
        <v>EG_COALER</v>
      </c>
    </row>
    <row r="72" spans="1:8" x14ac:dyDescent="0.25">
      <c r="A72" t="s">
        <v>13</v>
      </c>
      <c r="B72" t="s">
        <v>6</v>
      </c>
      <c r="C72" t="s">
        <v>10</v>
      </c>
      <c r="D72" t="s">
        <v>373</v>
      </c>
      <c r="E72">
        <v>2040</v>
      </c>
      <c r="F72">
        <v>0</v>
      </c>
      <c r="G72">
        <v>0.44800000000000001</v>
      </c>
      <c r="H72" s="2" t="str">
        <f t="shared" si="1"/>
        <v>EG_COALER</v>
      </c>
    </row>
    <row r="73" spans="1:8" x14ac:dyDescent="0.25">
      <c r="A73" t="s">
        <v>13</v>
      </c>
      <c r="B73" t="s">
        <v>6</v>
      </c>
      <c r="C73" t="s">
        <v>10</v>
      </c>
      <c r="D73" t="s">
        <v>373</v>
      </c>
      <c r="E73">
        <v>2041</v>
      </c>
      <c r="F73">
        <v>0</v>
      </c>
      <c r="G73">
        <v>0.44800000000000001</v>
      </c>
      <c r="H73" s="2" t="str">
        <f t="shared" si="1"/>
        <v>EG_COALER</v>
      </c>
    </row>
    <row r="74" spans="1:8" x14ac:dyDescent="0.25">
      <c r="A74" t="s">
        <v>13</v>
      </c>
      <c r="B74" t="s">
        <v>6</v>
      </c>
      <c r="C74" t="s">
        <v>11</v>
      </c>
      <c r="D74" t="s">
        <v>371</v>
      </c>
      <c r="E74">
        <v>2024</v>
      </c>
      <c r="F74">
        <v>0</v>
      </c>
      <c r="G74">
        <v>0</v>
      </c>
      <c r="H74" s="2" t="str">
        <f t="shared" si="1"/>
        <v>EG_COALWR</v>
      </c>
    </row>
    <row r="75" spans="1:8" x14ac:dyDescent="0.25">
      <c r="A75" t="s">
        <v>13</v>
      </c>
      <c r="B75" t="s">
        <v>6</v>
      </c>
      <c r="C75" t="s">
        <v>11</v>
      </c>
      <c r="D75" t="s">
        <v>371</v>
      </c>
      <c r="E75">
        <v>2025</v>
      </c>
      <c r="F75">
        <v>0</v>
      </c>
      <c r="G75">
        <v>0</v>
      </c>
      <c r="H75" s="2" t="str">
        <f t="shared" si="1"/>
        <v>EG_COALWR</v>
      </c>
    </row>
    <row r="76" spans="1:8" x14ac:dyDescent="0.25">
      <c r="A76" t="s">
        <v>13</v>
      </c>
      <c r="B76" t="s">
        <v>6</v>
      </c>
      <c r="C76" t="s">
        <v>11</v>
      </c>
      <c r="D76" t="s">
        <v>371</v>
      </c>
      <c r="E76">
        <v>2026</v>
      </c>
      <c r="F76">
        <v>0</v>
      </c>
      <c r="G76">
        <v>0</v>
      </c>
      <c r="H76" s="2" t="str">
        <f t="shared" si="1"/>
        <v>EG_COALWR</v>
      </c>
    </row>
    <row r="77" spans="1:8" x14ac:dyDescent="0.25">
      <c r="A77" t="s">
        <v>13</v>
      </c>
      <c r="B77" t="s">
        <v>6</v>
      </c>
      <c r="C77" t="s">
        <v>11</v>
      </c>
      <c r="D77" t="s">
        <v>371</v>
      </c>
      <c r="E77">
        <v>2027</v>
      </c>
      <c r="F77">
        <v>0</v>
      </c>
      <c r="G77">
        <v>0</v>
      </c>
      <c r="H77" s="2" t="str">
        <f t="shared" si="1"/>
        <v>EG_COALWR</v>
      </c>
    </row>
    <row r="78" spans="1:8" x14ac:dyDescent="0.25">
      <c r="A78" t="s">
        <v>13</v>
      </c>
      <c r="B78" t="s">
        <v>6</v>
      </c>
      <c r="C78" t="s">
        <v>11</v>
      </c>
      <c r="D78" t="s">
        <v>371</v>
      </c>
      <c r="E78">
        <v>2028</v>
      </c>
      <c r="F78">
        <v>0</v>
      </c>
      <c r="G78">
        <v>0</v>
      </c>
      <c r="H78" s="2" t="str">
        <f t="shared" si="1"/>
        <v>EG_COALWR</v>
      </c>
    </row>
    <row r="79" spans="1:8" x14ac:dyDescent="0.25">
      <c r="A79" t="s">
        <v>13</v>
      </c>
      <c r="B79" t="s">
        <v>6</v>
      </c>
      <c r="C79" t="s">
        <v>11</v>
      </c>
      <c r="D79" t="s">
        <v>371</v>
      </c>
      <c r="E79">
        <v>2029</v>
      </c>
      <c r="F79">
        <v>0</v>
      </c>
      <c r="G79">
        <v>0.68799999999999994</v>
      </c>
      <c r="H79" s="2" t="str">
        <f t="shared" si="1"/>
        <v>EG_COALWR</v>
      </c>
    </row>
    <row r="80" spans="1:8" x14ac:dyDescent="0.25">
      <c r="A80" t="s">
        <v>13</v>
      </c>
      <c r="B80" t="s">
        <v>6</v>
      </c>
      <c r="C80" t="s">
        <v>11</v>
      </c>
      <c r="D80" t="s">
        <v>371</v>
      </c>
      <c r="E80">
        <v>2030</v>
      </c>
      <c r="F80">
        <v>0</v>
      </c>
      <c r="G80">
        <v>0.63800000000000001</v>
      </c>
      <c r="H80" s="2" t="str">
        <f t="shared" si="1"/>
        <v>EG_COALWR</v>
      </c>
    </row>
    <row r="81" spans="1:8" x14ac:dyDescent="0.25">
      <c r="A81" t="s">
        <v>13</v>
      </c>
      <c r="B81" t="s">
        <v>6</v>
      </c>
      <c r="C81" t="s">
        <v>11</v>
      </c>
      <c r="D81" t="s">
        <v>371</v>
      </c>
      <c r="E81">
        <v>2031</v>
      </c>
      <c r="F81">
        <v>0</v>
      </c>
      <c r="G81">
        <v>0.63300000000000001</v>
      </c>
      <c r="H81" s="2" t="str">
        <f t="shared" si="1"/>
        <v>EG_COALWR</v>
      </c>
    </row>
    <row r="82" spans="1:8" x14ac:dyDescent="0.25">
      <c r="A82" t="s">
        <v>13</v>
      </c>
      <c r="B82" t="s">
        <v>6</v>
      </c>
      <c r="C82" t="s">
        <v>11</v>
      </c>
      <c r="D82" t="s">
        <v>371</v>
      </c>
      <c r="E82">
        <v>2032</v>
      </c>
      <c r="F82">
        <v>0.8</v>
      </c>
      <c r="G82">
        <v>0.8</v>
      </c>
      <c r="H82" s="2" t="str">
        <f t="shared" si="1"/>
        <v>EG_COALWR</v>
      </c>
    </row>
    <row r="83" spans="1:8" x14ac:dyDescent="0.25">
      <c r="A83" t="s">
        <v>13</v>
      </c>
      <c r="B83" t="s">
        <v>6</v>
      </c>
      <c r="C83" t="s">
        <v>11</v>
      </c>
      <c r="D83" t="s">
        <v>371</v>
      </c>
      <c r="E83">
        <v>2033</v>
      </c>
      <c r="F83">
        <v>0.8</v>
      </c>
      <c r="G83">
        <v>0.8</v>
      </c>
      <c r="H83" s="2" t="str">
        <f t="shared" si="1"/>
        <v>EG_COALWR</v>
      </c>
    </row>
    <row r="84" spans="1:8" x14ac:dyDescent="0.25">
      <c r="A84" t="s">
        <v>13</v>
      </c>
      <c r="B84" t="s">
        <v>6</v>
      </c>
      <c r="C84" t="s">
        <v>11</v>
      </c>
      <c r="D84" t="s">
        <v>371</v>
      </c>
      <c r="E84">
        <v>2034</v>
      </c>
      <c r="F84">
        <v>3.2</v>
      </c>
      <c r="G84">
        <v>3.2</v>
      </c>
      <c r="H84" s="2" t="str">
        <f t="shared" si="1"/>
        <v>EG_COALWR</v>
      </c>
    </row>
    <row r="85" spans="1:8" x14ac:dyDescent="0.25">
      <c r="A85" t="s">
        <v>13</v>
      </c>
      <c r="B85" t="s">
        <v>6</v>
      </c>
      <c r="C85" t="s">
        <v>11</v>
      </c>
      <c r="D85" t="s">
        <v>371</v>
      </c>
      <c r="E85">
        <v>2035</v>
      </c>
      <c r="F85">
        <v>0</v>
      </c>
      <c r="G85">
        <v>0.44</v>
      </c>
      <c r="H85" s="2" t="str">
        <f t="shared" si="1"/>
        <v>EG_COALWR</v>
      </c>
    </row>
    <row r="86" spans="1:8" x14ac:dyDescent="0.25">
      <c r="A86" t="s">
        <v>13</v>
      </c>
      <c r="B86" t="s">
        <v>6</v>
      </c>
      <c r="C86" t="s">
        <v>11</v>
      </c>
      <c r="D86" t="s">
        <v>371</v>
      </c>
      <c r="E86">
        <v>2036</v>
      </c>
      <c r="F86">
        <v>0.8</v>
      </c>
      <c r="G86">
        <v>0.8</v>
      </c>
      <c r="H86" s="2" t="str">
        <f t="shared" si="1"/>
        <v>EG_COALWR</v>
      </c>
    </row>
    <row r="87" spans="1:8" x14ac:dyDescent="0.25">
      <c r="A87" t="s">
        <v>13</v>
      </c>
      <c r="B87" t="s">
        <v>6</v>
      </c>
      <c r="C87" t="s">
        <v>11</v>
      </c>
      <c r="D87" t="s">
        <v>371</v>
      </c>
      <c r="E87">
        <v>2037</v>
      </c>
      <c r="F87">
        <v>0</v>
      </c>
      <c r="G87">
        <v>0.65200000000000002</v>
      </c>
      <c r="H87" s="2" t="str">
        <f t="shared" si="1"/>
        <v>EG_COALWR</v>
      </c>
    </row>
    <row r="88" spans="1:8" x14ac:dyDescent="0.25">
      <c r="A88" t="s">
        <v>13</v>
      </c>
      <c r="B88" t="s">
        <v>6</v>
      </c>
      <c r="C88" t="s">
        <v>11</v>
      </c>
      <c r="D88" t="s">
        <v>371</v>
      </c>
      <c r="E88">
        <v>2038</v>
      </c>
      <c r="F88">
        <v>0</v>
      </c>
      <c r="G88">
        <v>0.68799999999999994</v>
      </c>
      <c r="H88" s="2" t="str">
        <f t="shared" si="1"/>
        <v>EG_COALWR</v>
      </c>
    </row>
    <row r="89" spans="1:8" x14ac:dyDescent="0.25">
      <c r="A89" t="s">
        <v>13</v>
      </c>
      <c r="B89" t="s">
        <v>6</v>
      </c>
      <c r="C89" t="s">
        <v>11</v>
      </c>
      <c r="D89" t="s">
        <v>371</v>
      </c>
      <c r="E89">
        <v>2039</v>
      </c>
      <c r="F89">
        <v>0</v>
      </c>
      <c r="G89">
        <v>0.68799999999999994</v>
      </c>
      <c r="H89" s="2" t="str">
        <f t="shared" si="1"/>
        <v>EG_COALWR</v>
      </c>
    </row>
    <row r="90" spans="1:8" x14ac:dyDescent="0.25">
      <c r="A90" t="s">
        <v>13</v>
      </c>
      <c r="B90" t="s">
        <v>6</v>
      </c>
      <c r="C90" t="s">
        <v>11</v>
      </c>
      <c r="D90" t="s">
        <v>371</v>
      </c>
      <c r="E90">
        <v>2040</v>
      </c>
      <c r="F90">
        <v>0</v>
      </c>
      <c r="G90">
        <v>0.68799999999999994</v>
      </c>
      <c r="H90" s="2" t="str">
        <f t="shared" si="1"/>
        <v>EG_COALWR</v>
      </c>
    </row>
    <row r="91" spans="1:8" x14ac:dyDescent="0.25">
      <c r="A91" t="s">
        <v>13</v>
      </c>
      <c r="B91" t="s">
        <v>6</v>
      </c>
      <c r="C91" t="s">
        <v>11</v>
      </c>
      <c r="D91" t="s">
        <v>371</v>
      </c>
      <c r="E91">
        <v>2041</v>
      </c>
      <c r="F91">
        <v>0</v>
      </c>
      <c r="G91">
        <v>0.68799999999999994</v>
      </c>
      <c r="H91" s="2" t="str">
        <f t="shared" si="1"/>
        <v>EG_COALWR</v>
      </c>
    </row>
    <row r="92" spans="1:8" x14ac:dyDescent="0.25">
      <c r="A92" t="s">
        <v>13</v>
      </c>
      <c r="B92" t="s">
        <v>6</v>
      </c>
      <c r="C92" t="s">
        <v>11</v>
      </c>
      <c r="D92" t="s">
        <v>370</v>
      </c>
      <c r="E92">
        <v>2024</v>
      </c>
      <c r="F92">
        <v>0</v>
      </c>
      <c r="G92">
        <v>0</v>
      </c>
      <c r="H92" s="2" t="str">
        <f t="shared" si="1"/>
        <v>EG_COALWR</v>
      </c>
    </row>
    <row r="93" spans="1:8" x14ac:dyDescent="0.25">
      <c r="A93" t="s">
        <v>13</v>
      </c>
      <c r="B93" t="s">
        <v>6</v>
      </c>
      <c r="C93" t="s">
        <v>11</v>
      </c>
      <c r="D93" t="s">
        <v>370</v>
      </c>
      <c r="E93">
        <v>2025</v>
      </c>
      <c r="F93">
        <v>0</v>
      </c>
      <c r="G93">
        <v>0</v>
      </c>
      <c r="H93" s="2" t="str">
        <f t="shared" si="1"/>
        <v>EG_COALWR</v>
      </c>
    </row>
    <row r="94" spans="1:8" x14ac:dyDescent="0.25">
      <c r="A94" t="s">
        <v>13</v>
      </c>
      <c r="B94" t="s">
        <v>6</v>
      </c>
      <c r="C94" t="s">
        <v>11</v>
      </c>
      <c r="D94" t="s">
        <v>370</v>
      </c>
      <c r="E94">
        <v>2026</v>
      </c>
      <c r="F94">
        <v>0</v>
      </c>
      <c r="G94">
        <v>0</v>
      </c>
      <c r="H94" s="2" t="str">
        <f t="shared" si="1"/>
        <v>EG_COALWR</v>
      </c>
    </row>
    <row r="95" spans="1:8" x14ac:dyDescent="0.25">
      <c r="A95" t="s">
        <v>13</v>
      </c>
      <c r="B95" t="s">
        <v>6</v>
      </c>
      <c r="C95" t="s">
        <v>11</v>
      </c>
      <c r="D95" t="s">
        <v>370</v>
      </c>
      <c r="E95">
        <v>2027</v>
      </c>
      <c r="F95">
        <v>0</v>
      </c>
      <c r="G95">
        <v>0</v>
      </c>
      <c r="H95" s="2" t="str">
        <f t="shared" si="1"/>
        <v>EG_COALWR</v>
      </c>
    </row>
    <row r="96" spans="1:8" x14ac:dyDescent="0.25">
      <c r="A96" t="s">
        <v>13</v>
      </c>
      <c r="B96" t="s">
        <v>6</v>
      </c>
      <c r="C96" t="s">
        <v>11</v>
      </c>
      <c r="D96" t="s">
        <v>370</v>
      </c>
      <c r="E96">
        <v>2028</v>
      </c>
      <c r="F96">
        <v>0</v>
      </c>
      <c r="G96">
        <v>0</v>
      </c>
      <c r="H96" s="2" t="str">
        <f t="shared" si="1"/>
        <v>EG_COALWR</v>
      </c>
    </row>
    <row r="97" spans="1:8" x14ac:dyDescent="0.25">
      <c r="A97" t="s">
        <v>13</v>
      </c>
      <c r="B97" t="s">
        <v>6</v>
      </c>
      <c r="C97" t="s">
        <v>11</v>
      </c>
      <c r="D97" t="s">
        <v>370</v>
      </c>
      <c r="E97">
        <v>2029</v>
      </c>
      <c r="F97">
        <v>0</v>
      </c>
      <c r="G97">
        <v>0.88500000000000001</v>
      </c>
      <c r="H97" s="2" t="str">
        <f t="shared" si="1"/>
        <v>EG_COALWR</v>
      </c>
    </row>
    <row r="98" spans="1:8" x14ac:dyDescent="0.25">
      <c r="A98" t="s">
        <v>13</v>
      </c>
      <c r="B98" t="s">
        <v>6</v>
      </c>
      <c r="C98" t="s">
        <v>11</v>
      </c>
      <c r="D98" t="s">
        <v>370</v>
      </c>
      <c r="E98">
        <v>2030</v>
      </c>
      <c r="F98">
        <v>0</v>
      </c>
      <c r="G98">
        <v>0.82099999999999995</v>
      </c>
      <c r="H98" s="2" t="str">
        <f t="shared" si="1"/>
        <v>EG_COALWR</v>
      </c>
    </row>
    <row r="99" spans="1:8" x14ac:dyDescent="0.25">
      <c r="A99" t="s">
        <v>13</v>
      </c>
      <c r="B99" t="s">
        <v>6</v>
      </c>
      <c r="C99" t="s">
        <v>11</v>
      </c>
      <c r="D99" t="s">
        <v>370</v>
      </c>
      <c r="E99">
        <v>2031</v>
      </c>
      <c r="F99">
        <v>0</v>
      </c>
      <c r="G99">
        <v>0.81499999999999995</v>
      </c>
      <c r="H99" s="2" t="str">
        <f t="shared" si="1"/>
        <v>EG_COALWR</v>
      </c>
    </row>
    <row r="100" spans="1:8" x14ac:dyDescent="0.25">
      <c r="A100" t="s">
        <v>13</v>
      </c>
      <c r="B100" t="s">
        <v>6</v>
      </c>
      <c r="C100" t="s">
        <v>11</v>
      </c>
      <c r="D100" t="s">
        <v>370</v>
      </c>
      <c r="E100">
        <v>2032</v>
      </c>
      <c r="F100">
        <v>0</v>
      </c>
      <c r="G100">
        <v>0.875</v>
      </c>
      <c r="H100" s="2" t="str">
        <f t="shared" si="1"/>
        <v>EG_COALWR</v>
      </c>
    </row>
    <row r="101" spans="1:8" x14ac:dyDescent="0.25">
      <c r="A101" t="s">
        <v>13</v>
      </c>
      <c r="B101" t="s">
        <v>6</v>
      </c>
      <c r="C101" t="s">
        <v>11</v>
      </c>
      <c r="D101" t="s">
        <v>370</v>
      </c>
      <c r="E101">
        <v>2033</v>
      </c>
      <c r="F101">
        <v>0</v>
      </c>
      <c r="G101">
        <v>0.875</v>
      </c>
      <c r="H101" s="2" t="str">
        <f t="shared" si="1"/>
        <v>EG_COALWR</v>
      </c>
    </row>
    <row r="102" spans="1:8" x14ac:dyDescent="0.25">
      <c r="A102" t="s">
        <v>13</v>
      </c>
      <c r="B102" t="s">
        <v>6</v>
      </c>
      <c r="C102" t="s">
        <v>11</v>
      </c>
      <c r="D102" t="s">
        <v>370</v>
      </c>
      <c r="E102">
        <v>2034</v>
      </c>
      <c r="F102">
        <v>0</v>
      </c>
      <c r="G102">
        <v>0.65200000000000002</v>
      </c>
      <c r="H102" s="2" t="str">
        <f t="shared" si="1"/>
        <v>EG_COALWR</v>
      </c>
    </row>
    <row r="103" spans="1:8" x14ac:dyDescent="0.25">
      <c r="A103" t="s">
        <v>13</v>
      </c>
      <c r="B103" t="s">
        <v>6</v>
      </c>
      <c r="C103" t="s">
        <v>11</v>
      </c>
      <c r="D103" t="s">
        <v>370</v>
      </c>
      <c r="E103">
        <v>2035</v>
      </c>
      <c r="F103">
        <v>0</v>
      </c>
      <c r="G103">
        <v>0.56699999999999995</v>
      </c>
      <c r="H103" s="2" t="str">
        <f t="shared" si="1"/>
        <v>EG_COALWR</v>
      </c>
    </row>
    <row r="104" spans="1:8" x14ac:dyDescent="0.25">
      <c r="A104" t="s">
        <v>13</v>
      </c>
      <c r="B104" t="s">
        <v>6</v>
      </c>
      <c r="C104" t="s">
        <v>11</v>
      </c>
      <c r="D104" t="s">
        <v>370</v>
      </c>
      <c r="E104">
        <v>2036</v>
      </c>
      <c r="F104">
        <v>0</v>
      </c>
      <c r="G104">
        <v>0.747</v>
      </c>
      <c r="H104" s="2" t="str">
        <f t="shared" si="1"/>
        <v>EG_COALWR</v>
      </c>
    </row>
    <row r="105" spans="1:8" x14ac:dyDescent="0.25">
      <c r="A105" t="s">
        <v>13</v>
      </c>
      <c r="B105" t="s">
        <v>6</v>
      </c>
      <c r="C105" t="s">
        <v>11</v>
      </c>
      <c r="D105" t="s">
        <v>370</v>
      </c>
      <c r="E105">
        <v>2037</v>
      </c>
      <c r="F105">
        <v>0</v>
      </c>
      <c r="G105">
        <v>0.83899999999999997</v>
      </c>
      <c r="H105" s="2" t="str">
        <f t="shared" si="1"/>
        <v>EG_COALWR</v>
      </c>
    </row>
    <row r="106" spans="1:8" x14ac:dyDescent="0.25">
      <c r="A106" t="s">
        <v>13</v>
      </c>
      <c r="B106" t="s">
        <v>6</v>
      </c>
      <c r="C106" t="s">
        <v>11</v>
      </c>
      <c r="D106" t="s">
        <v>370</v>
      </c>
      <c r="E106">
        <v>2038</v>
      </c>
      <c r="F106">
        <v>0</v>
      </c>
      <c r="G106">
        <v>0.88500000000000001</v>
      </c>
      <c r="H106" s="2" t="str">
        <f t="shared" si="1"/>
        <v>EG_COALWR</v>
      </c>
    </row>
    <row r="107" spans="1:8" x14ac:dyDescent="0.25">
      <c r="A107" t="s">
        <v>13</v>
      </c>
      <c r="B107" t="s">
        <v>6</v>
      </c>
      <c r="C107" t="s">
        <v>11</v>
      </c>
      <c r="D107" t="s">
        <v>370</v>
      </c>
      <c r="E107">
        <v>2039</v>
      </c>
      <c r="F107">
        <v>0</v>
      </c>
      <c r="G107">
        <v>0.88500000000000001</v>
      </c>
      <c r="H107" s="2" t="str">
        <f t="shared" si="1"/>
        <v>EG_COALWR</v>
      </c>
    </row>
    <row r="108" spans="1:8" x14ac:dyDescent="0.25">
      <c r="A108" t="s">
        <v>13</v>
      </c>
      <c r="B108" t="s">
        <v>6</v>
      </c>
      <c r="C108" t="s">
        <v>11</v>
      </c>
      <c r="D108" t="s">
        <v>370</v>
      </c>
      <c r="E108">
        <v>2040</v>
      </c>
      <c r="F108">
        <v>0</v>
      </c>
      <c r="G108">
        <v>0.88500000000000001</v>
      </c>
      <c r="H108" s="2" t="str">
        <f t="shared" si="1"/>
        <v>EG_COALWR</v>
      </c>
    </row>
    <row r="109" spans="1:8" x14ac:dyDescent="0.25">
      <c r="A109" t="s">
        <v>13</v>
      </c>
      <c r="B109" t="s">
        <v>6</v>
      </c>
      <c r="C109" t="s">
        <v>11</v>
      </c>
      <c r="D109" t="s">
        <v>370</v>
      </c>
      <c r="E109">
        <v>2041</v>
      </c>
      <c r="F109">
        <v>0</v>
      </c>
      <c r="G109">
        <v>0.88500000000000001</v>
      </c>
      <c r="H109" s="2" t="str">
        <f t="shared" si="1"/>
        <v>EG_COALWR</v>
      </c>
    </row>
    <row r="110" spans="1:8" x14ac:dyDescent="0.25">
      <c r="A110" t="s">
        <v>13</v>
      </c>
      <c r="B110" t="s">
        <v>6</v>
      </c>
      <c r="C110" t="s">
        <v>11</v>
      </c>
      <c r="D110" t="s">
        <v>369</v>
      </c>
      <c r="E110">
        <v>2024</v>
      </c>
      <c r="F110">
        <v>0</v>
      </c>
      <c r="G110">
        <v>0</v>
      </c>
      <c r="H110" s="2" t="str">
        <f t="shared" si="1"/>
        <v>EG_COALWR</v>
      </c>
    </row>
    <row r="111" spans="1:8" x14ac:dyDescent="0.25">
      <c r="A111" t="s">
        <v>13</v>
      </c>
      <c r="B111" t="s">
        <v>6</v>
      </c>
      <c r="C111" t="s">
        <v>11</v>
      </c>
      <c r="D111" t="s">
        <v>369</v>
      </c>
      <c r="E111">
        <v>2025</v>
      </c>
      <c r="F111">
        <v>0</v>
      </c>
      <c r="G111">
        <v>0</v>
      </c>
      <c r="H111" s="2" t="str">
        <f t="shared" si="1"/>
        <v>EG_COALWR</v>
      </c>
    </row>
    <row r="112" spans="1:8" x14ac:dyDescent="0.25">
      <c r="A112" t="s">
        <v>13</v>
      </c>
      <c r="B112" t="s">
        <v>6</v>
      </c>
      <c r="C112" t="s">
        <v>11</v>
      </c>
      <c r="D112" t="s">
        <v>369</v>
      </c>
      <c r="E112">
        <v>2026</v>
      </c>
      <c r="F112">
        <v>0</v>
      </c>
      <c r="G112">
        <v>0</v>
      </c>
      <c r="H112" s="2" t="str">
        <f t="shared" si="1"/>
        <v>EG_COALWR</v>
      </c>
    </row>
    <row r="113" spans="1:8" x14ac:dyDescent="0.25">
      <c r="A113" t="s">
        <v>13</v>
      </c>
      <c r="B113" t="s">
        <v>6</v>
      </c>
      <c r="C113" t="s">
        <v>11</v>
      </c>
      <c r="D113" t="s">
        <v>369</v>
      </c>
      <c r="E113">
        <v>2027</v>
      </c>
      <c r="F113">
        <v>0</v>
      </c>
      <c r="G113">
        <v>0</v>
      </c>
      <c r="H113" s="2" t="str">
        <f t="shared" si="1"/>
        <v>EG_COALWR</v>
      </c>
    </row>
    <row r="114" spans="1:8" x14ac:dyDescent="0.25">
      <c r="A114" t="s">
        <v>13</v>
      </c>
      <c r="B114" t="s">
        <v>6</v>
      </c>
      <c r="C114" t="s">
        <v>11</v>
      </c>
      <c r="D114" t="s">
        <v>369</v>
      </c>
      <c r="E114">
        <v>2028</v>
      </c>
      <c r="F114">
        <v>0</v>
      </c>
      <c r="G114">
        <v>0</v>
      </c>
      <c r="H114" s="2" t="str">
        <f t="shared" si="1"/>
        <v>EG_COALWR</v>
      </c>
    </row>
    <row r="115" spans="1:8" x14ac:dyDescent="0.25">
      <c r="A115" t="s">
        <v>13</v>
      </c>
      <c r="B115" t="s">
        <v>6</v>
      </c>
      <c r="C115" t="s">
        <v>11</v>
      </c>
      <c r="D115" t="s">
        <v>369</v>
      </c>
      <c r="E115">
        <v>2029</v>
      </c>
      <c r="F115">
        <v>0</v>
      </c>
      <c r="G115">
        <v>0.68</v>
      </c>
      <c r="H115" s="2" t="str">
        <f t="shared" si="1"/>
        <v>EG_COALWR</v>
      </c>
    </row>
    <row r="116" spans="1:8" x14ac:dyDescent="0.25">
      <c r="A116" t="s">
        <v>13</v>
      </c>
      <c r="B116" t="s">
        <v>6</v>
      </c>
      <c r="C116" t="s">
        <v>11</v>
      </c>
      <c r="D116" t="s">
        <v>369</v>
      </c>
      <c r="E116">
        <v>2030</v>
      </c>
      <c r="F116">
        <v>0.8</v>
      </c>
      <c r="G116">
        <v>0.8</v>
      </c>
      <c r="H116" s="2" t="str">
        <f t="shared" si="1"/>
        <v>EG_COALWR</v>
      </c>
    </row>
    <row r="117" spans="1:8" x14ac:dyDescent="0.25">
      <c r="A117" t="s">
        <v>13</v>
      </c>
      <c r="B117" t="s">
        <v>6</v>
      </c>
      <c r="C117" t="s">
        <v>11</v>
      </c>
      <c r="D117" t="s">
        <v>369</v>
      </c>
      <c r="E117">
        <v>2031</v>
      </c>
      <c r="F117">
        <v>0.8</v>
      </c>
      <c r="G117">
        <v>0.8</v>
      </c>
      <c r="H117" s="2" t="str">
        <f t="shared" si="1"/>
        <v>EG_COALWR</v>
      </c>
    </row>
    <row r="118" spans="1:8" x14ac:dyDescent="0.25">
      <c r="A118" t="s">
        <v>13</v>
      </c>
      <c r="B118" t="s">
        <v>6</v>
      </c>
      <c r="C118" t="s">
        <v>11</v>
      </c>
      <c r="D118" t="s">
        <v>369</v>
      </c>
      <c r="E118">
        <v>2032</v>
      </c>
      <c r="F118">
        <v>0</v>
      </c>
      <c r="G118">
        <v>0.67300000000000004</v>
      </c>
      <c r="H118" s="2" t="str">
        <f t="shared" si="1"/>
        <v>EG_COALWR</v>
      </c>
    </row>
    <row r="119" spans="1:8" x14ac:dyDescent="0.25">
      <c r="A119" t="s">
        <v>13</v>
      </c>
      <c r="B119" t="s">
        <v>6</v>
      </c>
      <c r="C119" t="s">
        <v>11</v>
      </c>
      <c r="D119" t="s">
        <v>369</v>
      </c>
      <c r="E119">
        <v>2033</v>
      </c>
      <c r="F119">
        <v>0</v>
      </c>
      <c r="G119">
        <v>0.67300000000000004</v>
      </c>
      <c r="H119" s="2" t="str">
        <f t="shared" si="1"/>
        <v>EG_COALWR</v>
      </c>
    </row>
    <row r="120" spans="1:8" x14ac:dyDescent="0.25">
      <c r="A120" t="s">
        <v>13</v>
      </c>
      <c r="B120" t="s">
        <v>6</v>
      </c>
      <c r="C120" t="s">
        <v>11</v>
      </c>
      <c r="D120" t="s">
        <v>369</v>
      </c>
      <c r="E120">
        <v>2034</v>
      </c>
      <c r="F120">
        <v>0.8</v>
      </c>
      <c r="G120">
        <v>0.8</v>
      </c>
      <c r="H120" s="2" t="str">
        <f t="shared" si="1"/>
        <v>EG_COALWR</v>
      </c>
    </row>
    <row r="121" spans="1:8" x14ac:dyDescent="0.25">
      <c r="A121" t="s">
        <v>13</v>
      </c>
      <c r="B121" t="s">
        <v>6</v>
      </c>
      <c r="C121" t="s">
        <v>11</v>
      </c>
      <c r="D121" t="s">
        <v>369</v>
      </c>
      <c r="E121">
        <v>2035</v>
      </c>
      <c r="F121">
        <v>0</v>
      </c>
      <c r="G121">
        <v>0.436</v>
      </c>
      <c r="H121" s="2" t="str">
        <f t="shared" si="1"/>
        <v>EG_COALWR</v>
      </c>
    </row>
    <row r="122" spans="1:8" x14ac:dyDescent="0.25">
      <c r="A122" t="s">
        <v>13</v>
      </c>
      <c r="B122" t="s">
        <v>6</v>
      </c>
      <c r="C122" t="s">
        <v>11</v>
      </c>
      <c r="D122" t="s">
        <v>369</v>
      </c>
      <c r="E122">
        <v>2036</v>
      </c>
      <c r="F122">
        <v>0.8</v>
      </c>
      <c r="G122">
        <v>0.8</v>
      </c>
      <c r="H122" s="2" t="str">
        <f t="shared" si="1"/>
        <v>EG_COALWR</v>
      </c>
    </row>
    <row r="123" spans="1:8" x14ac:dyDescent="0.25">
      <c r="A123" t="s">
        <v>13</v>
      </c>
      <c r="B123" t="s">
        <v>6</v>
      </c>
      <c r="C123" t="s">
        <v>11</v>
      </c>
      <c r="D123" t="s">
        <v>369</v>
      </c>
      <c r="E123">
        <v>2037</v>
      </c>
      <c r="F123">
        <v>0</v>
      </c>
      <c r="G123">
        <v>0.64500000000000002</v>
      </c>
      <c r="H123" s="2" t="str">
        <f t="shared" si="1"/>
        <v>EG_COALWR</v>
      </c>
    </row>
    <row r="124" spans="1:8" x14ac:dyDescent="0.25">
      <c r="A124" t="s">
        <v>13</v>
      </c>
      <c r="B124" t="s">
        <v>6</v>
      </c>
      <c r="C124" t="s">
        <v>11</v>
      </c>
      <c r="D124" t="s">
        <v>369</v>
      </c>
      <c r="E124">
        <v>2038</v>
      </c>
      <c r="F124">
        <v>0</v>
      </c>
      <c r="G124">
        <v>0.68</v>
      </c>
      <c r="H124" s="2" t="str">
        <f t="shared" si="1"/>
        <v>EG_COALWR</v>
      </c>
    </row>
    <row r="125" spans="1:8" x14ac:dyDescent="0.25">
      <c r="A125" t="s">
        <v>13</v>
      </c>
      <c r="B125" t="s">
        <v>6</v>
      </c>
      <c r="C125" t="s">
        <v>11</v>
      </c>
      <c r="D125" t="s">
        <v>369</v>
      </c>
      <c r="E125">
        <v>2039</v>
      </c>
      <c r="F125">
        <v>0</v>
      </c>
      <c r="G125">
        <v>0.68</v>
      </c>
      <c r="H125" s="2" t="str">
        <f t="shared" si="1"/>
        <v>EG_COALWR</v>
      </c>
    </row>
    <row r="126" spans="1:8" x14ac:dyDescent="0.25">
      <c r="A126" t="s">
        <v>13</v>
      </c>
      <c r="B126" t="s">
        <v>6</v>
      </c>
      <c r="C126" t="s">
        <v>11</v>
      </c>
      <c r="D126" t="s">
        <v>369</v>
      </c>
      <c r="E126">
        <v>2040</v>
      </c>
      <c r="F126">
        <v>0</v>
      </c>
      <c r="G126">
        <v>0.68</v>
      </c>
      <c r="H126" s="2" t="str">
        <f t="shared" si="1"/>
        <v>EG_COALWR</v>
      </c>
    </row>
    <row r="127" spans="1:8" x14ac:dyDescent="0.25">
      <c r="A127" t="s">
        <v>13</v>
      </c>
      <c r="B127" t="s">
        <v>6</v>
      </c>
      <c r="C127" t="s">
        <v>11</v>
      </c>
      <c r="D127" t="s">
        <v>369</v>
      </c>
      <c r="E127">
        <v>2041</v>
      </c>
      <c r="F127">
        <v>0</v>
      </c>
      <c r="G127">
        <v>0.68</v>
      </c>
      <c r="H127" s="2" t="str">
        <f t="shared" si="1"/>
        <v>EG_COALWR</v>
      </c>
    </row>
    <row r="128" spans="1:8" x14ac:dyDescent="0.25">
      <c r="A128" t="s">
        <v>13</v>
      </c>
      <c r="B128" t="s">
        <v>6</v>
      </c>
      <c r="C128" t="s">
        <v>11</v>
      </c>
      <c r="D128" t="s">
        <v>368</v>
      </c>
      <c r="E128">
        <v>2024</v>
      </c>
      <c r="F128">
        <v>0</v>
      </c>
      <c r="G128">
        <v>0</v>
      </c>
      <c r="H128" s="2" t="str">
        <f t="shared" si="1"/>
        <v>EG_COALWR</v>
      </c>
    </row>
    <row r="129" spans="1:8" x14ac:dyDescent="0.25">
      <c r="A129" t="s">
        <v>13</v>
      </c>
      <c r="B129" t="s">
        <v>6</v>
      </c>
      <c r="C129" t="s">
        <v>11</v>
      </c>
      <c r="D129" t="s">
        <v>368</v>
      </c>
      <c r="E129">
        <v>2025</v>
      </c>
      <c r="F129">
        <v>0.66</v>
      </c>
      <c r="G129">
        <v>0.66</v>
      </c>
      <c r="H129" s="2" t="str">
        <f t="shared" si="1"/>
        <v>EG_COALWR</v>
      </c>
    </row>
    <row r="130" spans="1:8" x14ac:dyDescent="0.25">
      <c r="A130" t="s">
        <v>13</v>
      </c>
      <c r="B130" t="s">
        <v>6</v>
      </c>
      <c r="C130" t="s">
        <v>11</v>
      </c>
      <c r="D130" t="s">
        <v>368</v>
      </c>
      <c r="E130">
        <v>2026</v>
      </c>
      <c r="F130">
        <v>0</v>
      </c>
      <c r="G130">
        <v>0</v>
      </c>
      <c r="H130" s="2" t="str">
        <f t="shared" si="1"/>
        <v>EG_COALWR</v>
      </c>
    </row>
    <row r="131" spans="1:8" x14ac:dyDescent="0.25">
      <c r="A131" t="s">
        <v>13</v>
      </c>
      <c r="B131" t="s">
        <v>6</v>
      </c>
      <c r="C131" t="s">
        <v>11</v>
      </c>
      <c r="D131" t="s">
        <v>368</v>
      </c>
      <c r="E131">
        <v>2027</v>
      </c>
      <c r="F131">
        <v>0</v>
      </c>
      <c r="G131">
        <v>0</v>
      </c>
      <c r="H131" s="2" t="str">
        <f t="shared" ref="H131:H194" si="2">_xlfn.CONCAT(A131,C131)</f>
        <v>EG_COALWR</v>
      </c>
    </row>
    <row r="132" spans="1:8" x14ac:dyDescent="0.25">
      <c r="A132" t="s">
        <v>13</v>
      </c>
      <c r="B132" t="s">
        <v>6</v>
      </c>
      <c r="C132" t="s">
        <v>11</v>
      </c>
      <c r="D132" t="s">
        <v>368</v>
      </c>
      <c r="E132">
        <v>2028</v>
      </c>
      <c r="F132">
        <v>0</v>
      </c>
      <c r="G132">
        <v>0</v>
      </c>
      <c r="H132" s="2" t="str">
        <f t="shared" si="2"/>
        <v>EG_COALWR</v>
      </c>
    </row>
    <row r="133" spans="1:8" x14ac:dyDescent="0.25">
      <c r="A133" t="s">
        <v>13</v>
      </c>
      <c r="B133" t="s">
        <v>6</v>
      </c>
      <c r="C133" t="s">
        <v>11</v>
      </c>
      <c r="D133" t="s">
        <v>368</v>
      </c>
      <c r="E133">
        <v>2029</v>
      </c>
      <c r="F133">
        <v>0</v>
      </c>
      <c r="G133">
        <v>1.1439999999999999</v>
      </c>
      <c r="H133" s="2" t="str">
        <f t="shared" si="2"/>
        <v>EG_COALWR</v>
      </c>
    </row>
    <row r="134" spans="1:8" x14ac:dyDescent="0.25">
      <c r="A134" t="s">
        <v>13</v>
      </c>
      <c r="B134" t="s">
        <v>6</v>
      </c>
      <c r="C134" t="s">
        <v>11</v>
      </c>
      <c r="D134" t="s">
        <v>368</v>
      </c>
      <c r="E134">
        <v>2030</v>
      </c>
      <c r="F134">
        <v>0</v>
      </c>
      <c r="G134">
        <v>1.0620000000000001</v>
      </c>
      <c r="H134" s="2" t="str">
        <f t="shared" si="2"/>
        <v>EG_COALWR</v>
      </c>
    </row>
    <row r="135" spans="1:8" x14ac:dyDescent="0.25">
      <c r="A135" t="s">
        <v>13</v>
      </c>
      <c r="B135" t="s">
        <v>6</v>
      </c>
      <c r="C135" t="s">
        <v>11</v>
      </c>
      <c r="D135" t="s">
        <v>368</v>
      </c>
      <c r="E135">
        <v>2031</v>
      </c>
      <c r="F135">
        <v>0</v>
      </c>
      <c r="G135">
        <v>1.054</v>
      </c>
      <c r="H135" s="2" t="str">
        <f t="shared" si="2"/>
        <v>EG_COALWR</v>
      </c>
    </row>
    <row r="136" spans="1:8" x14ac:dyDescent="0.25">
      <c r="A136" t="s">
        <v>13</v>
      </c>
      <c r="B136" t="s">
        <v>6</v>
      </c>
      <c r="C136" t="s">
        <v>11</v>
      </c>
      <c r="D136" t="s">
        <v>368</v>
      </c>
      <c r="E136">
        <v>2032</v>
      </c>
      <c r="F136">
        <v>0</v>
      </c>
      <c r="G136">
        <v>1.1319999999999999</v>
      </c>
      <c r="H136" s="2" t="str">
        <f t="shared" si="2"/>
        <v>EG_COALWR</v>
      </c>
    </row>
    <row r="137" spans="1:8" x14ac:dyDescent="0.25">
      <c r="A137" t="s">
        <v>13</v>
      </c>
      <c r="B137" t="s">
        <v>6</v>
      </c>
      <c r="C137" t="s">
        <v>11</v>
      </c>
      <c r="D137" t="s">
        <v>368</v>
      </c>
      <c r="E137">
        <v>2033</v>
      </c>
      <c r="F137">
        <v>0</v>
      </c>
      <c r="G137">
        <v>1.1319999999999999</v>
      </c>
      <c r="H137" s="2" t="str">
        <f t="shared" si="2"/>
        <v>EG_COALWR</v>
      </c>
    </row>
    <row r="138" spans="1:8" x14ac:dyDescent="0.25">
      <c r="A138" t="s">
        <v>13</v>
      </c>
      <c r="B138" t="s">
        <v>6</v>
      </c>
      <c r="C138" t="s">
        <v>11</v>
      </c>
      <c r="D138" t="s">
        <v>368</v>
      </c>
      <c r="E138">
        <v>2034</v>
      </c>
      <c r="F138">
        <v>0</v>
      </c>
      <c r="G138">
        <v>0.84299999999999997</v>
      </c>
      <c r="H138" s="2" t="str">
        <f t="shared" si="2"/>
        <v>EG_COALWR</v>
      </c>
    </row>
    <row r="139" spans="1:8" x14ac:dyDescent="0.25">
      <c r="A139" t="s">
        <v>13</v>
      </c>
      <c r="B139" t="s">
        <v>6</v>
      </c>
      <c r="C139" t="s">
        <v>11</v>
      </c>
      <c r="D139" t="s">
        <v>368</v>
      </c>
      <c r="E139">
        <v>2035</v>
      </c>
      <c r="F139">
        <v>0</v>
      </c>
      <c r="G139">
        <v>0.73299999999999998</v>
      </c>
      <c r="H139" s="2" t="str">
        <f t="shared" si="2"/>
        <v>EG_COALWR</v>
      </c>
    </row>
    <row r="140" spans="1:8" x14ac:dyDescent="0.25">
      <c r="A140" t="s">
        <v>13</v>
      </c>
      <c r="B140" t="s">
        <v>6</v>
      </c>
      <c r="C140" t="s">
        <v>11</v>
      </c>
      <c r="D140" t="s">
        <v>368</v>
      </c>
      <c r="E140">
        <v>2036</v>
      </c>
      <c r="F140">
        <v>0</v>
      </c>
      <c r="G140">
        <v>0.96699999999999997</v>
      </c>
      <c r="H140" s="2" t="str">
        <f t="shared" si="2"/>
        <v>EG_COALWR</v>
      </c>
    </row>
    <row r="141" spans="1:8" x14ac:dyDescent="0.25">
      <c r="A141" t="s">
        <v>13</v>
      </c>
      <c r="B141" t="s">
        <v>6</v>
      </c>
      <c r="C141" t="s">
        <v>11</v>
      </c>
      <c r="D141" t="s">
        <v>368</v>
      </c>
      <c r="E141">
        <v>2037</v>
      </c>
      <c r="F141">
        <v>0</v>
      </c>
      <c r="G141">
        <v>1.085</v>
      </c>
      <c r="H141" s="2" t="str">
        <f t="shared" si="2"/>
        <v>EG_COALWR</v>
      </c>
    </row>
    <row r="142" spans="1:8" x14ac:dyDescent="0.25">
      <c r="A142" t="s">
        <v>13</v>
      </c>
      <c r="B142" t="s">
        <v>6</v>
      </c>
      <c r="C142" t="s">
        <v>11</v>
      </c>
      <c r="D142" t="s">
        <v>368</v>
      </c>
      <c r="E142">
        <v>2038</v>
      </c>
      <c r="F142">
        <v>0</v>
      </c>
      <c r="G142">
        <v>1.1439999999999999</v>
      </c>
      <c r="H142" s="2" t="str">
        <f t="shared" si="2"/>
        <v>EG_COALWR</v>
      </c>
    </row>
    <row r="143" spans="1:8" x14ac:dyDescent="0.25">
      <c r="A143" t="s">
        <v>13</v>
      </c>
      <c r="B143" t="s">
        <v>6</v>
      </c>
      <c r="C143" t="s">
        <v>11</v>
      </c>
      <c r="D143" t="s">
        <v>368</v>
      </c>
      <c r="E143">
        <v>2039</v>
      </c>
      <c r="F143">
        <v>0</v>
      </c>
      <c r="G143">
        <v>1.1439999999999999</v>
      </c>
      <c r="H143" s="2" t="str">
        <f t="shared" si="2"/>
        <v>EG_COALWR</v>
      </c>
    </row>
    <row r="144" spans="1:8" x14ac:dyDescent="0.25">
      <c r="A144" t="s">
        <v>13</v>
      </c>
      <c r="B144" t="s">
        <v>6</v>
      </c>
      <c r="C144" t="s">
        <v>11</v>
      </c>
      <c r="D144" t="s">
        <v>368</v>
      </c>
      <c r="E144">
        <v>2040</v>
      </c>
      <c r="F144">
        <v>0</v>
      </c>
      <c r="G144">
        <v>1.1439999999999999</v>
      </c>
      <c r="H144" s="2" t="str">
        <f t="shared" si="2"/>
        <v>EG_COALWR</v>
      </c>
    </row>
    <row r="145" spans="1:8" x14ac:dyDescent="0.25">
      <c r="A145" t="s">
        <v>13</v>
      </c>
      <c r="B145" t="s">
        <v>6</v>
      </c>
      <c r="C145" t="s">
        <v>11</v>
      </c>
      <c r="D145" t="s">
        <v>368</v>
      </c>
      <c r="E145">
        <v>2041</v>
      </c>
      <c r="F145">
        <v>0</v>
      </c>
      <c r="G145">
        <v>1.1439999999999999</v>
      </c>
      <c r="H145" s="2" t="str">
        <f t="shared" si="2"/>
        <v>EG_COALWR</v>
      </c>
    </row>
    <row r="146" spans="1:8" x14ac:dyDescent="0.25">
      <c r="A146" t="s">
        <v>13</v>
      </c>
      <c r="B146" t="s">
        <v>6</v>
      </c>
      <c r="C146" t="s">
        <v>11</v>
      </c>
      <c r="D146" t="s">
        <v>367</v>
      </c>
      <c r="E146">
        <v>2024</v>
      </c>
      <c r="F146">
        <v>0</v>
      </c>
      <c r="G146">
        <v>0</v>
      </c>
      <c r="H146" s="2" t="str">
        <f t="shared" si="2"/>
        <v>EG_COALWR</v>
      </c>
    </row>
    <row r="147" spans="1:8" x14ac:dyDescent="0.25">
      <c r="A147" t="s">
        <v>13</v>
      </c>
      <c r="B147" t="s">
        <v>6</v>
      </c>
      <c r="C147" t="s">
        <v>11</v>
      </c>
      <c r="D147" t="s">
        <v>367</v>
      </c>
      <c r="E147">
        <v>2025</v>
      </c>
      <c r="F147">
        <v>0</v>
      </c>
      <c r="G147">
        <v>0</v>
      </c>
      <c r="H147" s="2" t="str">
        <f t="shared" si="2"/>
        <v>EG_COALWR</v>
      </c>
    </row>
    <row r="148" spans="1:8" x14ac:dyDescent="0.25">
      <c r="A148" t="s">
        <v>13</v>
      </c>
      <c r="B148" t="s">
        <v>6</v>
      </c>
      <c r="C148" t="s">
        <v>11</v>
      </c>
      <c r="D148" t="s">
        <v>367</v>
      </c>
      <c r="E148">
        <v>2026</v>
      </c>
      <c r="F148">
        <v>0</v>
      </c>
      <c r="G148">
        <v>0</v>
      </c>
      <c r="H148" s="2" t="str">
        <f t="shared" si="2"/>
        <v>EG_COALWR</v>
      </c>
    </row>
    <row r="149" spans="1:8" x14ac:dyDescent="0.25">
      <c r="A149" t="s">
        <v>13</v>
      </c>
      <c r="B149" t="s">
        <v>6</v>
      </c>
      <c r="C149" t="s">
        <v>11</v>
      </c>
      <c r="D149" t="s">
        <v>367</v>
      </c>
      <c r="E149">
        <v>2027</v>
      </c>
      <c r="F149">
        <v>0</v>
      </c>
      <c r="G149">
        <v>0</v>
      </c>
      <c r="H149" s="2" t="str">
        <f t="shared" si="2"/>
        <v>EG_COALWR</v>
      </c>
    </row>
    <row r="150" spans="1:8" x14ac:dyDescent="0.25">
      <c r="A150" t="s">
        <v>13</v>
      </c>
      <c r="B150" t="s">
        <v>6</v>
      </c>
      <c r="C150" t="s">
        <v>11</v>
      </c>
      <c r="D150" t="s">
        <v>367</v>
      </c>
      <c r="E150">
        <v>2028</v>
      </c>
      <c r="F150">
        <v>0</v>
      </c>
      <c r="G150">
        <v>0</v>
      </c>
      <c r="H150" s="2" t="str">
        <f t="shared" si="2"/>
        <v>EG_COALWR</v>
      </c>
    </row>
    <row r="151" spans="1:8" x14ac:dyDescent="0.25">
      <c r="A151" t="s">
        <v>13</v>
      </c>
      <c r="B151" t="s">
        <v>6</v>
      </c>
      <c r="C151" t="s">
        <v>11</v>
      </c>
      <c r="D151" t="s">
        <v>367</v>
      </c>
      <c r="E151">
        <v>2029</v>
      </c>
      <c r="F151">
        <v>0</v>
      </c>
      <c r="G151">
        <v>2.5000000000000001E-2</v>
      </c>
      <c r="H151" s="2" t="str">
        <f t="shared" si="2"/>
        <v>EG_COALWR</v>
      </c>
    </row>
    <row r="152" spans="1:8" x14ac:dyDescent="0.25">
      <c r="A152" t="s">
        <v>13</v>
      </c>
      <c r="B152" t="s">
        <v>6</v>
      </c>
      <c r="C152" t="s">
        <v>11</v>
      </c>
      <c r="D152" t="s">
        <v>367</v>
      </c>
      <c r="E152">
        <v>2030</v>
      </c>
      <c r="F152">
        <v>0</v>
      </c>
      <c r="G152">
        <v>2.3E-2</v>
      </c>
      <c r="H152" s="2" t="str">
        <f t="shared" si="2"/>
        <v>EG_COALWR</v>
      </c>
    </row>
    <row r="153" spans="1:8" x14ac:dyDescent="0.25">
      <c r="A153" t="s">
        <v>13</v>
      </c>
      <c r="B153" t="s">
        <v>6</v>
      </c>
      <c r="C153" t="s">
        <v>11</v>
      </c>
      <c r="D153" t="s">
        <v>367</v>
      </c>
      <c r="E153">
        <v>2031</v>
      </c>
      <c r="F153">
        <v>0</v>
      </c>
      <c r="G153">
        <v>2.3E-2</v>
      </c>
      <c r="H153" s="2" t="str">
        <f t="shared" si="2"/>
        <v>EG_COALWR</v>
      </c>
    </row>
    <row r="154" spans="1:8" x14ac:dyDescent="0.25">
      <c r="A154" t="s">
        <v>13</v>
      </c>
      <c r="B154" t="s">
        <v>6</v>
      </c>
      <c r="C154" t="s">
        <v>11</v>
      </c>
      <c r="D154" t="s">
        <v>367</v>
      </c>
      <c r="E154">
        <v>2032</v>
      </c>
      <c r="F154">
        <v>0</v>
      </c>
      <c r="G154">
        <v>2.5000000000000001E-2</v>
      </c>
      <c r="H154" s="2" t="str">
        <f t="shared" si="2"/>
        <v>EG_COALWR</v>
      </c>
    </row>
    <row r="155" spans="1:8" x14ac:dyDescent="0.25">
      <c r="A155" t="s">
        <v>13</v>
      </c>
      <c r="B155" t="s">
        <v>6</v>
      </c>
      <c r="C155" t="s">
        <v>11</v>
      </c>
      <c r="D155" t="s">
        <v>367</v>
      </c>
      <c r="E155">
        <v>2033</v>
      </c>
      <c r="F155">
        <v>0</v>
      </c>
      <c r="G155">
        <v>2.5000000000000001E-2</v>
      </c>
      <c r="H155" s="2" t="str">
        <f t="shared" si="2"/>
        <v>EG_COALWR</v>
      </c>
    </row>
    <row r="156" spans="1:8" x14ac:dyDescent="0.25">
      <c r="A156" t="s">
        <v>13</v>
      </c>
      <c r="B156" t="s">
        <v>6</v>
      </c>
      <c r="C156" t="s">
        <v>11</v>
      </c>
      <c r="D156" t="s">
        <v>367</v>
      </c>
      <c r="E156">
        <v>2034</v>
      </c>
      <c r="F156">
        <v>0</v>
      </c>
      <c r="G156">
        <v>1.9E-2</v>
      </c>
      <c r="H156" s="2" t="str">
        <f t="shared" si="2"/>
        <v>EG_COALWR</v>
      </c>
    </row>
    <row r="157" spans="1:8" x14ac:dyDescent="0.25">
      <c r="A157" t="s">
        <v>13</v>
      </c>
      <c r="B157" t="s">
        <v>6</v>
      </c>
      <c r="C157" t="s">
        <v>11</v>
      </c>
      <c r="D157" t="s">
        <v>367</v>
      </c>
      <c r="E157">
        <v>2035</v>
      </c>
      <c r="F157">
        <v>0</v>
      </c>
      <c r="G157">
        <v>1.6E-2</v>
      </c>
      <c r="H157" s="2" t="str">
        <f t="shared" si="2"/>
        <v>EG_COALWR</v>
      </c>
    </row>
    <row r="158" spans="1:8" x14ac:dyDescent="0.25">
      <c r="A158" t="s">
        <v>13</v>
      </c>
      <c r="B158" t="s">
        <v>6</v>
      </c>
      <c r="C158" t="s">
        <v>11</v>
      </c>
      <c r="D158" t="s">
        <v>367</v>
      </c>
      <c r="E158">
        <v>2036</v>
      </c>
      <c r="F158">
        <v>0</v>
      </c>
      <c r="G158">
        <v>2.1000000000000001E-2</v>
      </c>
      <c r="H158" s="2" t="str">
        <f t="shared" si="2"/>
        <v>EG_COALWR</v>
      </c>
    </row>
    <row r="159" spans="1:8" x14ac:dyDescent="0.25">
      <c r="A159" t="s">
        <v>13</v>
      </c>
      <c r="B159" t="s">
        <v>6</v>
      </c>
      <c r="C159" t="s">
        <v>11</v>
      </c>
      <c r="D159" t="s">
        <v>367</v>
      </c>
      <c r="E159">
        <v>2037</v>
      </c>
      <c r="F159">
        <v>0</v>
      </c>
      <c r="G159">
        <v>2.4E-2</v>
      </c>
      <c r="H159" s="2" t="str">
        <f t="shared" si="2"/>
        <v>EG_COALWR</v>
      </c>
    </row>
    <row r="160" spans="1:8" x14ac:dyDescent="0.25">
      <c r="A160" t="s">
        <v>13</v>
      </c>
      <c r="B160" t="s">
        <v>6</v>
      </c>
      <c r="C160" t="s">
        <v>11</v>
      </c>
      <c r="D160" t="s">
        <v>367</v>
      </c>
      <c r="E160">
        <v>2038</v>
      </c>
      <c r="F160">
        <v>0</v>
      </c>
      <c r="G160">
        <v>2.5000000000000001E-2</v>
      </c>
      <c r="H160" s="2" t="str">
        <f t="shared" si="2"/>
        <v>EG_COALWR</v>
      </c>
    </row>
    <row r="161" spans="1:8" x14ac:dyDescent="0.25">
      <c r="A161" t="s">
        <v>13</v>
      </c>
      <c r="B161" t="s">
        <v>6</v>
      </c>
      <c r="C161" t="s">
        <v>11</v>
      </c>
      <c r="D161" t="s">
        <v>367</v>
      </c>
      <c r="E161">
        <v>2039</v>
      </c>
      <c r="F161">
        <v>0</v>
      </c>
      <c r="G161">
        <v>2.5000000000000001E-2</v>
      </c>
      <c r="H161" s="2" t="str">
        <f t="shared" si="2"/>
        <v>EG_COALWR</v>
      </c>
    </row>
    <row r="162" spans="1:8" x14ac:dyDescent="0.25">
      <c r="A162" t="s">
        <v>13</v>
      </c>
      <c r="B162" t="s">
        <v>6</v>
      </c>
      <c r="C162" t="s">
        <v>11</v>
      </c>
      <c r="D162" t="s">
        <v>367</v>
      </c>
      <c r="E162">
        <v>2040</v>
      </c>
      <c r="F162">
        <v>0</v>
      </c>
      <c r="G162">
        <v>2.5000000000000001E-2</v>
      </c>
      <c r="H162" s="2" t="str">
        <f t="shared" si="2"/>
        <v>EG_COALWR</v>
      </c>
    </row>
    <row r="163" spans="1:8" x14ac:dyDescent="0.25">
      <c r="A163" t="s">
        <v>13</v>
      </c>
      <c r="B163" t="s">
        <v>6</v>
      </c>
      <c r="C163" t="s">
        <v>11</v>
      </c>
      <c r="D163" t="s">
        <v>367</v>
      </c>
      <c r="E163">
        <v>2041</v>
      </c>
      <c r="F163">
        <v>0</v>
      </c>
      <c r="G163">
        <v>2.5000000000000001E-2</v>
      </c>
      <c r="H163" s="2" t="str">
        <f t="shared" si="2"/>
        <v>EG_COALWR</v>
      </c>
    </row>
    <row r="164" spans="1:8" x14ac:dyDescent="0.25">
      <c r="A164" t="s">
        <v>13</v>
      </c>
      <c r="B164" t="s">
        <v>6</v>
      </c>
      <c r="C164" t="s">
        <v>9</v>
      </c>
      <c r="D164" t="s">
        <v>366</v>
      </c>
      <c r="E164">
        <v>2024</v>
      </c>
      <c r="F164">
        <v>0</v>
      </c>
      <c r="G164">
        <v>0</v>
      </c>
      <c r="H164" s="2" t="str">
        <f t="shared" si="2"/>
        <v>EG_COALNER</v>
      </c>
    </row>
    <row r="165" spans="1:8" x14ac:dyDescent="0.25">
      <c r="A165" t="s">
        <v>13</v>
      </c>
      <c r="B165" t="s">
        <v>6</v>
      </c>
      <c r="C165" t="s">
        <v>9</v>
      </c>
      <c r="D165" t="s">
        <v>366</v>
      </c>
      <c r="E165">
        <v>2025</v>
      </c>
      <c r="F165">
        <v>0</v>
      </c>
      <c r="G165">
        <v>0</v>
      </c>
      <c r="H165" s="2" t="str">
        <f t="shared" si="2"/>
        <v>EG_COALNER</v>
      </c>
    </row>
    <row r="166" spans="1:8" x14ac:dyDescent="0.25">
      <c r="A166" t="s">
        <v>13</v>
      </c>
      <c r="B166" t="s">
        <v>6</v>
      </c>
      <c r="C166" t="s">
        <v>9</v>
      </c>
      <c r="D166" t="s">
        <v>366</v>
      </c>
      <c r="E166">
        <v>2026</v>
      </c>
      <c r="F166">
        <v>0</v>
      </c>
      <c r="G166">
        <v>0</v>
      </c>
      <c r="H166" s="2" t="str">
        <f t="shared" si="2"/>
        <v>EG_COALNER</v>
      </c>
    </row>
    <row r="167" spans="1:8" x14ac:dyDescent="0.25">
      <c r="A167" t="s">
        <v>13</v>
      </c>
      <c r="B167" t="s">
        <v>6</v>
      </c>
      <c r="C167" t="s">
        <v>9</v>
      </c>
      <c r="D167" t="s">
        <v>366</v>
      </c>
      <c r="E167">
        <v>2027</v>
      </c>
      <c r="F167">
        <v>0</v>
      </c>
      <c r="G167">
        <v>0</v>
      </c>
      <c r="H167" s="2" t="str">
        <f t="shared" si="2"/>
        <v>EG_COALNER</v>
      </c>
    </row>
    <row r="168" spans="1:8" x14ac:dyDescent="0.25">
      <c r="A168" t="s">
        <v>13</v>
      </c>
      <c r="B168" t="s">
        <v>6</v>
      </c>
      <c r="C168" t="s">
        <v>9</v>
      </c>
      <c r="D168" t="s">
        <v>366</v>
      </c>
      <c r="E168">
        <v>2028</v>
      </c>
      <c r="F168">
        <v>0</v>
      </c>
      <c r="G168">
        <v>0</v>
      </c>
      <c r="H168" s="2" t="str">
        <f t="shared" si="2"/>
        <v>EG_COALNER</v>
      </c>
    </row>
    <row r="169" spans="1:8" x14ac:dyDescent="0.25">
      <c r="A169" t="s">
        <v>13</v>
      </c>
      <c r="B169" t="s">
        <v>6</v>
      </c>
      <c r="C169" t="s">
        <v>9</v>
      </c>
      <c r="D169" t="s">
        <v>366</v>
      </c>
      <c r="E169">
        <v>2029</v>
      </c>
      <c r="F169">
        <v>0</v>
      </c>
      <c r="G169">
        <v>2.7E-2</v>
      </c>
      <c r="H169" s="2" t="str">
        <f t="shared" si="2"/>
        <v>EG_COALNER</v>
      </c>
    </row>
    <row r="170" spans="1:8" x14ac:dyDescent="0.25">
      <c r="A170" t="s">
        <v>13</v>
      </c>
      <c r="B170" t="s">
        <v>6</v>
      </c>
      <c r="C170" t="s">
        <v>9</v>
      </c>
      <c r="D170" t="s">
        <v>366</v>
      </c>
      <c r="E170">
        <v>2030</v>
      </c>
      <c r="F170">
        <v>0</v>
      </c>
      <c r="G170">
        <v>2.5000000000000001E-2</v>
      </c>
      <c r="H170" s="2" t="str">
        <f t="shared" si="2"/>
        <v>EG_COALNER</v>
      </c>
    </row>
    <row r="171" spans="1:8" x14ac:dyDescent="0.25">
      <c r="A171" t="s">
        <v>13</v>
      </c>
      <c r="B171" t="s">
        <v>6</v>
      </c>
      <c r="C171" t="s">
        <v>9</v>
      </c>
      <c r="D171" t="s">
        <v>366</v>
      </c>
      <c r="E171">
        <v>2031</v>
      </c>
      <c r="F171">
        <v>0</v>
      </c>
      <c r="G171">
        <v>2.5000000000000001E-2</v>
      </c>
      <c r="H171" s="2" t="str">
        <f t="shared" si="2"/>
        <v>EG_COALNER</v>
      </c>
    </row>
    <row r="172" spans="1:8" x14ac:dyDescent="0.25">
      <c r="A172" t="s">
        <v>13</v>
      </c>
      <c r="B172" t="s">
        <v>6</v>
      </c>
      <c r="C172" t="s">
        <v>9</v>
      </c>
      <c r="D172" t="s">
        <v>366</v>
      </c>
      <c r="E172">
        <v>2032</v>
      </c>
      <c r="F172">
        <v>0</v>
      </c>
      <c r="G172">
        <v>2.5999999999999999E-2</v>
      </c>
      <c r="H172" s="2" t="str">
        <f t="shared" si="2"/>
        <v>EG_COALNER</v>
      </c>
    </row>
    <row r="173" spans="1:8" x14ac:dyDescent="0.25">
      <c r="A173" t="s">
        <v>13</v>
      </c>
      <c r="B173" t="s">
        <v>6</v>
      </c>
      <c r="C173" t="s">
        <v>9</v>
      </c>
      <c r="D173" t="s">
        <v>366</v>
      </c>
      <c r="E173">
        <v>2033</v>
      </c>
      <c r="F173">
        <v>0</v>
      </c>
      <c r="G173">
        <v>2.5999999999999999E-2</v>
      </c>
      <c r="H173" s="2" t="str">
        <f t="shared" si="2"/>
        <v>EG_COALNER</v>
      </c>
    </row>
    <row r="174" spans="1:8" x14ac:dyDescent="0.25">
      <c r="A174" t="s">
        <v>13</v>
      </c>
      <c r="B174" t="s">
        <v>6</v>
      </c>
      <c r="C174" t="s">
        <v>9</v>
      </c>
      <c r="D174" t="s">
        <v>366</v>
      </c>
      <c r="E174">
        <v>2034</v>
      </c>
      <c r="F174">
        <v>0</v>
      </c>
      <c r="G174">
        <v>0.02</v>
      </c>
      <c r="H174" s="2" t="str">
        <f t="shared" si="2"/>
        <v>EG_COALNER</v>
      </c>
    </row>
    <row r="175" spans="1:8" x14ac:dyDescent="0.25">
      <c r="A175" t="s">
        <v>13</v>
      </c>
      <c r="B175" t="s">
        <v>6</v>
      </c>
      <c r="C175" t="s">
        <v>9</v>
      </c>
      <c r="D175" t="s">
        <v>366</v>
      </c>
      <c r="E175">
        <v>2035</v>
      </c>
      <c r="F175">
        <v>0</v>
      </c>
      <c r="G175">
        <v>1.7000000000000001E-2</v>
      </c>
      <c r="H175" s="2" t="str">
        <f t="shared" si="2"/>
        <v>EG_COALNER</v>
      </c>
    </row>
    <row r="176" spans="1:8" x14ac:dyDescent="0.25">
      <c r="A176" t="s">
        <v>13</v>
      </c>
      <c r="B176" t="s">
        <v>6</v>
      </c>
      <c r="C176" t="s">
        <v>9</v>
      </c>
      <c r="D176" t="s">
        <v>366</v>
      </c>
      <c r="E176">
        <v>2036</v>
      </c>
      <c r="F176">
        <v>0</v>
      </c>
      <c r="G176">
        <v>2.3E-2</v>
      </c>
      <c r="H176" s="2" t="str">
        <f t="shared" si="2"/>
        <v>EG_COALNER</v>
      </c>
    </row>
    <row r="177" spans="1:8" x14ac:dyDescent="0.25">
      <c r="A177" t="s">
        <v>13</v>
      </c>
      <c r="B177" t="s">
        <v>6</v>
      </c>
      <c r="C177" t="s">
        <v>9</v>
      </c>
      <c r="D177" t="s">
        <v>366</v>
      </c>
      <c r="E177">
        <v>2037</v>
      </c>
      <c r="F177">
        <v>0</v>
      </c>
      <c r="G177">
        <v>2.5000000000000001E-2</v>
      </c>
      <c r="H177" s="2" t="str">
        <f t="shared" si="2"/>
        <v>EG_COALNER</v>
      </c>
    </row>
    <row r="178" spans="1:8" x14ac:dyDescent="0.25">
      <c r="A178" t="s">
        <v>13</v>
      </c>
      <c r="B178" t="s">
        <v>6</v>
      </c>
      <c r="C178" t="s">
        <v>9</v>
      </c>
      <c r="D178" t="s">
        <v>366</v>
      </c>
      <c r="E178">
        <v>2038</v>
      </c>
      <c r="F178">
        <v>0</v>
      </c>
      <c r="G178">
        <v>2.7E-2</v>
      </c>
      <c r="H178" s="2" t="str">
        <f t="shared" si="2"/>
        <v>EG_COALNER</v>
      </c>
    </row>
    <row r="179" spans="1:8" x14ac:dyDescent="0.25">
      <c r="A179" t="s">
        <v>13</v>
      </c>
      <c r="B179" t="s">
        <v>6</v>
      </c>
      <c r="C179" t="s">
        <v>9</v>
      </c>
      <c r="D179" t="s">
        <v>366</v>
      </c>
      <c r="E179">
        <v>2039</v>
      </c>
      <c r="F179">
        <v>0</v>
      </c>
      <c r="G179">
        <v>2.7E-2</v>
      </c>
      <c r="H179" s="2" t="str">
        <f t="shared" si="2"/>
        <v>EG_COALNER</v>
      </c>
    </row>
    <row r="180" spans="1:8" x14ac:dyDescent="0.25">
      <c r="A180" t="s">
        <v>13</v>
      </c>
      <c r="B180" t="s">
        <v>6</v>
      </c>
      <c r="C180" t="s">
        <v>9</v>
      </c>
      <c r="D180" t="s">
        <v>366</v>
      </c>
      <c r="E180">
        <v>2040</v>
      </c>
      <c r="F180">
        <v>0</v>
      </c>
      <c r="G180">
        <v>2.7E-2</v>
      </c>
      <c r="H180" s="2" t="str">
        <f t="shared" si="2"/>
        <v>EG_COALNER</v>
      </c>
    </row>
    <row r="181" spans="1:8" x14ac:dyDescent="0.25">
      <c r="A181" t="s">
        <v>13</v>
      </c>
      <c r="B181" t="s">
        <v>6</v>
      </c>
      <c r="C181" t="s">
        <v>9</v>
      </c>
      <c r="D181" t="s">
        <v>366</v>
      </c>
      <c r="E181">
        <v>2041</v>
      </c>
      <c r="F181">
        <v>0</v>
      </c>
      <c r="G181">
        <v>2.7E-2</v>
      </c>
      <c r="H181" s="2" t="str">
        <f t="shared" si="2"/>
        <v>EG_COALNER</v>
      </c>
    </row>
    <row r="182" spans="1:8" x14ac:dyDescent="0.25">
      <c r="A182" t="s">
        <v>13</v>
      </c>
      <c r="B182" t="s">
        <v>6</v>
      </c>
      <c r="C182" t="s">
        <v>9</v>
      </c>
      <c r="D182" t="s">
        <v>365</v>
      </c>
      <c r="E182">
        <v>2024</v>
      </c>
      <c r="F182">
        <v>0</v>
      </c>
      <c r="G182">
        <v>0</v>
      </c>
      <c r="H182" s="2" t="str">
        <f t="shared" si="2"/>
        <v>EG_COALNER</v>
      </c>
    </row>
    <row r="183" spans="1:8" x14ac:dyDescent="0.25">
      <c r="A183" t="s">
        <v>13</v>
      </c>
      <c r="B183" t="s">
        <v>6</v>
      </c>
      <c r="C183" t="s">
        <v>9</v>
      </c>
      <c r="D183" t="s">
        <v>365</v>
      </c>
      <c r="E183">
        <v>2025</v>
      </c>
      <c r="F183">
        <v>0</v>
      </c>
      <c r="G183">
        <v>0</v>
      </c>
      <c r="H183" s="2" t="str">
        <f t="shared" si="2"/>
        <v>EG_COALNER</v>
      </c>
    </row>
    <row r="184" spans="1:8" x14ac:dyDescent="0.25">
      <c r="A184" t="s">
        <v>13</v>
      </c>
      <c r="B184" t="s">
        <v>6</v>
      </c>
      <c r="C184" t="s">
        <v>9</v>
      </c>
      <c r="D184" t="s">
        <v>365</v>
      </c>
      <c r="E184">
        <v>2026</v>
      </c>
      <c r="F184">
        <v>0</v>
      </c>
      <c r="G184">
        <v>0</v>
      </c>
      <c r="H184" s="2" t="str">
        <f t="shared" si="2"/>
        <v>EG_COALNER</v>
      </c>
    </row>
    <row r="185" spans="1:8" x14ac:dyDescent="0.25">
      <c r="A185" t="s">
        <v>13</v>
      </c>
      <c r="B185" t="s">
        <v>6</v>
      </c>
      <c r="C185" t="s">
        <v>9</v>
      </c>
      <c r="D185" t="s">
        <v>365</v>
      </c>
      <c r="E185">
        <v>2027</v>
      </c>
      <c r="F185">
        <v>0</v>
      </c>
      <c r="G185">
        <v>0</v>
      </c>
      <c r="H185" s="2" t="str">
        <f t="shared" si="2"/>
        <v>EG_COALNER</v>
      </c>
    </row>
    <row r="186" spans="1:8" x14ac:dyDescent="0.25">
      <c r="A186" t="s">
        <v>13</v>
      </c>
      <c r="B186" t="s">
        <v>6</v>
      </c>
      <c r="C186" t="s">
        <v>9</v>
      </c>
      <c r="D186" t="s">
        <v>365</v>
      </c>
      <c r="E186">
        <v>2028</v>
      </c>
      <c r="F186">
        <v>0</v>
      </c>
      <c r="G186">
        <v>0</v>
      </c>
      <c r="H186" s="2" t="str">
        <f t="shared" si="2"/>
        <v>EG_COALNER</v>
      </c>
    </row>
    <row r="187" spans="1:8" x14ac:dyDescent="0.25">
      <c r="A187" t="s">
        <v>13</v>
      </c>
      <c r="B187" t="s">
        <v>6</v>
      </c>
      <c r="C187" t="s">
        <v>9</v>
      </c>
      <c r="D187" t="s">
        <v>365</v>
      </c>
      <c r="E187">
        <v>2029</v>
      </c>
      <c r="F187">
        <v>0</v>
      </c>
      <c r="G187">
        <v>1.0999999999999999E-2</v>
      </c>
      <c r="H187" s="2" t="str">
        <f t="shared" si="2"/>
        <v>EG_COALNER</v>
      </c>
    </row>
    <row r="188" spans="1:8" x14ac:dyDescent="0.25">
      <c r="A188" t="s">
        <v>13</v>
      </c>
      <c r="B188" t="s">
        <v>6</v>
      </c>
      <c r="C188" t="s">
        <v>9</v>
      </c>
      <c r="D188" t="s">
        <v>365</v>
      </c>
      <c r="E188">
        <v>2030</v>
      </c>
      <c r="F188">
        <v>0</v>
      </c>
      <c r="G188">
        <v>1.0999999999999999E-2</v>
      </c>
      <c r="H188" s="2" t="str">
        <f t="shared" si="2"/>
        <v>EG_COALNER</v>
      </c>
    </row>
    <row r="189" spans="1:8" x14ac:dyDescent="0.25">
      <c r="A189" t="s">
        <v>13</v>
      </c>
      <c r="B189" t="s">
        <v>6</v>
      </c>
      <c r="C189" t="s">
        <v>9</v>
      </c>
      <c r="D189" t="s">
        <v>365</v>
      </c>
      <c r="E189">
        <v>2031</v>
      </c>
      <c r="F189">
        <v>0</v>
      </c>
      <c r="G189">
        <v>1.0999999999999999E-2</v>
      </c>
      <c r="H189" s="2" t="str">
        <f t="shared" si="2"/>
        <v>EG_COALNER</v>
      </c>
    </row>
    <row r="190" spans="1:8" x14ac:dyDescent="0.25">
      <c r="A190" t="s">
        <v>13</v>
      </c>
      <c r="B190" t="s">
        <v>6</v>
      </c>
      <c r="C190" t="s">
        <v>9</v>
      </c>
      <c r="D190" t="s">
        <v>365</v>
      </c>
      <c r="E190">
        <v>2032</v>
      </c>
      <c r="F190">
        <v>0</v>
      </c>
      <c r="G190">
        <v>1.0999999999999999E-2</v>
      </c>
      <c r="H190" s="2" t="str">
        <f t="shared" si="2"/>
        <v>EG_COALNER</v>
      </c>
    </row>
    <row r="191" spans="1:8" x14ac:dyDescent="0.25">
      <c r="A191" t="s">
        <v>13</v>
      </c>
      <c r="B191" t="s">
        <v>6</v>
      </c>
      <c r="C191" t="s">
        <v>9</v>
      </c>
      <c r="D191" t="s">
        <v>365</v>
      </c>
      <c r="E191">
        <v>2033</v>
      </c>
      <c r="F191">
        <v>0</v>
      </c>
      <c r="G191">
        <v>1.0999999999999999E-2</v>
      </c>
      <c r="H191" s="2" t="str">
        <f t="shared" si="2"/>
        <v>EG_COALNER</v>
      </c>
    </row>
    <row r="192" spans="1:8" x14ac:dyDescent="0.25">
      <c r="A192" t="s">
        <v>13</v>
      </c>
      <c r="B192" t="s">
        <v>6</v>
      </c>
      <c r="C192" t="s">
        <v>9</v>
      </c>
      <c r="D192" t="s">
        <v>365</v>
      </c>
      <c r="E192">
        <v>2034</v>
      </c>
      <c r="F192">
        <v>0</v>
      </c>
      <c r="G192">
        <v>8.0000000000000002E-3</v>
      </c>
      <c r="H192" s="2" t="str">
        <f t="shared" si="2"/>
        <v>EG_COALNER</v>
      </c>
    </row>
    <row r="193" spans="1:8" x14ac:dyDescent="0.25">
      <c r="A193" t="s">
        <v>13</v>
      </c>
      <c r="B193" t="s">
        <v>6</v>
      </c>
      <c r="C193" t="s">
        <v>9</v>
      </c>
      <c r="D193" t="s">
        <v>365</v>
      </c>
      <c r="E193">
        <v>2035</v>
      </c>
      <c r="F193">
        <v>0</v>
      </c>
      <c r="G193">
        <v>7.0000000000000001E-3</v>
      </c>
      <c r="H193" s="2" t="str">
        <f t="shared" si="2"/>
        <v>EG_COALNER</v>
      </c>
    </row>
    <row r="194" spans="1:8" x14ac:dyDescent="0.25">
      <c r="A194" t="s">
        <v>13</v>
      </c>
      <c r="B194" t="s">
        <v>6</v>
      </c>
      <c r="C194" t="s">
        <v>9</v>
      </c>
      <c r="D194" t="s">
        <v>365</v>
      </c>
      <c r="E194">
        <v>2036</v>
      </c>
      <c r="F194">
        <v>0</v>
      </c>
      <c r="G194">
        <v>0.01</v>
      </c>
      <c r="H194" s="2" t="str">
        <f t="shared" si="2"/>
        <v>EG_COALNER</v>
      </c>
    </row>
    <row r="195" spans="1:8" x14ac:dyDescent="0.25">
      <c r="A195" t="s">
        <v>13</v>
      </c>
      <c r="B195" t="s">
        <v>6</v>
      </c>
      <c r="C195" t="s">
        <v>9</v>
      </c>
      <c r="D195" t="s">
        <v>365</v>
      </c>
      <c r="E195">
        <v>2037</v>
      </c>
      <c r="F195">
        <v>0</v>
      </c>
      <c r="G195">
        <v>1.0999999999999999E-2</v>
      </c>
      <c r="H195" s="2" t="str">
        <f t="shared" ref="H195:H258" si="3">_xlfn.CONCAT(A195,C195)</f>
        <v>EG_COALNER</v>
      </c>
    </row>
    <row r="196" spans="1:8" x14ac:dyDescent="0.25">
      <c r="A196" t="s">
        <v>13</v>
      </c>
      <c r="B196" t="s">
        <v>6</v>
      </c>
      <c r="C196" t="s">
        <v>9</v>
      </c>
      <c r="D196" t="s">
        <v>365</v>
      </c>
      <c r="E196">
        <v>2038</v>
      </c>
      <c r="F196">
        <v>0</v>
      </c>
      <c r="G196">
        <v>1.0999999999999999E-2</v>
      </c>
      <c r="H196" s="2" t="str">
        <f t="shared" si="3"/>
        <v>EG_COALNER</v>
      </c>
    </row>
    <row r="197" spans="1:8" x14ac:dyDescent="0.25">
      <c r="A197" t="s">
        <v>13</v>
      </c>
      <c r="B197" t="s">
        <v>6</v>
      </c>
      <c r="C197" t="s">
        <v>9</v>
      </c>
      <c r="D197" t="s">
        <v>365</v>
      </c>
      <c r="E197">
        <v>2039</v>
      </c>
      <c r="F197">
        <v>0</v>
      </c>
      <c r="G197">
        <v>1.0999999999999999E-2</v>
      </c>
      <c r="H197" s="2" t="str">
        <f t="shared" si="3"/>
        <v>EG_COALNER</v>
      </c>
    </row>
    <row r="198" spans="1:8" x14ac:dyDescent="0.25">
      <c r="A198" t="s">
        <v>13</v>
      </c>
      <c r="B198" t="s">
        <v>6</v>
      </c>
      <c r="C198" t="s">
        <v>9</v>
      </c>
      <c r="D198" t="s">
        <v>365</v>
      </c>
      <c r="E198">
        <v>2040</v>
      </c>
      <c r="F198">
        <v>0</v>
      </c>
      <c r="G198">
        <v>1.0999999999999999E-2</v>
      </c>
      <c r="H198" s="2" t="str">
        <f t="shared" si="3"/>
        <v>EG_COALNER</v>
      </c>
    </row>
    <row r="199" spans="1:8" x14ac:dyDescent="0.25">
      <c r="A199" t="s">
        <v>13</v>
      </c>
      <c r="B199" t="s">
        <v>6</v>
      </c>
      <c r="C199" t="s">
        <v>9</v>
      </c>
      <c r="D199" t="s">
        <v>365</v>
      </c>
      <c r="E199">
        <v>2041</v>
      </c>
      <c r="F199">
        <v>0</v>
      </c>
      <c r="G199">
        <v>1.0999999999999999E-2</v>
      </c>
      <c r="H199" s="2" t="str">
        <f t="shared" si="3"/>
        <v>EG_COALNER</v>
      </c>
    </row>
    <row r="200" spans="1:8" x14ac:dyDescent="0.25">
      <c r="A200" t="s">
        <v>13</v>
      </c>
      <c r="B200" t="s">
        <v>6</v>
      </c>
      <c r="C200" t="s">
        <v>8</v>
      </c>
      <c r="D200" t="s">
        <v>364</v>
      </c>
      <c r="E200">
        <v>2024</v>
      </c>
      <c r="F200">
        <v>0</v>
      </c>
      <c r="G200">
        <v>0</v>
      </c>
      <c r="H200" s="2" t="str">
        <f t="shared" si="3"/>
        <v>EG_COALSR</v>
      </c>
    </row>
    <row r="201" spans="1:8" x14ac:dyDescent="0.25">
      <c r="A201" t="s">
        <v>13</v>
      </c>
      <c r="B201" t="s">
        <v>6</v>
      </c>
      <c r="C201" t="s">
        <v>8</v>
      </c>
      <c r="D201" t="s">
        <v>364</v>
      </c>
      <c r="E201">
        <v>2025</v>
      </c>
      <c r="F201">
        <v>0</v>
      </c>
      <c r="G201">
        <v>0</v>
      </c>
      <c r="H201" s="2" t="str">
        <f t="shared" si="3"/>
        <v>EG_COALSR</v>
      </c>
    </row>
    <row r="202" spans="1:8" x14ac:dyDescent="0.25">
      <c r="A202" t="s">
        <v>13</v>
      </c>
      <c r="B202" t="s">
        <v>6</v>
      </c>
      <c r="C202" t="s">
        <v>8</v>
      </c>
      <c r="D202" t="s">
        <v>364</v>
      </c>
      <c r="E202">
        <v>2026</v>
      </c>
      <c r="F202">
        <v>0</v>
      </c>
      <c r="G202">
        <v>0</v>
      </c>
      <c r="H202" s="2" t="str">
        <f t="shared" si="3"/>
        <v>EG_COALSR</v>
      </c>
    </row>
    <row r="203" spans="1:8" x14ac:dyDescent="0.25">
      <c r="A203" t="s">
        <v>13</v>
      </c>
      <c r="B203" t="s">
        <v>6</v>
      </c>
      <c r="C203" t="s">
        <v>8</v>
      </c>
      <c r="D203" t="s">
        <v>364</v>
      </c>
      <c r="E203">
        <v>2027</v>
      </c>
      <c r="F203">
        <v>0</v>
      </c>
      <c r="G203">
        <v>0</v>
      </c>
      <c r="H203" s="2" t="str">
        <f t="shared" si="3"/>
        <v>EG_COALSR</v>
      </c>
    </row>
    <row r="204" spans="1:8" x14ac:dyDescent="0.25">
      <c r="A204" t="s">
        <v>13</v>
      </c>
      <c r="B204" t="s">
        <v>6</v>
      </c>
      <c r="C204" t="s">
        <v>8</v>
      </c>
      <c r="D204" t="s">
        <v>364</v>
      </c>
      <c r="E204">
        <v>2028</v>
      </c>
      <c r="F204">
        <v>0</v>
      </c>
      <c r="G204">
        <v>0</v>
      </c>
      <c r="H204" s="2" t="str">
        <f t="shared" si="3"/>
        <v>EG_COALSR</v>
      </c>
    </row>
    <row r="205" spans="1:8" x14ac:dyDescent="0.25">
      <c r="A205" t="s">
        <v>13</v>
      </c>
      <c r="B205" t="s">
        <v>6</v>
      </c>
      <c r="C205" t="s">
        <v>8</v>
      </c>
      <c r="D205" t="s">
        <v>364</v>
      </c>
      <c r="E205">
        <v>2029</v>
      </c>
      <c r="F205">
        <v>0</v>
      </c>
      <c r="G205">
        <v>0.56699999999999995</v>
      </c>
      <c r="H205" s="2" t="str">
        <f t="shared" si="3"/>
        <v>EG_COALSR</v>
      </c>
    </row>
    <row r="206" spans="1:8" x14ac:dyDescent="0.25">
      <c r="A206" t="s">
        <v>13</v>
      </c>
      <c r="B206" t="s">
        <v>6</v>
      </c>
      <c r="C206" t="s">
        <v>8</v>
      </c>
      <c r="D206" t="s">
        <v>364</v>
      </c>
      <c r="E206">
        <v>2030</v>
      </c>
      <c r="F206">
        <v>0</v>
      </c>
      <c r="G206">
        <v>0.52600000000000002</v>
      </c>
      <c r="H206" s="2" t="str">
        <f t="shared" si="3"/>
        <v>EG_COALSR</v>
      </c>
    </row>
    <row r="207" spans="1:8" x14ac:dyDescent="0.25">
      <c r="A207" t="s">
        <v>13</v>
      </c>
      <c r="B207" t="s">
        <v>6</v>
      </c>
      <c r="C207" t="s">
        <v>8</v>
      </c>
      <c r="D207" t="s">
        <v>364</v>
      </c>
      <c r="E207">
        <v>2031</v>
      </c>
      <c r="F207">
        <v>0</v>
      </c>
      <c r="G207">
        <v>0.52200000000000002</v>
      </c>
      <c r="H207" s="2" t="str">
        <f t="shared" si="3"/>
        <v>EG_COALSR</v>
      </c>
    </row>
    <row r="208" spans="1:8" x14ac:dyDescent="0.25">
      <c r="A208" t="s">
        <v>13</v>
      </c>
      <c r="B208" t="s">
        <v>6</v>
      </c>
      <c r="C208" t="s">
        <v>8</v>
      </c>
      <c r="D208" t="s">
        <v>364</v>
      </c>
      <c r="E208">
        <v>2032</v>
      </c>
      <c r="F208">
        <v>0</v>
      </c>
      <c r="G208">
        <v>0.56000000000000005</v>
      </c>
      <c r="H208" s="2" t="str">
        <f t="shared" si="3"/>
        <v>EG_COALSR</v>
      </c>
    </row>
    <row r="209" spans="1:8" x14ac:dyDescent="0.25">
      <c r="A209" t="s">
        <v>13</v>
      </c>
      <c r="B209" t="s">
        <v>6</v>
      </c>
      <c r="C209" t="s">
        <v>8</v>
      </c>
      <c r="D209" t="s">
        <v>364</v>
      </c>
      <c r="E209">
        <v>2033</v>
      </c>
      <c r="F209">
        <v>0</v>
      </c>
      <c r="G209">
        <v>0.56000000000000005</v>
      </c>
      <c r="H209" s="2" t="str">
        <f t="shared" si="3"/>
        <v>EG_COALSR</v>
      </c>
    </row>
    <row r="210" spans="1:8" x14ac:dyDescent="0.25">
      <c r="A210" t="s">
        <v>13</v>
      </c>
      <c r="B210" t="s">
        <v>6</v>
      </c>
      <c r="C210" t="s">
        <v>8</v>
      </c>
      <c r="D210" t="s">
        <v>364</v>
      </c>
      <c r="E210">
        <v>2034</v>
      </c>
      <c r="F210">
        <v>0</v>
      </c>
      <c r="G210">
        <v>0.41699999999999998</v>
      </c>
      <c r="H210" s="2" t="str">
        <f t="shared" si="3"/>
        <v>EG_COALSR</v>
      </c>
    </row>
    <row r="211" spans="1:8" x14ac:dyDescent="0.25">
      <c r="A211" t="s">
        <v>13</v>
      </c>
      <c r="B211" t="s">
        <v>6</v>
      </c>
      <c r="C211" t="s">
        <v>8</v>
      </c>
      <c r="D211" t="s">
        <v>364</v>
      </c>
      <c r="E211">
        <v>2035</v>
      </c>
      <c r="F211">
        <v>0</v>
      </c>
      <c r="G211">
        <v>0.36299999999999999</v>
      </c>
      <c r="H211" s="2" t="str">
        <f t="shared" si="3"/>
        <v>EG_COALSR</v>
      </c>
    </row>
    <row r="212" spans="1:8" x14ac:dyDescent="0.25">
      <c r="A212" t="s">
        <v>13</v>
      </c>
      <c r="B212" t="s">
        <v>6</v>
      </c>
      <c r="C212" t="s">
        <v>8</v>
      </c>
      <c r="D212" t="s">
        <v>364</v>
      </c>
      <c r="E212">
        <v>2036</v>
      </c>
      <c r="F212">
        <v>0</v>
      </c>
      <c r="G212">
        <v>0.47899999999999998</v>
      </c>
      <c r="H212" s="2" t="str">
        <f t="shared" si="3"/>
        <v>EG_COALSR</v>
      </c>
    </row>
    <row r="213" spans="1:8" x14ac:dyDescent="0.25">
      <c r="A213" t="s">
        <v>13</v>
      </c>
      <c r="B213" t="s">
        <v>6</v>
      </c>
      <c r="C213" t="s">
        <v>8</v>
      </c>
      <c r="D213" t="s">
        <v>364</v>
      </c>
      <c r="E213">
        <v>2037</v>
      </c>
      <c r="F213">
        <v>0</v>
      </c>
      <c r="G213">
        <v>0.53700000000000003</v>
      </c>
      <c r="H213" s="2" t="str">
        <f t="shared" si="3"/>
        <v>EG_COALSR</v>
      </c>
    </row>
    <row r="214" spans="1:8" x14ac:dyDescent="0.25">
      <c r="A214" t="s">
        <v>13</v>
      </c>
      <c r="B214" t="s">
        <v>6</v>
      </c>
      <c r="C214" t="s">
        <v>8</v>
      </c>
      <c r="D214" t="s">
        <v>364</v>
      </c>
      <c r="E214">
        <v>2038</v>
      </c>
      <c r="F214">
        <v>0</v>
      </c>
      <c r="G214">
        <v>0.56699999999999995</v>
      </c>
      <c r="H214" s="2" t="str">
        <f t="shared" si="3"/>
        <v>EG_COALSR</v>
      </c>
    </row>
    <row r="215" spans="1:8" x14ac:dyDescent="0.25">
      <c r="A215" t="s">
        <v>13</v>
      </c>
      <c r="B215" t="s">
        <v>6</v>
      </c>
      <c r="C215" t="s">
        <v>8</v>
      </c>
      <c r="D215" t="s">
        <v>364</v>
      </c>
      <c r="E215">
        <v>2039</v>
      </c>
      <c r="F215">
        <v>0</v>
      </c>
      <c r="G215">
        <v>0.56699999999999995</v>
      </c>
      <c r="H215" s="2" t="str">
        <f t="shared" si="3"/>
        <v>EG_COALSR</v>
      </c>
    </row>
    <row r="216" spans="1:8" x14ac:dyDescent="0.25">
      <c r="A216" t="s">
        <v>13</v>
      </c>
      <c r="B216" t="s">
        <v>6</v>
      </c>
      <c r="C216" t="s">
        <v>8</v>
      </c>
      <c r="D216" t="s">
        <v>364</v>
      </c>
      <c r="E216">
        <v>2040</v>
      </c>
      <c r="F216">
        <v>0</v>
      </c>
      <c r="G216">
        <v>0.56699999999999995</v>
      </c>
      <c r="H216" s="2" t="str">
        <f t="shared" si="3"/>
        <v>EG_COALSR</v>
      </c>
    </row>
    <row r="217" spans="1:8" x14ac:dyDescent="0.25">
      <c r="A217" t="s">
        <v>13</v>
      </c>
      <c r="B217" t="s">
        <v>6</v>
      </c>
      <c r="C217" t="s">
        <v>8</v>
      </c>
      <c r="D217" t="s">
        <v>364</v>
      </c>
      <c r="E217">
        <v>2041</v>
      </c>
      <c r="F217">
        <v>0</v>
      </c>
      <c r="G217">
        <v>0.56699999999999995</v>
      </c>
      <c r="H217" s="2" t="str">
        <f t="shared" si="3"/>
        <v>EG_COALSR</v>
      </c>
    </row>
    <row r="218" spans="1:8" x14ac:dyDescent="0.25">
      <c r="A218" t="s">
        <v>13</v>
      </c>
      <c r="B218" t="s">
        <v>6</v>
      </c>
      <c r="C218" t="s">
        <v>8</v>
      </c>
      <c r="D218" t="s">
        <v>363</v>
      </c>
      <c r="E218">
        <v>2024</v>
      </c>
      <c r="F218">
        <v>0</v>
      </c>
      <c r="G218">
        <v>0</v>
      </c>
      <c r="H218" s="2" t="str">
        <f t="shared" si="3"/>
        <v>EG_COALSR</v>
      </c>
    </row>
    <row r="219" spans="1:8" x14ac:dyDescent="0.25">
      <c r="A219" t="s">
        <v>13</v>
      </c>
      <c r="B219" t="s">
        <v>6</v>
      </c>
      <c r="C219" t="s">
        <v>8</v>
      </c>
      <c r="D219" t="s">
        <v>363</v>
      </c>
      <c r="E219">
        <v>2025</v>
      </c>
      <c r="F219">
        <v>0</v>
      </c>
      <c r="G219">
        <v>0</v>
      </c>
      <c r="H219" s="2" t="str">
        <f t="shared" si="3"/>
        <v>EG_COALSR</v>
      </c>
    </row>
    <row r="220" spans="1:8" x14ac:dyDescent="0.25">
      <c r="A220" t="s">
        <v>13</v>
      </c>
      <c r="B220" t="s">
        <v>6</v>
      </c>
      <c r="C220" t="s">
        <v>8</v>
      </c>
      <c r="D220" t="s">
        <v>363</v>
      </c>
      <c r="E220">
        <v>2026</v>
      </c>
      <c r="F220">
        <v>0</v>
      </c>
      <c r="G220">
        <v>0</v>
      </c>
      <c r="H220" s="2" t="str">
        <f t="shared" si="3"/>
        <v>EG_COALSR</v>
      </c>
    </row>
    <row r="221" spans="1:8" x14ac:dyDescent="0.25">
      <c r="A221" t="s">
        <v>13</v>
      </c>
      <c r="B221" t="s">
        <v>6</v>
      </c>
      <c r="C221" t="s">
        <v>8</v>
      </c>
      <c r="D221" t="s">
        <v>363</v>
      </c>
      <c r="E221">
        <v>2027</v>
      </c>
      <c r="F221">
        <v>0</v>
      </c>
      <c r="G221">
        <v>0</v>
      </c>
      <c r="H221" s="2" t="str">
        <f t="shared" si="3"/>
        <v>EG_COALSR</v>
      </c>
    </row>
    <row r="222" spans="1:8" x14ac:dyDescent="0.25">
      <c r="A222" t="s">
        <v>13</v>
      </c>
      <c r="B222" t="s">
        <v>6</v>
      </c>
      <c r="C222" t="s">
        <v>8</v>
      </c>
      <c r="D222" t="s">
        <v>363</v>
      </c>
      <c r="E222">
        <v>2028</v>
      </c>
      <c r="F222">
        <v>0</v>
      </c>
      <c r="G222">
        <v>0</v>
      </c>
      <c r="H222" s="2" t="str">
        <f t="shared" si="3"/>
        <v>EG_COALSR</v>
      </c>
    </row>
    <row r="223" spans="1:8" x14ac:dyDescent="0.25">
      <c r="A223" t="s">
        <v>13</v>
      </c>
      <c r="B223" t="s">
        <v>6</v>
      </c>
      <c r="C223" t="s">
        <v>8</v>
      </c>
      <c r="D223" t="s">
        <v>363</v>
      </c>
      <c r="E223">
        <v>2029</v>
      </c>
      <c r="F223">
        <v>0</v>
      </c>
      <c r="G223">
        <v>0.56999999999999995</v>
      </c>
      <c r="H223" s="2" t="str">
        <f t="shared" si="3"/>
        <v>EG_COALSR</v>
      </c>
    </row>
    <row r="224" spans="1:8" x14ac:dyDescent="0.25">
      <c r="A224" t="s">
        <v>13</v>
      </c>
      <c r="B224" t="s">
        <v>6</v>
      </c>
      <c r="C224" t="s">
        <v>8</v>
      </c>
      <c r="D224" t="s">
        <v>363</v>
      </c>
      <c r="E224">
        <v>2030</v>
      </c>
      <c r="F224">
        <v>0</v>
      </c>
      <c r="G224">
        <v>0.52900000000000003</v>
      </c>
      <c r="H224" s="2" t="str">
        <f t="shared" si="3"/>
        <v>EG_COALSR</v>
      </c>
    </row>
    <row r="225" spans="1:8" x14ac:dyDescent="0.25">
      <c r="A225" t="s">
        <v>13</v>
      </c>
      <c r="B225" t="s">
        <v>6</v>
      </c>
      <c r="C225" t="s">
        <v>8</v>
      </c>
      <c r="D225" t="s">
        <v>363</v>
      </c>
      <c r="E225">
        <v>2031</v>
      </c>
      <c r="F225">
        <v>0</v>
      </c>
      <c r="G225">
        <v>0.52500000000000002</v>
      </c>
      <c r="H225" s="2" t="str">
        <f t="shared" si="3"/>
        <v>EG_COALSR</v>
      </c>
    </row>
    <row r="226" spans="1:8" x14ac:dyDescent="0.25">
      <c r="A226" t="s">
        <v>13</v>
      </c>
      <c r="B226" t="s">
        <v>6</v>
      </c>
      <c r="C226" t="s">
        <v>8</v>
      </c>
      <c r="D226" t="s">
        <v>363</v>
      </c>
      <c r="E226">
        <v>2032</v>
      </c>
      <c r="F226">
        <v>0</v>
      </c>
      <c r="G226">
        <v>0.56299999999999994</v>
      </c>
      <c r="H226" s="2" t="str">
        <f t="shared" si="3"/>
        <v>EG_COALSR</v>
      </c>
    </row>
    <row r="227" spans="1:8" x14ac:dyDescent="0.25">
      <c r="A227" t="s">
        <v>13</v>
      </c>
      <c r="B227" t="s">
        <v>6</v>
      </c>
      <c r="C227" t="s">
        <v>8</v>
      </c>
      <c r="D227" t="s">
        <v>363</v>
      </c>
      <c r="E227">
        <v>2033</v>
      </c>
      <c r="F227">
        <v>0</v>
      </c>
      <c r="G227">
        <v>0.56299999999999994</v>
      </c>
      <c r="H227" s="2" t="str">
        <f t="shared" si="3"/>
        <v>EG_COALSR</v>
      </c>
    </row>
    <row r="228" spans="1:8" x14ac:dyDescent="0.25">
      <c r="A228" t="s">
        <v>13</v>
      </c>
      <c r="B228" t="s">
        <v>6</v>
      </c>
      <c r="C228" t="s">
        <v>8</v>
      </c>
      <c r="D228" t="s">
        <v>363</v>
      </c>
      <c r="E228">
        <v>2034</v>
      </c>
      <c r="F228">
        <v>0</v>
      </c>
      <c r="G228">
        <v>0.42</v>
      </c>
      <c r="H228" s="2" t="str">
        <f t="shared" si="3"/>
        <v>EG_COALSR</v>
      </c>
    </row>
    <row r="229" spans="1:8" x14ac:dyDescent="0.25">
      <c r="A229" t="s">
        <v>13</v>
      </c>
      <c r="B229" t="s">
        <v>6</v>
      </c>
      <c r="C229" t="s">
        <v>8</v>
      </c>
      <c r="D229" t="s">
        <v>363</v>
      </c>
      <c r="E229">
        <v>2035</v>
      </c>
      <c r="F229">
        <v>0</v>
      </c>
      <c r="G229">
        <v>0.36499999999999999</v>
      </c>
      <c r="H229" s="2" t="str">
        <f t="shared" si="3"/>
        <v>EG_COALSR</v>
      </c>
    </row>
    <row r="230" spans="1:8" x14ac:dyDescent="0.25">
      <c r="A230" t="s">
        <v>13</v>
      </c>
      <c r="B230" t="s">
        <v>6</v>
      </c>
      <c r="C230" t="s">
        <v>8</v>
      </c>
      <c r="D230" t="s">
        <v>363</v>
      </c>
      <c r="E230">
        <v>2036</v>
      </c>
      <c r="F230">
        <v>0</v>
      </c>
      <c r="G230">
        <v>0.48099999999999998</v>
      </c>
      <c r="H230" s="2" t="str">
        <f t="shared" si="3"/>
        <v>EG_COALSR</v>
      </c>
    </row>
    <row r="231" spans="1:8" x14ac:dyDescent="0.25">
      <c r="A231" t="s">
        <v>13</v>
      </c>
      <c r="B231" t="s">
        <v>6</v>
      </c>
      <c r="C231" t="s">
        <v>8</v>
      </c>
      <c r="D231" t="s">
        <v>363</v>
      </c>
      <c r="E231">
        <v>2037</v>
      </c>
      <c r="F231">
        <v>0</v>
      </c>
      <c r="G231">
        <v>0.54</v>
      </c>
      <c r="H231" s="2" t="str">
        <f t="shared" si="3"/>
        <v>EG_COALSR</v>
      </c>
    </row>
    <row r="232" spans="1:8" x14ac:dyDescent="0.25">
      <c r="A232" t="s">
        <v>13</v>
      </c>
      <c r="B232" t="s">
        <v>6</v>
      </c>
      <c r="C232" t="s">
        <v>8</v>
      </c>
      <c r="D232" t="s">
        <v>363</v>
      </c>
      <c r="E232">
        <v>2038</v>
      </c>
      <c r="F232">
        <v>0</v>
      </c>
      <c r="G232">
        <v>0.56999999999999995</v>
      </c>
      <c r="H232" s="2" t="str">
        <f t="shared" si="3"/>
        <v>EG_COALSR</v>
      </c>
    </row>
    <row r="233" spans="1:8" x14ac:dyDescent="0.25">
      <c r="A233" t="s">
        <v>13</v>
      </c>
      <c r="B233" t="s">
        <v>6</v>
      </c>
      <c r="C233" t="s">
        <v>8</v>
      </c>
      <c r="D233" t="s">
        <v>363</v>
      </c>
      <c r="E233">
        <v>2039</v>
      </c>
      <c r="F233">
        <v>0</v>
      </c>
      <c r="G233">
        <v>0.56999999999999995</v>
      </c>
      <c r="H233" s="2" t="str">
        <f t="shared" si="3"/>
        <v>EG_COALSR</v>
      </c>
    </row>
    <row r="234" spans="1:8" x14ac:dyDescent="0.25">
      <c r="A234" t="s">
        <v>13</v>
      </c>
      <c r="B234" t="s">
        <v>6</v>
      </c>
      <c r="C234" t="s">
        <v>8</v>
      </c>
      <c r="D234" t="s">
        <v>363</v>
      </c>
      <c r="E234">
        <v>2040</v>
      </c>
      <c r="F234">
        <v>0</v>
      </c>
      <c r="G234">
        <v>0.56999999999999995</v>
      </c>
      <c r="H234" s="2" t="str">
        <f t="shared" si="3"/>
        <v>EG_COALSR</v>
      </c>
    </row>
    <row r="235" spans="1:8" x14ac:dyDescent="0.25">
      <c r="A235" t="s">
        <v>13</v>
      </c>
      <c r="B235" t="s">
        <v>6</v>
      </c>
      <c r="C235" t="s">
        <v>8</v>
      </c>
      <c r="D235" t="s">
        <v>363</v>
      </c>
      <c r="E235">
        <v>2041</v>
      </c>
      <c r="F235">
        <v>0</v>
      </c>
      <c r="G235">
        <v>0.56999999999999995</v>
      </c>
      <c r="H235" s="2" t="str">
        <f t="shared" si="3"/>
        <v>EG_COALSR</v>
      </c>
    </row>
    <row r="236" spans="1:8" x14ac:dyDescent="0.25">
      <c r="A236" t="s">
        <v>13</v>
      </c>
      <c r="B236" t="s">
        <v>6</v>
      </c>
      <c r="C236" t="s">
        <v>8</v>
      </c>
      <c r="D236" t="s">
        <v>362</v>
      </c>
      <c r="E236">
        <v>2024</v>
      </c>
      <c r="F236">
        <v>0</v>
      </c>
      <c r="G236">
        <v>0</v>
      </c>
      <c r="H236" s="2" t="str">
        <f t="shared" si="3"/>
        <v>EG_COALSR</v>
      </c>
    </row>
    <row r="237" spans="1:8" x14ac:dyDescent="0.25">
      <c r="A237" t="s">
        <v>13</v>
      </c>
      <c r="B237" t="s">
        <v>6</v>
      </c>
      <c r="C237" t="s">
        <v>8</v>
      </c>
      <c r="D237" t="s">
        <v>362</v>
      </c>
      <c r="E237">
        <v>2025</v>
      </c>
      <c r="F237">
        <v>0</v>
      </c>
      <c r="G237">
        <v>0</v>
      </c>
      <c r="H237" s="2" t="str">
        <f t="shared" si="3"/>
        <v>EG_COALSR</v>
      </c>
    </row>
    <row r="238" spans="1:8" x14ac:dyDescent="0.25">
      <c r="A238" t="s">
        <v>13</v>
      </c>
      <c r="B238" t="s">
        <v>6</v>
      </c>
      <c r="C238" t="s">
        <v>8</v>
      </c>
      <c r="D238" t="s">
        <v>362</v>
      </c>
      <c r="E238">
        <v>2026</v>
      </c>
      <c r="F238">
        <v>0</v>
      </c>
      <c r="G238">
        <v>0</v>
      </c>
      <c r="H238" s="2" t="str">
        <f t="shared" si="3"/>
        <v>EG_COALSR</v>
      </c>
    </row>
    <row r="239" spans="1:8" x14ac:dyDescent="0.25">
      <c r="A239" t="s">
        <v>13</v>
      </c>
      <c r="B239" t="s">
        <v>6</v>
      </c>
      <c r="C239" t="s">
        <v>8</v>
      </c>
      <c r="D239" t="s">
        <v>362</v>
      </c>
      <c r="E239">
        <v>2027</v>
      </c>
      <c r="F239">
        <v>0</v>
      </c>
      <c r="G239">
        <v>0</v>
      </c>
      <c r="H239" s="2" t="str">
        <f t="shared" si="3"/>
        <v>EG_COALSR</v>
      </c>
    </row>
    <row r="240" spans="1:8" x14ac:dyDescent="0.25">
      <c r="A240" t="s">
        <v>13</v>
      </c>
      <c r="B240" t="s">
        <v>6</v>
      </c>
      <c r="C240" t="s">
        <v>8</v>
      </c>
      <c r="D240" t="s">
        <v>362</v>
      </c>
      <c r="E240">
        <v>2028</v>
      </c>
      <c r="F240">
        <v>0</v>
      </c>
      <c r="G240">
        <v>0</v>
      </c>
      <c r="H240" s="2" t="str">
        <f t="shared" si="3"/>
        <v>EG_COALSR</v>
      </c>
    </row>
    <row r="241" spans="1:8" x14ac:dyDescent="0.25">
      <c r="A241" t="s">
        <v>13</v>
      </c>
      <c r="B241" t="s">
        <v>6</v>
      </c>
      <c r="C241" t="s">
        <v>8</v>
      </c>
      <c r="D241" t="s">
        <v>362</v>
      </c>
      <c r="E241">
        <v>2029</v>
      </c>
      <c r="F241">
        <v>0</v>
      </c>
      <c r="G241">
        <v>9.7000000000000003E-2</v>
      </c>
      <c r="H241" s="2" t="str">
        <f t="shared" si="3"/>
        <v>EG_COALSR</v>
      </c>
    </row>
    <row r="242" spans="1:8" x14ac:dyDescent="0.25">
      <c r="A242" t="s">
        <v>13</v>
      </c>
      <c r="B242" t="s">
        <v>6</v>
      </c>
      <c r="C242" t="s">
        <v>8</v>
      </c>
      <c r="D242" t="s">
        <v>362</v>
      </c>
      <c r="E242">
        <v>2030</v>
      </c>
      <c r="F242">
        <v>0</v>
      </c>
      <c r="G242">
        <v>0.09</v>
      </c>
      <c r="H242" s="2" t="str">
        <f t="shared" si="3"/>
        <v>EG_COALSR</v>
      </c>
    </row>
    <row r="243" spans="1:8" x14ac:dyDescent="0.25">
      <c r="A243" t="s">
        <v>13</v>
      </c>
      <c r="B243" t="s">
        <v>6</v>
      </c>
      <c r="C243" t="s">
        <v>8</v>
      </c>
      <c r="D243" t="s">
        <v>362</v>
      </c>
      <c r="E243">
        <v>2031</v>
      </c>
      <c r="F243">
        <v>0</v>
      </c>
      <c r="G243">
        <v>8.8999999999999996E-2</v>
      </c>
      <c r="H243" s="2" t="str">
        <f t="shared" si="3"/>
        <v>EG_COALSR</v>
      </c>
    </row>
    <row r="244" spans="1:8" x14ac:dyDescent="0.25">
      <c r="A244" t="s">
        <v>13</v>
      </c>
      <c r="B244" t="s">
        <v>6</v>
      </c>
      <c r="C244" t="s">
        <v>8</v>
      </c>
      <c r="D244" t="s">
        <v>362</v>
      </c>
      <c r="E244">
        <v>2032</v>
      </c>
      <c r="F244">
        <v>0</v>
      </c>
      <c r="G244">
        <v>9.5000000000000001E-2</v>
      </c>
      <c r="H244" s="2" t="str">
        <f t="shared" si="3"/>
        <v>EG_COALSR</v>
      </c>
    </row>
    <row r="245" spans="1:8" x14ac:dyDescent="0.25">
      <c r="A245" t="s">
        <v>13</v>
      </c>
      <c r="B245" t="s">
        <v>6</v>
      </c>
      <c r="C245" t="s">
        <v>8</v>
      </c>
      <c r="D245" t="s">
        <v>362</v>
      </c>
      <c r="E245">
        <v>2033</v>
      </c>
      <c r="F245">
        <v>0</v>
      </c>
      <c r="G245">
        <v>9.5000000000000001E-2</v>
      </c>
      <c r="H245" s="2" t="str">
        <f t="shared" si="3"/>
        <v>EG_COALSR</v>
      </c>
    </row>
    <row r="246" spans="1:8" x14ac:dyDescent="0.25">
      <c r="A246" t="s">
        <v>13</v>
      </c>
      <c r="B246" t="s">
        <v>6</v>
      </c>
      <c r="C246" t="s">
        <v>8</v>
      </c>
      <c r="D246" t="s">
        <v>362</v>
      </c>
      <c r="E246">
        <v>2034</v>
      </c>
      <c r="F246">
        <v>0</v>
      </c>
      <c r="G246">
        <v>7.0999999999999994E-2</v>
      </c>
      <c r="H246" s="2" t="str">
        <f t="shared" si="3"/>
        <v>EG_COALSR</v>
      </c>
    </row>
    <row r="247" spans="1:8" x14ac:dyDescent="0.25">
      <c r="A247" t="s">
        <v>13</v>
      </c>
      <c r="B247" t="s">
        <v>6</v>
      </c>
      <c r="C247" t="s">
        <v>8</v>
      </c>
      <c r="D247" t="s">
        <v>362</v>
      </c>
      <c r="E247">
        <v>2035</v>
      </c>
      <c r="F247">
        <v>0</v>
      </c>
      <c r="G247">
        <v>6.2E-2</v>
      </c>
      <c r="H247" s="2" t="str">
        <f t="shared" si="3"/>
        <v>EG_COALSR</v>
      </c>
    </row>
    <row r="248" spans="1:8" x14ac:dyDescent="0.25">
      <c r="A248" t="s">
        <v>13</v>
      </c>
      <c r="B248" t="s">
        <v>6</v>
      </c>
      <c r="C248" t="s">
        <v>8</v>
      </c>
      <c r="D248" t="s">
        <v>362</v>
      </c>
      <c r="E248">
        <v>2036</v>
      </c>
      <c r="F248">
        <v>0</v>
      </c>
      <c r="G248">
        <v>8.2000000000000003E-2</v>
      </c>
      <c r="H248" s="2" t="str">
        <f t="shared" si="3"/>
        <v>EG_COALSR</v>
      </c>
    </row>
    <row r="249" spans="1:8" x14ac:dyDescent="0.25">
      <c r="A249" t="s">
        <v>13</v>
      </c>
      <c r="B249" t="s">
        <v>6</v>
      </c>
      <c r="C249" t="s">
        <v>8</v>
      </c>
      <c r="D249" t="s">
        <v>362</v>
      </c>
      <c r="E249">
        <v>2037</v>
      </c>
      <c r="F249">
        <v>0</v>
      </c>
      <c r="G249">
        <v>9.0999999999999998E-2</v>
      </c>
      <c r="H249" s="2" t="str">
        <f t="shared" si="3"/>
        <v>EG_COALSR</v>
      </c>
    </row>
    <row r="250" spans="1:8" x14ac:dyDescent="0.25">
      <c r="A250" t="s">
        <v>13</v>
      </c>
      <c r="B250" t="s">
        <v>6</v>
      </c>
      <c r="C250" t="s">
        <v>8</v>
      </c>
      <c r="D250" t="s">
        <v>362</v>
      </c>
      <c r="E250">
        <v>2038</v>
      </c>
      <c r="F250">
        <v>0</v>
      </c>
      <c r="G250">
        <v>9.7000000000000003E-2</v>
      </c>
      <c r="H250" s="2" t="str">
        <f t="shared" si="3"/>
        <v>EG_COALSR</v>
      </c>
    </row>
    <row r="251" spans="1:8" x14ac:dyDescent="0.25">
      <c r="A251" t="s">
        <v>13</v>
      </c>
      <c r="B251" t="s">
        <v>6</v>
      </c>
      <c r="C251" t="s">
        <v>8</v>
      </c>
      <c r="D251" t="s">
        <v>362</v>
      </c>
      <c r="E251">
        <v>2039</v>
      </c>
      <c r="F251">
        <v>0</v>
      </c>
      <c r="G251">
        <v>9.7000000000000003E-2</v>
      </c>
      <c r="H251" s="2" t="str">
        <f t="shared" si="3"/>
        <v>EG_COALSR</v>
      </c>
    </row>
    <row r="252" spans="1:8" x14ac:dyDescent="0.25">
      <c r="A252" t="s">
        <v>13</v>
      </c>
      <c r="B252" t="s">
        <v>6</v>
      </c>
      <c r="C252" t="s">
        <v>8</v>
      </c>
      <c r="D252" t="s">
        <v>362</v>
      </c>
      <c r="E252">
        <v>2040</v>
      </c>
      <c r="F252">
        <v>0</v>
      </c>
      <c r="G252">
        <v>9.7000000000000003E-2</v>
      </c>
      <c r="H252" s="2" t="str">
        <f t="shared" si="3"/>
        <v>EG_COALSR</v>
      </c>
    </row>
    <row r="253" spans="1:8" x14ac:dyDescent="0.25">
      <c r="A253" t="s">
        <v>13</v>
      </c>
      <c r="B253" t="s">
        <v>6</v>
      </c>
      <c r="C253" t="s">
        <v>8</v>
      </c>
      <c r="D253" t="s">
        <v>362</v>
      </c>
      <c r="E253">
        <v>2041</v>
      </c>
      <c r="F253">
        <v>0</v>
      </c>
      <c r="G253">
        <v>9.7000000000000003E-2</v>
      </c>
      <c r="H253" s="2" t="str">
        <f t="shared" si="3"/>
        <v>EG_COALSR</v>
      </c>
    </row>
    <row r="254" spans="1:8" x14ac:dyDescent="0.25">
      <c r="A254" t="s">
        <v>13</v>
      </c>
      <c r="B254" t="s">
        <v>6</v>
      </c>
      <c r="C254" t="s">
        <v>8</v>
      </c>
      <c r="D254" t="s">
        <v>361</v>
      </c>
      <c r="E254">
        <v>2024</v>
      </c>
      <c r="F254">
        <v>0</v>
      </c>
      <c r="G254">
        <v>0</v>
      </c>
      <c r="H254" s="2" t="str">
        <f t="shared" si="3"/>
        <v>EG_COALSR</v>
      </c>
    </row>
    <row r="255" spans="1:8" x14ac:dyDescent="0.25">
      <c r="A255" t="s">
        <v>13</v>
      </c>
      <c r="B255" t="s">
        <v>6</v>
      </c>
      <c r="C255" t="s">
        <v>8</v>
      </c>
      <c r="D255" t="s">
        <v>361</v>
      </c>
      <c r="E255">
        <v>2025</v>
      </c>
      <c r="F255">
        <v>0</v>
      </c>
      <c r="G255">
        <v>0</v>
      </c>
      <c r="H255" s="2" t="str">
        <f t="shared" si="3"/>
        <v>EG_COALSR</v>
      </c>
    </row>
    <row r="256" spans="1:8" x14ac:dyDescent="0.25">
      <c r="A256" t="s">
        <v>13</v>
      </c>
      <c r="B256" t="s">
        <v>6</v>
      </c>
      <c r="C256" t="s">
        <v>8</v>
      </c>
      <c r="D256" t="s">
        <v>361</v>
      </c>
      <c r="E256">
        <v>2026</v>
      </c>
      <c r="F256">
        <v>0</v>
      </c>
      <c r="G256">
        <v>0</v>
      </c>
      <c r="H256" s="2" t="str">
        <f t="shared" si="3"/>
        <v>EG_COALSR</v>
      </c>
    </row>
    <row r="257" spans="1:8" x14ac:dyDescent="0.25">
      <c r="A257" t="s">
        <v>13</v>
      </c>
      <c r="B257" t="s">
        <v>6</v>
      </c>
      <c r="C257" t="s">
        <v>8</v>
      </c>
      <c r="D257" t="s">
        <v>361</v>
      </c>
      <c r="E257">
        <v>2027</v>
      </c>
      <c r="F257">
        <v>2.12</v>
      </c>
      <c r="G257">
        <v>2.12</v>
      </c>
      <c r="H257" s="2" t="str">
        <f t="shared" si="3"/>
        <v>EG_COALSR</v>
      </c>
    </row>
    <row r="258" spans="1:8" x14ac:dyDescent="0.25">
      <c r="A258" t="s">
        <v>13</v>
      </c>
      <c r="B258" t="s">
        <v>6</v>
      </c>
      <c r="C258" t="s">
        <v>8</v>
      </c>
      <c r="D258" t="s">
        <v>361</v>
      </c>
      <c r="E258">
        <v>2028</v>
      </c>
      <c r="F258">
        <v>1.32</v>
      </c>
      <c r="G258">
        <v>1.32</v>
      </c>
      <c r="H258" s="2" t="str">
        <f t="shared" si="3"/>
        <v>EG_COALSR</v>
      </c>
    </row>
    <row r="259" spans="1:8" x14ac:dyDescent="0.25">
      <c r="A259" t="s">
        <v>13</v>
      </c>
      <c r="B259" t="s">
        <v>6</v>
      </c>
      <c r="C259" t="s">
        <v>8</v>
      </c>
      <c r="D259" t="s">
        <v>361</v>
      </c>
      <c r="E259">
        <v>2029</v>
      </c>
      <c r="F259">
        <v>0</v>
      </c>
      <c r="G259">
        <v>0.70299999999999996</v>
      </c>
      <c r="H259" s="2" t="str">
        <f t="shared" ref="H259:H322" si="4">_xlfn.CONCAT(A259,C259)</f>
        <v>EG_COALSR</v>
      </c>
    </row>
    <row r="260" spans="1:8" x14ac:dyDescent="0.25">
      <c r="A260" t="s">
        <v>13</v>
      </c>
      <c r="B260" t="s">
        <v>6</v>
      </c>
      <c r="C260" t="s">
        <v>8</v>
      </c>
      <c r="D260" t="s">
        <v>361</v>
      </c>
      <c r="E260">
        <v>2030</v>
      </c>
      <c r="F260">
        <v>0</v>
      </c>
      <c r="G260">
        <v>0.65200000000000002</v>
      </c>
      <c r="H260" s="2" t="str">
        <f t="shared" si="4"/>
        <v>EG_COALSR</v>
      </c>
    </row>
    <row r="261" spans="1:8" x14ac:dyDescent="0.25">
      <c r="A261" t="s">
        <v>13</v>
      </c>
      <c r="B261" t="s">
        <v>6</v>
      </c>
      <c r="C261" t="s">
        <v>8</v>
      </c>
      <c r="D261" t="s">
        <v>361</v>
      </c>
      <c r="E261">
        <v>2031</v>
      </c>
      <c r="F261">
        <v>0</v>
      </c>
      <c r="G261">
        <v>0.64800000000000002</v>
      </c>
      <c r="H261" s="2" t="str">
        <f t="shared" si="4"/>
        <v>EG_COALSR</v>
      </c>
    </row>
    <row r="262" spans="1:8" x14ac:dyDescent="0.25">
      <c r="A262" t="s">
        <v>13</v>
      </c>
      <c r="B262" t="s">
        <v>6</v>
      </c>
      <c r="C262" t="s">
        <v>8</v>
      </c>
      <c r="D262" t="s">
        <v>361</v>
      </c>
      <c r="E262">
        <v>2032</v>
      </c>
      <c r="F262">
        <v>0</v>
      </c>
      <c r="G262">
        <v>0.69499999999999995</v>
      </c>
      <c r="H262" s="2" t="str">
        <f t="shared" si="4"/>
        <v>EG_COALSR</v>
      </c>
    </row>
    <row r="263" spans="1:8" x14ac:dyDescent="0.25">
      <c r="A263" t="s">
        <v>13</v>
      </c>
      <c r="B263" t="s">
        <v>6</v>
      </c>
      <c r="C263" t="s">
        <v>8</v>
      </c>
      <c r="D263" t="s">
        <v>361</v>
      </c>
      <c r="E263">
        <v>2033</v>
      </c>
      <c r="F263">
        <v>0</v>
      </c>
      <c r="G263">
        <v>0.69499999999999995</v>
      </c>
      <c r="H263" s="2" t="str">
        <f t="shared" si="4"/>
        <v>EG_COALSR</v>
      </c>
    </row>
    <row r="264" spans="1:8" x14ac:dyDescent="0.25">
      <c r="A264" t="s">
        <v>13</v>
      </c>
      <c r="B264" t="s">
        <v>6</v>
      </c>
      <c r="C264" t="s">
        <v>8</v>
      </c>
      <c r="D264" t="s">
        <v>361</v>
      </c>
      <c r="E264">
        <v>2034</v>
      </c>
      <c r="F264">
        <v>0</v>
      </c>
      <c r="G264">
        <v>0.51800000000000002</v>
      </c>
      <c r="H264" s="2" t="str">
        <f t="shared" si="4"/>
        <v>EG_COALSR</v>
      </c>
    </row>
    <row r="265" spans="1:8" x14ac:dyDescent="0.25">
      <c r="A265" t="s">
        <v>13</v>
      </c>
      <c r="B265" t="s">
        <v>6</v>
      </c>
      <c r="C265" t="s">
        <v>8</v>
      </c>
      <c r="D265" t="s">
        <v>361</v>
      </c>
      <c r="E265">
        <v>2035</v>
      </c>
      <c r="F265">
        <v>0</v>
      </c>
      <c r="G265">
        <v>0.45</v>
      </c>
      <c r="H265" s="2" t="str">
        <f t="shared" si="4"/>
        <v>EG_COALSR</v>
      </c>
    </row>
    <row r="266" spans="1:8" x14ac:dyDescent="0.25">
      <c r="A266" t="s">
        <v>13</v>
      </c>
      <c r="B266" t="s">
        <v>6</v>
      </c>
      <c r="C266" t="s">
        <v>8</v>
      </c>
      <c r="D266" t="s">
        <v>361</v>
      </c>
      <c r="E266">
        <v>2036</v>
      </c>
      <c r="F266">
        <v>0</v>
      </c>
      <c r="G266">
        <v>0.59399999999999997</v>
      </c>
      <c r="H266" s="2" t="str">
        <f t="shared" si="4"/>
        <v>EG_COALSR</v>
      </c>
    </row>
    <row r="267" spans="1:8" x14ac:dyDescent="0.25">
      <c r="A267" t="s">
        <v>13</v>
      </c>
      <c r="B267" t="s">
        <v>6</v>
      </c>
      <c r="C267" t="s">
        <v>8</v>
      </c>
      <c r="D267" t="s">
        <v>361</v>
      </c>
      <c r="E267">
        <v>2037</v>
      </c>
      <c r="F267">
        <v>0</v>
      </c>
      <c r="G267">
        <v>0.66700000000000004</v>
      </c>
      <c r="H267" s="2" t="str">
        <f t="shared" si="4"/>
        <v>EG_COALSR</v>
      </c>
    </row>
    <row r="268" spans="1:8" x14ac:dyDescent="0.25">
      <c r="A268" t="s">
        <v>13</v>
      </c>
      <c r="B268" t="s">
        <v>6</v>
      </c>
      <c r="C268" t="s">
        <v>8</v>
      </c>
      <c r="D268" t="s">
        <v>361</v>
      </c>
      <c r="E268">
        <v>2038</v>
      </c>
      <c r="F268">
        <v>0</v>
      </c>
      <c r="G268">
        <v>0.70299999999999996</v>
      </c>
      <c r="H268" s="2" t="str">
        <f t="shared" si="4"/>
        <v>EG_COALSR</v>
      </c>
    </row>
    <row r="269" spans="1:8" x14ac:dyDescent="0.25">
      <c r="A269" t="s">
        <v>13</v>
      </c>
      <c r="B269" t="s">
        <v>6</v>
      </c>
      <c r="C269" t="s">
        <v>8</v>
      </c>
      <c r="D269" t="s">
        <v>361</v>
      </c>
      <c r="E269">
        <v>2039</v>
      </c>
      <c r="F269">
        <v>0</v>
      </c>
      <c r="G269">
        <v>0.70299999999999996</v>
      </c>
      <c r="H269" s="2" t="str">
        <f t="shared" si="4"/>
        <v>EG_COALSR</v>
      </c>
    </row>
    <row r="270" spans="1:8" x14ac:dyDescent="0.25">
      <c r="A270" t="s">
        <v>13</v>
      </c>
      <c r="B270" t="s">
        <v>6</v>
      </c>
      <c r="C270" t="s">
        <v>8</v>
      </c>
      <c r="D270" t="s">
        <v>361</v>
      </c>
      <c r="E270">
        <v>2040</v>
      </c>
      <c r="F270">
        <v>0</v>
      </c>
      <c r="G270">
        <v>0.70299999999999996</v>
      </c>
      <c r="H270" s="2" t="str">
        <f t="shared" si="4"/>
        <v>EG_COALSR</v>
      </c>
    </row>
    <row r="271" spans="1:8" x14ac:dyDescent="0.25">
      <c r="A271" t="s">
        <v>13</v>
      </c>
      <c r="B271" t="s">
        <v>6</v>
      </c>
      <c r="C271" t="s">
        <v>8</v>
      </c>
      <c r="D271" t="s">
        <v>361</v>
      </c>
      <c r="E271">
        <v>2041</v>
      </c>
      <c r="F271">
        <v>0</v>
      </c>
      <c r="G271">
        <v>0.70299999999999996</v>
      </c>
      <c r="H271" s="2" t="str">
        <f t="shared" si="4"/>
        <v>EG_COALSR</v>
      </c>
    </row>
    <row r="272" spans="1:8" x14ac:dyDescent="0.25">
      <c r="A272" t="s">
        <v>13</v>
      </c>
      <c r="B272" t="s">
        <v>6</v>
      </c>
      <c r="C272" t="s">
        <v>8</v>
      </c>
      <c r="D272" t="s">
        <v>360</v>
      </c>
      <c r="E272">
        <v>2024</v>
      </c>
      <c r="F272">
        <v>0</v>
      </c>
      <c r="G272">
        <v>0</v>
      </c>
      <c r="H272" s="2" t="str">
        <f t="shared" si="4"/>
        <v>EG_COALSR</v>
      </c>
    </row>
    <row r="273" spans="1:8" x14ac:dyDescent="0.25">
      <c r="A273" t="s">
        <v>13</v>
      </c>
      <c r="B273" t="s">
        <v>6</v>
      </c>
      <c r="C273" t="s">
        <v>8</v>
      </c>
      <c r="D273" t="s">
        <v>360</v>
      </c>
      <c r="E273">
        <v>2025</v>
      </c>
      <c r="F273">
        <v>0</v>
      </c>
      <c r="G273">
        <v>0</v>
      </c>
      <c r="H273" s="2" t="str">
        <f t="shared" si="4"/>
        <v>EG_COALSR</v>
      </c>
    </row>
    <row r="274" spans="1:8" x14ac:dyDescent="0.25">
      <c r="A274" t="s">
        <v>13</v>
      </c>
      <c r="B274" t="s">
        <v>6</v>
      </c>
      <c r="C274" t="s">
        <v>8</v>
      </c>
      <c r="D274" t="s">
        <v>360</v>
      </c>
      <c r="E274">
        <v>2026</v>
      </c>
      <c r="F274">
        <v>0.8</v>
      </c>
      <c r="G274">
        <v>0.8</v>
      </c>
      <c r="H274" s="2" t="str">
        <f t="shared" si="4"/>
        <v>EG_COALSR</v>
      </c>
    </row>
    <row r="275" spans="1:8" x14ac:dyDescent="0.25">
      <c r="A275" t="s">
        <v>13</v>
      </c>
      <c r="B275" t="s">
        <v>6</v>
      </c>
      <c r="C275" t="s">
        <v>8</v>
      </c>
      <c r="D275" t="s">
        <v>360</v>
      </c>
      <c r="E275">
        <v>2027</v>
      </c>
      <c r="F275">
        <v>3.2</v>
      </c>
      <c r="G275">
        <v>3.2</v>
      </c>
      <c r="H275" s="2" t="str">
        <f t="shared" si="4"/>
        <v>EG_COALSR</v>
      </c>
    </row>
    <row r="276" spans="1:8" x14ac:dyDescent="0.25">
      <c r="A276" t="s">
        <v>13</v>
      </c>
      <c r="B276" t="s">
        <v>6</v>
      </c>
      <c r="C276" t="s">
        <v>8</v>
      </c>
      <c r="D276" t="s">
        <v>360</v>
      </c>
      <c r="E276">
        <v>2028</v>
      </c>
      <c r="F276">
        <v>0</v>
      </c>
      <c r="G276">
        <v>0</v>
      </c>
      <c r="H276" s="2" t="str">
        <f t="shared" si="4"/>
        <v>EG_COALSR</v>
      </c>
    </row>
    <row r="277" spans="1:8" x14ac:dyDescent="0.25">
      <c r="A277" t="s">
        <v>13</v>
      </c>
      <c r="B277" t="s">
        <v>6</v>
      </c>
      <c r="C277" t="s">
        <v>8</v>
      </c>
      <c r="D277" t="s">
        <v>360</v>
      </c>
      <c r="E277">
        <v>2029</v>
      </c>
      <c r="F277">
        <v>0</v>
      </c>
      <c r="G277">
        <v>0.48199999999999998</v>
      </c>
      <c r="H277" s="2" t="str">
        <f t="shared" si="4"/>
        <v>EG_COALSR</v>
      </c>
    </row>
    <row r="278" spans="1:8" x14ac:dyDescent="0.25">
      <c r="A278" t="s">
        <v>13</v>
      </c>
      <c r="B278" t="s">
        <v>6</v>
      </c>
      <c r="C278" t="s">
        <v>8</v>
      </c>
      <c r="D278" t="s">
        <v>360</v>
      </c>
      <c r="E278">
        <v>2030</v>
      </c>
      <c r="F278">
        <v>0</v>
      </c>
      <c r="G278">
        <v>0.44700000000000001</v>
      </c>
      <c r="H278" s="2" t="str">
        <f t="shared" si="4"/>
        <v>EG_COALSR</v>
      </c>
    </row>
    <row r="279" spans="1:8" x14ac:dyDescent="0.25">
      <c r="A279" t="s">
        <v>13</v>
      </c>
      <c r="B279" t="s">
        <v>6</v>
      </c>
      <c r="C279" t="s">
        <v>8</v>
      </c>
      <c r="D279" t="s">
        <v>360</v>
      </c>
      <c r="E279">
        <v>2031</v>
      </c>
      <c r="F279">
        <v>0</v>
      </c>
      <c r="G279">
        <v>0.44400000000000001</v>
      </c>
      <c r="H279" s="2" t="str">
        <f t="shared" si="4"/>
        <v>EG_COALSR</v>
      </c>
    </row>
    <row r="280" spans="1:8" x14ac:dyDescent="0.25">
      <c r="A280" t="s">
        <v>13</v>
      </c>
      <c r="B280" t="s">
        <v>6</v>
      </c>
      <c r="C280" t="s">
        <v>8</v>
      </c>
      <c r="D280" t="s">
        <v>360</v>
      </c>
      <c r="E280">
        <v>2032</v>
      </c>
      <c r="F280">
        <v>0</v>
      </c>
      <c r="G280">
        <v>0.47699999999999998</v>
      </c>
      <c r="H280" s="2" t="str">
        <f t="shared" si="4"/>
        <v>EG_COALSR</v>
      </c>
    </row>
    <row r="281" spans="1:8" x14ac:dyDescent="0.25">
      <c r="A281" t="s">
        <v>13</v>
      </c>
      <c r="B281" t="s">
        <v>6</v>
      </c>
      <c r="C281" t="s">
        <v>8</v>
      </c>
      <c r="D281" t="s">
        <v>360</v>
      </c>
      <c r="E281">
        <v>2033</v>
      </c>
      <c r="F281">
        <v>0</v>
      </c>
      <c r="G281">
        <v>0.47699999999999998</v>
      </c>
      <c r="H281" s="2" t="str">
        <f t="shared" si="4"/>
        <v>EG_COALSR</v>
      </c>
    </row>
    <row r="282" spans="1:8" x14ac:dyDescent="0.25">
      <c r="A282" t="s">
        <v>13</v>
      </c>
      <c r="B282" t="s">
        <v>6</v>
      </c>
      <c r="C282" t="s">
        <v>8</v>
      </c>
      <c r="D282" t="s">
        <v>360</v>
      </c>
      <c r="E282">
        <v>2034</v>
      </c>
      <c r="F282">
        <v>0</v>
      </c>
      <c r="G282">
        <v>0.35499999999999998</v>
      </c>
      <c r="H282" s="2" t="str">
        <f t="shared" si="4"/>
        <v>EG_COALSR</v>
      </c>
    </row>
    <row r="283" spans="1:8" x14ac:dyDescent="0.25">
      <c r="A283" t="s">
        <v>13</v>
      </c>
      <c r="B283" t="s">
        <v>6</v>
      </c>
      <c r="C283" t="s">
        <v>8</v>
      </c>
      <c r="D283" t="s">
        <v>360</v>
      </c>
      <c r="E283">
        <v>2035</v>
      </c>
      <c r="F283">
        <v>0</v>
      </c>
      <c r="G283">
        <v>0.309</v>
      </c>
      <c r="H283" s="2" t="str">
        <f t="shared" si="4"/>
        <v>EG_COALSR</v>
      </c>
    </row>
    <row r="284" spans="1:8" x14ac:dyDescent="0.25">
      <c r="A284" t="s">
        <v>13</v>
      </c>
      <c r="B284" t="s">
        <v>6</v>
      </c>
      <c r="C284" t="s">
        <v>8</v>
      </c>
      <c r="D284" t="s">
        <v>360</v>
      </c>
      <c r="E284">
        <v>2036</v>
      </c>
      <c r="F284">
        <v>0</v>
      </c>
      <c r="G284">
        <v>0.40699999999999997</v>
      </c>
      <c r="H284" s="2" t="str">
        <f t="shared" si="4"/>
        <v>EG_COALSR</v>
      </c>
    </row>
    <row r="285" spans="1:8" x14ac:dyDescent="0.25">
      <c r="A285" t="s">
        <v>13</v>
      </c>
      <c r="B285" t="s">
        <v>6</v>
      </c>
      <c r="C285" t="s">
        <v>8</v>
      </c>
      <c r="D285" t="s">
        <v>360</v>
      </c>
      <c r="E285">
        <v>2037</v>
      </c>
      <c r="F285">
        <v>0</v>
      </c>
      <c r="G285">
        <v>0.45700000000000002</v>
      </c>
      <c r="H285" s="2" t="str">
        <f t="shared" si="4"/>
        <v>EG_COALSR</v>
      </c>
    </row>
    <row r="286" spans="1:8" x14ac:dyDescent="0.25">
      <c r="A286" t="s">
        <v>13</v>
      </c>
      <c r="B286" t="s">
        <v>6</v>
      </c>
      <c r="C286" t="s">
        <v>8</v>
      </c>
      <c r="D286" t="s">
        <v>360</v>
      </c>
      <c r="E286">
        <v>2038</v>
      </c>
      <c r="F286">
        <v>0</v>
      </c>
      <c r="G286">
        <v>0.48199999999999998</v>
      </c>
      <c r="H286" s="2" t="str">
        <f t="shared" si="4"/>
        <v>EG_COALSR</v>
      </c>
    </row>
    <row r="287" spans="1:8" x14ac:dyDescent="0.25">
      <c r="A287" t="s">
        <v>13</v>
      </c>
      <c r="B287" t="s">
        <v>6</v>
      </c>
      <c r="C287" t="s">
        <v>8</v>
      </c>
      <c r="D287" t="s">
        <v>360</v>
      </c>
      <c r="E287">
        <v>2039</v>
      </c>
      <c r="F287">
        <v>0</v>
      </c>
      <c r="G287">
        <v>0.48199999999999998</v>
      </c>
      <c r="H287" s="2" t="str">
        <f t="shared" si="4"/>
        <v>EG_COALSR</v>
      </c>
    </row>
    <row r="288" spans="1:8" x14ac:dyDescent="0.25">
      <c r="A288" t="s">
        <v>13</v>
      </c>
      <c r="B288" t="s">
        <v>6</v>
      </c>
      <c r="C288" t="s">
        <v>8</v>
      </c>
      <c r="D288" t="s">
        <v>360</v>
      </c>
      <c r="E288">
        <v>2040</v>
      </c>
      <c r="F288">
        <v>0</v>
      </c>
      <c r="G288">
        <v>0.48199999999999998</v>
      </c>
      <c r="H288" s="2" t="str">
        <f t="shared" si="4"/>
        <v>EG_COALSR</v>
      </c>
    </row>
    <row r="289" spans="1:8" x14ac:dyDescent="0.25">
      <c r="A289" t="s">
        <v>13</v>
      </c>
      <c r="B289" t="s">
        <v>6</v>
      </c>
      <c r="C289" t="s">
        <v>8</v>
      </c>
      <c r="D289" t="s">
        <v>360</v>
      </c>
      <c r="E289">
        <v>2041</v>
      </c>
      <c r="F289">
        <v>0</v>
      </c>
      <c r="G289">
        <v>0.48199999999999998</v>
      </c>
      <c r="H289" s="2" t="str">
        <f t="shared" si="4"/>
        <v>EG_COALSR</v>
      </c>
    </row>
    <row r="290" spans="1:8" x14ac:dyDescent="0.25">
      <c r="A290" t="s">
        <v>13</v>
      </c>
      <c r="B290" t="s">
        <v>6</v>
      </c>
      <c r="C290" t="s">
        <v>12</v>
      </c>
      <c r="D290" t="s">
        <v>359</v>
      </c>
      <c r="E290">
        <v>2024</v>
      </c>
      <c r="F290">
        <v>0</v>
      </c>
      <c r="G290">
        <v>0</v>
      </c>
      <c r="H290" s="2" t="str">
        <f t="shared" si="4"/>
        <v>EG_COALNR</v>
      </c>
    </row>
    <row r="291" spans="1:8" x14ac:dyDescent="0.25">
      <c r="A291" t="s">
        <v>13</v>
      </c>
      <c r="B291" t="s">
        <v>6</v>
      </c>
      <c r="C291" t="s">
        <v>12</v>
      </c>
      <c r="D291" t="s">
        <v>359</v>
      </c>
      <c r="E291">
        <v>2025</v>
      </c>
      <c r="F291">
        <v>0</v>
      </c>
      <c r="G291">
        <v>0</v>
      </c>
      <c r="H291" s="2" t="str">
        <f t="shared" si="4"/>
        <v>EG_COALNR</v>
      </c>
    </row>
    <row r="292" spans="1:8" x14ac:dyDescent="0.25">
      <c r="A292" t="s">
        <v>13</v>
      </c>
      <c r="B292" t="s">
        <v>6</v>
      </c>
      <c r="C292" t="s">
        <v>12</v>
      </c>
      <c r="D292" t="s">
        <v>359</v>
      </c>
      <c r="E292">
        <v>2026</v>
      </c>
      <c r="F292">
        <v>0</v>
      </c>
      <c r="G292">
        <v>0</v>
      </c>
      <c r="H292" s="2" t="str">
        <f t="shared" si="4"/>
        <v>EG_COALNR</v>
      </c>
    </row>
    <row r="293" spans="1:8" x14ac:dyDescent="0.25">
      <c r="A293" t="s">
        <v>13</v>
      </c>
      <c r="B293" t="s">
        <v>6</v>
      </c>
      <c r="C293" t="s">
        <v>12</v>
      </c>
      <c r="D293" t="s">
        <v>359</v>
      </c>
      <c r="E293">
        <v>2027</v>
      </c>
      <c r="F293">
        <v>0</v>
      </c>
      <c r="G293">
        <v>0</v>
      </c>
      <c r="H293" s="2" t="str">
        <f t="shared" si="4"/>
        <v>EG_COALNR</v>
      </c>
    </row>
    <row r="294" spans="1:8" x14ac:dyDescent="0.25">
      <c r="A294" t="s">
        <v>13</v>
      </c>
      <c r="B294" t="s">
        <v>6</v>
      </c>
      <c r="C294" t="s">
        <v>12</v>
      </c>
      <c r="D294" t="s">
        <v>359</v>
      </c>
      <c r="E294">
        <v>2028</v>
      </c>
      <c r="F294">
        <v>0</v>
      </c>
      <c r="G294">
        <v>0</v>
      </c>
      <c r="H294" s="2" t="str">
        <f t="shared" si="4"/>
        <v>EG_COALNR</v>
      </c>
    </row>
    <row r="295" spans="1:8" x14ac:dyDescent="0.25">
      <c r="A295" t="s">
        <v>13</v>
      </c>
      <c r="B295" t="s">
        <v>6</v>
      </c>
      <c r="C295" t="s">
        <v>12</v>
      </c>
      <c r="D295" t="s">
        <v>359</v>
      </c>
      <c r="E295">
        <v>2029</v>
      </c>
      <c r="F295">
        <v>0</v>
      </c>
      <c r="G295">
        <v>0.14399999999999999</v>
      </c>
      <c r="H295" s="2" t="str">
        <f t="shared" si="4"/>
        <v>EG_COALNR</v>
      </c>
    </row>
    <row r="296" spans="1:8" x14ac:dyDescent="0.25">
      <c r="A296" t="s">
        <v>13</v>
      </c>
      <c r="B296" t="s">
        <v>6</v>
      </c>
      <c r="C296" t="s">
        <v>12</v>
      </c>
      <c r="D296" t="s">
        <v>359</v>
      </c>
      <c r="E296">
        <v>2030</v>
      </c>
      <c r="F296">
        <v>0</v>
      </c>
      <c r="G296">
        <v>0.13300000000000001</v>
      </c>
      <c r="H296" s="2" t="str">
        <f t="shared" si="4"/>
        <v>EG_COALNR</v>
      </c>
    </row>
    <row r="297" spans="1:8" x14ac:dyDescent="0.25">
      <c r="A297" t="s">
        <v>13</v>
      </c>
      <c r="B297" t="s">
        <v>6</v>
      </c>
      <c r="C297" t="s">
        <v>12</v>
      </c>
      <c r="D297" t="s">
        <v>359</v>
      </c>
      <c r="E297">
        <v>2031</v>
      </c>
      <c r="F297">
        <v>0</v>
      </c>
      <c r="G297">
        <v>0.13200000000000001</v>
      </c>
      <c r="H297" s="2" t="str">
        <f t="shared" si="4"/>
        <v>EG_COALNR</v>
      </c>
    </row>
    <row r="298" spans="1:8" x14ac:dyDescent="0.25">
      <c r="A298" t="s">
        <v>13</v>
      </c>
      <c r="B298" t="s">
        <v>6</v>
      </c>
      <c r="C298" t="s">
        <v>12</v>
      </c>
      <c r="D298" t="s">
        <v>359</v>
      </c>
      <c r="E298">
        <v>2032</v>
      </c>
      <c r="F298">
        <v>0</v>
      </c>
      <c r="G298">
        <v>0.14199999999999999</v>
      </c>
      <c r="H298" s="2" t="str">
        <f t="shared" si="4"/>
        <v>EG_COALNR</v>
      </c>
    </row>
    <row r="299" spans="1:8" x14ac:dyDescent="0.25">
      <c r="A299" t="s">
        <v>13</v>
      </c>
      <c r="B299" t="s">
        <v>6</v>
      </c>
      <c r="C299" t="s">
        <v>12</v>
      </c>
      <c r="D299" t="s">
        <v>359</v>
      </c>
      <c r="E299">
        <v>2033</v>
      </c>
      <c r="F299">
        <v>0</v>
      </c>
      <c r="G299">
        <v>0.14199999999999999</v>
      </c>
      <c r="H299" s="2" t="str">
        <f t="shared" si="4"/>
        <v>EG_COALNR</v>
      </c>
    </row>
    <row r="300" spans="1:8" x14ac:dyDescent="0.25">
      <c r="A300" t="s">
        <v>13</v>
      </c>
      <c r="B300" t="s">
        <v>6</v>
      </c>
      <c r="C300" t="s">
        <v>12</v>
      </c>
      <c r="D300" t="s">
        <v>359</v>
      </c>
      <c r="E300">
        <v>2034</v>
      </c>
      <c r="F300">
        <v>0</v>
      </c>
      <c r="G300">
        <v>0.106</v>
      </c>
      <c r="H300" s="2" t="str">
        <f t="shared" si="4"/>
        <v>EG_COALNR</v>
      </c>
    </row>
    <row r="301" spans="1:8" x14ac:dyDescent="0.25">
      <c r="A301" t="s">
        <v>13</v>
      </c>
      <c r="B301" t="s">
        <v>6</v>
      </c>
      <c r="C301" t="s">
        <v>12</v>
      </c>
      <c r="D301" t="s">
        <v>359</v>
      </c>
      <c r="E301">
        <v>2035</v>
      </c>
      <c r="F301">
        <v>0</v>
      </c>
      <c r="G301">
        <v>9.1999999999999998E-2</v>
      </c>
      <c r="H301" s="2" t="str">
        <f t="shared" si="4"/>
        <v>EG_COALNR</v>
      </c>
    </row>
    <row r="302" spans="1:8" x14ac:dyDescent="0.25">
      <c r="A302" t="s">
        <v>13</v>
      </c>
      <c r="B302" t="s">
        <v>6</v>
      </c>
      <c r="C302" t="s">
        <v>12</v>
      </c>
      <c r="D302" t="s">
        <v>359</v>
      </c>
      <c r="E302">
        <v>2036</v>
      </c>
      <c r="F302">
        <v>0</v>
      </c>
      <c r="G302">
        <v>0.121</v>
      </c>
      <c r="H302" s="2" t="str">
        <f t="shared" si="4"/>
        <v>EG_COALNR</v>
      </c>
    </row>
    <row r="303" spans="1:8" x14ac:dyDescent="0.25">
      <c r="A303" t="s">
        <v>13</v>
      </c>
      <c r="B303" t="s">
        <v>6</v>
      </c>
      <c r="C303" t="s">
        <v>12</v>
      </c>
      <c r="D303" t="s">
        <v>359</v>
      </c>
      <c r="E303">
        <v>2037</v>
      </c>
      <c r="F303">
        <v>0</v>
      </c>
      <c r="G303">
        <v>0.13600000000000001</v>
      </c>
      <c r="H303" s="2" t="str">
        <f t="shared" si="4"/>
        <v>EG_COALNR</v>
      </c>
    </row>
    <row r="304" spans="1:8" x14ac:dyDescent="0.25">
      <c r="A304" t="s">
        <v>13</v>
      </c>
      <c r="B304" t="s">
        <v>6</v>
      </c>
      <c r="C304" t="s">
        <v>12</v>
      </c>
      <c r="D304" t="s">
        <v>359</v>
      </c>
      <c r="E304">
        <v>2038</v>
      </c>
      <c r="F304">
        <v>0</v>
      </c>
      <c r="G304">
        <v>0.14399999999999999</v>
      </c>
      <c r="H304" s="2" t="str">
        <f t="shared" si="4"/>
        <v>EG_COALNR</v>
      </c>
    </row>
    <row r="305" spans="1:8" x14ac:dyDescent="0.25">
      <c r="A305" t="s">
        <v>13</v>
      </c>
      <c r="B305" t="s">
        <v>6</v>
      </c>
      <c r="C305" t="s">
        <v>12</v>
      </c>
      <c r="D305" t="s">
        <v>359</v>
      </c>
      <c r="E305">
        <v>2039</v>
      </c>
      <c r="F305">
        <v>0</v>
      </c>
      <c r="G305">
        <v>0.14399999999999999</v>
      </c>
      <c r="H305" s="2" t="str">
        <f t="shared" si="4"/>
        <v>EG_COALNR</v>
      </c>
    </row>
    <row r="306" spans="1:8" x14ac:dyDescent="0.25">
      <c r="A306" t="s">
        <v>13</v>
      </c>
      <c r="B306" t="s">
        <v>6</v>
      </c>
      <c r="C306" t="s">
        <v>12</v>
      </c>
      <c r="D306" t="s">
        <v>359</v>
      </c>
      <c r="E306">
        <v>2040</v>
      </c>
      <c r="F306">
        <v>0</v>
      </c>
      <c r="G306">
        <v>0.14399999999999999</v>
      </c>
      <c r="H306" s="2" t="str">
        <f t="shared" si="4"/>
        <v>EG_COALNR</v>
      </c>
    </row>
    <row r="307" spans="1:8" x14ac:dyDescent="0.25">
      <c r="A307" t="s">
        <v>13</v>
      </c>
      <c r="B307" t="s">
        <v>6</v>
      </c>
      <c r="C307" t="s">
        <v>12</v>
      </c>
      <c r="D307" t="s">
        <v>359</v>
      </c>
      <c r="E307">
        <v>2041</v>
      </c>
      <c r="F307">
        <v>0</v>
      </c>
      <c r="G307">
        <v>0.14399999999999999</v>
      </c>
      <c r="H307" s="2" t="str">
        <f t="shared" si="4"/>
        <v>EG_COALNR</v>
      </c>
    </row>
    <row r="308" spans="1:8" x14ac:dyDescent="0.25">
      <c r="A308" t="s">
        <v>13</v>
      </c>
      <c r="B308" t="s">
        <v>6</v>
      </c>
      <c r="C308" t="s">
        <v>12</v>
      </c>
      <c r="D308" t="s">
        <v>358</v>
      </c>
      <c r="E308">
        <v>2024</v>
      </c>
      <c r="F308">
        <v>0</v>
      </c>
      <c r="G308">
        <v>0</v>
      </c>
      <c r="H308" s="2" t="str">
        <f t="shared" si="4"/>
        <v>EG_COALNR</v>
      </c>
    </row>
    <row r="309" spans="1:8" x14ac:dyDescent="0.25">
      <c r="A309" t="s">
        <v>13</v>
      </c>
      <c r="B309" t="s">
        <v>6</v>
      </c>
      <c r="C309" t="s">
        <v>12</v>
      </c>
      <c r="D309" t="s">
        <v>358</v>
      </c>
      <c r="E309">
        <v>2025</v>
      </c>
      <c r="F309">
        <v>0</v>
      </c>
      <c r="G309">
        <v>0</v>
      </c>
      <c r="H309" s="2" t="str">
        <f t="shared" si="4"/>
        <v>EG_COALNR</v>
      </c>
    </row>
    <row r="310" spans="1:8" x14ac:dyDescent="0.25">
      <c r="A310" t="s">
        <v>13</v>
      </c>
      <c r="B310" t="s">
        <v>6</v>
      </c>
      <c r="C310" t="s">
        <v>12</v>
      </c>
      <c r="D310" t="s">
        <v>358</v>
      </c>
      <c r="E310">
        <v>2026</v>
      </c>
      <c r="F310">
        <v>0</v>
      </c>
      <c r="G310">
        <v>0</v>
      </c>
      <c r="H310" s="2" t="str">
        <f t="shared" si="4"/>
        <v>EG_COALNR</v>
      </c>
    </row>
    <row r="311" spans="1:8" x14ac:dyDescent="0.25">
      <c r="A311" t="s">
        <v>13</v>
      </c>
      <c r="B311" t="s">
        <v>6</v>
      </c>
      <c r="C311" t="s">
        <v>12</v>
      </c>
      <c r="D311" t="s">
        <v>358</v>
      </c>
      <c r="E311">
        <v>2027</v>
      </c>
      <c r="F311">
        <v>0</v>
      </c>
      <c r="G311">
        <v>0</v>
      </c>
      <c r="H311" s="2" t="str">
        <f t="shared" si="4"/>
        <v>EG_COALNR</v>
      </c>
    </row>
    <row r="312" spans="1:8" x14ac:dyDescent="0.25">
      <c r="A312" t="s">
        <v>13</v>
      </c>
      <c r="B312" t="s">
        <v>6</v>
      </c>
      <c r="C312" t="s">
        <v>12</v>
      </c>
      <c r="D312" t="s">
        <v>358</v>
      </c>
      <c r="E312">
        <v>2028</v>
      </c>
      <c r="F312">
        <v>0</v>
      </c>
      <c r="G312">
        <v>0</v>
      </c>
      <c r="H312" s="2" t="str">
        <f t="shared" si="4"/>
        <v>EG_COALNR</v>
      </c>
    </row>
    <row r="313" spans="1:8" x14ac:dyDescent="0.25">
      <c r="A313" t="s">
        <v>13</v>
      </c>
      <c r="B313" t="s">
        <v>6</v>
      </c>
      <c r="C313" t="s">
        <v>12</v>
      </c>
      <c r="D313" t="s">
        <v>358</v>
      </c>
      <c r="E313">
        <v>2029</v>
      </c>
      <c r="F313">
        <v>0</v>
      </c>
      <c r="G313">
        <v>0.35699999999999998</v>
      </c>
      <c r="H313" s="2" t="str">
        <f t="shared" si="4"/>
        <v>EG_COALNR</v>
      </c>
    </row>
    <row r="314" spans="1:8" x14ac:dyDescent="0.25">
      <c r="A314" t="s">
        <v>13</v>
      </c>
      <c r="B314" t="s">
        <v>6</v>
      </c>
      <c r="C314" t="s">
        <v>12</v>
      </c>
      <c r="D314" t="s">
        <v>358</v>
      </c>
      <c r="E314">
        <v>2030</v>
      </c>
      <c r="F314">
        <v>0</v>
      </c>
      <c r="G314">
        <v>0.33200000000000002</v>
      </c>
      <c r="H314" s="2" t="str">
        <f t="shared" si="4"/>
        <v>EG_COALNR</v>
      </c>
    </row>
    <row r="315" spans="1:8" x14ac:dyDescent="0.25">
      <c r="A315" t="s">
        <v>13</v>
      </c>
      <c r="B315" t="s">
        <v>6</v>
      </c>
      <c r="C315" t="s">
        <v>12</v>
      </c>
      <c r="D315" t="s">
        <v>358</v>
      </c>
      <c r="E315">
        <v>2031</v>
      </c>
      <c r="F315">
        <v>0</v>
      </c>
      <c r="G315">
        <v>0.32900000000000001</v>
      </c>
      <c r="H315" s="2" t="str">
        <f t="shared" si="4"/>
        <v>EG_COALNR</v>
      </c>
    </row>
    <row r="316" spans="1:8" x14ac:dyDescent="0.25">
      <c r="A316" t="s">
        <v>13</v>
      </c>
      <c r="B316" t="s">
        <v>6</v>
      </c>
      <c r="C316" t="s">
        <v>12</v>
      </c>
      <c r="D316" t="s">
        <v>358</v>
      </c>
      <c r="E316">
        <v>2032</v>
      </c>
      <c r="F316">
        <v>0</v>
      </c>
      <c r="G316">
        <v>0.35299999999999998</v>
      </c>
      <c r="H316" s="2" t="str">
        <f t="shared" si="4"/>
        <v>EG_COALNR</v>
      </c>
    </row>
    <row r="317" spans="1:8" x14ac:dyDescent="0.25">
      <c r="A317" t="s">
        <v>13</v>
      </c>
      <c r="B317" t="s">
        <v>6</v>
      </c>
      <c r="C317" t="s">
        <v>12</v>
      </c>
      <c r="D317" t="s">
        <v>358</v>
      </c>
      <c r="E317">
        <v>2033</v>
      </c>
      <c r="F317">
        <v>0</v>
      </c>
      <c r="G317">
        <v>0.35299999999999998</v>
      </c>
      <c r="H317" s="2" t="str">
        <f t="shared" si="4"/>
        <v>EG_COALNR</v>
      </c>
    </row>
    <row r="318" spans="1:8" x14ac:dyDescent="0.25">
      <c r="A318" t="s">
        <v>13</v>
      </c>
      <c r="B318" t="s">
        <v>6</v>
      </c>
      <c r="C318" t="s">
        <v>12</v>
      </c>
      <c r="D318" t="s">
        <v>358</v>
      </c>
      <c r="E318">
        <v>2034</v>
      </c>
      <c r="F318">
        <v>0</v>
      </c>
      <c r="G318">
        <v>0.26300000000000001</v>
      </c>
      <c r="H318" s="2" t="str">
        <f t="shared" si="4"/>
        <v>EG_COALNR</v>
      </c>
    </row>
    <row r="319" spans="1:8" x14ac:dyDescent="0.25">
      <c r="A319" t="s">
        <v>13</v>
      </c>
      <c r="B319" t="s">
        <v>6</v>
      </c>
      <c r="C319" t="s">
        <v>12</v>
      </c>
      <c r="D319" t="s">
        <v>358</v>
      </c>
      <c r="E319">
        <v>2035</v>
      </c>
      <c r="F319">
        <v>0.8</v>
      </c>
      <c r="G319">
        <v>0.8</v>
      </c>
      <c r="H319" s="2" t="str">
        <f t="shared" si="4"/>
        <v>EG_COALNR</v>
      </c>
    </row>
    <row r="320" spans="1:8" x14ac:dyDescent="0.25">
      <c r="A320" t="s">
        <v>13</v>
      </c>
      <c r="B320" t="s">
        <v>6</v>
      </c>
      <c r="C320" t="s">
        <v>12</v>
      </c>
      <c r="D320" t="s">
        <v>358</v>
      </c>
      <c r="E320">
        <v>2036</v>
      </c>
      <c r="F320">
        <v>0</v>
      </c>
      <c r="G320">
        <v>0.30199999999999999</v>
      </c>
      <c r="H320" s="2" t="str">
        <f t="shared" si="4"/>
        <v>EG_COALNR</v>
      </c>
    </row>
    <row r="321" spans="1:8" x14ac:dyDescent="0.25">
      <c r="A321" t="s">
        <v>13</v>
      </c>
      <c r="B321" t="s">
        <v>6</v>
      </c>
      <c r="C321" t="s">
        <v>12</v>
      </c>
      <c r="D321" t="s">
        <v>358</v>
      </c>
      <c r="E321">
        <v>2037</v>
      </c>
      <c r="F321">
        <v>0</v>
      </c>
      <c r="G321">
        <v>0.33900000000000002</v>
      </c>
      <c r="H321" s="2" t="str">
        <f t="shared" si="4"/>
        <v>EG_COALNR</v>
      </c>
    </row>
    <row r="322" spans="1:8" x14ac:dyDescent="0.25">
      <c r="A322" t="s">
        <v>13</v>
      </c>
      <c r="B322" t="s">
        <v>6</v>
      </c>
      <c r="C322" t="s">
        <v>12</v>
      </c>
      <c r="D322" t="s">
        <v>358</v>
      </c>
      <c r="E322">
        <v>2038</v>
      </c>
      <c r="F322">
        <v>0</v>
      </c>
      <c r="G322">
        <v>0.35699999999999998</v>
      </c>
      <c r="H322" s="2" t="str">
        <f t="shared" si="4"/>
        <v>EG_COALNR</v>
      </c>
    </row>
    <row r="323" spans="1:8" x14ac:dyDescent="0.25">
      <c r="A323" t="s">
        <v>13</v>
      </c>
      <c r="B323" t="s">
        <v>6</v>
      </c>
      <c r="C323" t="s">
        <v>12</v>
      </c>
      <c r="D323" t="s">
        <v>358</v>
      </c>
      <c r="E323">
        <v>2039</v>
      </c>
      <c r="F323">
        <v>0</v>
      </c>
      <c r="G323">
        <v>0.35699999999999998</v>
      </c>
      <c r="H323" s="2" t="str">
        <f t="shared" ref="H323:H386" si="5">_xlfn.CONCAT(A323,C323)</f>
        <v>EG_COALNR</v>
      </c>
    </row>
    <row r="324" spans="1:8" x14ac:dyDescent="0.25">
      <c r="A324" t="s">
        <v>13</v>
      </c>
      <c r="B324" t="s">
        <v>6</v>
      </c>
      <c r="C324" t="s">
        <v>12</v>
      </c>
      <c r="D324" t="s">
        <v>358</v>
      </c>
      <c r="E324">
        <v>2040</v>
      </c>
      <c r="F324">
        <v>0</v>
      </c>
      <c r="G324">
        <v>0.35699999999999998</v>
      </c>
      <c r="H324" s="2" t="str">
        <f t="shared" si="5"/>
        <v>EG_COALNR</v>
      </c>
    </row>
    <row r="325" spans="1:8" x14ac:dyDescent="0.25">
      <c r="A325" t="s">
        <v>13</v>
      </c>
      <c r="B325" t="s">
        <v>6</v>
      </c>
      <c r="C325" t="s">
        <v>12</v>
      </c>
      <c r="D325" t="s">
        <v>358</v>
      </c>
      <c r="E325">
        <v>2041</v>
      </c>
      <c r="F325">
        <v>0</v>
      </c>
      <c r="G325">
        <v>0.35699999999999998</v>
      </c>
      <c r="H325" s="2" t="str">
        <f t="shared" si="5"/>
        <v>EG_COALNR</v>
      </c>
    </row>
    <row r="326" spans="1:8" x14ac:dyDescent="0.25">
      <c r="A326" t="s">
        <v>13</v>
      </c>
      <c r="B326" t="s">
        <v>6</v>
      </c>
      <c r="C326" t="s">
        <v>12</v>
      </c>
      <c r="D326" t="s">
        <v>357</v>
      </c>
      <c r="E326">
        <v>2024</v>
      </c>
      <c r="F326">
        <v>0</v>
      </c>
      <c r="G326">
        <v>0</v>
      </c>
      <c r="H326" s="2" t="str">
        <f t="shared" si="5"/>
        <v>EG_COALNR</v>
      </c>
    </row>
    <row r="327" spans="1:8" x14ac:dyDescent="0.25">
      <c r="A327" t="s">
        <v>13</v>
      </c>
      <c r="B327" t="s">
        <v>6</v>
      </c>
      <c r="C327" t="s">
        <v>12</v>
      </c>
      <c r="D327" t="s">
        <v>357</v>
      </c>
      <c r="E327">
        <v>2025</v>
      </c>
      <c r="F327">
        <v>0</v>
      </c>
      <c r="G327">
        <v>0</v>
      </c>
      <c r="H327" s="2" t="str">
        <f t="shared" si="5"/>
        <v>EG_COALNR</v>
      </c>
    </row>
    <row r="328" spans="1:8" x14ac:dyDescent="0.25">
      <c r="A328" t="s">
        <v>13</v>
      </c>
      <c r="B328" t="s">
        <v>6</v>
      </c>
      <c r="C328" t="s">
        <v>12</v>
      </c>
      <c r="D328" t="s">
        <v>357</v>
      </c>
      <c r="E328">
        <v>2026</v>
      </c>
      <c r="F328">
        <v>0</v>
      </c>
      <c r="G328">
        <v>0</v>
      </c>
      <c r="H328" s="2" t="str">
        <f t="shared" si="5"/>
        <v>EG_COALNR</v>
      </c>
    </row>
    <row r="329" spans="1:8" x14ac:dyDescent="0.25">
      <c r="A329" t="s">
        <v>13</v>
      </c>
      <c r="B329" t="s">
        <v>6</v>
      </c>
      <c r="C329" t="s">
        <v>12</v>
      </c>
      <c r="D329" t="s">
        <v>357</v>
      </c>
      <c r="E329">
        <v>2027</v>
      </c>
      <c r="F329">
        <v>0</v>
      </c>
      <c r="G329">
        <v>0</v>
      </c>
      <c r="H329" s="2" t="str">
        <f t="shared" si="5"/>
        <v>EG_COALNR</v>
      </c>
    </row>
    <row r="330" spans="1:8" x14ac:dyDescent="0.25">
      <c r="A330" t="s">
        <v>13</v>
      </c>
      <c r="B330" t="s">
        <v>6</v>
      </c>
      <c r="C330" t="s">
        <v>12</v>
      </c>
      <c r="D330" t="s">
        <v>357</v>
      </c>
      <c r="E330">
        <v>2028</v>
      </c>
      <c r="F330">
        <v>0</v>
      </c>
      <c r="G330">
        <v>0</v>
      </c>
      <c r="H330" s="2" t="str">
        <f t="shared" si="5"/>
        <v>EG_COALNR</v>
      </c>
    </row>
    <row r="331" spans="1:8" x14ac:dyDescent="0.25">
      <c r="A331" t="s">
        <v>13</v>
      </c>
      <c r="B331" t="s">
        <v>6</v>
      </c>
      <c r="C331" t="s">
        <v>12</v>
      </c>
      <c r="D331" t="s">
        <v>357</v>
      </c>
      <c r="E331">
        <v>2029</v>
      </c>
      <c r="F331">
        <v>0</v>
      </c>
      <c r="G331">
        <v>7.0000000000000001E-3</v>
      </c>
      <c r="H331" s="2" t="str">
        <f t="shared" si="5"/>
        <v>EG_COALNR</v>
      </c>
    </row>
    <row r="332" spans="1:8" x14ac:dyDescent="0.25">
      <c r="A332" t="s">
        <v>13</v>
      </c>
      <c r="B332" t="s">
        <v>6</v>
      </c>
      <c r="C332" t="s">
        <v>12</v>
      </c>
      <c r="D332" t="s">
        <v>357</v>
      </c>
      <c r="E332">
        <v>2030</v>
      </c>
      <c r="F332">
        <v>0</v>
      </c>
      <c r="G332">
        <v>6.0000000000000001E-3</v>
      </c>
      <c r="H332" s="2" t="str">
        <f t="shared" si="5"/>
        <v>EG_COALNR</v>
      </c>
    </row>
    <row r="333" spans="1:8" x14ac:dyDescent="0.25">
      <c r="A333" t="s">
        <v>13</v>
      </c>
      <c r="B333" t="s">
        <v>6</v>
      </c>
      <c r="C333" t="s">
        <v>12</v>
      </c>
      <c r="D333" t="s">
        <v>357</v>
      </c>
      <c r="E333">
        <v>2031</v>
      </c>
      <c r="F333">
        <v>0</v>
      </c>
      <c r="G333">
        <v>6.0000000000000001E-3</v>
      </c>
      <c r="H333" s="2" t="str">
        <f t="shared" si="5"/>
        <v>EG_COALNR</v>
      </c>
    </row>
    <row r="334" spans="1:8" x14ac:dyDescent="0.25">
      <c r="A334" t="s">
        <v>13</v>
      </c>
      <c r="B334" t="s">
        <v>6</v>
      </c>
      <c r="C334" t="s">
        <v>12</v>
      </c>
      <c r="D334" t="s">
        <v>357</v>
      </c>
      <c r="E334">
        <v>2032</v>
      </c>
      <c r="F334">
        <v>0</v>
      </c>
      <c r="G334">
        <v>7.0000000000000001E-3</v>
      </c>
      <c r="H334" s="2" t="str">
        <f t="shared" si="5"/>
        <v>EG_COALNR</v>
      </c>
    </row>
    <row r="335" spans="1:8" x14ac:dyDescent="0.25">
      <c r="A335" t="s">
        <v>13</v>
      </c>
      <c r="B335" t="s">
        <v>6</v>
      </c>
      <c r="C335" t="s">
        <v>12</v>
      </c>
      <c r="D335" t="s">
        <v>357</v>
      </c>
      <c r="E335">
        <v>2033</v>
      </c>
      <c r="F335">
        <v>0</v>
      </c>
      <c r="G335">
        <v>7.0000000000000001E-3</v>
      </c>
      <c r="H335" s="2" t="str">
        <f t="shared" si="5"/>
        <v>EG_COALNR</v>
      </c>
    </row>
    <row r="336" spans="1:8" x14ac:dyDescent="0.25">
      <c r="A336" t="s">
        <v>13</v>
      </c>
      <c r="B336" t="s">
        <v>6</v>
      </c>
      <c r="C336" t="s">
        <v>12</v>
      </c>
      <c r="D336" t="s">
        <v>357</v>
      </c>
      <c r="E336">
        <v>2034</v>
      </c>
      <c r="F336">
        <v>0</v>
      </c>
      <c r="G336">
        <v>5.0000000000000001E-3</v>
      </c>
      <c r="H336" s="2" t="str">
        <f t="shared" si="5"/>
        <v>EG_COALNR</v>
      </c>
    </row>
    <row r="337" spans="1:8" x14ac:dyDescent="0.25">
      <c r="A337" t="s">
        <v>13</v>
      </c>
      <c r="B337" t="s">
        <v>6</v>
      </c>
      <c r="C337" t="s">
        <v>12</v>
      </c>
      <c r="D337" t="s">
        <v>357</v>
      </c>
      <c r="E337">
        <v>2035</v>
      </c>
      <c r="F337">
        <v>0</v>
      </c>
      <c r="G337">
        <v>4.0000000000000001E-3</v>
      </c>
      <c r="H337" s="2" t="str">
        <f t="shared" si="5"/>
        <v>EG_COALNR</v>
      </c>
    </row>
    <row r="338" spans="1:8" x14ac:dyDescent="0.25">
      <c r="A338" t="s">
        <v>13</v>
      </c>
      <c r="B338" t="s">
        <v>6</v>
      </c>
      <c r="C338" t="s">
        <v>12</v>
      </c>
      <c r="D338" t="s">
        <v>357</v>
      </c>
      <c r="E338">
        <v>2036</v>
      </c>
      <c r="F338">
        <v>0</v>
      </c>
      <c r="G338">
        <v>6.0000000000000001E-3</v>
      </c>
      <c r="H338" s="2" t="str">
        <f t="shared" si="5"/>
        <v>EG_COALNR</v>
      </c>
    </row>
    <row r="339" spans="1:8" x14ac:dyDescent="0.25">
      <c r="A339" t="s">
        <v>13</v>
      </c>
      <c r="B339" t="s">
        <v>6</v>
      </c>
      <c r="C339" t="s">
        <v>12</v>
      </c>
      <c r="D339" t="s">
        <v>357</v>
      </c>
      <c r="E339">
        <v>2037</v>
      </c>
      <c r="F339">
        <v>0</v>
      </c>
      <c r="G339">
        <v>6.0000000000000001E-3</v>
      </c>
      <c r="H339" s="2" t="str">
        <f t="shared" si="5"/>
        <v>EG_COALNR</v>
      </c>
    </row>
    <row r="340" spans="1:8" x14ac:dyDescent="0.25">
      <c r="A340" t="s">
        <v>13</v>
      </c>
      <c r="B340" t="s">
        <v>6</v>
      </c>
      <c r="C340" t="s">
        <v>12</v>
      </c>
      <c r="D340" t="s">
        <v>357</v>
      </c>
      <c r="E340">
        <v>2038</v>
      </c>
      <c r="F340">
        <v>0</v>
      </c>
      <c r="G340">
        <v>7.0000000000000001E-3</v>
      </c>
      <c r="H340" s="2" t="str">
        <f t="shared" si="5"/>
        <v>EG_COALNR</v>
      </c>
    </row>
    <row r="341" spans="1:8" x14ac:dyDescent="0.25">
      <c r="A341" t="s">
        <v>13</v>
      </c>
      <c r="B341" t="s">
        <v>6</v>
      </c>
      <c r="C341" t="s">
        <v>12</v>
      </c>
      <c r="D341" t="s">
        <v>357</v>
      </c>
      <c r="E341">
        <v>2039</v>
      </c>
      <c r="F341">
        <v>0</v>
      </c>
      <c r="G341">
        <v>7.0000000000000001E-3</v>
      </c>
      <c r="H341" s="2" t="str">
        <f t="shared" si="5"/>
        <v>EG_COALNR</v>
      </c>
    </row>
    <row r="342" spans="1:8" x14ac:dyDescent="0.25">
      <c r="A342" t="s">
        <v>13</v>
      </c>
      <c r="B342" t="s">
        <v>6</v>
      </c>
      <c r="C342" t="s">
        <v>12</v>
      </c>
      <c r="D342" t="s">
        <v>357</v>
      </c>
      <c r="E342">
        <v>2040</v>
      </c>
      <c r="F342">
        <v>0</v>
      </c>
      <c r="G342">
        <v>7.0000000000000001E-3</v>
      </c>
      <c r="H342" s="2" t="str">
        <f t="shared" si="5"/>
        <v>EG_COALNR</v>
      </c>
    </row>
    <row r="343" spans="1:8" x14ac:dyDescent="0.25">
      <c r="A343" t="s">
        <v>13</v>
      </c>
      <c r="B343" t="s">
        <v>6</v>
      </c>
      <c r="C343" t="s">
        <v>12</v>
      </c>
      <c r="D343" t="s">
        <v>357</v>
      </c>
      <c r="E343">
        <v>2041</v>
      </c>
      <c r="F343">
        <v>0</v>
      </c>
      <c r="G343">
        <v>7.0000000000000001E-3</v>
      </c>
      <c r="H343" s="2" t="str">
        <f t="shared" si="5"/>
        <v>EG_COALNR</v>
      </c>
    </row>
    <row r="344" spans="1:8" x14ac:dyDescent="0.25">
      <c r="A344" t="s">
        <v>13</v>
      </c>
      <c r="B344" t="s">
        <v>6</v>
      </c>
      <c r="C344" t="s">
        <v>12</v>
      </c>
      <c r="D344" t="s">
        <v>356</v>
      </c>
      <c r="E344">
        <v>2024</v>
      </c>
      <c r="F344">
        <v>0</v>
      </c>
      <c r="G344">
        <v>0</v>
      </c>
      <c r="H344" s="2" t="str">
        <f t="shared" si="5"/>
        <v>EG_COALNR</v>
      </c>
    </row>
    <row r="345" spans="1:8" x14ac:dyDescent="0.25">
      <c r="A345" t="s">
        <v>13</v>
      </c>
      <c r="B345" t="s">
        <v>6</v>
      </c>
      <c r="C345" t="s">
        <v>12</v>
      </c>
      <c r="D345" t="s">
        <v>356</v>
      </c>
      <c r="E345">
        <v>2025</v>
      </c>
      <c r="F345">
        <v>0</v>
      </c>
      <c r="G345">
        <v>0</v>
      </c>
      <c r="H345" s="2" t="str">
        <f t="shared" si="5"/>
        <v>EG_COALNR</v>
      </c>
    </row>
    <row r="346" spans="1:8" x14ac:dyDescent="0.25">
      <c r="A346" t="s">
        <v>13</v>
      </c>
      <c r="B346" t="s">
        <v>6</v>
      </c>
      <c r="C346" t="s">
        <v>12</v>
      </c>
      <c r="D346" t="s">
        <v>356</v>
      </c>
      <c r="E346">
        <v>2026</v>
      </c>
      <c r="F346">
        <v>0</v>
      </c>
      <c r="G346">
        <v>0</v>
      </c>
      <c r="H346" s="2" t="str">
        <f t="shared" si="5"/>
        <v>EG_COALNR</v>
      </c>
    </row>
    <row r="347" spans="1:8" x14ac:dyDescent="0.25">
      <c r="A347" t="s">
        <v>13</v>
      </c>
      <c r="B347" t="s">
        <v>6</v>
      </c>
      <c r="C347" t="s">
        <v>12</v>
      </c>
      <c r="D347" t="s">
        <v>356</v>
      </c>
      <c r="E347">
        <v>2027</v>
      </c>
      <c r="F347">
        <v>0</v>
      </c>
      <c r="G347">
        <v>0</v>
      </c>
      <c r="H347" s="2" t="str">
        <f t="shared" si="5"/>
        <v>EG_COALNR</v>
      </c>
    </row>
    <row r="348" spans="1:8" x14ac:dyDescent="0.25">
      <c r="A348" t="s">
        <v>13</v>
      </c>
      <c r="B348" t="s">
        <v>6</v>
      </c>
      <c r="C348" t="s">
        <v>12</v>
      </c>
      <c r="D348" t="s">
        <v>356</v>
      </c>
      <c r="E348">
        <v>2028</v>
      </c>
      <c r="F348">
        <v>0</v>
      </c>
      <c r="G348">
        <v>0</v>
      </c>
      <c r="H348" s="2" t="str">
        <f t="shared" si="5"/>
        <v>EG_COALNR</v>
      </c>
    </row>
    <row r="349" spans="1:8" x14ac:dyDescent="0.25">
      <c r="A349" t="s">
        <v>13</v>
      </c>
      <c r="B349" t="s">
        <v>6</v>
      </c>
      <c r="C349" t="s">
        <v>12</v>
      </c>
      <c r="D349" t="s">
        <v>356</v>
      </c>
      <c r="E349">
        <v>2029</v>
      </c>
      <c r="F349">
        <v>0</v>
      </c>
      <c r="G349">
        <v>3.4000000000000002E-2</v>
      </c>
      <c r="H349" s="2" t="str">
        <f t="shared" si="5"/>
        <v>EG_COALNR</v>
      </c>
    </row>
    <row r="350" spans="1:8" x14ac:dyDescent="0.25">
      <c r="A350" t="s">
        <v>13</v>
      </c>
      <c r="B350" t="s">
        <v>6</v>
      </c>
      <c r="C350" t="s">
        <v>12</v>
      </c>
      <c r="D350" t="s">
        <v>356</v>
      </c>
      <c r="E350">
        <v>2030</v>
      </c>
      <c r="F350">
        <v>0</v>
      </c>
      <c r="G350">
        <v>3.2000000000000001E-2</v>
      </c>
      <c r="H350" s="2" t="str">
        <f t="shared" si="5"/>
        <v>EG_COALNR</v>
      </c>
    </row>
    <row r="351" spans="1:8" x14ac:dyDescent="0.25">
      <c r="A351" t="s">
        <v>13</v>
      </c>
      <c r="B351" t="s">
        <v>6</v>
      </c>
      <c r="C351" t="s">
        <v>12</v>
      </c>
      <c r="D351" t="s">
        <v>356</v>
      </c>
      <c r="E351">
        <v>2031</v>
      </c>
      <c r="F351">
        <v>0</v>
      </c>
      <c r="G351">
        <v>3.2000000000000001E-2</v>
      </c>
      <c r="H351" s="2" t="str">
        <f t="shared" si="5"/>
        <v>EG_COALNR</v>
      </c>
    </row>
    <row r="352" spans="1:8" x14ac:dyDescent="0.25">
      <c r="A352" t="s">
        <v>13</v>
      </c>
      <c r="B352" t="s">
        <v>6</v>
      </c>
      <c r="C352" t="s">
        <v>12</v>
      </c>
      <c r="D352" t="s">
        <v>356</v>
      </c>
      <c r="E352">
        <v>2032</v>
      </c>
      <c r="F352">
        <v>0</v>
      </c>
      <c r="G352">
        <v>3.4000000000000002E-2</v>
      </c>
      <c r="H352" s="2" t="str">
        <f t="shared" si="5"/>
        <v>EG_COALNR</v>
      </c>
    </row>
    <row r="353" spans="1:8" x14ac:dyDescent="0.25">
      <c r="A353" t="s">
        <v>13</v>
      </c>
      <c r="B353" t="s">
        <v>6</v>
      </c>
      <c r="C353" t="s">
        <v>12</v>
      </c>
      <c r="D353" t="s">
        <v>356</v>
      </c>
      <c r="E353">
        <v>2033</v>
      </c>
      <c r="F353">
        <v>0</v>
      </c>
      <c r="G353">
        <v>3.4000000000000002E-2</v>
      </c>
      <c r="H353" s="2" t="str">
        <f t="shared" si="5"/>
        <v>EG_COALNR</v>
      </c>
    </row>
    <row r="354" spans="1:8" x14ac:dyDescent="0.25">
      <c r="A354" t="s">
        <v>13</v>
      </c>
      <c r="B354" t="s">
        <v>6</v>
      </c>
      <c r="C354" t="s">
        <v>12</v>
      </c>
      <c r="D354" t="s">
        <v>356</v>
      </c>
      <c r="E354">
        <v>2034</v>
      </c>
      <c r="F354">
        <v>0</v>
      </c>
      <c r="G354">
        <v>2.5000000000000001E-2</v>
      </c>
      <c r="H354" s="2" t="str">
        <f t="shared" si="5"/>
        <v>EG_COALNR</v>
      </c>
    </row>
    <row r="355" spans="1:8" x14ac:dyDescent="0.25">
      <c r="A355" t="s">
        <v>13</v>
      </c>
      <c r="B355" t="s">
        <v>6</v>
      </c>
      <c r="C355" t="s">
        <v>12</v>
      </c>
      <c r="D355" t="s">
        <v>356</v>
      </c>
      <c r="E355">
        <v>2035</v>
      </c>
      <c r="F355">
        <v>0</v>
      </c>
      <c r="G355">
        <v>2.1999999999999999E-2</v>
      </c>
      <c r="H355" s="2" t="str">
        <f t="shared" si="5"/>
        <v>EG_COALNR</v>
      </c>
    </row>
    <row r="356" spans="1:8" x14ac:dyDescent="0.25">
      <c r="A356" t="s">
        <v>13</v>
      </c>
      <c r="B356" t="s">
        <v>6</v>
      </c>
      <c r="C356" t="s">
        <v>12</v>
      </c>
      <c r="D356" t="s">
        <v>356</v>
      </c>
      <c r="E356">
        <v>2036</v>
      </c>
      <c r="F356">
        <v>0</v>
      </c>
      <c r="G356">
        <v>2.9000000000000001E-2</v>
      </c>
      <c r="H356" s="2" t="str">
        <f t="shared" si="5"/>
        <v>EG_COALNR</v>
      </c>
    </row>
    <row r="357" spans="1:8" x14ac:dyDescent="0.25">
      <c r="A357" t="s">
        <v>13</v>
      </c>
      <c r="B357" t="s">
        <v>6</v>
      </c>
      <c r="C357" t="s">
        <v>12</v>
      </c>
      <c r="D357" t="s">
        <v>356</v>
      </c>
      <c r="E357">
        <v>2037</v>
      </c>
      <c r="F357">
        <v>0</v>
      </c>
      <c r="G357">
        <v>3.2000000000000001E-2</v>
      </c>
      <c r="H357" s="2" t="str">
        <f t="shared" si="5"/>
        <v>EG_COALNR</v>
      </c>
    </row>
    <row r="358" spans="1:8" x14ac:dyDescent="0.25">
      <c r="A358" t="s">
        <v>13</v>
      </c>
      <c r="B358" t="s">
        <v>6</v>
      </c>
      <c r="C358" t="s">
        <v>12</v>
      </c>
      <c r="D358" t="s">
        <v>356</v>
      </c>
      <c r="E358">
        <v>2038</v>
      </c>
      <c r="F358">
        <v>0</v>
      </c>
      <c r="G358">
        <v>3.4000000000000002E-2</v>
      </c>
      <c r="H358" s="2" t="str">
        <f t="shared" si="5"/>
        <v>EG_COALNR</v>
      </c>
    </row>
    <row r="359" spans="1:8" x14ac:dyDescent="0.25">
      <c r="A359" t="s">
        <v>13</v>
      </c>
      <c r="B359" t="s">
        <v>6</v>
      </c>
      <c r="C359" t="s">
        <v>12</v>
      </c>
      <c r="D359" t="s">
        <v>356</v>
      </c>
      <c r="E359">
        <v>2039</v>
      </c>
      <c r="F359">
        <v>0</v>
      </c>
      <c r="G359">
        <v>3.4000000000000002E-2</v>
      </c>
      <c r="H359" s="2" t="str">
        <f t="shared" si="5"/>
        <v>EG_COALNR</v>
      </c>
    </row>
    <row r="360" spans="1:8" x14ac:dyDescent="0.25">
      <c r="A360" t="s">
        <v>13</v>
      </c>
      <c r="B360" t="s">
        <v>6</v>
      </c>
      <c r="C360" t="s">
        <v>12</v>
      </c>
      <c r="D360" t="s">
        <v>356</v>
      </c>
      <c r="E360">
        <v>2040</v>
      </c>
      <c r="F360">
        <v>0</v>
      </c>
      <c r="G360">
        <v>3.4000000000000002E-2</v>
      </c>
      <c r="H360" s="2" t="str">
        <f t="shared" si="5"/>
        <v>EG_COALNR</v>
      </c>
    </row>
    <row r="361" spans="1:8" x14ac:dyDescent="0.25">
      <c r="A361" t="s">
        <v>13</v>
      </c>
      <c r="B361" t="s">
        <v>6</v>
      </c>
      <c r="C361" t="s">
        <v>12</v>
      </c>
      <c r="D361" t="s">
        <v>356</v>
      </c>
      <c r="E361">
        <v>2041</v>
      </c>
      <c r="F361">
        <v>0</v>
      </c>
      <c r="G361">
        <v>3.4000000000000002E-2</v>
      </c>
      <c r="H361" s="2" t="str">
        <f t="shared" si="5"/>
        <v>EG_COALNR</v>
      </c>
    </row>
    <row r="362" spans="1:8" x14ac:dyDescent="0.25">
      <c r="A362" t="s">
        <v>13</v>
      </c>
      <c r="B362" t="s">
        <v>6</v>
      </c>
      <c r="C362" t="s">
        <v>12</v>
      </c>
      <c r="D362" t="s">
        <v>355</v>
      </c>
      <c r="E362">
        <v>2024</v>
      </c>
      <c r="F362">
        <v>0</v>
      </c>
      <c r="G362">
        <v>0</v>
      </c>
      <c r="H362" s="2" t="str">
        <f t="shared" si="5"/>
        <v>EG_COALNR</v>
      </c>
    </row>
    <row r="363" spans="1:8" x14ac:dyDescent="0.25">
      <c r="A363" t="s">
        <v>13</v>
      </c>
      <c r="B363" t="s">
        <v>6</v>
      </c>
      <c r="C363" t="s">
        <v>12</v>
      </c>
      <c r="D363" t="s">
        <v>355</v>
      </c>
      <c r="E363">
        <v>2025</v>
      </c>
      <c r="F363">
        <v>0</v>
      </c>
      <c r="G363">
        <v>0</v>
      </c>
      <c r="H363" s="2" t="str">
        <f t="shared" si="5"/>
        <v>EG_COALNR</v>
      </c>
    </row>
    <row r="364" spans="1:8" x14ac:dyDescent="0.25">
      <c r="A364" t="s">
        <v>13</v>
      </c>
      <c r="B364" t="s">
        <v>6</v>
      </c>
      <c r="C364" t="s">
        <v>12</v>
      </c>
      <c r="D364" t="s">
        <v>355</v>
      </c>
      <c r="E364">
        <v>2026</v>
      </c>
      <c r="F364">
        <v>0</v>
      </c>
      <c r="G364">
        <v>0</v>
      </c>
      <c r="H364" s="2" t="str">
        <f t="shared" si="5"/>
        <v>EG_COALNR</v>
      </c>
    </row>
    <row r="365" spans="1:8" x14ac:dyDescent="0.25">
      <c r="A365" t="s">
        <v>13</v>
      </c>
      <c r="B365" t="s">
        <v>6</v>
      </c>
      <c r="C365" t="s">
        <v>12</v>
      </c>
      <c r="D365" t="s">
        <v>355</v>
      </c>
      <c r="E365">
        <v>2027</v>
      </c>
      <c r="F365">
        <v>0</v>
      </c>
      <c r="G365">
        <v>0</v>
      </c>
      <c r="H365" s="2" t="str">
        <f t="shared" si="5"/>
        <v>EG_COALNR</v>
      </c>
    </row>
    <row r="366" spans="1:8" x14ac:dyDescent="0.25">
      <c r="A366" t="s">
        <v>13</v>
      </c>
      <c r="B366" t="s">
        <v>6</v>
      </c>
      <c r="C366" t="s">
        <v>12</v>
      </c>
      <c r="D366" t="s">
        <v>355</v>
      </c>
      <c r="E366">
        <v>2028</v>
      </c>
      <c r="F366">
        <v>0</v>
      </c>
      <c r="G366">
        <v>0</v>
      </c>
      <c r="H366" s="2" t="str">
        <f t="shared" si="5"/>
        <v>EG_COALNR</v>
      </c>
    </row>
    <row r="367" spans="1:8" x14ac:dyDescent="0.25">
      <c r="A367" t="s">
        <v>13</v>
      </c>
      <c r="B367" t="s">
        <v>6</v>
      </c>
      <c r="C367" t="s">
        <v>12</v>
      </c>
      <c r="D367" t="s">
        <v>355</v>
      </c>
      <c r="E367">
        <v>2029</v>
      </c>
      <c r="F367">
        <v>0</v>
      </c>
      <c r="G367">
        <v>0.36</v>
      </c>
      <c r="H367" s="2" t="str">
        <f t="shared" si="5"/>
        <v>EG_COALNR</v>
      </c>
    </row>
    <row r="368" spans="1:8" x14ac:dyDescent="0.25">
      <c r="A368" t="s">
        <v>13</v>
      </c>
      <c r="B368" t="s">
        <v>6</v>
      </c>
      <c r="C368" t="s">
        <v>12</v>
      </c>
      <c r="D368" t="s">
        <v>355</v>
      </c>
      <c r="E368">
        <v>2030</v>
      </c>
      <c r="F368">
        <v>0</v>
      </c>
      <c r="G368">
        <v>0.33400000000000002</v>
      </c>
      <c r="H368" s="2" t="str">
        <f t="shared" si="5"/>
        <v>EG_COALNR</v>
      </c>
    </row>
    <row r="369" spans="1:8" x14ac:dyDescent="0.25">
      <c r="A369" t="s">
        <v>13</v>
      </c>
      <c r="B369" t="s">
        <v>6</v>
      </c>
      <c r="C369" t="s">
        <v>12</v>
      </c>
      <c r="D369" t="s">
        <v>355</v>
      </c>
      <c r="E369">
        <v>2031</v>
      </c>
      <c r="F369">
        <v>0</v>
      </c>
      <c r="G369">
        <v>0.33100000000000002</v>
      </c>
      <c r="H369" s="2" t="str">
        <f t="shared" si="5"/>
        <v>EG_COALNR</v>
      </c>
    </row>
    <row r="370" spans="1:8" x14ac:dyDescent="0.25">
      <c r="A370" t="s">
        <v>13</v>
      </c>
      <c r="B370" t="s">
        <v>6</v>
      </c>
      <c r="C370" t="s">
        <v>12</v>
      </c>
      <c r="D370" t="s">
        <v>355</v>
      </c>
      <c r="E370">
        <v>2032</v>
      </c>
      <c r="F370">
        <v>0</v>
      </c>
      <c r="G370">
        <v>0.35599999999999998</v>
      </c>
      <c r="H370" s="2" t="str">
        <f t="shared" si="5"/>
        <v>EG_COALNR</v>
      </c>
    </row>
    <row r="371" spans="1:8" x14ac:dyDescent="0.25">
      <c r="A371" t="s">
        <v>13</v>
      </c>
      <c r="B371" t="s">
        <v>6</v>
      </c>
      <c r="C371" t="s">
        <v>12</v>
      </c>
      <c r="D371" t="s">
        <v>355</v>
      </c>
      <c r="E371">
        <v>2033</v>
      </c>
      <c r="F371">
        <v>0</v>
      </c>
      <c r="G371">
        <v>0.35599999999999998</v>
      </c>
      <c r="H371" s="2" t="str">
        <f t="shared" si="5"/>
        <v>EG_COALNR</v>
      </c>
    </row>
    <row r="372" spans="1:8" x14ac:dyDescent="0.25">
      <c r="A372" t="s">
        <v>13</v>
      </c>
      <c r="B372" t="s">
        <v>6</v>
      </c>
      <c r="C372" t="s">
        <v>12</v>
      </c>
      <c r="D372" t="s">
        <v>355</v>
      </c>
      <c r="E372">
        <v>2034</v>
      </c>
      <c r="F372">
        <v>0</v>
      </c>
      <c r="G372">
        <v>0.26500000000000001</v>
      </c>
      <c r="H372" s="2" t="str">
        <f t="shared" si="5"/>
        <v>EG_COALNR</v>
      </c>
    </row>
    <row r="373" spans="1:8" x14ac:dyDescent="0.25">
      <c r="A373" t="s">
        <v>13</v>
      </c>
      <c r="B373" t="s">
        <v>6</v>
      </c>
      <c r="C373" t="s">
        <v>12</v>
      </c>
      <c r="D373" t="s">
        <v>355</v>
      </c>
      <c r="E373">
        <v>2035</v>
      </c>
      <c r="F373">
        <v>0</v>
      </c>
      <c r="G373">
        <v>0.23</v>
      </c>
      <c r="H373" s="2" t="str">
        <f t="shared" si="5"/>
        <v>EG_COALNR</v>
      </c>
    </row>
    <row r="374" spans="1:8" x14ac:dyDescent="0.25">
      <c r="A374" t="s">
        <v>13</v>
      </c>
      <c r="B374" t="s">
        <v>6</v>
      </c>
      <c r="C374" t="s">
        <v>12</v>
      </c>
      <c r="D374" t="s">
        <v>355</v>
      </c>
      <c r="E374">
        <v>2036</v>
      </c>
      <c r="F374">
        <v>0</v>
      </c>
      <c r="G374">
        <v>0.30399999999999999</v>
      </c>
      <c r="H374" s="2" t="str">
        <f t="shared" si="5"/>
        <v>EG_COALNR</v>
      </c>
    </row>
    <row r="375" spans="1:8" x14ac:dyDescent="0.25">
      <c r="A375" t="s">
        <v>13</v>
      </c>
      <c r="B375" t="s">
        <v>6</v>
      </c>
      <c r="C375" t="s">
        <v>12</v>
      </c>
      <c r="D375" t="s">
        <v>355</v>
      </c>
      <c r="E375">
        <v>2037</v>
      </c>
      <c r="F375">
        <v>0</v>
      </c>
      <c r="G375">
        <v>0.34100000000000003</v>
      </c>
      <c r="H375" s="2" t="str">
        <f t="shared" si="5"/>
        <v>EG_COALNR</v>
      </c>
    </row>
    <row r="376" spans="1:8" x14ac:dyDescent="0.25">
      <c r="A376" t="s">
        <v>13</v>
      </c>
      <c r="B376" t="s">
        <v>6</v>
      </c>
      <c r="C376" t="s">
        <v>12</v>
      </c>
      <c r="D376" t="s">
        <v>355</v>
      </c>
      <c r="E376">
        <v>2038</v>
      </c>
      <c r="F376">
        <v>0</v>
      </c>
      <c r="G376">
        <v>0.36</v>
      </c>
      <c r="H376" s="2" t="str">
        <f t="shared" si="5"/>
        <v>EG_COALNR</v>
      </c>
    </row>
    <row r="377" spans="1:8" x14ac:dyDescent="0.25">
      <c r="A377" t="s">
        <v>13</v>
      </c>
      <c r="B377" t="s">
        <v>6</v>
      </c>
      <c r="C377" t="s">
        <v>12</v>
      </c>
      <c r="D377" t="s">
        <v>355</v>
      </c>
      <c r="E377">
        <v>2039</v>
      </c>
      <c r="F377">
        <v>0</v>
      </c>
      <c r="G377">
        <v>0.36</v>
      </c>
      <c r="H377" s="2" t="str">
        <f t="shared" si="5"/>
        <v>EG_COALNR</v>
      </c>
    </row>
    <row r="378" spans="1:8" x14ac:dyDescent="0.25">
      <c r="A378" t="s">
        <v>13</v>
      </c>
      <c r="B378" t="s">
        <v>6</v>
      </c>
      <c r="C378" t="s">
        <v>12</v>
      </c>
      <c r="D378" t="s">
        <v>355</v>
      </c>
      <c r="E378">
        <v>2040</v>
      </c>
      <c r="F378">
        <v>0</v>
      </c>
      <c r="G378">
        <v>0.36</v>
      </c>
      <c r="H378" s="2" t="str">
        <f t="shared" si="5"/>
        <v>EG_COALNR</v>
      </c>
    </row>
    <row r="379" spans="1:8" x14ac:dyDescent="0.25">
      <c r="A379" t="s">
        <v>13</v>
      </c>
      <c r="B379" t="s">
        <v>6</v>
      </c>
      <c r="C379" t="s">
        <v>12</v>
      </c>
      <c r="D379" t="s">
        <v>355</v>
      </c>
      <c r="E379">
        <v>2041</v>
      </c>
      <c r="F379">
        <v>0</v>
      </c>
      <c r="G379">
        <v>0.36</v>
      </c>
      <c r="H379" s="2" t="str">
        <f t="shared" si="5"/>
        <v>EG_COALNR</v>
      </c>
    </row>
    <row r="380" spans="1:8" x14ac:dyDescent="0.25">
      <c r="A380" t="s">
        <v>13</v>
      </c>
      <c r="B380" t="s">
        <v>6</v>
      </c>
      <c r="C380" t="s">
        <v>12</v>
      </c>
      <c r="D380" t="s">
        <v>354</v>
      </c>
      <c r="E380">
        <v>2024</v>
      </c>
      <c r="F380">
        <v>0</v>
      </c>
      <c r="G380">
        <v>0</v>
      </c>
      <c r="H380" s="2" t="str">
        <f t="shared" si="5"/>
        <v>EG_COALNR</v>
      </c>
    </row>
    <row r="381" spans="1:8" x14ac:dyDescent="0.25">
      <c r="A381" t="s">
        <v>13</v>
      </c>
      <c r="B381" t="s">
        <v>6</v>
      </c>
      <c r="C381" t="s">
        <v>12</v>
      </c>
      <c r="D381" t="s">
        <v>354</v>
      </c>
      <c r="E381">
        <v>2025</v>
      </c>
      <c r="F381">
        <v>0</v>
      </c>
      <c r="G381">
        <v>0</v>
      </c>
      <c r="H381" s="2" t="str">
        <f t="shared" si="5"/>
        <v>EG_COALNR</v>
      </c>
    </row>
    <row r="382" spans="1:8" x14ac:dyDescent="0.25">
      <c r="A382" t="s">
        <v>13</v>
      </c>
      <c r="B382" t="s">
        <v>6</v>
      </c>
      <c r="C382" t="s">
        <v>12</v>
      </c>
      <c r="D382" t="s">
        <v>354</v>
      </c>
      <c r="E382">
        <v>2026</v>
      </c>
      <c r="F382">
        <v>0</v>
      </c>
      <c r="G382">
        <v>0</v>
      </c>
      <c r="H382" s="2" t="str">
        <f t="shared" si="5"/>
        <v>EG_COALNR</v>
      </c>
    </row>
    <row r="383" spans="1:8" x14ac:dyDescent="0.25">
      <c r="A383" t="s">
        <v>13</v>
      </c>
      <c r="B383" t="s">
        <v>6</v>
      </c>
      <c r="C383" t="s">
        <v>12</v>
      </c>
      <c r="D383" t="s">
        <v>354</v>
      </c>
      <c r="E383">
        <v>2027</v>
      </c>
      <c r="F383">
        <v>0</v>
      </c>
      <c r="G383">
        <v>0</v>
      </c>
      <c r="H383" s="2" t="str">
        <f t="shared" si="5"/>
        <v>EG_COALNR</v>
      </c>
    </row>
    <row r="384" spans="1:8" x14ac:dyDescent="0.25">
      <c r="A384" t="s">
        <v>13</v>
      </c>
      <c r="B384" t="s">
        <v>6</v>
      </c>
      <c r="C384" t="s">
        <v>12</v>
      </c>
      <c r="D384" t="s">
        <v>354</v>
      </c>
      <c r="E384">
        <v>2028</v>
      </c>
      <c r="F384">
        <v>0</v>
      </c>
      <c r="G384">
        <v>0</v>
      </c>
      <c r="H384" s="2" t="str">
        <f t="shared" si="5"/>
        <v>EG_COALNR</v>
      </c>
    </row>
    <row r="385" spans="1:8" x14ac:dyDescent="0.25">
      <c r="A385" t="s">
        <v>13</v>
      </c>
      <c r="B385" t="s">
        <v>6</v>
      </c>
      <c r="C385" t="s">
        <v>12</v>
      </c>
      <c r="D385" t="s">
        <v>354</v>
      </c>
      <c r="E385">
        <v>2029</v>
      </c>
      <c r="F385">
        <v>0</v>
      </c>
      <c r="G385">
        <v>0.60099999999999998</v>
      </c>
      <c r="H385" s="2" t="str">
        <f t="shared" si="5"/>
        <v>EG_COALNR</v>
      </c>
    </row>
    <row r="386" spans="1:8" x14ac:dyDescent="0.25">
      <c r="A386" t="s">
        <v>13</v>
      </c>
      <c r="B386" t="s">
        <v>6</v>
      </c>
      <c r="C386" t="s">
        <v>12</v>
      </c>
      <c r="D386" t="s">
        <v>354</v>
      </c>
      <c r="E386">
        <v>2030</v>
      </c>
      <c r="F386">
        <v>0</v>
      </c>
      <c r="G386">
        <v>0.55800000000000005</v>
      </c>
      <c r="H386" s="2" t="str">
        <f t="shared" si="5"/>
        <v>EG_COALNR</v>
      </c>
    </row>
    <row r="387" spans="1:8" x14ac:dyDescent="0.25">
      <c r="A387" t="s">
        <v>13</v>
      </c>
      <c r="B387" t="s">
        <v>6</v>
      </c>
      <c r="C387" t="s">
        <v>12</v>
      </c>
      <c r="D387" t="s">
        <v>354</v>
      </c>
      <c r="E387">
        <v>2031</v>
      </c>
      <c r="F387">
        <v>0</v>
      </c>
      <c r="G387">
        <v>0.55300000000000005</v>
      </c>
      <c r="H387" s="2" t="str">
        <f t="shared" ref="H387:H450" si="6">_xlfn.CONCAT(A387,C387)</f>
        <v>EG_COALNR</v>
      </c>
    </row>
    <row r="388" spans="1:8" x14ac:dyDescent="0.25">
      <c r="A388" t="s">
        <v>13</v>
      </c>
      <c r="B388" t="s">
        <v>6</v>
      </c>
      <c r="C388" t="s">
        <v>12</v>
      </c>
      <c r="D388" t="s">
        <v>354</v>
      </c>
      <c r="E388">
        <v>2032</v>
      </c>
      <c r="F388">
        <v>0</v>
      </c>
      <c r="G388">
        <v>0.59399999999999997</v>
      </c>
      <c r="H388" s="2" t="str">
        <f t="shared" si="6"/>
        <v>EG_COALNR</v>
      </c>
    </row>
    <row r="389" spans="1:8" x14ac:dyDescent="0.25">
      <c r="A389" t="s">
        <v>13</v>
      </c>
      <c r="B389" t="s">
        <v>6</v>
      </c>
      <c r="C389" t="s">
        <v>12</v>
      </c>
      <c r="D389" t="s">
        <v>354</v>
      </c>
      <c r="E389">
        <v>2033</v>
      </c>
      <c r="F389">
        <v>0</v>
      </c>
      <c r="G389">
        <v>0.59399999999999997</v>
      </c>
      <c r="H389" s="2" t="str">
        <f t="shared" si="6"/>
        <v>EG_COALNR</v>
      </c>
    </row>
    <row r="390" spans="1:8" x14ac:dyDescent="0.25">
      <c r="A390" t="s">
        <v>13</v>
      </c>
      <c r="B390" t="s">
        <v>6</v>
      </c>
      <c r="C390" t="s">
        <v>12</v>
      </c>
      <c r="D390" t="s">
        <v>354</v>
      </c>
      <c r="E390">
        <v>2034</v>
      </c>
      <c r="F390">
        <v>0</v>
      </c>
      <c r="G390">
        <v>0.443</v>
      </c>
      <c r="H390" s="2" t="str">
        <f t="shared" si="6"/>
        <v>EG_COALNR</v>
      </c>
    </row>
    <row r="391" spans="1:8" x14ac:dyDescent="0.25">
      <c r="A391" t="s">
        <v>13</v>
      </c>
      <c r="B391" t="s">
        <v>6</v>
      </c>
      <c r="C391" t="s">
        <v>12</v>
      </c>
      <c r="D391" t="s">
        <v>354</v>
      </c>
      <c r="E391">
        <v>2035</v>
      </c>
      <c r="F391">
        <v>0</v>
      </c>
      <c r="G391">
        <v>0.38500000000000001</v>
      </c>
      <c r="H391" s="2" t="str">
        <f t="shared" si="6"/>
        <v>EG_COALNR</v>
      </c>
    </row>
    <row r="392" spans="1:8" x14ac:dyDescent="0.25">
      <c r="A392" t="s">
        <v>13</v>
      </c>
      <c r="B392" t="s">
        <v>6</v>
      </c>
      <c r="C392" t="s">
        <v>12</v>
      </c>
      <c r="D392" t="s">
        <v>354</v>
      </c>
      <c r="E392">
        <v>2036</v>
      </c>
      <c r="F392">
        <v>0</v>
      </c>
      <c r="G392">
        <v>0.50800000000000001</v>
      </c>
      <c r="H392" s="2" t="str">
        <f t="shared" si="6"/>
        <v>EG_COALNR</v>
      </c>
    </row>
    <row r="393" spans="1:8" x14ac:dyDescent="0.25">
      <c r="A393" t="s">
        <v>13</v>
      </c>
      <c r="B393" t="s">
        <v>6</v>
      </c>
      <c r="C393" t="s">
        <v>12</v>
      </c>
      <c r="D393" t="s">
        <v>354</v>
      </c>
      <c r="E393">
        <v>2037</v>
      </c>
      <c r="F393">
        <v>0</v>
      </c>
      <c r="G393">
        <v>0.56999999999999995</v>
      </c>
      <c r="H393" s="2" t="str">
        <f t="shared" si="6"/>
        <v>EG_COALNR</v>
      </c>
    </row>
    <row r="394" spans="1:8" x14ac:dyDescent="0.25">
      <c r="A394" t="s">
        <v>13</v>
      </c>
      <c r="B394" t="s">
        <v>6</v>
      </c>
      <c r="C394" t="s">
        <v>12</v>
      </c>
      <c r="D394" t="s">
        <v>354</v>
      </c>
      <c r="E394">
        <v>2038</v>
      </c>
      <c r="F394">
        <v>0</v>
      </c>
      <c r="G394">
        <v>0.60099999999999998</v>
      </c>
      <c r="H394" s="2" t="str">
        <f t="shared" si="6"/>
        <v>EG_COALNR</v>
      </c>
    </row>
    <row r="395" spans="1:8" x14ac:dyDescent="0.25">
      <c r="A395" t="s">
        <v>13</v>
      </c>
      <c r="B395" t="s">
        <v>6</v>
      </c>
      <c r="C395" t="s">
        <v>12</v>
      </c>
      <c r="D395" t="s">
        <v>354</v>
      </c>
      <c r="E395">
        <v>2039</v>
      </c>
      <c r="F395">
        <v>0</v>
      </c>
      <c r="G395">
        <v>0.60099999999999998</v>
      </c>
      <c r="H395" s="2" t="str">
        <f t="shared" si="6"/>
        <v>EG_COALNR</v>
      </c>
    </row>
    <row r="396" spans="1:8" x14ac:dyDescent="0.25">
      <c r="A396" t="s">
        <v>13</v>
      </c>
      <c r="B396" t="s">
        <v>6</v>
      </c>
      <c r="C396" t="s">
        <v>12</v>
      </c>
      <c r="D396" t="s">
        <v>354</v>
      </c>
      <c r="E396">
        <v>2040</v>
      </c>
      <c r="F396">
        <v>0</v>
      </c>
      <c r="G396">
        <v>0.60099999999999998</v>
      </c>
      <c r="H396" s="2" t="str">
        <f t="shared" si="6"/>
        <v>EG_COALNR</v>
      </c>
    </row>
    <row r="397" spans="1:8" x14ac:dyDescent="0.25">
      <c r="A397" t="s">
        <v>13</v>
      </c>
      <c r="B397" t="s">
        <v>6</v>
      </c>
      <c r="C397" t="s">
        <v>12</v>
      </c>
      <c r="D397" t="s">
        <v>354</v>
      </c>
      <c r="E397">
        <v>2041</v>
      </c>
      <c r="F397">
        <v>0</v>
      </c>
      <c r="G397">
        <v>0.60099999999999998</v>
      </c>
      <c r="H397" s="2" t="str">
        <f t="shared" si="6"/>
        <v>EG_COALNR</v>
      </c>
    </row>
    <row r="398" spans="1:8" x14ac:dyDescent="0.25">
      <c r="A398" t="s">
        <v>13</v>
      </c>
      <c r="B398" t="s">
        <v>6</v>
      </c>
      <c r="C398" t="s">
        <v>12</v>
      </c>
      <c r="D398" t="s">
        <v>353</v>
      </c>
      <c r="E398">
        <v>2024</v>
      </c>
      <c r="F398">
        <v>0</v>
      </c>
      <c r="G398">
        <v>0</v>
      </c>
      <c r="H398" s="2" t="str">
        <f t="shared" si="6"/>
        <v>EG_COALNR</v>
      </c>
    </row>
    <row r="399" spans="1:8" x14ac:dyDescent="0.25">
      <c r="A399" t="s">
        <v>13</v>
      </c>
      <c r="B399" t="s">
        <v>6</v>
      </c>
      <c r="C399" t="s">
        <v>12</v>
      </c>
      <c r="D399" t="s">
        <v>353</v>
      </c>
      <c r="E399">
        <v>2025</v>
      </c>
      <c r="F399">
        <v>1.32</v>
      </c>
      <c r="G399">
        <v>1.32</v>
      </c>
      <c r="H399" s="2" t="str">
        <f t="shared" si="6"/>
        <v>EG_COALNR</v>
      </c>
    </row>
    <row r="400" spans="1:8" x14ac:dyDescent="0.25">
      <c r="A400" t="s">
        <v>13</v>
      </c>
      <c r="B400" t="s">
        <v>6</v>
      </c>
      <c r="C400" t="s">
        <v>12</v>
      </c>
      <c r="D400" t="s">
        <v>353</v>
      </c>
      <c r="E400">
        <v>2026</v>
      </c>
      <c r="F400">
        <v>0</v>
      </c>
      <c r="G400">
        <v>0</v>
      </c>
      <c r="H400" s="2" t="str">
        <f t="shared" si="6"/>
        <v>EG_COALNR</v>
      </c>
    </row>
    <row r="401" spans="1:8" x14ac:dyDescent="0.25">
      <c r="A401" t="s">
        <v>13</v>
      </c>
      <c r="B401" t="s">
        <v>6</v>
      </c>
      <c r="C401" t="s">
        <v>12</v>
      </c>
      <c r="D401" t="s">
        <v>353</v>
      </c>
      <c r="E401">
        <v>2027</v>
      </c>
      <c r="F401">
        <v>2.64</v>
      </c>
      <c r="G401">
        <v>2.64</v>
      </c>
      <c r="H401" s="2" t="str">
        <f t="shared" si="6"/>
        <v>EG_COALNR</v>
      </c>
    </row>
    <row r="402" spans="1:8" x14ac:dyDescent="0.25">
      <c r="A402" t="s">
        <v>13</v>
      </c>
      <c r="B402" t="s">
        <v>6</v>
      </c>
      <c r="C402" t="s">
        <v>12</v>
      </c>
      <c r="D402" t="s">
        <v>353</v>
      </c>
      <c r="E402">
        <v>2028</v>
      </c>
      <c r="F402">
        <v>0</v>
      </c>
      <c r="G402">
        <v>0</v>
      </c>
      <c r="H402" s="2" t="str">
        <f t="shared" si="6"/>
        <v>EG_COALNR</v>
      </c>
    </row>
    <row r="403" spans="1:8" x14ac:dyDescent="0.25">
      <c r="A403" t="s">
        <v>13</v>
      </c>
      <c r="B403" t="s">
        <v>6</v>
      </c>
      <c r="C403" t="s">
        <v>12</v>
      </c>
      <c r="D403" t="s">
        <v>353</v>
      </c>
      <c r="E403">
        <v>2029</v>
      </c>
      <c r="F403">
        <v>0</v>
      </c>
      <c r="G403">
        <v>1.0069999999999999</v>
      </c>
      <c r="H403" s="2" t="str">
        <f t="shared" si="6"/>
        <v>EG_COALNR</v>
      </c>
    </row>
    <row r="404" spans="1:8" x14ac:dyDescent="0.25">
      <c r="A404" t="s">
        <v>13</v>
      </c>
      <c r="B404" t="s">
        <v>6</v>
      </c>
      <c r="C404" t="s">
        <v>12</v>
      </c>
      <c r="D404" t="s">
        <v>353</v>
      </c>
      <c r="E404">
        <v>2030</v>
      </c>
      <c r="F404">
        <v>0</v>
      </c>
      <c r="G404">
        <v>0.93400000000000005</v>
      </c>
      <c r="H404" s="2" t="str">
        <f t="shared" si="6"/>
        <v>EG_COALNR</v>
      </c>
    </row>
    <row r="405" spans="1:8" x14ac:dyDescent="0.25">
      <c r="A405" t="s">
        <v>13</v>
      </c>
      <c r="B405" t="s">
        <v>6</v>
      </c>
      <c r="C405" t="s">
        <v>12</v>
      </c>
      <c r="D405" t="s">
        <v>353</v>
      </c>
      <c r="E405">
        <v>2031</v>
      </c>
      <c r="F405">
        <v>0</v>
      </c>
      <c r="G405">
        <v>0.92700000000000005</v>
      </c>
      <c r="H405" s="2" t="str">
        <f t="shared" si="6"/>
        <v>EG_COALNR</v>
      </c>
    </row>
    <row r="406" spans="1:8" x14ac:dyDescent="0.25">
      <c r="A406" t="s">
        <v>13</v>
      </c>
      <c r="B406" t="s">
        <v>6</v>
      </c>
      <c r="C406" t="s">
        <v>12</v>
      </c>
      <c r="D406" t="s">
        <v>353</v>
      </c>
      <c r="E406">
        <v>2032</v>
      </c>
      <c r="F406">
        <v>0</v>
      </c>
      <c r="G406">
        <v>0.996</v>
      </c>
      <c r="H406" s="2" t="str">
        <f t="shared" si="6"/>
        <v>EG_COALNR</v>
      </c>
    </row>
    <row r="407" spans="1:8" x14ac:dyDescent="0.25">
      <c r="A407" t="s">
        <v>13</v>
      </c>
      <c r="B407" t="s">
        <v>6</v>
      </c>
      <c r="C407" t="s">
        <v>12</v>
      </c>
      <c r="D407" t="s">
        <v>353</v>
      </c>
      <c r="E407">
        <v>2033</v>
      </c>
      <c r="F407">
        <v>0</v>
      </c>
      <c r="G407">
        <v>0.996</v>
      </c>
      <c r="H407" s="2" t="str">
        <f t="shared" si="6"/>
        <v>EG_COALNR</v>
      </c>
    </row>
    <row r="408" spans="1:8" x14ac:dyDescent="0.25">
      <c r="A408" t="s">
        <v>13</v>
      </c>
      <c r="B408" t="s">
        <v>6</v>
      </c>
      <c r="C408" t="s">
        <v>12</v>
      </c>
      <c r="D408" t="s">
        <v>353</v>
      </c>
      <c r="E408">
        <v>2034</v>
      </c>
      <c r="F408">
        <v>0</v>
      </c>
      <c r="G408">
        <v>0.74199999999999999</v>
      </c>
      <c r="H408" s="2" t="str">
        <f t="shared" si="6"/>
        <v>EG_COALNR</v>
      </c>
    </row>
    <row r="409" spans="1:8" x14ac:dyDescent="0.25">
      <c r="A409" t="s">
        <v>13</v>
      </c>
      <c r="B409" t="s">
        <v>6</v>
      </c>
      <c r="C409" t="s">
        <v>12</v>
      </c>
      <c r="D409" t="s">
        <v>353</v>
      </c>
      <c r="E409">
        <v>2035</v>
      </c>
      <c r="F409">
        <v>0</v>
      </c>
      <c r="G409">
        <v>0.64500000000000002</v>
      </c>
      <c r="H409" s="2" t="str">
        <f t="shared" si="6"/>
        <v>EG_COALNR</v>
      </c>
    </row>
    <row r="410" spans="1:8" x14ac:dyDescent="0.25">
      <c r="A410" t="s">
        <v>13</v>
      </c>
      <c r="B410" t="s">
        <v>6</v>
      </c>
      <c r="C410" t="s">
        <v>12</v>
      </c>
      <c r="D410" t="s">
        <v>353</v>
      </c>
      <c r="E410">
        <v>2036</v>
      </c>
      <c r="F410">
        <v>0</v>
      </c>
      <c r="G410">
        <v>0.85</v>
      </c>
      <c r="H410" s="2" t="str">
        <f t="shared" si="6"/>
        <v>EG_COALNR</v>
      </c>
    </row>
    <row r="411" spans="1:8" x14ac:dyDescent="0.25">
      <c r="A411" t="s">
        <v>13</v>
      </c>
      <c r="B411" t="s">
        <v>6</v>
      </c>
      <c r="C411" t="s">
        <v>12</v>
      </c>
      <c r="D411" t="s">
        <v>353</v>
      </c>
      <c r="E411">
        <v>2037</v>
      </c>
      <c r="F411">
        <v>0</v>
      </c>
      <c r="G411">
        <v>0.95399999999999996</v>
      </c>
      <c r="H411" s="2" t="str">
        <f t="shared" si="6"/>
        <v>EG_COALNR</v>
      </c>
    </row>
    <row r="412" spans="1:8" x14ac:dyDescent="0.25">
      <c r="A412" t="s">
        <v>13</v>
      </c>
      <c r="B412" t="s">
        <v>6</v>
      </c>
      <c r="C412" t="s">
        <v>12</v>
      </c>
      <c r="D412" t="s">
        <v>353</v>
      </c>
      <c r="E412">
        <v>2038</v>
      </c>
      <c r="F412">
        <v>0</v>
      </c>
      <c r="G412">
        <v>1.0069999999999999</v>
      </c>
      <c r="H412" s="2" t="str">
        <f t="shared" si="6"/>
        <v>EG_COALNR</v>
      </c>
    </row>
    <row r="413" spans="1:8" x14ac:dyDescent="0.25">
      <c r="A413" t="s">
        <v>13</v>
      </c>
      <c r="B413" t="s">
        <v>6</v>
      </c>
      <c r="C413" t="s">
        <v>12</v>
      </c>
      <c r="D413" t="s">
        <v>353</v>
      </c>
      <c r="E413">
        <v>2039</v>
      </c>
      <c r="F413">
        <v>0</v>
      </c>
      <c r="G413">
        <v>1.0069999999999999</v>
      </c>
      <c r="H413" s="2" t="str">
        <f t="shared" si="6"/>
        <v>EG_COALNR</v>
      </c>
    </row>
    <row r="414" spans="1:8" x14ac:dyDescent="0.25">
      <c r="A414" t="s">
        <v>13</v>
      </c>
      <c r="B414" t="s">
        <v>6</v>
      </c>
      <c r="C414" t="s">
        <v>12</v>
      </c>
      <c r="D414" t="s">
        <v>353</v>
      </c>
      <c r="E414">
        <v>2040</v>
      </c>
      <c r="F414">
        <v>0</v>
      </c>
      <c r="G414">
        <v>1.0069999999999999</v>
      </c>
      <c r="H414" s="2" t="str">
        <f t="shared" si="6"/>
        <v>EG_COALNR</v>
      </c>
    </row>
    <row r="415" spans="1:8" x14ac:dyDescent="0.25">
      <c r="A415" t="s">
        <v>13</v>
      </c>
      <c r="B415" t="s">
        <v>6</v>
      </c>
      <c r="C415" t="s">
        <v>12</v>
      </c>
      <c r="D415" t="s">
        <v>353</v>
      </c>
      <c r="E415">
        <v>2041</v>
      </c>
      <c r="F415">
        <v>0</v>
      </c>
      <c r="G415">
        <v>1.0069999999999999</v>
      </c>
      <c r="H415" s="2" t="str">
        <f t="shared" si="6"/>
        <v>EG_COALNR</v>
      </c>
    </row>
    <row r="416" spans="1:8" x14ac:dyDescent="0.25">
      <c r="A416" t="s">
        <v>13</v>
      </c>
      <c r="B416" t="s">
        <v>6</v>
      </c>
      <c r="C416" t="s">
        <v>12</v>
      </c>
      <c r="D416" t="s">
        <v>352</v>
      </c>
      <c r="E416">
        <v>2024</v>
      </c>
      <c r="F416">
        <v>0</v>
      </c>
      <c r="G416">
        <v>0</v>
      </c>
      <c r="H416" s="2" t="str">
        <f t="shared" si="6"/>
        <v>EG_COALNR</v>
      </c>
    </row>
    <row r="417" spans="1:8" x14ac:dyDescent="0.25">
      <c r="A417" t="s">
        <v>13</v>
      </c>
      <c r="B417" t="s">
        <v>6</v>
      </c>
      <c r="C417" t="s">
        <v>12</v>
      </c>
      <c r="D417" t="s">
        <v>352</v>
      </c>
      <c r="E417">
        <v>2025</v>
      </c>
      <c r="F417">
        <v>0</v>
      </c>
      <c r="G417">
        <v>0</v>
      </c>
      <c r="H417" s="2" t="str">
        <f t="shared" si="6"/>
        <v>EG_COALNR</v>
      </c>
    </row>
    <row r="418" spans="1:8" x14ac:dyDescent="0.25">
      <c r="A418" t="s">
        <v>13</v>
      </c>
      <c r="B418" t="s">
        <v>6</v>
      </c>
      <c r="C418" t="s">
        <v>12</v>
      </c>
      <c r="D418" t="s">
        <v>352</v>
      </c>
      <c r="E418">
        <v>2026</v>
      </c>
      <c r="F418">
        <v>0</v>
      </c>
      <c r="G418">
        <v>0</v>
      </c>
      <c r="H418" s="2" t="str">
        <f t="shared" si="6"/>
        <v>EG_COALNR</v>
      </c>
    </row>
    <row r="419" spans="1:8" x14ac:dyDescent="0.25">
      <c r="A419" t="s">
        <v>13</v>
      </c>
      <c r="B419" t="s">
        <v>6</v>
      </c>
      <c r="C419" t="s">
        <v>12</v>
      </c>
      <c r="D419" t="s">
        <v>352</v>
      </c>
      <c r="E419">
        <v>2027</v>
      </c>
      <c r="F419">
        <v>0</v>
      </c>
      <c r="G419">
        <v>0</v>
      </c>
      <c r="H419" s="2" t="str">
        <f t="shared" si="6"/>
        <v>EG_COALNR</v>
      </c>
    </row>
    <row r="420" spans="1:8" x14ac:dyDescent="0.25">
      <c r="A420" t="s">
        <v>13</v>
      </c>
      <c r="B420" t="s">
        <v>6</v>
      </c>
      <c r="C420" t="s">
        <v>12</v>
      </c>
      <c r="D420" t="s">
        <v>352</v>
      </c>
      <c r="E420">
        <v>2028</v>
      </c>
      <c r="F420">
        <v>0</v>
      </c>
      <c r="G420">
        <v>0</v>
      </c>
      <c r="H420" s="2" t="str">
        <f t="shared" si="6"/>
        <v>EG_COALNR</v>
      </c>
    </row>
    <row r="421" spans="1:8" x14ac:dyDescent="0.25">
      <c r="A421" t="s">
        <v>13</v>
      </c>
      <c r="B421" t="s">
        <v>6</v>
      </c>
      <c r="C421" t="s">
        <v>12</v>
      </c>
      <c r="D421" t="s">
        <v>352</v>
      </c>
      <c r="E421">
        <v>2029</v>
      </c>
      <c r="F421">
        <v>0</v>
      </c>
      <c r="G421">
        <v>3.3000000000000002E-2</v>
      </c>
      <c r="H421" s="2" t="str">
        <f t="shared" si="6"/>
        <v>EG_COALNR</v>
      </c>
    </row>
    <row r="422" spans="1:8" x14ac:dyDescent="0.25">
      <c r="A422" t="s">
        <v>13</v>
      </c>
      <c r="B422" t="s">
        <v>6</v>
      </c>
      <c r="C422" t="s">
        <v>12</v>
      </c>
      <c r="D422" t="s">
        <v>352</v>
      </c>
      <c r="E422">
        <v>2030</v>
      </c>
      <c r="F422">
        <v>0</v>
      </c>
      <c r="G422">
        <v>3.1E-2</v>
      </c>
      <c r="H422" s="2" t="str">
        <f t="shared" si="6"/>
        <v>EG_COALNR</v>
      </c>
    </row>
    <row r="423" spans="1:8" x14ac:dyDescent="0.25">
      <c r="A423" t="s">
        <v>13</v>
      </c>
      <c r="B423" t="s">
        <v>6</v>
      </c>
      <c r="C423" t="s">
        <v>12</v>
      </c>
      <c r="D423" t="s">
        <v>352</v>
      </c>
      <c r="E423">
        <v>2031</v>
      </c>
      <c r="F423">
        <v>0</v>
      </c>
      <c r="G423">
        <v>3.1E-2</v>
      </c>
      <c r="H423" s="2" t="str">
        <f t="shared" si="6"/>
        <v>EG_COALNR</v>
      </c>
    </row>
    <row r="424" spans="1:8" x14ac:dyDescent="0.25">
      <c r="A424" t="s">
        <v>13</v>
      </c>
      <c r="B424" t="s">
        <v>6</v>
      </c>
      <c r="C424" t="s">
        <v>12</v>
      </c>
      <c r="D424" t="s">
        <v>352</v>
      </c>
      <c r="E424">
        <v>2032</v>
      </c>
      <c r="F424">
        <v>0</v>
      </c>
      <c r="G424">
        <v>3.3000000000000002E-2</v>
      </c>
      <c r="H424" s="2" t="str">
        <f t="shared" si="6"/>
        <v>EG_COALNR</v>
      </c>
    </row>
    <row r="425" spans="1:8" x14ac:dyDescent="0.25">
      <c r="A425" t="s">
        <v>13</v>
      </c>
      <c r="B425" t="s">
        <v>6</v>
      </c>
      <c r="C425" t="s">
        <v>12</v>
      </c>
      <c r="D425" t="s">
        <v>352</v>
      </c>
      <c r="E425">
        <v>2033</v>
      </c>
      <c r="F425">
        <v>0</v>
      </c>
      <c r="G425">
        <v>3.3000000000000002E-2</v>
      </c>
      <c r="H425" s="2" t="str">
        <f t="shared" si="6"/>
        <v>EG_COALNR</v>
      </c>
    </row>
    <row r="426" spans="1:8" x14ac:dyDescent="0.25">
      <c r="A426" t="s">
        <v>13</v>
      </c>
      <c r="B426" t="s">
        <v>6</v>
      </c>
      <c r="C426" t="s">
        <v>12</v>
      </c>
      <c r="D426" t="s">
        <v>352</v>
      </c>
      <c r="E426">
        <v>2034</v>
      </c>
      <c r="F426">
        <v>0</v>
      </c>
      <c r="G426">
        <v>2.5000000000000001E-2</v>
      </c>
      <c r="H426" s="2" t="str">
        <f t="shared" si="6"/>
        <v>EG_COALNR</v>
      </c>
    </row>
    <row r="427" spans="1:8" x14ac:dyDescent="0.25">
      <c r="A427" t="s">
        <v>13</v>
      </c>
      <c r="B427" t="s">
        <v>6</v>
      </c>
      <c r="C427" t="s">
        <v>12</v>
      </c>
      <c r="D427" t="s">
        <v>352</v>
      </c>
      <c r="E427">
        <v>2035</v>
      </c>
      <c r="F427">
        <v>0</v>
      </c>
      <c r="G427">
        <v>2.1000000000000001E-2</v>
      </c>
      <c r="H427" s="2" t="str">
        <f t="shared" si="6"/>
        <v>EG_COALNR</v>
      </c>
    </row>
    <row r="428" spans="1:8" x14ac:dyDescent="0.25">
      <c r="A428" t="s">
        <v>13</v>
      </c>
      <c r="B428" t="s">
        <v>6</v>
      </c>
      <c r="C428" t="s">
        <v>12</v>
      </c>
      <c r="D428" t="s">
        <v>352</v>
      </c>
      <c r="E428">
        <v>2036</v>
      </c>
      <c r="F428">
        <v>0</v>
      </c>
      <c r="G428">
        <v>2.8000000000000001E-2</v>
      </c>
      <c r="H428" s="2" t="str">
        <f t="shared" si="6"/>
        <v>EG_COALNR</v>
      </c>
    </row>
    <row r="429" spans="1:8" x14ac:dyDescent="0.25">
      <c r="A429" t="s">
        <v>13</v>
      </c>
      <c r="B429" t="s">
        <v>6</v>
      </c>
      <c r="C429" t="s">
        <v>12</v>
      </c>
      <c r="D429" t="s">
        <v>352</v>
      </c>
      <c r="E429">
        <v>2037</v>
      </c>
      <c r="F429">
        <v>0</v>
      </c>
      <c r="G429">
        <v>3.2000000000000001E-2</v>
      </c>
      <c r="H429" s="2" t="str">
        <f t="shared" si="6"/>
        <v>EG_COALNR</v>
      </c>
    </row>
    <row r="430" spans="1:8" x14ac:dyDescent="0.25">
      <c r="A430" t="s">
        <v>13</v>
      </c>
      <c r="B430" t="s">
        <v>6</v>
      </c>
      <c r="C430" t="s">
        <v>12</v>
      </c>
      <c r="D430" t="s">
        <v>352</v>
      </c>
      <c r="E430">
        <v>2038</v>
      </c>
      <c r="F430">
        <v>0</v>
      </c>
      <c r="G430">
        <v>3.3000000000000002E-2</v>
      </c>
      <c r="H430" s="2" t="str">
        <f t="shared" si="6"/>
        <v>EG_COALNR</v>
      </c>
    </row>
    <row r="431" spans="1:8" x14ac:dyDescent="0.25">
      <c r="A431" t="s">
        <v>13</v>
      </c>
      <c r="B431" t="s">
        <v>6</v>
      </c>
      <c r="C431" t="s">
        <v>12</v>
      </c>
      <c r="D431" t="s">
        <v>352</v>
      </c>
      <c r="E431">
        <v>2039</v>
      </c>
      <c r="F431">
        <v>0</v>
      </c>
      <c r="G431">
        <v>3.3000000000000002E-2</v>
      </c>
      <c r="H431" s="2" t="str">
        <f t="shared" si="6"/>
        <v>EG_COALNR</v>
      </c>
    </row>
    <row r="432" spans="1:8" x14ac:dyDescent="0.25">
      <c r="A432" t="s">
        <v>13</v>
      </c>
      <c r="B432" t="s">
        <v>6</v>
      </c>
      <c r="C432" t="s">
        <v>12</v>
      </c>
      <c r="D432" t="s">
        <v>352</v>
      </c>
      <c r="E432">
        <v>2040</v>
      </c>
      <c r="F432">
        <v>0</v>
      </c>
      <c r="G432">
        <v>3.3000000000000002E-2</v>
      </c>
      <c r="H432" s="2" t="str">
        <f t="shared" si="6"/>
        <v>EG_COALNR</v>
      </c>
    </row>
    <row r="433" spans="1:8" x14ac:dyDescent="0.25">
      <c r="A433" t="s">
        <v>13</v>
      </c>
      <c r="B433" t="s">
        <v>6</v>
      </c>
      <c r="C433" t="s">
        <v>12</v>
      </c>
      <c r="D433" t="s">
        <v>352</v>
      </c>
      <c r="E433">
        <v>2041</v>
      </c>
      <c r="F433">
        <v>0</v>
      </c>
      <c r="G433">
        <v>3.3000000000000002E-2</v>
      </c>
      <c r="H433" s="2" t="str">
        <f t="shared" si="6"/>
        <v>EG_COALNR</v>
      </c>
    </row>
    <row r="434" spans="1:8" x14ac:dyDescent="0.25">
      <c r="A434" t="s">
        <v>13</v>
      </c>
      <c r="B434" t="s">
        <v>6</v>
      </c>
      <c r="C434" t="s">
        <v>10</v>
      </c>
      <c r="D434" t="s">
        <v>372</v>
      </c>
      <c r="E434">
        <v>2024</v>
      </c>
      <c r="F434">
        <v>0</v>
      </c>
      <c r="G434">
        <v>0</v>
      </c>
      <c r="H434" s="2" t="str">
        <f t="shared" si="6"/>
        <v>EG_COALER</v>
      </c>
    </row>
    <row r="435" spans="1:8" x14ac:dyDescent="0.25">
      <c r="A435" t="s">
        <v>13</v>
      </c>
      <c r="B435" t="s">
        <v>6</v>
      </c>
      <c r="C435" t="s">
        <v>10</v>
      </c>
      <c r="D435" t="s">
        <v>372</v>
      </c>
      <c r="E435">
        <v>2025</v>
      </c>
      <c r="F435">
        <v>0</v>
      </c>
      <c r="G435">
        <v>0</v>
      </c>
      <c r="H435" s="2" t="str">
        <f t="shared" si="6"/>
        <v>EG_COALER</v>
      </c>
    </row>
    <row r="436" spans="1:8" x14ac:dyDescent="0.25">
      <c r="A436" t="s">
        <v>13</v>
      </c>
      <c r="B436" t="s">
        <v>6</v>
      </c>
      <c r="C436" t="s">
        <v>10</v>
      </c>
      <c r="D436" t="s">
        <v>372</v>
      </c>
      <c r="E436">
        <v>2026</v>
      </c>
      <c r="F436">
        <v>0</v>
      </c>
      <c r="G436">
        <v>0</v>
      </c>
      <c r="H436" s="2" t="str">
        <f t="shared" si="6"/>
        <v>EG_COALER</v>
      </c>
    </row>
    <row r="437" spans="1:8" x14ac:dyDescent="0.25">
      <c r="A437" t="s">
        <v>13</v>
      </c>
      <c r="B437" t="s">
        <v>6</v>
      </c>
      <c r="C437" t="s">
        <v>10</v>
      </c>
      <c r="D437" t="s">
        <v>372</v>
      </c>
      <c r="E437">
        <v>2027</v>
      </c>
      <c r="F437">
        <v>0</v>
      </c>
      <c r="G437">
        <v>0</v>
      </c>
      <c r="H437" s="2" t="str">
        <f t="shared" si="6"/>
        <v>EG_COALER</v>
      </c>
    </row>
    <row r="438" spans="1:8" x14ac:dyDescent="0.25">
      <c r="A438" t="s">
        <v>13</v>
      </c>
      <c r="B438" t="s">
        <v>6</v>
      </c>
      <c r="C438" t="s">
        <v>10</v>
      </c>
      <c r="D438" t="s">
        <v>372</v>
      </c>
      <c r="E438">
        <v>2028</v>
      </c>
      <c r="F438">
        <v>0</v>
      </c>
      <c r="G438">
        <v>0</v>
      </c>
      <c r="H438" s="2" t="str">
        <f t="shared" si="6"/>
        <v>EG_COALER</v>
      </c>
    </row>
    <row r="439" spans="1:8" x14ac:dyDescent="0.25">
      <c r="A439" t="s">
        <v>13</v>
      </c>
      <c r="B439" t="s">
        <v>6</v>
      </c>
      <c r="C439" t="s">
        <v>10</v>
      </c>
      <c r="D439" t="s">
        <v>372</v>
      </c>
      <c r="E439">
        <v>2029</v>
      </c>
      <c r="F439">
        <v>0</v>
      </c>
      <c r="G439">
        <v>4.0000000000000001E-3</v>
      </c>
      <c r="H439" s="2" t="str">
        <f t="shared" si="6"/>
        <v>EG_COALER</v>
      </c>
    </row>
    <row r="440" spans="1:8" x14ac:dyDescent="0.25">
      <c r="A440" t="s">
        <v>13</v>
      </c>
      <c r="B440" t="s">
        <v>6</v>
      </c>
      <c r="C440" t="s">
        <v>10</v>
      </c>
      <c r="D440" t="s">
        <v>372</v>
      </c>
      <c r="E440">
        <v>2030</v>
      </c>
      <c r="F440">
        <v>0</v>
      </c>
      <c r="G440">
        <v>4.0000000000000001E-3</v>
      </c>
      <c r="H440" s="2" t="str">
        <f t="shared" si="6"/>
        <v>EG_COALER</v>
      </c>
    </row>
    <row r="441" spans="1:8" x14ac:dyDescent="0.25">
      <c r="A441" t="s">
        <v>13</v>
      </c>
      <c r="B441" t="s">
        <v>6</v>
      </c>
      <c r="C441" t="s">
        <v>10</v>
      </c>
      <c r="D441" t="s">
        <v>372</v>
      </c>
      <c r="E441">
        <v>2031</v>
      </c>
      <c r="F441">
        <v>0</v>
      </c>
      <c r="G441">
        <v>4.0000000000000001E-3</v>
      </c>
      <c r="H441" s="2" t="str">
        <f t="shared" si="6"/>
        <v>EG_COALER</v>
      </c>
    </row>
    <row r="442" spans="1:8" x14ac:dyDescent="0.25">
      <c r="A442" t="s">
        <v>13</v>
      </c>
      <c r="B442" t="s">
        <v>6</v>
      </c>
      <c r="C442" t="s">
        <v>10</v>
      </c>
      <c r="D442" t="s">
        <v>372</v>
      </c>
      <c r="E442">
        <v>2032</v>
      </c>
      <c r="F442">
        <v>0</v>
      </c>
      <c r="G442">
        <v>4.0000000000000001E-3</v>
      </c>
      <c r="H442" s="2" t="str">
        <f t="shared" si="6"/>
        <v>EG_COALER</v>
      </c>
    </row>
    <row r="443" spans="1:8" x14ac:dyDescent="0.25">
      <c r="A443" t="s">
        <v>13</v>
      </c>
      <c r="B443" t="s">
        <v>6</v>
      </c>
      <c r="C443" t="s">
        <v>10</v>
      </c>
      <c r="D443" t="s">
        <v>372</v>
      </c>
      <c r="E443">
        <v>2033</v>
      </c>
      <c r="F443">
        <v>0</v>
      </c>
      <c r="G443">
        <v>4.0000000000000001E-3</v>
      </c>
      <c r="H443" s="2" t="str">
        <f t="shared" si="6"/>
        <v>EG_COALER</v>
      </c>
    </row>
    <row r="444" spans="1:8" x14ac:dyDescent="0.25">
      <c r="A444" t="s">
        <v>13</v>
      </c>
      <c r="B444" t="s">
        <v>6</v>
      </c>
      <c r="C444" t="s">
        <v>10</v>
      </c>
      <c r="D444" t="s">
        <v>372</v>
      </c>
      <c r="E444">
        <v>2034</v>
      </c>
      <c r="F444">
        <v>0</v>
      </c>
      <c r="G444">
        <v>3.0000000000000001E-3</v>
      </c>
      <c r="H444" s="2" t="str">
        <f t="shared" si="6"/>
        <v>EG_COALER</v>
      </c>
    </row>
    <row r="445" spans="1:8" x14ac:dyDescent="0.25">
      <c r="A445" t="s">
        <v>13</v>
      </c>
      <c r="B445" t="s">
        <v>6</v>
      </c>
      <c r="C445" t="s">
        <v>10</v>
      </c>
      <c r="D445" t="s">
        <v>372</v>
      </c>
      <c r="E445">
        <v>2035</v>
      </c>
      <c r="F445">
        <v>0</v>
      </c>
      <c r="G445">
        <v>3.0000000000000001E-3</v>
      </c>
      <c r="H445" s="2" t="str">
        <f t="shared" si="6"/>
        <v>EG_COALER</v>
      </c>
    </row>
    <row r="446" spans="1:8" x14ac:dyDescent="0.25">
      <c r="A446" t="s">
        <v>13</v>
      </c>
      <c r="B446" t="s">
        <v>6</v>
      </c>
      <c r="C446" t="s">
        <v>10</v>
      </c>
      <c r="D446" t="s">
        <v>372</v>
      </c>
      <c r="E446">
        <v>2036</v>
      </c>
      <c r="F446">
        <v>0</v>
      </c>
      <c r="G446">
        <v>3.0000000000000001E-3</v>
      </c>
      <c r="H446" s="2" t="str">
        <f t="shared" si="6"/>
        <v>EG_COALER</v>
      </c>
    </row>
    <row r="447" spans="1:8" x14ac:dyDescent="0.25">
      <c r="A447" t="s">
        <v>13</v>
      </c>
      <c r="B447" t="s">
        <v>6</v>
      </c>
      <c r="C447" t="s">
        <v>10</v>
      </c>
      <c r="D447" t="s">
        <v>372</v>
      </c>
      <c r="E447">
        <v>2037</v>
      </c>
      <c r="F447">
        <v>0</v>
      </c>
      <c r="G447">
        <v>4.0000000000000001E-3</v>
      </c>
      <c r="H447" s="2" t="str">
        <f t="shared" si="6"/>
        <v>EG_COALER</v>
      </c>
    </row>
    <row r="448" spans="1:8" x14ac:dyDescent="0.25">
      <c r="A448" t="s">
        <v>13</v>
      </c>
      <c r="B448" t="s">
        <v>6</v>
      </c>
      <c r="C448" t="s">
        <v>10</v>
      </c>
      <c r="D448" t="s">
        <v>372</v>
      </c>
      <c r="E448">
        <v>2038</v>
      </c>
      <c r="F448">
        <v>0</v>
      </c>
      <c r="G448">
        <v>4.0000000000000001E-3</v>
      </c>
      <c r="H448" s="2" t="str">
        <f t="shared" si="6"/>
        <v>EG_COALER</v>
      </c>
    </row>
    <row r="449" spans="1:8" x14ac:dyDescent="0.25">
      <c r="A449" t="s">
        <v>13</v>
      </c>
      <c r="B449" t="s">
        <v>6</v>
      </c>
      <c r="C449" t="s">
        <v>10</v>
      </c>
      <c r="D449" t="s">
        <v>372</v>
      </c>
      <c r="E449">
        <v>2039</v>
      </c>
      <c r="F449">
        <v>0</v>
      </c>
      <c r="G449">
        <v>4.0000000000000001E-3</v>
      </c>
      <c r="H449" s="2" t="str">
        <f t="shared" si="6"/>
        <v>EG_COALER</v>
      </c>
    </row>
    <row r="450" spans="1:8" x14ac:dyDescent="0.25">
      <c r="A450" t="s">
        <v>13</v>
      </c>
      <c r="B450" t="s">
        <v>6</v>
      </c>
      <c r="C450" t="s">
        <v>10</v>
      </c>
      <c r="D450" t="s">
        <v>372</v>
      </c>
      <c r="E450">
        <v>2040</v>
      </c>
      <c r="F450">
        <v>0</v>
      </c>
      <c r="G450">
        <v>4.0000000000000001E-3</v>
      </c>
      <c r="H450" s="2" t="str">
        <f t="shared" si="6"/>
        <v>EG_COALER</v>
      </c>
    </row>
    <row r="451" spans="1:8" x14ac:dyDescent="0.25">
      <c r="A451" t="s">
        <v>13</v>
      </c>
      <c r="B451" t="s">
        <v>6</v>
      </c>
      <c r="C451" t="s">
        <v>10</v>
      </c>
      <c r="D451" t="s">
        <v>372</v>
      </c>
      <c r="E451">
        <v>2041</v>
      </c>
      <c r="F451">
        <v>0</v>
      </c>
      <c r="G451">
        <v>4.0000000000000001E-3</v>
      </c>
      <c r="H451" s="2" t="str">
        <f t="shared" ref="H451:H514" si="7">_xlfn.CONCAT(A451,C451)</f>
        <v>EG_COALER</v>
      </c>
    </row>
    <row r="452" spans="1:8" x14ac:dyDescent="0.25">
      <c r="A452" t="s">
        <v>19</v>
      </c>
      <c r="B452" t="s">
        <v>6</v>
      </c>
      <c r="C452" t="s">
        <v>10</v>
      </c>
      <c r="D452" t="s">
        <v>376</v>
      </c>
      <c r="E452">
        <v>2024</v>
      </c>
      <c r="F452">
        <v>5.0000000000000001E-3</v>
      </c>
      <c r="G452">
        <v>5.0000000000000001E-3</v>
      </c>
      <c r="H452" s="2" t="str">
        <f t="shared" si="7"/>
        <v>EG_SOLARGMER</v>
      </c>
    </row>
    <row r="453" spans="1:8" x14ac:dyDescent="0.25">
      <c r="A453" t="s">
        <v>19</v>
      </c>
      <c r="B453" t="s">
        <v>6</v>
      </c>
      <c r="C453" t="s">
        <v>10</v>
      </c>
      <c r="D453" t="s">
        <v>376</v>
      </c>
      <c r="E453">
        <v>2025</v>
      </c>
      <c r="F453">
        <v>5.0000000000000001E-3</v>
      </c>
      <c r="G453">
        <v>5.0000000000000001E-3</v>
      </c>
      <c r="H453" s="2" t="str">
        <f t="shared" si="7"/>
        <v>EG_SOLARGMER</v>
      </c>
    </row>
    <row r="454" spans="1:8" x14ac:dyDescent="0.25">
      <c r="A454" t="s">
        <v>19</v>
      </c>
      <c r="B454" t="s">
        <v>6</v>
      </c>
      <c r="C454" t="s">
        <v>10</v>
      </c>
      <c r="D454" t="s">
        <v>376</v>
      </c>
      <c r="E454">
        <v>2026</v>
      </c>
      <c r="F454">
        <v>0</v>
      </c>
      <c r="G454">
        <v>0</v>
      </c>
      <c r="H454" s="2" t="str">
        <f t="shared" si="7"/>
        <v>EG_SOLARGMER</v>
      </c>
    </row>
    <row r="455" spans="1:8" x14ac:dyDescent="0.25">
      <c r="A455" t="s">
        <v>19</v>
      </c>
      <c r="B455" t="s">
        <v>6</v>
      </c>
      <c r="C455" t="s">
        <v>10</v>
      </c>
      <c r="D455" t="s">
        <v>376</v>
      </c>
      <c r="E455">
        <v>2027</v>
      </c>
      <c r="F455">
        <v>0</v>
      </c>
      <c r="G455">
        <v>0</v>
      </c>
      <c r="H455" s="2" t="str">
        <f t="shared" si="7"/>
        <v>EG_SOLARGMER</v>
      </c>
    </row>
    <row r="456" spans="1:8" x14ac:dyDescent="0.25">
      <c r="A456" t="s">
        <v>19</v>
      </c>
      <c r="B456" t="s">
        <v>6</v>
      </c>
      <c r="C456" t="s">
        <v>10</v>
      </c>
      <c r="D456" t="s">
        <v>376</v>
      </c>
      <c r="E456">
        <v>2028</v>
      </c>
      <c r="F456">
        <v>0</v>
      </c>
      <c r="G456">
        <v>0.59899999999999998</v>
      </c>
      <c r="H456" s="2" t="str">
        <f t="shared" si="7"/>
        <v>EG_SOLARGMER</v>
      </c>
    </row>
    <row r="457" spans="1:8" x14ac:dyDescent="0.25">
      <c r="A457" t="s">
        <v>19</v>
      </c>
      <c r="B457" t="s">
        <v>6</v>
      </c>
      <c r="C457" t="s">
        <v>10</v>
      </c>
      <c r="D457" t="s">
        <v>376</v>
      </c>
      <c r="E457">
        <v>2029</v>
      </c>
      <c r="F457">
        <v>0</v>
      </c>
      <c r="G457">
        <v>0.59899999999999998</v>
      </c>
      <c r="H457" s="2" t="str">
        <f t="shared" si="7"/>
        <v>EG_SOLARGMER</v>
      </c>
    </row>
    <row r="458" spans="1:8" x14ac:dyDescent="0.25">
      <c r="A458" t="s">
        <v>19</v>
      </c>
      <c r="B458" t="s">
        <v>6</v>
      </c>
      <c r="C458" t="s">
        <v>10</v>
      </c>
      <c r="D458" t="s">
        <v>376</v>
      </c>
      <c r="E458">
        <v>2030</v>
      </c>
      <c r="F458">
        <v>0</v>
      </c>
      <c r="G458">
        <v>0.59899999999999998</v>
      </c>
      <c r="H458" s="2" t="str">
        <f t="shared" si="7"/>
        <v>EG_SOLARGMER</v>
      </c>
    </row>
    <row r="459" spans="1:8" x14ac:dyDescent="0.25">
      <c r="A459" t="s">
        <v>19</v>
      </c>
      <c r="B459" t="s">
        <v>6</v>
      </c>
      <c r="C459" t="s">
        <v>10</v>
      </c>
      <c r="D459" t="s">
        <v>376</v>
      </c>
      <c r="E459">
        <v>2031</v>
      </c>
      <c r="F459">
        <v>0</v>
      </c>
      <c r="G459">
        <v>0.59899999999999998</v>
      </c>
      <c r="H459" s="2" t="str">
        <f t="shared" si="7"/>
        <v>EG_SOLARGMER</v>
      </c>
    </row>
    <row r="460" spans="1:8" x14ac:dyDescent="0.25">
      <c r="A460" t="s">
        <v>19</v>
      </c>
      <c r="B460" t="s">
        <v>6</v>
      </c>
      <c r="C460" t="s">
        <v>10</v>
      </c>
      <c r="D460" t="s">
        <v>376</v>
      </c>
      <c r="E460">
        <v>2032</v>
      </c>
      <c r="F460">
        <v>0</v>
      </c>
      <c r="G460">
        <v>0.65900000000000003</v>
      </c>
      <c r="H460" s="2" t="str">
        <f t="shared" si="7"/>
        <v>EG_SOLARGMER</v>
      </c>
    </row>
    <row r="461" spans="1:8" x14ac:dyDescent="0.25">
      <c r="A461" t="s">
        <v>19</v>
      </c>
      <c r="B461" t="s">
        <v>6</v>
      </c>
      <c r="C461" t="s">
        <v>10</v>
      </c>
      <c r="D461" t="s">
        <v>376</v>
      </c>
      <c r="E461">
        <v>2033</v>
      </c>
      <c r="F461">
        <v>0</v>
      </c>
      <c r="G461">
        <v>0.65900000000000003</v>
      </c>
      <c r="H461" s="2" t="str">
        <f t="shared" si="7"/>
        <v>EG_SOLARGMER</v>
      </c>
    </row>
    <row r="462" spans="1:8" x14ac:dyDescent="0.25">
      <c r="A462" t="s">
        <v>19</v>
      </c>
      <c r="B462" t="s">
        <v>6</v>
      </c>
      <c r="C462" t="s">
        <v>10</v>
      </c>
      <c r="D462" t="s">
        <v>376</v>
      </c>
      <c r="E462">
        <v>2034</v>
      </c>
      <c r="F462">
        <v>0</v>
      </c>
      <c r="G462">
        <v>0.65900000000000003</v>
      </c>
      <c r="H462" s="2" t="str">
        <f t="shared" si="7"/>
        <v>EG_SOLARGMER</v>
      </c>
    </row>
    <row r="463" spans="1:8" x14ac:dyDescent="0.25">
      <c r="A463" t="s">
        <v>19</v>
      </c>
      <c r="B463" t="s">
        <v>6</v>
      </c>
      <c r="C463" t="s">
        <v>10</v>
      </c>
      <c r="D463" t="s">
        <v>376</v>
      </c>
      <c r="E463">
        <v>2035</v>
      </c>
      <c r="F463">
        <v>0</v>
      </c>
      <c r="G463">
        <v>0.65900000000000003</v>
      </c>
      <c r="H463" s="2" t="str">
        <f t="shared" si="7"/>
        <v>EG_SOLARGMER</v>
      </c>
    </row>
    <row r="464" spans="1:8" x14ac:dyDescent="0.25">
      <c r="A464" t="s">
        <v>19</v>
      </c>
      <c r="B464" t="s">
        <v>6</v>
      </c>
      <c r="C464" t="s">
        <v>10</v>
      </c>
      <c r="D464" t="s">
        <v>376</v>
      </c>
      <c r="E464">
        <v>2036</v>
      </c>
      <c r="F464">
        <v>0</v>
      </c>
      <c r="G464">
        <v>0.65900000000000003</v>
      </c>
      <c r="H464" s="2" t="str">
        <f t="shared" si="7"/>
        <v>EG_SOLARGMER</v>
      </c>
    </row>
    <row r="465" spans="1:8" x14ac:dyDescent="0.25">
      <c r="A465" t="s">
        <v>19</v>
      </c>
      <c r="B465" t="s">
        <v>6</v>
      </c>
      <c r="C465" t="s">
        <v>10</v>
      </c>
      <c r="D465" t="s">
        <v>376</v>
      </c>
      <c r="E465">
        <v>2037</v>
      </c>
      <c r="F465">
        <v>0</v>
      </c>
      <c r="G465">
        <v>0.72499999999999998</v>
      </c>
      <c r="H465" s="2" t="str">
        <f t="shared" si="7"/>
        <v>EG_SOLARGMER</v>
      </c>
    </row>
    <row r="466" spans="1:8" x14ac:dyDescent="0.25">
      <c r="A466" t="s">
        <v>19</v>
      </c>
      <c r="B466" t="s">
        <v>6</v>
      </c>
      <c r="C466" t="s">
        <v>10</v>
      </c>
      <c r="D466" t="s">
        <v>376</v>
      </c>
      <c r="E466">
        <v>2038</v>
      </c>
      <c r="F466">
        <v>0</v>
      </c>
      <c r="G466">
        <v>0.72499999999999998</v>
      </c>
      <c r="H466" s="2" t="str">
        <f t="shared" si="7"/>
        <v>EG_SOLARGMER</v>
      </c>
    </row>
    <row r="467" spans="1:8" x14ac:dyDescent="0.25">
      <c r="A467" t="s">
        <v>19</v>
      </c>
      <c r="B467" t="s">
        <v>6</v>
      </c>
      <c r="C467" t="s">
        <v>10</v>
      </c>
      <c r="D467" t="s">
        <v>376</v>
      </c>
      <c r="E467">
        <v>2039</v>
      </c>
      <c r="F467">
        <v>0</v>
      </c>
      <c r="G467">
        <v>0.72499999999999998</v>
      </c>
      <c r="H467" s="2" t="str">
        <f t="shared" si="7"/>
        <v>EG_SOLARGMER</v>
      </c>
    </row>
    <row r="468" spans="1:8" x14ac:dyDescent="0.25">
      <c r="A468" t="s">
        <v>19</v>
      </c>
      <c r="B468" t="s">
        <v>6</v>
      </c>
      <c r="C468" t="s">
        <v>10</v>
      </c>
      <c r="D468" t="s">
        <v>376</v>
      </c>
      <c r="E468">
        <v>2040</v>
      </c>
      <c r="F468">
        <v>0</v>
      </c>
      <c r="G468">
        <v>0.72499999999999998</v>
      </c>
      <c r="H468" s="2" t="str">
        <f t="shared" si="7"/>
        <v>EG_SOLARGMER</v>
      </c>
    </row>
    <row r="469" spans="1:8" x14ac:dyDescent="0.25">
      <c r="A469" t="s">
        <v>19</v>
      </c>
      <c r="B469" t="s">
        <v>6</v>
      </c>
      <c r="C469" t="s">
        <v>10</v>
      </c>
      <c r="D469" t="s">
        <v>376</v>
      </c>
      <c r="E469">
        <v>2041</v>
      </c>
      <c r="F469">
        <v>0</v>
      </c>
      <c r="G469">
        <v>0.72499999999999998</v>
      </c>
      <c r="H469" s="2" t="str">
        <f t="shared" si="7"/>
        <v>EG_SOLARGMER</v>
      </c>
    </row>
    <row r="470" spans="1:8" x14ac:dyDescent="0.25">
      <c r="A470" t="s">
        <v>19</v>
      </c>
      <c r="B470" t="s">
        <v>6</v>
      </c>
      <c r="C470" t="s">
        <v>10</v>
      </c>
      <c r="D470" t="s">
        <v>375</v>
      </c>
      <c r="E470">
        <v>2024</v>
      </c>
      <c r="F470">
        <v>1.7000000000000001E-2</v>
      </c>
      <c r="G470">
        <v>1.7000000000000001E-2</v>
      </c>
      <c r="H470" s="2" t="str">
        <f t="shared" si="7"/>
        <v>EG_SOLARGMER</v>
      </c>
    </row>
    <row r="471" spans="1:8" x14ac:dyDescent="0.25">
      <c r="A471" t="s">
        <v>19</v>
      </c>
      <c r="B471" t="s">
        <v>6</v>
      </c>
      <c r="C471" t="s">
        <v>10</v>
      </c>
      <c r="D471" t="s">
        <v>375</v>
      </c>
      <c r="E471">
        <v>2025</v>
      </c>
      <c r="F471">
        <v>1.7000000000000001E-2</v>
      </c>
      <c r="G471">
        <v>1.7000000000000001E-2</v>
      </c>
      <c r="H471" s="2" t="str">
        <f t="shared" si="7"/>
        <v>EG_SOLARGMER</v>
      </c>
    </row>
    <row r="472" spans="1:8" x14ac:dyDescent="0.25">
      <c r="A472" t="s">
        <v>19</v>
      </c>
      <c r="B472" t="s">
        <v>6</v>
      </c>
      <c r="C472" t="s">
        <v>10</v>
      </c>
      <c r="D472" t="s">
        <v>375</v>
      </c>
      <c r="E472">
        <v>2026</v>
      </c>
      <c r="F472">
        <v>3.3000000000000002E-2</v>
      </c>
      <c r="G472">
        <v>3.3000000000000002E-2</v>
      </c>
      <c r="H472" s="2" t="str">
        <f t="shared" si="7"/>
        <v>EG_SOLARGMER</v>
      </c>
    </row>
    <row r="473" spans="1:8" x14ac:dyDescent="0.25">
      <c r="A473" t="s">
        <v>19</v>
      </c>
      <c r="B473" t="s">
        <v>6</v>
      </c>
      <c r="C473" t="s">
        <v>10</v>
      </c>
      <c r="D473" t="s">
        <v>375</v>
      </c>
      <c r="E473">
        <v>2027</v>
      </c>
      <c r="F473">
        <v>0</v>
      </c>
      <c r="G473">
        <v>0</v>
      </c>
      <c r="H473" s="2" t="str">
        <f t="shared" si="7"/>
        <v>EG_SOLARGMER</v>
      </c>
    </row>
    <row r="474" spans="1:8" x14ac:dyDescent="0.25">
      <c r="A474" t="s">
        <v>19</v>
      </c>
      <c r="B474" t="s">
        <v>6</v>
      </c>
      <c r="C474" t="s">
        <v>10</v>
      </c>
      <c r="D474" t="s">
        <v>375</v>
      </c>
      <c r="E474">
        <v>2028</v>
      </c>
      <c r="F474">
        <v>0</v>
      </c>
      <c r="G474">
        <v>0.97199999999999998</v>
      </c>
      <c r="H474" s="2" t="str">
        <f t="shared" si="7"/>
        <v>EG_SOLARGMER</v>
      </c>
    </row>
    <row r="475" spans="1:8" x14ac:dyDescent="0.25">
      <c r="A475" t="s">
        <v>19</v>
      </c>
      <c r="B475" t="s">
        <v>6</v>
      </c>
      <c r="C475" t="s">
        <v>10</v>
      </c>
      <c r="D475" t="s">
        <v>375</v>
      </c>
      <c r="E475">
        <v>2029</v>
      </c>
      <c r="F475">
        <v>0</v>
      </c>
      <c r="G475">
        <v>0.97199999999999998</v>
      </c>
      <c r="H475" s="2" t="str">
        <f t="shared" si="7"/>
        <v>EG_SOLARGMER</v>
      </c>
    </row>
    <row r="476" spans="1:8" x14ac:dyDescent="0.25">
      <c r="A476" t="s">
        <v>19</v>
      </c>
      <c r="B476" t="s">
        <v>6</v>
      </c>
      <c r="C476" t="s">
        <v>10</v>
      </c>
      <c r="D476" t="s">
        <v>375</v>
      </c>
      <c r="E476">
        <v>2030</v>
      </c>
      <c r="F476">
        <v>0</v>
      </c>
      <c r="G476">
        <v>0.97199999999999998</v>
      </c>
      <c r="H476" s="2" t="str">
        <f t="shared" si="7"/>
        <v>EG_SOLARGMER</v>
      </c>
    </row>
    <row r="477" spans="1:8" x14ac:dyDescent="0.25">
      <c r="A477" t="s">
        <v>19</v>
      </c>
      <c r="B477" t="s">
        <v>6</v>
      </c>
      <c r="C477" t="s">
        <v>10</v>
      </c>
      <c r="D477" t="s">
        <v>375</v>
      </c>
      <c r="E477">
        <v>2031</v>
      </c>
      <c r="F477">
        <v>0</v>
      </c>
      <c r="G477">
        <v>0.97199999999999998</v>
      </c>
      <c r="H477" s="2" t="str">
        <f t="shared" si="7"/>
        <v>EG_SOLARGMER</v>
      </c>
    </row>
    <row r="478" spans="1:8" x14ac:dyDescent="0.25">
      <c r="A478" t="s">
        <v>19</v>
      </c>
      <c r="B478" t="s">
        <v>6</v>
      </c>
      <c r="C478" t="s">
        <v>10</v>
      </c>
      <c r="D478" t="s">
        <v>375</v>
      </c>
      <c r="E478">
        <v>2032</v>
      </c>
      <c r="F478">
        <v>0</v>
      </c>
      <c r="G478">
        <v>1.069</v>
      </c>
      <c r="H478" s="2" t="str">
        <f t="shared" si="7"/>
        <v>EG_SOLARGMER</v>
      </c>
    </row>
    <row r="479" spans="1:8" x14ac:dyDescent="0.25">
      <c r="A479" t="s">
        <v>19</v>
      </c>
      <c r="B479" t="s">
        <v>6</v>
      </c>
      <c r="C479" t="s">
        <v>10</v>
      </c>
      <c r="D479" t="s">
        <v>375</v>
      </c>
      <c r="E479">
        <v>2033</v>
      </c>
      <c r="F479">
        <v>0</v>
      </c>
      <c r="G479">
        <v>1.069</v>
      </c>
      <c r="H479" s="2" t="str">
        <f t="shared" si="7"/>
        <v>EG_SOLARGMER</v>
      </c>
    </row>
    <row r="480" spans="1:8" x14ac:dyDescent="0.25">
      <c r="A480" t="s">
        <v>19</v>
      </c>
      <c r="B480" t="s">
        <v>6</v>
      </c>
      <c r="C480" t="s">
        <v>10</v>
      </c>
      <c r="D480" t="s">
        <v>375</v>
      </c>
      <c r="E480">
        <v>2034</v>
      </c>
      <c r="F480">
        <v>0</v>
      </c>
      <c r="G480">
        <v>1.069</v>
      </c>
      <c r="H480" s="2" t="str">
        <f t="shared" si="7"/>
        <v>EG_SOLARGMER</v>
      </c>
    </row>
    <row r="481" spans="1:8" x14ac:dyDescent="0.25">
      <c r="A481" t="s">
        <v>19</v>
      </c>
      <c r="B481" t="s">
        <v>6</v>
      </c>
      <c r="C481" t="s">
        <v>10</v>
      </c>
      <c r="D481" t="s">
        <v>375</v>
      </c>
      <c r="E481">
        <v>2035</v>
      </c>
      <c r="F481">
        <v>0</v>
      </c>
      <c r="G481">
        <v>1.069</v>
      </c>
      <c r="H481" s="2" t="str">
        <f t="shared" si="7"/>
        <v>EG_SOLARGMER</v>
      </c>
    </row>
    <row r="482" spans="1:8" x14ac:dyDescent="0.25">
      <c r="A482" t="s">
        <v>19</v>
      </c>
      <c r="B482" t="s">
        <v>6</v>
      </c>
      <c r="C482" t="s">
        <v>10</v>
      </c>
      <c r="D482" t="s">
        <v>375</v>
      </c>
      <c r="E482">
        <v>2036</v>
      </c>
      <c r="F482">
        <v>0</v>
      </c>
      <c r="G482">
        <v>1.069</v>
      </c>
      <c r="H482" s="2" t="str">
        <f t="shared" si="7"/>
        <v>EG_SOLARGMER</v>
      </c>
    </row>
    <row r="483" spans="1:8" x14ac:dyDescent="0.25">
      <c r="A483" t="s">
        <v>19</v>
      </c>
      <c r="B483" t="s">
        <v>6</v>
      </c>
      <c r="C483" t="s">
        <v>10</v>
      </c>
      <c r="D483" t="s">
        <v>375</v>
      </c>
      <c r="E483">
        <v>2037</v>
      </c>
      <c r="F483">
        <v>0</v>
      </c>
      <c r="G483">
        <v>1.1759999999999999</v>
      </c>
      <c r="H483" s="2" t="str">
        <f t="shared" si="7"/>
        <v>EG_SOLARGMER</v>
      </c>
    </row>
    <row r="484" spans="1:8" x14ac:dyDescent="0.25">
      <c r="A484" t="s">
        <v>19</v>
      </c>
      <c r="B484" t="s">
        <v>6</v>
      </c>
      <c r="C484" t="s">
        <v>10</v>
      </c>
      <c r="D484" t="s">
        <v>375</v>
      </c>
      <c r="E484">
        <v>2038</v>
      </c>
      <c r="F484">
        <v>0</v>
      </c>
      <c r="G484">
        <v>1.1759999999999999</v>
      </c>
      <c r="H484" s="2" t="str">
        <f t="shared" si="7"/>
        <v>EG_SOLARGMER</v>
      </c>
    </row>
    <row r="485" spans="1:8" x14ac:dyDescent="0.25">
      <c r="A485" t="s">
        <v>19</v>
      </c>
      <c r="B485" t="s">
        <v>6</v>
      </c>
      <c r="C485" t="s">
        <v>10</v>
      </c>
      <c r="D485" t="s">
        <v>375</v>
      </c>
      <c r="E485">
        <v>2039</v>
      </c>
      <c r="F485">
        <v>0</v>
      </c>
      <c r="G485">
        <v>1.1759999999999999</v>
      </c>
      <c r="H485" s="2" t="str">
        <f t="shared" si="7"/>
        <v>EG_SOLARGMER</v>
      </c>
    </row>
    <row r="486" spans="1:8" x14ac:dyDescent="0.25">
      <c r="A486" t="s">
        <v>19</v>
      </c>
      <c r="B486" t="s">
        <v>6</v>
      </c>
      <c r="C486" t="s">
        <v>10</v>
      </c>
      <c r="D486" t="s">
        <v>375</v>
      </c>
      <c r="E486">
        <v>2040</v>
      </c>
      <c r="F486">
        <v>0</v>
      </c>
      <c r="G486">
        <v>1.1759999999999999</v>
      </c>
      <c r="H486" s="2" t="str">
        <f t="shared" si="7"/>
        <v>EG_SOLARGMER</v>
      </c>
    </row>
    <row r="487" spans="1:8" x14ac:dyDescent="0.25">
      <c r="A487" t="s">
        <v>19</v>
      </c>
      <c r="B487" t="s">
        <v>6</v>
      </c>
      <c r="C487" t="s">
        <v>10</v>
      </c>
      <c r="D487" t="s">
        <v>375</v>
      </c>
      <c r="E487">
        <v>2041</v>
      </c>
      <c r="F487">
        <v>0</v>
      </c>
      <c r="G487">
        <v>1.1759999999999999</v>
      </c>
      <c r="H487" s="2" t="str">
        <f t="shared" si="7"/>
        <v>EG_SOLARGMER</v>
      </c>
    </row>
    <row r="488" spans="1:8" x14ac:dyDescent="0.25">
      <c r="A488" t="s">
        <v>19</v>
      </c>
      <c r="B488" t="s">
        <v>6</v>
      </c>
      <c r="C488" t="s">
        <v>10</v>
      </c>
      <c r="D488" t="s">
        <v>374</v>
      </c>
      <c r="E488">
        <v>2024</v>
      </c>
      <c r="F488">
        <v>1.7999999999999999E-2</v>
      </c>
      <c r="G488">
        <v>1.7999999999999999E-2</v>
      </c>
      <c r="H488" s="2" t="str">
        <f t="shared" si="7"/>
        <v>EG_SOLARGMER</v>
      </c>
    </row>
    <row r="489" spans="1:8" x14ac:dyDescent="0.25">
      <c r="A489" t="s">
        <v>19</v>
      </c>
      <c r="B489" t="s">
        <v>6</v>
      </c>
      <c r="C489" t="s">
        <v>10</v>
      </c>
      <c r="D489" t="s">
        <v>374</v>
      </c>
      <c r="E489">
        <v>2025</v>
      </c>
      <c r="F489">
        <v>1.7999999999999999E-2</v>
      </c>
      <c r="G489">
        <v>1.7999999999999999E-2</v>
      </c>
      <c r="H489" s="2" t="str">
        <f t="shared" si="7"/>
        <v>EG_SOLARGMER</v>
      </c>
    </row>
    <row r="490" spans="1:8" x14ac:dyDescent="0.25">
      <c r="A490" t="s">
        <v>19</v>
      </c>
      <c r="B490" t="s">
        <v>6</v>
      </c>
      <c r="C490" t="s">
        <v>10</v>
      </c>
      <c r="D490" t="s">
        <v>374</v>
      </c>
      <c r="E490">
        <v>2026</v>
      </c>
      <c r="F490">
        <v>3.7999999999999999E-2</v>
      </c>
      <c r="G490">
        <v>3.7999999999999999E-2</v>
      </c>
      <c r="H490" s="2" t="str">
        <f t="shared" si="7"/>
        <v>EG_SOLARGMER</v>
      </c>
    </row>
    <row r="491" spans="1:8" x14ac:dyDescent="0.25">
      <c r="A491" t="s">
        <v>19</v>
      </c>
      <c r="B491" t="s">
        <v>6</v>
      </c>
      <c r="C491" t="s">
        <v>10</v>
      </c>
      <c r="D491" t="s">
        <v>374</v>
      </c>
      <c r="E491">
        <v>2027</v>
      </c>
      <c r="F491">
        <v>0.28499999999999998</v>
      </c>
      <c r="G491">
        <v>0.28499999999999998</v>
      </c>
      <c r="H491" s="2" t="str">
        <f t="shared" si="7"/>
        <v>EG_SOLARGMER</v>
      </c>
    </row>
    <row r="492" spans="1:8" x14ac:dyDescent="0.25">
      <c r="A492" t="s">
        <v>19</v>
      </c>
      <c r="B492" t="s">
        <v>6</v>
      </c>
      <c r="C492" t="s">
        <v>10</v>
      </c>
      <c r="D492" t="s">
        <v>374</v>
      </c>
      <c r="E492">
        <v>2028</v>
      </c>
      <c r="F492">
        <v>0</v>
      </c>
      <c r="G492">
        <v>1.3779999999999999</v>
      </c>
      <c r="H492" s="2" t="str">
        <f t="shared" si="7"/>
        <v>EG_SOLARGMER</v>
      </c>
    </row>
    <row r="493" spans="1:8" x14ac:dyDescent="0.25">
      <c r="A493" t="s">
        <v>19</v>
      </c>
      <c r="B493" t="s">
        <v>6</v>
      </c>
      <c r="C493" t="s">
        <v>10</v>
      </c>
      <c r="D493" t="s">
        <v>374</v>
      </c>
      <c r="E493">
        <v>2029</v>
      </c>
      <c r="F493">
        <v>0</v>
      </c>
      <c r="G493">
        <v>1.3779999999999999</v>
      </c>
      <c r="H493" s="2" t="str">
        <f t="shared" si="7"/>
        <v>EG_SOLARGMER</v>
      </c>
    </row>
    <row r="494" spans="1:8" x14ac:dyDescent="0.25">
      <c r="A494" t="s">
        <v>19</v>
      </c>
      <c r="B494" t="s">
        <v>6</v>
      </c>
      <c r="C494" t="s">
        <v>10</v>
      </c>
      <c r="D494" t="s">
        <v>374</v>
      </c>
      <c r="E494">
        <v>2030</v>
      </c>
      <c r="F494">
        <v>0</v>
      </c>
      <c r="G494">
        <v>1.3779999999999999</v>
      </c>
      <c r="H494" s="2" t="str">
        <f t="shared" si="7"/>
        <v>EG_SOLARGMER</v>
      </c>
    </row>
    <row r="495" spans="1:8" x14ac:dyDescent="0.25">
      <c r="A495" t="s">
        <v>19</v>
      </c>
      <c r="B495" t="s">
        <v>6</v>
      </c>
      <c r="C495" t="s">
        <v>10</v>
      </c>
      <c r="D495" t="s">
        <v>374</v>
      </c>
      <c r="E495">
        <v>2031</v>
      </c>
      <c r="F495">
        <v>0</v>
      </c>
      <c r="G495">
        <v>1.3779999999999999</v>
      </c>
      <c r="H495" s="2" t="str">
        <f t="shared" si="7"/>
        <v>EG_SOLARGMER</v>
      </c>
    </row>
    <row r="496" spans="1:8" x14ac:dyDescent="0.25">
      <c r="A496" t="s">
        <v>19</v>
      </c>
      <c r="B496" t="s">
        <v>6</v>
      </c>
      <c r="C496" t="s">
        <v>10</v>
      </c>
      <c r="D496" t="s">
        <v>374</v>
      </c>
      <c r="E496">
        <v>2032</v>
      </c>
      <c r="F496">
        <v>0</v>
      </c>
      <c r="G496">
        <v>1.516</v>
      </c>
      <c r="H496" s="2" t="str">
        <f t="shared" si="7"/>
        <v>EG_SOLARGMER</v>
      </c>
    </row>
    <row r="497" spans="1:8" x14ac:dyDescent="0.25">
      <c r="A497" t="s">
        <v>19</v>
      </c>
      <c r="B497" t="s">
        <v>6</v>
      </c>
      <c r="C497" t="s">
        <v>10</v>
      </c>
      <c r="D497" t="s">
        <v>374</v>
      </c>
      <c r="E497">
        <v>2033</v>
      </c>
      <c r="F497">
        <v>0</v>
      </c>
      <c r="G497">
        <v>1.516</v>
      </c>
      <c r="H497" s="2" t="str">
        <f t="shared" si="7"/>
        <v>EG_SOLARGMER</v>
      </c>
    </row>
    <row r="498" spans="1:8" x14ac:dyDescent="0.25">
      <c r="A498" t="s">
        <v>19</v>
      </c>
      <c r="B498" t="s">
        <v>6</v>
      </c>
      <c r="C498" t="s">
        <v>10</v>
      </c>
      <c r="D498" t="s">
        <v>374</v>
      </c>
      <c r="E498">
        <v>2034</v>
      </c>
      <c r="F498">
        <v>0</v>
      </c>
      <c r="G498">
        <v>1.516</v>
      </c>
      <c r="H498" s="2" t="str">
        <f t="shared" si="7"/>
        <v>EG_SOLARGMER</v>
      </c>
    </row>
    <row r="499" spans="1:8" x14ac:dyDescent="0.25">
      <c r="A499" t="s">
        <v>19</v>
      </c>
      <c r="B499" t="s">
        <v>6</v>
      </c>
      <c r="C499" t="s">
        <v>10</v>
      </c>
      <c r="D499" t="s">
        <v>374</v>
      </c>
      <c r="E499">
        <v>2035</v>
      </c>
      <c r="F499">
        <v>0</v>
      </c>
      <c r="G499">
        <v>1.516</v>
      </c>
      <c r="H499" s="2" t="str">
        <f t="shared" si="7"/>
        <v>EG_SOLARGMER</v>
      </c>
    </row>
    <row r="500" spans="1:8" x14ac:dyDescent="0.25">
      <c r="A500" t="s">
        <v>19</v>
      </c>
      <c r="B500" t="s">
        <v>6</v>
      </c>
      <c r="C500" t="s">
        <v>10</v>
      </c>
      <c r="D500" t="s">
        <v>374</v>
      </c>
      <c r="E500">
        <v>2036</v>
      </c>
      <c r="F500">
        <v>0</v>
      </c>
      <c r="G500">
        <v>1.516</v>
      </c>
      <c r="H500" s="2" t="str">
        <f t="shared" si="7"/>
        <v>EG_SOLARGMER</v>
      </c>
    </row>
    <row r="501" spans="1:8" x14ac:dyDescent="0.25">
      <c r="A501" t="s">
        <v>19</v>
      </c>
      <c r="B501" t="s">
        <v>6</v>
      </c>
      <c r="C501" t="s">
        <v>10</v>
      </c>
      <c r="D501" t="s">
        <v>374</v>
      </c>
      <c r="E501">
        <v>2037</v>
      </c>
      <c r="F501">
        <v>0</v>
      </c>
      <c r="G501">
        <v>1.6679999999999999</v>
      </c>
      <c r="H501" s="2" t="str">
        <f t="shared" si="7"/>
        <v>EG_SOLARGMER</v>
      </c>
    </row>
    <row r="502" spans="1:8" x14ac:dyDescent="0.25">
      <c r="A502" t="s">
        <v>19</v>
      </c>
      <c r="B502" t="s">
        <v>6</v>
      </c>
      <c r="C502" t="s">
        <v>10</v>
      </c>
      <c r="D502" t="s">
        <v>374</v>
      </c>
      <c r="E502">
        <v>2038</v>
      </c>
      <c r="F502">
        <v>0</v>
      </c>
      <c r="G502">
        <v>1.6679999999999999</v>
      </c>
      <c r="H502" s="2" t="str">
        <f t="shared" si="7"/>
        <v>EG_SOLARGMER</v>
      </c>
    </row>
    <row r="503" spans="1:8" x14ac:dyDescent="0.25">
      <c r="A503" t="s">
        <v>19</v>
      </c>
      <c r="B503" t="s">
        <v>6</v>
      </c>
      <c r="C503" t="s">
        <v>10</v>
      </c>
      <c r="D503" t="s">
        <v>374</v>
      </c>
      <c r="E503">
        <v>2039</v>
      </c>
      <c r="F503">
        <v>0</v>
      </c>
      <c r="G503">
        <v>1.6679999999999999</v>
      </c>
      <c r="H503" s="2" t="str">
        <f t="shared" si="7"/>
        <v>EG_SOLARGMER</v>
      </c>
    </row>
    <row r="504" spans="1:8" x14ac:dyDescent="0.25">
      <c r="A504" t="s">
        <v>19</v>
      </c>
      <c r="B504" t="s">
        <v>6</v>
      </c>
      <c r="C504" t="s">
        <v>10</v>
      </c>
      <c r="D504" t="s">
        <v>374</v>
      </c>
      <c r="E504">
        <v>2040</v>
      </c>
      <c r="F504">
        <v>0</v>
      </c>
      <c r="G504">
        <v>1.6679999999999999</v>
      </c>
      <c r="H504" s="2" t="str">
        <f t="shared" si="7"/>
        <v>EG_SOLARGMER</v>
      </c>
    </row>
    <row r="505" spans="1:8" x14ac:dyDescent="0.25">
      <c r="A505" t="s">
        <v>19</v>
      </c>
      <c r="B505" t="s">
        <v>6</v>
      </c>
      <c r="C505" t="s">
        <v>10</v>
      </c>
      <c r="D505" t="s">
        <v>374</v>
      </c>
      <c r="E505">
        <v>2041</v>
      </c>
      <c r="F505">
        <v>0</v>
      </c>
      <c r="G505">
        <v>1.6679999999999999</v>
      </c>
      <c r="H505" s="2" t="str">
        <f t="shared" si="7"/>
        <v>EG_SOLARGMER</v>
      </c>
    </row>
    <row r="506" spans="1:8" x14ac:dyDescent="0.25">
      <c r="A506" t="s">
        <v>19</v>
      </c>
      <c r="B506" t="s">
        <v>6</v>
      </c>
      <c r="C506" t="s">
        <v>10</v>
      </c>
      <c r="D506" t="s">
        <v>373</v>
      </c>
      <c r="E506">
        <v>2024</v>
      </c>
      <c r="F506">
        <v>0</v>
      </c>
      <c r="G506">
        <v>0</v>
      </c>
      <c r="H506" s="2" t="str">
        <f t="shared" si="7"/>
        <v>EG_SOLARGMER</v>
      </c>
    </row>
    <row r="507" spans="1:8" x14ac:dyDescent="0.25">
      <c r="A507" t="s">
        <v>19</v>
      </c>
      <c r="B507" t="s">
        <v>6</v>
      </c>
      <c r="C507" t="s">
        <v>10</v>
      </c>
      <c r="D507" t="s">
        <v>373</v>
      </c>
      <c r="E507">
        <v>2025</v>
      </c>
      <c r="F507">
        <v>0</v>
      </c>
      <c r="G507">
        <v>0</v>
      </c>
      <c r="H507" s="2" t="str">
        <f t="shared" si="7"/>
        <v>EG_SOLARGMER</v>
      </c>
    </row>
    <row r="508" spans="1:8" x14ac:dyDescent="0.25">
      <c r="A508" t="s">
        <v>19</v>
      </c>
      <c r="B508" t="s">
        <v>6</v>
      </c>
      <c r="C508" t="s">
        <v>10</v>
      </c>
      <c r="D508" t="s">
        <v>373</v>
      </c>
      <c r="E508">
        <v>2026</v>
      </c>
      <c r="F508">
        <v>0.16</v>
      </c>
      <c r="G508">
        <v>0.16</v>
      </c>
      <c r="H508" s="2" t="str">
        <f t="shared" si="7"/>
        <v>EG_SOLARGMER</v>
      </c>
    </row>
    <row r="509" spans="1:8" x14ac:dyDescent="0.25">
      <c r="A509" t="s">
        <v>19</v>
      </c>
      <c r="B509" t="s">
        <v>6</v>
      </c>
      <c r="C509" t="s">
        <v>10</v>
      </c>
      <c r="D509" t="s">
        <v>373</v>
      </c>
      <c r="E509">
        <v>2027</v>
      </c>
      <c r="F509">
        <v>0</v>
      </c>
      <c r="G509">
        <v>0</v>
      </c>
      <c r="H509" s="2" t="str">
        <f t="shared" si="7"/>
        <v>EG_SOLARGMER</v>
      </c>
    </row>
    <row r="510" spans="1:8" x14ac:dyDescent="0.25">
      <c r="A510" t="s">
        <v>19</v>
      </c>
      <c r="B510" t="s">
        <v>6</v>
      </c>
      <c r="C510" t="s">
        <v>10</v>
      </c>
      <c r="D510" t="s">
        <v>373</v>
      </c>
      <c r="E510">
        <v>2028</v>
      </c>
      <c r="F510">
        <v>0</v>
      </c>
      <c r="G510">
        <v>0.33500000000000002</v>
      </c>
      <c r="H510" s="2" t="str">
        <f t="shared" si="7"/>
        <v>EG_SOLARGMER</v>
      </c>
    </row>
    <row r="511" spans="1:8" x14ac:dyDescent="0.25">
      <c r="A511" t="s">
        <v>19</v>
      </c>
      <c r="B511" t="s">
        <v>6</v>
      </c>
      <c r="C511" t="s">
        <v>10</v>
      </c>
      <c r="D511" t="s">
        <v>373</v>
      </c>
      <c r="E511">
        <v>2029</v>
      </c>
      <c r="F511">
        <v>0</v>
      </c>
      <c r="G511">
        <v>0.33500000000000002</v>
      </c>
      <c r="H511" s="2" t="str">
        <f t="shared" si="7"/>
        <v>EG_SOLARGMER</v>
      </c>
    </row>
    <row r="512" spans="1:8" x14ac:dyDescent="0.25">
      <c r="A512" t="s">
        <v>19</v>
      </c>
      <c r="B512" t="s">
        <v>6</v>
      </c>
      <c r="C512" t="s">
        <v>10</v>
      </c>
      <c r="D512" t="s">
        <v>373</v>
      </c>
      <c r="E512">
        <v>2030</v>
      </c>
      <c r="F512">
        <v>0</v>
      </c>
      <c r="G512">
        <v>0.33500000000000002</v>
      </c>
      <c r="H512" s="2" t="str">
        <f t="shared" si="7"/>
        <v>EG_SOLARGMER</v>
      </c>
    </row>
    <row r="513" spans="1:8" x14ac:dyDescent="0.25">
      <c r="A513" t="s">
        <v>19</v>
      </c>
      <c r="B513" t="s">
        <v>6</v>
      </c>
      <c r="C513" t="s">
        <v>10</v>
      </c>
      <c r="D513" t="s">
        <v>373</v>
      </c>
      <c r="E513">
        <v>2031</v>
      </c>
      <c r="F513">
        <v>0</v>
      </c>
      <c r="G513">
        <v>0.33500000000000002</v>
      </c>
      <c r="H513" s="2" t="str">
        <f t="shared" si="7"/>
        <v>EG_SOLARGMER</v>
      </c>
    </row>
    <row r="514" spans="1:8" x14ac:dyDescent="0.25">
      <c r="A514" t="s">
        <v>19</v>
      </c>
      <c r="B514" t="s">
        <v>6</v>
      </c>
      <c r="C514" t="s">
        <v>10</v>
      </c>
      <c r="D514" t="s">
        <v>373</v>
      </c>
      <c r="E514">
        <v>2032</v>
      </c>
      <c r="F514">
        <v>0</v>
      </c>
      <c r="G514">
        <v>0.36799999999999999</v>
      </c>
      <c r="H514" s="2" t="str">
        <f t="shared" si="7"/>
        <v>EG_SOLARGMER</v>
      </c>
    </row>
    <row r="515" spans="1:8" x14ac:dyDescent="0.25">
      <c r="A515" t="s">
        <v>19</v>
      </c>
      <c r="B515" t="s">
        <v>6</v>
      </c>
      <c r="C515" t="s">
        <v>10</v>
      </c>
      <c r="D515" t="s">
        <v>373</v>
      </c>
      <c r="E515">
        <v>2033</v>
      </c>
      <c r="F515">
        <v>0</v>
      </c>
      <c r="G515">
        <v>0.36799999999999999</v>
      </c>
      <c r="H515" s="2" t="str">
        <f t="shared" ref="H515:H578" si="8">_xlfn.CONCAT(A515,C515)</f>
        <v>EG_SOLARGMER</v>
      </c>
    </row>
    <row r="516" spans="1:8" x14ac:dyDescent="0.25">
      <c r="A516" t="s">
        <v>19</v>
      </c>
      <c r="B516" t="s">
        <v>6</v>
      </c>
      <c r="C516" t="s">
        <v>10</v>
      </c>
      <c r="D516" t="s">
        <v>373</v>
      </c>
      <c r="E516">
        <v>2034</v>
      </c>
      <c r="F516">
        <v>0</v>
      </c>
      <c r="G516">
        <v>0.36799999999999999</v>
      </c>
      <c r="H516" s="2" t="str">
        <f t="shared" si="8"/>
        <v>EG_SOLARGMER</v>
      </c>
    </row>
    <row r="517" spans="1:8" x14ac:dyDescent="0.25">
      <c r="A517" t="s">
        <v>19</v>
      </c>
      <c r="B517" t="s">
        <v>6</v>
      </c>
      <c r="C517" t="s">
        <v>10</v>
      </c>
      <c r="D517" t="s">
        <v>373</v>
      </c>
      <c r="E517">
        <v>2035</v>
      </c>
      <c r="F517">
        <v>0</v>
      </c>
      <c r="G517">
        <v>0.36799999999999999</v>
      </c>
      <c r="H517" s="2" t="str">
        <f t="shared" si="8"/>
        <v>EG_SOLARGMER</v>
      </c>
    </row>
    <row r="518" spans="1:8" x14ac:dyDescent="0.25">
      <c r="A518" t="s">
        <v>19</v>
      </c>
      <c r="B518" t="s">
        <v>6</v>
      </c>
      <c r="C518" t="s">
        <v>10</v>
      </c>
      <c r="D518" t="s">
        <v>373</v>
      </c>
      <c r="E518">
        <v>2036</v>
      </c>
      <c r="F518">
        <v>0</v>
      </c>
      <c r="G518">
        <v>0.36799999999999999</v>
      </c>
      <c r="H518" s="2" t="str">
        <f t="shared" si="8"/>
        <v>EG_SOLARGMER</v>
      </c>
    </row>
    <row r="519" spans="1:8" x14ac:dyDescent="0.25">
      <c r="A519" t="s">
        <v>19</v>
      </c>
      <c r="B519" t="s">
        <v>6</v>
      </c>
      <c r="C519" t="s">
        <v>10</v>
      </c>
      <c r="D519" t="s">
        <v>373</v>
      </c>
      <c r="E519">
        <v>2037</v>
      </c>
      <c r="F519">
        <v>0</v>
      </c>
      <c r="G519">
        <v>0.40500000000000003</v>
      </c>
      <c r="H519" s="2" t="str">
        <f t="shared" si="8"/>
        <v>EG_SOLARGMER</v>
      </c>
    </row>
    <row r="520" spans="1:8" x14ac:dyDescent="0.25">
      <c r="A520" t="s">
        <v>19</v>
      </c>
      <c r="B520" t="s">
        <v>6</v>
      </c>
      <c r="C520" t="s">
        <v>10</v>
      </c>
      <c r="D520" t="s">
        <v>373</v>
      </c>
      <c r="E520">
        <v>2038</v>
      </c>
      <c r="F520">
        <v>0</v>
      </c>
      <c r="G520">
        <v>0.40500000000000003</v>
      </c>
      <c r="H520" s="2" t="str">
        <f t="shared" si="8"/>
        <v>EG_SOLARGMER</v>
      </c>
    </row>
    <row r="521" spans="1:8" x14ac:dyDescent="0.25">
      <c r="A521" t="s">
        <v>19</v>
      </c>
      <c r="B521" t="s">
        <v>6</v>
      </c>
      <c r="C521" t="s">
        <v>10</v>
      </c>
      <c r="D521" t="s">
        <v>373</v>
      </c>
      <c r="E521">
        <v>2039</v>
      </c>
      <c r="F521">
        <v>0</v>
      </c>
      <c r="G521">
        <v>0.40500000000000003</v>
      </c>
      <c r="H521" s="2" t="str">
        <f t="shared" si="8"/>
        <v>EG_SOLARGMER</v>
      </c>
    </row>
    <row r="522" spans="1:8" x14ac:dyDescent="0.25">
      <c r="A522" t="s">
        <v>19</v>
      </c>
      <c r="B522" t="s">
        <v>6</v>
      </c>
      <c r="C522" t="s">
        <v>10</v>
      </c>
      <c r="D522" t="s">
        <v>373</v>
      </c>
      <c r="E522">
        <v>2040</v>
      </c>
      <c r="F522">
        <v>0</v>
      </c>
      <c r="G522">
        <v>0.40500000000000003</v>
      </c>
      <c r="H522" s="2" t="str">
        <f t="shared" si="8"/>
        <v>EG_SOLARGMER</v>
      </c>
    </row>
    <row r="523" spans="1:8" x14ac:dyDescent="0.25">
      <c r="A523" t="s">
        <v>19</v>
      </c>
      <c r="B523" t="s">
        <v>6</v>
      </c>
      <c r="C523" t="s">
        <v>10</v>
      </c>
      <c r="D523" t="s">
        <v>373</v>
      </c>
      <c r="E523">
        <v>2041</v>
      </c>
      <c r="F523">
        <v>0</v>
      </c>
      <c r="G523">
        <v>0.40500000000000003</v>
      </c>
      <c r="H523" s="2" t="str">
        <f t="shared" si="8"/>
        <v>EG_SOLARGMER</v>
      </c>
    </row>
    <row r="524" spans="1:8" x14ac:dyDescent="0.25">
      <c r="A524" t="s">
        <v>19</v>
      </c>
      <c r="B524" t="s">
        <v>6</v>
      </c>
      <c r="C524" t="s">
        <v>11</v>
      </c>
      <c r="D524" t="s">
        <v>371</v>
      </c>
      <c r="E524">
        <v>2024</v>
      </c>
      <c r="F524">
        <v>0.437</v>
      </c>
      <c r="G524">
        <v>0.437</v>
      </c>
      <c r="H524" s="2" t="str">
        <f t="shared" si="8"/>
        <v>EG_SOLARGMWR</v>
      </c>
    </row>
    <row r="525" spans="1:8" x14ac:dyDescent="0.25">
      <c r="A525" t="s">
        <v>19</v>
      </c>
      <c r="B525" t="s">
        <v>6</v>
      </c>
      <c r="C525" t="s">
        <v>11</v>
      </c>
      <c r="D525" t="s">
        <v>371</v>
      </c>
      <c r="E525">
        <v>2025</v>
      </c>
      <c r="F525">
        <v>0.437</v>
      </c>
      <c r="G525">
        <v>0.437</v>
      </c>
      <c r="H525" s="2" t="str">
        <f t="shared" si="8"/>
        <v>EG_SOLARGMWR</v>
      </c>
    </row>
    <row r="526" spans="1:8" x14ac:dyDescent="0.25">
      <c r="A526" t="s">
        <v>19</v>
      </c>
      <c r="B526" t="s">
        <v>6</v>
      </c>
      <c r="C526" t="s">
        <v>11</v>
      </c>
      <c r="D526" t="s">
        <v>371</v>
      </c>
      <c r="E526">
        <v>2026</v>
      </c>
      <c r="F526">
        <v>0.25600000000000001</v>
      </c>
      <c r="G526">
        <v>0.25600000000000001</v>
      </c>
      <c r="H526" s="2" t="str">
        <f t="shared" si="8"/>
        <v>EG_SOLARGMWR</v>
      </c>
    </row>
    <row r="527" spans="1:8" x14ac:dyDescent="0.25">
      <c r="A527" t="s">
        <v>19</v>
      </c>
      <c r="B527" t="s">
        <v>6</v>
      </c>
      <c r="C527" t="s">
        <v>11</v>
      </c>
      <c r="D527" t="s">
        <v>371</v>
      </c>
      <c r="E527">
        <v>2027</v>
      </c>
      <c r="F527">
        <v>0.22600000000000001</v>
      </c>
      <c r="G527">
        <v>0.22600000000000001</v>
      </c>
      <c r="H527" s="2" t="str">
        <f t="shared" si="8"/>
        <v>EG_SOLARGMWR</v>
      </c>
    </row>
    <row r="528" spans="1:8" x14ac:dyDescent="0.25">
      <c r="A528" t="s">
        <v>19</v>
      </c>
      <c r="B528" t="s">
        <v>6</v>
      </c>
      <c r="C528" t="s">
        <v>11</v>
      </c>
      <c r="D528" t="s">
        <v>371</v>
      </c>
      <c r="E528">
        <v>2028</v>
      </c>
      <c r="F528">
        <v>0</v>
      </c>
      <c r="G528">
        <v>0.97699999999999998</v>
      </c>
      <c r="H528" s="2" t="str">
        <f t="shared" si="8"/>
        <v>EG_SOLARGMWR</v>
      </c>
    </row>
    <row r="529" spans="1:8" x14ac:dyDescent="0.25">
      <c r="A529" t="s">
        <v>19</v>
      </c>
      <c r="B529" t="s">
        <v>6</v>
      </c>
      <c r="C529" t="s">
        <v>11</v>
      </c>
      <c r="D529" t="s">
        <v>371</v>
      </c>
      <c r="E529">
        <v>2029</v>
      </c>
      <c r="F529">
        <v>0</v>
      </c>
      <c r="G529">
        <v>0.97699999999999998</v>
      </c>
      <c r="H529" s="2" t="str">
        <f t="shared" si="8"/>
        <v>EG_SOLARGMWR</v>
      </c>
    </row>
    <row r="530" spans="1:8" x14ac:dyDescent="0.25">
      <c r="A530" t="s">
        <v>19</v>
      </c>
      <c r="B530" t="s">
        <v>6</v>
      </c>
      <c r="C530" t="s">
        <v>11</v>
      </c>
      <c r="D530" t="s">
        <v>371</v>
      </c>
      <c r="E530">
        <v>2030</v>
      </c>
      <c r="F530">
        <v>0</v>
      </c>
      <c r="G530">
        <v>0.97699999999999998</v>
      </c>
      <c r="H530" s="2" t="str">
        <f t="shared" si="8"/>
        <v>EG_SOLARGMWR</v>
      </c>
    </row>
    <row r="531" spans="1:8" x14ac:dyDescent="0.25">
      <c r="A531" t="s">
        <v>19</v>
      </c>
      <c r="B531" t="s">
        <v>6</v>
      </c>
      <c r="C531" t="s">
        <v>11</v>
      </c>
      <c r="D531" t="s">
        <v>371</v>
      </c>
      <c r="E531">
        <v>2031</v>
      </c>
      <c r="F531">
        <v>0</v>
      </c>
      <c r="G531">
        <v>0.97699999999999998</v>
      </c>
      <c r="H531" s="2" t="str">
        <f t="shared" si="8"/>
        <v>EG_SOLARGMWR</v>
      </c>
    </row>
    <row r="532" spans="1:8" x14ac:dyDescent="0.25">
      <c r="A532" t="s">
        <v>19</v>
      </c>
      <c r="B532" t="s">
        <v>6</v>
      </c>
      <c r="C532" t="s">
        <v>11</v>
      </c>
      <c r="D532" t="s">
        <v>371</v>
      </c>
      <c r="E532">
        <v>2032</v>
      </c>
      <c r="F532">
        <v>0</v>
      </c>
      <c r="G532">
        <v>1.0740000000000001</v>
      </c>
      <c r="H532" s="2" t="str">
        <f t="shared" si="8"/>
        <v>EG_SOLARGMWR</v>
      </c>
    </row>
    <row r="533" spans="1:8" x14ac:dyDescent="0.25">
      <c r="A533" t="s">
        <v>19</v>
      </c>
      <c r="B533" t="s">
        <v>6</v>
      </c>
      <c r="C533" t="s">
        <v>11</v>
      </c>
      <c r="D533" t="s">
        <v>371</v>
      </c>
      <c r="E533">
        <v>2033</v>
      </c>
      <c r="F533">
        <v>0</v>
      </c>
      <c r="G533">
        <v>1.0740000000000001</v>
      </c>
      <c r="H533" s="2" t="str">
        <f t="shared" si="8"/>
        <v>EG_SOLARGMWR</v>
      </c>
    </row>
    <row r="534" spans="1:8" x14ac:dyDescent="0.25">
      <c r="A534" t="s">
        <v>19</v>
      </c>
      <c r="B534" t="s">
        <v>6</v>
      </c>
      <c r="C534" t="s">
        <v>11</v>
      </c>
      <c r="D534" t="s">
        <v>371</v>
      </c>
      <c r="E534">
        <v>2034</v>
      </c>
      <c r="F534">
        <v>0</v>
      </c>
      <c r="G534">
        <v>1.0740000000000001</v>
      </c>
      <c r="H534" s="2" t="str">
        <f t="shared" si="8"/>
        <v>EG_SOLARGMWR</v>
      </c>
    </row>
    <row r="535" spans="1:8" x14ac:dyDescent="0.25">
      <c r="A535" t="s">
        <v>19</v>
      </c>
      <c r="B535" t="s">
        <v>6</v>
      </c>
      <c r="C535" t="s">
        <v>11</v>
      </c>
      <c r="D535" t="s">
        <v>371</v>
      </c>
      <c r="E535">
        <v>2035</v>
      </c>
      <c r="F535">
        <v>0</v>
      </c>
      <c r="G535">
        <v>1.0740000000000001</v>
      </c>
      <c r="H535" s="2" t="str">
        <f t="shared" si="8"/>
        <v>EG_SOLARGMWR</v>
      </c>
    </row>
    <row r="536" spans="1:8" x14ac:dyDescent="0.25">
      <c r="A536" t="s">
        <v>19</v>
      </c>
      <c r="B536" t="s">
        <v>6</v>
      </c>
      <c r="C536" t="s">
        <v>11</v>
      </c>
      <c r="D536" t="s">
        <v>371</v>
      </c>
      <c r="E536">
        <v>2036</v>
      </c>
      <c r="F536">
        <v>0</v>
      </c>
      <c r="G536">
        <v>1.0740000000000001</v>
      </c>
      <c r="H536" s="2" t="str">
        <f t="shared" si="8"/>
        <v>EG_SOLARGMWR</v>
      </c>
    </row>
    <row r="537" spans="1:8" x14ac:dyDescent="0.25">
      <c r="A537" t="s">
        <v>19</v>
      </c>
      <c r="B537" t="s">
        <v>6</v>
      </c>
      <c r="C537" t="s">
        <v>11</v>
      </c>
      <c r="D537" t="s">
        <v>371</v>
      </c>
      <c r="E537">
        <v>2037</v>
      </c>
      <c r="F537">
        <v>0</v>
      </c>
      <c r="G537">
        <v>1.1819999999999999</v>
      </c>
      <c r="H537" s="2" t="str">
        <f t="shared" si="8"/>
        <v>EG_SOLARGMWR</v>
      </c>
    </row>
    <row r="538" spans="1:8" x14ac:dyDescent="0.25">
      <c r="A538" t="s">
        <v>19</v>
      </c>
      <c r="B538" t="s">
        <v>6</v>
      </c>
      <c r="C538" t="s">
        <v>11</v>
      </c>
      <c r="D538" t="s">
        <v>371</v>
      </c>
      <c r="E538">
        <v>2038</v>
      </c>
      <c r="F538">
        <v>0</v>
      </c>
      <c r="G538">
        <v>1.1819999999999999</v>
      </c>
      <c r="H538" s="2" t="str">
        <f t="shared" si="8"/>
        <v>EG_SOLARGMWR</v>
      </c>
    </row>
    <row r="539" spans="1:8" x14ac:dyDescent="0.25">
      <c r="A539" t="s">
        <v>19</v>
      </c>
      <c r="B539" t="s">
        <v>6</v>
      </c>
      <c r="C539" t="s">
        <v>11</v>
      </c>
      <c r="D539" t="s">
        <v>371</v>
      </c>
      <c r="E539">
        <v>2039</v>
      </c>
      <c r="F539">
        <v>0</v>
      </c>
      <c r="G539">
        <v>1.1819999999999999</v>
      </c>
      <c r="H539" s="2" t="str">
        <f t="shared" si="8"/>
        <v>EG_SOLARGMWR</v>
      </c>
    </row>
    <row r="540" spans="1:8" x14ac:dyDescent="0.25">
      <c r="A540" t="s">
        <v>19</v>
      </c>
      <c r="B540" t="s">
        <v>6</v>
      </c>
      <c r="C540" t="s">
        <v>11</v>
      </c>
      <c r="D540" t="s">
        <v>371</v>
      </c>
      <c r="E540">
        <v>2040</v>
      </c>
      <c r="F540">
        <v>0</v>
      </c>
      <c r="G540">
        <v>1.1819999999999999</v>
      </c>
      <c r="H540" s="2" t="str">
        <f t="shared" si="8"/>
        <v>EG_SOLARGMWR</v>
      </c>
    </row>
    <row r="541" spans="1:8" x14ac:dyDescent="0.25">
      <c r="A541" t="s">
        <v>19</v>
      </c>
      <c r="B541" t="s">
        <v>6</v>
      </c>
      <c r="C541" t="s">
        <v>11</v>
      </c>
      <c r="D541" t="s">
        <v>371</v>
      </c>
      <c r="E541">
        <v>2041</v>
      </c>
      <c r="F541">
        <v>0</v>
      </c>
      <c r="G541">
        <v>1.1819999999999999</v>
      </c>
      <c r="H541" s="2" t="str">
        <f t="shared" si="8"/>
        <v>EG_SOLARGMWR</v>
      </c>
    </row>
    <row r="542" spans="1:8" x14ac:dyDescent="0.25">
      <c r="A542" t="s">
        <v>19</v>
      </c>
      <c r="B542" t="s">
        <v>6</v>
      </c>
      <c r="C542" t="s">
        <v>11</v>
      </c>
      <c r="D542" t="s">
        <v>370</v>
      </c>
      <c r="E542">
        <v>2024</v>
      </c>
      <c r="F542">
        <v>2.887</v>
      </c>
      <c r="G542">
        <v>2.887</v>
      </c>
      <c r="H542" s="2" t="str">
        <f t="shared" si="8"/>
        <v>EG_SOLARGMWR</v>
      </c>
    </row>
    <row r="543" spans="1:8" x14ac:dyDescent="0.25">
      <c r="A543" t="s">
        <v>19</v>
      </c>
      <c r="B543" t="s">
        <v>6</v>
      </c>
      <c r="C543" t="s">
        <v>11</v>
      </c>
      <c r="D543" t="s">
        <v>370</v>
      </c>
      <c r="E543">
        <v>2025</v>
      </c>
      <c r="F543">
        <v>3.3069999999999999</v>
      </c>
      <c r="G543">
        <v>3.3069999999999999</v>
      </c>
      <c r="H543" s="2" t="str">
        <f t="shared" si="8"/>
        <v>EG_SOLARGMWR</v>
      </c>
    </row>
    <row r="544" spans="1:8" x14ac:dyDescent="0.25">
      <c r="A544" t="s">
        <v>19</v>
      </c>
      <c r="B544" t="s">
        <v>6</v>
      </c>
      <c r="C544" t="s">
        <v>11</v>
      </c>
      <c r="D544" t="s">
        <v>370</v>
      </c>
      <c r="E544">
        <v>2026</v>
      </c>
      <c r="F544">
        <v>10.038</v>
      </c>
      <c r="G544">
        <v>10.038</v>
      </c>
      <c r="H544" s="2" t="str">
        <f t="shared" si="8"/>
        <v>EG_SOLARGMWR</v>
      </c>
    </row>
    <row r="545" spans="1:8" x14ac:dyDescent="0.25">
      <c r="A545" t="s">
        <v>19</v>
      </c>
      <c r="B545" t="s">
        <v>6</v>
      </c>
      <c r="C545" t="s">
        <v>11</v>
      </c>
      <c r="D545" t="s">
        <v>370</v>
      </c>
      <c r="E545">
        <v>2027</v>
      </c>
      <c r="F545">
        <v>8.2100000000000009</v>
      </c>
      <c r="G545">
        <v>8.2100000000000009</v>
      </c>
      <c r="H545" s="2" t="str">
        <f t="shared" si="8"/>
        <v>EG_SOLARGMWR</v>
      </c>
    </row>
    <row r="546" spans="1:8" x14ac:dyDescent="0.25">
      <c r="A546" t="s">
        <v>19</v>
      </c>
      <c r="B546" t="s">
        <v>6</v>
      </c>
      <c r="C546" t="s">
        <v>11</v>
      </c>
      <c r="D546" t="s">
        <v>370</v>
      </c>
      <c r="E546">
        <v>2028</v>
      </c>
      <c r="F546">
        <v>0.36199999999999999</v>
      </c>
      <c r="G546">
        <v>1.9119999999999999</v>
      </c>
      <c r="H546" s="2" t="str">
        <f t="shared" si="8"/>
        <v>EG_SOLARGMWR</v>
      </c>
    </row>
    <row r="547" spans="1:8" x14ac:dyDescent="0.25">
      <c r="A547" t="s">
        <v>19</v>
      </c>
      <c r="B547" t="s">
        <v>6</v>
      </c>
      <c r="C547" t="s">
        <v>11</v>
      </c>
      <c r="D547" t="s">
        <v>370</v>
      </c>
      <c r="E547">
        <v>2029</v>
      </c>
      <c r="F547">
        <v>0.14499999999999999</v>
      </c>
      <c r="G547">
        <v>1.9119999999999999</v>
      </c>
      <c r="H547" s="2" t="str">
        <f t="shared" si="8"/>
        <v>EG_SOLARGMWR</v>
      </c>
    </row>
    <row r="548" spans="1:8" x14ac:dyDescent="0.25">
      <c r="A548" t="s">
        <v>19</v>
      </c>
      <c r="B548" t="s">
        <v>6</v>
      </c>
      <c r="C548" t="s">
        <v>11</v>
      </c>
      <c r="D548" t="s">
        <v>370</v>
      </c>
      <c r="E548">
        <v>2030</v>
      </c>
      <c r="F548">
        <v>0</v>
      </c>
      <c r="G548">
        <v>1.9119999999999999</v>
      </c>
      <c r="H548" s="2" t="str">
        <f t="shared" si="8"/>
        <v>EG_SOLARGMWR</v>
      </c>
    </row>
    <row r="549" spans="1:8" x14ac:dyDescent="0.25">
      <c r="A549" t="s">
        <v>19</v>
      </c>
      <c r="B549" t="s">
        <v>6</v>
      </c>
      <c r="C549" t="s">
        <v>11</v>
      </c>
      <c r="D549" t="s">
        <v>370</v>
      </c>
      <c r="E549">
        <v>2031</v>
      </c>
      <c r="F549">
        <v>0</v>
      </c>
      <c r="G549">
        <v>1.9119999999999999</v>
      </c>
      <c r="H549" s="2" t="str">
        <f t="shared" si="8"/>
        <v>EG_SOLARGMWR</v>
      </c>
    </row>
    <row r="550" spans="1:8" x14ac:dyDescent="0.25">
      <c r="A550" t="s">
        <v>19</v>
      </c>
      <c r="B550" t="s">
        <v>6</v>
      </c>
      <c r="C550" t="s">
        <v>11</v>
      </c>
      <c r="D550" t="s">
        <v>370</v>
      </c>
      <c r="E550">
        <v>2032</v>
      </c>
      <c r="F550">
        <v>0</v>
      </c>
      <c r="G550">
        <v>2.1040000000000001</v>
      </c>
      <c r="H550" s="2" t="str">
        <f t="shared" si="8"/>
        <v>EG_SOLARGMWR</v>
      </c>
    </row>
    <row r="551" spans="1:8" x14ac:dyDescent="0.25">
      <c r="A551" t="s">
        <v>19</v>
      </c>
      <c r="B551" t="s">
        <v>6</v>
      </c>
      <c r="C551" t="s">
        <v>11</v>
      </c>
      <c r="D551" t="s">
        <v>370</v>
      </c>
      <c r="E551">
        <v>2033</v>
      </c>
      <c r="F551">
        <v>0</v>
      </c>
      <c r="G551">
        <v>2.1040000000000001</v>
      </c>
      <c r="H551" s="2" t="str">
        <f t="shared" si="8"/>
        <v>EG_SOLARGMWR</v>
      </c>
    </row>
    <row r="552" spans="1:8" x14ac:dyDescent="0.25">
      <c r="A552" t="s">
        <v>19</v>
      </c>
      <c r="B552" t="s">
        <v>6</v>
      </c>
      <c r="C552" t="s">
        <v>11</v>
      </c>
      <c r="D552" t="s">
        <v>370</v>
      </c>
      <c r="E552">
        <v>2034</v>
      </c>
      <c r="F552">
        <v>0</v>
      </c>
      <c r="G552">
        <v>2.1040000000000001</v>
      </c>
      <c r="H552" s="2" t="str">
        <f t="shared" si="8"/>
        <v>EG_SOLARGMWR</v>
      </c>
    </row>
    <row r="553" spans="1:8" x14ac:dyDescent="0.25">
      <c r="A553" t="s">
        <v>19</v>
      </c>
      <c r="B553" t="s">
        <v>6</v>
      </c>
      <c r="C553" t="s">
        <v>11</v>
      </c>
      <c r="D553" t="s">
        <v>370</v>
      </c>
      <c r="E553">
        <v>2035</v>
      </c>
      <c r="F553">
        <v>0</v>
      </c>
      <c r="G553">
        <v>2.1040000000000001</v>
      </c>
      <c r="H553" s="2" t="str">
        <f t="shared" si="8"/>
        <v>EG_SOLARGMWR</v>
      </c>
    </row>
    <row r="554" spans="1:8" x14ac:dyDescent="0.25">
      <c r="A554" t="s">
        <v>19</v>
      </c>
      <c r="B554" t="s">
        <v>6</v>
      </c>
      <c r="C554" t="s">
        <v>11</v>
      </c>
      <c r="D554" t="s">
        <v>370</v>
      </c>
      <c r="E554">
        <v>2036</v>
      </c>
      <c r="F554">
        <v>0</v>
      </c>
      <c r="G554">
        <v>2.1040000000000001</v>
      </c>
      <c r="H554" s="2" t="str">
        <f t="shared" si="8"/>
        <v>EG_SOLARGMWR</v>
      </c>
    </row>
    <row r="555" spans="1:8" x14ac:dyDescent="0.25">
      <c r="A555" t="s">
        <v>19</v>
      </c>
      <c r="B555" t="s">
        <v>6</v>
      </c>
      <c r="C555" t="s">
        <v>11</v>
      </c>
      <c r="D555" t="s">
        <v>370</v>
      </c>
      <c r="E555">
        <v>2037</v>
      </c>
      <c r="F555">
        <v>0</v>
      </c>
      <c r="G555">
        <v>2.3140000000000001</v>
      </c>
      <c r="H555" s="2" t="str">
        <f t="shared" si="8"/>
        <v>EG_SOLARGMWR</v>
      </c>
    </row>
    <row r="556" spans="1:8" x14ac:dyDescent="0.25">
      <c r="A556" t="s">
        <v>19</v>
      </c>
      <c r="B556" t="s">
        <v>6</v>
      </c>
      <c r="C556" t="s">
        <v>11</v>
      </c>
      <c r="D556" t="s">
        <v>370</v>
      </c>
      <c r="E556">
        <v>2038</v>
      </c>
      <c r="F556">
        <v>0</v>
      </c>
      <c r="G556">
        <v>2.3140000000000001</v>
      </c>
      <c r="H556" s="2" t="str">
        <f t="shared" si="8"/>
        <v>EG_SOLARGMWR</v>
      </c>
    </row>
    <row r="557" spans="1:8" x14ac:dyDescent="0.25">
      <c r="A557" t="s">
        <v>19</v>
      </c>
      <c r="B557" t="s">
        <v>6</v>
      </c>
      <c r="C557" t="s">
        <v>11</v>
      </c>
      <c r="D557" t="s">
        <v>370</v>
      </c>
      <c r="E557">
        <v>2039</v>
      </c>
      <c r="F557">
        <v>0</v>
      </c>
      <c r="G557">
        <v>2.3140000000000001</v>
      </c>
      <c r="H557" s="2" t="str">
        <f t="shared" si="8"/>
        <v>EG_SOLARGMWR</v>
      </c>
    </row>
    <row r="558" spans="1:8" x14ac:dyDescent="0.25">
      <c r="A558" t="s">
        <v>19</v>
      </c>
      <c r="B558" t="s">
        <v>6</v>
      </c>
      <c r="C558" t="s">
        <v>11</v>
      </c>
      <c r="D558" t="s">
        <v>370</v>
      </c>
      <c r="E558">
        <v>2040</v>
      </c>
      <c r="F558">
        <v>0</v>
      </c>
      <c r="G558">
        <v>2.3140000000000001</v>
      </c>
      <c r="H558" s="2" t="str">
        <f t="shared" si="8"/>
        <v>EG_SOLARGMWR</v>
      </c>
    </row>
    <row r="559" spans="1:8" x14ac:dyDescent="0.25">
      <c r="A559" t="s">
        <v>19</v>
      </c>
      <c r="B559" t="s">
        <v>6</v>
      </c>
      <c r="C559" t="s">
        <v>11</v>
      </c>
      <c r="D559" t="s">
        <v>370</v>
      </c>
      <c r="E559">
        <v>2041</v>
      </c>
      <c r="F559">
        <v>0</v>
      </c>
      <c r="G559">
        <v>2.3140000000000001</v>
      </c>
      <c r="H559" s="2" t="str">
        <f t="shared" si="8"/>
        <v>EG_SOLARGMWR</v>
      </c>
    </row>
    <row r="560" spans="1:8" x14ac:dyDescent="0.25">
      <c r="A560" t="s">
        <v>19</v>
      </c>
      <c r="B560" t="s">
        <v>6</v>
      </c>
      <c r="C560" t="s">
        <v>11</v>
      </c>
      <c r="D560" t="s">
        <v>369</v>
      </c>
      <c r="E560">
        <v>2024</v>
      </c>
      <c r="F560">
        <v>1.109</v>
      </c>
      <c r="G560">
        <v>1.109</v>
      </c>
      <c r="H560" s="2" t="str">
        <f t="shared" si="8"/>
        <v>EG_SOLARGMWR</v>
      </c>
    </row>
    <row r="561" spans="1:8" x14ac:dyDescent="0.25">
      <c r="A561" t="s">
        <v>19</v>
      </c>
      <c r="B561" t="s">
        <v>6</v>
      </c>
      <c r="C561" t="s">
        <v>11</v>
      </c>
      <c r="D561" t="s">
        <v>369</v>
      </c>
      <c r="E561">
        <v>2025</v>
      </c>
      <c r="F561">
        <v>1.3129999999999999</v>
      </c>
      <c r="G561">
        <v>1.3129999999999999</v>
      </c>
      <c r="H561" s="2" t="str">
        <f t="shared" si="8"/>
        <v>EG_SOLARGMWR</v>
      </c>
    </row>
    <row r="562" spans="1:8" x14ac:dyDescent="0.25">
      <c r="A562" t="s">
        <v>19</v>
      </c>
      <c r="B562" t="s">
        <v>6</v>
      </c>
      <c r="C562" t="s">
        <v>11</v>
      </c>
      <c r="D562" t="s">
        <v>369</v>
      </c>
      <c r="E562">
        <v>2026</v>
      </c>
      <c r="F562">
        <v>1.1200000000000001</v>
      </c>
      <c r="G562">
        <v>1.1200000000000001</v>
      </c>
      <c r="H562" s="2" t="str">
        <f t="shared" si="8"/>
        <v>EG_SOLARGMWR</v>
      </c>
    </row>
    <row r="563" spans="1:8" x14ac:dyDescent="0.25">
      <c r="A563" t="s">
        <v>19</v>
      </c>
      <c r="B563" t="s">
        <v>6</v>
      </c>
      <c r="C563" t="s">
        <v>11</v>
      </c>
      <c r="D563" t="s">
        <v>369</v>
      </c>
      <c r="E563">
        <v>2027</v>
      </c>
      <c r="F563">
        <v>3.6080000000000001</v>
      </c>
      <c r="G563">
        <v>3.6080000000000001</v>
      </c>
      <c r="H563" s="2" t="str">
        <f t="shared" si="8"/>
        <v>EG_SOLARGMWR</v>
      </c>
    </row>
    <row r="564" spans="1:8" x14ac:dyDescent="0.25">
      <c r="A564" t="s">
        <v>19</v>
      </c>
      <c r="B564" t="s">
        <v>6</v>
      </c>
      <c r="C564" t="s">
        <v>11</v>
      </c>
      <c r="D564" t="s">
        <v>369</v>
      </c>
      <c r="E564">
        <v>2028</v>
      </c>
      <c r="F564">
        <v>0</v>
      </c>
      <c r="G564">
        <v>3.2959999999999998</v>
      </c>
      <c r="H564" s="2" t="str">
        <f t="shared" si="8"/>
        <v>EG_SOLARGMWR</v>
      </c>
    </row>
    <row r="565" spans="1:8" x14ac:dyDescent="0.25">
      <c r="A565" t="s">
        <v>19</v>
      </c>
      <c r="B565" t="s">
        <v>6</v>
      </c>
      <c r="C565" t="s">
        <v>11</v>
      </c>
      <c r="D565" t="s">
        <v>369</v>
      </c>
      <c r="E565">
        <v>2029</v>
      </c>
      <c r="F565">
        <v>0</v>
      </c>
      <c r="G565">
        <v>3.2959999999999998</v>
      </c>
      <c r="H565" s="2" t="str">
        <f t="shared" si="8"/>
        <v>EG_SOLARGMWR</v>
      </c>
    </row>
    <row r="566" spans="1:8" x14ac:dyDescent="0.25">
      <c r="A566" t="s">
        <v>19</v>
      </c>
      <c r="B566" t="s">
        <v>6</v>
      </c>
      <c r="C566" t="s">
        <v>11</v>
      </c>
      <c r="D566" t="s">
        <v>369</v>
      </c>
      <c r="E566">
        <v>2030</v>
      </c>
      <c r="F566">
        <v>0</v>
      </c>
      <c r="G566">
        <v>3.2959999999999998</v>
      </c>
      <c r="H566" s="2" t="str">
        <f t="shared" si="8"/>
        <v>EG_SOLARGMWR</v>
      </c>
    </row>
    <row r="567" spans="1:8" x14ac:dyDescent="0.25">
      <c r="A567" t="s">
        <v>19</v>
      </c>
      <c r="B567" t="s">
        <v>6</v>
      </c>
      <c r="C567" t="s">
        <v>11</v>
      </c>
      <c r="D567" t="s">
        <v>369</v>
      </c>
      <c r="E567">
        <v>2031</v>
      </c>
      <c r="F567">
        <v>0</v>
      </c>
      <c r="G567">
        <v>3.2959999999999998</v>
      </c>
      <c r="H567" s="2" t="str">
        <f t="shared" si="8"/>
        <v>EG_SOLARGMWR</v>
      </c>
    </row>
    <row r="568" spans="1:8" x14ac:dyDescent="0.25">
      <c r="A568" t="s">
        <v>19</v>
      </c>
      <c r="B568" t="s">
        <v>6</v>
      </c>
      <c r="C568" t="s">
        <v>11</v>
      </c>
      <c r="D568" t="s">
        <v>369</v>
      </c>
      <c r="E568">
        <v>2032</v>
      </c>
      <c r="F568">
        <v>0</v>
      </c>
      <c r="G568">
        <v>3.6259999999999999</v>
      </c>
      <c r="H568" s="2" t="str">
        <f t="shared" si="8"/>
        <v>EG_SOLARGMWR</v>
      </c>
    </row>
    <row r="569" spans="1:8" x14ac:dyDescent="0.25">
      <c r="A569" t="s">
        <v>19</v>
      </c>
      <c r="B569" t="s">
        <v>6</v>
      </c>
      <c r="C569" t="s">
        <v>11</v>
      </c>
      <c r="D569" t="s">
        <v>369</v>
      </c>
      <c r="E569">
        <v>2033</v>
      </c>
      <c r="F569">
        <v>0</v>
      </c>
      <c r="G569">
        <v>3.6259999999999999</v>
      </c>
      <c r="H569" s="2" t="str">
        <f t="shared" si="8"/>
        <v>EG_SOLARGMWR</v>
      </c>
    </row>
    <row r="570" spans="1:8" x14ac:dyDescent="0.25">
      <c r="A570" t="s">
        <v>19</v>
      </c>
      <c r="B570" t="s">
        <v>6</v>
      </c>
      <c r="C570" t="s">
        <v>11</v>
      </c>
      <c r="D570" t="s">
        <v>369</v>
      </c>
      <c r="E570">
        <v>2034</v>
      </c>
      <c r="F570">
        <v>0</v>
      </c>
      <c r="G570">
        <v>3.6259999999999999</v>
      </c>
      <c r="H570" s="2" t="str">
        <f t="shared" si="8"/>
        <v>EG_SOLARGMWR</v>
      </c>
    </row>
    <row r="571" spans="1:8" x14ac:dyDescent="0.25">
      <c r="A571" t="s">
        <v>19</v>
      </c>
      <c r="B571" t="s">
        <v>6</v>
      </c>
      <c r="C571" t="s">
        <v>11</v>
      </c>
      <c r="D571" t="s">
        <v>369</v>
      </c>
      <c r="E571">
        <v>2035</v>
      </c>
      <c r="F571">
        <v>0</v>
      </c>
      <c r="G571">
        <v>3.6259999999999999</v>
      </c>
      <c r="H571" s="2" t="str">
        <f t="shared" si="8"/>
        <v>EG_SOLARGMWR</v>
      </c>
    </row>
    <row r="572" spans="1:8" x14ac:dyDescent="0.25">
      <c r="A572" t="s">
        <v>19</v>
      </c>
      <c r="B572" t="s">
        <v>6</v>
      </c>
      <c r="C572" t="s">
        <v>11</v>
      </c>
      <c r="D572" t="s">
        <v>369</v>
      </c>
      <c r="E572">
        <v>2036</v>
      </c>
      <c r="F572">
        <v>0</v>
      </c>
      <c r="G572">
        <v>3.6259999999999999</v>
      </c>
      <c r="H572" s="2" t="str">
        <f t="shared" si="8"/>
        <v>EG_SOLARGMWR</v>
      </c>
    </row>
    <row r="573" spans="1:8" x14ac:dyDescent="0.25">
      <c r="A573" t="s">
        <v>19</v>
      </c>
      <c r="B573" t="s">
        <v>6</v>
      </c>
      <c r="C573" t="s">
        <v>11</v>
      </c>
      <c r="D573" t="s">
        <v>369</v>
      </c>
      <c r="E573">
        <v>2037</v>
      </c>
      <c r="F573">
        <v>0</v>
      </c>
      <c r="G573">
        <v>3.9889999999999999</v>
      </c>
      <c r="H573" s="2" t="str">
        <f t="shared" si="8"/>
        <v>EG_SOLARGMWR</v>
      </c>
    </row>
    <row r="574" spans="1:8" x14ac:dyDescent="0.25">
      <c r="A574" t="s">
        <v>19</v>
      </c>
      <c r="B574" t="s">
        <v>6</v>
      </c>
      <c r="C574" t="s">
        <v>11</v>
      </c>
      <c r="D574" t="s">
        <v>369</v>
      </c>
      <c r="E574">
        <v>2038</v>
      </c>
      <c r="F574">
        <v>0</v>
      </c>
      <c r="G574">
        <v>3.9889999999999999</v>
      </c>
      <c r="H574" s="2" t="str">
        <f t="shared" si="8"/>
        <v>EG_SOLARGMWR</v>
      </c>
    </row>
    <row r="575" spans="1:8" x14ac:dyDescent="0.25">
      <c r="A575" t="s">
        <v>19</v>
      </c>
      <c r="B575" t="s">
        <v>6</v>
      </c>
      <c r="C575" t="s">
        <v>11</v>
      </c>
      <c r="D575" t="s">
        <v>369</v>
      </c>
      <c r="E575">
        <v>2039</v>
      </c>
      <c r="F575">
        <v>0</v>
      </c>
      <c r="G575">
        <v>3.9889999999999999</v>
      </c>
      <c r="H575" s="2" t="str">
        <f t="shared" si="8"/>
        <v>EG_SOLARGMWR</v>
      </c>
    </row>
    <row r="576" spans="1:8" x14ac:dyDescent="0.25">
      <c r="A576" t="s">
        <v>19</v>
      </c>
      <c r="B576" t="s">
        <v>6</v>
      </c>
      <c r="C576" t="s">
        <v>11</v>
      </c>
      <c r="D576" t="s">
        <v>369</v>
      </c>
      <c r="E576">
        <v>2040</v>
      </c>
      <c r="F576">
        <v>0</v>
      </c>
      <c r="G576">
        <v>3.9889999999999999</v>
      </c>
      <c r="H576" s="2" t="str">
        <f t="shared" si="8"/>
        <v>EG_SOLARGMWR</v>
      </c>
    </row>
    <row r="577" spans="1:8" x14ac:dyDescent="0.25">
      <c r="A577" t="s">
        <v>19</v>
      </c>
      <c r="B577" t="s">
        <v>6</v>
      </c>
      <c r="C577" t="s">
        <v>11</v>
      </c>
      <c r="D577" t="s">
        <v>369</v>
      </c>
      <c r="E577">
        <v>2041</v>
      </c>
      <c r="F577">
        <v>0</v>
      </c>
      <c r="G577">
        <v>3.9889999999999999</v>
      </c>
      <c r="H577" s="2" t="str">
        <f t="shared" si="8"/>
        <v>EG_SOLARGMWR</v>
      </c>
    </row>
    <row r="578" spans="1:8" x14ac:dyDescent="0.25">
      <c r="A578" t="s">
        <v>19</v>
      </c>
      <c r="B578" t="s">
        <v>6</v>
      </c>
      <c r="C578" t="s">
        <v>11</v>
      </c>
      <c r="D578" t="s">
        <v>368</v>
      </c>
      <c r="E578">
        <v>2024</v>
      </c>
      <c r="F578">
        <v>1.1259999999999999</v>
      </c>
      <c r="G578">
        <v>1.1259999999999999</v>
      </c>
      <c r="H578" s="2" t="str">
        <f t="shared" si="8"/>
        <v>EG_SOLARGMWR</v>
      </c>
    </row>
    <row r="579" spans="1:8" x14ac:dyDescent="0.25">
      <c r="A579" t="s">
        <v>19</v>
      </c>
      <c r="B579" t="s">
        <v>6</v>
      </c>
      <c r="C579" t="s">
        <v>11</v>
      </c>
      <c r="D579" t="s">
        <v>368</v>
      </c>
      <c r="E579">
        <v>2025</v>
      </c>
      <c r="F579">
        <v>1.232</v>
      </c>
      <c r="G579">
        <v>1.232</v>
      </c>
      <c r="H579" s="2" t="str">
        <f t="shared" ref="H579:H642" si="9">_xlfn.CONCAT(A579,C579)</f>
        <v>EG_SOLARGMWR</v>
      </c>
    </row>
    <row r="580" spans="1:8" x14ac:dyDescent="0.25">
      <c r="A580" t="s">
        <v>19</v>
      </c>
      <c r="B580" t="s">
        <v>6</v>
      </c>
      <c r="C580" t="s">
        <v>11</v>
      </c>
      <c r="D580" t="s">
        <v>368</v>
      </c>
      <c r="E580">
        <v>2026</v>
      </c>
      <c r="F580">
        <v>2.468</v>
      </c>
      <c r="G580">
        <v>2.468</v>
      </c>
      <c r="H580" s="2" t="str">
        <f t="shared" si="9"/>
        <v>EG_SOLARGMWR</v>
      </c>
    </row>
    <row r="581" spans="1:8" x14ac:dyDescent="0.25">
      <c r="A581" t="s">
        <v>19</v>
      </c>
      <c r="B581" t="s">
        <v>6</v>
      </c>
      <c r="C581" t="s">
        <v>11</v>
      </c>
      <c r="D581" t="s">
        <v>368</v>
      </c>
      <c r="E581">
        <v>2027</v>
      </c>
      <c r="F581">
        <v>1.6990000000000001</v>
      </c>
      <c r="G581">
        <v>1.6990000000000001</v>
      </c>
      <c r="H581" s="2" t="str">
        <f t="shared" si="9"/>
        <v>EG_SOLARGMWR</v>
      </c>
    </row>
    <row r="582" spans="1:8" x14ac:dyDescent="0.25">
      <c r="A582" t="s">
        <v>19</v>
      </c>
      <c r="B582" t="s">
        <v>6</v>
      </c>
      <c r="C582" t="s">
        <v>11</v>
      </c>
      <c r="D582" t="s">
        <v>368</v>
      </c>
      <c r="E582">
        <v>2028</v>
      </c>
      <c r="F582">
        <v>0</v>
      </c>
      <c r="G582">
        <v>3.4390000000000001</v>
      </c>
      <c r="H582" s="2" t="str">
        <f t="shared" si="9"/>
        <v>EG_SOLARGMWR</v>
      </c>
    </row>
    <row r="583" spans="1:8" x14ac:dyDescent="0.25">
      <c r="A583" t="s">
        <v>19</v>
      </c>
      <c r="B583" t="s">
        <v>6</v>
      </c>
      <c r="C583" t="s">
        <v>11</v>
      </c>
      <c r="D583" t="s">
        <v>368</v>
      </c>
      <c r="E583">
        <v>2029</v>
      </c>
      <c r="F583">
        <v>0</v>
      </c>
      <c r="G583">
        <v>3.4390000000000001</v>
      </c>
      <c r="H583" s="2" t="str">
        <f t="shared" si="9"/>
        <v>EG_SOLARGMWR</v>
      </c>
    </row>
    <row r="584" spans="1:8" x14ac:dyDescent="0.25">
      <c r="A584" t="s">
        <v>19</v>
      </c>
      <c r="B584" t="s">
        <v>6</v>
      </c>
      <c r="C584" t="s">
        <v>11</v>
      </c>
      <c r="D584" t="s">
        <v>368</v>
      </c>
      <c r="E584">
        <v>2030</v>
      </c>
      <c r="F584">
        <v>0</v>
      </c>
      <c r="G584">
        <v>3.4390000000000001</v>
      </c>
      <c r="H584" s="2" t="str">
        <f t="shared" si="9"/>
        <v>EG_SOLARGMWR</v>
      </c>
    </row>
    <row r="585" spans="1:8" x14ac:dyDescent="0.25">
      <c r="A585" t="s">
        <v>19</v>
      </c>
      <c r="B585" t="s">
        <v>6</v>
      </c>
      <c r="C585" t="s">
        <v>11</v>
      </c>
      <c r="D585" t="s">
        <v>368</v>
      </c>
      <c r="E585">
        <v>2031</v>
      </c>
      <c r="F585">
        <v>0</v>
      </c>
      <c r="G585">
        <v>3.4390000000000001</v>
      </c>
      <c r="H585" s="2" t="str">
        <f t="shared" si="9"/>
        <v>EG_SOLARGMWR</v>
      </c>
    </row>
    <row r="586" spans="1:8" x14ac:dyDescent="0.25">
      <c r="A586" t="s">
        <v>19</v>
      </c>
      <c r="B586" t="s">
        <v>6</v>
      </c>
      <c r="C586" t="s">
        <v>11</v>
      </c>
      <c r="D586" t="s">
        <v>368</v>
      </c>
      <c r="E586">
        <v>2032</v>
      </c>
      <c r="F586">
        <v>0</v>
      </c>
      <c r="G586">
        <v>3.7829999999999999</v>
      </c>
      <c r="H586" s="2" t="str">
        <f t="shared" si="9"/>
        <v>EG_SOLARGMWR</v>
      </c>
    </row>
    <row r="587" spans="1:8" x14ac:dyDescent="0.25">
      <c r="A587" t="s">
        <v>19</v>
      </c>
      <c r="B587" t="s">
        <v>6</v>
      </c>
      <c r="C587" t="s">
        <v>11</v>
      </c>
      <c r="D587" t="s">
        <v>368</v>
      </c>
      <c r="E587">
        <v>2033</v>
      </c>
      <c r="F587">
        <v>0</v>
      </c>
      <c r="G587">
        <v>3.7829999999999999</v>
      </c>
      <c r="H587" s="2" t="str">
        <f t="shared" si="9"/>
        <v>EG_SOLARGMWR</v>
      </c>
    </row>
    <row r="588" spans="1:8" x14ac:dyDescent="0.25">
      <c r="A588" t="s">
        <v>19</v>
      </c>
      <c r="B588" t="s">
        <v>6</v>
      </c>
      <c r="C588" t="s">
        <v>11</v>
      </c>
      <c r="D588" t="s">
        <v>368</v>
      </c>
      <c r="E588">
        <v>2034</v>
      </c>
      <c r="F588">
        <v>0</v>
      </c>
      <c r="G588">
        <v>3.7829999999999999</v>
      </c>
      <c r="H588" s="2" t="str">
        <f t="shared" si="9"/>
        <v>EG_SOLARGMWR</v>
      </c>
    </row>
    <row r="589" spans="1:8" x14ac:dyDescent="0.25">
      <c r="A589" t="s">
        <v>19</v>
      </c>
      <c r="B589" t="s">
        <v>6</v>
      </c>
      <c r="C589" t="s">
        <v>11</v>
      </c>
      <c r="D589" t="s">
        <v>368</v>
      </c>
      <c r="E589">
        <v>2035</v>
      </c>
      <c r="F589">
        <v>0</v>
      </c>
      <c r="G589">
        <v>3.7829999999999999</v>
      </c>
      <c r="H589" s="2" t="str">
        <f t="shared" si="9"/>
        <v>EG_SOLARGMWR</v>
      </c>
    </row>
    <row r="590" spans="1:8" x14ac:dyDescent="0.25">
      <c r="A590" t="s">
        <v>19</v>
      </c>
      <c r="B590" t="s">
        <v>6</v>
      </c>
      <c r="C590" t="s">
        <v>11</v>
      </c>
      <c r="D590" t="s">
        <v>368</v>
      </c>
      <c r="E590">
        <v>2036</v>
      </c>
      <c r="F590">
        <v>0</v>
      </c>
      <c r="G590">
        <v>3.7829999999999999</v>
      </c>
      <c r="H590" s="2" t="str">
        <f t="shared" si="9"/>
        <v>EG_SOLARGMWR</v>
      </c>
    </row>
    <row r="591" spans="1:8" x14ac:dyDescent="0.25">
      <c r="A591" t="s">
        <v>19</v>
      </c>
      <c r="B591" t="s">
        <v>6</v>
      </c>
      <c r="C591" t="s">
        <v>11</v>
      </c>
      <c r="D591" t="s">
        <v>368</v>
      </c>
      <c r="E591">
        <v>2037</v>
      </c>
      <c r="F591">
        <v>0</v>
      </c>
      <c r="G591">
        <v>4.1609999999999996</v>
      </c>
      <c r="H591" s="2" t="str">
        <f t="shared" si="9"/>
        <v>EG_SOLARGMWR</v>
      </c>
    </row>
    <row r="592" spans="1:8" x14ac:dyDescent="0.25">
      <c r="A592" t="s">
        <v>19</v>
      </c>
      <c r="B592" t="s">
        <v>6</v>
      </c>
      <c r="C592" t="s">
        <v>11</v>
      </c>
      <c r="D592" t="s">
        <v>368</v>
      </c>
      <c r="E592">
        <v>2038</v>
      </c>
      <c r="F592">
        <v>0</v>
      </c>
      <c r="G592">
        <v>4.1609999999999996</v>
      </c>
      <c r="H592" s="2" t="str">
        <f t="shared" si="9"/>
        <v>EG_SOLARGMWR</v>
      </c>
    </row>
    <row r="593" spans="1:8" x14ac:dyDescent="0.25">
      <c r="A593" t="s">
        <v>19</v>
      </c>
      <c r="B593" t="s">
        <v>6</v>
      </c>
      <c r="C593" t="s">
        <v>11</v>
      </c>
      <c r="D593" t="s">
        <v>368</v>
      </c>
      <c r="E593">
        <v>2039</v>
      </c>
      <c r="F593">
        <v>0</v>
      </c>
      <c r="G593">
        <v>4.1609999999999996</v>
      </c>
      <c r="H593" s="2" t="str">
        <f t="shared" si="9"/>
        <v>EG_SOLARGMWR</v>
      </c>
    </row>
    <row r="594" spans="1:8" x14ac:dyDescent="0.25">
      <c r="A594" t="s">
        <v>19</v>
      </c>
      <c r="B594" t="s">
        <v>6</v>
      </c>
      <c r="C594" t="s">
        <v>11</v>
      </c>
      <c r="D594" t="s">
        <v>368</v>
      </c>
      <c r="E594">
        <v>2040</v>
      </c>
      <c r="F594">
        <v>0</v>
      </c>
      <c r="G594">
        <v>4.1609999999999996</v>
      </c>
      <c r="H594" s="2" t="str">
        <f t="shared" si="9"/>
        <v>EG_SOLARGMWR</v>
      </c>
    </row>
    <row r="595" spans="1:8" x14ac:dyDescent="0.25">
      <c r="A595" t="s">
        <v>19</v>
      </c>
      <c r="B595" t="s">
        <v>6</v>
      </c>
      <c r="C595" t="s">
        <v>11</v>
      </c>
      <c r="D595" t="s">
        <v>368</v>
      </c>
      <c r="E595">
        <v>2041</v>
      </c>
      <c r="F595">
        <v>0</v>
      </c>
      <c r="G595">
        <v>4.1609999999999996</v>
      </c>
      <c r="H595" s="2" t="str">
        <f t="shared" si="9"/>
        <v>EG_SOLARGMWR</v>
      </c>
    </row>
    <row r="596" spans="1:8" x14ac:dyDescent="0.25">
      <c r="A596" t="s">
        <v>19</v>
      </c>
      <c r="B596" t="s">
        <v>6</v>
      </c>
      <c r="C596" t="s">
        <v>11</v>
      </c>
      <c r="D596" t="s">
        <v>367</v>
      </c>
      <c r="E596">
        <v>2024</v>
      </c>
      <c r="F596">
        <v>1E-3</v>
      </c>
      <c r="G596">
        <v>1E-3</v>
      </c>
      <c r="H596" s="2" t="str">
        <f t="shared" si="9"/>
        <v>EG_SOLARGMWR</v>
      </c>
    </row>
    <row r="597" spans="1:8" x14ac:dyDescent="0.25">
      <c r="A597" t="s">
        <v>19</v>
      </c>
      <c r="B597" t="s">
        <v>6</v>
      </c>
      <c r="C597" t="s">
        <v>11</v>
      </c>
      <c r="D597" t="s">
        <v>367</v>
      </c>
      <c r="E597">
        <v>2025</v>
      </c>
      <c r="F597">
        <v>1E-3</v>
      </c>
      <c r="G597">
        <v>1E-3</v>
      </c>
      <c r="H597" s="2" t="str">
        <f t="shared" si="9"/>
        <v>EG_SOLARGMWR</v>
      </c>
    </row>
    <row r="598" spans="1:8" x14ac:dyDescent="0.25">
      <c r="A598" t="s">
        <v>19</v>
      </c>
      <c r="B598" t="s">
        <v>6</v>
      </c>
      <c r="C598" t="s">
        <v>11</v>
      </c>
      <c r="D598" t="s">
        <v>367</v>
      </c>
      <c r="E598">
        <v>2026</v>
      </c>
      <c r="F598">
        <v>0</v>
      </c>
      <c r="G598">
        <v>0</v>
      </c>
      <c r="H598" s="2" t="str">
        <f t="shared" si="9"/>
        <v>EG_SOLARGMWR</v>
      </c>
    </row>
    <row r="599" spans="1:8" x14ac:dyDescent="0.25">
      <c r="A599" t="s">
        <v>19</v>
      </c>
      <c r="B599" t="s">
        <v>6</v>
      </c>
      <c r="C599" t="s">
        <v>11</v>
      </c>
      <c r="D599" t="s">
        <v>367</v>
      </c>
      <c r="E599">
        <v>2027</v>
      </c>
      <c r="F599">
        <v>0</v>
      </c>
      <c r="G599">
        <v>0</v>
      </c>
      <c r="H599" s="2" t="str">
        <f t="shared" si="9"/>
        <v>EG_SOLARGMWR</v>
      </c>
    </row>
    <row r="600" spans="1:8" x14ac:dyDescent="0.25">
      <c r="A600" t="s">
        <v>19</v>
      </c>
      <c r="B600" t="s">
        <v>6</v>
      </c>
      <c r="C600" t="s">
        <v>11</v>
      </c>
      <c r="D600" t="s">
        <v>367</v>
      </c>
      <c r="E600">
        <v>2028</v>
      </c>
      <c r="F600">
        <v>0</v>
      </c>
      <c r="G600">
        <v>4.7E-2</v>
      </c>
      <c r="H600" s="2" t="str">
        <f t="shared" si="9"/>
        <v>EG_SOLARGMWR</v>
      </c>
    </row>
    <row r="601" spans="1:8" x14ac:dyDescent="0.25">
      <c r="A601" t="s">
        <v>19</v>
      </c>
      <c r="B601" t="s">
        <v>6</v>
      </c>
      <c r="C601" t="s">
        <v>11</v>
      </c>
      <c r="D601" t="s">
        <v>367</v>
      </c>
      <c r="E601">
        <v>2029</v>
      </c>
      <c r="F601">
        <v>0</v>
      </c>
      <c r="G601">
        <v>4.7E-2</v>
      </c>
      <c r="H601" s="2" t="str">
        <f t="shared" si="9"/>
        <v>EG_SOLARGMWR</v>
      </c>
    </row>
    <row r="602" spans="1:8" x14ac:dyDescent="0.25">
      <c r="A602" t="s">
        <v>19</v>
      </c>
      <c r="B602" t="s">
        <v>6</v>
      </c>
      <c r="C602" t="s">
        <v>11</v>
      </c>
      <c r="D602" t="s">
        <v>367</v>
      </c>
      <c r="E602">
        <v>2030</v>
      </c>
      <c r="F602">
        <v>0</v>
      </c>
      <c r="G602">
        <v>4.7E-2</v>
      </c>
      <c r="H602" s="2" t="str">
        <f t="shared" si="9"/>
        <v>EG_SOLARGMWR</v>
      </c>
    </row>
    <row r="603" spans="1:8" x14ac:dyDescent="0.25">
      <c r="A603" t="s">
        <v>19</v>
      </c>
      <c r="B603" t="s">
        <v>6</v>
      </c>
      <c r="C603" t="s">
        <v>11</v>
      </c>
      <c r="D603" t="s">
        <v>367</v>
      </c>
      <c r="E603">
        <v>2031</v>
      </c>
      <c r="F603">
        <v>0</v>
      </c>
      <c r="G603">
        <v>4.7E-2</v>
      </c>
      <c r="H603" s="2" t="str">
        <f t="shared" si="9"/>
        <v>EG_SOLARGMWR</v>
      </c>
    </row>
    <row r="604" spans="1:8" x14ac:dyDescent="0.25">
      <c r="A604" t="s">
        <v>19</v>
      </c>
      <c r="B604" t="s">
        <v>6</v>
      </c>
      <c r="C604" t="s">
        <v>11</v>
      </c>
      <c r="D604" t="s">
        <v>367</v>
      </c>
      <c r="E604">
        <v>2032</v>
      </c>
      <c r="F604">
        <v>0</v>
      </c>
      <c r="G604">
        <v>5.1999999999999998E-2</v>
      </c>
      <c r="H604" s="2" t="str">
        <f t="shared" si="9"/>
        <v>EG_SOLARGMWR</v>
      </c>
    </row>
    <row r="605" spans="1:8" x14ac:dyDescent="0.25">
      <c r="A605" t="s">
        <v>19</v>
      </c>
      <c r="B605" t="s">
        <v>6</v>
      </c>
      <c r="C605" t="s">
        <v>11</v>
      </c>
      <c r="D605" t="s">
        <v>367</v>
      </c>
      <c r="E605">
        <v>2033</v>
      </c>
      <c r="F605">
        <v>0</v>
      </c>
      <c r="G605">
        <v>5.1999999999999998E-2</v>
      </c>
      <c r="H605" s="2" t="str">
        <f t="shared" si="9"/>
        <v>EG_SOLARGMWR</v>
      </c>
    </row>
    <row r="606" spans="1:8" x14ac:dyDescent="0.25">
      <c r="A606" t="s">
        <v>19</v>
      </c>
      <c r="B606" t="s">
        <v>6</v>
      </c>
      <c r="C606" t="s">
        <v>11</v>
      </c>
      <c r="D606" t="s">
        <v>367</v>
      </c>
      <c r="E606">
        <v>2034</v>
      </c>
      <c r="F606">
        <v>0</v>
      </c>
      <c r="G606">
        <v>5.1999999999999998E-2</v>
      </c>
      <c r="H606" s="2" t="str">
        <f t="shared" si="9"/>
        <v>EG_SOLARGMWR</v>
      </c>
    </row>
    <row r="607" spans="1:8" x14ac:dyDescent="0.25">
      <c r="A607" t="s">
        <v>19</v>
      </c>
      <c r="B607" t="s">
        <v>6</v>
      </c>
      <c r="C607" t="s">
        <v>11</v>
      </c>
      <c r="D607" t="s">
        <v>367</v>
      </c>
      <c r="E607">
        <v>2035</v>
      </c>
      <c r="F607">
        <v>0</v>
      </c>
      <c r="G607">
        <v>5.1999999999999998E-2</v>
      </c>
      <c r="H607" s="2" t="str">
        <f t="shared" si="9"/>
        <v>EG_SOLARGMWR</v>
      </c>
    </row>
    <row r="608" spans="1:8" x14ac:dyDescent="0.25">
      <c r="A608" t="s">
        <v>19</v>
      </c>
      <c r="B608" t="s">
        <v>6</v>
      </c>
      <c r="C608" t="s">
        <v>11</v>
      </c>
      <c r="D608" t="s">
        <v>367</v>
      </c>
      <c r="E608">
        <v>2036</v>
      </c>
      <c r="F608">
        <v>0</v>
      </c>
      <c r="G608">
        <v>5.1999999999999998E-2</v>
      </c>
      <c r="H608" s="2" t="str">
        <f t="shared" si="9"/>
        <v>EG_SOLARGMWR</v>
      </c>
    </row>
    <row r="609" spans="1:8" x14ac:dyDescent="0.25">
      <c r="A609" t="s">
        <v>19</v>
      </c>
      <c r="B609" t="s">
        <v>6</v>
      </c>
      <c r="C609" t="s">
        <v>11</v>
      </c>
      <c r="D609" t="s">
        <v>367</v>
      </c>
      <c r="E609">
        <v>2037</v>
      </c>
      <c r="F609">
        <v>0</v>
      </c>
      <c r="G609">
        <v>5.7000000000000002E-2</v>
      </c>
      <c r="H609" s="2" t="str">
        <f t="shared" si="9"/>
        <v>EG_SOLARGMWR</v>
      </c>
    </row>
    <row r="610" spans="1:8" x14ac:dyDescent="0.25">
      <c r="A610" t="s">
        <v>19</v>
      </c>
      <c r="B610" t="s">
        <v>6</v>
      </c>
      <c r="C610" t="s">
        <v>11</v>
      </c>
      <c r="D610" t="s">
        <v>367</v>
      </c>
      <c r="E610">
        <v>2038</v>
      </c>
      <c r="F610">
        <v>0</v>
      </c>
      <c r="G610">
        <v>5.7000000000000002E-2</v>
      </c>
      <c r="H610" s="2" t="str">
        <f t="shared" si="9"/>
        <v>EG_SOLARGMWR</v>
      </c>
    </row>
    <row r="611" spans="1:8" x14ac:dyDescent="0.25">
      <c r="A611" t="s">
        <v>19</v>
      </c>
      <c r="B611" t="s">
        <v>6</v>
      </c>
      <c r="C611" t="s">
        <v>11</v>
      </c>
      <c r="D611" t="s">
        <v>367</v>
      </c>
      <c r="E611">
        <v>2039</v>
      </c>
      <c r="F611">
        <v>0</v>
      </c>
      <c r="G611">
        <v>5.7000000000000002E-2</v>
      </c>
      <c r="H611" s="2" t="str">
        <f t="shared" si="9"/>
        <v>EG_SOLARGMWR</v>
      </c>
    </row>
    <row r="612" spans="1:8" x14ac:dyDescent="0.25">
      <c r="A612" t="s">
        <v>19</v>
      </c>
      <c r="B612" t="s">
        <v>6</v>
      </c>
      <c r="C612" t="s">
        <v>11</v>
      </c>
      <c r="D612" t="s">
        <v>367</v>
      </c>
      <c r="E612">
        <v>2040</v>
      </c>
      <c r="F612">
        <v>0</v>
      </c>
      <c r="G612">
        <v>5.7000000000000002E-2</v>
      </c>
      <c r="H612" s="2" t="str">
        <f t="shared" si="9"/>
        <v>EG_SOLARGMWR</v>
      </c>
    </row>
    <row r="613" spans="1:8" x14ac:dyDescent="0.25">
      <c r="A613" t="s">
        <v>19</v>
      </c>
      <c r="B613" t="s">
        <v>6</v>
      </c>
      <c r="C613" t="s">
        <v>11</v>
      </c>
      <c r="D613" t="s">
        <v>367</v>
      </c>
      <c r="E613">
        <v>2041</v>
      </c>
      <c r="F613">
        <v>0</v>
      </c>
      <c r="G613">
        <v>5.7000000000000002E-2</v>
      </c>
      <c r="H613" s="2" t="str">
        <f t="shared" si="9"/>
        <v>EG_SOLARGMWR</v>
      </c>
    </row>
    <row r="614" spans="1:8" x14ac:dyDescent="0.25">
      <c r="A614" t="s">
        <v>19</v>
      </c>
      <c r="B614" t="s">
        <v>6</v>
      </c>
      <c r="C614" t="s">
        <v>9</v>
      </c>
      <c r="D614" t="s">
        <v>366</v>
      </c>
      <c r="E614">
        <v>2024</v>
      </c>
      <c r="F614">
        <v>0</v>
      </c>
      <c r="G614">
        <v>0</v>
      </c>
      <c r="H614" s="2" t="str">
        <f t="shared" si="9"/>
        <v>EG_SOLARGMNER</v>
      </c>
    </row>
    <row r="615" spans="1:8" x14ac:dyDescent="0.25">
      <c r="A615" t="s">
        <v>19</v>
      </c>
      <c r="B615" t="s">
        <v>6</v>
      </c>
      <c r="C615" t="s">
        <v>9</v>
      </c>
      <c r="D615" t="s">
        <v>366</v>
      </c>
      <c r="E615">
        <v>2025</v>
      </c>
      <c r="F615">
        <v>0</v>
      </c>
      <c r="G615">
        <v>0</v>
      </c>
      <c r="H615" s="2" t="str">
        <f t="shared" si="9"/>
        <v>EG_SOLARGMNER</v>
      </c>
    </row>
    <row r="616" spans="1:8" x14ac:dyDescent="0.25">
      <c r="A616" t="s">
        <v>19</v>
      </c>
      <c r="B616" t="s">
        <v>6</v>
      </c>
      <c r="C616" t="s">
        <v>9</v>
      </c>
      <c r="D616" t="s">
        <v>366</v>
      </c>
      <c r="E616">
        <v>2026</v>
      </c>
      <c r="F616">
        <v>0</v>
      </c>
      <c r="G616">
        <v>0</v>
      </c>
      <c r="H616" s="2" t="str">
        <f t="shared" si="9"/>
        <v>EG_SOLARGMNER</v>
      </c>
    </row>
    <row r="617" spans="1:8" x14ac:dyDescent="0.25">
      <c r="A617" t="s">
        <v>19</v>
      </c>
      <c r="B617" t="s">
        <v>6</v>
      </c>
      <c r="C617" t="s">
        <v>9</v>
      </c>
      <c r="D617" t="s">
        <v>366</v>
      </c>
      <c r="E617">
        <v>2027</v>
      </c>
      <c r="F617">
        <v>0</v>
      </c>
      <c r="G617">
        <v>0</v>
      </c>
      <c r="H617" s="2" t="str">
        <f t="shared" si="9"/>
        <v>EG_SOLARGMNER</v>
      </c>
    </row>
    <row r="618" spans="1:8" x14ac:dyDescent="0.25">
      <c r="A618" t="s">
        <v>19</v>
      </c>
      <c r="B618" t="s">
        <v>6</v>
      </c>
      <c r="C618" t="s">
        <v>9</v>
      </c>
      <c r="D618" t="s">
        <v>366</v>
      </c>
      <c r="E618">
        <v>2028</v>
      </c>
      <c r="F618">
        <v>0</v>
      </c>
      <c r="G618">
        <v>0.73599999999999999</v>
      </c>
      <c r="H618" s="2" t="str">
        <f t="shared" si="9"/>
        <v>EG_SOLARGMNER</v>
      </c>
    </row>
    <row r="619" spans="1:8" x14ac:dyDescent="0.25">
      <c r="A619" t="s">
        <v>19</v>
      </c>
      <c r="B619" t="s">
        <v>6</v>
      </c>
      <c r="C619" t="s">
        <v>9</v>
      </c>
      <c r="D619" t="s">
        <v>366</v>
      </c>
      <c r="E619">
        <v>2029</v>
      </c>
      <c r="F619">
        <v>0</v>
      </c>
      <c r="G619">
        <v>0.73599999999999999</v>
      </c>
      <c r="H619" s="2" t="str">
        <f t="shared" si="9"/>
        <v>EG_SOLARGMNER</v>
      </c>
    </row>
    <row r="620" spans="1:8" x14ac:dyDescent="0.25">
      <c r="A620" t="s">
        <v>19</v>
      </c>
      <c r="B620" t="s">
        <v>6</v>
      </c>
      <c r="C620" t="s">
        <v>9</v>
      </c>
      <c r="D620" t="s">
        <v>366</v>
      </c>
      <c r="E620">
        <v>2030</v>
      </c>
      <c r="F620">
        <v>0</v>
      </c>
      <c r="G620">
        <v>0.73599999999999999</v>
      </c>
      <c r="H620" s="2" t="str">
        <f t="shared" si="9"/>
        <v>EG_SOLARGMNER</v>
      </c>
    </row>
    <row r="621" spans="1:8" x14ac:dyDescent="0.25">
      <c r="A621" t="s">
        <v>19</v>
      </c>
      <c r="B621" t="s">
        <v>6</v>
      </c>
      <c r="C621" t="s">
        <v>9</v>
      </c>
      <c r="D621" t="s">
        <v>366</v>
      </c>
      <c r="E621">
        <v>2031</v>
      </c>
      <c r="F621">
        <v>0</v>
      </c>
      <c r="G621">
        <v>0.73599999999999999</v>
      </c>
      <c r="H621" s="2" t="str">
        <f t="shared" si="9"/>
        <v>EG_SOLARGMNER</v>
      </c>
    </row>
    <row r="622" spans="1:8" x14ac:dyDescent="0.25">
      <c r="A622" t="s">
        <v>19</v>
      </c>
      <c r="B622" t="s">
        <v>6</v>
      </c>
      <c r="C622" t="s">
        <v>9</v>
      </c>
      <c r="D622" t="s">
        <v>366</v>
      </c>
      <c r="E622">
        <v>2032</v>
      </c>
      <c r="F622">
        <v>0</v>
      </c>
      <c r="G622">
        <v>0.80900000000000005</v>
      </c>
      <c r="H622" s="2" t="str">
        <f t="shared" si="9"/>
        <v>EG_SOLARGMNER</v>
      </c>
    </row>
    <row r="623" spans="1:8" x14ac:dyDescent="0.25">
      <c r="A623" t="s">
        <v>19</v>
      </c>
      <c r="B623" t="s">
        <v>6</v>
      </c>
      <c r="C623" t="s">
        <v>9</v>
      </c>
      <c r="D623" t="s">
        <v>366</v>
      </c>
      <c r="E623">
        <v>2033</v>
      </c>
      <c r="F623">
        <v>0</v>
      </c>
      <c r="G623">
        <v>0.80900000000000005</v>
      </c>
      <c r="H623" s="2" t="str">
        <f t="shared" si="9"/>
        <v>EG_SOLARGMNER</v>
      </c>
    </row>
    <row r="624" spans="1:8" x14ac:dyDescent="0.25">
      <c r="A624" t="s">
        <v>19</v>
      </c>
      <c r="B624" t="s">
        <v>6</v>
      </c>
      <c r="C624" t="s">
        <v>9</v>
      </c>
      <c r="D624" t="s">
        <v>366</v>
      </c>
      <c r="E624">
        <v>2034</v>
      </c>
      <c r="F624">
        <v>0</v>
      </c>
      <c r="G624">
        <v>0.80900000000000005</v>
      </c>
      <c r="H624" s="2" t="str">
        <f t="shared" si="9"/>
        <v>EG_SOLARGMNER</v>
      </c>
    </row>
    <row r="625" spans="1:8" x14ac:dyDescent="0.25">
      <c r="A625" t="s">
        <v>19</v>
      </c>
      <c r="B625" t="s">
        <v>6</v>
      </c>
      <c r="C625" t="s">
        <v>9</v>
      </c>
      <c r="D625" t="s">
        <v>366</v>
      </c>
      <c r="E625">
        <v>2035</v>
      </c>
      <c r="F625">
        <v>0</v>
      </c>
      <c r="G625">
        <v>0.80900000000000005</v>
      </c>
      <c r="H625" s="2" t="str">
        <f t="shared" si="9"/>
        <v>EG_SOLARGMNER</v>
      </c>
    </row>
    <row r="626" spans="1:8" x14ac:dyDescent="0.25">
      <c r="A626" t="s">
        <v>19</v>
      </c>
      <c r="B626" t="s">
        <v>6</v>
      </c>
      <c r="C626" t="s">
        <v>9</v>
      </c>
      <c r="D626" t="s">
        <v>366</v>
      </c>
      <c r="E626">
        <v>2036</v>
      </c>
      <c r="F626">
        <v>0</v>
      </c>
      <c r="G626">
        <v>0.80900000000000005</v>
      </c>
      <c r="H626" s="2" t="str">
        <f t="shared" si="9"/>
        <v>EG_SOLARGMNER</v>
      </c>
    </row>
    <row r="627" spans="1:8" x14ac:dyDescent="0.25">
      <c r="A627" t="s">
        <v>19</v>
      </c>
      <c r="B627" t="s">
        <v>6</v>
      </c>
      <c r="C627" t="s">
        <v>9</v>
      </c>
      <c r="D627" t="s">
        <v>366</v>
      </c>
      <c r="E627">
        <v>2037</v>
      </c>
      <c r="F627">
        <v>0</v>
      </c>
      <c r="G627">
        <v>0.89</v>
      </c>
      <c r="H627" s="2" t="str">
        <f t="shared" si="9"/>
        <v>EG_SOLARGMNER</v>
      </c>
    </row>
    <row r="628" spans="1:8" x14ac:dyDescent="0.25">
      <c r="A628" t="s">
        <v>19</v>
      </c>
      <c r="B628" t="s">
        <v>6</v>
      </c>
      <c r="C628" t="s">
        <v>9</v>
      </c>
      <c r="D628" t="s">
        <v>366</v>
      </c>
      <c r="E628">
        <v>2038</v>
      </c>
      <c r="F628">
        <v>0</v>
      </c>
      <c r="G628">
        <v>0.89</v>
      </c>
      <c r="H628" s="2" t="str">
        <f t="shared" si="9"/>
        <v>EG_SOLARGMNER</v>
      </c>
    </row>
    <row r="629" spans="1:8" x14ac:dyDescent="0.25">
      <c r="A629" t="s">
        <v>19</v>
      </c>
      <c r="B629" t="s">
        <v>6</v>
      </c>
      <c r="C629" t="s">
        <v>9</v>
      </c>
      <c r="D629" t="s">
        <v>366</v>
      </c>
      <c r="E629">
        <v>2039</v>
      </c>
      <c r="F629">
        <v>0</v>
      </c>
      <c r="G629">
        <v>0.89</v>
      </c>
      <c r="H629" s="2" t="str">
        <f t="shared" si="9"/>
        <v>EG_SOLARGMNER</v>
      </c>
    </row>
    <row r="630" spans="1:8" x14ac:dyDescent="0.25">
      <c r="A630" t="s">
        <v>19</v>
      </c>
      <c r="B630" t="s">
        <v>6</v>
      </c>
      <c r="C630" t="s">
        <v>9</v>
      </c>
      <c r="D630" t="s">
        <v>366</v>
      </c>
      <c r="E630">
        <v>2040</v>
      </c>
      <c r="F630">
        <v>0</v>
      </c>
      <c r="G630">
        <v>0.89</v>
      </c>
      <c r="H630" s="2" t="str">
        <f t="shared" si="9"/>
        <v>EG_SOLARGMNER</v>
      </c>
    </row>
    <row r="631" spans="1:8" x14ac:dyDescent="0.25">
      <c r="A631" t="s">
        <v>19</v>
      </c>
      <c r="B631" t="s">
        <v>6</v>
      </c>
      <c r="C631" t="s">
        <v>9</v>
      </c>
      <c r="D631" t="s">
        <v>366</v>
      </c>
      <c r="E631">
        <v>2041</v>
      </c>
      <c r="F631">
        <v>0</v>
      </c>
      <c r="G631">
        <v>0.89</v>
      </c>
      <c r="H631" s="2" t="str">
        <f t="shared" si="9"/>
        <v>EG_SOLARGMNER</v>
      </c>
    </row>
    <row r="632" spans="1:8" x14ac:dyDescent="0.25">
      <c r="A632" t="s">
        <v>19</v>
      </c>
      <c r="B632" t="s">
        <v>6</v>
      </c>
      <c r="C632" t="s">
        <v>9</v>
      </c>
      <c r="D632" t="s">
        <v>365</v>
      </c>
      <c r="E632">
        <v>2024</v>
      </c>
      <c r="F632">
        <v>7.0000000000000001E-3</v>
      </c>
      <c r="G632">
        <v>7.0000000000000001E-3</v>
      </c>
      <c r="H632" s="2" t="str">
        <f t="shared" si="9"/>
        <v>EG_SOLARGMNER</v>
      </c>
    </row>
    <row r="633" spans="1:8" x14ac:dyDescent="0.25">
      <c r="A633" t="s">
        <v>19</v>
      </c>
      <c r="B633" t="s">
        <v>6</v>
      </c>
      <c r="C633" t="s">
        <v>9</v>
      </c>
      <c r="D633" t="s">
        <v>365</v>
      </c>
      <c r="E633">
        <v>2025</v>
      </c>
      <c r="F633">
        <v>7.0000000000000001E-3</v>
      </c>
      <c r="G633">
        <v>7.0000000000000001E-3</v>
      </c>
      <c r="H633" s="2" t="str">
        <f t="shared" si="9"/>
        <v>EG_SOLARGMNER</v>
      </c>
    </row>
    <row r="634" spans="1:8" x14ac:dyDescent="0.25">
      <c r="A634" t="s">
        <v>19</v>
      </c>
      <c r="B634" t="s">
        <v>6</v>
      </c>
      <c r="C634" t="s">
        <v>9</v>
      </c>
      <c r="D634" t="s">
        <v>365</v>
      </c>
      <c r="E634">
        <v>2026</v>
      </c>
      <c r="F634">
        <v>0</v>
      </c>
      <c r="G634">
        <v>0</v>
      </c>
      <c r="H634" s="2" t="str">
        <f t="shared" si="9"/>
        <v>EG_SOLARGMNER</v>
      </c>
    </row>
    <row r="635" spans="1:8" x14ac:dyDescent="0.25">
      <c r="A635" t="s">
        <v>19</v>
      </c>
      <c r="B635" t="s">
        <v>6</v>
      </c>
      <c r="C635" t="s">
        <v>9</v>
      </c>
      <c r="D635" t="s">
        <v>365</v>
      </c>
      <c r="E635">
        <v>2027</v>
      </c>
      <c r="F635">
        <v>0</v>
      </c>
      <c r="G635">
        <v>0</v>
      </c>
      <c r="H635" s="2" t="str">
        <f t="shared" si="9"/>
        <v>EG_SOLARGMNER</v>
      </c>
    </row>
    <row r="636" spans="1:8" x14ac:dyDescent="0.25">
      <c r="A636" t="s">
        <v>19</v>
      </c>
      <c r="B636" t="s">
        <v>6</v>
      </c>
      <c r="C636" t="s">
        <v>9</v>
      </c>
      <c r="D636" t="s">
        <v>365</v>
      </c>
      <c r="E636">
        <v>2028</v>
      </c>
      <c r="F636">
        <v>0</v>
      </c>
      <c r="G636">
        <v>2.331</v>
      </c>
      <c r="H636" s="2" t="str">
        <f t="shared" si="9"/>
        <v>EG_SOLARGMNER</v>
      </c>
    </row>
    <row r="637" spans="1:8" x14ac:dyDescent="0.25">
      <c r="A637" t="s">
        <v>19</v>
      </c>
      <c r="B637" t="s">
        <v>6</v>
      </c>
      <c r="C637" t="s">
        <v>9</v>
      </c>
      <c r="D637" t="s">
        <v>365</v>
      </c>
      <c r="E637">
        <v>2029</v>
      </c>
      <c r="F637">
        <v>0</v>
      </c>
      <c r="G637">
        <v>2.331</v>
      </c>
      <c r="H637" s="2" t="str">
        <f t="shared" si="9"/>
        <v>EG_SOLARGMNER</v>
      </c>
    </row>
    <row r="638" spans="1:8" x14ac:dyDescent="0.25">
      <c r="A638" t="s">
        <v>19</v>
      </c>
      <c r="B638" t="s">
        <v>6</v>
      </c>
      <c r="C638" t="s">
        <v>9</v>
      </c>
      <c r="D638" t="s">
        <v>365</v>
      </c>
      <c r="E638">
        <v>2030</v>
      </c>
      <c r="F638">
        <v>0</v>
      </c>
      <c r="G638">
        <v>2.331</v>
      </c>
      <c r="H638" s="2" t="str">
        <f t="shared" si="9"/>
        <v>EG_SOLARGMNER</v>
      </c>
    </row>
    <row r="639" spans="1:8" x14ac:dyDescent="0.25">
      <c r="A639" t="s">
        <v>19</v>
      </c>
      <c r="B639" t="s">
        <v>6</v>
      </c>
      <c r="C639" t="s">
        <v>9</v>
      </c>
      <c r="D639" t="s">
        <v>365</v>
      </c>
      <c r="E639">
        <v>2031</v>
      </c>
      <c r="F639">
        <v>0</v>
      </c>
      <c r="G639">
        <v>2.331</v>
      </c>
      <c r="H639" s="2" t="str">
        <f t="shared" si="9"/>
        <v>EG_SOLARGMNER</v>
      </c>
    </row>
    <row r="640" spans="1:8" x14ac:dyDescent="0.25">
      <c r="A640" t="s">
        <v>19</v>
      </c>
      <c r="B640" t="s">
        <v>6</v>
      </c>
      <c r="C640" t="s">
        <v>9</v>
      </c>
      <c r="D640" t="s">
        <v>365</v>
      </c>
      <c r="E640">
        <v>2032</v>
      </c>
      <c r="F640">
        <v>0</v>
      </c>
      <c r="G640">
        <v>2.5640000000000001</v>
      </c>
      <c r="H640" s="2" t="str">
        <f t="shared" si="9"/>
        <v>EG_SOLARGMNER</v>
      </c>
    </row>
    <row r="641" spans="1:8" x14ac:dyDescent="0.25">
      <c r="A641" t="s">
        <v>19</v>
      </c>
      <c r="B641" t="s">
        <v>6</v>
      </c>
      <c r="C641" t="s">
        <v>9</v>
      </c>
      <c r="D641" t="s">
        <v>365</v>
      </c>
      <c r="E641">
        <v>2033</v>
      </c>
      <c r="F641">
        <v>0</v>
      </c>
      <c r="G641">
        <v>2.5640000000000001</v>
      </c>
      <c r="H641" s="2" t="str">
        <f t="shared" si="9"/>
        <v>EG_SOLARGMNER</v>
      </c>
    </row>
    <row r="642" spans="1:8" x14ac:dyDescent="0.25">
      <c r="A642" t="s">
        <v>19</v>
      </c>
      <c r="B642" t="s">
        <v>6</v>
      </c>
      <c r="C642" t="s">
        <v>9</v>
      </c>
      <c r="D642" t="s">
        <v>365</v>
      </c>
      <c r="E642">
        <v>2034</v>
      </c>
      <c r="F642">
        <v>0</v>
      </c>
      <c r="G642">
        <v>2.5640000000000001</v>
      </c>
      <c r="H642" s="2" t="str">
        <f t="shared" si="9"/>
        <v>EG_SOLARGMNER</v>
      </c>
    </row>
    <row r="643" spans="1:8" x14ac:dyDescent="0.25">
      <c r="A643" t="s">
        <v>19</v>
      </c>
      <c r="B643" t="s">
        <v>6</v>
      </c>
      <c r="C643" t="s">
        <v>9</v>
      </c>
      <c r="D643" t="s">
        <v>365</v>
      </c>
      <c r="E643">
        <v>2035</v>
      </c>
      <c r="F643">
        <v>0</v>
      </c>
      <c r="G643">
        <v>2.5640000000000001</v>
      </c>
      <c r="H643" s="2" t="str">
        <f t="shared" ref="H643:H706" si="10">_xlfn.CONCAT(A643,C643)</f>
        <v>EG_SOLARGMNER</v>
      </c>
    </row>
    <row r="644" spans="1:8" x14ac:dyDescent="0.25">
      <c r="A644" t="s">
        <v>19</v>
      </c>
      <c r="B644" t="s">
        <v>6</v>
      </c>
      <c r="C644" t="s">
        <v>9</v>
      </c>
      <c r="D644" t="s">
        <v>365</v>
      </c>
      <c r="E644">
        <v>2036</v>
      </c>
      <c r="F644">
        <v>0</v>
      </c>
      <c r="G644">
        <v>2.5640000000000001</v>
      </c>
      <c r="H644" s="2" t="str">
        <f t="shared" si="10"/>
        <v>EG_SOLARGMNER</v>
      </c>
    </row>
    <row r="645" spans="1:8" x14ac:dyDescent="0.25">
      <c r="A645" t="s">
        <v>19</v>
      </c>
      <c r="B645" t="s">
        <v>6</v>
      </c>
      <c r="C645" t="s">
        <v>9</v>
      </c>
      <c r="D645" t="s">
        <v>365</v>
      </c>
      <c r="E645">
        <v>2037</v>
      </c>
      <c r="F645">
        <v>0</v>
      </c>
      <c r="G645">
        <v>2.82</v>
      </c>
      <c r="H645" s="2" t="str">
        <f t="shared" si="10"/>
        <v>EG_SOLARGMNER</v>
      </c>
    </row>
    <row r="646" spans="1:8" x14ac:dyDescent="0.25">
      <c r="A646" t="s">
        <v>19</v>
      </c>
      <c r="B646" t="s">
        <v>6</v>
      </c>
      <c r="C646" t="s">
        <v>9</v>
      </c>
      <c r="D646" t="s">
        <v>365</v>
      </c>
      <c r="E646">
        <v>2038</v>
      </c>
      <c r="F646">
        <v>0</v>
      </c>
      <c r="G646">
        <v>2.82</v>
      </c>
      <c r="H646" s="2" t="str">
        <f t="shared" si="10"/>
        <v>EG_SOLARGMNER</v>
      </c>
    </row>
    <row r="647" spans="1:8" x14ac:dyDescent="0.25">
      <c r="A647" t="s">
        <v>19</v>
      </c>
      <c r="B647" t="s">
        <v>6</v>
      </c>
      <c r="C647" t="s">
        <v>9</v>
      </c>
      <c r="D647" t="s">
        <v>365</v>
      </c>
      <c r="E647">
        <v>2039</v>
      </c>
      <c r="F647">
        <v>0</v>
      </c>
      <c r="G647">
        <v>2.82</v>
      </c>
      <c r="H647" s="2" t="str">
        <f t="shared" si="10"/>
        <v>EG_SOLARGMNER</v>
      </c>
    </row>
    <row r="648" spans="1:8" x14ac:dyDescent="0.25">
      <c r="A648" t="s">
        <v>19</v>
      </c>
      <c r="B648" t="s">
        <v>6</v>
      </c>
      <c r="C648" t="s">
        <v>9</v>
      </c>
      <c r="D648" t="s">
        <v>365</v>
      </c>
      <c r="E648">
        <v>2040</v>
      </c>
      <c r="F648">
        <v>0</v>
      </c>
      <c r="G648">
        <v>2.82</v>
      </c>
      <c r="H648" s="2" t="str">
        <f t="shared" si="10"/>
        <v>EG_SOLARGMNER</v>
      </c>
    </row>
    <row r="649" spans="1:8" x14ac:dyDescent="0.25">
      <c r="A649" t="s">
        <v>19</v>
      </c>
      <c r="B649" t="s">
        <v>6</v>
      </c>
      <c r="C649" t="s">
        <v>9</v>
      </c>
      <c r="D649" t="s">
        <v>365</v>
      </c>
      <c r="E649">
        <v>2041</v>
      </c>
      <c r="F649">
        <v>0</v>
      </c>
      <c r="G649">
        <v>2.82</v>
      </c>
      <c r="H649" s="2" t="str">
        <f t="shared" si="10"/>
        <v>EG_SOLARGMNER</v>
      </c>
    </row>
    <row r="650" spans="1:8" x14ac:dyDescent="0.25">
      <c r="A650" t="s">
        <v>19</v>
      </c>
      <c r="B650" t="s">
        <v>6</v>
      </c>
      <c r="C650" t="s">
        <v>8</v>
      </c>
      <c r="D650" t="s">
        <v>364</v>
      </c>
      <c r="E650">
        <v>2024</v>
      </c>
      <c r="F650">
        <v>2.1999999999999999E-2</v>
      </c>
      <c r="G650">
        <v>2.1999999999999999E-2</v>
      </c>
      <c r="H650" s="2" t="str">
        <f t="shared" si="10"/>
        <v>EG_SOLARGMSR</v>
      </c>
    </row>
    <row r="651" spans="1:8" x14ac:dyDescent="0.25">
      <c r="A651" t="s">
        <v>19</v>
      </c>
      <c r="B651" t="s">
        <v>6</v>
      </c>
      <c r="C651" t="s">
        <v>8</v>
      </c>
      <c r="D651" t="s">
        <v>364</v>
      </c>
      <c r="E651">
        <v>2025</v>
      </c>
      <c r="F651">
        <v>2.1999999999999999E-2</v>
      </c>
      <c r="G651">
        <v>2.1999999999999999E-2</v>
      </c>
      <c r="H651" s="2" t="str">
        <f t="shared" si="10"/>
        <v>EG_SOLARGMSR</v>
      </c>
    </row>
    <row r="652" spans="1:8" x14ac:dyDescent="0.25">
      <c r="A652" t="s">
        <v>19</v>
      </c>
      <c r="B652" t="s">
        <v>6</v>
      </c>
      <c r="C652" t="s">
        <v>8</v>
      </c>
      <c r="D652" t="s">
        <v>364</v>
      </c>
      <c r="E652">
        <v>2026</v>
      </c>
      <c r="F652">
        <v>3.35</v>
      </c>
      <c r="G652">
        <v>3.35</v>
      </c>
      <c r="H652" s="2" t="str">
        <f t="shared" si="10"/>
        <v>EG_SOLARGMSR</v>
      </c>
    </row>
    <row r="653" spans="1:8" x14ac:dyDescent="0.25">
      <c r="A653" t="s">
        <v>19</v>
      </c>
      <c r="B653" t="s">
        <v>6</v>
      </c>
      <c r="C653" t="s">
        <v>8</v>
      </c>
      <c r="D653" t="s">
        <v>364</v>
      </c>
      <c r="E653">
        <v>2027</v>
      </c>
      <c r="F653">
        <v>1.387</v>
      </c>
      <c r="G653">
        <v>1.387</v>
      </c>
      <c r="H653" s="2" t="str">
        <f t="shared" si="10"/>
        <v>EG_SOLARGMSR</v>
      </c>
    </row>
    <row r="654" spans="1:8" x14ac:dyDescent="0.25">
      <c r="A654" t="s">
        <v>19</v>
      </c>
      <c r="B654" t="s">
        <v>6</v>
      </c>
      <c r="C654" t="s">
        <v>8</v>
      </c>
      <c r="D654" t="s">
        <v>364</v>
      </c>
      <c r="E654">
        <v>2028</v>
      </c>
      <c r="F654">
        <v>0.17</v>
      </c>
      <c r="G654">
        <v>2.0550000000000002</v>
      </c>
      <c r="H654" s="2" t="str">
        <f t="shared" si="10"/>
        <v>EG_SOLARGMSR</v>
      </c>
    </row>
    <row r="655" spans="1:8" x14ac:dyDescent="0.25">
      <c r="A655" t="s">
        <v>19</v>
      </c>
      <c r="B655" t="s">
        <v>6</v>
      </c>
      <c r="C655" t="s">
        <v>8</v>
      </c>
      <c r="D655" t="s">
        <v>364</v>
      </c>
      <c r="E655">
        <v>2029</v>
      </c>
      <c r="F655">
        <v>0</v>
      </c>
      <c r="G655">
        <v>2.0550000000000002</v>
      </c>
      <c r="H655" s="2" t="str">
        <f t="shared" si="10"/>
        <v>EG_SOLARGMSR</v>
      </c>
    </row>
    <row r="656" spans="1:8" x14ac:dyDescent="0.25">
      <c r="A656" t="s">
        <v>19</v>
      </c>
      <c r="B656" t="s">
        <v>6</v>
      </c>
      <c r="C656" t="s">
        <v>8</v>
      </c>
      <c r="D656" t="s">
        <v>364</v>
      </c>
      <c r="E656">
        <v>2030</v>
      </c>
      <c r="F656">
        <v>0</v>
      </c>
      <c r="G656">
        <v>2.0550000000000002</v>
      </c>
      <c r="H656" s="2" t="str">
        <f t="shared" si="10"/>
        <v>EG_SOLARGMSR</v>
      </c>
    </row>
    <row r="657" spans="1:8" x14ac:dyDescent="0.25">
      <c r="A657" t="s">
        <v>19</v>
      </c>
      <c r="B657" t="s">
        <v>6</v>
      </c>
      <c r="C657" t="s">
        <v>8</v>
      </c>
      <c r="D657" t="s">
        <v>364</v>
      </c>
      <c r="E657">
        <v>2031</v>
      </c>
      <c r="F657">
        <v>0</v>
      </c>
      <c r="G657">
        <v>2.0550000000000002</v>
      </c>
      <c r="H657" s="2" t="str">
        <f t="shared" si="10"/>
        <v>EG_SOLARGMSR</v>
      </c>
    </row>
    <row r="658" spans="1:8" x14ac:dyDescent="0.25">
      <c r="A658" t="s">
        <v>19</v>
      </c>
      <c r="B658" t="s">
        <v>6</v>
      </c>
      <c r="C658" t="s">
        <v>8</v>
      </c>
      <c r="D658" t="s">
        <v>364</v>
      </c>
      <c r="E658">
        <v>2032</v>
      </c>
      <c r="F658">
        <v>0</v>
      </c>
      <c r="G658">
        <v>2.2610000000000001</v>
      </c>
      <c r="H658" s="2" t="str">
        <f t="shared" si="10"/>
        <v>EG_SOLARGMSR</v>
      </c>
    </row>
    <row r="659" spans="1:8" x14ac:dyDescent="0.25">
      <c r="A659" t="s">
        <v>19</v>
      </c>
      <c r="B659" t="s">
        <v>6</v>
      </c>
      <c r="C659" t="s">
        <v>8</v>
      </c>
      <c r="D659" t="s">
        <v>364</v>
      </c>
      <c r="E659">
        <v>2033</v>
      </c>
      <c r="F659">
        <v>0</v>
      </c>
      <c r="G659">
        <v>2.2610000000000001</v>
      </c>
      <c r="H659" s="2" t="str">
        <f t="shared" si="10"/>
        <v>EG_SOLARGMSR</v>
      </c>
    </row>
    <row r="660" spans="1:8" x14ac:dyDescent="0.25">
      <c r="A660" t="s">
        <v>19</v>
      </c>
      <c r="B660" t="s">
        <v>6</v>
      </c>
      <c r="C660" t="s">
        <v>8</v>
      </c>
      <c r="D660" t="s">
        <v>364</v>
      </c>
      <c r="E660">
        <v>2034</v>
      </c>
      <c r="F660">
        <v>0</v>
      </c>
      <c r="G660">
        <v>2.2610000000000001</v>
      </c>
      <c r="H660" s="2" t="str">
        <f t="shared" si="10"/>
        <v>EG_SOLARGMSR</v>
      </c>
    </row>
    <row r="661" spans="1:8" x14ac:dyDescent="0.25">
      <c r="A661" t="s">
        <v>19</v>
      </c>
      <c r="B661" t="s">
        <v>6</v>
      </c>
      <c r="C661" t="s">
        <v>8</v>
      </c>
      <c r="D661" t="s">
        <v>364</v>
      </c>
      <c r="E661">
        <v>2035</v>
      </c>
      <c r="F661">
        <v>0</v>
      </c>
      <c r="G661">
        <v>2.2610000000000001</v>
      </c>
      <c r="H661" s="2" t="str">
        <f t="shared" si="10"/>
        <v>EG_SOLARGMSR</v>
      </c>
    </row>
    <row r="662" spans="1:8" x14ac:dyDescent="0.25">
      <c r="A662" t="s">
        <v>19</v>
      </c>
      <c r="B662" t="s">
        <v>6</v>
      </c>
      <c r="C662" t="s">
        <v>8</v>
      </c>
      <c r="D662" t="s">
        <v>364</v>
      </c>
      <c r="E662">
        <v>2036</v>
      </c>
      <c r="F662">
        <v>0</v>
      </c>
      <c r="G662">
        <v>2.2610000000000001</v>
      </c>
      <c r="H662" s="2" t="str">
        <f t="shared" si="10"/>
        <v>EG_SOLARGMSR</v>
      </c>
    </row>
    <row r="663" spans="1:8" x14ac:dyDescent="0.25">
      <c r="A663" t="s">
        <v>19</v>
      </c>
      <c r="B663" t="s">
        <v>6</v>
      </c>
      <c r="C663" t="s">
        <v>8</v>
      </c>
      <c r="D663" t="s">
        <v>364</v>
      </c>
      <c r="E663">
        <v>2037</v>
      </c>
      <c r="F663">
        <v>0</v>
      </c>
      <c r="G663">
        <v>2.4870000000000001</v>
      </c>
      <c r="H663" s="2" t="str">
        <f t="shared" si="10"/>
        <v>EG_SOLARGMSR</v>
      </c>
    </row>
    <row r="664" spans="1:8" x14ac:dyDescent="0.25">
      <c r="A664" t="s">
        <v>19</v>
      </c>
      <c r="B664" t="s">
        <v>6</v>
      </c>
      <c r="C664" t="s">
        <v>8</v>
      </c>
      <c r="D664" t="s">
        <v>364</v>
      </c>
      <c r="E664">
        <v>2038</v>
      </c>
      <c r="F664">
        <v>0</v>
      </c>
      <c r="G664">
        <v>2.4870000000000001</v>
      </c>
      <c r="H664" s="2" t="str">
        <f t="shared" si="10"/>
        <v>EG_SOLARGMSR</v>
      </c>
    </row>
    <row r="665" spans="1:8" x14ac:dyDescent="0.25">
      <c r="A665" t="s">
        <v>19</v>
      </c>
      <c r="B665" t="s">
        <v>6</v>
      </c>
      <c r="C665" t="s">
        <v>8</v>
      </c>
      <c r="D665" t="s">
        <v>364</v>
      </c>
      <c r="E665">
        <v>2039</v>
      </c>
      <c r="F665">
        <v>0</v>
      </c>
      <c r="G665">
        <v>2.4870000000000001</v>
      </c>
      <c r="H665" s="2" t="str">
        <f t="shared" si="10"/>
        <v>EG_SOLARGMSR</v>
      </c>
    </row>
    <row r="666" spans="1:8" x14ac:dyDescent="0.25">
      <c r="A666" t="s">
        <v>19</v>
      </c>
      <c r="B666" t="s">
        <v>6</v>
      </c>
      <c r="C666" t="s">
        <v>8</v>
      </c>
      <c r="D666" t="s">
        <v>364</v>
      </c>
      <c r="E666">
        <v>2040</v>
      </c>
      <c r="F666">
        <v>0</v>
      </c>
      <c r="G666">
        <v>2.4870000000000001</v>
      </c>
      <c r="H666" s="2" t="str">
        <f t="shared" si="10"/>
        <v>EG_SOLARGMSR</v>
      </c>
    </row>
    <row r="667" spans="1:8" x14ac:dyDescent="0.25">
      <c r="A667" t="s">
        <v>19</v>
      </c>
      <c r="B667" t="s">
        <v>6</v>
      </c>
      <c r="C667" t="s">
        <v>8</v>
      </c>
      <c r="D667" t="s">
        <v>364</v>
      </c>
      <c r="E667">
        <v>2041</v>
      </c>
      <c r="F667">
        <v>0</v>
      </c>
      <c r="G667">
        <v>2.4870000000000001</v>
      </c>
      <c r="H667" s="2" t="str">
        <f t="shared" si="10"/>
        <v>EG_SOLARGMSR</v>
      </c>
    </row>
    <row r="668" spans="1:8" x14ac:dyDescent="0.25">
      <c r="A668" t="s">
        <v>19</v>
      </c>
      <c r="B668" t="s">
        <v>6</v>
      </c>
      <c r="C668" t="s">
        <v>8</v>
      </c>
      <c r="D668" t="s">
        <v>363</v>
      </c>
      <c r="E668">
        <v>2024</v>
      </c>
      <c r="F668">
        <v>0.30299999999999999</v>
      </c>
      <c r="G668">
        <v>0.30299999999999999</v>
      </c>
      <c r="H668" s="2" t="str">
        <f t="shared" si="10"/>
        <v>EG_SOLARGMSR</v>
      </c>
    </row>
    <row r="669" spans="1:8" x14ac:dyDescent="0.25">
      <c r="A669" t="s">
        <v>19</v>
      </c>
      <c r="B669" t="s">
        <v>6</v>
      </c>
      <c r="C669" t="s">
        <v>8</v>
      </c>
      <c r="D669" t="s">
        <v>363</v>
      </c>
      <c r="E669">
        <v>2025</v>
      </c>
      <c r="F669">
        <v>0.88500000000000001</v>
      </c>
      <c r="G669">
        <v>0.88500000000000001</v>
      </c>
      <c r="H669" s="2" t="str">
        <f t="shared" si="10"/>
        <v>EG_SOLARGMSR</v>
      </c>
    </row>
    <row r="670" spans="1:8" x14ac:dyDescent="0.25">
      <c r="A670" t="s">
        <v>19</v>
      </c>
      <c r="B670" t="s">
        <v>6</v>
      </c>
      <c r="C670" t="s">
        <v>8</v>
      </c>
      <c r="D670" t="s">
        <v>363</v>
      </c>
      <c r="E670">
        <v>2026</v>
      </c>
      <c r="F670">
        <v>2.206</v>
      </c>
      <c r="G670">
        <v>2.206</v>
      </c>
      <c r="H670" s="2" t="str">
        <f t="shared" si="10"/>
        <v>EG_SOLARGMSR</v>
      </c>
    </row>
    <row r="671" spans="1:8" x14ac:dyDescent="0.25">
      <c r="A671" t="s">
        <v>19</v>
      </c>
      <c r="B671" t="s">
        <v>6</v>
      </c>
      <c r="C671" t="s">
        <v>8</v>
      </c>
      <c r="D671" t="s">
        <v>363</v>
      </c>
      <c r="E671">
        <v>2027</v>
      </c>
      <c r="F671">
        <v>2.0059999999999998</v>
      </c>
      <c r="G671">
        <v>2.0059999999999998</v>
      </c>
      <c r="H671" s="2" t="str">
        <f t="shared" si="10"/>
        <v>EG_SOLARGMSR</v>
      </c>
    </row>
    <row r="672" spans="1:8" x14ac:dyDescent="0.25">
      <c r="A672" t="s">
        <v>19</v>
      </c>
      <c r="B672" t="s">
        <v>6</v>
      </c>
      <c r="C672" t="s">
        <v>8</v>
      </c>
      <c r="D672" t="s">
        <v>363</v>
      </c>
      <c r="E672">
        <v>2028</v>
      </c>
      <c r="F672">
        <v>0</v>
      </c>
      <c r="G672">
        <v>1.321</v>
      </c>
      <c r="H672" s="2" t="str">
        <f t="shared" si="10"/>
        <v>EG_SOLARGMSR</v>
      </c>
    </row>
    <row r="673" spans="1:8" x14ac:dyDescent="0.25">
      <c r="A673" t="s">
        <v>19</v>
      </c>
      <c r="B673" t="s">
        <v>6</v>
      </c>
      <c r="C673" t="s">
        <v>8</v>
      </c>
      <c r="D673" t="s">
        <v>363</v>
      </c>
      <c r="E673">
        <v>2029</v>
      </c>
      <c r="F673">
        <v>0</v>
      </c>
      <c r="G673">
        <v>1.321</v>
      </c>
      <c r="H673" s="2" t="str">
        <f t="shared" si="10"/>
        <v>EG_SOLARGMSR</v>
      </c>
    </row>
    <row r="674" spans="1:8" x14ac:dyDescent="0.25">
      <c r="A674" t="s">
        <v>19</v>
      </c>
      <c r="B674" t="s">
        <v>6</v>
      </c>
      <c r="C674" t="s">
        <v>8</v>
      </c>
      <c r="D674" t="s">
        <v>363</v>
      </c>
      <c r="E674">
        <v>2030</v>
      </c>
      <c r="F674">
        <v>0</v>
      </c>
      <c r="G674">
        <v>1.321</v>
      </c>
      <c r="H674" s="2" t="str">
        <f t="shared" si="10"/>
        <v>EG_SOLARGMSR</v>
      </c>
    </row>
    <row r="675" spans="1:8" x14ac:dyDescent="0.25">
      <c r="A675" t="s">
        <v>19</v>
      </c>
      <c r="B675" t="s">
        <v>6</v>
      </c>
      <c r="C675" t="s">
        <v>8</v>
      </c>
      <c r="D675" t="s">
        <v>363</v>
      </c>
      <c r="E675">
        <v>2031</v>
      </c>
      <c r="F675">
        <v>0</v>
      </c>
      <c r="G675">
        <v>1.321</v>
      </c>
      <c r="H675" s="2" t="str">
        <f t="shared" si="10"/>
        <v>EG_SOLARGMSR</v>
      </c>
    </row>
    <row r="676" spans="1:8" x14ac:dyDescent="0.25">
      <c r="A676" t="s">
        <v>19</v>
      </c>
      <c r="B676" t="s">
        <v>6</v>
      </c>
      <c r="C676" t="s">
        <v>8</v>
      </c>
      <c r="D676" t="s">
        <v>363</v>
      </c>
      <c r="E676">
        <v>2032</v>
      </c>
      <c r="F676">
        <v>0</v>
      </c>
      <c r="G676">
        <v>1.4530000000000001</v>
      </c>
      <c r="H676" s="2" t="str">
        <f t="shared" si="10"/>
        <v>EG_SOLARGMSR</v>
      </c>
    </row>
    <row r="677" spans="1:8" x14ac:dyDescent="0.25">
      <c r="A677" t="s">
        <v>19</v>
      </c>
      <c r="B677" t="s">
        <v>6</v>
      </c>
      <c r="C677" t="s">
        <v>8</v>
      </c>
      <c r="D677" t="s">
        <v>363</v>
      </c>
      <c r="E677">
        <v>2033</v>
      </c>
      <c r="F677">
        <v>0</v>
      </c>
      <c r="G677">
        <v>1.4530000000000001</v>
      </c>
      <c r="H677" s="2" t="str">
        <f t="shared" si="10"/>
        <v>EG_SOLARGMSR</v>
      </c>
    </row>
    <row r="678" spans="1:8" x14ac:dyDescent="0.25">
      <c r="A678" t="s">
        <v>19</v>
      </c>
      <c r="B678" t="s">
        <v>6</v>
      </c>
      <c r="C678" t="s">
        <v>8</v>
      </c>
      <c r="D678" t="s">
        <v>363</v>
      </c>
      <c r="E678">
        <v>2034</v>
      </c>
      <c r="F678">
        <v>0</v>
      </c>
      <c r="G678">
        <v>1.4530000000000001</v>
      </c>
      <c r="H678" s="2" t="str">
        <f t="shared" si="10"/>
        <v>EG_SOLARGMSR</v>
      </c>
    </row>
    <row r="679" spans="1:8" x14ac:dyDescent="0.25">
      <c r="A679" t="s">
        <v>19</v>
      </c>
      <c r="B679" t="s">
        <v>6</v>
      </c>
      <c r="C679" t="s">
        <v>8</v>
      </c>
      <c r="D679" t="s">
        <v>363</v>
      </c>
      <c r="E679">
        <v>2035</v>
      </c>
      <c r="F679">
        <v>0</v>
      </c>
      <c r="G679">
        <v>1.4530000000000001</v>
      </c>
      <c r="H679" s="2" t="str">
        <f t="shared" si="10"/>
        <v>EG_SOLARGMSR</v>
      </c>
    </row>
    <row r="680" spans="1:8" x14ac:dyDescent="0.25">
      <c r="A680" t="s">
        <v>19</v>
      </c>
      <c r="B680" t="s">
        <v>6</v>
      </c>
      <c r="C680" t="s">
        <v>8</v>
      </c>
      <c r="D680" t="s">
        <v>363</v>
      </c>
      <c r="E680">
        <v>2036</v>
      </c>
      <c r="F680">
        <v>0</v>
      </c>
      <c r="G680">
        <v>1.4530000000000001</v>
      </c>
      <c r="H680" s="2" t="str">
        <f t="shared" si="10"/>
        <v>EG_SOLARGMSR</v>
      </c>
    </row>
    <row r="681" spans="1:8" x14ac:dyDescent="0.25">
      <c r="A681" t="s">
        <v>19</v>
      </c>
      <c r="B681" t="s">
        <v>6</v>
      </c>
      <c r="C681" t="s">
        <v>8</v>
      </c>
      <c r="D681" t="s">
        <v>363</v>
      </c>
      <c r="E681">
        <v>2037</v>
      </c>
      <c r="F681">
        <v>0</v>
      </c>
      <c r="G681">
        <v>1.5980000000000001</v>
      </c>
      <c r="H681" s="2" t="str">
        <f t="shared" si="10"/>
        <v>EG_SOLARGMSR</v>
      </c>
    </row>
    <row r="682" spans="1:8" x14ac:dyDescent="0.25">
      <c r="A682" t="s">
        <v>19</v>
      </c>
      <c r="B682" t="s">
        <v>6</v>
      </c>
      <c r="C682" t="s">
        <v>8</v>
      </c>
      <c r="D682" t="s">
        <v>363</v>
      </c>
      <c r="E682">
        <v>2038</v>
      </c>
      <c r="F682">
        <v>0</v>
      </c>
      <c r="G682">
        <v>1.5980000000000001</v>
      </c>
      <c r="H682" s="2" t="str">
        <f t="shared" si="10"/>
        <v>EG_SOLARGMSR</v>
      </c>
    </row>
    <row r="683" spans="1:8" x14ac:dyDescent="0.25">
      <c r="A683" t="s">
        <v>19</v>
      </c>
      <c r="B683" t="s">
        <v>6</v>
      </c>
      <c r="C683" t="s">
        <v>8</v>
      </c>
      <c r="D683" t="s">
        <v>363</v>
      </c>
      <c r="E683">
        <v>2039</v>
      </c>
      <c r="F683">
        <v>0</v>
      </c>
      <c r="G683">
        <v>1.5980000000000001</v>
      </c>
      <c r="H683" s="2" t="str">
        <f t="shared" si="10"/>
        <v>EG_SOLARGMSR</v>
      </c>
    </row>
    <row r="684" spans="1:8" x14ac:dyDescent="0.25">
      <c r="A684" t="s">
        <v>19</v>
      </c>
      <c r="B684" t="s">
        <v>6</v>
      </c>
      <c r="C684" t="s">
        <v>8</v>
      </c>
      <c r="D684" t="s">
        <v>363</v>
      </c>
      <c r="E684">
        <v>2040</v>
      </c>
      <c r="F684">
        <v>0</v>
      </c>
      <c r="G684">
        <v>1.5980000000000001</v>
      </c>
      <c r="H684" s="2" t="str">
        <f t="shared" si="10"/>
        <v>EG_SOLARGMSR</v>
      </c>
    </row>
    <row r="685" spans="1:8" x14ac:dyDescent="0.25">
      <c r="A685" t="s">
        <v>19</v>
      </c>
      <c r="B685" t="s">
        <v>6</v>
      </c>
      <c r="C685" t="s">
        <v>8</v>
      </c>
      <c r="D685" t="s">
        <v>363</v>
      </c>
      <c r="E685">
        <v>2041</v>
      </c>
      <c r="F685">
        <v>0</v>
      </c>
      <c r="G685">
        <v>1.5980000000000001</v>
      </c>
      <c r="H685" s="2" t="str">
        <f t="shared" si="10"/>
        <v>EG_SOLARGMSR</v>
      </c>
    </row>
    <row r="686" spans="1:8" x14ac:dyDescent="0.25">
      <c r="A686" t="s">
        <v>19</v>
      </c>
      <c r="B686" t="s">
        <v>6</v>
      </c>
      <c r="C686" t="s">
        <v>8</v>
      </c>
      <c r="D686" t="s">
        <v>362</v>
      </c>
      <c r="E686">
        <v>2024</v>
      </c>
      <c r="F686">
        <v>2.7E-2</v>
      </c>
      <c r="G686">
        <v>2.7E-2</v>
      </c>
      <c r="H686" s="2" t="str">
        <f t="shared" si="10"/>
        <v>EG_SOLARGMSR</v>
      </c>
    </row>
    <row r="687" spans="1:8" x14ac:dyDescent="0.25">
      <c r="A687" t="s">
        <v>19</v>
      </c>
      <c r="B687" t="s">
        <v>6</v>
      </c>
      <c r="C687" t="s">
        <v>8</v>
      </c>
      <c r="D687" t="s">
        <v>362</v>
      </c>
      <c r="E687">
        <v>2025</v>
      </c>
      <c r="F687">
        <v>2.7E-2</v>
      </c>
      <c r="G687">
        <v>2.7E-2</v>
      </c>
      <c r="H687" s="2" t="str">
        <f t="shared" si="10"/>
        <v>EG_SOLARGMSR</v>
      </c>
    </row>
    <row r="688" spans="1:8" x14ac:dyDescent="0.25">
      <c r="A688" t="s">
        <v>19</v>
      </c>
      <c r="B688" t="s">
        <v>6</v>
      </c>
      <c r="C688" t="s">
        <v>8</v>
      </c>
      <c r="D688" t="s">
        <v>362</v>
      </c>
      <c r="E688">
        <v>2026</v>
      </c>
      <c r="F688">
        <v>2.1999999999999999E-2</v>
      </c>
      <c r="G688">
        <v>2.1999999999999999E-2</v>
      </c>
      <c r="H688" s="2" t="str">
        <f t="shared" si="10"/>
        <v>EG_SOLARGMSR</v>
      </c>
    </row>
    <row r="689" spans="1:8" x14ac:dyDescent="0.25">
      <c r="A689" t="s">
        <v>19</v>
      </c>
      <c r="B689" t="s">
        <v>6</v>
      </c>
      <c r="C689" t="s">
        <v>8</v>
      </c>
      <c r="D689" t="s">
        <v>362</v>
      </c>
      <c r="E689">
        <v>2027</v>
      </c>
      <c r="F689">
        <v>0</v>
      </c>
      <c r="G689">
        <v>0</v>
      </c>
      <c r="H689" s="2" t="str">
        <f t="shared" si="10"/>
        <v>EG_SOLARGMSR</v>
      </c>
    </row>
    <row r="690" spans="1:8" x14ac:dyDescent="0.25">
      <c r="A690" t="s">
        <v>19</v>
      </c>
      <c r="B690" t="s">
        <v>6</v>
      </c>
      <c r="C690" t="s">
        <v>8</v>
      </c>
      <c r="D690" t="s">
        <v>362</v>
      </c>
      <c r="E690">
        <v>2028</v>
      </c>
      <c r="F690">
        <v>0</v>
      </c>
      <c r="G690">
        <v>0.32700000000000001</v>
      </c>
      <c r="H690" s="2" t="str">
        <f t="shared" si="10"/>
        <v>EG_SOLARGMSR</v>
      </c>
    </row>
    <row r="691" spans="1:8" x14ac:dyDescent="0.25">
      <c r="A691" t="s">
        <v>19</v>
      </c>
      <c r="B691" t="s">
        <v>6</v>
      </c>
      <c r="C691" t="s">
        <v>8</v>
      </c>
      <c r="D691" t="s">
        <v>362</v>
      </c>
      <c r="E691">
        <v>2029</v>
      </c>
      <c r="F691">
        <v>0</v>
      </c>
      <c r="G691">
        <v>0.32700000000000001</v>
      </c>
      <c r="H691" s="2" t="str">
        <f t="shared" si="10"/>
        <v>EG_SOLARGMSR</v>
      </c>
    </row>
    <row r="692" spans="1:8" x14ac:dyDescent="0.25">
      <c r="A692" t="s">
        <v>19</v>
      </c>
      <c r="B692" t="s">
        <v>6</v>
      </c>
      <c r="C692" t="s">
        <v>8</v>
      </c>
      <c r="D692" t="s">
        <v>362</v>
      </c>
      <c r="E692">
        <v>2030</v>
      </c>
      <c r="F692">
        <v>0</v>
      </c>
      <c r="G692">
        <v>0.32700000000000001</v>
      </c>
      <c r="H692" s="2" t="str">
        <f t="shared" si="10"/>
        <v>EG_SOLARGMSR</v>
      </c>
    </row>
    <row r="693" spans="1:8" x14ac:dyDescent="0.25">
      <c r="A693" t="s">
        <v>19</v>
      </c>
      <c r="B693" t="s">
        <v>6</v>
      </c>
      <c r="C693" t="s">
        <v>8</v>
      </c>
      <c r="D693" t="s">
        <v>362</v>
      </c>
      <c r="E693">
        <v>2031</v>
      </c>
      <c r="F693">
        <v>0</v>
      </c>
      <c r="G693">
        <v>0.32700000000000001</v>
      </c>
      <c r="H693" s="2" t="str">
        <f t="shared" si="10"/>
        <v>EG_SOLARGMSR</v>
      </c>
    </row>
    <row r="694" spans="1:8" x14ac:dyDescent="0.25">
      <c r="A694" t="s">
        <v>19</v>
      </c>
      <c r="B694" t="s">
        <v>6</v>
      </c>
      <c r="C694" t="s">
        <v>8</v>
      </c>
      <c r="D694" t="s">
        <v>362</v>
      </c>
      <c r="E694">
        <v>2032</v>
      </c>
      <c r="F694">
        <v>0</v>
      </c>
      <c r="G694">
        <v>0.35899999999999999</v>
      </c>
      <c r="H694" s="2" t="str">
        <f t="shared" si="10"/>
        <v>EG_SOLARGMSR</v>
      </c>
    </row>
    <row r="695" spans="1:8" x14ac:dyDescent="0.25">
      <c r="A695" t="s">
        <v>19</v>
      </c>
      <c r="B695" t="s">
        <v>6</v>
      </c>
      <c r="C695" t="s">
        <v>8</v>
      </c>
      <c r="D695" t="s">
        <v>362</v>
      </c>
      <c r="E695">
        <v>2033</v>
      </c>
      <c r="F695">
        <v>0</v>
      </c>
      <c r="G695">
        <v>0.35899999999999999</v>
      </c>
      <c r="H695" s="2" t="str">
        <f t="shared" si="10"/>
        <v>EG_SOLARGMSR</v>
      </c>
    </row>
    <row r="696" spans="1:8" x14ac:dyDescent="0.25">
      <c r="A696" t="s">
        <v>19</v>
      </c>
      <c r="B696" t="s">
        <v>6</v>
      </c>
      <c r="C696" t="s">
        <v>8</v>
      </c>
      <c r="D696" t="s">
        <v>362</v>
      </c>
      <c r="E696">
        <v>2034</v>
      </c>
      <c r="F696">
        <v>0</v>
      </c>
      <c r="G696">
        <v>0.35899999999999999</v>
      </c>
      <c r="H696" s="2" t="str">
        <f t="shared" si="10"/>
        <v>EG_SOLARGMSR</v>
      </c>
    </row>
    <row r="697" spans="1:8" x14ac:dyDescent="0.25">
      <c r="A697" t="s">
        <v>19</v>
      </c>
      <c r="B697" t="s">
        <v>6</v>
      </c>
      <c r="C697" t="s">
        <v>8</v>
      </c>
      <c r="D697" t="s">
        <v>362</v>
      </c>
      <c r="E697">
        <v>2035</v>
      </c>
      <c r="F697">
        <v>0</v>
      </c>
      <c r="G697">
        <v>0.35899999999999999</v>
      </c>
      <c r="H697" s="2" t="str">
        <f t="shared" si="10"/>
        <v>EG_SOLARGMSR</v>
      </c>
    </row>
    <row r="698" spans="1:8" x14ac:dyDescent="0.25">
      <c r="A698" t="s">
        <v>19</v>
      </c>
      <c r="B698" t="s">
        <v>6</v>
      </c>
      <c r="C698" t="s">
        <v>8</v>
      </c>
      <c r="D698" t="s">
        <v>362</v>
      </c>
      <c r="E698">
        <v>2036</v>
      </c>
      <c r="F698">
        <v>0</v>
      </c>
      <c r="G698">
        <v>0.35899999999999999</v>
      </c>
      <c r="H698" s="2" t="str">
        <f t="shared" si="10"/>
        <v>EG_SOLARGMSR</v>
      </c>
    </row>
    <row r="699" spans="1:8" x14ac:dyDescent="0.25">
      <c r="A699" t="s">
        <v>19</v>
      </c>
      <c r="B699" t="s">
        <v>6</v>
      </c>
      <c r="C699" t="s">
        <v>8</v>
      </c>
      <c r="D699" t="s">
        <v>362</v>
      </c>
      <c r="E699">
        <v>2037</v>
      </c>
      <c r="F699">
        <v>0</v>
      </c>
      <c r="G699">
        <v>0.39500000000000002</v>
      </c>
      <c r="H699" s="2" t="str">
        <f t="shared" si="10"/>
        <v>EG_SOLARGMSR</v>
      </c>
    </row>
    <row r="700" spans="1:8" x14ac:dyDescent="0.25">
      <c r="A700" t="s">
        <v>19</v>
      </c>
      <c r="B700" t="s">
        <v>6</v>
      </c>
      <c r="C700" t="s">
        <v>8</v>
      </c>
      <c r="D700" t="s">
        <v>362</v>
      </c>
      <c r="E700">
        <v>2038</v>
      </c>
      <c r="F700">
        <v>0</v>
      </c>
      <c r="G700">
        <v>0.39500000000000002</v>
      </c>
      <c r="H700" s="2" t="str">
        <f t="shared" si="10"/>
        <v>EG_SOLARGMSR</v>
      </c>
    </row>
    <row r="701" spans="1:8" x14ac:dyDescent="0.25">
      <c r="A701" t="s">
        <v>19</v>
      </c>
      <c r="B701" t="s">
        <v>6</v>
      </c>
      <c r="C701" t="s">
        <v>8</v>
      </c>
      <c r="D701" t="s">
        <v>362</v>
      </c>
      <c r="E701">
        <v>2039</v>
      </c>
      <c r="F701">
        <v>0</v>
      </c>
      <c r="G701">
        <v>0.39500000000000002</v>
      </c>
      <c r="H701" s="2" t="str">
        <f t="shared" si="10"/>
        <v>EG_SOLARGMSR</v>
      </c>
    </row>
    <row r="702" spans="1:8" x14ac:dyDescent="0.25">
      <c r="A702" t="s">
        <v>19</v>
      </c>
      <c r="B702" t="s">
        <v>6</v>
      </c>
      <c r="C702" t="s">
        <v>8</v>
      </c>
      <c r="D702" t="s">
        <v>362</v>
      </c>
      <c r="E702">
        <v>2040</v>
      </c>
      <c r="F702">
        <v>0</v>
      </c>
      <c r="G702">
        <v>0.39500000000000002</v>
      </c>
      <c r="H702" s="2" t="str">
        <f t="shared" si="10"/>
        <v>EG_SOLARGMSR</v>
      </c>
    </row>
    <row r="703" spans="1:8" x14ac:dyDescent="0.25">
      <c r="A703" t="s">
        <v>19</v>
      </c>
      <c r="B703" t="s">
        <v>6</v>
      </c>
      <c r="C703" t="s">
        <v>8</v>
      </c>
      <c r="D703" t="s">
        <v>362</v>
      </c>
      <c r="E703">
        <v>2041</v>
      </c>
      <c r="F703">
        <v>0</v>
      </c>
      <c r="G703">
        <v>0.39500000000000002</v>
      </c>
      <c r="H703" s="2" t="str">
        <f t="shared" si="10"/>
        <v>EG_SOLARGMSR</v>
      </c>
    </row>
    <row r="704" spans="1:8" x14ac:dyDescent="0.25">
      <c r="A704" t="s">
        <v>19</v>
      </c>
      <c r="B704" t="s">
        <v>6</v>
      </c>
      <c r="C704" t="s">
        <v>8</v>
      </c>
      <c r="D704" t="s">
        <v>361</v>
      </c>
      <c r="E704">
        <v>2024</v>
      </c>
      <c r="F704">
        <v>1.27</v>
      </c>
      <c r="G704">
        <v>1.27</v>
      </c>
      <c r="H704" s="2" t="str">
        <f t="shared" si="10"/>
        <v>EG_SOLARGMSR</v>
      </c>
    </row>
    <row r="705" spans="1:8" x14ac:dyDescent="0.25">
      <c r="A705" t="s">
        <v>19</v>
      </c>
      <c r="B705" t="s">
        <v>6</v>
      </c>
      <c r="C705" t="s">
        <v>8</v>
      </c>
      <c r="D705" t="s">
        <v>361</v>
      </c>
      <c r="E705">
        <v>2025</v>
      </c>
      <c r="F705">
        <v>1.27</v>
      </c>
      <c r="G705">
        <v>1.27</v>
      </c>
      <c r="H705" s="2" t="str">
        <f t="shared" si="10"/>
        <v>EG_SOLARGMSR</v>
      </c>
    </row>
    <row r="706" spans="1:8" x14ac:dyDescent="0.25">
      <c r="A706" t="s">
        <v>19</v>
      </c>
      <c r="B706" t="s">
        <v>6</v>
      </c>
      <c r="C706" t="s">
        <v>8</v>
      </c>
      <c r="D706" t="s">
        <v>361</v>
      </c>
      <c r="E706">
        <v>2026</v>
      </c>
      <c r="F706">
        <v>0</v>
      </c>
      <c r="G706">
        <v>0</v>
      </c>
      <c r="H706" s="2" t="str">
        <f t="shared" si="10"/>
        <v>EG_SOLARGMSR</v>
      </c>
    </row>
    <row r="707" spans="1:8" x14ac:dyDescent="0.25">
      <c r="A707" t="s">
        <v>19</v>
      </c>
      <c r="B707" t="s">
        <v>6</v>
      </c>
      <c r="C707" t="s">
        <v>8</v>
      </c>
      <c r="D707" t="s">
        <v>361</v>
      </c>
      <c r="E707">
        <v>2027</v>
      </c>
      <c r="F707">
        <v>0</v>
      </c>
      <c r="G707">
        <v>0</v>
      </c>
      <c r="H707" s="2" t="str">
        <f t="shared" ref="H707:H770" si="11">_xlfn.CONCAT(A707,C707)</f>
        <v>EG_SOLARGMSR</v>
      </c>
    </row>
    <row r="708" spans="1:8" x14ac:dyDescent="0.25">
      <c r="A708" t="s">
        <v>19</v>
      </c>
      <c r="B708" t="s">
        <v>6</v>
      </c>
      <c r="C708" t="s">
        <v>8</v>
      </c>
      <c r="D708" t="s">
        <v>361</v>
      </c>
      <c r="E708">
        <v>2028</v>
      </c>
      <c r="F708">
        <v>0</v>
      </c>
      <c r="G708">
        <v>0.94499999999999995</v>
      </c>
      <c r="H708" s="2" t="str">
        <f t="shared" si="11"/>
        <v>EG_SOLARGMSR</v>
      </c>
    </row>
    <row r="709" spans="1:8" x14ac:dyDescent="0.25">
      <c r="A709" t="s">
        <v>19</v>
      </c>
      <c r="B709" t="s">
        <v>6</v>
      </c>
      <c r="C709" t="s">
        <v>8</v>
      </c>
      <c r="D709" t="s">
        <v>361</v>
      </c>
      <c r="E709">
        <v>2029</v>
      </c>
      <c r="F709">
        <v>0</v>
      </c>
      <c r="G709">
        <v>0.94499999999999995</v>
      </c>
      <c r="H709" s="2" t="str">
        <f t="shared" si="11"/>
        <v>EG_SOLARGMSR</v>
      </c>
    </row>
    <row r="710" spans="1:8" x14ac:dyDescent="0.25">
      <c r="A710" t="s">
        <v>19</v>
      </c>
      <c r="B710" t="s">
        <v>6</v>
      </c>
      <c r="C710" t="s">
        <v>8</v>
      </c>
      <c r="D710" t="s">
        <v>361</v>
      </c>
      <c r="E710">
        <v>2030</v>
      </c>
      <c r="F710">
        <v>0</v>
      </c>
      <c r="G710">
        <v>0.94499999999999995</v>
      </c>
      <c r="H710" s="2" t="str">
        <f t="shared" si="11"/>
        <v>EG_SOLARGMSR</v>
      </c>
    </row>
    <row r="711" spans="1:8" x14ac:dyDescent="0.25">
      <c r="A711" t="s">
        <v>19</v>
      </c>
      <c r="B711" t="s">
        <v>6</v>
      </c>
      <c r="C711" t="s">
        <v>8</v>
      </c>
      <c r="D711" t="s">
        <v>361</v>
      </c>
      <c r="E711">
        <v>2031</v>
      </c>
      <c r="F711">
        <v>0</v>
      </c>
      <c r="G711">
        <v>0.94499999999999995</v>
      </c>
      <c r="H711" s="2" t="str">
        <f t="shared" si="11"/>
        <v>EG_SOLARGMSR</v>
      </c>
    </row>
    <row r="712" spans="1:8" x14ac:dyDescent="0.25">
      <c r="A712" t="s">
        <v>19</v>
      </c>
      <c r="B712" t="s">
        <v>6</v>
      </c>
      <c r="C712" t="s">
        <v>8</v>
      </c>
      <c r="D712" t="s">
        <v>361</v>
      </c>
      <c r="E712">
        <v>2032</v>
      </c>
      <c r="F712">
        <v>0</v>
      </c>
      <c r="G712">
        <v>1.0389999999999999</v>
      </c>
      <c r="H712" s="2" t="str">
        <f t="shared" si="11"/>
        <v>EG_SOLARGMSR</v>
      </c>
    </row>
    <row r="713" spans="1:8" x14ac:dyDescent="0.25">
      <c r="A713" t="s">
        <v>19</v>
      </c>
      <c r="B713" t="s">
        <v>6</v>
      </c>
      <c r="C713" t="s">
        <v>8</v>
      </c>
      <c r="D713" t="s">
        <v>361</v>
      </c>
      <c r="E713">
        <v>2033</v>
      </c>
      <c r="F713">
        <v>0</v>
      </c>
      <c r="G713">
        <v>1.0389999999999999</v>
      </c>
      <c r="H713" s="2" t="str">
        <f t="shared" si="11"/>
        <v>EG_SOLARGMSR</v>
      </c>
    </row>
    <row r="714" spans="1:8" x14ac:dyDescent="0.25">
      <c r="A714" t="s">
        <v>19</v>
      </c>
      <c r="B714" t="s">
        <v>6</v>
      </c>
      <c r="C714" t="s">
        <v>8</v>
      </c>
      <c r="D714" t="s">
        <v>361</v>
      </c>
      <c r="E714">
        <v>2034</v>
      </c>
      <c r="F714">
        <v>0</v>
      </c>
      <c r="G714">
        <v>1.0389999999999999</v>
      </c>
      <c r="H714" s="2" t="str">
        <f t="shared" si="11"/>
        <v>EG_SOLARGMSR</v>
      </c>
    </row>
    <row r="715" spans="1:8" x14ac:dyDescent="0.25">
      <c r="A715" t="s">
        <v>19</v>
      </c>
      <c r="B715" t="s">
        <v>6</v>
      </c>
      <c r="C715" t="s">
        <v>8</v>
      </c>
      <c r="D715" t="s">
        <v>361</v>
      </c>
      <c r="E715">
        <v>2035</v>
      </c>
      <c r="F715">
        <v>0</v>
      </c>
      <c r="G715">
        <v>1.0389999999999999</v>
      </c>
      <c r="H715" s="2" t="str">
        <f t="shared" si="11"/>
        <v>EG_SOLARGMSR</v>
      </c>
    </row>
    <row r="716" spans="1:8" x14ac:dyDescent="0.25">
      <c r="A716" t="s">
        <v>19</v>
      </c>
      <c r="B716" t="s">
        <v>6</v>
      </c>
      <c r="C716" t="s">
        <v>8</v>
      </c>
      <c r="D716" t="s">
        <v>361</v>
      </c>
      <c r="E716">
        <v>2036</v>
      </c>
      <c r="F716">
        <v>0</v>
      </c>
      <c r="G716">
        <v>1.0389999999999999</v>
      </c>
      <c r="H716" s="2" t="str">
        <f t="shared" si="11"/>
        <v>EG_SOLARGMSR</v>
      </c>
    </row>
    <row r="717" spans="1:8" x14ac:dyDescent="0.25">
      <c r="A717" t="s">
        <v>19</v>
      </c>
      <c r="B717" t="s">
        <v>6</v>
      </c>
      <c r="C717" t="s">
        <v>8</v>
      </c>
      <c r="D717" t="s">
        <v>361</v>
      </c>
      <c r="E717">
        <v>2037</v>
      </c>
      <c r="F717">
        <v>0</v>
      </c>
      <c r="G717">
        <v>1.143</v>
      </c>
      <c r="H717" s="2" t="str">
        <f t="shared" si="11"/>
        <v>EG_SOLARGMSR</v>
      </c>
    </row>
    <row r="718" spans="1:8" x14ac:dyDescent="0.25">
      <c r="A718" t="s">
        <v>19</v>
      </c>
      <c r="B718" t="s">
        <v>6</v>
      </c>
      <c r="C718" t="s">
        <v>8</v>
      </c>
      <c r="D718" t="s">
        <v>361</v>
      </c>
      <c r="E718">
        <v>2038</v>
      </c>
      <c r="F718">
        <v>0</v>
      </c>
      <c r="G718">
        <v>1.143</v>
      </c>
      <c r="H718" s="2" t="str">
        <f t="shared" si="11"/>
        <v>EG_SOLARGMSR</v>
      </c>
    </row>
    <row r="719" spans="1:8" x14ac:dyDescent="0.25">
      <c r="A719" t="s">
        <v>19</v>
      </c>
      <c r="B719" t="s">
        <v>6</v>
      </c>
      <c r="C719" t="s">
        <v>8</v>
      </c>
      <c r="D719" t="s">
        <v>361</v>
      </c>
      <c r="E719">
        <v>2039</v>
      </c>
      <c r="F719">
        <v>0</v>
      </c>
      <c r="G719">
        <v>1.143</v>
      </c>
      <c r="H719" s="2" t="str">
        <f t="shared" si="11"/>
        <v>EG_SOLARGMSR</v>
      </c>
    </row>
    <row r="720" spans="1:8" x14ac:dyDescent="0.25">
      <c r="A720" t="s">
        <v>19</v>
      </c>
      <c r="B720" t="s">
        <v>6</v>
      </c>
      <c r="C720" t="s">
        <v>8</v>
      </c>
      <c r="D720" t="s">
        <v>361</v>
      </c>
      <c r="E720">
        <v>2040</v>
      </c>
      <c r="F720">
        <v>0</v>
      </c>
      <c r="G720">
        <v>1.143</v>
      </c>
      <c r="H720" s="2" t="str">
        <f t="shared" si="11"/>
        <v>EG_SOLARGMSR</v>
      </c>
    </row>
    <row r="721" spans="1:8" x14ac:dyDescent="0.25">
      <c r="A721" t="s">
        <v>19</v>
      </c>
      <c r="B721" t="s">
        <v>6</v>
      </c>
      <c r="C721" t="s">
        <v>8</v>
      </c>
      <c r="D721" t="s">
        <v>361</v>
      </c>
      <c r="E721">
        <v>2041</v>
      </c>
      <c r="F721">
        <v>0</v>
      </c>
      <c r="G721">
        <v>1.143</v>
      </c>
      <c r="H721" s="2" t="str">
        <f t="shared" si="11"/>
        <v>EG_SOLARGMSR</v>
      </c>
    </row>
    <row r="722" spans="1:8" x14ac:dyDescent="0.25">
      <c r="A722" t="s">
        <v>19</v>
      </c>
      <c r="B722" t="s">
        <v>6</v>
      </c>
      <c r="C722" t="s">
        <v>8</v>
      </c>
      <c r="D722" t="s">
        <v>360</v>
      </c>
      <c r="E722">
        <v>2024</v>
      </c>
      <c r="F722">
        <v>0</v>
      </c>
      <c r="G722">
        <v>0</v>
      </c>
      <c r="H722" s="2" t="str">
        <f t="shared" si="11"/>
        <v>EG_SOLARGMSR</v>
      </c>
    </row>
    <row r="723" spans="1:8" x14ac:dyDescent="0.25">
      <c r="A723" t="s">
        <v>19</v>
      </c>
      <c r="B723" t="s">
        <v>6</v>
      </c>
      <c r="C723" t="s">
        <v>8</v>
      </c>
      <c r="D723" t="s">
        <v>360</v>
      </c>
      <c r="E723">
        <v>2025</v>
      </c>
      <c r="F723">
        <v>0</v>
      </c>
      <c r="G723">
        <v>0</v>
      </c>
      <c r="H723" s="2" t="str">
        <f t="shared" si="11"/>
        <v>EG_SOLARGMSR</v>
      </c>
    </row>
    <row r="724" spans="1:8" x14ac:dyDescent="0.25">
      <c r="A724" t="s">
        <v>19</v>
      </c>
      <c r="B724" t="s">
        <v>6</v>
      </c>
      <c r="C724" t="s">
        <v>8</v>
      </c>
      <c r="D724" t="s">
        <v>360</v>
      </c>
      <c r="E724">
        <v>2026</v>
      </c>
      <c r="F724">
        <v>0</v>
      </c>
      <c r="G724">
        <v>0</v>
      </c>
      <c r="H724" s="2" t="str">
        <f t="shared" si="11"/>
        <v>EG_SOLARGMSR</v>
      </c>
    </row>
    <row r="725" spans="1:8" x14ac:dyDescent="0.25">
      <c r="A725" t="s">
        <v>19</v>
      </c>
      <c r="B725" t="s">
        <v>6</v>
      </c>
      <c r="C725" t="s">
        <v>8</v>
      </c>
      <c r="D725" t="s">
        <v>360</v>
      </c>
      <c r="E725">
        <v>2027</v>
      </c>
      <c r="F725">
        <v>0</v>
      </c>
      <c r="G725">
        <v>0</v>
      </c>
      <c r="H725" s="2" t="str">
        <f t="shared" si="11"/>
        <v>EG_SOLARGMSR</v>
      </c>
    </row>
    <row r="726" spans="1:8" x14ac:dyDescent="0.25">
      <c r="A726" t="s">
        <v>19</v>
      </c>
      <c r="B726" t="s">
        <v>6</v>
      </c>
      <c r="C726" t="s">
        <v>8</v>
      </c>
      <c r="D726" t="s">
        <v>360</v>
      </c>
      <c r="E726">
        <v>2028</v>
      </c>
      <c r="F726">
        <v>0</v>
      </c>
      <c r="G726">
        <v>1.091</v>
      </c>
      <c r="H726" s="2" t="str">
        <f t="shared" si="11"/>
        <v>EG_SOLARGMSR</v>
      </c>
    </row>
    <row r="727" spans="1:8" x14ac:dyDescent="0.25">
      <c r="A727" t="s">
        <v>19</v>
      </c>
      <c r="B727" t="s">
        <v>6</v>
      </c>
      <c r="C727" t="s">
        <v>8</v>
      </c>
      <c r="D727" t="s">
        <v>360</v>
      </c>
      <c r="E727">
        <v>2029</v>
      </c>
      <c r="F727">
        <v>0</v>
      </c>
      <c r="G727">
        <v>1.091</v>
      </c>
      <c r="H727" s="2" t="str">
        <f t="shared" si="11"/>
        <v>EG_SOLARGMSR</v>
      </c>
    </row>
    <row r="728" spans="1:8" x14ac:dyDescent="0.25">
      <c r="A728" t="s">
        <v>19</v>
      </c>
      <c r="B728" t="s">
        <v>6</v>
      </c>
      <c r="C728" t="s">
        <v>8</v>
      </c>
      <c r="D728" t="s">
        <v>360</v>
      </c>
      <c r="E728">
        <v>2030</v>
      </c>
      <c r="F728">
        <v>0</v>
      </c>
      <c r="G728">
        <v>1.091</v>
      </c>
      <c r="H728" s="2" t="str">
        <f t="shared" si="11"/>
        <v>EG_SOLARGMSR</v>
      </c>
    </row>
    <row r="729" spans="1:8" x14ac:dyDescent="0.25">
      <c r="A729" t="s">
        <v>19</v>
      </c>
      <c r="B729" t="s">
        <v>6</v>
      </c>
      <c r="C729" t="s">
        <v>8</v>
      </c>
      <c r="D729" t="s">
        <v>360</v>
      </c>
      <c r="E729">
        <v>2031</v>
      </c>
      <c r="F729">
        <v>0</v>
      </c>
      <c r="G729">
        <v>1.091</v>
      </c>
      <c r="H729" s="2" t="str">
        <f t="shared" si="11"/>
        <v>EG_SOLARGMSR</v>
      </c>
    </row>
    <row r="730" spans="1:8" x14ac:dyDescent="0.25">
      <c r="A730" t="s">
        <v>19</v>
      </c>
      <c r="B730" t="s">
        <v>6</v>
      </c>
      <c r="C730" t="s">
        <v>8</v>
      </c>
      <c r="D730" t="s">
        <v>360</v>
      </c>
      <c r="E730">
        <v>2032</v>
      </c>
      <c r="F730">
        <v>0</v>
      </c>
      <c r="G730">
        <v>1.2</v>
      </c>
      <c r="H730" s="2" t="str">
        <f t="shared" si="11"/>
        <v>EG_SOLARGMSR</v>
      </c>
    </row>
    <row r="731" spans="1:8" x14ac:dyDescent="0.25">
      <c r="A731" t="s">
        <v>19</v>
      </c>
      <c r="B731" t="s">
        <v>6</v>
      </c>
      <c r="C731" t="s">
        <v>8</v>
      </c>
      <c r="D731" t="s">
        <v>360</v>
      </c>
      <c r="E731">
        <v>2033</v>
      </c>
      <c r="F731">
        <v>0</v>
      </c>
      <c r="G731">
        <v>1.2</v>
      </c>
      <c r="H731" s="2" t="str">
        <f t="shared" si="11"/>
        <v>EG_SOLARGMSR</v>
      </c>
    </row>
    <row r="732" spans="1:8" x14ac:dyDescent="0.25">
      <c r="A732" t="s">
        <v>19</v>
      </c>
      <c r="B732" t="s">
        <v>6</v>
      </c>
      <c r="C732" t="s">
        <v>8</v>
      </c>
      <c r="D732" t="s">
        <v>360</v>
      </c>
      <c r="E732">
        <v>2034</v>
      </c>
      <c r="F732">
        <v>0</v>
      </c>
      <c r="G732">
        <v>1.2</v>
      </c>
      <c r="H732" s="2" t="str">
        <f t="shared" si="11"/>
        <v>EG_SOLARGMSR</v>
      </c>
    </row>
    <row r="733" spans="1:8" x14ac:dyDescent="0.25">
      <c r="A733" t="s">
        <v>19</v>
      </c>
      <c r="B733" t="s">
        <v>6</v>
      </c>
      <c r="C733" t="s">
        <v>8</v>
      </c>
      <c r="D733" t="s">
        <v>360</v>
      </c>
      <c r="E733">
        <v>2035</v>
      </c>
      <c r="F733">
        <v>0</v>
      </c>
      <c r="G733">
        <v>1.2</v>
      </c>
      <c r="H733" s="2" t="str">
        <f t="shared" si="11"/>
        <v>EG_SOLARGMSR</v>
      </c>
    </row>
    <row r="734" spans="1:8" x14ac:dyDescent="0.25">
      <c r="A734" t="s">
        <v>19</v>
      </c>
      <c r="B734" t="s">
        <v>6</v>
      </c>
      <c r="C734" t="s">
        <v>8</v>
      </c>
      <c r="D734" t="s">
        <v>360</v>
      </c>
      <c r="E734">
        <v>2036</v>
      </c>
      <c r="F734">
        <v>0</v>
      </c>
      <c r="G734">
        <v>1.2</v>
      </c>
      <c r="H734" s="2" t="str">
        <f t="shared" si="11"/>
        <v>EG_SOLARGMSR</v>
      </c>
    </row>
    <row r="735" spans="1:8" x14ac:dyDescent="0.25">
      <c r="A735" t="s">
        <v>19</v>
      </c>
      <c r="B735" t="s">
        <v>6</v>
      </c>
      <c r="C735" t="s">
        <v>8</v>
      </c>
      <c r="D735" t="s">
        <v>360</v>
      </c>
      <c r="E735">
        <v>2037</v>
      </c>
      <c r="F735">
        <v>0</v>
      </c>
      <c r="G735">
        <v>1.32</v>
      </c>
      <c r="H735" s="2" t="str">
        <f t="shared" si="11"/>
        <v>EG_SOLARGMSR</v>
      </c>
    </row>
    <row r="736" spans="1:8" x14ac:dyDescent="0.25">
      <c r="A736" t="s">
        <v>19</v>
      </c>
      <c r="B736" t="s">
        <v>6</v>
      </c>
      <c r="C736" t="s">
        <v>8</v>
      </c>
      <c r="D736" t="s">
        <v>360</v>
      </c>
      <c r="E736">
        <v>2038</v>
      </c>
      <c r="F736">
        <v>0</v>
      </c>
      <c r="G736">
        <v>1.32</v>
      </c>
      <c r="H736" s="2" t="str">
        <f t="shared" si="11"/>
        <v>EG_SOLARGMSR</v>
      </c>
    </row>
    <row r="737" spans="1:8" x14ac:dyDescent="0.25">
      <c r="A737" t="s">
        <v>19</v>
      </c>
      <c r="B737" t="s">
        <v>6</v>
      </c>
      <c r="C737" t="s">
        <v>8</v>
      </c>
      <c r="D737" t="s">
        <v>360</v>
      </c>
      <c r="E737">
        <v>2039</v>
      </c>
      <c r="F737">
        <v>0</v>
      </c>
      <c r="G737">
        <v>1.32</v>
      </c>
      <c r="H737" s="2" t="str">
        <f t="shared" si="11"/>
        <v>EG_SOLARGMSR</v>
      </c>
    </row>
    <row r="738" spans="1:8" x14ac:dyDescent="0.25">
      <c r="A738" t="s">
        <v>19</v>
      </c>
      <c r="B738" t="s">
        <v>6</v>
      </c>
      <c r="C738" t="s">
        <v>8</v>
      </c>
      <c r="D738" t="s">
        <v>360</v>
      </c>
      <c r="E738">
        <v>2040</v>
      </c>
      <c r="F738">
        <v>0</v>
      </c>
      <c r="G738">
        <v>1.32</v>
      </c>
      <c r="H738" s="2" t="str">
        <f t="shared" si="11"/>
        <v>EG_SOLARGMSR</v>
      </c>
    </row>
    <row r="739" spans="1:8" x14ac:dyDescent="0.25">
      <c r="A739" t="s">
        <v>19</v>
      </c>
      <c r="B739" t="s">
        <v>6</v>
      </c>
      <c r="C739" t="s">
        <v>8</v>
      </c>
      <c r="D739" t="s">
        <v>360</v>
      </c>
      <c r="E739">
        <v>2041</v>
      </c>
      <c r="F739">
        <v>0</v>
      </c>
      <c r="G739">
        <v>1.32</v>
      </c>
      <c r="H739" s="2" t="str">
        <f t="shared" si="11"/>
        <v>EG_SOLARGMSR</v>
      </c>
    </row>
    <row r="740" spans="1:8" x14ac:dyDescent="0.25">
      <c r="A740" t="s">
        <v>19</v>
      </c>
      <c r="B740" t="s">
        <v>6</v>
      </c>
      <c r="C740" t="s">
        <v>12</v>
      </c>
      <c r="D740" t="s">
        <v>359</v>
      </c>
      <c r="E740">
        <v>2024</v>
      </c>
      <c r="F740">
        <v>1E-3</v>
      </c>
      <c r="G740">
        <v>1E-3</v>
      </c>
      <c r="H740" s="2" t="str">
        <f t="shared" si="11"/>
        <v>EG_SOLARGMNR</v>
      </c>
    </row>
    <row r="741" spans="1:8" x14ac:dyDescent="0.25">
      <c r="A741" t="s">
        <v>19</v>
      </c>
      <c r="B741" t="s">
        <v>6</v>
      </c>
      <c r="C741" t="s">
        <v>12</v>
      </c>
      <c r="D741" t="s">
        <v>359</v>
      </c>
      <c r="E741">
        <v>2025</v>
      </c>
      <c r="F741">
        <v>1E-3</v>
      </c>
      <c r="G741">
        <v>1E-3</v>
      </c>
      <c r="H741" s="2" t="str">
        <f t="shared" si="11"/>
        <v>EG_SOLARGMNR</v>
      </c>
    </row>
    <row r="742" spans="1:8" x14ac:dyDescent="0.25">
      <c r="A742" t="s">
        <v>19</v>
      </c>
      <c r="B742" t="s">
        <v>6</v>
      </c>
      <c r="C742" t="s">
        <v>12</v>
      </c>
      <c r="D742" t="s">
        <v>359</v>
      </c>
      <c r="E742">
        <v>2026</v>
      </c>
      <c r="F742">
        <v>0</v>
      </c>
      <c r="G742">
        <v>0</v>
      </c>
      <c r="H742" s="2" t="str">
        <f t="shared" si="11"/>
        <v>EG_SOLARGMNR</v>
      </c>
    </row>
    <row r="743" spans="1:8" x14ac:dyDescent="0.25">
      <c r="A743" t="s">
        <v>19</v>
      </c>
      <c r="B743" t="s">
        <v>6</v>
      </c>
      <c r="C743" t="s">
        <v>12</v>
      </c>
      <c r="D743" t="s">
        <v>359</v>
      </c>
      <c r="E743">
        <v>2027</v>
      </c>
      <c r="F743">
        <v>0</v>
      </c>
      <c r="G743">
        <v>0</v>
      </c>
      <c r="H743" s="2" t="str">
        <f t="shared" si="11"/>
        <v>EG_SOLARGMNR</v>
      </c>
    </row>
    <row r="744" spans="1:8" x14ac:dyDescent="0.25">
      <c r="A744" t="s">
        <v>19</v>
      </c>
      <c r="B744" t="s">
        <v>6</v>
      </c>
      <c r="C744" t="s">
        <v>12</v>
      </c>
      <c r="D744" t="s">
        <v>359</v>
      </c>
      <c r="E744">
        <v>2028</v>
      </c>
      <c r="F744">
        <v>0</v>
      </c>
      <c r="G744">
        <v>0.11</v>
      </c>
      <c r="H744" s="2" t="str">
        <f t="shared" si="11"/>
        <v>EG_SOLARGMNR</v>
      </c>
    </row>
    <row r="745" spans="1:8" x14ac:dyDescent="0.25">
      <c r="A745" t="s">
        <v>19</v>
      </c>
      <c r="B745" t="s">
        <v>6</v>
      </c>
      <c r="C745" t="s">
        <v>12</v>
      </c>
      <c r="D745" t="s">
        <v>359</v>
      </c>
      <c r="E745">
        <v>2029</v>
      </c>
      <c r="F745">
        <v>0</v>
      </c>
      <c r="G745">
        <v>0.11</v>
      </c>
      <c r="H745" s="2" t="str">
        <f t="shared" si="11"/>
        <v>EG_SOLARGMNR</v>
      </c>
    </row>
    <row r="746" spans="1:8" x14ac:dyDescent="0.25">
      <c r="A746" t="s">
        <v>19</v>
      </c>
      <c r="B746" t="s">
        <v>6</v>
      </c>
      <c r="C746" t="s">
        <v>12</v>
      </c>
      <c r="D746" t="s">
        <v>359</v>
      </c>
      <c r="E746">
        <v>2030</v>
      </c>
      <c r="F746">
        <v>0</v>
      </c>
      <c r="G746">
        <v>0.11</v>
      </c>
      <c r="H746" s="2" t="str">
        <f t="shared" si="11"/>
        <v>EG_SOLARGMNR</v>
      </c>
    </row>
    <row r="747" spans="1:8" x14ac:dyDescent="0.25">
      <c r="A747" t="s">
        <v>19</v>
      </c>
      <c r="B747" t="s">
        <v>6</v>
      </c>
      <c r="C747" t="s">
        <v>12</v>
      </c>
      <c r="D747" t="s">
        <v>359</v>
      </c>
      <c r="E747">
        <v>2031</v>
      </c>
      <c r="F747">
        <v>0</v>
      </c>
      <c r="G747">
        <v>0.11</v>
      </c>
      <c r="H747" s="2" t="str">
        <f t="shared" si="11"/>
        <v>EG_SOLARGMNR</v>
      </c>
    </row>
    <row r="748" spans="1:8" x14ac:dyDescent="0.25">
      <c r="A748" t="s">
        <v>19</v>
      </c>
      <c r="B748" t="s">
        <v>6</v>
      </c>
      <c r="C748" t="s">
        <v>12</v>
      </c>
      <c r="D748" t="s">
        <v>359</v>
      </c>
      <c r="E748">
        <v>2032</v>
      </c>
      <c r="F748">
        <v>0</v>
      </c>
      <c r="G748">
        <v>0.121</v>
      </c>
      <c r="H748" s="2" t="str">
        <f t="shared" si="11"/>
        <v>EG_SOLARGMNR</v>
      </c>
    </row>
    <row r="749" spans="1:8" x14ac:dyDescent="0.25">
      <c r="A749" t="s">
        <v>19</v>
      </c>
      <c r="B749" t="s">
        <v>6</v>
      </c>
      <c r="C749" t="s">
        <v>12</v>
      </c>
      <c r="D749" t="s">
        <v>359</v>
      </c>
      <c r="E749">
        <v>2033</v>
      </c>
      <c r="F749">
        <v>0</v>
      </c>
      <c r="G749">
        <v>0.121</v>
      </c>
      <c r="H749" s="2" t="str">
        <f t="shared" si="11"/>
        <v>EG_SOLARGMNR</v>
      </c>
    </row>
    <row r="750" spans="1:8" x14ac:dyDescent="0.25">
      <c r="A750" t="s">
        <v>19</v>
      </c>
      <c r="B750" t="s">
        <v>6</v>
      </c>
      <c r="C750" t="s">
        <v>12</v>
      </c>
      <c r="D750" t="s">
        <v>359</v>
      </c>
      <c r="E750">
        <v>2034</v>
      </c>
      <c r="F750">
        <v>0</v>
      </c>
      <c r="G750">
        <v>0.121</v>
      </c>
      <c r="H750" s="2" t="str">
        <f t="shared" si="11"/>
        <v>EG_SOLARGMNR</v>
      </c>
    </row>
    <row r="751" spans="1:8" x14ac:dyDescent="0.25">
      <c r="A751" t="s">
        <v>19</v>
      </c>
      <c r="B751" t="s">
        <v>6</v>
      </c>
      <c r="C751" t="s">
        <v>12</v>
      </c>
      <c r="D751" t="s">
        <v>359</v>
      </c>
      <c r="E751">
        <v>2035</v>
      </c>
      <c r="F751">
        <v>0</v>
      </c>
      <c r="G751">
        <v>0.121</v>
      </c>
      <c r="H751" s="2" t="str">
        <f t="shared" si="11"/>
        <v>EG_SOLARGMNR</v>
      </c>
    </row>
    <row r="752" spans="1:8" x14ac:dyDescent="0.25">
      <c r="A752" t="s">
        <v>19</v>
      </c>
      <c r="B752" t="s">
        <v>6</v>
      </c>
      <c r="C752" t="s">
        <v>12</v>
      </c>
      <c r="D752" t="s">
        <v>359</v>
      </c>
      <c r="E752">
        <v>2036</v>
      </c>
      <c r="F752">
        <v>0</v>
      </c>
      <c r="G752">
        <v>0.121</v>
      </c>
      <c r="H752" s="2" t="str">
        <f t="shared" si="11"/>
        <v>EG_SOLARGMNR</v>
      </c>
    </row>
    <row r="753" spans="1:8" x14ac:dyDescent="0.25">
      <c r="A753" t="s">
        <v>19</v>
      </c>
      <c r="B753" t="s">
        <v>6</v>
      </c>
      <c r="C753" t="s">
        <v>12</v>
      </c>
      <c r="D753" t="s">
        <v>359</v>
      </c>
      <c r="E753">
        <v>2037</v>
      </c>
      <c r="F753">
        <v>0</v>
      </c>
      <c r="G753">
        <v>0.13300000000000001</v>
      </c>
      <c r="H753" s="2" t="str">
        <f t="shared" si="11"/>
        <v>EG_SOLARGMNR</v>
      </c>
    </row>
    <row r="754" spans="1:8" x14ac:dyDescent="0.25">
      <c r="A754" t="s">
        <v>19</v>
      </c>
      <c r="B754" t="s">
        <v>6</v>
      </c>
      <c r="C754" t="s">
        <v>12</v>
      </c>
      <c r="D754" t="s">
        <v>359</v>
      </c>
      <c r="E754">
        <v>2038</v>
      </c>
      <c r="F754">
        <v>0</v>
      </c>
      <c r="G754">
        <v>0.13300000000000001</v>
      </c>
      <c r="H754" s="2" t="str">
        <f t="shared" si="11"/>
        <v>EG_SOLARGMNR</v>
      </c>
    </row>
    <row r="755" spans="1:8" x14ac:dyDescent="0.25">
      <c r="A755" t="s">
        <v>19</v>
      </c>
      <c r="B755" t="s">
        <v>6</v>
      </c>
      <c r="C755" t="s">
        <v>12</v>
      </c>
      <c r="D755" t="s">
        <v>359</v>
      </c>
      <c r="E755">
        <v>2039</v>
      </c>
      <c r="F755">
        <v>0</v>
      </c>
      <c r="G755">
        <v>0.13300000000000001</v>
      </c>
      <c r="H755" s="2" t="str">
        <f t="shared" si="11"/>
        <v>EG_SOLARGMNR</v>
      </c>
    </row>
    <row r="756" spans="1:8" x14ac:dyDescent="0.25">
      <c r="A756" t="s">
        <v>19</v>
      </c>
      <c r="B756" t="s">
        <v>6</v>
      </c>
      <c r="C756" t="s">
        <v>12</v>
      </c>
      <c r="D756" t="s">
        <v>359</v>
      </c>
      <c r="E756">
        <v>2040</v>
      </c>
      <c r="F756">
        <v>0</v>
      </c>
      <c r="G756">
        <v>0.13300000000000001</v>
      </c>
      <c r="H756" s="2" t="str">
        <f t="shared" si="11"/>
        <v>EG_SOLARGMNR</v>
      </c>
    </row>
    <row r="757" spans="1:8" x14ac:dyDescent="0.25">
      <c r="A757" t="s">
        <v>19</v>
      </c>
      <c r="B757" t="s">
        <v>6</v>
      </c>
      <c r="C757" t="s">
        <v>12</v>
      </c>
      <c r="D757" t="s">
        <v>359</v>
      </c>
      <c r="E757">
        <v>2041</v>
      </c>
      <c r="F757">
        <v>0</v>
      </c>
      <c r="G757">
        <v>0.13300000000000001</v>
      </c>
      <c r="H757" s="2" t="str">
        <f t="shared" si="11"/>
        <v>EG_SOLARGMNR</v>
      </c>
    </row>
    <row r="758" spans="1:8" x14ac:dyDescent="0.25">
      <c r="A758" t="s">
        <v>19</v>
      </c>
      <c r="B758" t="s">
        <v>6</v>
      </c>
      <c r="C758" t="s">
        <v>12</v>
      </c>
      <c r="D758" t="s">
        <v>358</v>
      </c>
      <c r="E758">
        <v>2024</v>
      </c>
      <c r="F758">
        <v>0.372</v>
      </c>
      <c r="G758">
        <v>0.372</v>
      </c>
      <c r="H758" s="2" t="str">
        <f t="shared" si="11"/>
        <v>EG_SOLARGMNR</v>
      </c>
    </row>
    <row r="759" spans="1:8" x14ac:dyDescent="0.25">
      <c r="A759" t="s">
        <v>19</v>
      </c>
      <c r="B759" t="s">
        <v>6</v>
      </c>
      <c r="C759" t="s">
        <v>12</v>
      </c>
      <c r="D759" t="s">
        <v>358</v>
      </c>
      <c r="E759">
        <v>2025</v>
      </c>
      <c r="F759">
        <v>0.372</v>
      </c>
      <c r="G759">
        <v>0.372</v>
      </c>
      <c r="H759" s="2" t="str">
        <f t="shared" si="11"/>
        <v>EG_SOLARGMNR</v>
      </c>
    </row>
    <row r="760" spans="1:8" x14ac:dyDescent="0.25">
      <c r="A760" t="s">
        <v>19</v>
      </c>
      <c r="B760" t="s">
        <v>6</v>
      </c>
      <c r="C760" t="s">
        <v>12</v>
      </c>
      <c r="D760" t="s">
        <v>358</v>
      </c>
      <c r="E760">
        <v>2026</v>
      </c>
      <c r="F760">
        <v>0</v>
      </c>
      <c r="G760">
        <v>0</v>
      </c>
      <c r="H760" s="2" t="str">
        <f t="shared" si="11"/>
        <v>EG_SOLARGMNR</v>
      </c>
    </row>
    <row r="761" spans="1:8" x14ac:dyDescent="0.25">
      <c r="A761" t="s">
        <v>19</v>
      </c>
      <c r="B761" t="s">
        <v>6</v>
      </c>
      <c r="C761" t="s">
        <v>12</v>
      </c>
      <c r="D761" t="s">
        <v>358</v>
      </c>
      <c r="E761">
        <v>2027</v>
      </c>
      <c r="F761">
        <v>0</v>
      </c>
      <c r="G761">
        <v>0</v>
      </c>
      <c r="H761" s="2" t="str">
        <f t="shared" si="11"/>
        <v>EG_SOLARGMNR</v>
      </c>
    </row>
    <row r="762" spans="1:8" x14ac:dyDescent="0.25">
      <c r="A762" t="s">
        <v>19</v>
      </c>
      <c r="B762" t="s">
        <v>6</v>
      </c>
      <c r="C762" t="s">
        <v>12</v>
      </c>
      <c r="D762" t="s">
        <v>358</v>
      </c>
      <c r="E762">
        <v>2028</v>
      </c>
      <c r="F762">
        <v>0</v>
      </c>
      <c r="G762">
        <v>0.24399999999999999</v>
      </c>
      <c r="H762" s="2" t="str">
        <f t="shared" si="11"/>
        <v>EG_SOLARGMNR</v>
      </c>
    </row>
    <row r="763" spans="1:8" x14ac:dyDescent="0.25">
      <c r="A763" t="s">
        <v>19</v>
      </c>
      <c r="B763" t="s">
        <v>6</v>
      </c>
      <c r="C763" t="s">
        <v>12</v>
      </c>
      <c r="D763" t="s">
        <v>358</v>
      </c>
      <c r="E763">
        <v>2029</v>
      </c>
      <c r="F763">
        <v>0</v>
      </c>
      <c r="G763">
        <v>0.24399999999999999</v>
      </c>
      <c r="H763" s="2" t="str">
        <f t="shared" si="11"/>
        <v>EG_SOLARGMNR</v>
      </c>
    </row>
    <row r="764" spans="1:8" x14ac:dyDescent="0.25">
      <c r="A764" t="s">
        <v>19</v>
      </c>
      <c r="B764" t="s">
        <v>6</v>
      </c>
      <c r="C764" t="s">
        <v>12</v>
      </c>
      <c r="D764" t="s">
        <v>358</v>
      </c>
      <c r="E764">
        <v>2030</v>
      </c>
      <c r="F764">
        <v>0</v>
      </c>
      <c r="G764">
        <v>0.24399999999999999</v>
      </c>
      <c r="H764" s="2" t="str">
        <f t="shared" si="11"/>
        <v>EG_SOLARGMNR</v>
      </c>
    </row>
    <row r="765" spans="1:8" x14ac:dyDescent="0.25">
      <c r="A765" t="s">
        <v>19</v>
      </c>
      <c r="B765" t="s">
        <v>6</v>
      </c>
      <c r="C765" t="s">
        <v>12</v>
      </c>
      <c r="D765" t="s">
        <v>358</v>
      </c>
      <c r="E765">
        <v>2031</v>
      </c>
      <c r="F765">
        <v>0</v>
      </c>
      <c r="G765">
        <v>0.24399999999999999</v>
      </c>
      <c r="H765" s="2" t="str">
        <f t="shared" si="11"/>
        <v>EG_SOLARGMNR</v>
      </c>
    </row>
    <row r="766" spans="1:8" x14ac:dyDescent="0.25">
      <c r="A766" t="s">
        <v>19</v>
      </c>
      <c r="B766" t="s">
        <v>6</v>
      </c>
      <c r="C766" t="s">
        <v>12</v>
      </c>
      <c r="D766" t="s">
        <v>358</v>
      </c>
      <c r="E766">
        <v>2032</v>
      </c>
      <c r="F766">
        <v>0</v>
      </c>
      <c r="G766">
        <v>0.26800000000000002</v>
      </c>
      <c r="H766" s="2" t="str">
        <f t="shared" si="11"/>
        <v>EG_SOLARGMNR</v>
      </c>
    </row>
    <row r="767" spans="1:8" x14ac:dyDescent="0.25">
      <c r="A767" t="s">
        <v>19</v>
      </c>
      <c r="B767" t="s">
        <v>6</v>
      </c>
      <c r="C767" t="s">
        <v>12</v>
      </c>
      <c r="D767" t="s">
        <v>358</v>
      </c>
      <c r="E767">
        <v>2033</v>
      </c>
      <c r="F767">
        <v>0</v>
      </c>
      <c r="G767">
        <v>0.26800000000000002</v>
      </c>
      <c r="H767" s="2" t="str">
        <f t="shared" si="11"/>
        <v>EG_SOLARGMNR</v>
      </c>
    </row>
    <row r="768" spans="1:8" x14ac:dyDescent="0.25">
      <c r="A768" t="s">
        <v>19</v>
      </c>
      <c r="B768" t="s">
        <v>6</v>
      </c>
      <c r="C768" t="s">
        <v>12</v>
      </c>
      <c r="D768" t="s">
        <v>358</v>
      </c>
      <c r="E768">
        <v>2034</v>
      </c>
      <c r="F768">
        <v>0</v>
      </c>
      <c r="G768">
        <v>0.26800000000000002</v>
      </c>
      <c r="H768" s="2" t="str">
        <f t="shared" si="11"/>
        <v>EG_SOLARGMNR</v>
      </c>
    </row>
    <row r="769" spans="1:8" x14ac:dyDescent="0.25">
      <c r="A769" t="s">
        <v>19</v>
      </c>
      <c r="B769" t="s">
        <v>6</v>
      </c>
      <c r="C769" t="s">
        <v>12</v>
      </c>
      <c r="D769" t="s">
        <v>358</v>
      </c>
      <c r="E769">
        <v>2035</v>
      </c>
      <c r="F769">
        <v>0</v>
      </c>
      <c r="G769">
        <v>0.26800000000000002</v>
      </c>
      <c r="H769" s="2" t="str">
        <f t="shared" si="11"/>
        <v>EG_SOLARGMNR</v>
      </c>
    </row>
    <row r="770" spans="1:8" x14ac:dyDescent="0.25">
      <c r="A770" t="s">
        <v>19</v>
      </c>
      <c r="B770" t="s">
        <v>6</v>
      </c>
      <c r="C770" t="s">
        <v>12</v>
      </c>
      <c r="D770" t="s">
        <v>358</v>
      </c>
      <c r="E770">
        <v>2036</v>
      </c>
      <c r="F770">
        <v>0</v>
      </c>
      <c r="G770">
        <v>0.26800000000000002</v>
      </c>
      <c r="H770" s="2" t="str">
        <f t="shared" si="11"/>
        <v>EG_SOLARGMNR</v>
      </c>
    </row>
    <row r="771" spans="1:8" x14ac:dyDescent="0.25">
      <c r="A771" t="s">
        <v>19</v>
      </c>
      <c r="B771" t="s">
        <v>6</v>
      </c>
      <c r="C771" t="s">
        <v>12</v>
      </c>
      <c r="D771" t="s">
        <v>358</v>
      </c>
      <c r="E771">
        <v>2037</v>
      </c>
      <c r="F771">
        <v>0</v>
      </c>
      <c r="G771">
        <v>0.29499999999999998</v>
      </c>
      <c r="H771" s="2" t="str">
        <f t="shared" ref="H771:H834" si="12">_xlfn.CONCAT(A771,C771)</f>
        <v>EG_SOLARGMNR</v>
      </c>
    </row>
    <row r="772" spans="1:8" x14ac:dyDescent="0.25">
      <c r="A772" t="s">
        <v>19</v>
      </c>
      <c r="B772" t="s">
        <v>6</v>
      </c>
      <c r="C772" t="s">
        <v>12</v>
      </c>
      <c r="D772" t="s">
        <v>358</v>
      </c>
      <c r="E772">
        <v>2038</v>
      </c>
      <c r="F772">
        <v>0</v>
      </c>
      <c r="G772">
        <v>0.29499999999999998</v>
      </c>
      <c r="H772" s="2" t="str">
        <f t="shared" si="12"/>
        <v>EG_SOLARGMNR</v>
      </c>
    </row>
    <row r="773" spans="1:8" x14ac:dyDescent="0.25">
      <c r="A773" t="s">
        <v>19</v>
      </c>
      <c r="B773" t="s">
        <v>6</v>
      </c>
      <c r="C773" t="s">
        <v>12</v>
      </c>
      <c r="D773" t="s">
        <v>358</v>
      </c>
      <c r="E773">
        <v>2039</v>
      </c>
      <c r="F773">
        <v>0</v>
      </c>
      <c r="G773">
        <v>0.29499999999999998</v>
      </c>
      <c r="H773" s="2" t="str">
        <f t="shared" si="12"/>
        <v>EG_SOLARGMNR</v>
      </c>
    </row>
    <row r="774" spans="1:8" x14ac:dyDescent="0.25">
      <c r="A774" t="s">
        <v>19</v>
      </c>
      <c r="B774" t="s">
        <v>6</v>
      </c>
      <c r="C774" t="s">
        <v>12</v>
      </c>
      <c r="D774" t="s">
        <v>358</v>
      </c>
      <c r="E774">
        <v>2040</v>
      </c>
      <c r="F774">
        <v>0</v>
      </c>
      <c r="G774">
        <v>0.29499999999999998</v>
      </c>
      <c r="H774" s="2" t="str">
        <f t="shared" si="12"/>
        <v>EG_SOLARGMNR</v>
      </c>
    </row>
    <row r="775" spans="1:8" x14ac:dyDescent="0.25">
      <c r="A775" t="s">
        <v>19</v>
      </c>
      <c r="B775" t="s">
        <v>6</v>
      </c>
      <c r="C775" t="s">
        <v>12</v>
      </c>
      <c r="D775" t="s">
        <v>358</v>
      </c>
      <c r="E775">
        <v>2041</v>
      </c>
      <c r="F775">
        <v>0</v>
      </c>
      <c r="G775">
        <v>0.29499999999999998</v>
      </c>
      <c r="H775" s="2" t="str">
        <f t="shared" si="12"/>
        <v>EG_SOLARGMNR</v>
      </c>
    </row>
    <row r="776" spans="1:8" x14ac:dyDescent="0.25">
      <c r="A776" t="s">
        <v>19</v>
      </c>
      <c r="B776" t="s">
        <v>6</v>
      </c>
      <c r="C776" t="s">
        <v>12</v>
      </c>
      <c r="D776" t="s">
        <v>357</v>
      </c>
      <c r="E776">
        <v>2024</v>
      </c>
      <c r="F776">
        <v>1.4E-2</v>
      </c>
      <c r="G776">
        <v>1.4E-2</v>
      </c>
      <c r="H776" s="2" t="str">
        <f t="shared" si="12"/>
        <v>EG_SOLARGMNR</v>
      </c>
    </row>
    <row r="777" spans="1:8" x14ac:dyDescent="0.25">
      <c r="A777" t="s">
        <v>19</v>
      </c>
      <c r="B777" t="s">
        <v>6</v>
      </c>
      <c r="C777" t="s">
        <v>12</v>
      </c>
      <c r="D777" t="s">
        <v>357</v>
      </c>
      <c r="E777">
        <v>2025</v>
      </c>
      <c r="F777">
        <v>1.4E-2</v>
      </c>
      <c r="G777">
        <v>1.4E-2</v>
      </c>
      <c r="H777" s="2" t="str">
        <f t="shared" si="12"/>
        <v>EG_SOLARGMNR</v>
      </c>
    </row>
    <row r="778" spans="1:8" x14ac:dyDescent="0.25">
      <c r="A778" t="s">
        <v>19</v>
      </c>
      <c r="B778" t="s">
        <v>6</v>
      </c>
      <c r="C778" t="s">
        <v>12</v>
      </c>
      <c r="D778" t="s">
        <v>357</v>
      </c>
      <c r="E778">
        <v>2026</v>
      </c>
      <c r="F778">
        <v>3.5000000000000003E-2</v>
      </c>
      <c r="G778">
        <v>3.5000000000000003E-2</v>
      </c>
      <c r="H778" s="2" t="str">
        <f t="shared" si="12"/>
        <v>EG_SOLARGMNR</v>
      </c>
    </row>
    <row r="779" spans="1:8" x14ac:dyDescent="0.25">
      <c r="A779" t="s">
        <v>19</v>
      </c>
      <c r="B779" t="s">
        <v>6</v>
      </c>
      <c r="C779" t="s">
        <v>12</v>
      </c>
      <c r="D779" t="s">
        <v>357</v>
      </c>
      <c r="E779">
        <v>2027</v>
      </c>
      <c r="F779">
        <v>0</v>
      </c>
      <c r="G779">
        <v>0</v>
      </c>
      <c r="H779" s="2" t="str">
        <f t="shared" si="12"/>
        <v>EG_SOLARGMNR</v>
      </c>
    </row>
    <row r="780" spans="1:8" x14ac:dyDescent="0.25">
      <c r="A780" t="s">
        <v>19</v>
      </c>
      <c r="B780" t="s">
        <v>6</v>
      </c>
      <c r="C780" t="s">
        <v>12</v>
      </c>
      <c r="D780" t="s">
        <v>357</v>
      </c>
      <c r="E780">
        <v>2028</v>
      </c>
      <c r="F780">
        <v>0</v>
      </c>
      <c r="G780">
        <v>1.8089999999999999</v>
      </c>
      <c r="H780" s="2" t="str">
        <f t="shared" si="12"/>
        <v>EG_SOLARGMNR</v>
      </c>
    </row>
    <row r="781" spans="1:8" x14ac:dyDescent="0.25">
      <c r="A781" t="s">
        <v>19</v>
      </c>
      <c r="B781" t="s">
        <v>6</v>
      </c>
      <c r="C781" t="s">
        <v>12</v>
      </c>
      <c r="D781" t="s">
        <v>357</v>
      </c>
      <c r="E781">
        <v>2029</v>
      </c>
      <c r="F781">
        <v>0</v>
      </c>
      <c r="G781">
        <v>1.8089999999999999</v>
      </c>
      <c r="H781" s="2" t="str">
        <f t="shared" si="12"/>
        <v>EG_SOLARGMNR</v>
      </c>
    </row>
    <row r="782" spans="1:8" x14ac:dyDescent="0.25">
      <c r="A782" t="s">
        <v>19</v>
      </c>
      <c r="B782" t="s">
        <v>6</v>
      </c>
      <c r="C782" t="s">
        <v>12</v>
      </c>
      <c r="D782" t="s">
        <v>357</v>
      </c>
      <c r="E782">
        <v>2030</v>
      </c>
      <c r="F782">
        <v>0</v>
      </c>
      <c r="G782">
        <v>1.8089999999999999</v>
      </c>
      <c r="H782" s="2" t="str">
        <f t="shared" si="12"/>
        <v>EG_SOLARGMNR</v>
      </c>
    </row>
    <row r="783" spans="1:8" x14ac:dyDescent="0.25">
      <c r="A783" t="s">
        <v>19</v>
      </c>
      <c r="B783" t="s">
        <v>6</v>
      </c>
      <c r="C783" t="s">
        <v>12</v>
      </c>
      <c r="D783" t="s">
        <v>357</v>
      </c>
      <c r="E783">
        <v>2031</v>
      </c>
      <c r="F783">
        <v>0</v>
      </c>
      <c r="G783">
        <v>1.8089999999999999</v>
      </c>
      <c r="H783" s="2" t="str">
        <f t="shared" si="12"/>
        <v>EG_SOLARGMNR</v>
      </c>
    </row>
    <row r="784" spans="1:8" x14ac:dyDescent="0.25">
      <c r="A784" t="s">
        <v>19</v>
      </c>
      <c r="B784" t="s">
        <v>6</v>
      </c>
      <c r="C784" t="s">
        <v>12</v>
      </c>
      <c r="D784" t="s">
        <v>357</v>
      </c>
      <c r="E784">
        <v>2032</v>
      </c>
      <c r="F784">
        <v>0</v>
      </c>
      <c r="G784">
        <v>1.99</v>
      </c>
      <c r="H784" s="2" t="str">
        <f t="shared" si="12"/>
        <v>EG_SOLARGMNR</v>
      </c>
    </row>
    <row r="785" spans="1:8" x14ac:dyDescent="0.25">
      <c r="A785" t="s">
        <v>19</v>
      </c>
      <c r="B785" t="s">
        <v>6</v>
      </c>
      <c r="C785" t="s">
        <v>12</v>
      </c>
      <c r="D785" t="s">
        <v>357</v>
      </c>
      <c r="E785">
        <v>2033</v>
      </c>
      <c r="F785">
        <v>0</v>
      </c>
      <c r="G785">
        <v>1.99</v>
      </c>
      <c r="H785" s="2" t="str">
        <f t="shared" si="12"/>
        <v>EG_SOLARGMNR</v>
      </c>
    </row>
    <row r="786" spans="1:8" x14ac:dyDescent="0.25">
      <c r="A786" t="s">
        <v>19</v>
      </c>
      <c r="B786" t="s">
        <v>6</v>
      </c>
      <c r="C786" t="s">
        <v>12</v>
      </c>
      <c r="D786" t="s">
        <v>357</v>
      </c>
      <c r="E786">
        <v>2034</v>
      </c>
      <c r="F786">
        <v>0</v>
      </c>
      <c r="G786">
        <v>1.99</v>
      </c>
      <c r="H786" s="2" t="str">
        <f t="shared" si="12"/>
        <v>EG_SOLARGMNR</v>
      </c>
    </row>
    <row r="787" spans="1:8" x14ac:dyDescent="0.25">
      <c r="A787" t="s">
        <v>19</v>
      </c>
      <c r="B787" t="s">
        <v>6</v>
      </c>
      <c r="C787" t="s">
        <v>12</v>
      </c>
      <c r="D787" t="s">
        <v>357</v>
      </c>
      <c r="E787">
        <v>2035</v>
      </c>
      <c r="F787">
        <v>0</v>
      </c>
      <c r="G787">
        <v>1.99</v>
      </c>
      <c r="H787" s="2" t="str">
        <f t="shared" si="12"/>
        <v>EG_SOLARGMNR</v>
      </c>
    </row>
    <row r="788" spans="1:8" x14ac:dyDescent="0.25">
      <c r="A788" t="s">
        <v>19</v>
      </c>
      <c r="B788" t="s">
        <v>6</v>
      </c>
      <c r="C788" t="s">
        <v>12</v>
      </c>
      <c r="D788" t="s">
        <v>357</v>
      </c>
      <c r="E788">
        <v>2036</v>
      </c>
      <c r="F788">
        <v>0</v>
      </c>
      <c r="G788">
        <v>1.99</v>
      </c>
      <c r="H788" s="2" t="str">
        <f t="shared" si="12"/>
        <v>EG_SOLARGMNR</v>
      </c>
    </row>
    <row r="789" spans="1:8" x14ac:dyDescent="0.25">
      <c r="A789" t="s">
        <v>19</v>
      </c>
      <c r="B789" t="s">
        <v>6</v>
      </c>
      <c r="C789" t="s">
        <v>12</v>
      </c>
      <c r="D789" t="s">
        <v>357</v>
      </c>
      <c r="E789">
        <v>2037</v>
      </c>
      <c r="F789">
        <v>0</v>
      </c>
      <c r="G789">
        <v>2.1890000000000001</v>
      </c>
      <c r="H789" s="2" t="str">
        <f t="shared" si="12"/>
        <v>EG_SOLARGMNR</v>
      </c>
    </row>
    <row r="790" spans="1:8" x14ac:dyDescent="0.25">
      <c r="A790" t="s">
        <v>19</v>
      </c>
      <c r="B790" t="s">
        <v>6</v>
      </c>
      <c r="C790" t="s">
        <v>12</v>
      </c>
      <c r="D790" t="s">
        <v>357</v>
      </c>
      <c r="E790">
        <v>2038</v>
      </c>
      <c r="F790">
        <v>0</v>
      </c>
      <c r="G790">
        <v>2.1890000000000001</v>
      </c>
      <c r="H790" s="2" t="str">
        <f t="shared" si="12"/>
        <v>EG_SOLARGMNR</v>
      </c>
    </row>
    <row r="791" spans="1:8" x14ac:dyDescent="0.25">
      <c r="A791" t="s">
        <v>19</v>
      </c>
      <c r="B791" t="s">
        <v>6</v>
      </c>
      <c r="C791" t="s">
        <v>12</v>
      </c>
      <c r="D791" t="s">
        <v>357</v>
      </c>
      <c r="E791">
        <v>2039</v>
      </c>
      <c r="F791">
        <v>0</v>
      </c>
      <c r="G791">
        <v>2.1890000000000001</v>
      </c>
      <c r="H791" s="2" t="str">
        <f t="shared" si="12"/>
        <v>EG_SOLARGMNR</v>
      </c>
    </row>
    <row r="792" spans="1:8" x14ac:dyDescent="0.25">
      <c r="A792" t="s">
        <v>19</v>
      </c>
      <c r="B792" t="s">
        <v>6</v>
      </c>
      <c r="C792" t="s">
        <v>12</v>
      </c>
      <c r="D792" t="s">
        <v>357</v>
      </c>
      <c r="E792">
        <v>2040</v>
      </c>
      <c r="F792">
        <v>0</v>
      </c>
      <c r="G792">
        <v>2.1890000000000001</v>
      </c>
      <c r="H792" s="2" t="str">
        <f t="shared" si="12"/>
        <v>EG_SOLARGMNR</v>
      </c>
    </row>
    <row r="793" spans="1:8" x14ac:dyDescent="0.25">
      <c r="A793" t="s">
        <v>19</v>
      </c>
      <c r="B793" t="s">
        <v>6</v>
      </c>
      <c r="C793" t="s">
        <v>12</v>
      </c>
      <c r="D793" t="s">
        <v>357</v>
      </c>
      <c r="E793">
        <v>2041</v>
      </c>
      <c r="F793">
        <v>0</v>
      </c>
      <c r="G793">
        <v>2.1890000000000001</v>
      </c>
      <c r="H793" s="2" t="str">
        <f t="shared" si="12"/>
        <v>EG_SOLARGMNR</v>
      </c>
    </row>
    <row r="794" spans="1:8" x14ac:dyDescent="0.25">
      <c r="A794" t="s">
        <v>19</v>
      </c>
      <c r="B794" t="s">
        <v>6</v>
      </c>
      <c r="C794" t="s">
        <v>12</v>
      </c>
      <c r="D794" t="s">
        <v>356</v>
      </c>
      <c r="E794">
        <v>2024</v>
      </c>
      <c r="F794">
        <v>3.0000000000000001E-3</v>
      </c>
      <c r="G794">
        <v>3.0000000000000001E-3</v>
      </c>
      <c r="H794" s="2" t="str">
        <f t="shared" si="12"/>
        <v>EG_SOLARGMNR</v>
      </c>
    </row>
    <row r="795" spans="1:8" x14ac:dyDescent="0.25">
      <c r="A795" t="s">
        <v>19</v>
      </c>
      <c r="B795" t="s">
        <v>6</v>
      </c>
      <c r="C795" t="s">
        <v>12</v>
      </c>
      <c r="D795" t="s">
        <v>356</v>
      </c>
      <c r="E795">
        <v>2025</v>
      </c>
      <c r="F795">
        <v>3.0000000000000001E-3</v>
      </c>
      <c r="G795">
        <v>3.0000000000000001E-3</v>
      </c>
      <c r="H795" s="2" t="str">
        <f t="shared" si="12"/>
        <v>EG_SOLARGMNR</v>
      </c>
    </row>
    <row r="796" spans="1:8" x14ac:dyDescent="0.25">
      <c r="A796" t="s">
        <v>19</v>
      </c>
      <c r="B796" t="s">
        <v>6</v>
      </c>
      <c r="C796" t="s">
        <v>12</v>
      </c>
      <c r="D796" t="s">
        <v>356</v>
      </c>
      <c r="E796">
        <v>2026</v>
      </c>
      <c r="F796">
        <v>0</v>
      </c>
      <c r="G796">
        <v>0</v>
      </c>
      <c r="H796" s="2" t="str">
        <f t="shared" si="12"/>
        <v>EG_SOLARGMNR</v>
      </c>
    </row>
    <row r="797" spans="1:8" x14ac:dyDescent="0.25">
      <c r="A797" t="s">
        <v>19</v>
      </c>
      <c r="B797" t="s">
        <v>6</v>
      </c>
      <c r="C797" t="s">
        <v>12</v>
      </c>
      <c r="D797" t="s">
        <v>356</v>
      </c>
      <c r="E797">
        <v>2027</v>
      </c>
      <c r="F797">
        <v>0</v>
      </c>
      <c r="G797">
        <v>0</v>
      </c>
      <c r="H797" s="2" t="str">
        <f t="shared" si="12"/>
        <v>EG_SOLARGMNR</v>
      </c>
    </row>
    <row r="798" spans="1:8" x14ac:dyDescent="0.25">
      <c r="A798" t="s">
        <v>19</v>
      </c>
      <c r="B798" t="s">
        <v>6</v>
      </c>
      <c r="C798" t="s">
        <v>12</v>
      </c>
      <c r="D798" t="s">
        <v>356</v>
      </c>
      <c r="E798">
        <v>2028</v>
      </c>
      <c r="F798">
        <v>0</v>
      </c>
      <c r="G798">
        <v>5.9370000000000003</v>
      </c>
      <c r="H798" s="2" t="str">
        <f t="shared" si="12"/>
        <v>EG_SOLARGMNR</v>
      </c>
    </row>
    <row r="799" spans="1:8" x14ac:dyDescent="0.25">
      <c r="A799" t="s">
        <v>19</v>
      </c>
      <c r="B799" t="s">
        <v>6</v>
      </c>
      <c r="C799" t="s">
        <v>12</v>
      </c>
      <c r="D799" t="s">
        <v>356</v>
      </c>
      <c r="E799">
        <v>2029</v>
      </c>
      <c r="F799">
        <v>0</v>
      </c>
      <c r="G799">
        <v>5.9370000000000003</v>
      </c>
      <c r="H799" s="2" t="str">
        <f t="shared" si="12"/>
        <v>EG_SOLARGMNR</v>
      </c>
    </row>
    <row r="800" spans="1:8" x14ac:dyDescent="0.25">
      <c r="A800" t="s">
        <v>19</v>
      </c>
      <c r="B800" t="s">
        <v>6</v>
      </c>
      <c r="C800" t="s">
        <v>12</v>
      </c>
      <c r="D800" t="s">
        <v>356</v>
      </c>
      <c r="E800">
        <v>2030</v>
      </c>
      <c r="F800">
        <v>0</v>
      </c>
      <c r="G800">
        <v>5.9370000000000003</v>
      </c>
      <c r="H800" s="2" t="str">
        <f t="shared" si="12"/>
        <v>EG_SOLARGMNR</v>
      </c>
    </row>
    <row r="801" spans="1:8" x14ac:dyDescent="0.25">
      <c r="A801" t="s">
        <v>19</v>
      </c>
      <c r="B801" t="s">
        <v>6</v>
      </c>
      <c r="C801" t="s">
        <v>12</v>
      </c>
      <c r="D801" t="s">
        <v>356</v>
      </c>
      <c r="E801">
        <v>2031</v>
      </c>
      <c r="F801">
        <v>0</v>
      </c>
      <c r="G801">
        <v>5.9370000000000003</v>
      </c>
      <c r="H801" s="2" t="str">
        <f t="shared" si="12"/>
        <v>EG_SOLARGMNR</v>
      </c>
    </row>
    <row r="802" spans="1:8" x14ac:dyDescent="0.25">
      <c r="A802" t="s">
        <v>19</v>
      </c>
      <c r="B802" t="s">
        <v>6</v>
      </c>
      <c r="C802" t="s">
        <v>12</v>
      </c>
      <c r="D802" t="s">
        <v>356</v>
      </c>
      <c r="E802">
        <v>2032</v>
      </c>
      <c r="F802">
        <v>0</v>
      </c>
      <c r="G802">
        <v>6.5309999999999997</v>
      </c>
      <c r="H802" s="2" t="str">
        <f t="shared" si="12"/>
        <v>EG_SOLARGMNR</v>
      </c>
    </row>
    <row r="803" spans="1:8" x14ac:dyDescent="0.25">
      <c r="A803" t="s">
        <v>19</v>
      </c>
      <c r="B803" t="s">
        <v>6</v>
      </c>
      <c r="C803" t="s">
        <v>12</v>
      </c>
      <c r="D803" t="s">
        <v>356</v>
      </c>
      <c r="E803">
        <v>2033</v>
      </c>
      <c r="F803">
        <v>0</v>
      </c>
      <c r="G803">
        <v>6.5309999999999997</v>
      </c>
      <c r="H803" s="2" t="str">
        <f t="shared" si="12"/>
        <v>EG_SOLARGMNR</v>
      </c>
    </row>
    <row r="804" spans="1:8" x14ac:dyDescent="0.25">
      <c r="A804" t="s">
        <v>19</v>
      </c>
      <c r="B804" t="s">
        <v>6</v>
      </c>
      <c r="C804" t="s">
        <v>12</v>
      </c>
      <c r="D804" t="s">
        <v>356</v>
      </c>
      <c r="E804">
        <v>2034</v>
      </c>
      <c r="F804">
        <v>0</v>
      </c>
      <c r="G804">
        <v>6.5309999999999997</v>
      </c>
      <c r="H804" s="2" t="str">
        <f t="shared" si="12"/>
        <v>EG_SOLARGMNR</v>
      </c>
    </row>
    <row r="805" spans="1:8" x14ac:dyDescent="0.25">
      <c r="A805" t="s">
        <v>19</v>
      </c>
      <c r="B805" t="s">
        <v>6</v>
      </c>
      <c r="C805" t="s">
        <v>12</v>
      </c>
      <c r="D805" t="s">
        <v>356</v>
      </c>
      <c r="E805">
        <v>2035</v>
      </c>
      <c r="F805">
        <v>0</v>
      </c>
      <c r="G805">
        <v>6.5309999999999997</v>
      </c>
      <c r="H805" s="2" t="str">
        <f t="shared" si="12"/>
        <v>EG_SOLARGMNR</v>
      </c>
    </row>
    <row r="806" spans="1:8" x14ac:dyDescent="0.25">
      <c r="A806" t="s">
        <v>19</v>
      </c>
      <c r="B806" t="s">
        <v>6</v>
      </c>
      <c r="C806" t="s">
        <v>12</v>
      </c>
      <c r="D806" t="s">
        <v>356</v>
      </c>
      <c r="E806">
        <v>2036</v>
      </c>
      <c r="F806">
        <v>0</v>
      </c>
      <c r="G806">
        <v>6.5309999999999997</v>
      </c>
      <c r="H806" s="2" t="str">
        <f t="shared" si="12"/>
        <v>EG_SOLARGMNR</v>
      </c>
    </row>
    <row r="807" spans="1:8" x14ac:dyDescent="0.25">
      <c r="A807" t="s">
        <v>19</v>
      </c>
      <c r="B807" t="s">
        <v>6</v>
      </c>
      <c r="C807" t="s">
        <v>12</v>
      </c>
      <c r="D807" t="s">
        <v>356</v>
      </c>
      <c r="E807">
        <v>2037</v>
      </c>
      <c r="F807">
        <v>0</v>
      </c>
      <c r="G807">
        <v>7.1840000000000002</v>
      </c>
      <c r="H807" s="2" t="str">
        <f t="shared" si="12"/>
        <v>EG_SOLARGMNR</v>
      </c>
    </row>
    <row r="808" spans="1:8" x14ac:dyDescent="0.25">
      <c r="A808" t="s">
        <v>19</v>
      </c>
      <c r="B808" t="s">
        <v>6</v>
      </c>
      <c r="C808" t="s">
        <v>12</v>
      </c>
      <c r="D808" t="s">
        <v>356</v>
      </c>
      <c r="E808">
        <v>2038</v>
      </c>
      <c r="F808">
        <v>0</v>
      </c>
      <c r="G808">
        <v>7.1840000000000002</v>
      </c>
      <c r="H808" s="2" t="str">
        <f t="shared" si="12"/>
        <v>EG_SOLARGMNR</v>
      </c>
    </row>
    <row r="809" spans="1:8" x14ac:dyDescent="0.25">
      <c r="A809" t="s">
        <v>19</v>
      </c>
      <c r="B809" t="s">
        <v>6</v>
      </c>
      <c r="C809" t="s">
        <v>12</v>
      </c>
      <c r="D809" t="s">
        <v>356</v>
      </c>
      <c r="E809">
        <v>2039</v>
      </c>
      <c r="F809">
        <v>0</v>
      </c>
      <c r="G809">
        <v>7.1840000000000002</v>
      </c>
      <c r="H809" s="2" t="str">
        <f t="shared" si="12"/>
        <v>EG_SOLARGMNR</v>
      </c>
    </row>
    <row r="810" spans="1:8" x14ac:dyDescent="0.25">
      <c r="A810" t="s">
        <v>19</v>
      </c>
      <c r="B810" t="s">
        <v>6</v>
      </c>
      <c r="C810" t="s">
        <v>12</v>
      </c>
      <c r="D810" t="s">
        <v>356</v>
      </c>
      <c r="E810">
        <v>2040</v>
      </c>
      <c r="F810">
        <v>0</v>
      </c>
      <c r="G810">
        <v>7.1840000000000002</v>
      </c>
      <c r="H810" s="2" t="str">
        <f t="shared" si="12"/>
        <v>EG_SOLARGMNR</v>
      </c>
    </row>
    <row r="811" spans="1:8" x14ac:dyDescent="0.25">
      <c r="A811" t="s">
        <v>19</v>
      </c>
      <c r="B811" t="s">
        <v>6</v>
      </c>
      <c r="C811" t="s">
        <v>12</v>
      </c>
      <c r="D811" t="s">
        <v>356</v>
      </c>
      <c r="E811">
        <v>2041</v>
      </c>
      <c r="F811">
        <v>0</v>
      </c>
      <c r="G811">
        <v>7.1840000000000002</v>
      </c>
      <c r="H811" s="2" t="str">
        <f t="shared" si="12"/>
        <v>EG_SOLARGMNR</v>
      </c>
    </row>
    <row r="812" spans="1:8" x14ac:dyDescent="0.25">
      <c r="A812" t="s">
        <v>19</v>
      </c>
      <c r="B812" t="s">
        <v>6</v>
      </c>
      <c r="C812" t="s">
        <v>12</v>
      </c>
      <c r="D812" t="s">
        <v>355</v>
      </c>
      <c r="E812">
        <v>2024</v>
      </c>
      <c r="F812">
        <v>8.6999999999999994E-2</v>
      </c>
      <c r="G812">
        <v>8.6999999999999994E-2</v>
      </c>
      <c r="H812" s="2" t="str">
        <f t="shared" si="12"/>
        <v>EG_SOLARGMNR</v>
      </c>
    </row>
    <row r="813" spans="1:8" x14ac:dyDescent="0.25">
      <c r="A813" t="s">
        <v>19</v>
      </c>
      <c r="B813" t="s">
        <v>6</v>
      </c>
      <c r="C813" t="s">
        <v>12</v>
      </c>
      <c r="D813" t="s">
        <v>355</v>
      </c>
      <c r="E813">
        <v>2025</v>
      </c>
      <c r="F813">
        <v>8.6999999999999994E-2</v>
      </c>
      <c r="G813">
        <v>8.6999999999999994E-2</v>
      </c>
      <c r="H813" s="2" t="str">
        <f t="shared" si="12"/>
        <v>EG_SOLARGMNR</v>
      </c>
    </row>
    <row r="814" spans="1:8" x14ac:dyDescent="0.25">
      <c r="A814" t="s">
        <v>19</v>
      </c>
      <c r="B814" t="s">
        <v>6</v>
      </c>
      <c r="C814" t="s">
        <v>12</v>
      </c>
      <c r="D814" t="s">
        <v>355</v>
      </c>
      <c r="E814">
        <v>2026</v>
      </c>
      <c r="F814">
        <v>0</v>
      </c>
      <c r="G814">
        <v>0</v>
      </c>
      <c r="H814" s="2" t="str">
        <f t="shared" si="12"/>
        <v>EG_SOLARGMNR</v>
      </c>
    </row>
    <row r="815" spans="1:8" x14ac:dyDescent="0.25">
      <c r="A815" t="s">
        <v>19</v>
      </c>
      <c r="B815" t="s">
        <v>6</v>
      </c>
      <c r="C815" t="s">
        <v>12</v>
      </c>
      <c r="D815" t="s">
        <v>355</v>
      </c>
      <c r="E815">
        <v>2027</v>
      </c>
      <c r="F815">
        <v>0</v>
      </c>
      <c r="G815">
        <v>0</v>
      </c>
      <c r="H815" s="2" t="str">
        <f t="shared" si="12"/>
        <v>EG_SOLARGMNR</v>
      </c>
    </row>
    <row r="816" spans="1:8" x14ac:dyDescent="0.25">
      <c r="A816" t="s">
        <v>19</v>
      </c>
      <c r="B816" t="s">
        <v>6</v>
      </c>
      <c r="C816" t="s">
        <v>12</v>
      </c>
      <c r="D816" t="s">
        <v>355</v>
      </c>
      <c r="E816">
        <v>2028</v>
      </c>
      <c r="F816">
        <v>0</v>
      </c>
      <c r="G816">
        <v>0.15</v>
      </c>
      <c r="H816" s="2" t="str">
        <f t="shared" si="12"/>
        <v>EG_SOLARGMNR</v>
      </c>
    </row>
    <row r="817" spans="1:8" x14ac:dyDescent="0.25">
      <c r="A817" t="s">
        <v>19</v>
      </c>
      <c r="B817" t="s">
        <v>6</v>
      </c>
      <c r="C817" t="s">
        <v>12</v>
      </c>
      <c r="D817" t="s">
        <v>355</v>
      </c>
      <c r="E817">
        <v>2029</v>
      </c>
      <c r="F817">
        <v>0</v>
      </c>
      <c r="G817">
        <v>0.15</v>
      </c>
      <c r="H817" s="2" t="str">
        <f t="shared" si="12"/>
        <v>EG_SOLARGMNR</v>
      </c>
    </row>
    <row r="818" spans="1:8" x14ac:dyDescent="0.25">
      <c r="A818" t="s">
        <v>19</v>
      </c>
      <c r="B818" t="s">
        <v>6</v>
      </c>
      <c r="C818" t="s">
        <v>12</v>
      </c>
      <c r="D818" t="s">
        <v>355</v>
      </c>
      <c r="E818">
        <v>2030</v>
      </c>
      <c r="F818">
        <v>0</v>
      </c>
      <c r="G818">
        <v>0.15</v>
      </c>
      <c r="H818" s="2" t="str">
        <f t="shared" si="12"/>
        <v>EG_SOLARGMNR</v>
      </c>
    </row>
    <row r="819" spans="1:8" x14ac:dyDescent="0.25">
      <c r="A819" t="s">
        <v>19</v>
      </c>
      <c r="B819" t="s">
        <v>6</v>
      </c>
      <c r="C819" t="s">
        <v>12</v>
      </c>
      <c r="D819" t="s">
        <v>355</v>
      </c>
      <c r="E819">
        <v>2031</v>
      </c>
      <c r="F819">
        <v>0</v>
      </c>
      <c r="G819">
        <v>0.15</v>
      </c>
      <c r="H819" s="2" t="str">
        <f t="shared" si="12"/>
        <v>EG_SOLARGMNR</v>
      </c>
    </row>
    <row r="820" spans="1:8" x14ac:dyDescent="0.25">
      <c r="A820" t="s">
        <v>19</v>
      </c>
      <c r="B820" t="s">
        <v>6</v>
      </c>
      <c r="C820" t="s">
        <v>12</v>
      </c>
      <c r="D820" t="s">
        <v>355</v>
      </c>
      <c r="E820">
        <v>2032</v>
      </c>
      <c r="F820">
        <v>0</v>
      </c>
      <c r="G820">
        <v>0.16500000000000001</v>
      </c>
      <c r="H820" s="2" t="str">
        <f t="shared" si="12"/>
        <v>EG_SOLARGMNR</v>
      </c>
    </row>
    <row r="821" spans="1:8" x14ac:dyDescent="0.25">
      <c r="A821" t="s">
        <v>19</v>
      </c>
      <c r="B821" t="s">
        <v>6</v>
      </c>
      <c r="C821" t="s">
        <v>12</v>
      </c>
      <c r="D821" t="s">
        <v>355</v>
      </c>
      <c r="E821">
        <v>2033</v>
      </c>
      <c r="F821">
        <v>0</v>
      </c>
      <c r="G821">
        <v>0.16500000000000001</v>
      </c>
      <c r="H821" s="2" t="str">
        <f t="shared" si="12"/>
        <v>EG_SOLARGMNR</v>
      </c>
    </row>
    <row r="822" spans="1:8" x14ac:dyDescent="0.25">
      <c r="A822" t="s">
        <v>19</v>
      </c>
      <c r="B822" t="s">
        <v>6</v>
      </c>
      <c r="C822" t="s">
        <v>12</v>
      </c>
      <c r="D822" t="s">
        <v>355</v>
      </c>
      <c r="E822">
        <v>2034</v>
      </c>
      <c r="F822">
        <v>0</v>
      </c>
      <c r="G822">
        <v>0.16500000000000001</v>
      </c>
      <c r="H822" s="2" t="str">
        <f t="shared" si="12"/>
        <v>EG_SOLARGMNR</v>
      </c>
    </row>
    <row r="823" spans="1:8" x14ac:dyDescent="0.25">
      <c r="A823" t="s">
        <v>19</v>
      </c>
      <c r="B823" t="s">
        <v>6</v>
      </c>
      <c r="C823" t="s">
        <v>12</v>
      </c>
      <c r="D823" t="s">
        <v>355</v>
      </c>
      <c r="E823">
        <v>2035</v>
      </c>
      <c r="F823">
        <v>0</v>
      </c>
      <c r="G823">
        <v>0.16500000000000001</v>
      </c>
      <c r="H823" s="2" t="str">
        <f t="shared" si="12"/>
        <v>EG_SOLARGMNR</v>
      </c>
    </row>
    <row r="824" spans="1:8" x14ac:dyDescent="0.25">
      <c r="A824" t="s">
        <v>19</v>
      </c>
      <c r="B824" t="s">
        <v>6</v>
      </c>
      <c r="C824" t="s">
        <v>12</v>
      </c>
      <c r="D824" t="s">
        <v>355</v>
      </c>
      <c r="E824">
        <v>2036</v>
      </c>
      <c r="F824">
        <v>0</v>
      </c>
      <c r="G824">
        <v>0.16500000000000001</v>
      </c>
      <c r="H824" s="2" t="str">
        <f t="shared" si="12"/>
        <v>EG_SOLARGMNR</v>
      </c>
    </row>
    <row r="825" spans="1:8" x14ac:dyDescent="0.25">
      <c r="A825" t="s">
        <v>19</v>
      </c>
      <c r="B825" t="s">
        <v>6</v>
      </c>
      <c r="C825" t="s">
        <v>12</v>
      </c>
      <c r="D825" t="s">
        <v>355</v>
      </c>
      <c r="E825">
        <v>2037</v>
      </c>
      <c r="F825">
        <v>0</v>
      </c>
      <c r="G825">
        <v>0.182</v>
      </c>
      <c r="H825" s="2" t="str">
        <f t="shared" si="12"/>
        <v>EG_SOLARGMNR</v>
      </c>
    </row>
    <row r="826" spans="1:8" x14ac:dyDescent="0.25">
      <c r="A826" t="s">
        <v>19</v>
      </c>
      <c r="B826" t="s">
        <v>6</v>
      </c>
      <c r="C826" t="s">
        <v>12</v>
      </c>
      <c r="D826" t="s">
        <v>355</v>
      </c>
      <c r="E826">
        <v>2038</v>
      </c>
      <c r="F826">
        <v>0</v>
      </c>
      <c r="G826">
        <v>0.182</v>
      </c>
      <c r="H826" s="2" t="str">
        <f t="shared" si="12"/>
        <v>EG_SOLARGMNR</v>
      </c>
    </row>
    <row r="827" spans="1:8" x14ac:dyDescent="0.25">
      <c r="A827" t="s">
        <v>19</v>
      </c>
      <c r="B827" t="s">
        <v>6</v>
      </c>
      <c r="C827" t="s">
        <v>12</v>
      </c>
      <c r="D827" t="s">
        <v>355</v>
      </c>
      <c r="E827">
        <v>2039</v>
      </c>
      <c r="F827">
        <v>0</v>
      </c>
      <c r="G827">
        <v>0.182</v>
      </c>
      <c r="H827" s="2" t="str">
        <f t="shared" si="12"/>
        <v>EG_SOLARGMNR</v>
      </c>
    </row>
    <row r="828" spans="1:8" x14ac:dyDescent="0.25">
      <c r="A828" t="s">
        <v>19</v>
      </c>
      <c r="B828" t="s">
        <v>6</v>
      </c>
      <c r="C828" t="s">
        <v>12</v>
      </c>
      <c r="D828" t="s">
        <v>355</v>
      </c>
      <c r="E828">
        <v>2040</v>
      </c>
      <c r="F828">
        <v>0</v>
      </c>
      <c r="G828">
        <v>0.182</v>
      </c>
      <c r="H828" s="2" t="str">
        <f t="shared" si="12"/>
        <v>EG_SOLARGMNR</v>
      </c>
    </row>
    <row r="829" spans="1:8" x14ac:dyDescent="0.25">
      <c r="A829" t="s">
        <v>19</v>
      </c>
      <c r="B829" t="s">
        <v>6</v>
      </c>
      <c r="C829" t="s">
        <v>12</v>
      </c>
      <c r="D829" t="s">
        <v>355</v>
      </c>
      <c r="E829">
        <v>2041</v>
      </c>
      <c r="F829">
        <v>0</v>
      </c>
      <c r="G829">
        <v>0.182</v>
      </c>
      <c r="H829" s="2" t="str">
        <f t="shared" si="12"/>
        <v>EG_SOLARGMNR</v>
      </c>
    </row>
    <row r="830" spans="1:8" x14ac:dyDescent="0.25">
      <c r="A830" t="s">
        <v>19</v>
      </c>
      <c r="B830" t="s">
        <v>6</v>
      </c>
      <c r="C830" t="s">
        <v>12</v>
      </c>
      <c r="D830" t="s">
        <v>354</v>
      </c>
      <c r="E830">
        <v>2024</v>
      </c>
      <c r="F830">
        <v>3.8650000000000002</v>
      </c>
      <c r="G830">
        <v>3.8650000000000002</v>
      </c>
      <c r="H830" s="2" t="str">
        <f t="shared" si="12"/>
        <v>EG_SOLARGMNR</v>
      </c>
    </row>
    <row r="831" spans="1:8" x14ac:dyDescent="0.25">
      <c r="A831" t="s">
        <v>19</v>
      </c>
      <c r="B831" t="s">
        <v>6</v>
      </c>
      <c r="C831" t="s">
        <v>12</v>
      </c>
      <c r="D831" t="s">
        <v>354</v>
      </c>
      <c r="E831">
        <v>2025</v>
      </c>
      <c r="F831">
        <v>3.9239999999999999</v>
      </c>
      <c r="G831">
        <v>3.9239999999999999</v>
      </c>
      <c r="H831" s="2" t="str">
        <f t="shared" si="12"/>
        <v>EG_SOLARGMNR</v>
      </c>
    </row>
    <row r="832" spans="1:8" x14ac:dyDescent="0.25">
      <c r="A832" t="s">
        <v>19</v>
      </c>
      <c r="B832" t="s">
        <v>6</v>
      </c>
      <c r="C832" t="s">
        <v>12</v>
      </c>
      <c r="D832" t="s">
        <v>354</v>
      </c>
      <c r="E832">
        <v>2026</v>
      </c>
      <c r="F832">
        <v>12.282</v>
      </c>
      <c r="G832">
        <v>12.282</v>
      </c>
      <c r="H832" s="2" t="str">
        <f t="shared" si="12"/>
        <v>EG_SOLARGMNR</v>
      </c>
    </row>
    <row r="833" spans="1:8" x14ac:dyDescent="0.25">
      <c r="A833" t="s">
        <v>19</v>
      </c>
      <c r="B833" t="s">
        <v>6</v>
      </c>
      <c r="C833" t="s">
        <v>12</v>
      </c>
      <c r="D833" t="s">
        <v>354</v>
      </c>
      <c r="E833">
        <v>2027</v>
      </c>
      <c r="F833">
        <v>10.103999999999999</v>
      </c>
      <c r="G833">
        <v>10.103999999999999</v>
      </c>
      <c r="H833" s="2" t="str">
        <f t="shared" si="12"/>
        <v>EG_SOLARGMNR</v>
      </c>
    </row>
    <row r="834" spans="1:8" x14ac:dyDescent="0.25">
      <c r="A834" t="s">
        <v>19</v>
      </c>
      <c r="B834" t="s">
        <v>6</v>
      </c>
      <c r="C834" t="s">
        <v>12</v>
      </c>
      <c r="D834" t="s">
        <v>354</v>
      </c>
      <c r="E834">
        <v>2028</v>
      </c>
      <c r="F834">
        <v>0.32900000000000001</v>
      </c>
      <c r="G834">
        <v>7.6079999999999997</v>
      </c>
      <c r="H834" s="2" t="str">
        <f t="shared" si="12"/>
        <v>EG_SOLARGMNR</v>
      </c>
    </row>
    <row r="835" spans="1:8" x14ac:dyDescent="0.25">
      <c r="A835" t="s">
        <v>19</v>
      </c>
      <c r="B835" t="s">
        <v>6</v>
      </c>
      <c r="C835" t="s">
        <v>12</v>
      </c>
      <c r="D835" t="s">
        <v>354</v>
      </c>
      <c r="E835">
        <v>2029</v>
      </c>
      <c r="F835">
        <v>1.881</v>
      </c>
      <c r="G835">
        <v>7.6079999999999997</v>
      </c>
      <c r="H835" s="2" t="str">
        <f t="shared" ref="H835:H898" si="13">_xlfn.CONCAT(A835,C835)</f>
        <v>EG_SOLARGMNR</v>
      </c>
    </row>
    <row r="836" spans="1:8" x14ac:dyDescent="0.25">
      <c r="A836" t="s">
        <v>19</v>
      </c>
      <c r="B836" t="s">
        <v>6</v>
      </c>
      <c r="C836" t="s">
        <v>12</v>
      </c>
      <c r="D836" t="s">
        <v>354</v>
      </c>
      <c r="E836">
        <v>2030</v>
      </c>
      <c r="F836">
        <v>0</v>
      </c>
      <c r="G836">
        <v>7.6079999999999997</v>
      </c>
      <c r="H836" s="2" t="str">
        <f t="shared" si="13"/>
        <v>EG_SOLARGMNR</v>
      </c>
    </row>
    <row r="837" spans="1:8" x14ac:dyDescent="0.25">
      <c r="A837" t="s">
        <v>19</v>
      </c>
      <c r="B837" t="s">
        <v>6</v>
      </c>
      <c r="C837" t="s">
        <v>12</v>
      </c>
      <c r="D837" t="s">
        <v>354</v>
      </c>
      <c r="E837">
        <v>2031</v>
      </c>
      <c r="F837">
        <v>0</v>
      </c>
      <c r="G837">
        <v>7.6079999999999997</v>
      </c>
      <c r="H837" s="2" t="str">
        <f t="shared" si="13"/>
        <v>EG_SOLARGMNR</v>
      </c>
    </row>
    <row r="838" spans="1:8" x14ac:dyDescent="0.25">
      <c r="A838" t="s">
        <v>19</v>
      </c>
      <c r="B838" t="s">
        <v>6</v>
      </c>
      <c r="C838" t="s">
        <v>12</v>
      </c>
      <c r="D838" t="s">
        <v>354</v>
      </c>
      <c r="E838">
        <v>2032</v>
      </c>
      <c r="F838">
        <v>0</v>
      </c>
      <c r="G838">
        <v>8.3689999999999998</v>
      </c>
      <c r="H838" s="2" t="str">
        <f t="shared" si="13"/>
        <v>EG_SOLARGMNR</v>
      </c>
    </row>
    <row r="839" spans="1:8" x14ac:dyDescent="0.25">
      <c r="A839" t="s">
        <v>19</v>
      </c>
      <c r="B839" t="s">
        <v>6</v>
      </c>
      <c r="C839" t="s">
        <v>12</v>
      </c>
      <c r="D839" t="s">
        <v>354</v>
      </c>
      <c r="E839">
        <v>2033</v>
      </c>
      <c r="F839">
        <v>0</v>
      </c>
      <c r="G839">
        <v>8.3689999999999998</v>
      </c>
      <c r="H839" s="2" t="str">
        <f t="shared" si="13"/>
        <v>EG_SOLARGMNR</v>
      </c>
    </row>
    <row r="840" spans="1:8" x14ac:dyDescent="0.25">
      <c r="A840" t="s">
        <v>19</v>
      </c>
      <c r="B840" t="s">
        <v>6</v>
      </c>
      <c r="C840" t="s">
        <v>12</v>
      </c>
      <c r="D840" t="s">
        <v>354</v>
      </c>
      <c r="E840">
        <v>2034</v>
      </c>
      <c r="F840">
        <v>0</v>
      </c>
      <c r="G840">
        <v>8.3689999999999998</v>
      </c>
      <c r="H840" s="2" t="str">
        <f t="shared" si="13"/>
        <v>EG_SOLARGMNR</v>
      </c>
    </row>
    <row r="841" spans="1:8" x14ac:dyDescent="0.25">
      <c r="A841" t="s">
        <v>19</v>
      </c>
      <c r="B841" t="s">
        <v>6</v>
      </c>
      <c r="C841" t="s">
        <v>12</v>
      </c>
      <c r="D841" t="s">
        <v>354</v>
      </c>
      <c r="E841">
        <v>2035</v>
      </c>
      <c r="F841">
        <v>0</v>
      </c>
      <c r="G841">
        <v>8.3689999999999998</v>
      </c>
      <c r="H841" s="2" t="str">
        <f t="shared" si="13"/>
        <v>EG_SOLARGMNR</v>
      </c>
    </row>
    <row r="842" spans="1:8" x14ac:dyDescent="0.25">
      <c r="A842" t="s">
        <v>19</v>
      </c>
      <c r="B842" t="s">
        <v>6</v>
      </c>
      <c r="C842" t="s">
        <v>12</v>
      </c>
      <c r="D842" t="s">
        <v>354</v>
      </c>
      <c r="E842">
        <v>2036</v>
      </c>
      <c r="F842">
        <v>0</v>
      </c>
      <c r="G842">
        <v>8.3689999999999998</v>
      </c>
      <c r="H842" s="2" t="str">
        <f t="shared" si="13"/>
        <v>EG_SOLARGMNR</v>
      </c>
    </row>
    <row r="843" spans="1:8" x14ac:dyDescent="0.25">
      <c r="A843" t="s">
        <v>19</v>
      </c>
      <c r="B843" t="s">
        <v>6</v>
      </c>
      <c r="C843" t="s">
        <v>12</v>
      </c>
      <c r="D843" t="s">
        <v>354</v>
      </c>
      <c r="E843">
        <v>2037</v>
      </c>
      <c r="F843">
        <v>0</v>
      </c>
      <c r="G843">
        <v>9.2059999999999995</v>
      </c>
      <c r="H843" s="2" t="str">
        <f t="shared" si="13"/>
        <v>EG_SOLARGMNR</v>
      </c>
    </row>
    <row r="844" spans="1:8" x14ac:dyDescent="0.25">
      <c r="A844" t="s">
        <v>19</v>
      </c>
      <c r="B844" t="s">
        <v>6</v>
      </c>
      <c r="C844" t="s">
        <v>12</v>
      </c>
      <c r="D844" t="s">
        <v>354</v>
      </c>
      <c r="E844">
        <v>2038</v>
      </c>
      <c r="F844">
        <v>0</v>
      </c>
      <c r="G844">
        <v>9.2059999999999995</v>
      </c>
      <c r="H844" s="2" t="str">
        <f t="shared" si="13"/>
        <v>EG_SOLARGMNR</v>
      </c>
    </row>
    <row r="845" spans="1:8" x14ac:dyDescent="0.25">
      <c r="A845" t="s">
        <v>19</v>
      </c>
      <c r="B845" t="s">
        <v>6</v>
      </c>
      <c r="C845" t="s">
        <v>12</v>
      </c>
      <c r="D845" t="s">
        <v>354</v>
      </c>
      <c r="E845">
        <v>2039</v>
      </c>
      <c r="F845">
        <v>0</v>
      </c>
      <c r="G845">
        <v>9.2059999999999995</v>
      </c>
      <c r="H845" s="2" t="str">
        <f t="shared" si="13"/>
        <v>EG_SOLARGMNR</v>
      </c>
    </row>
    <row r="846" spans="1:8" x14ac:dyDescent="0.25">
      <c r="A846" t="s">
        <v>19</v>
      </c>
      <c r="B846" t="s">
        <v>6</v>
      </c>
      <c r="C846" t="s">
        <v>12</v>
      </c>
      <c r="D846" t="s">
        <v>354</v>
      </c>
      <c r="E846">
        <v>2040</v>
      </c>
      <c r="F846">
        <v>0</v>
      </c>
      <c r="G846">
        <v>9.2059999999999995</v>
      </c>
      <c r="H846" s="2" t="str">
        <f t="shared" si="13"/>
        <v>EG_SOLARGMNR</v>
      </c>
    </row>
    <row r="847" spans="1:8" x14ac:dyDescent="0.25">
      <c r="A847" t="s">
        <v>19</v>
      </c>
      <c r="B847" t="s">
        <v>6</v>
      </c>
      <c r="C847" t="s">
        <v>12</v>
      </c>
      <c r="D847" t="s">
        <v>354</v>
      </c>
      <c r="E847">
        <v>2041</v>
      </c>
      <c r="F847">
        <v>0</v>
      </c>
      <c r="G847">
        <v>9.2059999999999995</v>
      </c>
      <c r="H847" s="2" t="str">
        <f t="shared" si="13"/>
        <v>EG_SOLARGMNR</v>
      </c>
    </row>
    <row r="848" spans="1:8" x14ac:dyDescent="0.25">
      <c r="A848" t="s">
        <v>19</v>
      </c>
      <c r="B848" t="s">
        <v>6</v>
      </c>
      <c r="C848" t="s">
        <v>12</v>
      </c>
      <c r="D848" t="s">
        <v>353</v>
      </c>
      <c r="E848">
        <v>2024</v>
      </c>
      <c r="F848">
        <v>0.44700000000000001</v>
      </c>
      <c r="G848">
        <v>0.44700000000000001</v>
      </c>
      <c r="H848" s="2" t="str">
        <f t="shared" si="13"/>
        <v>EG_SOLARGMNR</v>
      </c>
    </row>
    <row r="849" spans="1:8" x14ac:dyDescent="0.25">
      <c r="A849" t="s">
        <v>19</v>
      </c>
      <c r="B849" t="s">
        <v>6</v>
      </c>
      <c r="C849" t="s">
        <v>12</v>
      </c>
      <c r="D849" t="s">
        <v>353</v>
      </c>
      <c r="E849">
        <v>2025</v>
      </c>
      <c r="F849">
        <v>0.44700000000000001</v>
      </c>
      <c r="G849">
        <v>0.44700000000000001</v>
      </c>
      <c r="H849" s="2" t="str">
        <f t="shared" si="13"/>
        <v>EG_SOLARGMNR</v>
      </c>
    </row>
    <row r="850" spans="1:8" x14ac:dyDescent="0.25">
      <c r="A850" t="s">
        <v>19</v>
      </c>
      <c r="B850" t="s">
        <v>6</v>
      </c>
      <c r="C850" t="s">
        <v>12</v>
      </c>
      <c r="D850" t="s">
        <v>353</v>
      </c>
      <c r="E850">
        <v>2026</v>
      </c>
      <c r="F850">
        <v>0.621</v>
      </c>
      <c r="G850">
        <v>0.621</v>
      </c>
      <c r="H850" s="2" t="str">
        <f t="shared" si="13"/>
        <v>EG_SOLARGMNR</v>
      </c>
    </row>
    <row r="851" spans="1:8" x14ac:dyDescent="0.25">
      <c r="A851" t="s">
        <v>19</v>
      </c>
      <c r="B851" t="s">
        <v>6</v>
      </c>
      <c r="C851" t="s">
        <v>12</v>
      </c>
      <c r="D851" t="s">
        <v>353</v>
      </c>
      <c r="E851">
        <v>2027</v>
      </c>
      <c r="F851">
        <v>1.5960000000000001</v>
      </c>
      <c r="G851">
        <v>1.5960000000000001</v>
      </c>
      <c r="H851" s="2" t="str">
        <f t="shared" si="13"/>
        <v>EG_SOLARGMNR</v>
      </c>
    </row>
    <row r="852" spans="1:8" x14ac:dyDescent="0.25">
      <c r="A852" t="s">
        <v>19</v>
      </c>
      <c r="B852" t="s">
        <v>6</v>
      </c>
      <c r="C852" t="s">
        <v>12</v>
      </c>
      <c r="D852" t="s">
        <v>353</v>
      </c>
      <c r="E852">
        <v>2028</v>
      </c>
      <c r="F852">
        <v>0</v>
      </c>
      <c r="G852">
        <v>1.2210000000000001</v>
      </c>
      <c r="H852" s="2" t="str">
        <f t="shared" si="13"/>
        <v>EG_SOLARGMNR</v>
      </c>
    </row>
    <row r="853" spans="1:8" x14ac:dyDescent="0.25">
      <c r="A853" t="s">
        <v>19</v>
      </c>
      <c r="B853" t="s">
        <v>6</v>
      </c>
      <c r="C853" t="s">
        <v>12</v>
      </c>
      <c r="D853" t="s">
        <v>353</v>
      </c>
      <c r="E853">
        <v>2029</v>
      </c>
      <c r="F853">
        <v>0</v>
      </c>
      <c r="G853">
        <v>1.2210000000000001</v>
      </c>
      <c r="H853" s="2" t="str">
        <f t="shared" si="13"/>
        <v>EG_SOLARGMNR</v>
      </c>
    </row>
    <row r="854" spans="1:8" x14ac:dyDescent="0.25">
      <c r="A854" t="s">
        <v>19</v>
      </c>
      <c r="B854" t="s">
        <v>6</v>
      </c>
      <c r="C854" t="s">
        <v>12</v>
      </c>
      <c r="D854" t="s">
        <v>353</v>
      </c>
      <c r="E854">
        <v>2030</v>
      </c>
      <c r="F854">
        <v>0</v>
      </c>
      <c r="G854">
        <v>1.2210000000000001</v>
      </c>
      <c r="H854" s="2" t="str">
        <f t="shared" si="13"/>
        <v>EG_SOLARGMNR</v>
      </c>
    </row>
    <row r="855" spans="1:8" x14ac:dyDescent="0.25">
      <c r="A855" t="s">
        <v>19</v>
      </c>
      <c r="B855" t="s">
        <v>6</v>
      </c>
      <c r="C855" t="s">
        <v>12</v>
      </c>
      <c r="D855" t="s">
        <v>353</v>
      </c>
      <c r="E855">
        <v>2031</v>
      </c>
      <c r="F855">
        <v>0</v>
      </c>
      <c r="G855">
        <v>1.2210000000000001</v>
      </c>
      <c r="H855" s="2" t="str">
        <f t="shared" si="13"/>
        <v>EG_SOLARGMNR</v>
      </c>
    </row>
    <row r="856" spans="1:8" x14ac:dyDescent="0.25">
      <c r="A856" t="s">
        <v>19</v>
      </c>
      <c r="B856" t="s">
        <v>6</v>
      </c>
      <c r="C856" t="s">
        <v>12</v>
      </c>
      <c r="D856" t="s">
        <v>353</v>
      </c>
      <c r="E856">
        <v>2032</v>
      </c>
      <c r="F856">
        <v>0</v>
      </c>
      <c r="G856">
        <v>1.343</v>
      </c>
      <c r="H856" s="2" t="str">
        <f t="shared" si="13"/>
        <v>EG_SOLARGMNR</v>
      </c>
    </row>
    <row r="857" spans="1:8" x14ac:dyDescent="0.25">
      <c r="A857" t="s">
        <v>19</v>
      </c>
      <c r="B857" t="s">
        <v>6</v>
      </c>
      <c r="C857" t="s">
        <v>12</v>
      </c>
      <c r="D857" t="s">
        <v>353</v>
      </c>
      <c r="E857">
        <v>2033</v>
      </c>
      <c r="F857">
        <v>0</v>
      </c>
      <c r="G857">
        <v>1.343</v>
      </c>
      <c r="H857" s="2" t="str">
        <f t="shared" si="13"/>
        <v>EG_SOLARGMNR</v>
      </c>
    </row>
    <row r="858" spans="1:8" x14ac:dyDescent="0.25">
      <c r="A858" t="s">
        <v>19</v>
      </c>
      <c r="B858" t="s">
        <v>6</v>
      </c>
      <c r="C858" t="s">
        <v>12</v>
      </c>
      <c r="D858" t="s">
        <v>353</v>
      </c>
      <c r="E858">
        <v>2034</v>
      </c>
      <c r="F858">
        <v>0</v>
      </c>
      <c r="G858">
        <v>1.343</v>
      </c>
      <c r="H858" s="2" t="str">
        <f t="shared" si="13"/>
        <v>EG_SOLARGMNR</v>
      </c>
    </row>
    <row r="859" spans="1:8" x14ac:dyDescent="0.25">
      <c r="A859" t="s">
        <v>19</v>
      </c>
      <c r="B859" t="s">
        <v>6</v>
      </c>
      <c r="C859" t="s">
        <v>12</v>
      </c>
      <c r="D859" t="s">
        <v>353</v>
      </c>
      <c r="E859">
        <v>2035</v>
      </c>
      <c r="F859">
        <v>0</v>
      </c>
      <c r="G859">
        <v>1.343</v>
      </c>
      <c r="H859" s="2" t="str">
        <f t="shared" si="13"/>
        <v>EG_SOLARGMNR</v>
      </c>
    </row>
    <row r="860" spans="1:8" x14ac:dyDescent="0.25">
      <c r="A860" t="s">
        <v>19</v>
      </c>
      <c r="B860" t="s">
        <v>6</v>
      </c>
      <c r="C860" t="s">
        <v>12</v>
      </c>
      <c r="D860" t="s">
        <v>353</v>
      </c>
      <c r="E860">
        <v>2036</v>
      </c>
      <c r="F860">
        <v>0</v>
      </c>
      <c r="G860">
        <v>1.343</v>
      </c>
      <c r="H860" s="2" t="str">
        <f t="shared" si="13"/>
        <v>EG_SOLARGMNR</v>
      </c>
    </row>
    <row r="861" spans="1:8" x14ac:dyDescent="0.25">
      <c r="A861" t="s">
        <v>19</v>
      </c>
      <c r="B861" t="s">
        <v>6</v>
      </c>
      <c r="C861" t="s">
        <v>12</v>
      </c>
      <c r="D861" t="s">
        <v>353</v>
      </c>
      <c r="E861">
        <v>2037</v>
      </c>
      <c r="F861">
        <v>0</v>
      </c>
      <c r="G861">
        <v>1.4770000000000001</v>
      </c>
      <c r="H861" s="2" t="str">
        <f t="shared" si="13"/>
        <v>EG_SOLARGMNR</v>
      </c>
    </row>
    <row r="862" spans="1:8" x14ac:dyDescent="0.25">
      <c r="A862" t="s">
        <v>19</v>
      </c>
      <c r="B862" t="s">
        <v>6</v>
      </c>
      <c r="C862" t="s">
        <v>12</v>
      </c>
      <c r="D862" t="s">
        <v>353</v>
      </c>
      <c r="E862">
        <v>2038</v>
      </c>
      <c r="F862">
        <v>0</v>
      </c>
      <c r="G862">
        <v>1.4770000000000001</v>
      </c>
      <c r="H862" s="2" t="str">
        <f t="shared" si="13"/>
        <v>EG_SOLARGMNR</v>
      </c>
    </row>
    <row r="863" spans="1:8" x14ac:dyDescent="0.25">
      <c r="A863" t="s">
        <v>19</v>
      </c>
      <c r="B863" t="s">
        <v>6</v>
      </c>
      <c r="C863" t="s">
        <v>12</v>
      </c>
      <c r="D863" t="s">
        <v>353</v>
      </c>
      <c r="E863">
        <v>2039</v>
      </c>
      <c r="F863">
        <v>0</v>
      </c>
      <c r="G863">
        <v>1.4770000000000001</v>
      </c>
      <c r="H863" s="2" t="str">
        <f t="shared" si="13"/>
        <v>EG_SOLARGMNR</v>
      </c>
    </row>
    <row r="864" spans="1:8" x14ac:dyDescent="0.25">
      <c r="A864" t="s">
        <v>19</v>
      </c>
      <c r="B864" t="s">
        <v>6</v>
      </c>
      <c r="C864" t="s">
        <v>12</v>
      </c>
      <c r="D864" t="s">
        <v>353</v>
      </c>
      <c r="E864">
        <v>2040</v>
      </c>
      <c r="F864">
        <v>0</v>
      </c>
      <c r="G864">
        <v>1.4770000000000001</v>
      </c>
      <c r="H864" s="2" t="str">
        <f t="shared" si="13"/>
        <v>EG_SOLARGMNR</v>
      </c>
    </row>
    <row r="865" spans="1:8" x14ac:dyDescent="0.25">
      <c r="A865" t="s">
        <v>19</v>
      </c>
      <c r="B865" t="s">
        <v>6</v>
      </c>
      <c r="C865" t="s">
        <v>12</v>
      </c>
      <c r="D865" t="s">
        <v>353</v>
      </c>
      <c r="E865">
        <v>2041</v>
      </c>
      <c r="F865">
        <v>0</v>
      </c>
      <c r="G865">
        <v>1.4770000000000001</v>
      </c>
      <c r="H865" s="2" t="str">
        <f t="shared" si="13"/>
        <v>EG_SOLARGMNR</v>
      </c>
    </row>
    <row r="866" spans="1:8" x14ac:dyDescent="0.25">
      <c r="A866" t="s">
        <v>19</v>
      </c>
      <c r="B866" t="s">
        <v>6</v>
      </c>
      <c r="C866" t="s">
        <v>12</v>
      </c>
      <c r="D866" t="s">
        <v>352</v>
      </c>
      <c r="E866">
        <v>2024</v>
      </c>
      <c r="F866">
        <v>2E-3</v>
      </c>
      <c r="G866">
        <v>2E-3</v>
      </c>
      <c r="H866" s="2" t="str">
        <f t="shared" si="13"/>
        <v>EG_SOLARGMNR</v>
      </c>
    </row>
    <row r="867" spans="1:8" x14ac:dyDescent="0.25">
      <c r="A867" t="s">
        <v>19</v>
      </c>
      <c r="B867" t="s">
        <v>6</v>
      </c>
      <c r="C867" t="s">
        <v>12</v>
      </c>
      <c r="D867" t="s">
        <v>352</v>
      </c>
      <c r="E867">
        <v>2025</v>
      </c>
      <c r="F867">
        <v>2E-3</v>
      </c>
      <c r="G867">
        <v>2E-3</v>
      </c>
      <c r="H867" s="2" t="str">
        <f t="shared" si="13"/>
        <v>EG_SOLARGMNR</v>
      </c>
    </row>
    <row r="868" spans="1:8" x14ac:dyDescent="0.25">
      <c r="A868" t="s">
        <v>19</v>
      </c>
      <c r="B868" t="s">
        <v>6</v>
      </c>
      <c r="C868" t="s">
        <v>12</v>
      </c>
      <c r="D868" t="s">
        <v>352</v>
      </c>
      <c r="E868">
        <v>2026</v>
      </c>
      <c r="F868">
        <v>0</v>
      </c>
      <c r="G868">
        <v>0</v>
      </c>
      <c r="H868" s="2" t="str">
        <f t="shared" si="13"/>
        <v>EG_SOLARGMNR</v>
      </c>
    </row>
    <row r="869" spans="1:8" x14ac:dyDescent="0.25">
      <c r="A869" t="s">
        <v>19</v>
      </c>
      <c r="B869" t="s">
        <v>6</v>
      </c>
      <c r="C869" t="s">
        <v>12</v>
      </c>
      <c r="D869" t="s">
        <v>352</v>
      </c>
      <c r="E869">
        <v>2027</v>
      </c>
      <c r="F869">
        <v>0</v>
      </c>
      <c r="G869">
        <v>0</v>
      </c>
      <c r="H869" s="2" t="str">
        <f t="shared" si="13"/>
        <v>EG_SOLARGMNR</v>
      </c>
    </row>
    <row r="870" spans="1:8" x14ac:dyDescent="0.25">
      <c r="A870" t="s">
        <v>19</v>
      </c>
      <c r="B870" t="s">
        <v>6</v>
      </c>
      <c r="C870" t="s">
        <v>12</v>
      </c>
      <c r="D870" t="s">
        <v>352</v>
      </c>
      <c r="E870">
        <v>2028</v>
      </c>
      <c r="F870">
        <v>0</v>
      </c>
      <c r="G870">
        <v>0.89800000000000002</v>
      </c>
      <c r="H870" s="2" t="str">
        <f t="shared" si="13"/>
        <v>EG_SOLARGMNR</v>
      </c>
    </row>
    <row r="871" spans="1:8" x14ac:dyDescent="0.25">
      <c r="A871" t="s">
        <v>19</v>
      </c>
      <c r="B871" t="s">
        <v>6</v>
      </c>
      <c r="C871" t="s">
        <v>12</v>
      </c>
      <c r="D871" t="s">
        <v>352</v>
      </c>
      <c r="E871">
        <v>2029</v>
      </c>
      <c r="F871">
        <v>0</v>
      </c>
      <c r="G871">
        <v>0.89800000000000002</v>
      </c>
      <c r="H871" s="2" t="str">
        <f t="shared" si="13"/>
        <v>EG_SOLARGMNR</v>
      </c>
    </row>
    <row r="872" spans="1:8" x14ac:dyDescent="0.25">
      <c r="A872" t="s">
        <v>19</v>
      </c>
      <c r="B872" t="s">
        <v>6</v>
      </c>
      <c r="C872" t="s">
        <v>12</v>
      </c>
      <c r="D872" t="s">
        <v>352</v>
      </c>
      <c r="E872">
        <v>2030</v>
      </c>
      <c r="F872">
        <v>0</v>
      </c>
      <c r="G872">
        <v>0.89800000000000002</v>
      </c>
      <c r="H872" s="2" t="str">
        <f t="shared" si="13"/>
        <v>EG_SOLARGMNR</v>
      </c>
    </row>
    <row r="873" spans="1:8" x14ac:dyDescent="0.25">
      <c r="A873" t="s">
        <v>19</v>
      </c>
      <c r="B873" t="s">
        <v>6</v>
      </c>
      <c r="C873" t="s">
        <v>12</v>
      </c>
      <c r="D873" t="s">
        <v>352</v>
      </c>
      <c r="E873">
        <v>2031</v>
      </c>
      <c r="F873">
        <v>0</v>
      </c>
      <c r="G873">
        <v>0.89800000000000002</v>
      </c>
      <c r="H873" s="2" t="str">
        <f t="shared" si="13"/>
        <v>EG_SOLARGMNR</v>
      </c>
    </row>
    <row r="874" spans="1:8" x14ac:dyDescent="0.25">
      <c r="A874" t="s">
        <v>19</v>
      </c>
      <c r="B874" t="s">
        <v>6</v>
      </c>
      <c r="C874" t="s">
        <v>12</v>
      </c>
      <c r="D874" t="s">
        <v>352</v>
      </c>
      <c r="E874">
        <v>2032</v>
      </c>
      <c r="F874">
        <v>0</v>
      </c>
      <c r="G874">
        <v>0.98799999999999999</v>
      </c>
      <c r="H874" s="2" t="str">
        <f t="shared" si="13"/>
        <v>EG_SOLARGMNR</v>
      </c>
    </row>
    <row r="875" spans="1:8" x14ac:dyDescent="0.25">
      <c r="A875" t="s">
        <v>19</v>
      </c>
      <c r="B875" t="s">
        <v>6</v>
      </c>
      <c r="C875" t="s">
        <v>12</v>
      </c>
      <c r="D875" t="s">
        <v>352</v>
      </c>
      <c r="E875">
        <v>2033</v>
      </c>
      <c r="F875">
        <v>0</v>
      </c>
      <c r="G875">
        <v>0.98799999999999999</v>
      </c>
      <c r="H875" s="2" t="str">
        <f t="shared" si="13"/>
        <v>EG_SOLARGMNR</v>
      </c>
    </row>
    <row r="876" spans="1:8" x14ac:dyDescent="0.25">
      <c r="A876" t="s">
        <v>19</v>
      </c>
      <c r="B876" t="s">
        <v>6</v>
      </c>
      <c r="C876" t="s">
        <v>12</v>
      </c>
      <c r="D876" t="s">
        <v>352</v>
      </c>
      <c r="E876">
        <v>2034</v>
      </c>
      <c r="F876">
        <v>0</v>
      </c>
      <c r="G876">
        <v>0.98799999999999999</v>
      </c>
      <c r="H876" s="2" t="str">
        <f t="shared" si="13"/>
        <v>EG_SOLARGMNR</v>
      </c>
    </row>
    <row r="877" spans="1:8" x14ac:dyDescent="0.25">
      <c r="A877" t="s">
        <v>19</v>
      </c>
      <c r="B877" t="s">
        <v>6</v>
      </c>
      <c r="C877" t="s">
        <v>12</v>
      </c>
      <c r="D877" t="s">
        <v>352</v>
      </c>
      <c r="E877">
        <v>2035</v>
      </c>
      <c r="F877">
        <v>0</v>
      </c>
      <c r="G877">
        <v>0.98799999999999999</v>
      </c>
      <c r="H877" s="2" t="str">
        <f t="shared" si="13"/>
        <v>EG_SOLARGMNR</v>
      </c>
    </row>
    <row r="878" spans="1:8" x14ac:dyDescent="0.25">
      <c r="A878" t="s">
        <v>19</v>
      </c>
      <c r="B878" t="s">
        <v>6</v>
      </c>
      <c r="C878" t="s">
        <v>12</v>
      </c>
      <c r="D878" t="s">
        <v>352</v>
      </c>
      <c r="E878">
        <v>2036</v>
      </c>
      <c r="F878">
        <v>0</v>
      </c>
      <c r="G878">
        <v>0.98799999999999999</v>
      </c>
      <c r="H878" s="2" t="str">
        <f t="shared" si="13"/>
        <v>EG_SOLARGMNR</v>
      </c>
    </row>
    <row r="879" spans="1:8" x14ac:dyDescent="0.25">
      <c r="A879" t="s">
        <v>19</v>
      </c>
      <c r="B879" t="s">
        <v>6</v>
      </c>
      <c r="C879" t="s">
        <v>12</v>
      </c>
      <c r="D879" t="s">
        <v>352</v>
      </c>
      <c r="E879">
        <v>2037</v>
      </c>
      <c r="F879">
        <v>0</v>
      </c>
      <c r="G879">
        <v>1.087</v>
      </c>
      <c r="H879" s="2" t="str">
        <f t="shared" si="13"/>
        <v>EG_SOLARGMNR</v>
      </c>
    </row>
    <row r="880" spans="1:8" x14ac:dyDescent="0.25">
      <c r="A880" t="s">
        <v>19</v>
      </c>
      <c r="B880" t="s">
        <v>6</v>
      </c>
      <c r="C880" t="s">
        <v>12</v>
      </c>
      <c r="D880" t="s">
        <v>352</v>
      </c>
      <c r="E880">
        <v>2038</v>
      </c>
      <c r="F880">
        <v>0</v>
      </c>
      <c r="G880">
        <v>1.087</v>
      </c>
      <c r="H880" s="2" t="str">
        <f t="shared" si="13"/>
        <v>EG_SOLARGMNR</v>
      </c>
    </row>
    <row r="881" spans="1:8" x14ac:dyDescent="0.25">
      <c r="A881" t="s">
        <v>19</v>
      </c>
      <c r="B881" t="s">
        <v>6</v>
      </c>
      <c r="C881" t="s">
        <v>12</v>
      </c>
      <c r="D881" t="s">
        <v>352</v>
      </c>
      <c r="E881">
        <v>2039</v>
      </c>
      <c r="F881">
        <v>0</v>
      </c>
      <c r="G881">
        <v>1.087</v>
      </c>
      <c r="H881" s="2" t="str">
        <f t="shared" si="13"/>
        <v>EG_SOLARGMNR</v>
      </c>
    </row>
    <row r="882" spans="1:8" x14ac:dyDescent="0.25">
      <c r="A882" t="s">
        <v>19</v>
      </c>
      <c r="B882" t="s">
        <v>6</v>
      </c>
      <c r="C882" t="s">
        <v>12</v>
      </c>
      <c r="D882" t="s">
        <v>352</v>
      </c>
      <c r="E882">
        <v>2040</v>
      </c>
      <c r="F882">
        <v>0</v>
      </c>
      <c r="G882">
        <v>1.087</v>
      </c>
      <c r="H882" s="2" t="str">
        <f t="shared" si="13"/>
        <v>EG_SOLARGMNR</v>
      </c>
    </row>
    <row r="883" spans="1:8" x14ac:dyDescent="0.25">
      <c r="A883" t="s">
        <v>19</v>
      </c>
      <c r="B883" t="s">
        <v>6</v>
      </c>
      <c r="C883" t="s">
        <v>12</v>
      </c>
      <c r="D883" t="s">
        <v>352</v>
      </c>
      <c r="E883">
        <v>2041</v>
      </c>
      <c r="F883">
        <v>0</v>
      </c>
      <c r="G883">
        <v>1.087</v>
      </c>
      <c r="H883" s="2" t="str">
        <f t="shared" si="13"/>
        <v>EG_SOLARGMNR</v>
      </c>
    </row>
    <row r="884" spans="1:8" x14ac:dyDescent="0.25">
      <c r="A884" t="s">
        <v>19</v>
      </c>
      <c r="B884" t="s">
        <v>6</v>
      </c>
      <c r="C884" t="s">
        <v>10</v>
      </c>
      <c r="D884" t="s">
        <v>372</v>
      </c>
      <c r="E884">
        <v>2024</v>
      </c>
      <c r="F884">
        <v>0</v>
      </c>
      <c r="G884">
        <v>0</v>
      </c>
      <c r="H884" s="2" t="str">
        <f t="shared" si="13"/>
        <v>EG_SOLARGMER</v>
      </c>
    </row>
    <row r="885" spans="1:8" x14ac:dyDescent="0.25">
      <c r="A885" t="s">
        <v>19</v>
      </c>
      <c r="B885" t="s">
        <v>6</v>
      </c>
      <c r="C885" t="s">
        <v>10</v>
      </c>
      <c r="D885" t="s">
        <v>372</v>
      </c>
      <c r="E885">
        <v>2025</v>
      </c>
      <c r="F885">
        <v>0</v>
      </c>
      <c r="G885">
        <v>0</v>
      </c>
      <c r="H885" s="2" t="str">
        <f t="shared" si="13"/>
        <v>EG_SOLARGMER</v>
      </c>
    </row>
    <row r="886" spans="1:8" x14ac:dyDescent="0.25">
      <c r="A886" t="s">
        <v>19</v>
      </c>
      <c r="B886" t="s">
        <v>6</v>
      </c>
      <c r="C886" t="s">
        <v>10</v>
      </c>
      <c r="D886" t="s">
        <v>372</v>
      </c>
      <c r="E886">
        <v>2026</v>
      </c>
      <c r="F886">
        <v>0</v>
      </c>
      <c r="G886">
        <v>0</v>
      </c>
      <c r="H886" s="2" t="str">
        <f t="shared" si="13"/>
        <v>EG_SOLARGMER</v>
      </c>
    </row>
    <row r="887" spans="1:8" x14ac:dyDescent="0.25">
      <c r="A887" t="s">
        <v>19</v>
      </c>
      <c r="B887" t="s">
        <v>6</v>
      </c>
      <c r="C887" t="s">
        <v>10</v>
      </c>
      <c r="D887" t="s">
        <v>372</v>
      </c>
      <c r="E887">
        <v>2027</v>
      </c>
      <c r="F887">
        <v>0</v>
      </c>
      <c r="G887">
        <v>0</v>
      </c>
      <c r="H887" s="2" t="str">
        <f t="shared" si="13"/>
        <v>EG_SOLARGMER</v>
      </c>
    </row>
    <row r="888" spans="1:8" x14ac:dyDescent="0.25">
      <c r="A888" t="s">
        <v>19</v>
      </c>
      <c r="B888" t="s">
        <v>6</v>
      </c>
      <c r="C888" t="s">
        <v>10</v>
      </c>
      <c r="D888" t="s">
        <v>372</v>
      </c>
      <c r="E888">
        <v>2028</v>
      </c>
      <c r="F888">
        <v>0</v>
      </c>
      <c r="G888">
        <v>0.26400000000000001</v>
      </c>
      <c r="H888" s="2" t="str">
        <f t="shared" si="13"/>
        <v>EG_SOLARGMER</v>
      </c>
    </row>
    <row r="889" spans="1:8" x14ac:dyDescent="0.25">
      <c r="A889" t="s">
        <v>19</v>
      </c>
      <c r="B889" t="s">
        <v>6</v>
      </c>
      <c r="C889" t="s">
        <v>10</v>
      </c>
      <c r="D889" t="s">
        <v>372</v>
      </c>
      <c r="E889">
        <v>2029</v>
      </c>
      <c r="F889">
        <v>0</v>
      </c>
      <c r="G889">
        <v>0.26400000000000001</v>
      </c>
      <c r="H889" s="2" t="str">
        <f t="shared" si="13"/>
        <v>EG_SOLARGMER</v>
      </c>
    </row>
    <row r="890" spans="1:8" x14ac:dyDescent="0.25">
      <c r="A890" t="s">
        <v>19</v>
      </c>
      <c r="B890" t="s">
        <v>6</v>
      </c>
      <c r="C890" t="s">
        <v>10</v>
      </c>
      <c r="D890" t="s">
        <v>372</v>
      </c>
      <c r="E890">
        <v>2030</v>
      </c>
      <c r="F890">
        <v>0</v>
      </c>
      <c r="G890">
        <v>0.26400000000000001</v>
      </c>
      <c r="H890" s="2" t="str">
        <f t="shared" si="13"/>
        <v>EG_SOLARGMER</v>
      </c>
    </row>
    <row r="891" spans="1:8" x14ac:dyDescent="0.25">
      <c r="A891" t="s">
        <v>19</v>
      </c>
      <c r="B891" t="s">
        <v>6</v>
      </c>
      <c r="C891" t="s">
        <v>10</v>
      </c>
      <c r="D891" t="s">
        <v>372</v>
      </c>
      <c r="E891">
        <v>2031</v>
      </c>
      <c r="F891">
        <v>0</v>
      </c>
      <c r="G891">
        <v>0.26400000000000001</v>
      </c>
      <c r="H891" s="2" t="str">
        <f t="shared" si="13"/>
        <v>EG_SOLARGMER</v>
      </c>
    </row>
    <row r="892" spans="1:8" x14ac:dyDescent="0.25">
      <c r="A892" t="s">
        <v>19</v>
      </c>
      <c r="B892" t="s">
        <v>6</v>
      </c>
      <c r="C892" t="s">
        <v>10</v>
      </c>
      <c r="D892" t="s">
        <v>372</v>
      </c>
      <c r="E892">
        <v>2032</v>
      </c>
      <c r="F892">
        <v>0</v>
      </c>
      <c r="G892">
        <v>0.29099999999999998</v>
      </c>
      <c r="H892" s="2" t="str">
        <f t="shared" si="13"/>
        <v>EG_SOLARGMER</v>
      </c>
    </row>
    <row r="893" spans="1:8" x14ac:dyDescent="0.25">
      <c r="A893" t="s">
        <v>19</v>
      </c>
      <c r="B893" t="s">
        <v>6</v>
      </c>
      <c r="C893" t="s">
        <v>10</v>
      </c>
      <c r="D893" t="s">
        <v>372</v>
      </c>
      <c r="E893">
        <v>2033</v>
      </c>
      <c r="F893">
        <v>0</v>
      </c>
      <c r="G893">
        <v>0.29099999999999998</v>
      </c>
      <c r="H893" s="2" t="str">
        <f t="shared" si="13"/>
        <v>EG_SOLARGMER</v>
      </c>
    </row>
    <row r="894" spans="1:8" x14ac:dyDescent="0.25">
      <c r="A894" t="s">
        <v>19</v>
      </c>
      <c r="B894" t="s">
        <v>6</v>
      </c>
      <c r="C894" t="s">
        <v>10</v>
      </c>
      <c r="D894" t="s">
        <v>372</v>
      </c>
      <c r="E894">
        <v>2034</v>
      </c>
      <c r="F894">
        <v>0</v>
      </c>
      <c r="G894">
        <v>0.29099999999999998</v>
      </c>
      <c r="H894" s="2" t="str">
        <f t="shared" si="13"/>
        <v>EG_SOLARGMER</v>
      </c>
    </row>
    <row r="895" spans="1:8" x14ac:dyDescent="0.25">
      <c r="A895" t="s">
        <v>19</v>
      </c>
      <c r="B895" t="s">
        <v>6</v>
      </c>
      <c r="C895" t="s">
        <v>10</v>
      </c>
      <c r="D895" t="s">
        <v>372</v>
      </c>
      <c r="E895">
        <v>2035</v>
      </c>
      <c r="F895">
        <v>0</v>
      </c>
      <c r="G895">
        <v>0.29099999999999998</v>
      </c>
      <c r="H895" s="2" t="str">
        <f t="shared" si="13"/>
        <v>EG_SOLARGMER</v>
      </c>
    </row>
    <row r="896" spans="1:8" x14ac:dyDescent="0.25">
      <c r="A896" t="s">
        <v>19</v>
      </c>
      <c r="B896" t="s">
        <v>6</v>
      </c>
      <c r="C896" t="s">
        <v>10</v>
      </c>
      <c r="D896" t="s">
        <v>372</v>
      </c>
      <c r="E896">
        <v>2036</v>
      </c>
      <c r="F896">
        <v>0</v>
      </c>
      <c r="G896">
        <v>0.29099999999999998</v>
      </c>
      <c r="H896" s="2" t="str">
        <f t="shared" si="13"/>
        <v>EG_SOLARGMER</v>
      </c>
    </row>
    <row r="897" spans="1:8" x14ac:dyDescent="0.25">
      <c r="A897" t="s">
        <v>19</v>
      </c>
      <c r="B897" t="s">
        <v>6</v>
      </c>
      <c r="C897" t="s">
        <v>10</v>
      </c>
      <c r="D897" t="s">
        <v>372</v>
      </c>
      <c r="E897">
        <v>2037</v>
      </c>
      <c r="F897">
        <v>0</v>
      </c>
      <c r="G897">
        <v>0.32</v>
      </c>
      <c r="H897" s="2" t="str">
        <f t="shared" si="13"/>
        <v>EG_SOLARGMER</v>
      </c>
    </row>
    <row r="898" spans="1:8" x14ac:dyDescent="0.25">
      <c r="A898" t="s">
        <v>19</v>
      </c>
      <c r="B898" t="s">
        <v>6</v>
      </c>
      <c r="C898" t="s">
        <v>10</v>
      </c>
      <c r="D898" t="s">
        <v>372</v>
      </c>
      <c r="E898">
        <v>2038</v>
      </c>
      <c r="F898">
        <v>0</v>
      </c>
      <c r="G898">
        <v>0.32</v>
      </c>
      <c r="H898" s="2" t="str">
        <f t="shared" si="13"/>
        <v>EG_SOLARGMER</v>
      </c>
    </row>
    <row r="899" spans="1:8" x14ac:dyDescent="0.25">
      <c r="A899" t="s">
        <v>19</v>
      </c>
      <c r="B899" t="s">
        <v>6</v>
      </c>
      <c r="C899" t="s">
        <v>10</v>
      </c>
      <c r="D899" t="s">
        <v>372</v>
      </c>
      <c r="E899">
        <v>2039</v>
      </c>
      <c r="F899">
        <v>0</v>
      </c>
      <c r="G899">
        <v>0.32</v>
      </c>
      <c r="H899" s="2" t="str">
        <f t="shared" ref="H899:H962" si="14">_xlfn.CONCAT(A899,C899)</f>
        <v>EG_SOLARGMER</v>
      </c>
    </row>
    <row r="900" spans="1:8" x14ac:dyDescent="0.25">
      <c r="A900" t="s">
        <v>19</v>
      </c>
      <c r="B900" t="s">
        <v>6</v>
      </c>
      <c r="C900" t="s">
        <v>10</v>
      </c>
      <c r="D900" t="s">
        <v>372</v>
      </c>
      <c r="E900">
        <v>2040</v>
      </c>
      <c r="F900">
        <v>0</v>
      </c>
      <c r="G900">
        <v>0.32</v>
      </c>
      <c r="H900" s="2" t="str">
        <f t="shared" si="14"/>
        <v>EG_SOLARGMER</v>
      </c>
    </row>
    <row r="901" spans="1:8" x14ac:dyDescent="0.25">
      <c r="A901" t="s">
        <v>19</v>
      </c>
      <c r="B901" t="s">
        <v>6</v>
      </c>
      <c r="C901" t="s">
        <v>10</v>
      </c>
      <c r="D901" t="s">
        <v>372</v>
      </c>
      <c r="E901">
        <v>2041</v>
      </c>
      <c r="F901">
        <v>0</v>
      </c>
      <c r="G901">
        <v>0.32</v>
      </c>
      <c r="H901" s="2" t="str">
        <f t="shared" si="14"/>
        <v>EG_SOLARGMER</v>
      </c>
    </row>
    <row r="902" spans="1:8" x14ac:dyDescent="0.25">
      <c r="A902" t="s">
        <v>20</v>
      </c>
      <c r="B902" t="s">
        <v>6</v>
      </c>
      <c r="C902" t="s">
        <v>10</v>
      </c>
      <c r="D902" t="s">
        <v>376</v>
      </c>
      <c r="E902">
        <v>2024</v>
      </c>
      <c r="F902">
        <v>4.1000000000000002E-2</v>
      </c>
      <c r="G902">
        <v>4.1000000000000002E-2</v>
      </c>
      <c r="H902" s="2" t="str">
        <f t="shared" si="14"/>
        <v>EG_SOLARRFER</v>
      </c>
    </row>
    <row r="903" spans="1:8" x14ac:dyDescent="0.25">
      <c r="A903" t="s">
        <v>20</v>
      </c>
      <c r="B903" t="s">
        <v>6</v>
      </c>
      <c r="C903" t="s">
        <v>10</v>
      </c>
      <c r="D903" t="s">
        <v>376</v>
      </c>
      <c r="E903">
        <v>2025</v>
      </c>
      <c r="F903">
        <v>0.15</v>
      </c>
      <c r="G903">
        <v>0.15</v>
      </c>
      <c r="H903" s="2" t="str">
        <f t="shared" si="14"/>
        <v>EG_SOLARRFER</v>
      </c>
    </row>
    <row r="904" spans="1:8" x14ac:dyDescent="0.25">
      <c r="A904" t="s">
        <v>20</v>
      </c>
      <c r="B904" t="s">
        <v>6</v>
      </c>
      <c r="C904" t="s">
        <v>10</v>
      </c>
      <c r="D904" t="s">
        <v>376</v>
      </c>
      <c r="E904">
        <v>2026</v>
      </c>
      <c r="F904">
        <v>4.2000000000000003E-2</v>
      </c>
      <c r="G904">
        <v>4.2000000000000003E-2</v>
      </c>
      <c r="H904" s="2" t="str">
        <f t="shared" si="14"/>
        <v>EG_SOLARRFER</v>
      </c>
    </row>
    <row r="905" spans="1:8" x14ac:dyDescent="0.25">
      <c r="A905" t="s">
        <v>20</v>
      </c>
      <c r="B905" t="s">
        <v>6</v>
      </c>
      <c r="C905" t="s">
        <v>10</v>
      </c>
      <c r="D905" t="s">
        <v>376</v>
      </c>
      <c r="E905">
        <v>2027</v>
      </c>
      <c r="F905">
        <v>4.2000000000000003E-2</v>
      </c>
      <c r="G905">
        <v>4.2000000000000003E-2</v>
      </c>
      <c r="H905" s="2" t="str">
        <f t="shared" si="14"/>
        <v>EG_SOLARRFER</v>
      </c>
    </row>
    <row r="906" spans="1:8" x14ac:dyDescent="0.25">
      <c r="A906" t="s">
        <v>20</v>
      </c>
      <c r="B906" t="s">
        <v>6</v>
      </c>
      <c r="C906" t="s">
        <v>10</v>
      </c>
      <c r="D906" t="s">
        <v>376</v>
      </c>
      <c r="E906">
        <v>2028</v>
      </c>
      <c r="F906">
        <v>0</v>
      </c>
      <c r="G906">
        <v>0.15</v>
      </c>
      <c r="H906" s="2" t="str">
        <f t="shared" si="14"/>
        <v>EG_SOLARRFER</v>
      </c>
    </row>
    <row r="907" spans="1:8" x14ac:dyDescent="0.25">
      <c r="A907" t="s">
        <v>20</v>
      </c>
      <c r="B907" t="s">
        <v>6</v>
      </c>
      <c r="C907" t="s">
        <v>10</v>
      </c>
      <c r="D907" t="s">
        <v>376</v>
      </c>
      <c r="E907">
        <v>2029</v>
      </c>
      <c r="F907">
        <v>0</v>
      </c>
      <c r="G907">
        <v>0.15</v>
      </c>
      <c r="H907" s="2" t="str">
        <f t="shared" si="14"/>
        <v>EG_SOLARRFER</v>
      </c>
    </row>
    <row r="908" spans="1:8" x14ac:dyDescent="0.25">
      <c r="A908" t="s">
        <v>20</v>
      </c>
      <c r="B908" t="s">
        <v>6</v>
      </c>
      <c r="C908" t="s">
        <v>10</v>
      </c>
      <c r="D908" t="s">
        <v>376</v>
      </c>
      <c r="E908">
        <v>2030</v>
      </c>
      <c r="F908">
        <v>0</v>
      </c>
      <c r="G908">
        <v>0.15</v>
      </c>
      <c r="H908" s="2" t="str">
        <f t="shared" si="14"/>
        <v>EG_SOLARRFER</v>
      </c>
    </row>
    <row r="909" spans="1:8" x14ac:dyDescent="0.25">
      <c r="A909" t="s">
        <v>20</v>
      </c>
      <c r="B909" t="s">
        <v>6</v>
      </c>
      <c r="C909" t="s">
        <v>10</v>
      </c>
      <c r="D909" t="s">
        <v>376</v>
      </c>
      <c r="E909">
        <v>2031</v>
      </c>
      <c r="F909">
        <v>0</v>
      </c>
      <c r="G909">
        <v>0.15</v>
      </c>
      <c r="H909" s="2" t="str">
        <f t="shared" si="14"/>
        <v>EG_SOLARRFER</v>
      </c>
    </row>
    <row r="910" spans="1:8" x14ac:dyDescent="0.25">
      <c r="A910" t="s">
        <v>20</v>
      </c>
      <c r="B910" t="s">
        <v>6</v>
      </c>
      <c r="C910" t="s">
        <v>10</v>
      </c>
      <c r="D910" t="s">
        <v>376</v>
      </c>
      <c r="E910">
        <v>2032</v>
      </c>
      <c r="F910">
        <v>0</v>
      </c>
      <c r="G910">
        <v>0.16500000000000001</v>
      </c>
      <c r="H910" s="2" t="str">
        <f t="shared" si="14"/>
        <v>EG_SOLARRFER</v>
      </c>
    </row>
    <row r="911" spans="1:8" x14ac:dyDescent="0.25">
      <c r="A911" t="s">
        <v>20</v>
      </c>
      <c r="B911" t="s">
        <v>6</v>
      </c>
      <c r="C911" t="s">
        <v>10</v>
      </c>
      <c r="D911" t="s">
        <v>376</v>
      </c>
      <c r="E911">
        <v>2033</v>
      </c>
      <c r="F911">
        <v>0</v>
      </c>
      <c r="G911">
        <v>0.16500000000000001</v>
      </c>
      <c r="H911" s="2" t="str">
        <f t="shared" si="14"/>
        <v>EG_SOLARRFER</v>
      </c>
    </row>
    <row r="912" spans="1:8" x14ac:dyDescent="0.25">
      <c r="A912" t="s">
        <v>20</v>
      </c>
      <c r="B912" t="s">
        <v>6</v>
      </c>
      <c r="C912" t="s">
        <v>10</v>
      </c>
      <c r="D912" t="s">
        <v>376</v>
      </c>
      <c r="E912">
        <v>2034</v>
      </c>
      <c r="F912">
        <v>0</v>
      </c>
      <c r="G912">
        <v>0.16500000000000001</v>
      </c>
      <c r="H912" s="2" t="str">
        <f t="shared" si="14"/>
        <v>EG_SOLARRFER</v>
      </c>
    </row>
    <row r="913" spans="1:8" x14ac:dyDescent="0.25">
      <c r="A913" t="s">
        <v>20</v>
      </c>
      <c r="B913" t="s">
        <v>6</v>
      </c>
      <c r="C913" t="s">
        <v>10</v>
      </c>
      <c r="D913" t="s">
        <v>376</v>
      </c>
      <c r="E913">
        <v>2035</v>
      </c>
      <c r="F913">
        <v>0</v>
      </c>
      <c r="G913">
        <v>0.16500000000000001</v>
      </c>
      <c r="H913" s="2" t="str">
        <f t="shared" si="14"/>
        <v>EG_SOLARRFER</v>
      </c>
    </row>
    <row r="914" spans="1:8" x14ac:dyDescent="0.25">
      <c r="A914" t="s">
        <v>20</v>
      </c>
      <c r="B914" t="s">
        <v>6</v>
      </c>
      <c r="C914" t="s">
        <v>10</v>
      </c>
      <c r="D914" t="s">
        <v>376</v>
      </c>
      <c r="E914">
        <v>2036</v>
      </c>
      <c r="F914">
        <v>0</v>
      </c>
      <c r="G914">
        <v>0.16500000000000001</v>
      </c>
      <c r="H914" s="2" t="str">
        <f t="shared" si="14"/>
        <v>EG_SOLARRFER</v>
      </c>
    </row>
    <row r="915" spans="1:8" x14ac:dyDescent="0.25">
      <c r="A915" t="s">
        <v>20</v>
      </c>
      <c r="B915" t="s">
        <v>6</v>
      </c>
      <c r="C915" t="s">
        <v>10</v>
      </c>
      <c r="D915" t="s">
        <v>376</v>
      </c>
      <c r="E915">
        <v>2037</v>
      </c>
      <c r="F915">
        <v>0</v>
      </c>
      <c r="G915">
        <v>0.18099999999999999</v>
      </c>
      <c r="H915" s="2" t="str">
        <f t="shared" si="14"/>
        <v>EG_SOLARRFER</v>
      </c>
    </row>
    <row r="916" spans="1:8" x14ac:dyDescent="0.25">
      <c r="A916" t="s">
        <v>20</v>
      </c>
      <c r="B916" t="s">
        <v>6</v>
      </c>
      <c r="C916" t="s">
        <v>10</v>
      </c>
      <c r="D916" t="s">
        <v>376</v>
      </c>
      <c r="E916">
        <v>2038</v>
      </c>
      <c r="F916">
        <v>0</v>
      </c>
      <c r="G916">
        <v>0.18099999999999999</v>
      </c>
      <c r="H916" s="2" t="str">
        <f t="shared" si="14"/>
        <v>EG_SOLARRFER</v>
      </c>
    </row>
    <row r="917" spans="1:8" x14ac:dyDescent="0.25">
      <c r="A917" t="s">
        <v>20</v>
      </c>
      <c r="B917" t="s">
        <v>6</v>
      </c>
      <c r="C917" t="s">
        <v>10</v>
      </c>
      <c r="D917" t="s">
        <v>376</v>
      </c>
      <c r="E917">
        <v>2039</v>
      </c>
      <c r="F917">
        <v>0</v>
      </c>
      <c r="G917">
        <v>0.18099999999999999</v>
      </c>
      <c r="H917" s="2" t="str">
        <f t="shared" si="14"/>
        <v>EG_SOLARRFER</v>
      </c>
    </row>
    <row r="918" spans="1:8" x14ac:dyDescent="0.25">
      <c r="A918" t="s">
        <v>20</v>
      </c>
      <c r="B918" t="s">
        <v>6</v>
      </c>
      <c r="C918" t="s">
        <v>10</v>
      </c>
      <c r="D918" t="s">
        <v>376</v>
      </c>
      <c r="E918">
        <v>2040</v>
      </c>
      <c r="F918">
        <v>0</v>
      </c>
      <c r="G918">
        <v>0.18099999999999999</v>
      </c>
      <c r="H918" s="2" t="str">
        <f t="shared" si="14"/>
        <v>EG_SOLARRFER</v>
      </c>
    </row>
    <row r="919" spans="1:8" x14ac:dyDescent="0.25">
      <c r="A919" t="s">
        <v>20</v>
      </c>
      <c r="B919" t="s">
        <v>6</v>
      </c>
      <c r="C919" t="s">
        <v>10</v>
      </c>
      <c r="D919" t="s">
        <v>376</v>
      </c>
      <c r="E919">
        <v>2041</v>
      </c>
      <c r="F919">
        <v>0</v>
      </c>
      <c r="G919">
        <v>0.18099999999999999</v>
      </c>
      <c r="H919" s="2" t="str">
        <f t="shared" si="14"/>
        <v>EG_SOLARRFER</v>
      </c>
    </row>
    <row r="920" spans="1:8" x14ac:dyDescent="0.25">
      <c r="A920" t="s">
        <v>20</v>
      </c>
      <c r="B920" t="s">
        <v>6</v>
      </c>
      <c r="C920" t="s">
        <v>10</v>
      </c>
      <c r="D920" t="s">
        <v>375</v>
      </c>
      <c r="E920">
        <v>2024</v>
      </c>
      <c r="F920">
        <v>5.3999999999999999E-2</v>
      </c>
      <c r="G920">
        <v>5.3999999999999999E-2</v>
      </c>
      <c r="H920" s="2" t="str">
        <f t="shared" si="14"/>
        <v>EG_SOLARRFER</v>
      </c>
    </row>
    <row r="921" spans="1:8" x14ac:dyDescent="0.25">
      <c r="A921" t="s">
        <v>20</v>
      </c>
      <c r="B921" t="s">
        <v>6</v>
      </c>
      <c r="C921" t="s">
        <v>10</v>
      </c>
      <c r="D921" t="s">
        <v>375</v>
      </c>
      <c r="E921">
        <v>2025</v>
      </c>
      <c r="F921">
        <v>9.4E-2</v>
      </c>
      <c r="G921">
        <v>9.4E-2</v>
      </c>
      <c r="H921" s="2" t="str">
        <f t="shared" si="14"/>
        <v>EG_SOLARRFER</v>
      </c>
    </row>
    <row r="922" spans="1:8" x14ac:dyDescent="0.25">
      <c r="A922" t="s">
        <v>20</v>
      </c>
      <c r="B922" t="s">
        <v>6</v>
      </c>
      <c r="C922" t="s">
        <v>10</v>
      </c>
      <c r="D922" t="s">
        <v>375</v>
      </c>
      <c r="E922">
        <v>2026</v>
      </c>
      <c r="F922">
        <v>0.10199999999999999</v>
      </c>
      <c r="G922">
        <v>0.10199999999999999</v>
      </c>
      <c r="H922" s="2" t="str">
        <f t="shared" si="14"/>
        <v>EG_SOLARRFER</v>
      </c>
    </row>
    <row r="923" spans="1:8" x14ac:dyDescent="0.25">
      <c r="A923" t="s">
        <v>20</v>
      </c>
      <c r="B923" t="s">
        <v>6</v>
      </c>
      <c r="C923" t="s">
        <v>10</v>
      </c>
      <c r="D923" t="s">
        <v>375</v>
      </c>
      <c r="E923">
        <v>2027</v>
      </c>
      <c r="F923">
        <v>3.5000000000000003E-2</v>
      </c>
      <c r="G923">
        <v>3.5000000000000003E-2</v>
      </c>
      <c r="H923" s="2" t="str">
        <f t="shared" si="14"/>
        <v>EG_SOLARRFER</v>
      </c>
    </row>
    <row r="924" spans="1:8" x14ac:dyDescent="0.25">
      <c r="A924" t="s">
        <v>20</v>
      </c>
      <c r="B924" t="s">
        <v>6</v>
      </c>
      <c r="C924" t="s">
        <v>10</v>
      </c>
      <c r="D924" t="s">
        <v>375</v>
      </c>
      <c r="E924">
        <v>2028</v>
      </c>
      <c r="F924">
        <v>0</v>
      </c>
      <c r="G924">
        <v>0.24299999999999999</v>
      </c>
      <c r="H924" s="2" t="str">
        <f t="shared" si="14"/>
        <v>EG_SOLARRFER</v>
      </c>
    </row>
    <row r="925" spans="1:8" x14ac:dyDescent="0.25">
      <c r="A925" t="s">
        <v>20</v>
      </c>
      <c r="B925" t="s">
        <v>6</v>
      </c>
      <c r="C925" t="s">
        <v>10</v>
      </c>
      <c r="D925" t="s">
        <v>375</v>
      </c>
      <c r="E925">
        <v>2029</v>
      </c>
      <c r="F925">
        <v>0</v>
      </c>
      <c r="G925">
        <v>0.24299999999999999</v>
      </c>
      <c r="H925" s="2" t="str">
        <f t="shared" si="14"/>
        <v>EG_SOLARRFER</v>
      </c>
    </row>
    <row r="926" spans="1:8" x14ac:dyDescent="0.25">
      <c r="A926" t="s">
        <v>20</v>
      </c>
      <c r="B926" t="s">
        <v>6</v>
      </c>
      <c r="C926" t="s">
        <v>10</v>
      </c>
      <c r="D926" t="s">
        <v>375</v>
      </c>
      <c r="E926">
        <v>2030</v>
      </c>
      <c r="F926">
        <v>0</v>
      </c>
      <c r="G926">
        <v>0.24299999999999999</v>
      </c>
      <c r="H926" s="2" t="str">
        <f t="shared" si="14"/>
        <v>EG_SOLARRFER</v>
      </c>
    </row>
    <row r="927" spans="1:8" x14ac:dyDescent="0.25">
      <c r="A927" t="s">
        <v>20</v>
      </c>
      <c r="B927" t="s">
        <v>6</v>
      </c>
      <c r="C927" t="s">
        <v>10</v>
      </c>
      <c r="D927" t="s">
        <v>375</v>
      </c>
      <c r="E927">
        <v>2031</v>
      </c>
      <c r="F927">
        <v>0</v>
      </c>
      <c r="G927">
        <v>0.24299999999999999</v>
      </c>
      <c r="H927" s="2" t="str">
        <f t="shared" si="14"/>
        <v>EG_SOLARRFER</v>
      </c>
    </row>
    <row r="928" spans="1:8" x14ac:dyDescent="0.25">
      <c r="A928" t="s">
        <v>20</v>
      </c>
      <c r="B928" t="s">
        <v>6</v>
      </c>
      <c r="C928" t="s">
        <v>10</v>
      </c>
      <c r="D928" t="s">
        <v>375</v>
      </c>
      <c r="E928">
        <v>2032</v>
      </c>
      <c r="F928">
        <v>0</v>
      </c>
      <c r="G928">
        <v>0.26700000000000002</v>
      </c>
      <c r="H928" s="2" t="str">
        <f t="shared" si="14"/>
        <v>EG_SOLARRFER</v>
      </c>
    </row>
    <row r="929" spans="1:8" x14ac:dyDescent="0.25">
      <c r="A929" t="s">
        <v>20</v>
      </c>
      <c r="B929" t="s">
        <v>6</v>
      </c>
      <c r="C929" t="s">
        <v>10</v>
      </c>
      <c r="D929" t="s">
        <v>375</v>
      </c>
      <c r="E929">
        <v>2033</v>
      </c>
      <c r="F929">
        <v>0</v>
      </c>
      <c r="G929">
        <v>0.26700000000000002</v>
      </c>
      <c r="H929" s="2" t="str">
        <f t="shared" si="14"/>
        <v>EG_SOLARRFER</v>
      </c>
    </row>
    <row r="930" spans="1:8" x14ac:dyDescent="0.25">
      <c r="A930" t="s">
        <v>20</v>
      </c>
      <c r="B930" t="s">
        <v>6</v>
      </c>
      <c r="C930" t="s">
        <v>10</v>
      </c>
      <c r="D930" t="s">
        <v>375</v>
      </c>
      <c r="E930">
        <v>2034</v>
      </c>
      <c r="F930">
        <v>0</v>
      </c>
      <c r="G930">
        <v>0.26700000000000002</v>
      </c>
      <c r="H930" s="2" t="str">
        <f t="shared" si="14"/>
        <v>EG_SOLARRFER</v>
      </c>
    </row>
    <row r="931" spans="1:8" x14ac:dyDescent="0.25">
      <c r="A931" t="s">
        <v>20</v>
      </c>
      <c r="B931" t="s">
        <v>6</v>
      </c>
      <c r="C931" t="s">
        <v>10</v>
      </c>
      <c r="D931" t="s">
        <v>375</v>
      </c>
      <c r="E931">
        <v>2035</v>
      </c>
      <c r="F931">
        <v>0</v>
      </c>
      <c r="G931">
        <v>0.26700000000000002</v>
      </c>
      <c r="H931" s="2" t="str">
        <f t="shared" si="14"/>
        <v>EG_SOLARRFER</v>
      </c>
    </row>
    <row r="932" spans="1:8" x14ac:dyDescent="0.25">
      <c r="A932" t="s">
        <v>20</v>
      </c>
      <c r="B932" t="s">
        <v>6</v>
      </c>
      <c r="C932" t="s">
        <v>10</v>
      </c>
      <c r="D932" t="s">
        <v>375</v>
      </c>
      <c r="E932">
        <v>2036</v>
      </c>
      <c r="F932">
        <v>0</v>
      </c>
      <c r="G932">
        <v>0.26700000000000002</v>
      </c>
      <c r="H932" s="2" t="str">
        <f t="shared" si="14"/>
        <v>EG_SOLARRFER</v>
      </c>
    </row>
    <row r="933" spans="1:8" x14ac:dyDescent="0.25">
      <c r="A933" t="s">
        <v>20</v>
      </c>
      <c r="B933" t="s">
        <v>6</v>
      </c>
      <c r="C933" t="s">
        <v>10</v>
      </c>
      <c r="D933" t="s">
        <v>375</v>
      </c>
      <c r="E933">
        <v>2037</v>
      </c>
      <c r="F933">
        <v>0</v>
      </c>
      <c r="G933">
        <v>0.29399999999999998</v>
      </c>
      <c r="H933" s="2" t="str">
        <f t="shared" si="14"/>
        <v>EG_SOLARRFER</v>
      </c>
    </row>
    <row r="934" spans="1:8" x14ac:dyDescent="0.25">
      <c r="A934" t="s">
        <v>20</v>
      </c>
      <c r="B934" t="s">
        <v>6</v>
      </c>
      <c r="C934" t="s">
        <v>10</v>
      </c>
      <c r="D934" t="s">
        <v>375</v>
      </c>
      <c r="E934">
        <v>2038</v>
      </c>
      <c r="F934">
        <v>0</v>
      </c>
      <c r="G934">
        <v>0.29399999999999998</v>
      </c>
      <c r="H934" s="2" t="str">
        <f t="shared" si="14"/>
        <v>EG_SOLARRFER</v>
      </c>
    </row>
    <row r="935" spans="1:8" x14ac:dyDescent="0.25">
      <c r="A935" t="s">
        <v>20</v>
      </c>
      <c r="B935" t="s">
        <v>6</v>
      </c>
      <c r="C935" t="s">
        <v>10</v>
      </c>
      <c r="D935" t="s">
        <v>375</v>
      </c>
      <c r="E935">
        <v>2039</v>
      </c>
      <c r="F935">
        <v>0</v>
      </c>
      <c r="G935">
        <v>0.29399999999999998</v>
      </c>
      <c r="H935" s="2" t="str">
        <f t="shared" si="14"/>
        <v>EG_SOLARRFER</v>
      </c>
    </row>
    <row r="936" spans="1:8" x14ac:dyDescent="0.25">
      <c r="A936" t="s">
        <v>20</v>
      </c>
      <c r="B936" t="s">
        <v>6</v>
      </c>
      <c r="C936" t="s">
        <v>10</v>
      </c>
      <c r="D936" t="s">
        <v>375</v>
      </c>
      <c r="E936">
        <v>2040</v>
      </c>
      <c r="F936">
        <v>0</v>
      </c>
      <c r="G936">
        <v>0.29399999999999998</v>
      </c>
      <c r="H936" s="2" t="str">
        <f t="shared" si="14"/>
        <v>EG_SOLARRFER</v>
      </c>
    </row>
    <row r="937" spans="1:8" x14ac:dyDescent="0.25">
      <c r="A937" t="s">
        <v>20</v>
      </c>
      <c r="B937" t="s">
        <v>6</v>
      </c>
      <c r="C937" t="s">
        <v>10</v>
      </c>
      <c r="D937" t="s">
        <v>375</v>
      </c>
      <c r="E937">
        <v>2041</v>
      </c>
      <c r="F937">
        <v>0</v>
      </c>
      <c r="G937">
        <v>0.29399999999999998</v>
      </c>
      <c r="H937" s="2" t="str">
        <f t="shared" si="14"/>
        <v>EG_SOLARRFER</v>
      </c>
    </row>
    <row r="938" spans="1:8" x14ac:dyDescent="0.25">
      <c r="A938" t="s">
        <v>20</v>
      </c>
      <c r="B938" t="s">
        <v>6</v>
      </c>
      <c r="C938" t="s">
        <v>10</v>
      </c>
      <c r="D938" t="s">
        <v>374</v>
      </c>
      <c r="E938">
        <v>2024</v>
      </c>
      <c r="F938">
        <v>2.7E-2</v>
      </c>
      <c r="G938">
        <v>2.7E-2</v>
      </c>
      <c r="H938" s="2" t="str">
        <f t="shared" si="14"/>
        <v>EG_SOLARRFER</v>
      </c>
    </row>
    <row r="939" spans="1:8" x14ac:dyDescent="0.25">
      <c r="A939" t="s">
        <v>20</v>
      </c>
      <c r="B939" t="s">
        <v>6</v>
      </c>
      <c r="C939" t="s">
        <v>10</v>
      </c>
      <c r="D939" t="s">
        <v>374</v>
      </c>
      <c r="E939">
        <v>2025</v>
      </c>
      <c r="F939">
        <v>9.1999999999999998E-2</v>
      </c>
      <c r="G939">
        <v>9.1999999999999998E-2</v>
      </c>
      <c r="H939" s="2" t="str">
        <f t="shared" si="14"/>
        <v>EG_SOLARRFER</v>
      </c>
    </row>
    <row r="940" spans="1:8" x14ac:dyDescent="0.25">
      <c r="A940" t="s">
        <v>20</v>
      </c>
      <c r="B940" t="s">
        <v>6</v>
      </c>
      <c r="C940" t="s">
        <v>10</v>
      </c>
      <c r="D940" t="s">
        <v>374</v>
      </c>
      <c r="E940">
        <v>2026</v>
      </c>
      <c r="F940">
        <v>2.9000000000000001E-2</v>
      </c>
      <c r="G940">
        <v>2.9000000000000001E-2</v>
      </c>
      <c r="H940" s="2" t="str">
        <f t="shared" si="14"/>
        <v>EG_SOLARRFER</v>
      </c>
    </row>
    <row r="941" spans="1:8" x14ac:dyDescent="0.25">
      <c r="A941" t="s">
        <v>20</v>
      </c>
      <c r="B941" t="s">
        <v>6</v>
      </c>
      <c r="C941" t="s">
        <v>10</v>
      </c>
      <c r="D941" t="s">
        <v>374</v>
      </c>
      <c r="E941">
        <v>2027</v>
      </c>
      <c r="F941">
        <v>4.2000000000000003E-2</v>
      </c>
      <c r="G941">
        <v>4.2000000000000003E-2</v>
      </c>
      <c r="H941" s="2" t="str">
        <f t="shared" si="14"/>
        <v>EG_SOLARRFER</v>
      </c>
    </row>
    <row r="942" spans="1:8" x14ac:dyDescent="0.25">
      <c r="A942" t="s">
        <v>20</v>
      </c>
      <c r="B942" t="s">
        <v>6</v>
      </c>
      <c r="C942" t="s">
        <v>10</v>
      </c>
      <c r="D942" t="s">
        <v>374</v>
      </c>
      <c r="E942">
        <v>2028</v>
      </c>
      <c r="F942">
        <v>0</v>
      </c>
      <c r="G942">
        <v>0.34499999999999997</v>
      </c>
      <c r="H942" s="2" t="str">
        <f t="shared" si="14"/>
        <v>EG_SOLARRFER</v>
      </c>
    </row>
    <row r="943" spans="1:8" x14ac:dyDescent="0.25">
      <c r="A943" t="s">
        <v>20</v>
      </c>
      <c r="B943" t="s">
        <v>6</v>
      </c>
      <c r="C943" t="s">
        <v>10</v>
      </c>
      <c r="D943" t="s">
        <v>374</v>
      </c>
      <c r="E943">
        <v>2029</v>
      </c>
      <c r="F943">
        <v>0</v>
      </c>
      <c r="G943">
        <v>0.34499999999999997</v>
      </c>
      <c r="H943" s="2" t="str">
        <f t="shared" si="14"/>
        <v>EG_SOLARRFER</v>
      </c>
    </row>
    <row r="944" spans="1:8" x14ac:dyDescent="0.25">
      <c r="A944" t="s">
        <v>20</v>
      </c>
      <c r="B944" t="s">
        <v>6</v>
      </c>
      <c r="C944" t="s">
        <v>10</v>
      </c>
      <c r="D944" t="s">
        <v>374</v>
      </c>
      <c r="E944">
        <v>2030</v>
      </c>
      <c r="F944">
        <v>0</v>
      </c>
      <c r="G944">
        <v>0.34499999999999997</v>
      </c>
      <c r="H944" s="2" t="str">
        <f t="shared" si="14"/>
        <v>EG_SOLARRFER</v>
      </c>
    </row>
    <row r="945" spans="1:8" x14ac:dyDescent="0.25">
      <c r="A945" t="s">
        <v>20</v>
      </c>
      <c r="B945" t="s">
        <v>6</v>
      </c>
      <c r="C945" t="s">
        <v>10</v>
      </c>
      <c r="D945" t="s">
        <v>374</v>
      </c>
      <c r="E945">
        <v>2031</v>
      </c>
      <c r="F945">
        <v>0</v>
      </c>
      <c r="G945">
        <v>0.34499999999999997</v>
      </c>
      <c r="H945" s="2" t="str">
        <f t="shared" si="14"/>
        <v>EG_SOLARRFER</v>
      </c>
    </row>
    <row r="946" spans="1:8" x14ac:dyDescent="0.25">
      <c r="A946" t="s">
        <v>20</v>
      </c>
      <c r="B946" t="s">
        <v>6</v>
      </c>
      <c r="C946" t="s">
        <v>10</v>
      </c>
      <c r="D946" t="s">
        <v>374</v>
      </c>
      <c r="E946">
        <v>2032</v>
      </c>
      <c r="F946">
        <v>0</v>
      </c>
      <c r="G946">
        <v>0.379</v>
      </c>
      <c r="H946" s="2" t="str">
        <f t="shared" si="14"/>
        <v>EG_SOLARRFER</v>
      </c>
    </row>
    <row r="947" spans="1:8" x14ac:dyDescent="0.25">
      <c r="A947" t="s">
        <v>20</v>
      </c>
      <c r="B947" t="s">
        <v>6</v>
      </c>
      <c r="C947" t="s">
        <v>10</v>
      </c>
      <c r="D947" t="s">
        <v>374</v>
      </c>
      <c r="E947">
        <v>2033</v>
      </c>
      <c r="F947">
        <v>0</v>
      </c>
      <c r="G947">
        <v>0.379</v>
      </c>
      <c r="H947" s="2" t="str">
        <f t="shared" si="14"/>
        <v>EG_SOLARRFER</v>
      </c>
    </row>
    <row r="948" spans="1:8" x14ac:dyDescent="0.25">
      <c r="A948" t="s">
        <v>20</v>
      </c>
      <c r="B948" t="s">
        <v>6</v>
      </c>
      <c r="C948" t="s">
        <v>10</v>
      </c>
      <c r="D948" t="s">
        <v>374</v>
      </c>
      <c r="E948">
        <v>2034</v>
      </c>
      <c r="F948">
        <v>0</v>
      </c>
      <c r="G948">
        <v>0.379</v>
      </c>
      <c r="H948" s="2" t="str">
        <f t="shared" si="14"/>
        <v>EG_SOLARRFER</v>
      </c>
    </row>
    <row r="949" spans="1:8" x14ac:dyDescent="0.25">
      <c r="A949" t="s">
        <v>20</v>
      </c>
      <c r="B949" t="s">
        <v>6</v>
      </c>
      <c r="C949" t="s">
        <v>10</v>
      </c>
      <c r="D949" t="s">
        <v>374</v>
      </c>
      <c r="E949">
        <v>2035</v>
      </c>
      <c r="F949">
        <v>0</v>
      </c>
      <c r="G949">
        <v>0.379</v>
      </c>
      <c r="H949" s="2" t="str">
        <f t="shared" si="14"/>
        <v>EG_SOLARRFER</v>
      </c>
    </row>
    <row r="950" spans="1:8" x14ac:dyDescent="0.25">
      <c r="A950" t="s">
        <v>20</v>
      </c>
      <c r="B950" t="s">
        <v>6</v>
      </c>
      <c r="C950" t="s">
        <v>10</v>
      </c>
      <c r="D950" t="s">
        <v>374</v>
      </c>
      <c r="E950">
        <v>2036</v>
      </c>
      <c r="F950">
        <v>0</v>
      </c>
      <c r="G950">
        <v>0.379</v>
      </c>
      <c r="H950" s="2" t="str">
        <f t="shared" si="14"/>
        <v>EG_SOLARRFER</v>
      </c>
    </row>
    <row r="951" spans="1:8" x14ac:dyDescent="0.25">
      <c r="A951" t="s">
        <v>20</v>
      </c>
      <c r="B951" t="s">
        <v>6</v>
      </c>
      <c r="C951" t="s">
        <v>10</v>
      </c>
      <c r="D951" t="s">
        <v>374</v>
      </c>
      <c r="E951">
        <v>2037</v>
      </c>
      <c r="F951">
        <v>0</v>
      </c>
      <c r="G951">
        <v>0.41699999999999998</v>
      </c>
      <c r="H951" s="2" t="str">
        <f t="shared" si="14"/>
        <v>EG_SOLARRFER</v>
      </c>
    </row>
    <row r="952" spans="1:8" x14ac:dyDescent="0.25">
      <c r="A952" t="s">
        <v>20</v>
      </c>
      <c r="B952" t="s">
        <v>6</v>
      </c>
      <c r="C952" t="s">
        <v>10</v>
      </c>
      <c r="D952" t="s">
        <v>374</v>
      </c>
      <c r="E952">
        <v>2038</v>
      </c>
      <c r="F952">
        <v>0</v>
      </c>
      <c r="G952">
        <v>0.41699999999999998</v>
      </c>
      <c r="H952" s="2" t="str">
        <f t="shared" si="14"/>
        <v>EG_SOLARRFER</v>
      </c>
    </row>
    <row r="953" spans="1:8" x14ac:dyDescent="0.25">
      <c r="A953" t="s">
        <v>20</v>
      </c>
      <c r="B953" t="s">
        <v>6</v>
      </c>
      <c r="C953" t="s">
        <v>10</v>
      </c>
      <c r="D953" t="s">
        <v>374</v>
      </c>
      <c r="E953">
        <v>2039</v>
      </c>
      <c r="F953">
        <v>0</v>
      </c>
      <c r="G953">
        <v>0.41699999999999998</v>
      </c>
      <c r="H953" s="2" t="str">
        <f t="shared" si="14"/>
        <v>EG_SOLARRFER</v>
      </c>
    </row>
    <row r="954" spans="1:8" x14ac:dyDescent="0.25">
      <c r="A954" t="s">
        <v>20</v>
      </c>
      <c r="B954" t="s">
        <v>6</v>
      </c>
      <c r="C954" t="s">
        <v>10</v>
      </c>
      <c r="D954" t="s">
        <v>374</v>
      </c>
      <c r="E954">
        <v>2040</v>
      </c>
      <c r="F954">
        <v>0</v>
      </c>
      <c r="G954">
        <v>0.41699999999999998</v>
      </c>
      <c r="H954" s="2" t="str">
        <f t="shared" si="14"/>
        <v>EG_SOLARRFER</v>
      </c>
    </row>
    <row r="955" spans="1:8" x14ac:dyDescent="0.25">
      <c r="A955" t="s">
        <v>20</v>
      </c>
      <c r="B955" t="s">
        <v>6</v>
      </c>
      <c r="C955" t="s">
        <v>10</v>
      </c>
      <c r="D955" t="s">
        <v>374</v>
      </c>
      <c r="E955">
        <v>2041</v>
      </c>
      <c r="F955">
        <v>0</v>
      </c>
      <c r="G955">
        <v>0.41699999999999998</v>
      </c>
      <c r="H955" s="2" t="str">
        <f t="shared" si="14"/>
        <v>EG_SOLARRFER</v>
      </c>
    </row>
    <row r="956" spans="1:8" x14ac:dyDescent="0.25">
      <c r="A956" t="s">
        <v>20</v>
      </c>
      <c r="B956" t="s">
        <v>6</v>
      </c>
      <c r="C956" t="s">
        <v>10</v>
      </c>
      <c r="D956" t="s">
        <v>373</v>
      </c>
      <c r="E956">
        <v>2024</v>
      </c>
      <c r="F956">
        <v>1.4E-2</v>
      </c>
      <c r="G956">
        <v>1.4E-2</v>
      </c>
      <c r="H956" s="2" t="str">
        <f t="shared" si="14"/>
        <v>EG_SOLARRFER</v>
      </c>
    </row>
    <row r="957" spans="1:8" x14ac:dyDescent="0.25">
      <c r="A957" t="s">
        <v>20</v>
      </c>
      <c r="B957" t="s">
        <v>6</v>
      </c>
      <c r="C957" t="s">
        <v>10</v>
      </c>
      <c r="D957" t="s">
        <v>373</v>
      </c>
      <c r="E957">
        <v>2025</v>
      </c>
      <c r="F957">
        <v>6.7000000000000004E-2</v>
      </c>
      <c r="G957">
        <v>6.7000000000000004E-2</v>
      </c>
      <c r="H957" s="2" t="str">
        <f t="shared" si="14"/>
        <v>EG_SOLARRFER</v>
      </c>
    </row>
    <row r="958" spans="1:8" x14ac:dyDescent="0.25">
      <c r="A958" t="s">
        <v>20</v>
      </c>
      <c r="B958" t="s">
        <v>6</v>
      </c>
      <c r="C958" t="s">
        <v>10</v>
      </c>
      <c r="D958" t="s">
        <v>373</v>
      </c>
      <c r="E958">
        <v>2026</v>
      </c>
      <c r="F958">
        <v>0.1</v>
      </c>
      <c r="G958">
        <v>0.1</v>
      </c>
      <c r="H958" s="2" t="str">
        <f t="shared" si="14"/>
        <v>EG_SOLARRFER</v>
      </c>
    </row>
    <row r="959" spans="1:8" x14ac:dyDescent="0.25">
      <c r="A959" t="s">
        <v>20</v>
      </c>
      <c r="B959" t="s">
        <v>6</v>
      </c>
      <c r="C959" t="s">
        <v>10</v>
      </c>
      <c r="D959" t="s">
        <v>373</v>
      </c>
      <c r="E959">
        <v>2027</v>
      </c>
      <c r="F959">
        <v>2.5999999999999999E-2</v>
      </c>
      <c r="G959">
        <v>2.5999999999999999E-2</v>
      </c>
      <c r="H959" s="2" t="str">
        <f t="shared" si="14"/>
        <v>EG_SOLARRFER</v>
      </c>
    </row>
    <row r="960" spans="1:8" x14ac:dyDescent="0.25">
      <c r="A960" t="s">
        <v>20</v>
      </c>
      <c r="B960" t="s">
        <v>6</v>
      </c>
      <c r="C960" t="s">
        <v>10</v>
      </c>
      <c r="D960" t="s">
        <v>373</v>
      </c>
      <c r="E960">
        <v>2028</v>
      </c>
      <c r="F960">
        <v>0</v>
      </c>
      <c r="G960">
        <v>8.4000000000000005E-2</v>
      </c>
      <c r="H960" s="2" t="str">
        <f t="shared" si="14"/>
        <v>EG_SOLARRFER</v>
      </c>
    </row>
    <row r="961" spans="1:8" x14ac:dyDescent="0.25">
      <c r="A961" t="s">
        <v>20</v>
      </c>
      <c r="B961" t="s">
        <v>6</v>
      </c>
      <c r="C961" t="s">
        <v>10</v>
      </c>
      <c r="D961" t="s">
        <v>373</v>
      </c>
      <c r="E961">
        <v>2029</v>
      </c>
      <c r="F961">
        <v>0</v>
      </c>
      <c r="G961">
        <v>8.4000000000000005E-2</v>
      </c>
      <c r="H961" s="2" t="str">
        <f t="shared" si="14"/>
        <v>EG_SOLARRFER</v>
      </c>
    </row>
    <row r="962" spans="1:8" x14ac:dyDescent="0.25">
      <c r="A962" t="s">
        <v>20</v>
      </c>
      <c r="B962" t="s">
        <v>6</v>
      </c>
      <c r="C962" t="s">
        <v>10</v>
      </c>
      <c r="D962" t="s">
        <v>373</v>
      </c>
      <c r="E962">
        <v>2030</v>
      </c>
      <c r="F962">
        <v>0</v>
      </c>
      <c r="G962">
        <v>8.4000000000000005E-2</v>
      </c>
      <c r="H962" s="2" t="str">
        <f t="shared" si="14"/>
        <v>EG_SOLARRFER</v>
      </c>
    </row>
    <row r="963" spans="1:8" x14ac:dyDescent="0.25">
      <c r="A963" t="s">
        <v>20</v>
      </c>
      <c r="B963" t="s">
        <v>6</v>
      </c>
      <c r="C963" t="s">
        <v>10</v>
      </c>
      <c r="D963" t="s">
        <v>373</v>
      </c>
      <c r="E963">
        <v>2031</v>
      </c>
      <c r="F963">
        <v>0</v>
      </c>
      <c r="G963">
        <v>8.4000000000000005E-2</v>
      </c>
      <c r="H963" s="2" t="str">
        <f t="shared" ref="H963:H1026" si="15">_xlfn.CONCAT(A963,C963)</f>
        <v>EG_SOLARRFER</v>
      </c>
    </row>
    <row r="964" spans="1:8" x14ac:dyDescent="0.25">
      <c r="A964" t="s">
        <v>20</v>
      </c>
      <c r="B964" t="s">
        <v>6</v>
      </c>
      <c r="C964" t="s">
        <v>10</v>
      </c>
      <c r="D964" t="s">
        <v>373</v>
      </c>
      <c r="E964">
        <v>2032</v>
      </c>
      <c r="F964">
        <v>0</v>
      </c>
      <c r="G964">
        <v>9.1999999999999998E-2</v>
      </c>
      <c r="H964" s="2" t="str">
        <f t="shared" si="15"/>
        <v>EG_SOLARRFER</v>
      </c>
    </row>
    <row r="965" spans="1:8" x14ac:dyDescent="0.25">
      <c r="A965" t="s">
        <v>20</v>
      </c>
      <c r="B965" t="s">
        <v>6</v>
      </c>
      <c r="C965" t="s">
        <v>10</v>
      </c>
      <c r="D965" t="s">
        <v>373</v>
      </c>
      <c r="E965">
        <v>2033</v>
      </c>
      <c r="F965">
        <v>0</v>
      </c>
      <c r="G965">
        <v>9.1999999999999998E-2</v>
      </c>
      <c r="H965" s="2" t="str">
        <f t="shared" si="15"/>
        <v>EG_SOLARRFER</v>
      </c>
    </row>
    <row r="966" spans="1:8" x14ac:dyDescent="0.25">
      <c r="A966" t="s">
        <v>20</v>
      </c>
      <c r="B966" t="s">
        <v>6</v>
      </c>
      <c r="C966" t="s">
        <v>10</v>
      </c>
      <c r="D966" t="s">
        <v>373</v>
      </c>
      <c r="E966">
        <v>2034</v>
      </c>
      <c r="F966">
        <v>0</v>
      </c>
      <c r="G966">
        <v>9.1999999999999998E-2</v>
      </c>
      <c r="H966" s="2" t="str">
        <f t="shared" si="15"/>
        <v>EG_SOLARRFER</v>
      </c>
    </row>
    <row r="967" spans="1:8" x14ac:dyDescent="0.25">
      <c r="A967" t="s">
        <v>20</v>
      </c>
      <c r="B967" t="s">
        <v>6</v>
      </c>
      <c r="C967" t="s">
        <v>10</v>
      </c>
      <c r="D967" t="s">
        <v>373</v>
      </c>
      <c r="E967">
        <v>2035</v>
      </c>
      <c r="F967">
        <v>0</v>
      </c>
      <c r="G967">
        <v>9.1999999999999998E-2</v>
      </c>
      <c r="H967" s="2" t="str">
        <f t="shared" si="15"/>
        <v>EG_SOLARRFER</v>
      </c>
    </row>
    <row r="968" spans="1:8" x14ac:dyDescent="0.25">
      <c r="A968" t="s">
        <v>20</v>
      </c>
      <c r="B968" t="s">
        <v>6</v>
      </c>
      <c r="C968" t="s">
        <v>10</v>
      </c>
      <c r="D968" t="s">
        <v>373</v>
      </c>
      <c r="E968">
        <v>2036</v>
      </c>
      <c r="F968">
        <v>0</v>
      </c>
      <c r="G968">
        <v>9.1999999999999998E-2</v>
      </c>
      <c r="H968" s="2" t="str">
        <f t="shared" si="15"/>
        <v>EG_SOLARRFER</v>
      </c>
    </row>
    <row r="969" spans="1:8" x14ac:dyDescent="0.25">
      <c r="A969" t="s">
        <v>20</v>
      </c>
      <c r="B969" t="s">
        <v>6</v>
      </c>
      <c r="C969" t="s">
        <v>10</v>
      </c>
      <c r="D969" t="s">
        <v>373</v>
      </c>
      <c r="E969">
        <v>2037</v>
      </c>
      <c r="F969">
        <v>0</v>
      </c>
      <c r="G969">
        <v>0.10100000000000001</v>
      </c>
      <c r="H969" s="2" t="str">
        <f t="shared" si="15"/>
        <v>EG_SOLARRFER</v>
      </c>
    </row>
    <row r="970" spans="1:8" x14ac:dyDescent="0.25">
      <c r="A970" t="s">
        <v>20</v>
      </c>
      <c r="B970" t="s">
        <v>6</v>
      </c>
      <c r="C970" t="s">
        <v>10</v>
      </c>
      <c r="D970" t="s">
        <v>373</v>
      </c>
      <c r="E970">
        <v>2038</v>
      </c>
      <c r="F970">
        <v>0</v>
      </c>
      <c r="G970">
        <v>0.10100000000000001</v>
      </c>
      <c r="H970" s="2" t="str">
        <f t="shared" si="15"/>
        <v>EG_SOLARRFER</v>
      </c>
    </row>
    <row r="971" spans="1:8" x14ac:dyDescent="0.25">
      <c r="A971" t="s">
        <v>20</v>
      </c>
      <c r="B971" t="s">
        <v>6</v>
      </c>
      <c r="C971" t="s">
        <v>10</v>
      </c>
      <c r="D971" t="s">
        <v>373</v>
      </c>
      <c r="E971">
        <v>2039</v>
      </c>
      <c r="F971">
        <v>0</v>
      </c>
      <c r="G971">
        <v>0.10100000000000001</v>
      </c>
      <c r="H971" s="2" t="str">
        <f t="shared" si="15"/>
        <v>EG_SOLARRFER</v>
      </c>
    </row>
    <row r="972" spans="1:8" x14ac:dyDescent="0.25">
      <c r="A972" t="s">
        <v>20</v>
      </c>
      <c r="B972" t="s">
        <v>6</v>
      </c>
      <c r="C972" t="s">
        <v>10</v>
      </c>
      <c r="D972" t="s">
        <v>373</v>
      </c>
      <c r="E972">
        <v>2040</v>
      </c>
      <c r="F972">
        <v>0</v>
      </c>
      <c r="G972">
        <v>0.10100000000000001</v>
      </c>
      <c r="H972" s="2" t="str">
        <f t="shared" si="15"/>
        <v>EG_SOLARRFER</v>
      </c>
    </row>
    <row r="973" spans="1:8" x14ac:dyDescent="0.25">
      <c r="A973" t="s">
        <v>20</v>
      </c>
      <c r="B973" t="s">
        <v>6</v>
      </c>
      <c r="C973" t="s">
        <v>10</v>
      </c>
      <c r="D973" t="s">
        <v>373</v>
      </c>
      <c r="E973">
        <v>2041</v>
      </c>
      <c r="F973">
        <v>0</v>
      </c>
      <c r="G973">
        <v>0.10100000000000001</v>
      </c>
      <c r="H973" s="2" t="str">
        <f t="shared" si="15"/>
        <v>EG_SOLARRFER</v>
      </c>
    </row>
    <row r="974" spans="1:8" x14ac:dyDescent="0.25">
      <c r="A974" t="s">
        <v>20</v>
      </c>
      <c r="B974" t="s">
        <v>6</v>
      </c>
      <c r="C974" t="s">
        <v>11</v>
      </c>
      <c r="D974" t="s">
        <v>371</v>
      </c>
      <c r="E974">
        <v>2024</v>
      </c>
      <c r="F974">
        <v>2.1000000000000001E-2</v>
      </c>
      <c r="G974">
        <v>2.1000000000000001E-2</v>
      </c>
      <c r="H974" s="2" t="str">
        <f t="shared" si="15"/>
        <v>EG_SOLARRFWR</v>
      </c>
    </row>
    <row r="975" spans="1:8" x14ac:dyDescent="0.25">
      <c r="A975" t="s">
        <v>20</v>
      </c>
      <c r="B975" t="s">
        <v>6</v>
      </c>
      <c r="C975" t="s">
        <v>11</v>
      </c>
      <c r="D975" t="s">
        <v>371</v>
      </c>
      <c r="E975">
        <v>2025</v>
      </c>
      <c r="F975">
        <v>0.13900000000000001</v>
      </c>
      <c r="G975">
        <v>0.13900000000000001</v>
      </c>
      <c r="H975" s="2" t="str">
        <f t="shared" si="15"/>
        <v>EG_SOLARRFWR</v>
      </c>
    </row>
    <row r="976" spans="1:8" x14ac:dyDescent="0.25">
      <c r="A976" t="s">
        <v>20</v>
      </c>
      <c r="B976" t="s">
        <v>6</v>
      </c>
      <c r="C976" t="s">
        <v>11</v>
      </c>
      <c r="D976" t="s">
        <v>371</v>
      </c>
      <c r="E976">
        <v>2026</v>
      </c>
      <c r="F976">
        <v>6.9000000000000006E-2</v>
      </c>
      <c r="G976">
        <v>6.9000000000000006E-2</v>
      </c>
      <c r="H976" s="2" t="str">
        <f t="shared" si="15"/>
        <v>EG_SOLARRFWR</v>
      </c>
    </row>
    <row r="977" spans="1:8" x14ac:dyDescent="0.25">
      <c r="A977" t="s">
        <v>20</v>
      </c>
      <c r="B977" t="s">
        <v>6</v>
      </c>
      <c r="C977" t="s">
        <v>11</v>
      </c>
      <c r="D977" t="s">
        <v>371</v>
      </c>
      <c r="E977">
        <v>2027</v>
      </c>
      <c r="F977">
        <v>6.5000000000000002E-2</v>
      </c>
      <c r="G977">
        <v>6.5000000000000002E-2</v>
      </c>
      <c r="H977" s="2" t="str">
        <f t="shared" si="15"/>
        <v>EG_SOLARRFWR</v>
      </c>
    </row>
    <row r="978" spans="1:8" x14ac:dyDescent="0.25">
      <c r="A978" t="s">
        <v>20</v>
      </c>
      <c r="B978" t="s">
        <v>6</v>
      </c>
      <c r="C978" t="s">
        <v>11</v>
      </c>
      <c r="D978" t="s">
        <v>371</v>
      </c>
      <c r="E978">
        <v>2028</v>
      </c>
      <c r="F978">
        <v>0</v>
      </c>
      <c r="G978">
        <v>0.24399999999999999</v>
      </c>
      <c r="H978" s="2" t="str">
        <f t="shared" si="15"/>
        <v>EG_SOLARRFWR</v>
      </c>
    </row>
    <row r="979" spans="1:8" x14ac:dyDescent="0.25">
      <c r="A979" t="s">
        <v>20</v>
      </c>
      <c r="B979" t="s">
        <v>6</v>
      </c>
      <c r="C979" t="s">
        <v>11</v>
      </c>
      <c r="D979" t="s">
        <v>371</v>
      </c>
      <c r="E979">
        <v>2029</v>
      </c>
      <c r="F979">
        <v>0</v>
      </c>
      <c r="G979">
        <v>0.24399999999999999</v>
      </c>
      <c r="H979" s="2" t="str">
        <f t="shared" si="15"/>
        <v>EG_SOLARRFWR</v>
      </c>
    </row>
    <row r="980" spans="1:8" x14ac:dyDescent="0.25">
      <c r="A980" t="s">
        <v>20</v>
      </c>
      <c r="B980" t="s">
        <v>6</v>
      </c>
      <c r="C980" t="s">
        <v>11</v>
      </c>
      <c r="D980" t="s">
        <v>371</v>
      </c>
      <c r="E980">
        <v>2030</v>
      </c>
      <c r="F980">
        <v>0</v>
      </c>
      <c r="G980">
        <v>0.24399999999999999</v>
      </c>
      <c r="H980" s="2" t="str">
        <f t="shared" si="15"/>
        <v>EG_SOLARRFWR</v>
      </c>
    </row>
    <row r="981" spans="1:8" x14ac:dyDescent="0.25">
      <c r="A981" t="s">
        <v>20</v>
      </c>
      <c r="B981" t="s">
        <v>6</v>
      </c>
      <c r="C981" t="s">
        <v>11</v>
      </c>
      <c r="D981" t="s">
        <v>371</v>
      </c>
      <c r="E981">
        <v>2031</v>
      </c>
      <c r="F981">
        <v>0</v>
      </c>
      <c r="G981">
        <v>0.24399999999999999</v>
      </c>
      <c r="H981" s="2" t="str">
        <f t="shared" si="15"/>
        <v>EG_SOLARRFWR</v>
      </c>
    </row>
    <row r="982" spans="1:8" x14ac:dyDescent="0.25">
      <c r="A982" t="s">
        <v>20</v>
      </c>
      <c r="B982" t="s">
        <v>6</v>
      </c>
      <c r="C982" t="s">
        <v>11</v>
      </c>
      <c r="D982" t="s">
        <v>371</v>
      </c>
      <c r="E982">
        <v>2032</v>
      </c>
      <c r="F982">
        <v>0</v>
      </c>
      <c r="G982">
        <v>0.26900000000000002</v>
      </c>
      <c r="H982" s="2" t="str">
        <f t="shared" si="15"/>
        <v>EG_SOLARRFWR</v>
      </c>
    </row>
    <row r="983" spans="1:8" x14ac:dyDescent="0.25">
      <c r="A983" t="s">
        <v>20</v>
      </c>
      <c r="B983" t="s">
        <v>6</v>
      </c>
      <c r="C983" t="s">
        <v>11</v>
      </c>
      <c r="D983" t="s">
        <v>371</v>
      </c>
      <c r="E983">
        <v>2033</v>
      </c>
      <c r="F983">
        <v>0</v>
      </c>
      <c r="G983">
        <v>0.26900000000000002</v>
      </c>
      <c r="H983" s="2" t="str">
        <f t="shared" si="15"/>
        <v>EG_SOLARRFWR</v>
      </c>
    </row>
    <row r="984" spans="1:8" x14ac:dyDescent="0.25">
      <c r="A984" t="s">
        <v>20</v>
      </c>
      <c r="B984" t="s">
        <v>6</v>
      </c>
      <c r="C984" t="s">
        <v>11</v>
      </c>
      <c r="D984" t="s">
        <v>371</v>
      </c>
      <c r="E984">
        <v>2034</v>
      </c>
      <c r="F984">
        <v>0</v>
      </c>
      <c r="G984">
        <v>0.26900000000000002</v>
      </c>
      <c r="H984" s="2" t="str">
        <f t="shared" si="15"/>
        <v>EG_SOLARRFWR</v>
      </c>
    </row>
    <row r="985" spans="1:8" x14ac:dyDescent="0.25">
      <c r="A985" t="s">
        <v>20</v>
      </c>
      <c r="B985" t="s">
        <v>6</v>
      </c>
      <c r="C985" t="s">
        <v>11</v>
      </c>
      <c r="D985" t="s">
        <v>371</v>
      </c>
      <c r="E985">
        <v>2035</v>
      </c>
      <c r="F985">
        <v>0</v>
      </c>
      <c r="G985">
        <v>0.26900000000000002</v>
      </c>
      <c r="H985" s="2" t="str">
        <f t="shared" si="15"/>
        <v>EG_SOLARRFWR</v>
      </c>
    </row>
    <row r="986" spans="1:8" x14ac:dyDescent="0.25">
      <c r="A986" t="s">
        <v>20</v>
      </c>
      <c r="B986" t="s">
        <v>6</v>
      </c>
      <c r="C986" t="s">
        <v>11</v>
      </c>
      <c r="D986" t="s">
        <v>371</v>
      </c>
      <c r="E986">
        <v>2036</v>
      </c>
      <c r="F986">
        <v>0</v>
      </c>
      <c r="G986">
        <v>0.26900000000000002</v>
      </c>
      <c r="H986" s="2" t="str">
        <f t="shared" si="15"/>
        <v>EG_SOLARRFWR</v>
      </c>
    </row>
    <row r="987" spans="1:8" x14ac:dyDescent="0.25">
      <c r="A987" t="s">
        <v>20</v>
      </c>
      <c r="B987" t="s">
        <v>6</v>
      </c>
      <c r="C987" t="s">
        <v>11</v>
      </c>
      <c r="D987" t="s">
        <v>371</v>
      </c>
      <c r="E987">
        <v>2037</v>
      </c>
      <c r="F987">
        <v>0</v>
      </c>
      <c r="G987">
        <v>0.29499999999999998</v>
      </c>
      <c r="H987" s="2" t="str">
        <f t="shared" si="15"/>
        <v>EG_SOLARRFWR</v>
      </c>
    </row>
    <row r="988" spans="1:8" x14ac:dyDescent="0.25">
      <c r="A988" t="s">
        <v>20</v>
      </c>
      <c r="B988" t="s">
        <v>6</v>
      </c>
      <c r="C988" t="s">
        <v>11</v>
      </c>
      <c r="D988" t="s">
        <v>371</v>
      </c>
      <c r="E988">
        <v>2038</v>
      </c>
      <c r="F988">
        <v>0</v>
      </c>
      <c r="G988">
        <v>0.29499999999999998</v>
      </c>
      <c r="H988" s="2" t="str">
        <f t="shared" si="15"/>
        <v>EG_SOLARRFWR</v>
      </c>
    </row>
    <row r="989" spans="1:8" x14ac:dyDescent="0.25">
      <c r="A989" t="s">
        <v>20</v>
      </c>
      <c r="B989" t="s">
        <v>6</v>
      </c>
      <c r="C989" t="s">
        <v>11</v>
      </c>
      <c r="D989" t="s">
        <v>371</v>
      </c>
      <c r="E989">
        <v>2039</v>
      </c>
      <c r="F989">
        <v>0</v>
      </c>
      <c r="G989">
        <v>0.29499999999999998</v>
      </c>
      <c r="H989" s="2" t="str">
        <f t="shared" si="15"/>
        <v>EG_SOLARRFWR</v>
      </c>
    </row>
    <row r="990" spans="1:8" x14ac:dyDescent="0.25">
      <c r="A990" t="s">
        <v>20</v>
      </c>
      <c r="B990" t="s">
        <v>6</v>
      </c>
      <c r="C990" t="s">
        <v>11</v>
      </c>
      <c r="D990" t="s">
        <v>371</v>
      </c>
      <c r="E990">
        <v>2040</v>
      </c>
      <c r="F990">
        <v>0</v>
      </c>
      <c r="G990">
        <v>0.29499999999999998</v>
      </c>
      <c r="H990" s="2" t="str">
        <f t="shared" si="15"/>
        <v>EG_SOLARRFWR</v>
      </c>
    </row>
    <row r="991" spans="1:8" x14ac:dyDescent="0.25">
      <c r="A991" t="s">
        <v>20</v>
      </c>
      <c r="B991" t="s">
        <v>6</v>
      </c>
      <c r="C991" t="s">
        <v>11</v>
      </c>
      <c r="D991" t="s">
        <v>371</v>
      </c>
      <c r="E991">
        <v>2041</v>
      </c>
      <c r="F991">
        <v>0</v>
      </c>
      <c r="G991">
        <v>0.29499999999999998</v>
      </c>
      <c r="H991" s="2" t="str">
        <f t="shared" si="15"/>
        <v>EG_SOLARRFWR</v>
      </c>
    </row>
    <row r="992" spans="1:8" x14ac:dyDescent="0.25">
      <c r="A992" t="s">
        <v>20</v>
      </c>
      <c r="B992" t="s">
        <v>6</v>
      </c>
      <c r="C992" t="s">
        <v>11</v>
      </c>
      <c r="D992" t="s">
        <v>370</v>
      </c>
      <c r="E992">
        <v>2024</v>
      </c>
      <c r="F992">
        <v>0.995</v>
      </c>
      <c r="G992">
        <v>0.995</v>
      </c>
      <c r="H992" s="2" t="str">
        <f t="shared" si="15"/>
        <v>EG_SOLARRFWR</v>
      </c>
    </row>
    <row r="993" spans="1:8" x14ac:dyDescent="0.25">
      <c r="A993" t="s">
        <v>20</v>
      </c>
      <c r="B993" t="s">
        <v>6</v>
      </c>
      <c r="C993" t="s">
        <v>11</v>
      </c>
      <c r="D993" t="s">
        <v>370</v>
      </c>
      <c r="E993">
        <v>2025</v>
      </c>
      <c r="F993">
        <v>6.7880000000000003</v>
      </c>
      <c r="G993">
        <v>6.7880000000000003</v>
      </c>
      <c r="H993" s="2" t="str">
        <f t="shared" si="15"/>
        <v>EG_SOLARRFWR</v>
      </c>
    </row>
    <row r="994" spans="1:8" x14ac:dyDescent="0.25">
      <c r="A994" t="s">
        <v>20</v>
      </c>
      <c r="B994" t="s">
        <v>6</v>
      </c>
      <c r="C994" t="s">
        <v>11</v>
      </c>
      <c r="D994" t="s">
        <v>370</v>
      </c>
      <c r="E994">
        <v>2026</v>
      </c>
      <c r="F994">
        <v>3.8090000000000002</v>
      </c>
      <c r="G994">
        <v>3.8090000000000002</v>
      </c>
      <c r="H994" s="2" t="str">
        <f t="shared" si="15"/>
        <v>EG_SOLARRFWR</v>
      </c>
    </row>
    <row r="995" spans="1:8" x14ac:dyDescent="0.25">
      <c r="A995" t="s">
        <v>20</v>
      </c>
      <c r="B995" t="s">
        <v>6</v>
      </c>
      <c r="C995" t="s">
        <v>11</v>
      </c>
      <c r="D995" t="s">
        <v>370</v>
      </c>
      <c r="E995">
        <v>2027</v>
      </c>
      <c r="F995">
        <v>3.4990000000000001</v>
      </c>
      <c r="G995">
        <v>3.4990000000000001</v>
      </c>
      <c r="H995" s="2" t="str">
        <f t="shared" si="15"/>
        <v>EG_SOLARRFWR</v>
      </c>
    </row>
    <row r="996" spans="1:8" x14ac:dyDescent="0.25">
      <c r="A996" t="s">
        <v>20</v>
      </c>
      <c r="B996" t="s">
        <v>6</v>
      </c>
      <c r="C996" t="s">
        <v>11</v>
      </c>
      <c r="D996" t="s">
        <v>370</v>
      </c>
      <c r="E996">
        <v>2028</v>
      </c>
      <c r="F996">
        <v>8.3000000000000004E-2</v>
      </c>
      <c r="G996">
        <v>0.47799999999999998</v>
      </c>
      <c r="H996" s="2" t="str">
        <f t="shared" si="15"/>
        <v>EG_SOLARRFWR</v>
      </c>
    </row>
    <row r="997" spans="1:8" x14ac:dyDescent="0.25">
      <c r="A997" t="s">
        <v>20</v>
      </c>
      <c r="B997" t="s">
        <v>6</v>
      </c>
      <c r="C997" t="s">
        <v>11</v>
      </c>
      <c r="D997" t="s">
        <v>370</v>
      </c>
      <c r="E997">
        <v>2029</v>
      </c>
      <c r="F997">
        <v>5.5E-2</v>
      </c>
      <c r="G997">
        <v>0.47799999999999998</v>
      </c>
      <c r="H997" s="2" t="str">
        <f t="shared" si="15"/>
        <v>EG_SOLARRFWR</v>
      </c>
    </row>
    <row r="998" spans="1:8" x14ac:dyDescent="0.25">
      <c r="A998" t="s">
        <v>20</v>
      </c>
      <c r="B998" t="s">
        <v>6</v>
      </c>
      <c r="C998" t="s">
        <v>11</v>
      </c>
      <c r="D998" t="s">
        <v>370</v>
      </c>
      <c r="E998">
        <v>2030</v>
      </c>
      <c r="F998">
        <v>0</v>
      </c>
      <c r="G998">
        <v>0.47799999999999998</v>
      </c>
      <c r="H998" s="2" t="str">
        <f t="shared" si="15"/>
        <v>EG_SOLARRFWR</v>
      </c>
    </row>
    <row r="999" spans="1:8" x14ac:dyDescent="0.25">
      <c r="A999" t="s">
        <v>20</v>
      </c>
      <c r="B999" t="s">
        <v>6</v>
      </c>
      <c r="C999" t="s">
        <v>11</v>
      </c>
      <c r="D999" t="s">
        <v>370</v>
      </c>
      <c r="E999">
        <v>2031</v>
      </c>
      <c r="F999">
        <v>0</v>
      </c>
      <c r="G999">
        <v>0.47799999999999998</v>
      </c>
      <c r="H999" s="2" t="str">
        <f t="shared" si="15"/>
        <v>EG_SOLARRFWR</v>
      </c>
    </row>
    <row r="1000" spans="1:8" x14ac:dyDescent="0.25">
      <c r="A1000" t="s">
        <v>20</v>
      </c>
      <c r="B1000" t="s">
        <v>6</v>
      </c>
      <c r="C1000" t="s">
        <v>11</v>
      </c>
      <c r="D1000" t="s">
        <v>370</v>
      </c>
      <c r="E1000">
        <v>2032</v>
      </c>
      <c r="F1000">
        <v>0</v>
      </c>
      <c r="G1000">
        <v>0.52600000000000002</v>
      </c>
      <c r="H1000" s="2" t="str">
        <f t="shared" si="15"/>
        <v>EG_SOLARRFWR</v>
      </c>
    </row>
    <row r="1001" spans="1:8" x14ac:dyDescent="0.25">
      <c r="A1001" t="s">
        <v>20</v>
      </c>
      <c r="B1001" t="s">
        <v>6</v>
      </c>
      <c r="C1001" t="s">
        <v>11</v>
      </c>
      <c r="D1001" t="s">
        <v>370</v>
      </c>
      <c r="E1001">
        <v>2033</v>
      </c>
      <c r="F1001">
        <v>0</v>
      </c>
      <c r="G1001">
        <v>0.52600000000000002</v>
      </c>
      <c r="H1001" s="2" t="str">
        <f t="shared" si="15"/>
        <v>EG_SOLARRFWR</v>
      </c>
    </row>
    <row r="1002" spans="1:8" x14ac:dyDescent="0.25">
      <c r="A1002" t="s">
        <v>20</v>
      </c>
      <c r="B1002" t="s">
        <v>6</v>
      </c>
      <c r="C1002" t="s">
        <v>11</v>
      </c>
      <c r="D1002" t="s">
        <v>370</v>
      </c>
      <c r="E1002">
        <v>2034</v>
      </c>
      <c r="F1002">
        <v>0</v>
      </c>
      <c r="G1002">
        <v>0.52600000000000002</v>
      </c>
      <c r="H1002" s="2" t="str">
        <f t="shared" si="15"/>
        <v>EG_SOLARRFWR</v>
      </c>
    </row>
    <row r="1003" spans="1:8" x14ac:dyDescent="0.25">
      <c r="A1003" t="s">
        <v>20</v>
      </c>
      <c r="B1003" t="s">
        <v>6</v>
      </c>
      <c r="C1003" t="s">
        <v>11</v>
      </c>
      <c r="D1003" t="s">
        <v>370</v>
      </c>
      <c r="E1003">
        <v>2035</v>
      </c>
      <c r="F1003">
        <v>0</v>
      </c>
      <c r="G1003">
        <v>0.52600000000000002</v>
      </c>
      <c r="H1003" s="2" t="str">
        <f t="shared" si="15"/>
        <v>EG_SOLARRFWR</v>
      </c>
    </row>
    <row r="1004" spans="1:8" x14ac:dyDescent="0.25">
      <c r="A1004" t="s">
        <v>20</v>
      </c>
      <c r="B1004" t="s">
        <v>6</v>
      </c>
      <c r="C1004" t="s">
        <v>11</v>
      </c>
      <c r="D1004" t="s">
        <v>370</v>
      </c>
      <c r="E1004">
        <v>2036</v>
      </c>
      <c r="F1004">
        <v>0</v>
      </c>
      <c r="G1004">
        <v>0.52600000000000002</v>
      </c>
      <c r="H1004" s="2" t="str">
        <f t="shared" si="15"/>
        <v>EG_SOLARRFWR</v>
      </c>
    </row>
    <row r="1005" spans="1:8" x14ac:dyDescent="0.25">
      <c r="A1005" t="s">
        <v>20</v>
      </c>
      <c r="B1005" t="s">
        <v>6</v>
      </c>
      <c r="C1005" t="s">
        <v>11</v>
      </c>
      <c r="D1005" t="s">
        <v>370</v>
      </c>
      <c r="E1005">
        <v>2037</v>
      </c>
      <c r="F1005">
        <v>0</v>
      </c>
      <c r="G1005">
        <v>0.57799999999999996</v>
      </c>
      <c r="H1005" s="2" t="str">
        <f t="shared" si="15"/>
        <v>EG_SOLARRFWR</v>
      </c>
    </row>
    <row r="1006" spans="1:8" x14ac:dyDescent="0.25">
      <c r="A1006" t="s">
        <v>20</v>
      </c>
      <c r="B1006" t="s">
        <v>6</v>
      </c>
      <c r="C1006" t="s">
        <v>11</v>
      </c>
      <c r="D1006" t="s">
        <v>370</v>
      </c>
      <c r="E1006">
        <v>2038</v>
      </c>
      <c r="F1006">
        <v>0</v>
      </c>
      <c r="G1006">
        <v>0.57799999999999996</v>
      </c>
      <c r="H1006" s="2" t="str">
        <f t="shared" si="15"/>
        <v>EG_SOLARRFWR</v>
      </c>
    </row>
    <row r="1007" spans="1:8" x14ac:dyDescent="0.25">
      <c r="A1007" t="s">
        <v>20</v>
      </c>
      <c r="B1007" t="s">
        <v>6</v>
      </c>
      <c r="C1007" t="s">
        <v>11</v>
      </c>
      <c r="D1007" t="s">
        <v>370</v>
      </c>
      <c r="E1007">
        <v>2039</v>
      </c>
      <c r="F1007">
        <v>0</v>
      </c>
      <c r="G1007">
        <v>0.57799999999999996</v>
      </c>
      <c r="H1007" s="2" t="str">
        <f t="shared" si="15"/>
        <v>EG_SOLARRFWR</v>
      </c>
    </row>
    <row r="1008" spans="1:8" x14ac:dyDescent="0.25">
      <c r="A1008" t="s">
        <v>20</v>
      </c>
      <c r="B1008" t="s">
        <v>6</v>
      </c>
      <c r="C1008" t="s">
        <v>11</v>
      </c>
      <c r="D1008" t="s">
        <v>370</v>
      </c>
      <c r="E1008">
        <v>2040</v>
      </c>
      <c r="F1008">
        <v>0</v>
      </c>
      <c r="G1008">
        <v>0.57799999999999996</v>
      </c>
      <c r="H1008" s="2" t="str">
        <f t="shared" si="15"/>
        <v>EG_SOLARRFWR</v>
      </c>
    </row>
    <row r="1009" spans="1:8" x14ac:dyDescent="0.25">
      <c r="A1009" t="s">
        <v>20</v>
      </c>
      <c r="B1009" t="s">
        <v>6</v>
      </c>
      <c r="C1009" t="s">
        <v>11</v>
      </c>
      <c r="D1009" t="s">
        <v>370</v>
      </c>
      <c r="E1009">
        <v>2041</v>
      </c>
      <c r="F1009">
        <v>0</v>
      </c>
      <c r="G1009">
        <v>0.57799999999999996</v>
      </c>
      <c r="H1009" s="2" t="str">
        <f t="shared" si="15"/>
        <v>EG_SOLARRFWR</v>
      </c>
    </row>
    <row r="1010" spans="1:8" x14ac:dyDescent="0.25">
      <c r="A1010" t="s">
        <v>20</v>
      </c>
      <c r="B1010" t="s">
        <v>6</v>
      </c>
      <c r="C1010" t="s">
        <v>11</v>
      </c>
      <c r="D1010" t="s">
        <v>369</v>
      </c>
      <c r="E1010">
        <v>2024</v>
      </c>
      <c r="F1010">
        <v>8.8999999999999996E-2</v>
      </c>
      <c r="G1010">
        <v>8.8999999999999996E-2</v>
      </c>
      <c r="H1010" s="2" t="str">
        <f t="shared" si="15"/>
        <v>EG_SOLARRFWR</v>
      </c>
    </row>
    <row r="1011" spans="1:8" x14ac:dyDescent="0.25">
      <c r="A1011" t="s">
        <v>20</v>
      </c>
      <c r="B1011" t="s">
        <v>6</v>
      </c>
      <c r="C1011" t="s">
        <v>11</v>
      </c>
      <c r="D1011" t="s">
        <v>369</v>
      </c>
      <c r="E1011">
        <v>2025</v>
      </c>
      <c r="F1011">
        <v>0.68</v>
      </c>
      <c r="G1011">
        <v>0.68</v>
      </c>
      <c r="H1011" s="2" t="str">
        <f t="shared" si="15"/>
        <v>EG_SOLARRFWR</v>
      </c>
    </row>
    <row r="1012" spans="1:8" x14ac:dyDescent="0.25">
      <c r="A1012" t="s">
        <v>20</v>
      </c>
      <c r="B1012" t="s">
        <v>6</v>
      </c>
      <c r="C1012" t="s">
        <v>11</v>
      </c>
      <c r="D1012" t="s">
        <v>369</v>
      </c>
      <c r="E1012">
        <v>2026</v>
      </c>
      <c r="F1012">
        <v>0.28899999999999998</v>
      </c>
      <c r="G1012">
        <v>0.28899999999999998</v>
      </c>
      <c r="H1012" s="2" t="str">
        <f t="shared" si="15"/>
        <v>EG_SOLARRFWR</v>
      </c>
    </row>
    <row r="1013" spans="1:8" x14ac:dyDescent="0.25">
      <c r="A1013" t="s">
        <v>20</v>
      </c>
      <c r="B1013" t="s">
        <v>6</v>
      </c>
      <c r="C1013" t="s">
        <v>11</v>
      </c>
      <c r="D1013" t="s">
        <v>369</v>
      </c>
      <c r="E1013">
        <v>2027</v>
      </c>
      <c r="F1013">
        <v>0.55700000000000005</v>
      </c>
      <c r="G1013">
        <v>0.55700000000000005</v>
      </c>
      <c r="H1013" s="2" t="str">
        <f t="shared" si="15"/>
        <v>EG_SOLARRFWR</v>
      </c>
    </row>
    <row r="1014" spans="1:8" x14ac:dyDescent="0.25">
      <c r="A1014" t="s">
        <v>20</v>
      </c>
      <c r="B1014" t="s">
        <v>6</v>
      </c>
      <c r="C1014" t="s">
        <v>11</v>
      </c>
      <c r="D1014" t="s">
        <v>369</v>
      </c>
      <c r="E1014">
        <v>2028</v>
      </c>
      <c r="F1014">
        <v>0</v>
      </c>
      <c r="G1014">
        <v>0.82399999999999995</v>
      </c>
      <c r="H1014" s="2" t="str">
        <f t="shared" si="15"/>
        <v>EG_SOLARRFWR</v>
      </c>
    </row>
    <row r="1015" spans="1:8" x14ac:dyDescent="0.25">
      <c r="A1015" t="s">
        <v>20</v>
      </c>
      <c r="B1015" t="s">
        <v>6</v>
      </c>
      <c r="C1015" t="s">
        <v>11</v>
      </c>
      <c r="D1015" t="s">
        <v>369</v>
      </c>
      <c r="E1015">
        <v>2029</v>
      </c>
      <c r="F1015">
        <v>0</v>
      </c>
      <c r="G1015">
        <v>0.82399999999999995</v>
      </c>
      <c r="H1015" s="2" t="str">
        <f t="shared" si="15"/>
        <v>EG_SOLARRFWR</v>
      </c>
    </row>
    <row r="1016" spans="1:8" x14ac:dyDescent="0.25">
      <c r="A1016" t="s">
        <v>20</v>
      </c>
      <c r="B1016" t="s">
        <v>6</v>
      </c>
      <c r="C1016" t="s">
        <v>11</v>
      </c>
      <c r="D1016" t="s">
        <v>369</v>
      </c>
      <c r="E1016">
        <v>2030</v>
      </c>
      <c r="F1016">
        <v>0</v>
      </c>
      <c r="G1016">
        <v>0.82399999999999995</v>
      </c>
      <c r="H1016" s="2" t="str">
        <f t="shared" si="15"/>
        <v>EG_SOLARRFWR</v>
      </c>
    </row>
    <row r="1017" spans="1:8" x14ac:dyDescent="0.25">
      <c r="A1017" t="s">
        <v>20</v>
      </c>
      <c r="B1017" t="s">
        <v>6</v>
      </c>
      <c r="C1017" t="s">
        <v>11</v>
      </c>
      <c r="D1017" t="s">
        <v>369</v>
      </c>
      <c r="E1017">
        <v>2031</v>
      </c>
      <c r="F1017">
        <v>0</v>
      </c>
      <c r="G1017">
        <v>0.82399999999999995</v>
      </c>
      <c r="H1017" s="2" t="str">
        <f t="shared" si="15"/>
        <v>EG_SOLARRFWR</v>
      </c>
    </row>
    <row r="1018" spans="1:8" x14ac:dyDescent="0.25">
      <c r="A1018" t="s">
        <v>20</v>
      </c>
      <c r="B1018" t="s">
        <v>6</v>
      </c>
      <c r="C1018" t="s">
        <v>11</v>
      </c>
      <c r="D1018" t="s">
        <v>369</v>
      </c>
      <c r="E1018">
        <v>2032</v>
      </c>
      <c r="F1018">
        <v>0</v>
      </c>
      <c r="G1018">
        <v>0.90700000000000003</v>
      </c>
      <c r="H1018" s="2" t="str">
        <f t="shared" si="15"/>
        <v>EG_SOLARRFWR</v>
      </c>
    </row>
    <row r="1019" spans="1:8" x14ac:dyDescent="0.25">
      <c r="A1019" t="s">
        <v>20</v>
      </c>
      <c r="B1019" t="s">
        <v>6</v>
      </c>
      <c r="C1019" t="s">
        <v>11</v>
      </c>
      <c r="D1019" t="s">
        <v>369</v>
      </c>
      <c r="E1019">
        <v>2033</v>
      </c>
      <c r="F1019">
        <v>0</v>
      </c>
      <c r="G1019">
        <v>0.90700000000000003</v>
      </c>
      <c r="H1019" s="2" t="str">
        <f t="shared" si="15"/>
        <v>EG_SOLARRFWR</v>
      </c>
    </row>
    <row r="1020" spans="1:8" x14ac:dyDescent="0.25">
      <c r="A1020" t="s">
        <v>20</v>
      </c>
      <c r="B1020" t="s">
        <v>6</v>
      </c>
      <c r="C1020" t="s">
        <v>11</v>
      </c>
      <c r="D1020" t="s">
        <v>369</v>
      </c>
      <c r="E1020">
        <v>2034</v>
      </c>
      <c r="F1020">
        <v>0</v>
      </c>
      <c r="G1020">
        <v>0.90700000000000003</v>
      </c>
      <c r="H1020" s="2" t="str">
        <f t="shared" si="15"/>
        <v>EG_SOLARRFWR</v>
      </c>
    </row>
    <row r="1021" spans="1:8" x14ac:dyDescent="0.25">
      <c r="A1021" t="s">
        <v>20</v>
      </c>
      <c r="B1021" t="s">
        <v>6</v>
      </c>
      <c r="C1021" t="s">
        <v>11</v>
      </c>
      <c r="D1021" t="s">
        <v>369</v>
      </c>
      <c r="E1021">
        <v>2035</v>
      </c>
      <c r="F1021">
        <v>0</v>
      </c>
      <c r="G1021">
        <v>0.90700000000000003</v>
      </c>
      <c r="H1021" s="2" t="str">
        <f t="shared" si="15"/>
        <v>EG_SOLARRFWR</v>
      </c>
    </row>
    <row r="1022" spans="1:8" x14ac:dyDescent="0.25">
      <c r="A1022" t="s">
        <v>20</v>
      </c>
      <c r="B1022" t="s">
        <v>6</v>
      </c>
      <c r="C1022" t="s">
        <v>11</v>
      </c>
      <c r="D1022" t="s">
        <v>369</v>
      </c>
      <c r="E1022">
        <v>2036</v>
      </c>
      <c r="F1022">
        <v>0</v>
      </c>
      <c r="G1022">
        <v>0.90700000000000003</v>
      </c>
      <c r="H1022" s="2" t="str">
        <f t="shared" si="15"/>
        <v>EG_SOLARRFWR</v>
      </c>
    </row>
    <row r="1023" spans="1:8" x14ac:dyDescent="0.25">
      <c r="A1023" t="s">
        <v>20</v>
      </c>
      <c r="B1023" t="s">
        <v>6</v>
      </c>
      <c r="C1023" t="s">
        <v>11</v>
      </c>
      <c r="D1023" t="s">
        <v>369</v>
      </c>
      <c r="E1023">
        <v>2037</v>
      </c>
      <c r="F1023">
        <v>0</v>
      </c>
      <c r="G1023">
        <v>0.997</v>
      </c>
      <c r="H1023" s="2" t="str">
        <f t="shared" si="15"/>
        <v>EG_SOLARRFWR</v>
      </c>
    </row>
    <row r="1024" spans="1:8" x14ac:dyDescent="0.25">
      <c r="A1024" t="s">
        <v>20</v>
      </c>
      <c r="B1024" t="s">
        <v>6</v>
      </c>
      <c r="C1024" t="s">
        <v>11</v>
      </c>
      <c r="D1024" t="s">
        <v>369</v>
      </c>
      <c r="E1024">
        <v>2038</v>
      </c>
      <c r="F1024">
        <v>0</v>
      </c>
      <c r="G1024">
        <v>0.997</v>
      </c>
      <c r="H1024" s="2" t="str">
        <f t="shared" si="15"/>
        <v>EG_SOLARRFWR</v>
      </c>
    </row>
    <row r="1025" spans="1:8" x14ac:dyDescent="0.25">
      <c r="A1025" t="s">
        <v>20</v>
      </c>
      <c r="B1025" t="s">
        <v>6</v>
      </c>
      <c r="C1025" t="s">
        <v>11</v>
      </c>
      <c r="D1025" t="s">
        <v>369</v>
      </c>
      <c r="E1025">
        <v>2039</v>
      </c>
      <c r="F1025">
        <v>0</v>
      </c>
      <c r="G1025">
        <v>0.997</v>
      </c>
      <c r="H1025" s="2" t="str">
        <f t="shared" si="15"/>
        <v>EG_SOLARRFWR</v>
      </c>
    </row>
    <row r="1026" spans="1:8" x14ac:dyDescent="0.25">
      <c r="A1026" t="s">
        <v>20</v>
      </c>
      <c r="B1026" t="s">
        <v>6</v>
      </c>
      <c r="C1026" t="s">
        <v>11</v>
      </c>
      <c r="D1026" t="s">
        <v>369</v>
      </c>
      <c r="E1026">
        <v>2040</v>
      </c>
      <c r="F1026">
        <v>0</v>
      </c>
      <c r="G1026">
        <v>0.997</v>
      </c>
      <c r="H1026" s="2" t="str">
        <f t="shared" si="15"/>
        <v>EG_SOLARRFWR</v>
      </c>
    </row>
    <row r="1027" spans="1:8" x14ac:dyDescent="0.25">
      <c r="A1027" t="s">
        <v>20</v>
      </c>
      <c r="B1027" t="s">
        <v>6</v>
      </c>
      <c r="C1027" t="s">
        <v>11</v>
      </c>
      <c r="D1027" t="s">
        <v>369</v>
      </c>
      <c r="E1027">
        <v>2041</v>
      </c>
      <c r="F1027">
        <v>0</v>
      </c>
      <c r="G1027">
        <v>0.997</v>
      </c>
      <c r="H1027" s="2" t="str">
        <f t="shared" ref="H1027:H1090" si="16">_xlfn.CONCAT(A1027,C1027)</f>
        <v>EG_SOLARRFWR</v>
      </c>
    </row>
    <row r="1028" spans="1:8" x14ac:dyDescent="0.25">
      <c r="A1028" t="s">
        <v>20</v>
      </c>
      <c r="B1028" t="s">
        <v>6</v>
      </c>
      <c r="C1028" t="s">
        <v>11</v>
      </c>
      <c r="D1028" t="s">
        <v>368</v>
      </c>
      <c r="E1028">
        <v>2024</v>
      </c>
      <c r="F1028">
        <v>0.58299999999999996</v>
      </c>
      <c r="G1028">
        <v>0.58299999999999996</v>
      </c>
      <c r="H1028" s="2" t="str">
        <f t="shared" si="16"/>
        <v>EG_SOLARRFWR</v>
      </c>
    </row>
    <row r="1029" spans="1:8" x14ac:dyDescent="0.25">
      <c r="A1029" t="s">
        <v>20</v>
      </c>
      <c r="B1029" t="s">
        <v>6</v>
      </c>
      <c r="C1029" t="s">
        <v>11</v>
      </c>
      <c r="D1029" t="s">
        <v>368</v>
      </c>
      <c r="E1029">
        <v>2025</v>
      </c>
      <c r="F1029">
        <v>4.5250000000000004</v>
      </c>
      <c r="G1029">
        <v>4.5250000000000004</v>
      </c>
      <c r="H1029" s="2" t="str">
        <f t="shared" si="16"/>
        <v>EG_SOLARRFWR</v>
      </c>
    </row>
    <row r="1030" spans="1:8" x14ac:dyDescent="0.25">
      <c r="A1030" t="s">
        <v>20</v>
      </c>
      <c r="B1030" t="s">
        <v>6</v>
      </c>
      <c r="C1030" t="s">
        <v>11</v>
      </c>
      <c r="D1030" t="s">
        <v>368</v>
      </c>
      <c r="E1030">
        <v>2026</v>
      </c>
      <c r="F1030">
        <v>1.923</v>
      </c>
      <c r="G1030">
        <v>1.923</v>
      </c>
      <c r="H1030" s="2" t="str">
        <f t="shared" si="16"/>
        <v>EG_SOLARRFWR</v>
      </c>
    </row>
    <row r="1031" spans="1:8" x14ac:dyDescent="0.25">
      <c r="A1031" t="s">
        <v>20</v>
      </c>
      <c r="B1031" t="s">
        <v>6</v>
      </c>
      <c r="C1031" t="s">
        <v>11</v>
      </c>
      <c r="D1031" t="s">
        <v>368</v>
      </c>
      <c r="E1031">
        <v>2027</v>
      </c>
      <c r="F1031">
        <v>2.0979999999999999</v>
      </c>
      <c r="G1031">
        <v>2.0979999999999999</v>
      </c>
      <c r="H1031" s="2" t="str">
        <f t="shared" si="16"/>
        <v>EG_SOLARRFWR</v>
      </c>
    </row>
    <row r="1032" spans="1:8" x14ac:dyDescent="0.25">
      <c r="A1032" t="s">
        <v>20</v>
      </c>
      <c r="B1032" t="s">
        <v>6</v>
      </c>
      <c r="C1032" t="s">
        <v>11</v>
      </c>
      <c r="D1032" t="s">
        <v>368</v>
      </c>
      <c r="E1032">
        <v>2028</v>
      </c>
      <c r="F1032">
        <v>0</v>
      </c>
      <c r="G1032">
        <v>0.86</v>
      </c>
      <c r="H1032" s="2" t="str">
        <f t="shared" si="16"/>
        <v>EG_SOLARRFWR</v>
      </c>
    </row>
    <row r="1033" spans="1:8" x14ac:dyDescent="0.25">
      <c r="A1033" t="s">
        <v>20</v>
      </c>
      <c r="B1033" t="s">
        <v>6</v>
      </c>
      <c r="C1033" t="s">
        <v>11</v>
      </c>
      <c r="D1033" t="s">
        <v>368</v>
      </c>
      <c r="E1033">
        <v>2029</v>
      </c>
      <c r="F1033">
        <v>0</v>
      </c>
      <c r="G1033">
        <v>0.86</v>
      </c>
      <c r="H1033" s="2" t="str">
        <f t="shared" si="16"/>
        <v>EG_SOLARRFWR</v>
      </c>
    </row>
    <row r="1034" spans="1:8" x14ac:dyDescent="0.25">
      <c r="A1034" t="s">
        <v>20</v>
      </c>
      <c r="B1034" t="s">
        <v>6</v>
      </c>
      <c r="C1034" t="s">
        <v>11</v>
      </c>
      <c r="D1034" t="s">
        <v>368</v>
      </c>
      <c r="E1034">
        <v>2030</v>
      </c>
      <c r="F1034">
        <v>0</v>
      </c>
      <c r="G1034">
        <v>0.86</v>
      </c>
      <c r="H1034" s="2" t="str">
        <f t="shared" si="16"/>
        <v>EG_SOLARRFWR</v>
      </c>
    </row>
    <row r="1035" spans="1:8" x14ac:dyDescent="0.25">
      <c r="A1035" t="s">
        <v>20</v>
      </c>
      <c r="B1035" t="s">
        <v>6</v>
      </c>
      <c r="C1035" t="s">
        <v>11</v>
      </c>
      <c r="D1035" t="s">
        <v>368</v>
      </c>
      <c r="E1035">
        <v>2031</v>
      </c>
      <c r="F1035">
        <v>0</v>
      </c>
      <c r="G1035">
        <v>0.86</v>
      </c>
      <c r="H1035" s="2" t="str">
        <f t="shared" si="16"/>
        <v>EG_SOLARRFWR</v>
      </c>
    </row>
    <row r="1036" spans="1:8" x14ac:dyDescent="0.25">
      <c r="A1036" t="s">
        <v>20</v>
      </c>
      <c r="B1036" t="s">
        <v>6</v>
      </c>
      <c r="C1036" t="s">
        <v>11</v>
      </c>
      <c r="D1036" t="s">
        <v>368</v>
      </c>
      <c r="E1036">
        <v>2032</v>
      </c>
      <c r="F1036">
        <v>0</v>
      </c>
      <c r="G1036">
        <v>0.94599999999999995</v>
      </c>
      <c r="H1036" s="2" t="str">
        <f t="shared" si="16"/>
        <v>EG_SOLARRFWR</v>
      </c>
    </row>
    <row r="1037" spans="1:8" x14ac:dyDescent="0.25">
      <c r="A1037" t="s">
        <v>20</v>
      </c>
      <c r="B1037" t="s">
        <v>6</v>
      </c>
      <c r="C1037" t="s">
        <v>11</v>
      </c>
      <c r="D1037" t="s">
        <v>368</v>
      </c>
      <c r="E1037">
        <v>2033</v>
      </c>
      <c r="F1037">
        <v>0</v>
      </c>
      <c r="G1037">
        <v>0.94599999999999995</v>
      </c>
      <c r="H1037" s="2" t="str">
        <f t="shared" si="16"/>
        <v>EG_SOLARRFWR</v>
      </c>
    </row>
    <row r="1038" spans="1:8" x14ac:dyDescent="0.25">
      <c r="A1038" t="s">
        <v>20</v>
      </c>
      <c r="B1038" t="s">
        <v>6</v>
      </c>
      <c r="C1038" t="s">
        <v>11</v>
      </c>
      <c r="D1038" t="s">
        <v>368</v>
      </c>
      <c r="E1038">
        <v>2034</v>
      </c>
      <c r="F1038">
        <v>0</v>
      </c>
      <c r="G1038">
        <v>0.94599999999999995</v>
      </c>
      <c r="H1038" s="2" t="str">
        <f t="shared" si="16"/>
        <v>EG_SOLARRFWR</v>
      </c>
    </row>
    <row r="1039" spans="1:8" x14ac:dyDescent="0.25">
      <c r="A1039" t="s">
        <v>20</v>
      </c>
      <c r="B1039" t="s">
        <v>6</v>
      </c>
      <c r="C1039" t="s">
        <v>11</v>
      </c>
      <c r="D1039" t="s">
        <v>368</v>
      </c>
      <c r="E1039">
        <v>2035</v>
      </c>
      <c r="F1039">
        <v>0</v>
      </c>
      <c r="G1039">
        <v>0.94599999999999995</v>
      </c>
      <c r="H1039" s="2" t="str">
        <f t="shared" si="16"/>
        <v>EG_SOLARRFWR</v>
      </c>
    </row>
    <row r="1040" spans="1:8" x14ac:dyDescent="0.25">
      <c r="A1040" t="s">
        <v>20</v>
      </c>
      <c r="B1040" t="s">
        <v>6</v>
      </c>
      <c r="C1040" t="s">
        <v>11</v>
      </c>
      <c r="D1040" t="s">
        <v>368</v>
      </c>
      <c r="E1040">
        <v>2036</v>
      </c>
      <c r="F1040">
        <v>0</v>
      </c>
      <c r="G1040">
        <v>0.94599999999999995</v>
      </c>
      <c r="H1040" s="2" t="str">
        <f t="shared" si="16"/>
        <v>EG_SOLARRFWR</v>
      </c>
    </row>
    <row r="1041" spans="1:8" x14ac:dyDescent="0.25">
      <c r="A1041" t="s">
        <v>20</v>
      </c>
      <c r="B1041" t="s">
        <v>6</v>
      </c>
      <c r="C1041" t="s">
        <v>11</v>
      </c>
      <c r="D1041" t="s">
        <v>368</v>
      </c>
      <c r="E1041">
        <v>2037</v>
      </c>
      <c r="F1041">
        <v>0</v>
      </c>
      <c r="G1041">
        <v>1.04</v>
      </c>
      <c r="H1041" s="2" t="str">
        <f t="shared" si="16"/>
        <v>EG_SOLARRFWR</v>
      </c>
    </row>
    <row r="1042" spans="1:8" x14ac:dyDescent="0.25">
      <c r="A1042" t="s">
        <v>20</v>
      </c>
      <c r="B1042" t="s">
        <v>6</v>
      </c>
      <c r="C1042" t="s">
        <v>11</v>
      </c>
      <c r="D1042" t="s">
        <v>368</v>
      </c>
      <c r="E1042">
        <v>2038</v>
      </c>
      <c r="F1042">
        <v>0</v>
      </c>
      <c r="G1042">
        <v>1.04</v>
      </c>
      <c r="H1042" s="2" t="str">
        <f t="shared" si="16"/>
        <v>EG_SOLARRFWR</v>
      </c>
    </row>
    <row r="1043" spans="1:8" x14ac:dyDescent="0.25">
      <c r="A1043" t="s">
        <v>20</v>
      </c>
      <c r="B1043" t="s">
        <v>6</v>
      </c>
      <c r="C1043" t="s">
        <v>11</v>
      </c>
      <c r="D1043" t="s">
        <v>368</v>
      </c>
      <c r="E1043">
        <v>2039</v>
      </c>
      <c r="F1043">
        <v>0</v>
      </c>
      <c r="G1043">
        <v>1.04</v>
      </c>
      <c r="H1043" s="2" t="str">
        <f t="shared" si="16"/>
        <v>EG_SOLARRFWR</v>
      </c>
    </row>
    <row r="1044" spans="1:8" x14ac:dyDescent="0.25">
      <c r="A1044" t="s">
        <v>20</v>
      </c>
      <c r="B1044" t="s">
        <v>6</v>
      </c>
      <c r="C1044" t="s">
        <v>11</v>
      </c>
      <c r="D1044" t="s">
        <v>368</v>
      </c>
      <c r="E1044">
        <v>2040</v>
      </c>
      <c r="F1044">
        <v>0</v>
      </c>
      <c r="G1044">
        <v>1.04</v>
      </c>
      <c r="H1044" s="2" t="str">
        <f t="shared" si="16"/>
        <v>EG_SOLARRFWR</v>
      </c>
    </row>
    <row r="1045" spans="1:8" x14ac:dyDescent="0.25">
      <c r="A1045" t="s">
        <v>20</v>
      </c>
      <c r="B1045" t="s">
        <v>6</v>
      </c>
      <c r="C1045" t="s">
        <v>11</v>
      </c>
      <c r="D1045" t="s">
        <v>368</v>
      </c>
      <c r="E1045">
        <v>2041</v>
      </c>
      <c r="F1045">
        <v>0</v>
      </c>
      <c r="G1045">
        <v>1.04</v>
      </c>
      <c r="H1045" s="2" t="str">
        <f t="shared" si="16"/>
        <v>EG_SOLARRFWR</v>
      </c>
    </row>
    <row r="1046" spans="1:8" x14ac:dyDescent="0.25">
      <c r="A1046" t="s">
        <v>20</v>
      </c>
      <c r="B1046" t="s">
        <v>6</v>
      </c>
      <c r="C1046" t="s">
        <v>11</v>
      </c>
      <c r="D1046" t="s">
        <v>367</v>
      </c>
      <c r="E1046">
        <v>2024</v>
      </c>
      <c r="F1046">
        <v>1.6E-2</v>
      </c>
      <c r="G1046">
        <v>1.6E-2</v>
      </c>
      <c r="H1046" s="2" t="str">
        <f t="shared" si="16"/>
        <v>EG_SOLARRFWR</v>
      </c>
    </row>
    <row r="1047" spans="1:8" x14ac:dyDescent="0.25">
      <c r="A1047" t="s">
        <v>20</v>
      </c>
      <c r="B1047" t="s">
        <v>6</v>
      </c>
      <c r="C1047" t="s">
        <v>11</v>
      </c>
      <c r="D1047" t="s">
        <v>367</v>
      </c>
      <c r="E1047">
        <v>2025</v>
      </c>
      <c r="F1047">
        <v>6.5000000000000002E-2</v>
      </c>
      <c r="G1047">
        <v>6.5000000000000002E-2</v>
      </c>
      <c r="H1047" s="2" t="str">
        <f t="shared" si="16"/>
        <v>EG_SOLARRFWR</v>
      </c>
    </row>
    <row r="1048" spans="1:8" x14ac:dyDescent="0.25">
      <c r="A1048" t="s">
        <v>20</v>
      </c>
      <c r="B1048" t="s">
        <v>6</v>
      </c>
      <c r="C1048" t="s">
        <v>11</v>
      </c>
      <c r="D1048" t="s">
        <v>367</v>
      </c>
      <c r="E1048">
        <v>2026</v>
      </c>
      <c r="F1048">
        <v>0.02</v>
      </c>
      <c r="G1048">
        <v>0.02</v>
      </c>
      <c r="H1048" s="2" t="str">
        <f t="shared" si="16"/>
        <v>EG_SOLARRFWR</v>
      </c>
    </row>
    <row r="1049" spans="1:8" x14ac:dyDescent="0.25">
      <c r="A1049" t="s">
        <v>20</v>
      </c>
      <c r="B1049" t="s">
        <v>6</v>
      </c>
      <c r="C1049" t="s">
        <v>11</v>
      </c>
      <c r="D1049" t="s">
        <v>367</v>
      </c>
      <c r="E1049">
        <v>2027</v>
      </c>
      <c r="F1049">
        <v>0.02</v>
      </c>
      <c r="G1049">
        <v>0.02</v>
      </c>
      <c r="H1049" s="2" t="str">
        <f t="shared" si="16"/>
        <v>EG_SOLARRFWR</v>
      </c>
    </row>
    <row r="1050" spans="1:8" x14ac:dyDescent="0.25">
      <c r="A1050" t="s">
        <v>20</v>
      </c>
      <c r="B1050" t="s">
        <v>6</v>
      </c>
      <c r="C1050" t="s">
        <v>11</v>
      </c>
      <c r="D1050" t="s">
        <v>367</v>
      </c>
      <c r="E1050">
        <v>2028</v>
      </c>
      <c r="F1050">
        <v>0</v>
      </c>
      <c r="G1050">
        <v>1.2E-2</v>
      </c>
      <c r="H1050" s="2" t="str">
        <f t="shared" si="16"/>
        <v>EG_SOLARRFWR</v>
      </c>
    </row>
    <row r="1051" spans="1:8" x14ac:dyDescent="0.25">
      <c r="A1051" t="s">
        <v>20</v>
      </c>
      <c r="B1051" t="s">
        <v>6</v>
      </c>
      <c r="C1051" t="s">
        <v>11</v>
      </c>
      <c r="D1051" t="s">
        <v>367</v>
      </c>
      <c r="E1051">
        <v>2029</v>
      </c>
      <c r="F1051">
        <v>0</v>
      </c>
      <c r="G1051">
        <v>1.2E-2</v>
      </c>
      <c r="H1051" s="2" t="str">
        <f t="shared" si="16"/>
        <v>EG_SOLARRFWR</v>
      </c>
    </row>
    <row r="1052" spans="1:8" x14ac:dyDescent="0.25">
      <c r="A1052" t="s">
        <v>20</v>
      </c>
      <c r="B1052" t="s">
        <v>6</v>
      </c>
      <c r="C1052" t="s">
        <v>11</v>
      </c>
      <c r="D1052" t="s">
        <v>367</v>
      </c>
      <c r="E1052">
        <v>2030</v>
      </c>
      <c r="F1052">
        <v>0</v>
      </c>
      <c r="G1052">
        <v>1.2E-2</v>
      </c>
      <c r="H1052" s="2" t="str">
        <f t="shared" si="16"/>
        <v>EG_SOLARRFWR</v>
      </c>
    </row>
    <row r="1053" spans="1:8" x14ac:dyDescent="0.25">
      <c r="A1053" t="s">
        <v>20</v>
      </c>
      <c r="B1053" t="s">
        <v>6</v>
      </c>
      <c r="C1053" t="s">
        <v>11</v>
      </c>
      <c r="D1053" t="s">
        <v>367</v>
      </c>
      <c r="E1053">
        <v>2031</v>
      </c>
      <c r="F1053">
        <v>0</v>
      </c>
      <c r="G1053">
        <v>1.2E-2</v>
      </c>
      <c r="H1053" s="2" t="str">
        <f t="shared" si="16"/>
        <v>EG_SOLARRFWR</v>
      </c>
    </row>
    <row r="1054" spans="1:8" x14ac:dyDescent="0.25">
      <c r="A1054" t="s">
        <v>20</v>
      </c>
      <c r="B1054" t="s">
        <v>6</v>
      </c>
      <c r="C1054" t="s">
        <v>11</v>
      </c>
      <c r="D1054" t="s">
        <v>367</v>
      </c>
      <c r="E1054">
        <v>2032</v>
      </c>
      <c r="F1054">
        <v>0</v>
      </c>
      <c r="G1054">
        <v>1.2999999999999999E-2</v>
      </c>
      <c r="H1054" s="2" t="str">
        <f t="shared" si="16"/>
        <v>EG_SOLARRFWR</v>
      </c>
    </row>
    <row r="1055" spans="1:8" x14ac:dyDescent="0.25">
      <c r="A1055" t="s">
        <v>20</v>
      </c>
      <c r="B1055" t="s">
        <v>6</v>
      </c>
      <c r="C1055" t="s">
        <v>11</v>
      </c>
      <c r="D1055" t="s">
        <v>367</v>
      </c>
      <c r="E1055">
        <v>2033</v>
      </c>
      <c r="F1055">
        <v>0</v>
      </c>
      <c r="G1055">
        <v>1.2999999999999999E-2</v>
      </c>
      <c r="H1055" s="2" t="str">
        <f t="shared" si="16"/>
        <v>EG_SOLARRFWR</v>
      </c>
    </row>
    <row r="1056" spans="1:8" x14ac:dyDescent="0.25">
      <c r="A1056" t="s">
        <v>20</v>
      </c>
      <c r="B1056" t="s">
        <v>6</v>
      </c>
      <c r="C1056" t="s">
        <v>11</v>
      </c>
      <c r="D1056" t="s">
        <v>367</v>
      </c>
      <c r="E1056">
        <v>2034</v>
      </c>
      <c r="F1056">
        <v>0</v>
      </c>
      <c r="G1056">
        <v>1.2999999999999999E-2</v>
      </c>
      <c r="H1056" s="2" t="str">
        <f t="shared" si="16"/>
        <v>EG_SOLARRFWR</v>
      </c>
    </row>
    <row r="1057" spans="1:8" x14ac:dyDescent="0.25">
      <c r="A1057" t="s">
        <v>20</v>
      </c>
      <c r="B1057" t="s">
        <v>6</v>
      </c>
      <c r="C1057" t="s">
        <v>11</v>
      </c>
      <c r="D1057" t="s">
        <v>367</v>
      </c>
      <c r="E1057">
        <v>2035</v>
      </c>
      <c r="F1057">
        <v>0</v>
      </c>
      <c r="G1057">
        <v>1.2999999999999999E-2</v>
      </c>
      <c r="H1057" s="2" t="str">
        <f t="shared" si="16"/>
        <v>EG_SOLARRFWR</v>
      </c>
    </row>
    <row r="1058" spans="1:8" x14ac:dyDescent="0.25">
      <c r="A1058" t="s">
        <v>20</v>
      </c>
      <c r="B1058" t="s">
        <v>6</v>
      </c>
      <c r="C1058" t="s">
        <v>11</v>
      </c>
      <c r="D1058" t="s">
        <v>367</v>
      </c>
      <c r="E1058">
        <v>2036</v>
      </c>
      <c r="F1058">
        <v>0</v>
      </c>
      <c r="G1058">
        <v>1.2999999999999999E-2</v>
      </c>
      <c r="H1058" s="2" t="str">
        <f t="shared" si="16"/>
        <v>EG_SOLARRFWR</v>
      </c>
    </row>
    <row r="1059" spans="1:8" x14ac:dyDescent="0.25">
      <c r="A1059" t="s">
        <v>20</v>
      </c>
      <c r="B1059" t="s">
        <v>6</v>
      </c>
      <c r="C1059" t="s">
        <v>11</v>
      </c>
      <c r="D1059" t="s">
        <v>367</v>
      </c>
      <c r="E1059">
        <v>2037</v>
      </c>
      <c r="F1059">
        <v>0</v>
      </c>
      <c r="G1059">
        <v>1.4E-2</v>
      </c>
      <c r="H1059" s="2" t="str">
        <f t="shared" si="16"/>
        <v>EG_SOLARRFWR</v>
      </c>
    </row>
    <row r="1060" spans="1:8" x14ac:dyDescent="0.25">
      <c r="A1060" t="s">
        <v>20</v>
      </c>
      <c r="B1060" t="s">
        <v>6</v>
      </c>
      <c r="C1060" t="s">
        <v>11</v>
      </c>
      <c r="D1060" t="s">
        <v>367</v>
      </c>
      <c r="E1060">
        <v>2038</v>
      </c>
      <c r="F1060">
        <v>0</v>
      </c>
      <c r="G1060">
        <v>1.4E-2</v>
      </c>
      <c r="H1060" s="2" t="str">
        <f t="shared" si="16"/>
        <v>EG_SOLARRFWR</v>
      </c>
    </row>
    <row r="1061" spans="1:8" x14ac:dyDescent="0.25">
      <c r="A1061" t="s">
        <v>20</v>
      </c>
      <c r="B1061" t="s">
        <v>6</v>
      </c>
      <c r="C1061" t="s">
        <v>11</v>
      </c>
      <c r="D1061" t="s">
        <v>367</v>
      </c>
      <c r="E1061">
        <v>2039</v>
      </c>
      <c r="F1061">
        <v>0</v>
      </c>
      <c r="G1061">
        <v>1.4E-2</v>
      </c>
      <c r="H1061" s="2" t="str">
        <f t="shared" si="16"/>
        <v>EG_SOLARRFWR</v>
      </c>
    </row>
    <row r="1062" spans="1:8" x14ac:dyDescent="0.25">
      <c r="A1062" t="s">
        <v>20</v>
      </c>
      <c r="B1062" t="s">
        <v>6</v>
      </c>
      <c r="C1062" t="s">
        <v>11</v>
      </c>
      <c r="D1062" t="s">
        <v>367</v>
      </c>
      <c r="E1062">
        <v>2040</v>
      </c>
      <c r="F1062">
        <v>0</v>
      </c>
      <c r="G1062">
        <v>1.4E-2</v>
      </c>
      <c r="H1062" s="2" t="str">
        <f t="shared" si="16"/>
        <v>EG_SOLARRFWR</v>
      </c>
    </row>
    <row r="1063" spans="1:8" x14ac:dyDescent="0.25">
      <c r="A1063" t="s">
        <v>20</v>
      </c>
      <c r="B1063" t="s">
        <v>6</v>
      </c>
      <c r="C1063" t="s">
        <v>11</v>
      </c>
      <c r="D1063" t="s">
        <v>367</v>
      </c>
      <c r="E1063">
        <v>2041</v>
      </c>
      <c r="F1063">
        <v>0</v>
      </c>
      <c r="G1063">
        <v>1.4E-2</v>
      </c>
      <c r="H1063" s="2" t="str">
        <f t="shared" si="16"/>
        <v>EG_SOLARRFWR</v>
      </c>
    </row>
    <row r="1064" spans="1:8" x14ac:dyDescent="0.25">
      <c r="A1064" t="s">
        <v>20</v>
      </c>
      <c r="B1064" t="s">
        <v>6</v>
      </c>
      <c r="C1064" t="s">
        <v>9</v>
      </c>
      <c r="D1064" t="s">
        <v>366</v>
      </c>
      <c r="E1064">
        <v>2024</v>
      </c>
      <c r="F1064">
        <v>8.0000000000000002E-3</v>
      </c>
      <c r="G1064">
        <v>8.0000000000000002E-3</v>
      </c>
      <c r="H1064" s="2" t="str">
        <f t="shared" si="16"/>
        <v>EG_SOLARRFNER</v>
      </c>
    </row>
    <row r="1065" spans="1:8" x14ac:dyDescent="0.25">
      <c r="A1065" t="s">
        <v>20</v>
      </c>
      <c r="B1065" t="s">
        <v>6</v>
      </c>
      <c r="C1065" t="s">
        <v>9</v>
      </c>
      <c r="D1065" t="s">
        <v>366</v>
      </c>
      <c r="E1065">
        <v>2025</v>
      </c>
      <c r="F1065">
        <v>0.08</v>
      </c>
      <c r="G1065">
        <v>0.08</v>
      </c>
      <c r="H1065" s="2" t="str">
        <f t="shared" si="16"/>
        <v>EG_SOLARRFNER</v>
      </c>
    </row>
    <row r="1066" spans="1:8" x14ac:dyDescent="0.25">
      <c r="A1066" t="s">
        <v>20</v>
      </c>
      <c r="B1066" t="s">
        <v>6</v>
      </c>
      <c r="C1066" t="s">
        <v>9</v>
      </c>
      <c r="D1066" t="s">
        <v>366</v>
      </c>
      <c r="E1066">
        <v>2026</v>
      </c>
      <c r="F1066">
        <v>2.3E-2</v>
      </c>
      <c r="G1066">
        <v>2.3E-2</v>
      </c>
      <c r="H1066" s="2" t="str">
        <f t="shared" si="16"/>
        <v>EG_SOLARRFNER</v>
      </c>
    </row>
    <row r="1067" spans="1:8" x14ac:dyDescent="0.25">
      <c r="A1067" t="s">
        <v>20</v>
      </c>
      <c r="B1067" t="s">
        <v>6</v>
      </c>
      <c r="C1067" t="s">
        <v>9</v>
      </c>
      <c r="D1067" t="s">
        <v>366</v>
      </c>
      <c r="E1067">
        <v>2027</v>
      </c>
      <c r="F1067">
        <v>2.3E-2</v>
      </c>
      <c r="G1067">
        <v>2.3E-2</v>
      </c>
      <c r="H1067" s="2" t="str">
        <f t="shared" si="16"/>
        <v>EG_SOLARRFNER</v>
      </c>
    </row>
    <row r="1068" spans="1:8" x14ac:dyDescent="0.25">
      <c r="A1068" t="s">
        <v>20</v>
      </c>
      <c r="B1068" t="s">
        <v>6</v>
      </c>
      <c r="C1068" t="s">
        <v>9</v>
      </c>
      <c r="D1068" t="s">
        <v>366</v>
      </c>
      <c r="E1068">
        <v>2028</v>
      </c>
      <c r="F1068">
        <v>0</v>
      </c>
      <c r="G1068">
        <v>0.184</v>
      </c>
      <c r="H1068" s="2" t="str">
        <f t="shared" si="16"/>
        <v>EG_SOLARRFNER</v>
      </c>
    </row>
    <row r="1069" spans="1:8" x14ac:dyDescent="0.25">
      <c r="A1069" t="s">
        <v>20</v>
      </c>
      <c r="B1069" t="s">
        <v>6</v>
      </c>
      <c r="C1069" t="s">
        <v>9</v>
      </c>
      <c r="D1069" t="s">
        <v>366</v>
      </c>
      <c r="E1069">
        <v>2029</v>
      </c>
      <c r="F1069">
        <v>0</v>
      </c>
      <c r="G1069">
        <v>0.184</v>
      </c>
      <c r="H1069" s="2" t="str">
        <f t="shared" si="16"/>
        <v>EG_SOLARRFNER</v>
      </c>
    </row>
    <row r="1070" spans="1:8" x14ac:dyDescent="0.25">
      <c r="A1070" t="s">
        <v>20</v>
      </c>
      <c r="B1070" t="s">
        <v>6</v>
      </c>
      <c r="C1070" t="s">
        <v>9</v>
      </c>
      <c r="D1070" t="s">
        <v>366</v>
      </c>
      <c r="E1070">
        <v>2030</v>
      </c>
      <c r="F1070">
        <v>0</v>
      </c>
      <c r="G1070">
        <v>0.184</v>
      </c>
      <c r="H1070" s="2" t="str">
        <f t="shared" si="16"/>
        <v>EG_SOLARRFNER</v>
      </c>
    </row>
    <row r="1071" spans="1:8" x14ac:dyDescent="0.25">
      <c r="A1071" t="s">
        <v>20</v>
      </c>
      <c r="B1071" t="s">
        <v>6</v>
      </c>
      <c r="C1071" t="s">
        <v>9</v>
      </c>
      <c r="D1071" t="s">
        <v>366</v>
      </c>
      <c r="E1071">
        <v>2031</v>
      </c>
      <c r="F1071">
        <v>0</v>
      </c>
      <c r="G1071">
        <v>0.184</v>
      </c>
      <c r="H1071" s="2" t="str">
        <f t="shared" si="16"/>
        <v>EG_SOLARRFNER</v>
      </c>
    </row>
    <row r="1072" spans="1:8" x14ac:dyDescent="0.25">
      <c r="A1072" t="s">
        <v>20</v>
      </c>
      <c r="B1072" t="s">
        <v>6</v>
      </c>
      <c r="C1072" t="s">
        <v>9</v>
      </c>
      <c r="D1072" t="s">
        <v>366</v>
      </c>
      <c r="E1072">
        <v>2032</v>
      </c>
      <c r="F1072">
        <v>0</v>
      </c>
      <c r="G1072">
        <v>0.20200000000000001</v>
      </c>
      <c r="H1072" s="2" t="str">
        <f t="shared" si="16"/>
        <v>EG_SOLARRFNER</v>
      </c>
    </row>
    <row r="1073" spans="1:8" x14ac:dyDescent="0.25">
      <c r="A1073" t="s">
        <v>20</v>
      </c>
      <c r="B1073" t="s">
        <v>6</v>
      </c>
      <c r="C1073" t="s">
        <v>9</v>
      </c>
      <c r="D1073" t="s">
        <v>366</v>
      </c>
      <c r="E1073">
        <v>2033</v>
      </c>
      <c r="F1073">
        <v>0</v>
      </c>
      <c r="G1073">
        <v>0.20200000000000001</v>
      </c>
      <c r="H1073" s="2" t="str">
        <f t="shared" si="16"/>
        <v>EG_SOLARRFNER</v>
      </c>
    </row>
    <row r="1074" spans="1:8" x14ac:dyDescent="0.25">
      <c r="A1074" t="s">
        <v>20</v>
      </c>
      <c r="B1074" t="s">
        <v>6</v>
      </c>
      <c r="C1074" t="s">
        <v>9</v>
      </c>
      <c r="D1074" t="s">
        <v>366</v>
      </c>
      <c r="E1074">
        <v>2034</v>
      </c>
      <c r="F1074">
        <v>0</v>
      </c>
      <c r="G1074">
        <v>0.20200000000000001</v>
      </c>
      <c r="H1074" s="2" t="str">
        <f t="shared" si="16"/>
        <v>EG_SOLARRFNER</v>
      </c>
    </row>
    <row r="1075" spans="1:8" x14ac:dyDescent="0.25">
      <c r="A1075" t="s">
        <v>20</v>
      </c>
      <c r="B1075" t="s">
        <v>6</v>
      </c>
      <c r="C1075" t="s">
        <v>9</v>
      </c>
      <c r="D1075" t="s">
        <v>366</v>
      </c>
      <c r="E1075">
        <v>2035</v>
      </c>
      <c r="F1075">
        <v>0</v>
      </c>
      <c r="G1075">
        <v>0.20200000000000001</v>
      </c>
      <c r="H1075" s="2" t="str">
        <f t="shared" si="16"/>
        <v>EG_SOLARRFNER</v>
      </c>
    </row>
    <row r="1076" spans="1:8" x14ac:dyDescent="0.25">
      <c r="A1076" t="s">
        <v>20</v>
      </c>
      <c r="B1076" t="s">
        <v>6</v>
      </c>
      <c r="C1076" t="s">
        <v>9</v>
      </c>
      <c r="D1076" t="s">
        <v>366</v>
      </c>
      <c r="E1076">
        <v>2036</v>
      </c>
      <c r="F1076">
        <v>0</v>
      </c>
      <c r="G1076">
        <v>0.20200000000000001</v>
      </c>
      <c r="H1076" s="2" t="str">
        <f t="shared" si="16"/>
        <v>EG_SOLARRFNER</v>
      </c>
    </row>
    <row r="1077" spans="1:8" x14ac:dyDescent="0.25">
      <c r="A1077" t="s">
        <v>20</v>
      </c>
      <c r="B1077" t="s">
        <v>6</v>
      </c>
      <c r="C1077" t="s">
        <v>9</v>
      </c>
      <c r="D1077" t="s">
        <v>366</v>
      </c>
      <c r="E1077">
        <v>2037</v>
      </c>
      <c r="F1077">
        <v>0</v>
      </c>
      <c r="G1077">
        <v>0.223</v>
      </c>
      <c r="H1077" s="2" t="str">
        <f t="shared" si="16"/>
        <v>EG_SOLARRFNER</v>
      </c>
    </row>
    <row r="1078" spans="1:8" x14ac:dyDescent="0.25">
      <c r="A1078" t="s">
        <v>20</v>
      </c>
      <c r="B1078" t="s">
        <v>6</v>
      </c>
      <c r="C1078" t="s">
        <v>9</v>
      </c>
      <c r="D1078" t="s">
        <v>366</v>
      </c>
      <c r="E1078">
        <v>2038</v>
      </c>
      <c r="F1078">
        <v>0</v>
      </c>
      <c r="G1078">
        <v>0.223</v>
      </c>
      <c r="H1078" s="2" t="str">
        <f t="shared" si="16"/>
        <v>EG_SOLARRFNER</v>
      </c>
    </row>
    <row r="1079" spans="1:8" x14ac:dyDescent="0.25">
      <c r="A1079" t="s">
        <v>20</v>
      </c>
      <c r="B1079" t="s">
        <v>6</v>
      </c>
      <c r="C1079" t="s">
        <v>9</v>
      </c>
      <c r="D1079" t="s">
        <v>366</v>
      </c>
      <c r="E1079">
        <v>2039</v>
      </c>
      <c r="F1079">
        <v>0</v>
      </c>
      <c r="G1079">
        <v>0.223</v>
      </c>
      <c r="H1079" s="2" t="str">
        <f t="shared" si="16"/>
        <v>EG_SOLARRFNER</v>
      </c>
    </row>
    <row r="1080" spans="1:8" x14ac:dyDescent="0.25">
      <c r="A1080" t="s">
        <v>20</v>
      </c>
      <c r="B1080" t="s">
        <v>6</v>
      </c>
      <c r="C1080" t="s">
        <v>9</v>
      </c>
      <c r="D1080" t="s">
        <v>366</v>
      </c>
      <c r="E1080">
        <v>2040</v>
      </c>
      <c r="F1080">
        <v>0</v>
      </c>
      <c r="G1080">
        <v>0.223</v>
      </c>
      <c r="H1080" s="2" t="str">
        <f t="shared" si="16"/>
        <v>EG_SOLARRFNER</v>
      </c>
    </row>
    <row r="1081" spans="1:8" x14ac:dyDescent="0.25">
      <c r="A1081" t="s">
        <v>20</v>
      </c>
      <c r="B1081" t="s">
        <v>6</v>
      </c>
      <c r="C1081" t="s">
        <v>9</v>
      </c>
      <c r="D1081" t="s">
        <v>366</v>
      </c>
      <c r="E1081">
        <v>2041</v>
      </c>
      <c r="F1081">
        <v>0</v>
      </c>
      <c r="G1081">
        <v>0.223</v>
      </c>
      <c r="H1081" s="2" t="str">
        <f t="shared" si="16"/>
        <v>EG_SOLARRFNER</v>
      </c>
    </row>
    <row r="1082" spans="1:8" x14ac:dyDescent="0.25">
      <c r="A1082" t="s">
        <v>20</v>
      </c>
      <c r="B1082" t="s">
        <v>6</v>
      </c>
      <c r="C1082" t="s">
        <v>9</v>
      </c>
      <c r="D1082" t="s">
        <v>365</v>
      </c>
      <c r="E1082">
        <v>2024</v>
      </c>
      <c r="F1082">
        <v>0</v>
      </c>
      <c r="G1082">
        <v>0</v>
      </c>
      <c r="H1082" s="2" t="str">
        <f t="shared" si="16"/>
        <v>EG_SOLARRFNER</v>
      </c>
    </row>
    <row r="1083" spans="1:8" x14ac:dyDescent="0.25">
      <c r="A1083" t="s">
        <v>20</v>
      </c>
      <c r="B1083" t="s">
        <v>6</v>
      </c>
      <c r="C1083" t="s">
        <v>9</v>
      </c>
      <c r="D1083" t="s">
        <v>365</v>
      </c>
      <c r="E1083">
        <v>2025</v>
      </c>
      <c r="F1083">
        <v>2.5000000000000001E-2</v>
      </c>
      <c r="G1083">
        <v>2.5000000000000001E-2</v>
      </c>
      <c r="H1083" s="2" t="str">
        <f t="shared" si="16"/>
        <v>EG_SOLARRFNER</v>
      </c>
    </row>
    <row r="1084" spans="1:8" x14ac:dyDescent="0.25">
      <c r="A1084" t="s">
        <v>20</v>
      </c>
      <c r="B1084" t="s">
        <v>6</v>
      </c>
      <c r="C1084" t="s">
        <v>9</v>
      </c>
      <c r="D1084" t="s">
        <v>365</v>
      </c>
      <c r="E1084">
        <v>2026</v>
      </c>
      <c r="F1084">
        <v>8.0000000000000002E-3</v>
      </c>
      <c r="G1084">
        <v>8.0000000000000002E-3</v>
      </c>
      <c r="H1084" s="2" t="str">
        <f t="shared" si="16"/>
        <v>EG_SOLARRFNER</v>
      </c>
    </row>
    <row r="1085" spans="1:8" x14ac:dyDescent="0.25">
      <c r="A1085" t="s">
        <v>20</v>
      </c>
      <c r="B1085" t="s">
        <v>6</v>
      </c>
      <c r="C1085" t="s">
        <v>9</v>
      </c>
      <c r="D1085" t="s">
        <v>365</v>
      </c>
      <c r="E1085">
        <v>2027</v>
      </c>
      <c r="F1085">
        <v>8.0000000000000002E-3</v>
      </c>
      <c r="G1085">
        <v>8.0000000000000002E-3</v>
      </c>
      <c r="H1085" s="2" t="str">
        <f t="shared" si="16"/>
        <v>EG_SOLARRFNER</v>
      </c>
    </row>
    <row r="1086" spans="1:8" x14ac:dyDescent="0.25">
      <c r="A1086" t="s">
        <v>20</v>
      </c>
      <c r="B1086" t="s">
        <v>6</v>
      </c>
      <c r="C1086" t="s">
        <v>9</v>
      </c>
      <c r="D1086" t="s">
        <v>365</v>
      </c>
      <c r="E1086">
        <v>2028</v>
      </c>
      <c r="F1086">
        <v>0</v>
      </c>
      <c r="G1086">
        <v>0.58299999999999996</v>
      </c>
      <c r="H1086" s="2" t="str">
        <f t="shared" si="16"/>
        <v>EG_SOLARRFNER</v>
      </c>
    </row>
    <row r="1087" spans="1:8" x14ac:dyDescent="0.25">
      <c r="A1087" t="s">
        <v>20</v>
      </c>
      <c r="B1087" t="s">
        <v>6</v>
      </c>
      <c r="C1087" t="s">
        <v>9</v>
      </c>
      <c r="D1087" t="s">
        <v>365</v>
      </c>
      <c r="E1087">
        <v>2029</v>
      </c>
      <c r="F1087">
        <v>0</v>
      </c>
      <c r="G1087">
        <v>0.58299999999999996</v>
      </c>
      <c r="H1087" s="2" t="str">
        <f t="shared" si="16"/>
        <v>EG_SOLARRFNER</v>
      </c>
    </row>
    <row r="1088" spans="1:8" x14ac:dyDescent="0.25">
      <c r="A1088" t="s">
        <v>20</v>
      </c>
      <c r="B1088" t="s">
        <v>6</v>
      </c>
      <c r="C1088" t="s">
        <v>9</v>
      </c>
      <c r="D1088" t="s">
        <v>365</v>
      </c>
      <c r="E1088">
        <v>2030</v>
      </c>
      <c r="F1088">
        <v>0</v>
      </c>
      <c r="G1088">
        <v>0.58299999999999996</v>
      </c>
      <c r="H1088" s="2" t="str">
        <f t="shared" si="16"/>
        <v>EG_SOLARRFNER</v>
      </c>
    </row>
    <row r="1089" spans="1:8" x14ac:dyDescent="0.25">
      <c r="A1089" t="s">
        <v>20</v>
      </c>
      <c r="B1089" t="s">
        <v>6</v>
      </c>
      <c r="C1089" t="s">
        <v>9</v>
      </c>
      <c r="D1089" t="s">
        <v>365</v>
      </c>
      <c r="E1089">
        <v>2031</v>
      </c>
      <c r="F1089">
        <v>0</v>
      </c>
      <c r="G1089">
        <v>0.58299999999999996</v>
      </c>
      <c r="H1089" s="2" t="str">
        <f t="shared" si="16"/>
        <v>EG_SOLARRFNER</v>
      </c>
    </row>
    <row r="1090" spans="1:8" x14ac:dyDescent="0.25">
      <c r="A1090" t="s">
        <v>20</v>
      </c>
      <c r="B1090" t="s">
        <v>6</v>
      </c>
      <c r="C1090" t="s">
        <v>9</v>
      </c>
      <c r="D1090" t="s">
        <v>365</v>
      </c>
      <c r="E1090">
        <v>2032</v>
      </c>
      <c r="F1090">
        <v>0</v>
      </c>
      <c r="G1090">
        <v>0.64100000000000001</v>
      </c>
      <c r="H1090" s="2" t="str">
        <f t="shared" si="16"/>
        <v>EG_SOLARRFNER</v>
      </c>
    </row>
    <row r="1091" spans="1:8" x14ac:dyDescent="0.25">
      <c r="A1091" t="s">
        <v>20</v>
      </c>
      <c r="B1091" t="s">
        <v>6</v>
      </c>
      <c r="C1091" t="s">
        <v>9</v>
      </c>
      <c r="D1091" t="s">
        <v>365</v>
      </c>
      <c r="E1091">
        <v>2033</v>
      </c>
      <c r="F1091">
        <v>0</v>
      </c>
      <c r="G1091">
        <v>0.64100000000000001</v>
      </c>
      <c r="H1091" s="2" t="str">
        <f t="shared" ref="H1091:H1154" si="17">_xlfn.CONCAT(A1091,C1091)</f>
        <v>EG_SOLARRFNER</v>
      </c>
    </row>
    <row r="1092" spans="1:8" x14ac:dyDescent="0.25">
      <c r="A1092" t="s">
        <v>20</v>
      </c>
      <c r="B1092" t="s">
        <v>6</v>
      </c>
      <c r="C1092" t="s">
        <v>9</v>
      </c>
      <c r="D1092" t="s">
        <v>365</v>
      </c>
      <c r="E1092">
        <v>2034</v>
      </c>
      <c r="F1092">
        <v>0</v>
      </c>
      <c r="G1092">
        <v>0.64100000000000001</v>
      </c>
      <c r="H1092" s="2" t="str">
        <f t="shared" si="17"/>
        <v>EG_SOLARRFNER</v>
      </c>
    </row>
    <row r="1093" spans="1:8" x14ac:dyDescent="0.25">
      <c r="A1093" t="s">
        <v>20</v>
      </c>
      <c r="B1093" t="s">
        <v>6</v>
      </c>
      <c r="C1093" t="s">
        <v>9</v>
      </c>
      <c r="D1093" t="s">
        <v>365</v>
      </c>
      <c r="E1093">
        <v>2035</v>
      </c>
      <c r="F1093">
        <v>0</v>
      </c>
      <c r="G1093">
        <v>0.64100000000000001</v>
      </c>
      <c r="H1093" s="2" t="str">
        <f t="shared" si="17"/>
        <v>EG_SOLARRFNER</v>
      </c>
    </row>
    <row r="1094" spans="1:8" x14ac:dyDescent="0.25">
      <c r="A1094" t="s">
        <v>20</v>
      </c>
      <c r="B1094" t="s">
        <v>6</v>
      </c>
      <c r="C1094" t="s">
        <v>9</v>
      </c>
      <c r="D1094" t="s">
        <v>365</v>
      </c>
      <c r="E1094">
        <v>2036</v>
      </c>
      <c r="F1094">
        <v>0</v>
      </c>
      <c r="G1094">
        <v>0.64100000000000001</v>
      </c>
      <c r="H1094" s="2" t="str">
        <f t="shared" si="17"/>
        <v>EG_SOLARRFNER</v>
      </c>
    </row>
    <row r="1095" spans="1:8" x14ac:dyDescent="0.25">
      <c r="A1095" t="s">
        <v>20</v>
      </c>
      <c r="B1095" t="s">
        <v>6</v>
      </c>
      <c r="C1095" t="s">
        <v>9</v>
      </c>
      <c r="D1095" t="s">
        <v>365</v>
      </c>
      <c r="E1095">
        <v>2037</v>
      </c>
      <c r="F1095">
        <v>0</v>
      </c>
      <c r="G1095">
        <v>0.70499999999999996</v>
      </c>
      <c r="H1095" s="2" t="str">
        <f t="shared" si="17"/>
        <v>EG_SOLARRFNER</v>
      </c>
    </row>
    <row r="1096" spans="1:8" x14ac:dyDescent="0.25">
      <c r="A1096" t="s">
        <v>20</v>
      </c>
      <c r="B1096" t="s">
        <v>6</v>
      </c>
      <c r="C1096" t="s">
        <v>9</v>
      </c>
      <c r="D1096" t="s">
        <v>365</v>
      </c>
      <c r="E1096">
        <v>2038</v>
      </c>
      <c r="F1096">
        <v>0</v>
      </c>
      <c r="G1096">
        <v>0.70499999999999996</v>
      </c>
      <c r="H1096" s="2" t="str">
        <f t="shared" si="17"/>
        <v>EG_SOLARRFNER</v>
      </c>
    </row>
    <row r="1097" spans="1:8" x14ac:dyDescent="0.25">
      <c r="A1097" t="s">
        <v>20</v>
      </c>
      <c r="B1097" t="s">
        <v>6</v>
      </c>
      <c r="C1097" t="s">
        <v>9</v>
      </c>
      <c r="D1097" t="s">
        <v>365</v>
      </c>
      <c r="E1097">
        <v>2039</v>
      </c>
      <c r="F1097">
        <v>0</v>
      </c>
      <c r="G1097">
        <v>0.70499999999999996</v>
      </c>
      <c r="H1097" s="2" t="str">
        <f t="shared" si="17"/>
        <v>EG_SOLARRFNER</v>
      </c>
    </row>
    <row r="1098" spans="1:8" x14ac:dyDescent="0.25">
      <c r="A1098" t="s">
        <v>20</v>
      </c>
      <c r="B1098" t="s">
        <v>6</v>
      </c>
      <c r="C1098" t="s">
        <v>9</v>
      </c>
      <c r="D1098" t="s">
        <v>365</v>
      </c>
      <c r="E1098">
        <v>2040</v>
      </c>
      <c r="F1098">
        <v>0</v>
      </c>
      <c r="G1098">
        <v>0.70499999999999996</v>
      </c>
      <c r="H1098" s="2" t="str">
        <f t="shared" si="17"/>
        <v>EG_SOLARRFNER</v>
      </c>
    </row>
    <row r="1099" spans="1:8" x14ac:dyDescent="0.25">
      <c r="A1099" t="s">
        <v>20</v>
      </c>
      <c r="B1099" t="s">
        <v>6</v>
      </c>
      <c r="C1099" t="s">
        <v>9</v>
      </c>
      <c r="D1099" t="s">
        <v>365</v>
      </c>
      <c r="E1099">
        <v>2041</v>
      </c>
      <c r="F1099">
        <v>0</v>
      </c>
      <c r="G1099">
        <v>0.70499999999999996</v>
      </c>
      <c r="H1099" s="2" t="str">
        <f t="shared" si="17"/>
        <v>EG_SOLARRFNER</v>
      </c>
    </row>
    <row r="1100" spans="1:8" x14ac:dyDescent="0.25">
      <c r="A1100" t="s">
        <v>20</v>
      </c>
      <c r="B1100" t="s">
        <v>6</v>
      </c>
      <c r="C1100" t="s">
        <v>8</v>
      </c>
      <c r="D1100" t="s">
        <v>364</v>
      </c>
      <c r="E1100">
        <v>2024</v>
      </c>
      <c r="F1100">
        <v>2.9000000000000001E-2</v>
      </c>
      <c r="G1100">
        <v>2.9000000000000001E-2</v>
      </c>
      <c r="H1100" s="2" t="str">
        <f t="shared" si="17"/>
        <v>EG_SOLARRFSR</v>
      </c>
    </row>
    <row r="1101" spans="1:8" x14ac:dyDescent="0.25">
      <c r="A1101" t="s">
        <v>20</v>
      </c>
      <c r="B1101" t="s">
        <v>6</v>
      </c>
      <c r="C1101" t="s">
        <v>8</v>
      </c>
      <c r="D1101" t="s">
        <v>364</v>
      </c>
      <c r="E1101">
        <v>2025</v>
      </c>
      <c r="F1101">
        <v>0.38300000000000001</v>
      </c>
      <c r="G1101">
        <v>0.38300000000000001</v>
      </c>
      <c r="H1101" s="2" t="str">
        <f t="shared" si="17"/>
        <v>EG_SOLARRFSR</v>
      </c>
    </row>
    <row r="1102" spans="1:8" x14ac:dyDescent="0.25">
      <c r="A1102" t="s">
        <v>20</v>
      </c>
      <c r="B1102" t="s">
        <v>6</v>
      </c>
      <c r="C1102" t="s">
        <v>8</v>
      </c>
      <c r="D1102" t="s">
        <v>364</v>
      </c>
      <c r="E1102">
        <v>2026</v>
      </c>
      <c r="F1102">
        <v>0.14299999999999999</v>
      </c>
      <c r="G1102">
        <v>0.14299999999999999</v>
      </c>
      <c r="H1102" s="2" t="str">
        <f t="shared" si="17"/>
        <v>EG_SOLARRFSR</v>
      </c>
    </row>
    <row r="1103" spans="1:8" x14ac:dyDescent="0.25">
      <c r="A1103" t="s">
        <v>20</v>
      </c>
      <c r="B1103" t="s">
        <v>6</v>
      </c>
      <c r="C1103" t="s">
        <v>8</v>
      </c>
      <c r="D1103" t="s">
        <v>364</v>
      </c>
      <c r="E1103">
        <v>2027</v>
      </c>
      <c r="F1103">
        <v>0.122</v>
      </c>
      <c r="G1103">
        <v>0.122</v>
      </c>
      <c r="H1103" s="2" t="str">
        <f t="shared" si="17"/>
        <v>EG_SOLARRFSR</v>
      </c>
    </row>
    <row r="1104" spans="1:8" x14ac:dyDescent="0.25">
      <c r="A1104" t="s">
        <v>20</v>
      </c>
      <c r="B1104" t="s">
        <v>6</v>
      </c>
      <c r="C1104" t="s">
        <v>8</v>
      </c>
      <c r="D1104" t="s">
        <v>364</v>
      </c>
      <c r="E1104">
        <v>2028</v>
      </c>
      <c r="F1104">
        <v>0</v>
      </c>
      <c r="G1104">
        <v>0.51400000000000001</v>
      </c>
      <c r="H1104" s="2" t="str">
        <f t="shared" si="17"/>
        <v>EG_SOLARRFSR</v>
      </c>
    </row>
    <row r="1105" spans="1:8" x14ac:dyDescent="0.25">
      <c r="A1105" t="s">
        <v>20</v>
      </c>
      <c r="B1105" t="s">
        <v>6</v>
      </c>
      <c r="C1105" t="s">
        <v>8</v>
      </c>
      <c r="D1105" t="s">
        <v>364</v>
      </c>
      <c r="E1105">
        <v>2029</v>
      </c>
      <c r="F1105">
        <v>0</v>
      </c>
      <c r="G1105">
        <v>0.51400000000000001</v>
      </c>
      <c r="H1105" s="2" t="str">
        <f t="shared" si="17"/>
        <v>EG_SOLARRFSR</v>
      </c>
    </row>
    <row r="1106" spans="1:8" x14ac:dyDescent="0.25">
      <c r="A1106" t="s">
        <v>20</v>
      </c>
      <c r="B1106" t="s">
        <v>6</v>
      </c>
      <c r="C1106" t="s">
        <v>8</v>
      </c>
      <c r="D1106" t="s">
        <v>364</v>
      </c>
      <c r="E1106">
        <v>2030</v>
      </c>
      <c r="F1106">
        <v>0</v>
      </c>
      <c r="G1106">
        <v>0.51400000000000001</v>
      </c>
      <c r="H1106" s="2" t="str">
        <f t="shared" si="17"/>
        <v>EG_SOLARRFSR</v>
      </c>
    </row>
    <row r="1107" spans="1:8" x14ac:dyDescent="0.25">
      <c r="A1107" t="s">
        <v>20</v>
      </c>
      <c r="B1107" t="s">
        <v>6</v>
      </c>
      <c r="C1107" t="s">
        <v>8</v>
      </c>
      <c r="D1107" t="s">
        <v>364</v>
      </c>
      <c r="E1107">
        <v>2031</v>
      </c>
      <c r="F1107">
        <v>0</v>
      </c>
      <c r="G1107">
        <v>0.51400000000000001</v>
      </c>
      <c r="H1107" s="2" t="str">
        <f t="shared" si="17"/>
        <v>EG_SOLARRFSR</v>
      </c>
    </row>
    <row r="1108" spans="1:8" x14ac:dyDescent="0.25">
      <c r="A1108" t="s">
        <v>20</v>
      </c>
      <c r="B1108" t="s">
        <v>6</v>
      </c>
      <c r="C1108" t="s">
        <v>8</v>
      </c>
      <c r="D1108" t="s">
        <v>364</v>
      </c>
      <c r="E1108">
        <v>2032</v>
      </c>
      <c r="F1108">
        <v>0</v>
      </c>
      <c r="G1108">
        <v>0.56499999999999995</v>
      </c>
      <c r="H1108" s="2" t="str">
        <f t="shared" si="17"/>
        <v>EG_SOLARRFSR</v>
      </c>
    </row>
    <row r="1109" spans="1:8" x14ac:dyDescent="0.25">
      <c r="A1109" t="s">
        <v>20</v>
      </c>
      <c r="B1109" t="s">
        <v>6</v>
      </c>
      <c r="C1109" t="s">
        <v>8</v>
      </c>
      <c r="D1109" t="s">
        <v>364</v>
      </c>
      <c r="E1109">
        <v>2033</v>
      </c>
      <c r="F1109">
        <v>0</v>
      </c>
      <c r="G1109">
        <v>0.56499999999999995</v>
      </c>
      <c r="H1109" s="2" t="str">
        <f t="shared" si="17"/>
        <v>EG_SOLARRFSR</v>
      </c>
    </row>
    <row r="1110" spans="1:8" x14ac:dyDescent="0.25">
      <c r="A1110" t="s">
        <v>20</v>
      </c>
      <c r="B1110" t="s">
        <v>6</v>
      </c>
      <c r="C1110" t="s">
        <v>8</v>
      </c>
      <c r="D1110" t="s">
        <v>364</v>
      </c>
      <c r="E1110">
        <v>2034</v>
      </c>
      <c r="F1110">
        <v>0</v>
      </c>
      <c r="G1110">
        <v>0.56499999999999995</v>
      </c>
      <c r="H1110" s="2" t="str">
        <f t="shared" si="17"/>
        <v>EG_SOLARRFSR</v>
      </c>
    </row>
    <row r="1111" spans="1:8" x14ac:dyDescent="0.25">
      <c r="A1111" t="s">
        <v>20</v>
      </c>
      <c r="B1111" t="s">
        <v>6</v>
      </c>
      <c r="C1111" t="s">
        <v>8</v>
      </c>
      <c r="D1111" t="s">
        <v>364</v>
      </c>
      <c r="E1111">
        <v>2035</v>
      </c>
      <c r="F1111">
        <v>0</v>
      </c>
      <c r="G1111">
        <v>0.56499999999999995</v>
      </c>
      <c r="H1111" s="2" t="str">
        <f t="shared" si="17"/>
        <v>EG_SOLARRFSR</v>
      </c>
    </row>
    <row r="1112" spans="1:8" x14ac:dyDescent="0.25">
      <c r="A1112" t="s">
        <v>20</v>
      </c>
      <c r="B1112" t="s">
        <v>6</v>
      </c>
      <c r="C1112" t="s">
        <v>8</v>
      </c>
      <c r="D1112" t="s">
        <v>364</v>
      </c>
      <c r="E1112">
        <v>2036</v>
      </c>
      <c r="F1112">
        <v>0</v>
      </c>
      <c r="G1112">
        <v>0.56499999999999995</v>
      </c>
      <c r="H1112" s="2" t="str">
        <f t="shared" si="17"/>
        <v>EG_SOLARRFSR</v>
      </c>
    </row>
    <row r="1113" spans="1:8" x14ac:dyDescent="0.25">
      <c r="A1113" t="s">
        <v>20</v>
      </c>
      <c r="B1113" t="s">
        <v>6</v>
      </c>
      <c r="C1113" t="s">
        <v>8</v>
      </c>
      <c r="D1113" t="s">
        <v>364</v>
      </c>
      <c r="E1113">
        <v>2037</v>
      </c>
      <c r="F1113">
        <v>0</v>
      </c>
      <c r="G1113">
        <v>0.622</v>
      </c>
      <c r="H1113" s="2" t="str">
        <f t="shared" si="17"/>
        <v>EG_SOLARRFSR</v>
      </c>
    </row>
    <row r="1114" spans="1:8" x14ac:dyDescent="0.25">
      <c r="A1114" t="s">
        <v>20</v>
      </c>
      <c r="B1114" t="s">
        <v>6</v>
      </c>
      <c r="C1114" t="s">
        <v>8</v>
      </c>
      <c r="D1114" t="s">
        <v>364</v>
      </c>
      <c r="E1114">
        <v>2038</v>
      </c>
      <c r="F1114">
        <v>0</v>
      </c>
      <c r="G1114">
        <v>0.622</v>
      </c>
      <c r="H1114" s="2" t="str">
        <f t="shared" si="17"/>
        <v>EG_SOLARRFSR</v>
      </c>
    </row>
    <row r="1115" spans="1:8" x14ac:dyDescent="0.25">
      <c r="A1115" t="s">
        <v>20</v>
      </c>
      <c r="B1115" t="s">
        <v>6</v>
      </c>
      <c r="C1115" t="s">
        <v>8</v>
      </c>
      <c r="D1115" t="s">
        <v>364</v>
      </c>
      <c r="E1115">
        <v>2039</v>
      </c>
      <c r="F1115">
        <v>0</v>
      </c>
      <c r="G1115">
        <v>0.622</v>
      </c>
      <c r="H1115" s="2" t="str">
        <f t="shared" si="17"/>
        <v>EG_SOLARRFSR</v>
      </c>
    </row>
    <row r="1116" spans="1:8" x14ac:dyDescent="0.25">
      <c r="A1116" t="s">
        <v>20</v>
      </c>
      <c r="B1116" t="s">
        <v>6</v>
      </c>
      <c r="C1116" t="s">
        <v>8</v>
      </c>
      <c r="D1116" t="s">
        <v>364</v>
      </c>
      <c r="E1116">
        <v>2040</v>
      </c>
      <c r="F1116">
        <v>0</v>
      </c>
      <c r="G1116">
        <v>0.622</v>
      </c>
      <c r="H1116" s="2" t="str">
        <f t="shared" si="17"/>
        <v>EG_SOLARRFSR</v>
      </c>
    </row>
    <row r="1117" spans="1:8" x14ac:dyDescent="0.25">
      <c r="A1117" t="s">
        <v>20</v>
      </c>
      <c r="B1117" t="s">
        <v>6</v>
      </c>
      <c r="C1117" t="s">
        <v>8</v>
      </c>
      <c r="D1117" t="s">
        <v>364</v>
      </c>
      <c r="E1117">
        <v>2041</v>
      </c>
      <c r="F1117">
        <v>0</v>
      </c>
      <c r="G1117">
        <v>0.622</v>
      </c>
      <c r="H1117" s="2" t="str">
        <f t="shared" si="17"/>
        <v>EG_SOLARRFSR</v>
      </c>
    </row>
    <row r="1118" spans="1:8" x14ac:dyDescent="0.25">
      <c r="A1118" t="s">
        <v>20</v>
      </c>
      <c r="B1118" t="s">
        <v>6</v>
      </c>
      <c r="C1118" t="s">
        <v>8</v>
      </c>
      <c r="D1118" t="s">
        <v>363</v>
      </c>
      <c r="E1118">
        <v>2024</v>
      </c>
      <c r="F1118">
        <v>0</v>
      </c>
      <c r="G1118">
        <v>0</v>
      </c>
      <c r="H1118" s="2" t="str">
        <f t="shared" si="17"/>
        <v>EG_SOLARRFSR</v>
      </c>
    </row>
    <row r="1119" spans="1:8" x14ac:dyDescent="0.25">
      <c r="A1119" t="s">
        <v>20</v>
      </c>
      <c r="B1119" t="s">
        <v>6</v>
      </c>
      <c r="C1119" t="s">
        <v>8</v>
      </c>
      <c r="D1119" t="s">
        <v>363</v>
      </c>
      <c r="E1119">
        <v>2025</v>
      </c>
      <c r="F1119">
        <v>0.8</v>
      </c>
      <c r="G1119">
        <v>0.8</v>
      </c>
      <c r="H1119" s="2" t="str">
        <f t="shared" si="17"/>
        <v>EG_SOLARRFSR</v>
      </c>
    </row>
    <row r="1120" spans="1:8" x14ac:dyDescent="0.25">
      <c r="A1120" t="s">
        <v>20</v>
      </c>
      <c r="B1120" t="s">
        <v>6</v>
      </c>
      <c r="C1120" t="s">
        <v>8</v>
      </c>
      <c r="D1120" t="s">
        <v>363</v>
      </c>
      <c r="E1120">
        <v>2026</v>
      </c>
      <c r="F1120">
        <v>0.30599999999999999</v>
      </c>
      <c r="G1120">
        <v>0.30599999999999999</v>
      </c>
      <c r="H1120" s="2" t="str">
        <f t="shared" si="17"/>
        <v>EG_SOLARRFSR</v>
      </c>
    </row>
    <row r="1121" spans="1:8" x14ac:dyDescent="0.25">
      <c r="A1121" t="s">
        <v>20</v>
      </c>
      <c r="B1121" t="s">
        <v>6</v>
      </c>
      <c r="C1121" t="s">
        <v>8</v>
      </c>
      <c r="D1121" t="s">
        <v>363</v>
      </c>
      <c r="E1121">
        <v>2027</v>
      </c>
      <c r="F1121">
        <v>0.26600000000000001</v>
      </c>
      <c r="G1121">
        <v>0.26600000000000001</v>
      </c>
      <c r="H1121" s="2" t="str">
        <f t="shared" si="17"/>
        <v>EG_SOLARRFSR</v>
      </c>
    </row>
    <row r="1122" spans="1:8" x14ac:dyDescent="0.25">
      <c r="A1122" t="s">
        <v>20</v>
      </c>
      <c r="B1122" t="s">
        <v>6</v>
      </c>
      <c r="C1122" t="s">
        <v>8</v>
      </c>
      <c r="D1122" t="s">
        <v>363</v>
      </c>
      <c r="E1122">
        <v>2028</v>
      </c>
      <c r="F1122">
        <v>0</v>
      </c>
      <c r="G1122">
        <v>0.33</v>
      </c>
      <c r="H1122" s="2" t="str">
        <f t="shared" si="17"/>
        <v>EG_SOLARRFSR</v>
      </c>
    </row>
    <row r="1123" spans="1:8" x14ac:dyDescent="0.25">
      <c r="A1123" t="s">
        <v>20</v>
      </c>
      <c r="B1123" t="s">
        <v>6</v>
      </c>
      <c r="C1123" t="s">
        <v>8</v>
      </c>
      <c r="D1123" t="s">
        <v>363</v>
      </c>
      <c r="E1123">
        <v>2029</v>
      </c>
      <c r="F1123">
        <v>0</v>
      </c>
      <c r="G1123">
        <v>0.33</v>
      </c>
      <c r="H1123" s="2" t="str">
        <f t="shared" si="17"/>
        <v>EG_SOLARRFSR</v>
      </c>
    </row>
    <row r="1124" spans="1:8" x14ac:dyDescent="0.25">
      <c r="A1124" t="s">
        <v>20</v>
      </c>
      <c r="B1124" t="s">
        <v>6</v>
      </c>
      <c r="C1124" t="s">
        <v>8</v>
      </c>
      <c r="D1124" t="s">
        <v>363</v>
      </c>
      <c r="E1124">
        <v>2030</v>
      </c>
      <c r="F1124">
        <v>0</v>
      </c>
      <c r="G1124">
        <v>0.33</v>
      </c>
      <c r="H1124" s="2" t="str">
        <f t="shared" si="17"/>
        <v>EG_SOLARRFSR</v>
      </c>
    </row>
    <row r="1125" spans="1:8" x14ac:dyDescent="0.25">
      <c r="A1125" t="s">
        <v>20</v>
      </c>
      <c r="B1125" t="s">
        <v>6</v>
      </c>
      <c r="C1125" t="s">
        <v>8</v>
      </c>
      <c r="D1125" t="s">
        <v>363</v>
      </c>
      <c r="E1125">
        <v>2031</v>
      </c>
      <c r="F1125">
        <v>0</v>
      </c>
      <c r="G1125">
        <v>0.33</v>
      </c>
      <c r="H1125" s="2" t="str">
        <f t="shared" si="17"/>
        <v>EG_SOLARRFSR</v>
      </c>
    </row>
    <row r="1126" spans="1:8" x14ac:dyDescent="0.25">
      <c r="A1126" t="s">
        <v>20</v>
      </c>
      <c r="B1126" t="s">
        <v>6</v>
      </c>
      <c r="C1126" t="s">
        <v>8</v>
      </c>
      <c r="D1126" t="s">
        <v>363</v>
      </c>
      <c r="E1126">
        <v>2032</v>
      </c>
      <c r="F1126">
        <v>0</v>
      </c>
      <c r="G1126">
        <v>0.36299999999999999</v>
      </c>
      <c r="H1126" s="2" t="str">
        <f t="shared" si="17"/>
        <v>EG_SOLARRFSR</v>
      </c>
    </row>
    <row r="1127" spans="1:8" x14ac:dyDescent="0.25">
      <c r="A1127" t="s">
        <v>20</v>
      </c>
      <c r="B1127" t="s">
        <v>6</v>
      </c>
      <c r="C1127" t="s">
        <v>8</v>
      </c>
      <c r="D1127" t="s">
        <v>363</v>
      </c>
      <c r="E1127">
        <v>2033</v>
      </c>
      <c r="F1127">
        <v>0</v>
      </c>
      <c r="G1127">
        <v>0.36299999999999999</v>
      </c>
      <c r="H1127" s="2" t="str">
        <f t="shared" si="17"/>
        <v>EG_SOLARRFSR</v>
      </c>
    </row>
    <row r="1128" spans="1:8" x14ac:dyDescent="0.25">
      <c r="A1128" t="s">
        <v>20</v>
      </c>
      <c r="B1128" t="s">
        <v>6</v>
      </c>
      <c r="C1128" t="s">
        <v>8</v>
      </c>
      <c r="D1128" t="s">
        <v>363</v>
      </c>
      <c r="E1128">
        <v>2034</v>
      </c>
      <c r="F1128">
        <v>0</v>
      </c>
      <c r="G1128">
        <v>0.36299999999999999</v>
      </c>
      <c r="H1128" s="2" t="str">
        <f t="shared" si="17"/>
        <v>EG_SOLARRFSR</v>
      </c>
    </row>
    <row r="1129" spans="1:8" x14ac:dyDescent="0.25">
      <c r="A1129" t="s">
        <v>20</v>
      </c>
      <c r="B1129" t="s">
        <v>6</v>
      </c>
      <c r="C1129" t="s">
        <v>8</v>
      </c>
      <c r="D1129" t="s">
        <v>363</v>
      </c>
      <c r="E1129">
        <v>2035</v>
      </c>
      <c r="F1129">
        <v>0</v>
      </c>
      <c r="G1129">
        <v>0.36299999999999999</v>
      </c>
      <c r="H1129" s="2" t="str">
        <f t="shared" si="17"/>
        <v>EG_SOLARRFSR</v>
      </c>
    </row>
    <row r="1130" spans="1:8" x14ac:dyDescent="0.25">
      <c r="A1130" t="s">
        <v>20</v>
      </c>
      <c r="B1130" t="s">
        <v>6</v>
      </c>
      <c r="C1130" t="s">
        <v>8</v>
      </c>
      <c r="D1130" t="s">
        <v>363</v>
      </c>
      <c r="E1130">
        <v>2036</v>
      </c>
      <c r="F1130">
        <v>0</v>
      </c>
      <c r="G1130">
        <v>0.36299999999999999</v>
      </c>
      <c r="H1130" s="2" t="str">
        <f t="shared" si="17"/>
        <v>EG_SOLARRFSR</v>
      </c>
    </row>
    <row r="1131" spans="1:8" x14ac:dyDescent="0.25">
      <c r="A1131" t="s">
        <v>20</v>
      </c>
      <c r="B1131" t="s">
        <v>6</v>
      </c>
      <c r="C1131" t="s">
        <v>8</v>
      </c>
      <c r="D1131" t="s">
        <v>363</v>
      </c>
      <c r="E1131">
        <v>2037</v>
      </c>
      <c r="F1131">
        <v>0</v>
      </c>
      <c r="G1131">
        <v>0.39900000000000002</v>
      </c>
      <c r="H1131" s="2" t="str">
        <f t="shared" si="17"/>
        <v>EG_SOLARRFSR</v>
      </c>
    </row>
    <row r="1132" spans="1:8" x14ac:dyDescent="0.25">
      <c r="A1132" t="s">
        <v>20</v>
      </c>
      <c r="B1132" t="s">
        <v>6</v>
      </c>
      <c r="C1132" t="s">
        <v>8</v>
      </c>
      <c r="D1132" t="s">
        <v>363</v>
      </c>
      <c r="E1132">
        <v>2038</v>
      </c>
      <c r="F1132">
        <v>0</v>
      </c>
      <c r="G1132">
        <v>0.39900000000000002</v>
      </c>
      <c r="H1132" s="2" t="str">
        <f t="shared" si="17"/>
        <v>EG_SOLARRFSR</v>
      </c>
    </row>
    <row r="1133" spans="1:8" x14ac:dyDescent="0.25">
      <c r="A1133" t="s">
        <v>20</v>
      </c>
      <c r="B1133" t="s">
        <v>6</v>
      </c>
      <c r="C1133" t="s">
        <v>8</v>
      </c>
      <c r="D1133" t="s">
        <v>363</v>
      </c>
      <c r="E1133">
        <v>2039</v>
      </c>
      <c r="F1133">
        <v>0</v>
      </c>
      <c r="G1133">
        <v>0.39900000000000002</v>
      </c>
      <c r="H1133" s="2" t="str">
        <f t="shared" si="17"/>
        <v>EG_SOLARRFSR</v>
      </c>
    </row>
    <row r="1134" spans="1:8" x14ac:dyDescent="0.25">
      <c r="A1134" t="s">
        <v>20</v>
      </c>
      <c r="B1134" t="s">
        <v>6</v>
      </c>
      <c r="C1134" t="s">
        <v>8</v>
      </c>
      <c r="D1134" t="s">
        <v>363</v>
      </c>
      <c r="E1134">
        <v>2040</v>
      </c>
      <c r="F1134">
        <v>0</v>
      </c>
      <c r="G1134">
        <v>0.39900000000000002</v>
      </c>
      <c r="H1134" s="2" t="str">
        <f t="shared" si="17"/>
        <v>EG_SOLARRFSR</v>
      </c>
    </row>
    <row r="1135" spans="1:8" x14ac:dyDescent="0.25">
      <c r="A1135" t="s">
        <v>20</v>
      </c>
      <c r="B1135" t="s">
        <v>6</v>
      </c>
      <c r="C1135" t="s">
        <v>8</v>
      </c>
      <c r="D1135" t="s">
        <v>363</v>
      </c>
      <c r="E1135">
        <v>2041</v>
      </c>
      <c r="F1135">
        <v>0</v>
      </c>
      <c r="G1135">
        <v>0.39900000000000002</v>
      </c>
      <c r="H1135" s="2" t="str">
        <f t="shared" si="17"/>
        <v>EG_SOLARRFSR</v>
      </c>
    </row>
    <row r="1136" spans="1:8" x14ac:dyDescent="0.25">
      <c r="A1136" t="s">
        <v>20</v>
      </c>
      <c r="B1136" t="s">
        <v>6</v>
      </c>
      <c r="C1136" t="s">
        <v>8</v>
      </c>
      <c r="D1136" t="s">
        <v>362</v>
      </c>
      <c r="E1136">
        <v>2024</v>
      </c>
      <c r="F1136">
        <v>0.23499999999999999</v>
      </c>
      <c r="G1136">
        <v>0.23499999999999999</v>
      </c>
      <c r="H1136" s="2" t="str">
        <f t="shared" si="17"/>
        <v>EG_SOLARRFSR</v>
      </c>
    </row>
    <row r="1137" spans="1:8" x14ac:dyDescent="0.25">
      <c r="A1137" t="s">
        <v>20</v>
      </c>
      <c r="B1137" t="s">
        <v>6</v>
      </c>
      <c r="C1137" t="s">
        <v>8</v>
      </c>
      <c r="D1137" t="s">
        <v>362</v>
      </c>
      <c r="E1137">
        <v>2025</v>
      </c>
      <c r="F1137">
        <v>1.706</v>
      </c>
      <c r="G1137">
        <v>1.706</v>
      </c>
      <c r="H1137" s="2" t="str">
        <f t="shared" si="17"/>
        <v>EG_SOLARRFSR</v>
      </c>
    </row>
    <row r="1138" spans="1:8" x14ac:dyDescent="0.25">
      <c r="A1138" t="s">
        <v>20</v>
      </c>
      <c r="B1138" t="s">
        <v>6</v>
      </c>
      <c r="C1138" t="s">
        <v>8</v>
      </c>
      <c r="D1138" t="s">
        <v>362</v>
      </c>
      <c r="E1138">
        <v>2026</v>
      </c>
      <c r="F1138">
        <v>0.48699999999999999</v>
      </c>
      <c r="G1138">
        <v>0.48699999999999999</v>
      </c>
      <c r="H1138" s="2" t="str">
        <f t="shared" si="17"/>
        <v>EG_SOLARRFSR</v>
      </c>
    </row>
    <row r="1139" spans="1:8" x14ac:dyDescent="0.25">
      <c r="A1139" t="s">
        <v>20</v>
      </c>
      <c r="B1139" t="s">
        <v>6</v>
      </c>
      <c r="C1139" t="s">
        <v>8</v>
      </c>
      <c r="D1139" t="s">
        <v>362</v>
      </c>
      <c r="E1139">
        <v>2027</v>
      </c>
      <c r="F1139">
        <v>0.45400000000000001</v>
      </c>
      <c r="G1139">
        <v>0.45400000000000001</v>
      </c>
      <c r="H1139" s="2" t="str">
        <f t="shared" si="17"/>
        <v>EG_SOLARRFSR</v>
      </c>
    </row>
    <row r="1140" spans="1:8" x14ac:dyDescent="0.25">
      <c r="A1140" t="s">
        <v>20</v>
      </c>
      <c r="B1140" t="s">
        <v>6</v>
      </c>
      <c r="C1140" t="s">
        <v>8</v>
      </c>
      <c r="D1140" t="s">
        <v>362</v>
      </c>
      <c r="E1140">
        <v>2028</v>
      </c>
      <c r="F1140">
        <v>0</v>
      </c>
      <c r="G1140">
        <v>8.2000000000000003E-2</v>
      </c>
      <c r="H1140" s="2" t="str">
        <f t="shared" si="17"/>
        <v>EG_SOLARRFSR</v>
      </c>
    </row>
    <row r="1141" spans="1:8" x14ac:dyDescent="0.25">
      <c r="A1141" t="s">
        <v>20</v>
      </c>
      <c r="B1141" t="s">
        <v>6</v>
      </c>
      <c r="C1141" t="s">
        <v>8</v>
      </c>
      <c r="D1141" t="s">
        <v>362</v>
      </c>
      <c r="E1141">
        <v>2029</v>
      </c>
      <c r="F1141">
        <v>0</v>
      </c>
      <c r="G1141">
        <v>8.2000000000000003E-2</v>
      </c>
      <c r="H1141" s="2" t="str">
        <f t="shared" si="17"/>
        <v>EG_SOLARRFSR</v>
      </c>
    </row>
    <row r="1142" spans="1:8" x14ac:dyDescent="0.25">
      <c r="A1142" t="s">
        <v>20</v>
      </c>
      <c r="B1142" t="s">
        <v>6</v>
      </c>
      <c r="C1142" t="s">
        <v>8</v>
      </c>
      <c r="D1142" t="s">
        <v>362</v>
      </c>
      <c r="E1142">
        <v>2030</v>
      </c>
      <c r="F1142">
        <v>0</v>
      </c>
      <c r="G1142">
        <v>8.2000000000000003E-2</v>
      </c>
      <c r="H1142" s="2" t="str">
        <f t="shared" si="17"/>
        <v>EG_SOLARRFSR</v>
      </c>
    </row>
    <row r="1143" spans="1:8" x14ac:dyDescent="0.25">
      <c r="A1143" t="s">
        <v>20</v>
      </c>
      <c r="B1143" t="s">
        <v>6</v>
      </c>
      <c r="C1143" t="s">
        <v>8</v>
      </c>
      <c r="D1143" t="s">
        <v>362</v>
      </c>
      <c r="E1143">
        <v>2031</v>
      </c>
      <c r="F1143">
        <v>0</v>
      </c>
      <c r="G1143">
        <v>8.2000000000000003E-2</v>
      </c>
      <c r="H1143" s="2" t="str">
        <f t="shared" si="17"/>
        <v>EG_SOLARRFSR</v>
      </c>
    </row>
    <row r="1144" spans="1:8" x14ac:dyDescent="0.25">
      <c r="A1144" t="s">
        <v>20</v>
      </c>
      <c r="B1144" t="s">
        <v>6</v>
      </c>
      <c r="C1144" t="s">
        <v>8</v>
      </c>
      <c r="D1144" t="s">
        <v>362</v>
      </c>
      <c r="E1144">
        <v>2032</v>
      </c>
      <c r="F1144">
        <v>0</v>
      </c>
      <c r="G1144">
        <v>0.09</v>
      </c>
      <c r="H1144" s="2" t="str">
        <f t="shared" si="17"/>
        <v>EG_SOLARRFSR</v>
      </c>
    </row>
    <row r="1145" spans="1:8" x14ac:dyDescent="0.25">
      <c r="A1145" t="s">
        <v>20</v>
      </c>
      <c r="B1145" t="s">
        <v>6</v>
      </c>
      <c r="C1145" t="s">
        <v>8</v>
      </c>
      <c r="D1145" t="s">
        <v>362</v>
      </c>
      <c r="E1145">
        <v>2033</v>
      </c>
      <c r="F1145">
        <v>0</v>
      </c>
      <c r="G1145">
        <v>0.09</v>
      </c>
      <c r="H1145" s="2" t="str">
        <f t="shared" si="17"/>
        <v>EG_SOLARRFSR</v>
      </c>
    </row>
    <row r="1146" spans="1:8" x14ac:dyDescent="0.25">
      <c r="A1146" t="s">
        <v>20</v>
      </c>
      <c r="B1146" t="s">
        <v>6</v>
      </c>
      <c r="C1146" t="s">
        <v>8</v>
      </c>
      <c r="D1146" t="s">
        <v>362</v>
      </c>
      <c r="E1146">
        <v>2034</v>
      </c>
      <c r="F1146">
        <v>0</v>
      </c>
      <c r="G1146">
        <v>0.09</v>
      </c>
      <c r="H1146" s="2" t="str">
        <f t="shared" si="17"/>
        <v>EG_SOLARRFSR</v>
      </c>
    </row>
    <row r="1147" spans="1:8" x14ac:dyDescent="0.25">
      <c r="A1147" t="s">
        <v>20</v>
      </c>
      <c r="B1147" t="s">
        <v>6</v>
      </c>
      <c r="C1147" t="s">
        <v>8</v>
      </c>
      <c r="D1147" t="s">
        <v>362</v>
      </c>
      <c r="E1147">
        <v>2035</v>
      </c>
      <c r="F1147">
        <v>0</v>
      </c>
      <c r="G1147">
        <v>0.09</v>
      </c>
      <c r="H1147" s="2" t="str">
        <f t="shared" si="17"/>
        <v>EG_SOLARRFSR</v>
      </c>
    </row>
    <row r="1148" spans="1:8" x14ac:dyDescent="0.25">
      <c r="A1148" t="s">
        <v>20</v>
      </c>
      <c r="B1148" t="s">
        <v>6</v>
      </c>
      <c r="C1148" t="s">
        <v>8</v>
      </c>
      <c r="D1148" t="s">
        <v>362</v>
      </c>
      <c r="E1148">
        <v>2036</v>
      </c>
      <c r="F1148">
        <v>0</v>
      </c>
      <c r="G1148">
        <v>0.09</v>
      </c>
      <c r="H1148" s="2" t="str">
        <f t="shared" si="17"/>
        <v>EG_SOLARRFSR</v>
      </c>
    </row>
    <row r="1149" spans="1:8" x14ac:dyDescent="0.25">
      <c r="A1149" t="s">
        <v>20</v>
      </c>
      <c r="B1149" t="s">
        <v>6</v>
      </c>
      <c r="C1149" t="s">
        <v>8</v>
      </c>
      <c r="D1149" t="s">
        <v>362</v>
      </c>
      <c r="E1149">
        <v>2037</v>
      </c>
      <c r="F1149">
        <v>0</v>
      </c>
      <c r="G1149">
        <v>9.9000000000000005E-2</v>
      </c>
      <c r="H1149" s="2" t="str">
        <f t="shared" si="17"/>
        <v>EG_SOLARRFSR</v>
      </c>
    </row>
    <row r="1150" spans="1:8" x14ac:dyDescent="0.25">
      <c r="A1150" t="s">
        <v>20</v>
      </c>
      <c r="B1150" t="s">
        <v>6</v>
      </c>
      <c r="C1150" t="s">
        <v>8</v>
      </c>
      <c r="D1150" t="s">
        <v>362</v>
      </c>
      <c r="E1150">
        <v>2038</v>
      </c>
      <c r="F1150">
        <v>0</v>
      </c>
      <c r="G1150">
        <v>9.9000000000000005E-2</v>
      </c>
      <c r="H1150" s="2" t="str">
        <f t="shared" si="17"/>
        <v>EG_SOLARRFSR</v>
      </c>
    </row>
    <row r="1151" spans="1:8" x14ac:dyDescent="0.25">
      <c r="A1151" t="s">
        <v>20</v>
      </c>
      <c r="B1151" t="s">
        <v>6</v>
      </c>
      <c r="C1151" t="s">
        <v>8</v>
      </c>
      <c r="D1151" t="s">
        <v>362</v>
      </c>
      <c r="E1151">
        <v>2039</v>
      </c>
      <c r="F1151">
        <v>0</v>
      </c>
      <c r="G1151">
        <v>9.9000000000000005E-2</v>
      </c>
      <c r="H1151" s="2" t="str">
        <f t="shared" si="17"/>
        <v>EG_SOLARRFSR</v>
      </c>
    </row>
    <row r="1152" spans="1:8" x14ac:dyDescent="0.25">
      <c r="A1152" t="s">
        <v>20</v>
      </c>
      <c r="B1152" t="s">
        <v>6</v>
      </c>
      <c r="C1152" t="s">
        <v>8</v>
      </c>
      <c r="D1152" t="s">
        <v>362</v>
      </c>
      <c r="E1152">
        <v>2040</v>
      </c>
      <c r="F1152">
        <v>0</v>
      </c>
      <c r="G1152">
        <v>9.9000000000000005E-2</v>
      </c>
      <c r="H1152" s="2" t="str">
        <f t="shared" si="17"/>
        <v>EG_SOLARRFSR</v>
      </c>
    </row>
    <row r="1153" spans="1:8" x14ac:dyDescent="0.25">
      <c r="A1153" t="s">
        <v>20</v>
      </c>
      <c r="B1153" t="s">
        <v>6</v>
      </c>
      <c r="C1153" t="s">
        <v>8</v>
      </c>
      <c r="D1153" t="s">
        <v>362</v>
      </c>
      <c r="E1153">
        <v>2041</v>
      </c>
      <c r="F1153">
        <v>0</v>
      </c>
      <c r="G1153">
        <v>9.9000000000000005E-2</v>
      </c>
      <c r="H1153" s="2" t="str">
        <f t="shared" si="17"/>
        <v>EG_SOLARRFSR</v>
      </c>
    </row>
    <row r="1154" spans="1:8" x14ac:dyDescent="0.25">
      <c r="A1154" t="s">
        <v>20</v>
      </c>
      <c r="B1154" t="s">
        <v>6</v>
      </c>
      <c r="C1154" t="s">
        <v>8</v>
      </c>
      <c r="D1154" t="s">
        <v>361</v>
      </c>
      <c r="E1154">
        <v>2024</v>
      </c>
      <c r="F1154">
        <v>0.26200000000000001</v>
      </c>
      <c r="G1154">
        <v>0.26200000000000001</v>
      </c>
      <c r="H1154" s="2" t="str">
        <f t="shared" si="17"/>
        <v>EG_SOLARRFSR</v>
      </c>
    </row>
    <row r="1155" spans="1:8" x14ac:dyDescent="0.25">
      <c r="A1155" t="s">
        <v>20</v>
      </c>
      <c r="B1155" t="s">
        <v>6</v>
      </c>
      <c r="C1155" t="s">
        <v>8</v>
      </c>
      <c r="D1155" t="s">
        <v>361</v>
      </c>
      <c r="E1155">
        <v>2025</v>
      </c>
      <c r="F1155">
        <v>1.323</v>
      </c>
      <c r="G1155">
        <v>1.323</v>
      </c>
      <c r="H1155" s="2" t="str">
        <f t="shared" ref="H1155:H1218" si="18">_xlfn.CONCAT(A1155,C1155)</f>
        <v>EG_SOLARRFSR</v>
      </c>
    </row>
    <row r="1156" spans="1:8" x14ac:dyDescent="0.25">
      <c r="A1156" t="s">
        <v>20</v>
      </c>
      <c r="B1156" t="s">
        <v>6</v>
      </c>
      <c r="C1156" t="s">
        <v>8</v>
      </c>
      <c r="D1156" t="s">
        <v>361</v>
      </c>
      <c r="E1156">
        <v>2026</v>
      </c>
      <c r="F1156">
        <v>0.376</v>
      </c>
      <c r="G1156">
        <v>0.376</v>
      </c>
      <c r="H1156" s="2" t="str">
        <f t="shared" si="18"/>
        <v>EG_SOLARRFSR</v>
      </c>
    </row>
    <row r="1157" spans="1:8" x14ac:dyDescent="0.25">
      <c r="A1157" t="s">
        <v>20</v>
      </c>
      <c r="B1157" t="s">
        <v>6</v>
      </c>
      <c r="C1157" t="s">
        <v>8</v>
      </c>
      <c r="D1157" t="s">
        <v>361</v>
      </c>
      <c r="E1157">
        <v>2027</v>
      </c>
      <c r="F1157">
        <v>0.376</v>
      </c>
      <c r="G1157">
        <v>0.376</v>
      </c>
      <c r="H1157" s="2" t="str">
        <f t="shared" si="18"/>
        <v>EG_SOLARRFSR</v>
      </c>
    </row>
    <row r="1158" spans="1:8" x14ac:dyDescent="0.25">
      <c r="A1158" t="s">
        <v>20</v>
      </c>
      <c r="B1158" t="s">
        <v>6</v>
      </c>
      <c r="C1158" t="s">
        <v>8</v>
      </c>
      <c r="D1158" t="s">
        <v>361</v>
      </c>
      <c r="E1158">
        <v>2028</v>
      </c>
      <c r="F1158">
        <v>0</v>
      </c>
      <c r="G1158">
        <v>0.23599999999999999</v>
      </c>
      <c r="H1158" s="2" t="str">
        <f t="shared" si="18"/>
        <v>EG_SOLARRFSR</v>
      </c>
    </row>
    <row r="1159" spans="1:8" x14ac:dyDescent="0.25">
      <c r="A1159" t="s">
        <v>20</v>
      </c>
      <c r="B1159" t="s">
        <v>6</v>
      </c>
      <c r="C1159" t="s">
        <v>8</v>
      </c>
      <c r="D1159" t="s">
        <v>361</v>
      </c>
      <c r="E1159">
        <v>2029</v>
      </c>
      <c r="F1159">
        <v>0</v>
      </c>
      <c r="G1159">
        <v>0.23599999999999999</v>
      </c>
      <c r="H1159" s="2" t="str">
        <f t="shared" si="18"/>
        <v>EG_SOLARRFSR</v>
      </c>
    </row>
    <row r="1160" spans="1:8" x14ac:dyDescent="0.25">
      <c r="A1160" t="s">
        <v>20</v>
      </c>
      <c r="B1160" t="s">
        <v>6</v>
      </c>
      <c r="C1160" t="s">
        <v>8</v>
      </c>
      <c r="D1160" t="s">
        <v>361</v>
      </c>
      <c r="E1160">
        <v>2030</v>
      </c>
      <c r="F1160">
        <v>0</v>
      </c>
      <c r="G1160">
        <v>0.23599999999999999</v>
      </c>
      <c r="H1160" s="2" t="str">
        <f t="shared" si="18"/>
        <v>EG_SOLARRFSR</v>
      </c>
    </row>
    <row r="1161" spans="1:8" x14ac:dyDescent="0.25">
      <c r="A1161" t="s">
        <v>20</v>
      </c>
      <c r="B1161" t="s">
        <v>6</v>
      </c>
      <c r="C1161" t="s">
        <v>8</v>
      </c>
      <c r="D1161" t="s">
        <v>361</v>
      </c>
      <c r="E1161">
        <v>2031</v>
      </c>
      <c r="F1161">
        <v>0</v>
      </c>
      <c r="G1161">
        <v>0.23599999999999999</v>
      </c>
      <c r="H1161" s="2" t="str">
        <f t="shared" si="18"/>
        <v>EG_SOLARRFSR</v>
      </c>
    </row>
    <row r="1162" spans="1:8" x14ac:dyDescent="0.25">
      <c r="A1162" t="s">
        <v>20</v>
      </c>
      <c r="B1162" t="s">
        <v>6</v>
      </c>
      <c r="C1162" t="s">
        <v>8</v>
      </c>
      <c r="D1162" t="s">
        <v>361</v>
      </c>
      <c r="E1162">
        <v>2032</v>
      </c>
      <c r="F1162">
        <v>0</v>
      </c>
      <c r="G1162">
        <v>0.26</v>
      </c>
      <c r="H1162" s="2" t="str">
        <f t="shared" si="18"/>
        <v>EG_SOLARRFSR</v>
      </c>
    </row>
    <row r="1163" spans="1:8" x14ac:dyDescent="0.25">
      <c r="A1163" t="s">
        <v>20</v>
      </c>
      <c r="B1163" t="s">
        <v>6</v>
      </c>
      <c r="C1163" t="s">
        <v>8</v>
      </c>
      <c r="D1163" t="s">
        <v>361</v>
      </c>
      <c r="E1163">
        <v>2033</v>
      </c>
      <c r="F1163">
        <v>0</v>
      </c>
      <c r="G1163">
        <v>0.26</v>
      </c>
      <c r="H1163" s="2" t="str">
        <f t="shared" si="18"/>
        <v>EG_SOLARRFSR</v>
      </c>
    </row>
    <row r="1164" spans="1:8" x14ac:dyDescent="0.25">
      <c r="A1164" t="s">
        <v>20</v>
      </c>
      <c r="B1164" t="s">
        <v>6</v>
      </c>
      <c r="C1164" t="s">
        <v>8</v>
      </c>
      <c r="D1164" t="s">
        <v>361</v>
      </c>
      <c r="E1164">
        <v>2034</v>
      </c>
      <c r="F1164">
        <v>0</v>
      </c>
      <c r="G1164">
        <v>0.26</v>
      </c>
      <c r="H1164" s="2" t="str">
        <f t="shared" si="18"/>
        <v>EG_SOLARRFSR</v>
      </c>
    </row>
    <row r="1165" spans="1:8" x14ac:dyDescent="0.25">
      <c r="A1165" t="s">
        <v>20</v>
      </c>
      <c r="B1165" t="s">
        <v>6</v>
      </c>
      <c r="C1165" t="s">
        <v>8</v>
      </c>
      <c r="D1165" t="s">
        <v>361</v>
      </c>
      <c r="E1165">
        <v>2035</v>
      </c>
      <c r="F1165">
        <v>0</v>
      </c>
      <c r="G1165">
        <v>0.26</v>
      </c>
      <c r="H1165" s="2" t="str">
        <f t="shared" si="18"/>
        <v>EG_SOLARRFSR</v>
      </c>
    </row>
    <row r="1166" spans="1:8" x14ac:dyDescent="0.25">
      <c r="A1166" t="s">
        <v>20</v>
      </c>
      <c r="B1166" t="s">
        <v>6</v>
      </c>
      <c r="C1166" t="s">
        <v>8</v>
      </c>
      <c r="D1166" t="s">
        <v>361</v>
      </c>
      <c r="E1166">
        <v>2036</v>
      </c>
      <c r="F1166">
        <v>0</v>
      </c>
      <c r="G1166">
        <v>0.26</v>
      </c>
      <c r="H1166" s="2" t="str">
        <f t="shared" si="18"/>
        <v>EG_SOLARRFSR</v>
      </c>
    </row>
    <row r="1167" spans="1:8" x14ac:dyDescent="0.25">
      <c r="A1167" t="s">
        <v>20</v>
      </c>
      <c r="B1167" t="s">
        <v>6</v>
      </c>
      <c r="C1167" t="s">
        <v>8</v>
      </c>
      <c r="D1167" t="s">
        <v>361</v>
      </c>
      <c r="E1167">
        <v>2037</v>
      </c>
      <c r="F1167">
        <v>0</v>
      </c>
      <c r="G1167">
        <v>0.28599999999999998</v>
      </c>
      <c r="H1167" s="2" t="str">
        <f t="shared" si="18"/>
        <v>EG_SOLARRFSR</v>
      </c>
    </row>
    <row r="1168" spans="1:8" x14ac:dyDescent="0.25">
      <c r="A1168" t="s">
        <v>20</v>
      </c>
      <c r="B1168" t="s">
        <v>6</v>
      </c>
      <c r="C1168" t="s">
        <v>8</v>
      </c>
      <c r="D1168" t="s">
        <v>361</v>
      </c>
      <c r="E1168">
        <v>2038</v>
      </c>
      <c r="F1168">
        <v>0</v>
      </c>
      <c r="G1168">
        <v>0.28599999999999998</v>
      </c>
      <c r="H1168" s="2" t="str">
        <f t="shared" si="18"/>
        <v>EG_SOLARRFSR</v>
      </c>
    </row>
    <row r="1169" spans="1:8" x14ac:dyDescent="0.25">
      <c r="A1169" t="s">
        <v>20</v>
      </c>
      <c r="B1169" t="s">
        <v>6</v>
      </c>
      <c r="C1169" t="s">
        <v>8</v>
      </c>
      <c r="D1169" t="s">
        <v>361</v>
      </c>
      <c r="E1169">
        <v>2039</v>
      </c>
      <c r="F1169">
        <v>0</v>
      </c>
      <c r="G1169">
        <v>0.28599999999999998</v>
      </c>
      <c r="H1169" s="2" t="str">
        <f t="shared" si="18"/>
        <v>EG_SOLARRFSR</v>
      </c>
    </row>
    <row r="1170" spans="1:8" x14ac:dyDescent="0.25">
      <c r="A1170" t="s">
        <v>20</v>
      </c>
      <c r="B1170" t="s">
        <v>6</v>
      </c>
      <c r="C1170" t="s">
        <v>8</v>
      </c>
      <c r="D1170" t="s">
        <v>361</v>
      </c>
      <c r="E1170">
        <v>2040</v>
      </c>
      <c r="F1170">
        <v>0</v>
      </c>
      <c r="G1170">
        <v>0.28599999999999998</v>
      </c>
      <c r="H1170" s="2" t="str">
        <f t="shared" si="18"/>
        <v>EG_SOLARRFSR</v>
      </c>
    </row>
    <row r="1171" spans="1:8" x14ac:dyDescent="0.25">
      <c r="A1171" t="s">
        <v>20</v>
      </c>
      <c r="B1171" t="s">
        <v>6</v>
      </c>
      <c r="C1171" t="s">
        <v>8</v>
      </c>
      <c r="D1171" t="s">
        <v>361</v>
      </c>
      <c r="E1171">
        <v>2041</v>
      </c>
      <c r="F1171">
        <v>0</v>
      </c>
      <c r="G1171">
        <v>0.28599999999999998</v>
      </c>
      <c r="H1171" s="2" t="str">
        <f t="shared" si="18"/>
        <v>EG_SOLARRFSR</v>
      </c>
    </row>
    <row r="1172" spans="1:8" x14ac:dyDescent="0.25">
      <c r="A1172" t="s">
        <v>20</v>
      </c>
      <c r="B1172" t="s">
        <v>6</v>
      </c>
      <c r="C1172" t="s">
        <v>8</v>
      </c>
      <c r="D1172" t="s">
        <v>360</v>
      </c>
      <c r="E1172">
        <v>2024</v>
      </c>
      <c r="F1172">
        <v>9.1999999999999998E-2</v>
      </c>
      <c r="G1172">
        <v>9.1999999999999998E-2</v>
      </c>
      <c r="H1172" s="2" t="str">
        <f t="shared" si="18"/>
        <v>EG_SOLARRFSR</v>
      </c>
    </row>
    <row r="1173" spans="1:8" x14ac:dyDescent="0.25">
      <c r="A1173" t="s">
        <v>20</v>
      </c>
      <c r="B1173" t="s">
        <v>6</v>
      </c>
      <c r="C1173" t="s">
        <v>8</v>
      </c>
      <c r="D1173" t="s">
        <v>360</v>
      </c>
      <c r="E1173">
        <v>2025</v>
      </c>
      <c r="F1173">
        <v>0.55700000000000005</v>
      </c>
      <c r="G1173">
        <v>0.55700000000000005</v>
      </c>
      <c r="H1173" s="2" t="str">
        <f t="shared" si="18"/>
        <v>EG_SOLARRFSR</v>
      </c>
    </row>
    <row r="1174" spans="1:8" x14ac:dyDescent="0.25">
      <c r="A1174" t="s">
        <v>20</v>
      </c>
      <c r="B1174" t="s">
        <v>6</v>
      </c>
      <c r="C1174" t="s">
        <v>8</v>
      </c>
      <c r="D1174" t="s">
        <v>360</v>
      </c>
      <c r="E1174">
        <v>2026</v>
      </c>
      <c r="F1174">
        <v>0.18</v>
      </c>
      <c r="G1174">
        <v>0.18</v>
      </c>
      <c r="H1174" s="2" t="str">
        <f t="shared" si="18"/>
        <v>EG_SOLARRFSR</v>
      </c>
    </row>
    <row r="1175" spans="1:8" x14ac:dyDescent="0.25">
      <c r="A1175" t="s">
        <v>20</v>
      </c>
      <c r="B1175" t="s">
        <v>6</v>
      </c>
      <c r="C1175" t="s">
        <v>8</v>
      </c>
      <c r="D1175" t="s">
        <v>360</v>
      </c>
      <c r="E1175">
        <v>2027</v>
      </c>
      <c r="F1175">
        <v>0.18</v>
      </c>
      <c r="G1175">
        <v>0.18</v>
      </c>
      <c r="H1175" s="2" t="str">
        <f t="shared" si="18"/>
        <v>EG_SOLARRFSR</v>
      </c>
    </row>
    <row r="1176" spans="1:8" x14ac:dyDescent="0.25">
      <c r="A1176" t="s">
        <v>20</v>
      </c>
      <c r="B1176" t="s">
        <v>6</v>
      </c>
      <c r="C1176" t="s">
        <v>8</v>
      </c>
      <c r="D1176" t="s">
        <v>360</v>
      </c>
      <c r="E1176">
        <v>2028</v>
      </c>
      <c r="F1176">
        <v>0</v>
      </c>
      <c r="G1176">
        <v>0.27300000000000002</v>
      </c>
      <c r="H1176" s="2" t="str">
        <f t="shared" si="18"/>
        <v>EG_SOLARRFSR</v>
      </c>
    </row>
    <row r="1177" spans="1:8" x14ac:dyDescent="0.25">
      <c r="A1177" t="s">
        <v>20</v>
      </c>
      <c r="B1177" t="s">
        <v>6</v>
      </c>
      <c r="C1177" t="s">
        <v>8</v>
      </c>
      <c r="D1177" t="s">
        <v>360</v>
      </c>
      <c r="E1177">
        <v>2029</v>
      </c>
      <c r="F1177">
        <v>0</v>
      </c>
      <c r="G1177">
        <v>0.27300000000000002</v>
      </c>
      <c r="H1177" s="2" t="str">
        <f t="shared" si="18"/>
        <v>EG_SOLARRFSR</v>
      </c>
    </row>
    <row r="1178" spans="1:8" x14ac:dyDescent="0.25">
      <c r="A1178" t="s">
        <v>20</v>
      </c>
      <c r="B1178" t="s">
        <v>6</v>
      </c>
      <c r="C1178" t="s">
        <v>8</v>
      </c>
      <c r="D1178" t="s">
        <v>360</v>
      </c>
      <c r="E1178">
        <v>2030</v>
      </c>
      <c r="F1178">
        <v>0</v>
      </c>
      <c r="G1178">
        <v>0.27300000000000002</v>
      </c>
      <c r="H1178" s="2" t="str">
        <f t="shared" si="18"/>
        <v>EG_SOLARRFSR</v>
      </c>
    </row>
    <row r="1179" spans="1:8" x14ac:dyDescent="0.25">
      <c r="A1179" t="s">
        <v>20</v>
      </c>
      <c r="B1179" t="s">
        <v>6</v>
      </c>
      <c r="C1179" t="s">
        <v>8</v>
      </c>
      <c r="D1179" t="s">
        <v>360</v>
      </c>
      <c r="E1179">
        <v>2031</v>
      </c>
      <c r="F1179">
        <v>0</v>
      </c>
      <c r="G1179">
        <v>0.27300000000000002</v>
      </c>
      <c r="H1179" s="2" t="str">
        <f t="shared" si="18"/>
        <v>EG_SOLARRFSR</v>
      </c>
    </row>
    <row r="1180" spans="1:8" x14ac:dyDescent="0.25">
      <c r="A1180" t="s">
        <v>20</v>
      </c>
      <c r="B1180" t="s">
        <v>6</v>
      </c>
      <c r="C1180" t="s">
        <v>8</v>
      </c>
      <c r="D1180" t="s">
        <v>360</v>
      </c>
      <c r="E1180">
        <v>2032</v>
      </c>
      <c r="F1180">
        <v>0</v>
      </c>
      <c r="G1180">
        <v>0.3</v>
      </c>
      <c r="H1180" s="2" t="str">
        <f t="shared" si="18"/>
        <v>EG_SOLARRFSR</v>
      </c>
    </row>
    <row r="1181" spans="1:8" x14ac:dyDescent="0.25">
      <c r="A1181" t="s">
        <v>20</v>
      </c>
      <c r="B1181" t="s">
        <v>6</v>
      </c>
      <c r="C1181" t="s">
        <v>8</v>
      </c>
      <c r="D1181" t="s">
        <v>360</v>
      </c>
      <c r="E1181">
        <v>2033</v>
      </c>
      <c r="F1181">
        <v>0</v>
      </c>
      <c r="G1181">
        <v>0.3</v>
      </c>
      <c r="H1181" s="2" t="str">
        <f t="shared" si="18"/>
        <v>EG_SOLARRFSR</v>
      </c>
    </row>
    <row r="1182" spans="1:8" x14ac:dyDescent="0.25">
      <c r="A1182" t="s">
        <v>20</v>
      </c>
      <c r="B1182" t="s">
        <v>6</v>
      </c>
      <c r="C1182" t="s">
        <v>8</v>
      </c>
      <c r="D1182" t="s">
        <v>360</v>
      </c>
      <c r="E1182">
        <v>2034</v>
      </c>
      <c r="F1182">
        <v>0</v>
      </c>
      <c r="G1182">
        <v>0.3</v>
      </c>
      <c r="H1182" s="2" t="str">
        <f t="shared" si="18"/>
        <v>EG_SOLARRFSR</v>
      </c>
    </row>
    <row r="1183" spans="1:8" x14ac:dyDescent="0.25">
      <c r="A1183" t="s">
        <v>20</v>
      </c>
      <c r="B1183" t="s">
        <v>6</v>
      </c>
      <c r="C1183" t="s">
        <v>8</v>
      </c>
      <c r="D1183" t="s">
        <v>360</v>
      </c>
      <c r="E1183">
        <v>2035</v>
      </c>
      <c r="F1183">
        <v>0</v>
      </c>
      <c r="G1183">
        <v>0.3</v>
      </c>
      <c r="H1183" s="2" t="str">
        <f t="shared" si="18"/>
        <v>EG_SOLARRFSR</v>
      </c>
    </row>
    <row r="1184" spans="1:8" x14ac:dyDescent="0.25">
      <c r="A1184" t="s">
        <v>20</v>
      </c>
      <c r="B1184" t="s">
        <v>6</v>
      </c>
      <c r="C1184" t="s">
        <v>8</v>
      </c>
      <c r="D1184" t="s">
        <v>360</v>
      </c>
      <c r="E1184">
        <v>2036</v>
      </c>
      <c r="F1184">
        <v>0</v>
      </c>
      <c r="G1184">
        <v>0.3</v>
      </c>
      <c r="H1184" s="2" t="str">
        <f t="shared" si="18"/>
        <v>EG_SOLARRFSR</v>
      </c>
    </row>
    <row r="1185" spans="1:8" x14ac:dyDescent="0.25">
      <c r="A1185" t="s">
        <v>20</v>
      </c>
      <c r="B1185" t="s">
        <v>6</v>
      </c>
      <c r="C1185" t="s">
        <v>8</v>
      </c>
      <c r="D1185" t="s">
        <v>360</v>
      </c>
      <c r="E1185">
        <v>2037</v>
      </c>
      <c r="F1185">
        <v>0</v>
      </c>
      <c r="G1185">
        <v>0.33</v>
      </c>
      <c r="H1185" s="2" t="str">
        <f t="shared" si="18"/>
        <v>EG_SOLARRFSR</v>
      </c>
    </row>
    <row r="1186" spans="1:8" x14ac:dyDescent="0.25">
      <c r="A1186" t="s">
        <v>20</v>
      </c>
      <c r="B1186" t="s">
        <v>6</v>
      </c>
      <c r="C1186" t="s">
        <v>8</v>
      </c>
      <c r="D1186" t="s">
        <v>360</v>
      </c>
      <c r="E1186">
        <v>2038</v>
      </c>
      <c r="F1186">
        <v>0</v>
      </c>
      <c r="G1186">
        <v>0.33</v>
      </c>
      <c r="H1186" s="2" t="str">
        <f t="shared" si="18"/>
        <v>EG_SOLARRFSR</v>
      </c>
    </row>
    <row r="1187" spans="1:8" x14ac:dyDescent="0.25">
      <c r="A1187" t="s">
        <v>20</v>
      </c>
      <c r="B1187" t="s">
        <v>6</v>
      </c>
      <c r="C1187" t="s">
        <v>8</v>
      </c>
      <c r="D1187" t="s">
        <v>360</v>
      </c>
      <c r="E1187">
        <v>2039</v>
      </c>
      <c r="F1187">
        <v>0</v>
      </c>
      <c r="G1187">
        <v>0.33</v>
      </c>
      <c r="H1187" s="2" t="str">
        <f t="shared" si="18"/>
        <v>EG_SOLARRFSR</v>
      </c>
    </row>
    <row r="1188" spans="1:8" x14ac:dyDescent="0.25">
      <c r="A1188" t="s">
        <v>20</v>
      </c>
      <c r="B1188" t="s">
        <v>6</v>
      </c>
      <c r="C1188" t="s">
        <v>8</v>
      </c>
      <c r="D1188" t="s">
        <v>360</v>
      </c>
      <c r="E1188">
        <v>2040</v>
      </c>
      <c r="F1188">
        <v>0</v>
      </c>
      <c r="G1188">
        <v>0.33</v>
      </c>
      <c r="H1188" s="2" t="str">
        <f t="shared" si="18"/>
        <v>EG_SOLARRFSR</v>
      </c>
    </row>
    <row r="1189" spans="1:8" x14ac:dyDescent="0.25">
      <c r="A1189" t="s">
        <v>20</v>
      </c>
      <c r="B1189" t="s">
        <v>6</v>
      </c>
      <c r="C1189" t="s">
        <v>8</v>
      </c>
      <c r="D1189" t="s">
        <v>360</v>
      </c>
      <c r="E1189">
        <v>2041</v>
      </c>
      <c r="F1189">
        <v>0</v>
      </c>
      <c r="G1189">
        <v>0.33</v>
      </c>
      <c r="H1189" s="2" t="str">
        <f t="shared" si="18"/>
        <v>EG_SOLARRFSR</v>
      </c>
    </row>
    <row r="1190" spans="1:8" x14ac:dyDescent="0.25">
      <c r="A1190" t="s">
        <v>20</v>
      </c>
      <c r="B1190" t="s">
        <v>6</v>
      </c>
      <c r="C1190" t="s">
        <v>12</v>
      </c>
      <c r="D1190" t="s">
        <v>359</v>
      </c>
      <c r="E1190">
        <v>2024</v>
      </c>
      <c r="F1190">
        <v>0.214</v>
      </c>
      <c r="G1190">
        <v>0.214</v>
      </c>
      <c r="H1190" s="2" t="str">
        <f t="shared" si="18"/>
        <v>EG_SOLARRFNR</v>
      </c>
    </row>
    <row r="1191" spans="1:8" x14ac:dyDescent="0.25">
      <c r="A1191" t="s">
        <v>20</v>
      </c>
      <c r="B1191" t="s">
        <v>6</v>
      </c>
      <c r="C1191" t="s">
        <v>12</v>
      </c>
      <c r="D1191" t="s">
        <v>359</v>
      </c>
      <c r="E1191">
        <v>2025</v>
      </c>
      <c r="F1191">
        <v>0.35899999999999999</v>
      </c>
      <c r="G1191">
        <v>0.35899999999999999</v>
      </c>
      <c r="H1191" s="2" t="str">
        <f t="shared" si="18"/>
        <v>EG_SOLARRFNR</v>
      </c>
    </row>
    <row r="1192" spans="1:8" x14ac:dyDescent="0.25">
      <c r="A1192" t="s">
        <v>20</v>
      </c>
      <c r="B1192" t="s">
        <v>6</v>
      </c>
      <c r="C1192" t="s">
        <v>12</v>
      </c>
      <c r="D1192" t="s">
        <v>359</v>
      </c>
      <c r="E1192">
        <v>2026</v>
      </c>
      <c r="F1192">
        <v>0.115</v>
      </c>
      <c r="G1192">
        <v>0.115</v>
      </c>
      <c r="H1192" s="2" t="str">
        <f t="shared" si="18"/>
        <v>EG_SOLARRFNR</v>
      </c>
    </row>
    <row r="1193" spans="1:8" x14ac:dyDescent="0.25">
      <c r="A1193" t="s">
        <v>20</v>
      </c>
      <c r="B1193" t="s">
        <v>6</v>
      </c>
      <c r="C1193" t="s">
        <v>12</v>
      </c>
      <c r="D1193" t="s">
        <v>359</v>
      </c>
      <c r="E1193">
        <v>2027</v>
      </c>
      <c r="F1193">
        <v>0.115</v>
      </c>
      <c r="G1193">
        <v>0.115</v>
      </c>
      <c r="H1193" s="2" t="str">
        <f t="shared" si="18"/>
        <v>EG_SOLARRFNR</v>
      </c>
    </row>
    <row r="1194" spans="1:8" x14ac:dyDescent="0.25">
      <c r="A1194" t="s">
        <v>20</v>
      </c>
      <c r="B1194" t="s">
        <v>6</v>
      </c>
      <c r="C1194" t="s">
        <v>12</v>
      </c>
      <c r="D1194" t="s">
        <v>359</v>
      </c>
      <c r="E1194">
        <v>2028</v>
      </c>
      <c r="F1194">
        <v>0</v>
      </c>
      <c r="G1194">
        <v>2.7E-2</v>
      </c>
      <c r="H1194" s="2" t="str">
        <f t="shared" si="18"/>
        <v>EG_SOLARRFNR</v>
      </c>
    </row>
    <row r="1195" spans="1:8" x14ac:dyDescent="0.25">
      <c r="A1195" t="s">
        <v>20</v>
      </c>
      <c r="B1195" t="s">
        <v>6</v>
      </c>
      <c r="C1195" t="s">
        <v>12</v>
      </c>
      <c r="D1195" t="s">
        <v>359</v>
      </c>
      <c r="E1195">
        <v>2029</v>
      </c>
      <c r="F1195">
        <v>0</v>
      </c>
      <c r="G1195">
        <v>2.7E-2</v>
      </c>
      <c r="H1195" s="2" t="str">
        <f t="shared" si="18"/>
        <v>EG_SOLARRFNR</v>
      </c>
    </row>
    <row r="1196" spans="1:8" x14ac:dyDescent="0.25">
      <c r="A1196" t="s">
        <v>20</v>
      </c>
      <c r="B1196" t="s">
        <v>6</v>
      </c>
      <c r="C1196" t="s">
        <v>12</v>
      </c>
      <c r="D1196" t="s">
        <v>359</v>
      </c>
      <c r="E1196">
        <v>2030</v>
      </c>
      <c r="F1196">
        <v>0</v>
      </c>
      <c r="G1196">
        <v>2.7E-2</v>
      </c>
      <c r="H1196" s="2" t="str">
        <f t="shared" si="18"/>
        <v>EG_SOLARRFNR</v>
      </c>
    </row>
    <row r="1197" spans="1:8" x14ac:dyDescent="0.25">
      <c r="A1197" t="s">
        <v>20</v>
      </c>
      <c r="B1197" t="s">
        <v>6</v>
      </c>
      <c r="C1197" t="s">
        <v>12</v>
      </c>
      <c r="D1197" t="s">
        <v>359</v>
      </c>
      <c r="E1197">
        <v>2031</v>
      </c>
      <c r="F1197">
        <v>0</v>
      </c>
      <c r="G1197">
        <v>2.7E-2</v>
      </c>
      <c r="H1197" s="2" t="str">
        <f t="shared" si="18"/>
        <v>EG_SOLARRFNR</v>
      </c>
    </row>
    <row r="1198" spans="1:8" x14ac:dyDescent="0.25">
      <c r="A1198" t="s">
        <v>20</v>
      </c>
      <c r="B1198" t="s">
        <v>6</v>
      </c>
      <c r="C1198" t="s">
        <v>12</v>
      </c>
      <c r="D1198" t="s">
        <v>359</v>
      </c>
      <c r="E1198">
        <v>2032</v>
      </c>
      <c r="F1198">
        <v>0</v>
      </c>
      <c r="G1198">
        <v>0.03</v>
      </c>
      <c r="H1198" s="2" t="str">
        <f t="shared" si="18"/>
        <v>EG_SOLARRFNR</v>
      </c>
    </row>
    <row r="1199" spans="1:8" x14ac:dyDescent="0.25">
      <c r="A1199" t="s">
        <v>20</v>
      </c>
      <c r="B1199" t="s">
        <v>6</v>
      </c>
      <c r="C1199" t="s">
        <v>12</v>
      </c>
      <c r="D1199" t="s">
        <v>359</v>
      </c>
      <c r="E1199">
        <v>2033</v>
      </c>
      <c r="F1199">
        <v>0</v>
      </c>
      <c r="G1199">
        <v>0.03</v>
      </c>
      <c r="H1199" s="2" t="str">
        <f t="shared" si="18"/>
        <v>EG_SOLARRFNR</v>
      </c>
    </row>
    <row r="1200" spans="1:8" x14ac:dyDescent="0.25">
      <c r="A1200" t="s">
        <v>20</v>
      </c>
      <c r="B1200" t="s">
        <v>6</v>
      </c>
      <c r="C1200" t="s">
        <v>12</v>
      </c>
      <c r="D1200" t="s">
        <v>359</v>
      </c>
      <c r="E1200">
        <v>2034</v>
      </c>
      <c r="F1200">
        <v>0</v>
      </c>
      <c r="G1200">
        <v>0.03</v>
      </c>
      <c r="H1200" s="2" t="str">
        <f t="shared" si="18"/>
        <v>EG_SOLARRFNR</v>
      </c>
    </row>
    <row r="1201" spans="1:8" x14ac:dyDescent="0.25">
      <c r="A1201" t="s">
        <v>20</v>
      </c>
      <c r="B1201" t="s">
        <v>6</v>
      </c>
      <c r="C1201" t="s">
        <v>12</v>
      </c>
      <c r="D1201" t="s">
        <v>359</v>
      </c>
      <c r="E1201">
        <v>2035</v>
      </c>
      <c r="F1201">
        <v>0</v>
      </c>
      <c r="G1201">
        <v>0.03</v>
      </c>
      <c r="H1201" s="2" t="str">
        <f t="shared" si="18"/>
        <v>EG_SOLARRFNR</v>
      </c>
    </row>
    <row r="1202" spans="1:8" x14ac:dyDescent="0.25">
      <c r="A1202" t="s">
        <v>20</v>
      </c>
      <c r="B1202" t="s">
        <v>6</v>
      </c>
      <c r="C1202" t="s">
        <v>12</v>
      </c>
      <c r="D1202" t="s">
        <v>359</v>
      </c>
      <c r="E1202">
        <v>2036</v>
      </c>
      <c r="F1202">
        <v>0</v>
      </c>
      <c r="G1202">
        <v>0.03</v>
      </c>
      <c r="H1202" s="2" t="str">
        <f t="shared" si="18"/>
        <v>EG_SOLARRFNR</v>
      </c>
    </row>
    <row r="1203" spans="1:8" x14ac:dyDescent="0.25">
      <c r="A1203" t="s">
        <v>20</v>
      </c>
      <c r="B1203" t="s">
        <v>6</v>
      </c>
      <c r="C1203" t="s">
        <v>12</v>
      </c>
      <c r="D1203" t="s">
        <v>359</v>
      </c>
      <c r="E1203">
        <v>2037</v>
      </c>
      <c r="F1203">
        <v>0</v>
      </c>
      <c r="G1203">
        <v>3.3000000000000002E-2</v>
      </c>
      <c r="H1203" s="2" t="str">
        <f t="shared" si="18"/>
        <v>EG_SOLARRFNR</v>
      </c>
    </row>
    <row r="1204" spans="1:8" x14ac:dyDescent="0.25">
      <c r="A1204" t="s">
        <v>20</v>
      </c>
      <c r="B1204" t="s">
        <v>6</v>
      </c>
      <c r="C1204" t="s">
        <v>12</v>
      </c>
      <c r="D1204" t="s">
        <v>359</v>
      </c>
      <c r="E1204">
        <v>2038</v>
      </c>
      <c r="F1204">
        <v>0</v>
      </c>
      <c r="G1204">
        <v>3.3000000000000002E-2</v>
      </c>
      <c r="H1204" s="2" t="str">
        <f t="shared" si="18"/>
        <v>EG_SOLARRFNR</v>
      </c>
    </row>
    <row r="1205" spans="1:8" x14ac:dyDescent="0.25">
      <c r="A1205" t="s">
        <v>20</v>
      </c>
      <c r="B1205" t="s">
        <v>6</v>
      </c>
      <c r="C1205" t="s">
        <v>12</v>
      </c>
      <c r="D1205" t="s">
        <v>359</v>
      </c>
      <c r="E1205">
        <v>2039</v>
      </c>
      <c r="F1205">
        <v>0</v>
      </c>
      <c r="G1205">
        <v>3.3000000000000002E-2</v>
      </c>
      <c r="H1205" s="2" t="str">
        <f t="shared" si="18"/>
        <v>EG_SOLARRFNR</v>
      </c>
    </row>
    <row r="1206" spans="1:8" x14ac:dyDescent="0.25">
      <c r="A1206" t="s">
        <v>20</v>
      </c>
      <c r="B1206" t="s">
        <v>6</v>
      </c>
      <c r="C1206" t="s">
        <v>12</v>
      </c>
      <c r="D1206" t="s">
        <v>359</v>
      </c>
      <c r="E1206">
        <v>2040</v>
      </c>
      <c r="F1206">
        <v>0</v>
      </c>
      <c r="G1206">
        <v>3.3000000000000002E-2</v>
      </c>
      <c r="H1206" s="2" t="str">
        <f t="shared" si="18"/>
        <v>EG_SOLARRFNR</v>
      </c>
    </row>
    <row r="1207" spans="1:8" x14ac:dyDescent="0.25">
      <c r="A1207" t="s">
        <v>20</v>
      </c>
      <c r="B1207" t="s">
        <v>6</v>
      </c>
      <c r="C1207" t="s">
        <v>12</v>
      </c>
      <c r="D1207" t="s">
        <v>359</v>
      </c>
      <c r="E1207">
        <v>2041</v>
      </c>
      <c r="F1207">
        <v>0</v>
      </c>
      <c r="G1207">
        <v>3.3000000000000002E-2</v>
      </c>
      <c r="H1207" s="2" t="str">
        <f t="shared" si="18"/>
        <v>EG_SOLARRFNR</v>
      </c>
    </row>
    <row r="1208" spans="1:8" x14ac:dyDescent="0.25">
      <c r="A1208" t="s">
        <v>20</v>
      </c>
      <c r="B1208" t="s">
        <v>6</v>
      </c>
      <c r="C1208" t="s">
        <v>12</v>
      </c>
      <c r="D1208" t="s">
        <v>358</v>
      </c>
      <c r="E1208">
        <v>2024</v>
      </c>
      <c r="F1208">
        <v>0.161</v>
      </c>
      <c r="G1208">
        <v>0.161</v>
      </c>
      <c r="H1208" s="2" t="str">
        <f t="shared" si="18"/>
        <v>EG_SOLARRFNR</v>
      </c>
    </row>
    <row r="1209" spans="1:8" x14ac:dyDescent="0.25">
      <c r="A1209" t="s">
        <v>20</v>
      </c>
      <c r="B1209" t="s">
        <v>6</v>
      </c>
      <c r="C1209" t="s">
        <v>12</v>
      </c>
      <c r="D1209" t="s">
        <v>358</v>
      </c>
      <c r="E1209">
        <v>2025</v>
      </c>
      <c r="F1209">
        <v>1.0660000000000001</v>
      </c>
      <c r="G1209">
        <v>1.0660000000000001</v>
      </c>
      <c r="H1209" s="2" t="str">
        <f t="shared" si="18"/>
        <v>EG_SOLARRFNR</v>
      </c>
    </row>
    <row r="1210" spans="1:8" x14ac:dyDescent="0.25">
      <c r="A1210" t="s">
        <v>20</v>
      </c>
      <c r="B1210" t="s">
        <v>6</v>
      </c>
      <c r="C1210" t="s">
        <v>12</v>
      </c>
      <c r="D1210" t="s">
        <v>358</v>
      </c>
      <c r="E1210">
        <v>2026</v>
      </c>
      <c r="F1210">
        <v>0.316</v>
      </c>
      <c r="G1210">
        <v>0.316</v>
      </c>
      <c r="H1210" s="2" t="str">
        <f t="shared" si="18"/>
        <v>EG_SOLARRFNR</v>
      </c>
    </row>
    <row r="1211" spans="1:8" x14ac:dyDescent="0.25">
      <c r="A1211" t="s">
        <v>20</v>
      </c>
      <c r="B1211" t="s">
        <v>6</v>
      </c>
      <c r="C1211" t="s">
        <v>12</v>
      </c>
      <c r="D1211" t="s">
        <v>358</v>
      </c>
      <c r="E1211">
        <v>2027</v>
      </c>
      <c r="F1211">
        <v>0.316</v>
      </c>
      <c r="G1211">
        <v>0.316</v>
      </c>
      <c r="H1211" s="2" t="str">
        <f t="shared" si="18"/>
        <v>EG_SOLARRFNR</v>
      </c>
    </row>
    <row r="1212" spans="1:8" x14ac:dyDescent="0.25">
      <c r="A1212" t="s">
        <v>20</v>
      </c>
      <c r="B1212" t="s">
        <v>6</v>
      </c>
      <c r="C1212" t="s">
        <v>12</v>
      </c>
      <c r="D1212" t="s">
        <v>358</v>
      </c>
      <c r="E1212">
        <v>2028</v>
      </c>
      <c r="F1212">
        <v>0</v>
      </c>
      <c r="G1212">
        <v>6.0999999999999999E-2</v>
      </c>
      <c r="H1212" s="2" t="str">
        <f t="shared" si="18"/>
        <v>EG_SOLARRFNR</v>
      </c>
    </row>
    <row r="1213" spans="1:8" x14ac:dyDescent="0.25">
      <c r="A1213" t="s">
        <v>20</v>
      </c>
      <c r="B1213" t="s">
        <v>6</v>
      </c>
      <c r="C1213" t="s">
        <v>12</v>
      </c>
      <c r="D1213" t="s">
        <v>358</v>
      </c>
      <c r="E1213">
        <v>2029</v>
      </c>
      <c r="F1213">
        <v>0</v>
      </c>
      <c r="G1213">
        <v>6.0999999999999999E-2</v>
      </c>
      <c r="H1213" s="2" t="str">
        <f t="shared" si="18"/>
        <v>EG_SOLARRFNR</v>
      </c>
    </row>
    <row r="1214" spans="1:8" x14ac:dyDescent="0.25">
      <c r="A1214" t="s">
        <v>20</v>
      </c>
      <c r="B1214" t="s">
        <v>6</v>
      </c>
      <c r="C1214" t="s">
        <v>12</v>
      </c>
      <c r="D1214" t="s">
        <v>358</v>
      </c>
      <c r="E1214">
        <v>2030</v>
      </c>
      <c r="F1214">
        <v>0</v>
      </c>
      <c r="G1214">
        <v>6.0999999999999999E-2</v>
      </c>
      <c r="H1214" s="2" t="str">
        <f t="shared" si="18"/>
        <v>EG_SOLARRFNR</v>
      </c>
    </row>
    <row r="1215" spans="1:8" x14ac:dyDescent="0.25">
      <c r="A1215" t="s">
        <v>20</v>
      </c>
      <c r="B1215" t="s">
        <v>6</v>
      </c>
      <c r="C1215" t="s">
        <v>12</v>
      </c>
      <c r="D1215" t="s">
        <v>358</v>
      </c>
      <c r="E1215">
        <v>2031</v>
      </c>
      <c r="F1215">
        <v>0</v>
      </c>
      <c r="G1215">
        <v>6.0999999999999999E-2</v>
      </c>
      <c r="H1215" s="2" t="str">
        <f t="shared" si="18"/>
        <v>EG_SOLARRFNR</v>
      </c>
    </row>
    <row r="1216" spans="1:8" x14ac:dyDescent="0.25">
      <c r="A1216" t="s">
        <v>20</v>
      </c>
      <c r="B1216" t="s">
        <v>6</v>
      </c>
      <c r="C1216" t="s">
        <v>12</v>
      </c>
      <c r="D1216" t="s">
        <v>358</v>
      </c>
      <c r="E1216">
        <v>2032</v>
      </c>
      <c r="F1216">
        <v>0</v>
      </c>
      <c r="G1216">
        <v>6.7000000000000004E-2</v>
      </c>
      <c r="H1216" s="2" t="str">
        <f t="shared" si="18"/>
        <v>EG_SOLARRFNR</v>
      </c>
    </row>
    <row r="1217" spans="1:8" x14ac:dyDescent="0.25">
      <c r="A1217" t="s">
        <v>20</v>
      </c>
      <c r="B1217" t="s">
        <v>6</v>
      </c>
      <c r="C1217" t="s">
        <v>12</v>
      </c>
      <c r="D1217" t="s">
        <v>358</v>
      </c>
      <c r="E1217">
        <v>2033</v>
      </c>
      <c r="F1217">
        <v>0</v>
      </c>
      <c r="G1217">
        <v>6.7000000000000004E-2</v>
      </c>
      <c r="H1217" s="2" t="str">
        <f t="shared" si="18"/>
        <v>EG_SOLARRFNR</v>
      </c>
    </row>
    <row r="1218" spans="1:8" x14ac:dyDescent="0.25">
      <c r="A1218" t="s">
        <v>20</v>
      </c>
      <c r="B1218" t="s">
        <v>6</v>
      </c>
      <c r="C1218" t="s">
        <v>12</v>
      </c>
      <c r="D1218" t="s">
        <v>358</v>
      </c>
      <c r="E1218">
        <v>2034</v>
      </c>
      <c r="F1218">
        <v>0</v>
      </c>
      <c r="G1218">
        <v>6.7000000000000004E-2</v>
      </c>
      <c r="H1218" s="2" t="str">
        <f t="shared" si="18"/>
        <v>EG_SOLARRFNR</v>
      </c>
    </row>
    <row r="1219" spans="1:8" x14ac:dyDescent="0.25">
      <c r="A1219" t="s">
        <v>20</v>
      </c>
      <c r="B1219" t="s">
        <v>6</v>
      </c>
      <c r="C1219" t="s">
        <v>12</v>
      </c>
      <c r="D1219" t="s">
        <v>358</v>
      </c>
      <c r="E1219">
        <v>2035</v>
      </c>
      <c r="F1219">
        <v>0</v>
      </c>
      <c r="G1219">
        <v>6.7000000000000004E-2</v>
      </c>
      <c r="H1219" s="2" t="str">
        <f t="shared" ref="H1219:H1282" si="19">_xlfn.CONCAT(A1219,C1219)</f>
        <v>EG_SOLARRFNR</v>
      </c>
    </row>
    <row r="1220" spans="1:8" x14ac:dyDescent="0.25">
      <c r="A1220" t="s">
        <v>20</v>
      </c>
      <c r="B1220" t="s">
        <v>6</v>
      </c>
      <c r="C1220" t="s">
        <v>12</v>
      </c>
      <c r="D1220" t="s">
        <v>358</v>
      </c>
      <c r="E1220">
        <v>2036</v>
      </c>
      <c r="F1220">
        <v>0</v>
      </c>
      <c r="G1220">
        <v>6.7000000000000004E-2</v>
      </c>
      <c r="H1220" s="2" t="str">
        <f t="shared" si="19"/>
        <v>EG_SOLARRFNR</v>
      </c>
    </row>
    <row r="1221" spans="1:8" x14ac:dyDescent="0.25">
      <c r="A1221" t="s">
        <v>20</v>
      </c>
      <c r="B1221" t="s">
        <v>6</v>
      </c>
      <c r="C1221" t="s">
        <v>12</v>
      </c>
      <c r="D1221" t="s">
        <v>358</v>
      </c>
      <c r="E1221">
        <v>2037</v>
      </c>
      <c r="F1221">
        <v>0</v>
      </c>
      <c r="G1221">
        <v>7.3999999999999996E-2</v>
      </c>
      <c r="H1221" s="2" t="str">
        <f t="shared" si="19"/>
        <v>EG_SOLARRFNR</v>
      </c>
    </row>
    <row r="1222" spans="1:8" x14ac:dyDescent="0.25">
      <c r="A1222" t="s">
        <v>20</v>
      </c>
      <c r="B1222" t="s">
        <v>6</v>
      </c>
      <c r="C1222" t="s">
        <v>12</v>
      </c>
      <c r="D1222" t="s">
        <v>358</v>
      </c>
      <c r="E1222">
        <v>2038</v>
      </c>
      <c r="F1222">
        <v>0</v>
      </c>
      <c r="G1222">
        <v>7.3999999999999996E-2</v>
      </c>
      <c r="H1222" s="2" t="str">
        <f t="shared" si="19"/>
        <v>EG_SOLARRFNR</v>
      </c>
    </row>
    <row r="1223" spans="1:8" x14ac:dyDescent="0.25">
      <c r="A1223" t="s">
        <v>20</v>
      </c>
      <c r="B1223" t="s">
        <v>6</v>
      </c>
      <c r="C1223" t="s">
        <v>12</v>
      </c>
      <c r="D1223" t="s">
        <v>358</v>
      </c>
      <c r="E1223">
        <v>2039</v>
      </c>
      <c r="F1223">
        <v>0</v>
      </c>
      <c r="G1223">
        <v>7.3999999999999996E-2</v>
      </c>
      <c r="H1223" s="2" t="str">
        <f t="shared" si="19"/>
        <v>EG_SOLARRFNR</v>
      </c>
    </row>
    <row r="1224" spans="1:8" x14ac:dyDescent="0.25">
      <c r="A1224" t="s">
        <v>20</v>
      </c>
      <c r="B1224" t="s">
        <v>6</v>
      </c>
      <c r="C1224" t="s">
        <v>12</v>
      </c>
      <c r="D1224" t="s">
        <v>358</v>
      </c>
      <c r="E1224">
        <v>2040</v>
      </c>
      <c r="F1224">
        <v>0</v>
      </c>
      <c r="G1224">
        <v>7.3999999999999996E-2</v>
      </c>
      <c r="H1224" s="2" t="str">
        <f t="shared" si="19"/>
        <v>EG_SOLARRFNR</v>
      </c>
    </row>
    <row r="1225" spans="1:8" x14ac:dyDescent="0.25">
      <c r="A1225" t="s">
        <v>20</v>
      </c>
      <c r="B1225" t="s">
        <v>6</v>
      </c>
      <c r="C1225" t="s">
        <v>12</v>
      </c>
      <c r="D1225" t="s">
        <v>358</v>
      </c>
      <c r="E1225">
        <v>2041</v>
      </c>
      <c r="F1225">
        <v>0</v>
      </c>
      <c r="G1225">
        <v>7.3999999999999996E-2</v>
      </c>
      <c r="H1225" s="2" t="str">
        <f t="shared" si="19"/>
        <v>EG_SOLARRFNR</v>
      </c>
    </row>
    <row r="1226" spans="1:8" x14ac:dyDescent="0.25">
      <c r="A1226" t="s">
        <v>20</v>
      </c>
      <c r="B1226" t="s">
        <v>6</v>
      </c>
      <c r="C1226" t="s">
        <v>12</v>
      </c>
      <c r="D1226" t="s">
        <v>357</v>
      </c>
      <c r="E1226">
        <v>2024</v>
      </c>
      <c r="F1226">
        <v>0</v>
      </c>
      <c r="G1226">
        <v>0</v>
      </c>
      <c r="H1226" s="2" t="str">
        <f t="shared" si="19"/>
        <v>EG_SOLARRFNR</v>
      </c>
    </row>
    <row r="1227" spans="1:8" x14ac:dyDescent="0.25">
      <c r="A1227" t="s">
        <v>20</v>
      </c>
      <c r="B1227" t="s">
        <v>6</v>
      </c>
      <c r="C1227" t="s">
        <v>12</v>
      </c>
      <c r="D1227" t="s">
        <v>357</v>
      </c>
      <c r="E1227">
        <v>2025</v>
      </c>
      <c r="F1227">
        <v>0.03</v>
      </c>
      <c r="G1227">
        <v>0.03</v>
      </c>
      <c r="H1227" s="2" t="str">
        <f t="shared" si="19"/>
        <v>EG_SOLARRFNR</v>
      </c>
    </row>
    <row r="1228" spans="1:8" x14ac:dyDescent="0.25">
      <c r="A1228" t="s">
        <v>20</v>
      </c>
      <c r="B1228" t="s">
        <v>6</v>
      </c>
      <c r="C1228" t="s">
        <v>12</v>
      </c>
      <c r="D1228" t="s">
        <v>357</v>
      </c>
      <c r="E1228">
        <v>2026</v>
      </c>
      <c r="F1228">
        <v>2.7E-2</v>
      </c>
      <c r="G1228">
        <v>2.7E-2</v>
      </c>
      <c r="H1228" s="2" t="str">
        <f t="shared" si="19"/>
        <v>EG_SOLARRFNR</v>
      </c>
    </row>
    <row r="1229" spans="1:8" x14ac:dyDescent="0.25">
      <c r="A1229" t="s">
        <v>20</v>
      </c>
      <c r="B1229" t="s">
        <v>6</v>
      </c>
      <c r="C1229" t="s">
        <v>12</v>
      </c>
      <c r="D1229" t="s">
        <v>357</v>
      </c>
      <c r="E1229">
        <v>2027</v>
      </c>
      <c r="F1229">
        <v>8.9999999999999993E-3</v>
      </c>
      <c r="G1229">
        <v>8.9999999999999993E-3</v>
      </c>
      <c r="H1229" s="2" t="str">
        <f t="shared" si="19"/>
        <v>EG_SOLARRFNR</v>
      </c>
    </row>
    <row r="1230" spans="1:8" x14ac:dyDescent="0.25">
      <c r="A1230" t="s">
        <v>20</v>
      </c>
      <c r="B1230" t="s">
        <v>6</v>
      </c>
      <c r="C1230" t="s">
        <v>12</v>
      </c>
      <c r="D1230" t="s">
        <v>357</v>
      </c>
      <c r="E1230">
        <v>2028</v>
      </c>
      <c r="F1230">
        <v>0</v>
      </c>
      <c r="G1230">
        <v>0.45200000000000001</v>
      </c>
      <c r="H1230" s="2" t="str">
        <f t="shared" si="19"/>
        <v>EG_SOLARRFNR</v>
      </c>
    </row>
    <row r="1231" spans="1:8" x14ac:dyDescent="0.25">
      <c r="A1231" t="s">
        <v>20</v>
      </c>
      <c r="B1231" t="s">
        <v>6</v>
      </c>
      <c r="C1231" t="s">
        <v>12</v>
      </c>
      <c r="D1231" t="s">
        <v>357</v>
      </c>
      <c r="E1231">
        <v>2029</v>
      </c>
      <c r="F1231">
        <v>0</v>
      </c>
      <c r="G1231">
        <v>0.45200000000000001</v>
      </c>
      <c r="H1231" s="2" t="str">
        <f t="shared" si="19"/>
        <v>EG_SOLARRFNR</v>
      </c>
    </row>
    <row r="1232" spans="1:8" x14ac:dyDescent="0.25">
      <c r="A1232" t="s">
        <v>20</v>
      </c>
      <c r="B1232" t="s">
        <v>6</v>
      </c>
      <c r="C1232" t="s">
        <v>12</v>
      </c>
      <c r="D1232" t="s">
        <v>357</v>
      </c>
      <c r="E1232">
        <v>2030</v>
      </c>
      <c r="F1232">
        <v>0</v>
      </c>
      <c r="G1232">
        <v>0.45200000000000001</v>
      </c>
      <c r="H1232" s="2" t="str">
        <f t="shared" si="19"/>
        <v>EG_SOLARRFNR</v>
      </c>
    </row>
    <row r="1233" spans="1:8" x14ac:dyDescent="0.25">
      <c r="A1233" t="s">
        <v>20</v>
      </c>
      <c r="B1233" t="s">
        <v>6</v>
      </c>
      <c r="C1233" t="s">
        <v>12</v>
      </c>
      <c r="D1233" t="s">
        <v>357</v>
      </c>
      <c r="E1233">
        <v>2031</v>
      </c>
      <c r="F1233">
        <v>0</v>
      </c>
      <c r="G1233">
        <v>0.45200000000000001</v>
      </c>
      <c r="H1233" s="2" t="str">
        <f t="shared" si="19"/>
        <v>EG_SOLARRFNR</v>
      </c>
    </row>
    <row r="1234" spans="1:8" x14ac:dyDescent="0.25">
      <c r="A1234" t="s">
        <v>20</v>
      </c>
      <c r="B1234" t="s">
        <v>6</v>
      </c>
      <c r="C1234" t="s">
        <v>12</v>
      </c>
      <c r="D1234" t="s">
        <v>357</v>
      </c>
      <c r="E1234">
        <v>2032</v>
      </c>
      <c r="F1234">
        <v>0</v>
      </c>
      <c r="G1234">
        <v>0.498</v>
      </c>
      <c r="H1234" s="2" t="str">
        <f t="shared" si="19"/>
        <v>EG_SOLARRFNR</v>
      </c>
    </row>
    <row r="1235" spans="1:8" x14ac:dyDescent="0.25">
      <c r="A1235" t="s">
        <v>20</v>
      </c>
      <c r="B1235" t="s">
        <v>6</v>
      </c>
      <c r="C1235" t="s">
        <v>12</v>
      </c>
      <c r="D1235" t="s">
        <v>357</v>
      </c>
      <c r="E1235">
        <v>2033</v>
      </c>
      <c r="F1235">
        <v>0</v>
      </c>
      <c r="G1235">
        <v>0.498</v>
      </c>
      <c r="H1235" s="2" t="str">
        <f t="shared" si="19"/>
        <v>EG_SOLARRFNR</v>
      </c>
    </row>
    <row r="1236" spans="1:8" x14ac:dyDescent="0.25">
      <c r="A1236" t="s">
        <v>20</v>
      </c>
      <c r="B1236" t="s">
        <v>6</v>
      </c>
      <c r="C1236" t="s">
        <v>12</v>
      </c>
      <c r="D1236" t="s">
        <v>357</v>
      </c>
      <c r="E1236">
        <v>2034</v>
      </c>
      <c r="F1236">
        <v>0</v>
      </c>
      <c r="G1236">
        <v>0.498</v>
      </c>
      <c r="H1236" s="2" t="str">
        <f t="shared" si="19"/>
        <v>EG_SOLARRFNR</v>
      </c>
    </row>
    <row r="1237" spans="1:8" x14ac:dyDescent="0.25">
      <c r="A1237" t="s">
        <v>20</v>
      </c>
      <c r="B1237" t="s">
        <v>6</v>
      </c>
      <c r="C1237" t="s">
        <v>12</v>
      </c>
      <c r="D1237" t="s">
        <v>357</v>
      </c>
      <c r="E1237">
        <v>2035</v>
      </c>
      <c r="F1237">
        <v>0</v>
      </c>
      <c r="G1237">
        <v>0.498</v>
      </c>
      <c r="H1237" s="2" t="str">
        <f t="shared" si="19"/>
        <v>EG_SOLARRFNR</v>
      </c>
    </row>
    <row r="1238" spans="1:8" x14ac:dyDescent="0.25">
      <c r="A1238" t="s">
        <v>20</v>
      </c>
      <c r="B1238" t="s">
        <v>6</v>
      </c>
      <c r="C1238" t="s">
        <v>12</v>
      </c>
      <c r="D1238" t="s">
        <v>357</v>
      </c>
      <c r="E1238">
        <v>2036</v>
      </c>
      <c r="F1238">
        <v>0</v>
      </c>
      <c r="G1238">
        <v>0.498</v>
      </c>
      <c r="H1238" s="2" t="str">
        <f t="shared" si="19"/>
        <v>EG_SOLARRFNR</v>
      </c>
    </row>
    <row r="1239" spans="1:8" x14ac:dyDescent="0.25">
      <c r="A1239" t="s">
        <v>20</v>
      </c>
      <c r="B1239" t="s">
        <v>6</v>
      </c>
      <c r="C1239" t="s">
        <v>12</v>
      </c>
      <c r="D1239" t="s">
        <v>357</v>
      </c>
      <c r="E1239">
        <v>2037</v>
      </c>
      <c r="F1239">
        <v>0</v>
      </c>
      <c r="G1239">
        <v>0.54700000000000004</v>
      </c>
      <c r="H1239" s="2" t="str">
        <f t="shared" si="19"/>
        <v>EG_SOLARRFNR</v>
      </c>
    </row>
    <row r="1240" spans="1:8" x14ac:dyDescent="0.25">
      <c r="A1240" t="s">
        <v>20</v>
      </c>
      <c r="B1240" t="s">
        <v>6</v>
      </c>
      <c r="C1240" t="s">
        <v>12</v>
      </c>
      <c r="D1240" t="s">
        <v>357</v>
      </c>
      <c r="E1240">
        <v>2038</v>
      </c>
      <c r="F1240">
        <v>0</v>
      </c>
      <c r="G1240">
        <v>0.54700000000000004</v>
      </c>
      <c r="H1240" s="2" t="str">
        <f t="shared" si="19"/>
        <v>EG_SOLARRFNR</v>
      </c>
    </row>
    <row r="1241" spans="1:8" x14ac:dyDescent="0.25">
      <c r="A1241" t="s">
        <v>20</v>
      </c>
      <c r="B1241" t="s">
        <v>6</v>
      </c>
      <c r="C1241" t="s">
        <v>12</v>
      </c>
      <c r="D1241" t="s">
        <v>357</v>
      </c>
      <c r="E1241">
        <v>2039</v>
      </c>
      <c r="F1241">
        <v>0</v>
      </c>
      <c r="G1241">
        <v>0.54700000000000004</v>
      </c>
      <c r="H1241" s="2" t="str">
        <f t="shared" si="19"/>
        <v>EG_SOLARRFNR</v>
      </c>
    </row>
    <row r="1242" spans="1:8" x14ac:dyDescent="0.25">
      <c r="A1242" t="s">
        <v>20</v>
      </c>
      <c r="B1242" t="s">
        <v>6</v>
      </c>
      <c r="C1242" t="s">
        <v>12</v>
      </c>
      <c r="D1242" t="s">
        <v>357</v>
      </c>
      <c r="E1242">
        <v>2040</v>
      </c>
      <c r="F1242">
        <v>0</v>
      </c>
      <c r="G1242">
        <v>0.54700000000000004</v>
      </c>
      <c r="H1242" s="2" t="str">
        <f t="shared" si="19"/>
        <v>EG_SOLARRFNR</v>
      </c>
    </row>
    <row r="1243" spans="1:8" x14ac:dyDescent="0.25">
      <c r="A1243" t="s">
        <v>20</v>
      </c>
      <c r="B1243" t="s">
        <v>6</v>
      </c>
      <c r="C1243" t="s">
        <v>12</v>
      </c>
      <c r="D1243" t="s">
        <v>357</v>
      </c>
      <c r="E1243">
        <v>2041</v>
      </c>
      <c r="F1243">
        <v>0</v>
      </c>
      <c r="G1243">
        <v>0.54700000000000004</v>
      </c>
      <c r="H1243" s="2" t="str">
        <f t="shared" si="19"/>
        <v>EG_SOLARRFNR</v>
      </c>
    </row>
    <row r="1244" spans="1:8" x14ac:dyDescent="0.25">
      <c r="A1244" t="s">
        <v>20</v>
      </c>
      <c r="B1244" t="s">
        <v>6</v>
      </c>
      <c r="C1244" t="s">
        <v>12</v>
      </c>
      <c r="D1244" t="s">
        <v>356</v>
      </c>
      <c r="E1244">
        <v>2024</v>
      </c>
      <c r="F1244">
        <v>1.4999999999999999E-2</v>
      </c>
      <c r="G1244">
        <v>1.4999999999999999E-2</v>
      </c>
      <c r="H1244" s="2" t="str">
        <f t="shared" si="19"/>
        <v>EG_SOLARRFNR</v>
      </c>
    </row>
    <row r="1245" spans="1:8" x14ac:dyDescent="0.25">
      <c r="A1245" t="s">
        <v>20</v>
      </c>
      <c r="B1245" t="s">
        <v>6</v>
      </c>
      <c r="C1245" t="s">
        <v>12</v>
      </c>
      <c r="D1245" t="s">
        <v>356</v>
      </c>
      <c r="E1245">
        <v>2025</v>
      </c>
      <c r="F1245">
        <v>4.7E-2</v>
      </c>
      <c r="G1245">
        <v>4.7E-2</v>
      </c>
      <c r="H1245" s="2" t="str">
        <f t="shared" si="19"/>
        <v>EG_SOLARRFNR</v>
      </c>
    </row>
    <row r="1246" spans="1:8" x14ac:dyDescent="0.25">
      <c r="A1246" t="s">
        <v>20</v>
      </c>
      <c r="B1246" t="s">
        <v>6</v>
      </c>
      <c r="C1246" t="s">
        <v>12</v>
      </c>
      <c r="D1246" t="s">
        <v>356</v>
      </c>
      <c r="E1246">
        <v>2026</v>
      </c>
      <c r="F1246">
        <v>1.6E-2</v>
      </c>
      <c r="G1246">
        <v>1.6E-2</v>
      </c>
      <c r="H1246" s="2" t="str">
        <f t="shared" si="19"/>
        <v>EG_SOLARRFNR</v>
      </c>
    </row>
    <row r="1247" spans="1:8" x14ac:dyDescent="0.25">
      <c r="A1247" t="s">
        <v>20</v>
      </c>
      <c r="B1247" t="s">
        <v>6</v>
      </c>
      <c r="C1247" t="s">
        <v>12</v>
      </c>
      <c r="D1247" t="s">
        <v>356</v>
      </c>
      <c r="E1247">
        <v>2027</v>
      </c>
      <c r="F1247">
        <v>1.6E-2</v>
      </c>
      <c r="G1247">
        <v>1.6E-2</v>
      </c>
      <c r="H1247" s="2" t="str">
        <f t="shared" si="19"/>
        <v>EG_SOLARRFNR</v>
      </c>
    </row>
    <row r="1248" spans="1:8" x14ac:dyDescent="0.25">
      <c r="A1248" t="s">
        <v>20</v>
      </c>
      <c r="B1248" t="s">
        <v>6</v>
      </c>
      <c r="C1248" t="s">
        <v>12</v>
      </c>
      <c r="D1248" t="s">
        <v>356</v>
      </c>
      <c r="E1248">
        <v>2028</v>
      </c>
      <c r="F1248">
        <v>0</v>
      </c>
      <c r="G1248">
        <v>1.484</v>
      </c>
      <c r="H1248" s="2" t="str">
        <f t="shared" si="19"/>
        <v>EG_SOLARRFNR</v>
      </c>
    </row>
    <row r="1249" spans="1:8" x14ac:dyDescent="0.25">
      <c r="A1249" t="s">
        <v>20</v>
      </c>
      <c r="B1249" t="s">
        <v>6</v>
      </c>
      <c r="C1249" t="s">
        <v>12</v>
      </c>
      <c r="D1249" t="s">
        <v>356</v>
      </c>
      <c r="E1249">
        <v>2029</v>
      </c>
      <c r="F1249">
        <v>0</v>
      </c>
      <c r="G1249">
        <v>1.484</v>
      </c>
      <c r="H1249" s="2" t="str">
        <f t="shared" si="19"/>
        <v>EG_SOLARRFNR</v>
      </c>
    </row>
    <row r="1250" spans="1:8" x14ac:dyDescent="0.25">
      <c r="A1250" t="s">
        <v>20</v>
      </c>
      <c r="B1250" t="s">
        <v>6</v>
      </c>
      <c r="C1250" t="s">
        <v>12</v>
      </c>
      <c r="D1250" t="s">
        <v>356</v>
      </c>
      <c r="E1250">
        <v>2030</v>
      </c>
      <c r="F1250">
        <v>0</v>
      </c>
      <c r="G1250">
        <v>1.484</v>
      </c>
      <c r="H1250" s="2" t="str">
        <f t="shared" si="19"/>
        <v>EG_SOLARRFNR</v>
      </c>
    </row>
    <row r="1251" spans="1:8" x14ac:dyDescent="0.25">
      <c r="A1251" t="s">
        <v>20</v>
      </c>
      <c r="B1251" t="s">
        <v>6</v>
      </c>
      <c r="C1251" t="s">
        <v>12</v>
      </c>
      <c r="D1251" t="s">
        <v>356</v>
      </c>
      <c r="E1251">
        <v>2031</v>
      </c>
      <c r="F1251">
        <v>0</v>
      </c>
      <c r="G1251">
        <v>1.484</v>
      </c>
      <c r="H1251" s="2" t="str">
        <f t="shared" si="19"/>
        <v>EG_SOLARRFNR</v>
      </c>
    </row>
    <row r="1252" spans="1:8" x14ac:dyDescent="0.25">
      <c r="A1252" t="s">
        <v>20</v>
      </c>
      <c r="B1252" t="s">
        <v>6</v>
      </c>
      <c r="C1252" t="s">
        <v>12</v>
      </c>
      <c r="D1252" t="s">
        <v>356</v>
      </c>
      <c r="E1252">
        <v>2032</v>
      </c>
      <c r="F1252">
        <v>0</v>
      </c>
      <c r="G1252">
        <v>1.633</v>
      </c>
      <c r="H1252" s="2" t="str">
        <f t="shared" si="19"/>
        <v>EG_SOLARRFNR</v>
      </c>
    </row>
    <row r="1253" spans="1:8" x14ac:dyDescent="0.25">
      <c r="A1253" t="s">
        <v>20</v>
      </c>
      <c r="B1253" t="s">
        <v>6</v>
      </c>
      <c r="C1253" t="s">
        <v>12</v>
      </c>
      <c r="D1253" t="s">
        <v>356</v>
      </c>
      <c r="E1253">
        <v>2033</v>
      </c>
      <c r="F1253">
        <v>0</v>
      </c>
      <c r="G1253">
        <v>1.633</v>
      </c>
      <c r="H1253" s="2" t="str">
        <f t="shared" si="19"/>
        <v>EG_SOLARRFNR</v>
      </c>
    </row>
    <row r="1254" spans="1:8" x14ac:dyDescent="0.25">
      <c r="A1254" t="s">
        <v>20</v>
      </c>
      <c r="B1254" t="s">
        <v>6</v>
      </c>
      <c r="C1254" t="s">
        <v>12</v>
      </c>
      <c r="D1254" t="s">
        <v>356</v>
      </c>
      <c r="E1254">
        <v>2034</v>
      </c>
      <c r="F1254">
        <v>0</v>
      </c>
      <c r="G1254">
        <v>1.633</v>
      </c>
      <c r="H1254" s="2" t="str">
        <f t="shared" si="19"/>
        <v>EG_SOLARRFNR</v>
      </c>
    </row>
    <row r="1255" spans="1:8" x14ac:dyDescent="0.25">
      <c r="A1255" t="s">
        <v>20</v>
      </c>
      <c r="B1255" t="s">
        <v>6</v>
      </c>
      <c r="C1255" t="s">
        <v>12</v>
      </c>
      <c r="D1255" t="s">
        <v>356</v>
      </c>
      <c r="E1255">
        <v>2035</v>
      </c>
      <c r="F1255">
        <v>0</v>
      </c>
      <c r="G1255">
        <v>1.633</v>
      </c>
      <c r="H1255" s="2" t="str">
        <f t="shared" si="19"/>
        <v>EG_SOLARRFNR</v>
      </c>
    </row>
    <row r="1256" spans="1:8" x14ac:dyDescent="0.25">
      <c r="A1256" t="s">
        <v>20</v>
      </c>
      <c r="B1256" t="s">
        <v>6</v>
      </c>
      <c r="C1256" t="s">
        <v>12</v>
      </c>
      <c r="D1256" t="s">
        <v>356</v>
      </c>
      <c r="E1256">
        <v>2036</v>
      </c>
      <c r="F1256">
        <v>0</v>
      </c>
      <c r="G1256">
        <v>1.633</v>
      </c>
      <c r="H1256" s="2" t="str">
        <f t="shared" si="19"/>
        <v>EG_SOLARRFNR</v>
      </c>
    </row>
    <row r="1257" spans="1:8" x14ac:dyDescent="0.25">
      <c r="A1257" t="s">
        <v>20</v>
      </c>
      <c r="B1257" t="s">
        <v>6</v>
      </c>
      <c r="C1257" t="s">
        <v>12</v>
      </c>
      <c r="D1257" t="s">
        <v>356</v>
      </c>
      <c r="E1257">
        <v>2037</v>
      </c>
      <c r="F1257">
        <v>0</v>
      </c>
      <c r="G1257">
        <v>1.796</v>
      </c>
      <c r="H1257" s="2" t="str">
        <f t="shared" si="19"/>
        <v>EG_SOLARRFNR</v>
      </c>
    </row>
    <row r="1258" spans="1:8" x14ac:dyDescent="0.25">
      <c r="A1258" t="s">
        <v>20</v>
      </c>
      <c r="B1258" t="s">
        <v>6</v>
      </c>
      <c r="C1258" t="s">
        <v>12</v>
      </c>
      <c r="D1258" t="s">
        <v>356</v>
      </c>
      <c r="E1258">
        <v>2038</v>
      </c>
      <c r="F1258">
        <v>0</v>
      </c>
      <c r="G1258">
        <v>1.796</v>
      </c>
      <c r="H1258" s="2" t="str">
        <f t="shared" si="19"/>
        <v>EG_SOLARRFNR</v>
      </c>
    </row>
    <row r="1259" spans="1:8" x14ac:dyDescent="0.25">
      <c r="A1259" t="s">
        <v>20</v>
      </c>
      <c r="B1259" t="s">
        <v>6</v>
      </c>
      <c r="C1259" t="s">
        <v>12</v>
      </c>
      <c r="D1259" t="s">
        <v>356</v>
      </c>
      <c r="E1259">
        <v>2039</v>
      </c>
      <c r="F1259">
        <v>0</v>
      </c>
      <c r="G1259">
        <v>1.796</v>
      </c>
      <c r="H1259" s="2" t="str">
        <f t="shared" si="19"/>
        <v>EG_SOLARRFNR</v>
      </c>
    </row>
    <row r="1260" spans="1:8" x14ac:dyDescent="0.25">
      <c r="A1260" t="s">
        <v>20</v>
      </c>
      <c r="B1260" t="s">
        <v>6</v>
      </c>
      <c r="C1260" t="s">
        <v>12</v>
      </c>
      <c r="D1260" t="s">
        <v>356</v>
      </c>
      <c r="E1260">
        <v>2040</v>
      </c>
      <c r="F1260">
        <v>0</v>
      </c>
      <c r="G1260">
        <v>1.796</v>
      </c>
      <c r="H1260" s="2" t="str">
        <f t="shared" si="19"/>
        <v>EG_SOLARRFNR</v>
      </c>
    </row>
    <row r="1261" spans="1:8" x14ac:dyDescent="0.25">
      <c r="A1261" t="s">
        <v>20</v>
      </c>
      <c r="B1261" t="s">
        <v>6</v>
      </c>
      <c r="C1261" t="s">
        <v>12</v>
      </c>
      <c r="D1261" t="s">
        <v>356</v>
      </c>
      <c r="E1261">
        <v>2041</v>
      </c>
      <c r="F1261">
        <v>0</v>
      </c>
      <c r="G1261">
        <v>1.796</v>
      </c>
      <c r="H1261" s="2" t="str">
        <f t="shared" si="19"/>
        <v>EG_SOLARRFNR</v>
      </c>
    </row>
    <row r="1262" spans="1:8" x14ac:dyDescent="0.25">
      <c r="A1262" t="s">
        <v>20</v>
      </c>
      <c r="B1262" t="s">
        <v>6</v>
      </c>
      <c r="C1262" t="s">
        <v>12</v>
      </c>
      <c r="D1262" t="s">
        <v>355</v>
      </c>
      <c r="E1262">
        <v>2024</v>
      </c>
      <c r="F1262">
        <v>0.109</v>
      </c>
      <c r="G1262">
        <v>0.109</v>
      </c>
      <c r="H1262" s="2" t="str">
        <f t="shared" si="19"/>
        <v>EG_SOLARRFNR</v>
      </c>
    </row>
    <row r="1263" spans="1:8" x14ac:dyDescent="0.25">
      <c r="A1263" t="s">
        <v>20</v>
      </c>
      <c r="B1263" t="s">
        <v>6</v>
      </c>
      <c r="C1263" t="s">
        <v>12</v>
      </c>
      <c r="D1263" t="s">
        <v>355</v>
      </c>
      <c r="E1263">
        <v>2025</v>
      </c>
      <c r="F1263">
        <v>0.63600000000000001</v>
      </c>
      <c r="G1263">
        <v>0.63600000000000001</v>
      </c>
      <c r="H1263" s="2" t="str">
        <f t="shared" si="19"/>
        <v>EG_SOLARRFNR</v>
      </c>
    </row>
    <row r="1264" spans="1:8" x14ac:dyDescent="0.25">
      <c r="A1264" t="s">
        <v>20</v>
      </c>
      <c r="B1264" t="s">
        <v>6</v>
      </c>
      <c r="C1264" t="s">
        <v>12</v>
      </c>
      <c r="D1264" t="s">
        <v>355</v>
      </c>
      <c r="E1264">
        <v>2026</v>
      </c>
      <c r="F1264">
        <v>0.2</v>
      </c>
      <c r="G1264">
        <v>0.2</v>
      </c>
      <c r="H1264" s="2" t="str">
        <f t="shared" si="19"/>
        <v>EG_SOLARRFNR</v>
      </c>
    </row>
    <row r="1265" spans="1:8" x14ac:dyDescent="0.25">
      <c r="A1265" t="s">
        <v>20</v>
      </c>
      <c r="B1265" t="s">
        <v>6</v>
      </c>
      <c r="C1265" t="s">
        <v>12</v>
      </c>
      <c r="D1265" t="s">
        <v>355</v>
      </c>
      <c r="E1265">
        <v>2027</v>
      </c>
      <c r="F1265">
        <v>0.2</v>
      </c>
      <c r="G1265">
        <v>0.2</v>
      </c>
      <c r="H1265" s="2" t="str">
        <f t="shared" si="19"/>
        <v>EG_SOLARRFNR</v>
      </c>
    </row>
    <row r="1266" spans="1:8" x14ac:dyDescent="0.25">
      <c r="A1266" t="s">
        <v>20</v>
      </c>
      <c r="B1266" t="s">
        <v>6</v>
      </c>
      <c r="C1266" t="s">
        <v>12</v>
      </c>
      <c r="D1266" t="s">
        <v>355</v>
      </c>
      <c r="E1266">
        <v>2028</v>
      </c>
      <c r="F1266">
        <v>0</v>
      </c>
      <c r="G1266">
        <v>3.7999999999999999E-2</v>
      </c>
      <c r="H1266" s="2" t="str">
        <f t="shared" si="19"/>
        <v>EG_SOLARRFNR</v>
      </c>
    </row>
    <row r="1267" spans="1:8" x14ac:dyDescent="0.25">
      <c r="A1267" t="s">
        <v>20</v>
      </c>
      <c r="B1267" t="s">
        <v>6</v>
      </c>
      <c r="C1267" t="s">
        <v>12</v>
      </c>
      <c r="D1267" t="s">
        <v>355</v>
      </c>
      <c r="E1267">
        <v>2029</v>
      </c>
      <c r="F1267">
        <v>0</v>
      </c>
      <c r="G1267">
        <v>3.7999999999999999E-2</v>
      </c>
      <c r="H1267" s="2" t="str">
        <f t="shared" si="19"/>
        <v>EG_SOLARRFNR</v>
      </c>
    </row>
    <row r="1268" spans="1:8" x14ac:dyDescent="0.25">
      <c r="A1268" t="s">
        <v>20</v>
      </c>
      <c r="B1268" t="s">
        <v>6</v>
      </c>
      <c r="C1268" t="s">
        <v>12</v>
      </c>
      <c r="D1268" t="s">
        <v>355</v>
      </c>
      <c r="E1268">
        <v>2030</v>
      </c>
      <c r="F1268">
        <v>0</v>
      </c>
      <c r="G1268">
        <v>3.7999999999999999E-2</v>
      </c>
      <c r="H1268" s="2" t="str">
        <f t="shared" si="19"/>
        <v>EG_SOLARRFNR</v>
      </c>
    </row>
    <row r="1269" spans="1:8" x14ac:dyDescent="0.25">
      <c r="A1269" t="s">
        <v>20</v>
      </c>
      <c r="B1269" t="s">
        <v>6</v>
      </c>
      <c r="C1269" t="s">
        <v>12</v>
      </c>
      <c r="D1269" t="s">
        <v>355</v>
      </c>
      <c r="E1269">
        <v>2031</v>
      </c>
      <c r="F1269">
        <v>0</v>
      </c>
      <c r="G1269">
        <v>3.7999999999999999E-2</v>
      </c>
      <c r="H1269" s="2" t="str">
        <f t="shared" si="19"/>
        <v>EG_SOLARRFNR</v>
      </c>
    </row>
    <row r="1270" spans="1:8" x14ac:dyDescent="0.25">
      <c r="A1270" t="s">
        <v>20</v>
      </c>
      <c r="B1270" t="s">
        <v>6</v>
      </c>
      <c r="C1270" t="s">
        <v>12</v>
      </c>
      <c r="D1270" t="s">
        <v>355</v>
      </c>
      <c r="E1270">
        <v>2032</v>
      </c>
      <c r="F1270">
        <v>0</v>
      </c>
      <c r="G1270">
        <v>4.1000000000000002E-2</v>
      </c>
      <c r="H1270" s="2" t="str">
        <f t="shared" si="19"/>
        <v>EG_SOLARRFNR</v>
      </c>
    </row>
    <row r="1271" spans="1:8" x14ac:dyDescent="0.25">
      <c r="A1271" t="s">
        <v>20</v>
      </c>
      <c r="B1271" t="s">
        <v>6</v>
      </c>
      <c r="C1271" t="s">
        <v>12</v>
      </c>
      <c r="D1271" t="s">
        <v>355</v>
      </c>
      <c r="E1271">
        <v>2033</v>
      </c>
      <c r="F1271">
        <v>0</v>
      </c>
      <c r="G1271">
        <v>4.1000000000000002E-2</v>
      </c>
      <c r="H1271" s="2" t="str">
        <f t="shared" si="19"/>
        <v>EG_SOLARRFNR</v>
      </c>
    </row>
    <row r="1272" spans="1:8" x14ac:dyDescent="0.25">
      <c r="A1272" t="s">
        <v>20</v>
      </c>
      <c r="B1272" t="s">
        <v>6</v>
      </c>
      <c r="C1272" t="s">
        <v>12</v>
      </c>
      <c r="D1272" t="s">
        <v>355</v>
      </c>
      <c r="E1272">
        <v>2034</v>
      </c>
      <c r="F1272">
        <v>0</v>
      </c>
      <c r="G1272">
        <v>4.1000000000000002E-2</v>
      </c>
      <c r="H1272" s="2" t="str">
        <f t="shared" si="19"/>
        <v>EG_SOLARRFNR</v>
      </c>
    </row>
    <row r="1273" spans="1:8" x14ac:dyDescent="0.25">
      <c r="A1273" t="s">
        <v>20</v>
      </c>
      <c r="B1273" t="s">
        <v>6</v>
      </c>
      <c r="C1273" t="s">
        <v>12</v>
      </c>
      <c r="D1273" t="s">
        <v>355</v>
      </c>
      <c r="E1273">
        <v>2035</v>
      </c>
      <c r="F1273">
        <v>0</v>
      </c>
      <c r="G1273">
        <v>4.1000000000000002E-2</v>
      </c>
      <c r="H1273" s="2" t="str">
        <f t="shared" si="19"/>
        <v>EG_SOLARRFNR</v>
      </c>
    </row>
    <row r="1274" spans="1:8" x14ac:dyDescent="0.25">
      <c r="A1274" t="s">
        <v>20</v>
      </c>
      <c r="B1274" t="s">
        <v>6</v>
      </c>
      <c r="C1274" t="s">
        <v>12</v>
      </c>
      <c r="D1274" t="s">
        <v>355</v>
      </c>
      <c r="E1274">
        <v>2036</v>
      </c>
      <c r="F1274">
        <v>0</v>
      </c>
      <c r="G1274">
        <v>4.1000000000000002E-2</v>
      </c>
      <c r="H1274" s="2" t="str">
        <f t="shared" si="19"/>
        <v>EG_SOLARRFNR</v>
      </c>
    </row>
    <row r="1275" spans="1:8" x14ac:dyDescent="0.25">
      <c r="A1275" t="s">
        <v>20</v>
      </c>
      <c r="B1275" t="s">
        <v>6</v>
      </c>
      <c r="C1275" t="s">
        <v>12</v>
      </c>
      <c r="D1275" t="s">
        <v>355</v>
      </c>
      <c r="E1275">
        <v>2037</v>
      </c>
      <c r="F1275">
        <v>0</v>
      </c>
      <c r="G1275">
        <v>4.4999999999999998E-2</v>
      </c>
      <c r="H1275" s="2" t="str">
        <f t="shared" si="19"/>
        <v>EG_SOLARRFNR</v>
      </c>
    </row>
    <row r="1276" spans="1:8" x14ac:dyDescent="0.25">
      <c r="A1276" t="s">
        <v>20</v>
      </c>
      <c r="B1276" t="s">
        <v>6</v>
      </c>
      <c r="C1276" t="s">
        <v>12</v>
      </c>
      <c r="D1276" t="s">
        <v>355</v>
      </c>
      <c r="E1276">
        <v>2038</v>
      </c>
      <c r="F1276">
        <v>0</v>
      </c>
      <c r="G1276">
        <v>4.4999999999999998E-2</v>
      </c>
      <c r="H1276" s="2" t="str">
        <f t="shared" si="19"/>
        <v>EG_SOLARRFNR</v>
      </c>
    </row>
    <row r="1277" spans="1:8" x14ac:dyDescent="0.25">
      <c r="A1277" t="s">
        <v>20</v>
      </c>
      <c r="B1277" t="s">
        <v>6</v>
      </c>
      <c r="C1277" t="s">
        <v>12</v>
      </c>
      <c r="D1277" t="s">
        <v>355</v>
      </c>
      <c r="E1277">
        <v>2039</v>
      </c>
      <c r="F1277">
        <v>0</v>
      </c>
      <c r="G1277">
        <v>4.4999999999999998E-2</v>
      </c>
      <c r="H1277" s="2" t="str">
        <f t="shared" si="19"/>
        <v>EG_SOLARRFNR</v>
      </c>
    </row>
    <row r="1278" spans="1:8" x14ac:dyDescent="0.25">
      <c r="A1278" t="s">
        <v>20</v>
      </c>
      <c r="B1278" t="s">
        <v>6</v>
      </c>
      <c r="C1278" t="s">
        <v>12</v>
      </c>
      <c r="D1278" t="s">
        <v>355</v>
      </c>
      <c r="E1278">
        <v>2040</v>
      </c>
      <c r="F1278">
        <v>0</v>
      </c>
      <c r="G1278">
        <v>4.4999999999999998E-2</v>
      </c>
      <c r="H1278" s="2" t="str">
        <f t="shared" si="19"/>
        <v>EG_SOLARRFNR</v>
      </c>
    </row>
    <row r="1279" spans="1:8" x14ac:dyDescent="0.25">
      <c r="A1279" t="s">
        <v>20</v>
      </c>
      <c r="B1279" t="s">
        <v>6</v>
      </c>
      <c r="C1279" t="s">
        <v>12</v>
      </c>
      <c r="D1279" t="s">
        <v>355</v>
      </c>
      <c r="E1279">
        <v>2041</v>
      </c>
      <c r="F1279">
        <v>0</v>
      </c>
      <c r="G1279">
        <v>4.4999999999999998E-2</v>
      </c>
      <c r="H1279" s="2" t="str">
        <f t="shared" si="19"/>
        <v>EG_SOLARRFNR</v>
      </c>
    </row>
    <row r="1280" spans="1:8" x14ac:dyDescent="0.25">
      <c r="A1280" t="s">
        <v>20</v>
      </c>
      <c r="B1280" t="s">
        <v>6</v>
      </c>
      <c r="C1280" t="s">
        <v>12</v>
      </c>
      <c r="D1280" t="s">
        <v>354</v>
      </c>
      <c r="E1280">
        <v>2024</v>
      </c>
      <c r="F1280">
        <v>0.26700000000000002</v>
      </c>
      <c r="G1280">
        <v>0.26700000000000002</v>
      </c>
      <c r="H1280" s="2" t="str">
        <f t="shared" si="19"/>
        <v>EG_SOLARRFNR</v>
      </c>
    </row>
    <row r="1281" spans="1:8" x14ac:dyDescent="0.25">
      <c r="A1281" t="s">
        <v>20</v>
      </c>
      <c r="B1281" t="s">
        <v>6</v>
      </c>
      <c r="C1281" t="s">
        <v>12</v>
      </c>
      <c r="D1281" t="s">
        <v>354</v>
      </c>
      <c r="E1281">
        <v>2025</v>
      </c>
      <c r="F1281">
        <v>1.877</v>
      </c>
      <c r="G1281">
        <v>1.877</v>
      </c>
      <c r="H1281" s="2" t="str">
        <f t="shared" si="19"/>
        <v>EG_SOLARRFNR</v>
      </c>
    </row>
    <row r="1282" spans="1:8" x14ac:dyDescent="0.25">
      <c r="A1282" t="s">
        <v>20</v>
      </c>
      <c r="B1282" t="s">
        <v>6</v>
      </c>
      <c r="C1282" t="s">
        <v>12</v>
      </c>
      <c r="D1282" t="s">
        <v>354</v>
      </c>
      <c r="E1282">
        <v>2026</v>
      </c>
      <c r="F1282">
        <v>1.262</v>
      </c>
      <c r="G1282">
        <v>1.262</v>
      </c>
      <c r="H1282" s="2" t="str">
        <f t="shared" si="19"/>
        <v>EG_SOLARRFNR</v>
      </c>
    </row>
    <row r="1283" spans="1:8" x14ac:dyDescent="0.25">
      <c r="A1283" t="s">
        <v>20</v>
      </c>
      <c r="B1283" t="s">
        <v>6</v>
      </c>
      <c r="C1283" t="s">
        <v>12</v>
      </c>
      <c r="D1283" t="s">
        <v>354</v>
      </c>
      <c r="E1283">
        <v>2027</v>
      </c>
      <c r="F1283">
        <v>1.1459999999999999</v>
      </c>
      <c r="G1283">
        <v>1.1459999999999999</v>
      </c>
      <c r="H1283" s="2" t="str">
        <f t="shared" ref="H1283:H1346" si="20">_xlfn.CONCAT(A1283,C1283)</f>
        <v>EG_SOLARRFNR</v>
      </c>
    </row>
    <row r="1284" spans="1:8" x14ac:dyDescent="0.25">
      <c r="A1284" t="s">
        <v>20</v>
      </c>
      <c r="B1284" t="s">
        <v>6</v>
      </c>
      <c r="C1284" t="s">
        <v>12</v>
      </c>
      <c r="D1284" t="s">
        <v>354</v>
      </c>
      <c r="E1284">
        <v>2028</v>
      </c>
      <c r="F1284">
        <v>2.1000000000000001E-2</v>
      </c>
      <c r="G1284">
        <v>1.9019999999999999</v>
      </c>
      <c r="H1284" s="2" t="str">
        <f t="shared" si="20"/>
        <v>EG_SOLARRFNR</v>
      </c>
    </row>
    <row r="1285" spans="1:8" x14ac:dyDescent="0.25">
      <c r="A1285" t="s">
        <v>20</v>
      </c>
      <c r="B1285" t="s">
        <v>6</v>
      </c>
      <c r="C1285" t="s">
        <v>12</v>
      </c>
      <c r="D1285" t="s">
        <v>354</v>
      </c>
      <c r="E1285">
        <v>2029</v>
      </c>
      <c r="F1285">
        <v>0.11899999999999999</v>
      </c>
      <c r="G1285">
        <v>1.9019999999999999</v>
      </c>
      <c r="H1285" s="2" t="str">
        <f t="shared" si="20"/>
        <v>EG_SOLARRFNR</v>
      </c>
    </row>
    <row r="1286" spans="1:8" x14ac:dyDescent="0.25">
      <c r="A1286" t="s">
        <v>20</v>
      </c>
      <c r="B1286" t="s">
        <v>6</v>
      </c>
      <c r="C1286" t="s">
        <v>12</v>
      </c>
      <c r="D1286" t="s">
        <v>354</v>
      </c>
      <c r="E1286">
        <v>2030</v>
      </c>
      <c r="F1286">
        <v>0</v>
      </c>
      <c r="G1286">
        <v>1.9019999999999999</v>
      </c>
      <c r="H1286" s="2" t="str">
        <f t="shared" si="20"/>
        <v>EG_SOLARRFNR</v>
      </c>
    </row>
    <row r="1287" spans="1:8" x14ac:dyDescent="0.25">
      <c r="A1287" t="s">
        <v>20</v>
      </c>
      <c r="B1287" t="s">
        <v>6</v>
      </c>
      <c r="C1287" t="s">
        <v>12</v>
      </c>
      <c r="D1287" t="s">
        <v>354</v>
      </c>
      <c r="E1287">
        <v>2031</v>
      </c>
      <c r="F1287">
        <v>0</v>
      </c>
      <c r="G1287">
        <v>1.9019999999999999</v>
      </c>
      <c r="H1287" s="2" t="str">
        <f t="shared" si="20"/>
        <v>EG_SOLARRFNR</v>
      </c>
    </row>
    <row r="1288" spans="1:8" x14ac:dyDescent="0.25">
      <c r="A1288" t="s">
        <v>20</v>
      </c>
      <c r="B1288" t="s">
        <v>6</v>
      </c>
      <c r="C1288" t="s">
        <v>12</v>
      </c>
      <c r="D1288" t="s">
        <v>354</v>
      </c>
      <c r="E1288">
        <v>2032</v>
      </c>
      <c r="F1288">
        <v>0</v>
      </c>
      <c r="G1288">
        <v>2.0920000000000001</v>
      </c>
      <c r="H1288" s="2" t="str">
        <f t="shared" si="20"/>
        <v>EG_SOLARRFNR</v>
      </c>
    </row>
    <row r="1289" spans="1:8" x14ac:dyDescent="0.25">
      <c r="A1289" t="s">
        <v>20</v>
      </c>
      <c r="B1289" t="s">
        <v>6</v>
      </c>
      <c r="C1289" t="s">
        <v>12</v>
      </c>
      <c r="D1289" t="s">
        <v>354</v>
      </c>
      <c r="E1289">
        <v>2033</v>
      </c>
      <c r="F1289">
        <v>0</v>
      </c>
      <c r="G1289">
        <v>2.0920000000000001</v>
      </c>
      <c r="H1289" s="2" t="str">
        <f t="shared" si="20"/>
        <v>EG_SOLARRFNR</v>
      </c>
    </row>
    <row r="1290" spans="1:8" x14ac:dyDescent="0.25">
      <c r="A1290" t="s">
        <v>20</v>
      </c>
      <c r="B1290" t="s">
        <v>6</v>
      </c>
      <c r="C1290" t="s">
        <v>12</v>
      </c>
      <c r="D1290" t="s">
        <v>354</v>
      </c>
      <c r="E1290">
        <v>2034</v>
      </c>
      <c r="F1290">
        <v>0</v>
      </c>
      <c r="G1290">
        <v>2.0920000000000001</v>
      </c>
      <c r="H1290" s="2" t="str">
        <f t="shared" si="20"/>
        <v>EG_SOLARRFNR</v>
      </c>
    </row>
    <row r="1291" spans="1:8" x14ac:dyDescent="0.25">
      <c r="A1291" t="s">
        <v>20</v>
      </c>
      <c r="B1291" t="s">
        <v>6</v>
      </c>
      <c r="C1291" t="s">
        <v>12</v>
      </c>
      <c r="D1291" t="s">
        <v>354</v>
      </c>
      <c r="E1291">
        <v>2035</v>
      </c>
      <c r="F1291">
        <v>0</v>
      </c>
      <c r="G1291">
        <v>2.0920000000000001</v>
      </c>
      <c r="H1291" s="2" t="str">
        <f t="shared" si="20"/>
        <v>EG_SOLARRFNR</v>
      </c>
    </row>
    <row r="1292" spans="1:8" x14ac:dyDescent="0.25">
      <c r="A1292" t="s">
        <v>20</v>
      </c>
      <c r="B1292" t="s">
        <v>6</v>
      </c>
      <c r="C1292" t="s">
        <v>12</v>
      </c>
      <c r="D1292" t="s">
        <v>354</v>
      </c>
      <c r="E1292">
        <v>2036</v>
      </c>
      <c r="F1292">
        <v>0</v>
      </c>
      <c r="G1292">
        <v>2.0920000000000001</v>
      </c>
      <c r="H1292" s="2" t="str">
        <f t="shared" si="20"/>
        <v>EG_SOLARRFNR</v>
      </c>
    </row>
    <row r="1293" spans="1:8" x14ac:dyDescent="0.25">
      <c r="A1293" t="s">
        <v>20</v>
      </c>
      <c r="B1293" t="s">
        <v>6</v>
      </c>
      <c r="C1293" t="s">
        <v>12</v>
      </c>
      <c r="D1293" t="s">
        <v>354</v>
      </c>
      <c r="E1293">
        <v>2037</v>
      </c>
      <c r="F1293">
        <v>0</v>
      </c>
      <c r="G1293">
        <v>2.3010000000000002</v>
      </c>
      <c r="H1293" s="2" t="str">
        <f t="shared" si="20"/>
        <v>EG_SOLARRFNR</v>
      </c>
    </row>
    <row r="1294" spans="1:8" x14ac:dyDescent="0.25">
      <c r="A1294" t="s">
        <v>20</v>
      </c>
      <c r="B1294" t="s">
        <v>6</v>
      </c>
      <c r="C1294" t="s">
        <v>12</v>
      </c>
      <c r="D1294" t="s">
        <v>354</v>
      </c>
      <c r="E1294">
        <v>2038</v>
      </c>
      <c r="F1294">
        <v>0</v>
      </c>
      <c r="G1294">
        <v>2.3010000000000002</v>
      </c>
      <c r="H1294" s="2" t="str">
        <f t="shared" si="20"/>
        <v>EG_SOLARRFNR</v>
      </c>
    </row>
    <row r="1295" spans="1:8" x14ac:dyDescent="0.25">
      <c r="A1295" t="s">
        <v>20</v>
      </c>
      <c r="B1295" t="s">
        <v>6</v>
      </c>
      <c r="C1295" t="s">
        <v>12</v>
      </c>
      <c r="D1295" t="s">
        <v>354</v>
      </c>
      <c r="E1295">
        <v>2039</v>
      </c>
      <c r="F1295">
        <v>0</v>
      </c>
      <c r="G1295">
        <v>2.3010000000000002</v>
      </c>
      <c r="H1295" s="2" t="str">
        <f t="shared" si="20"/>
        <v>EG_SOLARRFNR</v>
      </c>
    </row>
    <row r="1296" spans="1:8" x14ac:dyDescent="0.25">
      <c r="A1296" t="s">
        <v>20</v>
      </c>
      <c r="B1296" t="s">
        <v>6</v>
      </c>
      <c r="C1296" t="s">
        <v>12</v>
      </c>
      <c r="D1296" t="s">
        <v>354</v>
      </c>
      <c r="E1296">
        <v>2040</v>
      </c>
      <c r="F1296">
        <v>0</v>
      </c>
      <c r="G1296">
        <v>2.3010000000000002</v>
      </c>
      <c r="H1296" s="2" t="str">
        <f t="shared" si="20"/>
        <v>EG_SOLARRFNR</v>
      </c>
    </row>
    <row r="1297" spans="1:8" x14ac:dyDescent="0.25">
      <c r="A1297" t="s">
        <v>20</v>
      </c>
      <c r="B1297" t="s">
        <v>6</v>
      </c>
      <c r="C1297" t="s">
        <v>12</v>
      </c>
      <c r="D1297" t="s">
        <v>354</v>
      </c>
      <c r="E1297">
        <v>2041</v>
      </c>
      <c r="F1297">
        <v>0</v>
      </c>
      <c r="G1297">
        <v>2.3010000000000002</v>
      </c>
      <c r="H1297" s="2" t="str">
        <f t="shared" si="20"/>
        <v>EG_SOLARRFNR</v>
      </c>
    </row>
    <row r="1298" spans="1:8" x14ac:dyDescent="0.25">
      <c r="A1298" t="s">
        <v>20</v>
      </c>
      <c r="B1298" t="s">
        <v>6</v>
      </c>
      <c r="C1298" t="s">
        <v>12</v>
      </c>
      <c r="D1298" t="s">
        <v>353</v>
      </c>
      <c r="E1298">
        <v>2024</v>
      </c>
      <c r="F1298">
        <v>0</v>
      </c>
      <c r="G1298">
        <v>0</v>
      </c>
      <c r="H1298" s="2" t="str">
        <f t="shared" si="20"/>
        <v>EG_SOLARRFNR</v>
      </c>
    </row>
    <row r="1299" spans="1:8" x14ac:dyDescent="0.25">
      <c r="A1299" t="s">
        <v>20</v>
      </c>
      <c r="B1299" t="s">
        <v>6</v>
      </c>
      <c r="C1299" t="s">
        <v>12</v>
      </c>
      <c r="D1299" t="s">
        <v>353</v>
      </c>
      <c r="E1299">
        <v>2025</v>
      </c>
      <c r="F1299">
        <v>0.379</v>
      </c>
      <c r="G1299">
        <v>0.379</v>
      </c>
      <c r="H1299" s="2" t="str">
        <f t="shared" si="20"/>
        <v>EG_SOLARRFNR</v>
      </c>
    </row>
    <row r="1300" spans="1:8" x14ac:dyDescent="0.25">
      <c r="A1300" t="s">
        <v>20</v>
      </c>
      <c r="B1300" t="s">
        <v>6</v>
      </c>
      <c r="C1300" t="s">
        <v>12</v>
      </c>
      <c r="D1300" t="s">
        <v>353</v>
      </c>
      <c r="E1300">
        <v>2026</v>
      </c>
      <c r="F1300">
        <v>0.20200000000000001</v>
      </c>
      <c r="G1300">
        <v>0.20200000000000001</v>
      </c>
      <c r="H1300" s="2" t="str">
        <f t="shared" si="20"/>
        <v>EG_SOLARRFNR</v>
      </c>
    </row>
    <row r="1301" spans="1:8" x14ac:dyDescent="0.25">
      <c r="A1301" t="s">
        <v>20</v>
      </c>
      <c r="B1301" t="s">
        <v>6</v>
      </c>
      <c r="C1301" t="s">
        <v>12</v>
      </c>
      <c r="D1301" t="s">
        <v>353</v>
      </c>
      <c r="E1301">
        <v>2027</v>
      </c>
      <c r="F1301">
        <v>0.32700000000000001</v>
      </c>
      <c r="G1301">
        <v>0.32700000000000001</v>
      </c>
      <c r="H1301" s="2" t="str">
        <f t="shared" si="20"/>
        <v>EG_SOLARRFNR</v>
      </c>
    </row>
    <row r="1302" spans="1:8" x14ac:dyDescent="0.25">
      <c r="A1302" t="s">
        <v>20</v>
      </c>
      <c r="B1302" t="s">
        <v>6</v>
      </c>
      <c r="C1302" t="s">
        <v>12</v>
      </c>
      <c r="D1302" t="s">
        <v>353</v>
      </c>
      <c r="E1302">
        <v>2028</v>
      </c>
      <c r="F1302">
        <v>0</v>
      </c>
      <c r="G1302">
        <v>0.30499999999999999</v>
      </c>
      <c r="H1302" s="2" t="str">
        <f t="shared" si="20"/>
        <v>EG_SOLARRFNR</v>
      </c>
    </row>
    <row r="1303" spans="1:8" x14ac:dyDescent="0.25">
      <c r="A1303" t="s">
        <v>20</v>
      </c>
      <c r="B1303" t="s">
        <v>6</v>
      </c>
      <c r="C1303" t="s">
        <v>12</v>
      </c>
      <c r="D1303" t="s">
        <v>353</v>
      </c>
      <c r="E1303">
        <v>2029</v>
      </c>
      <c r="F1303">
        <v>0</v>
      </c>
      <c r="G1303">
        <v>0.30499999999999999</v>
      </c>
      <c r="H1303" s="2" t="str">
        <f t="shared" si="20"/>
        <v>EG_SOLARRFNR</v>
      </c>
    </row>
    <row r="1304" spans="1:8" x14ac:dyDescent="0.25">
      <c r="A1304" t="s">
        <v>20</v>
      </c>
      <c r="B1304" t="s">
        <v>6</v>
      </c>
      <c r="C1304" t="s">
        <v>12</v>
      </c>
      <c r="D1304" t="s">
        <v>353</v>
      </c>
      <c r="E1304">
        <v>2030</v>
      </c>
      <c r="F1304">
        <v>0</v>
      </c>
      <c r="G1304">
        <v>0.30499999999999999</v>
      </c>
      <c r="H1304" s="2" t="str">
        <f t="shared" si="20"/>
        <v>EG_SOLARRFNR</v>
      </c>
    </row>
    <row r="1305" spans="1:8" x14ac:dyDescent="0.25">
      <c r="A1305" t="s">
        <v>20</v>
      </c>
      <c r="B1305" t="s">
        <v>6</v>
      </c>
      <c r="C1305" t="s">
        <v>12</v>
      </c>
      <c r="D1305" t="s">
        <v>353</v>
      </c>
      <c r="E1305">
        <v>2031</v>
      </c>
      <c r="F1305">
        <v>0</v>
      </c>
      <c r="G1305">
        <v>0.30499999999999999</v>
      </c>
      <c r="H1305" s="2" t="str">
        <f t="shared" si="20"/>
        <v>EG_SOLARRFNR</v>
      </c>
    </row>
    <row r="1306" spans="1:8" x14ac:dyDescent="0.25">
      <c r="A1306" t="s">
        <v>20</v>
      </c>
      <c r="B1306" t="s">
        <v>6</v>
      </c>
      <c r="C1306" t="s">
        <v>12</v>
      </c>
      <c r="D1306" t="s">
        <v>353</v>
      </c>
      <c r="E1306">
        <v>2032</v>
      </c>
      <c r="F1306">
        <v>0</v>
      </c>
      <c r="G1306">
        <v>0.33600000000000002</v>
      </c>
      <c r="H1306" s="2" t="str">
        <f t="shared" si="20"/>
        <v>EG_SOLARRFNR</v>
      </c>
    </row>
    <row r="1307" spans="1:8" x14ac:dyDescent="0.25">
      <c r="A1307" t="s">
        <v>20</v>
      </c>
      <c r="B1307" t="s">
        <v>6</v>
      </c>
      <c r="C1307" t="s">
        <v>12</v>
      </c>
      <c r="D1307" t="s">
        <v>353</v>
      </c>
      <c r="E1307">
        <v>2033</v>
      </c>
      <c r="F1307">
        <v>0</v>
      </c>
      <c r="G1307">
        <v>0.33600000000000002</v>
      </c>
      <c r="H1307" s="2" t="str">
        <f t="shared" si="20"/>
        <v>EG_SOLARRFNR</v>
      </c>
    </row>
    <row r="1308" spans="1:8" x14ac:dyDescent="0.25">
      <c r="A1308" t="s">
        <v>20</v>
      </c>
      <c r="B1308" t="s">
        <v>6</v>
      </c>
      <c r="C1308" t="s">
        <v>12</v>
      </c>
      <c r="D1308" t="s">
        <v>353</v>
      </c>
      <c r="E1308">
        <v>2034</v>
      </c>
      <c r="F1308">
        <v>0</v>
      </c>
      <c r="G1308">
        <v>0.33600000000000002</v>
      </c>
      <c r="H1308" s="2" t="str">
        <f t="shared" si="20"/>
        <v>EG_SOLARRFNR</v>
      </c>
    </row>
    <row r="1309" spans="1:8" x14ac:dyDescent="0.25">
      <c r="A1309" t="s">
        <v>20</v>
      </c>
      <c r="B1309" t="s">
        <v>6</v>
      </c>
      <c r="C1309" t="s">
        <v>12</v>
      </c>
      <c r="D1309" t="s">
        <v>353</v>
      </c>
      <c r="E1309">
        <v>2035</v>
      </c>
      <c r="F1309">
        <v>0</v>
      </c>
      <c r="G1309">
        <v>0.33600000000000002</v>
      </c>
      <c r="H1309" s="2" t="str">
        <f t="shared" si="20"/>
        <v>EG_SOLARRFNR</v>
      </c>
    </row>
    <row r="1310" spans="1:8" x14ac:dyDescent="0.25">
      <c r="A1310" t="s">
        <v>20</v>
      </c>
      <c r="B1310" t="s">
        <v>6</v>
      </c>
      <c r="C1310" t="s">
        <v>12</v>
      </c>
      <c r="D1310" t="s">
        <v>353</v>
      </c>
      <c r="E1310">
        <v>2036</v>
      </c>
      <c r="F1310">
        <v>0</v>
      </c>
      <c r="G1310">
        <v>0.33600000000000002</v>
      </c>
      <c r="H1310" s="2" t="str">
        <f t="shared" si="20"/>
        <v>EG_SOLARRFNR</v>
      </c>
    </row>
    <row r="1311" spans="1:8" x14ac:dyDescent="0.25">
      <c r="A1311" t="s">
        <v>20</v>
      </c>
      <c r="B1311" t="s">
        <v>6</v>
      </c>
      <c r="C1311" t="s">
        <v>12</v>
      </c>
      <c r="D1311" t="s">
        <v>353</v>
      </c>
      <c r="E1311">
        <v>2037</v>
      </c>
      <c r="F1311">
        <v>0</v>
      </c>
      <c r="G1311">
        <v>0.36899999999999999</v>
      </c>
      <c r="H1311" s="2" t="str">
        <f t="shared" si="20"/>
        <v>EG_SOLARRFNR</v>
      </c>
    </row>
    <row r="1312" spans="1:8" x14ac:dyDescent="0.25">
      <c r="A1312" t="s">
        <v>20</v>
      </c>
      <c r="B1312" t="s">
        <v>6</v>
      </c>
      <c r="C1312" t="s">
        <v>12</v>
      </c>
      <c r="D1312" t="s">
        <v>353</v>
      </c>
      <c r="E1312">
        <v>2038</v>
      </c>
      <c r="F1312">
        <v>0</v>
      </c>
      <c r="G1312">
        <v>0.36899999999999999</v>
      </c>
      <c r="H1312" s="2" t="str">
        <f t="shared" si="20"/>
        <v>EG_SOLARRFNR</v>
      </c>
    </row>
    <row r="1313" spans="1:8" x14ac:dyDescent="0.25">
      <c r="A1313" t="s">
        <v>20</v>
      </c>
      <c r="B1313" t="s">
        <v>6</v>
      </c>
      <c r="C1313" t="s">
        <v>12</v>
      </c>
      <c r="D1313" t="s">
        <v>353</v>
      </c>
      <c r="E1313">
        <v>2039</v>
      </c>
      <c r="F1313">
        <v>0</v>
      </c>
      <c r="G1313">
        <v>0.36899999999999999</v>
      </c>
      <c r="H1313" s="2" t="str">
        <f t="shared" si="20"/>
        <v>EG_SOLARRFNR</v>
      </c>
    </row>
    <row r="1314" spans="1:8" x14ac:dyDescent="0.25">
      <c r="A1314" t="s">
        <v>20</v>
      </c>
      <c r="B1314" t="s">
        <v>6</v>
      </c>
      <c r="C1314" t="s">
        <v>12</v>
      </c>
      <c r="D1314" t="s">
        <v>353</v>
      </c>
      <c r="E1314">
        <v>2040</v>
      </c>
      <c r="F1314">
        <v>0</v>
      </c>
      <c r="G1314">
        <v>0.36899999999999999</v>
      </c>
      <c r="H1314" s="2" t="str">
        <f t="shared" si="20"/>
        <v>EG_SOLARRFNR</v>
      </c>
    </row>
    <row r="1315" spans="1:8" x14ac:dyDescent="0.25">
      <c r="A1315" t="s">
        <v>20</v>
      </c>
      <c r="B1315" t="s">
        <v>6</v>
      </c>
      <c r="C1315" t="s">
        <v>12</v>
      </c>
      <c r="D1315" t="s">
        <v>353</v>
      </c>
      <c r="E1315">
        <v>2041</v>
      </c>
      <c r="F1315">
        <v>0</v>
      </c>
      <c r="G1315">
        <v>0.36899999999999999</v>
      </c>
      <c r="H1315" s="2" t="str">
        <f t="shared" si="20"/>
        <v>EG_SOLARRFNR</v>
      </c>
    </row>
    <row r="1316" spans="1:8" x14ac:dyDescent="0.25">
      <c r="A1316" t="s">
        <v>20</v>
      </c>
      <c r="B1316" t="s">
        <v>6</v>
      </c>
      <c r="C1316" t="s">
        <v>12</v>
      </c>
      <c r="D1316" t="s">
        <v>352</v>
      </c>
      <c r="E1316">
        <v>2024</v>
      </c>
      <c r="F1316">
        <v>0</v>
      </c>
      <c r="G1316">
        <v>0</v>
      </c>
      <c r="H1316" s="2" t="str">
        <f t="shared" si="20"/>
        <v>EG_SOLARRFNR</v>
      </c>
    </row>
    <row r="1317" spans="1:8" x14ac:dyDescent="0.25">
      <c r="A1317" t="s">
        <v>20</v>
      </c>
      <c r="B1317" t="s">
        <v>6</v>
      </c>
      <c r="C1317" t="s">
        <v>12</v>
      </c>
      <c r="D1317" t="s">
        <v>352</v>
      </c>
      <c r="E1317">
        <v>2025</v>
      </c>
      <c r="F1317">
        <v>0.28499999999999998</v>
      </c>
      <c r="G1317">
        <v>0.28499999999999998</v>
      </c>
      <c r="H1317" s="2" t="str">
        <f t="shared" si="20"/>
        <v>EG_SOLARRFNR</v>
      </c>
    </row>
    <row r="1318" spans="1:8" x14ac:dyDescent="0.25">
      <c r="A1318" t="s">
        <v>20</v>
      </c>
      <c r="B1318" t="s">
        <v>6</v>
      </c>
      <c r="C1318" t="s">
        <v>12</v>
      </c>
      <c r="D1318" t="s">
        <v>352</v>
      </c>
      <c r="E1318">
        <v>2026</v>
      </c>
      <c r="F1318">
        <v>0.104</v>
      </c>
      <c r="G1318">
        <v>0.104</v>
      </c>
      <c r="H1318" s="2" t="str">
        <f t="shared" si="20"/>
        <v>EG_SOLARRFNR</v>
      </c>
    </row>
    <row r="1319" spans="1:8" x14ac:dyDescent="0.25">
      <c r="A1319" t="s">
        <v>20</v>
      </c>
      <c r="B1319" t="s">
        <v>6</v>
      </c>
      <c r="C1319" t="s">
        <v>12</v>
      </c>
      <c r="D1319" t="s">
        <v>352</v>
      </c>
      <c r="E1319">
        <v>2027</v>
      </c>
      <c r="F1319">
        <v>0.104</v>
      </c>
      <c r="G1319">
        <v>0.104</v>
      </c>
      <c r="H1319" s="2" t="str">
        <f t="shared" si="20"/>
        <v>EG_SOLARRFNR</v>
      </c>
    </row>
    <row r="1320" spans="1:8" x14ac:dyDescent="0.25">
      <c r="A1320" t="s">
        <v>20</v>
      </c>
      <c r="B1320" t="s">
        <v>6</v>
      </c>
      <c r="C1320" t="s">
        <v>12</v>
      </c>
      <c r="D1320" t="s">
        <v>352</v>
      </c>
      <c r="E1320">
        <v>2028</v>
      </c>
      <c r="F1320">
        <v>0</v>
      </c>
      <c r="G1320">
        <v>0.22500000000000001</v>
      </c>
      <c r="H1320" s="2" t="str">
        <f t="shared" si="20"/>
        <v>EG_SOLARRFNR</v>
      </c>
    </row>
    <row r="1321" spans="1:8" x14ac:dyDescent="0.25">
      <c r="A1321" t="s">
        <v>20</v>
      </c>
      <c r="B1321" t="s">
        <v>6</v>
      </c>
      <c r="C1321" t="s">
        <v>12</v>
      </c>
      <c r="D1321" t="s">
        <v>352</v>
      </c>
      <c r="E1321">
        <v>2029</v>
      </c>
      <c r="F1321">
        <v>0</v>
      </c>
      <c r="G1321">
        <v>0.22500000000000001</v>
      </c>
      <c r="H1321" s="2" t="str">
        <f t="shared" si="20"/>
        <v>EG_SOLARRFNR</v>
      </c>
    </row>
    <row r="1322" spans="1:8" x14ac:dyDescent="0.25">
      <c r="A1322" t="s">
        <v>20</v>
      </c>
      <c r="B1322" t="s">
        <v>6</v>
      </c>
      <c r="C1322" t="s">
        <v>12</v>
      </c>
      <c r="D1322" t="s">
        <v>352</v>
      </c>
      <c r="E1322">
        <v>2030</v>
      </c>
      <c r="F1322">
        <v>0</v>
      </c>
      <c r="G1322">
        <v>0.22500000000000001</v>
      </c>
      <c r="H1322" s="2" t="str">
        <f t="shared" si="20"/>
        <v>EG_SOLARRFNR</v>
      </c>
    </row>
    <row r="1323" spans="1:8" x14ac:dyDescent="0.25">
      <c r="A1323" t="s">
        <v>20</v>
      </c>
      <c r="B1323" t="s">
        <v>6</v>
      </c>
      <c r="C1323" t="s">
        <v>12</v>
      </c>
      <c r="D1323" t="s">
        <v>352</v>
      </c>
      <c r="E1323">
        <v>2031</v>
      </c>
      <c r="F1323">
        <v>0</v>
      </c>
      <c r="G1323">
        <v>0.22500000000000001</v>
      </c>
      <c r="H1323" s="2" t="str">
        <f t="shared" si="20"/>
        <v>EG_SOLARRFNR</v>
      </c>
    </row>
    <row r="1324" spans="1:8" x14ac:dyDescent="0.25">
      <c r="A1324" t="s">
        <v>20</v>
      </c>
      <c r="B1324" t="s">
        <v>6</v>
      </c>
      <c r="C1324" t="s">
        <v>12</v>
      </c>
      <c r="D1324" t="s">
        <v>352</v>
      </c>
      <c r="E1324">
        <v>2032</v>
      </c>
      <c r="F1324">
        <v>0</v>
      </c>
      <c r="G1324">
        <v>0.247</v>
      </c>
      <c r="H1324" s="2" t="str">
        <f t="shared" si="20"/>
        <v>EG_SOLARRFNR</v>
      </c>
    </row>
    <row r="1325" spans="1:8" x14ac:dyDescent="0.25">
      <c r="A1325" t="s">
        <v>20</v>
      </c>
      <c r="B1325" t="s">
        <v>6</v>
      </c>
      <c r="C1325" t="s">
        <v>12</v>
      </c>
      <c r="D1325" t="s">
        <v>352</v>
      </c>
      <c r="E1325">
        <v>2033</v>
      </c>
      <c r="F1325">
        <v>0</v>
      </c>
      <c r="G1325">
        <v>0.247</v>
      </c>
      <c r="H1325" s="2" t="str">
        <f t="shared" si="20"/>
        <v>EG_SOLARRFNR</v>
      </c>
    </row>
    <row r="1326" spans="1:8" x14ac:dyDescent="0.25">
      <c r="A1326" t="s">
        <v>20</v>
      </c>
      <c r="B1326" t="s">
        <v>6</v>
      </c>
      <c r="C1326" t="s">
        <v>12</v>
      </c>
      <c r="D1326" t="s">
        <v>352</v>
      </c>
      <c r="E1326">
        <v>2034</v>
      </c>
      <c r="F1326">
        <v>0</v>
      </c>
      <c r="G1326">
        <v>0.247</v>
      </c>
      <c r="H1326" s="2" t="str">
        <f t="shared" si="20"/>
        <v>EG_SOLARRFNR</v>
      </c>
    </row>
    <row r="1327" spans="1:8" x14ac:dyDescent="0.25">
      <c r="A1327" t="s">
        <v>20</v>
      </c>
      <c r="B1327" t="s">
        <v>6</v>
      </c>
      <c r="C1327" t="s">
        <v>12</v>
      </c>
      <c r="D1327" t="s">
        <v>352</v>
      </c>
      <c r="E1327">
        <v>2035</v>
      </c>
      <c r="F1327">
        <v>0</v>
      </c>
      <c r="G1327">
        <v>0.247</v>
      </c>
      <c r="H1327" s="2" t="str">
        <f t="shared" si="20"/>
        <v>EG_SOLARRFNR</v>
      </c>
    </row>
    <row r="1328" spans="1:8" x14ac:dyDescent="0.25">
      <c r="A1328" t="s">
        <v>20</v>
      </c>
      <c r="B1328" t="s">
        <v>6</v>
      </c>
      <c r="C1328" t="s">
        <v>12</v>
      </c>
      <c r="D1328" t="s">
        <v>352</v>
      </c>
      <c r="E1328">
        <v>2036</v>
      </c>
      <c r="F1328">
        <v>0</v>
      </c>
      <c r="G1328">
        <v>0.247</v>
      </c>
      <c r="H1328" s="2" t="str">
        <f t="shared" si="20"/>
        <v>EG_SOLARRFNR</v>
      </c>
    </row>
    <row r="1329" spans="1:8" x14ac:dyDescent="0.25">
      <c r="A1329" t="s">
        <v>20</v>
      </c>
      <c r="B1329" t="s">
        <v>6</v>
      </c>
      <c r="C1329" t="s">
        <v>12</v>
      </c>
      <c r="D1329" t="s">
        <v>352</v>
      </c>
      <c r="E1329">
        <v>2037</v>
      </c>
      <c r="F1329">
        <v>0</v>
      </c>
      <c r="G1329">
        <v>0.27200000000000002</v>
      </c>
      <c r="H1329" s="2" t="str">
        <f t="shared" si="20"/>
        <v>EG_SOLARRFNR</v>
      </c>
    </row>
    <row r="1330" spans="1:8" x14ac:dyDescent="0.25">
      <c r="A1330" t="s">
        <v>20</v>
      </c>
      <c r="B1330" t="s">
        <v>6</v>
      </c>
      <c r="C1330" t="s">
        <v>12</v>
      </c>
      <c r="D1330" t="s">
        <v>352</v>
      </c>
      <c r="E1330">
        <v>2038</v>
      </c>
      <c r="F1330">
        <v>0</v>
      </c>
      <c r="G1330">
        <v>0.27200000000000002</v>
      </c>
      <c r="H1330" s="2" t="str">
        <f t="shared" si="20"/>
        <v>EG_SOLARRFNR</v>
      </c>
    </row>
    <row r="1331" spans="1:8" x14ac:dyDescent="0.25">
      <c r="A1331" t="s">
        <v>20</v>
      </c>
      <c r="B1331" t="s">
        <v>6</v>
      </c>
      <c r="C1331" t="s">
        <v>12</v>
      </c>
      <c r="D1331" t="s">
        <v>352</v>
      </c>
      <c r="E1331">
        <v>2039</v>
      </c>
      <c r="F1331">
        <v>0</v>
      </c>
      <c r="G1331">
        <v>0.27200000000000002</v>
      </c>
      <c r="H1331" s="2" t="str">
        <f t="shared" si="20"/>
        <v>EG_SOLARRFNR</v>
      </c>
    </row>
    <row r="1332" spans="1:8" x14ac:dyDescent="0.25">
      <c r="A1332" t="s">
        <v>20</v>
      </c>
      <c r="B1332" t="s">
        <v>6</v>
      </c>
      <c r="C1332" t="s">
        <v>12</v>
      </c>
      <c r="D1332" t="s">
        <v>352</v>
      </c>
      <c r="E1332">
        <v>2040</v>
      </c>
      <c r="F1332">
        <v>0</v>
      </c>
      <c r="G1332">
        <v>0.27200000000000002</v>
      </c>
      <c r="H1332" s="2" t="str">
        <f t="shared" si="20"/>
        <v>EG_SOLARRFNR</v>
      </c>
    </row>
    <row r="1333" spans="1:8" x14ac:dyDescent="0.25">
      <c r="A1333" t="s">
        <v>20</v>
      </c>
      <c r="B1333" t="s">
        <v>6</v>
      </c>
      <c r="C1333" t="s">
        <v>12</v>
      </c>
      <c r="D1333" t="s">
        <v>352</v>
      </c>
      <c r="E1333">
        <v>2041</v>
      </c>
      <c r="F1333">
        <v>0</v>
      </c>
      <c r="G1333">
        <v>0.27200000000000002</v>
      </c>
      <c r="H1333" s="2" t="str">
        <f t="shared" si="20"/>
        <v>EG_SOLARRFNR</v>
      </c>
    </row>
    <row r="1334" spans="1:8" x14ac:dyDescent="0.25">
      <c r="A1334" t="s">
        <v>20</v>
      </c>
      <c r="B1334" t="s">
        <v>6</v>
      </c>
      <c r="C1334" t="s">
        <v>10</v>
      </c>
      <c r="D1334" t="s">
        <v>372</v>
      </c>
      <c r="E1334">
        <v>2024</v>
      </c>
      <c r="F1334">
        <v>2E-3</v>
      </c>
      <c r="G1334">
        <v>2E-3</v>
      </c>
      <c r="H1334" s="2" t="str">
        <f t="shared" si="20"/>
        <v>EG_SOLARRFER</v>
      </c>
    </row>
    <row r="1335" spans="1:8" x14ac:dyDescent="0.25">
      <c r="A1335" t="s">
        <v>20</v>
      </c>
      <c r="B1335" t="s">
        <v>6</v>
      </c>
      <c r="C1335" t="s">
        <v>10</v>
      </c>
      <c r="D1335" t="s">
        <v>372</v>
      </c>
      <c r="E1335">
        <v>2025</v>
      </c>
      <c r="F1335">
        <v>5.0000000000000001E-3</v>
      </c>
      <c r="G1335">
        <v>5.0000000000000001E-3</v>
      </c>
      <c r="H1335" s="2" t="str">
        <f t="shared" si="20"/>
        <v>EG_SOLARRFER</v>
      </c>
    </row>
    <row r="1336" spans="1:8" x14ac:dyDescent="0.25">
      <c r="A1336" t="s">
        <v>20</v>
      </c>
      <c r="B1336" t="s">
        <v>6</v>
      </c>
      <c r="C1336" t="s">
        <v>10</v>
      </c>
      <c r="D1336" t="s">
        <v>372</v>
      </c>
      <c r="E1336">
        <v>2026</v>
      </c>
      <c r="F1336">
        <v>2E-3</v>
      </c>
      <c r="G1336">
        <v>2E-3</v>
      </c>
      <c r="H1336" s="2" t="str">
        <f t="shared" si="20"/>
        <v>EG_SOLARRFER</v>
      </c>
    </row>
    <row r="1337" spans="1:8" x14ac:dyDescent="0.25">
      <c r="A1337" t="s">
        <v>20</v>
      </c>
      <c r="B1337" t="s">
        <v>6</v>
      </c>
      <c r="C1337" t="s">
        <v>10</v>
      </c>
      <c r="D1337" t="s">
        <v>372</v>
      </c>
      <c r="E1337">
        <v>2027</v>
      </c>
      <c r="F1337">
        <v>2E-3</v>
      </c>
      <c r="G1337">
        <v>2E-3</v>
      </c>
      <c r="H1337" s="2" t="str">
        <f t="shared" si="20"/>
        <v>EG_SOLARRFER</v>
      </c>
    </row>
    <row r="1338" spans="1:8" x14ac:dyDescent="0.25">
      <c r="A1338" t="s">
        <v>20</v>
      </c>
      <c r="B1338" t="s">
        <v>6</v>
      </c>
      <c r="C1338" t="s">
        <v>10</v>
      </c>
      <c r="D1338" t="s">
        <v>372</v>
      </c>
      <c r="E1338">
        <v>2028</v>
      </c>
      <c r="F1338">
        <v>0</v>
      </c>
      <c r="G1338">
        <v>6.6000000000000003E-2</v>
      </c>
      <c r="H1338" s="2" t="str">
        <f t="shared" si="20"/>
        <v>EG_SOLARRFER</v>
      </c>
    </row>
    <row r="1339" spans="1:8" x14ac:dyDescent="0.25">
      <c r="A1339" t="s">
        <v>20</v>
      </c>
      <c r="B1339" t="s">
        <v>6</v>
      </c>
      <c r="C1339" t="s">
        <v>10</v>
      </c>
      <c r="D1339" t="s">
        <v>372</v>
      </c>
      <c r="E1339">
        <v>2029</v>
      </c>
      <c r="F1339">
        <v>0</v>
      </c>
      <c r="G1339">
        <v>6.6000000000000003E-2</v>
      </c>
      <c r="H1339" s="2" t="str">
        <f t="shared" si="20"/>
        <v>EG_SOLARRFER</v>
      </c>
    </row>
    <row r="1340" spans="1:8" x14ac:dyDescent="0.25">
      <c r="A1340" t="s">
        <v>20</v>
      </c>
      <c r="B1340" t="s">
        <v>6</v>
      </c>
      <c r="C1340" t="s">
        <v>10</v>
      </c>
      <c r="D1340" t="s">
        <v>372</v>
      </c>
      <c r="E1340">
        <v>2030</v>
      </c>
      <c r="F1340">
        <v>0</v>
      </c>
      <c r="G1340">
        <v>6.6000000000000003E-2</v>
      </c>
      <c r="H1340" s="2" t="str">
        <f t="shared" si="20"/>
        <v>EG_SOLARRFER</v>
      </c>
    </row>
    <row r="1341" spans="1:8" x14ac:dyDescent="0.25">
      <c r="A1341" t="s">
        <v>20</v>
      </c>
      <c r="B1341" t="s">
        <v>6</v>
      </c>
      <c r="C1341" t="s">
        <v>10</v>
      </c>
      <c r="D1341" t="s">
        <v>372</v>
      </c>
      <c r="E1341">
        <v>2031</v>
      </c>
      <c r="F1341">
        <v>0</v>
      </c>
      <c r="G1341">
        <v>6.6000000000000003E-2</v>
      </c>
      <c r="H1341" s="2" t="str">
        <f t="shared" si="20"/>
        <v>EG_SOLARRFER</v>
      </c>
    </row>
    <row r="1342" spans="1:8" x14ac:dyDescent="0.25">
      <c r="A1342" t="s">
        <v>20</v>
      </c>
      <c r="B1342" t="s">
        <v>6</v>
      </c>
      <c r="C1342" t="s">
        <v>10</v>
      </c>
      <c r="D1342" t="s">
        <v>372</v>
      </c>
      <c r="E1342">
        <v>2032</v>
      </c>
      <c r="F1342">
        <v>0</v>
      </c>
      <c r="G1342">
        <v>7.2999999999999995E-2</v>
      </c>
      <c r="H1342" s="2" t="str">
        <f t="shared" si="20"/>
        <v>EG_SOLARRFER</v>
      </c>
    </row>
    <row r="1343" spans="1:8" x14ac:dyDescent="0.25">
      <c r="A1343" t="s">
        <v>20</v>
      </c>
      <c r="B1343" t="s">
        <v>6</v>
      </c>
      <c r="C1343" t="s">
        <v>10</v>
      </c>
      <c r="D1343" t="s">
        <v>372</v>
      </c>
      <c r="E1343">
        <v>2033</v>
      </c>
      <c r="F1343">
        <v>0</v>
      </c>
      <c r="G1343">
        <v>7.2999999999999995E-2</v>
      </c>
      <c r="H1343" s="2" t="str">
        <f t="shared" si="20"/>
        <v>EG_SOLARRFER</v>
      </c>
    </row>
    <row r="1344" spans="1:8" x14ac:dyDescent="0.25">
      <c r="A1344" t="s">
        <v>20</v>
      </c>
      <c r="B1344" t="s">
        <v>6</v>
      </c>
      <c r="C1344" t="s">
        <v>10</v>
      </c>
      <c r="D1344" t="s">
        <v>372</v>
      </c>
      <c r="E1344">
        <v>2034</v>
      </c>
      <c r="F1344">
        <v>0</v>
      </c>
      <c r="G1344">
        <v>7.2999999999999995E-2</v>
      </c>
      <c r="H1344" s="2" t="str">
        <f t="shared" si="20"/>
        <v>EG_SOLARRFER</v>
      </c>
    </row>
    <row r="1345" spans="1:8" x14ac:dyDescent="0.25">
      <c r="A1345" t="s">
        <v>20</v>
      </c>
      <c r="B1345" t="s">
        <v>6</v>
      </c>
      <c r="C1345" t="s">
        <v>10</v>
      </c>
      <c r="D1345" t="s">
        <v>372</v>
      </c>
      <c r="E1345">
        <v>2035</v>
      </c>
      <c r="F1345">
        <v>0</v>
      </c>
      <c r="G1345">
        <v>7.2999999999999995E-2</v>
      </c>
      <c r="H1345" s="2" t="str">
        <f t="shared" si="20"/>
        <v>EG_SOLARRFER</v>
      </c>
    </row>
    <row r="1346" spans="1:8" x14ac:dyDescent="0.25">
      <c r="A1346" t="s">
        <v>20</v>
      </c>
      <c r="B1346" t="s">
        <v>6</v>
      </c>
      <c r="C1346" t="s">
        <v>10</v>
      </c>
      <c r="D1346" t="s">
        <v>372</v>
      </c>
      <c r="E1346">
        <v>2036</v>
      </c>
      <c r="F1346">
        <v>0</v>
      </c>
      <c r="G1346">
        <v>7.2999999999999995E-2</v>
      </c>
      <c r="H1346" s="2" t="str">
        <f t="shared" si="20"/>
        <v>EG_SOLARRFER</v>
      </c>
    </row>
    <row r="1347" spans="1:8" x14ac:dyDescent="0.25">
      <c r="A1347" t="s">
        <v>20</v>
      </c>
      <c r="B1347" t="s">
        <v>6</v>
      </c>
      <c r="C1347" t="s">
        <v>10</v>
      </c>
      <c r="D1347" t="s">
        <v>372</v>
      </c>
      <c r="E1347">
        <v>2037</v>
      </c>
      <c r="F1347">
        <v>0</v>
      </c>
      <c r="G1347">
        <v>0.08</v>
      </c>
      <c r="H1347" s="2" t="str">
        <f t="shared" ref="H1347:H1410" si="21">_xlfn.CONCAT(A1347,C1347)</f>
        <v>EG_SOLARRFER</v>
      </c>
    </row>
    <row r="1348" spans="1:8" x14ac:dyDescent="0.25">
      <c r="A1348" t="s">
        <v>20</v>
      </c>
      <c r="B1348" t="s">
        <v>6</v>
      </c>
      <c r="C1348" t="s">
        <v>10</v>
      </c>
      <c r="D1348" t="s">
        <v>372</v>
      </c>
      <c r="E1348">
        <v>2038</v>
      </c>
      <c r="F1348">
        <v>0</v>
      </c>
      <c r="G1348">
        <v>0.08</v>
      </c>
      <c r="H1348" s="2" t="str">
        <f t="shared" si="21"/>
        <v>EG_SOLARRFER</v>
      </c>
    </row>
    <row r="1349" spans="1:8" x14ac:dyDescent="0.25">
      <c r="A1349" t="s">
        <v>20</v>
      </c>
      <c r="B1349" t="s">
        <v>6</v>
      </c>
      <c r="C1349" t="s">
        <v>10</v>
      </c>
      <c r="D1349" t="s">
        <v>372</v>
      </c>
      <c r="E1349">
        <v>2039</v>
      </c>
      <c r="F1349">
        <v>0</v>
      </c>
      <c r="G1349">
        <v>0.08</v>
      </c>
      <c r="H1349" s="2" t="str">
        <f t="shared" si="21"/>
        <v>EG_SOLARRFER</v>
      </c>
    </row>
    <row r="1350" spans="1:8" x14ac:dyDescent="0.25">
      <c r="A1350" t="s">
        <v>20</v>
      </c>
      <c r="B1350" t="s">
        <v>6</v>
      </c>
      <c r="C1350" t="s">
        <v>10</v>
      </c>
      <c r="D1350" t="s">
        <v>372</v>
      </c>
      <c r="E1350">
        <v>2040</v>
      </c>
      <c r="F1350">
        <v>0</v>
      </c>
      <c r="G1350">
        <v>0.08</v>
      </c>
      <c r="H1350" s="2" t="str">
        <f t="shared" si="21"/>
        <v>EG_SOLARRFER</v>
      </c>
    </row>
    <row r="1351" spans="1:8" x14ac:dyDescent="0.25">
      <c r="A1351" t="s">
        <v>20</v>
      </c>
      <c r="B1351" t="s">
        <v>6</v>
      </c>
      <c r="C1351" t="s">
        <v>10</v>
      </c>
      <c r="D1351" t="s">
        <v>372</v>
      </c>
      <c r="E1351">
        <v>2041</v>
      </c>
      <c r="F1351">
        <v>0</v>
      </c>
      <c r="G1351">
        <v>0.08</v>
      </c>
      <c r="H1351" s="2" t="str">
        <f t="shared" si="21"/>
        <v>EG_SOLARRFER</v>
      </c>
    </row>
    <row r="1352" spans="1:8" x14ac:dyDescent="0.25">
      <c r="A1352" t="s">
        <v>15</v>
      </c>
      <c r="B1352" t="s">
        <v>6</v>
      </c>
      <c r="C1352" t="s">
        <v>10</v>
      </c>
      <c r="D1352" t="s">
        <v>376</v>
      </c>
      <c r="E1352">
        <v>2024</v>
      </c>
      <c r="F1352">
        <v>0</v>
      </c>
      <c r="G1352">
        <v>0</v>
      </c>
      <c r="H1352" s="2" t="str">
        <f t="shared" si="21"/>
        <v>EG_LHER</v>
      </c>
    </row>
    <row r="1353" spans="1:8" x14ac:dyDescent="0.25">
      <c r="A1353" t="s">
        <v>15</v>
      </c>
      <c r="B1353" t="s">
        <v>6</v>
      </c>
      <c r="C1353" t="s">
        <v>10</v>
      </c>
      <c r="D1353" t="s">
        <v>376</v>
      </c>
      <c r="E1353">
        <v>2025</v>
      </c>
      <c r="F1353">
        <v>0</v>
      </c>
      <c r="G1353">
        <v>0</v>
      </c>
      <c r="H1353" s="2" t="str">
        <f t="shared" si="21"/>
        <v>EG_LHER</v>
      </c>
    </row>
    <row r="1354" spans="1:8" x14ac:dyDescent="0.25">
      <c r="A1354" t="s">
        <v>15</v>
      </c>
      <c r="B1354" t="s">
        <v>6</v>
      </c>
      <c r="C1354" t="s">
        <v>10</v>
      </c>
      <c r="D1354" t="s">
        <v>376</v>
      </c>
      <c r="E1354">
        <v>2026</v>
      </c>
      <c r="F1354">
        <v>0</v>
      </c>
      <c r="G1354">
        <v>0</v>
      </c>
      <c r="H1354" s="2" t="str">
        <f t="shared" si="21"/>
        <v>EG_LHER</v>
      </c>
    </row>
    <row r="1355" spans="1:8" x14ac:dyDescent="0.25">
      <c r="A1355" t="s">
        <v>15</v>
      </c>
      <c r="B1355" t="s">
        <v>6</v>
      </c>
      <c r="C1355" t="s">
        <v>10</v>
      </c>
      <c r="D1355" t="s">
        <v>376</v>
      </c>
      <c r="E1355">
        <v>2027</v>
      </c>
      <c r="F1355">
        <v>0</v>
      </c>
      <c r="G1355">
        <v>0</v>
      </c>
      <c r="H1355" s="2" t="str">
        <f t="shared" si="21"/>
        <v>EG_LHER</v>
      </c>
    </row>
    <row r="1356" spans="1:8" x14ac:dyDescent="0.25">
      <c r="A1356" t="s">
        <v>15</v>
      </c>
      <c r="B1356" t="s">
        <v>6</v>
      </c>
      <c r="C1356" t="s">
        <v>10</v>
      </c>
      <c r="D1356" t="s">
        <v>376</v>
      </c>
      <c r="E1356">
        <v>2028</v>
      </c>
      <c r="F1356">
        <v>0</v>
      </c>
      <c r="G1356">
        <v>0</v>
      </c>
      <c r="H1356" s="2" t="str">
        <f t="shared" si="21"/>
        <v>EG_LHER</v>
      </c>
    </row>
    <row r="1357" spans="1:8" x14ac:dyDescent="0.25">
      <c r="A1357" t="s">
        <v>15</v>
      </c>
      <c r="B1357" t="s">
        <v>6</v>
      </c>
      <c r="C1357" t="s">
        <v>10</v>
      </c>
      <c r="D1357" t="s">
        <v>376</v>
      </c>
      <c r="E1357">
        <v>2029</v>
      </c>
      <c r="F1357">
        <v>0</v>
      </c>
      <c r="G1357">
        <v>0</v>
      </c>
      <c r="H1357" s="2" t="str">
        <f t="shared" si="21"/>
        <v>EG_LHER</v>
      </c>
    </row>
    <row r="1358" spans="1:8" x14ac:dyDescent="0.25">
      <c r="A1358" t="s">
        <v>15</v>
      </c>
      <c r="B1358" t="s">
        <v>6</v>
      </c>
      <c r="C1358" t="s">
        <v>10</v>
      </c>
      <c r="D1358" t="s">
        <v>376</v>
      </c>
      <c r="E1358">
        <v>2030</v>
      </c>
      <c r="F1358">
        <v>0</v>
      </c>
      <c r="G1358">
        <v>0</v>
      </c>
      <c r="H1358" s="2" t="str">
        <f t="shared" si="21"/>
        <v>EG_LHER</v>
      </c>
    </row>
    <row r="1359" spans="1:8" x14ac:dyDescent="0.25">
      <c r="A1359" t="s">
        <v>15</v>
      </c>
      <c r="B1359" t="s">
        <v>6</v>
      </c>
      <c r="C1359" t="s">
        <v>10</v>
      </c>
      <c r="D1359" t="s">
        <v>376</v>
      </c>
      <c r="E1359">
        <v>2031</v>
      </c>
      <c r="F1359">
        <v>0</v>
      </c>
      <c r="G1359">
        <v>0</v>
      </c>
      <c r="H1359" s="2" t="str">
        <f t="shared" si="21"/>
        <v>EG_LHER</v>
      </c>
    </row>
    <row r="1360" spans="1:8" x14ac:dyDescent="0.25">
      <c r="A1360" t="s">
        <v>15</v>
      </c>
      <c r="B1360" t="s">
        <v>6</v>
      </c>
      <c r="C1360" t="s">
        <v>10</v>
      </c>
      <c r="D1360" t="s">
        <v>376</v>
      </c>
      <c r="E1360">
        <v>2032</v>
      </c>
      <c r="F1360">
        <v>0</v>
      </c>
      <c r="G1360">
        <v>0</v>
      </c>
      <c r="H1360" s="2" t="str">
        <f t="shared" si="21"/>
        <v>EG_LHER</v>
      </c>
    </row>
    <row r="1361" spans="1:8" x14ac:dyDescent="0.25">
      <c r="A1361" t="s">
        <v>15</v>
      </c>
      <c r="B1361" t="s">
        <v>6</v>
      </c>
      <c r="C1361" t="s">
        <v>10</v>
      </c>
      <c r="D1361" t="s">
        <v>376</v>
      </c>
      <c r="E1361">
        <v>2033</v>
      </c>
      <c r="F1361">
        <v>0</v>
      </c>
      <c r="G1361">
        <v>1E-3</v>
      </c>
      <c r="H1361" s="2" t="str">
        <f t="shared" si="21"/>
        <v>EG_LHER</v>
      </c>
    </row>
    <row r="1362" spans="1:8" x14ac:dyDescent="0.25">
      <c r="A1362" t="s">
        <v>15</v>
      </c>
      <c r="B1362" t="s">
        <v>6</v>
      </c>
      <c r="C1362" t="s">
        <v>10</v>
      </c>
      <c r="D1362" t="s">
        <v>376</v>
      </c>
      <c r="E1362">
        <v>2034</v>
      </c>
      <c r="F1362">
        <v>0</v>
      </c>
      <c r="G1362">
        <v>1E-3</v>
      </c>
      <c r="H1362" s="2" t="str">
        <f t="shared" si="21"/>
        <v>EG_LHER</v>
      </c>
    </row>
    <row r="1363" spans="1:8" x14ac:dyDescent="0.25">
      <c r="A1363" t="s">
        <v>15</v>
      </c>
      <c r="B1363" t="s">
        <v>6</v>
      </c>
      <c r="C1363" t="s">
        <v>10</v>
      </c>
      <c r="D1363" t="s">
        <v>376</v>
      </c>
      <c r="E1363">
        <v>2035</v>
      </c>
      <c r="F1363">
        <v>0</v>
      </c>
      <c r="G1363">
        <v>1E-3</v>
      </c>
      <c r="H1363" s="2" t="str">
        <f t="shared" si="21"/>
        <v>EG_LHER</v>
      </c>
    </row>
    <row r="1364" spans="1:8" x14ac:dyDescent="0.25">
      <c r="A1364" t="s">
        <v>15</v>
      </c>
      <c r="B1364" t="s">
        <v>6</v>
      </c>
      <c r="C1364" t="s">
        <v>10</v>
      </c>
      <c r="D1364" t="s">
        <v>376</v>
      </c>
      <c r="E1364">
        <v>2036</v>
      </c>
      <c r="F1364">
        <v>0</v>
      </c>
      <c r="G1364">
        <v>1E-3</v>
      </c>
      <c r="H1364" s="2" t="str">
        <f t="shared" si="21"/>
        <v>EG_LHER</v>
      </c>
    </row>
    <row r="1365" spans="1:8" x14ac:dyDescent="0.25">
      <c r="A1365" t="s">
        <v>15</v>
      </c>
      <c r="B1365" t="s">
        <v>6</v>
      </c>
      <c r="C1365" t="s">
        <v>10</v>
      </c>
      <c r="D1365" t="s">
        <v>376</v>
      </c>
      <c r="E1365">
        <v>2037</v>
      </c>
      <c r="F1365">
        <v>0</v>
      </c>
      <c r="G1365">
        <v>0</v>
      </c>
      <c r="H1365" s="2" t="str">
        <f t="shared" si="21"/>
        <v>EG_LHER</v>
      </c>
    </row>
    <row r="1366" spans="1:8" x14ac:dyDescent="0.25">
      <c r="A1366" t="s">
        <v>15</v>
      </c>
      <c r="B1366" t="s">
        <v>6</v>
      </c>
      <c r="C1366" t="s">
        <v>10</v>
      </c>
      <c r="D1366" t="s">
        <v>376</v>
      </c>
      <c r="E1366">
        <v>2038</v>
      </c>
      <c r="F1366">
        <v>0</v>
      </c>
      <c r="G1366">
        <v>1E-3</v>
      </c>
      <c r="H1366" s="2" t="str">
        <f t="shared" si="21"/>
        <v>EG_LHER</v>
      </c>
    </row>
    <row r="1367" spans="1:8" x14ac:dyDescent="0.25">
      <c r="A1367" t="s">
        <v>15</v>
      </c>
      <c r="B1367" t="s">
        <v>6</v>
      </c>
      <c r="C1367" t="s">
        <v>10</v>
      </c>
      <c r="D1367" t="s">
        <v>376</v>
      </c>
      <c r="E1367">
        <v>2039</v>
      </c>
      <c r="F1367">
        <v>0</v>
      </c>
      <c r="G1367">
        <v>1E-3</v>
      </c>
      <c r="H1367" s="2" t="str">
        <f t="shared" si="21"/>
        <v>EG_LHER</v>
      </c>
    </row>
    <row r="1368" spans="1:8" x14ac:dyDescent="0.25">
      <c r="A1368" t="s">
        <v>15</v>
      </c>
      <c r="B1368" t="s">
        <v>6</v>
      </c>
      <c r="C1368" t="s">
        <v>10</v>
      </c>
      <c r="D1368" t="s">
        <v>376</v>
      </c>
      <c r="E1368">
        <v>2040</v>
      </c>
      <c r="F1368">
        <v>0</v>
      </c>
      <c r="G1368">
        <v>1E-3</v>
      </c>
      <c r="H1368" s="2" t="str">
        <f t="shared" si="21"/>
        <v>EG_LHER</v>
      </c>
    </row>
    <row r="1369" spans="1:8" x14ac:dyDescent="0.25">
      <c r="A1369" t="s">
        <v>15</v>
      </c>
      <c r="B1369" t="s">
        <v>6</v>
      </c>
      <c r="C1369" t="s">
        <v>10</v>
      </c>
      <c r="D1369" t="s">
        <v>376</v>
      </c>
      <c r="E1369">
        <v>2041</v>
      </c>
      <c r="F1369">
        <v>0</v>
      </c>
      <c r="G1369">
        <v>1E-3</v>
      </c>
      <c r="H1369" s="2" t="str">
        <f t="shared" si="21"/>
        <v>EG_LHER</v>
      </c>
    </row>
    <row r="1370" spans="1:8" x14ac:dyDescent="0.25">
      <c r="A1370" t="s">
        <v>15</v>
      </c>
      <c r="B1370" t="s">
        <v>6</v>
      </c>
      <c r="C1370" t="s">
        <v>10</v>
      </c>
      <c r="D1370" t="s">
        <v>375</v>
      </c>
      <c r="E1370">
        <v>2024</v>
      </c>
      <c r="F1370">
        <v>0</v>
      </c>
      <c r="G1370">
        <v>0</v>
      </c>
      <c r="H1370" s="2" t="str">
        <f t="shared" si="21"/>
        <v>EG_LHER</v>
      </c>
    </row>
    <row r="1371" spans="1:8" x14ac:dyDescent="0.25">
      <c r="A1371" t="s">
        <v>15</v>
      </c>
      <c r="B1371" t="s">
        <v>6</v>
      </c>
      <c r="C1371" t="s">
        <v>10</v>
      </c>
      <c r="D1371" t="s">
        <v>375</v>
      </c>
      <c r="E1371">
        <v>2025</v>
      </c>
      <c r="F1371">
        <v>0</v>
      </c>
      <c r="G1371">
        <v>0</v>
      </c>
      <c r="H1371" s="2" t="str">
        <f t="shared" si="21"/>
        <v>EG_LHER</v>
      </c>
    </row>
    <row r="1372" spans="1:8" x14ac:dyDescent="0.25">
      <c r="A1372" t="s">
        <v>15</v>
      </c>
      <c r="B1372" t="s">
        <v>6</v>
      </c>
      <c r="C1372" t="s">
        <v>10</v>
      </c>
      <c r="D1372" t="s">
        <v>375</v>
      </c>
      <c r="E1372">
        <v>2026</v>
      </c>
      <c r="F1372">
        <v>0</v>
      </c>
      <c r="G1372">
        <v>0</v>
      </c>
      <c r="H1372" s="2" t="str">
        <f t="shared" si="21"/>
        <v>EG_LHER</v>
      </c>
    </row>
    <row r="1373" spans="1:8" x14ac:dyDescent="0.25">
      <c r="A1373" t="s">
        <v>15</v>
      </c>
      <c r="B1373" t="s">
        <v>6</v>
      </c>
      <c r="C1373" t="s">
        <v>10</v>
      </c>
      <c r="D1373" t="s">
        <v>375</v>
      </c>
      <c r="E1373">
        <v>2027</v>
      </c>
      <c r="F1373">
        <v>0</v>
      </c>
      <c r="G1373">
        <v>0</v>
      </c>
      <c r="H1373" s="2" t="str">
        <f t="shared" si="21"/>
        <v>EG_LHER</v>
      </c>
    </row>
    <row r="1374" spans="1:8" x14ac:dyDescent="0.25">
      <c r="A1374" t="s">
        <v>15</v>
      </c>
      <c r="B1374" t="s">
        <v>6</v>
      </c>
      <c r="C1374" t="s">
        <v>10</v>
      </c>
      <c r="D1374" t="s">
        <v>375</v>
      </c>
      <c r="E1374">
        <v>2028</v>
      </c>
      <c r="F1374">
        <v>0</v>
      </c>
      <c r="G1374">
        <v>0</v>
      </c>
      <c r="H1374" s="2" t="str">
        <f t="shared" si="21"/>
        <v>EG_LHER</v>
      </c>
    </row>
    <row r="1375" spans="1:8" x14ac:dyDescent="0.25">
      <c r="A1375" t="s">
        <v>15</v>
      </c>
      <c r="B1375" t="s">
        <v>6</v>
      </c>
      <c r="C1375" t="s">
        <v>10</v>
      </c>
      <c r="D1375" t="s">
        <v>375</v>
      </c>
      <c r="E1375">
        <v>2029</v>
      </c>
      <c r="F1375">
        <v>0</v>
      </c>
      <c r="G1375">
        <v>0</v>
      </c>
      <c r="H1375" s="2" t="str">
        <f t="shared" si="21"/>
        <v>EG_LHER</v>
      </c>
    </row>
    <row r="1376" spans="1:8" x14ac:dyDescent="0.25">
      <c r="A1376" t="s">
        <v>15</v>
      </c>
      <c r="B1376" t="s">
        <v>6</v>
      </c>
      <c r="C1376" t="s">
        <v>10</v>
      </c>
      <c r="D1376" t="s">
        <v>375</v>
      </c>
      <c r="E1376">
        <v>2030</v>
      </c>
      <c r="F1376">
        <v>0</v>
      </c>
      <c r="G1376">
        <v>0</v>
      </c>
      <c r="H1376" s="2" t="str">
        <f t="shared" si="21"/>
        <v>EG_LHER</v>
      </c>
    </row>
    <row r="1377" spans="1:8" x14ac:dyDescent="0.25">
      <c r="A1377" t="s">
        <v>15</v>
      </c>
      <c r="B1377" t="s">
        <v>6</v>
      </c>
      <c r="C1377" t="s">
        <v>10</v>
      </c>
      <c r="D1377" t="s">
        <v>375</v>
      </c>
      <c r="E1377">
        <v>2031</v>
      </c>
      <c r="F1377">
        <v>0</v>
      </c>
      <c r="G1377">
        <v>0</v>
      </c>
      <c r="H1377" s="2" t="str">
        <f t="shared" si="21"/>
        <v>EG_LHER</v>
      </c>
    </row>
    <row r="1378" spans="1:8" x14ac:dyDescent="0.25">
      <c r="A1378" t="s">
        <v>15</v>
      </c>
      <c r="B1378" t="s">
        <v>6</v>
      </c>
      <c r="C1378" t="s">
        <v>10</v>
      </c>
      <c r="D1378" t="s">
        <v>375</v>
      </c>
      <c r="E1378">
        <v>2032</v>
      </c>
      <c r="F1378">
        <v>0</v>
      </c>
      <c r="G1378">
        <v>1E-3</v>
      </c>
      <c r="H1378" s="2" t="str">
        <f t="shared" si="21"/>
        <v>EG_LHER</v>
      </c>
    </row>
    <row r="1379" spans="1:8" x14ac:dyDescent="0.25">
      <c r="A1379" t="s">
        <v>15</v>
      </c>
      <c r="B1379" t="s">
        <v>6</v>
      </c>
      <c r="C1379" t="s">
        <v>10</v>
      </c>
      <c r="D1379" t="s">
        <v>375</v>
      </c>
      <c r="E1379">
        <v>2033</v>
      </c>
      <c r="F1379">
        <v>0</v>
      </c>
      <c r="G1379">
        <v>3.0000000000000001E-3</v>
      </c>
      <c r="H1379" s="2" t="str">
        <f t="shared" si="21"/>
        <v>EG_LHER</v>
      </c>
    </row>
    <row r="1380" spans="1:8" x14ac:dyDescent="0.25">
      <c r="A1380" t="s">
        <v>15</v>
      </c>
      <c r="B1380" t="s">
        <v>6</v>
      </c>
      <c r="C1380" t="s">
        <v>10</v>
      </c>
      <c r="D1380" t="s">
        <v>375</v>
      </c>
      <c r="E1380">
        <v>2034</v>
      </c>
      <c r="F1380">
        <v>0</v>
      </c>
      <c r="G1380">
        <v>3.0000000000000001E-3</v>
      </c>
      <c r="H1380" s="2" t="str">
        <f t="shared" si="21"/>
        <v>EG_LHER</v>
      </c>
    </row>
    <row r="1381" spans="1:8" x14ac:dyDescent="0.25">
      <c r="A1381" t="s">
        <v>15</v>
      </c>
      <c r="B1381" t="s">
        <v>6</v>
      </c>
      <c r="C1381" t="s">
        <v>10</v>
      </c>
      <c r="D1381" t="s">
        <v>375</v>
      </c>
      <c r="E1381">
        <v>2035</v>
      </c>
      <c r="F1381">
        <v>0</v>
      </c>
      <c r="G1381">
        <v>3.0000000000000001E-3</v>
      </c>
      <c r="H1381" s="2" t="str">
        <f t="shared" si="21"/>
        <v>EG_LHER</v>
      </c>
    </row>
    <row r="1382" spans="1:8" x14ac:dyDescent="0.25">
      <c r="A1382" t="s">
        <v>15</v>
      </c>
      <c r="B1382" t="s">
        <v>6</v>
      </c>
      <c r="C1382" t="s">
        <v>10</v>
      </c>
      <c r="D1382" t="s">
        <v>375</v>
      </c>
      <c r="E1382">
        <v>2036</v>
      </c>
      <c r="F1382">
        <v>0</v>
      </c>
      <c r="G1382">
        <v>3.0000000000000001E-3</v>
      </c>
      <c r="H1382" s="2" t="str">
        <f t="shared" si="21"/>
        <v>EG_LHER</v>
      </c>
    </row>
    <row r="1383" spans="1:8" x14ac:dyDescent="0.25">
      <c r="A1383" t="s">
        <v>15</v>
      </c>
      <c r="B1383" t="s">
        <v>6</v>
      </c>
      <c r="C1383" t="s">
        <v>10</v>
      </c>
      <c r="D1383" t="s">
        <v>375</v>
      </c>
      <c r="E1383">
        <v>2037</v>
      </c>
      <c r="F1383">
        <v>0</v>
      </c>
      <c r="G1383">
        <v>0</v>
      </c>
      <c r="H1383" s="2" t="str">
        <f t="shared" si="21"/>
        <v>EG_LHER</v>
      </c>
    </row>
    <row r="1384" spans="1:8" x14ac:dyDescent="0.25">
      <c r="A1384" t="s">
        <v>15</v>
      </c>
      <c r="B1384" t="s">
        <v>6</v>
      </c>
      <c r="C1384" t="s">
        <v>10</v>
      </c>
      <c r="D1384" t="s">
        <v>375</v>
      </c>
      <c r="E1384">
        <v>2038</v>
      </c>
      <c r="F1384">
        <v>0</v>
      </c>
      <c r="G1384">
        <v>3.0000000000000001E-3</v>
      </c>
      <c r="H1384" s="2" t="str">
        <f t="shared" si="21"/>
        <v>EG_LHER</v>
      </c>
    </row>
    <row r="1385" spans="1:8" x14ac:dyDescent="0.25">
      <c r="A1385" t="s">
        <v>15</v>
      </c>
      <c r="B1385" t="s">
        <v>6</v>
      </c>
      <c r="C1385" t="s">
        <v>10</v>
      </c>
      <c r="D1385" t="s">
        <v>375</v>
      </c>
      <c r="E1385">
        <v>2039</v>
      </c>
      <c r="F1385">
        <v>0</v>
      </c>
      <c r="G1385">
        <v>3.0000000000000001E-3</v>
      </c>
      <c r="H1385" s="2" t="str">
        <f t="shared" si="21"/>
        <v>EG_LHER</v>
      </c>
    </row>
    <row r="1386" spans="1:8" x14ac:dyDescent="0.25">
      <c r="A1386" t="s">
        <v>15</v>
      </c>
      <c r="B1386" t="s">
        <v>6</v>
      </c>
      <c r="C1386" t="s">
        <v>10</v>
      </c>
      <c r="D1386" t="s">
        <v>375</v>
      </c>
      <c r="E1386">
        <v>2040</v>
      </c>
      <c r="F1386">
        <v>0</v>
      </c>
      <c r="G1386">
        <v>3.0000000000000001E-3</v>
      </c>
      <c r="H1386" s="2" t="str">
        <f t="shared" si="21"/>
        <v>EG_LHER</v>
      </c>
    </row>
    <row r="1387" spans="1:8" x14ac:dyDescent="0.25">
      <c r="A1387" t="s">
        <v>15</v>
      </c>
      <c r="B1387" t="s">
        <v>6</v>
      </c>
      <c r="C1387" t="s">
        <v>10</v>
      </c>
      <c r="D1387" t="s">
        <v>375</v>
      </c>
      <c r="E1387">
        <v>2041</v>
      </c>
      <c r="F1387">
        <v>0</v>
      </c>
      <c r="G1387">
        <v>3.0000000000000001E-3</v>
      </c>
      <c r="H1387" s="2" t="str">
        <f t="shared" si="21"/>
        <v>EG_LHER</v>
      </c>
    </row>
    <row r="1388" spans="1:8" x14ac:dyDescent="0.25">
      <c r="A1388" t="s">
        <v>15</v>
      </c>
      <c r="B1388" t="s">
        <v>6</v>
      </c>
      <c r="C1388" t="s">
        <v>10</v>
      </c>
      <c r="D1388" t="s">
        <v>374</v>
      </c>
      <c r="E1388">
        <v>2024</v>
      </c>
      <c r="F1388">
        <v>0</v>
      </c>
      <c r="G1388">
        <v>0</v>
      </c>
      <c r="H1388" s="2" t="str">
        <f t="shared" si="21"/>
        <v>EG_LHER</v>
      </c>
    </row>
    <row r="1389" spans="1:8" x14ac:dyDescent="0.25">
      <c r="A1389" t="s">
        <v>15</v>
      </c>
      <c r="B1389" t="s">
        <v>6</v>
      </c>
      <c r="C1389" t="s">
        <v>10</v>
      </c>
      <c r="D1389" t="s">
        <v>374</v>
      </c>
      <c r="E1389">
        <v>2025</v>
      </c>
      <c r="F1389">
        <v>0</v>
      </c>
      <c r="G1389">
        <v>0</v>
      </c>
      <c r="H1389" s="2" t="str">
        <f t="shared" si="21"/>
        <v>EG_LHER</v>
      </c>
    </row>
    <row r="1390" spans="1:8" x14ac:dyDescent="0.25">
      <c r="A1390" t="s">
        <v>15</v>
      </c>
      <c r="B1390" t="s">
        <v>6</v>
      </c>
      <c r="C1390" t="s">
        <v>10</v>
      </c>
      <c r="D1390" t="s">
        <v>374</v>
      </c>
      <c r="E1390">
        <v>2026</v>
      </c>
      <c r="F1390">
        <v>0</v>
      </c>
      <c r="G1390">
        <v>0</v>
      </c>
      <c r="H1390" s="2" t="str">
        <f t="shared" si="21"/>
        <v>EG_LHER</v>
      </c>
    </row>
    <row r="1391" spans="1:8" x14ac:dyDescent="0.25">
      <c r="A1391" t="s">
        <v>15</v>
      </c>
      <c r="B1391" t="s">
        <v>6</v>
      </c>
      <c r="C1391" t="s">
        <v>10</v>
      </c>
      <c r="D1391" t="s">
        <v>374</v>
      </c>
      <c r="E1391">
        <v>2027</v>
      </c>
      <c r="F1391">
        <v>0</v>
      </c>
      <c r="G1391">
        <v>0</v>
      </c>
      <c r="H1391" s="2" t="str">
        <f t="shared" si="21"/>
        <v>EG_LHER</v>
      </c>
    </row>
    <row r="1392" spans="1:8" x14ac:dyDescent="0.25">
      <c r="A1392" t="s">
        <v>15</v>
      </c>
      <c r="B1392" t="s">
        <v>6</v>
      </c>
      <c r="C1392" t="s">
        <v>10</v>
      </c>
      <c r="D1392" t="s">
        <v>374</v>
      </c>
      <c r="E1392">
        <v>2028</v>
      </c>
      <c r="F1392">
        <v>0</v>
      </c>
      <c r="G1392">
        <v>0</v>
      </c>
      <c r="H1392" s="2" t="str">
        <f t="shared" si="21"/>
        <v>EG_LHER</v>
      </c>
    </row>
    <row r="1393" spans="1:8" x14ac:dyDescent="0.25">
      <c r="A1393" t="s">
        <v>15</v>
      </c>
      <c r="B1393" t="s">
        <v>6</v>
      </c>
      <c r="C1393" t="s">
        <v>10</v>
      </c>
      <c r="D1393" t="s">
        <v>374</v>
      </c>
      <c r="E1393">
        <v>2029</v>
      </c>
      <c r="F1393">
        <v>0</v>
      </c>
      <c r="G1393">
        <v>0</v>
      </c>
      <c r="H1393" s="2" t="str">
        <f t="shared" si="21"/>
        <v>EG_LHER</v>
      </c>
    </row>
    <row r="1394" spans="1:8" x14ac:dyDescent="0.25">
      <c r="A1394" t="s">
        <v>15</v>
      </c>
      <c r="B1394" t="s">
        <v>6</v>
      </c>
      <c r="C1394" t="s">
        <v>10</v>
      </c>
      <c r="D1394" t="s">
        <v>374</v>
      </c>
      <c r="E1394">
        <v>2030</v>
      </c>
      <c r="F1394">
        <v>0</v>
      </c>
      <c r="G1394">
        <v>0</v>
      </c>
      <c r="H1394" s="2" t="str">
        <f t="shared" si="21"/>
        <v>EG_LHER</v>
      </c>
    </row>
    <row r="1395" spans="1:8" x14ac:dyDescent="0.25">
      <c r="A1395" t="s">
        <v>15</v>
      </c>
      <c r="B1395" t="s">
        <v>6</v>
      </c>
      <c r="C1395" t="s">
        <v>10</v>
      </c>
      <c r="D1395" t="s">
        <v>374</v>
      </c>
      <c r="E1395">
        <v>2031</v>
      </c>
      <c r="F1395">
        <v>0</v>
      </c>
      <c r="G1395">
        <v>0</v>
      </c>
      <c r="H1395" s="2" t="str">
        <f t="shared" si="21"/>
        <v>EG_LHER</v>
      </c>
    </row>
    <row r="1396" spans="1:8" x14ac:dyDescent="0.25">
      <c r="A1396" t="s">
        <v>15</v>
      </c>
      <c r="B1396" t="s">
        <v>6</v>
      </c>
      <c r="C1396" t="s">
        <v>10</v>
      </c>
      <c r="D1396" t="s">
        <v>374</v>
      </c>
      <c r="E1396">
        <v>2032</v>
      </c>
      <c r="F1396">
        <v>0</v>
      </c>
      <c r="G1396">
        <v>5.0000000000000001E-3</v>
      </c>
      <c r="H1396" s="2" t="str">
        <f t="shared" si="21"/>
        <v>EG_LHER</v>
      </c>
    </row>
    <row r="1397" spans="1:8" x14ac:dyDescent="0.25">
      <c r="A1397" t="s">
        <v>15</v>
      </c>
      <c r="B1397" t="s">
        <v>6</v>
      </c>
      <c r="C1397" t="s">
        <v>10</v>
      </c>
      <c r="D1397" t="s">
        <v>374</v>
      </c>
      <c r="E1397">
        <v>2033</v>
      </c>
      <c r="F1397">
        <v>0</v>
      </c>
      <c r="G1397">
        <v>2.7E-2</v>
      </c>
      <c r="H1397" s="2" t="str">
        <f t="shared" si="21"/>
        <v>EG_LHER</v>
      </c>
    </row>
    <row r="1398" spans="1:8" x14ac:dyDescent="0.25">
      <c r="A1398" t="s">
        <v>15</v>
      </c>
      <c r="B1398" t="s">
        <v>6</v>
      </c>
      <c r="C1398" t="s">
        <v>10</v>
      </c>
      <c r="D1398" t="s">
        <v>374</v>
      </c>
      <c r="E1398">
        <v>2034</v>
      </c>
      <c r="F1398">
        <v>0</v>
      </c>
      <c r="G1398">
        <v>2.9000000000000001E-2</v>
      </c>
      <c r="H1398" s="2" t="str">
        <f t="shared" si="21"/>
        <v>EG_LHER</v>
      </c>
    </row>
    <row r="1399" spans="1:8" x14ac:dyDescent="0.25">
      <c r="A1399" t="s">
        <v>15</v>
      </c>
      <c r="B1399" t="s">
        <v>6</v>
      </c>
      <c r="C1399" t="s">
        <v>10</v>
      </c>
      <c r="D1399" t="s">
        <v>374</v>
      </c>
      <c r="E1399">
        <v>2035</v>
      </c>
      <c r="F1399">
        <v>0</v>
      </c>
      <c r="G1399">
        <v>3.2000000000000001E-2</v>
      </c>
      <c r="H1399" s="2" t="str">
        <f t="shared" si="21"/>
        <v>EG_LHER</v>
      </c>
    </row>
    <row r="1400" spans="1:8" x14ac:dyDescent="0.25">
      <c r="A1400" t="s">
        <v>15</v>
      </c>
      <c r="B1400" t="s">
        <v>6</v>
      </c>
      <c r="C1400" t="s">
        <v>10</v>
      </c>
      <c r="D1400" t="s">
        <v>374</v>
      </c>
      <c r="E1400">
        <v>2036</v>
      </c>
      <c r="F1400">
        <v>0</v>
      </c>
      <c r="G1400">
        <v>3.2000000000000001E-2</v>
      </c>
      <c r="H1400" s="2" t="str">
        <f t="shared" si="21"/>
        <v>EG_LHER</v>
      </c>
    </row>
    <row r="1401" spans="1:8" x14ac:dyDescent="0.25">
      <c r="A1401" t="s">
        <v>15</v>
      </c>
      <c r="B1401" t="s">
        <v>6</v>
      </c>
      <c r="C1401" t="s">
        <v>10</v>
      </c>
      <c r="D1401" t="s">
        <v>374</v>
      </c>
      <c r="E1401">
        <v>2037</v>
      </c>
      <c r="F1401">
        <v>0</v>
      </c>
      <c r="G1401">
        <v>0</v>
      </c>
      <c r="H1401" s="2" t="str">
        <f t="shared" si="21"/>
        <v>EG_LHER</v>
      </c>
    </row>
    <row r="1402" spans="1:8" x14ac:dyDescent="0.25">
      <c r="A1402" t="s">
        <v>15</v>
      </c>
      <c r="B1402" t="s">
        <v>6</v>
      </c>
      <c r="C1402" t="s">
        <v>10</v>
      </c>
      <c r="D1402" t="s">
        <v>374</v>
      </c>
      <c r="E1402">
        <v>2038</v>
      </c>
      <c r="F1402">
        <v>0</v>
      </c>
      <c r="G1402">
        <v>3.2000000000000001E-2</v>
      </c>
      <c r="H1402" s="2" t="str">
        <f t="shared" si="21"/>
        <v>EG_LHER</v>
      </c>
    </row>
    <row r="1403" spans="1:8" x14ac:dyDescent="0.25">
      <c r="A1403" t="s">
        <v>15</v>
      </c>
      <c r="B1403" t="s">
        <v>6</v>
      </c>
      <c r="C1403" t="s">
        <v>10</v>
      </c>
      <c r="D1403" t="s">
        <v>374</v>
      </c>
      <c r="E1403">
        <v>2039</v>
      </c>
      <c r="F1403">
        <v>0</v>
      </c>
      <c r="G1403">
        <v>3.2000000000000001E-2</v>
      </c>
      <c r="H1403" s="2" t="str">
        <f t="shared" si="21"/>
        <v>EG_LHER</v>
      </c>
    </row>
    <row r="1404" spans="1:8" x14ac:dyDescent="0.25">
      <c r="A1404" t="s">
        <v>15</v>
      </c>
      <c r="B1404" t="s">
        <v>6</v>
      </c>
      <c r="C1404" t="s">
        <v>10</v>
      </c>
      <c r="D1404" t="s">
        <v>374</v>
      </c>
      <c r="E1404">
        <v>2040</v>
      </c>
      <c r="F1404">
        <v>0</v>
      </c>
      <c r="G1404">
        <v>3.2000000000000001E-2</v>
      </c>
      <c r="H1404" s="2" t="str">
        <f t="shared" si="21"/>
        <v>EG_LHER</v>
      </c>
    </row>
    <row r="1405" spans="1:8" x14ac:dyDescent="0.25">
      <c r="A1405" t="s">
        <v>15</v>
      </c>
      <c r="B1405" t="s">
        <v>6</v>
      </c>
      <c r="C1405" t="s">
        <v>10</v>
      </c>
      <c r="D1405" t="s">
        <v>374</v>
      </c>
      <c r="E1405">
        <v>2041</v>
      </c>
      <c r="F1405">
        <v>0</v>
      </c>
      <c r="G1405">
        <v>3.2000000000000001E-2</v>
      </c>
      <c r="H1405" s="2" t="str">
        <f t="shared" si="21"/>
        <v>EG_LHER</v>
      </c>
    </row>
    <row r="1406" spans="1:8" x14ac:dyDescent="0.25">
      <c r="A1406" t="s">
        <v>15</v>
      </c>
      <c r="B1406" t="s">
        <v>6</v>
      </c>
      <c r="C1406" t="s">
        <v>10</v>
      </c>
      <c r="D1406" t="s">
        <v>373</v>
      </c>
      <c r="E1406">
        <v>2024</v>
      </c>
      <c r="F1406">
        <v>0</v>
      </c>
      <c r="G1406">
        <v>0</v>
      </c>
      <c r="H1406" s="2" t="str">
        <f t="shared" si="21"/>
        <v>EG_LHER</v>
      </c>
    </row>
    <row r="1407" spans="1:8" x14ac:dyDescent="0.25">
      <c r="A1407" t="s">
        <v>15</v>
      </c>
      <c r="B1407" t="s">
        <v>6</v>
      </c>
      <c r="C1407" t="s">
        <v>10</v>
      </c>
      <c r="D1407" t="s">
        <v>373</v>
      </c>
      <c r="E1407">
        <v>2025</v>
      </c>
      <c r="F1407">
        <v>0</v>
      </c>
      <c r="G1407">
        <v>0</v>
      </c>
      <c r="H1407" s="2" t="str">
        <f t="shared" si="21"/>
        <v>EG_LHER</v>
      </c>
    </row>
    <row r="1408" spans="1:8" x14ac:dyDescent="0.25">
      <c r="A1408" t="s">
        <v>15</v>
      </c>
      <c r="B1408" t="s">
        <v>6</v>
      </c>
      <c r="C1408" t="s">
        <v>10</v>
      </c>
      <c r="D1408" t="s">
        <v>373</v>
      </c>
      <c r="E1408">
        <v>2026</v>
      </c>
      <c r="F1408">
        <v>0</v>
      </c>
      <c r="G1408">
        <v>0</v>
      </c>
      <c r="H1408" s="2" t="str">
        <f t="shared" si="21"/>
        <v>EG_LHER</v>
      </c>
    </row>
    <row r="1409" spans="1:8" x14ac:dyDescent="0.25">
      <c r="A1409" t="s">
        <v>15</v>
      </c>
      <c r="B1409" t="s">
        <v>6</v>
      </c>
      <c r="C1409" t="s">
        <v>10</v>
      </c>
      <c r="D1409" t="s">
        <v>373</v>
      </c>
      <c r="E1409">
        <v>2027</v>
      </c>
      <c r="F1409">
        <v>0</v>
      </c>
      <c r="G1409">
        <v>0</v>
      </c>
      <c r="H1409" s="2" t="str">
        <f t="shared" si="21"/>
        <v>EG_LHER</v>
      </c>
    </row>
    <row r="1410" spans="1:8" x14ac:dyDescent="0.25">
      <c r="A1410" t="s">
        <v>15</v>
      </c>
      <c r="B1410" t="s">
        <v>6</v>
      </c>
      <c r="C1410" t="s">
        <v>10</v>
      </c>
      <c r="D1410" t="s">
        <v>373</v>
      </c>
      <c r="E1410">
        <v>2028</v>
      </c>
      <c r="F1410">
        <v>0</v>
      </c>
      <c r="G1410">
        <v>0</v>
      </c>
      <c r="H1410" s="2" t="str">
        <f t="shared" si="21"/>
        <v>EG_LHER</v>
      </c>
    </row>
    <row r="1411" spans="1:8" x14ac:dyDescent="0.25">
      <c r="A1411" t="s">
        <v>15</v>
      </c>
      <c r="B1411" t="s">
        <v>6</v>
      </c>
      <c r="C1411" t="s">
        <v>10</v>
      </c>
      <c r="D1411" t="s">
        <v>373</v>
      </c>
      <c r="E1411">
        <v>2029</v>
      </c>
      <c r="F1411">
        <v>0</v>
      </c>
      <c r="G1411">
        <v>0</v>
      </c>
      <c r="H1411" s="2" t="str">
        <f t="shared" ref="H1411:H1474" si="22">_xlfn.CONCAT(A1411,C1411)</f>
        <v>EG_LHER</v>
      </c>
    </row>
    <row r="1412" spans="1:8" x14ac:dyDescent="0.25">
      <c r="A1412" t="s">
        <v>15</v>
      </c>
      <c r="B1412" t="s">
        <v>6</v>
      </c>
      <c r="C1412" t="s">
        <v>10</v>
      </c>
      <c r="D1412" t="s">
        <v>373</v>
      </c>
      <c r="E1412">
        <v>2030</v>
      </c>
      <c r="F1412">
        <v>0.12</v>
      </c>
      <c r="G1412">
        <v>0.12</v>
      </c>
      <c r="H1412" s="2" t="str">
        <f t="shared" si="22"/>
        <v>EG_LHER</v>
      </c>
    </row>
    <row r="1413" spans="1:8" x14ac:dyDescent="0.25">
      <c r="A1413" t="s">
        <v>15</v>
      </c>
      <c r="B1413" t="s">
        <v>6</v>
      </c>
      <c r="C1413" t="s">
        <v>10</v>
      </c>
      <c r="D1413" t="s">
        <v>373</v>
      </c>
      <c r="E1413">
        <v>2031</v>
      </c>
      <c r="F1413">
        <v>0</v>
      </c>
      <c r="G1413">
        <v>0</v>
      </c>
      <c r="H1413" s="2" t="str">
        <f t="shared" si="22"/>
        <v>EG_LHER</v>
      </c>
    </row>
    <row r="1414" spans="1:8" x14ac:dyDescent="0.25">
      <c r="A1414" t="s">
        <v>15</v>
      </c>
      <c r="B1414" t="s">
        <v>6</v>
      </c>
      <c r="C1414" t="s">
        <v>10</v>
      </c>
      <c r="D1414" t="s">
        <v>373</v>
      </c>
      <c r="E1414">
        <v>2032</v>
      </c>
      <c r="F1414">
        <v>0</v>
      </c>
      <c r="G1414">
        <v>2E-3</v>
      </c>
      <c r="H1414" s="2" t="str">
        <f t="shared" si="22"/>
        <v>EG_LHER</v>
      </c>
    </row>
    <row r="1415" spans="1:8" x14ac:dyDescent="0.25">
      <c r="A1415" t="s">
        <v>15</v>
      </c>
      <c r="B1415" t="s">
        <v>6</v>
      </c>
      <c r="C1415" t="s">
        <v>10</v>
      </c>
      <c r="D1415" t="s">
        <v>373</v>
      </c>
      <c r="E1415">
        <v>2033</v>
      </c>
      <c r="F1415">
        <v>0</v>
      </c>
      <c r="G1415">
        <v>8.0000000000000002E-3</v>
      </c>
      <c r="H1415" s="2" t="str">
        <f t="shared" si="22"/>
        <v>EG_LHER</v>
      </c>
    </row>
    <row r="1416" spans="1:8" x14ac:dyDescent="0.25">
      <c r="A1416" t="s">
        <v>15</v>
      </c>
      <c r="B1416" t="s">
        <v>6</v>
      </c>
      <c r="C1416" t="s">
        <v>10</v>
      </c>
      <c r="D1416" t="s">
        <v>373</v>
      </c>
      <c r="E1416">
        <v>2034</v>
      </c>
      <c r="F1416">
        <v>0</v>
      </c>
      <c r="G1416">
        <v>8.0000000000000002E-3</v>
      </c>
      <c r="H1416" s="2" t="str">
        <f t="shared" si="22"/>
        <v>EG_LHER</v>
      </c>
    </row>
    <row r="1417" spans="1:8" x14ac:dyDescent="0.25">
      <c r="A1417" t="s">
        <v>15</v>
      </c>
      <c r="B1417" t="s">
        <v>6</v>
      </c>
      <c r="C1417" t="s">
        <v>10</v>
      </c>
      <c r="D1417" t="s">
        <v>373</v>
      </c>
      <c r="E1417">
        <v>2035</v>
      </c>
      <c r="F1417">
        <v>0</v>
      </c>
      <c r="G1417">
        <v>8.9999999999999993E-3</v>
      </c>
      <c r="H1417" s="2" t="str">
        <f t="shared" si="22"/>
        <v>EG_LHER</v>
      </c>
    </row>
    <row r="1418" spans="1:8" x14ac:dyDescent="0.25">
      <c r="A1418" t="s">
        <v>15</v>
      </c>
      <c r="B1418" t="s">
        <v>6</v>
      </c>
      <c r="C1418" t="s">
        <v>10</v>
      </c>
      <c r="D1418" t="s">
        <v>373</v>
      </c>
      <c r="E1418">
        <v>2036</v>
      </c>
      <c r="F1418">
        <v>0</v>
      </c>
      <c r="G1418">
        <v>8.9999999999999993E-3</v>
      </c>
      <c r="H1418" s="2" t="str">
        <f t="shared" si="22"/>
        <v>EG_LHER</v>
      </c>
    </row>
    <row r="1419" spans="1:8" x14ac:dyDescent="0.25">
      <c r="A1419" t="s">
        <v>15</v>
      </c>
      <c r="B1419" t="s">
        <v>6</v>
      </c>
      <c r="C1419" t="s">
        <v>10</v>
      </c>
      <c r="D1419" t="s">
        <v>373</v>
      </c>
      <c r="E1419">
        <v>2037</v>
      </c>
      <c r="F1419">
        <v>0</v>
      </c>
      <c r="G1419">
        <v>0</v>
      </c>
      <c r="H1419" s="2" t="str">
        <f t="shared" si="22"/>
        <v>EG_LHER</v>
      </c>
    </row>
    <row r="1420" spans="1:8" x14ac:dyDescent="0.25">
      <c r="A1420" t="s">
        <v>15</v>
      </c>
      <c r="B1420" t="s">
        <v>6</v>
      </c>
      <c r="C1420" t="s">
        <v>10</v>
      </c>
      <c r="D1420" t="s">
        <v>373</v>
      </c>
      <c r="E1420">
        <v>2038</v>
      </c>
      <c r="F1420">
        <v>0</v>
      </c>
      <c r="G1420">
        <v>8.9999999999999993E-3</v>
      </c>
      <c r="H1420" s="2" t="str">
        <f t="shared" si="22"/>
        <v>EG_LHER</v>
      </c>
    </row>
    <row r="1421" spans="1:8" x14ac:dyDescent="0.25">
      <c r="A1421" t="s">
        <v>15</v>
      </c>
      <c r="B1421" t="s">
        <v>6</v>
      </c>
      <c r="C1421" t="s">
        <v>10</v>
      </c>
      <c r="D1421" t="s">
        <v>373</v>
      </c>
      <c r="E1421">
        <v>2039</v>
      </c>
      <c r="F1421">
        <v>0</v>
      </c>
      <c r="G1421">
        <v>8.9999999999999993E-3</v>
      </c>
      <c r="H1421" s="2" t="str">
        <f t="shared" si="22"/>
        <v>EG_LHER</v>
      </c>
    </row>
    <row r="1422" spans="1:8" x14ac:dyDescent="0.25">
      <c r="A1422" t="s">
        <v>15</v>
      </c>
      <c r="B1422" t="s">
        <v>6</v>
      </c>
      <c r="C1422" t="s">
        <v>10</v>
      </c>
      <c r="D1422" t="s">
        <v>373</v>
      </c>
      <c r="E1422">
        <v>2040</v>
      </c>
      <c r="F1422">
        <v>0</v>
      </c>
      <c r="G1422">
        <v>8.9999999999999993E-3</v>
      </c>
      <c r="H1422" s="2" t="str">
        <f t="shared" si="22"/>
        <v>EG_LHER</v>
      </c>
    </row>
    <row r="1423" spans="1:8" x14ac:dyDescent="0.25">
      <c r="A1423" t="s">
        <v>15</v>
      </c>
      <c r="B1423" t="s">
        <v>6</v>
      </c>
      <c r="C1423" t="s">
        <v>10</v>
      </c>
      <c r="D1423" t="s">
        <v>373</v>
      </c>
      <c r="E1423">
        <v>2041</v>
      </c>
      <c r="F1423">
        <v>0</v>
      </c>
      <c r="G1423">
        <v>8.9999999999999993E-3</v>
      </c>
      <c r="H1423" s="2" t="str">
        <f t="shared" si="22"/>
        <v>EG_LHER</v>
      </c>
    </row>
    <row r="1424" spans="1:8" x14ac:dyDescent="0.25">
      <c r="A1424" t="s">
        <v>15</v>
      </c>
      <c r="B1424" t="s">
        <v>6</v>
      </c>
      <c r="C1424" t="s">
        <v>11</v>
      </c>
      <c r="D1424" t="s">
        <v>371</v>
      </c>
      <c r="E1424">
        <v>2024</v>
      </c>
      <c r="F1424">
        <v>0</v>
      </c>
      <c r="G1424">
        <v>0</v>
      </c>
      <c r="H1424" s="2" t="str">
        <f t="shared" si="22"/>
        <v>EG_LHWR</v>
      </c>
    </row>
    <row r="1425" spans="1:8" x14ac:dyDescent="0.25">
      <c r="A1425" t="s">
        <v>15</v>
      </c>
      <c r="B1425" t="s">
        <v>6</v>
      </c>
      <c r="C1425" t="s">
        <v>11</v>
      </c>
      <c r="D1425" t="s">
        <v>371</v>
      </c>
      <c r="E1425">
        <v>2025</v>
      </c>
      <c r="F1425">
        <v>0</v>
      </c>
      <c r="G1425">
        <v>0</v>
      </c>
      <c r="H1425" s="2" t="str">
        <f t="shared" si="22"/>
        <v>EG_LHWR</v>
      </c>
    </row>
    <row r="1426" spans="1:8" x14ac:dyDescent="0.25">
      <c r="A1426" t="s">
        <v>15</v>
      </c>
      <c r="B1426" t="s">
        <v>6</v>
      </c>
      <c r="C1426" t="s">
        <v>11</v>
      </c>
      <c r="D1426" t="s">
        <v>371</v>
      </c>
      <c r="E1426">
        <v>2026</v>
      </c>
      <c r="F1426">
        <v>0</v>
      </c>
      <c r="G1426">
        <v>0</v>
      </c>
      <c r="H1426" s="2" t="str">
        <f t="shared" si="22"/>
        <v>EG_LHWR</v>
      </c>
    </row>
    <row r="1427" spans="1:8" x14ac:dyDescent="0.25">
      <c r="A1427" t="s">
        <v>15</v>
      </c>
      <c r="B1427" t="s">
        <v>6</v>
      </c>
      <c r="C1427" t="s">
        <v>11</v>
      </c>
      <c r="D1427" t="s">
        <v>371</v>
      </c>
      <c r="E1427">
        <v>2027</v>
      </c>
      <c r="F1427">
        <v>0</v>
      </c>
      <c r="G1427">
        <v>0</v>
      </c>
      <c r="H1427" s="2" t="str">
        <f t="shared" si="22"/>
        <v>EG_LHWR</v>
      </c>
    </row>
    <row r="1428" spans="1:8" x14ac:dyDescent="0.25">
      <c r="A1428" t="s">
        <v>15</v>
      </c>
      <c r="B1428" t="s">
        <v>6</v>
      </c>
      <c r="C1428" t="s">
        <v>11</v>
      </c>
      <c r="D1428" t="s">
        <v>371</v>
      </c>
      <c r="E1428">
        <v>2028</v>
      </c>
      <c r="F1428">
        <v>0</v>
      </c>
      <c r="G1428">
        <v>0</v>
      </c>
      <c r="H1428" s="2" t="str">
        <f t="shared" si="22"/>
        <v>EG_LHWR</v>
      </c>
    </row>
    <row r="1429" spans="1:8" x14ac:dyDescent="0.25">
      <c r="A1429" t="s">
        <v>15</v>
      </c>
      <c r="B1429" t="s">
        <v>6</v>
      </c>
      <c r="C1429" t="s">
        <v>11</v>
      </c>
      <c r="D1429" t="s">
        <v>371</v>
      </c>
      <c r="E1429">
        <v>2029</v>
      </c>
      <c r="F1429">
        <v>0</v>
      </c>
      <c r="G1429">
        <v>0</v>
      </c>
      <c r="H1429" s="2" t="str">
        <f t="shared" si="22"/>
        <v>EG_LHWR</v>
      </c>
    </row>
    <row r="1430" spans="1:8" x14ac:dyDescent="0.25">
      <c r="A1430" t="s">
        <v>15</v>
      </c>
      <c r="B1430" t="s">
        <v>6</v>
      </c>
      <c r="C1430" t="s">
        <v>11</v>
      </c>
      <c r="D1430" t="s">
        <v>371</v>
      </c>
      <c r="E1430">
        <v>2030</v>
      </c>
      <c r="F1430">
        <v>0</v>
      </c>
      <c r="G1430">
        <v>0</v>
      </c>
      <c r="H1430" s="2" t="str">
        <f t="shared" si="22"/>
        <v>EG_LHWR</v>
      </c>
    </row>
    <row r="1431" spans="1:8" x14ac:dyDescent="0.25">
      <c r="A1431" t="s">
        <v>15</v>
      </c>
      <c r="B1431" t="s">
        <v>6</v>
      </c>
      <c r="C1431" t="s">
        <v>11</v>
      </c>
      <c r="D1431" t="s">
        <v>371</v>
      </c>
      <c r="E1431">
        <v>2031</v>
      </c>
      <c r="F1431">
        <v>0</v>
      </c>
      <c r="G1431">
        <v>0</v>
      </c>
      <c r="H1431" s="2" t="str">
        <f t="shared" si="22"/>
        <v>EG_LHWR</v>
      </c>
    </row>
    <row r="1432" spans="1:8" x14ac:dyDescent="0.25">
      <c r="A1432" t="s">
        <v>15</v>
      </c>
      <c r="B1432" t="s">
        <v>6</v>
      </c>
      <c r="C1432" t="s">
        <v>11</v>
      </c>
      <c r="D1432" t="s">
        <v>371</v>
      </c>
      <c r="E1432">
        <v>2032</v>
      </c>
      <c r="F1432">
        <v>0</v>
      </c>
      <c r="G1432">
        <v>3.0000000000000001E-3</v>
      </c>
      <c r="H1432" s="2" t="str">
        <f t="shared" si="22"/>
        <v>EG_LHWR</v>
      </c>
    </row>
    <row r="1433" spans="1:8" x14ac:dyDescent="0.25">
      <c r="A1433" t="s">
        <v>15</v>
      </c>
      <c r="B1433" t="s">
        <v>6</v>
      </c>
      <c r="C1433" t="s">
        <v>11</v>
      </c>
      <c r="D1433" t="s">
        <v>371</v>
      </c>
      <c r="E1433">
        <v>2033</v>
      </c>
      <c r="F1433">
        <v>0</v>
      </c>
      <c r="G1433">
        <v>1.2E-2</v>
      </c>
      <c r="H1433" s="2" t="str">
        <f t="shared" si="22"/>
        <v>EG_LHWR</v>
      </c>
    </row>
    <row r="1434" spans="1:8" x14ac:dyDescent="0.25">
      <c r="A1434" t="s">
        <v>15</v>
      </c>
      <c r="B1434" t="s">
        <v>6</v>
      </c>
      <c r="C1434" t="s">
        <v>11</v>
      </c>
      <c r="D1434" t="s">
        <v>371</v>
      </c>
      <c r="E1434">
        <v>2034</v>
      </c>
      <c r="F1434">
        <v>0</v>
      </c>
      <c r="G1434">
        <v>1.2999999999999999E-2</v>
      </c>
      <c r="H1434" s="2" t="str">
        <f t="shared" si="22"/>
        <v>EG_LHWR</v>
      </c>
    </row>
    <row r="1435" spans="1:8" x14ac:dyDescent="0.25">
      <c r="A1435" t="s">
        <v>15</v>
      </c>
      <c r="B1435" t="s">
        <v>6</v>
      </c>
      <c r="C1435" t="s">
        <v>11</v>
      </c>
      <c r="D1435" t="s">
        <v>371</v>
      </c>
      <c r="E1435">
        <v>2035</v>
      </c>
      <c r="F1435">
        <v>0</v>
      </c>
      <c r="G1435">
        <v>1.4999999999999999E-2</v>
      </c>
      <c r="H1435" s="2" t="str">
        <f t="shared" si="22"/>
        <v>EG_LHWR</v>
      </c>
    </row>
    <row r="1436" spans="1:8" x14ac:dyDescent="0.25">
      <c r="A1436" t="s">
        <v>15</v>
      </c>
      <c r="B1436" t="s">
        <v>6</v>
      </c>
      <c r="C1436" t="s">
        <v>11</v>
      </c>
      <c r="D1436" t="s">
        <v>371</v>
      </c>
      <c r="E1436">
        <v>2036</v>
      </c>
      <c r="F1436">
        <v>0</v>
      </c>
      <c r="G1436">
        <v>1.4999999999999999E-2</v>
      </c>
      <c r="H1436" s="2" t="str">
        <f t="shared" si="22"/>
        <v>EG_LHWR</v>
      </c>
    </row>
    <row r="1437" spans="1:8" x14ac:dyDescent="0.25">
      <c r="A1437" t="s">
        <v>15</v>
      </c>
      <c r="B1437" t="s">
        <v>6</v>
      </c>
      <c r="C1437" t="s">
        <v>11</v>
      </c>
      <c r="D1437" t="s">
        <v>371</v>
      </c>
      <c r="E1437">
        <v>2037</v>
      </c>
      <c r="F1437">
        <v>0</v>
      </c>
      <c r="G1437">
        <v>0</v>
      </c>
      <c r="H1437" s="2" t="str">
        <f t="shared" si="22"/>
        <v>EG_LHWR</v>
      </c>
    </row>
    <row r="1438" spans="1:8" x14ac:dyDescent="0.25">
      <c r="A1438" t="s">
        <v>15</v>
      </c>
      <c r="B1438" t="s">
        <v>6</v>
      </c>
      <c r="C1438" t="s">
        <v>11</v>
      </c>
      <c r="D1438" t="s">
        <v>371</v>
      </c>
      <c r="E1438">
        <v>2038</v>
      </c>
      <c r="F1438">
        <v>0</v>
      </c>
      <c r="G1438">
        <v>1.4999999999999999E-2</v>
      </c>
      <c r="H1438" s="2" t="str">
        <f t="shared" si="22"/>
        <v>EG_LHWR</v>
      </c>
    </row>
    <row r="1439" spans="1:8" x14ac:dyDescent="0.25">
      <c r="A1439" t="s">
        <v>15</v>
      </c>
      <c r="B1439" t="s">
        <v>6</v>
      </c>
      <c r="C1439" t="s">
        <v>11</v>
      </c>
      <c r="D1439" t="s">
        <v>371</v>
      </c>
      <c r="E1439">
        <v>2039</v>
      </c>
      <c r="F1439">
        <v>0</v>
      </c>
      <c r="G1439">
        <v>1.4999999999999999E-2</v>
      </c>
      <c r="H1439" s="2" t="str">
        <f t="shared" si="22"/>
        <v>EG_LHWR</v>
      </c>
    </row>
    <row r="1440" spans="1:8" x14ac:dyDescent="0.25">
      <c r="A1440" t="s">
        <v>15</v>
      </c>
      <c r="B1440" t="s">
        <v>6</v>
      </c>
      <c r="C1440" t="s">
        <v>11</v>
      </c>
      <c r="D1440" t="s">
        <v>371</v>
      </c>
      <c r="E1440">
        <v>2040</v>
      </c>
      <c r="F1440">
        <v>0</v>
      </c>
      <c r="G1440">
        <v>1.4999999999999999E-2</v>
      </c>
      <c r="H1440" s="2" t="str">
        <f t="shared" si="22"/>
        <v>EG_LHWR</v>
      </c>
    </row>
    <row r="1441" spans="1:8" x14ac:dyDescent="0.25">
      <c r="A1441" t="s">
        <v>15</v>
      </c>
      <c r="B1441" t="s">
        <v>6</v>
      </c>
      <c r="C1441" t="s">
        <v>11</v>
      </c>
      <c r="D1441" t="s">
        <v>371</v>
      </c>
      <c r="E1441">
        <v>2041</v>
      </c>
      <c r="F1441">
        <v>0</v>
      </c>
      <c r="G1441">
        <v>1.4999999999999999E-2</v>
      </c>
      <c r="H1441" s="2" t="str">
        <f t="shared" si="22"/>
        <v>EG_LHWR</v>
      </c>
    </row>
    <row r="1442" spans="1:8" x14ac:dyDescent="0.25">
      <c r="A1442" t="s">
        <v>15</v>
      </c>
      <c r="B1442" t="s">
        <v>6</v>
      </c>
      <c r="C1442" t="s">
        <v>11</v>
      </c>
      <c r="D1442" t="s">
        <v>370</v>
      </c>
      <c r="E1442">
        <v>2024</v>
      </c>
      <c r="F1442">
        <v>0</v>
      </c>
      <c r="G1442">
        <v>0</v>
      </c>
      <c r="H1442" s="2" t="str">
        <f t="shared" si="22"/>
        <v>EG_LHWR</v>
      </c>
    </row>
    <row r="1443" spans="1:8" x14ac:dyDescent="0.25">
      <c r="A1443" t="s">
        <v>15</v>
      </c>
      <c r="B1443" t="s">
        <v>6</v>
      </c>
      <c r="C1443" t="s">
        <v>11</v>
      </c>
      <c r="D1443" t="s">
        <v>370</v>
      </c>
      <c r="E1443">
        <v>2025</v>
      </c>
      <c r="F1443">
        <v>0</v>
      </c>
      <c r="G1443">
        <v>0</v>
      </c>
      <c r="H1443" s="2" t="str">
        <f t="shared" si="22"/>
        <v>EG_LHWR</v>
      </c>
    </row>
    <row r="1444" spans="1:8" x14ac:dyDescent="0.25">
      <c r="A1444" t="s">
        <v>15</v>
      </c>
      <c r="B1444" t="s">
        <v>6</v>
      </c>
      <c r="C1444" t="s">
        <v>11</v>
      </c>
      <c r="D1444" t="s">
        <v>370</v>
      </c>
      <c r="E1444">
        <v>2026</v>
      </c>
      <c r="F1444">
        <v>0</v>
      </c>
      <c r="G1444">
        <v>0</v>
      </c>
      <c r="H1444" s="2" t="str">
        <f t="shared" si="22"/>
        <v>EG_LHWR</v>
      </c>
    </row>
    <row r="1445" spans="1:8" x14ac:dyDescent="0.25">
      <c r="A1445" t="s">
        <v>15</v>
      </c>
      <c r="B1445" t="s">
        <v>6</v>
      </c>
      <c r="C1445" t="s">
        <v>11</v>
      </c>
      <c r="D1445" t="s">
        <v>370</v>
      </c>
      <c r="E1445">
        <v>2027</v>
      </c>
      <c r="F1445">
        <v>0</v>
      </c>
      <c r="G1445">
        <v>0</v>
      </c>
      <c r="H1445" s="2" t="str">
        <f t="shared" si="22"/>
        <v>EG_LHWR</v>
      </c>
    </row>
    <row r="1446" spans="1:8" x14ac:dyDescent="0.25">
      <c r="A1446" t="s">
        <v>15</v>
      </c>
      <c r="B1446" t="s">
        <v>6</v>
      </c>
      <c r="C1446" t="s">
        <v>11</v>
      </c>
      <c r="D1446" t="s">
        <v>370</v>
      </c>
      <c r="E1446">
        <v>2028</v>
      </c>
      <c r="F1446">
        <v>0</v>
      </c>
      <c r="G1446">
        <v>0</v>
      </c>
      <c r="H1446" s="2" t="str">
        <f t="shared" si="22"/>
        <v>EG_LHWR</v>
      </c>
    </row>
    <row r="1447" spans="1:8" x14ac:dyDescent="0.25">
      <c r="A1447" t="s">
        <v>15</v>
      </c>
      <c r="B1447" t="s">
        <v>6</v>
      </c>
      <c r="C1447" t="s">
        <v>11</v>
      </c>
      <c r="D1447" t="s">
        <v>370</v>
      </c>
      <c r="E1447">
        <v>2029</v>
      </c>
      <c r="F1447">
        <v>0</v>
      </c>
      <c r="G1447">
        <v>0</v>
      </c>
      <c r="H1447" s="2" t="str">
        <f t="shared" si="22"/>
        <v>EG_LHWR</v>
      </c>
    </row>
    <row r="1448" spans="1:8" x14ac:dyDescent="0.25">
      <c r="A1448" t="s">
        <v>15</v>
      </c>
      <c r="B1448" t="s">
        <v>6</v>
      </c>
      <c r="C1448" t="s">
        <v>11</v>
      </c>
      <c r="D1448" t="s">
        <v>370</v>
      </c>
      <c r="E1448">
        <v>2030</v>
      </c>
      <c r="F1448">
        <v>0</v>
      </c>
      <c r="G1448">
        <v>0</v>
      </c>
      <c r="H1448" s="2" t="str">
        <f t="shared" si="22"/>
        <v>EG_LHWR</v>
      </c>
    </row>
    <row r="1449" spans="1:8" x14ac:dyDescent="0.25">
      <c r="A1449" t="s">
        <v>15</v>
      </c>
      <c r="B1449" t="s">
        <v>6</v>
      </c>
      <c r="C1449" t="s">
        <v>11</v>
      </c>
      <c r="D1449" t="s">
        <v>370</v>
      </c>
      <c r="E1449">
        <v>2031</v>
      </c>
      <c r="F1449">
        <v>0</v>
      </c>
      <c r="G1449">
        <v>0</v>
      </c>
      <c r="H1449" s="2" t="str">
        <f t="shared" si="22"/>
        <v>EG_LHWR</v>
      </c>
    </row>
    <row r="1450" spans="1:8" x14ac:dyDescent="0.25">
      <c r="A1450" t="s">
        <v>15</v>
      </c>
      <c r="B1450" t="s">
        <v>6</v>
      </c>
      <c r="C1450" t="s">
        <v>11</v>
      </c>
      <c r="D1450" t="s">
        <v>370</v>
      </c>
      <c r="E1450">
        <v>2032</v>
      </c>
      <c r="F1450">
        <v>0</v>
      </c>
      <c r="G1450">
        <v>1E-3</v>
      </c>
      <c r="H1450" s="2" t="str">
        <f t="shared" si="22"/>
        <v>EG_LHWR</v>
      </c>
    </row>
    <row r="1451" spans="1:8" x14ac:dyDescent="0.25">
      <c r="A1451" t="s">
        <v>15</v>
      </c>
      <c r="B1451" t="s">
        <v>6</v>
      </c>
      <c r="C1451" t="s">
        <v>11</v>
      </c>
      <c r="D1451" t="s">
        <v>370</v>
      </c>
      <c r="E1451">
        <v>2033</v>
      </c>
      <c r="F1451">
        <v>0</v>
      </c>
      <c r="G1451">
        <v>5.0000000000000001E-3</v>
      </c>
      <c r="H1451" s="2" t="str">
        <f t="shared" si="22"/>
        <v>EG_LHWR</v>
      </c>
    </row>
    <row r="1452" spans="1:8" x14ac:dyDescent="0.25">
      <c r="A1452" t="s">
        <v>15</v>
      </c>
      <c r="B1452" t="s">
        <v>6</v>
      </c>
      <c r="C1452" t="s">
        <v>11</v>
      </c>
      <c r="D1452" t="s">
        <v>370</v>
      </c>
      <c r="E1452">
        <v>2034</v>
      </c>
      <c r="F1452">
        <v>0</v>
      </c>
      <c r="G1452">
        <v>6.0000000000000001E-3</v>
      </c>
      <c r="H1452" s="2" t="str">
        <f t="shared" si="22"/>
        <v>EG_LHWR</v>
      </c>
    </row>
    <row r="1453" spans="1:8" x14ac:dyDescent="0.25">
      <c r="A1453" t="s">
        <v>15</v>
      </c>
      <c r="B1453" t="s">
        <v>6</v>
      </c>
      <c r="C1453" t="s">
        <v>11</v>
      </c>
      <c r="D1453" t="s">
        <v>370</v>
      </c>
      <c r="E1453">
        <v>2035</v>
      </c>
      <c r="F1453">
        <v>0</v>
      </c>
      <c r="G1453">
        <v>6.0000000000000001E-3</v>
      </c>
      <c r="H1453" s="2" t="str">
        <f t="shared" si="22"/>
        <v>EG_LHWR</v>
      </c>
    </row>
    <row r="1454" spans="1:8" x14ac:dyDescent="0.25">
      <c r="A1454" t="s">
        <v>15</v>
      </c>
      <c r="B1454" t="s">
        <v>6</v>
      </c>
      <c r="C1454" t="s">
        <v>11</v>
      </c>
      <c r="D1454" t="s">
        <v>370</v>
      </c>
      <c r="E1454">
        <v>2036</v>
      </c>
      <c r="F1454">
        <v>0</v>
      </c>
      <c r="G1454">
        <v>6.0000000000000001E-3</v>
      </c>
      <c r="H1454" s="2" t="str">
        <f t="shared" si="22"/>
        <v>EG_LHWR</v>
      </c>
    </row>
    <row r="1455" spans="1:8" x14ac:dyDescent="0.25">
      <c r="A1455" t="s">
        <v>15</v>
      </c>
      <c r="B1455" t="s">
        <v>6</v>
      </c>
      <c r="C1455" t="s">
        <v>11</v>
      </c>
      <c r="D1455" t="s">
        <v>370</v>
      </c>
      <c r="E1455">
        <v>2037</v>
      </c>
      <c r="F1455">
        <v>0</v>
      </c>
      <c r="G1455">
        <v>0</v>
      </c>
      <c r="H1455" s="2" t="str">
        <f t="shared" si="22"/>
        <v>EG_LHWR</v>
      </c>
    </row>
    <row r="1456" spans="1:8" x14ac:dyDescent="0.25">
      <c r="A1456" t="s">
        <v>15</v>
      </c>
      <c r="B1456" t="s">
        <v>6</v>
      </c>
      <c r="C1456" t="s">
        <v>11</v>
      </c>
      <c r="D1456" t="s">
        <v>370</v>
      </c>
      <c r="E1456">
        <v>2038</v>
      </c>
      <c r="F1456">
        <v>0</v>
      </c>
      <c r="G1456">
        <v>6.0000000000000001E-3</v>
      </c>
      <c r="H1456" s="2" t="str">
        <f t="shared" si="22"/>
        <v>EG_LHWR</v>
      </c>
    </row>
    <row r="1457" spans="1:8" x14ac:dyDescent="0.25">
      <c r="A1457" t="s">
        <v>15</v>
      </c>
      <c r="B1457" t="s">
        <v>6</v>
      </c>
      <c r="C1457" t="s">
        <v>11</v>
      </c>
      <c r="D1457" t="s">
        <v>370</v>
      </c>
      <c r="E1457">
        <v>2039</v>
      </c>
      <c r="F1457">
        <v>0</v>
      </c>
      <c r="G1457">
        <v>6.0000000000000001E-3</v>
      </c>
      <c r="H1457" s="2" t="str">
        <f t="shared" si="22"/>
        <v>EG_LHWR</v>
      </c>
    </row>
    <row r="1458" spans="1:8" x14ac:dyDescent="0.25">
      <c r="A1458" t="s">
        <v>15</v>
      </c>
      <c r="B1458" t="s">
        <v>6</v>
      </c>
      <c r="C1458" t="s">
        <v>11</v>
      </c>
      <c r="D1458" t="s">
        <v>370</v>
      </c>
      <c r="E1458">
        <v>2040</v>
      </c>
      <c r="F1458">
        <v>0</v>
      </c>
      <c r="G1458">
        <v>6.0000000000000001E-3</v>
      </c>
      <c r="H1458" s="2" t="str">
        <f t="shared" si="22"/>
        <v>EG_LHWR</v>
      </c>
    </row>
    <row r="1459" spans="1:8" x14ac:dyDescent="0.25">
      <c r="A1459" t="s">
        <v>15</v>
      </c>
      <c r="B1459" t="s">
        <v>6</v>
      </c>
      <c r="C1459" t="s">
        <v>11</v>
      </c>
      <c r="D1459" t="s">
        <v>370</v>
      </c>
      <c r="E1459">
        <v>2041</v>
      </c>
      <c r="F1459">
        <v>0</v>
      </c>
      <c r="G1459">
        <v>6.0000000000000001E-3</v>
      </c>
      <c r="H1459" s="2" t="str">
        <f t="shared" si="22"/>
        <v>EG_LHWR</v>
      </c>
    </row>
    <row r="1460" spans="1:8" x14ac:dyDescent="0.25">
      <c r="A1460" t="s">
        <v>15</v>
      </c>
      <c r="B1460" t="s">
        <v>6</v>
      </c>
      <c r="C1460" t="s">
        <v>11</v>
      </c>
      <c r="D1460" t="s">
        <v>369</v>
      </c>
      <c r="E1460">
        <v>2024</v>
      </c>
      <c r="F1460">
        <v>0</v>
      </c>
      <c r="G1460">
        <v>0</v>
      </c>
      <c r="H1460" s="2" t="str">
        <f t="shared" si="22"/>
        <v>EG_LHWR</v>
      </c>
    </row>
    <row r="1461" spans="1:8" x14ac:dyDescent="0.25">
      <c r="A1461" t="s">
        <v>15</v>
      </c>
      <c r="B1461" t="s">
        <v>6</v>
      </c>
      <c r="C1461" t="s">
        <v>11</v>
      </c>
      <c r="D1461" t="s">
        <v>369</v>
      </c>
      <c r="E1461">
        <v>2025</v>
      </c>
      <c r="F1461">
        <v>0</v>
      </c>
      <c r="G1461">
        <v>0</v>
      </c>
      <c r="H1461" s="2" t="str">
        <f t="shared" si="22"/>
        <v>EG_LHWR</v>
      </c>
    </row>
    <row r="1462" spans="1:8" x14ac:dyDescent="0.25">
      <c r="A1462" t="s">
        <v>15</v>
      </c>
      <c r="B1462" t="s">
        <v>6</v>
      </c>
      <c r="C1462" t="s">
        <v>11</v>
      </c>
      <c r="D1462" t="s">
        <v>369</v>
      </c>
      <c r="E1462">
        <v>2026</v>
      </c>
      <c r="F1462">
        <v>0</v>
      </c>
      <c r="G1462">
        <v>0</v>
      </c>
      <c r="H1462" s="2" t="str">
        <f t="shared" si="22"/>
        <v>EG_LHWR</v>
      </c>
    </row>
    <row r="1463" spans="1:8" x14ac:dyDescent="0.25">
      <c r="A1463" t="s">
        <v>15</v>
      </c>
      <c r="B1463" t="s">
        <v>6</v>
      </c>
      <c r="C1463" t="s">
        <v>11</v>
      </c>
      <c r="D1463" t="s">
        <v>369</v>
      </c>
      <c r="E1463">
        <v>2027</v>
      </c>
      <c r="F1463">
        <v>0</v>
      </c>
      <c r="G1463">
        <v>0</v>
      </c>
      <c r="H1463" s="2" t="str">
        <f t="shared" si="22"/>
        <v>EG_LHWR</v>
      </c>
    </row>
    <row r="1464" spans="1:8" x14ac:dyDescent="0.25">
      <c r="A1464" t="s">
        <v>15</v>
      </c>
      <c r="B1464" t="s">
        <v>6</v>
      </c>
      <c r="C1464" t="s">
        <v>11</v>
      </c>
      <c r="D1464" t="s">
        <v>369</v>
      </c>
      <c r="E1464">
        <v>2028</v>
      </c>
      <c r="F1464">
        <v>0</v>
      </c>
      <c r="G1464">
        <v>0</v>
      </c>
      <c r="H1464" s="2" t="str">
        <f t="shared" si="22"/>
        <v>EG_LHWR</v>
      </c>
    </row>
    <row r="1465" spans="1:8" x14ac:dyDescent="0.25">
      <c r="A1465" t="s">
        <v>15</v>
      </c>
      <c r="B1465" t="s">
        <v>6</v>
      </c>
      <c r="C1465" t="s">
        <v>11</v>
      </c>
      <c r="D1465" t="s">
        <v>369</v>
      </c>
      <c r="E1465">
        <v>2029</v>
      </c>
      <c r="F1465">
        <v>0</v>
      </c>
      <c r="G1465">
        <v>0</v>
      </c>
      <c r="H1465" s="2" t="str">
        <f t="shared" si="22"/>
        <v>EG_LHWR</v>
      </c>
    </row>
    <row r="1466" spans="1:8" x14ac:dyDescent="0.25">
      <c r="A1466" t="s">
        <v>15</v>
      </c>
      <c r="B1466" t="s">
        <v>6</v>
      </c>
      <c r="C1466" t="s">
        <v>11</v>
      </c>
      <c r="D1466" t="s">
        <v>369</v>
      </c>
      <c r="E1466">
        <v>2030</v>
      </c>
      <c r="F1466">
        <v>0</v>
      </c>
      <c r="G1466">
        <v>0</v>
      </c>
      <c r="H1466" s="2" t="str">
        <f t="shared" si="22"/>
        <v>EG_LHWR</v>
      </c>
    </row>
    <row r="1467" spans="1:8" x14ac:dyDescent="0.25">
      <c r="A1467" t="s">
        <v>15</v>
      </c>
      <c r="B1467" t="s">
        <v>6</v>
      </c>
      <c r="C1467" t="s">
        <v>11</v>
      </c>
      <c r="D1467" t="s">
        <v>369</v>
      </c>
      <c r="E1467">
        <v>2031</v>
      </c>
      <c r="F1467">
        <v>0</v>
      </c>
      <c r="G1467">
        <v>0</v>
      </c>
      <c r="H1467" s="2" t="str">
        <f t="shared" si="22"/>
        <v>EG_LHWR</v>
      </c>
    </row>
    <row r="1468" spans="1:8" x14ac:dyDescent="0.25">
      <c r="A1468" t="s">
        <v>15</v>
      </c>
      <c r="B1468" t="s">
        <v>6</v>
      </c>
      <c r="C1468" t="s">
        <v>11</v>
      </c>
      <c r="D1468" t="s">
        <v>369</v>
      </c>
      <c r="E1468">
        <v>2032</v>
      </c>
      <c r="F1468">
        <v>0</v>
      </c>
      <c r="G1468">
        <v>5.0000000000000001E-3</v>
      </c>
      <c r="H1468" s="2" t="str">
        <f t="shared" si="22"/>
        <v>EG_LHWR</v>
      </c>
    </row>
    <row r="1469" spans="1:8" x14ac:dyDescent="0.25">
      <c r="A1469" t="s">
        <v>15</v>
      </c>
      <c r="B1469" t="s">
        <v>6</v>
      </c>
      <c r="C1469" t="s">
        <v>11</v>
      </c>
      <c r="D1469" t="s">
        <v>369</v>
      </c>
      <c r="E1469">
        <v>2033</v>
      </c>
      <c r="F1469">
        <v>0</v>
      </c>
      <c r="G1469">
        <v>2.7E-2</v>
      </c>
      <c r="H1469" s="2" t="str">
        <f t="shared" si="22"/>
        <v>EG_LHWR</v>
      </c>
    </row>
    <row r="1470" spans="1:8" x14ac:dyDescent="0.25">
      <c r="A1470" t="s">
        <v>15</v>
      </c>
      <c r="B1470" t="s">
        <v>6</v>
      </c>
      <c r="C1470" t="s">
        <v>11</v>
      </c>
      <c r="D1470" t="s">
        <v>369</v>
      </c>
      <c r="E1470">
        <v>2034</v>
      </c>
      <c r="F1470">
        <v>0</v>
      </c>
      <c r="G1470">
        <v>2.9000000000000001E-2</v>
      </c>
      <c r="H1470" s="2" t="str">
        <f t="shared" si="22"/>
        <v>EG_LHWR</v>
      </c>
    </row>
    <row r="1471" spans="1:8" x14ac:dyDescent="0.25">
      <c r="A1471" t="s">
        <v>15</v>
      </c>
      <c r="B1471" t="s">
        <v>6</v>
      </c>
      <c r="C1471" t="s">
        <v>11</v>
      </c>
      <c r="D1471" t="s">
        <v>369</v>
      </c>
      <c r="E1471">
        <v>2035</v>
      </c>
      <c r="F1471">
        <v>0</v>
      </c>
      <c r="G1471">
        <v>3.2000000000000001E-2</v>
      </c>
      <c r="H1471" s="2" t="str">
        <f t="shared" si="22"/>
        <v>EG_LHWR</v>
      </c>
    </row>
    <row r="1472" spans="1:8" x14ac:dyDescent="0.25">
      <c r="A1472" t="s">
        <v>15</v>
      </c>
      <c r="B1472" t="s">
        <v>6</v>
      </c>
      <c r="C1472" t="s">
        <v>11</v>
      </c>
      <c r="D1472" t="s">
        <v>369</v>
      </c>
      <c r="E1472">
        <v>2036</v>
      </c>
      <c r="F1472">
        <v>0</v>
      </c>
      <c r="G1472">
        <v>3.2000000000000001E-2</v>
      </c>
      <c r="H1472" s="2" t="str">
        <f t="shared" si="22"/>
        <v>EG_LHWR</v>
      </c>
    </row>
    <row r="1473" spans="1:8" x14ac:dyDescent="0.25">
      <c r="A1473" t="s">
        <v>15</v>
      </c>
      <c r="B1473" t="s">
        <v>6</v>
      </c>
      <c r="C1473" t="s">
        <v>11</v>
      </c>
      <c r="D1473" t="s">
        <v>369</v>
      </c>
      <c r="E1473">
        <v>2037</v>
      </c>
      <c r="F1473">
        <v>0</v>
      </c>
      <c r="G1473">
        <v>0</v>
      </c>
      <c r="H1473" s="2" t="str">
        <f t="shared" si="22"/>
        <v>EG_LHWR</v>
      </c>
    </row>
    <row r="1474" spans="1:8" x14ac:dyDescent="0.25">
      <c r="A1474" t="s">
        <v>15</v>
      </c>
      <c r="B1474" t="s">
        <v>6</v>
      </c>
      <c r="C1474" t="s">
        <v>11</v>
      </c>
      <c r="D1474" t="s">
        <v>369</v>
      </c>
      <c r="E1474">
        <v>2038</v>
      </c>
      <c r="F1474">
        <v>0</v>
      </c>
      <c r="G1474">
        <v>3.2000000000000001E-2</v>
      </c>
      <c r="H1474" s="2" t="str">
        <f t="shared" si="22"/>
        <v>EG_LHWR</v>
      </c>
    </row>
    <row r="1475" spans="1:8" x14ac:dyDescent="0.25">
      <c r="A1475" t="s">
        <v>15</v>
      </c>
      <c r="B1475" t="s">
        <v>6</v>
      </c>
      <c r="C1475" t="s">
        <v>11</v>
      </c>
      <c r="D1475" t="s">
        <v>369</v>
      </c>
      <c r="E1475">
        <v>2039</v>
      </c>
      <c r="F1475">
        <v>0</v>
      </c>
      <c r="G1475">
        <v>3.2000000000000001E-2</v>
      </c>
      <c r="H1475" s="2" t="str">
        <f t="shared" ref="H1475:H1538" si="23">_xlfn.CONCAT(A1475,C1475)</f>
        <v>EG_LHWR</v>
      </c>
    </row>
    <row r="1476" spans="1:8" x14ac:dyDescent="0.25">
      <c r="A1476" t="s">
        <v>15</v>
      </c>
      <c r="B1476" t="s">
        <v>6</v>
      </c>
      <c r="C1476" t="s">
        <v>11</v>
      </c>
      <c r="D1476" t="s">
        <v>369</v>
      </c>
      <c r="E1476">
        <v>2040</v>
      </c>
      <c r="F1476">
        <v>0</v>
      </c>
      <c r="G1476">
        <v>3.2000000000000001E-2</v>
      </c>
      <c r="H1476" s="2" t="str">
        <f t="shared" si="23"/>
        <v>EG_LHWR</v>
      </c>
    </row>
    <row r="1477" spans="1:8" x14ac:dyDescent="0.25">
      <c r="A1477" t="s">
        <v>15</v>
      </c>
      <c r="B1477" t="s">
        <v>6</v>
      </c>
      <c r="C1477" t="s">
        <v>11</v>
      </c>
      <c r="D1477" t="s">
        <v>369</v>
      </c>
      <c r="E1477">
        <v>2041</v>
      </c>
      <c r="F1477">
        <v>0</v>
      </c>
      <c r="G1477">
        <v>3.2000000000000001E-2</v>
      </c>
      <c r="H1477" s="2" t="str">
        <f t="shared" si="23"/>
        <v>EG_LHWR</v>
      </c>
    </row>
    <row r="1478" spans="1:8" x14ac:dyDescent="0.25">
      <c r="A1478" t="s">
        <v>15</v>
      </c>
      <c r="B1478" t="s">
        <v>6</v>
      </c>
      <c r="C1478" t="s">
        <v>11</v>
      </c>
      <c r="D1478" t="s">
        <v>368</v>
      </c>
      <c r="E1478">
        <v>2024</v>
      </c>
      <c r="F1478">
        <v>0</v>
      </c>
      <c r="G1478">
        <v>0</v>
      </c>
      <c r="H1478" s="2" t="str">
        <f t="shared" si="23"/>
        <v>EG_LHWR</v>
      </c>
    </row>
    <row r="1479" spans="1:8" x14ac:dyDescent="0.25">
      <c r="A1479" t="s">
        <v>15</v>
      </c>
      <c r="B1479" t="s">
        <v>6</v>
      </c>
      <c r="C1479" t="s">
        <v>11</v>
      </c>
      <c r="D1479" t="s">
        <v>368</v>
      </c>
      <c r="E1479">
        <v>2025</v>
      </c>
      <c r="F1479">
        <v>0</v>
      </c>
      <c r="G1479">
        <v>0</v>
      </c>
      <c r="H1479" s="2" t="str">
        <f t="shared" si="23"/>
        <v>EG_LHWR</v>
      </c>
    </row>
    <row r="1480" spans="1:8" x14ac:dyDescent="0.25">
      <c r="A1480" t="s">
        <v>15</v>
      </c>
      <c r="B1480" t="s">
        <v>6</v>
      </c>
      <c r="C1480" t="s">
        <v>11</v>
      </c>
      <c r="D1480" t="s">
        <v>368</v>
      </c>
      <c r="E1480">
        <v>2026</v>
      </c>
      <c r="F1480">
        <v>0</v>
      </c>
      <c r="G1480">
        <v>0</v>
      </c>
      <c r="H1480" s="2" t="str">
        <f t="shared" si="23"/>
        <v>EG_LHWR</v>
      </c>
    </row>
    <row r="1481" spans="1:8" x14ac:dyDescent="0.25">
      <c r="A1481" t="s">
        <v>15</v>
      </c>
      <c r="B1481" t="s">
        <v>6</v>
      </c>
      <c r="C1481" t="s">
        <v>11</v>
      </c>
      <c r="D1481" t="s">
        <v>368</v>
      </c>
      <c r="E1481">
        <v>2027</v>
      </c>
      <c r="F1481">
        <v>0</v>
      </c>
      <c r="G1481">
        <v>0</v>
      </c>
      <c r="H1481" s="2" t="str">
        <f t="shared" si="23"/>
        <v>EG_LHWR</v>
      </c>
    </row>
    <row r="1482" spans="1:8" x14ac:dyDescent="0.25">
      <c r="A1482" t="s">
        <v>15</v>
      </c>
      <c r="B1482" t="s">
        <v>6</v>
      </c>
      <c r="C1482" t="s">
        <v>11</v>
      </c>
      <c r="D1482" t="s">
        <v>368</v>
      </c>
      <c r="E1482">
        <v>2028</v>
      </c>
      <c r="F1482">
        <v>0</v>
      </c>
      <c r="G1482">
        <v>0</v>
      </c>
      <c r="H1482" s="2" t="str">
        <f t="shared" si="23"/>
        <v>EG_LHWR</v>
      </c>
    </row>
    <row r="1483" spans="1:8" x14ac:dyDescent="0.25">
      <c r="A1483" t="s">
        <v>15</v>
      </c>
      <c r="B1483" t="s">
        <v>6</v>
      </c>
      <c r="C1483" t="s">
        <v>11</v>
      </c>
      <c r="D1483" t="s">
        <v>368</v>
      </c>
      <c r="E1483">
        <v>2029</v>
      </c>
      <c r="F1483">
        <v>0</v>
      </c>
      <c r="G1483">
        <v>0</v>
      </c>
      <c r="H1483" s="2" t="str">
        <f t="shared" si="23"/>
        <v>EG_LHWR</v>
      </c>
    </row>
    <row r="1484" spans="1:8" x14ac:dyDescent="0.25">
      <c r="A1484" t="s">
        <v>15</v>
      </c>
      <c r="B1484" t="s">
        <v>6</v>
      </c>
      <c r="C1484" t="s">
        <v>11</v>
      </c>
      <c r="D1484" t="s">
        <v>368</v>
      </c>
      <c r="E1484">
        <v>2030</v>
      </c>
      <c r="F1484">
        <v>0</v>
      </c>
      <c r="G1484">
        <v>0</v>
      </c>
      <c r="H1484" s="2" t="str">
        <f t="shared" si="23"/>
        <v>EG_LHWR</v>
      </c>
    </row>
    <row r="1485" spans="1:8" x14ac:dyDescent="0.25">
      <c r="A1485" t="s">
        <v>15</v>
      </c>
      <c r="B1485" t="s">
        <v>6</v>
      </c>
      <c r="C1485" t="s">
        <v>11</v>
      </c>
      <c r="D1485" t="s">
        <v>368</v>
      </c>
      <c r="E1485">
        <v>2031</v>
      </c>
      <c r="F1485">
        <v>0</v>
      </c>
      <c r="G1485">
        <v>0</v>
      </c>
      <c r="H1485" s="2" t="str">
        <f t="shared" si="23"/>
        <v>EG_LHWR</v>
      </c>
    </row>
    <row r="1486" spans="1:8" x14ac:dyDescent="0.25">
      <c r="A1486" t="s">
        <v>15</v>
      </c>
      <c r="B1486" t="s">
        <v>6</v>
      </c>
      <c r="C1486" t="s">
        <v>11</v>
      </c>
      <c r="D1486" t="s">
        <v>368</v>
      </c>
      <c r="E1486">
        <v>2032</v>
      </c>
      <c r="F1486">
        <v>0</v>
      </c>
      <c r="G1486">
        <v>6.0000000000000001E-3</v>
      </c>
      <c r="H1486" s="2" t="str">
        <f t="shared" si="23"/>
        <v>EG_LHWR</v>
      </c>
    </row>
    <row r="1487" spans="1:8" x14ac:dyDescent="0.25">
      <c r="A1487" t="s">
        <v>15</v>
      </c>
      <c r="B1487" t="s">
        <v>6</v>
      </c>
      <c r="C1487" t="s">
        <v>11</v>
      </c>
      <c r="D1487" t="s">
        <v>368</v>
      </c>
      <c r="E1487">
        <v>2033</v>
      </c>
      <c r="F1487">
        <v>0</v>
      </c>
      <c r="G1487">
        <v>0.03</v>
      </c>
      <c r="H1487" s="2" t="str">
        <f t="shared" si="23"/>
        <v>EG_LHWR</v>
      </c>
    </row>
    <row r="1488" spans="1:8" x14ac:dyDescent="0.25">
      <c r="A1488" t="s">
        <v>15</v>
      </c>
      <c r="B1488" t="s">
        <v>6</v>
      </c>
      <c r="C1488" t="s">
        <v>11</v>
      </c>
      <c r="D1488" t="s">
        <v>368</v>
      </c>
      <c r="E1488">
        <v>2034</v>
      </c>
      <c r="F1488">
        <v>0</v>
      </c>
      <c r="G1488">
        <v>3.2000000000000001E-2</v>
      </c>
      <c r="H1488" s="2" t="str">
        <f t="shared" si="23"/>
        <v>EG_LHWR</v>
      </c>
    </row>
    <row r="1489" spans="1:8" x14ac:dyDescent="0.25">
      <c r="A1489" t="s">
        <v>15</v>
      </c>
      <c r="B1489" t="s">
        <v>6</v>
      </c>
      <c r="C1489" t="s">
        <v>11</v>
      </c>
      <c r="D1489" t="s">
        <v>368</v>
      </c>
      <c r="E1489">
        <v>2035</v>
      </c>
      <c r="F1489">
        <v>0</v>
      </c>
      <c r="G1489">
        <v>3.5000000000000003E-2</v>
      </c>
      <c r="H1489" s="2" t="str">
        <f t="shared" si="23"/>
        <v>EG_LHWR</v>
      </c>
    </row>
    <row r="1490" spans="1:8" x14ac:dyDescent="0.25">
      <c r="A1490" t="s">
        <v>15</v>
      </c>
      <c r="B1490" t="s">
        <v>6</v>
      </c>
      <c r="C1490" t="s">
        <v>11</v>
      </c>
      <c r="D1490" t="s">
        <v>368</v>
      </c>
      <c r="E1490">
        <v>2036</v>
      </c>
      <c r="F1490">
        <v>0</v>
      </c>
      <c r="G1490">
        <v>3.5000000000000003E-2</v>
      </c>
      <c r="H1490" s="2" t="str">
        <f t="shared" si="23"/>
        <v>EG_LHWR</v>
      </c>
    </row>
    <row r="1491" spans="1:8" x14ac:dyDescent="0.25">
      <c r="A1491" t="s">
        <v>15</v>
      </c>
      <c r="B1491" t="s">
        <v>6</v>
      </c>
      <c r="C1491" t="s">
        <v>11</v>
      </c>
      <c r="D1491" t="s">
        <v>368</v>
      </c>
      <c r="E1491">
        <v>2037</v>
      </c>
      <c r="F1491">
        <v>0</v>
      </c>
      <c r="G1491">
        <v>0</v>
      </c>
      <c r="H1491" s="2" t="str">
        <f t="shared" si="23"/>
        <v>EG_LHWR</v>
      </c>
    </row>
    <row r="1492" spans="1:8" x14ac:dyDescent="0.25">
      <c r="A1492" t="s">
        <v>15</v>
      </c>
      <c r="B1492" t="s">
        <v>6</v>
      </c>
      <c r="C1492" t="s">
        <v>11</v>
      </c>
      <c r="D1492" t="s">
        <v>368</v>
      </c>
      <c r="E1492">
        <v>2038</v>
      </c>
      <c r="F1492">
        <v>0</v>
      </c>
      <c r="G1492">
        <v>3.5000000000000003E-2</v>
      </c>
      <c r="H1492" s="2" t="str">
        <f t="shared" si="23"/>
        <v>EG_LHWR</v>
      </c>
    </row>
    <row r="1493" spans="1:8" x14ac:dyDescent="0.25">
      <c r="A1493" t="s">
        <v>15</v>
      </c>
      <c r="B1493" t="s">
        <v>6</v>
      </c>
      <c r="C1493" t="s">
        <v>11</v>
      </c>
      <c r="D1493" t="s">
        <v>368</v>
      </c>
      <c r="E1493">
        <v>2039</v>
      </c>
      <c r="F1493">
        <v>0</v>
      </c>
      <c r="G1493">
        <v>3.5000000000000003E-2</v>
      </c>
      <c r="H1493" s="2" t="str">
        <f t="shared" si="23"/>
        <v>EG_LHWR</v>
      </c>
    </row>
    <row r="1494" spans="1:8" x14ac:dyDescent="0.25">
      <c r="A1494" t="s">
        <v>15</v>
      </c>
      <c r="B1494" t="s">
        <v>6</v>
      </c>
      <c r="C1494" t="s">
        <v>11</v>
      </c>
      <c r="D1494" t="s">
        <v>368</v>
      </c>
      <c r="E1494">
        <v>2040</v>
      </c>
      <c r="F1494">
        <v>0</v>
      </c>
      <c r="G1494">
        <v>3.5000000000000003E-2</v>
      </c>
      <c r="H1494" s="2" t="str">
        <f t="shared" si="23"/>
        <v>EG_LHWR</v>
      </c>
    </row>
    <row r="1495" spans="1:8" x14ac:dyDescent="0.25">
      <c r="A1495" t="s">
        <v>15</v>
      </c>
      <c r="B1495" t="s">
        <v>6</v>
      </c>
      <c r="C1495" t="s">
        <v>11</v>
      </c>
      <c r="D1495" t="s">
        <v>368</v>
      </c>
      <c r="E1495">
        <v>2041</v>
      </c>
      <c r="F1495">
        <v>0</v>
      </c>
      <c r="G1495">
        <v>3.5000000000000003E-2</v>
      </c>
      <c r="H1495" s="2" t="str">
        <f t="shared" si="23"/>
        <v>EG_LHWR</v>
      </c>
    </row>
    <row r="1496" spans="1:8" x14ac:dyDescent="0.25">
      <c r="A1496" t="s">
        <v>15</v>
      </c>
      <c r="B1496" t="s">
        <v>6</v>
      </c>
      <c r="C1496" t="s">
        <v>11</v>
      </c>
      <c r="D1496" t="s">
        <v>367</v>
      </c>
      <c r="E1496">
        <v>2024</v>
      </c>
      <c r="F1496">
        <v>0</v>
      </c>
      <c r="G1496">
        <v>0</v>
      </c>
      <c r="H1496" s="2" t="str">
        <f t="shared" si="23"/>
        <v>EG_LHWR</v>
      </c>
    </row>
    <row r="1497" spans="1:8" x14ac:dyDescent="0.25">
      <c r="A1497" t="s">
        <v>15</v>
      </c>
      <c r="B1497" t="s">
        <v>6</v>
      </c>
      <c r="C1497" t="s">
        <v>11</v>
      </c>
      <c r="D1497" t="s">
        <v>367</v>
      </c>
      <c r="E1497">
        <v>2025</v>
      </c>
      <c r="F1497">
        <v>0</v>
      </c>
      <c r="G1497">
        <v>0</v>
      </c>
      <c r="H1497" s="2" t="str">
        <f t="shared" si="23"/>
        <v>EG_LHWR</v>
      </c>
    </row>
    <row r="1498" spans="1:8" x14ac:dyDescent="0.25">
      <c r="A1498" t="s">
        <v>15</v>
      </c>
      <c r="B1498" t="s">
        <v>6</v>
      </c>
      <c r="C1498" t="s">
        <v>11</v>
      </c>
      <c r="D1498" t="s">
        <v>367</v>
      </c>
      <c r="E1498">
        <v>2026</v>
      </c>
      <c r="F1498">
        <v>0</v>
      </c>
      <c r="G1498">
        <v>0</v>
      </c>
      <c r="H1498" s="2" t="str">
        <f t="shared" si="23"/>
        <v>EG_LHWR</v>
      </c>
    </row>
    <row r="1499" spans="1:8" x14ac:dyDescent="0.25">
      <c r="A1499" t="s">
        <v>15</v>
      </c>
      <c r="B1499" t="s">
        <v>6</v>
      </c>
      <c r="C1499" t="s">
        <v>11</v>
      </c>
      <c r="D1499" t="s">
        <v>367</v>
      </c>
      <c r="E1499">
        <v>2027</v>
      </c>
      <c r="F1499">
        <v>0</v>
      </c>
      <c r="G1499">
        <v>0</v>
      </c>
      <c r="H1499" s="2" t="str">
        <f t="shared" si="23"/>
        <v>EG_LHWR</v>
      </c>
    </row>
    <row r="1500" spans="1:8" x14ac:dyDescent="0.25">
      <c r="A1500" t="s">
        <v>15</v>
      </c>
      <c r="B1500" t="s">
        <v>6</v>
      </c>
      <c r="C1500" t="s">
        <v>11</v>
      </c>
      <c r="D1500" t="s">
        <v>367</v>
      </c>
      <c r="E1500">
        <v>2028</v>
      </c>
      <c r="F1500">
        <v>0</v>
      </c>
      <c r="G1500">
        <v>0</v>
      </c>
      <c r="H1500" s="2" t="str">
        <f t="shared" si="23"/>
        <v>EG_LHWR</v>
      </c>
    </row>
    <row r="1501" spans="1:8" x14ac:dyDescent="0.25">
      <c r="A1501" t="s">
        <v>15</v>
      </c>
      <c r="B1501" t="s">
        <v>6</v>
      </c>
      <c r="C1501" t="s">
        <v>11</v>
      </c>
      <c r="D1501" t="s">
        <v>367</v>
      </c>
      <c r="E1501">
        <v>2029</v>
      </c>
      <c r="F1501">
        <v>0</v>
      </c>
      <c r="G1501">
        <v>0</v>
      </c>
      <c r="H1501" s="2" t="str">
        <f t="shared" si="23"/>
        <v>EG_LHWR</v>
      </c>
    </row>
    <row r="1502" spans="1:8" x14ac:dyDescent="0.25">
      <c r="A1502" t="s">
        <v>15</v>
      </c>
      <c r="B1502" t="s">
        <v>6</v>
      </c>
      <c r="C1502" t="s">
        <v>11</v>
      </c>
      <c r="D1502" t="s">
        <v>367</v>
      </c>
      <c r="E1502">
        <v>2030</v>
      </c>
      <c r="F1502">
        <v>0</v>
      </c>
      <c r="G1502">
        <v>0</v>
      </c>
      <c r="H1502" s="2" t="str">
        <f t="shared" si="23"/>
        <v>EG_LHWR</v>
      </c>
    </row>
    <row r="1503" spans="1:8" x14ac:dyDescent="0.25">
      <c r="A1503" t="s">
        <v>15</v>
      </c>
      <c r="B1503" t="s">
        <v>6</v>
      </c>
      <c r="C1503" t="s">
        <v>11</v>
      </c>
      <c r="D1503" t="s">
        <v>367</v>
      </c>
      <c r="E1503">
        <v>2031</v>
      </c>
      <c r="F1503">
        <v>0</v>
      </c>
      <c r="G1503">
        <v>0</v>
      </c>
      <c r="H1503" s="2" t="str">
        <f t="shared" si="23"/>
        <v>EG_LHWR</v>
      </c>
    </row>
    <row r="1504" spans="1:8" x14ac:dyDescent="0.25">
      <c r="A1504" t="s">
        <v>15</v>
      </c>
      <c r="B1504" t="s">
        <v>6</v>
      </c>
      <c r="C1504" t="s">
        <v>11</v>
      </c>
      <c r="D1504" t="s">
        <v>367</v>
      </c>
      <c r="E1504">
        <v>2032</v>
      </c>
      <c r="F1504">
        <v>0</v>
      </c>
      <c r="G1504">
        <v>0</v>
      </c>
      <c r="H1504" s="2" t="str">
        <f t="shared" si="23"/>
        <v>EG_LHWR</v>
      </c>
    </row>
    <row r="1505" spans="1:8" x14ac:dyDescent="0.25">
      <c r="A1505" t="s">
        <v>15</v>
      </c>
      <c r="B1505" t="s">
        <v>6</v>
      </c>
      <c r="C1505" t="s">
        <v>11</v>
      </c>
      <c r="D1505" t="s">
        <v>367</v>
      </c>
      <c r="E1505">
        <v>2033</v>
      </c>
      <c r="F1505">
        <v>0</v>
      </c>
      <c r="G1505">
        <v>0</v>
      </c>
      <c r="H1505" s="2" t="str">
        <f t="shared" si="23"/>
        <v>EG_LHWR</v>
      </c>
    </row>
    <row r="1506" spans="1:8" x14ac:dyDescent="0.25">
      <c r="A1506" t="s">
        <v>15</v>
      </c>
      <c r="B1506" t="s">
        <v>6</v>
      </c>
      <c r="C1506" t="s">
        <v>11</v>
      </c>
      <c r="D1506" t="s">
        <v>367</v>
      </c>
      <c r="E1506">
        <v>2034</v>
      </c>
      <c r="F1506">
        <v>0</v>
      </c>
      <c r="G1506">
        <v>0</v>
      </c>
      <c r="H1506" s="2" t="str">
        <f t="shared" si="23"/>
        <v>EG_LHWR</v>
      </c>
    </row>
    <row r="1507" spans="1:8" x14ac:dyDescent="0.25">
      <c r="A1507" t="s">
        <v>15</v>
      </c>
      <c r="B1507" t="s">
        <v>6</v>
      </c>
      <c r="C1507" t="s">
        <v>11</v>
      </c>
      <c r="D1507" t="s">
        <v>367</v>
      </c>
      <c r="E1507">
        <v>2035</v>
      </c>
      <c r="F1507">
        <v>0</v>
      </c>
      <c r="G1507">
        <v>0</v>
      </c>
      <c r="H1507" s="2" t="str">
        <f t="shared" si="23"/>
        <v>EG_LHWR</v>
      </c>
    </row>
    <row r="1508" spans="1:8" x14ac:dyDescent="0.25">
      <c r="A1508" t="s">
        <v>15</v>
      </c>
      <c r="B1508" t="s">
        <v>6</v>
      </c>
      <c r="C1508" t="s">
        <v>11</v>
      </c>
      <c r="D1508" t="s">
        <v>367</v>
      </c>
      <c r="E1508">
        <v>2036</v>
      </c>
      <c r="F1508">
        <v>0</v>
      </c>
      <c r="G1508">
        <v>0</v>
      </c>
      <c r="H1508" s="2" t="str">
        <f t="shared" si="23"/>
        <v>EG_LHWR</v>
      </c>
    </row>
    <row r="1509" spans="1:8" x14ac:dyDescent="0.25">
      <c r="A1509" t="s">
        <v>15</v>
      </c>
      <c r="B1509" t="s">
        <v>6</v>
      </c>
      <c r="C1509" t="s">
        <v>11</v>
      </c>
      <c r="D1509" t="s">
        <v>367</v>
      </c>
      <c r="E1509">
        <v>2037</v>
      </c>
      <c r="F1509">
        <v>0</v>
      </c>
      <c r="G1509">
        <v>0</v>
      </c>
      <c r="H1509" s="2" t="str">
        <f t="shared" si="23"/>
        <v>EG_LHWR</v>
      </c>
    </row>
    <row r="1510" spans="1:8" x14ac:dyDescent="0.25">
      <c r="A1510" t="s">
        <v>15</v>
      </c>
      <c r="B1510" t="s">
        <v>6</v>
      </c>
      <c r="C1510" t="s">
        <v>11</v>
      </c>
      <c r="D1510" t="s">
        <v>367</v>
      </c>
      <c r="E1510">
        <v>2038</v>
      </c>
      <c r="F1510">
        <v>0</v>
      </c>
      <c r="G1510">
        <v>0</v>
      </c>
      <c r="H1510" s="2" t="str">
        <f t="shared" si="23"/>
        <v>EG_LHWR</v>
      </c>
    </row>
    <row r="1511" spans="1:8" x14ac:dyDescent="0.25">
      <c r="A1511" t="s">
        <v>15</v>
      </c>
      <c r="B1511" t="s">
        <v>6</v>
      </c>
      <c r="C1511" t="s">
        <v>11</v>
      </c>
      <c r="D1511" t="s">
        <v>367</v>
      </c>
      <c r="E1511">
        <v>2039</v>
      </c>
      <c r="F1511">
        <v>0</v>
      </c>
      <c r="G1511">
        <v>0</v>
      </c>
      <c r="H1511" s="2" t="str">
        <f t="shared" si="23"/>
        <v>EG_LHWR</v>
      </c>
    </row>
    <row r="1512" spans="1:8" x14ac:dyDescent="0.25">
      <c r="A1512" t="s">
        <v>15</v>
      </c>
      <c r="B1512" t="s">
        <v>6</v>
      </c>
      <c r="C1512" t="s">
        <v>11</v>
      </c>
      <c r="D1512" t="s">
        <v>367</v>
      </c>
      <c r="E1512">
        <v>2040</v>
      </c>
      <c r="F1512">
        <v>0</v>
      </c>
      <c r="G1512">
        <v>0</v>
      </c>
      <c r="H1512" s="2" t="str">
        <f t="shared" si="23"/>
        <v>EG_LHWR</v>
      </c>
    </row>
    <row r="1513" spans="1:8" x14ac:dyDescent="0.25">
      <c r="A1513" t="s">
        <v>15</v>
      </c>
      <c r="B1513" t="s">
        <v>6</v>
      </c>
      <c r="C1513" t="s">
        <v>11</v>
      </c>
      <c r="D1513" t="s">
        <v>367</v>
      </c>
      <c r="E1513">
        <v>2041</v>
      </c>
      <c r="F1513">
        <v>0</v>
      </c>
      <c r="G1513">
        <v>0</v>
      </c>
      <c r="H1513" s="2" t="str">
        <f t="shared" si="23"/>
        <v>EG_LHWR</v>
      </c>
    </row>
    <row r="1514" spans="1:8" x14ac:dyDescent="0.25">
      <c r="A1514" t="s">
        <v>15</v>
      </c>
      <c r="B1514" t="s">
        <v>6</v>
      </c>
      <c r="C1514" t="s">
        <v>9</v>
      </c>
      <c r="D1514" t="s">
        <v>366</v>
      </c>
      <c r="E1514">
        <v>2024</v>
      </c>
      <c r="F1514">
        <v>0</v>
      </c>
      <c r="G1514">
        <v>0</v>
      </c>
      <c r="H1514" s="2" t="str">
        <f t="shared" si="23"/>
        <v>EG_LHNER</v>
      </c>
    </row>
    <row r="1515" spans="1:8" x14ac:dyDescent="0.25">
      <c r="A1515" t="s">
        <v>15</v>
      </c>
      <c r="B1515" t="s">
        <v>6</v>
      </c>
      <c r="C1515" t="s">
        <v>9</v>
      </c>
      <c r="D1515" t="s">
        <v>366</v>
      </c>
      <c r="E1515">
        <v>2025</v>
      </c>
      <c r="F1515">
        <v>0</v>
      </c>
      <c r="G1515">
        <v>0</v>
      </c>
      <c r="H1515" s="2" t="str">
        <f t="shared" si="23"/>
        <v>EG_LHNER</v>
      </c>
    </row>
    <row r="1516" spans="1:8" x14ac:dyDescent="0.25">
      <c r="A1516" t="s">
        <v>15</v>
      </c>
      <c r="B1516" t="s">
        <v>6</v>
      </c>
      <c r="C1516" t="s">
        <v>9</v>
      </c>
      <c r="D1516" t="s">
        <v>366</v>
      </c>
      <c r="E1516">
        <v>2026</v>
      </c>
      <c r="F1516">
        <v>1.5</v>
      </c>
      <c r="G1516">
        <v>1.5</v>
      </c>
      <c r="H1516" s="2" t="str">
        <f t="shared" si="23"/>
        <v>EG_LHNER</v>
      </c>
    </row>
    <row r="1517" spans="1:8" x14ac:dyDescent="0.25">
      <c r="A1517" t="s">
        <v>15</v>
      </c>
      <c r="B1517" t="s">
        <v>6</v>
      </c>
      <c r="C1517" t="s">
        <v>9</v>
      </c>
      <c r="D1517" t="s">
        <v>366</v>
      </c>
      <c r="E1517">
        <v>2027</v>
      </c>
      <c r="F1517">
        <v>0</v>
      </c>
      <c r="G1517">
        <v>0</v>
      </c>
      <c r="H1517" s="2" t="str">
        <f t="shared" si="23"/>
        <v>EG_LHNER</v>
      </c>
    </row>
    <row r="1518" spans="1:8" x14ac:dyDescent="0.25">
      <c r="A1518" t="s">
        <v>15</v>
      </c>
      <c r="B1518" t="s">
        <v>6</v>
      </c>
      <c r="C1518" t="s">
        <v>9</v>
      </c>
      <c r="D1518" t="s">
        <v>366</v>
      </c>
      <c r="E1518">
        <v>2028</v>
      </c>
      <c r="F1518">
        <v>0.12</v>
      </c>
      <c r="G1518">
        <v>0.12</v>
      </c>
      <c r="H1518" s="2" t="str">
        <f t="shared" si="23"/>
        <v>EG_LHNER</v>
      </c>
    </row>
    <row r="1519" spans="1:8" x14ac:dyDescent="0.25">
      <c r="A1519" t="s">
        <v>15</v>
      </c>
      <c r="B1519" t="s">
        <v>6</v>
      </c>
      <c r="C1519" t="s">
        <v>9</v>
      </c>
      <c r="D1519" t="s">
        <v>366</v>
      </c>
      <c r="E1519">
        <v>2029</v>
      </c>
      <c r="F1519">
        <v>0</v>
      </c>
      <c r="G1519">
        <v>0</v>
      </c>
      <c r="H1519" s="2" t="str">
        <f t="shared" si="23"/>
        <v>EG_LHNER</v>
      </c>
    </row>
    <row r="1520" spans="1:8" x14ac:dyDescent="0.25">
      <c r="A1520" t="s">
        <v>15</v>
      </c>
      <c r="B1520" t="s">
        <v>6</v>
      </c>
      <c r="C1520" t="s">
        <v>9</v>
      </c>
      <c r="D1520" t="s">
        <v>366</v>
      </c>
      <c r="E1520">
        <v>2030</v>
      </c>
      <c r="F1520">
        <v>0</v>
      </c>
      <c r="G1520">
        <v>0</v>
      </c>
      <c r="H1520" s="2" t="str">
        <f t="shared" si="23"/>
        <v>EG_LHNER</v>
      </c>
    </row>
    <row r="1521" spans="1:8" x14ac:dyDescent="0.25">
      <c r="A1521" t="s">
        <v>15</v>
      </c>
      <c r="B1521" t="s">
        <v>6</v>
      </c>
      <c r="C1521" t="s">
        <v>9</v>
      </c>
      <c r="D1521" t="s">
        <v>366</v>
      </c>
      <c r="E1521">
        <v>2031</v>
      </c>
      <c r="F1521">
        <v>0</v>
      </c>
      <c r="G1521">
        <v>0</v>
      </c>
      <c r="H1521" s="2" t="str">
        <f t="shared" si="23"/>
        <v>EG_LHNER</v>
      </c>
    </row>
    <row r="1522" spans="1:8" x14ac:dyDescent="0.25">
      <c r="A1522" t="s">
        <v>15</v>
      </c>
      <c r="B1522" t="s">
        <v>6</v>
      </c>
      <c r="C1522" t="s">
        <v>9</v>
      </c>
      <c r="D1522" t="s">
        <v>366</v>
      </c>
      <c r="E1522">
        <v>2032</v>
      </c>
      <c r="F1522">
        <v>0</v>
      </c>
      <c r="G1522">
        <v>1E-3</v>
      </c>
      <c r="H1522" s="2" t="str">
        <f t="shared" si="23"/>
        <v>EG_LHNER</v>
      </c>
    </row>
    <row r="1523" spans="1:8" x14ac:dyDescent="0.25">
      <c r="A1523" t="s">
        <v>15</v>
      </c>
      <c r="B1523" t="s">
        <v>6</v>
      </c>
      <c r="C1523" t="s">
        <v>9</v>
      </c>
      <c r="D1523" t="s">
        <v>366</v>
      </c>
      <c r="E1523">
        <v>2033</v>
      </c>
      <c r="F1523">
        <v>0</v>
      </c>
      <c r="G1523">
        <v>6.0000000000000001E-3</v>
      </c>
      <c r="H1523" s="2" t="str">
        <f t="shared" si="23"/>
        <v>EG_LHNER</v>
      </c>
    </row>
    <row r="1524" spans="1:8" x14ac:dyDescent="0.25">
      <c r="A1524" t="s">
        <v>15</v>
      </c>
      <c r="B1524" t="s">
        <v>6</v>
      </c>
      <c r="C1524" t="s">
        <v>9</v>
      </c>
      <c r="D1524" t="s">
        <v>366</v>
      </c>
      <c r="E1524">
        <v>2034</v>
      </c>
      <c r="F1524">
        <v>0</v>
      </c>
      <c r="G1524">
        <v>7.0000000000000001E-3</v>
      </c>
      <c r="H1524" s="2" t="str">
        <f t="shared" si="23"/>
        <v>EG_LHNER</v>
      </c>
    </row>
    <row r="1525" spans="1:8" x14ac:dyDescent="0.25">
      <c r="A1525" t="s">
        <v>15</v>
      </c>
      <c r="B1525" t="s">
        <v>6</v>
      </c>
      <c r="C1525" t="s">
        <v>9</v>
      </c>
      <c r="D1525" t="s">
        <v>366</v>
      </c>
      <c r="E1525">
        <v>2035</v>
      </c>
      <c r="F1525">
        <v>0</v>
      </c>
      <c r="G1525">
        <v>7.0000000000000001E-3</v>
      </c>
      <c r="H1525" s="2" t="str">
        <f t="shared" si="23"/>
        <v>EG_LHNER</v>
      </c>
    </row>
    <row r="1526" spans="1:8" x14ac:dyDescent="0.25">
      <c r="A1526" t="s">
        <v>15</v>
      </c>
      <c r="B1526" t="s">
        <v>6</v>
      </c>
      <c r="C1526" t="s">
        <v>9</v>
      </c>
      <c r="D1526" t="s">
        <v>366</v>
      </c>
      <c r="E1526">
        <v>2036</v>
      </c>
      <c r="F1526">
        <v>0</v>
      </c>
      <c r="G1526">
        <v>7.0000000000000001E-3</v>
      </c>
      <c r="H1526" s="2" t="str">
        <f t="shared" si="23"/>
        <v>EG_LHNER</v>
      </c>
    </row>
    <row r="1527" spans="1:8" x14ac:dyDescent="0.25">
      <c r="A1527" t="s">
        <v>15</v>
      </c>
      <c r="B1527" t="s">
        <v>6</v>
      </c>
      <c r="C1527" t="s">
        <v>9</v>
      </c>
      <c r="D1527" t="s">
        <v>366</v>
      </c>
      <c r="E1527">
        <v>2037</v>
      </c>
      <c r="F1527">
        <v>0</v>
      </c>
      <c r="G1527">
        <v>0</v>
      </c>
      <c r="H1527" s="2" t="str">
        <f t="shared" si="23"/>
        <v>EG_LHNER</v>
      </c>
    </row>
    <row r="1528" spans="1:8" x14ac:dyDescent="0.25">
      <c r="A1528" t="s">
        <v>15</v>
      </c>
      <c r="B1528" t="s">
        <v>6</v>
      </c>
      <c r="C1528" t="s">
        <v>9</v>
      </c>
      <c r="D1528" t="s">
        <v>366</v>
      </c>
      <c r="E1528">
        <v>2038</v>
      </c>
      <c r="F1528">
        <v>0</v>
      </c>
      <c r="G1528">
        <v>7.0000000000000001E-3</v>
      </c>
      <c r="H1528" s="2" t="str">
        <f t="shared" si="23"/>
        <v>EG_LHNER</v>
      </c>
    </row>
    <row r="1529" spans="1:8" x14ac:dyDescent="0.25">
      <c r="A1529" t="s">
        <v>15</v>
      </c>
      <c r="B1529" t="s">
        <v>6</v>
      </c>
      <c r="C1529" t="s">
        <v>9</v>
      </c>
      <c r="D1529" t="s">
        <v>366</v>
      </c>
      <c r="E1529">
        <v>2039</v>
      </c>
      <c r="F1529">
        <v>0</v>
      </c>
      <c r="G1529">
        <v>7.0000000000000001E-3</v>
      </c>
      <c r="H1529" s="2" t="str">
        <f t="shared" si="23"/>
        <v>EG_LHNER</v>
      </c>
    </row>
    <row r="1530" spans="1:8" x14ac:dyDescent="0.25">
      <c r="A1530" t="s">
        <v>15</v>
      </c>
      <c r="B1530" t="s">
        <v>6</v>
      </c>
      <c r="C1530" t="s">
        <v>9</v>
      </c>
      <c r="D1530" t="s">
        <v>366</v>
      </c>
      <c r="E1530">
        <v>2040</v>
      </c>
      <c r="F1530">
        <v>0</v>
      </c>
      <c r="G1530">
        <v>7.0000000000000001E-3</v>
      </c>
      <c r="H1530" s="2" t="str">
        <f t="shared" si="23"/>
        <v>EG_LHNER</v>
      </c>
    </row>
    <row r="1531" spans="1:8" x14ac:dyDescent="0.25">
      <c r="A1531" t="s">
        <v>15</v>
      </c>
      <c r="B1531" t="s">
        <v>6</v>
      </c>
      <c r="C1531" t="s">
        <v>9</v>
      </c>
      <c r="D1531" t="s">
        <v>366</v>
      </c>
      <c r="E1531">
        <v>2041</v>
      </c>
      <c r="F1531">
        <v>0</v>
      </c>
      <c r="G1531">
        <v>7.0000000000000001E-3</v>
      </c>
      <c r="H1531" s="2" t="str">
        <f t="shared" si="23"/>
        <v>EG_LHNER</v>
      </c>
    </row>
    <row r="1532" spans="1:8" x14ac:dyDescent="0.25">
      <c r="A1532" t="s">
        <v>15</v>
      </c>
      <c r="B1532" t="s">
        <v>6</v>
      </c>
      <c r="C1532" t="s">
        <v>9</v>
      </c>
      <c r="D1532" t="s">
        <v>365</v>
      </c>
      <c r="E1532">
        <v>2024</v>
      </c>
      <c r="F1532">
        <v>0</v>
      </c>
      <c r="G1532">
        <v>0</v>
      </c>
      <c r="H1532" s="2" t="str">
        <f t="shared" si="23"/>
        <v>EG_LHNER</v>
      </c>
    </row>
    <row r="1533" spans="1:8" x14ac:dyDescent="0.25">
      <c r="A1533" t="s">
        <v>15</v>
      </c>
      <c r="B1533" t="s">
        <v>6</v>
      </c>
      <c r="C1533" t="s">
        <v>9</v>
      </c>
      <c r="D1533" t="s">
        <v>365</v>
      </c>
      <c r="E1533">
        <v>2025</v>
      </c>
      <c r="F1533">
        <v>0.5</v>
      </c>
      <c r="G1533">
        <v>0.5</v>
      </c>
      <c r="H1533" s="2" t="str">
        <f t="shared" si="23"/>
        <v>EG_LHNER</v>
      </c>
    </row>
    <row r="1534" spans="1:8" x14ac:dyDescent="0.25">
      <c r="A1534" t="s">
        <v>15</v>
      </c>
      <c r="B1534" t="s">
        <v>6</v>
      </c>
      <c r="C1534" t="s">
        <v>9</v>
      </c>
      <c r="D1534" t="s">
        <v>365</v>
      </c>
      <c r="E1534">
        <v>2026</v>
      </c>
      <c r="F1534">
        <v>0</v>
      </c>
      <c r="G1534">
        <v>0</v>
      </c>
      <c r="H1534" s="2" t="str">
        <f t="shared" si="23"/>
        <v>EG_LHNER</v>
      </c>
    </row>
    <row r="1535" spans="1:8" x14ac:dyDescent="0.25">
      <c r="A1535" t="s">
        <v>15</v>
      </c>
      <c r="B1535" t="s">
        <v>6</v>
      </c>
      <c r="C1535" t="s">
        <v>9</v>
      </c>
      <c r="D1535" t="s">
        <v>365</v>
      </c>
      <c r="E1535">
        <v>2027</v>
      </c>
      <c r="F1535">
        <v>0</v>
      </c>
      <c r="G1535">
        <v>0</v>
      </c>
      <c r="H1535" s="2" t="str">
        <f t="shared" si="23"/>
        <v>EG_LHNER</v>
      </c>
    </row>
    <row r="1536" spans="1:8" x14ac:dyDescent="0.25">
      <c r="A1536" t="s">
        <v>15</v>
      </c>
      <c r="B1536" t="s">
        <v>6</v>
      </c>
      <c r="C1536" t="s">
        <v>9</v>
      </c>
      <c r="D1536" t="s">
        <v>365</v>
      </c>
      <c r="E1536">
        <v>2028</v>
      </c>
      <c r="F1536">
        <v>0</v>
      </c>
      <c r="G1536">
        <v>0</v>
      </c>
      <c r="H1536" s="2" t="str">
        <f t="shared" si="23"/>
        <v>EG_LHNER</v>
      </c>
    </row>
    <row r="1537" spans="1:8" x14ac:dyDescent="0.25">
      <c r="A1537" t="s">
        <v>15</v>
      </c>
      <c r="B1537" t="s">
        <v>6</v>
      </c>
      <c r="C1537" t="s">
        <v>9</v>
      </c>
      <c r="D1537" t="s">
        <v>365</v>
      </c>
      <c r="E1537">
        <v>2029</v>
      </c>
      <c r="F1537">
        <v>0</v>
      </c>
      <c r="G1537">
        <v>0</v>
      </c>
      <c r="H1537" s="2" t="str">
        <f t="shared" si="23"/>
        <v>EG_LHNER</v>
      </c>
    </row>
    <row r="1538" spans="1:8" x14ac:dyDescent="0.25">
      <c r="A1538" t="s">
        <v>15</v>
      </c>
      <c r="B1538" t="s">
        <v>6</v>
      </c>
      <c r="C1538" t="s">
        <v>9</v>
      </c>
      <c r="D1538" t="s">
        <v>365</v>
      </c>
      <c r="E1538">
        <v>2030</v>
      </c>
      <c r="F1538">
        <v>0</v>
      </c>
      <c r="G1538">
        <v>0</v>
      </c>
      <c r="H1538" s="2" t="str">
        <f t="shared" si="23"/>
        <v>EG_LHNER</v>
      </c>
    </row>
    <row r="1539" spans="1:8" x14ac:dyDescent="0.25">
      <c r="A1539" t="s">
        <v>15</v>
      </c>
      <c r="B1539" t="s">
        <v>6</v>
      </c>
      <c r="C1539" t="s">
        <v>9</v>
      </c>
      <c r="D1539" t="s">
        <v>365</v>
      </c>
      <c r="E1539">
        <v>2031</v>
      </c>
      <c r="F1539">
        <v>0</v>
      </c>
      <c r="G1539">
        <v>0</v>
      </c>
      <c r="H1539" s="2" t="str">
        <f t="shared" ref="H1539:H1602" si="24">_xlfn.CONCAT(A1539,C1539)</f>
        <v>EG_LHNER</v>
      </c>
    </row>
    <row r="1540" spans="1:8" x14ac:dyDescent="0.25">
      <c r="A1540" t="s">
        <v>15</v>
      </c>
      <c r="B1540" t="s">
        <v>6</v>
      </c>
      <c r="C1540" t="s">
        <v>9</v>
      </c>
      <c r="D1540" t="s">
        <v>365</v>
      </c>
      <c r="E1540">
        <v>2032</v>
      </c>
      <c r="F1540">
        <v>0</v>
      </c>
      <c r="G1540">
        <v>0.106</v>
      </c>
      <c r="H1540" s="2" t="str">
        <f t="shared" si="24"/>
        <v>EG_LHNER</v>
      </c>
    </row>
    <row r="1541" spans="1:8" x14ac:dyDescent="0.25">
      <c r="A1541" t="s">
        <v>15</v>
      </c>
      <c r="B1541" t="s">
        <v>6</v>
      </c>
      <c r="C1541" t="s">
        <v>9</v>
      </c>
      <c r="D1541" t="s">
        <v>365</v>
      </c>
      <c r="E1541">
        <v>2033</v>
      </c>
      <c r="F1541">
        <v>0</v>
      </c>
      <c r="G1541">
        <v>0.52400000000000002</v>
      </c>
      <c r="H1541" s="2" t="str">
        <f t="shared" si="24"/>
        <v>EG_LHNER</v>
      </c>
    </row>
    <row r="1542" spans="1:8" x14ac:dyDescent="0.25">
      <c r="A1542" t="s">
        <v>15</v>
      </c>
      <c r="B1542" t="s">
        <v>6</v>
      </c>
      <c r="C1542" t="s">
        <v>9</v>
      </c>
      <c r="D1542" t="s">
        <v>365</v>
      </c>
      <c r="E1542">
        <v>2034</v>
      </c>
      <c r="F1542">
        <v>0</v>
      </c>
      <c r="G1542">
        <v>0.56000000000000005</v>
      </c>
      <c r="H1542" s="2" t="str">
        <f t="shared" si="24"/>
        <v>EG_LHNER</v>
      </c>
    </row>
    <row r="1543" spans="1:8" x14ac:dyDescent="0.25">
      <c r="A1543" t="s">
        <v>15</v>
      </c>
      <c r="B1543" t="s">
        <v>6</v>
      </c>
      <c r="C1543" t="s">
        <v>9</v>
      </c>
      <c r="D1543" t="s">
        <v>365</v>
      </c>
      <c r="E1543">
        <v>2035</v>
      </c>
      <c r="F1543">
        <v>0</v>
      </c>
      <c r="G1543">
        <v>0.622</v>
      </c>
      <c r="H1543" s="2" t="str">
        <f t="shared" si="24"/>
        <v>EG_LHNER</v>
      </c>
    </row>
    <row r="1544" spans="1:8" x14ac:dyDescent="0.25">
      <c r="A1544" t="s">
        <v>15</v>
      </c>
      <c r="B1544" t="s">
        <v>6</v>
      </c>
      <c r="C1544" t="s">
        <v>9</v>
      </c>
      <c r="D1544" t="s">
        <v>365</v>
      </c>
      <c r="E1544">
        <v>2036</v>
      </c>
      <c r="F1544">
        <v>0</v>
      </c>
      <c r="G1544">
        <v>0.622</v>
      </c>
      <c r="H1544" s="2" t="str">
        <f t="shared" si="24"/>
        <v>EG_LHNER</v>
      </c>
    </row>
    <row r="1545" spans="1:8" x14ac:dyDescent="0.25">
      <c r="A1545" t="s">
        <v>15</v>
      </c>
      <c r="B1545" t="s">
        <v>6</v>
      </c>
      <c r="C1545" t="s">
        <v>9</v>
      </c>
      <c r="D1545" t="s">
        <v>365</v>
      </c>
      <c r="E1545">
        <v>2037</v>
      </c>
      <c r="F1545">
        <v>2.88</v>
      </c>
      <c r="G1545">
        <v>2.88</v>
      </c>
      <c r="H1545" s="2" t="str">
        <f t="shared" si="24"/>
        <v>EG_LHNER</v>
      </c>
    </row>
    <row r="1546" spans="1:8" x14ac:dyDescent="0.25">
      <c r="A1546" t="s">
        <v>15</v>
      </c>
      <c r="B1546" t="s">
        <v>6</v>
      </c>
      <c r="C1546" t="s">
        <v>9</v>
      </c>
      <c r="D1546" t="s">
        <v>365</v>
      </c>
      <c r="E1546">
        <v>2038</v>
      </c>
      <c r="F1546">
        <v>0</v>
      </c>
      <c r="G1546">
        <v>0.622</v>
      </c>
      <c r="H1546" s="2" t="str">
        <f t="shared" si="24"/>
        <v>EG_LHNER</v>
      </c>
    </row>
    <row r="1547" spans="1:8" x14ac:dyDescent="0.25">
      <c r="A1547" t="s">
        <v>15</v>
      </c>
      <c r="B1547" t="s">
        <v>6</v>
      </c>
      <c r="C1547" t="s">
        <v>9</v>
      </c>
      <c r="D1547" t="s">
        <v>365</v>
      </c>
      <c r="E1547">
        <v>2039</v>
      </c>
      <c r="F1547">
        <v>0</v>
      </c>
      <c r="G1547">
        <v>0.622</v>
      </c>
      <c r="H1547" s="2" t="str">
        <f t="shared" si="24"/>
        <v>EG_LHNER</v>
      </c>
    </row>
    <row r="1548" spans="1:8" x14ac:dyDescent="0.25">
      <c r="A1548" t="s">
        <v>15</v>
      </c>
      <c r="B1548" t="s">
        <v>6</v>
      </c>
      <c r="C1548" t="s">
        <v>9</v>
      </c>
      <c r="D1548" t="s">
        <v>365</v>
      </c>
      <c r="E1548">
        <v>2040</v>
      </c>
      <c r="F1548">
        <v>0</v>
      </c>
      <c r="G1548">
        <v>0.622</v>
      </c>
      <c r="H1548" s="2" t="str">
        <f t="shared" si="24"/>
        <v>EG_LHNER</v>
      </c>
    </row>
    <row r="1549" spans="1:8" x14ac:dyDescent="0.25">
      <c r="A1549" t="s">
        <v>15</v>
      </c>
      <c r="B1549" t="s">
        <v>6</v>
      </c>
      <c r="C1549" t="s">
        <v>9</v>
      </c>
      <c r="D1549" t="s">
        <v>365</v>
      </c>
      <c r="E1549">
        <v>2041</v>
      </c>
      <c r="F1549">
        <v>0</v>
      </c>
      <c r="G1549">
        <v>0.622</v>
      </c>
      <c r="H1549" s="2" t="str">
        <f t="shared" si="24"/>
        <v>EG_LHNER</v>
      </c>
    </row>
    <row r="1550" spans="1:8" x14ac:dyDescent="0.25">
      <c r="A1550" t="s">
        <v>15</v>
      </c>
      <c r="B1550" t="s">
        <v>6</v>
      </c>
      <c r="C1550" t="s">
        <v>8</v>
      </c>
      <c r="D1550" t="s">
        <v>364</v>
      </c>
      <c r="E1550">
        <v>2024</v>
      </c>
      <c r="F1550">
        <v>0</v>
      </c>
      <c r="G1550">
        <v>0</v>
      </c>
      <c r="H1550" s="2" t="str">
        <f t="shared" si="24"/>
        <v>EG_LHSR</v>
      </c>
    </row>
    <row r="1551" spans="1:8" x14ac:dyDescent="0.25">
      <c r="A1551" t="s">
        <v>15</v>
      </c>
      <c r="B1551" t="s">
        <v>6</v>
      </c>
      <c r="C1551" t="s">
        <v>8</v>
      </c>
      <c r="D1551" t="s">
        <v>364</v>
      </c>
      <c r="E1551">
        <v>2025</v>
      </c>
      <c r="F1551">
        <v>0</v>
      </c>
      <c r="G1551">
        <v>0</v>
      </c>
      <c r="H1551" s="2" t="str">
        <f t="shared" si="24"/>
        <v>EG_LHSR</v>
      </c>
    </row>
    <row r="1552" spans="1:8" x14ac:dyDescent="0.25">
      <c r="A1552" t="s">
        <v>15</v>
      </c>
      <c r="B1552" t="s">
        <v>6</v>
      </c>
      <c r="C1552" t="s">
        <v>8</v>
      </c>
      <c r="D1552" t="s">
        <v>364</v>
      </c>
      <c r="E1552">
        <v>2026</v>
      </c>
      <c r="F1552">
        <v>0</v>
      </c>
      <c r="G1552">
        <v>0</v>
      </c>
      <c r="H1552" s="2" t="str">
        <f t="shared" si="24"/>
        <v>EG_LHSR</v>
      </c>
    </row>
    <row r="1553" spans="1:8" x14ac:dyDescent="0.25">
      <c r="A1553" t="s">
        <v>15</v>
      </c>
      <c r="B1553" t="s">
        <v>6</v>
      </c>
      <c r="C1553" t="s">
        <v>8</v>
      </c>
      <c r="D1553" t="s">
        <v>364</v>
      </c>
      <c r="E1553">
        <v>2027</v>
      </c>
      <c r="F1553">
        <v>0.48</v>
      </c>
      <c r="G1553">
        <v>0.48</v>
      </c>
      <c r="H1553" s="2" t="str">
        <f t="shared" si="24"/>
        <v>EG_LHSR</v>
      </c>
    </row>
    <row r="1554" spans="1:8" x14ac:dyDescent="0.25">
      <c r="A1554" t="s">
        <v>15</v>
      </c>
      <c r="B1554" t="s">
        <v>6</v>
      </c>
      <c r="C1554" t="s">
        <v>8</v>
      </c>
      <c r="D1554" t="s">
        <v>364</v>
      </c>
      <c r="E1554">
        <v>2028</v>
      </c>
      <c r="F1554">
        <v>0.72</v>
      </c>
      <c r="G1554">
        <v>0.72</v>
      </c>
      <c r="H1554" s="2" t="str">
        <f t="shared" si="24"/>
        <v>EG_LHSR</v>
      </c>
    </row>
    <row r="1555" spans="1:8" x14ac:dyDescent="0.25">
      <c r="A1555" t="s">
        <v>15</v>
      </c>
      <c r="B1555" t="s">
        <v>6</v>
      </c>
      <c r="C1555" t="s">
        <v>8</v>
      </c>
      <c r="D1555" t="s">
        <v>364</v>
      </c>
      <c r="E1555">
        <v>2029</v>
      </c>
      <c r="F1555">
        <v>0</v>
      </c>
      <c r="G1555">
        <v>0</v>
      </c>
      <c r="H1555" s="2" t="str">
        <f t="shared" si="24"/>
        <v>EG_LHSR</v>
      </c>
    </row>
    <row r="1556" spans="1:8" x14ac:dyDescent="0.25">
      <c r="A1556" t="s">
        <v>15</v>
      </c>
      <c r="B1556" t="s">
        <v>6</v>
      </c>
      <c r="C1556" t="s">
        <v>8</v>
      </c>
      <c r="D1556" t="s">
        <v>364</v>
      </c>
      <c r="E1556">
        <v>2030</v>
      </c>
      <c r="F1556">
        <v>0.55000000000000004</v>
      </c>
      <c r="G1556">
        <v>0.55000000000000004</v>
      </c>
      <c r="H1556" s="2" t="str">
        <f t="shared" si="24"/>
        <v>EG_LHSR</v>
      </c>
    </row>
    <row r="1557" spans="1:8" x14ac:dyDescent="0.25">
      <c r="A1557" t="s">
        <v>15</v>
      </c>
      <c r="B1557" t="s">
        <v>6</v>
      </c>
      <c r="C1557" t="s">
        <v>8</v>
      </c>
      <c r="D1557" t="s">
        <v>364</v>
      </c>
      <c r="E1557">
        <v>2031</v>
      </c>
      <c r="F1557">
        <v>0.64</v>
      </c>
      <c r="G1557">
        <v>0.64</v>
      </c>
      <c r="H1557" s="2" t="str">
        <f t="shared" si="24"/>
        <v>EG_LHSR</v>
      </c>
    </row>
    <row r="1558" spans="1:8" x14ac:dyDescent="0.25">
      <c r="A1558" t="s">
        <v>15</v>
      </c>
      <c r="B1558" t="s">
        <v>6</v>
      </c>
      <c r="C1558" t="s">
        <v>8</v>
      </c>
      <c r="D1558" t="s">
        <v>364</v>
      </c>
      <c r="E1558">
        <v>2032</v>
      </c>
      <c r="F1558">
        <v>0</v>
      </c>
      <c r="G1558">
        <v>5.0000000000000001E-3</v>
      </c>
      <c r="H1558" s="2" t="str">
        <f t="shared" si="24"/>
        <v>EG_LHSR</v>
      </c>
    </row>
    <row r="1559" spans="1:8" x14ac:dyDescent="0.25">
      <c r="A1559" t="s">
        <v>15</v>
      </c>
      <c r="B1559" t="s">
        <v>6</v>
      </c>
      <c r="C1559" t="s">
        <v>8</v>
      </c>
      <c r="D1559" t="s">
        <v>364</v>
      </c>
      <c r="E1559">
        <v>2033</v>
      </c>
      <c r="F1559">
        <v>0</v>
      </c>
      <c r="G1559">
        <v>2.5000000000000001E-2</v>
      </c>
      <c r="H1559" s="2" t="str">
        <f t="shared" si="24"/>
        <v>EG_LHSR</v>
      </c>
    </row>
    <row r="1560" spans="1:8" x14ac:dyDescent="0.25">
      <c r="A1560" t="s">
        <v>15</v>
      </c>
      <c r="B1560" t="s">
        <v>6</v>
      </c>
      <c r="C1560" t="s">
        <v>8</v>
      </c>
      <c r="D1560" t="s">
        <v>364</v>
      </c>
      <c r="E1560">
        <v>2034</v>
      </c>
      <c r="F1560">
        <v>0</v>
      </c>
      <c r="G1560">
        <v>2.5999999999999999E-2</v>
      </c>
      <c r="H1560" s="2" t="str">
        <f t="shared" si="24"/>
        <v>EG_LHSR</v>
      </c>
    </row>
    <row r="1561" spans="1:8" x14ac:dyDescent="0.25">
      <c r="A1561" t="s">
        <v>15</v>
      </c>
      <c r="B1561" t="s">
        <v>6</v>
      </c>
      <c r="C1561" t="s">
        <v>8</v>
      </c>
      <c r="D1561" t="s">
        <v>364</v>
      </c>
      <c r="E1561">
        <v>2035</v>
      </c>
      <c r="F1561">
        <v>0</v>
      </c>
      <c r="G1561">
        <v>2.9000000000000001E-2</v>
      </c>
      <c r="H1561" s="2" t="str">
        <f t="shared" si="24"/>
        <v>EG_LHSR</v>
      </c>
    </row>
    <row r="1562" spans="1:8" x14ac:dyDescent="0.25">
      <c r="A1562" t="s">
        <v>15</v>
      </c>
      <c r="B1562" t="s">
        <v>6</v>
      </c>
      <c r="C1562" t="s">
        <v>8</v>
      </c>
      <c r="D1562" t="s">
        <v>364</v>
      </c>
      <c r="E1562">
        <v>2036</v>
      </c>
      <c r="F1562">
        <v>0</v>
      </c>
      <c r="G1562">
        <v>2.9000000000000001E-2</v>
      </c>
      <c r="H1562" s="2" t="str">
        <f t="shared" si="24"/>
        <v>EG_LHSR</v>
      </c>
    </row>
    <row r="1563" spans="1:8" x14ac:dyDescent="0.25">
      <c r="A1563" t="s">
        <v>15</v>
      </c>
      <c r="B1563" t="s">
        <v>6</v>
      </c>
      <c r="C1563" t="s">
        <v>8</v>
      </c>
      <c r="D1563" t="s">
        <v>364</v>
      </c>
      <c r="E1563">
        <v>2037</v>
      </c>
      <c r="F1563">
        <v>0</v>
      </c>
      <c r="G1563">
        <v>0</v>
      </c>
      <c r="H1563" s="2" t="str">
        <f t="shared" si="24"/>
        <v>EG_LHSR</v>
      </c>
    </row>
    <row r="1564" spans="1:8" x14ac:dyDescent="0.25">
      <c r="A1564" t="s">
        <v>15</v>
      </c>
      <c r="B1564" t="s">
        <v>6</v>
      </c>
      <c r="C1564" t="s">
        <v>8</v>
      </c>
      <c r="D1564" t="s">
        <v>364</v>
      </c>
      <c r="E1564">
        <v>2038</v>
      </c>
      <c r="F1564">
        <v>0</v>
      </c>
      <c r="G1564">
        <v>2.9000000000000001E-2</v>
      </c>
      <c r="H1564" s="2" t="str">
        <f t="shared" si="24"/>
        <v>EG_LHSR</v>
      </c>
    </row>
    <row r="1565" spans="1:8" x14ac:dyDescent="0.25">
      <c r="A1565" t="s">
        <v>15</v>
      </c>
      <c r="B1565" t="s">
        <v>6</v>
      </c>
      <c r="C1565" t="s">
        <v>8</v>
      </c>
      <c r="D1565" t="s">
        <v>364</v>
      </c>
      <c r="E1565">
        <v>2039</v>
      </c>
      <c r="F1565">
        <v>0</v>
      </c>
      <c r="G1565">
        <v>2.9000000000000001E-2</v>
      </c>
      <c r="H1565" s="2" t="str">
        <f t="shared" si="24"/>
        <v>EG_LHSR</v>
      </c>
    </row>
    <row r="1566" spans="1:8" x14ac:dyDescent="0.25">
      <c r="A1566" t="s">
        <v>15</v>
      </c>
      <c r="B1566" t="s">
        <v>6</v>
      </c>
      <c r="C1566" t="s">
        <v>8</v>
      </c>
      <c r="D1566" t="s">
        <v>364</v>
      </c>
      <c r="E1566">
        <v>2040</v>
      </c>
      <c r="F1566">
        <v>0</v>
      </c>
      <c r="G1566">
        <v>2.9000000000000001E-2</v>
      </c>
      <c r="H1566" s="2" t="str">
        <f t="shared" si="24"/>
        <v>EG_LHSR</v>
      </c>
    </row>
    <row r="1567" spans="1:8" x14ac:dyDescent="0.25">
      <c r="A1567" t="s">
        <v>15</v>
      </c>
      <c r="B1567" t="s">
        <v>6</v>
      </c>
      <c r="C1567" t="s">
        <v>8</v>
      </c>
      <c r="D1567" t="s">
        <v>364</v>
      </c>
      <c r="E1567">
        <v>2041</v>
      </c>
      <c r="F1567">
        <v>0</v>
      </c>
      <c r="G1567">
        <v>2.9000000000000001E-2</v>
      </c>
      <c r="H1567" s="2" t="str">
        <f t="shared" si="24"/>
        <v>EG_LHSR</v>
      </c>
    </row>
    <row r="1568" spans="1:8" x14ac:dyDescent="0.25">
      <c r="A1568" t="s">
        <v>15</v>
      </c>
      <c r="B1568" t="s">
        <v>6</v>
      </c>
      <c r="C1568" t="s">
        <v>8</v>
      </c>
      <c r="D1568" t="s">
        <v>363</v>
      </c>
      <c r="E1568">
        <v>2024</v>
      </c>
      <c r="F1568">
        <v>0</v>
      </c>
      <c r="G1568">
        <v>0</v>
      </c>
      <c r="H1568" s="2" t="str">
        <f t="shared" si="24"/>
        <v>EG_LHSR</v>
      </c>
    </row>
    <row r="1569" spans="1:8" x14ac:dyDescent="0.25">
      <c r="A1569" t="s">
        <v>15</v>
      </c>
      <c r="B1569" t="s">
        <v>6</v>
      </c>
      <c r="C1569" t="s">
        <v>8</v>
      </c>
      <c r="D1569" t="s">
        <v>363</v>
      </c>
      <c r="E1569">
        <v>2025</v>
      </c>
      <c r="F1569">
        <v>0</v>
      </c>
      <c r="G1569">
        <v>0</v>
      </c>
      <c r="H1569" s="2" t="str">
        <f t="shared" si="24"/>
        <v>EG_LHSR</v>
      </c>
    </row>
    <row r="1570" spans="1:8" x14ac:dyDescent="0.25">
      <c r="A1570" t="s">
        <v>15</v>
      </c>
      <c r="B1570" t="s">
        <v>6</v>
      </c>
      <c r="C1570" t="s">
        <v>8</v>
      </c>
      <c r="D1570" t="s">
        <v>363</v>
      </c>
      <c r="E1570">
        <v>2026</v>
      </c>
      <c r="F1570">
        <v>0</v>
      </c>
      <c r="G1570">
        <v>0</v>
      </c>
      <c r="H1570" s="2" t="str">
        <f t="shared" si="24"/>
        <v>EG_LHSR</v>
      </c>
    </row>
    <row r="1571" spans="1:8" x14ac:dyDescent="0.25">
      <c r="A1571" t="s">
        <v>15</v>
      </c>
      <c r="B1571" t="s">
        <v>6</v>
      </c>
      <c r="C1571" t="s">
        <v>8</v>
      </c>
      <c r="D1571" t="s">
        <v>363</v>
      </c>
      <c r="E1571">
        <v>2027</v>
      </c>
      <c r="F1571">
        <v>0</v>
      </c>
      <c r="G1571">
        <v>0</v>
      </c>
      <c r="H1571" s="2" t="str">
        <f t="shared" si="24"/>
        <v>EG_LHSR</v>
      </c>
    </row>
    <row r="1572" spans="1:8" x14ac:dyDescent="0.25">
      <c r="A1572" t="s">
        <v>15</v>
      </c>
      <c r="B1572" t="s">
        <v>6</v>
      </c>
      <c r="C1572" t="s">
        <v>8</v>
      </c>
      <c r="D1572" t="s">
        <v>363</v>
      </c>
      <c r="E1572">
        <v>2028</v>
      </c>
      <c r="F1572">
        <v>0</v>
      </c>
      <c r="G1572">
        <v>0</v>
      </c>
      <c r="H1572" s="2" t="str">
        <f t="shared" si="24"/>
        <v>EG_LHSR</v>
      </c>
    </row>
    <row r="1573" spans="1:8" x14ac:dyDescent="0.25">
      <c r="A1573" t="s">
        <v>15</v>
      </c>
      <c r="B1573" t="s">
        <v>6</v>
      </c>
      <c r="C1573" t="s">
        <v>8</v>
      </c>
      <c r="D1573" t="s">
        <v>363</v>
      </c>
      <c r="E1573">
        <v>2029</v>
      </c>
      <c r="F1573">
        <v>0</v>
      </c>
      <c r="G1573">
        <v>0</v>
      </c>
      <c r="H1573" s="2" t="str">
        <f t="shared" si="24"/>
        <v>EG_LHSR</v>
      </c>
    </row>
    <row r="1574" spans="1:8" x14ac:dyDescent="0.25">
      <c r="A1574" t="s">
        <v>15</v>
      </c>
      <c r="B1574" t="s">
        <v>6</v>
      </c>
      <c r="C1574" t="s">
        <v>8</v>
      </c>
      <c r="D1574" t="s">
        <v>363</v>
      </c>
      <c r="E1574">
        <v>2030</v>
      </c>
      <c r="F1574">
        <v>0</v>
      </c>
      <c r="G1574">
        <v>0</v>
      </c>
      <c r="H1574" s="2" t="str">
        <f t="shared" si="24"/>
        <v>EG_LHSR</v>
      </c>
    </row>
    <row r="1575" spans="1:8" x14ac:dyDescent="0.25">
      <c r="A1575" t="s">
        <v>15</v>
      </c>
      <c r="B1575" t="s">
        <v>6</v>
      </c>
      <c r="C1575" t="s">
        <v>8</v>
      </c>
      <c r="D1575" t="s">
        <v>363</v>
      </c>
      <c r="E1575">
        <v>2031</v>
      </c>
      <c r="F1575">
        <v>0</v>
      </c>
      <c r="G1575">
        <v>0</v>
      </c>
      <c r="H1575" s="2" t="str">
        <f t="shared" si="24"/>
        <v>EG_LHSR</v>
      </c>
    </row>
    <row r="1576" spans="1:8" x14ac:dyDescent="0.25">
      <c r="A1576" t="s">
        <v>15</v>
      </c>
      <c r="B1576" t="s">
        <v>6</v>
      </c>
      <c r="C1576" t="s">
        <v>8</v>
      </c>
      <c r="D1576" t="s">
        <v>363</v>
      </c>
      <c r="E1576">
        <v>2032</v>
      </c>
      <c r="F1576">
        <v>0</v>
      </c>
      <c r="G1576">
        <v>8.0000000000000002E-3</v>
      </c>
      <c r="H1576" s="2" t="str">
        <f t="shared" si="24"/>
        <v>EG_LHSR</v>
      </c>
    </row>
    <row r="1577" spans="1:8" x14ac:dyDescent="0.25">
      <c r="A1577" t="s">
        <v>15</v>
      </c>
      <c r="B1577" t="s">
        <v>6</v>
      </c>
      <c r="C1577" t="s">
        <v>8</v>
      </c>
      <c r="D1577" t="s">
        <v>363</v>
      </c>
      <c r="E1577">
        <v>2033</v>
      </c>
      <c r="F1577">
        <v>0</v>
      </c>
      <c r="G1577">
        <v>4.2000000000000003E-2</v>
      </c>
      <c r="H1577" s="2" t="str">
        <f t="shared" si="24"/>
        <v>EG_LHSR</v>
      </c>
    </row>
    <row r="1578" spans="1:8" x14ac:dyDescent="0.25">
      <c r="A1578" t="s">
        <v>15</v>
      </c>
      <c r="B1578" t="s">
        <v>6</v>
      </c>
      <c r="C1578" t="s">
        <v>8</v>
      </c>
      <c r="D1578" t="s">
        <v>363</v>
      </c>
      <c r="E1578">
        <v>2034</v>
      </c>
      <c r="F1578">
        <v>0</v>
      </c>
      <c r="G1578">
        <v>4.4999999999999998E-2</v>
      </c>
      <c r="H1578" s="2" t="str">
        <f t="shared" si="24"/>
        <v>EG_LHSR</v>
      </c>
    </row>
    <row r="1579" spans="1:8" x14ac:dyDescent="0.25">
      <c r="A1579" t="s">
        <v>15</v>
      </c>
      <c r="B1579" t="s">
        <v>6</v>
      </c>
      <c r="C1579" t="s">
        <v>8</v>
      </c>
      <c r="D1579" t="s">
        <v>363</v>
      </c>
      <c r="E1579">
        <v>2035</v>
      </c>
      <c r="F1579">
        <v>0</v>
      </c>
      <c r="G1579">
        <v>0.05</v>
      </c>
      <c r="H1579" s="2" t="str">
        <f t="shared" si="24"/>
        <v>EG_LHSR</v>
      </c>
    </row>
    <row r="1580" spans="1:8" x14ac:dyDescent="0.25">
      <c r="A1580" t="s">
        <v>15</v>
      </c>
      <c r="B1580" t="s">
        <v>6</v>
      </c>
      <c r="C1580" t="s">
        <v>8</v>
      </c>
      <c r="D1580" t="s">
        <v>363</v>
      </c>
      <c r="E1580">
        <v>2036</v>
      </c>
      <c r="F1580">
        <v>0</v>
      </c>
      <c r="G1580">
        <v>0.05</v>
      </c>
      <c r="H1580" s="2" t="str">
        <f t="shared" si="24"/>
        <v>EG_LHSR</v>
      </c>
    </row>
    <row r="1581" spans="1:8" x14ac:dyDescent="0.25">
      <c r="A1581" t="s">
        <v>15</v>
      </c>
      <c r="B1581" t="s">
        <v>6</v>
      </c>
      <c r="C1581" t="s">
        <v>8</v>
      </c>
      <c r="D1581" t="s">
        <v>363</v>
      </c>
      <c r="E1581">
        <v>2037</v>
      </c>
      <c r="F1581">
        <v>0</v>
      </c>
      <c r="G1581">
        <v>0</v>
      </c>
      <c r="H1581" s="2" t="str">
        <f t="shared" si="24"/>
        <v>EG_LHSR</v>
      </c>
    </row>
    <row r="1582" spans="1:8" x14ac:dyDescent="0.25">
      <c r="A1582" t="s">
        <v>15</v>
      </c>
      <c r="B1582" t="s">
        <v>6</v>
      </c>
      <c r="C1582" t="s">
        <v>8</v>
      </c>
      <c r="D1582" t="s">
        <v>363</v>
      </c>
      <c r="E1582">
        <v>2038</v>
      </c>
      <c r="F1582">
        <v>0</v>
      </c>
      <c r="G1582">
        <v>0.05</v>
      </c>
      <c r="H1582" s="2" t="str">
        <f t="shared" si="24"/>
        <v>EG_LHSR</v>
      </c>
    </row>
    <row r="1583" spans="1:8" x14ac:dyDescent="0.25">
      <c r="A1583" t="s">
        <v>15</v>
      </c>
      <c r="B1583" t="s">
        <v>6</v>
      </c>
      <c r="C1583" t="s">
        <v>8</v>
      </c>
      <c r="D1583" t="s">
        <v>363</v>
      </c>
      <c r="E1583">
        <v>2039</v>
      </c>
      <c r="F1583">
        <v>0</v>
      </c>
      <c r="G1583">
        <v>0.05</v>
      </c>
      <c r="H1583" s="2" t="str">
        <f t="shared" si="24"/>
        <v>EG_LHSR</v>
      </c>
    </row>
    <row r="1584" spans="1:8" x14ac:dyDescent="0.25">
      <c r="A1584" t="s">
        <v>15</v>
      </c>
      <c r="B1584" t="s">
        <v>6</v>
      </c>
      <c r="C1584" t="s">
        <v>8</v>
      </c>
      <c r="D1584" t="s">
        <v>363</v>
      </c>
      <c r="E1584">
        <v>2040</v>
      </c>
      <c r="F1584">
        <v>0</v>
      </c>
      <c r="G1584">
        <v>0.05</v>
      </c>
      <c r="H1584" s="2" t="str">
        <f t="shared" si="24"/>
        <v>EG_LHSR</v>
      </c>
    </row>
    <row r="1585" spans="1:8" x14ac:dyDescent="0.25">
      <c r="A1585" t="s">
        <v>15</v>
      </c>
      <c r="B1585" t="s">
        <v>6</v>
      </c>
      <c r="C1585" t="s">
        <v>8</v>
      </c>
      <c r="D1585" t="s">
        <v>363</v>
      </c>
      <c r="E1585">
        <v>2041</v>
      </c>
      <c r="F1585">
        <v>0</v>
      </c>
      <c r="G1585">
        <v>0.05</v>
      </c>
      <c r="H1585" s="2" t="str">
        <f t="shared" si="24"/>
        <v>EG_LHSR</v>
      </c>
    </row>
    <row r="1586" spans="1:8" x14ac:dyDescent="0.25">
      <c r="A1586" t="s">
        <v>15</v>
      </c>
      <c r="B1586" t="s">
        <v>6</v>
      </c>
      <c r="C1586" t="s">
        <v>8</v>
      </c>
      <c r="D1586" t="s">
        <v>362</v>
      </c>
      <c r="E1586">
        <v>2024</v>
      </c>
      <c r="F1586">
        <v>0</v>
      </c>
      <c r="G1586">
        <v>0</v>
      </c>
      <c r="H1586" s="2" t="str">
        <f t="shared" si="24"/>
        <v>EG_LHSR</v>
      </c>
    </row>
    <row r="1587" spans="1:8" x14ac:dyDescent="0.25">
      <c r="A1587" t="s">
        <v>15</v>
      </c>
      <c r="B1587" t="s">
        <v>6</v>
      </c>
      <c r="C1587" t="s">
        <v>8</v>
      </c>
      <c r="D1587" t="s">
        <v>362</v>
      </c>
      <c r="E1587">
        <v>2025</v>
      </c>
      <c r="F1587">
        <v>0.1</v>
      </c>
      <c r="G1587">
        <v>0.1</v>
      </c>
      <c r="H1587" s="2" t="str">
        <f t="shared" si="24"/>
        <v>EG_LHSR</v>
      </c>
    </row>
    <row r="1588" spans="1:8" x14ac:dyDescent="0.25">
      <c r="A1588" t="s">
        <v>15</v>
      </c>
      <c r="B1588" t="s">
        <v>6</v>
      </c>
      <c r="C1588" t="s">
        <v>8</v>
      </c>
      <c r="D1588" t="s">
        <v>362</v>
      </c>
      <c r="E1588">
        <v>2026</v>
      </c>
      <c r="F1588">
        <v>0</v>
      </c>
      <c r="G1588">
        <v>0</v>
      </c>
      <c r="H1588" s="2" t="str">
        <f t="shared" si="24"/>
        <v>EG_LHSR</v>
      </c>
    </row>
    <row r="1589" spans="1:8" x14ac:dyDescent="0.25">
      <c r="A1589" t="s">
        <v>15</v>
      </c>
      <c r="B1589" t="s">
        <v>6</v>
      </c>
      <c r="C1589" t="s">
        <v>8</v>
      </c>
      <c r="D1589" t="s">
        <v>362</v>
      </c>
      <c r="E1589">
        <v>2027</v>
      </c>
      <c r="F1589">
        <v>0</v>
      </c>
      <c r="G1589">
        <v>0</v>
      </c>
      <c r="H1589" s="2" t="str">
        <f t="shared" si="24"/>
        <v>EG_LHSR</v>
      </c>
    </row>
    <row r="1590" spans="1:8" x14ac:dyDescent="0.25">
      <c r="A1590" t="s">
        <v>15</v>
      </c>
      <c r="B1590" t="s">
        <v>6</v>
      </c>
      <c r="C1590" t="s">
        <v>8</v>
      </c>
      <c r="D1590" t="s">
        <v>362</v>
      </c>
      <c r="E1590">
        <v>2028</v>
      </c>
      <c r="F1590">
        <v>0</v>
      </c>
      <c r="G1590">
        <v>0</v>
      </c>
      <c r="H1590" s="2" t="str">
        <f t="shared" si="24"/>
        <v>EG_LHSR</v>
      </c>
    </row>
    <row r="1591" spans="1:8" x14ac:dyDescent="0.25">
      <c r="A1591" t="s">
        <v>15</v>
      </c>
      <c r="B1591" t="s">
        <v>6</v>
      </c>
      <c r="C1591" t="s">
        <v>8</v>
      </c>
      <c r="D1591" t="s">
        <v>362</v>
      </c>
      <c r="E1591">
        <v>2029</v>
      </c>
      <c r="F1591">
        <v>0</v>
      </c>
      <c r="G1591">
        <v>0</v>
      </c>
      <c r="H1591" s="2" t="str">
        <f t="shared" si="24"/>
        <v>EG_LHSR</v>
      </c>
    </row>
    <row r="1592" spans="1:8" x14ac:dyDescent="0.25">
      <c r="A1592" t="s">
        <v>15</v>
      </c>
      <c r="B1592" t="s">
        <v>6</v>
      </c>
      <c r="C1592" t="s">
        <v>8</v>
      </c>
      <c r="D1592" t="s">
        <v>362</v>
      </c>
      <c r="E1592">
        <v>2030</v>
      </c>
      <c r="F1592">
        <v>0</v>
      </c>
      <c r="G1592">
        <v>0</v>
      </c>
      <c r="H1592" s="2" t="str">
        <f t="shared" si="24"/>
        <v>EG_LHSR</v>
      </c>
    </row>
    <row r="1593" spans="1:8" x14ac:dyDescent="0.25">
      <c r="A1593" t="s">
        <v>15</v>
      </c>
      <c r="B1593" t="s">
        <v>6</v>
      </c>
      <c r="C1593" t="s">
        <v>8</v>
      </c>
      <c r="D1593" t="s">
        <v>362</v>
      </c>
      <c r="E1593">
        <v>2031</v>
      </c>
      <c r="F1593">
        <v>0</v>
      </c>
      <c r="G1593">
        <v>0</v>
      </c>
      <c r="H1593" s="2" t="str">
        <f t="shared" si="24"/>
        <v>EG_LHSR</v>
      </c>
    </row>
    <row r="1594" spans="1:8" x14ac:dyDescent="0.25">
      <c r="A1594" t="s">
        <v>15</v>
      </c>
      <c r="B1594" t="s">
        <v>6</v>
      </c>
      <c r="C1594" t="s">
        <v>8</v>
      </c>
      <c r="D1594" t="s">
        <v>362</v>
      </c>
      <c r="E1594">
        <v>2032</v>
      </c>
      <c r="F1594">
        <v>0</v>
      </c>
      <c r="G1594">
        <v>5.0000000000000001E-3</v>
      </c>
      <c r="H1594" s="2" t="str">
        <f t="shared" si="24"/>
        <v>EG_LHSR</v>
      </c>
    </row>
    <row r="1595" spans="1:8" x14ac:dyDescent="0.25">
      <c r="A1595" t="s">
        <v>15</v>
      </c>
      <c r="B1595" t="s">
        <v>6</v>
      </c>
      <c r="C1595" t="s">
        <v>8</v>
      </c>
      <c r="D1595" t="s">
        <v>362</v>
      </c>
      <c r="E1595">
        <v>2033</v>
      </c>
      <c r="F1595">
        <v>0.04</v>
      </c>
      <c r="G1595">
        <v>0.04</v>
      </c>
      <c r="H1595" s="2" t="str">
        <f t="shared" si="24"/>
        <v>EG_LHSR</v>
      </c>
    </row>
    <row r="1596" spans="1:8" x14ac:dyDescent="0.25">
      <c r="A1596" t="s">
        <v>15</v>
      </c>
      <c r="B1596" t="s">
        <v>6</v>
      </c>
      <c r="C1596" t="s">
        <v>8</v>
      </c>
      <c r="D1596" t="s">
        <v>362</v>
      </c>
      <c r="E1596">
        <v>2034</v>
      </c>
      <c r="F1596">
        <v>0</v>
      </c>
      <c r="G1596">
        <v>2.5000000000000001E-2</v>
      </c>
      <c r="H1596" s="2" t="str">
        <f t="shared" si="24"/>
        <v>EG_LHSR</v>
      </c>
    </row>
    <row r="1597" spans="1:8" x14ac:dyDescent="0.25">
      <c r="A1597" t="s">
        <v>15</v>
      </c>
      <c r="B1597" t="s">
        <v>6</v>
      </c>
      <c r="C1597" t="s">
        <v>8</v>
      </c>
      <c r="D1597" t="s">
        <v>362</v>
      </c>
      <c r="E1597">
        <v>2035</v>
      </c>
      <c r="F1597">
        <v>0</v>
      </c>
      <c r="G1597">
        <v>2.8000000000000001E-2</v>
      </c>
      <c r="H1597" s="2" t="str">
        <f t="shared" si="24"/>
        <v>EG_LHSR</v>
      </c>
    </row>
    <row r="1598" spans="1:8" x14ac:dyDescent="0.25">
      <c r="A1598" t="s">
        <v>15</v>
      </c>
      <c r="B1598" t="s">
        <v>6</v>
      </c>
      <c r="C1598" t="s">
        <v>8</v>
      </c>
      <c r="D1598" t="s">
        <v>362</v>
      </c>
      <c r="E1598">
        <v>2036</v>
      </c>
      <c r="F1598">
        <v>0</v>
      </c>
      <c r="G1598">
        <v>2.8000000000000001E-2</v>
      </c>
      <c r="H1598" s="2" t="str">
        <f t="shared" si="24"/>
        <v>EG_LHSR</v>
      </c>
    </row>
    <row r="1599" spans="1:8" x14ac:dyDescent="0.25">
      <c r="A1599" t="s">
        <v>15</v>
      </c>
      <c r="B1599" t="s">
        <v>6</v>
      </c>
      <c r="C1599" t="s">
        <v>8</v>
      </c>
      <c r="D1599" t="s">
        <v>362</v>
      </c>
      <c r="E1599">
        <v>2037</v>
      </c>
      <c r="F1599">
        <v>0</v>
      </c>
      <c r="G1599">
        <v>0</v>
      </c>
      <c r="H1599" s="2" t="str">
        <f t="shared" si="24"/>
        <v>EG_LHSR</v>
      </c>
    </row>
    <row r="1600" spans="1:8" x14ac:dyDescent="0.25">
      <c r="A1600" t="s">
        <v>15</v>
      </c>
      <c r="B1600" t="s">
        <v>6</v>
      </c>
      <c r="C1600" t="s">
        <v>8</v>
      </c>
      <c r="D1600" t="s">
        <v>362</v>
      </c>
      <c r="E1600">
        <v>2038</v>
      </c>
      <c r="F1600">
        <v>0</v>
      </c>
      <c r="G1600">
        <v>2.8000000000000001E-2</v>
      </c>
      <c r="H1600" s="2" t="str">
        <f t="shared" si="24"/>
        <v>EG_LHSR</v>
      </c>
    </row>
    <row r="1601" spans="1:8" x14ac:dyDescent="0.25">
      <c r="A1601" t="s">
        <v>15</v>
      </c>
      <c r="B1601" t="s">
        <v>6</v>
      </c>
      <c r="C1601" t="s">
        <v>8</v>
      </c>
      <c r="D1601" t="s">
        <v>362</v>
      </c>
      <c r="E1601">
        <v>2039</v>
      </c>
      <c r="F1601">
        <v>0</v>
      </c>
      <c r="G1601">
        <v>2.8000000000000001E-2</v>
      </c>
      <c r="H1601" s="2" t="str">
        <f t="shared" si="24"/>
        <v>EG_LHSR</v>
      </c>
    </row>
    <row r="1602" spans="1:8" x14ac:dyDescent="0.25">
      <c r="A1602" t="s">
        <v>15</v>
      </c>
      <c r="B1602" t="s">
        <v>6</v>
      </c>
      <c r="C1602" t="s">
        <v>8</v>
      </c>
      <c r="D1602" t="s">
        <v>362</v>
      </c>
      <c r="E1602">
        <v>2040</v>
      </c>
      <c r="F1602">
        <v>0</v>
      </c>
      <c r="G1602">
        <v>2.8000000000000001E-2</v>
      </c>
      <c r="H1602" s="2" t="str">
        <f t="shared" si="24"/>
        <v>EG_LHSR</v>
      </c>
    </row>
    <row r="1603" spans="1:8" x14ac:dyDescent="0.25">
      <c r="A1603" t="s">
        <v>15</v>
      </c>
      <c r="B1603" t="s">
        <v>6</v>
      </c>
      <c r="C1603" t="s">
        <v>8</v>
      </c>
      <c r="D1603" t="s">
        <v>362</v>
      </c>
      <c r="E1603">
        <v>2041</v>
      </c>
      <c r="F1603">
        <v>0</v>
      </c>
      <c r="G1603">
        <v>2.8000000000000001E-2</v>
      </c>
      <c r="H1603" s="2" t="str">
        <f t="shared" ref="H1603:H1666" si="25">_xlfn.CONCAT(A1603,C1603)</f>
        <v>EG_LHSR</v>
      </c>
    </row>
    <row r="1604" spans="1:8" x14ac:dyDescent="0.25">
      <c r="A1604" t="s">
        <v>15</v>
      </c>
      <c r="B1604" t="s">
        <v>6</v>
      </c>
      <c r="C1604" t="s">
        <v>8</v>
      </c>
      <c r="D1604" t="s">
        <v>361</v>
      </c>
      <c r="E1604">
        <v>2024</v>
      </c>
      <c r="F1604">
        <v>0</v>
      </c>
      <c r="G1604">
        <v>0</v>
      </c>
      <c r="H1604" s="2" t="str">
        <f t="shared" si="25"/>
        <v>EG_LHSR</v>
      </c>
    </row>
    <row r="1605" spans="1:8" x14ac:dyDescent="0.25">
      <c r="A1605" t="s">
        <v>15</v>
      </c>
      <c r="B1605" t="s">
        <v>6</v>
      </c>
      <c r="C1605" t="s">
        <v>8</v>
      </c>
      <c r="D1605" t="s">
        <v>361</v>
      </c>
      <c r="E1605">
        <v>2025</v>
      </c>
      <c r="F1605">
        <v>0</v>
      </c>
      <c r="G1605">
        <v>0</v>
      </c>
      <c r="H1605" s="2" t="str">
        <f t="shared" si="25"/>
        <v>EG_LHSR</v>
      </c>
    </row>
    <row r="1606" spans="1:8" x14ac:dyDescent="0.25">
      <c r="A1606" t="s">
        <v>15</v>
      </c>
      <c r="B1606" t="s">
        <v>6</v>
      </c>
      <c r="C1606" t="s">
        <v>8</v>
      </c>
      <c r="D1606" t="s">
        <v>361</v>
      </c>
      <c r="E1606">
        <v>2026</v>
      </c>
      <c r="F1606">
        <v>0</v>
      </c>
      <c r="G1606">
        <v>0</v>
      </c>
      <c r="H1606" s="2" t="str">
        <f t="shared" si="25"/>
        <v>EG_LHSR</v>
      </c>
    </row>
    <row r="1607" spans="1:8" x14ac:dyDescent="0.25">
      <c r="A1607" t="s">
        <v>15</v>
      </c>
      <c r="B1607" t="s">
        <v>6</v>
      </c>
      <c r="C1607" t="s">
        <v>8</v>
      </c>
      <c r="D1607" t="s">
        <v>361</v>
      </c>
      <c r="E1607">
        <v>2027</v>
      </c>
      <c r="F1607">
        <v>0.5</v>
      </c>
      <c r="G1607">
        <v>0.5</v>
      </c>
      <c r="H1607" s="2" t="str">
        <f t="shared" si="25"/>
        <v>EG_LHSR</v>
      </c>
    </row>
    <row r="1608" spans="1:8" x14ac:dyDescent="0.25">
      <c r="A1608" t="s">
        <v>15</v>
      </c>
      <c r="B1608" t="s">
        <v>6</v>
      </c>
      <c r="C1608" t="s">
        <v>8</v>
      </c>
      <c r="D1608" t="s">
        <v>361</v>
      </c>
      <c r="E1608">
        <v>2028</v>
      </c>
      <c r="F1608">
        <v>0</v>
      </c>
      <c r="G1608">
        <v>0</v>
      </c>
      <c r="H1608" s="2" t="str">
        <f t="shared" si="25"/>
        <v>EG_LHSR</v>
      </c>
    </row>
    <row r="1609" spans="1:8" x14ac:dyDescent="0.25">
      <c r="A1609" t="s">
        <v>15</v>
      </c>
      <c r="B1609" t="s">
        <v>6</v>
      </c>
      <c r="C1609" t="s">
        <v>8</v>
      </c>
      <c r="D1609" t="s">
        <v>361</v>
      </c>
      <c r="E1609">
        <v>2029</v>
      </c>
      <c r="F1609">
        <v>0</v>
      </c>
      <c r="G1609">
        <v>0</v>
      </c>
      <c r="H1609" s="2" t="str">
        <f t="shared" si="25"/>
        <v>EG_LHSR</v>
      </c>
    </row>
    <row r="1610" spans="1:8" x14ac:dyDescent="0.25">
      <c r="A1610" t="s">
        <v>15</v>
      </c>
      <c r="B1610" t="s">
        <v>6</v>
      </c>
      <c r="C1610" t="s">
        <v>8</v>
      </c>
      <c r="D1610" t="s">
        <v>361</v>
      </c>
      <c r="E1610">
        <v>2030</v>
      </c>
      <c r="F1610">
        <v>0</v>
      </c>
      <c r="G1610">
        <v>0</v>
      </c>
      <c r="H1610" s="2" t="str">
        <f t="shared" si="25"/>
        <v>EG_LHSR</v>
      </c>
    </row>
    <row r="1611" spans="1:8" x14ac:dyDescent="0.25">
      <c r="A1611" t="s">
        <v>15</v>
      </c>
      <c r="B1611" t="s">
        <v>6</v>
      </c>
      <c r="C1611" t="s">
        <v>8</v>
      </c>
      <c r="D1611" t="s">
        <v>361</v>
      </c>
      <c r="E1611">
        <v>2031</v>
      </c>
      <c r="F1611">
        <v>0</v>
      </c>
      <c r="G1611">
        <v>0</v>
      </c>
      <c r="H1611" s="2" t="str">
        <f t="shared" si="25"/>
        <v>EG_LHSR</v>
      </c>
    </row>
    <row r="1612" spans="1:8" x14ac:dyDescent="0.25">
      <c r="A1612" t="s">
        <v>15</v>
      </c>
      <c r="B1612" t="s">
        <v>6</v>
      </c>
      <c r="C1612" t="s">
        <v>8</v>
      </c>
      <c r="D1612" t="s">
        <v>361</v>
      </c>
      <c r="E1612">
        <v>2032</v>
      </c>
      <c r="F1612">
        <v>0</v>
      </c>
      <c r="G1612">
        <v>3.0000000000000001E-3</v>
      </c>
      <c r="H1612" s="2" t="str">
        <f t="shared" si="25"/>
        <v>EG_LHSR</v>
      </c>
    </row>
    <row r="1613" spans="1:8" x14ac:dyDescent="0.25">
      <c r="A1613" t="s">
        <v>15</v>
      </c>
      <c r="B1613" t="s">
        <v>6</v>
      </c>
      <c r="C1613" t="s">
        <v>8</v>
      </c>
      <c r="D1613" t="s">
        <v>361</v>
      </c>
      <c r="E1613">
        <v>2033</v>
      </c>
      <c r="F1613">
        <v>0</v>
      </c>
      <c r="G1613">
        <v>1.7000000000000001E-2</v>
      </c>
      <c r="H1613" s="2" t="str">
        <f t="shared" si="25"/>
        <v>EG_LHSR</v>
      </c>
    </row>
    <row r="1614" spans="1:8" x14ac:dyDescent="0.25">
      <c r="A1614" t="s">
        <v>15</v>
      </c>
      <c r="B1614" t="s">
        <v>6</v>
      </c>
      <c r="C1614" t="s">
        <v>8</v>
      </c>
      <c r="D1614" t="s">
        <v>361</v>
      </c>
      <c r="E1614">
        <v>2034</v>
      </c>
      <c r="F1614">
        <v>0</v>
      </c>
      <c r="G1614">
        <v>1.7999999999999999E-2</v>
      </c>
      <c r="H1614" s="2" t="str">
        <f t="shared" si="25"/>
        <v>EG_LHSR</v>
      </c>
    </row>
    <row r="1615" spans="1:8" x14ac:dyDescent="0.25">
      <c r="A1615" t="s">
        <v>15</v>
      </c>
      <c r="B1615" t="s">
        <v>6</v>
      </c>
      <c r="C1615" t="s">
        <v>8</v>
      </c>
      <c r="D1615" t="s">
        <v>361</v>
      </c>
      <c r="E1615">
        <v>2035</v>
      </c>
      <c r="F1615">
        <v>0</v>
      </c>
      <c r="G1615">
        <v>0.02</v>
      </c>
      <c r="H1615" s="2" t="str">
        <f t="shared" si="25"/>
        <v>EG_LHSR</v>
      </c>
    </row>
    <row r="1616" spans="1:8" x14ac:dyDescent="0.25">
      <c r="A1616" t="s">
        <v>15</v>
      </c>
      <c r="B1616" t="s">
        <v>6</v>
      </c>
      <c r="C1616" t="s">
        <v>8</v>
      </c>
      <c r="D1616" t="s">
        <v>361</v>
      </c>
      <c r="E1616">
        <v>2036</v>
      </c>
      <c r="F1616">
        <v>0</v>
      </c>
      <c r="G1616">
        <v>0.02</v>
      </c>
      <c r="H1616" s="2" t="str">
        <f t="shared" si="25"/>
        <v>EG_LHSR</v>
      </c>
    </row>
    <row r="1617" spans="1:8" x14ac:dyDescent="0.25">
      <c r="A1617" t="s">
        <v>15</v>
      </c>
      <c r="B1617" t="s">
        <v>6</v>
      </c>
      <c r="C1617" t="s">
        <v>8</v>
      </c>
      <c r="D1617" t="s">
        <v>361</v>
      </c>
      <c r="E1617">
        <v>2037</v>
      </c>
      <c r="F1617">
        <v>0</v>
      </c>
      <c r="G1617">
        <v>0</v>
      </c>
      <c r="H1617" s="2" t="str">
        <f t="shared" si="25"/>
        <v>EG_LHSR</v>
      </c>
    </row>
    <row r="1618" spans="1:8" x14ac:dyDescent="0.25">
      <c r="A1618" t="s">
        <v>15</v>
      </c>
      <c r="B1618" t="s">
        <v>6</v>
      </c>
      <c r="C1618" t="s">
        <v>8</v>
      </c>
      <c r="D1618" t="s">
        <v>361</v>
      </c>
      <c r="E1618">
        <v>2038</v>
      </c>
      <c r="F1618">
        <v>0</v>
      </c>
      <c r="G1618">
        <v>0.02</v>
      </c>
      <c r="H1618" s="2" t="str">
        <f t="shared" si="25"/>
        <v>EG_LHSR</v>
      </c>
    </row>
    <row r="1619" spans="1:8" x14ac:dyDescent="0.25">
      <c r="A1619" t="s">
        <v>15</v>
      </c>
      <c r="B1619" t="s">
        <v>6</v>
      </c>
      <c r="C1619" t="s">
        <v>8</v>
      </c>
      <c r="D1619" t="s">
        <v>361</v>
      </c>
      <c r="E1619">
        <v>2039</v>
      </c>
      <c r="F1619">
        <v>0</v>
      </c>
      <c r="G1619">
        <v>0.02</v>
      </c>
      <c r="H1619" s="2" t="str">
        <f t="shared" si="25"/>
        <v>EG_LHSR</v>
      </c>
    </row>
    <row r="1620" spans="1:8" x14ac:dyDescent="0.25">
      <c r="A1620" t="s">
        <v>15</v>
      </c>
      <c r="B1620" t="s">
        <v>6</v>
      </c>
      <c r="C1620" t="s">
        <v>8</v>
      </c>
      <c r="D1620" t="s">
        <v>361</v>
      </c>
      <c r="E1620">
        <v>2040</v>
      </c>
      <c r="F1620">
        <v>0</v>
      </c>
      <c r="G1620">
        <v>0.02</v>
      </c>
      <c r="H1620" s="2" t="str">
        <f t="shared" si="25"/>
        <v>EG_LHSR</v>
      </c>
    </row>
    <row r="1621" spans="1:8" x14ac:dyDescent="0.25">
      <c r="A1621" t="s">
        <v>15</v>
      </c>
      <c r="B1621" t="s">
        <v>6</v>
      </c>
      <c r="C1621" t="s">
        <v>8</v>
      </c>
      <c r="D1621" t="s">
        <v>361</v>
      </c>
      <c r="E1621">
        <v>2041</v>
      </c>
      <c r="F1621">
        <v>0</v>
      </c>
      <c r="G1621">
        <v>0.02</v>
      </c>
      <c r="H1621" s="2" t="str">
        <f t="shared" si="25"/>
        <v>EG_LHSR</v>
      </c>
    </row>
    <row r="1622" spans="1:8" x14ac:dyDescent="0.25">
      <c r="A1622" t="s">
        <v>15</v>
      </c>
      <c r="B1622" t="s">
        <v>6</v>
      </c>
      <c r="C1622" t="s">
        <v>8</v>
      </c>
      <c r="D1622" t="s">
        <v>360</v>
      </c>
      <c r="E1622">
        <v>2024</v>
      </c>
      <c r="F1622">
        <v>0</v>
      </c>
      <c r="G1622">
        <v>0</v>
      </c>
      <c r="H1622" s="2" t="str">
        <f t="shared" si="25"/>
        <v>EG_LHSR</v>
      </c>
    </row>
    <row r="1623" spans="1:8" x14ac:dyDescent="0.25">
      <c r="A1623" t="s">
        <v>15</v>
      </c>
      <c r="B1623" t="s">
        <v>6</v>
      </c>
      <c r="C1623" t="s">
        <v>8</v>
      </c>
      <c r="D1623" t="s">
        <v>360</v>
      </c>
      <c r="E1623">
        <v>2025</v>
      </c>
      <c r="F1623">
        <v>0</v>
      </c>
      <c r="G1623">
        <v>0</v>
      </c>
      <c r="H1623" s="2" t="str">
        <f t="shared" si="25"/>
        <v>EG_LHSR</v>
      </c>
    </row>
    <row r="1624" spans="1:8" x14ac:dyDescent="0.25">
      <c r="A1624" t="s">
        <v>15</v>
      </c>
      <c r="B1624" t="s">
        <v>6</v>
      </c>
      <c r="C1624" t="s">
        <v>8</v>
      </c>
      <c r="D1624" t="s">
        <v>360</v>
      </c>
      <c r="E1624">
        <v>2026</v>
      </c>
      <c r="F1624">
        <v>0</v>
      </c>
      <c r="G1624">
        <v>0</v>
      </c>
      <c r="H1624" s="2" t="str">
        <f t="shared" si="25"/>
        <v>EG_LHSR</v>
      </c>
    </row>
    <row r="1625" spans="1:8" x14ac:dyDescent="0.25">
      <c r="A1625" t="s">
        <v>15</v>
      </c>
      <c r="B1625" t="s">
        <v>6</v>
      </c>
      <c r="C1625" t="s">
        <v>8</v>
      </c>
      <c r="D1625" t="s">
        <v>360</v>
      </c>
      <c r="E1625">
        <v>2027</v>
      </c>
      <c r="F1625">
        <v>0</v>
      </c>
      <c r="G1625">
        <v>0</v>
      </c>
      <c r="H1625" s="2" t="str">
        <f t="shared" si="25"/>
        <v>EG_LHSR</v>
      </c>
    </row>
    <row r="1626" spans="1:8" x14ac:dyDescent="0.25">
      <c r="A1626" t="s">
        <v>15</v>
      </c>
      <c r="B1626" t="s">
        <v>6</v>
      </c>
      <c r="C1626" t="s">
        <v>8</v>
      </c>
      <c r="D1626" t="s">
        <v>360</v>
      </c>
      <c r="E1626">
        <v>2028</v>
      </c>
      <c r="F1626">
        <v>0</v>
      </c>
      <c r="G1626">
        <v>0</v>
      </c>
      <c r="H1626" s="2" t="str">
        <f t="shared" si="25"/>
        <v>EG_LHSR</v>
      </c>
    </row>
    <row r="1627" spans="1:8" x14ac:dyDescent="0.25">
      <c r="A1627" t="s">
        <v>15</v>
      </c>
      <c r="B1627" t="s">
        <v>6</v>
      </c>
      <c r="C1627" t="s">
        <v>8</v>
      </c>
      <c r="D1627" t="s">
        <v>360</v>
      </c>
      <c r="E1627">
        <v>2029</v>
      </c>
      <c r="F1627">
        <v>0</v>
      </c>
      <c r="G1627">
        <v>0</v>
      </c>
      <c r="H1627" s="2" t="str">
        <f t="shared" si="25"/>
        <v>EG_LHSR</v>
      </c>
    </row>
    <row r="1628" spans="1:8" x14ac:dyDescent="0.25">
      <c r="A1628" t="s">
        <v>15</v>
      </c>
      <c r="B1628" t="s">
        <v>6</v>
      </c>
      <c r="C1628" t="s">
        <v>8</v>
      </c>
      <c r="D1628" t="s">
        <v>360</v>
      </c>
      <c r="E1628">
        <v>2030</v>
      </c>
      <c r="F1628">
        <v>0</v>
      </c>
      <c r="G1628">
        <v>0</v>
      </c>
      <c r="H1628" s="2" t="str">
        <f t="shared" si="25"/>
        <v>EG_LHSR</v>
      </c>
    </row>
    <row r="1629" spans="1:8" x14ac:dyDescent="0.25">
      <c r="A1629" t="s">
        <v>15</v>
      </c>
      <c r="B1629" t="s">
        <v>6</v>
      </c>
      <c r="C1629" t="s">
        <v>8</v>
      </c>
      <c r="D1629" t="s">
        <v>360</v>
      </c>
      <c r="E1629">
        <v>2031</v>
      </c>
      <c r="F1629">
        <v>0</v>
      </c>
      <c r="G1629">
        <v>0</v>
      </c>
      <c r="H1629" s="2" t="str">
        <f t="shared" si="25"/>
        <v>EG_LHSR</v>
      </c>
    </row>
    <row r="1630" spans="1:8" x14ac:dyDescent="0.25">
      <c r="A1630" t="s">
        <v>15</v>
      </c>
      <c r="B1630" t="s">
        <v>6</v>
      </c>
      <c r="C1630" t="s">
        <v>8</v>
      </c>
      <c r="D1630" t="s">
        <v>360</v>
      </c>
      <c r="E1630">
        <v>2032</v>
      </c>
      <c r="F1630">
        <v>0</v>
      </c>
      <c r="G1630">
        <v>2E-3</v>
      </c>
      <c r="H1630" s="2" t="str">
        <f t="shared" si="25"/>
        <v>EG_LHSR</v>
      </c>
    </row>
    <row r="1631" spans="1:8" x14ac:dyDescent="0.25">
      <c r="A1631" t="s">
        <v>15</v>
      </c>
      <c r="B1631" t="s">
        <v>6</v>
      </c>
      <c r="C1631" t="s">
        <v>8</v>
      </c>
      <c r="D1631" t="s">
        <v>360</v>
      </c>
      <c r="E1631">
        <v>2033</v>
      </c>
      <c r="F1631">
        <v>0</v>
      </c>
      <c r="G1631">
        <v>1.2E-2</v>
      </c>
      <c r="H1631" s="2" t="str">
        <f t="shared" si="25"/>
        <v>EG_LHSR</v>
      </c>
    </row>
    <row r="1632" spans="1:8" x14ac:dyDescent="0.25">
      <c r="A1632" t="s">
        <v>15</v>
      </c>
      <c r="B1632" t="s">
        <v>6</v>
      </c>
      <c r="C1632" t="s">
        <v>8</v>
      </c>
      <c r="D1632" t="s">
        <v>360</v>
      </c>
      <c r="E1632">
        <v>2034</v>
      </c>
      <c r="F1632">
        <v>0</v>
      </c>
      <c r="G1632">
        <v>1.2999999999999999E-2</v>
      </c>
      <c r="H1632" s="2" t="str">
        <f t="shared" si="25"/>
        <v>EG_LHSR</v>
      </c>
    </row>
    <row r="1633" spans="1:8" x14ac:dyDescent="0.25">
      <c r="A1633" t="s">
        <v>15</v>
      </c>
      <c r="B1633" t="s">
        <v>6</v>
      </c>
      <c r="C1633" t="s">
        <v>8</v>
      </c>
      <c r="D1633" t="s">
        <v>360</v>
      </c>
      <c r="E1633">
        <v>2035</v>
      </c>
      <c r="F1633">
        <v>0</v>
      </c>
      <c r="G1633">
        <v>1.4999999999999999E-2</v>
      </c>
      <c r="H1633" s="2" t="str">
        <f t="shared" si="25"/>
        <v>EG_LHSR</v>
      </c>
    </row>
    <row r="1634" spans="1:8" x14ac:dyDescent="0.25">
      <c r="A1634" t="s">
        <v>15</v>
      </c>
      <c r="B1634" t="s">
        <v>6</v>
      </c>
      <c r="C1634" t="s">
        <v>8</v>
      </c>
      <c r="D1634" t="s">
        <v>360</v>
      </c>
      <c r="E1634">
        <v>2036</v>
      </c>
      <c r="F1634">
        <v>0</v>
      </c>
      <c r="G1634">
        <v>1.4999999999999999E-2</v>
      </c>
      <c r="H1634" s="2" t="str">
        <f t="shared" si="25"/>
        <v>EG_LHSR</v>
      </c>
    </row>
    <row r="1635" spans="1:8" x14ac:dyDescent="0.25">
      <c r="A1635" t="s">
        <v>15</v>
      </c>
      <c r="B1635" t="s">
        <v>6</v>
      </c>
      <c r="C1635" t="s">
        <v>8</v>
      </c>
      <c r="D1635" t="s">
        <v>360</v>
      </c>
      <c r="E1635">
        <v>2037</v>
      </c>
      <c r="F1635">
        <v>0</v>
      </c>
      <c r="G1635">
        <v>0</v>
      </c>
      <c r="H1635" s="2" t="str">
        <f t="shared" si="25"/>
        <v>EG_LHSR</v>
      </c>
    </row>
    <row r="1636" spans="1:8" x14ac:dyDescent="0.25">
      <c r="A1636" t="s">
        <v>15</v>
      </c>
      <c r="B1636" t="s">
        <v>6</v>
      </c>
      <c r="C1636" t="s">
        <v>8</v>
      </c>
      <c r="D1636" t="s">
        <v>360</v>
      </c>
      <c r="E1636">
        <v>2038</v>
      </c>
      <c r="F1636">
        <v>0</v>
      </c>
      <c r="G1636">
        <v>1.4999999999999999E-2</v>
      </c>
      <c r="H1636" s="2" t="str">
        <f t="shared" si="25"/>
        <v>EG_LHSR</v>
      </c>
    </row>
    <row r="1637" spans="1:8" x14ac:dyDescent="0.25">
      <c r="A1637" t="s">
        <v>15</v>
      </c>
      <c r="B1637" t="s">
        <v>6</v>
      </c>
      <c r="C1637" t="s">
        <v>8</v>
      </c>
      <c r="D1637" t="s">
        <v>360</v>
      </c>
      <c r="E1637">
        <v>2039</v>
      </c>
      <c r="F1637">
        <v>0</v>
      </c>
      <c r="G1637">
        <v>1.4999999999999999E-2</v>
      </c>
      <c r="H1637" s="2" t="str">
        <f t="shared" si="25"/>
        <v>EG_LHSR</v>
      </c>
    </row>
    <row r="1638" spans="1:8" x14ac:dyDescent="0.25">
      <c r="A1638" t="s">
        <v>15</v>
      </c>
      <c r="B1638" t="s">
        <v>6</v>
      </c>
      <c r="C1638" t="s">
        <v>8</v>
      </c>
      <c r="D1638" t="s">
        <v>360</v>
      </c>
      <c r="E1638">
        <v>2040</v>
      </c>
      <c r="F1638">
        <v>0</v>
      </c>
      <c r="G1638">
        <v>1.4999999999999999E-2</v>
      </c>
      <c r="H1638" s="2" t="str">
        <f t="shared" si="25"/>
        <v>EG_LHSR</v>
      </c>
    </row>
    <row r="1639" spans="1:8" x14ac:dyDescent="0.25">
      <c r="A1639" t="s">
        <v>15</v>
      </c>
      <c r="B1639" t="s">
        <v>6</v>
      </c>
      <c r="C1639" t="s">
        <v>8</v>
      </c>
      <c r="D1639" t="s">
        <v>360</v>
      </c>
      <c r="E1639">
        <v>2041</v>
      </c>
      <c r="F1639">
        <v>0</v>
      </c>
      <c r="G1639">
        <v>1.4999999999999999E-2</v>
      </c>
      <c r="H1639" s="2" t="str">
        <f t="shared" si="25"/>
        <v>EG_LHSR</v>
      </c>
    </row>
    <row r="1640" spans="1:8" x14ac:dyDescent="0.25">
      <c r="A1640" t="s">
        <v>15</v>
      </c>
      <c r="B1640" t="s">
        <v>6</v>
      </c>
      <c r="C1640" t="s">
        <v>12</v>
      </c>
      <c r="D1640" t="s">
        <v>359</v>
      </c>
      <c r="E1640">
        <v>2024</v>
      </c>
      <c r="F1640">
        <v>0</v>
      </c>
      <c r="G1640">
        <v>0</v>
      </c>
      <c r="H1640" s="2" t="str">
        <f t="shared" si="25"/>
        <v>EG_LHNR</v>
      </c>
    </row>
    <row r="1641" spans="1:8" x14ac:dyDescent="0.25">
      <c r="A1641" t="s">
        <v>15</v>
      </c>
      <c r="B1641" t="s">
        <v>6</v>
      </c>
      <c r="C1641" t="s">
        <v>12</v>
      </c>
      <c r="D1641" t="s">
        <v>359</v>
      </c>
      <c r="E1641">
        <v>2025</v>
      </c>
      <c r="F1641">
        <v>0</v>
      </c>
      <c r="G1641">
        <v>0</v>
      </c>
      <c r="H1641" s="2" t="str">
        <f t="shared" si="25"/>
        <v>EG_LHNR</v>
      </c>
    </row>
    <row r="1642" spans="1:8" x14ac:dyDescent="0.25">
      <c r="A1642" t="s">
        <v>15</v>
      </c>
      <c r="B1642" t="s">
        <v>6</v>
      </c>
      <c r="C1642" t="s">
        <v>12</v>
      </c>
      <c r="D1642" t="s">
        <v>359</v>
      </c>
      <c r="E1642">
        <v>2026</v>
      </c>
      <c r="F1642">
        <v>0</v>
      </c>
      <c r="G1642">
        <v>0</v>
      </c>
      <c r="H1642" s="2" t="str">
        <f t="shared" si="25"/>
        <v>EG_LHNR</v>
      </c>
    </row>
    <row r="1643" spans="1:8" x14ac:dyDescent="0.25">
      <c r="A1643" t="s">
        <v>15</v>
      </c>
      <c r="B1643" t="s">
        <v>6</v>
      </c>
      <c r="C1643" t="s">
        <v>12</v>
      </c>
      <c r="D1643" t="s">
        <v>359</v>
      </c>
      <c r="E1643">
        <v>2027</v>
      </c>
      <c r="F1643">
        <v>0</v>
      </c>
      <c r="G1643">
        <v>0</v>
      </c>
      <c r="H1643" s="2" t="str">
        <f t="shared" si="25"/>
        <v>EG_LHNR</v>
      </c>
    </row>
    <row r="1644" spans="1:8" x14ac:dyDescent="0.25">
      <c r="A1644" t="s">
        <v>15</v>
      </c>
      <c r="B1644" t="s">
        <v>6</v>
      </c>
      <c r="C1644" t="s">
        <v>12</v>
      </c>
      <c r="D1644" t="s">
        <v>359</v>
      </c>
      <c r="E1644">
        <v>2028</v>
      </c>
      <c r="F1644">
        <v>0</v>
      </c>
      <c r="G1644">
        <v>0</v>
      </c>
      <c r="H1644" s="2" t="str">
        <f t="shared" si="25"/>
        <v>EG_LHNR</v>
      </c>
    </row>
    <row r="1645" spans="1:8" x14ac:dyDescent="0.25">
      <c r="A1645" t="s">
        <v>15</v>
      </c>
      <c r="B1645" t="s">
        <v>6</v>
      </c>
      <c r="C1645" t="s">
        <v>12</v>
      </c>
      <c r="D1645" t="s">
        <v>359</v>
      </c>
      <c r="E1645">
        <v>2029</v>
      </c>
      <c r="F1645">
        <v>0</v>
      </c>
      <c r="G1645">
        <v>0</v>
      </c>
      <c r="H1645" s="2" t="str">
        <f t="shared" si="25"/>
        <v>EG_LHNR</v>
      </c>
    </row>
    <row r="1646" spans="1:8" x14ac:dyDescent="0.25">
      <c r="A1646" t="s">
        <v>15</v>
      </c>
      <c r="B1646" t="s">
        <v>6</v>
      </c>
      <c r="C1646" t="s">
        <v>12</v>
      </c>
      <c r="D1646" t="s">
        <v>359</v>
      </c>
      <c r="E1646">
        <v>2030</v>
      </c>
      <c r="F1646">
        <v>0</v>
      </c>
      <c r="G1646">
        <v>0</v>
      </c>
      <c r="H1646" s="2" t="str">
        <f t="shared" si="25"/>
        <v>EG_LHNR</v>
      </c>
    </row>
    <row r="1647" spans="1:8" x14ac:dyDescent="0.25">
      <c r="A1647" t="s">
        <v>15</v>
      </c>
      <c r="B1647" t="s">
        <v>6</v>
      </c>
      <c r="C1647" t="s">
        <v>12</v>
      </c>
      <c r="D1647" t="s">
        <v>359</v>
      </c>
      <c r="E1647">
        <v>2031</v>
      </c>
      <c r="F1647">
        <v>0</v>
      </c>
      <c r="G1647">
        <v>0</v>
      </c>
      <c r="H1647" s="2" t="str">
        <f t="shared" si="25"/>
        <v>EG_LHNR</v>
      </c>
    </row>
    <row r="1648" spans="1:8" x14ac:dyDescent="0.25">
      <c r="A1648" t="s">
        <v>15</v>
      </c>
      <c r="B1648" t="s">
        <v>6</v>
      </c>
      <c r="C1648" t="s">
        <v>12</v>
      </c>
      <c r="D1648" t="s">
        <v>359</v>
      </c>
      <c r="E1648">
        <v>2032</v>
      </c>
      <c r="F1648">
        <v>0</v>
      </c>
      <c r="G1648">
        <v>0</v>
      </c>
      <c r="H1648" s="2" t="str">
        <f t="shared" si="25"/>
        <v>EG_LHNR</v>
      </c>
    </row>
    <row r="1649" spans="1:8" x14ac:dyDescent="0.25">
      <c r="A1649" t="s">
        <v>15</v>
      </c>
      <c r="B1649" t="s">
        <v>6</v>
      </c>
      <c r="C1649" t="s">
        <v>12</v>
      </c>
      <c r="D1649" t="s">
        <v>359</v>
      </c>
      <c r="E1649">
        <v>2033</v>
      </c>
      <c r="F1649">
        <v>0</v>
      </c>
      <c r="G1649">
        <v>0</v>
      </c>
      <c r="H1649" s="2" t="str">
        <f t="shared" si="25"/>
        <v>EG_LHNR</v>
      </c>
    </row>
    <row r="1650" spans="1:8" x14ac:dyDescent="0.25">
      <c r="A1650" t="s">
        <v>15</v>
      </c>
      <c r="B1650" t="s">
        <v>6</v>
      </c>
      <c r="C1650" t="s">
        <v>12</v>
      </c>
      <c r="D1650" t="s">
        <v>359</v>
      </c>
      <c r="E1650">
        <v>2034</v>
      </c>
      <c r="F1650">
        <v>0</v>
      </c>
      <c r="G1650">
        <v>0</v>
      </c>
      <c r="H1650" s="2" t="str">
        <f t="shared" si="25"/>
        <v>EG_LHNR</v>
      </c>
    </row>
    <row r="1651" spans="1:8" x14ac:dyDescent="0.25">
      <c r="A1651" t="s">
        <v>15</v>
      </c>
      <c r="B1651" t="s">
        <v>6</v>
      </c>
      <c r="C1651" t="s">
        <v>12</v>
      </c>
      <c r="D1651" t="s">
        <v>359</v>
      </c>
      <c r="E1651">
        <v>2035</v>
      </c>
      <c r="F1651">
        <v>0</v>
      </c>
      <c r="G1651">
        <v>0</v>
      </c>
      <c r="H1651" s="2" t="str">
        <f t="shared" si="25"/>
        <v>EG_LHNR</v>
      </c>
    </row>
    <row r="1652" spans="1:8" x14ac:dyDescent="0.25">
      <c r="A1652" t="s">
        <v>15</v>
      </c>
      <c r="B1652" t="s">
        <v>6</v>
      </c>
      <c r="C1652" t="s">
        <v>12</v>
      </c>
      <c r="D1652" t="s">
        <v>359</v>
      </c>
      <c r="E1652">
        <v>2036</v>
      </c>
      <c r="F1652">
        <v>0</v>
      </c>
      <c r="G1652">
        <v>0</v>
      </c>
      <c r="H1652" s="2" t="str">
        <f t="shared" si="25"/>
        <v>EG_LHNR</v>
      </c>
    </row>
    <row r="1653" spans="1:8" x14ac:dyDescent="0.25">
      <c r="A1653" t="s">
        <v>15</v>
      </c>
      <c r="B1653" t="s">
        <v>6</v>
      </c>
      <c r="C1653" t="s">
        <v>12</v>
      </c>
      <c r="D1653" t="s">
        <v>359</v>
      </c>
      <c r="E1653">
        <v>2037</v>
      </c>
      <c r="F1653">
        <v>0</v>
      </c>
      <c r="G1653">
        <v>0</v>
      </c>
      <c r="H1653" s="2" t="str">
        <f t="shared" si="25"/>
        <v>EG_LHNR</v>
      </c>
    </row>
    <row r="1654" spans="1:8" x14ac:dyDescent="0.25">
      <c r="A1654" t="s">
        <v>15</v>
      </c>
      <c r="B1654" t="s">
        <v>6</v>
      </c>
      <c r="C1654" t="s">
        <v>12</v>
      </c>
      <c r="D1654" t="s">
        <v>359</v>
      </c>
      <c r="E1654">
        <v>2038</v>
      </c>
      <c r="F1654">
        <v>0</v>
      </c>
      <c r="G1654">
        <v>0</v>
      </c>
      <c r="H1654" s="2" t="str">
        <f t="shared" si="25"/>
        <v>EG_LHNR</v>
      </c>
    </row>
    <row r="1655" spans="1:8" x14ac:dyDescent="0.25">
      <c r="A1655" t="s">
        <v>15</v>
      </c>
      <c r="B1655" t="s">
        <v>6</v>
      </c>
      <c r="C1655" t="s">
        <v>12</v>
      </c>
      <c r="D1655" t="s">
        <v>359</v>
      </c>
      <c r="E1655">
        <v>2039</v>
      </c>
      <c r="F1655">
        <v>0</v>
      </c>
      <c r="G1655">
        <v>0</v>
      </c>
      <c r="H1655" s="2" t="str">
        <f t="shared" si="25"/>
        <v>EG_LHNR</v>
      </c>
    </row>
    <row r="1656" spans="1:8" x14ac:dyDescent="0.25">
      <c r="A1656" t="s">
        <v>15</v>
      </c>
      <c r="B1656" t="s">
        <v>6</v>
      </c>
      <c r="C1656" t="s">
        <v>12</v>
      </c>
      <c r="D1656" t="s">
        <v>359</v>
      </c>
      <c r="E1656">
        <v>2040</v>
      </c>
      <c r="F1656">
        <v>0</v>
      </c>
      <c r="G1656">
        <v>0</v>
      </c>
      <c r="H1656" s="2" t="str">
        <f t="shared" si="25"/>
        <v>EG_LHNR</v>
      </c>
    </row>
    <row r="1657" spans="1:8" x14ac:dyDescent="0.25">
      <c r="A1657" t="s">
        <v>15</v>
      </c>
      <c r="B1657" t="s">
        <v>6</v>
      </c>
      <c r="C1657" t="s">
        <v>12</v>
      </c>
      <c r="D1657" t="s">
        <v>359</v>
      </c>
      <c r="E1657">
        <v>2041</v>
      </c>
      <c r="F1657">
        <v>0</v>
      </c>
      <c r="G1657">
        <v>0</v>
      </c>
      <c r="H1657" s="2" t="str">
        <f t="shared" si="25"/>
        <v>EG_LHNR</v>
      </c>
    </row>
    <row r="1658" spans="1:8" x14ac:dyDescent="0.25">
      <c r="A1658" t="s">
        <v>15</v>
      </c>
      <c r="B1658" t="s">
        <v>6</v>
      </c>
      <c r="C1658" t="s">
        <v>12</v>
      </c>
      <c r="D1658" t="s">
        <v>358</v>
      </c>
      <c r="E1658">
        <v>2024</v>
      </c>
      <c r="F1658">
        <v>0</v>
      </c>
      <c r="G1658">
        <v>0</v>
      </c>
      <c r="H1658" s="2" t="str">
        <f t="shared" si="25"/>
        <v>EG_LHNR</v>
      </c>
    </row>
    <row r="1659" spans="1:8" x14ac:dyDescent="0.25">
      <c r="A1659" t="s">
        <v>15</v>
      </c>
      <c r="B1659" t="s">
        <v>6</v>
      </c>
      <c r="C1659" t="s">
        <v>12</v>
      </c>
      <c r="D1659" t="s">
        <v>358</v>
      </c>
      <c r="E1659">
        <v>2025</v>
      </c>
      <c r="F1659">
        <v>0</v>
      </c>
      <c r="G1659">
        <v>0</v>
      </c>
      <c r="H1659" s="2" t="str">
        <f t="shared" si="25"/>
        <v>EG_LHNR</v>
      </c>
    </row>
    <row r="1660" spans="1:8" x14ac:dyDescent="0.25">
      <c r="A1660" t="s">
        <v>15</v>
      </c>
      <c r="B1660" t="s">
        <v>6</v>
      </c>
      <c r="C1660" t="s">
        <v>12</v>
      </c>
      <c r="D1660" t="s">
        <v>358</v>
      </c>
      <c r="E1660">
        <v>2026</v>
      </c>
      <c r="F1660">
        <v>0</v>
      </c>
      <c r="G1660">
        <v>0</v>
      </c>
      <c r="H1660" s="2" t="str">
        <f t="shared" si="25"/>
        <v>EG_LHNR</v>
      </c>
    </row>
    <row r="1661" spans="1:8" x14ac:dyDescent="0.25">
      <c r="A1661" t="s">
        <v>15</v>
      </c>
      <c r="B1661" t="s">
        <v>6</v>
      </c>
      <c r="C1661" t="s">
        <v>12</v>
      </c>
      <c r="D1661" t="s">
        <v>358</v>
      </c>
      <c r="E1661">
        <v>2027</v>
      </c>
      <c r="F1661">
        <v>0</v>
      </c>
      <c r="G1661">
        <v>0</v>
      </c>
      <c r="H1661" s="2" t="str">
        <f t="shared" si="25"/>
        <v>EG_LHNR</v>
      </c>
    </row>
    <row r="1662" spans="1:8" x14ac:dyDescent="0.25">
      <c r="A1662" t="s">
        <v>15</v>
      </c>
      <c r="B1662" t="s">
        <v>6</v>
      </c>
      <c r="C1662" t="s">
        <v>12</v>
      </c>
      <c r="D1662" t="s">
        <v>358</v>
      </c>
      <c r="E1662">
        <v>2028</v>
      </c>
      <c r="F1662">
        <v>0</v>
      </c>
      <c r="G1662">
        <v>0</v>
      </c>
      <c r="H1662" s="2" t="str">
        <f t="shared" si="25"/>
        <v>EG_LHNR</v>
      </c>
    </row>
    <row r="1663" spans="1:8" x14ac:dyDescent="0.25">
      <c r="A1663" t="s">
        <v>15</v>
      </c>
      <c r="B1663" t="s">
        <v>6</v>
      </c>
      <c r="C1663" t="s">
        <v>12</v>
      </c>
      <c r="D1663" t="s">
        <v>358</v>
      </c>
      <c r="E1663">
        <v>2029</v>
      </c>
      <c r="F1663">
        <v>0</v>
      </c>
      <c r="G1663">
        <v>0</v>
      </c>
      <c r="H1663" s="2" t="str">
        <f t="shared" si="25"/>
        <v>EG_LHNR</v>
      </c>
    </row>
    <row r="1664" spans="1:8" x14ac:dyDescent="0.25">
      <c r="A1664" t="s">
        <v>15</v>
      </c>
      <c r="B1664" t="s">
        <v>6</v>
      </c>
      <c r="C1664" t="s">
        <v>12</v>
      </c>
      <c r="D1664" t="s">
        <v>358</v>
      </c>
      <c r="E1664">
        <v>2030</v>
      </c>
      <c r="F1664">
        <v>0</v>
      </c>
      <c r="G1664">
        <v>0</v>
      </c>
      <c r="H1664" s="2" t="str">
        <f t="shared" si="25"/>
        <v>EG_LHNR</v>
      </c>
    </row>
    <row r="1665" spans="1:8" x14ac:dyDescent="0.25">
      <c r="A1665" t="s">
        <v>15</v>
      </c>
      <c r="B1665" t="s">
        <v>6</v>
      </c>
      <c r="C1665" t="s">
        <v>12</v>
      </c>
      <c r="D1665" t="s">
        <v>358</v>
      </c>
      <c r="E1665">
        <v>2031</v>
      </c>
      <c r="F1665">
        <v>0</v>
      </c>
      <c r="G1665">
        <v>0</v>
      </c>
      <c r="H1665" s="2" t="str">
        <f t="shared" si="25"/>
        <v>EG_LHNR</v>
      </c>
    </row>
    <row r="1666" spans="1:8" x14ac:dyDescent="0.25">
      <c r="A1666" t="s">
        <v>15</v>
      </c>
      <c r="B1666" t="s">
        <v>6</v>
      </c>
      <c r="C1666" t="s">
        <v>12</v>
      </c>
      <c r="D1666" t="s">
        <v>358</v>
      </c>
      <c r="E1666">
        <v>2032</v>
      </c>
      <c r="F1666">
        <v>0</v>
      </c>
      <c r="G1666">
        <v>0</v>
      </c>
      <c r="H1666" s="2" t="str">
        <f t="shared" si="25"/>
        <v>EG_LHNR</v>
      </c>
    </row>
    <row r="1667" spans="1:8" x14ac:dyDescent="0.25">
      <c r="A1667" t="s">
        <v>15</v>
      </c>
      <c r="B1667" t="s">
        <v>6</v>
      </c>
      <c r="C1667" t="s">
        <v>12</v>
      </c>
      <c r="D1667" t="s">
        <v>358</v>
      </c>
      <c r="E1667">
        <v>2033</v>
      </c>
      <c r="F1667">
        <v>0</v>
      </c>
      <c r="G1667">
        <v>0</v>
      </c>
      <c r="H1667" s="2" t="str">
        <f t="shared" ref="H1667:H1730" si="26">_xlfn.CONCAT(A1667,C1667)</f>
        <v>EG_LHNR</v>
      </c>
    </row>
    <row r="1668" spans="1:8" x14ac:dyDescent="0.25">
      <c r="A1668" t="s">
        <v>15</v>
      </c>
      <c r="B1668" t="s">
        <v>6</v>
      </c>
      <c r="C1668" t="s">
        <v>12</v>
      </c>
      <c r="D1668" t="s">
        <v>358</v>
      </c>
      <c r="E1668">
        <v>2034</v>
      </c>
      <c r="F1668">
        <v>0</v>
      </c>
      <c r="G1668">
        <v>0</v>
      </c>
      <c r="H1668" s="2" t="str">
        <f t="shared" si="26"/>
        <v>EG_LHNR</v>
      </c>
    </row>
    <row r="1669" spans="1:8" x14ac:dyDescent="0.25">
      <c r="A1669" t="s">
        <v>15</v>
      </c>
      <c r="B1669" t="s">
        <v>6</v>
      </c>
      <c r="C1669" t="s">
        <v>12</v>
      </c>
      <c r="D1669" t="s">
        <v>358</v>
      </c>
      <c r="E1669">
        <v>2035</v>
      </c>
      <c r="F1669">
        <v>0</v>
      </c>
      <c r="G1669">
        <v>0</v>
      </c>
      <c r="H1669" s="2" t="str">
        <f t="shared" si="26"/>
        <v>EG_LHNR</v>
      </c>
    </row>
    <row r="1670" spans="1:8" x14ac:dyDescent="0.25">
      <c r="A1670" t="s">
        <v>15</v>
      </c>
      <c r="B1670" t="s">
        <v>6</v>
      </c>
      <c r="C1670" t="s">
        <v>12</v>
      </c>
      <c r="D1670" t="s">
        <v>358</v>
      </c>
      <c r="E1670">
        <v>2036</v>
      </c>
      <c r="F1670">
        <v>0</v>
      </c>
      <c r="G1670">
        <v>0</v>
      </c>
      <c r="H1670" s="2" t="str">
        <f t="shared" si="26"/>
        <v>EG_LHNR</v>
      </c>
    </row>
    <row r="1671" spans="1:8" x14ac:dyDescent="0.25">
      <c r="A1671" t="s">
        <v>15</v>
      </c>
      <c r="B1671" t="s">
        <v>6</v>
      </c>
      <c r="C1671" t="s">
        <v>12</v>
      </c>
      <c r="D1671" t="s">
        <v>358</v>
      </c>
      <c r="E1671">
        <v>2037</v>
      </c>
      <c r="F1671">
        <v>0</v>
      </c>
      <c r="G1671">
        <v>0</v>
      </c>
      <c r="H1671" s="2" t="str">
        <f t="shared" si="26"/>
        <v>EG_LHNR</v>
      </c>
    </row>
    <row r="1672" spans="1:8" x14ac:dyDescent="0.25">
      <c r="A1672" t="s">
        <v>15</v>
      </c>
      <c r="B1672" t="s">
        <v>6</v>
      </c>
      <c r="C1672" t="s">
        <v>12</v>
      </c>
      <c r="D1672" t="s">
        <v>358</v>
      </c>
      <c r="E1672">
        <v>2038</v>
      </c>
      <c r="F1672">
        <v>0</v>
      </c>
      <c r="G1672">
        <v>0</v>
      </c>
      <c r="H1672" s="2" t="str">
        <f t="shared" si="26"/>
        <v>EG_LHNR</v>
      </c>
    </row>
    <row r="1673" spans="1:8" x14ac:dyDescent="0.25">
      <c r="A1673" t="s">
        <v>15</v>
      </c>
      <c r="B1673" t="s">
        <v>6</v>
      </c>
      <c r="C1673" t="s">
        <v>12</v>
      </c>
      <c r="D1673" t="s">
        <v>358</v>
      </c>
      <c r="E1673">
        <v>2039</v>
      </c>
      <c r="F1673">
        <v>0</v>
      </c>
      <c r="G1673">
        <v>0</v>
      </c>
      <c r="H1673" s="2" t="str">
        <f t="shared" si="26"/>
        <v>EG_LHNR</v>
      </c>
    </row>
    <row r="1674" spans="1:8" x14ac:dyDescent="0.25">
      <c r="A1674" t="s">
        <v>15</v>
      </c>
      <c r="B1674" t="s">
        <v>6</v>
      </c>
      <c r="C1674" t="s">
        <v>12</v>
      </c>
      <c r="D1674" t="s">
        <v>358</v>
      </c>
      <c r="E1674">
        <v>2040</v>
      </c>
      <c r="F1674">
        <v>0</v>
      </c>
      <c r="G1674">
        <v>0</v>
      </c>
      <c r="H1674" s="2" t="str">
        <f t="shared" si="26"/>
        <v>EG_LHNR</v>
      </c>
    </row>
    <row r="1675" spans="1:8" x14ac:dyDescent="0.25">
      <c r="A1675" t="s">
        <v>15</v>
      </c>
      <c r="B1675" t="s">
        <v>6</v>
      </c>
      <c r="C1675" t="s">
        <v>12</v>
      </c>
      <c r="D1675" t="s">
        <v>358</v>
      </c>
      <c r="E1675">
        <v>2041</v>
      </c>
      <c r="F1675">
        <v>0</v>
      </c>
      <c r="G1675">
        <v>0</v>
      </c>
      <c r="H1675" s="2" t="str">
        <f t="shared" si="26"/>
        <v>EG_LHNR</v>
      </c>
    </row>
    <row r="1676" spans="1:8" x14ac:dyDescent="0.25">
      <c r="A1676" t="s">
        <v>15</v>
      </c>
      <c r="B1676" t="s">
        <v>6</v>
      </c>
      <c r="C1676" t="s">
        <v>12</v>
      </c>
      <c r="D1676" t="s">
        <v>357</v>
      </c>
      <c r="E1676">
        <v>2024</v>
      </c>
      <c r="F1676">
        <v>0</v>
      </c>
      <c r="G1676">
        <v>0</v>
      </c>
      <c r="H1676" s="2" t="str">
        <f t="shared" si="26"/>
        <v>EG_LHNR</v>
      </c>
    </row>
    <row r="1677" spans="1:8" x14ac:dyDescent="0.25">
      <c r="A1677" t="s">
        <v>15</v>
      </c>
      <c r="B1677" t="s">
        <v>6</v>
      </c>
      <c r="C1677" t="s">
        <v>12</v>
      </c>
      <c r="D1677" t="s">
        <v>357</v>
      </c>
      <c r="E1677">
        <v>2025</v>
      </c>
      <c r="F1677">
        <v>0</v>
      </c>
      <c r="G1677">
        <v>0</v>
      </c>
      <c r="H1677" s="2" t="str">
        <f t="shared" si="26"/>
        <v>EG_LHNR</v>
      </c>
    </row>
    <row r="1678" spans="1:8" x14ac:dyDescent="0.25">
      <c r="A1678" t="s">
        <v>15</v>
      </c>
      <c r="B1678" t="s">
        <v>6</v>
      </c>
      <c r="C1678" t="s">
        <v>12</v>
      </c>
      <c r="D1678" t="s">
        <v>357</v>
      </c>
      <c r="E1678">
        <v>2026</v>
      </c>
      <c r="F1678">
        <v>1.05</v>
      </c>
      <c r="G1678">
        <v>1.05</v>
      </c>
      <c r="H1678" s="2" t="str">
        <f t="shared" si="26"/>
        <v>EG_LHNR</v>
      </c>
    </row>
    <row r="1679" spans="1:8" x14ac:dyDescent="0.25">
      <c r="A1679" t="s">
        <v>15</v>
      </c>
      <c r="B1679" t="s">
        <v>6</v>
      </c>
      <c r="C1679" t="s">
        <v>12</v>
      </c>
      <c r="D1679" t="s">
        <v>357</v>
      </c>
      <c r="E1679">
        <v>2027</v>
      </c>
      <c r="F1679">
        <v>0</v>
      </c>
      <c r="G1679">
        <v>0</v>
      </c>
      <c r="H1679" s="2" t="str">
        <f t="shared" si="26"/>
        <v>EG_LHNR</v>
      </c>
    </row>
    <row r="1680" spans="1:8" x14ac:dyDescent="0.25">
      <c r="A1680" t="s">
        <v>15</v>
      </c>
      <c r="B1680" t="s">
        <v>6</v>
      </c>
      <c r="C1680" t="s">
        <v>12</v>
      </c>
      <c r="D1680" t="s">
        <v>357</v>
      </c>
      <c r="E1680">
        <v>2028</v>
      </c>
      <c r="F1680">
        <v>0.24</v>
      </c>
      <c r="G1680">
        <v>0.24</v>
      </c>
      <c r="H1680" s="2" t="str">
        <f t="shared" si="26"/>
        <v>EG_LHNR</v>
      </c>
    </row>
    <row r="1681" spans="1:8" x14ac:dyDescent="0.25">
      <c r="A1681" t="s">
        <v>15</v>
      </c>
      <c r="B1681" t="s">
        <v>6</v>
      </c>
      <c r="C1681" t="s">
        <v>12</v>
      </c>
      <c r="D1681" t="s">
        <v>357</v>
      </c>
      <c r="E1681">
        <v>2029</v>
      </c>
      <c r="F1681">
        <v>0.27600000000000002</v>
      </c>
      <c r="G1681">
        <v>0.27600000000000002</v>
      </c>
      <c r="H1681" s="2" t="str">
        <f t="shared" si="26"/>
        <v>EG_LHNR</v>
      </c>
    </row>
    <row r="1682" spans="1:8" x14ac:dyDescent="0.25">
      <c r="A1682" t="s">
        <v>15</v>
      </c>
      <c r="B1682" t="s">
        <v>6</v>
      </c>
      <c r="C1682" t="s">
        <v>12</v>
      </c>
      <c r="D1682" t="s">
        <v>357</v>
      </c>
      <c r="E1682">
        <v>2030</v>
      </c>
      <c r="F1682">
        <v>0.45</v>
      </c>
      <c r="G1682">
        <v>0.45</v>
      </c>
      <c r="H1682" s="2" t="str">
        <f t="shared" si="26"/>
        <v>EG_LHNR</v>
      </c>
    </row>
    <row r="1683" spans="1:8" x14ac:dyDescent="0.25">
      <c r="A1683" t="s">
        <v>15</v>
      </c>
      <c r="B1683" t="s">
        <v>6</v>
      </c>
      <c r="C1683" t="s">
        <v>12</v>
      </c>
      <c r="D1683" t="s">
        <v>357</v>
      </c>
      <c r="E1683">
        <v>2031</v>
      </c>
      <c r="F1683">
        <v>0</v>
      </c>
      <c r="G1683">
        <v>0</v>
      </c>
      <c r="H1683" s="2" t="str">
        <f t="shared" si="26"/>
        <v>EG_LHNR</v>
      </c>
    </row>
    <row r="1684" spans="1:8" x14ac:dyDescent="0.25">
      <c r="A1684" t="s">
        <v>15</v>
      </c>
      <c r="B1684" t="s">
        <v>6</v>
      </c>
      <c r="C1684" t="s">
        <v>12</v>
      </c>
      <c r="D1684" t="s">
        <v>357</v>
      </c>
      <c r="E1684">
        <v>2032</v>
      </c>
      <c r="F1684">
        <v>0</v>
      </c>
      <c r="G1684">
        <v>3.5000000000000003E-2</v>
      </c>
      <c r="H1684" s="2" t="str">
        <f t="shared" si="26"/>
        <v>EG_LHNR</v>
      </c>
    </row>
    <row r="1685" spans="1:8" x14ac:dyDescent="0.25">
      <c r="A1685" t="s">
        <v>15</v>
      </c>
      <c r="B1685" t="s">
        <v>6</v>
      </c>
      <c r="C1685" t="s">
        <v>12</v>
      </c>
      <c r="D1685" t="s">
        <v>357</v>
      </c>
      <c r="E1685">
        <v>2033</v>
      </c>
      <c r="F1685">
        <v>0.43</v>
      </c>
      <c r="G1685">
        <v>0.43</v>
      </c>
      <c r="H1685" s="2" t="str">
        <f t="shared" si="26"/>
        <v>EG_LHNR</v>
      </c>
    </row>
    <row r="1686" spans="1:8" x14ac:dyDescent="0.25">
      <c r="A1686" t="s">
        <v>15</v>
      </c>
      <c r="B1686" t="s">
        <v>6</v>
      </c>
      <c r="C1686" t="s">
        <v>12</v>
      </c>
      <c r="D1686" t="s">
        <v>357</v>
      </c>
      <c r="E1686">
        <v>2034</v>
      </c>
      <c r="F1686">
        <v>0</v>
      </c>
      <c r="G1686">
        <v>0.185</v>
      </c>
      <c r="H1686" s="2" t="str">
        <f t="shared" si="26"/>
        <v>EG_LHNR</v>
      </c>
    </row>
    <row r="1687" spans="1:8" x14ac:dyDescent="0.25">
      <c r="A1687" t="s">
        <v>15</v>
      </c>
      <c r="B1687" t="s">
        <v>6</v>
      </c>
      <c r="C1687" t="s">
        <v>12</v>
      </c>
      <c r="D1687" t="s">
        <v>357</v>
      </c>
      <c r="E1687">
        <v>2035</v>
      </c>
      <c r="F1687">
        <v>0</v>
      </c>
      <c r="G1687">
        <v>0.20599999999999999</v>
      </c>
      <c r="H1687" s="2" t="str">
        <f t="shared" si="26"/>
        <v>EG_LHNR</v>
      </c>
    </row>
    <row r="1688" spans="1:8" x14ac:dyDescent="0.25">
      <c r="A1688" t="s">
        <v>15</v>
      </c>
      <c r="B1688" t="s">
        <v>6</v>
      </c>
      <c r="C1688" t="s">
        <v>12</v>
      </c>
      <c r="D1688" t="s">
        <v>357</v>
      </c>
      <c r="E1688">
        <v>2036</v>
      </c>
      <c r="F1688">
        <v>0</v>
      </c>
      <c r="G1688">
        <v>0.20599999999999999</v>
      </c>
      <c r="H1688" s="2" t="str">
        <f t="shared" si="26"/>
        <v>EG_LHNR</v>
      </c>
    </row>
    <row r="1689" spans="1:8" x14ac:dyDescent="0.25">
      <c r="A1689" t="s">
        <v>15</v>
      </c>
      <c r="B1689" t="s">
        <v>6</v>
      </c>
      <c r="C1689" t="s">
        <v>12</v>
      </c>
      <c r="D1689" t="s">
        <v>357</v>
      </c>
      <c r="E1689">
        <v>2037</v>
      </c>
      <c r="F1689">
        <v>0</v>
      </c>
      <c r="G1689">
        <v>0</v>
      </c>
      <c r="H1689" s="2" t="str">
        <f t="shared" si="26"/>
        <v>EG_LHNR</v>
      </c>
    </row>
    <row r="1690" spans="1:8" x14ac:dyDescent="0.25">
      <c r="A1690" t="s">
        <v>15</v>
      </c>
      <c r="B1690" t="s">
        <v>6</v>
      </c>
      <c r="C1690" t="s">
        <v>12</v>
      </c>
      <c r="D1690" t="s">
        <v>357</v>
      </c>
      <c r="E1690">
        <v>2038</v>
      </c>
      <c r="F1690">
        <v>0</v>
      </c>
      <c r="G1690">
        <v>0.20599999999999999</v>
      </c>
      <c r="H1690" s="2" t="str">
        <f t="shared" si="26"/>
        <v>EG_LHNR</v>
      </c>
    </row>
    <row r="1691" spans="1:8" x14ac:dyDescent="0.25">
      <c r="A1691" t="s">
        <v>15</v>
      </c>
      <c r="B1691" t="s">
        <v>6</v>
      </c>
      <c r="C1691" t="s">
        <v>12</v>
      </c>
      <c r="D1691" t="s">
        <v>357</v>
      </c>
      <c r="E1691">
        <v>2039</v>
      </c>
      <c r="F1691">
        <v>0</v>
      </c>
      <c r="G1691">
        <v>0.20599999999999999</v>
      </c>
      <c r="H1691" s="2" t="str">
        <f t="shared" si="26"/>
        <v>EG_LHNR</v>
      </c>
    </row>
    <row r="1692" spans="1:8" x14ac:dyDescent="0.25">
      <c r="A1692" t="s">
        <v>15</v>
      </c>
      <c r="B1692" t="s">
        <v>6</v>
      </c>
      <c r="C1692" t="s">
        <v>12</v>
      </c>
      <c r="D1692" t="s">
        <v>357</v>
      </c>
      <c r="E1692">
        <v>2040</v>
      </c>
      <c r="F1692">
        <v>0</v>
      </c>
      <c r="G1692">
        <v>0.20599999999999999</v>
      </c>
      <c r="H1692" s="2" t="str">
        <f t="shared" si="26"/>
        <v>EG_LHNR</v>
      </c>
    </row>
    <row r="1693" spans="1:8" x14ac:dyDescent="0.25">
      <c r="A1693" t="s">
        <v>15</v>
      </c>
      <c r="B1693" t="s">
        <v>6</v>
      </c>
      <c r="C1693" t="s">
        <v>12</v>
      </c>
      <c r="D1693" t="s">
        <v>357</v>
      </c>
      <c r="E1693">
        <v>2041</v>
      </c>
      <c r="F1693">
        <v>0</v>
      </c>
      <c r="G1693">
        <v>0.20599999999999999</v>
      </c>
      <c r="H1693" s="2" t="str">
        <f t="shared" si="26"/>
        <v>EG_LHNR</v>
      </c>
    </row>
    <row r="1694" spans="1:8" x14ac:dyDescent="0.25">
      <c r="A1694" t="s">
        <v>15</v>
      </c>
      <c r="B1694" t="s">
        <v>6</v>
      </c>
      <c r="C1694" t="s">
        <v>12</v>
      </c>
      <c r="D1694" t="s">
        <v>356</v>
      </c>
      <c r="E1694">
        <v>2024</v>
      </c>
      <c r="F1694">
        <v>0</v>
      </c>
      <c r="G1694">
        <v>0</v>
      </c>
      <c r="H1694" s="2" t="str">
        <f t="shared" si="26"/>
        <v>EG_LHNR</v>
      </c>
    </row>
    <row r="1695" spans="1:8" x14ac:dyDescent="0.25">
      <c r="A1695" t="s">
        <v>15</v>
      </c>
      <c r="B1695" t="s">
        <v>6</v>
      </c>
      <c r="C1695" t="s">
        <v>12</v>
      </c>
      <c r="D1695" t="s">
        <v>356</v>
      </c>
      <c r="E1695">
        <v>2025</v>
      </c>
      <c r="F1695">
        <v>0</v>
      </c>
      <c r="G1695">
        <v>0</v>
      </c>
      <c r="H1695" s="2" t="str">
        <f t="shared" si="26"/>
        <v>EG_LHNR</v>
      </c>
    </row>
    <row r="1696" spans="1:8" x14ac:dyDescent="0.25">
      <c r="A1696" t="s">
        <v>15</v>
      </c>
      <c r="B1696" t="s">
        <v>6</v>
      </c>
      <c r="C1696" t="s">
        <v>12</v>
      </c>
      <c r="D1696" t="s">
        <v>356</v>
      </c>
      <c r="E1696">
        <v>2026</v>
      </c>
      <c r="F1696">
        <v>0</v>
      </c>
      <c r="G1696">
        <v>0</v>
      </c>
      <c r="H1696" s="2" t="str">
        <f t="shared" si="26"/>
        <v>EG_LHNR</v>
      </c>
    </row>
    <row r="1697" spans="1:8" x14ac:dyDescent="0.25">
      <c r="A1697" t="s">
        <v>15</v>
      </c>
      <c r="B1697" t="s">
        <v>6</v>
      </c>
      <c r="C1697" t="s">
        <v>12</v>
      </c>
      <c r="D1697" t="s">
        <v>356</v>
      </c>
      <c r="E1697">
        <v>2027</v>
      </c>
      <c r="F1697">
        <v>0</v>
      </c>
      <c r="G1697">
        <v>0</v>
      </c>
      <c r="H1697" s="2" t="str">
        <f t="shared" si="26"/>
        <v>EG_LHNR</v>
      </c>
    </row>
    <row r="1698" spans="1:8" x14ac:dyDescent="0.25">
      <c r="A1698" t="s">
        <v>15</v>
      </c>
      <c r="B1698" t="s">
        <v>6</v>
      </c>
      <c r="C1698" t="s">
        <v>12</v>
      </c>
      <c r="D1698" t="s">
        <v>356</v>
      </c>
      <c r="E1698">
        <v>2028</v>
      </c>
      <c r="F1698">
        <v>3.7999999999999999E-2</v>
      </c>
      <c r="G1698">
        <v>3.7999999999999999E-2</v>
      </c>
      <c r="H1698" s="2" t="str">
        <f t="shared" si="26"/>
        <v>EG_LHNR</v>
      </c>
    </row>
    <row r="1699" spans="1:8" x14ac:dyDescent="0.25">
      <c r="A1699" t="s">
        <v>15</v>
      </c>
      <c r="B1699" t="s">
        <v>6</v>
      </c>
      <c r="C1699" t="s">
        <v>12</v>
      </c>
      <c r="D1699" t="s">
        <v>356</v>
      </c>
      <c r="E1699">
        <v>2029</v>
      </c>
      <c r="F1699">
        <v>0</v>
      </c>
      <c r="G1699">
        <v>0</v>
      </c>
      <c r="H1699" s="2" t="str">
        <f t="shared" si="26"/>
        <v>EG_LHNR</v>
      </c>
    </row>
    <row r="1700" spans="1:8" x14ac:dyDescent="0.25">
      <c r="A1700" t="s">
        <v>15</v>
      </c>
      <c r="B1700" t="s">
        <v>6</v>
      </c>
      <c r="C1700" t="s">
        <v>12</v>
      </c>
      <c r="D1700" t="s">
        <v>356</v>
      </c>
      <c r="E1700">
        <v>2030</v>
      </c>
      <c r="F1700">
        <v>0</v>
      </c>
      <c r="G1700">
        <v>0</v>
      </c>
      <c r="H1700" s="2" t="str">
        <f t="shared" si="26"/>
        <v>EG_LHNR</v>
      </c>
    </row>
    <row r="1701" spans="1:8" x14ac:dyDescent="0.25">
      <c r="A1701" t="s">
        <v>15</v>
      </c>
      <c r="B1701" t="s">
        <v>6</v>
      </c>
      <c r="C1701" t="s">
        <v>12</v>
      </c>
      <c r="D1701" t="s">
        <v>356</v>
      </c>
      <c r="E1701">
        <v>2031</v>
      </c>
      <c r="F1701">
        <v>1.6240000000000001</v>
      </c>
      <c r="G1701">
        <v>1.6240000000000001</v>
      </c>
      <c r="H1701" s="2" t="str">
        <f t="shared" si="26"/>
        <v>EG_LHNR</v>
      </c>
    </row>
    <row r="1702" spans="1:8" x14ac:dyDescent="0.25">
      <c r="A1702" t="s">
        <v>15</v>
      </c>
      <c r="B1702" t="s">
        <v>6</v>
      </c>
      <c r="C1702" t="s">
        <v>12</v>
      </c>
      <c r="D1702" t="s">
        <v>356</v>
      </c>
      <c r="E1702">
        <v>2032</v>
      </c>
      <c r="F1702">
        <v>1.39</v>
      </c>
      <c r="G1702">
        <v>1.39</v>
      </c>
      <c r="H1702" s="2" t="str">
        <f t="shared" si="26"/>
        <v>EG_LHNR</v>
      </c>
    </row>
    <row r="1703" spans="1:8" x14ac:dyDescent="0.25">
      <c r="A1703" t="s">
        <v>15</v>
      </c>
      <c r="B1703" t="s">
        <v>6</v>
      </c>
      <c r="C1703" t="s">
        <v>12</v>
      </c>
      <c r="D1703" t="s">
        <v>356</v>
      </c>
      <c r="E1703">
        <v>2033</v>
      </c>
      <c r="F1703">
        <v>0</v>
      </c>
      <c r="G1703">
        <v>0.123</v>
      </c>
      <c r="H1703" s="2" t="str">
        <f t="shared" si="26"/>
        <v>EG_LHNR</v>
      </c>
    </row>
    <row r="1704" spans="1:8" x14ac:dyDescent="0.25">
      <c r="A1704" t="s">
        <v>15</v>
      </c>
      <c r="B1704" t="s">
        <v>6</v>
      </c>
      <c r="C1704" t="s">
        <v>12</v>
      </c>
      <c r="D1704" t="s">
        <v>356</v>
      </c>
      <c r="E1704">
        <v>2034</v>
      </c>
      <c r="F1704">
        <v>0</v>
      </c>
      <c r="G1704">
        <v>0.13100000000000001</v>
      </c>
      <c r="H1704" s="2" t="str">
        <f t="shared" si="26"/>
        <v>EG_LHNR</v>
      </c>
    </row>
    <row r="1705" spans="1:8" x14ac:dyDescent="0.25">
      <c r="A1705" t="s">
        <v>15</v>
      </c>
      <c r="B1705" t="s">
        <v>6</v>
      </c>
      <c r="C1705" t="s">
        <v>12</v>
      </c>
      <c r="D1705" t="s">
        <v>356</v>
      </c>
      <c r="E1705">
        <v>2035</v>
      </c>
      <c r="F1705">
        <v>0</v>
      </c>
      <c r="G1705">
        <v>0.14599999999999999</v>
      </c>
      <c r="H1705" s="2" t="str">
        <f t="shared" si="26"/>
        <v>EG_LHNR</v>
      </c>
    </row>
    <row r="1706" spans="1:8" x14ac:dyDescent="0.25">
      <c r="A1706" t="s">
        <v>15</v>
      </c>
      <c r="B1706" t="s">
        <v>6</v>
      </c>
      <c r="C1706" t="s">
        <v>12</v>
      </c>
      <c r="D1706" t="s">
        <v>356</v>
      </c>
      <c r="E1706">
        <v>2036</v>
      </c>
      <c r="F1706">
        <v>0</v>
      </c>
      <c r="G1706">
        <v>0.14599999999999999</v>
      </c>
      <c r="H1706" s="2" t="str">
        <f t="shared" si="26"/>
        <v>EG_LHNR</v>
      </c>
    </row>
    <row r="1707" spans="1:8" x14ac:dyDescent="0.25">
      <c r="A1707" t="s">
        <v>15</v>
      </c>
      <c r="B1707" t="s">
        <v>6</v>
      </c>
      <c r="C1707" t="s">
        <v>12</v>
      </c>
      <c r="D1707" t="s">
        <v>356</v>
      </c>
      <c r="E1707">
        <v>2037</v>
      </c>
      <c r="F1707">
        <v>0</v>
      </c>
      <c r="G1707">
        <v>0</v>
      </c>
      <c r="H1707" s="2" t="str">
        <f t="shared" si="26"/>
        <v>EG_LHNR</v>
      </c>
    </row>
    <row r="1708" spans="1:8" x14ac:dyDescent="0.25">
      <c r="A1708" t="s">
        <v>15</v>
      </c>
      <c r="B1708" t="s">
        <v>6</v>
      </c>
      <c r="C1708" t="s">
        <v>12</v>
      </c>
      <c r="D1708" t="s">
        <v>356</v>
      </c>
      <c r="E1708">
        <v>2038</v>
      </c>
      <c r="F1708">
        <v>0</v>
      </c>
      <c r="G1708">
        <v>0.14599999999999999</v>
      </c>
      <c r="H1708" s="2" t="str">
        <f t="shared" si="26"/>
        <v>EG_LHNR</v>
      </c>
    </row>
    <row r="1709" spans="1:8" x14ac:dyDescent="0.25">
      <c r="A1709" t="s">
        <v>15</v>
      </c>
      <c r="B1709" t="s">
        <v>6</v>
      </c>
      <c r="C1709" t="s">
        <v>12</v>
      </c>
      <c r="D1709" t="s">
        <v>356</v>
      </c>
      <c r="E1709">
        <v>2039</v>
      </c>
      <c r="F1709">
        <v>0</v>
      </c>
      <c r="G1709">
        <v>0.14599999999999999</v>
      </c>
      <c r="H1709" s="2" t="str">
        <f t="shared" si="26"/>
        <v>EG_LHNR</v>
      </c>
    </row>
    <row r="1710" spans="1:8" x14ac:dyDescent="0.25">
      <c r="A1710" t="s">
        <v>15</v>
      </c>
      <c r="B1710" t="s">
        <v>6</v>
      </c>
      <c r="C1710" t="s">
        <v>12</v>
      </c>
      <c r="D1710" t="s">
        <v>356</v>
      </c>
      <c r="E1710">
        <v>2040</v>
      </c>
      <c r="F1710">
        <v>0</v>
      </c>
      <c r="G1710">
        <v>0.14599999999999999</v>
      </c>
      <c r="H1710" s="2" t="str">
        <f t="shared" si="26"/>
        <v>EG_LHNR</v>
      </c>
    </row>
    <row r="1711" spans="1:8" x14ac:dyDescent="0.25">
      <c r="A1711" t="s">
        <v>15</v>
      </c>
      <c r="B1711" t="s">
        <v>6</v>
      </c>
      <c r="C1711" t="s">
        <v>12</v>
      </c>
      <c r="D1711" t="s">
        <v>356</v>
      </c>
      <c r="E1711">
        <v>2041</v>
      </c>
      <c r="F1711">
        <v>0</v>
      </c>
      <c r="G1711">
        <v>0.14599999999999999</v>
      </c>
      <c r="H1711" s="2" t="str">
        <f t="shared" si="26"/>
        <v>EG_LHNR</v>
      </c>
    </row>
    <row r="1712" spans="1:8" x14ac:dyDescent="0.25">
      <c r="A1712" t="s">
        <v>15</v>
      </c>
      <c r="B1712" t="s">
        <v>6</v>
      </c>
      <c r="C1712" t="s">
        <v>12</v>
      </c>
      <c r="D1712" t="s">
        <v>355</v>
      </c>
      <c r="E1712">
        <v>2024</v>
      </c>
      <c r="F1712">
        <v>0</v>
      </c>
      <c r="G1712">
        <v>0</v>
      </c>
      <c r="H1712" s="2" t="str">
        <f t="shared" si="26"/>
        <v>EG_LHNR</v>
      </c>
    </row>
    <row r="1713" spans="1:8" x14ac:dyDescent="0.25">
      <c r="A1713" t="s">
        <v>15</v>
      </c>
      <c r="B1713" t="s">
        <v>6</v>
      </c>
      <c r="C1713" t="s">
        <v>12</v>
      </c>
      <c r="D1713" t="s">
        <v>355</v>
      </c>
      <c r="E1713">
        <v>2025</v>
      </c>
      <c r="F1713">
        <v>0</v>
      </c>
      <c r="G1713">
        <v>0</v>
      </c>
      <c r="H1713" s="2" t="str">
        <f t="shared" si="26"/>
        <v>EG_LHNR</v>
      </c>
    </row>
    <row r="1714" spans="1:8" x14ac:dyDescent="0.25">
      <c r="A1714" t="s">
        <v>15</v>
      </c>
      <c r="B1714" t="s">
        <v>6</v>
      </c>
      <c r="C1714" t="s">
        <v>12</v>
      </c>
      <c r="D1714" t="s">
        <v>355</v>
      </c>
      <c r="E1714">
        <v>2026</v>
      </c>
      <c r="F1714">
        <v>0</v>
      </c>
      <c r="G1714">
        <v>0</v>
      </c>
      <c r="H1714" s="2" t="str">
        <f t="shared" si="26"/>
        <v>EG_LHNR</v>
      </c>
    </row>
    <row r="1715" spans="1:8" x14ac:dyDescent="0.25">
      <c r="A1715" t="s">
        <v>15</v>
      </c>
      <c r="B1715" t="s">
        <v>6</v>
      </c>
      <c r="C1715" t="s">
        <v>12</v>
      </c>
      <c r="D1715" t="s">
        <v>355</v>
      </c>
      <c r="E1715">
        <v>2027</v>
      </c>
      <c r="F1715">
        <v>0</v>
      </c>
      <c r="G1715">
        <v>0</v>
      </c>
      <c r="H1715" s="2" t="str">
        <f t="shared" si="26"/>
        <v>EG_LHNR</v>
      </c>
    </row>
    <row r="1716" spans="1:8" x14ac:dyDescent="0.25">
      <c r="A1716" t="s">
        <v>15</v>
      </c>
      <c r="B1716" t="s">
        <v>6</v>
      </c>
      <c r="C1716" t="s">
        <v>12</v>
      </c>
      <c r="D1716" t="s">
        <v>355</v>
      </c>
      <c r="E1716">
        <v>2028</v>
      </c>
      <c r="F1716">
        <v>0.20599999999999999</v>
      </c>
      <c r="G1716">
        <v>0.20599999999999999</v>
      </c>
      <c r="H1716" s="2" t="str">
        <f t="shared" si="26"/>
        <v>EG_LHNR</v>
      </c>
    </row>
    <row r="1717" spans="1:8" x14ac:dyDescent="0.25">
      <c r="A1717" t="s">
        <v>15</v>
      </c>
      <c r="B1717" t="s">
        <v>6</v>
      </c>
      <c r="C1717" t="s">
        <v>12</v>
      </c>
      <c r="D1717" t="s">
        <v>355</v>
      </c>
      <c r="E1717">
        <v>2029</v>
      </c>
      <c r="F1717">
        <v>0</v>
      </c>
      <c r="G1717">
        <v>0</v>
      </c>
      <c r="H1717" s="2" t="str">
        <f t="shared" si="26"/>
        <v>EG_LHNR</v>
      </c>
    </row>
    <row r="1718" spans="1:8" x14ac:dyDescent="0.25">
      <c r="A1718" t="s">
        <v>15</v>
      </c>
      <c r="B1718" t="s">
        <v>6</v>
      </c>
      <c r="C1718" t="s">
        <v>12</v>
      </c>
      <c r="D1718" t="s">
        <v>355</v>
      </c>
      <c r="E1718">
        <v>2030</v>
      </c>
      <c r="F1718">
        <v>0</v>
      </c>
      <c r="G1718">
        <v>0</v>
      </c>
      <c r="H1718" s="2" t="str">
        <f t="shared" si="26"/>
        <v>EG_LHNR</v>
      </c>
    </row>
    <row r="1719" spans="1:8" x14ac:dyDescent="0.25">
      <c r="A1719" t="s">
        <v>15</v>
      </c>
      <c r="B1719" t="s">
        <v>6</v>
      </c>
      <c r="C1719" t="s">
        <v>12</v>
      </c>
      <c r="D1719" t="s">
        <v>355</v>
      </c>
      <c r="E1719">
        <v>2031</v>
      </c>
      <c r="F1719">
        <v>0</v>
      </c>
      <c r="G1719">
        <v>0</v>
      </c>
      <c r="H1719" s="2" t="str">
        <f t="shared" si="26"/>
        <v>EG_LHNR</v>
      </c>
    </row>
    <row r="1720" spans="1:8" x14ac:dyDescent="0.25">
      <c r="A1720" t="s">
        <v>15</v>
      </c>
      <c r="B1720" t="s">
        <v>6</v>
      </c>
      <c r="C1720" t="s">
        <v>12</v>
      </c>
      <c r="D1720" t="s">
        <v>355</v>
      </c>
      <c r="E1720">
        <v>2032</v>
      </c>
      <c r="F1720">
        <v>0</v>
      </c>
      <c r="G1720">
        <v>2E-3</v>
      </c>
      <c r="H1720" s="2" t="str">
        <f t="shared" si="26"/>
        <v>EG_LHNR</v>
      </c>
    </row>
    <row r="1721" spans="1:8" x14ac:dyDescent="0.25">
      <c r="A1721" t="s">
        <v>15</v>
      </c>
      <c r="B1721" t="s">
        <v>6</v>
      </c>
      <c r="C1721" t="s">
        <v>12</v>
      </c>
      <c r="D1721" t="s">
        <v>355</v>
      </c>
      <c r="E1721">
        <v>2033</v>
      </c>
      <c r="F1721">
        <v>0</v>
      </c>
      <c r="G1721">
        <v>1.2E-2</v>
      </c>
      <c r="H1721" s="2" t="str">
        <f t="shared" si="26"/>
        <v>EG_LHNR</v>
      </c>
    </row>
    <row r="1722" spans="1:8" x14ac:dyDescent="0.25">
      <c r="A1722" t="s">
        <v>15</v>
      </c>
      <c r="B1722" t="s">
        <v>6</v>
      </c>
      <c r="C1722" t="s">
        <v>12</v>
      </c>
      <c r="D1722" t="s">
        <v>355</v>
      </c>
      <c r="E1722">
        <v>2034</v>
      </c>
      <c r="F1722">
        <v>0</v>
      </c>
      <c r="G1722">
        <v>1.2999999999999999E-2</v>
      </c>
      <c r="H1722" s="2" t="str">
        <f t="shared" si="26"/>
        <v>EG_LHNR</v>
      </c>
    </row>
    <row r="1723" spans="1:8" x14ac:dyDescent="0.25">
      <c r="A1723" t="s">
        <v>15</v>
      </c>
      <c r="B1723" t="s">
        <v>6</v>
      </c>
      <c r="C1723" t="s">
        <v>12</v>
      </c>
      <c r="D1723" t="s">
        <v>355</v>
      </c>
      <c r="E1723">
        <v>2035</v>
      </c>
      <c r="F1723">
        <v>0</v>
      </c>
      <c r="G1723">
        <v>1.4999999999999999E-2</v>
      </c>
      <c r="H1723" s="2" t="str">
        <f t="shared" si="26"/>
        <v>EG_LHNR</v>
      </c>
    </row>
    <row r="1724" spans="1:8" x14ac:dyDescent="0.25">
      <c r="A1724" t="s">
        <v>15</v>
      </c>
      <c r="B1724" t="s">
        <v>6</v>
      </c>
      <c r="C1724" t="s">
        <v>12</v>
      </c>
      <c r="D1724" t="s">
        <v>355</v>
      </c>
      <c r="E1724">
        <v>2036</v>
      </c>
      <c r="F1724">
        <v>0</v>
      </c>
      <c r="G1724">
        <v>1.4999999999999999E-2</v>
      </c>
      <c r="H1724" s="2" t="str">
        <f t="shared" si="26"/>
        <v>EG_LHNR</v>
      </c>
    </row>
    <row r="1725" spans="1:8" x14ac:dyDescent="0.25">
      <c r="A1725" t="s">
        <v>15</v>
      </c>
      <c r="B1725" t="s">
        <v>6</v>
      </c>
      <c r="C1725" t="s">
        <v>12</v>
      </c>
      <c r="D1725" t="s">
        <v>355</v>
      </c>
      <c r="E1725">
        <v>2037</v>
      </c>
      <c r="F1725">
        <v>0</v>
      </c>
      <c r="G1725">
        <v>0</v>
      </c>
      <c r="H1725" s="2" t="str">
        <f t="shared" si="26"/>
        <v>EG_LHNR</v>
      </c>
    </row>
    <row r="1726" spans="1:8" x14ac:dyDescent="0.25">
      <c r="A1726" t="s">
        <v>15</v>
      </c>
      <c r="B1726" t="s">
        <v>6</v>
      </c>
      <c r="C1726" t="s">
        <v>12</v>
      </c>
      <c r="D1726" t="s">
        <v>355</v>
      </c>
      <c r="E1726">
        <v>2038</v>
      </c>
      <c r="F1726">
        <v>0</v>
      </c>
      <c r="G1726">
        <v>1.4999999999999999E-2</v>
      </c>
      <c r="H1726" s="2" t="str">
        <f t="shared" si="26"/>
        <v>EG_LHNR</v>
      </c>
    </row>
    <row r="1727" spans="1:8" x14ac:dyDescent="0.25">
      <c r="A1727" t="s">
        <v>15</v>
      </c>
      <c r="B1727" t="s">
        <v>6</v>
      </c>
      <c r="C1727" t="s">
        <v>12</v>
      </c>
      <c r="D1727" t="s">
        <v>355</v>
      </c>
      <c r="E1727">
        <v>2039</v>
      </c>
      <c r="F1727">
        <v>0</v>
      </c>
      <c r="G1727">
        <v>1.4999999999999999E-2</v>
      </c>
      <c r="H1727" s="2" t="str">
        <f t="shared" si="26"/>
        <v>EG_LHNR</v>
      </c>
    </row>
    <row r="1728" spans="1:8" x14ac:dyDescent="0.25">
      <c r="A1728" t="s">
        <v>15</v>
      </c>
      <c r="B1728" t="s">
        <v>6</v>
      </c>
      <c r="C1728" t="s">
        <v>12</v>
      </c>
      <c r="D1728" t="s">
        <v>355</v>
      </c>
      <c r="E1728">
        <v>2040</v>
      </c>
      <c r="F1728">
        <v>0</v>
      </c>
      <c r="G1728">
        <v>1.4999999999999999E-2</v>
      </c>
      <c r="H1728" s="2" t="str">
        <f t="shared" si="26"/>
        <v>EG_LHNR</v>
      </c>
    </row>
    <row r="1729" spans="1:8" x14ac:dyDescent="0.25">
      <c r="A1729" t="s">
        <v>15</v>
      </c>
      <c r="B1729" t="s">
        <v>6</v>
      </c>
      <c r="C1729" t="s">
        <v>12</v>
      </c>
      <c r="D1729" t="s">
        <v>355</v>
      </c>
      <c r="E1729">
        <v>2041</v>
      </c>
      <c r="F1729">
        <v>0</v>
      </c>
      <c r="G1729">
        <v>1.4999999999999999E-2</v>
      </c>
      <c r="H1729" s="2" t="str">
        <f t="shared" si="26"/>
        <v>EG_LHNR</v>
      </c>
    </row>
    <row r="1730" spans="1:8" x14ac:dyDescent="0.25">
      <c r="A1730" t="s">
        <v>15</v>
      </c>
      <c r="B1730" t="s">
        <v>6</v>
      </c>
      <c r="C1730" t="s">
        <v>12</v>
      </c>
      <c r="D1730" t="s">
        <v>354</v>
      </c>
      <c r="E1730">
        <v>2024</v>
      </c>
      <c r="F1730">
        <v>0</v>
      </c>
      <c r="G1730">
        <v>0</v>
      </c>
      <c r="H1730" s="2" t="str">
        <f t="shared" si="26"/>
        <v>EG_LHNR</v>
      </c>
    </row>
    <row r="1731" spans="1:8" x14ac:dyDescent="0.25">
      <c r="A1731" t="s">
        <v>15</v>
      </c>
      <c r="B1731" t="s">
        <v>6</v>
      </c>
      <c r="C1731" t="s">
        <v>12</v>
      </c>
      <c r="D1731" t="s">
        <v>354</v>
      </c>
      <c r="E1731">
        <v>2025</v>
      </c>
      <c r="F1731">
        <v>0</v>
      </c>
      <c r="G1731">
        <v>0</v>
      </c>
      <c r="H1731" s="2" t="str">
        <f t="shared" ref="H1731:H1794" si="27">_xlfn.CONCAT(A1731,C1731)</f>
        <v>EG_LHNR</v>
      </c>
    </row>
    <row r="1732" spans="1:8" x14ac:dyDescent="0.25">
      <c r="A1732" t="s">
        <v>15</v>
      </c>
      <c r="B1732" t="s">
        <v>6</v>
      </c>
      <c r="C1732" t="s">
        <v>12</v>
      </c>
      <c r="D1732" t="s">
        <v>354</v>
      </c>
      <c r="E1732">
        <v>2026</v>
      </c>
      <c r="F1732">
        <v>0</v>
      </c>
      <c r="G1732">
        <v>0</v>
      </c>
      <c r="H1732" s="2" t="str">
        <f t="shared" si="27"/>
        <v>EG_LHNR</v>
      </c>
    </row>
    <row r="1733" spans="1:8" x14ac:dyDescent="0.25">
      <c r="A1733" t="s">
        <v>15</v>
      </c>
      <c r="B1733" t="s">
        <v>6</v>
      </c>
      <c r="C1733" t="s">
        <v>12</v>
      </c>
      <c r="D1733" t="s">
        <v>354</v>
      </c>
      <c r="E1733">
        <v>2027</v>
      </c>
      <c r="F1733">
        <v>0</v>
      </c>
      <c r="G1733">
        <v>0</v>
      </c>
      <c r="H1733" s="2" t="str">
        <f t="shared" si="27"/>
        <v>EG_LHNR</v>
      </c>
    </row>
    <row r="1734" spans="1:8" x14ac:dyDescent="0.25">
      <c r="A1734" t="s">
        <v>15</v>
      </c>
      <c r="B1734" t="s">
        <v>6</v>
      </c>
      <c r="C1734" t="s">
        <v>12</v>
      </c>
      <c r="D1734" t="s">
        <v>354</v>
      </c>
      <c r="E1734">
        <v>2028</v>
      </c>
      <c r="F1734">
        <v>0</v>
      </c>
      <c r="G1734">
        <v>0</v>
      </c>
      <c r="H1734" s="2" t="str">
        <f t="shared" si="27"/>
        <v>EG_LHNR</v>
      </c>
    </row>
    <row r="1735" spans="1:8" x14ac:dyDescent="0.25">
      <c r="A1735" t="s">
        <v>15</v>
      </c>
      <c r="B1735" t="s">
        <v>6</v>
      </c>
      <c r="C1735" t="s">
        <v>12</v>
      </c>
      <c r="D1735" t="s">
        <v>354</v>
      </c>
      <c r="E1735">
        <v>2029</v>
      </c>
      <c r="F1735">
        <v>0</v>
      </c>
      <c r="G1735">
        <v>0</v>
      </c>
      <c r="H1735" s="2" t="str">
        <f t="shared" si="27"/>
        <v>EG_LHNR</v>
      </c>
    </row>
    <row r="1736" spans="1:8" x14ac:dyDescent="0.25">
      <c r="A1736" t="s">
        <v>15</v>
      </c>
      <c r="B1736" t="s">
        <v>6</v>
      </c>
      <c r="C1736" t="s">
        <v>12</v>
      </c>
      <c r="D1736" t="s">
        <v>354</v>
      </c>
      <c r="E1736">
        <v>2030</v>
      </c>
      <c r="F1736">
        <v>0</v>
      </c>
      <c r="G1736">
        <v>0</v>
      </c>
      <c r="H1736" s="2" t="str">
        <f t="shared" si="27"/>
        <v>EG_LHNR</v>
      </c>
    </row>
    <row r="1737" spans="1:8" x14ac:dyDescent="0.25">
      <c r="A1737" t="s">
        <v>15</v>
      </c>
      <c r="B1737" t="s">
        <v>6</v>
      </c>
      <c r="C1737" t="s">
        <v>12</v>
      </c>
      <c r="D1737" t="s">
        <v>354</v>
      </c>
      <c r="E1737">
        <v>2031</v>
      </c>
      <c r="F1737">
        <v>0</v>
      </c>
      <c r="G1737">
        <v>0</v>
      </c>
      <c r="H1737" s="2" t="str">
        <f t="shared" si="27"/>
        <v>EG_LHNR</v>
      </c>
    </row>
    <row r="1738" spans="1:8" x14ac:dyDescent="0.25">
      <c r="A1738" t="s">
        <v>15</v>
      </c>
      <c r="B1738" t="s">
        <v>6</v>
      </c>
      <c r="C1738" t="s">
        <v>12</v>
      </c>
      <c r="D1738" t="s">
        <v>354</v>
      </c>
      <c r="E1738">
        <v>2032</v>
      </c>
      <c r="F1738">
        <v>0</v>
      </c>
      <c r="G1738">
        <v>1E-3</v>
      </c>
      <c r="H1738" s="2" t="str">
        <f t="shared" si="27"/>
        <v>EG_LHNR</v>
      </c>
    </row>
    <row r="1739" spans="1:8" x14ac:dyDescent="0.25">
      <c r="A1739" t="s">
        <v>15</v>
      </c>
      <c r="B1739" t="s">
        <v>6</v>
      </c>
      <c r="C1739" t="s">
        <v>12</v>
      </c>
      <c r="D1739" t="s">
        <v>354</v>
      </c>
      <c r="E1739">
        <v>2033</v>
      </c>
      <c r="F1739">
        <v>0</v>
      </c>
      <c r="G1739">
        <v>4.0000000000000001E-3</v>
      </c>
      <c r="H1739" s="2" t="str">
        <f t="shared" si="27"/>
        <v>EG_LHNR</v>
      </c>
    </row>
    <row r="1740" spans="1:8" x14ac:dyDescent="0.25">
      <c r="A1740" t="s">
        <v>15</v>
      </c>
      <c r="B1740" t="s">
        <v>6</v>
      </c>
      <c r="C1740" t="s">
        <v>12</v>
      </c>
      <c r="D1740" t="s">
        <v>354</v>
      </c>
      <c r="E1740">
        <v>2034</v>
      </c>
      <c r="F1740">
        <v>0</v>
      </c>
      <c r="G1740">
        <v>4.0000000000000001E-3</v>
      </c>
      <c r="H1740" s="2" t="str">
        <f t="shared" si="27"/>
        <v>EG_LHNR</v>
      </c>
    </row>
    <row r="1741" spans="1:8" x14ac:dyDescent="0.25">
      <c r="A1741" t="s">
        <v>15</v>
      </c>
      <c r="B1741" t="s">
        <v>6</v>
      </c>
      <c r="C1741" t="s">
        <v>12</v>
      </c>
      <c r="D1741" t="s">
        <v>354</v>
      </c>
      <c r="E1741">
        <v>2035</v>
      </c>
      <c r="F1741">
        <v>0</v>
      </c>
      <c r="G1741">
        <v>5.0000000000000001E-3</v>
      </c>
      <c r="H1741" s="2" t="str">
        <f t="shared" si="27"/>
        <v>EG_LHNR</v>
      </c>
    </row>
    <row r="1742" spans="1:8" x14ac:dyDescent="0.25">
      <c r="A1742" t="s">
        <v>15</v>
      </c>
      <c r="B1742" t="s">
        <v>6</v>
      </c>
      <c r="C1742" t="s">
        <v>12</v>
      </c>
      <c r="D1742" t="s">
        <v>354</v>
      </c>
      <c r="E1742">
        <v>2036</v>
      </c>
      <c r="F1742">
        <v>0</v>
      </c>
      <c r="G1742">
        <v>5.0000000000000001E-3</v>
      </c>
      <c r="H1742" s="2" t="str">
        <f t="shared" si="27"/>
        <v>EG_LHNR</v>
      </c>
    </row>
    <row r="1743" spans="1:8" x14ac:dyDescent="0.25">
      <c r="A1743" t="s">
        <v>15</v>
      </c>
      <c r="B1743" t="s">
        <v>6</v>
      </c>
      <c r="C1743" t="s">
        <v>12</v>
      </c>
      <c r="D1743" t="s">
        <v>354</v>
      </c>
      <c r="E1743">
        <v>2037</v>
      </c>
      <c r="F1743">
        <v>0</v>
      </c>
      <c r="G1743">
        <v>0</v>
      </c>
      <c r="H1743" s="2" t="str">
        <f t="shared" si="27"/>
        <v>EG_LHNR</v>
      </c>
    </row>
    <row r="1744" spans="1:8" x14ac:dyDescent="0.25">
      <c r="A1744" t="s">
        <v>15</v>
      </c>
      <c r="B1744" t="s">
        <v>6</v>
      </c>
      <c r="C1744" t="s">
        <v>12</v>
      </c>
      <c r="D1744" t="s">
        <v>354</v>
      </c>
      <c r="E1744">
        <v>2038</v>
      </c>
      <c r="F1744">
        <v>0</v>
      </c>
      <c r="G1744">
        <v>5.0000000000000001E-3</v>
      </c>
      <c r="H1744" s="2" t="str">
        <f t="shared" si="27"/>
        <v>EG_LHNR</v>
      </c>
    </row>
    <row r="1745" spans="1:8" x14ac:dyDescent="0.25">
      <c r="A1745" t="s">
        <v>15</v>
      </c>
      <c r="B1745" t="s">
        <v>6</v>
      </c>
      <c r="C1745" t="s">
        <v>12</v>
      </c>
      <c r="D1745" t="s">
        <v>354</v>
      </c>
      <c r="E1745">
        <v>2039</v>
      </c>
      <c r="F1745">
        <v>0</v>
      </c>
      <c r="G1745">
        <v>5.0000000000000001E-3</v>
      </c>
      <c r="H1745" s="2" t="str">
        <f t="shared" si="27"/>
        <v>EG_LHNR</v>
      </c>
    </row>
    <row r="1746" spans="1:8" x14ac:dyDescent="0.25">
      <c r="A1746" t="s">
        <v>15</v>
      </c>
      <c r="B1746" t="s">
        <v>6</v>
      </c>
      <c r="C1746" t="s">
        <v>12</v>
      </c>
      <c r="D1746" t="s">
        <v>354</v>
      </c>
      <c r="E1746">
        <v>2040</v>
      </c>
      <c r="F1746">
        <v>0</v>
      </c>
      <c r="G1746">
        <v>5.0000000000000001E-3</v>
      </c>
      <c r="H1746" s="2" t="str">
        <f t="shared" si="27"/>
        <v>EG_LHNR</v>
      </c>
    </row>
    <row r="1747" spans="1:8" x14ac:dyDescent="0.25">
      <c r="A1747" t="s">
        <v>15</v>
      </c>
      <c r="B1747" t="s">
        <v>6</v>
      </c>
      <c r="C1747" t="s">
        <v>12</v>
      </c>
      <c r="D1747" t="s">
        <v>354</v>
      </c>
      <c r="E1747">
        <v>2041</v>
      </c>
      <c r="F1747">
        <v>0</v>
      </c>
      <c r="G1747">
        <v>5.0000000000000001E-3</v>
      </c>
      <c r="H1747" s="2" t="str">
        <f t="shared" si="27"/>
        <v>EG_LHNR</v>
      </c>
    </row>
    <row r="1748" spans="1:8" x14ac:dyDescent="0.25">
      <c r="A1748" t="s">
        <v>15</v>
      </c>
      <c r="B1748" t="s">
        <v>6</v>
      </c>
      <c r="C1748" t="s">
        <v>12</v>
      </c>
      <c r="D1748" t="s">
        <v>353</v>
      </c>
      <c r="E1748">
        <v>2024</v>
      </c>
      <c r="F1748">
        <v>0</v>
      </c>
      <c r="G1748">
        <v>0</v>
      </c>
      <c r="H1748" s="2" t="str">
        <f t="shared" si="27"/>
        <v>EG_LHNR</v>
      </c>
    </row>
    <row r="1749" spans="1:8" x14ac:dyDescent="0.25">
      <c r="A1749" t="s">
        <v>15</v>
      </c>
      <c r="B1749" t="s">
        <v>6</v>
      </c>
      <c r="C1749" t="s">
        <v>12</v>
      </c>
      <c r="D1749" t="s">
        <v>353</v>
      </c>
      <c r="E1749">
        <v>2025</v>
      </c>
      <c r="F1749">
        <v>0</v>
      </c>
      <c r="G1749">
        <v>0</v>
      </c>
      <c r="H1749" s="2" t="str">
        <f t="shared" si="27"/>
        <v>EG_LHNR</v>
      </c>
    </row>
    <row r="1750" spans="1:8" x14ac:dyDescent="0.25">
      <c r="A1750" t="s">
        <v>15</v>
      </c>
      <c r="B1750" t="s">
        <v>6</v>
      </c>
      <c r="C1750" t="s">
        <v>12</v>
      </c>
      <c r="D1750" t="s">
        <v>353</v>
      </c>
      <c r="E1750">
        <v>2026</v>
      </c>
      <c r="F1750">
        <v>0</v>
      </c>
      <c r="G1750">
        <v>0</v>
      </c>
      <c r="H1750" s="2" t="str">
        <f t="shared" si="27"/>
        <v>EG_LHNR</v>
      </c>
    </row>
    <row r="1751" spans="1:8" x14ac:dyDescent="0.25">
      <c r="A1751" t="s">
        <v>15</v>
      </c>
      <c r="B1751" t="s">
        <v>6</v>
      </c>
      <c r="C1751" t="s">
        <v>12</v>
      </c>
      <c r="D1751" t="s">
        <v>353</v>
      </c>
      <c r="E1751">
        <v>2027</v>
      </c>
      <c r="F1751">
        <v>0</v>
      </c>
      <c r="G1751">
        <v>0</v>
      </c>
      <c r="H1751" s="2" t="str">
        <f t="shared" si="27"/>
        <v>EG_LHNR</v>
      </c>
    </row>
    <row r="1752" spans="1:8" x14ac:dyDescent="0.25">
      <c r="A1752" t="s">
        <v>15</v>
      </c>
      <c r="B1752" t="s">
        <v>6</v>
      </c>
      <c r="C1752" t="s">
        <v>12</v>
      </c>
      <c r="D1752" t="s">
        <v>353</v>
      </c>
      <c r="E1752">
        <v>2028</v>
      </c>
      <c r="F1752">
        <v>0</v>
      </c>
      <c r="G1752">
        <v>0</v>
      </c>
      <c r="H1752" s="2" t="str">
        <f t="shared" si="27"/>
        <v>EG_LHNR</v>
      </c>
    </row>
    <row r="1753" spans="1:8" x14ac:dyDescent="0.25">
      <c r="A1753" t="s">
        <v>15</v>
      </c>
      <c r="B1753" t="s">
        <v>6</v>
      </c>
      <c r="C1753" t="s">
        <v>12</v>
      </c>
      <c r="D1753" t="s">
        <v>353</v>
      </c>
      <c r="E1753">
        <v>2029</v>
      </c>
      <c r="F1753">
        <v>0</v>
      </c>
      <c r="G1753">
        <v>0</v>
      </c>
      <c r="H1753" s="2" t="str">
        <f t="shared" si="27"/>
        <v>EG_LHNR</v>
      </c>
    </row>
    <row r="1754" spans="1:8" x14ac:dyDescent="0.25">
      <c r="A1754" t="s">
        <v>15</v>
      </c>
      <c r="B1754" t="s">
        <v>6</v>
      </c>
      <c r="C1754" t="s">
        <v>12</v>
      </c>
      <c r="D1754" t="s">
        <v>353</v>
      </c>
      <c r="E1754">
        <v>2030</v>
      </c>
      <c r="F1754">
        <v>0</v>
      </c>
      <c r="G1754">
        <v>0</v>
      </c>
      <c r="H1754" s="2" t="str">
        <f t="shared" si="27"/>
        <v>EG_LHNR</v>
      </c>
    </row>
    <row r="1755" spans="1:8" x14ac:dyDescent="0.25">
      <c r="A1755" t="s">
        <v>15</v>
      </c>
      <c r="B1755" t="s">
        <v>6</v>
      </c>
      <c r="C1755" t="s">
        <v>12</v>
      </c>
      <c r="D1755" t="s">
        <v>353</v>
      </c>
      <c r="E1755">
        <v>2031</v>
      </c>
      <c r="F1755">
        <v>0</v>
      </c>
      <c r="G1755">
        <v>0</v>
      </c>
      <c r="H1755" s="2" t="str">
        <f t="shared" si="27"/>
        <v>EG_LHNR</v>
      </c>
    </row>
    <row r="1756" spans="1:8" x14ac:dyDescent="0.25">
      <c r="A1756" t="s">
        <v>15</v>
      </c>
      <c r="B1756" t="s">
        <v>6</v>
      </c>
      <c r="C1756" t="s">
        <v>12</v>
      </c>
      <c r="D1756" t="s">
        <v>353</v>
      </c>
      <c r="E1756">
        <v>2032</v>
      </c>
      <c r="F1756">
        <v>0</v>
      </c>
      <c r="G1756">
        <v>1E-3</v>
      </c>
      <c r="H1756" s="2" t="str">
        <f t="shared" si="27"/>
        <v>EG_LHNR</v>
      </c>
    </row>
    <row r="1757" spans="1:8" x14ac:dyDescent="0.25">
      <c r="A1757" t="s">
        <v>15</v>
      </c>
      <c r="B1757" t="s">
        <v>6</v>
      </c>
      <c r="C1757" t="s">
        <v>12</v>
      </c>
      <c r="D1757" t="s">
        <v>353</v>
      </c>
      <c r="E1757">
        <v>2033</v>
      </c>
      <c r="F1757">
        <v>0</v>
      </c>
      <c r="G1757">
        <v>5.0000000000000001E-3</v>
      </c>
      <c r="H1757" s="2" t="str">
        <f t="shared" si="27"/>
        <v>EG_LHNR</v>
      </c>
    </row>
    <row r="1758" spans="1:8" x14ac:dyDescent="0.25">
      <c r="A1758" t="s">
        <v>15</v>
      </c>
      <c r="B1758" t="s">
        <v>6</v>
      </c>
      <c r="C1758" t="s">
        <v>12</v>
      </c>
      <c r="D1758" t="s">
        <v>353</v>
      </c>
      <c r="E1758">
        <v>2034</v>
      </c>
      <c r="F1758">
        <v>0</v>
      </c>
      <c r="G1758">
        <v>5.0000000000000001E-3</v>
      </c>
      <c r="H1758" s="2" t="str">
        <f t="shared" si="27"/>
        <v>EG_LHNR</v>
      </c>
    </row>
    <row r="1759" spans="1:8" x14ac:dyDescent="0.25">
      <c r="A1759" t="s">
        <v>15</v>
      </c>
      <c r="B1759" t="s">
        <v>6</v>
      </c>
      <c r="C1759" t="s">
        <v>12</v>
      </c>
      <c r="D1759" t="s">
        <v>353</v>
      </c>
      <c r="E1759">
        <v>2035</v>
      </c>
      <c r="F1759">
        <v>0</v>
      </c>
      <c r="G1759">
        <v>6.0000000000000001E-3</v>
      </c>
      <c r="H1759" s="2" t="str">
        <f t="shared" si="27"/>
        <v>EG_LHNR</v>
      </c>
    </row>
    <row r="1760" spans="1:8" x14ac:dyDescent="0.25">
      <c r="A1760" t="s">
        <v>15</v>
      </c>
      <c r="B1760" t="s">
        <v>6</v>
      </c>
      <c r="C1760" t="s">
        <v>12</v>
      </c>
      <c r="D1760" t="s">
        <v>353</v>
      </c>
      <c r="E1760">
        <v>2036</v>
      </c>
      <c r="F1760">
        <v>0</v>
      </c>
      <c r="G1760">
        <v>6.0000000000000001E-3</v>
      </c>
      <c r="H1760" s="2" t="str">
        <f t="shared" si="27"/>
        <v>EG_LHNR</v>
      </c>
    </row>
    <row r="1761" spans="1:8" x14ac:dyDescent="0.25">
      <c r="A1761" t="s">
        <v>15</v>
      </c>
      <c r="B1761" t="s">
        <v>6</v>
      </c>
      <c r="C1761" t="s">
        <v>12</v>
      </c>
      <c r="D1761" t="s">
        <v>353</v>
      </c>
      <c r="E1761">
        <v>2037</v>
      </c>
      <c r="F1761">
        <v>0</v>
      </c>
      <c r="G1761">
        <v>0</v>
      </c>
      <c r="H1761" s="2" t="str">
        <f t="shared" si="27"/>
        <v>EG_LHNR</v>
      </c>
    </row>
    <row r="1762" spans="1:8" x14ac:dyDescent="0.25">
      <c r="A1762" t="s">
        <v>15</v>
      </c>
      <c r="B1762" t="s">
        <v>6</v>
      </c>
      <c r="C1762" t="s">
        <v>12</v>
      </c>
      <c r="D1762" t="s">
        <v>353</v>
      </c>
      <c r="E1762">
        <v>2038</v>
      </c>
      <c r="F1762">
        <v>0</v>
      </c>
      <c r="G1762">
        <v>6.0000000000000001E-3</v>
      </c>
      <c r="H1762" s="2" t="str">
        <f t="shared" si="27"/>
        <v>EG_LHNR</v>
      </c>
    </row>
    <row r="1763" spans="1:8" x14ac:dyDescent="0.25">
      <c r="A1763" t="s">
        <v>15</v>
      </c>
      <c r="B1763" t="s">
        <v>6</v>
      </c>
      <c r="C1763" t="s">
        <v>12</v>
      </c>
      <c r="D1763" t="s">
        <v>353</v>
      </c>
      <c r="E1763">
        <v>2039</v>
      </c>
      <c r="F1763">
        <v>0</v>
      </c>
      <c r="G1763">
        <v>6.0000000000000001E-3</v>
      </c>
      <c r="H1763" s="2" t="str">
        <f t="shared" si="27"/>
        <v>EG_LHNR</v>
      </c>
    </row>
    <row r="1764" spans="1:8" x14ac:dyDescent="0.25">
      <c r="A1764" t="s">
        <v>15</v>
      </c>
      <c r="B1764" t="s">
        <v>6</v>
      </c>
      <c r="C1764" t="s">
        <v>12</v>
      </c>
      <c r="D1764" t="s">
        <v>353</v>
      </c>
      <c r="E1764">
        <v>2040</v>
      </c>
      <c r="F1764">
        <v>0</v>
      </c>
      <c r="G1764">
        <v>6.0000000000000001E-3</v>
      </c>
      <c r="H1764" s="2" t="str">
        <f t="shared" si="27"/>
        <v>EG_LHNR</v>
      </c>
    </row>
    <row r="1765" spans="1:8" x14ac:dyDescent="0.25">
      <c r="A1765" t="s">
        <v>15</v>
      </c>
      <c r="B1765" t="s">
        <v>6</v>
      </c>
      <c r="C1765" t="s">
        <v>12</v>
      </c>
      <c r="D1765" t="s">
        <v>353</v>
      </c>
      <c r="E1765">
        <v>2041</v>
      </c>
      <c r="F1765">
        <v>0</v>
      </c>
      <c r="G1765">
        <v>6.0000000000000001E-3</v>
      </c>
      <c r="H1765" s="2" t="str">
        <f t="shared" si="27"/>
        <v>EG_LHNR</v>
      </c>
    </row>
    <row r="1766" spans="1:8" x14ac:dyDescent="0.25">
      <c r="A1766" t="s">
        <v>15</v>
      </c>
      <c r="B1766" t="s">
        <v>6</v>
      </c>
      <c r="C1766" t="s">
        <v>12</v>
      </c>
      <c r="D1766" t="s">
        <v>352</v>
      </c>
      <c r="E1766">
        <v>2024</v>
      </c>
      <c r="F1766">
        <v>0</v>
      </c>
      <c r="G1766">
        <v>0</v>
      </c>
      <c r="H1766" s="2" t="str">
        <f t="shared" si="27"/>
        <v>EG_LHNR</v>
      </c>
    </row>
    <row r="1767" spans="1:8" x14ac:dyDescent="0.25">
      <c r="A1767" t="s">
        <v>15</v>
      </c>
      <c r="B1767" t="s">
        <v>6</v>
      </c>
      <c r="C1767" t="s">
        <v>12</v>
      </c>
      <c r="D1767" t="s">
        <v>352</v>
      </c>
      <c r="E1767">
        <v>2025</v>
      </c>
      <c r="F1767">
        <v>0.56000000000000005</v>
      </c>
      <c r="G1767">
        <v>0.56000000000000005</v>
      </c>
      <c r="H1767" s="2" t="str">
        <f t="shared" si="27"/>
        <v>EG_LHNR</v>
      </c>
    </row>
    <row r="1768" spans="1:8" x14ac:dyDescent="0.25">
      <c r="A1768" t="s">
        <v>15</v>
      </c>
      <c r="B1768" t="s">
        <v>6</v>
      </c>
      <c r="C1768" t="s">
        <v>12</v>
      </c>
      <c r="D1768" t="s">
        <v>352</v>
      </c>
      <c r="E1768">
        <v>2026</v>
      </c>
      <c r="F1768">
        <v>0.5</v>
      </c>
      <c r="G1768">
        <v>0.5</v>
      </c>
      <c r="H1768" s="2" t="str">
        <f t="shared" si="27"/>
        <v>EG_LHNR</v>
      </c>
    </row>
    <row r="1769" spans="1:8" x14ac:dyDescent="0.25">
      <c r="A1769" t="s">
        <v>15</v>
      </c>
      <c r="B1769" t="s">
        <v>6</v>
      </c>
      <c r="C1769" t="s">
        <v>12</v>
      </c>
      <c r="D1769" t="s">
        <v>352</v>
      </c>
      <c r="E1769">
        <v>2027</v>
      </c>
      <c r="F1769">
        <v>0</v>
      </c>
      <c r="G1769">
        <v>0</v>
      </c>
      <c r="H1769" s="2" t="str">
        <f t="shared" si="27"/>
        <v>EG_LHNR</v>
      </c>
    </row>
    <row r="1770" spans="1:8" x14ac:dyDescent="0.25">
      <c r="A1770" t="s">
        <v>15</v>
      </c>
      <c r="B1770" t="s">
        <v>6</v>
      </c>
      <c r="C1770" t="s">
        <v>12</v>
      </c>
      <c r="D1770" t="s">
        <v>352</v>
      </c>
      <c r="E1770">
        <v>2028</v>
      </c>
      <c r="F1770">
        <v>0.52</v>
      </c>
      <c r="G1770">
        <v>0.52</v>
      </c>
      <c r="H1770" s="2" t="str">
        <f t="shared" si="27"/>
        <v>EG_LHNR</v>
      </c>
    </row>
    <row r="1771" spans="1:8" x14ac:dyDescent="0.25">
      <c r="A1771" t="s">
        <v>15</v>
      </c>
      <c r="B1771" t="s">
        <v>6</v>
      </c>
      <c r="C1771" t="s">
        <v>12</v>
      </c>
      <c r="D1771" t="s">
        <v>352</v>
      </c>
      <c r="E1771">
        <v>2029</v>
      </c>
      <c r="F1771">
        <v>0.44400000000000001</v>
      </c>
      <c r="G1771">
        <v>0.44400000000000001</v>
      </c>
      <c r="H1771" s="2" t="str">
        <f t="shared" si="27"/>
        <v>EG_LHNR</v>
      </c>
    </row>
    <row r="1772" spans="1:8" x14ac:dyDescent="0.25">
      <c r="A1772" t="s">
        <v>15</v>
      </c>
      <c r="B1772" t="s">
        <v>6</v>
      </c>
      <c r="C1772" t="s">
        <v>12</v>
      </c>
      <c r="D1772" t="s">
        <v>352</v>
      </c>
      <c r="E1772">
        <v>2030</v>
      </c>
      <c r="F1772">
        <v>0</v>
      </c>
      <c r="G1772">
        <v>0</v>
      </c>
      <c r="H1772" s="2" t="str">
        <f t="shared" si="27"/>
        <v>EG_LHNR</v>
      </c>
    </row>
    <row r="1773" spans="1:8" x14ac:dyDescent="0.25">
      <c r="A1773" t="s">
        <v>15</v>
      </c>
      <c r="B1773" t="s">
        <v>6</v>
      </c>
      <c r="C1773" t="s">
        <v>12</v>
      </c>
      <c r="D1773" t="s">
        <v>352</v>
      </c>
      <c r="E1773">
        <v>2031</v>
      </c>
      <c r="F1773">
        <v>0</v>
      </c>
      <c r="G1773">
        <v>0</v>
      </c>
      <c r="H1773" s="2" t="str">
        <f t="shared" si="27"/>
        <v>EG_LHNR</v>
      </c>
    </row>
    <row r="1774" spans="1:8" x14ac:dyDescent="0.25">
      <c r="A1774" t="s">
        <v>15</v>
      </c>
      <c r="B1774" t="s">
        <v>6</v>
      </c>
      <c r="C1774" t="s">
        <v>12</v>
      </c>
      <c r="D1774" t="s">
        <v>352</v>
      </c>
      <c r="E1774">
        <v>2032</v>
      </c>
      <c r="F1774">
        <v>0</v>
      </c>
      <c r="G1774">
        <v>2.5999999999999999E-2</v>
      </c>
      <c r="H1774" s="2" t="str">
        <f t="shared" si="27"/>
        <v>EG_LHNR</v>
      </c>
    </row>
    <row r="1775" spans="1:8" x14ac:dyDescent="0.25">
      <c r="A1775" t="s">
        <v>15</v>
      </c>
      <c r="B1775" t="s">
        <v>6</v>
      </c>
      <c r="C1775" t="s">
        <v>12</v>
      </c>
      <c r="D1775" t="s">
        <v>352</v>
      </c>
      <c r="E1775">
        <v>2033</v>
      </c>
      <c r="F1775">
        <v>0</v>
      </c>
      <c r="G1775">
        <v>0.128</v>
      </c>
      <c r="H1775" s="2" t="str">
        <f t="shared" si="27"/>
        <v>EG_LHNR</v>
      </c>
    </row>
    <row r="1776" spans="1:8" x14ac:dyDescent="0.25">
      <c r="A1776" t="s">
        <v>15</v>
      </c>
      <c r="B1776" t="s">
        <v>6</v>
      </c>
      <c r="C1776" t="s">
        <v>12</v>
      </c>
      <c r="D1776" t="s">
        <v>352</v>
      </c>
      <c r="E1776">
        <v>2034</v>
      </c>
      <c r="F1776">
        <v>0.3</v>
      </c>
      <c r="G1776">
        <v>0.3</v>
      </c>
      <c r="H1776" s="2" t="str">
        <f t="shared" si="27"/>
        <v>EG_LHNR</v>
      </c>
    </row>
    <row r="1777" spans="1:8" x14ac:dyDescent="0.25">
      <c r="A1777" t="s">
        <v>15</v>
      </c>
      <c r="B1777" t="s">
        <v>6</v>
      </c>
      <c r="C1777" t="s">
        <v>12</v>
      </c>
      <c r="D1777" t="s">
        <v>352</v>
      </c>
      <c r="E1777">
        <v>2035</v>
      </c>
      <c r="F1777">
        <v>0</v>
      </c>
      <c r="G1777">
        <v>0.152</v>
      </c>
      <c r="H1777" s="2" t="str">
        <f t="shared" si="27"/>
        <v>EG_LHNR</v>
      </c>
    </row>
    <row r="1778" spans="1:8" x14ac:dyDescent="0.25">
      <c r="A1778" t="s">
        <v>15</v>
      </c>
      <c r="B1778" t="s">
        <v>6</v>
      </c>
      <c r="C1778" t="s">
        <v>12</v>
      </c>
      <c r="D1778" t="s">
        <v>352</v>
      </c>
      <c r="E1778">
        <v>2036</v>
      </c>
      <c r="F1778">
        <v>0</v>
      </c>
      <c r="G1778">
        <v>0.152</v>
      </c>
      <c r="H1778" s="2" t="str">
        <f t="shared" si="27"/>
        <v>EG_LHNR</v>
      </c>
    </row>
    <row r="1779" spans="1:8" x14ac:dyDescent="0.25">
      <c r="A1779" t="s">
        <v>15</v>
      </c>
      <c r="B1779" t="s">
        <v>6</v>
      </c>
      <c r="C1779" t="s">
        <v>12</v>
      </c>
      <c r="D1779" t="s">
        <v>352</v>
      </c>
      <c r="E1779">
        <v>2037</v>
      </c>
      <c r="F1779">
        <v>0</v>
      </c>
      <c r="G1779">
        <v>0</v>
      </c>
      <c r="H1779" s="2" t="str">
        <f t="shared" si="27"/>
        <v>EG_LHNR</v>
      </c>
    </row>
    <row r="1780" spans="1:8" x14ac:dyDescent="0.25">
      <c r="A1780" t="s">
        <v>15</v>
      </c>
      <c r="B1780" t="s">
        <v>6</v>
      </c>
      <c r="C1780" t="s">
        <v>12</v>
      </c>
      <c r="D1780" t="s">
        <v>352</v>
      </c>
      <c r="E1780">
        <v>2038</v>
      </c>
      <c r="F1780">
        <v>0</v>
      </c>
      <c r="G1780">
        <v>0.152</v>
      </c>
      <c r="H1780" s="2" t="str">
        <f t="shared" si="27"/>
        <v>EG_LHNR</v>
      </c>
    </row>
    <row r="1781" spans="1:8" x14ac:dyDescent="0.25">
      <c r="A1781" t="s">
        <v>15</v>
      </c>
      <c r="B1781" t="s">
        <v>6</v>
      </c>
      <c r="C1781" t="s">
        <v>12</v>
      </c>
      <c r="D1781" t="s">
        <v>352</v>
      </c>
      <c r="E1781">
        <v>2039</v>
      </c>
      <c r="F1781">
        <v>0</v>
      </c>
      <c r="G1781">
        <v>0.152</v>
      </c>
      <c r="H1781" s="2" t="str">
        <f t="shared" si="27"/>
        <v>EG_LHNR</v>
      </c>
    </row>
    <row r="1782" spans="1:8" x14ac:dyDescent="0.25">
      <c r="A1782" t="s">
        <v>15</v>
      </c>
      <c r="B1782" t="s">
        <v>6</v>
      </c>
      <c r="C1782" t="s">
        <v>12</v>
      </c>
      <c r="D1782" t="s">
        <v>352</v>
      </c>
      <c r="E1782">
        <v>2040</v>
      </c>
      <c r="F1782">
        <v>0</v>
      </c>
      <c r="G1782">
        <v>0.152</v>
      </c>
      <c r="H1782" s="2" t="str">
        <f t="shared" si="27"/>
        <v>EG_LHNR</v>
      </c>
    </row>
    <row r="1783" spans="1:8" x14ac:dyDescent="0.25">
      <c r="A1783" t="s">
        <v>15</v>
      </c>
      <c r="B1783" t="s">
        <v>6</v>
      </c>
      <c r="C1783" t="s">
        <v>12</v>
      </c>
      <c r="D1783" t="s">
        <v>352</v>
      </c>
      <c r="E1783">
        <v>2041</v>
      </c>
      <c r="F1783">
        <v>0</v>
      </c>
      <c r="G1783">
        <v>0.152</v>
      </c>
      <c r="H1783" s="2" t="str">
        <f t="shared" si="27"/>
        <v>EG_LHNR</v>
      </c>
    </row>
    <row r="1784" spans="1:8" x14ac:dyDescent="0.25">
      <c r="A1784" t="s">
        <v>15</v>
      </c>
      <c r="B1784" t="s">
        <v>6</v>
      </c>
      <c r="C1784" t="s">
        <v>10</v>
      </c>
      <c r="D1784" t="s">
        <v>372</v>
      </c>
      <c r="E1784">
        <v>2024</v>
      </c>
      <c r="F1784">
        <v>0</v>
      </c>
      <c r="G1784">
        <v>0</v>
      </c>
      <c r="H1784" s="2" t="str">
        <f t="shared" si="27"/>
        <v>EG_LHER</v>
      </c>
    </row>
    <row r="1785" spans="1:8" x14ac:dyDescent="0.25">
      <c r="A1785" t="s">
        <v>15</v>
      </c>
      <c r="B1785" t="s">
        <v>6</v>
      </c>
      <c r="C1785" t="s">
        <v>10</v>
      </c>
      <c r="D1785" t="s">
        <v>372</v>
      </c>
      <c r="E1785">
        <v>2025</v>
      </c>
      <c r="F1785">
        <v>0</v>
      </c>
      <c r="G1785">
        <v>0</v>
      </c>
      <c r="H1785" s="2" t="str">
        <f t="shared" si="27"/>
        <v>EG_LHER</v>
      </c>
    </row>
    <row r="1786" spans="1:8" x14ac:dyDescent="0.25">
      <c r="A1786" t="s">
        <v>15</v>
      </c>
      <c r="B1786" t="s">
        <v>6</v>
      </c>
      <c r="C1786" t="s">
        <v>10</v>
      </c>
      <c r="D1786" t="s">
        <v>372</v>
      </c>
      <c r="E1786">
        <v>2026</v>
      </c>
      <c r="F1786">
        <v>0</v>
      </c>
      <c r="G1786">
        <v>0</v>
      </c>
      <c r="H1786" s="2" t="str">
        <f t="shared" si="27"/>
        <v>EG_LHER</v>
      </c>
    </row>
    <row r="1787" spans="1:8" x14ac:dyDescent="0.25">
      <c r="A1787" t="s">
        <v>15</v>
      </c>
      <c r="B1787" t="s">
        <v>6</v>
      </c>
      <c r="C1787" t="s">
        <v>10</v>
      </c>
      <c r="D1787" t="s">
        <v>372</v>
      </c>
      <c r="E1787">
        <v>2027</v>
      </c>
      <c r="F1787">
        <v>0.12</v>
      </c>
      <c r="G1787">
        <v>0.12</v>
      </c>
      <c r="H1787" s="2" t="str">
        <f t="shared" si="27"/>
        <v>EG_LHER</v>
      </c>
    </row>
    <row r="1788" spans="1:8" x14ac:dyDescent="0.25">
      <c r="A1788" t="s">
        <v>15</v>
      </c>
      <c r="B1788" t="s">
        <v>6</v>
      </c>
      <c r="C1788" t="s">
        <v>10</v>
      </c>
      <c r="D1788" t="s">
        <v>372</v>
      </c>
      <c r="E1788">
        <v>2028</v>
      </c>
      <c r="F1788">
        <v>0</v>
      </c>
      <c r="G1788">
        <v>0</v>
      </c>
      <c r="H1788" s="2" t="str">
        <f t="shared" si="27"/>
        <v>EG_LHER</v>
      </c>
    </row>
    <row r="1789" spans="1:8" x14ac:dyDescent="0.25">
      <c r="A1789" t="s">
        <v>15</v>
      </c>
      <c r="B1789" t="s">
        <v>6</v>
      </c>
      <c r="C1789" t="s">
        <v>10</v>
      </c>
      <c r="D1789" t="s">
        <v>372</v>
      </c>
      <c r="E1789">
        <v>2029</v>
      </c>
      <c r="F1789">
        <v>0</v>
      </c>
      <c r="G1789">
        <v>0</v>
      </c>
      <c r="H1789" s="2" t="str">
        <f t="shared" si="27"/>
        <v>EG_LHER</v>
      </c>
    </row>
    <row r="1790" spans="1:8" x14ac:dyDescent="0.25">
      <c r="A1790" t="s">
        <v>15</v>
      </c>
      <c r="B1790" t="s">
        <v>6</v>
      </c>
      <c r="C1790" t="s">
        <v>10</v>
      </c>
      <c r="D1790" t="s">
        <v>372</v>
      </c>
      <c r="E1790">
        <v>2030</v>
      </c>
      <c r="F1790">
        <v>0.5</v>
      </c>
      <c r="G1790">
        <v>0.5</v>
      </c>
      <c r="H1790" s="2" t="str">
        <f t="shared" si="27"/>
        <v>EG_LHER</v>
      </c>
    </row>
    <row r="1791" spans="1:8" x14ac:dyDescent="0.25">
      <c r="A1791" t="s">
        <v>15</v>
      </c>
      <c r="B1791" t="s">
        <v>6</v>
      </c>
      <c r="C1791" t="s">
        <v>10</v>
      </c>
      <c r="D1791" t="s">
        <v>372</v>
      </c>
      <c r="E1791">
        <v>2031</v>
      </c>
      <c r="F1791">
        <v>0</v>
      </c>
      <c r="G1791">
        <v>0</v>
      </c>
      <c r="H1791" s="2" t="str">
        <f t="shared" si="27"/>
        <v>EG_LHER</v>
      </c>
    </row>
    <row r="1792" spans="1:8" x14ac:dyDescent="0.25">
      <c r="A1792" t="s">
        <v>15</v>
      </c>
      <c r="B1792" t="s">
        <v>6</v>
      </c>
      <c r="C1792" t="s">
        <v>10</v>
      </c>
      <c r="D1792" t="s">
        <v>372</v>
      </c>
      <c r="E1792">
        <v>2032</v>
      </c>
      <c r="F1792">
        <v>0</v>
      </c>
      <c r="G1792">
        <v>1.2E-2</v>
      </c>
      <c r="H1792" s="2" t="str">
        <f t="shared" si="27"/>
        <v>EG_LHER</v>
      </c>
    </row>
    <row r="1793" spans="1:8" x14ac:dyDescent="0.25">
      <c r="A1793" t="s">
        <v>15</v>
      </c>
      <c r="B1793" t="s">
        <v>6</v>
      </c>
      <c r="C1793" t="s">
        <v>10</v>
      </c>
      <c r="D1793" t="s">
        <v>372</v>
      </c>
      <c r="E1793">
        <v>2033</v>
      </c>
      <c r="F1793">
        <v>0</v>
      </c>
      <c r="G1793">
        <v>5.7000000000000002E-2</v>
      </c>
      <c r="H1793" s="2" t="str">
        <f t="shared" si="27"/>
        <v>EG_LHER</v>
      </c>
    </row>
    <row r="1794" spans="1:8" x14ac:dyDescent="0.25">
      <c r="A1794" t="s">
        <v>15</v>
      </c>
      <c r="B1794" t="s">
        <v>6</v>
      </c>
      <c r="C1794" t="s">
        <v>10</v>
      </c>
      <c r="D1794" t="s">
        <v>372</v>
      </c>
      <c r="E1794">
        <v>2034</v>
      </c>
      <c r="F1794">
        <v>0</v>
      </c>
      <c r="G1794">
        <v>6.0999999999999999E-2</v>
      </c>
      <c r="H1794" s="2" t="str">
        <f t="shared" si="27"/>
        <v>EG_LHER</v>
      </c>
    </row>
    <row r="1795" spans="1:8" x14ac:dyDescent="0.25">
      <c r="A1795" t="s">
        <v>15</v>
      </c>
      <c r="B1795" t="s">
        <v>6</v>
      </c>
      <c r="C1795" t="s">
        <v>10</v>
      </c>
      <c r="D1795" t="s">
        <v>372</v>
      </c>
      <c r="E1795">
        <v>2035</v>
      </c>
      <c r="F1795">
        <v>0</v>
      </c>
      <c r="G1795">
        <v>6.8000000000000005E-2</v>
      </c>
      <c r="H1795" s="2" t="str">
        <f t="shared" ref="H1795:H1858" si="28">_xlfn.CONCAT(A1795,C1795)</f>
        <v>EG_LHER</v>
      </c>
    </row>
    <row r="1796" spans="1:8" x14ac:dyDescent="0.25">
      <c r="A1796" t="s">
        <v>15</v>
      </c>
      <c r="B1796" t="s">
        <v>6</v>
      </c>
      <c r="C1796" t="s">
        <v>10</v>
      </c>
      <c r="D1796" t="s">
        <v>372</v>
      </c>
      <c r="E1796">
        <v>2036</v>
      </c>
      <c r="F1796">
        <v>0</v>
      </c>
      <c r="G1796">
        <v>6.8000000000000005E-2</v>
      </c>
      <c r="H1796" s="2" t="str">
        <f t="shared" si="28"/>
        <v>EG_LHER</v>
      </c>
    </row>
    <row r="1797" spans="1:8" x14ac:dyDescent="0.25">
      <c r="A1797" t="s">
        <v>15</v>
      </c>
      <c r="B1797" t="s">
        <v>6</v>
      </c>
      <c r="C1797" t="s">
        <v>10</v>
      </c>
      <c r="D1797" t="s">
        <v>372</v>
      </c>
      <c r="E1797">
        <v>2037</v>
      </c>
      <c r="F1797">
        <v>0</v>
      </c>
      <c r="G1797">
        <v>0</v>
      </c>
      <c r="H1797" s="2" t="str">
        <f t="shared" si="28"/>
        <v>EG_LHER</v>
      </c>
    </row>
    <row r="1798" spans="1:8" x14ac:dyDescent="0.25">
      <c r="A1798" t="s">
        <v>15</v>
      </c>
      <c r="B1798" t="s">
        <v>6</v>
      </c>
      <c r="C1798" t="s">
        <v>10</v>
      </c>
      <c r="D1798" t="s">
        <v>372</v>
      </c>
      <c r="E1798">
        <v>2038</v>
      </c>
      <c r="F1798">
        <v>0</v>
      </c>
      <c r="G1798">
        <v>6.8000000000000005E-2</v>
      </c>
      <c r="H1798" s="2" t="str">
        <f t="shared" si="28"/>
        <v>EG_LHER</v>
      </c>
    </row>
    <row r="1799" spans="1:8" x14ac:dyDescent="0.25">
      <c r="A1799" t="s">
        <v>15</v>
      </c>
      <c r="B1799" t="s">
        <v>6</v>
      </c>
      <c r="C1799" t="s">
        <v>10</v>
      </c>
      <c r="D1799" t="s">
        <v>372</v>
      </c>
      <c r="E1799">
        <v>2039</v>
      </c>
      <c r="F1799">
        <v>0</v>
      </c>
      <c r="G1799">
        <v>6.8000000000000005E-2</v>
      </c>
      <c r="H1799" s="2" t="str">
        <f t="shared" si="28"/>
        <v>EG_LHER</v>
      </c>
    </row>
    <row r="1800" spans="1:8" x14ac:dyDescent="0.25">
      <c r="A1800" t="s">
        <v>15</v>
      </c>
      <c r="B1800" t="s">
        <v>6</v>
      </c>
      <c r="C1800" t="s">
        <v>10</v>
      </c>
      <c r="D1800" t="s">
        <v>372</v>
      </c>
      <c r="E1800">
        <v>2040</v>
      </c>
      <c r="F1800">
        <v>0</v>
      </c>
      <c r="G1800">
        <v>6.8000000000000005E-2</v>
      </c>
      <c r="H1800" s="2" t="str">
        <f t="shared" si="28"/>
        <v>EG_LHER</v>
      </c>
    </row>
    <row r="1801" spans="1:8" x14ac:dyDescent="0.25">
      <c r="A1801" t="s">
        <v>15</v>
      </c>
      <c r="B1801" t="s">
        <v>6</v>
      </c>
      <c r="C1801" t="s">
        <v>10</v>
      </c>
      <c r="D1801" t="s">
        <v>372</v>
      </c>
      <c r="E1801">
        <v>2041</v>
      </c>
      <c r="F1801">
        <v>0</v>
      </c>
      <c r="G1801">
        <v>6.8000000000000005E-2</v>
      </c>
      <c r="H1801" s="2" t="str">
        <f t="shared" si="28"/>
        <v>EG_LHER</v>
      </c>
    </row>
    <row r="1802" spans="1:8" x14ac:dyDescent="0.25">
      <c r="A1802" t="s">
        <v>21</v>
      </c>
      <c r="B1802" t="s">
        <v>6</v>
      </c>
      <c r="C1802" t="s">
        <v>10</v>
      </c>
      <c r="D1802" t="s">
        <v>376</v>
      </c>
      <c r="E1802">
        <v>2024</v>
      </c>
      <c r="F1802">
        <v>0</v>
      </c>
      <c r="G1802">
        <v>0</v>
      </c>
      <c r="H1802" s="2" t="str">
        <f t="shared" si="28"/>
        <v>EG_WINDONER</v>
      </c>
    </row>
    <row r="1803" spans="1:8" x14ac:dyDescent="0.25">
      <c r="A1803" t="s">
        <v>21</v>
      </c>
      <c r="B1803" t="s">
        <v>6</v>
      </c>
      <c r="C1803" t="s">
        <v>10</v>
      </c>
      <c r="D1803" t="s">
        <v>376</v>
      </c>
      <c r="E1803">
        <v>2025</v>
      </c>
      <c r="F1803">
        <v>0</v>
      </c>
      <c r="G1803">
        <v>0</v>
      </c>
      <c r="H1803" s="2" t="str">
        <f t="shared" si="28"/>
        <v>EG_WINDONER</v>
      </c>
    </row>
    <row r="1804" spans="1:8" x14ac:dyDescent="0.25">
      <c r="A1804" t="s">
        <v>21</v>
      </c>
      <c r="B1804" t="s">
        <v>6</v>
      </c>
      <c r="C1804" t="s">
        <v>10</v>
      </c>
      <c r="D1804" t="s">
        <v>376</v>
      </c>
      <c r="E1804">
        <v>2026</v>
      </c>
      <c r="F1804">
        <v>0</v>
      </c>
      <c r="G1804">
        <v>0</v>
      </c>
      <c r="H1804" s="2" t="str">
        <f t="shared" si="28"/>
        <v>EG_WINDONER</v>
      </c>
    </row>
    <row r="1805" spans="1:8" x14ac:dyDescent="0.25">
      <c r="A1805" t="s">
        <v>21</v>
      </c>
      <c r="B1805" t="s">
        <v>6</v>
      </c>
      <c r="C1805" t="s">
        <v>10</v>
      </c>
      <c r="D1805" t="s">
        <v>376</v>
      </c>
      <c r="E1805">
        <v>2027</v>
      </c>
      <c r="F1805">
        <v>0</v>
      </c>
      <c r="G1805">
        <v>0</v>
      </c>
      <c r="H1805" s="2" t="str">
        <f t="shared" si="28"/>
        <v>EG_WINDONER</v>
      </c>
    </row>
    <row r="1806" spans="1:8" x14ac:dyDescent="0.25">
      <c r="A1806" t="s">
        <v>21</v>
      </c>
      <c r="B1806" t="s">
        <v>6</v>
      </c>
      <c r="C1806" t="s">
        <v>10</v>
      </c>
      <c r="D1806" t="s">
        <v>376</v>
      </c>
      <c r="E1806">
        <v>2028</v>
      </c>
      <c r="F1806">
        <v>0</v>
      </c>
      <c r="G1806">
        <v>6.9000000000000006E-2</v>
      </c>
      <c r="H1806" s="2" t="str">
        <f t="shared" si="28"/>
        <v>EG_WINDONER</v>
      </c>
    </row>
    <row r="1807" spans="1:8" x14ac:dyDescent="0.25">
      <c r="A1807" t="s">
        <v>21</v>
      </c>
      <c r="B1807" t="s">
        <v>6</v>
      </c>
      <c r="C1807" t="s">
        <v>10</v>
      </c>
      <c r="D1807" t="s">
        <v>376</v>
      </c>
      <c r="E1807">
        <v>2029</v>
      </c>
      <c r="F1807">
        <v>0</v>
      </c>
      <c r="G1807">
        <v>6.9000000000000006E-2</v>
      </c>
      <c r="H1807" s="2" t="str">
        <f t="shared" si="28"/>
        <v>EG_WINDONER</v>
      </c>
    </row>
    <row r="1808" spans="1:8" x14ac:dyDescent="0.25">
      <c r="A1808" t="s">
        <v>21</v>
      </c>
      <c r="B1808" t="s">
        <v>6</v>
      </c>
      <c r="C1808" t="s">
        <v>10</v>
      </c>
      <c r="D1808" t="s">
        <v>376</v>
      </c>
      <c r="E1808">
        <v>2030</v>
      </c>
      <c r="F1808">
        <v>0</v>
      </c>
      <c r="G1808">
        <v>6.9000000000000006E-2</v>
      </c>
      <c r="H1808" s="2" t="str">
        <f t="shared" si="28"/>
        <v>EG_WINDONER</v>
      </c>
    </row>
    <row r="1809" spans="1:8" x14ac:dyDescent="0.25">
      <c r="A1809" t="s">
        <v>21</v>
      </c>
      <c r="B1809" t="s">
        <v>6</v>
      </c>
      <c r="C1809" t="s">
        <v>10</v>
      </c>
      <c r="D1809" t="s">
        <v>376</v>
      </c>
      <c r="E1809">
        <v>2031</v>
      </c>
      <c r="F1809">
        <v>0</v>
      </c>
      <c r="G1809">
        <v>6.9000000000000006E-2</v>
      </c>
      <c r="H1809" s="2" t="str">
        <f t="shared" si="28"/>
        <v>EG_WINDONER</v>
      </c>
    </row>
    <row r="1810" spans="1:8" x14ac:dyDescent="0.25">
      <c r="A1810" t="s">
        <v>21</v>
      </c>
      <c r="B1810" t="s">
        <v>6</v>
      </c>
      <c r="C1810" t="s">
        <v>10</v>
      </c>
      <c r="D1810" t="s">
        <v>376</v>
      </c>
      <c r="E1810">
        <v>2032</v>
      </c>
      <c r="F1810">
        <v>0</v>
      </c>
      <c r="G1810">
        <v>7.5999999999999998E-2</v>
      </c>
      <c r="H1810" s="2" t="str">
        <f t="shared" si="28"/>
        <v>EG_WINDONER</v>
      </c>
    </row>
    <row r="1811" spans="1:8" x14ac:dyDescent="0.25">
      <c r="A1811" t="s">
        <v>21</v>
      </c>
      <c r="B1811" t="s">
        <v>6</v>
      </c>
      <c r="C1811" t="s">
        <v>10</v>
      </c>
      <c r="D1811" t="s">
        <v>376</v>
      </c>
      <c r="E1811">
        <v>2033</v>
      </c>
      <c r="F1811">
        <v>0</v>
      </c>
      <c r="G1811">
        <v>7.5999999999999998E-2</v>
      </c>
      <c r="H1811" s="2" t="str">
        <f t="shared" si="28"/>
        <v>EG_WINDONER</v>
      </c>
    </row>
    <row r="1812" spans="1:8" x14ac:dyDescent="0.25">
      <c r="A1812" t="s">
        <v>21</v>
      </c>
      <c r="B1812" t="s">
        <v>6</v>
      </c>
      <c r="C1812" t="s">
        <v>10</v>
      </c>
      <c r="D1812" t="s">
        <v>376</v>
      </c>
      <c r="E1812">
        <v>2034</v>
      </c>
      <c r="F1812">
        <v>0</v>
      </c>
      <c r="G1812">
        <v>7.5999999999999998E-2</v>
      </c>
      <c r="H1812" s="2" t="str">
        <f t="shared" si="28"/>
        <v>EG_WINDONER</v>
      </c>
    </row>
    <row r="1813" spans="1:8" x14ac:dyDescent="0.25">
      <c r="A1813" t="s">
        <v>21</v>
      </c>
      <c r="B1813" t="s">
        <v>6</v>
      </c>
      <c r="C1813" t="s">
        <v>10</v>
      </c>
      <c r="D1813" t="s">
        <v>376</v>
      </c>
      <c r="E1813">
        <v>2035</v>
      </c>
      <c r="F1813">
        <v>0</v>
      </c>
      <c r="G1813">
        <v>7.5999999999999998E-2</v>
      </c>
      <c r="H1813" s="2" t="str">
        <f t="shared" si="28"/>
        <v>EG_WINDONER</v>
      </c>
    </row>
    <row r="1814" spans="1:8" x14ac:dyDescent="0.25">
      <c r="A1814" t="s">
        <v>21</v>
      </c>
      <c r="B1814" t="s">
        <v>6</v>
      </c>
      <c r="C1814" t="s">
        <v>10</v>
      </c>
      <c r="D1814" t="s">
        <v>376</v>
      </c>
      <c r="E1814">
        <v>2036</v>
      </c>
      <c r="F1814">
        <v>0</v>
      </c>
      <c r="G1814">
        <v>7.5999999999999998E-2</v>
      </c>
      <c r="H1814" s="2" t="str">
        <f t="shared" si="28"/>
        <v>EG_WINDONER</v>
      </c>
    </row>
    <row r="1815" spans="1:8" x14ac:dyDescent="0.25">
      <c r="A1815" t="s">
        <v>21</v>
      </c>
      <c r="B1815" t="s">
        <v>6</v>
      </c>
      <c r="C1815" t="s">
        <v>10</v>
      </c>
      <c r="D1815" t="s">
        <v>376</v>
      </c>
      <c r="E1815">
        <v>2037</v>
      </c>
      <c r="F1815">
        <v>0</v>
      </c>
      <c r="G1815">
        <v>8.4000000000000005E-2</v>
      </c>
      <c r="H1815" s="2" t="str">
        <f t="shared" si="28"/>
        <v>EG_WINDONER</v>
      </c>
    </row>
    <row r="1816" spans="1:8" x14ac:dyDescent="0.25">
      <c r="A1816" t="s">
        <v>21</v>
      </c>
      <c r="B1816" t="s">
        <v>6</v>
      </c>
      <c r="C1816" t="s">
        <v>10</v>
      </c>
      <c r="D1816" t="s">
        <v>376</v>
      </c>
      <c r="E1816">
        <v>2038</v>
      </c>
      <c r="F1816">
        <v>0</v>
      </c>
      <c r="G1816">
        <v>8.4000000000000005E-2</v>
      </c>
      <c r="H1816" s="2" t="str">
        <f t="shared" si="28"/>
        <v>EG_WINDONER</v>
      </c>
    </row>
    <row r="1817" spans="1:8" x14ac:dyDescent="0.25">
      <c r="A1817" t="s">
        <v>21</v>
      </c>
      <c r="B1817" t="s">
        <v>6</v>
      </c>
      <c r="C1817" t="s">
        <v>10</v>
      </c>
      <c r="D1817" t="s">
        <v>376</v>
      </c>
      <c r="E1817">
        <v>2039</v>
      </c>
      <c r="F1817">
        <v>0</v>
      </c>
      <c r="G1817">
        <v>8.4000000000000005E-2</v>
      </c>
      <c r="H1817" s="2" t="str">
        <f t="shared" si="28"/>
        <v>EG_WINDONER</v>
      </c>
    </row>
    <row r="1818" spans="1:8" x14ac:dyDescent="0.25">
      <c r="A1818" t="s">
        <v>21</v>
      </c>
      <c r="B1818" t="s">
        <v>6</v>
      </c>
      <c r="C1818" t="s">
        <v>10</v>
      </c>
      <c r="D1818" t="s">
        <v>376</v>
      </c>
      <c r="E1818">
        <v>2040</v>
      </c>
      <c r="F1818">
        <v>0</v>
      </c>
      <c r="G1818">
        <v>8.4000000000000005E-2</v>
      </c>
      <c r="H1818" s="2" t="str">
        <f t="shared" si="28"/>
        <v>EG_WINDONER</v>
      </c>
    </row>
    <row r="1819" spans="1:8" x14ac:dyDescent="0.25">
      <c r="A1819" t="s">
        <v>21</v>
      </c>
      <c r="B1819" t="s">
        <v>6</v>
      </c>
      <c r="C1819" t="s">
        <v>10</v>
      </c>
      <c r="D1819" t="s">
        <v>376</v>
      </c>
      <c r="E1819">
        <v>2041</v>
      </c>
      <c r="F1819">
        <v>0</v>
      </c>
      <c r="G1819">
        <v>8.4000000000000005E-2</v>
      </c>
      <c r="H1819" s="2" t="str">
        <f t="shared" si="28"/>
        <v>EG_WINDONER</v>
      </c>
    </row>
    <row r="1820" spans="1:8" x14ac:dyDescent="0.25">
      <c r="A1820" t="s">
        <v>21</v>
      </c>
      <c r="B1820" t="s">
        <v>6</v>
      </c>
      <c r="C1820" t="s">
        <v>10</v>
      </c>
      <c r="D1820" t="s">
        <v>375</v>
      </c>
      <c r="E1820">
        <v>2024</v>
      </c>
      <c r="F1820">
        <v>0</v>
      </c>
      <c r="G1820">
        <v>0</v>
      </c>
      <c r="H1820" s="2" t="str">
        <f t="shared" si="28"/>
        <v>EG_WINDONER</v>
      </c>
    </row>
    <row r="1821" spans="1:8" x14ac:dyDescent="0.25">
      <c r="A1821" t="s">
        <v>21</v>
      </c>
      <c r="B1821" t="s">
        <v>6</v>
      </c>
      <c r="C1821" t="s">
        <v>10</v>
      </c>
      <c r="D1821" t="s">
        <v>375</v>
      </c>
      <c r="E1821">
        <v>2025</v>
      </c>
      <c r="F1821">
        <v>0</v>
      </c>
      <c r="G1821">
        <v>0</v>
      </c>
      <c r="H1821" s="2" t="str">
        <f t="shared" si="28"/>
        <v>EG_WINDONER</v>
      </c>
    </row>
    <row r="1822" spans="1:8" x14ac:dyDescent="0.25">
      <c r="A1822" t="s">
        <v>21</v>
      </c>
      <c r="B1822" t="s">
        <v>6</v>
      </c>
      <c r="C1822" t="s">
        <v>10</v>
      </c>
      <c r="D1822" t="s">
        <v>375</v>
      </c>
      <c r="E1822">
        <v>2026</v>
      </c>
      <c r="F1822">
        <v>0</v>
      </c>
      <c r="G1822">
        <v>0</v>
      </c>
      <c r="H1822" s="2" t="str">
        <f t="shared" si="28"/>
        <v>EG_WINDONER</v>
      </c>
    </row>
    <row r="1823" spans="1:8" x14ac:dyDescent="0.25">
      <c r="A1823" t="s">
        <v>21</v>
      </c>
      <c r="B1823" t="s">
        <v>6</v>
      </c>
      <c r="C1823" t="s">
        <v>10</v>
      </c>
      <c r="D1823" t="s">
        <v>375</v>
      </c>
      <c r="E1823">
        <v>2027</v>
      </c>
      <c r="F1823">
        <v>0</v>
      </c>
      <c r="G1823">
        <v>0</v>
      </c>
      <c r="H1823" s="2" t="str">
        <f t="shared" si="28"/>
        <v>EG_WINDONER</v>
      </c>
    </row>
    <row r="1824" spans="1:8" x14ac:dyDescent="0.25">
      <c r="A1824" t="s">
        <v>21</v>
      </c>
      <c r="B1824" t="s">
        <v>6</v>
      </c>
      <c r="C1824" t="s">
        <v>10</v>
      </c>
      <c r="D1824" t="s">
        <v>375</v>
      </c>
      <c r="E1824">
        <v>2028</v>
      </c>
      <c r="F1824">
        <v>0</v>
      </c>
      <c r="G1824">
        <v>0</v>
      </c>
      <c r="H1824" s="2" t="str">
        <f t="shared" si="28"/>
        <v>EG_WINDONER</v>
      </c>
    </row>
    <row r="1825" spans="1:8" x14ac:dyDescent="0.25">
      <c r="A1825" t="s">
        <v>21</v>
      </c>
      <c r="B1825" t="s">
        <v>6</v>
      </c>
      <c r="C1825" t="s">
        <v>10</v>
      </c>
      <c r="D1825" t="s">
        <v>375</v>
      </c>
      <c r="E1825">
        <v>2029</v>
      </c>
      <c r="F1825">
        <v>0</v>
      </c>
      <c r="G1825">
        <v>0</v>
      </c>
      <c r="H1825" s="2" t="str">
        <f t="shared" si="28"/>
        <v>EG_WINDONER</v>
      </c>
    </row>
    <row r="1826" spans="1:8" x14ac:dyDescent="0.25">
      <c r="A1826" t="s">
        <v>21</v>
      </c>
      <c r="B1826" t="s">
        <v>6</v>
      </c>
      <c r="C1826" t="s">
        <v>10</v>
      </c>
      <c r="D1826" t="s">
        <v>375</v>
      </c>
      <c r="E1826">
        <v>2030</v>
      </c>
      <c r="F1826">
        <v>0</v>
      </c>
      <c r="G1826">
        <v>0</v>
      </c>
      <c r="H1826" s="2" t="str">
        <f t="shared" si="28"/>
        <v>EG_WINDONER</v>
      </c>
    </row>
    <row r="1827" spans="1:8" x14ac:dyDescent="0.25">
      <c r="A1827" t="s">
        <v>21</v>
      </c>
      <c r="B1827" t="s">
        <v>6</v>
      </c>
      <c r="C1827" t="s">
        <v>10</v>
      </c>
      <c r="D1827" t="s">
        <v>375</v>
      </c>
      <c r="E1827">
        <v>2031</v>
      </c>
      <c r="F1827">
        <v>0</v>
      </c>
      <c r="G1827">
        <v>0</v>
      </c>
      <c r="H1827" s="2" t="str">
        <f t="shared" si="28"/>
        <v>EG_WINDONER</v>
      </c>
    </row>
    <row r="1828" spans="1:8" x14ac:dyDescent="0.25">
      <c r="A1828" t="s">
        <v>21</v>
      </c>
      <c r="B1828" t="s">
        <v>6</v>
      </c>
      <c r="C1828" t="s">
        <v>10</v>
      </c>
      <c r="D1828" t="s">
        <v>375</v>
      </c>
      <c r="E1828">
        <v>2032</v>
      </c>
      <c r="F1828">
        <v>0</v>
      </c>
      <c r="G1828">
        <v>0</v>
      </c>
      <c r="H1828" s="2" t="str">
        <f t="shared" si="28"/>
        <v>EG_WINDONER</v>
      </c>
    </row>
    <row r="1829" spans="1:8" x14ac:dyDescent="0.25">
      <c r="A1829" t="s">
        <v>21</v>
      </c>
      <c r="B1829" t="s">
        <v>6</v>
      </c>
      <c r="C1829" t="s">
        <v>10</v>
      </c>
      <c r="D1829" t="s">
        <v>375</v>
      </c>
      <c r="E1829">
        <v>2033</v>
      </c>
      <c r="F1829">
        <v>0</v>
      </c>
      <c r="G1829">
        <v>0</v>
      </c>
      <c r="H1829" s="2" t="str">
        <f t="shared" si="28"/>
        <v>EG_WINDONER</v>
      </c>
    </row>
    <row r="1830" spans="1:8" x14ac:dyDescent="0.25">
      <c r="A1830" t="s">
        <v>21</v>
      </c>
      <c r="B1830" t="s">
        <v>6</v>
      </c>
      <c r="C1830" t="s">
        <v>10</v>
      </c>
      <c r="D1830" t="s">
        <v>375</v>
      </c>
      <c r="E1830">
        <v>2034</v>
      </c>
      <c r="F1830">
        <v>0</v>
      </c>
      <c r="G1830">
        <v>0</v>
      </c>
      <c r="H1830" s="2" t="str">
        <f t="shared" si="28"/>
        <v>EG_WINDONER</v>
      </c>
    </row>
    <row r="1831" spans="1:8" x14ac:dyDescent="0.25">
      <c r="A1831" t="s">
        <v>21</v>
      </c>
      <c r="B1831" t="s">
        <v>6</v>
      </c>
      <c r="C1831" t="s">
        <v>10</v>
      </c>
      <c r="D1831" t="s">
        <v>375</v>
      </c>
      <c r="E1831">
        <v>2035</v>
      </c>
      <c r="F1831">
        <v>0</v>
      </c>
      <c r="G1831">
        <v>0</v>
      </c>
      <c r="H1831" s="2" t="str">
        <f t="shared" si="28"/>
        <v>EG_WINDONER</v>
      </c>
    </row>
    <row r="1832" spans="1:8" x14ac:dyDescent="0.25">
      <c r="A1832" t="s">
        <v>21</v>
      </c>
      <c r="B1832" t="s">
        <v>6</v>
      </c>
      <c r="C1832" t="s">
        <v>10</v>
      </c>
      <c r="D1832" t="s">
        <v>375</v>
      </c>
      <c r="E1832">
        <v>2036</v>
      </c>
      <c r="F1832">
        <v>0</v>
      </c>
      <c r="G1832">
        <v>0</v>
      </c>
      <c r="H1832" s="2" t="str">
        <f t="shared" si="28"/>
        <v>EG_WINDONER</v>
      </c>
    </row>
    <row r="1833" spans="1:8" x14ac:dyDescent="0.25">
      <c r="A1833" t="s">
        <v>21</v>
      </c>
      <c r="B1833" t="s">
        <v>6</v>
      </c>
      <c r="C1833" t="s">
        <v>10</v>
      </c>
      <c r="D1833" t="s">
        <v>375</v>
      </c>
      <c r="E1833">
        <v>2037</v>
      </c>
      <c r="F1833">
        <v>0</v>
      </c>
      <c r="G1833">
        <v>0</v>
      </c>
      <c r="H1833" s="2" t="str">
        <f t="shared" si="28"/>
        <v>EG_WINDONER</v>
      </c>
    </row>
    <row r="1834" spans="1:8" x14ac:dyDescent="0.25">
      <c r="A1834" t="s">
        <v>21</v>
      </c>
      <c r="B1834" t="s">
        <v>6</v>
      </c>
      <c r="C1834" t="s">
        <v>10</v>
      </c>
      <c r="D1834" t="s">
        <v>375</v>
      </c>
      <c r="E1834">
        <v>2038</v>
      </c>
      <c r="F1834">
        <v>0</v>
      </c>
      <c r="G1834">
        <v>0</v>
      </c>
      <c r="H1834" s="2" t="str">
        <f t="shared" si="28"/>
        <v>EG_WINDONER</v>
      </c>
    </row>
    <row r="1835" spans="1:8" x14ac:dyDescent="0.25">
      <c r="A1835" t="s">
        <v>21</v>
      </c>
      <c r="B1835" t="s">
        <v>6</v>
      </c>
      <c r="C1835" t="s">
        <v>10</v>
      </c>
      <c r="D1835" t="s">
        <v>375</v>
      </c>
      <c r="E1835">
        <v>2039</v>
      </c>
      <c r="F1835">
        <v>0</v>
      </c>
      <c r="G1835">
        <v>0</v>
      </c>
      <c r="H1835" s="2" t="str">
        <f t="shared" si="28"/>
        <v>EG_WINDONER</v>
      </c>
    </row>
    <row r="1836" spans="1:8" x14ac:dyDescent="0.25">
      <c r="A1836" t="s">
        <v>21</v>
      </c>
      <c r="B1836" t="s">
        <v>6</v>
      </c>
      <c r="C1836" t="s">
        <v>10</v>
      </c>
      <c r="D1836" t="s">
        <v>375</v>
      </c>
      <c r="E1836">
        <v>2040</v>
      </c>
      <c r="F1836">
        <v>0</v>
      </c>
      <c r="G1836">
        <v>0</v>
      </c>
      <c r="H1836" s="2" t="str">
        <f t="shared" si="28"/>
        <v>EG_WINDONER</v>
      </c>
    </row>
    <row r="1837" spans="1:8" x14ac:dyDescent="0.25">
      <c r="A1837" t="s">
        <v>21</v>
      </c>
      <c r="B1837" t="s">
        <v>6</v>
      </c>
      <c r="C1837" t="s">
        <v>10</v>
      </c>
      <c r="D1837" t="s">
        <v>375</v>
      </c>
      <c r="E1837">
        <v>2041</v>
      </c>
      <c r="F1837">
        <v>0</v>
      </c>
      <c r="G1837">
        <v>0</v>
      </c>
      <c r="H1837" s="2" t="str">
        <f t="shared" si="28"/>
        <v>EG_WINDONER</v>
      </c>
    </row>
    <row r="1838" spans="1:8" x14ac:dyDescent="0.25">
      <c r="A1838" t="s">
        <v>21</v>
      </c>
      <c r="B1838" t="s">
        <v>6</v>
      </c>
      <c r="C1838" t="s">
        <v>10</v>
      </c>
      <c r="D1838" t="s">
        <v>374</v>
      </c>
      <c r="E1838">
        <v>2024</v>
      </c>
      <c r="F1838">
        <v>0</v>
      </c>
      <c r="G1838">
        <v>0</v>
      </c>
      <c r="H1838" s="2" t="str">
        <f t="shared" si="28"/>
        <v>EG_WINDONER</v>
      </c>
    </row>
    <row r="1839" spans="1:8" x14ac:dyDescent="0.25">
      <c r="A1839" t="s">
        <v>21</v>
      </c>
      <c r="B1839" t="s">
        <v>6</v>
      </c>
      <c r="C1839" t="s">
        <v>10</v>
      </c>
      <c r="D1839" t="s">
        <v>374</v>
      </c>
      <c r="E1839">
        <v>2025</v>
      </c>
      <c r="F1839">
        <v>0</v>
      </c>
      <c r="G1839">
        <v>0</v>
      </c>
      <c r="H1839" s="2" t="str">
        <f t="shared" si="28"/>
        <v>EG_WINDONER</v>
      </c>
    </row>
    <row r="1840" spans="1:8" x14ac:dyDescent="0.25">
      <c r="A1840" t="s">
        <v>21</v>
      </c>
      <c r="B1840" t="s">
        <v>6</v>
      </c>
      <c r="C1840" t="s">
        <v>10</v>
      </c>
      <c r="D1840" t="s">
        <v>374</v>
      </c>
      <c r="E1840">
        <v>2026</v>
      </c>
      <c r="F1840">
        <v>0</v>
      </c>
      <c r="G1840">
        <v>0</v>
      </c>
      <c r="H1840" s="2" t="str">
        <f t="shared" si="28"/>
        <v>EG_WINDONER</v>
      </c>
    </row>
    <row r="1841" spans="1:8" x14ac:dyDescent="0.25">
      <c r="A1841" t="s">
        <v>21</v>
      </c>
      <c r="B1841" t="s">
        <v>6</v>
      </c>
      <c r="C1841" t="s">
        <v>10</v>
      </c>
      <c r="D1841" t="s">
        <v>374</v>
      </c>
      <c r="E1841">
        <v>2027</v>
      </c>
      <c r="F1841">
        <v>0</v>
      </c>
      <c r="G1841">
        <v>0</v>
      </c>
      <c r="H1841" s="2" t="str">
        <f t="shared" si="28"/>
        <v>EG_WINDONER</v>
      </c>
    </row>
    <row r="1842" spans="1:8" x14ac:dyDescent="0.25">
      <c r="A1842" t="s">
        <v>21</v>
      </c>
      <c r="B1842" t="s">
        <v>6</v>
      </c>
      <c r="C1842" t="s">
        <v>10</v>
      </c>
      <c r="D1842" t="s">
        <v>374</v>
      </c>
      <c r="E1842">
        <v>2028</v>
      </c>
      <c r="F1842">
        <v>0</v>
      </c>
      <c r="G1842">
        <v>0.20899999999999999</v>
      </c>
      <c r="H1842" s="2" t="str">
        <f t="shared" si="28"/>
        <v>EG_WINDONER</v>
      </c>
    </row>
    <row r="1843" spans="1:8" x14ac:dyDescent="0.25">
      <c r="A1843" t="s">
        <v>21</v>
      </c>
      <c r="B1843" t="s">
        <v>6</v>
      </c>
      <c r="C1843" t="s">
        <v>10</v>
      </c>
      <c r="D1843" t="s">
        <v>374</v>
      </c>
      <c r="E1843">
        <v>2029</v>
      </c>
      <c r="F1843">
        <v>0</v>
      </c>
      <c r="G1843">
        <v>0.20899999999999999</v>
      </c>
      <c r="H1843" s="2" t="str">
        <f t="shared" si="28"/>
        <v>EG_WINDONER</v>
      </c>
    </row>
    <row r="1844" spans="1:8" x14ac:dyDescent="0.25">
      <c r="A1844" t="s">
        <v>21</v>
      </c>
      <c r="B1844" t="s">
        <v>6</v>
      </c>
      <c r="C1844" t="s">
        <v>10</v>
      </c>
      <c r="D1844" t="s">
        <v>374</v>
      </c>
      <c r="E1844">
        <v>2030</v>
      </c>
      <c r="F1844">
        <v>0</v>
      </c>
      <c r="G1844">
        <v>0.20899999999999999</v>
      </c>
      <c r="H1844" s="2" t="str">
        <f t="shared" si="28"/>
        <v>EG_WINDONER</v>
      </c>
    </row>
    <row r="1845" spans="1:8" x14ac:dyDescent="0.25">
      <c r="A1845" t="s">
        <v>21</v>
      </c>
      <c r="B1845" t="s">
        <v>6</v>
      </c>
      <c r="C1845" t="s">
        <v>10</v>
      </c>
      <c r="D1845" t="s">
        <v>374</v>
      </c>
      <c r="E1845">
        <v>2031</v>
      </c>
      <c r="F1845">
        <v>0</v>
      </c>
      <c r="G1845">
        <v>0.20899999999999999</v>
      </c>
      <c r="H1845" s="2" t="str">
        <f t="shared" si="28"/>
        <v>EG_WINDONER</v>
      </c>
    </row>
    <row r="1846" spans="1:8" x14ac:dyDescent="0.25">
      <c r="A1846" t="s">
        <v>21</v>
      </c>
      <c r="B1846" t="s">
        <v>6</v>
      </c>
      <c r="C1846" t="s">
        <v>10</v>
      </c>
      <c r="D1846" t="s">
        <v>374</v>
      </c>
      <c r="E1846">
        <v>2032</v>
      </c>
      <c r="F1846">
        <v>0</v>
      </c>
      <c r="G1846">
        <v>0.23</v>
      </c>
      <c r="H1846" s="2" t="str">
        <f t="shared" si="28"/>
        <v>EG_WINDONER</v>
      </c>
    </row>
    <row r="1847" spans="1:8" x14ac:dyDescent="0.25">
      <c r="A1847" t="s">
        <v>21</v>
      </c>
      <c r="B1847" t="s">
        <v>6</v>
      </c>
      <c r="C1847" t="s">
        <v>10</v>
      </c>
      <c r="D1847" t="s">
        <v>374</v>
      </c>
      <c r="E1847">
        <v>2033</v>
      </c>
      <c r="F1847">
        <v>0</v>
      </c>
      <c r="G1847">
        <v>0.23</v>
      </c>
      <c r="H1847" s="2" t="str">
        <f t="shared" si="28"/>
        <v>EG_WINDONER</v>
      </c>
    </row>
    <row r="1848" spans="1:8" x14ac:dyDescent="0.25">
      <c r="A1848" t="s">
        <v>21</v>
      </c>
      <c r="B1848" t="s">
        <v>6</v>
      </c>
      <c r="C1848" t="s">
        <v>10</v>
      </c>
      <c r="D1848" t="s">
        <v>374</v>
      </c>
      <c r="E1848">
        <v>2034</v>
      </c>
      <c r="F1848">
        <v>0</v>
      </c>
      <c r="G1848">
        <v>0.23</v>
      </c>
      <c r="H1848" s="2" t="str">
        <f t="shared" si="28"/>
        <v>EG_WINDONER</v>
      </c>
    </row>
    <row r="1849" spans="1:8" x14ac:dyDescent="0.25">
      <c r="A1849" t="s">
        <v>21</v>
      </c>
      <c r="B1849" t="s">
        <v>6</v>
      </c>
      <c r="C1849" t="s">
        <v>10</v>
      </c>
      <c r="D1849" t="s">
        <v>374</v>
      </c>
      <c r="E1849">
        <v>2035</v>
      </c>
      <c r="F1849">
        <v>0</v>
      </c>
      <c r="G1849">
        <v>0.23</v>
      </c>
      <c r="H1849" s="2" t="str">
        <f t="shared" si="28"/>
        <v>EG_WINDONER</v>
      </c>
    </row>
    <row r="1850" spans="1:8" x14ac:dyDescent="0.25">
      <c r="A1850" t="s">
        <v>21</v>
      </c>
      <c r="B1850" t="s">
        <v>6</v>
      </c>
      <c r="C1850" t="s">
        <v>10</v>
      </c>
      <c r="D1850" t="s">
        <v>374</v>
      </c>
      <c r="E1850">
        <v>2036</v>
      </c>
      <c r="F1850">
        <v>0</v>
      </c>
      <c r="G1850">
        <v>0.23</v>
      </c>
      <c r="H1850" s="2" t="str">
        <f t="shared" si="28"/>
        <v>EG_WINDONER</v>
      </c>
    </row>
    <row r="1851" spans="1:8" x14ac:dyDescent="0.25">
      <c r="A1851" t="s">
        <v>21</v>
      </c>
      <c r="B1851" t="s">
        <v>6</v>
      </c>
      <c r="C1851" t="s">
        <v>10</v>
      </c>
      <c r="D1851" t="s">
        <v>374</v>
      </c>
      <c r="E1851">
        <v>2037</v>
      </c>
      <c r="F1851">
        <v>0</v>
      </c>
      <c r="G1851">
        <v>0.252</v>
      </c>
      <c r="H1851" s="2" t="str">
        <f t="shared" si="28"/>
        <v>EG_WINDONER</v>
      </c>
    </row>
    <row r="1852" spans="1:8" x14ac:dyDescent="0.25">
      <c r="A1852" t="s">
        <v>21</v>
      </c>
      <c r="B1852" t="s">
        <v>6</v>
      </c>
      <c r="C1852" t="s">
        <v>10</v>
      </c>
      <c r="D1852" t="s">
        <v>374</v>
      </c>
      <c r="E1852">
        <v>2038</v>
      </c>
      <c r="F1852">
        <v>0</v>
      </c>
      <c r="G1852">
        <v>0.252</v>
      </c>
      <c r="H1852" s="2" t="str">
        <f t="shared" si="28"/>
        <v>EG_WINDONER</v>
      </c>
    </row>
    <row r="1853" spans="1:8" x14ac:dyDescent="0.25">
      <c r="A1853" t="s">
        <v>21</v>
      </c>
      <c r="B1853" t="s">
        <v>6</v>
      </c>
      <c r="C1853" t="s">
        <v>10</v>
      </c>
      <c r="D1853" t="s">
        <v>374</v>
      </c>
      <c r="E1853">
        <v>2039</v>
      </c>
      <c r="F1853">
        <v>0</v>
      </c>
      <c r="G1853">
        <v>0.252</v>
      </c>
      <c r="H1853" s="2" t="str">
        <f t="shared" si="28"/>
        <v>EG_WINDONER</v>
      </c>
    </row>
    <row r="1854" spans="1:8" x14ac:dyDescent="0.25">
      <c r="A1854" t="s">
        <v>21</v>
      </c>
      <c r="B1854" t="s">
        <v>6</v>
      </c>
      <c r="C1854" t="s">
        <v>10</v>
      </c>
      <c r="D1854" t="s">
        <v>374</v>
      </c>
      <c r="E1854">
        <v>2040</v>
      </c>
      <c r="F1854">
        <v>0</v>
      </c>
      <c r="G1854">
        <v>0.252</v>
      </c>
      <c r="H1854" s="2" t="str">
        <f t="shared" si="28"/>
        <v>EG_WINDONER</v>
      </c>
    </row>
    <row r="1855" spans="1:8" x14ac:dyDescent="0.25">
      <c r="A1855" t="s">
        <v>21</v>
      </c>
      <c r="B1855" t="s">
        <v>6</v>
      </c>
      <c r="C1855" t="s">
        <v>10</v>
      </c>
      <c r="D1855" t="s">
        <v>374</v>
      </c>
      <c r="E1855">
        <v>2041</v>
      </c>
      <c r="F1855">
        <v>0</v>
      </c>
      <c r="G1855">
        <v>0.252</v>
      </c>
      <c r="H1855" s="2" t="str">
        <f t="shared" si="28"/>
        <v>EG_WINDONER</v>
      </c>
    </row>
    <row r="1856" spans="1:8" x14ac:dyDescent="0.25">
      <c r="A1856" t="s">
        <v>21</v>
      </c>
      <c r="B1856" t="s">
        <v>6</v>
      </c>
      <c r="C1856" t="s">
        <v>10</v>
      </c>
      <c r="D1856" t="s">
        <v>373</v>
      </c>
      <c r="E1856">
        <v>2024</v>
      </c>
      <c r="F1856">
        <v>0</v>
      </c>
      <c r="G1856">
        <v>0</v>
      </c>
      <c r="H1856" s="2" t="str">
        <f t="shared" si="28"/>
        <v>EG_WINDONER</v>
      </c>
    </row>
    <row r="1857" spans="1:8" x14ac:dyDescent="0.25">
      <c r="A1857" t="s">
        <v>21</v>
      </c>
      <c r="B1857" t="s">
        <v>6</v>
      </c>
      <c r="C1857" t="s">
        <v>10</v>
      </c>
      <c r="D1857" t="s">
        <v>373</v>
      </c>
      <c r="E1857">
        <v>2025</v>
      </c>
      <c r="F1857">
        <v>0</v>
      </c>
      <c r="G1857">
        <v>0</v>
      </c>
      <c r="H1857" s="2" t="str">
        <f t="shared" si="28"/>
        <v>EG_WINDONER</v>
      </c>
    </row>
    <row r="1858" spans="1:8" x14ac:dyDescent="0.25">
      <c r="A1858" t="s">
        <v>21</v>
      </c>
      <c r="B1858" t="s">
        <v>6</v>
      </c>
      <c r="C1858" t="s">
        <v>10</v>
      </c>
      <c r="D1858" t="s">
        <v>373</v>
      </c>
      <c r="E1858">
        <v>2026</v>
      </c>
      <c r="F1858">
        <v>0</v>
      </c>
      <c r="G1858">
        <v>0</v>
      </c>
      <c r="H1858" s="2" t="str">
        <f t="shared" si="28"/>
        <v>EG_WINDONER</v>
      </c>
    </row>
    <row r="1859" spans="1:8" x14ac:dyDescent="0.25">
      <c r="A1859" t="s">
        <v>21</v>
      </c>
      <c r="B1859" t="s">
        <v>6</v>
      </c>
      <c r="C1859" t="s">
        <v>10</v>
      </c>
      <c r="D1859" t="s">
        <v>373</v>
      </c>
      <c r="E1859">
        <v>2027</v>
      </c>
      <c r="F1859">
        <v>0</v>
      </c>
      <c r="G1859">
        <v>0</v>
      </c>
      <c r="H1859" s="2" t="str">
        <f t="shared" ref="H1859:H1922" si="29">_xlfn.CONCAT(A1859,C1859)</f>
        <v>EG_WINDONER</v>
      </c>
    </row>
    <row r="1860" spans="1:8" x14ac:dyDescent="0.25">
      <c r="A1860" t="s">
        <v>21</v>
      </c>
      <c r="B1860" t="s">
        <v>6</v>
      </c>
      <c r="C1860" t="s">
        <v>10</v>
      </c>
      <c r="D1860" t="s">
        <v>373</v>
      </c>
      <c r="E1860">
        <v>2028</v>
      </c>
      <c r="F1860">
        <v>0</v>
      </c>
      <c r="G1860">
        <v>2.1999999999999999E-2</v>
      </c>
      <c r="H1860" s="2" t="str">
        <f t="shared" si="29"/>
        <v>EG_WINDONER</v>
      </c>
    </row>
    <row r="1861" spans="1:8" x14ac:dyDescent="0.25">
      <c r="A1861" t="s">
        <v>21</v>
      </c>
      <c r="B1861" t="s">
        <v>6</v>
      </c>
      <c r="C1861" t="s">
        <v>10</v>
      </c>
      <c r="D1861" t="s">
        <v>373</v>
      </c>
      <c r="E1861">
        <v>2029</v>
      </c>
      <c r="F1861">
        <v>0</v>
      </c>
      <c r="G1861">
        <v>2.1999999999999999E-2</v>
      </c>
      <c r="H1861" s="2" t="str">
        <f t="shared" si="29"/>
        <v>EG_WINDONER</v>
      </c>
    </row>
    <row r="1862" spans="1:8" x14ac:dyDescent="0.25">
      <c r="A1862" t="s">
        <v>21</v>
      </c>
      <c r="B1862" t="s">
        <v>6</v>
      </c>
      <c r="C1862" t="s">
        <v>10</v>
      </c>
      <c r="D1862" t="s">
        <v>373</v>
      </c>
      <c r="E1862">
        <v>2030</v>
      </c>
      <c r="F1862">
        <v>0</v>
      </c>
      <c r="G1862">
        <v>2.1999999999999999E-2</v>
      </c>
      <c r="H1862" s="2" t="str">
        <f t="shared" si="29"/>
        <v>EG_WINDONER</v>
      </c>
    </row>
    <row r="1863" spans="1:8" x14ac:dyDescent="0.25">
      <c r="A1863" t="s">
        <v>21</v>
      </c>
      <c r="B1863" t="s">
        <v>6</v>
      </c>
      <c r="C1863" t="s">
        <v>10</v>
      </c>
      <c r="D1863" t="s">
        <v>373</v>
      </c>
      <c r="E1863">
        <v>2031</v>
      </c>
      <c r="F1863">
        <v>0</v>
      </c>
      <c r="G1863">
        <v>2.1999999999999999E-2</v>
      </c>
      <c r="H1863" s="2" t="str">
        <f t="shared" si="29"/>
        <v>EG_WINDONER</v>
      </c>
    </row>
    <row r="1864" spans="1:8" x14ac:dyDescent="0.25">
      <c r="A1864" t="s">
        <v>21</v>
      </c>
      <c r="B1864" t="s">
        <v>6</v>
      </c>
      <c r="C1864" t="s">
        <v>10</v>
      </c>
      <c r="D1864" t="s">
        <v>373</v>
      </c>
      <c r="E1864">
        <v>2032</v>
      </c>
      <c r="F1864">
        <v>0</v>
      </c>
      <c r="G1864">
        <v>2.4E-2</v>
      </c>
      <c r="H1864" s="2" t="str">
        <f t="shared" si="29"/>
        <v>EG_WINDONER</v>
      </c>
    </row>
    <row r="1865" spans="1:8" x14ac:dyDescent="0.25">
      <c r="A1865" t="s">
        <v>21</v>
      </c>
      <c r="B1865" t="s">
        <v>6</v>
      </c>
      <c r="C1865" t="s">
        <v>10</v>
      </c>
      <c r="D1865" t="s">
        <v>373</v>
      </c>
      <c r="E1865">
        <v>2033</v>
      </c>
      <c r="F1865">
        <v>0</v>
      </c>
      <c r="G1865">
        <v>2.4E-2</v>
      </c>
      <c r="H1865" s="2" t="str">
        <f t="shared" si="29"/>
        <v>EG_WINDONER</v>
      </c>
    </row>
    <row r="1866" spans="1:8" x14ac:dyDescent="0.25">
      <c r="A1866" t="s">
        <v>21</v>
      </c>
      <c r="B1866" t="s">
        <v>6</v>
      </c>
      <c r="C1866" t="s">
        <v>10</v>
      </c>
      <c r="D1866" t="s">
        <v>373</v>
      </c>
      <c r="E1866">
        <v>2034</v>
      </c>
      <c r="F1866">
        <v>0</v>
      </c>
      <c r="G1866">
        <v>2.4E-2</v>
      </c>
      <c r="H1866" s="2" t="str">
        <f t="shared" si="29"/>
        <v>EG_WINDONER</v>
      </c>
    </row>
    <row r="1867" spans="1:8" x14ac:dyDescent="0.25">
      <c r="A1867" t="s">
        <v>21</v>
      </c>
      <c r="B1867" t="s">
        <v>6</v>
      </c>
      <c r="C1867" t="s">
        <v>10</v>
      </c>
      <c r="D1867" t="s">
        <v>373</v>
      </c>
      <c r="E1867">
        <v>2035</v>
      </c>
      <c r="F1867">
        <v>0</v>
      </c>
      <c r="G1867">
        <v>2.4E-2</v>
      </c>
      <c r="H1867" s="2" t="str">
        <f t="shared" si="29"/>
        <v>EG_WINDONER</v>
      </c>
    </row>
    <row r="1868" spans="1:8" x14ac:dyDescent="0.25">
      <c r="A1868" t="s">
        <v>21</v>
      </c>
      <c r="B1868" t="s">
        <v>6</v>
      </c>
      <c r="C1868" t="s">
        <v>10</v>
      </c>
      <c r="D1868" t="s">
        <v>373</v>
      </c>
      <c r="E1868">
        <v>2036</v>
      </c>
      <c r="F1868">
        <v>0</v>
      </c>
      <c r="G1868">
        <v>2.4E-2</v>
      </c>
      <c r="H1868" s="2" t="str">
        <f t="shared" si="29"/>
        <v>EG_WINDONER</v>
      </c>
    </row>
    <row r="1869" spans="1:8" x14ac:dyDescent="0.25">
      <c r="A1869" t="s">
        <v>21</v>
      </c>
      <c r="B1869" t="s">
        <v>6</v>
      </c>
      <c r="C1869" t="s">
        <v>10</v>
      </c>
      <c r="D1869" t="s">
        <v>373</v>
      </c>
      <c r="E1869">
        <v>2037</v>
      </c>
      <c r="F1869">
        <v>0</v>
      </c>
      <c r="G1869">
        <v>2.7E-2</v>
      </c>
      <c r="H1869" s="2" t="str">
        <f t="shared" si="29"/>
        <v>EG_WINDONER</v>
      </c>
    </row>
    <row r="1870" spans="1:8" x14ac:dyDescent="0.25">
      <c r="A1870" t="s">
        <v>21</v>
      </c>
      <c r="B1870" t="s">
        <v>6</v>
      </c>
      <c r="C1870" t="s">
        <v>10</v>
      </c>
      <c r="D1870" t="s">
        <v>373</v>
      </c>
      <c r="E1870">
        <v>2038</v>
      </c>
      <c r="F1870">
        <v>0</v>
      </c>
      <c r="G1870">
        <v>2.7E-2</v>
      </c>
      <c r="H1870" s="2" t="str">
        <f t="shared" si="29"/>
        <v>EG_WINDONER</v>
      </c>
    </row>
    <row r="1871" spans="1:8" x14ac:dyDescent="0.25">
      <c r="A1871" t="s">
        <v>21</v>
      </c>
      <c r="B1871" t="s">
        <v>6</v>
      </c>
      <c r="C1871" t="s">
        <v>10</v>
      </c>
      <c r="D1871" t="s">
        <v>373</v>
      </c>
      <c r="E1871">
        <v>2039</v>
      </c>
      <c r="F1871">
        <v>0</v>
      </c>
      <c r="G1871">
        <v>2.7E-2</v>
      </c>
      <c r="H1871" s="2" t="str">
        <f t="shared" si="29"/>
        <v>EG_WINDONER</v>
      </c>
    </row>
    <row r="1872" spans="1:8" x14ac:dyDescent="0.25">
      <c r="A1872" t="s">
        <v>21</v>
      </c>
      <c r="B1872" t="s">
        <v>6</v>
      </c>
      <c r="C1872" t="s">
        <v>10</v>
      </c>
      <c r="D1872" t="s">
        <v>373</v>
      </c>
      <c r="E1872">
        <v>2040</v>
      </c>
      <c r="F1872">
        <v>0</v>
      </c>
      <c r="G1872">
        <v>2.7E-2</v>
      </c>
      <c r="H1872" s="2" t="str">
        <f t="shared" si="29"/>
        <v>EG_WINDONER</v>
      </c>
    </row>
    <row r="1873" spans="1:8" x14ac:dyDescent="0.25">
      <c r="A1873" t="s">
        <v>21</v>
      </c>
      <c r="B1873" t="s">
        <v>6</v>
      </c>
      <c r="C1873" t="s">
        <v>10</v>
      </c>
      <c r="D1873" t="s">
        <v>373</v>
      </c>
      <c r="E1873">
        <v>2041</v>
      </c>
      <c r="F1873">
        <v>0</v>
      </c>
      <c r="G1873">
        <v>2.7E-2</v>
      </c>
      <c r="H1873" s="2" t="str">
        <f t="shared" si="29"/>
        <v>EG_WINDONER</v>
      </c>
    </row>
    <row r="1874" spans="1:8" x14ac:dyDescent="0.25">
      <c r="A1874" t="s">
        <v>21</v>
      </c>
      <c r="B1874" t="s">
        <v>6</v>
      </c>
      <c r="C1874" t="s">
        <v>11</v>
      </c>
      <c r="D1874" t="s">
        <v>371</v>
      </c>
      <c r="E1874">
        <v>2024</v>
      </c>
      <c r="F1874">
        <v>0</v>
      </c>
      <c r="G1874">
        <v>0</v>
      </c>
      <c r="H1874" s="2" t="str">
        <f t="shared" si="29"/>
        <v>EG_WINDONWR</v>
      </c>
    </row>
    <row r="1875" spans="1:8" x14ac:dyDescent="0.25">
      <c r="A1875" t="s">
        <v>21</v>
      </c>
      <c r="B1875" t="s">
        <v>6</v>
      </c>
      <c r="C1875" t="s">
        <v>11</v>
      </c>
      <c r="D1875" t="s">
        <v>371</v>
      </c>
      <c r="E1875">
        <v>2025</v>
      </c>
      <c r="F1875">
        <v>0</v>
      </c>
      <c r="G1875">
        <v>0</v>
      </c>
      <c r="H1875" s="2" t="str">
        <f t="shared" si="29"/>
        <v>EG_WINDONWR</v>
      </c>
    </row>
    <row r="1876" spans="1:8" x14ac:dyDescent="0.25">
      <c r="A1876" t="s">
        <v>21</v>
      </c>
      <c r="B1876" t="s">
        <v>6</v>
      </c>
      <c r="C1876" t="s">
        <v>11</v>
      </c>
      <c r="D1876" t="s">
        <v>371</v>
      </c>
      <c r="E1876">
        <v>2026</v>
      </c>
      <c r="F1876">
        <v>0</v>
      </c>
      <c r="G1876">
        <v>0</v>
      </c>
      <c r="H1876" s="2" t="str">
        <f t="shared" si="29"/>
        <v>EG_WINDONWR</v>
      </c>
    </row>
    <row r="1877" spans="1:8" x14ac:dyDescent="0.25">
      <c r="A1877" t="s">
        <v>21</v>
      </c>
      <c r="B1877" t="s">
        <v>6</v>
      </c>
      <c r="C1877" t="s">
        <v>11</v>
      </c>
      <c r="D1877" t="s">
        <v>371</v>
      </c>
      <c r="E1877">
        <v>2027</v>
      </c>
      <c r="F1877">
        <v>0</v>
      </c>
      <c r="G1877">
        <v>0</v>
      </c>
      <c r="H1877" s="2" t="str">
        <f t="shared" si="29"/>
        <v>EG_WINDONWR</v>
      </c>
    </row>
    <row r="1878" spans="1:8" x14ac:dyDescent="0.25">
      <c r="A1878" t="s">
        <v>21</v>
      </c>
      <c r="B1878" t="s">
        <v>6</v>
      </c>
      <c r="C1878" t="s">
        <v>11</v>
      </c>
      <c r="D1878" t="s">
        <v>371</v>
      </c>
      <c r="E1878">
        <v>2028</v>
      </c>
      <c r="F1878">
        <v>0</v>
      </c>
      <c r="G1878">
        <v>4.7E-2</v>
      </c>
      <c r="H1878" s="2" t="str">
        <f t="shared" si="29"/>
        <v>EG_WINDONWR</v>
      </c>
    </row>
    <row r="1879" spans="1:8" x14ac:dyDescent="0.25">
      <c r="A1879" t="s">
        <v>21</v>
      </c>
      <c r="B1879" t="s">
        <v>6</v>
      </c>
      <c r="C1879" t="s">
        <v>11</v>
      </c>
      <c r="D1879" t="s">
        <v>371</v>
      </c>
      <c r="E1879">
        <v>2029</v>
      </c>
      <c r="F1879">
        <v>0</v>
      </c>
      <c r="G1879">
        <v>4.7E-2</v>
      </c>
      <c r="H1879" s="2" t="str">
        <f t="shared" si="29"/>
        <v>EG_WINDONWR</v>
      </c>
    </row>
    <row r="1880" spans="1:8" x14ac:dyDescent="0.25">
      <c r="A1880" t="s">
        <v>21</v>
      </c>
      <c r="B1880" t="s">
        <v>6</v>
      </c>
      <c r="C1880" t="s">
        <v>11</v>
      </c>
      <c r="D1880" t="s">
        <v>371</v>
      </c>
      <c r="E1880">
        <v>2030</v>
      </c>
      <c r="F1880">
        <v>0</v>
      </c>
      <c r="G1880">
        <v>4.7E-2</v>
      </c>
      <c r="H1880" s="2" t="str">
        <f t="shared" si="29"/>
        <v>EG_WINDONWR</v>
      </c>
    </row>
    <row r="1881" spans="1:8" x14ac:dyDescent="0.25">
      <c r="A1881" t="s">
        <v>21</v>
      </c>
      <c r="B1881" t="s">
        <v>6</v>
      </c>
      <c r="C1881" t="s">
        <v>11</v>
      </c>
      <c r="D1881" t="s">
        <v>371</v>
      </c>
      <c r="E1881">
        <v>2031</v>
      </c>
      <c r="F1881">
        <v>0</v>
      </c>
      <c r="G1881">
        <v>4.7E-2</v>
      </c>
      <c r="H1881" s="2" t="str">
        <f t="shared" si="29"/>
        <v>EG_WINDONWR</v>
      </c>
    </row>
    <row r="1882" spans="1:8" x14ac:dyDescent="0.25">
      <c r="A1882" t="s">
        <v>21</v>
      </c>
      <c r="B1882" t="s">
        <v>6</v>
      </c>
      <c r="C1882" t="s">
        <v>11</v>
      </c>
      <c r="D1882" t="s">
        <v>371</v>
      </c>
      <c r="E1882">
        <v>2032</v>
      </c>
      <c r="F1882">
        <v>0</v>
      </c>
      <c r="G1882">
        <v>5.1999999999999998E-2</v>
      </c>
      <c r="H1882" s="2" t="str">
        <f t="shared" si="29"/>
        <v>EG_WINDONWR</v>
      </c>
    </row>
    <row r="1883" spans="1:8" x14ac:dyDescent="0.25">
      <c r="A1883" t="s">
        <v>21</v>
      </c>
      <c r="B1883" t="s">
        <v>6</v>
      </c>
      <c r="C1883" t="s">
        <v>11</v>
      </c>
      <c r="D1883" t="s">
        <v>371</v>
      </c>
      <c r="E1883">
        <v>2033</v>
      </c>
      <c r="F1883">
        <v>0</v>
      </c>
      <c r="G1883">
        <v>5.1999999999999998E-2</v>
      </c>
      <c r="H1883" s="2" t="str">
        <f t="shared" si="29"/>
        <v>EG_WINDONWR</v>
      </c>
    </row>
    <row r="1884" spans="1:8" x14ac:dyDescent="0.25">
      <c r="A1884" t="s">
        <v>21</v>
      </c>
      <c r="B1884" t="s">
        <v>6</v>
      </c>
      <c r="C1884" t="s">
        <v>11</v>
      </c>
      <c r="D1884" t="s">
        <v>371</v>
      </c>
      <c r="E1884">
        <v>2034</v>
      </c>
      <c r="F1884">
        <v>0</v>
      </c>
      <c r="G1884">
        <v>5.1999999999999998E-2</v>
      </c>
      <c r="H1884" s="2" t="str">
        <f t="shared" si="29"/>
        <v>EG_WINDONWR</v>
      </c>
    </row>
    <row r="1885" spans="1:8" x14ac:dyDescent="0.25">
      <c r="A1885" t="s">
        <v>21</v>
      </c>
      <c r="B1885" t="s">
        <v>6</v>
      </c>
      <c r="C1885" t="s">
        <v>11</v>
      </c>
      <c r="D1885" t="s">
        <v>371</v>
      </c>
      <c r="E1885">
        <v>2035</v>
      </c>
      <c r="F1885">
        <v>0</v>
      </c>
      <c r="G1885">
        <v>5.1999999999999998E-2</v>
      </c>
      <c r="H1885" s="2" t="str">
        <f t="shared" si="29"/>
        <v>EG_WINDONWR</v>
      </c>
    </row>
    <row r="1886" spans="1:8" x14ac:dyDescent="0.25">
      <c r="A1886" t="s">
        <v>21</v>
      </c>
      <c r="B1886" t="s">
        <v>6</v>
      </c>
      <c r="C1886" t="s">
        <v>11</v>
      </c>
      <c r="D1886" t="s">
        <v>371</v>
      </c>
      <c r="E1886">
        <v>2036</v>
      </c>
      <c r="F1886">
        <v>0</v>
      </c>
      <c r="G1886">
        <v>5.1999999999999998E-2</v>
      </c>
      <c r="H1886" s="2" t="str">
        <f t="shared" si="29"/>
        <v>EG_WINDONWR</v>
      </c>
    </row>
    <row r="1887" spans="1:8" x14ac:dyDescent="0.25">
      <c r="A1887" t="s">
        <v>21</v>
      </c>
      <c r="B1887" t="s">
        <v>6</v>
      </c>
      <c r="C1887" t="s">
        <v>11</v>
      </c>
      <c r="D1887" t="s">
        <v>371</v>
      </c>
      <c r="E1887">
        <v>2037</v>
      </c>
      <c r="F1887">
        <v>0</v>
      </c>
      <c r="G1887">
        <v>5.7000000000000002E-2</v>
      </c>
      <c r="H1887" s="2" t="str">
        <f t="shared" si="29"/>
        <v>EG_WINDONWR</v>
      </c>
    </row>
    <row r="1888" spans="1:8" x14ac:dyDescent="0.25">
      <c r="A1888" t="s">
        <v>21</v>
      </c>
      <c r="B1888" t="s">
        <v>6</v>
      </c>
      <c r="C1888" t="s">
        <v>11</v>
      </c>
      <c r="D1888" t="s">
        <v>371</v>
      </c>
      <c r="E1888">
        <v>2038</v>
      </c>
      <c r="F1888">
        <v>0</v>
      </c>
      <c r="G1888">
        <v>5.7000000000000002E-2</v>
      </c>
      <c r="H1888" s="2" t="str">
        <f t="shared" si="29"/>
        <v>EG_WINDONWR</v>
      </c>
    </row>
    <row r="1889" spans="1:8" x14ac:dyDescent="0.25">
      <c r="A1889" t="s">
        <v>21</v>
      </c>
      <c r="B1889" t="s">
        <v>6</v>
      </c>
      <c r="C1889" t="s">
        <v>11</v>
      </c>
      <c r="D1889" t="s">
        <v>371</v>
      </c>
      <c r="E1889">
        <v>2039</v>
      </c>
      <c r="F1889">
        <v>0</v>
      </c>
      <c r="G1889">
        <v>5.7000000000000002E-2</v>
      </c>
      <c r="H1889" s="2" t="str">
        <f t="shared" si="29"/>
        <v>EG_WINDONWR</v>
      </c>
    </row>
    <row r="1890" spans="1:8" x14ac:dyDescent="0.25">
      <c r="A1890" t="s">
        <v>21</v>
      </c>
      <c r="B1890" t="s">
        <v>6</v>
      </c>
      <c r="C1890" t="s">
        <v>11</v>
      </c>
      <c r="D1890" t="s">
        <v>371</v>
      </c>
      <c r="E1890">
        <v>2040</v>
      </c>
      <c r="F1890">
        <v>0</v>
      </c>
      <c r="G1890">
        <v>5.7000000000000002E-2</v>
      </c>
      <c r="H1890" s="2" t="str">
        <f t="shared" si="29"/>
        <v>EG_WINDONWR</v>
      </c>
    </row>
    <row r="1891" spans="1:8" x14ac:dyDescent="0.25">
      <c r="A1891" t="s">
        <v>21</v>
      </c>
      <c r="B1891" t="s">
        <v>6</v>
      </c>
      <c r="C1891" t="s">
        <v>11</v>
      </c>
      <c r="D1891" t="s">
        <v>371</v>
      </c>
      <c r="E1891">
        <v>2041</v>
      </c>
      <c r="F1891">
        <v>0</v>
      </c>
      <c r="G1891">
        <v>5.7000000000000002E-2</v>
      </c>
      <c r="H1891" s="2" t="str">
        <f t="shared" si="29"/>
        <v>EG_WINDONWR</v>
      </c>
    </row>
    <row r="1892" spans="1:8" x14ac:dyDescent="0.25">
      <c r="A1892" t="s">
        <v>21</v>
      </c>
      <c r="B1892" t="s">
        <v>6</v>
      </c>
      <c r="C1892" t="s">
        <v>11</v>
      </c>
      <c r="D1892" t="s">
        <v>370</v>
      </c>
      <c r="E1892">
        <v>2024</v>
      </c>
      <c r="F1892">
        <v>1.744</v>
      </c>
      <c r="G1892">
        <v>1.744</v>
      </c>
      <c r="H1892" s="2" t="str">
        <f t="shared" si="29"/>
        <v>EG_WINDONWR</v>
      </c>
    </row>
    <row r="1893" spans="1:8" x14ac:dyDescent="0.25">
      <c r="A1893" t="s">
        <v>21</v>
      </c>
      <c r="B1893" t="s">
        <v>6</v>
      </c>
      <c r="C1893" t="s">
        <v>11</v>
      </c>
      <c r="D1893" t="s">
        <v>370</v>
      </c>
      <c r="E1893">
        <v>2025</v>
      </c>
      <c r="F1893">
        <v>1.2849999999999999</v>
      </c>
      <c r="G1893">
        <v>1.2849999999999999</v>
      </c>
      <c r="H1893" s="2" t="str">
        <f t="shared" si="29"/>
        <v>EG_WINDONWR</v>
      </c>
    </row>
    <row r="1894" spans="1:8" x14ac:dyDescent="0.25">
      <c r="A1894" t="s">
        <v>21</v>
      </c>
      <c r="B1894" t="s">
        <v>6</v>
      </c>
      <c r="C1894" t="s">
        <v>11</v>
      </c>
      <c r="D1894" t="s">
        <v>370</v>
      </c>
      <c r="E1894">
        <v>2026</v>
      </c>
      <c r="F1894">
        <v>7.3940000000000001</v>
      </c>
      <c r="G1894">
        <v>7.3940000000000001</v>
      </c>
      <c r="H1894" s="2" t="str">
        <f t="shared" si="29"/>
        <v>EG_WINDONWR</v>
      </c>
    </row>
    <row r="1895" spans="1:8" x14ac:dyDescent="0.25">
      <c r="A1895" t="s">
        <v>21</v>
      </c>
      <c r="B1895" t="s">
        <v>6</v>
      </c>
      <c r="C1895" t="s">
        <v>11</v>
      </c>
      <c r="D1895" t="s">
        <v>370</v>
      </c>
      <c r="E1895">
        <v>2027</v>
      </c>
      <c r="F1895">
        <v>4.5069999999999997</v>
      </c>
      <c r="G1895">
        <v>4.5069999999999997</v>
      </c>
      <c r="H1895" s="2" t="str">
        <f t="shared" si="29"/>
        <v>EG_WINDONWR</v>
      </c>
    </row>
    <row r="1896" spans="1:8" x14ac:dyDescent="0.25">
      <c r="A1896" t="s">
        <v>21</v>
      </c>
      <c r="B1896" t="s">
        <v>6</v>
      </c>
      <c r="C1896" t="s">
        <v>11</v>
      </c>
      <c r="D1896" t="s">
        <v>370</v>
      </c>
      <c r="E1896">
        <v>2028</v>
      </c>
      <c r="F1896">
        <v>0.40500000000000003</v>
      </c>
      <c r="G1896">
        <v>3.11</v>
      </c>
      <c r="H1896" s="2" t="str">
        <f t="shared" si="29"/>
        <v>EG_WINDONWR</v>
      </c>
    </row>
    <row r="1897" spans="1:8" x14ac:dyDescent="0.25">
      <c r="A1897" t="s">
        <v>21</v>
      </c>
      <c r="B1897" t="s">
        <v>6</v>
      </c>
      <c r="C1897" t="s">
        <v>11</v>
      </c>
      <c r="D1897" t="s">
        <v>370</v>
      </c>
      <c r="E1897">
        <v>2029</v>
      </c>
      <c r="F1897">
        <v>0.15</v>
      </c>
      <c r="G1897">
        <v>3.11</v>
      </c>
      <c r="H1897" s="2" t="str">
        <f t="shared" si="29"/>
        <v>EG_WINDONWR</v>
      </c>
    </row>
    <row r="1898" spans="1:8" x14ac:dyDescent="0.25">
      <c r="A1898" t="s">
        <v>21</v>
      </c>
      <c r="B1898" t="s">
        <v>6</v>
      </c>
      <c r="C1898" t="s">
        <v>11</v>
      </c>
      <c r="D1898" t="s">
        <v>370</v>
      </c>
      <c r="E1898">
        <v>2030</v>
      </c>
      <c r="F1898">
        <v>0</v>
      </c>
      <c r="G1898">
        <v>3.11</v>
      </c>
      <c r="H1898" s="2" t="str">
        <f t="shared" si="29"/>
        <v>EG_WINDONWR</v>
      </c>
    </row>
    <row r="1899" spans="1:8" x14ac:dyDescent="0.25">
      <c r="A1899" t="s">
        <v>21</v>
      </c>
      <c r="B1899" t="s">
        <v>6</v>
      </c>
      <c r="C1899" t="s">
        <v>11</v>
      </c>
      <c r="D1899" t="s">
        <v>370</v>
      </c>
      <c r="E1899">
        <v>2031</v>
      </c>
      <c r="F1899">
        <v>0</v>
      </c>
      <c r="G1899">
        <v>3.11</v>
      </c>
      <c r="H1899" s="2" t="str">
        <f t="shared" si="29"/>
        <v>EG_WINDONWR</v>
      </c>
    </row>
    <row r="1900" spans="1:8" x14ac:dyDescent="0.25">
      <c r="A1900" t="s">
        <v>21</v>
      </c>
      <c r="B1900" t="s">
        <v>6</v>
      </c>
      <c r="C1900" t="s">
        <v>11</v>
      </c>
      <c r="D1900" t="s">
        <v>370</v>
      </c>
      <c r="E1900">
        <v>2032</v>
      </c>
      <c r="F1900">
        <v>0</v>
      </c>
      <c r="G1900">
        <v>3.4209999999999998</v>
      </c>
      <c r="H1900" s="2" t="str">
        <f t="shared" si="29"/>
        <v>EG_WINDONWR</v>
      </c>
    </row>
    <row r="1901" spans="1:8" x14ac:dyDescent="0.25">
      <c r="A1901" t="s">
        <v>21</v>
      </c>
      <c r="B1901" t="s">
        <v>6</v>
      </c>
      <c r="C1901" t="s">
        <v>11</v>
      </c>
      <c r="D1901" t="s">
        <v>370</v>
      </c>
      <c r="E1901">
        <v>2033</v>
      </c>
      <c r="F1901">
        <v>0</v>
      </c>
      <c r="G1901">
        <v>3.4209999999999998</v>
      </c>
      <c r="H1901" s="2" t="str">
        <f t="shared" si="29"/>
        <v>EG_WINDONWR</v>
      </c>
    </row>
    <row r="1902" spans="1:8" x14ac:dyDescent="0.25">
      <c r="A1902" t="s">
        <v>21</v>
      </c>
      <c r="B1902" t="s">
        <v>6</v>
      </c>
      <c r="C1902" t="s">
        <v>11</v>
      </c>
      <c r="D1902" t="s">
        <v>370</v>
      </c>
      <c r="E1902">
        <v>2034</v>
      </c>
      <c r="F1902">
        <v>0</v>
      </c>
      <c r="G1902">
        <v>3.4209999999999998</v>
      </c>
      <c r="H1902" s="2" t="str">
        <f t="shared" si="29"/>
        <v>EG_WINDONWR</v>
      </c>
    </row>
    <row r="1903" spans="1:8" x14ac:dyDescent="0.25">
      <c r="A1903" t="s">
        <v>21</v>
      </c>
      <c r="B1903" t="s">
        <v>6</v>
      </c>
      <c r="C1903" t="s">
        <v>11</v>
      </c>
      <c r="D1903" t="s">
        <v>370</v>
      </c>
      <c r="E1903">
        <v>2035</v>
      </c>
      <c r="F1903">
        <v>0</v>
      </c>
      <c r="G1903">
        <v>3.4209999999999998</v>
      </c>
      <c r="H1903" s="2" t="str">
        <f t="shared" si="29"/>
        <v>EG_WINDONWR</v>
      </c>
    </row>
    <row r="1904" spans="1:8" x14ac:dyDescent="0.25">
      <c r="A1904" t="s">
        <v>21</v>
      </c>
      <c r="B1904" t="s">
        <v>6</v>
      </c>
      <c r="C1904" t="s">
        <v>11</v>
      </c>
      <c r="D1904" t="s">
        <v>370</v>
      </c>
      <c r="E1904">
        <v>2036</v>
      </c>
      <c r="F1904">
        <v>0</v>
      </c>
      <c r="G1904">
        <v>3.4209999999999998</v>
      </c>
      <c r="H1904" s="2" t="str">
        <f t="shared" si="29"/>
        <v>EG_WINDONWR</v>
      </c>
    </row>
    <row r="1905" spans="1:8" x14ac:dyDescent="0.25">
      <c r="A1905" t="s">
        <v>21</v>
      </c>
      <c r="B1905" t="s">
        <v>6</v>
      </c>
      <c r="C1905" t="s">
        <v>11</v>
      </c>
      <c r="D1905" t="s">
        <v>370</v>
      </c>
      <c r="E1905">
        <v>2037</v>
      </c>
      <c r="F1905">
        <v>0</v>
      </c>
      <c r="G1905">
        <v>3.7639999999999998</v>
      </c>
      <c r="H1905" s="2" t="str">
        <f t="shared" si="29"/>
        <v>EG_WINDONWR</v>
      </c>
    </row>
    <row r="1906" spans="1:8" x14ac:dyDescent="0.25">
      <c r="A1906" t="s">
        <v>21</v>
      </c>
      <c r="B1906" t="s">
        <v>6</v>
      </c>
      <c r="C1906" t="s">
        <v>11</v>
      </c>
      <c r="D1906" t="s">
        <v>370</v>
      </c>
      <c r="E1906">
        <v>2038</v>
      </c>
      <c r="F1906">
        <v>0</v>
      </c>
      <c r="G1906">
        <v>3.7639999999999998</v>
      </c>
      <c r="H1906" s="2" t="str">
        <f t="shared" si="29"/>
        <v>EG_WINDONWR</v>
      </c>
    </row>
    <row r="1907" spans="1:8" x14ac:dyDescent="0.25">
      <c r="A1907" t="s">
        <v>21</v>
      </c>
      <c r="B1907" t="s">
        <v>6</v>
      </c>
      <c r="C1907" t="s">
        <v>11</v>
      </c>
      <c r="D1907" t="s">
        <v>370</v>
      </c>
      <c r="E1907">
        <v>2039</v>
      </c>
      <c r="F1907">
        <v>0</v>
      </c>
      <c r="G1907">
        <v>3.7639999999999998</v>
      </c>
      <c r="H1907" s="2" t="str">
        <f t="shared" si="29"/>
        <v>EG_WINDONWR</v>
      </c>
    </row>
    <row r="1908" spans="1:8" x14ac:dyDescent="0.25">
      <c r="A1908" t="s">
        <v>21</v>
      </c>
      <c r="B1908" t="s">
        <v>6</v>
      </c>
      <c r="C1908" t="s">
        <v>11</v>
      </c>
      <c r="D1908" t="s">
        <v>370</v>
      </c>
      <c r="E1908">
        <v>2040</v>
      </c>
      <c r="F1908">
        <v>0</v>
      </c>
      <c r="G1908">
        <v>3.7639999999999998</v>
      </c>
      <c r="H1908" s="2" t="str">
        <f t="shared" si="29"/>
        <v>EG_WINDONWR</v>
      </c>
    </row>
    <row r="1909" spans="1:8" x14ac:dyDescent="0.25">
      <c r="A1909" t="s">
        <v>21</v>
      </c>
      <c r="B1909" t="s">
        <v>6</v>
      </c>
      <c r="C1909" t="s">
        <v>11</v>
      </c>
      <c r="D1909" t="s">
        <v>370</v>
      </c>
      <c r="E1909">
        <v>2041</v>
      </c>
      <c r="F1909">
        <v>0</v>
      </c>
      <c r="G1909">
        <v>3.7639999999999998</v>
      </c>
      <c r="H1909" s="2" t="str">
        <f t="shared" si="29"/>
        <v>EG_WINDONWR</v>
      </c>
    </row>
    <row r="1910" spans="1:8" x14ac:dyDescent="0.25">
      <c r="A1910" t="s">
        <v>21</v>
      </c>
      <c r="B1910" t="s">
        <v>6</v>
      </c>
      <c r="C1910" t="s">
        <v>11</v>
      </c>
      <c r="D1910" t="s">
        <v>369</v>
      </c>
      <c r="E1910">
        <v>2024</v>
      </c>
      <c r="F1910">
        <v>0</v>
      </c>
      <c r="G1910">
        <v>0</v>
      </c>
      <c r="H1910" s="2" t="str">
        <f t="shared" si="29"/>
        <v>EG_WINDONWR</v>
      </c>
    </row>
    <row r="1911" spans="1:8" x14ac:dyDescent="0.25">
      <c r="A1911" t="s">
        <v>21</v>
      </c>
      <c r="B1911" t="s">
        <v>6</v>
      </c>
      <c r="C1911" t="s">
        <v>11</v>
      </c>
      <c r="D1911" t="s">
        <v>369</v>
      </c>
      <c r="E1911">
        <v>2025</v>
      </c>
      <c r="F1911">
        <v>0.59799999999999998</v>
      </c>
      <c r="G1911">
        <v>0.59799999999999998</v>
      </c>
      <c r="H1911" s="2" t="str">
        <f t="shared" si="29"/>
        <v>EG_WINDONWR</v>
      </c>
    </row>
    <row r="1912" spans="1:8" x14ac:dyDescent="0.25">
      <c r="A1912" t="s">
        <v>21</v>
      </c>
      <c r="B1912" t="s">
        <v>6</v>
      </c>
      <c r="C1912" t="s">
        <v>11</v>
      </c>
      <c r="D1912" t="s">
        <v>369</v>
      </c>
      <c r="E1912">
        <v>2026</v>
      </c>
      <c r="F1912">
        <v>1.119</v>
      </c>
      <c r="G1912">
        <v>1.119</v>
      </c>
      <c r="H1912" s="2" t="str">
        <f t="shared" si="29"/>
        <v>EG_WINDONWR</v>
      </c>
    </row>
    <row r="1913" spans="1:8" x14ac:dyDescent="0.25">
      <c r="A1913" t="s">
        <v>21</v>
      </c>
      <c r="B1913" t="s">
        <v>6</v>
      </c>
      <c r="C1913" t="s">
        <v>11</v>
      </c>
      <c r="D1913" t="s">
        <v>369</v>
      </c>
      <c r="E1913">
        <v>2027</v>
      </c>
      <c r="F1913">
        <v>0.75600000000000001</v>
      </c>
      <c r="G1913">
        <v>0.75600000000000001</v>
      </c>
      <c r="H1913" s="2" t="str">
        <f t="shared" si="29"/>
        <v>EG_WINDONWR</v>
      </c>
    </row>
    <row r="1914" spans="1:8" x14ac:dyDescent="0.25">
      <c r="A1914" t="s">
        <v>21</v>
      </c>
      <c r="B1914" t="s">
        <v>6</v>
      </c>
      <c r="C1914" t="s">
        <v>11</v>
      </c>
      <c r="D1914" t="s">
        <v>369</v>
      </c>
      <c r="E1914">
        <v>2028</v>
      </c>
      <c r="F1914">
        <v>0.29699999999999999</v>
      </c>
      <c r="G1914">
        <v>0.95299999999999996</v>
      </c>
      <c r="H1914" s="2" t="str">
        <f t="shared" si="29"/>
        <v>EG_WINDONWR</v>
      </c>
    </row>
    <row r="1915" spans="1:8" x14ac:dyDescent="0.25">
      <c r="A1915" t="s">
        <v>21</v>
      </c>
      <c r="B1915" t="s">
        <v>6</v>
      </c>
      <c r="C1915" t="s">
        <v>11</v>
      </c>
      <c r="D1915" t="s">
        <v>369</v>
      </c>
      <c r="E1915">
        <v>2029</v>
      </c>
      <c r="F1915">
        <v>0.35</v>
      </c>
      <c r="G1915">
        <v>0.95299999999999996</v>
      </c>
      <c r="H1915" s="2" t="str">
        <f t="shared" si="29"/>
        <v>EG_WINDONWR</v>
      </c>
    </row>
    <row r="1916" spans="1:8" x14ac:dyDescent="0.25">
      <c r="A1916" t="s">
        <v>21</v>
      </c>
      <c r="B1916" t="s">
        <v>6</v>
      </c>
      <c r="C1916" t="s">
        <v>11</v>
      </c>
      <c r="D1916" t="s">
        <v>369</v>
      </c>
      <c r="E1916">
        <v>2030</v>
      </c>
      <c r="F1916">
        <v>0</v>
      </c>
      <c r="G1916">
        <v>0.95299999999999996</v>
      </c>
      <c r="H1916" s="2" t="str">
        <f t="shared" si="29"/>
        <v>EG_WINDONWR</v>
      </c>
    </row>
    <row r="1917" spans="1:8" x14ac:dyDescent="0.25">
      <c r="A1917" t="s">
        <v>21</v>
      </c>
      <c r="B1917" t="s">
        <v>6</v>
      </c>
      <c r="C1917" t="s">
        <v>11</v>
      </c>
      <c r="D1917" t="s">
        <v>369</v>
      </c>
      <c r="E1917">
        <v>2031</v>
      </c>
      <c r="F1917">
        <v>0</v>
      </c>
      <c r="G1917">
        <v>0.95299999999999996</v>
      </c>
      <c r="H1917" s="2" t="str">
        <f t="shared" si="29"/>
        <v>EG_WINDONWR</v>
      </c>
    </row>
    <row r="1918" spans="1:8" x14ac:dyDescent="0.25">
      <c r="A1918" t="s">
        <v>21</v>
      </c>
      <c r="B1918" t="s">
        <v>6</v>
      </c>
      <c r="C1918" t="s">
        <v>11</v>
      </c>
      <c r="D1918" t="s">
        <v>369</v>
      </c>
      <c r="E1918">
        <v>2032</v>
      </c>
      <c r="F1918">
        <v>0</v>
      </c>
      <c r="G1918">
        <v>1.0489999999999999</v>
      </c>
      <c r="H1918" s="2" t="str">
        <f t="shared" si="29"/>
        <v>EG_WINDONWR</v>
      </c>
    </row>
    <row r="1919" spans="1:8" x14ac:dyDescent="0.25">
      <c r="A1919" t="s">
        <v>21</v>
      </c>
      <c r="B1919" t="s">
        <v>6</v>
      </c>
      <c r="C1919" t="s">
        <v>11</v>
      </c>
      <c r="D1919" t="s">
        <v>369</v>
      </c>
      <c r="E1919">
        <v>2033</v>
      </c>
      <c r="F1919">
        <v>0</v>
      </c>
      <c r="G1919">
        <v>1.0489999999999999</v>
      </c>
      <c r="H1919" s="2" t="str">
        <f t="shared" si="29"/>
        <v>EG_WINDONWR</v>
      </c>
    </row>
    <row r="1920" spans="1:8" x14ac:dyDescent="0.25">
      <c r="A1920" t="s">
        <v>21</v>
      </c>
      <c r="B1920" t="s">
        <v>6</v>
      </c>
      <c r="C1920" t="s">
        <v>11</v>
      </c>
      <c r="D1920" t="s">
        <v>369</v>
      </c>
      <c r="E1920">
        <v>2034</v>
      </c>
      <c r="F1920">
        <v>0</v>
      </c>
      <c r="G1920">
        <v>1.0489999999999999</v>
      </c>
      <c r="H1920" s="2" t="str">
        <f t="shared" si="29"/>
        <v>EG_WINDONWR</v>
      </c>
    </row>
    <row r="1921" spans="1:8" x14ac:dyDescent="0.25">
      <c r="A1921" t="s">
        <v>21</v>
      </c>
      <c r="B1921" t="s">
        <v>6</v>
      </c>
      <c r="C1921" t="s">
        <v>11</v>
      </c>
      <c r="D1921" t="s">
        <v>369</v>
      </c>
      <c r="E1921">
        <v>2035</v>
      </c>
      <c r="F1921">
        <v>0</v>
      </c>
      <c r="G1921">
        <v>1.0489999999999999</v>
      </c>
      <c r="H1921" s="2" t="str">
        <f t="shared" si="29"/>
        <v>EG_WINDONWR</v>
      </c>
    </row>
    <row r="1922" spans="1:8" x14ac:dyDescent="0.25">
      <c r="A1922" t="s">
        <v>21</v>
      </c>
      <c r="B1922" t="s">
        <v>6</v>
      </c>
      <c r="C1922" t="s">
        <v>11</v>
      </c>
      <c r="D1922" t="s">
        <v>369</v>
      </c>
      <c r="E1922">
        <v>2036</v>
      </c>
      <c r="F1922">
        <v>0</v>
      </c>
      <c r="G1922">
        <v>1.0489999999999999</v>
      </c>
      <c r="H1922" s="2" t="str">
        <f t="shared" si="29"/>
        <v>EG_WINDONWR</v>
      </c>
    </row>
    <row r="1923" spans="1:8" x14ac:dyDescent="0.25">
      <c r="A1923" t="s">
        <v>21</v>
      </c>
      <c r="B1923" t="s">
        <v>6</v>
      </c>
      <c r="C1923" t="s">
        <v>11</v>
      </c>
      <c r="D1923" t="s">
        <v>369</v>
      </c>
      <c r="E1923">
        <v>2037</v>
      </c>
      <c r="F1923">
        <v>0</v>
      </c>
      <c r="G1923">
        <v>1.1539999999999999</v>
      </c>
      <c r="H1923" s="2" t="str">
        <f t="shared" ref="H1923:H1986" si="30">_xlfn.CONCAT(A1923,C1923)</f>
        <v>EG_WINDONWR</v>
      </c>
    </row>
    <row r="1924" spans="1:8" x14ac:dyDescent="0.25">
      <c r="A1924" t="s">
        <v>21</v>
      </c>
      <c r="B1924" t="s">
        <v>6</v>
      </c>
      <c r="C1924" t="s">
        <v>11</v>
      </c>
      <c r="D1924" t="s">
        <v>369</v>
      </c>
      <c r="E1924">
        <v>2038</v>
      </c>
      <c r="F1924">
        <v>0</v>
      </c>
      <c r="G1924">
        <v>1.1539999999999999</v>
      </c>
      <c r="H1924" s="2" t="str">
        <f t="shared" si="30"/>
        <v>EG_WINDONWR</v>
      </c>
    </row>
    <row r="1925" spans="1:8" x14ac:dyDescent="0.25">
      <c r="A1925" t="s">
        <v>21</v>
      </c>
      <c r="B1925" t="s">
        <v>6</v>
      </c>
      <c r="C1925" t="s">
        <v>11</v>
      </c>
      <c r="D1925" t="s">
        <v>369</v>
      </c>
      <c r="E1925">
        <v>2039</v>
      </c>
      <c r="F1925">
        <v>0</v>
      </c>
      <c r="G1925">
        <v>1.1539999999999999</v>
      </c>
      <c r="H1925" s="2" t="str">
        <f t="shared" si="30"/>
        <v>EG_WINDONWR</v>
      </c>
    </row>
    <row r="1926" spans="1:8" x14ac:dyDescent="0.25">
      <c r="A1926" t="s">
        <v>21</v>
      </c>
      <c r="B1926" t="s">
        <v>6</v>
      </c>
      <c r="C1926" t="s">
        <v>11</v>
      </c>
      <c r="D1926" t="s">
        <v>369</v>
      </c>
      <c r="E1926">
        <v>2040</v>
      </c>
      <c r="F1926">
        <v>0</v>
      </c>
      <c r="G1926">
        <v>1.1539999999999999</v>
      </c>
      <c r="H1926" s="2" t="str">
        <f t="shared" si="30"/>
        <v>EG_WINDONWR</v>
      </c>
    </row>
    <row r="1927" spans="1:8" x14ac:dyDescent="0.25">
      <c r="A1927" t="s">
        <v>21</v>
      </c>
      <c r="B1927" t="s">
        <v>6</v>
      </c>
      <c r="C1927" t="s">
        <v>11</v>
      </c>
      <c r="D1927" t="s">
        <v>369</v>
      </c>
      <c r="E1927">
        <v>2041</v>
      </c>
      <c r="F1927">
        <v>0</v>
      </c>
      <c r="G1927">
        <v>1.1539999999999999</v>
      </c>
      <c r="H1927" s="2" t="str">
        <f t="shared" si="30"/>
        <v>EG_WINDONWR</v>
      </c>
    </row>
    <row r="1928" spans="1:8" x14ac:dyDescent="0.25">
      <c r="A1928" t="s">
        <v>21</v>
      </c>
      <c r="B1928" t="s">
        <v>6</v>
      </c>
      <c r="C1928" t="s">
        <v>11</v>
      </c>
      <c r="D1928" t="s">
        <v>368</v>
      </c>
      <c r="E1928">
        <v>2024</v>
      </c>
      <c r="F1928">
        <v>0.19500000000000001</v>
      </c>
      <c r="G1928">
        <v>0.19500000000000001</v>
      </c>
      <c r="H1928" s="2" t="str">
        <f t="shared" si="30"/>
        <v>EG_WINDONWR</v>
      </c>
    </row>
    <row r="1929" spans="1:8" x14ac:dyDescent="0.25">
      <c r="A1929" t="s">
        <v>21</v>
      </c>
      <c r="B1929" t="s">
        <v>6</v>
      </c>
      <c r="C1929" t="s">
        <v>11</v>
      </c>
      <c r="D1929" t="s">
        <v>368</v>
      </c>
      <c r="E1929">
        <v>2025</v>
      </c>
      <c r="F1929">
        <v>0.17599999999999999</v>
      </c>
      <c r="G1929">
        <v>0.17599999999999999</v>
      </c>
      <c r="H1929" s="2" t="str">
        <f t="shared" si="30"/>
        <v>EG_WINDONWR</v>
      </c>
    </row>
    <row r="1930" spans="1:8" x14ac:dyDescent="0.25">
      <c r="A1930" t="s">
        <v>21</v>
      </c>
      <c r="B1930" t="s">
        <v>6</v>
      </c>
      <c r="C1930" t="s">
        <v>11</v>
      </c>
      <c r="D1930" t="s">
        <v>368</v>
      </c>
      <c r="E1930">
        <v>2026</v>
      </c>
      <c r="F1930">
        <v>3.2879999999999998</v>
      </c>
      <c r="G1930">
        <v>3.2879999999999998</v>
      </c>
      <c r="H1930" s="2" t="str">
        <f t="shared" si="30"/>
        <v>EG_WINDONWR</v>
      </c>
    </row>
    <row r="1931" spans="1:8" x14ac:dyDescent="0.25">
      <c r="A1931" t="s">
        <v>21</v>
      </c>
      <c r="B1931" t="s">
        <v>6</v>
      </c>
      <c r="C1931" t="s">
        <v>11</v>
      </c>
      <c r="D1931" t="s">
        <v>368</v>
      </c>
      <c r="E1931">
        <v>2027</v>
      </c>
      <c r="F1931">
        <v>0.38</v>
      </c>
      <c r="G1931">
        <v>0.38</v>
      </c>
      <c r="H1931" s="2" t="str">
        <f t="shared" si="30"/>
        <v>EG_WINDONWR</v>
      </c>
    </row>
    <row r="1932" spans="1:8" x14ac:dyDescent="0.25">
      <c r="A1932" t="s">
        <v>21</v>
      </c>
      <c r="B1932" t="s">
        <v>6</v>
      </c>
      <c r="C1932" t="s">
        <v>11</v>
      </c>
      <c r="D1932" t="s">
        <v>368</v>
      </c>
      <c r="E1932">
        <v>2028</v>
      </c>
      <c r="F1932">
        <v>0</v>
      </c>
      <c r="G1932">
        <v>2.9910000000000001</v>
      </c>
      <c r="H1932" s="2" t="str">
        <f t="shared" si="30"/>
        <v>EG_WINDONWR</v>
      </c>
    </row>
    <row r="1933" spans="1:8" x14ac:dyDescent="0.25">
      <c r="A1933" t="s">
        <v>21</v>
      </c>
      <c r="B1933" t="s">
        <v>6</v>
      </c>
      <c r="C1933" t="s">
        <v>11</v>
      </c>
      <c r="D1933" t="s">
        <v>368</v>
      </c>
      <c r="E1933">
        <v>2029</v>
      </c>
      <c r="F1933">
        <v>0</v>
      </c>
      <c r="G1933">
        <v>2.9910000000000001</v>
      </c>
      <c r="H1933" s="2" t="str">
        <f t="shared" si="30"/>
        <v>EG_WINDONWR</v>
      </c>
    </row>
    <row r="1934" spans="1:8" x14ac:dyDescent="0.25">
      <c r="A1934" t="s">
        <v>21</v>
      </c>
      <c r="B1934" t="s">
        <v>6</v>
      </c>
      <c r="C1934" t="s">
        <v>11</v>
      </c>
      <c r="D1934" t="s">
        <v>368</v>
      </c>
      <c r="E1934">
        <v>2030</v>
      </c>
      <c r="F1934">
        <v>0</v>
      </c>
      <c r="G1934">
        <v>2.9910000000000001</v>
      </c>
      <c r="H1934" s="2" t="str">
        <f t="shared" si="30"/>
        <v>EG_WINDONWR</v>
      </c>
    </row>
    <row r="1935" spans="1:8" x14ac:dyDescent="0.25">
      <c r="A1935" t="s">
        <v>21</v>
      </c>
      <c r="B1935" t="s">
        <v>6</v>
      </c>
      <c r="C1935" t="s">
        <v>11</v>
      </c>
      <c r="D1935" t="s">
        <v>368</v>
      </c>
      <c r="E1935">
        <v>2031</v>
      </c>
      <c r="F1935">
        <v>0</v>
      </c>
      <c r="G1935">
        <v>2.9910000000000001</v>
      </c>
      <c r="H1935" s="2" t="str">
        <f t="shared" si="30"/>
        <v>EG_WINDONWR</v>
      </c>
    </row>
    <row r="1936" spans="1:8" x14ac:dyDescent="0.25">
      <c r="A1936" t="s">
        <v>21</v>
      </c>
      <c r="B1936" t="s">
        <v>6</v>
      </c>
      <c r="C1936" t="s">
        <v>11</v>
      </c>
      <c r="D1936" t="s">
        <v>368</v>
      </c>
      <c r="E1936">
        <v>2032</v>
      </c>
      <c r="F1936">
        <v>0</v>
      </c>
      <c r="G1936">
        <v>3.29</v>
      </c>
      <c r="H1936" s="2" t="str">
        <f t="shared" si="30"/>
        <v>EG_WINDONWR</v>
      </c>
    </row>
    <row r="1937" spans="1:8" x14ac:dyDescent="0.25">
      <c r="A1937" t="s">
        <v>21</v>
      </c>
      <c r="B1937" t="s">
        <v>6</v>
      </c>
      <c r="C1937" t="s">
        <v>11</v>
      </c>
      <c r="D1937" t="s">
        <v>368</v>
      </c>
      <c r="E1937">
        <v>2033</v>
      </c>
      <c r="F1937">
        <v>0</v>
      </c>
      <c r="G1937">
        <v>3.29</v>
      </c>
      <c r="H1937" s="2" t="str">
        <f t="shared" si="30"/>
        <v>EG_WINDONWR</v>
      </c>
    </row>
    <row r="1938" spans="1:8" x14ac:dyDescent="0.25">
      <c r="A1938" t="s">
        <v>21</v>
      </c>
      <c r="B1938" t="s">
        <v>6</v>
      </c>
      <c r="C1938" t="s">
        <v>11</v>
      </c>
      <c r="D1938" t="s">
        <v>368</v>
      </c>
      <c r="E1938">
        <v>2034</v>
      </c>
      <c r="F1938">
        <v>0</v>
      </c>
      <c r="G1938">
        <v>3.29</v>
      </c>
      <c r="H1938" s="2" t="str">
        <f t="shared" si="30"/>
        <v>EG_WINDONWR</v>
      </c>
    </row>
    <row r="1939" spans="1:8" x14ac:dyDescent="0.25">
      <c r="A1939" t="s">
        <v>21</v>
      </c>
      <c r="B1939" t="s">
        <v>6</v>
      </c>
      <c r="C1939" t="s">
        <v>11</v>
      </c>
      <c r="D1939" t="s">
        <v>368</v>
      </c>
      <c r="E1939">
        <v>2035</v>
      </c>
      <c r="F1939">
        <v>0</v>
      </c>
      <c r="G1939">
        <v>3.29</v>
      </c>
      <c r="H1939" s="2" t="str">
        <f t="shared" si="30"/>
        <v>EG_WINDONWR</v>
      </c>
    </row>
    <row r="1940" spans="1:8" x14ac:dyDescent="0.25">
      <c r="A1940" t="s">
        <v>21</v>
      </c>
      <c r="B1940" t="s">
        <v>6</v>
      </c>
      <c r="C1940" t="s">
        <v>11</v>
      </c>
      <c r="D1940" t="s">
        <v>368</v>
      </c>
      <c r="E1940">
        <v>2036</v>
      </c>
      <c r="F1940">
        <v>0</v>
      </c>
      <c r="G1940">
        <v>3.29</v>
      </c>
      <c r="H1940" s="2" t="str">
        <f t="shared" si="30"/>
        <v>EG_WINDONWR</v>
      </c>
    </row>
    <row r="1941" spans="1:8" x14ac:dyDescent="0.25">
      <c r="A1941" t="s">
        <v>21</v>
      </c>
      <c r="B1941" t="s">
        <v>6</v>
      </c>
      <c r="C1941" t="s">
        <v>11</v>
      </c>
      <c r="D1941" t="s">
        <v>368</v>
      </c>
      <c r="E1941">
        <v>2037</v>
      </c>
      <c r="F1941">
        <v>0</v>
      </c>
      <c r="G1941">
        <v>3.6190000000000002</v>
      </c>
      <c r="H1941" s="2" t="str">
        <f t="shared" si="30"/>
        <v>EG_WINDONWR</v>
      </c>
    </row>
    <row r="1942" spans="1:8" x14ac:dyDescent="0.25">
      <c r="A1942" t="s">
        <v>21</v>
      </c>
      <c r="B1942" t="s">
        <v>6</v>
      </c>
      <c r="C1942" t="s">
        <v>11</v>
      </c>
      <c r="D1942" t="s">
        <v>368</v>
      </c>
      <c r="E1942">
        <v>2038</v>
      </c>
      <c r="F1942">
        <v>0</v>
      </c>
      <c r="G1942">
        <v>3.6190000000000002</v>
      </c>
      <c r="H1942" s="2" t="str">
        <f t="shared" si="30"/>
        <v>EG_WINDONWR</v>
      </c>
    </row>
    <row r="1943" spans="1:8" x14ac:dyDescent="0.25">
      <c r="A1943" t="s">
        <v>21</v>
      </c>
      <c r="B1943" t="s">
        <v>6</v>
      </c>
      <c r="C1943" t="s">
        <v>11</v>
      </c>
      <c r="D1943" t="s">
        <v>368</v>
      </c>
      <c r="E1943">
        <v>2039</v>
      </c>
      <c r="F1943">
        <v>0</v>
      </c>
      <c r="G1943">
        <v>3.6190000000000002</v>
      </c>
      <c r="H1943" s="2" t="str">
        <f t="shared" si="30"/>
        <v>EG_WINDONWR</v>
      </c>
    </row>
    <row r="1944" spans="1:8" x14ac:dyDescent="0.25">
      <c r="A1944" t="s">
        <v>21</v>
      </c>
      <c r="B1944" t="s">
        <v>6</v>
      </c>
      <c r="C1944" t="s">
        <v>11</v>
      </c>
      <c r="D1944" t="s">
        <v>368</v>
      </c>
      <c r="E1944">
        <v>2040</v>
      </c>
      <c r="F1944">
        <v>0</v>
      </c>
      <c r="G1944">
        <v>3.6190000000000002</v>
      </c>
      <c r="H1944" s="2" t="str">
        <f t="shared" si="30"/>
        <v>EG_WINDONWR</v>
      </c>
    </row>
    <row r="1945" spans="1:8" x14ac:dyDescent="0.25">
      <c r="A1945" t="s">
        <v>21</v>
      </c>
      <c r="B1945" t="s">
        <v>6</v>
      </c>
      <c r="C1945" t="s">
        <v>11</v>
      </c>
      <c r="D1945" t="s">
        <v>368</v>
      </c>
      <c r="E1945">
        <v>2041</v>
      </c>
      <c r="F1945">
        <v>0</v>
      </c>
      <c r="G1945">
        <v>3.6190000000000002</v>
      </c>
      <c r="H1945" s="2" t="str">
        <f t="shared" si="30"/>
        <v>EG_WINDONWR</v>
      </c>
    </row>
    <row r="1946" spans="1:8" x14ac:dyDescent="0.25">
      <c r="A1946" t="s">
        <v>21</v>
      </c>
      <c r="B1946" t="s">
        <v>6</v>
      </c>
      <c r="C1946" t="s">
        <v>11</v>
      </c>
      <c r="D1946" t="s">
        <v>367</v>
      </c>
      <c r="E1946">
        <v>2024</v>
      </c>
      <c r="F1946">
        <v>0</v>
      </c>
      <c r="G1946">
        <v>0</v>
      </c>
      <c r="H1946" s="2" t="str">
        <f t="shared" si="30"/>
        <v>EG_WINDONWR</v>
      </c>
    </row>
    <row r="1947" spans="1:8" x14ac:dyDescent="0.25">
      <c r="A1947" t="s">
        <v>21</v>
      </c>
      <c r="B1947" t="s">
        <v>6</v>
      </c>
      <c r="C1947" t="s">
        <v>11</v>
      </c>
      <c r="D1947" t="s">
        <v>367</v>
      </c>
      <c r="E1947">
        <v>2025</v>
      </c>
      <c r="F1947">
        <v>0</v>
      </c>
      <c r="G1947">
        <v>0</v>
      </c>
      <c r="H1947" s="2" t="str">
        <f t="shared" si="30"/>
        <v>EG_WINDONWR</v>
      </c>
    </row>
    <row r="1948" spans="1:8" x14ac:dyDescent="0.25">
      <c r="A1948" t="s">
        <v>21</v>
      </c>
      <c r="B1948" t="s">
        <v>6</v>
      </c>
      <c r="C1948" t="s">
        <v>11</v>
      </c>
      <c r="D1948" t="s">
        <v>367</v>
      </c>
      <c r="E1948">
        <v>2026</v>
      </c>
      <c r="F1948">
        <v>0</v>
      </c>
      <c r="G1948">
        <v>0</v>
      </c>
      <c r="H1948" s="2" t="str">
        <f t="shared" si="30"/>
        <v>EG_WINDONWR</v>
      </c>
    </row>
    <row r="1949" spans="1:8" x14ac:dyDescent="0.25">
      <c r="A1949" t="s">
        <v>21</v>
      </c>
      <c r="B1949" t="s">
        <v>6</v>
      </c>
      <c r="C1949" t="s">
        <v>11</v>
      </c>
      <c r="D1949" t="s">
        <v>367</v>
      </c>
      <c r="E1949">
        <v>2027</v>
      </c>
      <c r="F1949">
        <v>0</v>
      </c>
      <c r="G1949">
        <v>0</v>
      </c>
      <c r="H1949" s="2" t="str">
        <f t="shared" si="30"/>
        <v>EG_WINDONWR</v>
      </c>
    </row>
    <row r="1950" spans="1:8" x14ac:dyDescent="0.25">
      <c r="A1950" t="s">
        <v>21</v>
      </c>
      <c r="B1950" t="s">
        <v>6</v>
      </c>
      <c r="C1950" t="s">
        <v>11</v>
      </c>
      <c r="D1950" t="s">
        <v>367</v>
      </c>
      <c r="E1950">
        <v>2028</v>
      </c>
      <c r="F1950">
        <v>0</v>
      </c>
      <c r="G1950">
        <v>0</v>
      </c>
      <c r="H1950" s="2" t="str">
        <f t="shared" si="30"/>
        <v>EG_WINDONWR</v>
      </c>
    </row>
    <row r="1951" spans="1:8" x14ac:dyDescent="0.25">
      <c r="A1951" t="s">
        <v>21</v>
      </c>
      <c r="B1951" t="s">
        <v>6</v>
      </c>
      <c r="C1951" t="s">
        <v>11</v>
      </c>
      <c r="D1951" t="s">
        <v>367</v>
      </c>
      <c r="E1951">
        <v>2029</v>
      </c>
      <c r="F1951">
        <v>0</v>
      </c>
      <c r="G1951">
        <v>0</v>
      </c>
      <c r="H1951" s="2" t="str">
        <f t="shared" si="30"/>
        <v>EG_WINDONWR</v>
      </c>
    </row>
    <row r="1952" spans="1:8" x14ac:dyDescent="0.25">
      <c r="A1952" t="s">
        <v>21</v>
      </c>
      <c r="B1952" t="s">
        <v>6</v>
      </c>
      <c r="C1952" t="s">
        <v>11</v>
      </c>
      <c r="D1952" t="s">
        <v>367</v>
      </c>
      <c r="E1952">
        <v>2030</v>
      </c>
      <c r="F1952">
        <v>0</v>
      </c>
      <c r="G1952">
        <v>0</v>
      </c>
      <c r="H1952" s="2" t="str">
        <f t="shared" si="30"/>
        <v>EG_WINDONWR</v>
      </c>
    </row>
    <row r="1953" spans="1:8" x14ac:dyDescent="0.25">
      <c r="A1953" t="s">
        <v>21</v>
      </c>
      <c r="B1953" t="s">
        <v>6</v>
      </c>
      <c r="C1953" t="s">
        <v>11</v>
      </c>
      <c r="D1953" t="s">
        <v>367</v>
      </c>
      <c r="E1953">
        <v>2031</v>
      </c>
      <c r="F1953">
        <v>0</v>
      </c>
      <c r="G1953">
        <v>0</v>
      </c>
      <c r="H1953" s="2" t="str">
        <f t="shared" si="30"/>
        <v>EG_WINDONWR</v>
      </c>
    </row>
    <row r="1954" spans="1:8" x14ac:dyDescent="0.25">
      <c r="A1954" t="s">
        <v>21</v>
      </c>
      <c r="B1954" t="s">
        <v>6</v>
      </c>
      <c r="C1954" t="s">
        <v>11</v>
      </c>
      <c r="D1954" t="s">
        <v>367</v>
      </c>
      <c r="E1954">
        <v>2032</v>
      </c>
      <c r="F1954">
        <v>0</v>
      </c>
      <c r="G1954">
        <v>0</v>
      </c>
      <c r="H1954" s="2" t="str">
        <f t="shared" si="30"/>
        <v>EG_WINDONWR</v>
      </c>
    </row>
    <row r="1955" spans="1:8" x14ac:dyDescent="0.25">
      <c r="A1955" t="s">
        <v>21</v>
      </c>
      <c r="B1955" t="s">
        <v>6</v>
      </c>
      <c r="C1955" t="s">
        <v>11</v>
      </c>
      <c r="D1955" t="s">
        <v>367</v>
      </c>
      <c r="E1955">
        <v>2033</v>
      </c>
      <c r="F1955">
        <v>0</v>
      </c>
      <c r="G1955">
        <v>0</v>
      </c>
      <c r="H1955" s="2" t="str">
        <f t="shared" si="30"/>
        <v>EG_WINDONWR</v>
      </c>
    </row>
    <row r="1956" spans="1:8" x14ac:dyDescent="0.25">
      <c r="A1956" t="s">
        <v>21</v>
      </c>
      <c r="B1956" t="s">
        <v>6</v>
      </c>
      <c r="C1956" t="s">
        <v>11</v>
      </c>
      <c r="D1956" t="s">
        <v>367</v>
      </c>
      <c r="E1956">
        <v>2034</v>
      </c>
      <c r="F1956">
        <v>0</v>
      </c>
      <c r="G1956">
        <v>0</v>
      </c>
      <c r="H1956" s="2" t="str">
        <f t="shared" si="30"/>
        <v>EG_WINDONWR</v>
      </c>
    </row>
    <row r="1957" spans="1:8" x14ac:dyDescent="0.25">
      <c r="A1957" t="s">
        <v>21</v>
      </c>
      <c r="B1957" t="s">
        <v>6</v>
      </c>
      <c r="C1957" t="s">
        <v>11</v>
      </c>
      <c r="D1957" t="s">
        <v>367</v>
      </c>
      <c r="E1957">
        <v>2035</v>
      </c>
      <c r="F1957">
        <v>0</v>
      </c>
      <c r="G1957">
        <v>0</v>
      </c>
      <c r="H1957" s="2" t="str">
        <f t="shared" si="30"/>
        <v>EG_WINDONWR</v>
      </c>
    </row>
    <row r="1958" spans="1:8" x14ac:dyDescent="0.25">
      <c r="A1958" t="s">
        <v>21</v>
      </c>
      <c r="B1958" t="s">
        <v>6</v>
      </c>
      <c r="C1958" t="s">
        <v>11</v>
      </c>
      <c r="D1958" t="s">
        <v>367</v>
      </c>
      <c r="E1958">
        <v>2036</v>
      </c>
      <c r="F1958">
        <v>0</v>
      </c>
      <c r="G1958">
        <v>0</v>
      </c>
      <c r="H1958" s="2" t="str">
        <f t="shared" si="30"/>
        <v>EG_WINDONWR</v>
      </c>
    </row>
    <row r="1959" spans="1:8" x14ac:dyDescent="0.25">
      <c r="A1959" t="s">
        <v>21</v>
      </c>
      <c r="B1959" t="s">
        <v>6</v>
      </c>
      <c r="C1959" t="s">
        <v>11</v>
      </c>
      <c r="D1959" t="s">
        <v>367</v>
      </c>
      <c r="E1959">
        <v>2037</v>
      </c>
      <c r="F1959">
        <v>0</v>
      </c>
      <c r="G1959">
        <v>0</v>
      </c>
      <c r="H1959" s="2" t="str">
        <f t="shared" si="30"/>
        <v>EG_WINDONWR</v>
      </c>
    </row>
    <row r="1960" spans="1:8" x14ac:dyDescent="0.25">
      <c r="A1960" t="s">
        <v>21</v>
      </c>
      <c r="B1960" t="s">
        <v>6</v>
      </c>
      <c r="C1960" t="s">
        <v>11</v>
      </c>
      <c r="D1960" t="s">
        <v>367</v>
      </c>
      <c r="E1960">
        <v>2038</v>
      </c>
      <c r="F1960">
        <v>0</v>
      </c>
      <c r="G1960">
        <v>0</v>
      </c>
      <c r="H1960" s="2" t="str">
        <f t="shared" si="30"/>
        <v>EG_WINDONWR</v>
      </c>
    </row>
    <row r="1961" spans="1:8" x14ac:dyDescent="0.25">
      <c r="A1961" t="s">
        <v>21</v>
      </c>
      <c r="B1961" t="s">
        <v>6</v>
      </c>
      <c r="C1961" t="s">
        <v>11</v>
      </c>
      <c r="D1961" t="s">
        <v>367</v>
      </c>
      <c r="E1961">
        <v>2039</v>
      </c>
      <c r="F1961">
        <v>0</v>
      </c>
      <c r="G1961">
        <v>0</v>
      </c>
      <c r="H1961" s="2" t="str">
        <f t="shared" si="30"/>
        <v>EG_WINDONWR</v>
      </c>
    </row>
    <row r="1962" spans="1:8" x14ac:dyDescent="0.25">
      <c r="A1962" t="s">
        <v>21</v>
      </c>
      <c r="B1962" t="s">
        <v>6</v>
      </c>
      <c r="C1962" t="s">
        <v>11</v>
      </c>
      <c r="D1962" t="s">
        <v>367</v>
      </c>
      <c r="E1962">
        <v>2040</v>
      </c>
      <c r="F1962">
        <v>0</v>
      </c>
      <c r="G1962">
        <v>0</v>
      </c>
      <c r="H1962" s="2" t="str">
        <f t="shared" si="30"/>
        <v>EG_WINDONWR</v>
      </c>
    </row>
    <row r="1963" spans="1:8" x14ac:dyDescent="0.25">
      <c r="A1963" t="s">
        <v>21</v>
      </c>
      <c r="B1963" t="s">
        <v>6</v>
      </c>
      <c r="C1963" t="s">
        <v>11</v>
      </c>
      <c r="D1963" t="s">
        <v>367</v>
      </c>
      <c r="E1963">
        <v>2041</v>
      </c>
      <c r="F1963">
        <v>0</v>
      </c>
      <c r="G1963">
        <v>0</v>
      </c>
      <c r="H1963" s="2" t="str">
        <f t="shared" si="30"/>
        <v>EG_WINDONWR</v>
      </c>
    </row>
    <row r="1964" spans="1:8" x14ac:dyDescent="0.25">
      <c r="A1964" t="s">
        <v>21</v>
      </c>
      <c r="B1964" t="s">
        <v>6</v>
      </c>
      <c r="C1964" t="s">
        <v>9</v>
      </c>
      <c r="D1964" t="s">
        <v>366</v>
      </c>
      <c r="E1964">
        <v>2024</v>
      </c>
      <c r="F1964">
        <v>0</v>
      </c>
      <c r="G1964">
        <v>0</v>
      </c>
      <c r="H1964" s="2" t="str">
        <f t="shared" si="30"/>
        <v>EG_WINDONNER</v>
      </c>
    </row>
    <row r="1965" spans="1:8" x14ac:dyDescent="0.25">
      <c r="A1965" t="s">
        <v>21</v>
      </c>
      <c r="B1965" t="s">
        <v>6</v>
      </c>
      <c r="C1965" t="s">
        <v>9</v>
      </c>
      <c r="D1965" t="s">
        <v>366</v>
      </c>
      <c r="E1965">
        <v>2025</v>
      </c>
      <c r="F1965">
        <v>0</v>
      </c>
      <c r="G1965">
        <v>0</v>
      </c>
      <c r="H1965" s="2" t="str">
        <f t="shared" si="30"/>
        <v>EG_WINDONNER</v>
      </c>
    </row>
    <row r="1966" spans="1:8" x14ac:dyDescent="0.25">
      <c r="A1966" t="s">
        <v>21</v>
      </c>
      <c r="B1966" t="s">
        <v>6</v>
      </c>
      <c r="C1966" t="s">
        <v>9</v>
      </c>
      <c r="D1966" t="s">
        <v>366</v>
      </c>
      <c r="E1966">
        <v>2026</v>
      </c>
      <c r="F1966">
        <v>0</v>
      </c>
      <c r="G1966">
        <v>0</v>
      </c>
      <c r="H1966" s="2" t="str">
        <f t="shared" si="30"/>
        <v>EG_WINDONNER</v>
      </c>
    </row>
    <row r="1967" spans="1:8" x14ac:dyDescent="0.25">
      <c r="A1967" t="s">
        <v>21</v>
      </c>
      <c r="B1967" t="s">
        <v>6</v>
      </c>
      <c r="C1967" t="s">
        <v>9</v>
      </c>
      <c r="D1967" t="s">
        <v>366</v>
      </c>
      <c r="E1967">
        <v>2027</v>
      </c>
      <c r="F1967">
        <v>0</v>
      </c>
      <c r="G1967">
        <v>0</v>
      </c>
      <c r="H1967" s="2" t="str">
        <f t="shared" si="30"/>
        <v>EG_WINDONNER</v>
      </c>
    </row>
    <row r="1968" spans="1:8" x14ac:dyDescent="0.25">
      <c r="A1968" t="s">
        <v>21</v>
      </c>
      <c r="B1968" t="s">
        <v>6</v>
      </c>
      <c r="C1968" t="s">
        <v>9</v>
      </c>
      <c r="D1968" t="s">
        <v>366</v>
      </c>
      <c r="E1968">
        <v>2028</v>
      </c>
      <c r="F1968">
        <v>0</v>
      </c>
      <c r="G1968">
        <v>8.0000000000000002E-3</v>
      </c>
      <c r="H1968" s="2" t="str">
        <f t="shared" si="30"/>
        <v>EG_WINDONNER</v>
      </c>
    </row>
    <row r="1969" spans="1:8" x14ac:dyDescent="0.25">
      <c r="A1969" t="s">
        <v>21</v>
      </c>
      <c r="B1969" t="s">
        <v>6</v>
      </c>
      <c r="C1969" t="s">
        <v>9</v>
      </c>
      <c r="D1969" t="s">
        <v>366</v>
      </c>
      <c r="E1969">
        <v>2029</v>
      </c>
      <c r="F1969">
        <v>0</v>
      </c>
      <c r="G1969">
        <v>8.0000000000000002E-3</v>
      </c>
      <c r="H1969" s="2" t="str">
        <f t="shared" si="30"/>
        <v>EG_WINDONNER</v>
      </c>
    </row>
    <row r="1970" spans="1:8" x14ac:dyDescent="0.25">
      <c r="A1970" t="s">
        <v>21</v>
      </c>
      <c r="B1970" t="s">
        <v>6</v>
      </c>
      <c r="C1970" t="s">
        <v>9</v>
      </c>
      <c r="D1970" t="s">
        <v>366</v>
      </c>
      <c r="E1970">
        <v>2030</v>
      </c>
      <c r="F1970">
        <v>0</v>
      </c>
      <c r="G1970">
        <v>8.0000000000000002E-3</v>
      </c>
      <c r="H1970" s="2" t="str">
        <f t="shared" si="30"/>
        <v>EG_WINDONNER</v>
      </c>
    </row>
    <row r="1971" spans="1:8" x14ac:dyDescent="0.25">
      <c r="A1971" t="s">
        <v>21</v>
      </c>
      <c r="B1971" t="s">
        <v>6</v>
      </c>
      <c r="C1971" t="s">
        <v>9</v>
      </c>
      <c r="D1971" t="s">
        <v>366</v>
      </c>
      <c r="E1971">
        <v>2031</v>
      </c>
      <c r="F1971">
        <v>0</v>
      </c>
      <c r="G1971">
        <v>8.0000000000000002E-3</v>
      </c>
      <c r="H1971" s="2" t="str">
        <f t="shared" si="30"/>
        <v>EG_WINDONNER</v>
      </c>
    </row>
    <row r="1972" spans="1:8" x14ac:dyDescent="0.25">
      <c r="A1972" t="s">
        <v>21</v>
      </c>
      <c r="B1972" t="s">
        <v>6</v>
      </c>
      <c r="C1972" t="s">
        <v>9</v>
      </c>
      <c r="D1972" t="s">
        <v>366</v>
      </c>
      <c r="E1972">
        <v>2032</v>
      </c>
      <c r="F1972">
        <v>0</v>
      </c>
      <c r="G1972">
        <v>8.9999999999999993E-3</v>
      </c>
      <c r="H1972" s="2" t="str">
        <f t="shared" si="30"/>
        <v>EG_WINDONNER</v>
      </c>
    </row>
    <row r="1973" spans="1:8" x14ac:dyDescent="0.25">
      <c r="A1973" t="s">
        <v>21</v>
      </c>
      <c r="B1973" t="s">
        <v>6</v>
      </c>
      <c r="C1973" t="s">
        <v>9</v>
      </c>
      <c r="D1973" t="s">
        <v>366</v>
      </c>
      <c r="E1973">
        <v>2033</v>
      </c>
      <c r="F1973">
        <v>0</v>
      </c>
      <c r="G1973">
        <v>8.9999999999999993E-3</v>
      </c>
      <c r="H1973" s="2" t="str">
        <f t="shared" si="30"/>
        <v>EG_WINDONNER</v>
      </c>
    </row>
    <row r="1974" spans="1:8" x14ac:dyDescent="0.25">
      <c r="A1974" t="s">
        <v>21</v>
      </c>
      <c r="B1974" t="s">
        <v>6</v>
      </c>
      <c r="C1974" t="s">
        <v>9</v>
      </c>
      <c r="D1974" t="s">
        <v>366</v>
      </c>
      <c r="E1974">
        <v>2034</v>
      </c>
      <c r="F1974">
        <v>0</v>
      </c>
      <c r="G1974">
        <v>8.9999999999999993E-3</v>
      </c>
      <c r="H1974" s="2" t="str">
        <f t="shared" si="30"/>
        <v>EG_WINDONNER</v>
      </c>
    </row>
    <row r="1975" spans="1:8" x14ac:dyDescent="0.25">
      <c r="A1975" t="s">
        <v>21</v>
      </c>
      <c r="B1975" t="s">
        <v>6</v>
      </c>
      <c r="C1975" t="s">
        <v>9</v>
      </c>
      <c r="D1975" t="s">
        <v>366</v>
      </c>
      <c r="E1975">
        <v>2035</v>
      </c>
      <c r="F1975">
        <v>0</v>
      </c>
      <c r="G1975">
        <v>8.9999999999999993E-3</v>
      </c>
      <c r="H1975" s="2" t="str">
        <f t="shared" si="30"/>
        <v>EG_WINDONNER</v>
      </c>
    </row>
    <row r="1976" spans="1:8" x14ac:dyDescent="0.25">
      <c r="A1976" t="s">
        <v>21</v>
      </c>
      <c r="B1976" t="s">
        <v>6</v>
      </c>
      <c r="C1976" t="s">
        <v>9</v>
      </c>
      <c r="D1976" t="s">
        <v>366</v>
      </c>
      <c r="E1976">
        <v>2036</v>
      </c>
      <c r="F1976">
        <v>0</v>
      </c>
      <c r="G1976">
        <v>8.9999999999999993E-3</v>
      </c>
      <c r="H1976" s="2" t="str">
        <f t="shared" si="30"/>
        <v>EG_WINDONNER</v>
      </c>
    </row>
    <row r="1977" spans="1:8" x14ac:dyDescent="0.25">
      <c r="A1977" t="s">
        <v>21</v>
      </c>
      <c r="B1977" t="s">
        <v>6</v>
      </c>
      <c r="C1977" t="s">
        <v>9</v>
      </c>
      <c r="D1977" t="s">
        <v>366</v>
      </c>
      <c r="E1977">
        <v>2037</v>
      </c>
      <c r="F1977">
        <v>0</v>
      </c>
      <c r="G1977">
        <v>0.01</v>
      </c>
      <c r="H1977" s="2" t="str">
        <f t="shared" si="30"/>
        <v>EG_WINDONNER</v>
      </c>
    </row>
    <row r="1978" spans="1:8" x14ac:dyDescent="0.25">
      <c r="A1978" t="s">
        <v>21</v>
      </c>
      <c r="B1978" t="s">
        <v>6</v>
      </c>
      <c r="C1978" t="s">
        <v>9</v>
      </c>
      <c r="D1978" t="s">
        <v>366</v>
      </c>
      <c r="E1978">
        <v>2038</v>
      </c>
      <c r="F1978">
        <v>0</v>
      </c>
      <c r="G1978">
        <v>0.01</v>
      </c>
      <c r="H1978" s="2" t="str">
        <f t="shared" si="30"/>
        <v>EG_WINDONNER</v>
      </c>
    </row>
    <row r="1979" spans="1:8" x14ac:dyDescent="0.25">
      <c r="A1979" t="s">
        <v>21</v>
      </c>
      <c r="B1979" t="s">
        <v>6</v>
      </c>
      <c r="C1979" t="s">
        <v>9</v>
      </c>
      <c r="D1979" t="s">
        <v>366</v>
      </c>
      <c r="E1979">
        <v>2039</v>
      </c>
      <c r="F1979">
        <v>0</v>
      </c>
      <c r="G1979">
        <v>0.01</v>
      </c>
      <c r="H1979" s="2" t="str">
        <f t="shared" si="30"/>
        <v>EG_WINDONNER</v>
      </c>
    </row>
    <row r="1980" spans="1:8" x14ac:dyDescent="0.25">
      <c r="A1980" t="s">
        <v>21</v>
      </c>
      <c r="B1980" t="s">
        <v>6</v>
      </c>
      <c r="C1980" t="s">
        <v>9</v>
      </c>
      <c r="D1980" t="s">
        <v>366</v>
      </c>
      <c r="E1980">
        <v>2040</v>
      </c>
      <c r="F1980">
        <v>0</v>
      </c>
      <c r="G1980">
        <v>0.01</v>
      </c>
      <c r="H1980" s="2" t="str">
        <f t="shared" si="30"/>
        <v>EG_WINDONNER</v>
      </c>
    </row>
    <row r="1981" spans="1:8" x14ac:dyDescent="0.25">
      <c r="A1981" t="s">
        <v>21</v>
      </c>
      <c r="B1981" t="s">
        <v>6</v>
      </c>
      <c r="C1981" t="s">
        <v>9</v>
      </c>
      <c r="D1981" t="s">
        <v>366</v>
      </c>
      <c r="E1981">
        <v>2041</v>
      </c>
      <c r="F1981">
        <v>0</v>
      </c>
      <c r="G1981">
        <v>0.01</v>
      </c>
      <c r="H1981" s="2" t="str">
        <f t="shared" si="30"/>
        <v>EG_WINDONNER</v>
      </c>
    </row>
    <row r="1982" spans="1:8" x14ac:dyDescent="0.25">
      <c r="A1982" t="s">
        <v>21</v>
      </c>
      <c r="B1982" t="s">
        <v>6</v>
      </c>
      <c r="C1982" t="s">
        <v>9</v>
      </c>
      <c r="D1982" t="s">
        <v>365</v>
      </c>
      <c r="E1982">
        <v>2024</v>
      </c>
      <c r="F1982">
        <v>0</v>
      </c>
      <c r="G1982">
        <v>0</v>
      </c>
      <c r="H1982" s="2" t="str">
        <f t="shared" si="30"/>
        <v>EG_WINDONNER</v>
      </c>
    </row>
    <row r="1983" spans="1:8" x14ac:dyDescent="0.25">
      <c r="A1983" t="s">
        <v>21</v>
      </c>
      <c r="B1983" t="s">
        <v>6</v>
      </c>
      <c r="C1983" t="s">
        <v>9</v>
      </c>
      <c r="D1983" t="s">
        <v>365</v>
      </c>
      <c r="E1983">
        <v>2025</v>
      </c>
      <c r="F1983">
        <v>0</v>
      </c>
      <c r="G1983">
        <v>0</v>
      </c>
      <c r="H1983" s="2" t="str">
        <f t="shared" si="30"/>
        <v>EG_WINDONNER</v>
      </c>
    </row>
    <row r="1984" spans="1:8" x14ac:dyDescent="0.25">
      <c r="A1984" t="s">
        <v>21</v>
      </c>
      <c r="B1984" t="s">
        <v>6</v>
      </c>
      <c r="C1984" t="s">
        <v>9</v>
      </c>
      <c r="D1984" t="s">
        <v>365</v>
      </c>
      <c r="E1984">
        <v>2026</v>
      </c>
      <c r="F1984">
        <v>0</v>
      </c>
      <c r="G1984">
        <v>0</v>
      </c>
      <c r="H1984" s="2" t="str">
        <f t="shared" si="30"/>
        <v>EG_WINDONNER</v>
      </c>
    </row>
    <row r="1985" spans="1:8" x14ac:dyDescent="0.25">
      <c r="A1985" t="s">
        <v>21</v>
      </c>
      <c r="B1985" t="s">
        <v>6</v>
      </c>
      <c r="C1985" t="s">
        <v>9</v>
      </c>
      <c r="D1985" t="s">
        <v>365</v>
      </c>
      <c r="E1985">
        <v>2027</v>
      </c>
      <c r="F1985">
        <v>0</v>
      </c>
      <c r="G1985">
        <v>0</v>
      </c>
      <c r="H1985" s="2" t="str">
        <f t="shared" si="30"/>
        <v>EG_WINDONNER</v>
      </c>
    </row>
    <row r="1986" spans="1:8" x14ac:dyDescent="0.25">
      <c r="A1986" t="s">
        <v>21</v>
      </c>
      <c r="B1986" t="s">
        <v>6</v>
      </c>
      <c r="C1986" t="s">
        <v>9</v>
      </c>
      <c r="D1986" t="s">
        <v>365</v>
      </c>
      <c r="E1986">
        <v>2028</v>
      </c>
      <c r="F1986">
        <v>0</v>
      </c>
      <c r="G1986">
        <v>5.0000000000000001E-3</v>
      </c>
      <c r="H1986" s="2" t="str">
        <f t="shared" si="30"/>
        <v>EG_WINDONNER</v>
      </c>
    </row>
    <row r="1987" spans="1:8" x14ac:dyDescent="0.25">
      <c r="A1987" t="s">
        <v>21</v>
      </c>
      <c r="B1987" t="s">
        <v>6</v>
      </c>
      <c r="C1987" t="s">
        <v>9</v>
      </c>
      <c r="D1987" t="s">
        <v>365</v>
      </c>
      <c r="E1987">
        <v>2029</v>
      </c>
      <c r="F1987">
        <v>0</v>
      </c>
      <c r="G1987">
        <v>5.0000000000000001E-3</v>
      </c>
      <c r="H1987" s="2" t="str">
        <f t="shared" ref="H1987:H2050" si="31">_xlfn.CONCAT(A1987,C1987)</f>
        <v>EG_WINDONNER</v>
      </c>
    </row>
    <row r="1988" spans="1:8" x14ac:dyDescent="0.25">
      <c r="A1988" t="s">
        <v>21</v>
      </c>
      <c r="B1988" t="s">
        <v>6</v>
      </c>
      <c r="C1988" t="s">
        <v>9</v>
      </c>
      <c r="D1988" t="s">
        <v>365</v>
      </c>
      <c r="E1988">
        <v>2030</v>
      </c>
      <c r="F1988">
        <v>0</v>
      </c>
      <c r="G1988">
        <v>5.0000000000000001E-3</v>
      </c>
      <c r="H1988" s="2" t="str">
        <f t="shared" si="31"/>
        <v>EG_WINDONNER</v>
      </c>
    </row>
    <row r="1989" spans="1:8" x14ac:dyDescent="0.25">
      <c r="A1989" t="s">
        <v>21</v>
      </c>
      <c r="B1989" t="s">
        <v>6</v>
      </c>
      <c r="C1989" t="s">
        <v>9</v>
      </c>
      <c r="D1989" t="s">
        <v>365</v>
      </c>
      <c r="E1989">
        <v>2031</v>
      </c>
      <c r="F1989">
        <v>0</v>
      </c>
      <c r="G1989">
        <v>5.0000000000000001E-3</v>
      </c>
      <c r="H1989" s="2" t="str">
        <f t="shared" si="31"/>
        <v>EG_WINDONNER</v>
      </c>
    </row>
    <row r="1990" spans="1:8" x14ac:dyDescent="0.25">
      <c r="A1990" t="s">
        <v>21</v>
      </c>
      <c r="B1990" t="s">
        <v>6</v>
      </c>
      <c r="C1990" t="s">
        <v>9</v>
      </c>
      <c r="D1990" t="s">
        <v>365</v>
      </c>
      <c r="E1990">
        <v>2032</v>
      </c>
      <c r="F1990">
        <v>0</v>
      </c>
      <c r="G1990">
        <v>6.0000000000000001E-3</v>
      </c>
      <c r="H1990" s="2" t="str">
        <f t="shared" si="31"/>
        <v>EG_WINDONNER</v>
      </c>
    </row>
    <row r="1991" spans="1:8" x14ac:dyDescent="0.25">
      <c r="A1991" t="s">
        <v>21</v>
      </c>
      <c r="B1991" t="s">
        <v>6</v>
      </c>
      <c r="C1991" t="s">
        <v>9</v>
      </c>
      <c r="D1991" t="s">
        <v>365</v>
      </c>
      <c r="E1991">
        <v>2033</v>
      </c>
      <c r="F1991">
        <v>0</v>
      </c>
      <c r="G1991">
        <v>6.0000000000000001E-3</v>
      </c>
      <c r="H1991" s="2" t="str">
        <f t="shared" si="31"/>
        <v>EG_WINDONNER</v>
      </c>
    </row>
    <row r="1992" spans="1:8" x14ac:dyDescent="0.25">
      <c r="A1992" t="s">
        <v>21</v>
      </c>
      <c r="B1992" t="s">
        <v>6</v>
      </c>
      <c r="C1992" t="s">
        <v>9</v>
      </c>
      <c r="D1992" t="s">
        <v>365</v>
      </c>
      <c r="E1992">
        <v>2034</v>
      </c>
      <c r="F1992">
        <v>0</v>
      </c>
      <c r="G1992">
        <v>6.0000000000000001E-3</v>
      </c>
      <c r="H1992" s="2" t="str">
        <f t="shared" si="31"/>
        <v>EG_WINDONNER</v>
      </c>
    </row>
    <row r="1993" spans="1:8" x14ac:dyDescent="0.25">
      <c r="A1993" t="s">
        <v>21</v>
      </c>
      <c r="B1993" t="s">
        <v>6</v>
      </c>
      <c r="C1993" t="s">
        <v>9</v>
      </c>
      <c r="D1993" t="s">
        <v>365</v>
      </c>
      <c r="E1993">
        <v>2035</v>
      </c>
      <c r="F1993">
        <v>0</v>
      </c>
      <c r="G1993">
        <v>6.0000000000000001E-3</v>
      </c>
      <c r="H1993" s="2" t="str">
        <f t="shared" si="31"/>
        <v>EG_WINDONNER</v>
      </c>
    </row>
    <row r="1994" spans="1:8" x14ac:dyDescent="0.25">
      <c r="A1994" t="s">
        <v>21</v>
      </c>
      <c r="B1994" t="s">
        <v>6</v>
      </c>
      <c r="C1994" t="s">
        <v>9</v>
      </c>
      <c r="D1994" t="s">
        <v>365</v>
      </c>
      <c r="E1994">
        <v>2036</v>
      </c>
      <c r="F1994">
        <v>0</v>
      </c>
      <c r="G1994">
        <v>6.0000000000000001E-3</v>
      </c>
      <c r="H1994" s="2" t="str">
        <f t="shared" si="31"/>
        <v>EG_WINDONNER</v>
      </c>
    </row>
    <row r="1995" spans="1:8" x14ac:dyDescent="0.25">
      <c r="A1995" t="s">
        <v>21</v>
      </c>
      <c r="B1995" t="s">
        <v>6</v>
      </c>
      <c r="C1995" t="s">
        <v>9</v>
      </c>
      <c r="D1995" t="s">
        <v>365</v>
      </c>
      <c r="E1995">
        <v>2037</v>
      </c>
      <c r="F1995">
        <v>0</v>
      </c>
      <c r="G1995">
        <v>6.0000000000000001E-3</v>
      </c>
      <c r="H1995" s="2" t="str">
        <f t="shared" si="31"/>
        <v>EG_WINDONNER</v>
      </c>
    </row>
    <row r="1996" spans="1:8" x14ac:dyDescent="0.25">
      <c r="A1996" t="s">
        <v>21</v>
      </c>
      <c r="B1996" t="s">
        <v>6</v>
      </c>
      <c r="C1996" t="s">
        <v>9</v>
      </c>
      <c r="D1996" t="s">
        <v>365</v>
      </c>
      <c r="E1996">
        <v>2038</v>
      </c>
      <c r="F1996">
        <v>0</v>
      </c>
      <c r="G1996">
        <v>6.0000000000000001E-3</v>
      </c>
      <c r="H1996" s="2" t="str">
        <f t="shared" si="31"/>
        <v>EG_WINDONNER</v>
      </c>
    </row>
    <row r="1997" spans="1:8" x14ac:dyDescent="0.25">
      <c r="A1997" t="s">
        <v>21</v>
      </c>
      <c r="B1997" t="s">
        <v>6</v>
      </c>
      <c r="C1997" t="s">
        <v>9</v>
      </c>
      <c r="D1997" t="s">
        <v>365</v>
      </c>
      <c r="E1997">
        <v>2039</v>
      </c>
      <c r="F1997">
        <v>0</v>
      </c>
      <c r="G1997">
        <v>6.0000000000000001E-3</v>
      </c>
      <c r="H1997" s="2" t="str">
        <f t="shared" si="31"/>
        <v>EG_WINDONNER</v>
      </c>
    </row>
    <row r="1998" spans="1:8" x14ac:dyDescent="0.25">
      <c r="A1998" t="s">
        <v>21</v>
      </c>
      <c r="B1998" t="s">
        <v>6</v>
      </c>
      <c r="C1998" t="s">
        <v>9</v>
      </c>
      <c r="D1998" t="s">
        <v>365</v>
      </c>
      <c r="E1998">
        <v>2040</v>
      </c>
      <c r="F1998">
        <v>0</v>
      </c>
      <c r="G1998">
        <v>6.0000000000000001E-3</v>
      </c>
      <c r="H1998" s="2" t="str">
        <f t="shared" si="31"/>
        <v>EG_WINDONNER</v>
      </c>
    </row>
    <row r="1999" spans="1:8" x14ac:dyDescent="0.25">
      <c r="A1999" t="s">
        <v>21</v>
      </c>
      <c r="B1999" t="s">
        <v>6</v>
      </c>
      <c r="C1999" t="s">
        <v>9</v>
      </c>
      <c r="D1999" t="s">
        <v>365</v>
      </c>
      <c r="E1999">
        <v>2041</v>
      </c>
      <c r="F1999">
        <v>0</v>
      </c>
      <c r="G1999">
        <v>6.0000000000000001E-3</v>
      </c>
      <c r="H1999" s="2" t="str">
        <f t="shared" si="31"/>
        <v>EG_WINDONNER</v>
      </c>
    </row>
    <row r="2000" spans="1:8" x14ac:dyDescent="0.25">
      <c r="A2000" t="s">
        <v>21</v>
      </c>
      <c r="B2000" t="s">
        <v>6</v>
      </c>
      <c r="C2000" t="s">
        <v>8</v>
      </c>
      <c r="D2000" t="s">
        <v>364</v>
      </c>
      <c r="E2000">
        <v>2024</v>
      </c>
      <c r="F2000">
        <v>0</v>
      </c>
      <c r="G2000">
        <v>0</v>
      </c>
      <c r="H2000" s="2" t="str">
        <f t="shared" si="31"/>
        <v>EG_WINDONSR</v>
      </c>
    </row>
    <row r="2001" spans="1:8" x14ac:dyDescent="0.25">
      <c r="A2001" t="s">
        <v>21</v>
      </c>
      <c r="B2001" t="s">
        <v>6</v>
      </c>
      <c r="C2001" t="s">
        <v>8</v>
      </c>
      <c r="D2001" t="s">
        <v>364</v>
      </c>
      <c r="E2001">
        <v>2025</v>
      </c>
      <c r="F2001">
        <v>0.28000000000000003</v>
      </c>
      <c r="G2001">
        <v>0.28000000000000003</v>
      </c>
      <c r="H2001" s="2" t="str">
        <f t="shared" si="31"/>
        <v>EG_WINDONSR</v>
      </c>
    </row>
    <row r="2002" spans="1:8" x14ac:dyDescent="0.25">
      <c r="A2002" t="s">
        <v>21</v>
      </c>
      <c r="B2002" t="s">
        <v>6</v>
      </c>
      <c r="C2002" t="s">
        <v>8</v>
      </c>
      <c r="D2002" t="s">
        <v>364</v>
      </c>
      <c r="E2002">
        <v>2026</v>
      </c>
      <c r="F2002">
        <v>1.766</v>
      </c>
      <c r="G2002">
        <v>1.766</v>
      </c>
      <c r="H2002" s="2" t="str">
        <f t="shared" si="31"/>
        <v>EG_WINDONSR</v>
      </c>
    </row>
    <row r="2003" spans="1:8" x14ac:dyDescent="0.25">
      <c r="A2003" t="s">
        <v>21</v>
      </c>
      <c r="B2003" t="s">
        <v>6</v>
      </c>
      <c r="C2003" t="s">
        <v>8</v>
      </c>
      <c r="D2003" t="s">
        <v>364</v>
      </c>
      <c r="E2003">
        <v>2027</v>
      </c>
      <c r="F2003">
        <v>0.72199999999999998</v>
      </c>
      <c r="G2003">
        <v>0.72199999999999998</v>
      </c>
      <c r="H2003" s="2" t="str">
        <f t="shared" si="31"/>
        <v>EG_WINDONSR</v>
      </c>
    </row>
    <row r="2004" spans="1:8" x14ac:dyDescent="0.25">
      <c r="A2004" t="s">
        <v>21</v>
      </c>
      <c r="B2004" t="s">
        <v>6</v>
      </c>
      <c r="C2004" t="s">
        <v>8</v>
      </c>
      <c r="D2004" t="s">
        <v>364</v>
      </c>
      <c r="E2004">
        <v>2028</v>
      </c>
      <c r="F2004">
        <v>0.96199999999999997</v>
      </c>
      <c r="G2004">
        <v>2.1219999999999999</v>
      </c>
      <c r="H2004" s="2" t="str">
        <f t="shared" si="31"/>
        <v>EG_WINDONSR</v>
      </c>
    </row>
    <row r="2005" spans="1:8" x14ac:dyDescent="0.25">
      <c r="A2005" t="s">
        <v>21</v>
      </c>
      <c r="B2005" t="s">
        <v>6</v>
      </c>
      <c r="C2005" t="s">
        <v>8</v>
      </c>
      <c r="D2005" t="s">
        <v>364</v>
      </c>
      <c r="E2005">
        <v>2029</v>
      </c>
      <c r="F2005">
        <v>0</v>
      </c>
      <c r="G2005">
        <v>2.1219999999999999</v>
      </c>
      <c r="H2005" s="2" t="str">
        <f t="shared" si="31"/>
        <v>EG_WINDONSR</v>
      </c>
    </row>
    <row r="2006" spans="1:8" x14ac:dyDescent="0.25">
      <c r="A2006" t="s">
        <v>21</v>
      </c>
      <c r="B2006" t="s">
        <v>6</v>
      </c>
      <c r="C2006" t="s">
        <v>8</v>
      </c>
      <c r="D2006" t="s">
        <v>364</v>
      </c>
      <c r="E2006">
        <v>2030</v>
      </c>
      <c r="F2006">
        <v>0</v>
      </c>
      <c r="G2006">
        <v>2.1219999999999999</v>
      </c>
      <c r="H2006" s="2" t="str">
        <f t="shared" si="31"/>
        <v>EG_WINDONSR</v>
      </c>
    </row>
    <row r="2007" spans="1:8" x14ac:dyDescent="0.25">
      <c r="A2007" t="s">
        <v>21</v>
      </c>
      <c r="B2007" t="s">
        <v>6</v>
      </c>
      <c r="C2007" t="s">
        <v>8</v>
      </c>
      <c r="D2007" t="s">
        <v>364</v>
      </c>
      <c r="E2007">
        <v>2031</v>
      </c>
      <c r="F2007">
        <v>0</v>
      </c>
      <c r="G2007">
        <v>2.1219999999999999</v>
      </c>
      <c r="H2007" s="2" t="str">
        <f t="shared" si="31"/>
        <v>EG_WINDONSR</v>
      </c>
    </row>
    <row r="2008" spans="1:8" x14ac:dyDescent="0.25">
      <c r="A2008" t="s">
        <v>21</v>
      </c>
      <c r="B2008" t="s">
        <v>6</v>
      </c>
      <c r="C2008" t="s">
        <v>8</v>
      </c>
      <c r="D2008" t="s">
        <v>364</v>
      </c>
      <c r="E2008">
        <v>2032</v>
      </c>
      <c r="F2008">
        <v>0</v>
      </c>
      <c r="G2008">
        <v>2.3340000000000001</v>
      </c>
      <c r="H2008" s="2" t="str">
        <f t="shared" si="31"/>
        <v>EG_WINDONSR</v>
      </c>
    </row>
    <row r="2009" spans="1:8" x14ac:dyDescent="0.25">
      <c r="A2009" t="s">
        <v>21</v>
      </c>
      <c r="B2009" t="s">
        <v>6</v>
      </c>
      <c r="C2009" t="s">
        <v>8</v>
      </c>
      <c r="D2009" t="s">
        <v>364</v>
      </c>
      <c r="E2009">
        <v>2033</v>
      </c>
      <c r="F2009">
        <v>0</v>
      </c>
      <c r="G2009">
        <v>2.3340000000000001</v>
      </c>
      <c r="H2009" s="2" t="str">
        <f t="shared" si="31"/>
        <v>EG_WINDONSR</v>
      </c>
    </row>
    <row r="2010" spans="1:8" x14ac:dyDescent="0.25">
      <c r="A2010" t="s">
        <v>21</v>
      </c>
      <c r="B2010" t="s">
        <v>6</v>
      </c>
      <c r="C2010" t="s">
        <v>8</v>
      </c>
      <c r="D2010" t="s">
        <v>364</v>
      </c>
      <c r="E2010">
        <v>2034</v>
      </c>
      <c r="F2010">
        <v>0</v>
      </c>
      <c r="G2010">
        <v>2.3340000000000001</v>
      </c>
      <c r="H2010" s="2" t="str">
        <f t="shared" si="31"/>
        <v>EG_WINDONSR</v>
      </c>
    </row>
    <row r="2011" spans="1:8" x14ac:dyDescent="0.25">
      <c r="A2011" t="s">
        <v>21</v>
      </c>
      <c r="B2011" t="s">
        <v>6</v>
      </c>
      <c r="C2011" t="s">
        <v>8</v>
      </c>
      <c r="D2011" t="s">
        <v>364</v>
      </c>
      <c r="E2011">
        <v>2035</v>
      </c>
      <c r="F2011">
        <v>0</v>
      </c>
      <c r="G2011">
        <v>2.3340000000000001</v>
      </c>
      <c r="H2011" s="2" t="str">
        <f t="shared" si="31"/>
        <v>EG_WINDONSR</v>
      </c>
    </row>
    <row r="2012" spans="1:8" x14ac:dyDescent="0.25">
      <c r="A2012" t="s">
        <v>21</v>
      </c>
      <c r="B2012" t="s">
        <v>6</v>
      </c>
      <c r="C2012" t="s">
        <v>8</v>
      </c>
      <c r="D2012" t="s">
        <v>364</v>
      </c>
      <c r="E2012">
        <v>2036</v>
      </c>
      <c r="F2012">
        <v>0</v>
      </c>
      <c r="G2012">
        <v>2.3340000000000001</v>
      </c>
      <c r="H2012" s="2" t="str">
        <f t="shared" si="31"/>
        <v>EG_WINDONSR</v>
      </c>
    </row>
    <row r="2013" spans="1:8" x14ac:dyDescent="0.25">
      <c r="A2013" t="s">
        <v>21</v>
      </c>
      <c r="B2013" t="s">
        <v>6</v>
      </c>
      <c r="C2013" t="s">
        <v>8</v>
      </c>
      <c r="D2013" t="s">
        <v>364</v>
      </c>
      <c r="E2013">
        <v>2037</v>
      </c>
      <c r="F2013">
        <v>0</v>
      </c>
      <c r="G2013">
        <v>2.5670000000000002</v>
      </c>
      <c r="H2013" s="2" t="str">
        <f t="shared" si="31"/>
        <v>EG_WINDONSR</v>
      </c>
    </row>
    <row r="2014" spans="1:8" x14ac:dyDescent="0.25">
      <c r="A2014" t="s">
        <v>21</v>
      </c>
      <c r="B2014" t="s">
        <v>6</v>
      </c>
      <c r="C2014" t="s">
        <v>8</v>
      </c>
      <c r="D2014" t="s">
        <v>364</v>
      </c>
      <c r="E2014">
        <v>2038</v>
      </c>
      <c r="F2014">
        <v>0</v>
      </c>
      <c r="G2014">
        <v>2.5670000000000002</v>
      </c>
      <c r="H2014" s="2" t="str">
        <f t="shared" si="31"/>
        <v>EG_WINDONSR</v>
      </c>
    </row>
    <row r="2015" spans="1:8" x14ac:dyDescent="0.25">
      <c r="A2015" t="s">
        <v>21</v>
      </c>
      <c r="B2015" t="s">
        <v>6</v>
      </c>
      <c r="C2015" t="s">
        <v>8</v>
      </c>
      <c r="D2015" t="s">
        <v>364</v>
      </c>
      <c r="E2015">
        <v>2039</v>
      </c>
      <c r="F2015">
        <v>0</v>
      </c>
      <c r="G2015">
        <v>2.5670000000000002</v>
      </c>
      <c r="H2015" s="2" t="str">
        <f t="shared" si="31"/>
        <v>EG_WINDONSR</v>
      </c>
    </row>
    <row r="2016" spans="1:8" x14ac:dyDescent="0.25">
      <c r="A2016" t="s">
        <v>21</v>
      </c>
      <c r="B2016" t="s">
        <v>6</v>
      </c>
      <c r="C2016" t="s">
        <v>8</v>
      </c>
      <c r="D2016" t="s">
        <v>364</v>
      </c>
      <c r="E2016">
        <v>2040</v>
      </c>
      <c r="F2016">
        <v>0</v>
      </c>
      <c r="G2016">
        <v>2.5670000000000002</v>
      </c>
      <c r="H2016" s="2" t="str">
        <f t="shared" si="31"/>
        <v>EG_WINDONSR</v>
      </c>
    </row>
    <row r="2017" spans="1:8" x14ac:dyDescent="0.25">
      <c r="A2017" t="s">
        <v>21</v>
      </c>
      <c r="B2017" t="s">
        <v>6</v>
      </c>
      <c r="C2017" t="s">
        <v>8</v>
      </c>
      <c r="D2017" t="s">
        <v>364</v>
      </c>
      <c r="E2017">
        <v>2041</v>
      </c>
      <c r="F2017">
        <v>0</v>
      </c>
      <c r="G2017">
        <v>2.5670000000000002</v>
      </c>
      <c r="H2017" s="2" t="str">
        <f t="shared" si="31"/>
        <v>EG_WINDONSR</v>
      </c>
    </row>
    <row r="2018" spans="1:8" x14ac:dyDescent="0.25">
      <c r="A2018" t="s">
        <v>21</v>
      </c>
      <c r="B2018" t="s">
        <v>6</v>
      </c>
      <c r="C2018" t="s">
        <v>8</v>
      </c>
      <c r="D2018" t="s">
        <v>363</v>
      </c>
      <c r="E2018">
        <v>2024</v>
      </c>
      <c r="F2018">
        <v>0.72499999999999998</v>
      </c>
      <c r="G2018">
        <v>0.72499999999999998</v>
      </c>
      <c r="H2018" s="2" t="str">
        <f t="shared" si="31"/>
        <v>EG_WINDONSR</v>
      </c>
    </row>
    <row r="2019" spans="1:8" x14ac:dyDescent="0.25">
      <c r="A2019" t="s">
        <v>21</v>
      </c>
      <c r="B2019" t="s">
        <v>6</v>
      </c>
      <c r="C2019" t="s">
        <v>8</v>
      </c>
      <c r="D2019" t="s">
        <v>363</v>
      </c>
      <c r="E2019">
        <v>2025</v>
      </c>
      <c r="F2019">
        <v>1.9930000000000001</v>
      </c>
      <c r="G2019">
        <v>1.9930000000000001</v>
      </c>
      <c r="H2019" s="2" t="str">
        <f t="shared" si="31"/>
        <v>EG_WINDONSR</v>
      </c>
    </row>
    <row r="2020" spans="1:8" x14ac:dyDescent="0.25">
      <c r="A2020" t="s">
        <v>21</v>
      </c>
      <c r="B2020" t="s">
        <v>6</v>
      </c>
      <c r="C2020" t="s">
        <v>8</v>
      </c>
      <c r="D2020" t="s">
        <v>363</v>
      </c>
      <c r="E2020">
        <v>2026</v>
      </c>
      <c r="F2020">
        <v>7.1</v>
      </c>
      <c r="G2020">
        <v>7.1</v>
      </c>
      <c r="H2020" s="2" t="str">
        <f t="shared" si="31"/>
        <v>EG_WINDONSR</v>
      </c>
    </row>
    <row r="2021" spans="1:8" x14ac:dyDescent="0.25">
      <c r="A2021" t="s">
        <v>21</v>
      </c>
      <c r="B2021" t="s">
        <v>6</v>
      </c>
      <c r="C2021" t="s">
        <v>8</v>
      </c>
      <c r="D2021" t="s">
        <v>363</v>
      </c>
      <c r="E2021">
        <v>2027</v>
      </c>
      <c r="F2021">
        <v>4.0629999999999997</v>
      </c>
      <c r="G2021">
        <v>4.0629999999999997</v>
      </c>
      <c r="H2021" s="2" t="str">
        <f t="shared" si="31"/>
        <v>EG_WINDONSR</v>
      </c>
    </row>
    <row r="2022" spans="1:8" x14ac:dyDescent="0.25">
      <c r="A2022" t="s">
        <v>21</v>
      </c>
      <c r="B2022" t="s">
        <v>6</v>
      </c>
      <c r="C2022" t="s">
        <v>8</v>
      </c>
      <c r="D2022" t="s">
        <v>363</v>
      </c>
      <c r="E2022">
        <v>2028</v>
      </c>
      <c r="F2022">
        <v>0.4</v>
      </c>
      <c r="G2022">
        <v>2.9119999999999999</v>
      </c>
      <c r="H2022" s="2" t="str">
        <f t="shared" si="31"/>
        <v>EG_WINDONSR</v>
      </c>
    </row>
    <row r="2023" spans="1:8" x14ac:dyDescent="0.25">
      <c r="A2023" t="s">
        <v>21</v>
      </c>
      <c r="B2023" t="s">
        <v>6</v>
      </c>
      <c r="C2023" t="s">
        <v>8</v>
      </c>
      <c r="D2023" t="s">
        <v>363</v>
      </c>
      <c r="E2023">
        <v>2029</v>
      </c>
      <c r="F2023">
        <v>0.125</v>
      </c>
      <c r="G2023">
        <v>2.9119999999999999</v>
      </c>
      <c r="H2023" s="2" t="str">
        <f t="shared" si="31"/>
        <v>EG_WINDONSR</v>
      </c>
    </row>
    <row r="2024" spans="1:8" x14ac:dyDescent="0.25">
      <c r="A2024" t="s">
        <v>21</v>
      </c>
      <c r="B2024" t="s">
        <v>6</v>
      </c>
      <c r="C2024" t="s">
        <v>8</v>
      </c>
      <c r="D2024" t="s">
        <v>363</v>
      </c>
      <c r="E2024">
        <v>2030</v>
      </c>
      <c r="F2024">
        <v>0</v>
      </c>
      <c r="G2024">
        <v>2.9119999999999999</v>
      </c>
      <c r="H2024" s="2" t="str">
        <f t="shared" si="31"/>
        <v>EG_WINDONSR</v>
      </c>
    </row>
    <row r="2025" spans="1:8" x14ac:dyDescent="0.25">
      <c r="A2025" t="s">
        <v>21</v>
      </c>
      <c r="B2025" t="s">
        <v>6</v>
      </c>
      <c r="C2025" t="s">
        <v>8</v>
      </c>
      <c r="D2025" t="s">
        <v>363</v>
      </c>
      <c r="E2025">
        <v>2031</v>
      </c>
      <c r="F2025">
        <v>0</v>
      </c>
      <c r="G2025">
        <v>2.9119999999999999</v>
      </c>
      <c r="H2025" s="2" t="str">
        <f t="shared" si="31"/>
        <v>EG_WINDONSR</v>
      </c>
    </row>
    <row r="2026" spans="1:8" x14ac:dyDescent="0.25">
      <c r="A2026" t="s">
        <v>21</v>
      </c>
      <c r="B2026" t="s">
        <v>6</v>
      </c>
      <c r="C2026" t="s">
        <v>8</v>
      </c>
      <c r="D2026" t="s">
        <v>363</v>
      </c>
      <c r="E2026">
        <v>2032</v>
      </c>
      <c r="F2026">
        <v>0</v>
      </c>
      <c r="G2026">
        <v>3.2029999999999998</v>
      </c>
      <c r="H2026" s="2" t="str">
        <f t="shared" si="31"/>
        <v>EG_WINDONSR</v>
      </c>
    </row>
    <row r="2027" spans="1:8" x14ac:dyDescent="0.25">
      <c r="A2027" t="s">
        <v>21</v>
      </c>
      <c r="B2027" t="s">
        <v>6</v>
      </c>
      <c r="C2027" t="s">
        <v>8</v>
      </c>
      <c r="D2027" t="s">
        <v>363</v>
      </c>
      <c r="E2027">
        <v>2033</v>
      </c>
      <c r="F2027">
        <v>0</v>
      </c>
      <c r="G2027">
        <v>3.2029999999999998</v>
      </c>
      <c r="H2027" s="2" t="str">
        <f t="shared" si="31"/>
        <v>EG_WINDONSR</v>
      </c>
    </row>
    <row r="2028" spans="1:8" x14ac:dyDescent="0.25">
      <c r="A2028" t="s">
        <v>21</v>
      </c>
      <c r="B2028" t="s">
        <v>6</v>
      </c>
      <c r="C2028" t="s">
        <v>8</v>
      </c>
      <c r="D2028" t="s">
        <v>363</v>
      </c>
      <c r="E2028">
        <v>2034</v>
      </c>
      <c r="F2028">
        <v>0</v>
      </c>
      <c r="G2028">
        <v>3.2029999999999998</v>
      </c>
      <c r="H2028" s="2" t="str">
        <f t="shared" si="31"/>
        <v>EG_WINDONSR</v>
      </c>
    </row>
    <row r="2029" spans="1:8" x14ac:dyDescent="0.25">
      <c r="A2029" t="s">
        <v>21</v>
      </c>
      <c r="B2029" t="s">
        <v>6</v>
      </c>
      <c r="C2029" t="s">
        <v>8</v>
      </c>
      <c r="D2029" t="s">
        <v>363</v>
      </c>
      <c r="E2029">
        <v>2035</v>
      </c>
      <c r="F2029">
        <v>0</v>
      </c>
      <c r="G2029">
        <v>3.2029999999999998</v>
      </c>
      <c r="H2029" s="2" t="str">
        <f t="shared" si="31"/>
        <v>EG_WINDONSR</v>
      </c>
    </row>
    <row r="2030" spans="1:8" x14ac:dyDescent="0.25">
      <c r="A2030" t="s">
        <v>21</v>
      </c>
      <c r="B2030" t="s">
        <v>6</v>
      </c>
      <c r="C2030" t="s">
        <v>8</v>
      </c>
      <c r="D2030" t="s">
        <v>363</v>
      </c>
      <c r="E2030">
        <v>2036</v>
      </c>
      <c r="F2030">
        <v>0</v>
      </c>
      <c r="G2030">
        <v>3.2029999999999998</v>
      </c>
      <c r="H2030" s="2" t="str">
        <f t="shared" si="31"/>
        <v>EG_WINDONSR</v>
      </c>
    </row>
    <row r="2031" spans="1:8" x14ac:dyDescent="0.25">
      <c r="A2031" t="s">
        <v>21</v>
      </c>
      <c r="B2031" t="s">
        <v>6</v>
      </c>
      <c r="C2031" t="s">
        <v>8</v>
      </c>
      <c r="D2031" t="s">
        <v>363</v>
      </c>
      <c r="E2031">
        <v>2037</v>
      </c>
      <c r="F2031">
        <v>0</v>
      </c>
      <c r="G2031">
        <v>3.5230000000000001</v>
      </c>
      <c r="H2031" s="2" t="str">
        <f t="shared" si="31"/>
        <v>EG_WINDONSR</v>
      </c>
    </row>
    <row r="2032" spans="1:8" x14ac:dyDescent="0.25">
      <c r="A2032" t="s">
        <v>21</v>
      </c>
      <c r="B2032" t="s">
        <v>6</v>
      </c>
      <c r="C2032" t="s">
        <v>8</v>
      </c>
      <c r="D2032" t="s">
        <v>363</v>
      </c>
      <c r="E2032">
        <v>2038</v>
      </c>
      <c r="F2032">
        <v>0</v>
      </c>
      <c r="G2032">
        <v>3.5230000000000001</v>
      </c>
      <c r="H2032" s="2" t="str">
        <f t="shared" si="31"/>
        <v>EG_WINDONSR</v>
      </c>
    </row>
    <row r="2033" spans="1:8" x14ac:dyDescent="0.25">
      <c r="A2033" t="s">
        <v>21</v>
      </c>
      <c r="B2033" t="s">
        <v>6</v>
      </c>
      <c r="C2033" t="s">
        <v>8</v>
      </c>
      <c r="D2033" t="s">
        <v>363</v>
      </c>
      <c r="E2033">
        <v>2039</v>
      </c>
      <c r="F2033">
        <v>0</v>
      </c>
      <c r="G2033">
        <v>3.5230000000000001</v>
      </c>
      <c r="H2033" s="2" t="str">
        <f t="shared" si="31"/>
        <v>EG_WINDONSR</v>
      </c>
    </row>
    <row r="2034" spans="1:8" x14ac:dyDescent="0.25">
      <c r="A2034" t="s">
        <v>21</v>
      </c>
      <c r="B2034" t="s">
        <v>6</v>
      </c>
      <c r="C2034" t="s">
        <v>8</v>
      </c>
      <c r="D2034" t="s">
        <v>363</v>
      </c>
      <c r="E2034">
        <v>2040</v>
      </c>
      <c r="F2034">
        <v>0</v>
      </c>
      <c r="G2034">
        <v>3.5230000000000001</v>
      </c>
      <c r="H2034" s="2" t="str">
        <f t="shared" si="31"/>
        <v>EG_WINDONSR</v>
      </c>
    </row>
    <row r="2035" spans="1:8" x14ac:dyDescent="0.25">
      <c r="A2035" t="s">
        <v>21</v>
      </c>
      <c r="B2035" t="s">
        <v>6</v>
      </c>
      <c r="C2035" t="s">
        <v>8</v>
      </c>
      <c r="D2035" t="s">
        <v>363</v>
      </c>
      <c r="E2035">
        <v>2041</v>
      </c>
      <c r="F2035">
        <v>0</v>
      </c>
      <c r="G2035">
        <v>3.5230000000000001</v>
      </c>
      <c r="H2035" s="2" t="str">
        <f t="shared" si="31"/>
        <v>EG_WINDONSR</v>
      </c>
    </row>
    <row r="2036" spans="1:8" x14ac:dyDescent="0.25">
      <c r="A2036" t="s">
        <v>21</v>
      </c>
      <c r="B2036" t="s">
        <v>6</v>
      </c>
      <c r="C2036" t="s">
        <v>8</v>
      </c>
      <c r="D2036" t="s">
        <v>362</v>
      </c>
      <c r="E2036">
        <v>2024</v>
      </c>
      <c r="F2036">
        <v>1E-3</v>
      </c>
      <c r="G2036">
        <v>1E-3</v>
      </c>
      <c r="H2036" s="2" t="str">
        <f t="shared" si="31"/>
        <v>EG_WINDONSR</v>
      </c>
    </row>
    <row r="2037" spans="1:8" x14ac:dyDescent="0.25">
      <c r="A2037" t="s">
        <v>21</v>
      </c>
      <c r="B2037" t="s">
        <v>6</v>
      </c>
      <c r="C2037" t="s">
        <v>8</v>
      </c>
      <c r="D2037" t="s">
        <v>362</v>
      </c>
      <c r="E2037">
        <v>2025</v>
      </c>
      <c r="F2037">
        <v>8.0000000000000002E-3</v>
      </c>
      <c r="G2037">
        <v>8.0000000000000002E-3</v>
      </c>
      <c r="H2037" s="2" t="str">
        <f t="shared" si="31"/>
        <v>EG_WINDONSR</v>
      </c>
    </row>
    <row r="2038" spans="1:8" x14ac:dyDescent="0.25">
      <c r="A2038" t="s">
        <v>21</v>
      </c>
      <c r="B2038" t="s">
        <v>6</v>
      </c>
      <c r="C2038" t="s">
        <v>8</v>
      </c>
      <c r="D2038" t="s">
        <v>362</v>
      </c>
      <c r="E2038">
        <v>2026</v>
      </c>
      <c r="F2038">
        <v>0</v>
      </c>
      <c r="G2038">
        <v>0</v>
      </c>
      <c r="H2038" s="2" t="str">
        <f t="shared" si="31"/>
        <v>EG_WINDONSR</v>
      </c>
    </row>
    <row r="2039" spans="1:8" x14ac:dyDescent="0.25">
      <c r="A2039" t="s">
        <v>21</v>
      </c>
      <c r="B2039" t="s">
        <v>6</v>
      </c>
      <c r="C2039" t="s">
        <v>8</v>
      </c>
      <c r="D2039" t="s">
        <v>362</v>
      </c>
      <c r="E2039">
        <v>2027</v>
      </c>
      <c r="F2039">
        <v>0</v>
      </c>
      <c r="G2039">
        <v>0</v>
      </c>
      <c r="H2039" s="2" t="str">
        <f t="shared" si="31"/>
        <v>EG_WINDONSR</v>
      </c>
    </row>
    <row r="2040" spans="1:8" x14ac:dyDescent="0.25">
      <c r="A2040" t="s">
        <v>21</v>
      </c>
      <c r="B2040" t="s">
        <v>6</v>
      </c>
      <c r="C2040" t="s">
        <v>8</v>
      </c>
      <c r="D2040" t="s">
        <v>362</v>
      </c>
      <c r="E2040">
        <v>2028</v>
      </c>
      <c r="F2040">
        <v>0</v>
      </c>
      <c r="G2040">
        <v>4.4999999999999998E-2</v>
      </c>
      <c r="H2040" s="2" t="str">
        <f t="shared" si="31"/>
        <v>EG_WINDONSR</v>
      </c>
    </row>
    <row r="2041" spans="1:8" x14ac:dyDescent="0.25">
      <c r="A2041" t="s">
        <v>21</v>
      </c>
      <c r="B2041" t="s">
        <v>6</v>
      </c>
      <c r="C2041" t="s">
        <v>8</v>
      </c>
      <c r="D2041" t="s">
        <v>362</v>
      </c>
      <c r="E2041">
        <v>2029</v>
      </c>
      <c r="F2041">
        <v>0</v>
      </c>
      <c r="G2041">
        <v>4.4999999999999998E-2</v>
      </c>
      <c r="H2041" s="2" t="str">
        <f t="shared" si="31"/>
        <v>EG_WINDONSR</v>
      </c>
    </row>
    <row r="2042" spans="1:8" x14ac:dyDescent="0.25">
      <c r="A2042" t="s">
        <v>21</v>
      </c>
      <c r="B2042" t="s">
        <v>6</v>
      </c>
      <c r="C2042" t="s">
        <v>8</v>
      </c>
      <c r="D2042" t="s">
        <v>362</v>
      </c>
      <c r="E2042">
        <v>2030</v>
      </c>
      <c r="F2042">
        <v>0</v>
      </c>
      <c r="G2042">
        <v>4.4999999999999998E-2</v>
      </c>
      <c r="H2042" s="2" t="str">
        <f t="shared" si="31"/>
        <v>EG_WINDONSR</v>
      </c>
    </row>
    <row r="2043" spans="1:8" x14ac:dyDescent="0.25">
      <c r="A2043" t="s">
        <v>21</v>
      </c>
      <c r="B2043" t="s">
        <v>6</v>
      </c>
      <c r="C2043" t="s">
        <v>8</v>
      </c>
      <c r="D2043" t="s">
        <v>362</v>
      </c>
      <c r="E2043">
        <v>2031</v>
      </c>
      <c r="F2043">
        <v>0</v>
      </c>
      <c r="G2043">
        <v>4.4999999999999998E-2</v>
      </c>
      <c r="H2043" s="2" t="str">
        <f t="shared" si="31"/>
        <v>EG_WINDONSR</v>
      </c>
    </row>
    <row r="2044" spans="1:8" x14ac:dyDescent="0.25">
      <c r="A2044" t="s">
        <v>21</v>
      </c>
      <c r="B2044" t="s">
        <v>6</v>
      </c>
      <c r="C2044" t="s">
        <v>8</v>
      </c>
      <c r="D2044" t="s">
        <v>362</v>
      </c>
      <c r="E2044">
        <v>2032</v>
      </c>
      <c r="F2044">
        <v>0</v>
      </c>
      <c r="G2044">
        <v>0.05</v>
      </c>
      <c r="H2044" s="2" t="str">
        <f t="shared" si="31"/>
        <v>EG_WINDONSR</v>
      </c>
    </row>
    <row r="2045" spans="1:8" x14ac:dyDescent="0.25">
      <c r="A2045" t="s">
        <v>21</v>
      </c>
      <c r="B2045" t="s">
        <v>6</v>
      </c>
      <c r="C2045" t="s">
        <v>8</v>
      </c>
      <c r="D2045" t="s">
        <v>362</v>
      </c>
      <c r="E2045">
        <v>2033</v>
      </c>
      <c r="F2045">
        <v>0</v>
      </c>
      <c r="G2045">
        <v>0.05</v>
      </c>
      <c r="H2045" s="2" t="str">
        <f t="shared" si="31"/>
        <v>EG_WINDONSR</v>
      </c>
    </row>
    <row r="2046" spans="1:8" x14ac:dyDescent="0.25">
      <c r="A2046" t="s">
        <v>21</v>
      </c>
      <c r="B2046" t="s">
        <v>6</v>
      </c>
      <c r="C2046" t="s">
        <v>8</v>
      </c>
      <c r="D2046" t="s">
        <v>362</v>
      </c>
      <c r="E2046">
        <v>2034</v>
      </c>
      <c r="F2046">
        <v>0</v>
      </c>
      <c r="G2046">
        <v>0.05</v>
      </c>
      <c r="H2046" s="2" t="str">
        <f t="shared" si="31"/>
        <v>EG_WINDONSR</v>
      </c>
    </row>
    <row r="2047" spans="1:8" x14ac:dyDescent="0.25">
      <c r="A2047" t="s">
        <v>21</v>
      </c>
      <c r="B2047" t="s">
        <v>6</v>
      </c>
      <c r="C2047" t="s">
        <v>8</v>
      </c>
      <c r="D2047" t="s">
        <v>362</v>
      </c>
      <c r="E2047">
        <v>2035</v>
      </c>
      <c r="F2047">
        <v>0</v>
      </c>
      <c r="G2047">
        <v>0.05</v>
      </c>
      <c r="H2047" s="2" t="str">
        <f t="shared" si="31"/>
        <v>EG_WINDONSR</v>
      </c>
    </row>
    <row r="2048" spans="1:8" x14ac:dyDescent="0.25">
      <c r="A2048" t="s">
        <v>21</v>
      </c>
      <c r="B2048" t="s">
        <v>6</v>
      </c>
      <c r="C2048" t="s">
        <v>8</v>
      </c>
      <c r="D2048" t="s">
        <v>362</v>
      </c>
      <c r="E2048">
        <v>2036</v>
      </c>
      <c r="F2048">
        <v>0</v>
      </c>
      <c r="G2048">
        <v>0.05</v>
      </c>
      <c r="H2048" s="2" t="str">
        <f t="shared" si="31"/>
        <v>EG_WINDONSR</v>
      </c>
    </row>
    <row r="2049" spans="1:8" x14ac:dyDescent="0.25">
      <c r="A2049" t="s">
        <v>21</v>
      </c>
      <c r="B2049" t="s">
        <v>6</v>
      </c>
      <c r="C2049" t="s">
        <v>8</v>
      </c>
      <c r="D2049" t="s">
        <v>362</v>
      </c>
      <c r="E2049">
        <v>2037</v>
      </c>
      <c r="F2049">
        <v>0</v>
      </c>
      <c r="G2049">
        <v>5.5E-2</v>
      </c>
      <c r="H2049" s="2" t="str">
        <f t="shared" si="31"/>
        <v>EG_WINDONSR</v>
      </c>
    </row>
    <row r="2050" spans="1:8" x14ac:dyDescent="0.25">
      <c r="A2050" t="s">
        <v>21</v>
      </c>
      <c r="B2050" t="s">
        <v>6</v>
      </c>
      <c r="C2050" t="s">
        <v>8</v>
      </c>
      <c r="D2050" t="s">
        <v>362</v>
      </c>
      <c r="E2050">
        <v>2038</v>
      </c>
      <c r="F2050">
        <v>0</v>
      </c>
      <c r="G2050">
        <v>5.5E-2</v>
      </c>
      <c r="H2050" s="2" t="str">
        <f t="shared" si="31"/>
        <v>EG_WINDONSR</v>
      </c>
    </row>
    <row r="2051" spans="1:8" x14ac:dyDescent="0.25">
      <c r="A2051" t="s">
        <v>21</v>
      </c>
      <c r="B2051" t="s">
        <v>6</v>
      </c>
      <c r="C2051" t="s">
        <v>8</v>
      </c>
      <c r="D2051" t="s">
        <v>362</v>
      </c>
      <c r="E2051">
        <v>2039</v>
      </c>
      <c r="F2051">
        <v>0</v>
      </c>
      <c r="G2051">
        <v>5.5E-2</v>
      </c>
      <c r="H2051" s="2" t="str">
        <f t="shared" ref="H2051:H2114" si="32">_xlfn.CONCAT(A2051,C2051)</f>
        <v>EG_WINDONSR</v>
      </c>
    </row>
    <row r="2052" spans="1:8" x14ac:dyDescent="0.25">
      <c r="A2052" t="s">
        <v>21</v>
      </c>
      <c r="B2052" t="s">
        <v>6</v>
      </c>
      <c r="C2052" t="s">
        <v>8</v>
      </c>
      <c r="D2052" t="s">
        <v>362</v>
      </c>
      <c r="E2052">
        <v>2040</v>
      </c>
      <c r="F2052">
        <v>0</v>
      </c>
      <c r="G2052">
        <v>5.5E-2</v>
      </c>
      <c r="H2052" s="2" t="str">
        <f t="shared" si="32"/>
        <v>EG_WINDONSR</v>
      </c>
    </row>
    <row r="2053" spans="1:8" x14ac:dyDescent="0.25">
      <c r="A2053" t="s">
        <v>21</v>
      </c>
      <c r="B2053" t="s">
        <v>6</v>
      </c>
      <c r="C2053" t="s">
        <v>8</v>
      </c>
      <c r="D2053" t="s">
        <v>362</v>
      </c>
      <c r="E2053">
        <v>2041</v>
      </c>
      <c r="F2053">
        <v>0</v>
      </c>
      <c r="G2053">
        <v>5.5E-2</v>
      </c>
      <c r="H2053" s="2" t="str">
        <f t="shared" si="32"/>
        <v>EG_WINDONSR</v>
      </c>
    </row>
    <row r="2054" spans="1:8" x14ac:dyDescent="0.25">
      <c r="A2054" t="s">
        <v>21</v>
      </c>
      <c r="B2054" t="s">
        <v>6</v>
      </c>
      <c r="C2054" t="s">
        <v>8</v>
      </c>
      <c r="D2054" t="s">
        <v>361</v>
      </c>
      <c r="E2054">
        <v>2024</v>
      </c>
      <c r="F2054">
        <v>0.58599999999999997</v>
      </c>
      <c r="G2054">
        <v>0.58599999999999997</v>
      </c>
      <c r="H2054" s="2" t="str">
        <f t="shared" si="32"/>
        <v>EG_WINDONSR</v>
      </c>
    </row>
    <row r="2055" spans="1:8" x14ac:dyDescent="0.25">
      <c r="A2055" t="s">
        <v>21</v>
      </c>
      <c r="B2055" t="s">
        <v>6</v>
      </c>
      <c r="C2055" t="s">
        <v>8</v>
      </c>
      <c r="D2055" t="s">
        <v>361</v>
      </c>
      <c r="E2055">
        <v>2025</v>
      </c>
      <c r="F2055">
        <v>1.1359999999999999</v>
      </c>
      <c r="G2055">
        <v>1.1359999999999999</v>
      </c>
      <c r="H2055" s="2" t="str">
        <f t="shared" si="32"/>
        <v>EG_WINDONSR</v>
      </c>
    </row>
    <row r="2056" spans="1:8" x14ac:dyDescent="0.25">
      <c r="A2056" t="s">
        <v>21</v>
      </c>
      <c r="B2056" t="s">
        <v>6</v>
      </c>
      <c r="C2056" t="s">
        <v>8</v>
      </c>
      <c r="D2056" t="s">
        <v>361</v>
      </c>
      <c r="E2056">
        <v>2026</v>
      </c>
      <c r="F2056">
        <v>0.85099999999999998</v>
      </c>
      <c r="G2056">
        <v>0.85099999999999998</v>
      </c>
      <c r="H2056" s="2" t="str">
        <f t="shared" si="32"/>
        <v>EG_WINDONSR</v>
      </c>
    </row>
    <row r="2057" spans="1:8" x14ac:dyDescent="0.25">
      <c r="A2057" t="s">
        <v>21</v>
      </c>
      <c r="B2057" t="s">
        <v>6</v>
      </c>
      <c r="C2057" t="s">
        <v>8</v>
      </c>
      <c r="D2057" t="s">
        <v>361</v>
      </c>
      <c r="E2057">
        <v>2027</v>
      </c>
      <c r="F2057">
        <v>0</v>
      </c>
      <c r="G2057">
        <v>0</v>
      </c>
      <c r="H2057" s="2" t="str">
        <f t="shared" si="32"/>
        <v>EG_WINDONSR</v>
      </c>
    </row>
    <row r="2058" spans="1:8" x14ac:dyDescent="0.25">
      <c r="A2058" t="s">
        <v>21</v>
      </c>
      <c r="B2058" t="s">
        <v>6</v>
      </c>
      <c r="C2058" t="s">
        <v>8</v>
      </c>
      <c r="D2058" t="s">
        <v>361</v>
      </c>
      <c r="E2058">
        <v>2028</v>
      </c>
      <c r="F2058">
        <v>0</v>
      </c>
      <c r="G2058">
        <v>1.643</v>
      </c>
      <c r="H2058" s="2" t="str">
        <f t="shared" si="32"/>
        <v>EG_WINDONSR</v>
      </c>
    </row>
    <row r="2059" spans="1:8" x14ac:dyDescent="0.25">
      <c r="A2059" t="s">
        <v>21</v>
      </c>
      <c r="B2059" t="s">
        <v>6</v>
      </c>
      <c r="C2059" t="s">
        <v>8</v>
      </c>
      <c r="D2059" t="s">
        <v>361</v>
      </c>
      <c r="E2059">
        <v>2029</v>
      </c>
      <c r="F2059">
        <v>0</v>
      </c>
      <c r="G2059">
        <v>1.643</v>
      </c>
      <c r="H2059" s="2" t="str">
        <f t="shared" si="32"/>
        <v>EG_WINDONSR</v>
      </c>
    </row>
    <row r="2060" spans="1:8" x14ac:dyDescent="0.25">
      <c r="A2060" t="s">
        <v>21</v>
      </c>
      <c r="B2060" t="s">
        <v>6</v>
      </c>
      <c r="C2060" t="s">
        <v>8</v>
      </c>
      <c r="D2060" t="s">
        <v>361</v>
      </c>
      <c r="E2060">
        <v>2030</v>
      </c>
      <c r="F2060">
        <v>0</v>
      </c>
      <c r="G2060">
        <v>1.643</v>
      </c>
      <c r="H2060" s="2" t="str">
        <f t="shared" si="32"/>
        <v>EG_WINDONSR</v>
      </c>
    </row>
    <row r="2061" spans="1:8" x14ac:dyDescent="0.25">
      <c r="A2061" t="s">
        <v>21</v>
      </c>
      <c r="B2061" t="s">
        <v>6</v>
      </c>
      <c r="C2061" t="s">
        <v>8</v>
      </c>
      <c r="D2061" t="s">
        <v>361</v>
      </c>
      <c r="E2061">
        <v>2031</v>
      </c>
      <c r="F2061">
        <v>0</v>
      </c>
      <c r="G2061">
        <v>1.643</v>
      </c>
      <c r="H2061" s="2" t="str">
        <f t="shared" si="32"/>
        <v>EG_WINDONSR</v>
      </c>
    </row>
    <row r="2062" spans="1:8" x14ac:dyDescent="0.25">
      <c r="A2062" t="s">
        <v>21</v>
      </c>
      <c r="B2062" t="s">
        <v>6</v>
      </c>
      <c r="C2062" t="s">
        <v>8</v>
      </c>
      <c r="D2062" t="s">
        <v>361</v>
      </c>
      <c r="E2062">
        <v>2032</v>
      </c>
      <c r="F2062">
        <v>0</v>
      </c>
      <c r="G2062">
        <v>1.8069999999999999</v>
      </c>
      <c r="H2062" s="2" t="str">
        <f t="shared" si="32"/>
        <v>EG_WINDONSR</v>
      </c>
    </row>
    <row r="2063" spans="1:8" x14ac:dyDescent="0.25">
      <c r="A2063" t="s">
        <v>21</v>
      </c>
      <c r="B2063" t="s">
        <v>6</v>
      </c>
      <c r="C2063" t="s">
        <v>8</v>
      </c>
      <c r="D2063" t="s">
        <v>361</v>
      </c>
      <c r="E2063">
        <v>2033</v>
      </c>
      <c r="F2063">
        <v>0</v>
      </c>
      <c r="G2063">
        <v>1.8069999999999999</v>
      </c>
      <c r="H2063" s="2" t="str">
        <f t="shared" si="32"/>
        <v>EG_WINDONSR</v>
      </c>
    </row>
    <row r="2064" spans="1:8" x14ac:dyDescent="0.25">
      <c r="A2064" t="s">
        <v>21</v>
      </c>
      <c r="B2064" t="s">
        <v>6</v>
      </c>
      <c r="C2064" t="s">
        <v>8</v>
      </c>
      <c r="D2064" t="s">
        <v>361</v>
      </c>
      <c r="E2064">
        <v>2034</v>
      </c>
      <c r="F2064">
        <v>0</v>
      </c>
      <c r="G2064">
        <v>1.8069999999999999</v>
      </c>
      <c r="H2064" s="2" t="str">
        <f t="shared" si="32"/>
        <v>EG_WINDONSR</v>
      </c>
    </row>
    <row r="2065" spans="1:8" x14ac:dyDescent="0.25">
      <c r="A2065" t="s">
        <v>21</v>
      </c>
      <c r="B2065" t="s">
        <v>6</v>
      </c>
      <c r="C2065" t="s">
        <v>8</v>
      </c>
      <c r="D2065" t="s">
        <v>361</v>
      </c>
      <c r="E2065">
        <v>2035</v>
      </c>
      <c r="F2065">
        <v>0</v>
      </c>
      <c r="G2065">
        <v>1.8069999999999999</v>
      </c>
      <c r="H2065" s="2" t="str">
        <f t="shared" si="32"/>
        <v>EG_WINDONSR</v>
      </c>
    </row>
    <row r="2066" spans="1:8" x14ac:dyDescent="0.25">
      <c r="A2066" t="s">
        <v>21</v>
      </c>
      <c r="B2066" t="s">
        <v>6</v>
      </c>
      <c r="C2066" t="s">
        <v>8</v>
      </c>
      <c r="D2066" t="s">
        <v>361</v>
      </c>
      <c r="E2066">
        <v>2036</v>
      </c>
      <c r="F2066">
        <v>0</v>
      </c>
      <c r="G2066">
        <v>1.8069999999999999</v>
      </c>
      <c r="H2066" s="2" t="str">
        <f t="shared" si="32"/>
        <v>EG_WINDONSR</v>
      </c>
    </row>
    <row r="2067" spans="1:8" x14ac:dyDescent="0.25">
      <c r="A2067" t="s">
        <v>21</v>
      </c>
      <c r="B2067" t="s">
        <v>6</v>
      </c>
      <c r="C2067" t="s">
        <v>8</v>
      </c>
      <c r="D2067" t="s">
        <v>361</v>
      </c>
      <c r="E2067">
        <v>2037</v>
      </c>
      <c r="F2067">
        <v>0</v>
      </c>
      <c r="G2067">
        <v>1.988</v>
      </c>
      <c r="H2067" s="2" t="str">
        <f t="shared" si="32"/>
        <v>EG_WINDONSR</v>
      </c>
    </row>
    <row r="2068" spans="1:8" x14ac:dyDescent="0.25">
      <c r="A2068" t="s">
        <v>21</v>
      </c>
      <c r="B2068" t="s">
        <v>6</v>
      </c>
      <c r="C2068" t="s">
        <v>8</v>
      </c>
      <c r="D2068" t="s">
        <v>361</v>
      </c>
      <c r="E2068">
        <v>2038</v>
      </c>
      <c r="F2068">
        <v>0</v>
      </c>
      <c r="G2068">
        <v>1.988</v>
      </c>
      <c r="H2068" s="2" t="str">
        <f t="shared" si="32"/>
        <v>EG_WINDONSR</v>
      </c>
    </row>
    <row r="2069" spans="1:8" x14ac:dyDescent="0.25">
      <c r="A2069" t="s">
        <v>21</v>
      </c>
      <c r="B2069" t="s">
        <v>6</v>
      </c>
      <c r="C2069" t="s">
        <v>8</v>
      </c>
      <c r="D2069" t="s">
        <v>361</v>
      </c>
      <c r="E2069">
        <v>2039</v>
      </c>
      <c r="F2069">
        <v>0</v>
      </c>
      <c r="G2069">
        <v>1.988</v>
      </c>
      <c r="H2069" s="2" t="str">
        <f t="shared" si="32"/>
        <v>EG_WINDONSR</v>
      </c>
    </row>
    <row r="2070" spans="1:8" x14ac:dyDescent="0.25">
      <c r="A2070" t="s">
        <v>21</v>
      </c>
      <c r="B2070" t="s">
        <v>6</v>
      </c>
      <c r="C2070" t="s">
        <v>8</v>
      </c>
      <c r="D2070" t="s">
        <v>361</v>
      </c>
      <c r="E2070">
        <v>2040</v>
      </c>
      <c r="F2070">
        <v>0</v>
      </c>
      <c r="G2070">
        <v>1.988</v>
      </c>
      <c r="H2070" s="2" t="str">
        <f t="shared" si="32"/>
        <v>EG_WINDONSR</v>
      </c>
    </row>
    <row r="2071" spans="1:8" x14ac:dyDescent="0.25">
      <c r="A2071" t="s">
        <v>21</v>
      </c>
      <c r="B2071" t="s">
        <v>6</v>
      </c>
      <c r="C2071" t="s">
        <v>8</v>
      </c>
      <c r="D2071" t="s">
        <v>361</v>
      </c>
      <c r="E2071">
        <v>2041</v>
      </c>
      <c r="F2071">
        <v>0</v>
      </c>
      <c r="G2071">
        <v>1.988</v>
      </c>
      <c r="H2071" s="2" t="str">
        <f t="shared" si="32"/>
        <v>EG_WINDONSR</v>
      </c>
    </row>
    <row r="2072" spans="1:8" x14ac:dyDescent="0.25">
      <c r="A2072" t="s">
        <v>21</v>
      </c>
      <c r="B2072" t="s">
        <v>6</v>
      </c>
      <c r="C2072" t="s">
        <v>8</v>
      </c>
      <c r="D2072" t="s">
        <v>360</v>
      </c>
      <c r="E2072">
        <v>2024</v>
      </c>
      <c r="F2072">
        <v>0</v>
      </c>
      <c r="G2072">
        <v>0</v>
      </c>
      <c r="H2072" s="2" t="str">
        <f t="shared" si="32"/>
        <v>EG_WINDONSR</v>
      </c>
    </row>
    <row r="2073" spans="1:8" x14ac:dyDescent="0.25">
      <c r="A2073" t="s">
        <v>21</v>
      </c>
      <c r="B2073" t="s">
        <v>6</v>
      </c>
      <c r="C2073" t="s">
        <v>8</v>
      </c>
      <c r="D2073" t="s">
        <v>360</v>
      </c>
      <c r="E2073">
        <v>2025</v>
      </c>
      <c r="F2073">
        <v>0</v>
      </c>
      <c r="G2073">
        <v>0</v>
      </c>
      <c r="H2073" s="2" t="str">
        <f t="shared" si="32"/>
        <v>EG_WINDONSR</v>
      </c>
    </row>
    <row r="2074" spans="1:8" x14ac:dyDescent="0.25">
      <c r="A2074" t="s">
        <v>21</v>
      </c>
      <c r="B2074" t="s">
        <v>6</v>
      </c>
      <c r="C2074" t="s">
        <v>8</v>
      </c>
      <c r="D2074" t="s">
        <v>360</v>
      </c>
      <c r="E2074">
        <v>2026</v>
      </c>
      <c r="F2074">
        <v>0</v>
      </c>
      <c r="G2074">
        <v>0</v>
      </c>
      <c r="H2074" s="2" t="str">
        <f t="shared" si="32"/>
        <v>EG_WINDONSR</v>
      </c>
    </row>
    <row r="2075" spans="1:8" x14ac:dyDescent="0.25">
      <c r="A2075" t="s">
        <v>21</v>
      </c>
      <c r="B2075" t="s">
        <v>6</v>
      </c>
      <c r="C2075" t="s">
        <v>8</v>
      </c>
      <c r="D2075" t="s">
        <v>360</v>
      </c>
      <c r="E2075">
        <v>2027</v>
      </c>
      <c r="F2075">
        <v>0</v>
      </c>
      <c r="G2075">
        <v>0</v>
      </c>
      <c r="H2075" s="2" t="str">
        <f t="shared" si="32"/>
        <v>EG_WINDONSR</v>
      </c>
    </row>
    <row r="2076" spans="1:8" x14ac:dyDescent="0.25">
      <c r="A2076" t="s">
        <v>21</v>
      </c>
      <c r="B2076" t="s">
        <v>6</v>
      </c>
      <c r="C2076" t="s">
        <v>8</v>
      </c>
      <c r="D2076" t="s">
        <v>360</v>
      </c>
      <c r="E2076">
        <v>2028</v>
      </c>
      <c r="F2076">
        <v>0</v>
      </c>
      <c r="G2076">
        <v>0.94099999999999995</v>
      </c>
      <c r="H2076" s="2" t="str">
        <f t="shared" si="32"/>
        <v>EG_WINDONSR</v>
      </c>
    </row>
    <row r="2077" spans="1:8" x14ac:dyDescent="0.25">
      <c r="A2077" t="s">
        <v>21</v>
      </c>
      <c r="B2077" t="s">
        <v>6</v>
      </c>
      <c r="C2077" t="s">
        <v>8</v>
      </c>
      <c r="D2077" t="s">
        <v>360</v>
      </c>
      <c r="E2077">
        <v>2029</v>
      </c>
      <c r="F2077">
        <v>0</v>
      </c>
      <c r="G2077">
        <v>0.94099999999999995</v>
      </c>
      <c r="H2077" s="2" t="str">
        <f t="shared" si="32"/>
        <v>EG_WINDONSR</v>
      </c>
    </row>
    <row r="2078" spans="1:8" x14ac:dyDescent="0.25">
      <c r="A2078" t="s">
        <v>21</v>
      </c>
      <c r="B2078" t="s">
        <v>6</v>
      </c>
      <c r="C2078" t="s">
        <v>8</v>
      </c>
      <c r="D2078" t="s">
        <v>360</v>
      </c>
      <c r="E2078">
        <v>2030</v>
      </c>
      <c r="F2078">
        <v>0</v>
      </c>
      <c r="G2078">
        <v>0.94099999999999995</v>
      </c>
      <c r="H2078" s="2" t="str">
        <f t="shared" si="32"/>
        <v>EG_WINDONSR</v>
      </c>
    </row>
    <row r="2079" spans="1:8" x14ac:dyDescent="0.25">
      <c r="A2079" t="s">
        <v>21</v>
      </c>
      <c r="B2079" t="s">
        <v>6</v>
      </c>
      <c r="C2079" t="s">
        <v>8</v>
      </c>
      <c r="D2079" t="s">
        <v>360</v>
      </c>
      <c r="E2079">
        <v>2031</v>
      </c>
      <c r="F2079">
        <v>0</v>
      </c>
      <c r="G2079">
        <v>0.94099999999999995</v>
      </c>
      <c r="H2079" s="2" t="str">
        <f t="shared" si="32"/>
        <v>EG_WINDONSR</v>
      </c>
    </row>
    <row r="2080" spans="1:8" x14ac:dyDescent="0.25">
      <c r="A2080" t="s">
        <v>21</v>
      </c>
      <c r="B2080" t="s">
        <v>6</v>
      </c>
      <c r="C2080" t="s">
        <v>8</v>
      </c>
      <c r="D2080" t="s">
        <v>360</v>
      </c>
      <c r="E2080">
        <v>2032</v>
      </c>
      <c r="F2080">
        <v>0</v>
      </c>
      <c r="G2080">
        <v>1.0349999999999999</v>
      </c>
      <c r="H2080" s="2" t="str">
        <f t="shared" si="32"/>
        <v>EG_WINDONSR</v>
      </c>
    </row>
    <row r="2081" spans="1:8" x14ac:dyDescent="0.25">
      <c r="A2081" t="s">
        <v>21</v>
      </c>
      <c r="B2081" t="s">
        <v>6</v>
      </c>
      <c r="C2081" t="s">
        <v>8</v>
      </c>
      <c r="D2081" t="s">
        <v>360</v>
      </c>
      <c r="E2081">
        <v>2033</v>
      </c>
      <c r="F2081">
        <v>0</v>
      </c>
      <c r="G2081">
        <v>1.0349999999999999</v>
      </c>
      <c r="H2081" s="2" t="str">
        <f t="shared" si="32"/>
        <v>EG_WINDONSR</v>
      </c>
    </row>
    <row r="2082" spans="1:8" x14ac:dyDescent="0.25">
      <c r="A2082" t="s">
        <v>21</v>
      </c>
      <c r="B2082" t="s">
        <v>6</v>
      </c>
      <c r="C2082" t="s">
        <v>8</v>
      </c>
      <c r="D2082" t="s">
        <v>360</v>
      </c>
      <c r="E2082">
        <v>2034</v>
      </c>
      <c r="F2082">
        <v>0</v>
      </c>
      <c r="G2082">
        <v>1.0349999999999999</v>
      </c>
      <c r="H2082" s="2" t="str">
        <f t="shared" si="32"/>
        <v>EG_WINDONSR</v>
      </c>
    </row>
    <row r="2083" spans="1:8" x14ac:dyDescent="0.25">
      <c r="A2083" t="s">
        <v>21</v>
      </c>
      <c r="B2083" t="s">
        <v>6</v>
      </c>
      <c r="C2083" t="s">
        <v>8</v>
      </c>
      <c r="D2083" t="s">
        <v>360</v>
      </c>
      <c r="E2083">
        <v>2035</v>
      </c>
      <c r="F2083">
        <v>0</v>
      </c>
      <c r="G2083">
        <v>1.0349999999999999</v>
      </c>
      <c r="H2083" s="2" t="str">
        <f t="shared" si="32"/>
        <v>EG_WINDONSR</v>
      </c>
    </row>
    <row r="2084" spans="1:8" x14ac:dyDescent="0.25">
      <c r="A2084" t="s">
        <v>21</v>
      </c>
      <c r="B2084" t="s">
        <v>6</v>
      </c>
      <c r="C2084" t="s">
        <v>8</v>
      </c>
      <c r="D2084" t="s">
        <v>360</v>
      </c>
      <c r="E2084">
        <v>2036</v>
      </c>
      <c r="F2084">
        <v>0</v>
      </c>
      <c r="G2084">
        <v>1.0349999999999999</v>
      </c>
      <c r="H2084" s="2" t="str">
        <f t="shared" si="32"/>
        <v>EG_WINDONSR</v>
      </c>
    </row>
    <row r="2085" spans="1:8" x14ac:dyDescent="0.25">
      <c r="A2085" t="s">
        <v>21</v>
      </c>
      <c r="B2085" t="s">
        <v>6</v>
      </c>
      <c r="C2085" t="s">
        <v>8</v>
      </c>
      <c r="D2085" t="s">
        <v>360</v>
      </c>
      <c r="E2085">
        <v>2037</v>
      </c>
      <c r="F2085">
        <v>0</v>
      </c>
      <c r="G2085">
        <v>1.139</v>
      </c>
      <c r="H2085" s="2" t="str">
        <f t="shared" si="32"/>
        <v>EG_WINDONSR</v>
      </c>
    </row>
    <row r="2086" spans="1:8" x14ac:dyDescent="0.25">
      <c r="A2086" t="s">
        <v>21</v>
      </c>
      <c r="B2086" t="s">
        <v>6</v>
      </c>
      <c r="C2086" t="s">
        <v>8</v>
      </c>
      <c r="D2086" t="s">
        <v>360</v>
      </c>
      <c r="E2086">
        <v>2038</v>
      </c>
      <c r="F2086">
        <v>0</v>
      </c>
      <c r="G2086">
        <v>1.139</v>
      </c>
      <c r="H2086" s="2" t="str">
        <f t="shared" si="32"/>
        <v>EG_WINDONSR</v>
      </c>
    </row>
    <row r="2087" spans="1:8" x14ac:dyDescent="0.25">
      <c r="A2087" t="s">
        <v>21</v>
      </c>
      <c r="B2087" t="s">
        <v>6</v>
      </c>
      <c r="C2087" t="s">
        <v>8</v>
      </c>
      <c r="D2087" t="s">
        <v>360</v>
      </c>
      <c r="E2087">
        <v>2039</v>
      </c>
      <c r="F2087">
        <v>0</v>
      </c>
      <c r="G2087">
        <v>1.139</v>
      </c>
      <c r="H2087" s="2" t="str">
        <f t="shared" si="32"/>
        <v>EG_WINDONSR</v>
      </c>
    </row>
    <row r="2088" spans="1:8" x14ac:dyDescent="0.25">
      <c r="A2088" t="s">
        <v>21</v>
      </c>
      <c r="B2088" t="s">
        <v>6</v>
      </c>
      <c r="C2088" t="s">
        <v>8</v>
      </c>
      <c r="D2088" t="s">
        <v>360</v>
      </c>
      <c r="E2088">
        <v>2040</v>
      </c>
      <c r="F2088">
        <v>0</v>
      </c>
      <c r="G2088">
        <v>1.139</v>
      </c>
      <c r="H2088" s="2" t="str">
        <f t="shared" si="32"/>
        <v>EG_WINDONSR</v>
      </c>
    </row>
    <row r="2089" spans="1:8" x14ac:dyDescent="0.25">
      <c r="A2089" t="s">
        <v>21</v>
      </c>
      <c r="B2089" t="s">
        <v>6</v>
      </c>
      <c r="C2089" t="s">
        <v>8</v>
      </c>
      <c r="D2089" t="s">
        <v>360</v>
      </c>
      <c r="E2089">
        <v>2041</v>
      </c>
      <c r="F2089">
        <v>0</v>
      </c>
      <c r="G2089">
        <v>1.139</v>
      </c>
      <c r="H2089" s="2" t="str">
        <f t="shared" si="32"/>
        <v>EG_WINDONSR</v>
      </c>
    </row>
    <row r="2090" spans="1:8" x14ac:dyDescent="0.25">
      <c r="A2090" t="s">
        <v>21</v>
      </c>
      <c r="B2090" t="s">
        <v>6</v>
      </c>
      <c r="C2090" t="s">
        <v>12</v>
      </c>
      <c r="D2090" t="s">
        <v>359</v>
      </c>
      <c r="E2090">
        <v>2024</v>
      </c>
      <c r="F2090">
        <v>0</v>
      </c>
      <c r="G2090">
        <v>0</v>
      </c>
      <c r="H2090" s="2" t="str">
        <f t="shared" si="32"/>
        <v>EG_WINDONNR</v>
      </c>
    </row>
    <row r="2091" spans="1:8" x14ac:dyDescent="0.25">
      <c r="A2091" t="s">
        <v>21</v>
      </c>
      <c r="B2091" t="s">
        <v>6</v>
      </c>
      <c r="C2091" t="s">
        <v>12</v>
      </c>
      <c r="D2091" t="s">
        <v>359</v>
      </c>
      <c r="E2091">
        <v>2025</v>
      </c>
      <c r="F2091">
        <v>0</v>
      </c>
      <c r="G2091">
        <v>0</v>
      </c>
      <c r="H2091" s="2" t="str">
        <f t="shared" si="32"/>
        <v>EG_WINDONNR</v>
      </c>
    </row>
    <row r="2092" spans="1:8" x14ac:dyDescent="0.25">
      <c r="A2092" t="s">
        <v>21</v>
      </c>
      <c r="B2092" t="s">
        <v>6</v>
      </c>
      <c r="C2092" t="s">
        <v>12</v>
      </c>
      <c r="D2092" t="s">
        <v>359</v>
      </c>
      <c r="E2092">
        <v>2026</v>
      </c>
      <c r="F2092">
        <v>0</v>
      </c>
      <c r="G2092">
        <v>0</v>
      </c>
      <c r="H2092" s="2" t="str">
        <f t="shared" si="32"/>
        <v>EG_WINDONNR</v>
      </c>
    </row>
    <row r="2093" spans="1:8" x14ac:dyDescent="0.25">
      <c r="A2093" t="s">
        <v>21</v>
      </c>
      <c r="B2093" t="s">
        <v>6</v>
      </c>
      <c r="C2093" t="s">
        <v>12</v>
      </c>
      <c r="D2093" t="s">
        <v>359</v>
      </c>
      <c r="E2093">
        <v>2027</v>
      </c>
      <c r="F2093">
        <v>0</v>
      </c>
      <c r="G2093">
        <v>0</v>
      </c>
      <c r="H2093" s="2" t="str">
        <f t="shared" si="32"/>
        <v>EG_WINDONNR</v>
      </c>
    </row>
    <row r="2094" spans="1:8" x14ac:dyDescent="0.25">
      <c r="A2094" t="s">
        <v>21</v>
      </c>
      <c r="B2094" t="s">
        <v>6</v>
      </c>
      <c r="C2094" t="s">
        <v>12</v>
      </c>
      <c r="D2094" t="s">
        <v>359</v>
      </c>
      <c r="E2094">
        <v>2028</v>
      </c>
      <c r="F2094">
        <v>0</v>
      </c>
      <c r="G2094">
        <v>0</v>
      </c>
      <c r="H2094" s="2" t="str">
        <f t="shared" si="32"/>
        <v>EG_WINDONNR</v>
      </c>
    </row>
    <row r="2095" spans="1:8" x14ac:dyDescent="0.25">
      <c r="A2095" t="s">
        <v>21</v>
      </c>
      <c r="B2095" t="s">
        <v>6</v>
      </c>
      <c r="C2095" t="s">
        <v>12</v>
      </c>
      <c r="D2095" t="s">
        <v>359</v>
      </c>
      <c r="E2095">
        <v>2029</v>
      </c>
      <c r="F2095">
        <v>0</v>
      </c>
      <c r="G2095">
        <v>0</v>
      </c>
      <c r="H2095" s="2" t="str">
        <f t="shared" si="32"/>
        <v>EG_WINDONNR</v>
      </c>
    </row>
    <row r="2096" spans="1:8" x14ac:dyDescent="0.25">
      <c r="A2096" t="s">
        <v>21</v>
      </c>
      <c r="B2096" t="s">
        <v>6</v>
      </c>
      <c r="C2096" t="s">
        <v>12</v>
      </c>
      <c r="D2096" t="s">
        <v>359</v>
      </c>
      <c r="E2096">
        <v>2030</v>
      </c>
      <c r="F2096">
        <v>0</v>
      </c>
      <c r="G2096">
        <v>0</v>
      </c>
      <c r="H2096" s="2" t="str">
        <f t="shared" si="32"/>
        <v>EG_WINDONNR</v>
      </c>
    </row>
    <row r="2097" spans="1:8" x14ac:dyDescent="0.25">
      <c r="A2097" t="s">
        <v>21</v>
      </c>
      <c r="B2097" t="s">
        <v>6</v>
      </c>
      <c r="C2097" t="s">
        <v>12</v>
      </c>
      <c r="D2097" t="s">
        <v>359</v>
      </c>
      <c r="E2097">
        <v>2031</v>
      </c>
      <c r="F2097">
        <v>0</v>
      </c>
      <c r="G2097">
        <v>0</v>
      </c>
      <c r="H2097" s="2" t="str">
        <f t="shared" si="32"/>
        <v>EG_WINDONNR</v>
      </c>
    </row>
    <row r="2098" spans="1:8" x14ac:dyDescent="0.25">
      <c r="A2098" t="s">
        <v>21</v>
      </c>
      <c r="B2098" t="s">
        <v>6</v>
      </c>
      <c r="C2098" t="s">
        <v>12</v>
      </c>
      <c r="D2098" t="s">
        <v>359</v>
      </c>
      <c r="E2098">
        <v>2032</v>
      </c>
      <c r="F2098">
        <v>0</v>
      </c>
      <c r="G2098">
        <v>0</v>
      </c>
      <c r="H2098" s="2" t="str">
        <f t="shared" si="32"/>
        <v>EG_WINDONNR</v>
      </c>
    </row>
    <row r="2099" spans="1:8" x14ac:dyDescent="0.25">
      <c r="A2099" t="s">
        <v>21</v>
      </c>
      <c r="B2099" t="s">
        <v>6</v>
      </c>
      <c r="C2099" t="s">
        <v>12</v>
      </c>
      <c r="D2099" t="s">
        <v>359</v>
      </c>
      <c r="E2099">
        <v>2033</v>
      </c>
      <c r="F2099">
        <v>0</v>
      </c>
      <c r="G2099">
        <v>0</v>
      </c>
      <c r="H2099" s="2" t="str">
        <f t="shared" si="32"/>
        <v>EG_WINDONNR</v>
      </c>
    </row>
    <row r="2100" spans="1:8" x14ac:dyDescent="0.25">
      <c r="A2100" t="s">
        <v>21</v>
      </c>
      <c r="B2100" t="s">
        <v>6</v>
      </c>
      <c r="C2100" t="s">
        <v>12</v>
      </c>
      <c r="D2100" t="s">
        <v>359</v>
      </c>
      <c r="E2100">
        <v>2034</v>
      </c>
      <c r="F2100">
        <v>0</v>
      </c>
      <c r="G2100">
        <v>0</v>
      </c>
      <c r="H2100" s="2" t="str">
        <f t="shared" si="32"/>
        <v>EG_WINDONNR</v>
      </c>
    </row>
    <row r="2101" spans="1:8" x14ac:dyDescent="0.25">
      <c r="A2101" t="s">
        <v>21</v>
      </c>
      <c r="B2101" t="s">
        <v>6</v>
      </c>
      <c r="C2101" t="s">
        <v>12</v>
      </c>
      <c r="D2101" t="s">
        <v>359</v>
      </c>
      <c r="E2101">
        <v>2035</v>
      </c>
      <c r="F2101">
        <v>0</v>
      </c>
      <c r="G2101">
        <v>0</v>
      </c>
      <c r="H2101" s="2" t="str">
        <f t="shared" si="32"/>
        <v>EG_WINDONNR</v>
      </c>
    </row>
    <row r="2102" spans="1:8" x14ac:dyDescent="0.25">
      <c r="A2102" t="s">
        <v>21</v>
      </c>
      <c r="B2102" t="s">
        <v>6</v>
      </c>
      <c r="C2102" t="s">
        <v>12</v>
      </c>
      <c r="D2102" t="s">
        <v>359</v>
      </c>
      <c r="E2102">
        <v>2036</v>
      </c>
      <c r="F2102">
        <v>0</v>
      </c>
      <c r="G2102">
        <v>0</v>
      </c>
      <c r="H2102" s="2" t="str">
        <f t="shared" si="32"/>
        <v>EG_WINDONNR</v>
      </c>
    </row>
    <row r="2103" spans="1:8" x14ac:dyDescent="0.25">
      <c r="A2103" t="s">
        <v>21</v>
      </c>
      <c r="B2103" t="s">
        <v>6</v>
      </c>
      <c r="C2103" t="s">
        <v>12</v>
      </c>
      <c r="D2103" t="s">
        <v>359</v>
      </c>
      <c r="E2103">
        <v>2037</v>
      </c>
      <c r="F2103">
        <v>0</v>
      </c>
      <c r="G2103">
        <v>0</v>
      </c>
      <c r="H2103" s="2" t="str">
        <f t="shared" si="32"/>
        <v>EG_WINDONNR</v>
      </c>
    </row>
    <row r="2104" spans="1:8" x14ac:dyDescent="0.25">
      <c r="A2104" t="s">
        <v>21</v>
      </c>
      <c r="B2104" t="s">
        <v>6</v>
      </c>
      <c r="C2104" t="s">
        <v>12</v>
      </c>
      <c r="D2104" t="s">
        <v>359</v>
      </c>
      <c r="E2104">
        <v>2038</v>
      </c>
      <c r="F2104">
        <v>0</v>
      </c>
      <c r="G2104">
        <v>0</v>
      </c>
      <c r="H2104" s="2" t="str">
        <f t="shared" si="32"/>
        <v>EG_WINDONNR</v>
      </c>
    </row>
    <row r="2105" spans="1:8" x14ac:dyDescent="0.25">
      <c r="A2105" t="s">
        <v>21</v>
      </c>
      <c r="B2105" t="s">
        <v>6</v>
      </c>
      <c r="C2105" t="s">
        <v>12</v>
      </c>
      <c r="D2105" t="s">
        <v>359</v>
      </c>
      <c r="E2105">
        <v>2039</v>
      </c>
      <c r="F2105">
        <v>0</v>
      </c>
      <c r="G2105">
        <v>0</v>
      </c>
      <c r="H2105" s="2" t="str">
        <f t="shared" si="32"/>
        <v>EG_WINDONNR</v>
      </c>
    </row>
    <row r="2106" spans="1:8" x14ac:dyDescent="0.25">
      <c r="A2106" t="s">
        <v>21</v>
      </c>
      <c r="B2106" t="s">
        <v>6</v>
      </c>
      <c r="C2106" t="s">
        <v>12</v>
      </c>
      <c r="D2106" t="s">
        <v>359</v>
      </c>
      <c r="E2106">
        <v>2040</v>
      </c>
      <c r="F2106">
        <v>0</v>
      </c>
      <c r="G2106">
        <v>0</v>
      </c>
      <c r="H2106" s="2" t="str">
        <f t="shared" si="32"/>
        <v>EG_WINDONNR</v>
      </c>
    </row>
    <row r="2107" spans="1:8" x14ac:dyDescent="0.25">
      <c r="A2107" t="s">
        <v>21</v>
      </c>
      <c r="B2107" t="s">
        <v>6</v>
      </c>
      <c r="C2107" t="s">
        <v>12</v>
      </c>
      <c r="D2107" t="s">
        <v>359</v>
      </c>
      <c r="E2107">
        <v>2041</v>
      </c>
      <c r="F2107">
        <v>0</v>
      </c>
      <c r="G2107">
        <v>0</v>
      </c>
      <c r="H2107" s="2" t="str">
        <f t="shared" si="32"/>
        <v>EG_WINDONNR</v>
      </c>
    </row>
    <row r="2108" spans="1:8" x14ac:dyDescent="0.25">
      <c r="A2108" t="s">
        <v>21</v>
      </c>
      <c r="B2108" t="s">
        <v>6</v>
      </c>
      <c r="C2108" t="s">
        <v>12</v>
      </c>
      <c r="D2108" t="s">
        <v>358</v>
      </c>
      <c r="E2108">
        <v>2024</v>
      </c>
      <c r="F2108">
        <v>0</v>
      </c>
      <c r="G2108">
        <v>0</v>
      </c>
      <c r="H2108" s="2" t="str">
        <f t="shared" si="32"/>
        <v>EG_WINDONNR</v>
      </c>
    </row>
    <row r="2109" spans="1:8" x14ac:dyDescent="0.25">
      <c r="A2109" t="s">
        <v>21</v>
      </c>
      <c r="B2109" t="s">
        <v>6</v>
      </c>
      <c r="C2109" t="s">
        <v>12</v>
      </c>
      <c r="D2109" t="s">
        <v>358</v>
      </c>
      <c r="E2109">
        <v>2025</v>
      </c>
      <c r="F2109">
        <v>0</v>
      </c>
      <c r="G2109">
        <v>0</v>
      </c>
      <c r="H2109" s="2" t="str">
        <f t="shared" si="32"/>
        <v>EG_WINDONNR</v>
      </c>
    </row>
    <row r="2110" spans="1:8" x14ac:dyDescent="0.25">
      <c r="A2110" t="s">
        <v>21</v>
      </c>
      <c r="B2110" t="s">
        <v>6</v>
      </c>
      <c r="C2110" t="s">
        <v>12</v>
      </c>
      <c r="D2110" t="s">
        <v>358</v>
      </c>
      <c r="E2110">
        <v>2026</v>
      </c>
      <c r="F2110">
        <v>0</v>
      </c>
      <c r="G2110">
        <v>0</v>
      </c>
      <c r="H2110" s="2" t="str">
        <f t="shared" si="32"/>
        <v>EG_WINDONNR</v>
      </c>
    </row>
    <row r="2111" spans="1:8" x14ac:dyDescent="0.25">
      <c r="A2111" t="s">
        <v>21</v>
      </c>
      <c r="B2111" t="s">
        <v>6</v>
      </c>
      <c r="C2111" t="s">
        <v>12</v>
      </c>
      <c r="D2111" t="s">
        <v>358</v>
      </c>
      <c r="E2111">
        <v>2027</v>
      </c>
      <c r="F2111">
        <v>0</v>
      </c>
      <c r="G2111">
        <v>0</v>
      </c>
      <c r="H2111" s="2" t="str">
        <f t="shared" si="32"/>
        <v>EG_WINDONNR</v>
      </c>
    </row>
    <row r="2112" spans="1:8" x14ac:dyDescent="0.25">
      <c r="A2112" t="s">
        <v>21</v>
      </c>
      <c r="B2112" t="s">
        <v>6</v>
      </c>
      <c r="C2112" t="s">
        <v>12</v>
      </c>
      <c r="D2112" t="s">
        <v>358</v>
      </c>
      <c r="E2112">
        <v>2028</v>
      </c>
      <c r="F2112">
        <v>0</v>
      </c>
      <c r="G2112">
        <v>0.01</v>
      </c>
      <c r="H2112" s="2" t="str">
        <f t="shared" si="32"/>
        <v>EG_WINDONNR</v>
      </c>
    </row>
    <row r="2113" spans="1:8" x14ac:dyDescent="0.25">
      <c r="A2113" t="s">
        <v>21</v>
      </c>
      <c r="B2113" t="s">
        <v>6</v>
      </c>
      <c r="C2113" t="s">
        <v>12</v>
      </c>
      <c r="D2113" t="s">
        <v>358</v>
      </c>
      <c r="E2113">
        <v>2029</v>
      </c>
      <c r="F2113">
        <v>0</v>
      </c>
      <c r="G2113">
        <v>0.01</v>
      </c>
      <c r="H2113" s="2" t="str">
        <f t="shared" si="32"/>
        <v>EG_WINDONNR</v>
      </c>
    </row>
    <row r="2114" spans="1:8" x14ac:dyDescent="0.25">
      <c r="A2114" t="s">
        <v>21</v>
      </c>
      <c r="B2114" t="s">
        <v>6</v>
      </c>
      <c r="C2114" t="s">
        <v>12</v>
      </c>
      <c r="D2114" t="s">
        <v>358</v>
      </c>
      <c r="E2114">
        <v>2030</v>
      </c>
      <c r="F2114">
        <v>0</v>
      </c>
      <c r="G2114">
        <v>0.01</v>
      </c>
      <c r="H2114" s="2" t="str">
        <f t="shared" si="32"/>
        <v>EG_WINDONNR</v>
      </c>
    </row>
    <row r="2115" spans="1:8" x14ac:dyDescent="0.25">
      <c r="A2115" t="s">
        <v>21</v>
      </c>
      <c r="B2115" t="s">
        <v>6</v>
      </c>
      <c r="C2115" t="s">
        <v>12</v>
      </c>
      <c r="D2115" t="s">
        <v>358</v>
      </c>
      <c r="E2115">
        <v>2031</v>
      </c>
      <c r="F2115">
        <v>0</v>
      </c>
      <c r="G2115">
        <v>0.01</v>
      </c>
      <c r="H2115" s="2" t="str">
        <f t="shared" ref="H2115:H2178" si="33">_xlfn.CONCAT(A2115,C2115)</f>
        <v>EG_WINDONNR</v>
      </c>
    </row>
    <row r="2116" spans="1:8" x14ac:dyDescent="0.25">
      <c r="A2116" t="s">
        <v>21</v>
      </c>
      <c r="B2116" t="s">
        <v>6</v>
      </c>
      <c r="C2116" t="s">
        <v>12</v>
      </c>
      <c r="D2116" t="s">
        <v>358</v>
      </c>
      <c r="E2116">
        <v>2032</v>
      </c>
      <c r="F2116">
        <v>0</v>
      </c>
      <c r="G2116">
        <v>1.0999999999999999E-2</v>
      </c>
      <c r="H2116" s="2" t="str">
        <f t="shared" si="33"/>
        <v>EG_WINDONNR</v>
      </c>
    </row>
    <row r="2117" spans="1:8" x14ac:dyDescent="0.25">
      <c r="A2117" t="s">
        <v>21</v>
      </c>
      <c r="B2117" t="s">
        <v>6</v>
      </c>
      <c r="C2117" t="s">
        <v>12</v>
      </c>
      <c r="D2117" t="s">
        <v>358</v>
      </c>
      <c r="E2117">
        <v>2033</v>
      </c>
      <c r="F2117">
        <v>0</v>
      </c>
      <c r="G2117">
        <v>1.0999999999999999E-2</v>
      </c>
      <c r="H2117" s="2" t="str">
        <f t="shared" si="33"/>
        <v>EG_WINDONNR</v>
      </c>
    </row>
    <row r="2118" spans="1:8" x14ac:dyDescent="0.25">
      <c r="A2118" t="s">
        <v>21</v>
      </c>
      <c r="B2118" t="s">
        <v>6</v>
      </c>
      <c r="C2118" t="s">
        <v>12</v>
      </c>
      <c r="D2118" t="s">
        <v>358</v>
      </c>
      <c r="E2118">
        <v>2034</v>
      </c>
      <c r="F2118">
        <v>0</v>
      </c>
      <c r="G2118">
        <v>1.0999999999999999E-2</v>
      </c>
      <c r="H2118" s="2" t="str">
        <f t="shared" si="33"/>
        <v>EG_WINDONNR</v>
      </c>
    </row>
    <row r="2119" spans="1:8" x14ac:dyDescent="0.25">
      <c r="A2119" t="s">
        <v>21</v>
      </c>
      <c r="B2119" t="s">
        <v>6</v>
      </c>
      <c r="C2119" t="s">
        <v>12</v>
      </c>
      <c r="D2119" t="s">
        <v>358</v>
      </c>
      <c r="E2119">
        <v>2035</v>
      </c>
      <c r="F2119">
        <v>0</v>
      </c>
      <c r="G2119">
        <v>1.0999999999999999E-2</v>
      </c>
      <c r="H2119" s="2" t="str">
        <f t="shared" si="33"/>
        <v>EG_WINDONNR</v>
      </c>
    </row>
    <row r="2120" spans="1:8" x14ac:dyDescent="0.25">
      <c r="A2120" t="s">
        <v>21</v>
      </c>
      <c r="B2120" t="s">
        <v>6</v>
      </c>
      <c r="C2120" t="s">
        <v>12</v>
      </c>
      <c r="D2120" t="s">
        <v>358</v>
      </c>
      <c r="E2120">
        <v>2036</v>
      </c>
      <c r="F2120">
        <v>0</v>
      </c>
      <c r="G2120">
        <v>1.0999999999999999E-2</v>
      </c>
      <c r="H2120" s="2" t="str">
        <f t="shared" si="33"/>
        <v>EG_WINDONNR</v>
      </c>
    </row>
    <row r="2121" spans="1:8" x14ac:dyDescent="0.25">
      <c r="A2121" t="s">
        <v>21</v>
      </c>
      <c r="B2121" t="s">
        <v>6</v>
      </c>
      <c r="C2121" t="s">
        <v>12</v>
      </c>
      <c r="D2121" t="s">
        <v>358</v>
      </c>
      <c r="E2121">
        <v>2037</v>
      </c>
      <c r="F2121">
        <v>0</v>
      </c>
      <c r="G2121">
        <v>1.2E-2</v>
      </c>
      <c r="H2121" s="2" t="str">
        <f t="shared" si="33"/>
        <v>EG_WINDONNR</v>
      </c>
    </row>
    <row r="2122" spans="1:8" x14ac:dyDescent="0.25">
      <c r="A2122" t="s">
        <v>21</v>
      </c>
      <c r="B2122" t="s">
        <v>6</v>
      </c>
      <c r="C2122" t="s">
        <v>12</v>
      </c>
      <c r="D2122" t="s">
        <v>358</v>
      </c>
      <c r="E2122">
        <v>2038</v>
      </c>
      <c r="F2122">
        <v>0</v>
      </c>
      <c r="G2122">
        <v>1.2E-2</v>
      </c>
      <c r="H2122" s="2" t="str">
        <f t="shared" si="33"/>
        <v>EG_WINDONNR</v>
      </c>
    </row>
    <row r="2123" spans="1:8" x14ac:dyDescent="0.25">
      <c r="A2123" t="s">
        <v>21</v>
      </c>
      <c r="B2123" t="s">
        <v>6</v>
      </c>
      <c r="C2123" t="s">
        <v>12</v>
      </c>
      <c r="D2123" t="s">
        <v>358</v>
      </c>
      <c r="E2123">
        <v>2039</v>
      </c>
      <c r="F2123">
        <v>0</v>
      </c>
      <c r="G2123">
        <v>1.2E-2</v>
      </c>
      <c r="H2123" s="2" t="str">
        <f t="shared" si="33"/>
        <v>EG_WINDONNR</v>
      </c>
    </row>
    <row r="2124" spans="1:8" x14ac:dyDescent="0.25">
      <c r="A2124" t="s">
        <v>21</v>
      </c>
      <c r="B2124" t="s">
        <v>6</v>
      </c>
      <c r="C2124" t="s">
        <v>12</v>
      </c>
      <c r="D2124" t="s">
        <v>358</v>
      </c>
      <c r="E2124">
        <v>2040</v>
      </c>
      <c r="F2124">
        <v>0</v>
      </c>
      <c r="G2124">
        <v>1.2E-2</v>
      </c>
      <c r="H2124" s="2" t="str">
        <f t="shared" si="33"/>
        <v>EG_WINDONNR</v>
      </c>
    </row>
    <row r="2125" spans="1:8" x14ac:dyDescent="0.25">
      <c r="A2125" t="s">
        <v>21</v>
      </c>
      <c r="B2125" t="s">
        <v>6</v>
      </c>
      <c r="C2125" t="s">
        <v>12</v>
      </c>
      <c r="D2125" t="s">
        <v>358</v>
      </c>
      <c r="E2125">
        <v>2041</v>
      </c>
      <c r="F2125">
        <v>0</v>
      </c>
      <c r="G2125">
        <v>1.2E-2</v>
      </c>
      <c r="H2125" s="2" t="str">
        <f t="shared" si="33"/>
        <v>EG_WINDONNR</v>
      </c>
    </row>
    <row r="2126" spans="1:8" x14ac:dyDescent="0.25">
      <c r="A2126" t="s">
        <v>21</v>
      </c>
      <c r="B2126" t="s">
        <v>6</v>
      </c>
      <c r="C2126" t="s">
        <v>12</v>
      </c>
      <c r="D2126" t="s">
        <v>357</v>
      </c>
      <c r="E2126">
        <v>2024</v>
      </c>
      <c r="F2126">
        <v>0</v>
      </c>
      <c r="G2126">
        <v>0</v>
      </c>
      <c r="H2126" s="2" t="str">
        <f t="shared" si="33"/>
        <v>EG_WINDONNR</v>
      </c>
    </row>
    <row r="2127" spans="1:8" x14ac:dyDescent="0.25">
      <c r="A2127" t="s">
        <v>21</v>
      </c>
      <c r="B2127" t="s">
        <v>6</v>
      </c>
      <c r="C2127" t="s">
        <v>12</v>
      </c>
      <c r="D2127" t="s">
        <v>357</v>
      </c>
      <c r="E2127">
        <v>2025</v>
      </c>
      <c r="F2127">
        <v>0</v>
      </c>
      <c r="G2127">
        <v>0</v>
      </c>
      <c r="H2127" s="2" t="str">
        <f t="shared" si="33"/>
        <v>EG_WINDONNR</v>
      </c>
    </row>
    <row r="2128" spans="1:8" x14ac:dyDescent="0.25">
      <c r="A2128" t="s">
        <v>21</v>
      </c>
      <c r="B2128" t="s">
        <v>6</v>
      </c>
      <c r="C2128" t="s">
        <v>12</v>
      </c>
      <c r="D2128" t="s">
        <v>357</v>
      </c>
      <c r="E2128">
        <v>2026</v>
      </c>
      <c r="F2128">
        <v>0</v>
      </c>
      <c r="G2128">
        <v>0</v>
      </c>
      <c r="H2128" s="2" t="str">
        <f t="shared" si="33"/>
        <v>EG_WINDONNR</v>
      </c>
    </row>
    <row r="2129" spans="1:8" x14ac:dyDescent="0.25">
      <c r="A2129" t="s">
        <v>21</v>
      </c>
      <c r="B2129" t="s">
        <v>6</v>
      </c>
      <c r="C2129" t="s">
        <v>12</v>
      </c>
      <c r="D2129" t="s">
        <v>357</v>
      </c>
      <c r="E2129">
        <v>2027</v>
      </c>
      <c r="F2129">
        <v>0</v>
      </c>
      <c r="G2129">
        <v>0</v>
      </c>
      <c r="H2129" s="2" t="str">
        <f t="shared" si="33"/>
        <v>EG_WINDONNR</v>
      </c>
    </row>
    <row r="2130" spans="1:8" x14ac:dyDescent="0.25">
      <c r="A2130" t="s">
        <v>21</v>
      </c>
      <c r="B2130" t="s">
        <v>6</v>
      </c>
      <c r="C2130" t="s">
        <v>12</v>
      </c>
      <c r="D2130" t="s">
        <v>357</v>
      </c>
      <c r="E2130">
        <v>2028</v>
      </c>
      <c r="F2130">
        <v>0</v>
      </c>
      <c r="G2130">
        <v>4.0000000000000001E-3</v>
      </c>
      <c r="H2130" s="2" t="str">
        <f t="shared" si="33"/>
        <v>EG_WINDONNR</v>
      </c>
    </row>
    <row r="2131" spans="1:8" x14ac:dyDescent="0.25">
      <c r="A2131" t="s">
        <v>21</v>
      </c>
      <c r="B2131" t="s">
        <v>6</v>
      </c>
      <c r="C2131" t="s">
        <v>12</v>
      </c>
      <c r="D2131" t="s">
        <v>357</v>
      </c>
      <c r="E2131">
        <v>2029</v>
      </c>
      <c r="F2131">
        <v>0</v>
      </c>
      <c r="G2131">
        <v>4.0000000000000001E-3</v>
      </c>
      <c r="H2131" s="2" t="str">
        <f t="shared" si="33"/>
        <v>EG_WINDONNR</v>
      </c>
    </row>
    <row r="2132" spans="1:8" x14ac:dyDescent="0.25">
      <c r="A2132" t="s">
        <v>21</v>
      </c>
      <c r="B2132" t="s">
        <v>6</v>
      </c>
      <c r="C2132" t="s">
        <v>12</v>
      </c>
      <c r="D2132" t="s">
        <v>357</v>
      </c>
      <c r="E2132">
        <v>2030</v>
      </c>
      <c r="F2132">
        <v>0</v>
      </c>
      <c r="G2132">
        <v>4.0000000000000001E-3</v>
      </c>
      <c r="H2132" s="2" t="str">
        <f t="shared" si="33"/>
        <v>EG_WINDONNR</v>
      </c>
    </row>
    <row r="2133" spans="1:8" x14ac:dyDescent="0.25">
      <c r="A2133" t="s">
        <v>21</v>
      </c>
      <c r="B2133" t="s">
        <v>6</v>
      </c>
      <c r="C2133" t="s">
        <v>12</v>
      </c>
      <c r="D2133" t="s">
        <v>357</v>
      </c>
      <c r="E2133">
        <v>2031</v>
      </c>
      <c r="F2133">
        <v>0</v>
      </c>
      <c r="G2133">
        <v>4.0000000000000001E-3</v>
      </c>
      <c r="H2133" s="2" t="str">
        <f t="shared" si="33"/>
        <v>EG_WINDONNR</v>
      </c>
    </row>
    <row r="2134" spans="1:8" x14ac:dyDescent="0.25">
      <c r="A2134" t="s">
        <v>21</v>
      </c>
      <c r="B2134" t="s">
        <v>6</v>
      </c>
      <c r="C2134" t="s">
        <v>12</v>
      </c>
      <c r="D2134" t="s">
        <v>357</v>
      </c>
      <c r="E2134">
        <v>2032</v>
      </c>
      <c r="F2134">
        <v>0</v>
      </c>
      <c r="G2134">
        <v>5.0000000000000001E-3</v>
      </c>
      <c r="H2134" s="2" t="str">
        <f t="shared" si="33"/>
        <v>EG_WINDONNR</v>
      </c>
    </row>
    <row r="2135" spans="1:8" x14ac:dyDescent="0.25">
      <c r="A2135" t="s">
        <v>21</v>
      </c>
      <c r="B2135" t="s">
        <v>6</v>
      </c>
      <c r="C2135" t="s">
        <v>12</v>
      </c>
      <c r="D2135" t="s">
        <v>357</v>
      </c>
      <c r="E2135">
        <v>2033</v>
      </c>
      <c r="F2135">
        <v>0</v>
      </c>
      <c r="G2135">
        <v>5.0000000000000001E-3</v>
      </c>
      <c r="H2135" s="2" t="str">
        <f t="shared" si="33"/>
        <v>EG_WINDONNR</v>
      </c>
    </row>
    <row r="2136" spans="1:8" x14ac:dyDescent="0.25">
      <c r="A2136" t="s">
        <v>21</v>
      </c>
      <c r="B2136" t="s">
        <v>6</v>
      </c>
      <c r="C2136" t="s">
        <v>12</v>
      </c>
      <c r="D2136" t="s">
        <v>357</v>
      </c>
      <c r="E2136">
        <v>2034</v>
      </c>
      <c r="F2136">
        <v>0</v>
      </c>
      <c r="G2136">
        <v>5.0000000000000001E-3</v>
      </c>
      <c r="H2136" s="2" t="str">
        <f t="shared" si="33"/>
        <v>EG_WINDONNR</v>
      </c>
    </row>
    <row r="2137" spans="1:8" x14ac:dyDescent="0.25">
      <c r="A2137" t="s">
        <v>21</v>
      </c>
      <c r="B2137" t="s">
        <v>6</v>
      </c>
      <c r="C2137" t="s">
        <v>12</v>
      </c>
      <c r="D2137" t="s">
        <v>357</v>
      </c>
      <c r="E2137">
        <v>2035</v>
      </c>
      <c r="F2137">
        <v>0</v>
      </c>
      <c r="G2137">
        <v>5.0000000000000001E-3</v>
      </c>
      <c r="H2137" s="2" t="str">
        <f t="shared" si="33"/>
        <v>EG_WINDONNR</v>
      </c>
    </row>
    <row r="2138" spans="1:8" x14ac:dyDescent="0.25">
      <c r="A2138" t="s">
        <v>21</v>
      </c>
      <c r="B2138" t="s">
        <v>6</v>
      </c>
      <c r="C2138" t="s">
        <v>12</v>
      </c>
      <c r="D2138" t="s">
        <v>357</v>
      </c>
      <c r="E2138">
        <v>2036</v>
      </c>
      <c r="F2138">
        <v>0</v>
      </c>
      <c r="G2138">
        <v>5.0000000000000001E-3</v>
      </c>
      <c r="H2138" s="2" t="str">
        <f t="shared" si="33"/>
        <v>EG_WINDONNR</v>
      </c>
    </row>
    <row r="2139" spans="1:8" x14ac:dyDescent="0.25">
      <c r="A2139" t="s">
        <v>21</v>
      </c>
      <c r="B2139" t="s">
        <v>6</v>
      </c>
      <c r="C2139" t="s">
        <v>12</v>
      </c>
      <c r="D2139" t="s">
        <v>357</v>
      </c>
      <c r="E2139">
        <v>2037</v>
      </c>
      <c r="F2139">
        <v>0</v>
      </c>
      <c r="G2139">
        <v>5.0000000000000001E-3</v>
      </c>
      <c r="H2139" s="2" t="str">
        <f t="shared" si="33"/>
        <v>EG_WINDONNR</v>
      </c>
    </row>
    <row r="2140" spans="1:8" x14ac:dyDescent="0.25">
      <c r="A2140" t="s">
        <v>21</v>
      </c>
      <c r="B2140" t="s">
        <v>6</v>
      </c>
      <c r="C2140" t="s">
        <v>12</v>
      </c>
      <c r="D2140" t="s">
        <v>357</v>
      </c>
      <c r="E2140">
        <v>2038</v>
      </c>
      <c r="F2140">
        <v>0</v>
      </c>
      <c r="G2140">
        <v>5.0000000000000001E-3</v>
      </c>
      <c r="H2140" s="2" t="str">
        <f t="shared" si="33"/>
        <v>EG_WINDONNR</v>
      </c>
    </row>
    <row r="2141" spans="1:8" x14ac:dyDescent="0.25">
      <c r="A2141" t="s">
        <v>21</v>
      </c>
      <c r="B2141" t="s">
        <v>6</v>
      </c>
      <c r="C2141" t="s">
        <v>12</v>
      </c>
      <c r="D2141" t="s">
        <v>357</v>
      </c>
      <c r="E2141">
        <v>2039</v>
      </c>
      <c r="F2141">
        <v>0</v>
      </c>
      <c r="G2141">
        <v>5.0000000000000001E-3</v>
      </c>
      <c r="H2141" s="2" t="str">
        <f t="shared" si="33"/>
        <v>EG_WINDONNR</v>
      </c>
    </row>
    <row r="2142" spans="1:8" x14ac:dyDescent="0.25">
      <c r="A2142" t="s">
        <v>21</v>
      </c>
      <c r="B2142" t="s">
        <v>6</v>
      </c>
      <c r="C2142" t="s">
        <v>12</v>
      </c>
      <c r="D2142" t="s">
        <v>357</v>
      </c>
      <c r="E2142">
        <v>2040</v>
      </c>
      <c r="F2142">
        <v>0</v>
      </c>
      <c r="G2142">
        <v>5.0000000000000001E-3</v>
      </c>
      <c r="H2142" s="2" t="str">
        <f t="shared" si="33"/>
        <v>EG_WINDONNR</v>
      </c>
    </row>
    <row r="2143" spans="1:8" x14ac:dyDescent="0.25">
      <c r="A2143" t="s">
        <v>21</v>
      </c>
      <c r="B2143" t="s">
        <v>6</v>
      </c>
      <c r="C2143" t="s">
        <v>12</v>
      </c>
      <c r="D2143" t="s">
        <v>357</v>
      </c>
      <c r="E2143">
        <v>2041</v>
      </c>
      <c r="F2143">
        <v>0</v>
      </c>
      <c r="G2143">
        <v>5.0000000000000001E-3</v>
      </c>
      <c r="H2143" s="2" t="str">
        <f t="shared" si="33"/>
        <v>EG_WINDONNR</v>
      </c>
    </row>
    <row r="2144" spans="1:8" x14ac:dyDescent="0.25">
      <c r="A2144" t="s">
        <v>21</v>
      </c>
      <c r="B2144" t="s">
        <v>6</v>
      </c>
      <c r="C2144" t="s">
        <v>12</v>
      </c>
      <c r="D2144" t="s">
        <v>356</v>
      </c>
      <c r="E2144">
        <v>2024</v>
      </c>
      <c r="F2144">
        <v>0</v>
      </c>
      <c r="G2144">
        <v>0</v>
      </c>
      <c r="H2144" s="2" t="str">
        <f t="shared" si="33"/>
        <v>EG_WINDONNR</v>
      </c>
    </row>
    <row r="2145" spans="1:8" x14ac:dyDescent="0.25">
      <c r="A2145" t="s">
        <v>21</v>
      </c>
      <c r="B2145" t="s">
        <v>6</v>
      </c>
      <c r="C2145" t="s">
        <v>12</v>
      </c>
      <c r="D2145" t="s">
        <v>356</v>
      </c>
      <c r="E2145">
        <v>2025</v>
      </c>
      <c r="F2145">
        <v>0</v>
      </c>
      <c r="G2145">
        <v>0</v>
      </c>
      <c r="H2145" s="2" t="str">
        <f t="shared" si="33"/>
        <v>EG_WINDONNR</v>
      </c>
    </row>
    <row r="2146" spans="1:8" x14ac:dyDescent="0.25">
      <c r="A2146" t="s">
        <v>21</v>
      </c>
      <c r="B2146" t="s">
        <v>6</v>
      </c>
      <c r="C2146" t="s">
        <v>12</v>
      </c>
      <c r="D2146" t="s">
        <v>356</v>
      </c>
      <c r="E2146">
        <v>2026</v>
      </c>
      <c r="F2146">
        <v>0</v>
      </c>
      <c r="G2146">
        <v>0</v>
      </c>
      <c r="H2146" s="2" t="str">
        <f t="shared" si="33"/>
        <v>EG_WINDONNR</v>
      </c>
    </row>
    <row r="2147" spans="1:8" x14ac:dyDescent="0.25">
      <c r="A2147" t="s">
        <v>21</v>
      </c>
      <c r="B2147" t="s">
        <v>6</v>
      </c>
      <c r="C2147" t="s">
        <v>12</v>
      </c>
      <c r="D2147" t="s">
        <v>356</v>
      </c>
      <c r="E2147">
        <v>2027</v>
      </c>
      <c r="F2147">
        <v>0</v>
      </c>
      <c r="G2147">
        <v>0</v>
      </c>
      <c r="H2147" s="2" t="str">
        <f t="shared" si="33"/>
        <v>EG_WINDONNR</v>
      </c>
    </row>
    <row r="2148" spans="1:8" x14ac:dyDescent="0.25">
      <c r="A2148" t="s">
        <v>21</v>
      </c>
      <c r="B2148" t="s">
        <v>6</v>
      </c>
      <c r="C2148" t="s">
        <v>12</v>
      </c>
      <c r="D2148" t="s">
        <v>356</v>
      </c>
      <c r="E2148">
        <v>2028</v>
      </c>
      <c r="F2148">
        <v>0</v>
      </c>
      <c r="G2148">
        <v>0</v>
      </c>
      <c r="H2148" s="2" t="str">
        <f t="shared" si="33"/>
        <v>EG_WINDONNR</v>
      </c>
    </row>
    <row r="2149" spans="1:8" x14ac:dyDescent="0.25">
      <c r="A2149" t="s">
        <v>21</v>
      </c>
      <c r="B2149" t="s">
        <v>6</v>
      </c>
      <c r="C2149" t="s">
        <v>12</v>
      </c>
      <c r="D2149" t="s">
        <v>356</v>
      </c>
      <c r="E2149">
        <v>2029</v>
      </c>
      <c r="F2149">
        <v>0</v>
      </c>
      <c r="G2149">
        <v>0</v>
      </c>
      <c r="H2149" s="2" t="str">
        <f t="shared" si="33"/>
        <v>EG_WINDONNR</v>
      </c>
    </row>
    <row r="2150" spans="1:8" x14ac:dyDescent="0.25">
      <c r="A2150" t="s">
        <v>21</v>
      </c>
      <c r="B2150" t="s">
        <v>6</v>
      </c>
      <c r="C2150" t="s">
        <v>12</v>
      </c>
      <c r="D2150" t="s">
        <v>356</v>
      </c>
      <c r="E2150">
        <v>2030</v>
      </c>
      <c r="F2150">
        <v>0</v>
      </c>
      <c r="G2150">
        <v>0</v>
      </c>
      <c r="H2150" s="2" t="str">
        <f t="shared" si="33"/>
        <v>EG_WINDONNR</v>
      </c>
    </row>
    <row r="2151" spans="1:8" x14ac:dyDescent="0.25">
      <c r="A2151" t="s">
        <v>21</v>
      </c>
      <c r="B2151" t="s">
        <v>6</v>
      </c>
      <c r="C2151" t="s">
        <v>12</v>
      </c>
      <c r="D2151" t="s">
        <v>356</v>
      </c>
      <c r="E2151">
        <v>2031</v>
      </c>
      <c r="F2151">
        <v>0</v>
      </c>
      <c r="G2151">
        <v>0</v>
      </c>
      <c r="H2151" s="2" t="str">
        <f t="shared" si="33"/>
        <v>EG_WINDONNR</v>
      </c>
    </row>
    <row r="2152" spans="1:8" x14ac:dyDescent="0.25">
      <c r="A2152" t="s">
        <v>21</v>
      </c>
      <c r="B2152" t="s">
        <v>6</v>
      </c>
      <c r="C2152" t="s">
        <v>12</v>
      </c>
      <c r="D2152" t="s">
        <v>356</v>
      </c>
      <c r="E2152">
        <v>2032</v>
      </c>
      <c r="F2152">
        <v>0</v>
      </c>
      <c r="G2152">
        <v>0</v>
      </c>
      <c r="H2152" s="2" t="str">
        <f t="shared" si="33"/>
        <v>EG_WINDONNR</v>
      </c>
    </row>
    <row r="2153" spans="1:8" x14ac:dyDescent="0.25">
      <c r="A2153" t="s">
        <v>21</v>
      </c>
      <c r="B2153" t="s">
        <v>6</v>
      </c>
      <c r="C2153" t="s">
        <v>12</v>
      </c>
      <c r="D2153" t="s">
        <v>356</v>
      </c>
      <c r="E2153">
        <v>2033</v>
      </c>
      <c r="F2153">
        <v>0</v>
      </c>
      <c r="G2153">
        <v>0</v>
      </c>
      <c r="H2153" s="2" t="str">
        <f t="shared" si="33"/>
        <v>EG_WINDONNR</v>
      </c>
    </row>
    <row r="2154" spans="1:8" x14ac:dyDescent="0.25">
      <c r="A2154" t="s">
        <v>21</v>
      </c>
      <c r="B2154" t="s">
        <v>6</v>
      </c>
      <c r="C2154" t="s">
        <v>12</v>
      </c>
      <c r="D2154" t="s">
        <v>356</v>
      </c>
      <c r="E2154">
        <v>2034</v>
      </c>
      <c r="F2154">
        <v>0</v>
      </c>
      <c r="G2154">
        <v>0</v>
      </c>
      <c r="H2154" s="2" t="str">
        <f t="shared" si="33"/>
        <v>EG_WINDONNR</v>
      </c>
    </row>
    <row r="2155" spans="1:8" x14ac:dyDescent="0.25">
      <c r="A2155" t="s">
        <v>21</v>
      </c>
      <c r="B2155" t="s">
        <v>6</v>
      </c>
      <c r="C2155" t="s">
        <v>12</v>
      </c>
      <c r="D2155" t="s">
        <v>356</v>
      </c>
      <c r="E2155">
        <v>2035</v>
      </c>
      <c r="F2155">
        <v>0</v>
      </c>
      <c r="G2155">
        <v>0</v>
      </c>
      <c r="H2155" s="2" t="str">
        <f t="shared" si="33"/>
        <v>EG_WINDONNR</v>
      </c>
    </row>
    <row r="2156" spans="1:8" x14ac:dyDescent="0.25">
      <c r="A2156" t="s">
        <v>21</v>
      </c>
      <c r="B2156" t="s">
        <v>6</v>
      </c>
      <c r="C2156" t="s">
        <v>12</v>
      </c>
      <c r="D2156" t="s">
        <v>356</v>
      </c>
      <c r="E2156">
        <v>2036</v>
      </c>
      <c r="F2156">
        <v>0</v>
      </c>
      <c r="G2156">
        <v>0</v>
      </c>
      <c r="H2156" s="2" t="str">
        <f t="shared" si="33"/>
        <v>EG_WINDONNR</v>
      </c>
    </row>
    <row r="2157" spans="1:8" x14ac:dyDescent="0.25">
      <c r="A2157" t="s">
        <v>21</v>
      </c>
      <c r="B2157" t="s">
        <v>6</v>
      </c>
      <c r="C2157" t="s">
        <v>12</v>
      </c>
      <c r="D2157" t="s">
        <v>356</v>
      </c>
      <c r="E2157">
        <v>2037</v>
      </c>
      <c r="F2157">
        <v>0</v>
      </c>
      <c r="G2157">
        <v>0</v>
      </c>
      <c r="H2157" s="2" t="str">
        <f t="shared" si="33"/>
        <v>EG_WINDONNR</v>
      </c>
    </row>
    <row r="2158" spans="1:8" x14ac:dyDescent="0.25">
      <c r="A2158" t="s">
        <v>21</v>
      </c>
      <c r="B2158" t="s">
        <v>6</v>
      </c>
      <c r="C2158" t="s">
        <v>12</v>
      </c>
      <c r="D2158" t="s">
        <v>356</v>
      </c>
      <c r="E2158">
        <v>2038</v>
      </c>
      <c r="F2158">
        <v>0</v>
      </c>
      <c r="G2158">
        <v>0</v>
      </c>
      <c r="H2158" s="2" t="str">
        <f t="shared" si="33"/>
        <v>EG_WINDONNR</v>
      </c>
    </row>
    <row r="2159" spans="1:8" x14ac:dyDescent="0.25">
      <c r="A2159" t="s">
        <v>21</v>
      </c>
      <c r="B2159" t="s">
        <v>6</v>
      </c>
      <c r="C2159" t="s">
        <v>12</v>
      </c>
      <c r="D2159" t="s">
        <v>356</v>
      </c>
      <c r="E2159">
        <v>2039</v>
      </c>
      <c r="F2159">
        <v>0</v>
      </c>
      <c r="G2159">
        <v>0</v>
      </c>
      <c r="H2159" s="2" t="str">
        <f t="shared" si="33"/>
        <v>EG_WINDONNR</v>
      </c>
    </row>
    <row r="2160" spans="1:8" x14ac:dyDescent="0.25">
      <c r="A2160" t="s">
        <v>21</v>
      </c>
      <c r="B2160" t="s">
        <v>6</v>
      </c>
      <c r="C2160" t="s">
        <v>12</v>
      </c>
      <c r="D2160" t="s">
        <v>356</v>
      </c>
      <c r="E2160">
        <v>2040</v>
      </c>
      <c r="F2160">
        <v>0</v>
      </c>
      <c r="G2160">
        <v>0</v>
      </c>
      <c r="H2160" s="2" t="str">
        <f t="shared" si="33"/>
        <v>EG_WINDONNR</v>
      </c>
    </row>
    <row r="2161" spans="1:8" x14ac:dyDescent="0.25">
      <c r="A2161" t="s">
        <v>21</v>
      </c>
      <c r="B2161" t="s">
        <v>6</v>
      </c>
      <c r="C2161" t="s">
        <v>12</v>
      </c>
      <c r="D2161" t="s">
        <v>356</v>
      </c>
      <c r="E2161">
        <v>2041</v>
      </c>
      <c r="F2161">
        <v>0</v>
      </c>
      <c r="G2161">
        <v>0</v>
      </c>
      <c r="H2161" s="2" t="str">
        <f t="shared" si="33"/>
        <v>EG_WINDONNR</v>
      </c>
    </row>
    <row r="2162" spans="1:8" x14ac:dyDescent="0.25">
      <c r="A2162" t="s">
        <v>21</v>
      </c>
      <c r="B2162" t="s">
        <v>6</v>
      </c>
      <c r="C2162" t="s">
        <v>12</v>
      </c>
      <c r="D2162" t="s">
        <v>355</v>
      </c>
      <c r="E2162">
        <v>2024</v>
      </c>
      <c r="F2162">
        <v>0</v>
      </c>
      <c r="G2162">
        <v>0</v>
      </c>
      <c r="H2162" s="2" t="str">
        <f t="shared" si="33"/>
        <v>EG_WINDONNR</v>
      </c>
    </row>
    <row r="2163" spans="1:8" x14ac:dyDescent="0.25">
      <c r="A2163" t="s">
        <v>21</v>
      </c>
      <c r="B2163" t="s">
        <v>6</v>
      </c>
      <c r="C2163" t="s">
        <v>12</v>
      </c>
      <c r="D2163" t="s">
        <v>355</v>
      </c>
      <c r="E2163">
        <v>2025</v>
      </c>
      <c r="F2163">
        <v>0</v>
      </c>
      <c r="G2163">
        <v>0</v>
      </c>
      <c r="H2163" s="2" t="str">
        <f t="shared" si="33"/>
        <v>EG_WINDONNR</v>
      </c>
    </row>
    <row r="2164" spans="1:8" x14ac:dyDescent="0.25">
      <c r="A2164" t="s">
        <v>21</v>
      </c>
      <c r="B2164" t="s">
        <v>6</v>
      </c>
      <c r="C2164" t="s">
        <v>12</v>
      </c>
      <c r="D2164" t="s">
        <v>355</v>
      </c>
      <c r="E2164">
        <v>2026</v>
      </c>
      <c r="F2164">
        <v>0</v>
      </c>
      <c r="G2164">
        <v>0</v>
      </c>
      <c r="H2164" s="2" t="str">
        <f t="shared" si="33"/>
        <v>EG_WINDONNR</v>
      </c>
    </row>
    <row r="2165" spans="1:8" x14ac:dyDescent="0.25">
      <c r="A2165" t="s">
        <v>21</v>
      </c>
      <c r="B2165" t="s">
        <v>6</v>
      </c>
      <c r="C2165" t="s">
        <v>12</v>
      </c>
      <c r="D2165" t="s">
        <v>355</v>
      </c>
      <c r="E2165">
        <v>2027</v>
      </c>
      <c r="F2165">
        <v>0</v>
      </c>
      <c r="G2165">
        <v>0</v>
      </c>
      <c r="H2165" s="2" t="str">
        <f t="shared" si="33"/>
        <v>EG_WINDONNR</v>
      </c>
    </row>
    <row r="2166" spans="1:8" x14ac:dyDescent="0.25">
      <c r="A2166" t="s">
        <v>21</v>
      </c>
      <c r="B2166" t="s">
        <v>6</v>
      </c>
      <c r="C2166" t="s">
        <v>12</v>
      </c>
      <c r="D2166" t="s">
        <v>355</v>
      </c>
      <c r="E2166">
        <v>2028</v>
      </c>
      <c r="F2166">
        <v>0</v>
      </c>
      <c r="G2166">
        <v>7.0000000000000001E-3</v>
      </c>
      <c r="H2166" s="2" t="str">
        <f t="shared" si="33"/>
        <v>EG_WINDONNR</v>
      </c>
    </row>
    <row r="2167" spans="1:8" x14ac:dyDescent="0.25">
      <c r="A2167" t="s">
        <v>21</v>
      </c>
      <c r="B2167" t="s">
        <v>6</v>
      </c>
      <c r="C2167" t="s">
        <v>12</v>
      </c>
      <c r="D2167" t="s">
        <v>355</v>
      </c>
      <c r="E2167">
        <v>2029</v>
      </c>
      <c r="F2167">
        <v>0</v>
      </c>
      <c r="G2167">
        <v>7.0000000000000001E-3</v>
      </c>
      <c r="H2167" s="2" t="str">
        <f t="shared" si="33"/>
        <v>EG_WINDONNR</v>
      </c>
    </row>
    <row r="2168" spans="1:8" x14ac:dyDescent="0.25">
      <c r="A2168" t="s">
        <v>21</v>
      </c>
      <c r="B2168" t="s">
        <v>6</v>
      </c>
      <c r="C2168" t="s">
        <v>12</v>
      </c>
      <c r="D2168" t="s">
        <v>355</v>
      </c>
      <c r="E2168">
        <v>2030</v>
      </c>
      <c r="F2168">
        <v>0</v>
      </c>
      <c r="G2168">
        <v>7.0000000000000001E-3</v>
      </c>
      <c r="H2168" s="2" t="str">
        <f t="shared" si="33"/>
        <v>EG_WINDONNR</v>
      </c>
    </row>
    <row r="2169" spans="1:8" x14ac:dyDescent="0.25">
      <c r="A2169" t="s">
        <v>21</v>
      </c>
      <c r="B2169" t="s">
        <v>6</v>
      </c>
      <c r="C2169" t="s">
        <v>12</v>
      </c>
      <c r="D2169" t="s">
        <v>355</v>
      </c>
      <c r="E2169">
        <v>2031</v>
      </c>
      <c r="F2169">
        <v>0</v>
      </c>
      <c r="G2169">
        <v>7.0000000000000001E-3</v>
      </c>
      <c r="H2169" s="2" t="str">
        <f t="shared" si="33"/>
        <v>EG_WINDONNR</v>
      </c>
    </row>
    <row r="2170" spans="1:8" x14ac:dyDescent="0.25">
      <c r="A2170" t="s">
        <v>21</v>
      </c>
      <c r="B2170" t="s">
        <v>6</v>
      </c>
      <c r="C2170" t="s">
        <v>12</v>
      </c>
      <c r="D2170" t="s">
        <v>355</v>
      </c>
      <c r="E2170">
        <v>2032</v>
      </c>
      <c r="F2170">
        <v>0</v>
      </c>
      <c r="G2170">
        <v>8.0000000000000002E-3</v>
      </c>
      <c r="H2170" s="2" t="str">
        <f t="shared" si="33"/>
        <v>EG_WINDONNR</v>
      </c>
    </row>
    <row r="2171" spans="1:8" x14ac:dyDescent="0.25">
      <c r="A2171" t="s">
        <v>21</v>
      </c>
      <c r="B2171" t="s">
        <v>6</v>
      </c>
      <c r="C2171" t="s">
        <v>12</v>
      </c>
      <c r="D2171" t="s">
        <v>355</v>
      </c>
      <c r="E2171">
        <v>2033</v>
      </c>
      <c r="F2171">
        <v>0</v>
      </c>
      <c r="G2171">
        <v>8.0000000000000002E-3</v>
      </c>
      <c r="H2171" s="2" t="str">
        <f t="shared" si="33"/>
        <v>EG_WINDONNR</v>
      </c>
    </row>
    <row r="2172" spans="1:8" x14ac:dyDescent="0.25">
      <c r="A2172" t="s">
        <v>21</v>
      </c>
      <c r="B2172" t="s">
        <v>6</v>
      </c>
      <c r="C2172" t="s">
        <v>12</v>
      </c>
      <c r="D2172" t="s">
        <v>355</v>
      </c>
      <c r="E2172">
        <v>2034</v>
      </c>
      <c r="F2172">
        <v>0</v>
      </c>
      <c r="G2172">
        <v>8.0000000000000002E-3</v>
      </c>
      <c r="H2172" s="2" t="str">
        <f t="shared" si="33"/>
        <v>EG_WINDONNR</v>
      </c>
    </row>
    <row r="2173" spans="1:8" x14ac:dyDescent="0.25">
      <c r="A2173" t="s">
        <v>21</v>
      </c>
      <c r="B2173" t="s">
        <v>6</v>
      </c>
      <c r="C2173" t="s">
        <v>12</v>
      </c>
      <c r="D2173" t="s">
        <v>355</v>
      </c>
      <c r="E2173">
        <v>2035</v>
      </c>
      <c r="F2173">
        <v>0</v>
      </c>
      <c r="G2173">
        <v>8.0000000000000002E-3</v>
      </c>
      <c r="H2173" s="2" t="str">
        <f t="shared" si="33"/>
        <v>EG_WINDONNR</v>
      </c>
    </row>
    <row r="2174" spans="1:8" x14ac:dyDescent="0.25">
      <c r="A2174" t="s">
        <v>21</v>
      </c>
      <c r="B2174" t="s">
        <v>6</v>
      </c>
      <c r="C2174" t="s">
        <v>12</v>
      </c>
      <c r="D2174" t="s">
        <v>355</v>
      </c>
      <c r="E2174">
        <v>2036</v>
      </c>
      <c r="F2174">
        <v>0</v>
      </c>
      <c r="G2174">
        <v>8.0000000000000002E-3</v>
      </c>
      <c r="H2174" s="2" t="str">
        <f t="shared" si="33"/>
        <v>EG_WINDONNR</v>
      </c>
    </row>
    <row r="2175" spans="1:8" x14ac:dyDescent="0.25">
      <c r="A2175" t="s">
        <v>21</v>
      </c>
      <c r="B2175" t="s">
        <v>6</v>
      </c>
      <c r="C2175" t="s">
        <v>12</v>
      </c>
      <c r="D2175" t="s">
        <v>355</v>
      </c>
      <c r="E2175">
        <v>2037</v>
      </c>
      <c r="F2175">
        <v>0</v>
      </c>
      <c r="G2175">
        <v>8.9999999999999993E-3</v>
      </c>
      <c r="H2175" s="2" t="str">
        <f t="shared" si="33"/>
        <v>EG_WINDONNR</v>
      </c>
    </row>
    <row r="2176" spans="1:8" x14ac:dyDescent="0.25">
      <c r="A2176" t="s">
        <v>21</v>
      </c>
      <c r="B2176" t="s">
        <v>6</v>
      </c>
      <c r="C2176" t="s">
        <v>12</v>
      </c>
      <c r="D2176" t="s">
        <v>355</v>
      </c>
      <c r="E2176">
        <v>2038</v>
      </c>
      <c r="F2176">
        <v>0</v>
      </c>
      <c r="G2176">
        <v>8.9999999999999993E-3</v>
      </c>
      <c r="H2176" s="2" t="str">
        <f t="shared" si="33"/>
        <v>EG_WINDONNR</v>
      </c>
    </row>
    <row r="2177" spans="1:8" x14ac:dyDescent="0.25">
      <c r="A2177" t="s">
        <v>21</v>
      </c>
      <c r="B2177" t="s">
        <v>6</v>
      </c>
      <c r="C2177" t="s">
        <v>12</v>
      </c>
      <c r="D2177" t="s">
        <v>355</v>
      </c>
      <c r="E2177">
        <v>2039</v>
      </c>
      <c r="F2177">
        <v>0</v>
      </c>
      <c r="G2177">
        <v>8.9999999999999993E-3</v>
      </c>
      <c r="H2177" s="2" t="str">
        <f t="shared" si="33"/>
        <v>EG_WINDONNR</v>
      </c>
    </row>
    <row r="2178" spans="1:8" x14ac:dyDescent="0.25">
      <c r="A2178" t="s">
        <v>21</v>
      </c>
      <c r="B2178" t="s">
        <v>6</v>
      </c>
      <c r="C2178" t="s">
        <v>12</v>
      </c>
      <c r="D2178" t="s">
        <v>355</v>
      </c>
      <c r="E2178">
        <v>2040</v>
      </c>
      <c r="F2178">
        <v>0</v>
      </c>
      <c r="G2178">
        <v>8.9999999999999993E-3</v>
      </c>
      <c r="H2178" s="2" t="str">
        <f t="shared" si="33"/>
        <v>EG_WINDONNR</v>
      </c>
    </row>
    <row r="2179" spans="1:8" x14ac:dyDescent="0.25">
      <c r="A2179" t="s">
        <v>21</v>
      </c>
      <c r="B2179" t="s">
        <v>6</v>
      </c>
      <c r="C2179" t="s">
        <v>12</v>
      </c>
      <c r="D2179" t="s">
        <v>355</v>
      </c>
      <c r="E2179">
        <v>2041</v>
      </c>
      <c r="F2179">
        <v>0</v>
      </c>
      <c r="G2179">
        <v>8.9999999999999993E-3</v>
      </c>
      <c r="H2179" s="2" t="str">
        <f t="shared" ref="H2179:H2242" si="34">_xlfn.CONCAT(A2179,C2179)</f>
        <v>EG_WINDONNR</v>
      </c>
    </row>
    <row r="2180" spans="1:8" x14ac:dyDescent="0.25">
      <c r="A2180" t="s">
        <v>21</v>
      </c>
      <c r="B2180" t="s">
        <v>6</v>
      </c>
      <c r="C2180" t="s">
        <v>12</v>
      </c>
      <c r="D2180" t="s">
        <v>354</v>
      </c>
      <c r="E2180">
        <v>2024</v>
      </c>
      <c r="F2180">
        <v>2E-3</v>
      </c>
      <c r="G2180">
        <v>2E-3</v>
      </c>
      <c r="H2180" s="2" t="str">
        <f t="shared" si="34"/>
        <v>EG_WINDONNR</v>
      </c>
    </row>
    <row r="2181" spans="1:8" x14ac:dyDescent="0.25">
      <c r="A2181" t="s">
        <v>21</v>
      </c>
      <c r="B2181" t="s">
        <v>6</v>
      </c>
      <c r="C2181" t="s">
        <v>12</v>
      </c>
      <c r="D2181" t="s">
        <v>354</v>
      </c>
      <c r="E2181">
        <v>2025</v>
      </c>
      <c r="F2181">
        <v>2.9000000000000001E-2</v>
      </c>
      <c r="G2181">
        <v>2.9000000000000001E-2</v>
      </c>
      <c r="H2181" s="2" t="str">
        <f t="shared" si="34"/>
        <v>EG_WINDONNR</v>
      </c>
    </row>
    <row r="2182" spans="1:8" x14ac:dyDescent="0.25">
      <c r="A2182" t="s">
        <v>21</v>
      </c>
      <c r="B2182" t="s">
        <v>6</v>
      </c>
      <c r="C2182" t="s">
        <v>12</v>
      </c>
      <c r="D2182" t="s">
        <v>354</v>
      </c>
      <c r="E2182">
        <v>2026</v>
      </c>
      <c r="F2182">
        <v>0.61599999999999999</v>
      </c>
      <c r="G2182">
        <v>0.61599999999999999</v>
      </c>
      <c r="H2182" s="2" t="str">
        <f t="shared" si="34"/>
        <v>EG_WINDONNR</v>
      </c>
    </row>
    <row r="2183" spans="1:8" x14ac:dyDescent="0.25">
      <c r="A2183" t="s">
        <v>21</v>
      </c>
      <c r="B2183" t="s">
        <v>6</v>
      </c>
      <c r="C2183" t="s">
        <v>12</v>
      </c>
      <c r="D2183" t="s">
        <v>354</v>
      </c>
      <c r="E2183">
        <v>2027</v>
      </c>
      <c r="F2183">
        <v>0.70499999999999996</v>
      </c>
      <c r="G2183">
        <v>0.70499999999999996</v>
      </c>
      <c r="H2183" s="2" t="str">
        <f t="shared" si="34"/>
        <v>EG_WINDONNR</v>
      </c>
    </row>
    <row r="2184" spans="1:8" x14ac:dyDescent="0.25">
      <c r="A2184" t="s">
        <v>21</v>
      </c>
      <c r="B2184" t="s">
        <v>6</v>
      </c>
      <c r="C2184" t="s">
        <v>12</v>
      </c>
      <c r="D2184" t="s">
        <v>354</v>
      </c>
      <c r="E2184">
        <v>2028</v>
      </c>
      <c r="F2184">
        <v>0</v>
      </c>
      <c r="G2184">
        <v>4.8899999999999997</v>
      </c>
      <c r="H2184" s="2" t="str">
        <f t="shared" si="34"/>
        <v>EG_WINDONNR</v>
      </c>
    </row>
    <row r="2185" spans="1:8" x14ac:dyDescent="0.25">
      <c r="A2185" t="s">
        <v>21</v>
      </c>
      <c r="B2185" t="s">
        <v>6</v>
      </c>
      <c r="C2185" t="s">
        <v>12</v>
      </c>
      <c r="D2185" t="s">
        <v>354</v>
      </c>
      <c r="E2185">
        <v>2029</v>
      </c>
      <c r="F2185">
        <v>0</v>
      </c>
      <c r="G2185">
        <v>4.8899999999999997</v>
      </c>
      <c r="H2185" s="2" t="str">
        <f t="shared" si="34"/>
        <v>EG_WINDONNR</v>
      </c>
    </row>
    <row r="2186" spans="1:8" x14ac:dyDescent="0.25">
      <c r="A2186" t="s">
        <v>21</v>
      </c>
      <c r="B2186" t="s">
        <v>6</v>
      </c>
      <c r="C2186" t="s">
        <v>12</v>
      </c>
      <c r="D2186" t="s">
        <v>354</v>
      </c>
      <c r="E2186">
        <v>2030</v>
      </c>
      <c r="F2186">
        <v>0</v>
      </c>
      <c r="G2186">
        <v>4.8899999999999997</v>
      </c>
      <c r="H2186" s="2" t="str">
        <f t="shared" si="34"/>
        <v>EG_WINDONNR</v>
      </c>
    </row>
    <row r="2187" spans="1:8" x14ac:dyDescent="0.25">
      <c r="A2187" t="s">
        <v>21</v>
      </c>
      <c r="B2187" t="s">
        <v>6</v>
      </c>
      <c r="C2187" t="s">
        <v>12</v>
      </c>
      <c r="D2187" t="s">
        <v>354</v>
      </c>
      <c r="E2187">
        <v>2031</v>
      </c>
      <c r="F2187">
        <v>0</v>
      </c>
      <c r="G2187">
        <v>4.8899999999999997</v>
      </c>
      <c r="H2187" s="2" t="str">
        <f t="shared" si="34"/>
        <v>EG_WINDONNR</v>
      </c>
    </row>
    <row r="2188" spans="1:8" x14ac:dyDescent="0.25">
      <c r="A2188" t="s">
        <v>21</v>
      </c>
      <c r="B2188" t="s">
        <v>6</v>
      </c>
      <c r="C2188" t="s">
        <v>12</v>
      </c>
      <c r="D2188" t="s">
        <v>354</v>
      </c>
      <c r="E2188">
        <v>2032</v>
      </c>
      <c r="F2188">
        <v>0</v>
      </c>
      <c r="G2188">
        <v>5.3789999999999996</v>
      </c>
      <c r="H2188" s="2" t="str">
        <f t="shared" si="34"/>
        <v>EG_WINDONNR</v>
      </c>
    </row>
    <row r="2189" spans="1:8" x14ac:dyDescent="0.25">
      <c r="A2189" t="s">
        <v>21</v>
      </c>
      <c r="B2189" t="s">
        <v>6</v>
      </c>
      <c r="C2189" t="s">
        <v>12</v>
      </c>
      <c r="D2189" t="s">
        <v>354</v>
      </c>
      <c r="E2189">
        <v>2033</v>
      </c>
      <c r="F2189">
        <v>0</v>
      </c>
      <c r="G2189">
        <v>5.3789999999999996</v>
      </c>
      <c r="H2189" s="2" t="str">
        <f t="shared" si="34"/>
        <v>EG_WINDONNR</v>
      </c>
    </row>
    <row r="2190" spans="1:8" x14ac:dyDescent="0.25">
      <c r="A2190" t="s">
        <v>21</v>
      </c>
      <c r="B2190" t="s">
        <v>6</v>
      </c>
      <c r="C2190" t="s">
        <v>12</v>
      </c>
      <c r="D2190" t="s">
        <v>354</v>
      </c>
      <c r="E2190">
        <v>2034</v>
      </c>
      <c r="F2190">
        <v>0</v>
      </c>
      <c r="G2190">
        <v>5.3789999999999996</v>
      </c>
      <c r="H2190" s="2" t="str">
        <f t="shared" si="34"/>
        <v>EG_WINDONNR</v>
      </c>
    </row>
    <row r="2191" spans="1:8" x14ac:dyDescent="0.25">
      <c r="A2191" t="s">
        <v>21</v>
      </c>
      <c r="B2191" t="s">
        <v>6</v>
      </c>
      <c r="C2191" t="s">
        <v>12</v>
      </c>
      <c r="D2191" t="s">
        <v>354</v>
      </c>
      <c r="E2191">
        <v>2035</v>
      </c>
      <c r="F2191">
        <v>0</v>
      </c>
      <c r="G2191">
        <v>5.3789999999999996</v>
      </c>
      <c r="H2191" s="2" t="str">
        <f t="shared" si="34"/>
        <v>EG_WINDONNR</v>
      </c>
    </row>
    <row r="2192" spans="1:8" x14ac:dyDescent="0.25">
      <c r="A2192" t="s">
        <v>21</v>
      </c>
      <c r="B2192" t="s">
        <v>6</v>
      </c>
      <c r="C2192" t="s">
        <v>12</v>
      </c>
      <c r="D2192" t="s">
        <v>354</v>
      </c>
      <c r="E2192">
        <v>2036</v>
      </c>
      <c r="F2192">
        <v>0</v>
      </c>
      <c r="G2192">
        <v>5.3789999999999996</v>
      </c>
      <c r="H2192" s="2" t="str">
        <f t="shared" si="34"/>
        <v>EG_WINDONNR</v>
      </c>
    </row>
    <row r="2193" spans="1:8" x14ac:dyDescent="0.25">
      <c r="A2193" t="s">
        <v>21</v>
      </c>
      <c r="B2193" t="s">
        <v>6</v>
      </c>
      <c r="C2193" t="s">
        <v>12</v>
      </c>
      <c r="D2193" t="s">
        <v>354</v>
      </c>
      <c r="E2193">
        <v>2037</v>
      </c>
      <c r="F2193">
        <v>0</v>
      </c>
      <c r="G2193">
        <v>5.9169999999999998</v>
      </c>
      <c r="H2193" s="2" t="str">
        <f t="shared" si="34"/>
        <v>EG_WINDONNR</v>
      </c>
    </row>
    <row r="2194" spans="1:8" x14ac:dyDescent="0.25">
      <c r="A2194" t="s">
        <v>21</v>
      </c>
      <c r="B2194" t="s">
        <v>6</v>
      </c>
      <c r="C2194" t="s">
        <v>12</v>
      </c>
      <c r="D2194" t="s">
        <v>354</v>
      </c>
      <c r="E2194">
        <v>2038</v>
      </c>
      <c r="F2194">
        <v>0</v>
      </c>
      <c r="G2194">
        <v>5.9169999999999998</v>
      </c>
      <c r="H2194" s="2" t="str">
        <f t="shared" si="34"/>
        <v>EG_WINDONNR</v>
      </c>
    </row>
    <row r="2195" spans="1:8" x14ac:dyDescent="0.25">
      <c r="A2195" t="s">
        <v>21</v>
      </c>
      <c r="B2195" t="s">
        <v>6</v>
      </c>
      <c r="C2195" t="s">
        <v>12</v>
      </c>
      <c r="D2195" t="s">
        <v>354</v>
      </c>
      <c r="E2195">
        <v>2039</v>
      </c>
      <c r="F2195">
        <v>0</v>
      </c>
      <c r="G2195">
        <v>5.9169999999999998</v>
      </c>
      <c r="H2195" s="2" t="str">
        <f t="shared" si="34"/>
        <v>EG_WINDONNR</v>
      </c>
    </row>
    <row r="2196" spans="1:8" x14ac:dyDescent="0.25">
      <c r="A2196" t="s">
        <v>21</v>
      </c>
      <c r="B2196" t="s">
        <v>6</v>
      </c>
      <c r="C2196" t="s">
        <v>12</v>
      </c>
      <c r="D2196" t="s">
        <v>354</v>
      </c>
      <c r="E2196">
        <v>2040</v>
      </c>
      <c r="F2196">
        <v>0</v>
      </c>
      <c r="G2196">
        <v>5.9169999999999998</v>
      </c>
      <c r="H2196" s="2" t="str">
        <f t="shared" si="34"/>
        <v>EG_WINDONNR</v>
      </c>
    </row>
    <row r="2197" spans="1:8" x14ac:dyDescent="0.25">
      <c r="A2197" t="s">
        <v>21</v>
      </c>
      <c r="B2197" t="s">
        <v>6</v>
      </c>
      <c r="C2197" t="s">
        <v>12</v>
      </c>
      <c r="D2197" t="s">
        <v>354</v>
      </c>
      <c r="E2197">
        <v>2041</v>
      </c>
      <c r="F2197">
        <v>0</v>
      </c>
      <c r="G2197">
        <v>5.9169999999999998</v>
      </c>
      <c r="H2197" s="2" t="str">
        <f t="shared" si="34"/>
        <v>EG_WINDONNR</v>
      </c>
    </row>
    <row r="2198" spans="1:8" x14ac:dyDescent="0.25">
      <c r="A2198" t="s">
        <v>21</v>
      </c>
      <c r="B2198" t="s">
        <v>6</v>
      </c>
      <c r="C2198" t="s">
        <v>12</v>
      </c>
      <c r="D2198" t="s">
        <v>353</v>
      </c>
      <c r="E2198">
        <v>2024</v>
      </c>
      <c r="F2198">
        <v>0</v>
      </c>
      <c r="G2198">
        <v>0</v>
      </c>
      <c r="H2198" s="2" t="str">
        <f t="shared" si="34"/>
        <v>EG_WINDONNR</v>
      </c>
    </row>
    <row r="2199" spans="1:8" x14ac:dyDescent="0.25">
      <c r="A2199" t="s">
        <v>21</v>
      </c>
      <c r="B2199" t="s">
        <v>6</v>
      </c>
      <c r="C2199" t="s">
        <v>12</v>
      </c>
      <c r="D2199" t="s">
        <v>353</v>
      </c>
      <c r="E2199">
        <v>2025</v>
      </c>
      <c r="F2199">
        <v>0</v>
      </c>
      <c r="G2199">
        <v>0</v>
      </c>
      <c r="H2199" s="2" t="str">
        <f t="shared" si="34"/>
        <v>EG_WINDONNR</v>
      </c>
    </row>
    <row r="2200" spans="1:8" x14ac:dyDescent="0.25">
      <c r="A2200" t="s">
        <v>21</v>
      </c>
      <c r="B2200" t="s">
        <v>6</v>
      </c>
      <c r="C2200" t="s">
        <v>12</v>
      </c>
      <c r="D2200" t="s">
        <v>353</v>
      </c>
      <c r="E2200">
        <v>2026</v>
      </c>
      <c r="F2200">
        <v>0</v>
      </c>
      <c r="G2200">
        <v>0</v>
      </c>
      <c r="H2200" s="2" t="str">
        <f t="shared" si="34"/>
        <v>EG_WINDONNR</v>
      </c>
    </row>
    <row r="2201" spans="1:8" x14ac:dyDescent="0.25">
      <c r="A2201" t="s">
        <v>21</v>
      </c>
      <c r="B2201" t="s">
        <v>6</v>
      </c>
      <c r="C2201" t="s">
        <v>12</v>
      </c>
      <c r="D2201" t="s">
        <v>353</v>
      </c>
      <c r="E2201">
        <v>2027</v>
      </c>
      <c r="F2201">
        <v>0</v>
      </c>
      <c r="G2201">
        <v>0</v>
      </c>
      <c r="H2201" s="2" t="str">
        <f t="shared" si="34"/>
        <v>EG_WINDONNR</v>
      </c>
    </row>
    <row r="2202" spans="1:8" x14ac:dyDescent="0.25">
      <c r="A2202" t="s">
        <v>21</v>
      </c>
      <c r="B2202" t="s">
        <v>6</v>
      </c>
      <c r="C2202" t="s">
        <v>12</v>
      </c>
      <c r="D2202" t="s">
        <v>353</v>
      </c>
      <c r="E2202">
        <v>2028</v>
      </c>
      <c r="F2202">
        <v>0</v>
      </c>
      <c r="G2202">
        <v>8.9999999999999993E-3</v>
      </c>
      <c r="H2202" s="2" t="str">
        <f t="shared" si="34"/>
        <v>EG_WINDONNR</v>
      </c>
    </row>
    <row r="2203" spans="1:8" x14ac:dyDescent="0.25">
      <c r="A2203" t="s">
        <v>21</v>
      </c>
      <c r="B2203" t="s">
        <v>6</v>
      </c>
      <c r="C2203" t="s">
        <v>12</v>
      </c>
      <c r="D2203" t="s">
        <v>353</v>
      </c>
      <c r="E2203">
        <v>2029</v>
      </c>
      <c r="F2203">
        <v>0</v>
      </c>
      <c r="G2203">
        <v>8.9999999999999993E-3</v>
      </c>
      <c r="H2203" s="2" t="str">
        <f t="shared" si="34"/>
        <v>EG_WINDONNR</v>
      </c>
    </row>
    <row r="2204" spans="1:8" x14ac:dyDescent="0.25">
      <c r="A2204" t="s">
        <v>21</v>
      </c>
      <c r="B2204" t="s">
        <v>6</v>
      </c>
      <c r="C2204" t="s">
        <v>12</v>
      </c>
      <c r="D2204" t="s">
        <v>353</v>
      </c>
      <c r="E2204">
        <v>2030</v>
      </c>
      <c r="F2204">
        <v>0</v>
      </c>
      <c r="G2204">
        <v>8.9999999999999993E-3</v>
      </c>
      <c r="H2204" s="2" t="str">
        <f t="shared" si="34"/>
        <v>EG_WINDONNR</v>
      </c>
    </row>
    <row r="2205" spans="1:8" x14ac:dyDescent="0.25">
      <c r="A2205" t="s">
        <v>21</v>
      </c>
      <c r="B2205" t="s">
        <v>6</v>
      </c>
      <c r="C2205" t="s">
        <v>12</v>
      </c>
      <c r="D2205" t="s">
        <v>353</v>
      </c>
      <c r="E2205">
        <v>2031</v>
      </c>
      <c r="F2205">
        <v>0</v>
      </c>
      <c r="G2205">
        <v>8.9999999999999993E-3</v>
      </c>
      <c r="H2205" s="2" t="str">
        <f t="shared" si="34"/>
        <v>EG_WINDONNR</v>
      </c>
    </row>
    <row r="2206" spans="1:8" x14ac:dyDescent="0.25">
      <c r="A2206" t="s">
        <v>21</v>
      </c>
      <c r="B2206" t="s">
        <v>6</v>
      </c>
      <c r="C2206" t="s">
        <v>12</v>
      </c>
      <c r="D2206" t="s">
        <v>353</v>
      </c>
      <c r="E2206">
        <v>2032</v>
      </c>
      <c r="F2206">
        <v>0</v>
      </c>
      <c r="G2206">
        <v>0.01</v>
      </c>
      <c r="H2206" s="2" t="str">
        <f t="shared" si="34"/>
        <v>EG_WINDONNR</v>
      </c>
    </row>
    <row r="2207" spans="1:8" x14ac:dyDescent="0.25">
      <c r="A2207" t="s">
        <v>21</v>
      </c>
      <c r="B2207" t="s">
        <v>6</v>
      </c>
      <c r="C2207" t="s">
        <v>12</v>
      </c>
      <c r="D2207" t="s">
        <v>353</v>
      </c>
      <c r="E2207">
        <v>2033</v>
      </c>
      <c r="F2207">
        <v>0</v>
      </c>
      <c r="G2207">
        <v>0.01</v>
      </c>
      <c r="H2207" s="2" t="str">
        <f t="shared" si="34"/>
        <v>EG_WINDONNR</v>
      </c>
    </row>
    <row r="2208" spans="1:8" x14ac:dyDescent="0.25">
      <c r="A2208" t="s">
        <v>21</v>
      </c>
      <c r="B2208" t="s">
        <v>6</v>
      </c>
      <c r="C2208" t="s">
        <v>12</v>
      </c>
      <c r="D2208" t="s">
        <v>353</v>
      </c>
      <c r="E2208">
        <v>2034</v>
      </c>
      <c r="F2208">
        <v>0</v>
      </c>
      <c r="G2208">
        <v>0.01</v>
      </c>
      <c r="H2208" s="2" t="str">
        <f t="shared" si="34"/>
        <v>EG_WINDONNR</v>
      </c>
    </row>
    <row r="2209" spans="1:8" x14ac:dyDescent="0.25">
      <c r="A2209" t="s">
        <v>21</v>
      </c>
      <c r="B2209" t="s">
        <v>6</v>
      </c>
      <c r="C2209" t="s">
        <v>12</v>
      </c>
      <c r="D2209" t="s">
        <v>353</v>
      </c>
      <c r="E2209">
        <v>2035</v>
      </c>
      <c r="F2209">
        <v>0</v>
      </c>
      <c r="G2209">
        <v>0.01</v>
      </c>
      <c r="H2209" s="2" t="str">
        <f t="shared" si="34"/>
        <v>EG_WINDONNR</v>
      </c>
    </row>
    <row r="2210" spans="1:8" x14ac:dyDescent="0.25">
      <c r="A2210" t="s">
        <v>21</v>
      </c>
      <c r="B2210" t="s">
        <v>6</v>
      </c>
      <c r="C2210" t="s">
        <v>12</v>
      </c>
      <c r="D2210" t="s">
        <v>353</v>
      </c>
      <c r="E2210">
        <v>2036</v>
      </c>
      <c r="F2210">
        <v>0</v>
      </c>
      <c r="G2210">
        <v>0.01</v>
      </c>
      <c r="H2210" s="2" t="str">
        <f t="shared" si="34"/>
        <v>EG_WINDONNR</v>
      </c>
    </row>
    <row r="2211" spans="1:8" x14ac:dyDescent="0.25">
      <c r="A2211" t="s">
        <v>21</v>
      </c>
      <c r="B2211" t="s">
        <v>6</v>
      </c>
      <c r="C2211" t="s">
        <v>12</v>
      </c>
      <c r="D2211" t="s">
        <v>353</v>
      </c>
      <c r="E2211">
        <v>2037</v>
      </c>
      <c r="F2211">
        <v>0</v>
      </c>
      <c r="G2211">
        <v>1.0999999999999999E-2</v>
      </c>
      <c r="H2211" s="2" t="str">
        <f t="shared" si="34"/>
        <v>EG_WINDONNR</v>
      </c>
    </row>
    <row r="2212" spans="1:8" x14ac:dyDescent="0.25">
      <c r="A2212" t="s">
        <v>21</v>
      </c>
      <c r="B2212" t="s">
        <v>6</v>
      </c>
      <c r="C2212" t="s">
        <v>12</v>
      </c>
      <c r="D2212" t="s">
        <v>353</v>
      </c>
      <c r="E2212">
        <v>2038</v>
      </c>
      <c r="F2212">
        <v>0</v>
      </c>
      <c r="G2212">
        <v>1.0999999999999999E-2</v>
      </c>
      <c r="H2212" s="2" t="str">
        <f t="shared" si="34"/>
        <v>EG_WINDONNR</v>
      </c>
    </row>
    <row r="2213" spans="1:8" x14ac:dyDescent="0.25">
      <c r="A2213" t="s">
        <v>21</v>
      </c>
      <c r="B2213" t="s">
        <v>6</v>
      </c>
      <c r="C2213" t="s">
        <v>12</v>
      </c>
      <c r="D2213" t="s">
        <v>353</v>
      </c>
      <c r="E2213">
        <v>2039</v>
      </c>
      <c r="F2213">
        <v>0</v>
      </c>
      <c r="G2213">
        <v>1.0999999999999999E-2</v>
      </c>
      <c r="H2213" s="2" t="str">
        <f t="shared" si="34"/>
        <v>EG_WINDONNR</v>
      </c>
    </row>
    <row r="2214" spans="1:8" x14ac:dyDescent="0.25">
      <c r="A2214" t="s">
        <v>21</v>
      </c>
      <c r="B2214" t="s">
        <v>6</v>
      </c>
      <c r="C2214" t="s">
        <v>12</v>
      </c>
      <c r="D2214" t="s">
        <v>353</v>
      </c>
      <c r="E2214">
        <v>2040</v>
      </c>
      <c r="F2214">
        <v>0</v>
      </c>
      <c r="G2214">
        <v>1.0999999999999999E-2</v>
      </c>
      <c r="H2214" s="2" t="str">
        <f t="shared" si="34"/>
        <v>EG_WINDONNR</v>
      </c>
    </row>
    <row r="2215" spans="1:8" x14ac:dyDescent="0.25">
      <c r="A2215" t="s">
        <v>21</v>
      </c>
      <c r="B2215" t="s">
        <v>6</v>
      </c>
      <c r="C2215" t="s">
        <v>12</v>
      </c>
      <c r="D2215" t="s">
        <v>353</v>
      </c>
      <c r="E2215">
        <v>2041</v>
      </c>
      <c r="F2215">
        <v>0</v>
      </c>
      <c r="G2215">
        <v>1.0999999999999999E-2</v>
      </c>
      <c r="H2215" s="2" t="str">
        <f t="shared" si="34"/>
        <v>EG_WINDONNR</v>
      </c>
    </row>
    <row r="2216" spans="1:8" x14ac:dyDescent="0.25">
      <c r="A2216" t="s">
        <v>21</v>
      </c>
      <c r="B2216" t="s">
        <v>6</v>
      </c>
      <c r="C2216" t="s">
        <v>12</v>
      </c>
      <c r="D2216" t="s">
        <v>352</v>
      </c>
      <c r="E2216">
        <v>2024</v>
      </c>
      <c r="F2216">
        <v>0</v>
      </c>
      <c r="G2216">
        <v>0</v>
      </c>
      <c r="H2216" s="2" t="str">
        <f t="shared" si="34"/>
        <v>EG_WINDONNR</v>
      </c>
    </row>
    <row r="2217" spans="1:8" x14ac:dyDescent="0.25">
      <c r="A2217" t="s">
        <v>21</v>
      </c>
      <c r="B2217" t="s">
        <v>6</v>
      </c>
      <c r="C2217" t="s">
        <v>12</v>
      </c>
      <c r="D2217" t="s">
        <v>352</v>
      </c>
      <c r="E2217">
        <v>2025</v>
      </c>
      <c r="F2217">
        <v>0</v>
      </c>
      <c r="G2217">
        <v>0</v>
      </c>
      <c r="H2217" s="2" t="str">
        <f t="shared" si="34"/>
        <v>EG_WINDONNR</v>
      </c>
    </row>
    <row r="2218" spans="1:8" x14ac:dyDescent="0.25">
      <c r="A2218" t="s">
        <v>21</v>
      </c>
      <c r="B2218" t="s">
        <v>6</v>
      </c>
      <c r="C2218" t="s">
        <v>12</v>
      </c>
      <c r="D2218" t="s">
        <v>352</v>
      </c>
      <c r="E2218">
        <v>2026</v>
      </c>
      <c r="F2218">
        <v>0</v>
      </c>
      <c r="G2218">
        <v>0</v>
      </c>
      <c r="H2218" s="2" t="str">
        <f t="shared" si="34"/>
        <v>EG_WINDONNR</v>
      </c>
    </row>
    <row r="2219" spans="1:8" x14ac:dyDescent="0.25">
      <c r="A2219" t="s">
        <v>21</v>
      </c>
      <c r="B2219" t="s">
        <v>6</v>
      </c>
      <c r="C2219" t="s">
        <v>12</v>
      </c>
      <c r="D2219" t="s">
        <v>352</v>
      </c>
      <c r="E2219">
        <v>2027</v>
      </c>
      <c r="F2219">
        <v>0</v>
      </c>
      <c r="G2219">
        <v>0</v>
      </c>
      <c r="H2219" s="2" t="str">
        <f t="shared" si="34"/>
        <v>EG_WINDONNR</v>
      </c>
    </row>
    <row r="2220" spans="1:8" x14ac:dyDescent="0.25">
      <c r="A2220" t="s">
        <v>21</v>
      </c>
      <c r="B2220" t="s">
        <v>6</v>
      </c>
      <c r="C2220" t="s">
        <v>12</v>
      </c>
      <c r="D2220" t="s">
        <v>352</v>
      </c>
      <c r="E2220">
        <v>2028</v>
      </c>
      <c r="F2220">
        <v>0</v>
      </c>
      <c r="G2220">
        <v>1E-3</v>
      </c>
      <c r="H2220" s="2" t="str">
        <f t="shared" si="34"/>
        <v>EG_WINDONNR</v>
      </c>
    </row>
    <row r="2221" spans="1:8" x14ac:dyDescent="0.25">
      <c r="A2221" t="s">
        <v>21</v>
      </c>
      <c r="B2221" t="s">
        <v>6</v>
      </c>
      <c r="C2221" t="s">
        <v>12</v>
      </c>
      <c r="D2221" t="s">
        <v>352</v>
      </c>
      <c r="E2221">
        <v>2029</v>
      </c>
      <c r="F2221">
        <v>0</v>
      </c>
      <c r="G2221">
        <v>1E-3</v>
      </c>
      <c r="H2221" s="2" t="str">
        <f t="shared" si="34"/>
        <v>EG_WINDONNR</v>
      </c>
    </row>
    <row r="2222" spans="1:8" x14ac:dyDescent="0.25">
      <c r="A2222" t="s">
        <v>21</v>
      </c>
      <c r="B2222" t="s">
        <v>6</v>
      </c>
      <c r="C2222" t="s">
        <v>12</v>
      </c>
      <c r="D2222" t="s">
        <v>352</v>
      </c>
      <c r="E2222">
        <v>2030</v>
      </c>
      <c r="F2222">
        <v>0</v>
      </c>
      <c r="G2222">
        <v>1E-3</v>
      </c>
      <c r="H2222" s="2" t="str">
        <f t="shared" si="34"/>
        <v>EG_WINDONNR</v>
      </c>
    </row>
    <row r="2223" spans="1:8" x14ac:dyDescent="0.25">
      <c r="A2223" t="s">
        <v>21</v>
      </c>
      <c r="B2223" t="s">
        <v>6</v>
      </c>
      <c r="C2223" t="s">
        <v>12</v>
      </c>
      <c r="D2223" t="s">
        <v>352</v>
      </c>
      <c r="E2223">
        <v>2031</v>
      </c>
      <c r="F2223">
        <v>0</v>
      </c>
      <c r="G2223">
        <v>1E-3</v>
      </c>
      <c r="H2223" s="2" t="str">
        <f t="shared" si="34"/>
        <v>EG_WINDONNR</v>
      </c>
    </row>
    <row r="2224" spans="1:8" x14ac:dyDescent="0.25">
      <c r="A2224" t="s">
        <v>21</v>
      </c>
      <c r="B2224" t="s">
        <v>6</v>
      </c>
      <c r="C2224" t="s">
        <v>12</v>
      </c>
      <c r="D2224" t="s">
        <v>352</v>
      </c>
      <c r="E2224">
        <v>2032</v>
      </c>
      <c r="F2224">
        <v>0</v>
      </c>
      <c r="G2224">
        <v>1E-3</v>
      </c>
      <c r="H2224" s="2" t="str">
        <f t="shared" si="34"/>
        <v>EG_WINDONNR</v>
      </c>
    </row>
    <row r="2225" spans="1:8" x14ac:dyDescent="0.25">
      <c r="A2225" t="s">
        <v>21</v>
      </c>
      <c r="B2225" t="s">
        <v>6</v>
      </c>
      <c r="C2225" t="s">
        <v>12</v>
      </c>
      <c r="D2225" t="s">
        <v>352</v>
      </c>
      <c r="E2225">
        <v>2033</v>
      </c>
      <c r="F2225">
        <v>0</v>
      </c>
      <c r="G2225">
        <v>1E-3</v>
      </c>
      <c r="H2225" s="2" t="str">
        <f t="shared" si="34"/>
        <v>EG_WINDONNR</v>
      </c>
    </row>
    <row r="2226" spans="1:8" x14ac:dyDescent="0.25">
      <c r="A2226" t="s">
        <v>21</v>
      </c>
      <c r="B2226" t="s">
        <v>6</v>
      </c>
      <c r="C2226" t="s">
        <v>12</v>
      </c>
      <c r="D2226" t="s">
        <v>352</v>
      </c>
      <c r="E2226">
        <v>2034</v>
      </c>
      <c r="F2226">
        <v>0</v>
      </c>
      <c r="G2226">
        <v>1E-3</v>
      </c>
      <c r="H2226" s="2" t="str">
        <f t="shared" si="34"/>
        <v>EG_WINDONNR</v>
      </c>
    </row>
    <row r="2227" spans="1:8" x14ac:dyDescent="0.25">
      <c r="A2227" t="s">
        <v>21</v>
      </c>
      <c r="B2227" t="s">
        <v>6</v>
      </c>
      <c r="C2227" t="s">
        <v>12</v>
      </c>
      <c r="D2227" t="s">
        <v>352</v>
      </c>
      <c r="E2227">
        <v>2035</v>
      </c>
      <c r="F2227">
        <v>0</v>
      </c>
      <c r="G2227">
        <v>1E-3</v>
      </c>
      <c r="H2227" s="2" t="str">
        <f t="shared" si="34"/>
        <v>EG_WINDONNR</v>
      </c>
    </row>
    <row r="2228" spans="1:8" x14ac:dyDescent="0.25">
      <c r="A2228" t="s">
        <v>21</v>
      </c>
      <c r="B2228" t="s">
        <v>6</v>
      </c>
      <c r="C2228" t="s">
        <v>12</v>
      </c>
      <c r="D2228" t="s">
        <v>352</v>
      </c>
      <c r="E2228">
        <v>2036</v>
      </c>
      <c r="F2228">
        <v>0</v>
      </c>
      <c r="G2228">
        <v>1E-3</v>
      </c>
      <c r="H2228" s="2" t="str">
        <f t="shared" si="34"/>
        <v>EG_WINDONNR</v>
      </c>
    </row>
    <row r="2229" spans="1:8" x14ac:dyDescent="0.25">
      <c r="A2229" t="s">
        <v>21</v>
      </c>
      <c r="B2229" t="s">
        <v>6</v>
      </c>
      <c r="C2229" t="s">
        <v>12</v>
      </c>
      <c r="D2229" t="s">
        <v>352</v>
      </c>
      <c r="E2229">
        <v>2037</v>
      </c>
      <c r="F2229">
        <v>0</v>
      </c>
      <c r="G2229">
        <v>1E-3</v>
      </c>
      <c r="H2229" s="2" t="str">
        <f t="shared" si="34"/>
        <v>EG_WINDONNR</v>
      </c>
    </row>
    <row r="2230" spans="1:8" x14ac:dyDescent="0.25">
      <c r="A2230" t="s">
        <v>21</v>
      </c>
      <c r="B2230" t="s">
        <v>6</v>
      </c>
      <c r="C2230" t="s">
        <v>12</v>
      </c>
      <c r="D2230" t="s">
        <v>352</v>
      </c>
      <c r="E2230">
        <v>2038</v>
      </c>
      <c r="F2230">
        <v>0</v>
      </c>
      <c r="G2230">
        <v>1E-3</v>
      </c>
      <c r="H2230" s="2" t="str">
        <f t="shared" si="34"/>
        <v>EG_WINDONNR</v>
      </c>
    </row>
    <row r="2231" spans="1:8" x14ac:dyDescent="0.25">
      <c r="A2231" t="s">
        <v>21</v>
      </c>
      <c r="B2231" t="s">
        <v>6</v>
      </c>
      <c r="C2231" t="s">
        <v>12</v>
      </c>
      <c r="D2231" t="s">
        <v>352</v>
      </c>
      <c r="E2231">
        <v>2039</v>
      </c>
      <c r="F2231">
        <v>0</v>
      </c>
      <c r="G2231">
        <v>1E-3</v>
      </c>
      <c r="H2231" s="2" t="str">
        <f t="shared" si="34"/>
        <v>EG_WINDONNR</v>
      </c>
    </row>
    <row r="2232" spans="1:8" x14ac:dyDescent="0.25">
      <c r="A2232" t="s">
        <v>21</v>
      </c>
      <c r="B2232" t="s">
        <v>6</v>
      </c>
      <c r="C2232" t="s">
        <v>12</v>
      </c>
      <c r="D2232" t="s">
        <v>352</v>
      </c>
      <c r="E2232">
        <v>2040</v>
      </c>
      <c r="F2232">
        <v>0</v>
      </c>
      <c r="G2232">
        <v>1E-3</v>
      </c>
      <c r="H2232" s="2" t="str">
        <f t="shared" si="34"/>
        <v>EG_WINDONNR</v>
      </c>
    </row>
    <row r="2233" spans="1:8" x14ac:dyDescent="0.25">
      <c r="A2233" t="s">
        <v>21</v>
      </c>
      <c r="B2233" t="s">
        <v>6</v>
      </c>
      <c r="C2233" t="s">
        <v>12</v>
      </c>
      <c r="D2233" t="s">
        <v>352</v>
      </c>
      <c r="E2233">
        <v>2041</v>
      </c>
      <c r="F2233">
        <v>0</v>
      </c>
      <c r="G2233">
        <v>1E-3</v>
      </c>
      <c r="H2233" s="2" t="str">
        <f t="shared" si="34"/>
        <v>EG_WINDONNR</v>
      </c>
    </row>
    <row r="2234" spans="1:8" x14ac:dyDescent="0.25">
      <c r="A2234" t="s">
        <v>21</v>
      </c>
      <c r="B2234" t="s">
        <v>6</v>
      </c>
      <c r="C2234" t="s">
        <v>10</v>
      </c>
      <c r="D2234" t="s">
        <v>372</v>
      </c>
      <c r="E2234">
        <v>2024</v>
      </c>
      <c r="F2234">
        <v>0</v>
      </c>
      <c r="G2234">
        <v>0</v>
      </c>
      <c r="H2234" s="2" t="str">
        <f t="shared" si="34"/>
        <v>EG_WINDONER</v>
      </c>
    </row>
    <row r="2235" spans="1:8" x14ac:dyDescent="0.25">
      <c r="A2235" t="s">
        <v>21</v>
      </c>
      <c r="B2235" t="s">
        <v>6</v>
      </c>
      <c r="C2235" t="s">
        <v>10</v>
      </c>
      <c r="D2235" t="s">
        <v>372</v>
      </c>
      <c r="E2235">
        <v>2025</v>
      </c>
      <c r="F2235">
        <v>0</v>
      </c>
      <c r="G2235">
        <v>0</v>
      </c>
      <c r="H2235" s="2" t="str">
        <f t="shared" si="34"/>
        <v>EG_WINDONER</v>
      </c>
    </row>
    <row r="2236" spans="1:8" x14ac:dyDescent="0.25">
      <c r="A2236" t="s">
        <v>21</v>
      </c>
      <c r="B2236" t="s">
        <v>6</v>
      </c>
      <c r="C2236" t="s">
        <v>10</v>
      </c>
      <c r="D2236" t="s">
        <v>372</v>
      </c>
      <c r="E2236">
        <v>2026</v>
      </c>
      <c r="F2236">
        <v>0</v>
      </c>
      <c r="G2236">
        <v>0</v>
      </c>
      <c r="H2236" s="2" t="str">
        <f t="shared" si="34"/>
        <v>EG_WINDONER</v>
      </c>
    </row>
    <row r="2237" spans="1:8" x14ac:dyDescent="0.25">
      <c r="A2237" t="s">
        <v>21</v>
      </c>
      <c r="B2237" t="s">
        <v>6</v>
      </c>
      <c r="C2237" t="s">
        <v>10</v>
      </c>
      <c r="D2237" t="s">
        <v>372</v>
      </c>
      <c r="E2237">
        <v>2027</v>
      </c>
      <c r="F2237">
        <v>0</v>
      </c>
      <c r="G2237">
        <v>0</v>
      </c>
      <c r="H2237" s="2" t="str">
        <f t="shared" si="34"/>
        <v>EG_WINDONER</v>
      </c>
    </row>
    <row r="2238" spans="1:8" x14ac:dyDescent="0.25">
      <c r="A2238" t="s">
        <v>21</v>
      </c>
      <c r="B2238" t="s">
        <v>6</v>
      </c>
      <c r="C2238" t="s">
        <v>10</v>
      </c>
      <c r="D2238" t="s">
        <v>372</v>
      </c>
      <c r="E2238">
        <v>2028</v>
      </c>
      <c r="F2238">
        <v>0</v>
      </c>
      <c r="G2238">
        <v>0</v>
      </c>
      <c r="H2238" s="2" t="str">
        <f t="shared" si="34"/>
        <v>EG_WINDONER</v>
      </c>
    </row>
    <row r="2239" spans="1:8" x14ac:dyDescent="0.25">
      <c r="A2239" t="s">
        <v>21</v>
      </c>
      <c r="B2239" t="s">
        <v>6</v>
      </c>
      <c r="C2239" t="s">
        <v>10</v>
      </c>
      <c r="D2239" t="s">
        <v>372</v>
      </c>
      <c r="E2239">
        <v>2029</v>
      </c>
      <c r="F2239">
        <v>0</v>
      </c>
      <c r="G2239">
        <v>0</v>
      </c>
      <c r="H2239" s="2" t="str">
        <f t="shared" si="34"/>
        <v>EG_WINDONER</v>
      </c>
    </row>
    <row r="2240" spans="1:8" x14ac:dyDescent="0.25">
      <c r="A2240" t="s">
        <v>21</v>
      </c>
      <c r="B2240" t="s">
        <v>6</v>
      </c>
      <c r="C2240" t="s">
        <v>10</v>
      </c>
      <c r="D2240" t="s">
        <v>372</v>
      </c>
      <c r="E2240">
        <v>2030</v>
      </c>
      <c r="F2240">
        <v>0</v>
      </c>
      <c r="G2240">
        <v>0</v>
      </c>
      <c r="H2240" s="2" t="str">
        <f t="shared" si="34"/>
        <v>EG_WINDONER</v>
      </c>
    </row>
    <row r="2241" spans="1:8" x14ac:dyDescent="0.25">
      <c r="A2241" t="s">
        <v>21</v>
      </c>
      <c r="B2241" t="s">
        <v>6</v>
      </c>
      <c r="C2241" t="s">
        <v>10</v>
      </c>
      <c r="D2241" t="s">
        <v>372</v>
      </c>
      <c r="E2241">
        <v>2031</v>
      </c>
      <c r="F2241">
        <v>0</v>
      </c>
      <c r="G2241">
        <v>0</v>
      </c>
      <c r="H2241" s="2" t="str">
        <f t="shared" si="34"/>
        <v>EG_WINDONER</v>
      </c>
    </row>
    <row r="2242" spans="1:8" x14ac:dyDescent="0.25">
      <c r="A2242" t="s">
        <v>21</v>
      </c>
      <c r="B2242" t="s">
        <v>6</v>
      </c>
      <c r="C2242" t="s">
        <v>10</v>
      </c>
      <c r="D2242" t="s">
        <v>372</v>
      </c>
      <c r="E2242">
        <v>2032</v>
      </c>
      <c r="F2242">
        <v>0</v>
      </c>
      <c r="G2242">
        <v>0</v>
      </c>
      <c r="H2242" s="2" t="str">
        <f t="shared" si="34"/>
        <v>EG_WINDONER</v>
      </c>
    </row>
    <row r="2243" spans="1:8" x14ac:dyDescent="0.25">
      <c r="A2243" t="s">
        <v>21</v>
      </c>
      <c r="B2243" t="s">
        <v>6</v>
      </c>
      <c r="C2243" t="s">
        <v>10</v>
      </c>
      <c r="D2243" t="s">
        <v>372</v>
      </c>
      <c r="E2243">
        <v>2033</v>
      </c>
      <c r="F2243">
        <v>0</v>
      </c>
      <c r="G2243">
        <v>0</v>
      </c>
      <c r="H2243" s="2" t="str">
        <f t="shared" ref="H2243:H2306" si="35">_xlfn.CONCAT(A2243,C2243)</f>
        <v>EG_WINDONER</v>
      </c>
    </row>
    <row r="2244" spans="1:8" x14ac:dyDescent="0.25">
      <c r="A2244" t="s">
        <v>21</v>
      </c>
      <c r="B2244" t="s">
        <v>6</v>
      </c>
      <c r="C2244" t="s">
        <v>10</v>
      </c>
      <c r="D2244" t="s">
        <v>372</v>
      </c>
      <c r="E2244">
        <v>2034</v>
      </c>
      <c r="F2244">
        <v>0</v>
      </c>
      <c r="G2244">
        <v>0</v>
      </c>
      <c r="H2244" s="2" t="str">
        <f t="shared" si="35"/>
        <v>EG_WINDONER</v>
      </c>
    </row>
    <row r="2245" spans="1:8" x14ac:dyDescent="0.25">
      <c r="A2245" t="s">
        <v>21</v>
      </c>
      <c r="B2245" t="s">
        <v>6</v>
      </c>
      <c r="C2245" t="s">
        <v>10</v>
      </c>
      <c r="D2245" t="s">
        <v>372</v>
      </c>
      <c r="E2245">
        <v>2035</v>
      </c>
      <c r="F2245">
        <v>0</v>
      </c>
      <c r="G2245">
        <v>0</v>
      </c>
      <c r="H2245" s="2" t="str">
        <f t="shared" si="35"/>
        <v>EG_WINDONER</v>
      </c>
    </row>
    <row r="2246" spans="1:8" x14ac:dyDescent="0.25">
      <c r="A2246" t="s">
        <v>21</v>
      </c>
      <c r="B2246" t="s">
        <v>6</v>
      </c>
      <c r="C2246" t="s">
        <v>10</v>
      </c>
      <c r="D2246" t="s">
        <v>372</v>
      </c>
      <c r="E2246">
        <v>2036</v>
      </c>
      <c r="F2246">
        <v>0</v>
      </c>
      <c r="G2246">
        <v>0</v>
      </c>
      <c r="H2246" s="2" t="str">
        <f t="shared" si="35"/>
        <v>EG_WINDONER</v>
      </c>
    </row>
    <row r="2247" spans="1:8" x14ac:dyDescent="0.25">
      <c r="A2247" t="s">
        <v>21</v>
      </c>
      <c r="B2247" t="s">
        <v>6</v>
      </c>
      <c r="C2247" t="s">
        <v>10</v>
      </c>
      <c r="D2247" t="s">
        <v>372</v>
      </c>
      <c r="E2247">
        <v>2037</v>
      </c>
      <c r="F2247">
        <v>0</v>
      </c>
      <c r="G2247">
        <v>0</v>
      </c>
      <c r="H2247" s="2" t="str">
        <f t="shared" si="35"/>
        <v>EG_WINDONER</v>
      </c>
    </row>
    <row r="2248" spans="1:8" x14ac:dyDescent="0.25">
      <c r="A2248" t="s">
        <v>21</v>
      </c>
      <c r="B2248" t="s">
        <v>6</v>
      </c>
      <c r="C2248" t="s">
        <v>10</v>
      </c>
      <c r="D2248" t="s">
        <v>372</v>
      </c>
      <c r="E2248">
        <v>2038</v>
      </c>
      <c r="F2248">
        <v>0</v>
      </c>
      <c r="G2248">
        <v>0</v>
      </c>
      <c r="H2248" s="2" t="str">
        <f t="shared" si="35"/>
        <v>EG_WINDONER</v>
      </c>
    </row>
    <row r="2249" spans="1:8" x14ac:dyDescent="0.25">
      <c r="A2249" t="s">
        <v>21</v>
      </c>
      <c r="B2249" t="s">
        <v>6</v>
      </c>
      <c r="C2249" t="s">
        <v>10</v>
      </c>
      <c r="D2249" t="s">
        <v>372</v>
      </c>
      <c r="E2249">
        <v>2039</v>
      </c>
      <c r="F2249">
        <v>0</v>
      </c>
      <c r="G2249">
        <v>0</v>
      </c>
      <c r="H2249" s="2" t="str">
        <f t="shared" si="35"/>
        <v>EG_WINDONER</v>
      </c>
    </row>
    <row r="2250" spans="1:8" x14ac:dyDescent="0.25">
      <c r="A2250" t="s">
        <v>21</v>
      </c>
      <c r="B2250" t="s">
        <v>6</v>
      </c>
      <c r="C2250" t="s">
        <v>10</v>
      </c>
      <c r="D2250" t="s">
        <v>372</v>
      </c>
      <c r="E2250">
        <v>2040</v>
      </c>
      <c r="F2250">
        <v>0</v>
      </c>
      <c r="G2250">
        <v>0</v>
      </c>
      <c r="H2250" s="2" t="str">
        <f t="shared" si="35"/>
        <v>EG_WINDONER</v>
      </c>
    </row>
    <row r="2251" spans="1:8" x14ac:dyDescent="0.25">
      <c r="A2251" t="s">
        <v>21</v>
      </c>
      <c r="B2251" t="s">
        <v>6</v>
      </c>
      <c r="C2251" t="s">
        <v>10</v>
      </c>
      <c r="D2251" t="s">
        <v>372</v>
      </c>
      <c r="E2251">
        <v>2041</v>
      </c>
      <c r="F2251">
        <v>0</v>
      </c>
      <c r="G2251">
        <v>0</v>
      </c>
      <c r="H2251" s="2" t="str">
        <f t="shared" si="35"/>
        <v>EG_WINDONER</v>
      </c>
    </row>
    <row r="2252" spans="1:8" x14ac:dyDescent="0.25">
      <c r="A2252" t="s">
        <v>23</v>
      </c>
      <c r="B2252" t="s">
        <v>6</v>
      </c>
      <c r="C2252" t="s">
        <v>10</v>
      </c>
      <c r="D2252" t="s">
        <v>376</v>
      </c>
      <c r="E2252">
        <v>2024</v>
      </c>
      <c r="F2252">
        <v>0</v>
      </c>
      <c r="G2252">
        <v>0</v>
      </c>
      <c r="H2252" s="2" t="str">
        <f t="shared" si="35"/>
        <v>EG_WINDOFFER</v>
      </c>
    </row>
    <row r="2253" spans="1:8" x14ac:dyDescent="0.25">
      <c r="A2253" t="s">
        <v>23</v>
      </c>
      <c r="B2253" t="s">
        <v>6</v>
      </c>
      <c r="C2253" t="s">
        <v>10</v>
      </c>
      <c r="D2253" t="s">
        <v>376</v>
      </c>
      <c r="E2253">
        <v>2025</v>
      </c>
      <c r="F2253">
        <v>0</v>
      </c>
      <c r="G2253">
        <v>0</v>
      </c>
      <c r="H2253" s="2" t="str">
        <f t="shared" si="35"/>
        <v>EG_WINDOFFER</v>
      </c>
    </row>
    <row r="2254" spans="1:8" x14ac:dyDescent="0.25">
      <c r="A2254" t="s">
        <v>23</v>
      </c>
      <c r="B2254" t="s">
        <v>6</v>
      </c>
      <c r="C2254" t="s">
        <v>10</v>
      </c>
      <c r="D2254" t="s">
        <v>376</v>
      </c>
      <c r="E2254">
        <v>2026</v>
      </c>
      <c r="F2254">
        <v>0</v>
      </c>
      <c r="G2254">
        <v>0</v>
      </c>
      <c r="H2254" s="2" t="str">
        <f t="shared" si="35"/>
        <v>EG_WINDOFFER</v>
      </c>
    </row>
    <row r="2255" spans="1:8" x14ac:dyDescent="0.25">
      <c r="A2255" t="s">
        <v>23</v>
      </c>
      <c r="B2255" t="s">
        <v>6</v>
      </c>
      <c r="C2255" t="s">
        <v>10</v>
      </c>
      <c r="D2255" t="s">
        <v>376</v>
      </c>
      <c r="E2255">
        <v>2027</v>
      </c>
      <c r="F2255">
        <v>0</v>
      </c>
      <c r="G2255">
        <v>0</v>
      </c>
      <c r="H2255" s="2" t="str">
        <f t="shared" si="35"/>
        <v>EG_WINDOFFER</v>
      </c>
    </row>
    <row r="2256" spans="1:8" x14ac:dyDescent="0.25">
      <c r="A2256" t="s">
        <v>23</v>
      </c>
      <c r="B2256" t="s">
        <v>6</v>
      </c>
      <c r="C2256" t="s">
        <v>10</v>
      </c>
      <c r="D2256" t="s">
        <v>376</v>
      </c>
      <c r="E2256">
        <v>2028</v>
      </c>
      <c r="F2256">
        <v>0</v>
      </c>
      <c r="G2256">
        <v>0</v>
      </c>
      <c r="H2256" s="2" t="str">
        <f t="shared" si="35"/>
        <v>EG_WINDOFFER</v>
      </c>
    </row>
    <row r="2257" spans="1:8" x14ac:dyDescent="0.25">
      <c r="A2257" t="s">
        <v>23</v>
      </c>
      <c r="B2257" t="s">
        <v>6</v>
      </c>
      <c r="C2257" t="s">
        <v>10</v>
      </c>
      <c r="D2257" t="s">
        <v>376</v>
      </c>
      <c r="E2257">
        <v>2029</v>
      </c>
      <c r="F2257">
        <v>0</v>
      </c>
      <c r="G2257">
        <v>0</v>
      </c>
      <c r="H2257" s="2" t="str">
        <f t="shared" si="35"/>
        <v>EG_WINDOFFER</v>
      </c>
    </row>
    <row r="2258" spans="1:8" x14ac:dyDescent="0.25">
      <c r="A2258" t="s">
        <v>23</v>
      </c>
      <c r="B2258" t="s">
        <v>6</v>
      </c>
      <c r="C2258" t="s">
        <v>10</v>
      </c>
      <c r="D2258" t="s">
        <v>376</v>
      </c>
      <c r="E2258">
        <v>2030</v>
      </c>
      <c r="F2258">
        <v>0</v>
      </c>
      <c r="G2258">
        <v>0</v>
      </c>
      <c r="H2258" s="2" t="str">
        <f t="shared" si="35"/>
        <v>EG_WINDOFFER</v>
      </c>
    </row>
    <row r="2259" spans="1:8" x14ac:dyDescent="0.25">
      <c r="A2259" t="s">
        <v>23</v>
      </c>
      <c r="B2259" t="s">
        <v>6</v>
      </c>
      <c r="C2259" t="s">
        <v>10</v>
      </c>
      <c r="D2259" t="s">
        <v>376</v>
      </c>
      <c r="E2259">
        <v>2031</v>
      </c>
      <c r="F2259">
        <v>0</v>
      </c>
      <c r="G2259">
        <v>0</v>
      </c>
      <c r="H2259" s="2" t="str">
        <f t="shared" si="35"/>
        <v>EG_WINDOFFER</v>
      </c>
    </row>
    <row r="2260" spans="1:8" x14ac:dyDescent="0.25">
      <c r="A2260" t="s">
        <v>23</v>
      </c>
      <c r="B2260" t="s">
        <v>6</v>
      </c>
      <c r="C2260" t="s">
        <v>10</v>
      </c>
      <c r="D2260" t="s">
        <v>376</v>
      </c>
      <c r="E2260">
        <v>2032</v>
      </c>
      <c r="F2260">
        <v>0</v>
      </c>
      <c r="G2260">
        <v>0</v>
      </c>
      <c r="H2260" s="2" t="str">
        <f t="shared" si="35"/>
        <v>EG_WINDOFFER</v>
      </c>
    </row>
    <row r="2261" spans="1:8" x14ac:dyDescent="0.25">
      <c r="A2261" t="s">
        <v>23</v>
      </c>
      <c r="B2261" t="s">
        <v>6</v>
      </c>
      <c r="C2261" t="s">
        <v>10</v>
      </c>
      <c r="D2261" t="s">
        <v>376</v>
      </c>
      <c r="E2261">
        <v>2033</v>
      </c>
      <c r="F2261">
        <v>0</v>
      </c>
      <c r="G2261">
        <v>0</v>
      </c>
      <c r="H2261" s="2" t="str">
        <f t="shared" si="35"/>
        <v>EG_WINDOFFER</v>
      </c>
    </row>
    <row r="2262" spans="1:8" x14ac:dyDescent="0.25">
      <c r="A2262" t="s">
        <v>23</v>
      </c>
      <c r="B2262" t="s">
        <v>6</v>
      </c>
      <c r="C2262" t="s">
        <v>10</v>
      </c>
      <c r="D2262" t="s">
        <v>376</v>
      </c>
      <c r="E2262">
        <v>2034</v>
      </c>
      <c r="F2262">
        <v>0</v>
      </c>
      <c r="G2262">
        <v>0</v>
      </c>
      <c r="H2262" s="2" t="str">
        <f t="shared" si="35"/>
        <v>EG_WINDOFFER</v>
      </c>
    </row>
    <row r="2263" spans="1:8" x14ac:dyDescent="0.25">
      <c r="A2263" t="s">
        <v>23</v>
      </c>
      <c r="B2263" t="s">
        <v>6</v>
      </c>
      <c r="C2263" t="s">
        <v>10</v>
      </c>
      <c r="D2263" t="s">
        <v>376</v>
      </c>
      <c r="E2263">
        <v>2035</v>
      </c>
      <c r="F2263">
        <v>0</v>
      </c>
      <c r="G2263">
        <v>0</v>
      </c>
      <c r="H2263" s="2" t="str">
        <f t="shared" si="35"/>
        <v>EG_WINDOFFER</v>
      </c>
    </row>
    <row r="2264" spans="1:8" x14ac:dyDescent="0.25">
      <c r="A2264" t="s">
        <v>23</v>
      </c>
      <c r="B2264" t="s">
        <v>6</v>
      </c>
      <c r="C2264" t="s">
        <v>10</v>
      </c>
      <c r="D2264" t="s">
        <v>376</v>
      </c>
      <c r="E2264">
        <v>2036</v>
      </c>
      <c r="F2264">
        <v>0</v>
      </c>
      <c r="G2264">
        <v>0</v>
      </c>
      <c r="H2264" s="2" t="str">
        <f t="shared" si="35"/>
        <v>EG_WINDOFFER</v>
      </c>
    </row>
    <row r="2265" spans="1:8" x14ac:dyDescent="0.25">
      <c r="A2265" t="s">
        <v>23</v>
      </c>
      <c r="B2265" t="s">
        <v>6</v>
      </c>
      <c r="C2265" t="s">
        <v>10</v>
      </c>
      <c r="D2265" t="s">
        <v>376</v>
      </c>
      <c r="E2265">
        <v>2037</v>
      </c>
      <c r="F2265">
        <v>0</v>
      </c>
      <c r="G2265">
        <v>0</v>
      </c>
      <c r="H2265" s="2" t="str">
        <f t="shared" si="35"/>
        <v>EG_WINDOFFER</v>
      </c>
    </row>
    <row r="2266" spans="1:8" x14ac:dyDescent="0.25">
      <c r="A2266" t="s">
        <v>23</v>
      </c>
      <c r="B2266" t="s">
        <v>6</v>
      </c>
      <c r="C2266" t="s">
        <v>10</v>
      </c>
      <c r="D2266" t="s">
        <v>376</v>
      </c>
      <c r="E2266">
        <v>2038</v>
      </c>
      <c r="F2266">
        <v>0</v>
      </c>
      <c r="G2266">
        <v>0</v>
      </c>
      <c r="H2266" s="2" t="str">
        <f t="shared" si="35"/>
        <v>EG_WINDOFFER</v>
      </c>
    </row>
    <row r="2267" spans="1:8" x14ac:dyDescent="0.25">
      <c r="A2267" t="s">
        <v>23</v>
      </c>
      <c r="B2267" t="s">
        <v>6</v>
      </c>
      <c r="C2267" t="s">
        <v>10</v>
      </c>
      <c r="D2267" t="s">
        <v>376</v>
      </c>
      <c r="E2267">
        <v>2039</v>
      </c>
      <c r="F2267">
        <v>0</v>
      </c>
      <c r="G2267">
        <v>0</v>
      </c>
      <c r="H2267" s="2" t="str">
        <f t="shared" si="35"/>
        <v>EG_WINDOFFER</v>
      </c>
    </row>
    <row r="2268" spans="1:8" x14ac:dyDescent="0.25">
      <c r="A2268" t="s">
        <v>23</v>
      </c>
      <c r="B2268" t="s">
        <v>6</v>
      </c>
      <c r="C2268" t="s">
        <v>10</v>
      </c>
      <c r="D2268" t="s">
        <v>376</v>
      </c>
      <c r="E2268">
        <v>2040</v>
      </c>
      <c r="F2268">
        <v>0</v>
      </c>
      <c r="G2268">
        <v>0</v>
      </c>
      <c r="H2268" s="2" t="str">
        <f t="shared" si="35"/>
        <v>EG_WINDOFFER</v>
      </c>
    </row>
    <row r="2269" spans="1:8" x14ac:dyDescent="0.25">
      <c r="A2269" t="s">
        <v>23</v>
      </c>
      <c r="B2269" t="s">
        <v>6</v>
      </c>
      <c r="C2269" t="s">
        <v>10</v>
      </c>
      <c r="D2269" t="s">
        <v>376</v>
      </c>
      <c r="E2269">
        <v>2041</v>
      </c>
      <c r="F2269">
        <v>0</v>
      </c>
      <c r="G2269">
        <v>0</v>
      </c>
      <c r="H2269" s="2" t="str">
        <f t="shared" si="35"/>
        <v>EG_WINDOFFER</v>
      </c>
    </row>
    <row r="2270" spans="1:8" x14ac:dyDescent="0.25">
      <c r="A2270" t="s">
        <v>23</v>
      </c>
      <c r="B2270" t="s">
        <v>6</v>
      </c>
      <c r="C2270" t="s">
        <v>10</v>
      </c>
      <c r="D2270" t="s">
        <v>375</v>
      </c>
      <c r="E2270">
        <v>2024</v>
      </c>
      <c r="F2270">
        <v>0</v>
      </c>
      <c r="G2270">
        <v>0</v>
      </c>
      <c r="H2270" s="2" t="str">
        <f t="shared" si="35"/>
        <v>EG_WINDOFFER</v>
      </c>
    </row>
    <row r="2271" spans="1:8" x14ac:dyDescent="0.25">
      <c r="A2271" t="s">
        <v>23</v>
      </c>
      <c r="B2271" t="s">
        <v>6</v>
      </c>
      <c r="C2271" t="s">
        <v>10</v>
      </c>
      <c r="D2271" t="s">
        <v>375</v>
      </c>
      <c r="E2271">
        <v>2025</v>
      </c>
      <c r="F2271">
        <v>0</v>
      </c>
      <c r="G2271">
        <v>0</v>
      </c>
      <c r="H2271" s="2" t="str">
        <f t="shared" si="35"/>
        <v>EG_WINDOFFER</v>
      </c>
    </row>
    <row r="2272" spans="1:8" x14ac:dyDescent="0.25">
      <c r="A2272" t="s">
        <v>23</v>
      </c>
      <c r="B2272" t="s">
        <v>6</v>
      </c>
      <c r="C2272" t="s">
        <v>10</v>
      </c>
      <c r="D2272" t="s">
        <v>375</v>
      </c>
      <c r="E2272">
        <v>2026</v>
      </c>
      <c r="F2272">
        <v>0</v>
      </c>
      <c r="G2272">
        <v>0</v>
      </c>
      <c r="H2272" s="2" t="str">
        <f t="shared" si="35"/>
        <v>EG_WINDOFFER</v>
      </c>
    </row>
    <row r="2273" spans="1:8" x14ac:dyDescent="0.25">
      <c r="A2273" t="s">
        <v>23</v>
      </c>
      <c r="B2273" t="s">
        <v>6</v>
      </c>
      <c r="C2273" t="s">
        <v>10</v>
      </c>
      <c r="D2273" t="s">
        <v>375</v>
      </c>
      <c r="E2273">
        <v>2027</v>
      </c>
      <c r="F2273">
        <v>0</v>
      </c>
      <c r="G2273">
        <v>0</v>
      </c>
      <c r="H2273" s="2" t="str">
        <f t="shared" si="35"/>
        <v>EG_WINDOFFER</v>
      </c>
    </row>
    <row r="2274" spans="1:8" x14ac:dyDescent="0.25">
      <c r="A2274" t="s">
        <v>23</v>
      </c>
      <c r="B2274" t="s">
        <v>6</v>
      </c>
      <c r="C2274" t="s">
        <v>10</v>
      </c>
      <c r="D2274" t="s">
        <v>375</v>
      </c>
      <c r="E2274">
        <v>2028</v>
      </c>
      <c r="F2274">
        <v>0</v>
      </c>
      <c r="G2274">
        <v>0</v>
      </c>
      <c r="H2274" s="2" t="str">
        <f t="shared" si="35"/>
        <v>EG_WINDOFFER</v>
      </c>
    </row>
    <row r="2275" spans="1:8" x14ac:dyDescent="0.25">
      <c r="A2275" t="s">
        <v>23</v>
      </c>
      <c r="B2275" t="s">
        <v>6</v>
      </c>
      <c r="C2275" t="s">
        <v>10</v>
      </c>
      <c r="D2275" t="s">
        <v>375</v>
      </c>
      <c r="E2275">
        <v>2029</v>
      </c>
      <c r="F2275">
        <v>0</v>
      </c>
      <c r="G2275">
        <v>0</v>
      </c>
      <c r="H2275" s="2" t="str">
        <f t="shared" si="35"/>
        <v>EG_WINDOFFER</v>
      </c>
    </row>
    <row r="2276" spans="1:8" x14ac:dyDescent="0.25">
      <c r="A2276" t="s">
        <v>23</v>
      </c>
      <c r="B2276" t="s">
        <v>6</v>
      </c>
      <c r="C2276" t="s">
        <v>10</v>
      </c>
      <c r="D2276" t="s">
        <v>375</v>
      </c>
      <c r="E2276">
        <v>2030</v>
      </c>
      <c r="F2276">
        <v>0</v>
      </c>
      <c r="G2276">
        <v>0</v>
      </c>
      <c r="H2276" s="2" t="str">
        <f t="shared" si="35"/>
        <v>EG_WINDOFFER</v>
      </c>
    </row>
    <row r="2277" spans="1:8" x14ac:dyDescent="0.25">
      <c r="A2277" t="s">
        <v>23</v>
      </c>
      <c r="B2277" t="s">
        <v>6</v>
      </c>
      <c r="C2277" t="s">
        <v>10</v>
      </c>
      <c r="D2277" t="s">
        <v>375</v>
      </c>
      <c r="E2277">
        <v>2031</v>
      </c>
      <c r="F2277">
        <v>0</v>
      </c>
      <c r="G2277">
        <v>0</v>
      </c>
      <c r="H2277" s="2" t="str">
        <f t="shared" si="35"/>
        <v>EG_WINDOFFER</v>
      </c>
    </row>
    <row r="2278" spans="1:8" x14ac:dyDescent="0.25">
      <c r="A2278" t="s">
        <v>23</v>
      </c>
      <c r="B2278" t="s">
        <v>6</v>
      </c>
      <c r="C2278" t="s">
        <v>10</v>
      </c>
      <c r="D2278" t="s">
        <v>375</v>
      </c>
      <c r="E2278">
        <v>2032</v>
      </c>
      <c r="F2278">
        <v>0</v>
      </c>
      <c r="G2278">
        <v>0</v>
      </c>
      <c r="H2278" s="2" t="str">
        <f t="shared" si="35"/>
        <v>EG_WINDOFFER</v>
      </c>
    </row>
    <row r="2279" spans="1:8" x14ac:dyDescent="0.25">
      <c r="A2279" t="s">
        <v>23</v>
      </c>
      <c r="B2279" t="s">
        <v>6</v>
      </c>
      <c r="C2279" t="s">
        <v>10</v>
      </c>
      <c r="D2279" t="s">
        <v>375</v>
      </c>
      <c r="E2279">
        <v>2033</v>
      </c>
      <c r="F2279">
        <v>0</v>
      </c>
      <c r="G2279">
        <v>0</v>
      </c>
      <c r="H2279" s="2" t="str">
        <f t="shared" si="35"/>
        <v>EG_WINDOFFER</v>
      </c>
    </row>
    <row r="2280" spans="1:8" x14ac:dyDescent="0.25">
      <c r="A2280" t="s">
        <v>23</v>
      </c>
      <c r="B2280" t="s">
        <v>6</v>
      </c>
      <c r="C2280" t="s">
        <v>10</v>
      </c>
      <c r="D2280" t="s">
        <v>375</v>
      </c>
      <c r="E2280">
        <v>2034</v>
      </c>
      <c r="F2280">
        <v>0</v>
      </c>
      <c r="G2280">
        <v>0</v>
      </c>
      <c r="H2280" s="2" t="str">
        <f t="shared" si="35"/>
        <v>EG_WINDOFFER</v>
      </c>
    </row>
    <row r="2281" spans="1:8" x14ac:dyDescent="0.25">
      <c r="A2281" t="s">
        <v>23</v>
      </c>
      <c r="B2281" t="s">
        <v>6</v>
      </c>
      <c r="C2281" t="s">
        <v>10</v>
      </c>
      <c r="D2281" t="s">
        <v>375</v>
      </c>
      <c r="E2281">
        <v>2035</v>
      </c>
      <c r="F2281">
        <v>0</v>
      </c>
      <c r="G2281">
        <v>0</v>
      </c>
      <c r="H2281" s="2" t="str">
        <f t="shared" si="35"/>
        <v>EG_WINDOFFER</v>
      </c>
    </row>
    <row r="2282" spans="1:8" x14ac:dyDescent="0.25">
      <c r="A2282" t="s">
        <v>23</v>
      </c>
      <c r="B2282" t="s">
        <v>6</v>
      </c>
      <c r="C2282" t="s">
        <v>10</v>
      </c>
      <c r="D2282" t="s">
        <v>375</v>
      </c>
      <c r="E2282">
        <v>2036</v>
      </c>
      <c r="F2282">
        <v>0</v>
      </c>
      <c r="G2282">
        <v>0</v>
      </c>
      <c r="H2282" s="2" t="str">
        <f t="shared" si="35"/>
        <v>EG_WINDOFFER</v>
      </c>
    </row>
    <row r="2283" spans="1:8" x14ac:dyDescent="0.25">
      <c r="A2283" t="s">
        <v>23</v>
      </c>
      <c r="B2283" t="s">
        <v>6</v>
      </c>
      <c r="C2283" t="s">
        <v>10</v>
      </c>
      <c r="D2283" t="s">
        <v>375</v>
      </c>
      <c r="E2283">
        <v>2037</v>
      </c>
      <c r="F2283">
        <v>0</v>
      </c>
      <c r="G2283">
        <v>0</v>
      </c>
      <c r="H2283" s="2" t="str">
        <f t="shared" si="35"/>
        <v>EG_WINDOFFER</v>
      </c>
    </row>
    <row r="2284" spans="1:8" x14ac:dyDescent="0.25">
      <c r="A2284" t="s">
        <v>23</v>
      </c>
      <c r="B2284" t="s">
        <v>6</v>
      </c>
      <c r="C2284" t="s">
        <v>10</v>
      </c>
      <c r="D2284" t="s">
        <v>375</v>
      </c>
      <c r="E2284">
        <v>2038</v>
      </c>
      <c r="F2284">
        <v>0</v>
      </c>
      <c r="G2284">
        <v>0</v>
      </c>
      <c r="H2284" s="2" t="str">
        <f t="shared" si="35"/>
        <v>EG_WINDOFFER</v>
      </c>
    </row>
    <row r="2285" spans="1:8" x14ac:dyDescent="0.25">
      <c r="A2285" t="s">
        <v>23</v>
      </c>
      <c r="B2285" t="s">
        <v>6</v>
      </c>
      <c r="C2285" t="s">
        <v>10</v>
      </c>
      <c r="D2285" t="s">
        <v>375</v>
      </c>
      <c r="E2285">
        <v>2039</v>
      </c>
      <c r="F2285">
        <v>0</v>
      </c>
      <c r="G2285">
        <v>0</v>
      </c>
      <c r="H2285" s="2" t="str">
        <f t="shared" si="35"/>
        <v>EG_WINDOFFER</v>
      </c>
    </row>
    <row r="2286" spans="1:8" x14ac:dyDescent="0.25">
      <c r="A2286" t="s">
        <v>23</v>
      </c>
      <c r="B2286" t="s">
        <v>6</v>
      </c>
      <c r="C2286" t="s">
        <v>10</v>
      </c>
      <c r="D2286" t="s">
        <v>375</v>
      </c>
      <c r="E2286">
        <v>2040</v>
      </c>
      <c r="F2286">
        <v>0</v>
      </c>
      <c r="G2286">
        <v>0</v>
      </c>
      <c r="H2286" s="2" t="str">
        <f t="shared" si="35"/>
        <v>EG_WINDOFFER</v>
      </c>
    </row>
    <row r="2287" spans="1:8" x14ac:dyDescent="0.25">
      <c r="A2287" t="s">
        <v>23</v>
      </c>
      <c r="B2287" t="s">
        <v>6</v>
      </c>
      <c r="C2287" t="s">
        <v>10</v>
      </c>
      <c r="D2287" t="s">
        <v>375</v>
      </c>
      <c r="E2287">
        <v>2041</v>
      </c>
      <c r="F2287">
        <v>0</v>
      </c>
      <c r="G2287">
        <v>0</v>
      </c>
      <c r="H2287" s="2" t="str">
        <f t="shared" si="35"/>
        <v>EG_WINDOFFER</v>
      </c>
    </row>
    <row r="2288" spans="1:8" x14ac:dyDescent="0.25">
      <c r="A2288" t="s">
        <v>23</v>
      </c>
      <c r="B2288" t="s">
        <v>6</v>
      </c>
      <c r="C2288" t="s">
        <v>10</v>
      </c>
      <c r="D2288" t="s">
        <v>374</v>
      </c>
      <c r="E2288">
        <v>2024</v>
      </c>
      <c r="F2288">
        <v>0</v>
      </c>
      <c r="G2288">
        <v>0</v>
      </c>
      <c r="H2288" s="2" t="str">
        <f t="shared" si="35"/>
        <v>EG_WINDOFFER</v>
      </c>
    </row>
    <row r="2289" spans="1:8" x14ac:dyDescent="0.25">
      <c r="A2289" t="s">
        <v>23</v>
      </c>
      <c r="B2289" t="s">
        <v>6</v>
      </c>
      <c r="C2289" t="s">
        <v>10</v>
      </c>
      <c r="D2289" t="s">
        <v>374</v>
      </c>
      <c r="E2289">
        <v>2025</v>
      </c>
      <c r="F2289">
        <v>0</v>
      </c>
      <c r="G2289">
        <v>0</v>
      </c>
      <c r="H2289" s="2" t="str">
        <f t="shared" si="35"/>
        <v>EG_WINDOFFER</v>
      </c>
    </row>
    <row r="2290" spans="1:8" x14ac:dyDescent="0.25">
      <c r="A2290" t="s">
        <v>23</v>
      </c>
      <c r="B2290" t="s">
        <v>6</v>
      </c>
      <c r="C2290" t="s">
        <v>10</v>
      </c>
      <c r="D2290" t="s">
        <v>374</v>
      </c>
      <c r="E2290">
        <v>2026</v>
      </c>
      <c r="F2290">
        <v>0</v>
      </c>
      <c r="G2290">
        <v>0</v>
      </c>
      <c r="H2290" s="2" t="str">
        <f t="shared" si="35"/>
        <v>EG_WINDOFFER</v>
      </c>
    </row>
    <row r="2291" spans="1:8" x14ac:dyDescent="0.25">
      <c r="A2291" t="s">
        <v>23</v>
      </c>
      <c r="B2291" t="s">
        <v>6</v>
      </c>
      <c r="C2291" t="s">
        <v>10</v>
      </c>
      <c r="D2291" t="s">
        <v>374</v>
      </c>
      <c r="E2291">
        <v>2027</v>
      </c>
      <c r="F2291">
        <v>0</v>
      </c>
      <c r="G2291">
        <v>0</v>
      </c>
      <c r="H2291" s="2" t="str">
        <f t="shared" si="35"/>
        <v>EG_WINDOFFER</v>
      </c>
    </row>
    <row r="2292" spans="1:8" x14ac:dyDescent="0.25">
      <c r="A2292" t="s">
        <v>23</v>
      </c>
      <c r="B2292" t="s">
        <v>6</v>
      </c>
      <c r="C2292" t="s">
        <v>10</v>
      </c>
      <c r="D2292" t="s">
        <v>374</v>
      </c>
      <c r="E2292">
        <v>2028</v>
      </c>
      <c r="F2292">
        <v>0</v>
      </c>
      <c r="G2292">
        <v>0</v>
      </c>
      <c r="H2292" s="2" t="str">
        <f t="shared" si="35"/>
        <v>EG_WINDOFFER</v>
      </c>
    </row>
    <row r="2293" spans="1:8" x14ac:dyDescent="0.25">
      <c r="A2293" t="s">
        <v>23</v>
      </c>
      <c r="B2293" t="s">
        <v>6</v>
      </c>
      <c r="C2293" t="s">
        <v>10</v>
      </c>
      <c r="D2293" t="s">
        <v>374</v>
      </c>
      <c r="E2293">
        <v>2029</v>
      </c>
      <c r="F2293">
        <v>0</v>
      </c>
      <c r="G2293">
        <v>0</v>
      </c>
      <c r="H2293" s="2" t="str">
        <f t="shared" si="35"/>
        <v>EG_WINDOFFER</v>
      </c>
    </row>
    <row r="2294" spans="1:8" x14ac:dyDescent="0.25">
      <c r="A2294" t="s">
        <v>23</v>
      </c>
      <c r="B2294" t="s">
        <v>6</v>
      </c>
      <c r="C2294" t="s">
        <v>10</v>
      </c>
      <c r="D2294" t="s">
        <v>374</v>
      </c>
      <c r="E2294">
        <v>2030</v>
      </c>
      <c r="F2294">
        <v>0</v>
      </c>
      <c r="G2294">
        <v>0</v>
      </c>
      <c r="H2294" s="2" t="str">
        <f t="shared" si="35"/>
        <v>EG_WINDOFFER</v>
      </c>
    </row>
    <row r="2295" spans="1:8" x14ac:dyDescent="0.25">
      <c r="A2295" t="s">
        <v>23</v>
      </c>
      <c r="B2295" t="s">
        <v>6</v>
      </c>
      <c r="C2295" t="s">
        <v>10</v>
      </c>
      <c r="D2295" t="s">
        <v>374</v>
      </c>
      <c r="E2295">
        <v>2031</v>
      </c>
      <c r="F2295">
        <v>0</v>
      </c>
      <c r="G2295">
        <v>0</v>
      </c>
      <c r="H2295" s="2" t="str">
        <f t="shared" si="35"/>
        <v>EG_WINDOFFER</v>
      </c>
    </row>
    <row r="2296" spans="1:8" x14ac:dyDescent="0.25">
      <c r="A2296" t="s">
        <v>23</v>
      </c>
      <c r="B2296" t="s">
        <v>6</v>
      </c>
      <c r="C2296" t="s">
        <v>10</v>
      </c>
      <c r="D2296" t="s">
        <v>374</v>
      </c>
      <c r="E2296">
        <v>2032</v>
      </c>
      <c r="F2296">
        <v>0</v>
      </c>
      <c r="G2296">
        <v>0</v>
      </c>
      <c r="H2296" s="2" t="str">
        <f t="shared" si="35"/>
        <v>EG_WINDOFFER</v>
      </c>
    </row>
    <row r="2297" spans="1:8" x14ac:dyDescent="0.25">
      <c r="A2297" t="s">
        <v>23</v>
      </c>
      <c r="B2297" t="s">
        <v>6</v>
      </c>
      <c r="C2297" t="s">
        <v>10</v>
      </c>
      <c r="D2297" t="s">
        <v>374</v>
      </c>
      <c r="E2297">
        <v>2033</v>
      </c>
      <c r="F2297">
        <v>0</v>
      </c>
      <c r="G2297">
        <v>0</v>
      </c>
      <c r="H2297" s="2" t="str">
        <f t="shared" si="35"/>
        <v>EG_WINDOFFER</v>
      </c>
    </row>
    <row r="2298" spans="1:8" x14ac:dyDescent="0.25">
      <c r="A2298" t="s">
        <v>23</v>
      </c>
      <c r="B2298" t="s">
        <v>6</v>
      </c>
      <c r="C2298" t="s">
        <v>10</v>
      </c>
      <c r="D2298" t="s">
        <v>374</v>
      </c>
      <c r="E2298">
        <v>2034</v>
      </c>
      <c r="F2298">
        <v>0</v>
      </c>
      <c r="G2298">
        <v>0</v>
      </c>
      <c r="H2298" s="2" t="str">
        <f t="shared" si="35"/>
        <v>EG_WINDOFFER</v>
      </c>
    </row>
    <row r="2299" spans="1:8" x14ac:dyDescent="0.25">
      <c r="A2299" t="s">
        <v>23</v>
      </c>
      <c r="B2299" t="s">
        <v>6</v>
      </c>
      <c r="C2299" t="s">
        <v>10</v>
      </c>
      <c r="D2299" t="s">
        <v>374</v>
      </c>
      <c r="E2299">
        <v>2035</v>
      </c>
      <c r="F2299">
        <v>0</v>
      </c>
      <c r="G2299">
        <v>0</v>
      </c>
      <c r="H2299" s="2" t="str">
        <f t="shared" si="35"/>
        <v>EG_WINDOFFER</v>
      </c>
    </row>
    <row r="2300" spans="1:8" x14ac:dyDescent="0.25">
      <c r="A2300" t="s">
        <v>23</v>
      </c>
      <c r="B2300" t="s">
        <v>6</v>
      </c>
      <c r="C2300" t="s">
        <v>10</v>
      </c>
      <c r="D2300" t="s">
        <v>374</v>
      </c>
      <c r="E2300">
        <v>2036</v>
      </c>
      <c r="F2300">
        <v>0</v>
      </c>
      <c r="G2300">
        <v>0</v>
      </c>
      <c r="H2300" s="2" t="str">
        <f t="shared" si="35"/>
        <v>EG_WINDOFFER</v>
      </c>
    </row>
    <row r="2301" spans="1:8" x14ac:dyDescent="0.25">
      <c r="A2301" t="s">
        <v>23</v>
      </c>
      <c r="B2301" t="s">
        <v>6</v>
      </c>
      <c r="C2301" t="s">
        <v>10</v>
      </c>
      <c r="D2301" t="s">
        <v>374</v>
      </c>
      <c r="E2301">
        <v>2037</v>
      </c>
      <c r="F2301">
        <v>0</v>
      </c>
      <c r="G2301">
        <v>0</v>
      </c>
      <c r="H2301" s="2" t="str">
        <f t="shared" si="35"/>
        <v>EG_WINDOFFER</v>
      </c>
    </row>
    <row r="2302" spans="1:8" x14ac:dyDescent="0.25">
      <c r="A2302" t="s">
        <v>23</v>
      </c>
      <c r="B2302" t="s">
        <v>6</v>
      </c>
      <c r="C2302" t="s">
        <v>10</v>
      </c>
      <c r="D2302" t="s">
        <v>374</v>
      </c>
      <c r="E2302">
        <v>2038</v>
      </c>
      <c r="F2302">
        <v>0</v>
      </c>
      <c r="G2302">
        <v>0</v>
      </c>
      <c r="H2302" s="2" t="str">
        <f t="shared" si="35"/>
        <v>EG_WINDOFFER</v>
      </c>
    </row>
    <row r="2303" spans="1:8" x14ac:dyDescent="0.25">
      <c r="A2303" t="s">
        <v>23</v>
      </c>
      <c r="B2303" t="s">
        <v>6</v>
      </c>
      <c r="C2303" t="s">
        <v>10</v>
      </c>
      <c r="D2303" t="s">
        <v>374</v>
      </c>
      <c r="E2303">
        <v>2039</v>
      </c>
      <c r="F2303">
        <v>0</v>
      </c>
      <c r="G2303">
        <v>0</v>
      </c>
      <c r="H2303" s="2" t="str">
        <f t="shared" si="35"/>
        <v>EG_WINDOFFER</v>
      </c>
    </row>
    <row r="2304" spans="1:8" x14ac:dyDescent="0.25">
      <c r="A2304" t="s">
        <v>23</v>
      </c>
      <c r="B2304" t="s">
        <v>6</v>
      </c>
      <c r="C2304" t="s">
        <v>10</v>
      </c>
      <c r="D2304" t="s">
        <v>374</v>
      </c>
      <c r="E2304">
        <v>2040</v>
      </c>
      <c r="F2304">
        <v>0</v>
      </c>
      <c r="G2304">
        <v>0</v>
      </c>
      <c r="H2304" s="2" t="str">
        <f t="shared" si="35"/>
        <v>EG_WINDOFFER</v>
      </c>
    </row>
    <row r="2305" spans="1:8" x14ac:dyDescent="0.25">
      <c r="A2305" t="s">
        <v>23</v>
      </c>
      <c r="B2305" t="s">
        <v>6</v>
      </c>
      <c r="C2305" t="s">
        <v>10</v>
      </c>
      <c r="D2305" t="s">
        <v>374</v>
      </c>
      <c r="E2305">
        <v>2041</v>
      </c>
      <c r="F2305">
        <v>0</v>
      </c>
      <c r="G2305">
        <v>0</v>
      </c>
      <c r="H2305" s="2" t="str">
        <f t="shared" si="35"/>
        <v>EG_WINDOFFER</v>
      </c>
    </row>
    <row r="2306" spans="1:8" x14ac:dyDescent="0.25">
      <c r="A2306" t="s">
        <v>23</v>
      </c>
      <c r="B2306" t="s">
        <v>6</v>
      </c>
      <c r="C2306" t="s">
        <v>10</v>
      </c>
      <c r="D2306" t="s">
        <v>373</v>
      </c>
      <c r="E2306">
        <v>2024</v>
      </c>
      <c r="F2306">
        <v>0</v>
      </c>
      <c r="G2306">
        <v>0</v>
      </c>
      <c r="H2306" s="2" t="str">
        <f t="shared" si="35"/>
        <v>EG_WINDOFFER</v>
      </c>
    </row>
    <row r="2307" spans="1:8" x14ac:dyDescent="0.25">
      <c r="A2307" t="s">
        <v>23</v>
      </c>
      <c r="B2307" t="s">
        <v>6</v>
      </c>
      <c r="C2307" t="s">
        <v>10</v>
      </c>
      <c r="D2307" t="s">
        <v>373</v>
      </c>
      <c r="E2307">
        <v>2025</v>
      </c>
      <c r="F2307">
        <v>0</v>
      </c>
      <c r="G2307">
        <v>0</v>
      </c>
      <c r="H2307" s="2" t="str">
        <f t="shared" ref="H2307:H2370" si="36">_xlfn.CONCAT(A2307,C2307)</f>
        <v>EG_WINDOFFER</v>
      </c>
    </row>
    <row r="2308" spans="1:8" x14ac:dyDescent="0.25">
      <c r="A2308" t="s">
        <v>23</v>
      </c>
      <c r="B2308" t="s">
        <v>6</v>
      </c>
      <c r="C2308" t="s">
        <v>10</v>
      </c>
      <c r="D2308" t="s">
        <v>373</v>
      </c>
      <c r="E2308">
        <v>2026</v>
      </c>
      <c r="F2308">
        <v>0</v>
      </c>
      <c r="G2308">
        <v>0</v>
      </c>
      <c r="H2308" s="2" t="str">
        <f t="shared" si="36"/>
        <v>EG_WINDOFFER</v>
      </c>
    </row>
    <row r="2309" spans="1:8" x14ac:dyDescent="0.25">
      <c r="A2309" t="s">
        <v>23</v>
      </c>
      <c r="B2309" t="s">
        <v>6</v>
      </c>
      <c r="C2309" t="s">
        <v>10</v>
      </c>
      <c r="D2309" t="s">
        <v>373</v>
      </c>
      <c r="E2309">
        <v>2027</v>
      </c>
      <c r="F2309">
        <v>0</v>
      </c>
      <c r="G2309">
        <v>0</v>
      </c>
      <c r="H2309" s="2" t="str">
        <f t="shared" si="36"/>
        <v>EG_WINDOFFER</v>
      </c>
    </row>
    <row r="2310" spans="1:8" x14ac:dyDescent="0.25">
      <c r="A2310" t="s">
        <v>23</v>
      </c>
      <c r="B2310" t="s">
        <v>6</v>
      </c>
      <c r="C2310" t="s">
        <v>10</v>
      </c>
      <c r="D2310" t="s">
        <v>373</v>
      </c>
      <c r="E2310">
        <v>2028</v>
      </c>
      <c r="F2310">
        <v>0</v>
      </c>
      <c r="G2310">
        <v>0</v>
      </c>
      <c r="H2310" s="2" t="str">
        <f t="shared" si="36"/>
        <v>EG_WINDOFFER</v>
      </c>
    </row>
    <row r="2311" spans="1:8" x14ac:dyDescent="0.25">
      <c r="A2311" t="s">
        <v>23</v>
      </c>
      <c r="B2311" t="s">
        <v>6</v>
      </c>
      <c r="C2311" t="s">
        <v>10</v>
      </c>
      <c r="D2311" t="s">
        <v>373</v>
      </c>
      <c r="E2311">
        <v>2029</v>
      </c>
      <c r="F2311">
        <v>0</v>
      </c>
      <c r="G2311">
        <v>0</v>
      </c>
      <c r="H2311" s="2" t="str">
        <f t="shared" si="36"/>
        <v>EG_WINDOFFER</v>
      </c>
    </row>
    <row r="2312" spans="1:8" x14ac:dyDescent="0.25">
      <c r="A2312" t="s">
        <v>23</v>
      </c>
      <c r="B2312" t="s">
        <v>6</v>
      </c>
      <c r="C2312" t="s">
        <v>10</v>
      </c>
      <c r="D2312" t="s">
        <v>373</v>
      </c>
      <c r="E2312">
        <v>2030</v>
      </c>
      <c r="F2312">
        <v>0</v>
      </c>
      <c r="G2312">
        <v>0</v>
      </c>
      <c r="H2312" s="2" t="str">
        <f t="shared" si="36"/>
        <v>EG_WINDOFFER</v>
      </c>
    </row>
    <row r="2313" spans="1:8" x14ac:dyDescent="0.25">
      <c r="A2313" t="s">
        <v>23</v>
      </c>
      <c r="B2313" t="s">
        <v>6</v>
      </c>
      <c r="C2313" t="s">
        <v>10</v>
      </c>
      <c r="D2313" t="s">
        <v>373</v>
      </c>
      <c r="E2313">
        <v>2031</v>
      </c>
      <c r="F2313">
        <v>0</v>
      </c>
      <c r="G2313">
        <v>0</v>
      </c>
      <c r="H2313" s="2" t="str">
        <f t="shared" si="36"/>
        <v>EG_WINDOFFER</v>
      </c>
    </row>
    <row r="2314" spans="1:8" x14ac:dyDescent="0.25">
      <c r="A2314" t="s">
        <v>23</v>
      </c>
      <c r="B2314" t="s">
        <v>6</v>
      </c>
      <c r="C2314" t="s">
        <v>10</v>
      </c>
      <c r="D2314" t="s">
        <v>373</v>
      </c>
      <c r="E2314">
        <v>2032</v>
      </c>
      <c r="F2314">
        <v>0</v>
      </c>
      <c r="G2314">
        <v>0</v>
      </c>
      <c r="H2314" s="2" t="str">
        <f t="shared" si="36"/>
        <v>EG_WINDOFFER</v>
      </c>
    </row>
    <row r="2315" spans="1:8" x14ac:dyDescent="0.25">
      <c r="A2315" t="s">
        <v>23</v>
      </c>
      <c r="B2315" t="s">
        <v>6</v>
      </c>
      <c r="C2315" t="s">
        <v>10</v>
      </c>
      <c r="D2315" t="s">
        <v>373</v>
      </c>
      <c r="E2315">
        <v>2033</v>
      </c>
      <c r="F2315">
        <v>0</v>
      </c>
      <c r="G2315">
        <v>0</v>
      </c>
      <c r="H2315" s="2" t="str">
        <f t="shared" si="36"/>
        <v>EG_WINDOFFER</v>
      </c>
    </row>
    <row r="2316" spans="1:8" x14ac:dyDescent="0.25">
      <c r="A2316" t="s">
        <v>23</v>
      </c>
      <c r="B2316" t="s">
        <v>6</v>
      </c>
      <c r="C2316" t="s">
        <v>10</v>
      </c>
      <c r="D2316" t="s">
        <v>373</v>
      </c>
      <c r="E2316">
        <v>2034</v>
      </c>
      <c r="F2316">
        <v>0</v>
      </c>
      <c r="G2316">
        <v>0</v>
      </c>
      <c r="H2316" s="2" t="str">
        <f t="shared" si="36"/>
        <v>EG_WINDOFFER</v>
      </c>
    </row>
    <row r="2317" spans="1:8" x14ac:dyDescent="0.25">
      <c r="A2317" t="s">
        <v>23</v>
      </c>
      <c r="B2317" t="s">
        <v>6</v>
      </c>
      <c r="C2317" t="s">
        <v>10</v>
      </c>
      <c r="D2317" t="s">
        <v>373</v>
      </c>
      <c r="E2317">
        <v>2035</v>
      </c>
      <c r="F2317">
        <v>0</v>
      </c>
      <c r="G2317">
        <v>0</v>
      </c>
      <c r="H2317" s="2" t="str">
        <f t="shared" si="36"/>
        <v>EG_WINDOFFER</v>
      </c>
    </row>
    <row r="2318" spans="1:8" x14ac:dyDescent="0.25">
      <c r="A2318" t="s">
        <v>23</v>
      </c>
      <c r="B2318" t="s">
        <v>6</v>
      </c>
      <c r="C2318" t="s">
        <v>10</v>
      </c>
      <c r="D2318" t="s">
        <v>373</v>
      </c>
      <c r="E2318">
        <v>2036</v>
      </c>
      <c r="F2318">
        <v>0</v>
      </c>
      <c r="G2318">
        <v>0</v>
      </c>
      <c r="H2318" s="2" t="str">
        <f t="shared" si="36"/>
        <v>EG_WINDOFFER</v>
      </c>
    </row>
    <row r="2319" spans="1:8" x14ac:dyDescent="0.25">
      <c r="A2319" t="s">
        <v>23</v>
      </c>
      <c r="B2319" t="s">
        <v>6</v>
      </c>
      <c r="C2319" t="s">
        <v>10</v>
      </c>
      <c r="D2319" t="s">
        <v>373</v>
      </c>
      <c r="E2319">
        <v>2037</v>
      </c>
      <c r="F2319">
        <v>0</v>
      </c>
      <c r="G2319">
        <v>0</v>
      </c>
      <c r="H2319" s="2" t="str">
        <f t="shared" si="36"/>
        <v>EG_WINDOFFER</v>
      </c>
    </row>
    <row r="2320" spans="1:8" x14ac:dyDescent="0.25">
      <c r="A2320" t="s">
        <v>23</v>
      </c>
      <c r="B2320" t="s">
        <v>6</v>
      </c>
      <c r="C2320" t="s">
        <v>10</v>
      </c>
      <c r="D2320" t="s">
        <v>373</v>
      </c>
      <c r="E2320">
        <v>2038</v>
      </c>
      <c r="F2320">
        <v>0</v>
      </c>
      <c r="G2320">
        <v>0</v>
      </c>
      <c r="H2320" s="2" t="str">
        <f t="shared" si="36"/>
        <v>EG_WINDOFFER</v>
      </c>
    </row>
    <row r="2321" spans="1:8" x14ac:dyDescent="0.25">
      <c r="A2321" t="s">
        <v>23</v>
      </c>
      <c r="B2321" t="s">
        <v>6</v>
      </c>
      <c r="C2321" t="s">
        <v>10</v>
      </c>
      <c r="D2321" t="s">
        <v>373</v>
      </c>
      <c r="E2321">
        <v>2039</v>
      </c>
      <c r="F2321">
        <v>0</v>
      </c>
      <c r="G2321">
        <v>0</v>
      </c>
      <c r="H2321" s="2" t="str">
        <f t="shared" si="36"/>
        <v>EG_WINDOFFER</v>
      </c>
    </row>
    <row r="2322" spans="1:8" x14ac:dyDescent="0.25">
      <c r="A2322" t="s">
        <v>23</v>
      </c>
      <c r="B2322" t="s">
        <v>6</v>
      </c>
      <c r="C2322" t="s">
        <v>10</v>
      </c>
      <c r="D2322" t="s">
        <v>373</v>
      </c>
      <c r="E2322">
        <v>2040</v>
      </c>
      <c r="F2322">
        <v>0</v>
      </c>
      <c r="G2322">
        <v>0</v>
      </c>
      <c r="H2322" s="2" t="str">
        <f t="shared" si="36"/>
        <v>EG_WINDOFFER</v>
      </c>
    </row>
    <row r="2323" spans="1:8" x14ac:dyDescent="0.25">
      <c r="A2323" t="s">
        <v>23</v>
      </c>
      <c r="B2323" t="s">
        <v>6</v>
      </c>
      <c r="C2323" t="s">
        <v>10</v>
      </c>
      <c r="D2323" t="s">
        <v>373</v>
      </c>
      <c r="E2323">
        <v>2041</v>
      </c>
      <c r="F2323">
        <v>0</v>
      </c>
      <c r="G2323">
        <v>0</v>
      </c>
      <c r="H2323" s="2" t="str">
        <f t="shared" si="36"/>
        <v>EG_WINDOFFER</v>
      </c>
    </row>
    <row r="2324" spans="1:8" x14ac:dyDescent="0.25">
      <c r="A2324" t="s">
        <v>23</v>
      </c>
      <c r="B2324" t="s">
        <v>6</v>
      </c>
      <c r="C2324" t="s">
        <v>11</v>
      </c>
      <c r="D2324" t="s">
        <v>371</v>
      </c>
      <c r="E2324">
        <v>2024</v>
      </c>
      <c r="F2324">
        <v>0</v>
      </c>
      <c r="G2324">
        <v>0</v>
      </c>
      <c r="H2324" s="2" t="str">
        <f t="shared" si="36"/>
        <v>EG_WINDOFFWR</v>
      </c>
    </row>
    <row r="2325" spans="1:8" x14ac:dyDescent="0.25">
      <c r="A2325" t="s">
        <v>23</v>
      </c>
      <c r="B2325" t="s">
        <v>6</v>
      </c>
      <c r="C2325" t="s">
        <v>11</v>
      </c>
      <c r="D2325" t="s">
        <v>371</v>
      </c>
      <c r="E2325">
        <v>2025</v>
      </c>
      <c r="F2325">
        <v>0</v>
      </c>
      <c r="G2325">
        <v>0</v>
      </c>
      <c r="H2325" s="2" t="str">
        <f t="shared" si="36"/>
        <v>EG_WINDOFFWR</v>
      </c>
    </row>
    <row r="2326" spans="1:8" x14ac:dyDescent="0.25">
      <c r="A2326" t="s">
        <v>23</v>
      </c>
      <c r="B2326" t="s">
        <v>6</v>
      </c>
      <c r="C2326" t="s">
        <v>11</v>
      </c>
      <c r="D2326" t="s">
        <v>371</v>
      </c>
      <c r="E2326">
        <v>2026</v>
      </c>
      <c r="F2326">
        <v>0</v>
      </c>
      <c r="G2326">
        <v>0</v>
      </c>
      <c r="H2326" s="2" t="str">
        <f t="shared" si="36"/>
        <v>EG_WINDOFFWR</v>
      </c>
    </row>
    <row r="2327" spans="1:8" x14ac:dyDescent="0.25">
      <c r="A2327" t="s">
        <v>23</v>
      </c>
      <c r="B2327" t="s">
        <v>6</v>
      </c>
      <c r="C2327" t="s">
        <v>11</v>
      </c>
      <c r="D2327" t="s">
        <v>371</v>
      </c>
      <c r="E2327">
        <v>2027</v>
      </c>
      <c r="F2327">
        <v>0</v>
      </c>
      <c r="G2327">
        <v>0</v>
      </c>
      <c r="H2327" s="2" t="str">
        <f t="shared" si="36"/>
        <v>EG_WINDOFFWR</v>
      </c>
    </row>
    <row r="2328" spans="1:8" x14ac:dyDescent="0.25">
      <c r="A2328" t="s">
        <v>23</v>
      </c>
      <c r="B2328" t="s">
        <v>6</v>
      </c>
      <c r="C2328" t="s">
        <v>11</v>
      </c>
      <c r="D2328" t="s">
        <v>371</v>
      </c>
      <c r="E2328">
        <v>2028</v>
      </c>
      <c r="F2328">
        <v>0</v>
      </c>
      <c r="G2328">
        <v>0</v>
      </c>
      <c r="H2328" s="2" t="str">
        <f t="shared" si="36"/>
        <v>EG_WINDOFFWR</v>
      </c>
    </row>
    <row r="2329" spans="1:8" x14ac:dyDescent="0.25">
      <c r="A2329" t="s">
        <v>23</v>
      </c>
      <c r="B2329" t="s">
        <v>6</v>
      </c>
      <c r="C2329" t="s">
        <v>11</v>
      </c>
      <c r="D2329" t="s">
        <v>371</v>
      </c>
      <c r="E2329">
        <v>2029</v>
      </c>
      <c r="F2329">
        <v>0</v>
      </c>
      <c r="G2329">
        <v>0</v>
      </c>
      <c r="H2329" s="2" t="str">
        <f t="shared" si="36"/>
        <v>EG_WINDOFFWR</v>
      </c>
    </row>
    <row r="2330" spans="1:8" x14ac:dyDescent="0.25">
      <c r="A2330" t="s">
        <v>23</v>
      </c>
      <c r="B2330" t="s">
        <v>6</v>
      </c>
      <c r="C2330" t="s">
        <v>11</v>
      </c>
      <c r="D2330" t="s">
        <v>371</v>
      </c>
      <c r="E2330">
        <v>2030</v>
      </c>
      <c r="F2330">
        <v>0</v>
      </c>
      <c r="G2330">
        <v>0</v>
      </c>
      <c r="H2330" s="2" t="str">
        <f t="shared" si="36"/>
        <v>EG_WINDOFFWR</v>
      </c>
    </row>
    <row r="2331" spans="1:8" x14ac:dyDescent="0.25">
      <c r="A2331" t="s">
        <v>23</v>
      </c>
      <c r="B2331" t="s">
        <v>6</v>
      </c>
      <c r="C2331" t="s">
        <v>11</v>
      </c>
      <c r="D2331" t="s">
        <v>371</v>
      </c>
      <c r="E2331">
        <v>2031</v>
      </c>
      <c r="F2331">
        <v>0</v>
      </c>
      <c r="G2331">
        <v>0</v>
      </c>
      <c r="H2331" s="2" t="str">
        <f t="shared" si="36"/>
        <v>EG_WINDOFFWR</v>
      </c>
    </row>
    <row r="2332" spans="1:8" x14ac:dyDescent="0.25">
      <c r="A2332" t="s">
        <v>23</v>
      </c>
      <c r="B2332" t="s">
        <v>6</v>
      </c>
      <c r="C2332" t="s">
        <v>11</v>
      </c>
      <c r="D2332" t="s">
        <v>371</v>
      </c>
      <c r="E2332">
        <v>2032</v>
      </c>
      <c r="F2332">
        <v>0</v>
      </c>
      <c r="G2332">
        <v>0</v>
      </c>
      <c r="H2332" s="2" t="str">
        <f t="shared" si="36"/>
        <v>EG_WINDOFFWR</v>
      </c>
    </row>
    <row r="2333" spans="1:8" x14ac:dyDescent="0.25">
      <c r="A2333" t="s">
        <v>23</v>
      </c>
      <c r="B2333" t="s">
        <v>6</v>
      </c>
      <c r="C2333" t="s">
        <v>11</v>
      </c>
      <c r="D2333" t="s">
        <v>371</v>
      </c>
      <c r="E2333">
        <v>2033</v>
      </c>
      <c r="F2333">
        <v>0</v>
      </c>
      <c r="G2333">
        <v>0</v>
      </c>
      <c r="H2333" s="2" t="str">
        <f t="shared" si="36"/>
        <v>EG_WINDOFFWR</v>
      </c>
    </row>
    <row r="2334" spans="1:8" x14ac:dyDescent="0.25">
      <c r="A2334" t="s">
        <v>23</v>
      </c>
      <c r="B2334" t="s">
        <v>6</v>
      </c>
      <c r="C2334" t="s">
        <v>11</v>
      </c>
      <c r="D2334" t="s">
        <v>371</v>
      </c>
      <c r="E2334">
        <v>2034</v>
      </c>
      <c r="F2334">
        <v>0</v>
      </c>
      <c r="G2334">
        <v>0</v>
      </c>
      <c r="H2334" s="2" t="str">
        <f t="shared" si="36"/>
        <v>EG_WINDOFFWR</v>
      </c>
    </row>
    <row r="2335" spans="1:8" x14ac:dyDescent="0.25">
      <c r="A2335" t="s">
        <v>23</v>
      </c>
      <c r="B2335" t="s">
        <v>6</v>
      </c>
      <c r="C2335" t="s">
        <v>11</v>
      </c>
      <c r="D2335" t="s">
        <v>371</v>
      </c>
      <c r="E2335">
        <v>2035</v>
      </c>
      <c r="F2335">
        <v>0</v>
      </c>
      <c r="G2335">
        <v>0</v>
      </c>
      <c r="H2335" s="2" t="str">
        <f t="shared" si="36"/>
        <v>EG_WINDOFFWR</v>
      </c>
    </row>
    <row r="2336" spans="1:8" x14ac:dyDescent="0.25">
      <c r="A2336" t="s">
        <v>23</v>
      </c>
      <c r="B2336" t="s">
        <v>6</v>
      </c>
      <c r="C2336" t="s">
        <v>11</v>
      </c>
      <c r="D2336" t="s">
        <v>371</v>
      </c>
      <c r="E2336">
        <v>2036</v>
      </c>
      <c r="F2336">
        <v>0</v>
      </c>
      <c r="G2336">
        <v>0</v>
      </c>
      <c r="H2336" s="2" t="str">
        <f t="shared" si="36"/>
        <v>EG_WINDOFFWR</v>
      </c>
    </row>
    <row r="2337" spans="1:8" x14ac:dyDescent="0.25">
      <c r="A2337" t="s">
        <v>23</v>
      </c>
      <c r="B2337" t="s">
        <v>6</v>
      </c>
      <c r="C2337" t="s">
        <v>11</v>
      </c>
      <c r="D2337" t="s">
        <v>371</v>
      </c>
      <c r="E2337">
        <v>2037</v>
      </c>
      <c r="F2337">
        <v>0</v>
      </c>
      <c r="G2337">
        <v>0</v>
      </c>
      <c r="H2337" s="2" t="str">
        <f t="shared" si="36"/>
        <v>EG_WINDOFFWR</v>
      </c>
    </row>
    <row r="2338" spans="1:8" x14ac:dyDescent="0.25">
      <c r="A2338" t="s">
        <v>23</v>
      </c>
      <c r="B2338" t="s">
        <v>6</v>
      </c>
      <c r="C2338" t="s">
        <v>11</v>
      </c>
      <c r="D2338" t="s">
        <v>371</v>
      </c>
      <c r="E2338">
        <v>2038</v>
      </c>
      <c r="F2338">
        <v>0</v>
      </c>
      <c r="G2338">
        <v>0</v>
      </c>
      <c r="H2338" s="2" t="str">
        <f t="shared" si="36"/>
        <v>EG_WINDOFFWR</v>
      </c>
    </row>
    <row r="2339" spans="1:8" x14ac:dyDescent="0.25">
      <c r="A2339" t="s">
        <v>23</v>
      </c>
      <c r="B2339" t="s">
        <v>6</v>
      </c>
      <c r="C2339" t="s">
        <v>11</v>
      </c>
      <c r="D2339" t="s">
        <v>371</v>
      </c>
      <c r="E2339">
        <v>2039</v>
      </c>
      <c r="F2339">
        <v>0</v>
      </c>
      <c r="G2339">
        <v>0</v>
      </c>
      <c r="H2339" s="2" t="str">
        <f t="shared" si="36"/>
        <v>EG_WINDOFFWR</v>
      </c>
    </row>
    <row r="2340" spans="1:8" x14ac:dyDescent="0.25">
      <c r="A2340" t="s">
        <v>23</v>
      </c>
      <c r="B2340" t="s">
        <v>6</v>
      </c>
      <c r="C2340" t="s">
        <v>11</v>
      </c>
      <c r="D2340" t="s">
        <v>371</v>
      </c>
      <c r="E2340">
        <v>2040</v>
      </c>
      <c r="F2340">
        <v>0</v>
      </c>
      <c r="G2340">
        <v>0</v>
      </c>
      <c r="H2340" s="2" t="str">
        <f t="shared" si="36"/>
        <v>EG_WINDOFFWR</v>
      </c>
    </row>
    <row r="2341" spans="1:8" x14ac:dyDescent="0.25">
      <c r="A2341" t="s">
        <v>23</v>
      </c>
      <c r="B2341" t="s">
        <v>6</v>
      </c>
      <c r="C2341" t="s">
        <v>11</v>
      </c>
      <c r="D2341" t="s">
        <v>371</v>
      </c>
      <c r="E2341">
        <v>2041</v>
      </c>
      <c r="F2341">
        <v>0</v>
      </c>
      <c r="G2341">
        <v>0</v>
      </c>
      <c r="H2341" s="2" t="str">
        <f t="shared" si="36"/>
        <v>EG_WINDOFFWR</v>
      </c>
    </row>
    <row r="2342" spans="1:8" x14ac:dyDescent="0.25">
      <c r="A2342" t="s">
        <v>23</v>
      </c>
      <c r="B2342" t="s">
        <v>6</v>
      </c>
      <c r="C2342" t="s">
        <v>11</v>
      </c>
      <c r="D2342" t="s">
        <v>370</v>
      </c>
      <c r="E2342">
        <v>2024</v>
      </c>
      <c r="F2342">
        <v>0</v>
      </c>
      <c r="G2342">
        <v>0</v>
      </c>
      <c r="H2342" s="2" t="str">
        <f t="shared" si="36"/>
        <v>EG_WINDOFFWR</v>
      </c>
    </row>
    <row r="2343" spans="1:8" x14ac:dyDescent="0.25">
      <c r="A2343" t="s">
        <v>23</v>
      </c>
      <c r="B2343" t="s">
        <v>6</v>
      </c>
      <c r="C2343" t="s">
        <v>11</v>
      </c>
      <c r="D2343" t="s">
        <v>370</v>
      </c>
      <c r="E2343">
        <v>2025</v>
      </c>
      <c r="F2343">
        <v>0</v>
      </c>
      <c r="G2343">
        <v>0</v>
      </c>
      <c r="H2343" s="2" t="str">
        <f t="shared" si="36"/>
        <v>EG_WINDOFFWR</v>
      </c>
    </row>
    <row r="2344" spans="1:8" x14ac:dyDescent="0.25">
      <c r="A2344" t="s">
        <v>23</v>
      </c>
      <c r="B2344" t="s">
        <v>6</v>
      </c>
      <c r="C2344" t="s">
        <v>11</v>
      </c>
      <c r="D2344" t="s">
        <v>370</v>
      </c>
      <c r="E2344">
        <v>2026</v>
      </c>
      <c r="F2344">
        <v>0</v>
      </c>
      <c r="G2344">
        <v>0</v>
      </c>
      <c r="H2344" s="2" t="str">
        <f t="shared" si="36"/>
        <v>EG_WINDOFFWR</v>
      </c>
    </row>
    <row r="2345" spans="1:8" x14ac:dyDescent="0.25">
      <c r="A2345" t="s">
        <v>23</v>
      </c>
      <c r="B2345" t="s">
        <v>6</v>
      </c>
      <c r="C2345" t="s">
        <v>11</v>
      </c>
      <c r="D2345" t="s">
        <v>370</v>
      </c>
      <c r="E2345">
        <v>2027</v>
      </c>
      <c r="F2345">
        <v>0</v>
      </c>
      <c r="G2345">
        <v>0</v>
      </c>
      <c r="H2345" s="2" t="str">
        <f t="shared" si="36"/>
        <v>EG_WINDOFFWR</v>
      </c>
    </row>
    <row r="2346" spans="1:8" x14ac:dyDescent="0.25">
      <c r="A2346" t="s">
        <v>23</v>
      </c>
      <c r="B2346" t="s">
        <v>6</v>
      </c>
      <c r="C2346" t="s">
        <v>11</v>
      </c>
      <c r="D2346" t="s">
        <v>370</v>
      </c>
      <c r="E2346">
        <v>2028</v>
      </c>
      <c r="F2346">
        <v>0.5</v>
      </c>
      <c r="G2346">
        <v>0.5</v>
      </c>
      <c r="H2346" s="2" t="str">
        <f t="shared" si="36"/>
        <v>EG_WINDOFFWR</v>
      </c>
    </row>
    <row r="2347" spans="1:8" x14ac:dyDescent="0.25">
      <c r="A2347" t="s">
        <v>23</v>
      </c>
      <c r="B2347" t="s">
        <v>6</v>
      </c>
      <c r="C2347" t="s">
        <v>11</v>
      </c>
      <c r="D2347" t="s">
        <v>370</v>
      </c>
      <c r="E2347">
        <v>2029</v>
      </c>
      <c r="F2347">
        <v>0</v>
      </c>
      <c r="G2347">
        <v>0</v>
      </c>
      <c r="H2347" s="2" t="str">
        <f t="shared" si="36"/>
        <v>EG_WINDOFFWR</v>
      </c>
    </row>
    <row r="2348" spans="1:8" x14ac:dyDescent="0.25">
      <c r="A2348" t="s">
        <v>23</v>
      </c>
      <c r="B2348" t="s">
        <v>6</v>
      </c>
      <c r="C2348" t="s">
        <v>11</v>
      </c>
      <c r="D2348" t="s">
        <v>370</v>
      </c>
      <c r="E2348">
        <v>2030</v>
      </c>
      <c r="F2348">
        <v>0</v>
      </c>
      <c r="G2348">
        <v>0</v>
      </c>
      <c r="H2348" s="2" t="str">
        <f t="shared" si="36"/>
        <v>EG_WINDOFFWR</v>
      </c>
    </row>
    <row r="2349" spans="1:8" x14ac:dyDescent="0.25">
      <c r="A2349" t="s">
        <v>23</v>
      </c>
      <c r="B2349" t="s">
        <v>6</v>
      </c>
      <c r="C2349" t="s">
        <v>11</v>
      </c>
      <c r="D2349" t="s">
        <v>370</v>
      </c>
      <c r="E2349">
        <v>2031</v>
      </c>
      <c r="F2349">
        <v>0</v>
      </c>
      <c r="G2349">
        <v>0</v>
      </c>
      <c r="H2349" s="2" t="str">
        <f t="shared" si="36"/>
        <v>EG_WINDOFFWR</v>
      </c>
    </row>
    <row r="2350" spans="1:8" x14ac:dyDescent="0.25">
      <c r="A2350" t="s">
        <v>23</v>
      </c>
      <c r="B2350" t="s">
        <v>6</v>
      </c>
      <c r="C2350" t="s">
        <v>11</v>
      </c>
      <c r="D2350" t="s">
        <v>370</v>
      </c>
      <c r="E2350">
        <v>2032</v>
      </c>
      <c r="F2350">
        <v>0</v>
      </c>
      <c r="G2350">
        <v>0.5</v>
      </c>
      <c r="H2350" s="2" t="str">
        <f t="shared" si="36"/>
        <v>EG_WINDOFFWR</v>
      </c>
    </row>
    <row r="2351" spans="1:8" x14ac:dyDescent="0.25">
      <c r="A2351" t="s">
        <v>23</v>
      </c>
      <c r="B2351" t="s">
        <v>6</v>
      </c>
      <c r="C2351" t="s">
        <v>11</v>
      </c>
      <c r="D2351" t="s">
        <v>370</v>
      </c>
      <c r="E2351">
        <v>2033</v>
      </c>
      <c r="F2351">
        <v>0</v>
      </c>
      <c r="G2351">
        <v>0.5</v>
      </c>
      <c r="H2351" s="2" t="str">
        <f t="shared" si="36"/>
        <v>EG_WINDOFFWR</v>
      </c>
    </row>
    <row r="2352" spans="1:8" x14ac:dyDescent="0.25">
      <c r="A2352" t="s">
        <v>23</v>
      </c>
      <c r="B2352" t="s">
        <v>6</v>
      </c>
      <c r="C2352" t="s">
        <v>11</v>
      </c>
      <c r="D2352" t="s">
        <v>370</v>
      </c>
      <c r="E2352">
        <v>2034</v>
      </c>
      <c r="F2352">
        <v>0</v>
      </c>
      <c r="G2352">
        <v>0.5</v>
      </c>
      <c r="H2352" s="2" t="str">
        <f t="shared" si="36"/>
        <v>EG_WINDOFFWR</v>
      </c>
    </row>
    <row r="2353" spans="1:8" x14ac:dyDescent="0.25">
      <c r="A2353" t="s">
        <v>23</v>
      </c>
      <c r="B2353" t="s">
        <v>6</v>
      </c>
      <c r="C2353" t="s">
        <v>11</v>
      </c>
      <c r="D2353" t="s">
        <v>370</v>
      </c>
      <c r="E2353">
        <v>2035</v>
      </c>
      <c r="F2353">
        <v>0</v>
      </c>
      <c r="G2353">
        <v>0.5</v>
      </c>
      <c r="H2353" s="2" t="str">
        <f t="shared" si="36"/>
        <v>EG_WINDOFFWR</v>
      </c>
    </row>
    <row r="2354" spans="1:8" x14ac:dyDescent="0.25">
      <c r="A2354" t="s">
        <v>23</v>
      </c>
      <c r="B2354" t="s">
        <v>6</v>
      </c>
      <c r="C2354" t="s">
        <v>11</v>
      </c>
      <c r="D2354" t="s">
        <v>370</v>
      </c>
      <c r="E2354">
        <v>2036</v>
      </c>
      <c r="F2354">
        <v>0</v>
      </c>
      <c r="G2354">
        <v>0.5</v>
      </c>
      <c r="H2354" s="2" t="str">
        <f t="shared" si="36"/>
        <v>EG_WINDOFFWR</v>
      </c>
    </row>
    <row r="2355" spans="1:8" x14ac:dyDescent="0.25">
      <c r="A2355" t="s">
        <v>23</v>
      </c>
      <c r="B2355" t="s">
        <v>6</v>
      </c>
      <c r="C2355" t="s">
        <v>11</v>
      </c>
      <c r="D2355" t="s">
        <v>370</v>
      </c>
      <c r="E2355">
        <v>2037</v>
      </c>
      <c r="F2355">
        <v>0</v>
      </c>
      <c r="G2355">
        <v>0.55000000000000004</v>
      </c>
      <c r="H2355" s="2" t="str">
        <f t="shared" si="36"/>
        <v>EG_WINDOFFWR</v>
      </c>
    </row>
    <row r="2356" spans="1:8" x14ac:dyDescent="0.25">
      <c r="A2356" t="s">
        <v>23</v>
      </c>
      <c r="B2356" t="s">
        <v>6</v>
      </c>
      <c r="C2356" t="s">
        <v>11</v>
      </c>
      <c r="D2356" t="s">
        <v>370</v>
      </c>
      <c r="E2356">
        <v>2038</v>
      </c>
      <c r="F2356">
        <v>0</v>
      </c>
      <c r="G2356">
        <v>0.55000000000000004</v>
      </c>
      <c r="H2356" s="2" t="str">
        <f t="shared" si="36"/>
        <v>EG_WINDOFFWR</v>
      </c>
    </row>
    <row r="2357" spans="1:8" x14ac:dyDescent="0.25">
      <c r="A2357" t="s">
        <v>23</v>
      </c>
      <c r="B2357" t="s">
        <v>6</v>
      </c>
      <c r="C2357" t="s">
        <v>11</v>
      </c>
      <c r="D2357" t="s">
        <v>370</v>
      </c>
      <c r="E2357">
        <v>2039</v>
      </c>
      <c r="F2357">
        <v>0</v>
      </c>
      <c r="G2357">
        <v>0.55000000000000004</v>
      </c>
      <c r="H2357" s="2" t="str">
        <f t="shared" si="36"/>
        <v>EG_WINDOFFWR</v>
      </c>
    </row>
    <row r="2358" spans="1:8" x14ac:dyDescent="0.25">
      <c r="A2358" t="s">
        <v>23</v>
      </c>
      <c r="B2358" t="s">
        <v>6</v>
      </c>
      <c r="C2358" t="s">
        <v>11</v>
      </c>
      <c r="D2358" t="s">
        <v>370</v>
      </c>
      <c r="E2358">
        <v>2040</v>
      </c>
      <c r="F2358">
        <v>0</v>
      </c>
      <c r="G2358">
        <v>0.55000000000000004</v>
      </c>
      <c r="H2358" s="2" t="str">
        <f t="shared" si="36"/>
        <v>EG_WINDOFFWR</v>
      </c>
    </row>
    <row r="2359" spans="1:8" x14ac:dyDescent="0.25">
      <c r="A2359" t="s">
        <v>23</v>
      </c>
      <c r="B2359" t="s">
        <v>6</v>
      </c>
      <c r="C2359" t="s">
        <v>11</v>
      </c>
      <c r="D2359" t="s">
        <v>370</v>
      </c>
      <c r="E2359">
        <v>2041</v>
      </c>
      <c r="F2359">
        <v>0</v>
      </c>
      <c r="G2359">
        <v>0.55000000000000004</v>
      </c>
      <c r="H2359" s="2" t="str">
        <f t="shared" si="36"/>
        <v>EG_WINDOFFWR</v>
      </c>
    </row>
    <row r="2360" spans="1:8" x14ac:dyDescent="0.25">
      <c r="A2360" t="s">
        <v>23</v>
      </c>
      <c r="B2360" t="s">
        <v>6</v>
      </c>
      <c r="C2360" t="s">
        <v>11</v>
      </c>
      <c r="D2360" t="s">
        <v>369</v>
      </c>
      <c r="E2360">
        <v>2024</v>
      </c>
      <c r="F2360">
        <v>0</v>
      </c>
      <c r="G2360">
        <v>0</v>
      </c>
      <c r="H2360" s="2" t="str">
        <f t="shared" si="36"/>
        <v>EG_WINDOFFWR</v>
      </c>
    </row>
    <row r="2361" spans="1:8" x14ac:dyDescent="0.25">
      <c r="A2361" t="s">
        <v>23</v>
      </c>
      <c r="B2361" t="s">
        <v>6</v>
      </c>
      <c r="C2361" t="s">
        <v>11</v>
      </c>
      <c r="D2361" t="s">
        <v>369</v>
      </c>
      <c r="E2361">
        <v>2025</v>
      </c>
      <c r="F2361">
        <v>0</v>
      </c>
      <c r="G2361">
        <v>0</v>
      </c>
      <c r="H2361" s="2" t="str">
        <f t="shared" si="36"/>
        <v>EG_WINDOFFWR</v>
      </c>
    </row>
    <row r="2362" spans="1:8" x14ac:dyDescent="0.25">
      <c r="A2362" t="s">
        <v>23</v>
      </c>
      <c r="B2362" t="s">
        <v>6</v>
      </c>
      <c r="C2362" t="s">
        <v>11</v>
      </c>
      <c r="D2362" t="s">
        <v>369</v>
      </c>
      <c r="E2362">
        <v>2026</v>
      </c>
      <c r="F2362">
        <v>0</v>
      </c>
      <c r="G2362">
        <v>0</v>
      </c>
      <c r="H2362" s="2" t="str">
        <f t="shared" si="36"/>
        <v>EG_WINDOFFWR</v>
      </c>
    </row>
    <row r="2363" spans="1:8" x14ac:dyDescent="0.25">
      <c r="A2363" t="s">
        <v>23</v>
      </c>
      <c r="B2363" t="s">
        <v>6</v>
      </c>
      <c r="C2363" t="s">
        <v>11</v>
      </c>
      <c r="D2363" t="s">
        <v>369</v>
      </c>
      <c r="E2363">
        <v>2027</v>
      </c>
      <c r="F2363">
        <v>0</v>
      </c>
      <c r="G2363">
        <v>0</v>
      </c>
      <c r="H2363" s="2" t="str">
        <f t="shared" si="36"/>
        <v>EG_WINDOFFWR</v>
      </c>
    </row>
    <row r="2364" spans="1:8" x14ac:dyDescent="0.25">
      <c r="A2364" t="s">
        <v>23</v>
      </c>
      <c r="B2364" t="s">
        <v>6</v>
      </c>
      <c r="C2364" t="s">
        <v>11</v>
      </c>
      <c r="D2364" t="s">
        <v>369</v>
      </c>
      <c r="E2364">
        <v>2028</v>
      </c>
      <c r="F2364">
        <v>0</v>
      </c>
      <c r="G2364">
        <v>0</v>
      </c>
      <c r="H2364" s="2" t="str">
        <f t="shared" si="36"/>
        <v>EG_WINDOFFWR</v>
      </c>
    </row>
    <row r="2365" spans="1:8" x14ac:dyDescent="0.25">
      <c r="A2365" t="s">
        <v>23</v>
      </c>
      <c r="B2365" t="s">
        <v>6</v>
      </c>
      <c r="C2365" t="s">
        <v>11</v>
      </c>
      <c r="D2365" t="s">
        <v>369</v>
      </c>
      <c r="E2365">
        <v>2029</v>
      </c>
      <c r="F2365">
        <v>0</v>
      </c>
      <c r="G2365">
        <v>0</v>
      </c>
      <c r="H2365" s="2" t="str">
        <f t="shared" si="36"/>
        <v>EG_WINDOFFWR</v>
      </c>
    </row>
    <row r="2366" spans="1:8" x14ac:dyDescent="0.25">
      <c r="A2366" t="s">
        <v>23</v>
      </c>
      <c r="B2366" t="s">
        <v>6</v>
      </c>
      <c r="C2366" t="s">
        <v>11</v>
      </c>
      <c r="D2366" t="s">
        <v>369</v>
      </c>
      <c r="E2366">
        <v>2030</v>
      </c>
      <c r="F2366">
        <v>0</v>
      </c>
      <c r="G2366">
        <v>0</v>
      </c>
      <c r="H2366" s="2" t="str">
        <f t="shared" si="36"/>
        <v>EG_WINDOFFWR</v>
      </c>
    </row>
    <row r="2367" spans="1:8" x14ac:dyDescent="0.25">
      <c r="A2367" t="s">
        <v>23</v>
      </c>
      <c r="B2367" t="s">
        <v>6</v>
      </c>
      <c r="C2367" t="s">
        <v>11</v>
      </c>
      <c r="D2367" t="s">
        <v>369</v>
      </c>
      <c r="E2367">
        <v>2031</v>
      </c>
      <c r="F2367">
        <v>0</v>
      </c>
      <c r="G2367">
        <v>0</v>
      </c>
      <c r="H2367" s="2" t="str">
        <f t="shared" si="36"/>
        <v>EG_WINDOFFWR</v>
      </c>
    </row>
    <row r="2368" spans="1:8" x14ac:dyDescent="0.25">
      <c r="A2368" t="s">
        <v>23</v>
      </c>
      <c r="B2368" t="s">
        <v>6</v>
      </c>
      <c r="C2368" t="s">
        <v>11</v>
      </c>
      <c r="D2368" t="s">
        <v>369</v>
      </c>
      <c r="E2368">
        <v>2032</v>
      </c>
      <c r="F2368">
        <v>0</v>
      </c>
      <c r="G2368">
        <v>0</v>
      </c>
      <c r="H2368" s="2" t="str">
        <f t="shared" si="36"/>
        <v>EG_WINDOFFWR</v>
      </c>
    </row>
    <row r="2369" spans="1:8" x14ac:dyDescent="0.25">
      <c r="A2369" t="s">
        <v>23</v>
      </c>
      <c r="B2369" t="s">
        <v>6</v>
      </c>
      <c r="C2369" t="s">
        <v>11</v>
      </c>
      <c r="D2369" t="s">
        <v>369</v>
      </c>
      <c r="E2369">
        <v>2033</v>
      </c>
      <c r="F2369">
        <v>0</v>
      </c>
      <c r="G2369">
        <v>0</v>
      </c>
      <c r="H2369" s="2" t="str">
        <f t="shared" si="36"/>
        <v>EG_WINDOFFWR</v>
      </c>
    </row>
    <row r="2370" spans="1:8" x14ac:dyDescent="0.25">
      <c r="A2370" t="s">
        <v>23</v>
      </c>
      <c r="B2370" t="s">
        <v>6</v>
      </c>
      <c r="C2370" t="s">
        <v>11</v>
      </c>
      <c r="D2370" t="s">
        <v>369</v>
      </c>
      <c r="E2370">
        <v>2034</v>
      </c>
      <c r="F2370">
        <v>0</v>
      </c>
      <c r="G2370">
        <v>0</v>
      </c>
      <c r="H2370" s="2" t="str">
        <f t="shared" si="36"/>
        <v>EG_WINDOFFWR</v>
      </c>
    </row>
    <row r="2371" spans="1:8" x14ac:dyDescent="0.25">
      <c r="A2371" t="s">
        <v>23</v>
      </c>
      <c r="B2371" t="s">
        <v>6</v>
      </c>
      <c r="C2371" t="s">
        <v>11</v>
      </c>
      <c r="D2371" t="s">
        <v>369</v>
      </c>
      <c r="E2371">
        <v>2035</v>
      </c>
      <c r="F2371">
        <v>0</v>
      </c>
      <c r="G2371">
        <v>0</v>
      </c>
      <c r="H2371" s="2" t="str">
        <f t="shared" ref="H2371:H2434" si="37">_xlfn.CONCAT(A2371,C2371)</f>
        <v>EG_WINDOFFWR</v>
      </c>
    </row>
    <row r="2372" spans="1:8" x14ac:dyDescent="0.25">
      <c r="A2372" t="s">
        <v>23</v>
      </c>
      <c r="B2372" t="s">
        <v>6</v>
      </c>
      <c r="C2372" t="s">
        <v>11</v>
      </c>
      <c r="D2372" t="s">
        <v>369</v>
      </c>
      <c r="E2372">
        <v>2036</v>
      </c>
      <c r="F2372">
        <v>0</v>
      </c>
      <c r="G2372">
        <v>0</v>
      </c>
      <c r="H2372" s="2" t="str">
        <f t="shared" si="37"/>
        <v>EG_WINDOFFWR</v>
      </c>
    </row>
    <row r="2373" spans="1:8" x14ac:dyDescent="0.25">
      <c r="A2373" t="s">
        <v>23</v>
      </c>
      <c r="B2373" t="s">
        <v>6</v>
      </c>
      <c r="C2373" t="s">
        <v>11</v>
      </c>
      <c r="D2373" t="s">
        <v>369</v>
      </c>
      <c r="E2373">
        <v>2037</v>
      </c>
      <c r="F2373">
        <v>0</v>
      </c>
      <c r="G2373">
        <v>0</v>
      </c>
      <c r="H2373" s="2" t="str">
        <f t="shared" si="37"/>
        <v>EG_WINDOFFWR</v>
      </c>
    </row>
    <row r="2374" spans="1:8" x14ac:dyDescent="0.25">
      <c r="A2374" t="s">
        <v>23</v>
      </c>
      <c r="B2374" t="s">
        <v>6</v>
      </c>
      <c r="C2374" t="s">
        <v>11</v>
      </c>
      <c r="D2374" t="s">
        <v>369</v>
      </c>
      <c r="E2374">
        <v>2038</v>
      </c>
      <c r="F2374">
        <v>0</v>
      </c>
      <c r="G2374">
        <v>0</v>
      </c>
      <c r="H2374" s="2" t="str">
        <f t="shared" si="37"/>
        <v>EG_WINDOFFWR</v>
      </c>
    </row>
    <row r="2375" spans="1:8" x14ac:dyDescent="0.25">
      <c r="A2375" t="s">
        <v>23</v>
      </c>
      <c r="B2375" t="s">
        <v>6</v>
      </c>
      <c r="C2375" t="s">
        <v>11</v>
      </c>
      <c r="D2375" t="s">
        <v>369</v>
      </c>
      <c r="E2375">
        <v>2039</v>
      </c>
      <c r="F2375">
        <v>0</v>
      </c>
      <c r="G2375">
        <v>0</v>
      </c>
      <c r="H2375" s="2" t="str">
        <f t="shared" si="37"/>
        <v>EG_WINDOFFWR</v>
      </c>
    </row>
    <row r="2376" spans="1:8" x14ac:dyDescent="0.25">
      <c r="A2376" t="s">
        <v>23</v>
      </c>
      <c r="B2376" t="s">
        <v>6</v>
      </c>
      <c r="C2376" t="s">
        <v>11</v>
      </c>
      <c r="D2376" t="s">
        <v>369</v>
      </c>
      <c r="E2376">
        <v>2040</v>
      </c>
      <c r="F2376">
        <v>0</v>
      </c>
      <c r="G2376">
        <v>0</v>
      </c>
      <c r="H2376" s="2" t="str">
        <f t="shared" si="37"/>
        <v>EG_WINDOFFWR</v>
      </c>
    </row>
    <row r="2377" spans="1:8" x14ac:dyDescent="0.25">
      <c r="A2377" t="s">
        <v>23</v>
      </c>
      <c r="B2377" t="s">
        <v>6</v>
      </c>
      <c r="C2377" t="s">
        <v>11</v>
      </c>
      <c r="D2377" t="s">
        <v>369</v>
      </c>
      <c r="E2377">
        <v>2041</v>
      </c>
      <c r="F2377">
        <v>0</v>
      </c>
      <c r="G2377">
        <v>0</v>
      </c>
      <c r="H2377" s="2" t="str">
        <f t="shared" si="37"/>
        <v>EG_WINDOFFWR</v>
      </c>
    </row>
    <row r="2378" spans="1:8" x14ac:dyDescent="0.25">
      <c r="A2378" t="s">
        <v>23</v>
      </c>
      <c r="B2378" t="s">
        <v>6</v>
      </c>
      <c r="C2378" t="s">
        <v>11</v>
      </c>
      <c r="D2378" t="s">
        <v>368</v>
      </c>
      <c r="E2378">
        <v>2024</v>
      </c>
      <c r="F2378">
        <v>0</v>
      </c>
      <c r="G2378">
        <v>0</v>
      </c>
      <c r="H2378" s="2" t="str">
        <f t="shared" si="37"/>
        <v>EG_WINDOFFWR</v>
      </c>
    </row>
    <row r="2379" spans="1:8" x14ac:dyDescent="0.25">
      <c r="A2379" t="s">
        <v>23</v>
      </c>
      <c r="B2379" t="s">
        <v>6</v>
      </c>
      <c r="C2379" t="s">
        <v>11</v>
      </c>
      <c r="D2379" t="s">
        <v>368</v>
      </c>
      <c r="E2379">
        <v>2025</v>
      </c>
      <c r="F2379">
        <v>0</v>
      </c>
      <c r="G2379">
        <v>0</v>
      </c>
      <c r="H2379" s="2" t="str">
        <f t="shared" si="37"/>
        <v>EG_WINDOFFWR</v>
      </c>
    </row>
    <row r="2380" spans="1:8" x14ac:dyDescent="0.25">
      <c r="A2380" t="s">
        <v>23</v>
      </c>
      <c r="B2380" t="s">
        <v>6</v>
      </c>
      <c r="C2380" t="s">
        <v>11</v>
      </c>
      <c r="D2380" t="s">
        <v>368</v>
      </c>
      <c r="E2380">
        <v>2026</v>
      </c>
      <c r="F2380">
        <v>0</v>
      </c>
      <c r="G2380">
        <v>0</v>
      </c>
      <c r="H2380" s="2" t="str">
        <f t="shared" si="37"/>
        <v>EG_WINDOFFWR</v>
      </c>
    </row>
    <row r="2381" spans="1:8" x14ac:dyDescent="0.25">
      <c r="A2381" t="s">
        <v>23</v>
      </c>
      <c r="B2381" t="s">
        <v>6</v>
      </c>
      <c r="C2381" t="s">
        <v>11</v>
      </c>
      <c r="D2381" t="s">
        <v>368</v>
      </c>
      <c r="E2381">
        <v>2027</v>
      </c>
      <c r="F2381">
        <v>0</v>
      </c>
      <c r="G2381">
        <v>0</v>
      </c>
      <c r="H2381" s="2" t="str">
        <f t="shared" si="37"/>
        <v>EG_WINDOFFWR</v>
      </c>
    </row>
    <row r="2382" spans="1:8" x14ac:dyDescent="0.25">
      <c r="A2382" t="s">
        <v>23</v>
      </c>
      <c r="B2382" t="s">
        <v>6</v>
      </c>
      <c r="C2382" t="s">
        <v>11</v>
      </c>
      <c r="D2382" t="s">
        <v>368</v>
      </c>
      <c r="E2382">
        <v>2028</v>
      </c>
      <c r="F2382">
        <v>0</v>
      </c>
      <c r="G2382">
        <v>0</v>
      </c>
      <c r="H2382" s="2" t="str">
        <f t="shared" si="37"/>
        <v>EG_WINDOFFWR</v>
      </c>
    </row>
    <row r="2383" spans="1:8" x14ac:dyDescent="0.25">
      <c r="A2383" t="s">
        <v>23</v>
      </c>
      <c r="B2383" t="s">
        <v>6</v>
      </c>
      <c r="C2383" t="s">
        <v>11</v>
      </c>
      <c r="D2383" t="s">
        <v>368</v>
      </c>
      <c r="E2383">
        <v>2029</v>
      </c>
      <c r="F2383">
        <v>0</v>
      </c>
      <c r="G2383">
        <v>0</v>
      </c>
      <c r="H2383" s="2" t="str">
        <f t="shared" si="37"/>
        <v>EG_WINDOFFWR</v>
      </c>
    </row>
    <row r="2384" spans="1:8" x14ac:dyDescent="0.25">
      <c r="A2384" t="s">
        <v>23</v>
      </c>
      <c r="B2384" t="s">
        <v>6</v>
      </c>
      <c r="C2384" t="s">
        <v>11</v>
      </c>
      <c r="D2384" t="s">
        <v>368</v>
      </c>
      <c r="E2384">
        <v>2030</v>
      </c>
      <c r="F2384">
        <v>0</v>
      </c>
      <c r="G2384">
        <v>0</v>
      </c>
      <c r="H2384" s="2" t="str">
        <f t="shared" si="37"/>
        <v>EG_WINDOFFWR</v>
      </c>
    </row>
    <row r="2385" spans="1:8" x14ac:dyDescent="0.25">
      <c r="A2385" t="s">
        <v>23</v>
      </c>
      <c r="B2385" t="s">
        <v>6</v>
      </c>
      <c r="C2385" t="s">
        <v>11</v>
      </c>
      <c r="D2385" t="s">
        <v>368</v>
      </c>
      <c r="E2385">
        <v>2031</v>
      </c>
      <c r="F2385">
        <v>0</v>
      </c>
      <c r="G2385">
        <v>0</v>
      </c>
      <c r="H2385" s="2" t="str">
        <f t="shared" si="37"/>
        <v>EG_WINDOFFWR</v>
      </c>
    </row>
    <row r="2386" spans="1:8" x14ac:dyDescent="0.25">
      <c r="A2386" t="s">
        <v>23</v>
      </c>
      <c r="B2386" t="s">
        <v>6</v>
      </c>
      <c r="C2386" t="s">
        <v>11</v>
      </c>
      <c r="D2386" t="s">
        <v>368</v>
      </c>
      <c r="E2386">
        <v>2032</v>
      </c>
      <c r="F2386">
        <v>0</v>
      </c>
      <c r="G2386">
        <v>0</v>
      </c>
      <c r="H2386" s="2" t="str">
        <f t="shared" si="37"/>
        <v>EG_WINDOFFWR</v>
      </c>
    </row>
    <row r="2387" spans="1:8" x14ac:dyDescent="0.25">
      <c r="A2387" t="s">
        <v>23</v>
      </c>
      <c r="B2387" t="s">
        <v>6</v>
      </c>
      <c r="C2387" t="s">
        <v>11</v>
      </c>
      <c r="D2387" t="s">
        <v>368</v>
      </c>
      <c r="E2387">
        <v>2033</v>
      </c>
      <c r="F2387">
        <v>0</v>
      </c>
      <c r="G2387">
        <v>0</v>
      </c>
      <c r="H2387" s="2" t="str">
        <f t="shared" si="37"/>
        <v>EG_WINDOFFWR</v>
      </c>
    </row>
    <row r="2388" spans="1:8" x14ac:dyDescent="0.25">
      <c r="A2388" t="s">
        <v>23</v>
      </c>
      <c r="B2388" t="s">
        <v>6</v>
      </c>
      <c r="C2388" t="s">
        <v>11</v>
      </c>
      <c r="D2388" t="s">
        <v>368</v>
      </c>
      <c r="E2388">
        <v>2034</v>
      </c>
      <c r="F2388">
        <v>0</v>
      </c>
      <c r="G2388">
        <v>0</v>
      </c>
      <c r="H2388" s="2" t="str">
        <f t="shared" si="37"/>
        <v>EG_WINDOFFWR</v>
      </c>
    </row>
    <row r="2389" spans="1:8" x14ac:dyDescent="0.25">
      <c r="A2389" t="s">
        <v>23</v>
      </c>
      <c r="B2389" t="s">
        <v>6</v>
      </c>
      <c r="C2389" t="s">
        <v>11</v>
      </c>
      <c r="D2389" t="s">
        <v>368</v>
      </c>
      <c r="E2389">
        <v>2035</v>
      </c>
      <c r="F2389">
        <v>0</v>
      </c>
      <c r="G2389">
        <v>0</v>
      </c>
      <c r="H2389" s="2" t="str">
        <f t="shared" si="37"/>
        <v>EG_WINDOFFWR</v>
      </c>
    </row>
    <row r="2390" spans="1:8" x14ac:dyDescent="0.25">
      <c r="A2390" t="s">
        <v>23</v>
      </c>
      <c r="B2390" t="s">
        <v>6</v>
      </c>
      <c r="C2390" t="s">
        <v>11</v>
      </c>
      <c r="D2390" t="s">
        <v>368</v>
      </c>
      <c r="E2390">
        <v>2036</v>
      </c>
      <c r="F2390">
        <v>0</v>
      </c>
      <c r="G2390">
        <v>0</v>
      </c>
      <c r="H2390" s="2" t="str">
        <f t="shared" si="37"/>
        <v>EG_WINDOFFWR</v>
      </c>
    </row>
    <row r="2391" spans="1:8" x14ac:dyDescent="0.25">
      <c r="A2391" t="s">
        <v>23</v>
      </c>
      <c r="B2391" t="s">
        <v>6</v>
      </c>
      <c r="C2391" t="s">
        <v>11</v>
      </c>
      <c r="D2391" t="s">
        <v>368</v>
      </c>
      <c r="E2391">
        <v>2037</v>
      </c>
      <c r="F2391">
        <v>0</v>
      </c>
      <c r="G2391">
        <v>0</v>
      </c>
      <c r="H2391" s="2" t="str">
        <f t="shared" si="37"/>
        <v>EG_WINDOFFWR</v>
      </c>
    </row>
    <row r="2392" spans="1:8" x14ac:dyDescent="0.25">
      <c r="A2392" t="s">
        <v>23</v>
      </c>
      <c r="B2392" t="s">
        <v>6</v>
      </c>
      <c r="C2392" t="s">
        <v>11</v>
      </c>
      <c r="D2392" t="s">
        <v>368</v>
      </c>
      <c r="E2392">
        <v>2038</v>
      </c>
      <c r="F2392">
        <v>0</v>
      </c>
      <c r="G2392">
        <v>0</v>
      </c>
      <c r="H2392" s="2" t="str">
        <f t="shared" si="37"/>
        <v>EG_WINDOFFWR</v>
      </c>
    </row>
    <row r="2393" spans="1:8" x14ac:dyDescent="0.25">
      <c r="A2393" t="s">
        <v>23</v>
      </c>
      <c r="B2393" t="s">
        <v>6</v>
      </c>
      <c r="C2393" t="s">
        <v>11</v>
      </c>
      <c r="D2393" t="s">
        <v>368</v>
      </c>
      <c r="E2393">
        <v>2039</v>
      </c>
      <c r="F2393">
        <v>0</v>
      </c>
      <c r="G2393">
        <v>0</v>
      </c>
      <c r="H2393" s="2" t="str">
        <f t="shared" si="37"/>
        <v>EG_WINDOFFWR</v>
      </c>
    </row>
    <row r="2394" spans="1:8" x14ac:dyDescent="0.25">
      <c r="A2394" t="s">
        <v>23</v>
      </c>
      <c r="B2394" t="s">
        <v>6</v>
      </c>
      <c r="C2394" t="s">
        <v>11</v>
      </c>
      <c r="D2394" t="s">
        <v>368</v>
      </c>
      <c r="E2394">
        <v>2040</v>
      </c>
      <c r="F2394">
        <v>0</v>
      </c>
      <c r="G2394">
        <v>0</v>
      </c>
      <c r="H2394" s="2" t="str">
        <f t="shared" si="37"/>
        <v>EG_WINDOFFWR</v>
      </c>
    </row>
    <row r="2395" spans="1:8" x14ac:dyDescent="0.25">
      <c r="A2395" t="s">
        <v>23</v>
      </c>
      <c r="B2395" t="s">
        <v>6</v>
      </c>
      <c r="C2395" t="s">
        <v>11</v>
      </c>
      <c r="D2395" t="s">
        <v>368</v>
      </c>
      <c r="E2395">
        <v>2041</v>
      </c>
      <c r="F2395">
        <v>0</v>
      </c>
      <c r="G2395">
        <v>0</v>
      </c>
      <c r="H2395" s="2" t="str">
        <f t="shared" si="37"/>
        <v>EG_WINDOFFWR</v>
      </c>
    </row>
    <row r="2396" spans="1:8" x14ac:dyDescent="0.25">
      <c r="A2396" t="s">
        <v>23</v>
      </c>
      <c r="B2396" t="s">
        <v>6</v>
      </c>
      <c r="C2396" t="s">
        <v>11</v>
      </c>
      <c r="D2396" t="s">
        <v>367</v>
      </c>
      <c r="E2396">
        <v>2024</v>
      </c>
      <c r="F2396">
        <v>0</v>
      </c>
      <c r="G2396">
        <v>0</v>
      </c>
      <c r="H2396" s="2" t="str">
        <f t="shared" si="37"/>
        <v>EG_WINDOFFWR</v>
      </c>
    </row>
    <row r="2397" spans="1:8" x14ac:dyDescent="0.25">
      <c r="A2397" t="s">
        <v>23</v>
      </c>
      <c r="B2397" t="s">
        <v>6</v>
      </c>
      <c r="C2397" t="s">
        <v>11</v>
      </c>
      <c r="D2397" t="s">
        <v>367</v>
      </c>
      <c r="E2397">
        <v>2025</v>
      </c>
      <c r="F2397">
        <v>0</v>
      </c>
      <c r="G2397">
        <v>0</v>
      </c>
      <c r="H2397" s="2" t="str">
        <f t="shared" si="37"/>
        <v>EG_WINDOFFWR</v>
      </c>
    </row>
    <row r="2398" spans="1:8" x14ac:dyDescent="0.25">
      <c r="A2398" t="s">
        <v>23</v>
      </c>
      <c r="B2398" t="s">
        <v>6</v>
      </c>
      <c r="C2398" t="s">
        <v>11</v>
      </c>
      <c r="D2398" t="s">
        <v>367</v>
      </c>
      <c r="E2398">
        <v>2026</v>
      </c>
      <c r="F2398">
        <v>0</v>
      </c>
      <c r="G2398">
        <v>0</v>
      </c>
      <c r="H2398" s="2" t="str">
        <f t="shared" si="37"/>
        <v>EG_WINDOFFWR</v>
      </c>
    </row>
    <row r="2399" spans="1:8" x14ac:dyDescent="0.25">
      <c r="A2399" t="s">
        <v>23</v>
      </c>
      <c r="B2399" t="s">
        <v>6</v>
      </c>
      <c r="C2399" t="s">
        <v>11</v>
      </c>
      <c r="D2399" t="s">
        <v>367</v>
      </c>
      <c r="E2399">
        <v>2027</v>
      </c>
      <c r="F2399">
        <v>0</v>
      </c>
      <c r="G2399">
        <v>0</v>
      </c>
      <c r="H2399" s="2" t="str">
        <f t="shared" si="37"/>
        <v>EG_WINDOFFWR</v>
      </c>
    </row>
    <row r="2400" spans="1:8" x14ac:dyDescent="0.25">
      <c r="A2400" t="s">
        <v>23</v>
      </c>
      <c r="B2400" t="s">
        <v>6</v>
      </c>
      <c r="C2400" t="s">
        <v>11</v>
      </c>
      <c r="D2400" t="s">
        <v>367</v>
      </c>
      <c r="E2400">
        <v>2028</v>
      </c>
      <c r="F2400">
        <v>0</v>
      </c>
      <c r="G2400">
        <v>0</v>
      </c>
      <c r="H2400" s="2" t="str">
        <f t="shared" si="37"/>
        <v>EG_WINDOFFWR</v>
      </c>
    </row>
    <row r="2401" spans="1:8" x14ac:dyDescent="0.25">
      <c r="A2401" t="s">
        <v>23</v>
      </c>
      <c r="B2401" t="s">
        <v>6</v>
      </c>
      <c r="C2401" t="s">
        <v>11</v>
      </c>
      <c r="D2401" t="s">
        <v>367</v>
      </c>
      <c r="E2401">
        <v>2029</v>
      </c>
      <c r="F2401">
        <v>0</v>
      </c>
      <c r="G2401">
        <v>0</v>
      </c>
      <c r="H2401" s="2" t="str">
        <f t="shared" si="37"/>
        <v>EG_WINDOFFWR</v>
      </c>
    </row>
    <row r="2402" spans="1:8" x14ac:dyDescent="0.25">
      <c r="A2402" t="s">
        <v>23</v>
      </c>
      <c r="B2402" t="s">
        <v>6</v>
      </c>
      <c r="C2402" t="s">
        <v>11</v>
      </c>
      <c r="D2402" t="s">
        <v>367</v>
      </c>
      <c r="E2402">
        <v>2030</v>
      </c>
      <c r="F2402">
        <v>0</v>
      </c>
      <c r="G2402">
        <v>0</v>
      </c>
      <c r="H2402" s="2" t="str">
        <f t="shared" si="37"/>
        <v>EG_WINDOFFWR</v>
      </c>
    </row>
    <row r="2403" spans="1:8" x14ac:dyDescent="0.25">
      <c r="A2403" t="s">
        <v>23</v>
      </c>
      <c r="B2403" t="s">
        <v>6</v>
      </c>
      <c r="C2403" t="s">
        <v>11</v>
      </c>
      <c r="D2403" t="s">
        <v>367</v>
      </c>
      <c r="E2403">
        <v>2031</v>
      </c>
      <c r="F2403">
        <v>0</v>
      </c>
      <c r="G2403">
        <v>0</v>
      </c>
      <c r="H2403" s="2" t="str">
        <f t="shared" si="37"/>
        <v>EG_WINDOFFWR</v>
      </c>
    </row>
    <row r="2404" spans="1:8" x14ac:dyDescent="0.25">
      <c r="A2404" t="s">
        <v>23</v>
      </c>
      <c r="B2404" t="s">
        <v>6</v>
      </c>
      <c r="C2404" t="s">
        <v>11</v>
      </c>
      <c r="D2404" t="s">
        <v>367</v>
      </c>
      <c r="E2404">
        <v>2032</v>
      </c>
      <c r="F2404">
        <v>0</v>
      </c>
      <c r="G2404">
        <v>0</v>
      </c>
      <c r="H2404" s="2" t="str">
        <f t="shared" si="37"/>
        <v>EG_WINDOFFWR</v>
      </c>
    </row>
    <row r="2405" spans="1:8" x14ac:dyDescent="0.25">
      <c r="A2405" t="s">
        <v>23</v>
      </c>
      <c r="B2405" t="s">
        <v>6</v>
      </c>
      <c r="C2405" t="s">
        <v>11</v>
      </c>
      <c r="D2405" t="s">
        <v>367</v>
      </c>
      <c r="E2405">
        <v>2033</v>
      </c>
      <c r="F2405">
        <v>0</v>
      </c>
      <c r="G2405">
        <v>0</v>
      </c>
      <c r="H2405" s="2" t="str">
        <f t="shared" si="37"/>
        <v>EG_WINDOFFWR</v>
      </c>
    </row>
    <row r="2406" spans="1:8" x14ac:dyDescent="0.25">
      <c r="A2406" t="s">
        <v>23</v>
      </c>
      <c r="B2406" t="s">
        <v>6</v>
      </c>
      <c r="C2406" t="s">
        <v>11</v>
      </c>
      <c r="D2406" t="s">
        <v>367</v>
      </c>
      <c r="E2406">
        <v>2034</v>
      </c>
      <c r="F2406">
        <v>0</v>
      </c>
      <c r="G2406">
        <v>0</v>
      </c>
      <c r="H2406" s="2" t="str">
        <f t="shared" si="37"/>
        <v>EG_WINDOFFWR</v>
      </c>
    </row>
    <row r="2407" spans="1:8" x14ac:dyDescent="0.25">
      <c r="A2407" t="s">
        <v>23</v>
      </c>
      <c r="B2407" t="s">
        <v>6</v>
      </c>
      <c r="C2407" t="s">
        <v>11</v>
      </c>
      <c r="D2407" t="s">
        <v>367</v>
      </c>
      <c r="E2407">
        <v>2035</v>
      </c>
      <c r="F2407">
        <v>0</v>
      </c>
      <c r="G2407">
        <v>0</v>
      </c>
      <c r="H2407" s="2" t="str">
        <f t="shared" si="37"/>
        <v>EG_WINDOFFWR</v>
      </c>
    </row>
    <row r="2408" spans="1:8" x14ac:dyDescent="0.25">
      <c r="A2408" t="s">
        <v>23</v>
      </c>
      <c r="B2408" t="s">
        <v>6</v>
      </c>
      <c r="C2408" t="s">
        <v>11</v>
      </c>
      <c r="D2408" t="s">
        <v>367</v>
      </c>
      <c r="E2408">
        <v>2036</v>
      </c>
      <c r="F2408">
        <v>0</v>
      </c>
      <c r="G2408">
        <v>0</v>
      </c>
      <c r="H2408" s="2" t="str">
        <f t="shared" si="37"/>
        <v>EG_WINDOFFWR</v>
      </c>
    </row>
    <row r="2409" spans="1:8" x14ac:dyDescent="0.25">
      <c r="A2409" t="s">
        <v>23</v>
      </c>
      <c r="B2409" t="s">
        <v>6</v>
      </c>
      <c r="C2409" t="s">
        <v>11</v>
      </c>
      <c r="D2409" t="s">
        <v>367</v>
      </c>
      <c r="E2409">
        <v>2037</v>
      </c>
      <c r="F2409">
        <v>0</v>
      </c>
      <c r="G2409">
        <v>0</v>
      </c>
      <c r="H2409" s="2" t="str">
        <f t="shared" si="37"/>
        <v>EG_WINDOFFWR</v>
      </c>
    </row>
    <row r="2410" spans="1:8" x14ac:dyDescent="0.25">
      <c r="A2410" t="s">
        <v>23</v>
      </c>
      <c r="B2410" t="s">
        <v>6</v>
      </c>
      <c r="C2410" t="s">
        <v>11</v>
      </c>
      <c r="D2410" t="s">
        <v>367</v>
      </c>
      <c r="E2410">
        <v>2038</v>
      </c>
      <c r="F2410">
        <v>0</v>
      </c>
      <c r="G2410">
        <v>0</v>
      </c>
      <c r="H2410" s="2" t="str">
        <f t="shared" si="37"/>
        <v>EG_WINDOFFWR</v>
      </c>
    </row>
    <row r="2411" spans="1:8" x14ac:dyDescent="0.25">
      <c r="A2411" t="s">
        <v>23</v>
      </c>
      <c r="B2411" t="s">
        <v>6</v>
      </c>
      <c r="C2411" t="s">
        <v>11</v>
      </c>
      <c r="D2411" t="s">
        <v>367</v>
      </c>
      <c r="E2411">
        <v>2039</v>
      </c>
      <c r="F2411">
        <v>0</v>
      </c>
      <c r="G2411">
        <v>0</v>
      </c>
      <c r="H2411" s="2" t="str">
        <f t="shared" si="37"/>
        <v>EG_WINDOFFWR</v>
      </c>
    </row>
    <row r="2412" spans="1:8" x14ac:dyDescent="0.25">
      <c r="A2412" t="s">
        <v>23</v>
      </c>
      <c r="B2412" t="s">
        <v>6</v>
      </c>
      <c r="C2412" t="s">
        <v>11</v>
      </c>
      <c r="D2412" t="s">
        <v>367</v>
      </c>
      <c r="E2412">
        <v>2040</v>
      </c>
      <c r="F2412">
        <v>0</v>
      </c>
      <c r="G2412">
        <v>0</v>
      </c>
      <c r="H2412" s="2" t="str">
        <f t="shared" si="37"/>
        <v>EG_WINDOFFWR</v>
      </c>
    </row>
    <row r="2413" spans="1:8" x14ac:dyDescent="0.25">
      <c r="A2413" t="s">
        <v>23</v>
      </c>
      <c r="B2413" t="s">
        <v>6</v>
      </c>
      <c r="C2413" t="s">
        <v>11</v>
      </c>
      <c r="D2413" t="s">
        <v>367</v>
      </c>
      <c r="E2413">
        <v>2041</v>
      </c>
      <c r="F2413">
        <v>0</v>
      </c>
      <c r="G2413">
        <v>0</v>
      </c>
      <c r="H2413" s="2" t="str">
        <f t="shared" si="37"/>
        <v>EG_WINDOFFWR</v>
      </c>
    </row>
    <row r="2414" spans="1:8" x14ac:dyDescent="0.25">
      <c r="A2414" t="s">
        <v>23</v>
      </c>
      <c r="B2414" t="s">
        <v>6</v>
      </c>
      <c r="C2414" t="s">
        <v>9</v>
      </c>
      <c r="D2414" t="s">
        <v>366</v>
      </c>
      <c r="E2414">
        <v>2024</v>
      </c>
      <c r="F2414">
        <v>0</v>
      </c>
      <c r="G2414">
        <v>0</v>
      </c>
      <c r="H2414" s="2" t="str">
        <f t="shared" si="37"/>
        <v>EG_WINDOFFNER</v>
      </c>
    </row>
    <row r="2415" spans="1:8" x14ac:dyDescent="0.25">
      <c r="A2415" t="s">
        <v>23</v>
      </c>
      <c r="B2415" t="s">
        <v>6</v>
      </c>
      <c r="C2415" t="s">
        <v>9</v>
      </c>
      <c r="D2415" t="s">
        <v>366</v>
      </c>
      <c r="E2415">
        <v>2025</v>
      </c>
      <c r="F2415">
        <v>0</v>
      </c>
      <c r="G2415">
        <v>0</v>
      </c>
      <c r="H2415" s="2" t="str">
        <f t="shared" si="37"/>
        <v>EG_WINDOFFNER</v>
      </c>
    </row>
    <row r="2416" spans="1:8" x14ac:dyDescent="0.25">
      <c r="A2416" t="s">
        <v>23</v>
      </c>
      <c r="B2416" t="s">
        <v>6</v>
      </c>
      <c r="C2416" t="s">
        <v>9</v>
      </c>
      <c r="D2416" t="s">
        <v>366</v>
      </c>
      <c r="E2416">
        <v>2026</v>
      </c>
      <c r="F2416">
        <v>0</v>
      </c>
      <c r="G2416">
        <v>0</v>
      </c>
      <c r="H2416" s="2" t="str">
        <f t="shared" si="37"/>
        <v>EG_WINDOFFNER</v>
      </c>
    </row>
    <row r="2417" spans="1:8" x14ac:dyDescent="0.25">
      <c r="A2417" t="s">
        <v>23</v>
      </c>
      <c r="B2417" t="s">
        <v>6</v>
      </c>
      <c r="C2417" t="s">
        <v>9</v>
      </c>
      <c r="D2417" t="s">
        <v>366</v>
      </c>
      <c r="E2417">
        <v>2027</v>
      </c>
      <c r="F2417">
        <v>0</v>
      </c>
      <c r="G2417">
        <v>0</v>
      </c>
      <c r="H2417" s="2" t="str">
        <f t="shared" si="37"/>
        <v>EG_WINDOFFNER</v>
      </c>
    </row>
    <row r="2418" spans="1:8" x14ac:dyDescent="0.25">
      <c r="A2418" t="s">
        <v>23</v>
      </c>
      <c r="B2418" t="s">
        <v>6</v>
      </c>
      <c r="C2418" t="s">
        <v>9</v>
      </c>
      <c r="D2418" t="s">
        <v>366</v>
      </c>
      <c r="E2418">
        <v>2028</v>
      </c>
      <c r="F2418">
        <v>0</v>
      </c>
      <c r="G2418">
        <v>0</v>
      </c>
      <c r="H2418" s="2" t="str">
        <f t="shared" si="37"/>
        <v>EG_WINDOFFNER</v>
      </c>
    </row>
    <row r="2419" spans="1:8" x14ac:dyDescent="0.25">
      <c r="A2419" t="s">
        <v>23</v>
      </c>
      <c r="B2419" t="s">
        <v>6</v>
      </c>
      <c r="C2419" t="s">
        <v>9</v>
      </c>
      <c r="D2419" t="s">
        <v>366</v>
      </c>
      <c r="E2419">
        <v>2029</v>
      </c>
      <c r="F2419">
        <v>0</v>
      </c>
      <c r="G2419">
        <v>0</v>
      </c>
      <c r="H2419" s="2" t="str">
        <f t="shared" si="37"/>
        <v>EG_WINDOFFNER</v>
      </c>
    </row>
    <row r="2420" spans="1:8" x14ac:dyDescent="0.25">
      <c r="A2420" t="s">
        <v>23</v>
      </c>
      <c r="B2420" t="s">
        <v>6</v>
      </c>
      <c r="C2420" t="s">
        <v>9</v>
      </c>
      <c r="D2420" t="s">
        <v>366</v>
      </c>
      <c r="E2420">
        <v>2030</v>
      </c>
      <c r="F2420">
        <v>0</v>
      </c>
      <c r="G2420">
        <v>0</v>
      </c>
      <c r="H2420" s="2" t="str">
        <f t="shared" si="37"/>
        <v>EG_WINDOFFNER</v>
      </c>
    </row>
    <row r="2421" spans="1:8" x14ac:dyDescent="0.25">
      <c r="A2421" t="s">
        <v>23</v>
      </c>
      <c r="B2421" t="s">
        <v>6</v>
      </c>
      <c r="C2421" t="s">
        <v>9</v>
      </c>
      <c r="D2421" t="s">
        <v>366</v>
      </c>
      <c r="E2421">
        <v>2031</v>
      </c>
      <c r="F2421">
        <v>0</v>
      </c>
      <c r="G2421">
        <v>0</v>
      </c>
      <c r="H2421" s="2" t="str">
        <f t="shared" si="37"/>
        <v>EG_WINDOFFNER</v>
      </c>
    </row>
    <row r="2422" spans="1:8" x14ac:dyDescent="0.25">
      <c r="A2422" t="s">
        <v>23</v>
      </c>
      <c r="B2422" t="s">
        <v>6</v>
      </c>
      <c r="C2422" t="s">
        <v>9</v>
      </c>
      <c r="D2422" t="s">
        <v>366</v>
      </c>
      <c r="E2422">
        <v>2032</v>
      </c>
      <c r="F2422">
        <v>0</v>
      </c>
      <c r="G2422">
        <v>0</v>
      </c>
      <c r="H2422" s="2" t="str">
        <f t="shared" si="37"/>
        <v>EG_WINDOFFNER</v>
      </c>
    </row>
    <row r="2423" spans="1:8" x14ac:dyDescent="0.25">
      <c r="A2423" t="s">
        <v>23</v>
      </c>
      <c r="B2423" t="s">
        <v>6</v>
      </c>
      <c r="C2423" t="s">
        <v>9</v>
      </c>
      <c r="D2423" t="s">
        <v>366</v>
      </c>
      <c r="E2423">
        <v>2033</v>
      </c>
      <c r="F2423">
        <v>0</v>
      </c>
      <c r="G2423">
        <v>0</v>
      </c>
      <c r="H2423" s="2" t="str">
        <f t="shared" si="37"/>
        <v>EG_WINDOFFNER</v>
      </c>
    </row>
    <row r="2424" spans="1:8" x14ac:dyDescent="0.25">
      <c r="A2424" t="s">
        <v>23</v>
      </c>
      <c r="B2424" t="s">
        <v>6</v>
      </c>
      <c r="C2424" t="s">
        <v>9</v>
      </c>
      <c r="D2424" t="s">
        <v>366</v>
      </c>
      <c r="E2424">
        <v>2034</v>
      </c>
      <c r="F2424">
        <v>0</v>
      </c>
      <c r="G2424">
        <v>0</v>
      </c>
      <c r="H2424" s="2" t="str">
        <f t="shared" si="37"/>
        <v>EG_WINDOFFNER</v>
      </c>
    </row>
    <row r="2425" spans="1:8" x14ac:dyDescent="0.25">
      <c r="A2425" t="s">
        <v>23</v>
      </c>
      <c r="B2425" t="s">
        <v>6</v>
      </c>
      <c r="C2425" t="s">
        <v>9</v>
      </c>
      <c r="D2425" t="s">
        <v>366</v>
      </c>
      <c r="E2425">
        <v>2035</v>
      </c>
      <c r="F2425">
        <v>0</v>
      </c>
      <c r="G2425">
        <v>0</v>
      </c>
      <c r="H2425" s="2" t="str">
        <f t="shared" si="37"/>
        <v>EG_WINDOFFNER</v>
      </c>
    </row>
    <row r="2426" spans="1:8" x14ac:dyDescent="0.25">
      <c r="A2426" t="s">
        <v>23</v>
      </c>
      <c r="B2426" t="s">
        <v>6</v>
      </c>
      <c r="C2426" t="s">
        <v>9</v>
      </c>
      <c r="D2426" t="s">
        <v>366</v>
      </c>
      <c r="E2426">
        <v>2036</v>
      </c>
      <c r="F2426">
        <v>0</v>
      </c>
      <c r="G2426">
        <v>0</v>
      </c>
      <c r="H2426" s="2" t="str">
        <f t="shared" si="37"/>
        <v>EG_WINDOFFNER</v>
      </c>
    </row>
    <row r="2427" spans="1:8" x14ac:dyDescent="0.25">
      <c r="A2427" t="s">
        <v>23</v>
      </c>
      <c r="B2427" t="s">
        <v>6</v>
      </c>
      <c r="C2427" t="s">
        <v>9</v>
      </c>
      <c r="D2427" t="s">
        <v>366</v>
      </c>
      <c r="E2427">
        <v>2037</v>
      </c>
      <c r="F2427">
        <v>0</v>
      </c>
      <c r="G2427">
        <v>0</v>
      </c>
      <c r="H2427" s="2" t="str">
        <f t="shared" si="37"/>
        <v>EG_WINDOFFNER</v>
      </c>
    </row>
    <row r="2428" spans="1:8" x14ac:dyDescent="0.25">
      <c r="A2428" t="s">
        <v>23</v>
      </c>
      <c r="B2428" t="s">
        <v>6</v>
      </c>
      <c r="C2428" t="s">
        <v>9</v>
      </c>
      <c r="D2428" t="s">
        <v>366</v>
      </c>
      <c r="E2428">
        <v>2038</v>
      </c>
      <c r="F2428">
        <v>0</v>
      </c>
      <c r="G2428">
        <v>0</v>
      </c>
      <c r="H2428" s="2" t="str">
        <f t="shared" si="37"/>
        <v>EG_WINDOFFNER</v>
      </c>
    </row>
    <row r="2429" spans="1:8" x14ac:dyDescent="0.25">
      <c r="A2429" t="s">
        <v>23</v>
      </c>
      <c r="B2429" t="s">
        <v>6</v>
      </c>
      <c r="C2429" t="s">
        <v>9</v>
      </c>
      <c r="D2429" t="s">
        <v>366</v>
      </c>
      <c r="E2429">
        <v>2039</v>
      </c>
      <c r="F2429">
        <v>0</v>
      </c>
      <c r="G2429">
        <v>0</v>
      </c>
      <c r="H2429" s="2" t="str">
        <f t="shared" si="37"/>
        <v>EG_WINDOFFNER</v>
      </c>
    </row>
    <row r="2430" spans="1:8" x14ac:dyDescent="0.25">
      <c r="A2430" t="s">
        <v>23</v>
      </c>
      <c r="B2430" t="s">
        <v>6</v>
      </c>
      <c r="C2430" t="s">
        <v>9</v>
      </c>
      <c r="D2430" t="s">
        <v>366</v>
      </c>
      <c r="E2430">
        <v>2040</v>
      </c>
      <c r="F2430">
        <v>0</v>
      </c>
      <c r="G2430">
        <v>0</v>
      </c>
      <c r="H2430" s="2" t="str">
        <f t="shared" si="37"/>
        <v>EG_WINDOFFNER</v>
      </c>
    </row>
    <row r="2431" spans="1:8" x14ac:dyDescent="0.25">
      <c r="A2431" t="s">
        <v>23</v>
      </c>
      <c r="B2431" t="s">
        <v>6</v>
      </c>
      <c r="C2431" t="s">
        <v>9</v>
      </c>
      <c r="D2431" t="s">
        <v>366</v>
      </c>
      <c r="E2431">
        <v>2041</v>
      </c>
      <c r="F2431">
        <v>0</v>
      </c>
      <c r="G2431">
        <v>0</v>
      </c>
      <c r="H2431" s="2" t="str">
        <f t="shared" si="37"/>
        <v>EG_WINDOFFNER</v>
      </c>
    </row>
    <row r="2432" spans="1:8" x14ac:dyDescent="0.25">
      <c r="A2432" t="s">
        <v>23</v>
      </c>
      <c r="B2432" t="s">
        <v>6</v>
      </c>
      <c r="C2432" t="s">
        <v>9</v>
      </c>
      <c r="D2432" t="s">
        <v>365</v>
      </c>
      <c r="E2432">
        <v>2024</v>
      </c>
      <c r="F2432">
        <v>0</v>
      </c>
      <c r="G2432">
        <v>0</v>
      </c>
      <c r="H2432" s="2" t="str">
        <f t="shared" si="37"/>
        <v>EG_WINDOFFNER</v>
      </c>
    </row>
    <row r="2433" spans="1:8" x14ac:dyDescent="0.25">
      <c r="A2433" t="s">
        <v>23</v>
      </c>
      <c r="B2433" t="s">
        <v>6</v>
      </c>
      <c r="C2433" t="s">
        <v>9</v>
      </c>
      <c r="D2433" t="s">
        <v>365</v>
      </c>
      <c r="E2433">
        <v>2025</v>
      </c>
      <c r="F2433">
        <v>0</v>
      </c>
      <c r="G2433">
        <v>0</v>
      </c>
      <c r="H2433" s="2" t="str">
        <f t="shared" si="37"/>
        <v>EG_WINDOFFNER</v>
      </c>
    </row>
    <row r="2434" spans="1:8" x14ac:dyDescent="0.25">
      <c r="A2434" t="s">
        <v>23</v>
      </c>
      <c r="B2434" t="s">
        <v>6</v>
      </c>
      <c r="C2434" t="s">
        <v>9</v>
      </c>
      <c r="D2434" t="s">
        <v>365</v>
      </c>
      <c r="E2434">
        <v>2026</v>
      </c>
      <c r="F2434">
        <v>0</v>
      </c>
      <c r="G2434">
        <v>0</v>
      </c>
      <c r="H2434" s="2" t="str">
        <f t="shared" si="37"/>
        <v>EG_WINDOFFNER</v>
      </c>
    </row>
    <row r="2435" spans="1:8" x14ac:dyDescent="0.25">
      <c r="A2435" t="s">
        <v>23</v>
      </c>
      <c r="B2435" t="s">
        <v>6</v>
      </c>
      <c r="C2435" t="s">
        <v>9</v>
      </c>
      <c r="D2435" t="s">
        <v>365</v>
      </c>
      <c r="E2435">
        <v>2027</v>
      </c>
      <c r="F2435">
        <v>0</v>
      </c>
      <c r="G2435">
        <v>0</v>
      </c>
      <c r="H2435" s="2" t="str">
        <f t="shared" ref="H2435:H2498" si="38">_xlfn.CONCAT(A2435,C2435)</f>
        <v>EG_WINDOFFNER</v>
      </c>
    </row>
    <row r="2436" spans="1:8" x14ac:dyDescent="0.25">
      <c r="A2436" t="s">
        <v>23</v>
      </c>
      <c r="B2436" t="s">
        <v>6</v>
      </c>
      <c r="C2436" t="s">
        <v>9</v>
      </c>
      <c r="D2436" t="s">
        <v>365</v>
      </c>
      <c r="E2436">
        <v>2028</v>
      </c>
      <c r="F2436">
        <v>0</v>
      </c>
      <c r="G2436">
        <v>0</v>
      </c>
      <c r="H2436" s="2" t="str">
        <f t="shared" si="38"/>
        <v>EG_WINDOFFNER</v>
      </c>
    </row>
    <row r="2437" spans="1:8" x14ac:dyDescent="0.25">
      <c r="A2437" t="s">
        <v>23</v>
      </c>
      <c r="B2437" t="s">
        <v>6</v>
      </c>
      <c r="C2437" t="s">
        <v>9</v>
      </c>
      <c r="D2437" t="s">
        <v>365</v>
      </c>
      <c r="E2437">
        <v>2029</v>
      </c>
      <c r="F2437">
        <v>0</v>
      </c>
      <c r="G2437">
        <v>0</v>
      </c>
      <c r="H2437" s="2" t="str">
        <f t="shared" si="38"/>
        <v>EG_WINDOFFNER</v>
      </c>
    </row>
    <row r="2438" spans="1:8" x14ac:dyDescent="0.25">
      <c r="A2438" t="s">
        <v>23</v>
      </c>
      <c r="B2438" t="s">
        <v>6</v>
      </c>
      <c r="C2438" t="s">
        <v>9</v>
      </c>
      <c r="D2438" t="s">
        <v>365</v>
      </c>
      <c r="E2438">
        <v>2030</v>
      </c>
      <c r="F2438">
        <v>0</v>
      </c>
      <c r="G2438">
        <v>0</v>
      </c>
      <c r="H2438" s="2" t="str">
        <f t="shared" si="38"/>
        <v>EG_WINDOFFNER</v>
      </c>
    </row>
    <row r="2439" spans="1:8" x14ac:dyDescent="0.25">
      <c r="A2439" t="s">
        <v>23</v>
      </c>
      <c r="B2439" t="s">
        <v>6</v>
      </c>
      <c r="C2439" t="s">
        <v>9</v>
      </c>
      <c r="D2439" t="s">
        <v>365</v>
      </c>
      <c r="E2439">
        <v>2031</v>
      </c>
      <c r="F2439">
        <v>0</v>
      </c>
      <c r="G2439">
        <v>0</v>
      </c>
      <c r="H2439" s="2" t="str">
        <f t="shared" si="38"/>
        <v>EG_WINDOFFNER</v>
      </c>
    </row>
    <row r="2440" spans="1:8" x14ac:dyDescent="0.25">
      <c r="A2440" t="s">
        <v>23</v>
      </c>
      <c r="B2440" t="s">
        <v>6</v>
      </c>
      <c r="C2440" t="s">
        <v>9</v>
      </c>
      <c r="D2440" t="s">
        <v>365</v>
      </c>
      <c r="E2440">
        <v>2032</v>
      </c>
      <c r="F2440">
        <v>0</v>
      </c>
      <c r="G2440">
        <v>0</v>
      </c>
      <c r="H2440" s="2" t="str">
        <f t="shared" si="38"/>
        <v>EG_WINDOFFNER</v>
      </c>
    </row>
    <row r="2441" spans="1:8" x14ac:dyDescent="0.25">
      <c r="A2441" t="s">
        <v>23</v>
      </c>
      <c r="B2441" t="s">
        <v>6</v>
      </c>
      <c r="C2441" t="s">
        <v>9</v>
      </c>
      <c r="D2441" t="s">
        <v>365</v>
      </c>
      <c r="E2441">
        <v>2033</v>
      </c>
      <c r="F2441">
        <v>0</v>
      </c>
      <c r="G2441">
        <v>0</v>
      </c>
      <c r="H2441" s="2" t="str">
        <f t="shared" si="38"/>
        <v>EG_WINDOFFNER</v>
      </c>
    </row>
    <row r="2442" spans="1:8" x14ac:dyDescent="0.25">
      <c r="A2442" t="s">
        <v>23</v>
      </c>
      <c r="B2442" t="s">
        <v>6</v>
      </c>
      <c r="C2442" t="s">
        <v>9</v>
      </c>
      <c r="D2442" t="s">
        <v>365</v>
      </c>
      <c r="E2442">
        <v>2034</v>
      </c>
      <c r="F2442">
        <v>0</v>
      </c>
      <c r="G2442">
        <v>0</v>
      </c>
      <c r="H2442" s="2" t="str">
        <f t="shared" si="38"/>
        <v>EG_WINDOFFNER</v>
      </c>
    </row>
    <row r="2443" spans="1:8" x14ac:dyDescent="0.25">
      <c r="A2443" t="s">
        <v>23</v>
      </c>
      <c r="B2443" t="s">
        <v>6</v>
      </c>
      <c r="C2443" t="s">
        <v>9</v>
      </c>
      <c r="D2443" t="s">
        <v>365</v>
      </c>
      <c r="E2443">
        <v>2035</v>
      </c>
      <c r="F2443">
        <v>0</v>
      </c>
      <c r="G2443">
        <v>0</v>
      </c>
      <c r="H2443" s="2" t="str">
        <f t="shared" si="38"/>
        <v>EG_WINDOFFNER</v>
      </c>
    </row>
    <row r="2444" spans="1:8" x14ac:dyDescent="0.25">
      <c r="A2444" t="s">
        <v>23</v>
      </c>
      <c r="B2444" t="s">
        <v>6</v>
      </c>
      <c r="C2444" t="s">
        <v>9</v>
      </c>
      <c r="D2444" t="s">
        <v>365</v>
      </c>
      <c r="E2444">
        <v>2036</v>
      </c>
      <c r="F2444">
        <v>0</v>
      </c>
      <c r="G2444">
        <v>0</v>
      </c>
      <c r="H2444" s="2" t="str">
        <f t="shared" si="38"/>
        <v>EG_WINDOFFNER</v>
      </c>
    </row>
    <row r="2445" spans="1:8" x14ac:dyDescent="0.25">
      <c r="A2445" t="s">
        <v>23</v>
      </c>
      <c r="B2445" t="s">
        <v>6</v>
      </c>
      <c r="C2445" t="s">
        <v>9</v>
      </c>
      <c r="D2445" t="s">
        <v>365</v>
      </c>
      <c r="E2445">
        <v>2037</v>
      </c>
      <c r="F2445">
        <v>0</v>
      </c>
      <c r="G2445">
        <v>0</v>
      </c>
      <c r="H2445" s="2" t="str">
        <f t="shared" si="38"/>
        <v>EG_WINDOFFNER</v>
      </c>
    </row>
    <row r="2446" spans="1:8" x14ac:dyDescent="0.25">
      <c r="A2446" t="s">
        <v>23</v>
      </c>
      <c r="B2446" t="s">
        <v>6</v>
      </c>
      <c r="C2446" t="s">
        <v>9</v>
      </c>
      <c r="D2446" t="s">
        <v>365</v>
      </c>
      <c r="E2446">
        <v>2038</v>
      </c>
      <c r="F2446">
        <v>0</v>
      </c>
      <c r="G2446">
        <v>0</v>
      </c>
      <c r="H2446" s="2" t="str">
        <f t="shared" si="38"/>
        <v>EG_WINDOFFNER</v>
      </c>
    </row>
    <row r="2447" spans="1:8" x14ac:dyDescent="0.25">
      <c r="A2447" t="s">
        <v>23</v>
      </c>
      <c r="B2447" t="s">
        <v>6</v>
      </c>
      <c r="C2447" t="s">
        <v>9</v>
      </c>
      <c r="D2447" t="s">
        <v>365</v>
      </c>
      <c r="E2447">
        <v>2039</v>
      </c>
      <c r="F2447">
        <v>0</v>
      </c>
      <c r="G2447">
        <v>0</v>
      </c>
      <c r="H2447" s="2" t="str">
        <f t="shared" si="38"/>
        <v>EG_WINDOFFNER</v>
      </c>
    </row>
    <row r="2448" spans="1:8" x14ac:dyDescent="0.25">
      <c r="A2448" t="s">
        <v>23</v>
      </c>
      <c r="B2448" t="s">
        <v>6</v>
      </c>
      <c r="C2448" t="s">
        <v>9</v>
      </c>
      <c r="D2448" t="s">
        <v>365</v>
      </c>
      <c r="E2448">
        <v>2040</v>
      </c>
      <c r="F2448">
        <v>0</v>
      </c>
      <c r="G2448">
        <v>0</v>
      </c>
      <c r="H2448" s="2" t="str">
        <f t="shared" si="38"/>
        <v>EG_WINDOFFNER</v>
      </c>
    </row>
    <row r="2449" spans="1:8" x14ac:dyDescent="0.25">
      <c r="A2449" t="s">
        <v>23</v>
      </c>
      <c r="B2449" t="s">
        <v>6</v>
      </c>
      <c r="C2449" t="s">
        <v>9</v>
      </c>
      <c r="D2449" t="s">
        <v>365</v>
      </c>
      <c r="E2449">
        <v>2041</v>
      </c>
      <c r="F2449">
        <v>0</v>
      </c>
      <c r="G2449">
        <v>0</v>
      </c>
      <c r="H2449" s="2" t="str">
        <f t="shared" si="38"/>
        <v>EG_WINDOFFNER</v>
      </c>
    </row>
    <row r="2450" spans="1:8" x14ac:dyDescent="0.25">
      <c r="A2450" t="s">
        <v>23</v>
      </c>
      <c r="B2450" t="s">
        <v>6</v>
      </c>
      <c r="C2450" t="s">
        <v>8</v>
      </c>
      <c r="D2450" t="s">
        <v>364</v>
      </c>
      <c r="E2450">
        <v>2024</v>
      </c>
      <c r="F2450">
        <v>0</v>
      </c>
      <c r="G2450">
        <v>0</v>
      </c>
      <c r="H2450" s="2" t="str">
        <f t="shared" si="38"/>
        <v>EG_WINDOFFSR</v>
      </c>
    </row>
    <row r="2451" spans="1:8" x14ac:dyDescent="0.25">
      <c r="A2451" t="s">
        <v>23</v>
      </c>
      <c r="B2451" t="s">
        <v>6</v>
      </c>
      <c r="C2451" t="s">
        <v>8</v>
      </c>
      <c r="D2451" t="s">
        <v>364</v>
      </c>
      <c r="E2451">
        <v>2025</v>
      </c>
      <c r="F2451">
        <v>0</v>
      </c>
      <c r="G2451">
        <v>0</v>
      </c>
      <c r="H2451" s="2" t="str">
        <f t="shared" si="38"/>
        <v>EG_WINDOFFSR</v>
      </c>
    </row>
    <row r="2452" spans="1:8" x14ac:dyDescent="0.25">
      <c r="A2452" t="s">
        <v>23</v>
      </c>
      <c r="B2452" t="s">
        <v>6</v>
      </c>
      <c r="C2452" t="s">
        <v>8</v>
      </c>
      <c r="D2452" t="s">
        <v>364</v>
      </c>
      <c r="E2452">
        <v>2026</v>
      </c>
      <c r="F2452">
        <v>0</v>
      </c>
      <c r="G2452">
        <v>0</v>
      </c>
      <c r="H2452" s="2" t="str">
        <f t="shared" si="38"/>
        <v>EG_WINDOFFSR</v>
      </c>
    </row>
    <row r="2453" spans="1:8" x14ac:dyDescent="0.25">
      <c r="A2453" t="s">
        <v>23</v>
      </c>
      <c r="B2453" t="s">
        <v>6</v>
      </c>
      <c r="C2453" t="s">
        <v>8</v>
      </c>
      <c r="D2453" t="s">
        <v>364</v>
      </c>
      <c r="E2453">
        <v>2027</v>
      </c>
      <c r="F2453">
        <v>0</v>
      </c>
      <c r="G2453">
        <v>0</v>
      </c>
      <c r="H2453" s="2" t="str">
        <f t="shared" si="38"/>
        <v>EG_WINDOFFSR</v>
      </c>
    </row>
    <row r="2454" spans="1:8" x14ac:dyDescent="0.25">
      <c r="A2454" t="s">
        <v>23</v>
      </c>
      <c r="B2454" t="s">
        <v>6</v>
      </c>
      <c r="C2454" t="s">
        <v>8</v>
      </c>
      <c r="D2454" t="s">
        <v>364</v>
      </c>
      <c r="E2454">
        <v>2028</v>
      </c>
      <c r="F2454">
        <v>0</v>
      </c>
      <c r="G2454">
        <v>0</v>
      </c>
      <c r="H2454" s="2" t="str">
        <f t="shared" si="38"/>
        <v>EG_WINDOFFSR</v>
      </c>
    </row>
    <row r="2455" spans="1:8" x14ac:dyDescent="0.25">
      <c r="A2455" t="s">
        <v>23</v>
      </c>
      <c r="B2455" t="s">
        <v>6</v>
      </c>
      <c r="C2455" t="s">
        <v>8</v>
      </c>
      <c r="D2455" t="s">
        <v>364</v>
      </c>
      <c r="E2455">
        <v>2029</v>
      </c>
      <c r="F2455">
        <v>0</v>
      </c>
      <c r="G2455">
        <v>0</v>
      </c>
      <c r="H2455" s="2" t="str">
        <f t="shared" si="38"/>
        <v>EG_WINDOFFSR</v>
      </c>
    </row>
    <row r="2456" spans="1:8" x14ac:dyDescent="0.25">
      <c r="A2456" t="s">
        <v>23</v>
      </c>
      <c r="B2456" t="s">
        <v>6</v>
      </c>
      <c r="C2456" t="s">
        <v>8</v>
      </c>
      <c r="D2456" t="s">
        <v>364</v>
      </c>
      <c r="E2456">
        <v>2030</v>
      </c>
      <c r="F2456">
        <v>0</v>
      </c>
      <c r="G2456">
        <v>0</v>
      </c>
      <c r="H2456" s="2" t="str">
        <f t="shared" si="38"/>
        <v>EG_WINDOFFSR</v>
      </c>
    </row>
    <row r="2457" spans="1:8" x14ac:dyDescent="0.25">
      <c r="A2457" t="s">
        <v>23</v>
      </c>
      <c r="B2457" t="s">
        <v>6</v>
      </c>
      <c r="C2457" t="s">
        <v>8</v>
      </c>
      <c r="D2457" t="s">
        <v>364</v>
      </c>
      <c r="E2457">
        <v>2031</v>
      </c>
      <c r="F2457">
        <v>0</v>
      </c>
      <c r="G2457">
        <v>0</v>
      </c>
      <c r="H2457" s="2" t="str">
        <f t="shared" si="38"/>
        <v>EG_WINDOFFSR</v>
      </c>
    </row>
    <row r="2458" spans="1:8" x14ac:dyDescent="0.25">
      <c r="A2458" t="s">
        <v>23</v>
      </c>
      <c r="B2458" t="s">
        <v>6</v>
      </c>
      <c r="C2458" t="s">
        <v>8</v>
      </c>
      <c r="D2458" t="s">
        <v>364</v>
      </c>
      <c r="E2458">
        <v>2032</v>
      </c>
      <c r="F2458">
        <v>0</v>
      </c>
      <c r="G2458">
        <v>0</v>
      </c>
      <c r="H2458" s="2" t="str">
        <f t="shared" si="38"/>
        <v>EG_WINDOFFSR</v>
      </c>
    </row>
    <row r="2459" spans="1:8" x14ac:dyDescent="0.25">
      <c r="A2459" t="s">
        <v>23</v>
      </c>
      <c r="B2459" t="s">
        <v>6</v>
      </c>
      <c r="C2459" t="s">
        <v>8</v>
      </c>
      <c r="D2459" t="s">
        <v>364</v>
      </c>
      <c r="E2459">
        <v>2033</v>
      </c>
      <c r="F2459">
        <v>0</v>
      </c>
      <c r="G2459">
        <v>0</v>
      </c>
      <c r="H2459" s="2" t="str">
        <f t="shared" si="38"/>
        <v>EG_WINDOFFSR</v>
      </c>
    </row>
    <row r="2460" spans="1:8" x14ac:dyDescent="0.25">
      <c r="A2460" t="s">
        <v>23</v>
      </c>
      <c r="B2460" t="s">
        <v>6</v>
      </c>
      <c r="C2460" t="s">
        <v>8</v>
      </c>
      <c r="D2460" t="s">
        <v>364</v>
      </c>
      <c r="E2460">
        <v>2034</v>
      </c>
      <c r="F2460">
        <v>0</v>
      </c>
      <c r="G2460">
        <v>0</v>
      </c>
      <c r="H2460" s="2" t="str">
        <f t="shared" si="38"/>
        <v>EG_WINDOFFSR</v>
      </c>
    </row>
    <row r="2461" spans="1:8" x14ac:dyDescent="0.25">
      <c r="A2461" t="s">
        <v>23</v>
      </c>
      <c r="B2461" t="s">
        <v>6</v>
      </c>
      <c r="C2461" t="s">
        <v>8</v>
      </c>
      <c r="D2461" t="s">
        <v>364</v>
      </c>
      <c r="E2461">
        <v>2035</v>
      </c>
      <c r="F2461">
        <v>0</v>
      </c>
      <c r="G2461">
        <v>0</v>
      </c>
      <c r="H2461" s="2" t="str">
        <f t="shared" si="38"/>
        <v>EG_WINDOFFSR</v>
      </c>
    </row>
    <row r="2462" spans="1:8" x14ac:dyDescent="0.25">
      <c r="A2462" t="s">
        <v>23</v>
      </c>
      <c r="B2462" t="s">
        <v>6</v>
      </c>
      <c r="C2462" t="s">
        <v>8</v>
      </c>
      <c r="D2462" t="s">
        <v>364</v>
      </c>
      <c r="E2462">
        <v>2036</v>
      </c>
      <c r="F2462">
        <v>0</v>
      </c>
      <c r="G2462">
        <v>0</v>
      </c>
      <c r="H2462" s="2" t="str">
        <f t="shared" si="38"/>
        <v>EG_WINDOFFSR</v>
      </c>
    </row>
    <row r="2463" spans="1:8" x14ac:dyDescent="0.25">
      <c r="A2463" t="s">
        <v>23</v>
      </c>
      <c r="B2463" t="s">
        <v>6</v>
      </c>
      <c r="C2463" t="s">
        <v>8</v>
      </c>
      <c r="D2463" t="s">
        <v>364</v>
      </c>
      <c r="E2463">
        <v>2037</v>
      </c>
      <c r="F2463">
        <v>0</v>
      </c>
      <c r="G2463">
        <v>0</v>
      </c>
      <c r="H2463" s="2" t="str">
        <f t="shared" si="38"/>
        <v>EG_WINDOFFSR</v>
      </c>
    </row>
    <row r="2464" spans="1:8" x14ac:dyDescent="0.25">
      <c r="A2464" t="s">
        <v>23</v>
      </c>
      <c r="B2464" t="s">
        <v>6</v>
      </c>
      <c r="C2464" t="s">
        <v>8</v>
      </c>
      <c r="D2464" t="s">
        <v>364</v>
      </c>
      <c r="E2464">
        <v>2038</v>
      </c>
      <c r="F2464">
        <v>0</v>
      </c>
      <c r="G2464">
        <v>0</v>
      </c>
      <c r="H2464" s="2" t="str">
        <f t="shared" si="38"/>
        <v>EG_WINDOFFSR</v>
      </c>
    </row>
    <row r="2465" spans="1:8" x14ac:dyDescent="0.25">
      <c r="A2465" t="s">
        <v>23</v>
      </c>
      <c r="B2465" t="s">
        <v>6</v>
      </c>
      <c r="C2465" t="s">
        <v>8</v>
      </c>
      <c r="D2465" t="s">
        <v>364</v>
      </c>
      <c r="E2465">
        <v>2039</v>
      </c>
      <c r="F2465">
        <v>0</v>
      </c>
      <c r="G2465">
        <v>0</v>
      </c>
      <c r="H2465" s="2" t="str">
        <f t="shared" si="38"/>
        <v>EG_WINDOFFSR</v>
      </c>
    </row>
    <row r="2466" spans="1:8" x14ac:dyDescent="0.25">
      <c r="A2466" t="s">
        <v>23</v>
      </c>
      <c r="B2466" t="s">
        <v>6</v>
      </c>
      <c r="C2466" t="s">
        <v>8</v>
      </c>
      <c r="D2466" t="s">
        <v>364</v>
      </c>
      <c r="E2466">
        <v>2040</v>
      </c>
      <c r="F2466">
        <v>0</v>
      </c>
      <c r="G2466">
        <v>0</v>
      </c>
      <c r="H2466" s="2" t="str">
        <f t="shared" si="38"/>
        <v>EG_WINDOFFSR</v>
      </c>
    </row>
    <row r="2467" spans="1:8" x14ac:dyDescent="0.25">
      <c r="A2467" t="s">
        <v>23</v>
      </c>
      <c r="B2467" t="s">
        <v>6</v>
      </c>
      <c r="C2467" t="s">
        <v>8</v>
      </c>
      <c r="D2467" t="s">
        <v>364</v>
      </c>
      <c r="E2467">
        <v>2041</v>
      </c>
      <c r="F2467">
        <v>0</v>
      </c>
      <c r="G2467">
        <v>0</v>
      </c>
      <c r="H2467" s="2" t="str">
        <f t="shared" si="38"/>
        <v>EG_WINDOFFSR</v>
      </c>
    </row>
    <row r="2468" spans="1:8" x14ac:dyDescent="0.25">
      <c r="A2468" t="s">
        <v>23</v>
      </c>
      <c r="B2468" t="s">
        <v>6</v>
      </c>
      <c r="C2468" t="s">
        <v>8</v>
      </c>
      <c r="D2468" t="s">
        <v>363</v>
      </c>
      <c r="E2468">
        <v>2024</v>
      </c>
      <c r="F2468">
        <v>0</v>
      </c>
      <c r="G2468">
        <v>0</v>
      </c>
      <c r="H2468" s="2" t="str">
        <f t="shared" si="38"/>
        <v>EG_WINDOFFSR</v>
      </c>
    </row>
    <row r="2469" spans="1:8" x14ac:dyDescent="0.25">
      <c r="A2469" t="s">
        <v>23</v>
      </c>
      <c r="B2469" t="s">
        <v>6</v>
      </c>
      <c r="C2469" t="s">
        <v>8</v>
      </c>
      <c r="D2469" t="s">
        <v>363</v>
      </c>
      <c r="E2469">
        <v>2025</v>
      </c>
      <c r="F2469">
        <v>0</v>
      </c>
      <c r="G2469">
        <v>0</v>
      </c>
      <c r="H2469" s="2" t="str">
        <f t="shared" si="38"/>
        <v>EG_WINDOFFSR</v>
      </c>
    </row>
    <row r="2470" spans="1:8" x14ac:dyDescent="0.25">
      <c r="A2470" t="s">
        <v>23</v>
      </c>
      <c r="B2470" t="s">
        <v>6</v>
      </c>
      <c r="C2470" t="s">
        <v>8</v>
      </c>
      <c r="D2470" t="s">
        <v>363</v>
      </c>
      <c r="E2470">
        <v>2026</v>
      </c>
      <c r="F2470">
        <v>0</v>
      </c>
      <c r="G2470">
        <v>0</v>
      </c>
      <c r="H2470" s="2" t="str">
        <f t="shared" si="38"/>
        <v>EG_WINDOFFSR</v>
      </c>
    </row>
    <row r="2471" spans="1:8" x14ac:dyDescent="0.25">
      <c r="A2471" t="s">
        <v>23</v>
      </c>
      <c r="B2471" t="s">
        <v>6</v>
      </c>
      <c r="C2471" t="s">
        <v>8</v>
      </c>
      <c r="D2471" t="s">
        <v>363</v>
      </c>
      <c r="E2471">
        <v>2027</v>
      </c>
      <c r="F2471">
        <v>0</v>
      </c>
      <c r="G2471">
        <v>0</v>
      </c>
      <c r="H2471" s="2" t="str">
        <f t="shared" si="38"/>
        <v>EG_WINDOFFSR</v>
      </c>
    </row>
    <row r="2472" spans="1:8" x14ac:dyDescent="0.25">
      <c r="A2472" t="s">
        <v>23</v>
      </c>
      <c r="B2472" t="s">
        <v>6</v>
      </c>
      <c r="C2472" t="s">
        <v>8</v>
      </c>
      <c r="D2472" t="s">
        <v>363</v>
      </c>
      <c r="E2472">
        <v>2028</v>
      </c>
      <c r="F2472">
        <v>0</v>
      </c>
      <c r="G2472">
        <v>0</v>
      </c>
      <c r="H2472" s="2" t="str">
        <f t="shared" si="38"/>
        <v>EG_WINDOFFSR</v>
      </c>
    </row>
    <row r="2473" spans="1:8" x14ac:dyDescent="0.25">
      <c r="A2473" t="s">
        <v>23</v>
      </c>
      <c r="B2473" t="s">
        <v>6</v>
      </c>
      <c r="C2473" t="s">
        <v>8</v>
      </c>
      <c r="D2473" t="s">
        <v>363</v>
      </c>
      <c r="E2473">
        <v>2029</v>
      </c>
      <c r="F2473">
        <v>0</v>
      </c>
      <c r="G2473">
        <v>0</v>
      </c>
      <c r="H2473" s="2" t="str">
        <f t="shared" si="38"/>
        <v>EG_WINDOFFSR</v>
      </c>
    </row>
    <row r="2474" spans="1:8" x14ac:dyDescent="0.25">
      <c r="A2474" t="s">
        <v>23</v>
      </c>
      <c r="B2474" t="s">
        <v>6</v>
      </c>
      <c r="C2474" t="s">
        <v>8</v>
      </c>
      <c r="D2474" t="s">
        <v>363</v>
      </c>
      <c r="E2474">
        <v>2030</v>
      </c>
      <c r="F2474">
        <v>0</v>
      </c>
      <c r="G2474">
        <v>0</v>
      </c>
      <c r="H2474" s="2" t="str">
        <f t="shared" si="38"/>
        <v>EG_WINDOFFSR</v>
      </c>
    </row>
    <row r="2475" spans="1:8" x14ac:dyDescent="0.25">
      <c r="A2475" t="s">
        <v>23</v>
      </c>
      <c r="B2475" t="s">
        <v>6</v>
      </c>
      <c r="C2475" t="s">
        <v>8</v>
      </c>
      <c r="D2475" t="s">
        <v>363</v>
      </c>
      <c r="E2475">
        <v>2031</v>
      </c>
      <c r="F2475">
        <v>0</v>
      </c>
      <c r="G2475">
        <v>0</v>
      </c>
      <c r="H2475" s="2" t="str">
        <f t="shared" si="38"/>
        <v>EG_WINDOFFSR</v>
      </c>
    </row>
    <row r="2476" spans="1:8" x14ac:dyDescent="0.25">
      <c r="A2476" t="s">
        <v>23</v>
      </c>
      <c r="B2476" t="s">
        <v>6</v>
      </c>
      <c r="C2476" t="s">
        <v>8</v>
      </c>
      <c r="D2476" t="s">
        <v>363</v>
      </c>
      <c r="E2476">
        <v>2032</v>
      </c>
      <c r="F2476">
        <v>0</v>
      </c>
      <c r="G2476">
        <v>0</v>
      </c>
      <c r="H2476" s="2" t="str">
        <f t="shared" si="38"/>
        <v>EG_WINDOFFSR</v>
      </c>
    </row>
    <row r="2477" spans="1:8" x14ac:dyDescent="0.25">
      <c r="A2477" t="s">
        <v>23</v>
      </c>
      <c r="B2477" t="s">
        <v>6</v>
      </c>
      <c r="C2477" t="s">
        <v>8</v>
      </c>
      <c r="D2477" t="s">
        <v>363</v>
      </c>
      <c r="E2477">
        <v>2033</v>
      </c>
      <c r="F2477">
        <v>0</v>
      </c>
      <c r="G2477">
        <v>0</v>
      </c>
      <c r="H2477" s="2" t="str">
        <f t="shared" si="38"/>
        <v>EG_WINDOFFSR</v>
      </c>
    </row>
    <row r="2478" spans="1:8" x14ac:dyDescent="0.25">
      <c r="A2478" t="s">
        <v>23</v>
      </c>
      <c r="B2478" t="s">
        <v>6</v>
      </c>
      <c r="C2478" t="s">
        <v>8</v>
      </c>
      <c r="D2478" t="s">
        <v>363</v>
      </c>
      <c r="E2478">
        <v>2034</v>
      </c>
      <c r="F2478">
        <v>0</v>
      </c>
      <c r="G2478">
        <v>0</v>
      </c>
      <c r="H2478" s="2" t="str">
        <f t="shared" si="38"/>
        <v>EG_WINDOFFSR</v>
      </c>
    </row>
    <row r="2479" spans="1:8" x14ac:dyDescent="0.25">
      <c r="A2479" t="s">
        <v>23</v>
      </c>
      <c r="B2479" t="s">
        <v>6</v>
      </c>
      <c r="C2479" t="s">
        <v>8</v>
      </c>
      <c r="D2479" t="s">
        <v>363</v>
      </c>
      <c r="E2479">
        <v>2035</v>
      </c>
      <c r="F2479">
        <v>0</v>
      </c>
      <c r="G2479">
        <v>0</v>
      </c>
      <c r="H2479" s="2" t="str">
        <f t="shared" si="38"/>
        <v>EG_WINDOFFSR</v>
      </c>
    </row>
    <row r="2480" spans="1:8" x14ac:dyDescent="0.25">
      <c r="A2480" t="s">
        <v>23</v>
      </c>
      <c r="B2480" t="s">
        <v>6</v>
      </c>
      <c r="C2480" t="s">
        <v>8</v>
      </c>
      <c r="D2480" t="s">
        <v>363</v>
      </c>
      <c r="E2480">
        <v>2036</v>
      </c>
      <c r="F2480">
        <v>0</v>
      </c>
      <c r="G2480">
        <v>0</v>
      </c>
      <c r="H2480" s="2" t="str">
        <f t="shared" si="38"/>
        <v>EG_WINDOFFSR</v>
      </c>
    </row>
    <row r="2481" spans="1:8" x14ac:dyDescent="0.25">
      <c r="A2481" t="s">
        <v>23</v>
      </c>
      <c r="B2481" t="s">
        <v>6</v>
      </c>
      <c r="C2481" t="s">
        <v>8</v>
      </c>
      <c r="D2481" t="s">
        <v>363</v>
      </c>
      <c r="E2481">
        <v>2037</v>
      </c>
      <c r="F2481">
        <v>0</v>
      </c>
      <c r="G2481">
        <v>0</v>
      </c>
      <c r="H2481" s="2" t="str">
        <f t="shared" si="38"/>
        <v>EG_WINDOFFSR</v>
      </c>
    </row>
    <row r="2482" spans="1:8" x14ac:dyDescent="0.25">
      <c r="A2482" t="s">
        <v>23</v>
      </c>
      <c r="B2482" t="s">
        <v>6</v>
      </c>
      <c r="C2482" t="s">
        <v>8</v>
      </c>
      <c r="D2482" t="s">
        <v>363</v>
      </c>
      <c r="E2482">
        <v>2038</v>
      </c>
      <c r="F2482">
        <v>0</v>
      </c>
      <c r="G2482">
        <v>0</v>
      </c>
      <c r="H2482" s="2" t="str">
        <f t="shared" si="38"/>
        <v>EG_WINDOFFSR</v>
      </c>
    </row>
    <row r="2483" spans="1:8" x14ac:dyDescent="0.25">
      <c r="A2483" t="s">
        <v>23</v>
      </c>
      <c r="B2483" t="s">
        <v>6</v>
      </c>
      <c r="C2483" t="s">
        <v>8</v>
      </c>
      <c r="D2483" t="s">
        <v>363</v>
      </c>
      <c r="E2483">
        <v>2039</v>
      </c>
      <c r="F2483">
        <v>0</v>
      </c>
      <c r="G2483">
        <v>0</v>
      </c>
      <c r="H2483" s="2" t="str">
        <f t="shared" si="38"/>
        <v>EG_WINDOFFSR</v>
      </c>
    </row>
    <row r="2484" spans="1:8" x14ac:dyDescent="0.25">
      <c r="A2484" t="s">
        <v>23</v>
      </c>
      <c r="B2484" t="s">
        <v>6</v>
      </c>
      <c r="C2484" t="s">
        <v>8</v>
      </c>
      <c r="D2484" t="s">
        <v>363</v>
      </c>
      <c r="E2484">
        <v>2040</v>
      </c>
      <c r="F2484">
        <v>0</v>
      </c>
      <c r="G2484">
        <v>0</v>
      </c>
      <c r="H2484" s="2" t="str">
        <f t="shared" si="38"/>
        <v>EG_WINDOFFSR</v>
      </c>
    </row>
    <row r="2485" spans="1:8" x14ac:dyDescent="0.25">
      <c r="A2485" t="s">
        <v>23</v>
      </c>
      <c r="B2485" t="s">
        <v>6</v>
      </c>
      <c r="C2485" t="s">
        <v>8</v>
      </c>
      <c r="D2485" t="s">
        <v>363</v>
      </c>
      <c r="E2485">
        <v>2041</v>
      </c>
      <c r="F2485">
        <v>0</v>
      </c>
      <c r="G2485">
        <v>0</v>
      </c>
      <c r="H2485" s="2" t="str">
        <f t="shared" si="38"/>
        <v>EG_WINDOFFSR</v>
      </c>
    </row>
    <row r="2486" spans="1:8" x14ac:dyDescent="0.25">
      <c r="A2486" t="s">
        <v>23</v>
      </c>
      <c r="B2486" t="s">
        <v>6</v>
      </c>
      <c r="C2486" t="s">
        <v>8</v>
      </c>
      <c r="D2486" t="s">
        <v>362</v>
      </c>
      <c r="E2486">
        <v>2024</v>
      </c>
      <c r="F2486">
        <v>0</v>
      </c>
      <c r="G2486">
        <v>0</v>
      </c>
      <c r="H2486" s="2" t="str">
        <f t="shared" si="38"/>
        <v>EG_WINDOFFSR</v>
      </c>
    </row>
    <row r="2487" spans="1:8" x14ac:dyDescent="0.25">
      <c r="A2487" t="s">
        <v>23</v>
      </c>
      <c r="B2487" t="s">
        <v>6</v>
      </c>
      <c r="C2487" t="s">
        <v>8</v>
      </c>
      <c r="D2487" t="s">
        <v>362</v>
      </c>
      <c r="E2487">
        <v>2025</v>
      </c>
      <c r="F2487">
        <v>0</v>
      </c>
      <c r="G2487">
        <v>0</v>
      </c>
      <c r="H2487" s="2" t="str">
        <f t="shared" si="38"/>
        <v>EG_WINDOFFSR</v>
      </c>
    </row>
    <row r="2488" spans="1:8" x14ac:dyDescent="0.25">
      <c r="A2488" t="s">
        <v>23</v>
      </c>
      <c r="B2488" t="s">
        <v>6</v>
      </c>
      <c r="C2488" t="s">
        <v>8</v>
      </c>
      <c r="D2488" t="s">
        <v>362</v>
      </c>
      <c r="E2488">
        <v>2026</v>
      </c>
      <c r="F2488">
        <v>0</v>
      </c>
      <c r="G2488">
        <v>0</v>
      </c>
      <c r="H2488" s="2" t="str">
        <f t="shared" si="38"/>
        <v>EG_WINDOFFSR</v>
      </c>
    </row>
    <row r="2489" spans="1:8" x14ac:dyDescent="0.25">
      <c r="A2489" t="s">
        <v>23</v>
      </c>
      <c r="B2489" t="s">
        <v>6</v>
      </c>
      <c r="C2489" t="s">
        <v>8</v>
      </c>
      <c r="D2489" t="s">
        <v>362</v>
      </c>
      <c r="E2489">
        <v>2027</v>
      </c>
      <c r="F2489">
        <v>0</v>
      </c>
      <c r="G2489">
        <v>0</v>
      </c>
      <c r="H2489" s="2" t="str">
        <f t="shared" si="38"/>
        <v>EG_WINDOFFSR</v>
      </c>
    </row>
    <row r="2490" spans="1:8" x14ac:dyDescent="0.25">
      <c r="A2490" t="s">
        <v>23</v>
      </c>
      <c r="B2490" t="s">
        <v>6</v>
      </c>
      <c r="C2490" t="s">
        <v>8</v>
      </c>
      <c r="D2490" t="s">
        <v>362</v>
      </c>
      <c r="E2490">
        <v>2028</v>
      </c>
      <c r="F2490">
        <v>0</v>
      </c>
      <c r="G2490">
        <v>0</v>
      </c>
      <c r="H2490" s="2" t="str">
        <f t="shared" si="38"/>
        <v>EG_WINDOFFSR</v>
      </c>
    </row>
    <row r="2491" spans="1:8" x14ac:dyDescent="0.25">
      <c r="A2491" t="s">
        <v>23</v>
      </c>
      <c r="B2491" t="s">
        <v>6</v>
      </c>
      <c r="C2491" t="s">
        <v>8</v>
      </c>
      <c r="D2491" t="s">
        <v>362</v>
      </c>
      <c r="E2491">
        <v>2029</v>
      </c>
      <c r="F2491">
        <v>0</v>
      </c>
      <c r="G2491">
        <v>0</v>
      </c>
      <c r="H2491" s="2" t="str">
        <f t="shared" si="38"/>
        <v>EG_WINDOFFSR</v>
      </c>
    </row>
    <row r="2492" spans="1:8" x14ac:dyDescent="0.25">
      <c r="A2492" t="s">
        <v>23</v>
      </c>
      <c r="B2492" t="s">
        <v>6</v>
      </c>
      <c r="C2492" t="s">
        <v>8</v>
      </c>
      <c r="D2492" t="s">
        <v>362</v>
      </c>
      <c r="E2492">
        <v>2030</v>
      </c>
      <c r="F2492">
        <v>0</v>
      </c>
      <c r="G2492">
        <v>0</v>
      </c>
      <c r="H2492" s="2" t="str">
        <f t="shared" si="38"/>
        <v>EG_WINDOFFSR</v>
      </c>
    </row>
    <row r="2493" spans="1:8" x14ac:dyDescent="0.25">
      <c r="A2493" t="s">
        <v>23</v>
      </c>
      <c r="B2493" t="s">
        <v>6</v>
      </c>
      <c r="C2493" t="s">
        <v>8</v>
      </c>
      <c r="D2493" t="s">
        <v>362</v>
      </c>
      <c r="E2493">
        <v>2031</v>
      </c>
      <c r="F2493">
        <v>0</v>
      </c>
      <c r="G2493">
        <v>0</v>
      </c>
      <c r="H2493" s="2" t="str">
        <f t="shared" si="38"/>
        <v>EG_WINDOFFSR</v>
      </c>
    </row>
    <row r="2494" spans="1:8" x14ac:dyDescent="0.25">
      <c r="A2494" t="s">
        <v>23</v>
      </c>
      <c r="B2494" t="s">
        <v>6</v>
      </c>
      <c r="C2494" t="s">
        <v>8</v>
      </c>
      <c r="D2494" t="s">
        <v>362</v>
      </c>
      <c r="E2494">
        <v>2032</v>
      </c>
      <c r="F2494">
        <v>0</v>
      </c>
      <c r="G2494">
        <v>0</v>
      </c>
      <c r="H2494" s="2" t="str">
        <f t="shared" si="38"/>
        <v>EG_WINDOFFSR</v>
      </c>
    </row>
    <row r="2495" spans="1:8" x14ac:dyDescent="0.25">
      <c r="A2495" t="s">
        <v>23</v>
      </c>
      <c r="B2495" t="s">
        <v>6</v>
      </c>
      <c r="C2495" t="s">
        <v>8</v>
      </c>
      <c r="D2495" t="s">
        <v>362</v>
      </c>
      <c r="E2495">
        <v>2033</v>
      </c>
      <c r="F2495">
        <v>0</v>
      </c>
      <c r="G2495">
        <v>0</v>
      </c>
      <c r="H2495" s="2" t="str">
        <f t="shared" si="38"/>
        <v>EG_WINDOFFSR</v>
      </c>
    </row>
    <row r="2496" spans="1:8" x14ac:dyDescent="0.25">
      <c r="A2496" t="s">
        <v>23</v>
      </c>
      <c r="B2496" t="s">
        <v>6</v>
      </c>
      <c r="C2496" t="s">
        <v>8</v>
      </c>
      <c r="D2496" t="s">
        <v>362</v>
      </c>
      <c r="E2496">
        <v>2034</v>
      </c>
      <c r="F2496">
        <v>0</v>
      </c>
      <c r="G2496">
        <v>0</v>
      </c>
      <c r="H2496" s="2" t="str">
        <f t="shared" si="38"/>
        <v>EG_WINDOFFSR</v>
      </c>
    </row>
    <row r="2497" spans="1:8" x14ac:dyDescent="0.25">
      <c r="A2497" t="s">
        <v>23</v>
      </c>
      <c r="B2497" t="s">
        <v>6</v>
      </c>
      <c r="C2497" t="s">
        <v>8</v>
      </c>
      <c r="D2497" t="s">
        <v>362</v>
      </c>
      <c r="E2497">
        <v>2035</v>
      </c>
      <c r="F2497">
        <v>0</v>
      </c>
      <c r="G2497">
        <v>0</v>
      </c>
      <c r="H2497" s="2" t="str">
        <f t="shared" si="38"/>
        <v>EG_WINDOFFSR</v>
      </c>
    </row>
    <row r="2498" spans="1:8" x14ac:dyDescent="0.25">
      <c r="A2498" t="s">
        <v>23</v>
      </c>
      <c r="B2498" t="s">
        <v>6</v>
      </c>
      <c r="C2498" t="s">
        <v>8</v>
      </c>
      <c r="D2498" t="s">
        <v>362</v>
      </c>
      <c r="E2498">
        <v>2036</v>
      </c>
      <c r="F2498">
        <v>0</v>
      </c>
      <c r="G2498">
        <v>0</v>
      </c>
      <c r="H2498" s="2" t="str">
        <f t="shared" si="38"/>
        <v>EG_WINDOFFSR</v>
      </c>
    </row>
    <row r="2499" spans="1:8" x14ac:dyDescent="0.25">
      <c r="A2499" t="s">
        <v>23</v>
      </c>
      <c r="B2499" t="s">
        <v>6</v>
      </c>
      <c r="C2499" t="s">
        <v>8</v>
      </c>
      <c r="D2499" t="s">
        <v>362</v>
      </c>
      <c r="E2499">
        <v>2037</v>
      </c>
      <c r="F2499">
        <v>0</v>
      </c>
      <c r="G2499">
        <v>0</v>
      </c>
      <c r="H2499" s="2" t="str">
        <f t="shared" ref="H2499:H2562" si="39">_xlfn.CONCAT(A2499,C2499)</f>
        <v>EG_WINDOFFSR</v>
      </c>
    </row>
    <row r="2500" spans="1:8" x14ac:dyDescent="0.25">
      <c r="A2500" t="s">
        <v>23</v>
      </c>
      <c r="B2500" t="s">
        <v>6</v>
      </c>
      <c r="C2500" t="s">
        <v>8</v>
      </c>
      <c r="D2500" t="s">
        <v>362</v>
      </c>
      <c r="E2500">
        <v>2038</v>
      </c>
      <c r="F2500">
        <v>0</v>
      </c>
      <c r="G2500">
        <v>0</v>
      </c>
      <c r="H2500" s="2" t="str">
        <f t="shared" si="39"/>
        <v>EG_WINDOFFSR</v>
      </c>
    </row>
    <row r="2501" spans="1:8" x14ac:dyDescent="0.25">
      <c r="A2501" t="s">
        <v>23</v>
      </c>
      <c r="B2501" t="s">
        <v>6</v>
      </c>
      <c r="C2501" t="s">
        <v>8</v>
      </c>
      <c r="D2501" t="s">
        <v>362</v>
      </c>
      <c r="E2501">
        <v>2039</v>
      </c>
      <c r="F2501">
        <v>0</v>
      </c>
      <c r="G2501">
        <v>0</v>
      </c>
      <c r="H2501" s="2" t="str">
        <f t="shared" si="39"/>
        <v>EG_WINDOFFSR</v>
      </c>
    </row>
    <row r="2502" spans="1:8" x14ac:dyDescent="0.25">
      <c r="A2502" t="s">
        <v>23</v>
      </c>
      <c r="B2502" t="s">
        <v>6</v>
      </c>
      <c r="C2502" t="s">
        <v>8</v>
      </c>
      <c r="D2502" t="s">
        <v>362</v>
      </c>
      <c r="E2502">
        <v>2040</v>
      </c>
      <c r="F2502">
        <v>0</v>
      </c>
      <c r="G2502">
        <v>0</v>
      </c>
      <c r="H2502" s="2" t="str">
        <f t="shared" si="39"/>
        <v>EG_WINDOFFSR</v>
      </c>
    </row>
    <row r="2503" spans="1:8" x14ac:dyDescent="0.25">
      <c r="A2503" t="s">
        <v>23</v>
      </c>
      <c r="B2503" t="s">
        <v>6</v>
      </c>
      <c r="C2503" t="s">
        <v>8</v>
      </c>
      <c r="D2503" t="s">
        <v>362</v>
      </c>
      <c r="E2503">
        <v>2041</v>
      </c>
      <c r="F2503">
        <v>0</v>
      </c>
      <c r="G2503">
        <v>0</v>
      </c>
      <c r="H2503" s="2" t="str">
        <f t="shared" si="39"/>
        <v>EG_WINDOFFSR</v>
      </c>
    </row>
    <row r="2504" spans="1:8" x14ac:dyDescent="0.25">
      <c r="A2504" t="s">
        <v>23</v>
      </c>
      <c r="B2504" t="s">
        <v>6</v>
      </c>
      <c r="C2504" t="s">
        <v>8</v>
      </c>
      <c r="D2504" t="s">
        <v>361</v>
      </c>
      <c r="E2504">
        <v>2024</v>
      </c>
      <c r="F2504">
        <v>0</v>
      </c>
      <c r="G2504">
        <v>0</v>
      </c>
      <c r="H2504" s="2" t="str">
        <f t="shared" si="39"/>
        <v>EG_WINDOFFSR</v>
      </c>
    </row>
    <row r="2505" spans="1:8" x14ac:dyDescent="0.25">
      <c r="A2505" t="s">
        <v>23</v>
      </c>
      <c r="B2505" t="s">
        <v>6</v>
      </c>
      <c r="C2505" t="s">
        <v>8</v>
      </c>
      <c r="D2505" t="s">
        <v>361</v>
      </c>
      <c r="E2505">
        <v>2025</v>
      </c>
      <c r="F2505">
        <v>0</v>
      </c>
      <c r="G2505">
        <v>0</v>
      </c>
      <c r="H2505" s="2" t="str">
        <f t="shared" si="39"/>
        <v>EG_WINDOFFSR</v>
      </c>
    </row>
    <row r="2506" spans="1:8" x14ac:dyDescent="0.25">
      <c r="A2506" t="s">
        <v>23</v>
      </c>
      <c r="B2506" t="s">
        <v>6</v>
      </c>
      <c r="C2506" t="s">
        <v>8</v>
      </c>
      <c r="D2506" t="s">
        <v>361</v>
      </c>
      <c r="E2506">
        <v>2026</v>
      </c>
      <c r="F2506">
        <v>0</v>
      </c>
      <c r="G2506">
        <v>0</v>
      </c>
      <c r="H2506" s="2" t="str">
        <f t="shared" si="39"/>
        <v>EG_WINDOFFSR</v>
      </c>
    </row>
    <row r="2507" spans="1:8" x14ac:dyDescent="0.25">
      <c r="A2507" t="s">
        <v>23</v>
      </c>
      <c r="B2507" t="s">
        <v>6</v>
      </c>
      <c r="C2507" t="s">
        <v>8</v>
      </c>
      <c r="D2507" t="s">
        <v>361</v>
      </c>
      <c r="E2507">
        <v>2027</v>
      </c>
      <c r="F2507">
        <v>0</v>
      </c>
      <c r="G2507">
        <v>0</v>
      </c>
      <c r="H2507" s="2" t="str">
        <f t="shared" si="39"/>
        <v>EG_WINDOFFSR</v>
      </c>
    </row>
    <row r="2508" spans="1:8" x14ac:dyDescent="0.25">
      <c r="A2508" t="s">
        <v>23</v>
      </c>
      <c r="B2508" t="s">
        <v>6</v>
      </c>
      <c r="C2508" t="s">
        <v>8</v>
      </c>
      <c r="D2508" t="s">
        <v>361</v>
      </c>
      <c r="E2508">
        <v>2028</v>
      </c>
      <c r="F2508">
        <v>0</v>
      </c>
      <c r="G2508">
        <v>0</v>
      </c>
      <c r="H2508" s="2" t="str">
        <f t="shared" si="39"/>
        <v>EG_WINDOFFSR</v>
      </c>
    </row>
    <row r="2509" spans="1:8" x14ac:dyDescent="0.25">
      <c r="A2509" t="s">
        <v>23</v>
      </c>
      <c r="B2509" t="s">
        <v>6</v>
      </c>
      <c r="C2509" t="s">
        <v>8</v>
      </c>
      <c r="D2509" t="s">
        <v>361</v>
      </c>
      <c r="E2509">
        <v>2029</v>
      </c>
      <c r="F2509">
        <v>0</v>
      </c>
      <c r="G2509">
        <v>0</v>
      </c>
      <c r="H2509" s="2" t="str">
        <f t="shared" si="39"/>
        <v>EG_WINDOFFSR</v>
      </c>
    </row>
    <row r="2510" spans="1:8" x14ac:dyDescent="0.25">
      <c r="A2510" t="s">
        <v>23</v>
      </c>
      <c r="B2510" t="s">
        <v>6</v>
      </c>
      <c r="C2510" t="s">
        <v>8</v>
      </c>
      <c r="D2510" t="s">
        <v>361</v>
      </c>
      <c r="E2510">
        <v>2030</v>
      </c>
      <c r="F2510">
        <v>0</v>
      </c>
      <c r="G2510">
        <v>0</v>
      </c>
      <c r="H2510" s="2" t="str">
        <f t="shared" si="39"/>
        <v>EG_WINDOFFSR</v>
      </c>
    </row>
    <row r="2511" spans="1:8" x14ac:dyDescent="0.25">
      <c r="A2511" t="s">
        <v>23</v>
      </c>
      <c r="B2511" t="s">
        <v>6</v>
      </c>
      <c r="C2511" t="s">
        <v>8</v>
      </c>
      <c r="D2511" t="s">
        <v>361</v>
      </c>
      <c r="E2511">
        <v>2031</v>
      </c>
      <c r="F2511">
        <v>0</v>
      </c>
      <c r="G2511">
        <v>0</v>
      </c>
      <c r="H2511" s="2" t="str">
        <f t="shared" si="39"/>
        <v>EG_WINDOFFSR</v>
      </c>
    </row>
    <row r="2512" spans="1:8" x14ac:dyDescent="0.25">
      <c r="A2512" t="s">
        <v>23</v>
      </c>
      <c r="B2512" t="s">
        <v>6</v>
      </c>
      <c r="C2512" t="s">
        <v>8</v>
      </c>
      <c r="D2512" t="s">
        <v>361</v>
      </c>
      <c r="E2512">
        <v>2032</v>
      </c>
      <c r="F2512">
        <v>0</v>
      </c>
      <c r="G2512">
        <v>0.5</v>
      </c>
      <c r="H2512" s="2" t="str">
        <f t="shared" si="39"/>
        <v>EG_WINDOFFSR</v>
      </c>
    </row>
    <row r="2513" spans="1:8" x14ac:dyDescent="0.25">
      <c r="A2513" t="s">
        <v>23</v>
      </c>
      <c r="B2513" t="s">
        <v>6</v>
      </c>
      <c r="C2513" t="s">
        <v>8</v>
      </c>
      <c r="D2513" t="s">
        <v>361</v>
      </c>
      <c r="E2513">
        <v>2033</v>
      </c>
      <c r="F2513">
        <v>0</v>
      </c>
      <c r="G2513">
        <v>0.5</v>
      </c>
      <c r="H2513" s="2" t="str">
        <f t="shared" si="39"/>
        <v>EG_WINDOFFSR</v>
      </c>
    </row>
    <row r="2514" spans="1:8" x14ac:dyDescent="0.25">
      <c r="A2514" t="s">
        <v>23</v>
      </c>
      <c r="B2514" t="s">
        <v>6</v>
      </c>
      <c r="C2514" t="s">
        <v>8</v>
      </c>
      <c r="D2514" t="s">
        <v>361</v>
      </c>
      <c r="E2514">
        <v>2034</v>
      </c>
      <c r="F2514">
        <v>0</v>
      </c>
      <c r="G2514">
        <v>0.5</v>
      </c>
      <c r="H2514" s="2" t="str">
        <f t="shared" si="39"/>
        <v>EG_WINDOFFSR</v>
      </c>
    </row>
    <row r="2515" spans="1:8" x14ac:dyDescent="0.25">
      <c r="A2515" t="s">
        <v>23</v>
      </c>
      <c r="B2515" t="s">
        <v>6</v>
      </c>
      <c r="C2515" t="s">
        <v>8</v>
      </c>
      <c r="D2515" t="s">
        <v>361</v>
      </c>
      <c r="E2515">
        <v>2035</v>
      </c>
      <c r="F2515">
        <v>0</v>
      </c>
      <c r="G2515">
        <v>0.5</v>
      </c>
      <c r="H2515" s="2" t="str">
        <f t="shared" si="39"/>
        <v>EG_WINDOFFSR</v>
      </c>
    </row>
    <row r="2516" spans="1:8" x14ac:dyDescent="0.25">
      <c r="A2516" t="s">
        <v>23</v>
      </c>
      <c r="B2516" t="s">
        <v>6</v>
      </c>
      <c r="C2516" t="s">
        <v>8</v>
      </c>
      <c r="D2516" t="s">
        <v>361</v>
      </c>
      <c r="E2516">
        <v>2036</v>
      </c>
      <c r="F2516">
        <v>0</v>
      </c>
      <c r="G2516">
        <v>0.5</v>
      </c>
      <c r="H2516" s="2" t="str">
        <f t="shared" si="39"/>
        <v>EG_WINDOFFSR</v>
      </c>
    </row>
    <row r="2517" spans="1:8" x14ac:dyDescent="0.25">
      <c r="A2517" t="s">
        <v>23</v>
      </c>
      <c r="B2517" t="s">
        <v>6</v>
      </c>
      <c r="C2517" t="s">
        <v>8</v>
      </c>
      <c r="D2517" t="s">
        <v>361</v>
      </c>
      <c r="E2517">
        <v>2037</v>
      </c>
      <c r="F2517">
        <v>0</v>
      </c>
      <c r="G2517">
        <v>0.55000000000000004</v>
      </c>
      <c r="H2517" s="2" t="str">
        <f t="shared" si="39"/>
        <v>EG_WINDOFFSR</v>
      </c>
    </row>
    <row r="2518" spans="1:8" x14ac:dyDescent="0.25">
      <c r="A2518" t="s">
        <v>23</v>
      </c>
      <c r="B2518" t="s">
        <v>6</v>
      </c>
      <c r="C2518" t="s">
        <v>8</v>
      </c>
      <c r="D2518" t="s">
        <v>361</v>
      </c>
      <c r="E2518">
        <v>2038</v>
      </c>
      <c r="F2518">
        <v>0</v>
      </c>
      <c r="G2518">
        <v>0.55000000000000004</v>
      </c>
      <c r="H2518" s="2" t="str">
        <f t="shared" si="39"/>
        <v>EG_WINDOFFSR</v>
      </c>
    </row>
    <row r="2519" spans="1:8" x14ac:dyDescent="0.25">
      <c r="A2519" t="s">
        <v>23</v>
      </c>
      <c r="B2519" t="s">
        <v>6</v>
      </c>
      <c r="C2519" t="s">
        <v>8</v>
      </c>
      <c r="D2519" t="s">
        <v>361</v>
      </c>
      <c r="E2519">
        <v>2039</v>
      </c>
      <c r="F2519">
        <v>0</v>
      </c>
      <c r="G2519">
        <v>0.55000000000000004</v>
      </c>
      <c r="H2519" s="2" t="str">
        <f t="shared" si="39"/>
        <v>EG_WINDOFFSR</v>
      </c>
    </row>
    <row r="2520" spans="1:8" x14ac:dyDescent="0.25">
      <c r="A2520" t="s">
        <v>23</v>
      </c>
      <c r="B2520" t="s">
        <v>6</v>
      </c>
      <c r="C2520" t="s">
        <v>8</v>
      </c>
      <c r="D2520" t="s">
        <v>361</v>
      </c>
      <c r="E2520">
        <v>2040</v>
      </c>
      <c r="F2520">
        <v>0</v>
      </c>
      <c r="G2520">
        <v>0.55000000000000004</v>
      </c>
      <c r="H2520" s="2" t="str">
        <f t="shared" si="39"/>
        <v>EG_WINDOFFSR</v>
      </c>
    </row>
    <row r="2521" spans="1:8" x14ac:dyDescent="0.25">
      <c r="A2521" t="s">
        <v>23</v>
      </c>
      <c r="B2521" t="s">
        <v>6</v>
      </c>
      <c r="C2521" t="s">
        <v>8</v>
      </c>
      <c r="D2521" t="s">
        <v>361</v>
      </c>
      <c r="E2521">
        <v>2041</v>
      </c>
      <c r="F2521">
        <v>0</v>
      </c>
      <c r="G2521">
        <v>0.55000000000000004</v>
      </c>
      <c r="H2521" s="2" t="str">
        <f t="shared" si="39"/>
        <v>EG_WINDOFFSR</v>
      </c>
    </row>
    <row r="2522" spans="1:8" x14ac:dyDescent="0.25">
      <c r="A2522" t="s">
        <v>23</v>
      </c>
      <c r="B2522" t="s">
        <v>6</v>
      </c>
      <c r="C2522" t="s">
        <v>8</v>
      </c>
      <c r="D2522" t="s">
        <v>360</v>
      </c>
      <c r="E2522">
        <v>2024</v>
      </c>
      <c r="F2522">
        <v>0</v>
      </c>
      <c r="G2522">
        <v>0</v>
      </c>
      <c r="H2522" s="2" t="str">
        <f t="shared" si="39"/>
        <v>EG_WINDOFFSR</v>
      </c>
    </row>
    <row r="2523" spans="1:8" x14ac:dyDescent="0.25">
      <c r="A2523" t="s">
        <v>23</v>
      </c>
      <c r="B2523" t="s">
        <v>6</v>
      </c>
      <c r="C2523" t="s">
        <v>8</v>
      </c>
      <c r="D2523" t="s">
        <v>360</v>
      </c>
      <c r="E2523">
        <v>2025</v>
      </c>
      <c r="F2523">
        <v>0</v>
      </c>
      <c r="G2523">
        <v>0</v>
      </c>
      <c r="H2523" s="2" t="str">
        <f t="shared" si="39"/>
        <v>EG_WINDOFFSR</v>
      </c>
    </row>
    <row r="2524" spans="1:8" x14ac:dyDescent="0.25">
      <c r="A2524" t="s">
        <v>23</v>
      </c>
      <c r="B2524" t="s">
        <v>6</v>
      </c>
      <c r="C2524" t="s">
        <v>8</v>
      </c>
      <c r="D2524" t="s">
        <v>360</v>
      </c>
      <c r="E2524">
        <v>2026</v>
      </c>
      <c r="F2524">
        <v>0</v>
      </c>
      <c r="G2524">
        <v>0</v>
      </c>
      <c r="H2524" s="2" t="str">
        <f t="shared" si="39"/>
        <v>EG_WINDOFFSR</v>
      </c>
    </row>
    <row r="2525" spans="1:8" x14ac:dyDescent="0.25">
      <c r="A2525" t="s">
        <v>23</v>
      </c>
      <c r="B2525" t="s">
        <v>6</v>
      </c>
      <c r="C2525" t="s">
        <v>8</v>
      </c>
      <c r="D2525" t="s">
        <v>360</v>
      </c>
      <c r="E2525">
        <v>2027</v>
      </c>
      <c r="F2525">
        <v>0</v>
      </c>
      <c r="G2525">
        <v>0</v>
      </c>
      <c r="H2525" s="2" t="str">
        <f t="shared" si="39"/>
        <v>EG_WINDOFFSR</v>
      </c>
    </row>
    <row r="2526" spans="1:8" x14ac:dyDescent="0.25">
      <c r="A2526" t="s">
        <v>23</v>
      </c>
      <c r="B2526" t="s">
        <v>6</v>
      </c>
      <c r="C2526" t="s">
        <v>8</v>
      </c>
      <c r="D2526" t="s">
        <v>360</v>
      </c>
      <c r="E2526">
        <v>2028</v>
      </c>
      <c r="F2526">
        <v>0</v>
      </c>
      <c r="G2526">
        <v>0</v>
      </c>
      <c r="H2526" s="2" t="str">
        <f t="shared" si="39"/>
        <v>EG_WINDOFFSR</v>
      </c>
    </row>
    <row r="2527" spans="1:8" x14ac:dyDescent="0.25">
      <c r="A2527" t="s">
        <v>23</v>
      </c>
      <c r="B2527" t="s">
        <v>6</v>
      </c>
      <c r="C2527" t="s">
        <v>8</v>
      </c>
      <c r="D2527" t="s">
        <v>360</v>
      </c>
      <c r="E2527">
        <v>2029</v>
      </c>
      <c r="F2527">
        <v>0</v>
      </c>
      <c r="G2527">
        <v>0</v>
      </c>
      <c r="H2527" s="2" t="str">
        <f t="shared" si="39"/>
        <v>EG_WINDOFFSR</v>
      </c>
    </row>
    <row r="2528" spans="1:8" x14ac:dyDescent="0.25">
      <c r="A2528" t="s">
        <v>23</v>
      </c>
      <c r="B2528" t="s">
        <v>6</v>
      </c>
      <c r="C2528" t="s">
        <v>8</v>
      </c>
      <c r="D2528" t="s">
        <v>360</v>
      </c>
      <c r="E2528">
        <v>2030</v>
      </c>
      <c r="F2528">
        <v>0</v>
      </c>
      <c r="G2528">
        <v>0</v>
      </c>
      <c r="H2528" s="2" t="str">
        <f t="shared" si="39"/>
        <v>EG_WINDOFFSR</v>
      </c>
    </row>
    <row r="2529" spans="1:8" x14ac:dyDescent="0.25">
      <c r="A2529" t="s">
        <v>23</v>
      </c>
      <c r="B2529" t="s">
        <v>6</v>
      </c>
      <c r="C2529" t="s">
        <v>8</v>
      </c>
      <c r="D2529" t="s">
        <v>360</v>
      </c>
      <c r="E2529">
        <v>2031</v>
      </c>
      <c r="F2529">
        <v>0</v>
      </c>
      <c r="G2529">
        <v>0</v>
      </c>
      <c r="H2529" s="2" t="str">
        <f t="shared" si="39"/>
        <v>EG_WINDOFFSR</v>
      </c>
    </row>
    <row r="2530" spans="1:8" x14ac:dyDescent="0.25">
      <c r="A2530" t="s">
        <v>23</v>
      </c>
      <c r="B2530" t="s">
        <v>6</v>
      </c>
      <c r="C2530" t="s">
        <v>8</v>
      </c>
      <c r="D2530" t="s">
        <v>360</v>
      </c>
      <c r="E2530">
        <v>2032</v>
      </c>
      <c r="F2530">
        <v>0</v>
      </c>
      <c r="G2530">
        <v>0</v>
      </c>
      <c r="H2530" s="2" t="str">
        <f t="shared" si="39"/>
        <v>EG_WINDOFFSR</v>
      </c>
    </row>
    <row r="2531" spans="1:8" x14ac:dyDescent="0.25">
      <c r="A2531" t="s">
        <v>23</v>
      </c>
      <c r="B2531" t="s">
        <v>6</v>
      </c>
      <c r="C2531" t="s">
        <v>8</v>
      </c>
      <c r="D2531" t="s">
        <v>360</v>
      </c>
      <c r="E2531">
        <v>2033</v>
      </c>
      <c r="F2531">
        <v>0</v>
      </c>
      <c r="G2531">
        <v>0</v>
      </c>
      <c r="H2531" s="2" t="str">
        <f t="shared" si="39"/>
        <v>EG_WINDOFFSR</v>
      </c>
    </row>
    <row r="2532" spans="1:8" x14ac:dyDescent="0.25">
      <c r="A2532" t="s">
        <v>23</v>
      </c>
      <c r="B2532" t="s">
        <v>6</v>
      </c>
      <c r="C2532" t="s">
        <v>8</v>
      </c>
      <c r="D2532" t="s">
        <v>360</v>
      </c>
      <c r="E2532">
        <v>2034</v>
      </c>
      <c r="F2532">
        <v>0</v>
      </c>
      <c r="G2532">
        <v>0</v>
      </c>
      <c r="H2532" s="2" t="str">
        <f t="shared" si="39"/>
        <v>EG_WINDOFFSR</v>
      </c>
    </row>
    <row r="2533" spans="1:8" x14ac:dyDescent="0.25">
      <c r="A2533" t="s">
        <v>23</v>
      </c>
      <c r="B2533" t="s">
        <v>6</v>
      </c>
      <c r="C2533" t="s">
        <v>8</v>
      </c>
      <c r="D2533" t="s">
        <v>360</v>
      </c>
      <c r="E2533">
        <v>2035</v>
      </c>
      <c r="F2533">
        <v>0</v>
      </c>
      <c r="G2533">
        <v>0</v>
      </c>
      <c r="H2533" s="2" t="str">
        <f t="shared" si="39"/>
        <v>EG_WINDOFFSR</v>
      </c>
    </row>
    <row r="2534" spans="1:8" x14ac:dyDescent="0.25">
      <c r="A2534" t="s">
        <v>23</v>
      </c>
      <c r="B2534" t="s">
        <v>6</v>
      </c>
      <c r="C2534" t="s">
        <v>8</v>
      </c>
      <c r="D2534" t="s">
        <v>360</v>
      </c>
      <c r="E2534">
        <v>2036</v>
      </c>
      <c r="F2534">
        <v>0</v>
      </c>
      <c r="G2534">
        <v>0</v>
      </c>
      <c r="H2534" s="2" t="str">
        <f t="shared" si="39"/>
        <v>EG_WINDOFFSR</v>
      </c>
    </row>
    <row r="2535" spans="1:8" x14ac:dyDescent="0.25">
      <c r="A2535" t="s">
        <v>23</v>
      </c>
      <c r="B2535" t="s">
        <v>6</v>
      </c>
      <c r="C2535" t="s">
        <v>8</v>
      </c>
      <c r="D2535" t="s">
        <v>360</v>
      </c>
      <c r="E2535">
        <v>2037</v>
      </c>
      <c r="F2535">
        <v>0</v>
      </c>
      <c r="G2535">
        <v>0</v>
      </c>
      <c r="H2535" s="2" t="str">
        <f t="shared" si="39"/>
        <v>EG_WINDOFFSR</v>
      </c>
    </row>
    <row r="2536" spans="1:8" x14ac:dyDescent="0.25">
      <c r="A2536" t="s">
        <v>23</v>
      </c>
      <c r="B2536" t="s">
        <v>6</v>
      </c>
      <c r="C2536" t="s">
        <v>8</v>
      </c>
      <c r="D2536" t="s">
        <v>360</v>
      </c>
      <c r="E2536">
        <v>2038</v>
      </c>
      <c r="F2536">
        <v>0</v>
      </c>
      <c r="G2536">
        <v>0</v>
      </c>
      <c r="H2536" s="2" t="str">
        <f t="shared" si="39"/>
        <v>EG_WINDOFFSR</v>
      </c>
    </row>
    <row r="2537" spans="1:8" x14ac:dyDescent="0.25">
      <c r="A2537" t="s">
        <v>23</v>
      </c>
      <c r="B2537" t="s">
        <v>6</v>
      </c>
      <c r="C2537" t="s">
        <v>8</v>
      </c>
      <c r="D2537" t="s">
        <v>360</v>
      </c>
      <c r="E2537">
        <v>2039</v>
      </c>
      <c r="F2537">
        <v>0</v>
      </c>
      <c r="G2537">
        <v>0</v>
      </c>
      <c r="H2537" s="2" t="str">
        <f t="shared" si="39"/>
        <v>EG_WINDOFFSR</v>
      </c>
    </row>
    <row r="2538" spans="1:8" x14ac:dyDescent="0.25">
      <c r="A2538" t="s">
        <v>23</v>
      </c>
      <c r="B2538" t="s">
        <v>6</v>
      </c>
      <c r="C2538" t="s">
        <v>8</v>
      </c>
      <c r="D2538" t="s">
        <v>360</v>
      </c>
      <c r="E2538">
        <v>2040</v>
      </c>
      <c r="F2538">
        <v>0</v>
      </c>
      <c r="G2538">
        <v>0</v>
      </c>
      <c r="H2538" s="2" t="str">
        <f t="shared" si="39"/>
        <v>EG_WINDOFFSR</v>
      </c>
    </row>
    <row r="2539" spans="1:8" x14ac:dyDescent="0.25">
      <c r="A2539" t="s">
        <v>23</v>
      </c>
      <c r="B2539" t="s">
        <v>6</v>
      </c>
      <c r="C2539" t="s">
        <v>8</v>
      </c>
      <c r="D2539" t="s">
        <v>360</v>
      </c>
      <c r="E2539">
        <v>2041</v>
      </c>
      <c r="F2539">
        <v>0</v>
      </c>
      <c r="G2539">
        <v>0</v>
      </c>
      <c r="H2539" s="2" t="str">
        <f t="shared" si="39"/>
        <v>EG_WINDOFFSR</v>
      </c>
    </row>
    <row r="2540" spans="1:8" x14ac:dyDescent="0.25">
      <c r="A2540" t="s">
        <v>23</v>
      </c>
      <c r="B2540" t="s">
        <v>6</v>
      </c>
      <c r="C2540" t="s">
        <v>12</v>
      </c>
      <c r="D2540" t="s">
        <v>359</v>
      </c>
      <c r="E2540">
        <v>2024</v>
      </c>
      <c r="F2540">
        <v>0</v>
      </c>
      <c r="G2540">
        <v>0</v>
      </c>
      <c r="H2540" s="2" t="str">
        <f t="shared" si="39"/>
        <v>EG_WINDOFFNR</v>
      </c>
    </row>
    <row r="2541" spans="1:8" x14ac:dyDescent="0.25">
      <c r="A2541" t="s">
        <v>23</v>
      </c>
      <c r="B2541" t="s">
        <v>6</v>
      </c>
      <c r="C2541" t="s">
        <v>12</v>
      </c>
      <c r="D2541" t="s">
        <v>359</v>
      </c>
      <c r="E2541">
        <v>2025</v>
      </c>
      <c r="F2541">
        <v>0</v>
      </c>
      <c r="G2541">
        <v>0</v>
      </c>
      <c r="H2541" s="2" t="str">
        <f t="shared" si="39"/>
        <v>EG_WINDOFFNR</v>
      </c>
    </row>
    <row r="2542" spans="1:8" x14ac:dyDescent="0.25">
      <c r="A2542" t="s">
        <v>23</v>
      </c>
      <c r="B2542" t="s">
        <v>6</v>
      </c>
      <c r="C2542" t="s">
        <v>12</v>
      </c>
      <c r="D2542" t="s">
        <v>359</v>
      </c>
      <c r="E2542">
        <v>2026</v>
      </c>
      <c r="F2542">
        <v>0</v>
      </c>
      <c r="G2542">
        <v>0</v>
      </c>
      <c r="H2542" s="2" t="str">
        <f t="shared" si="39"/>
        <v>EG_WINDOFFNR</v>
      </c>
    </row>
    <row r="2543" spans="1:8" x14ac:dyDescent="0.25">
      <c r="A2543" t="s">
        <v>23</v>
      </c>
      <c r="B2543" t="s">
        <v>6</v>
      </c>
      <c r="C2543" t="s">
        <v>12</v>
      </c>
      <c r="D2543" t="s">
        <v>359</v>
      </c>
      <c r="E2543">
        <v>2027</v>
      </c>
      <c r="F2543">
        <v>0</v>
      </c>
      <c r="G2543">
        <v>0</v>
      </c>
      <c r="H2543" s="2" t="str">
        <f t="shared" si="39"/>
        <v>EG_WINDOFFNR</v>
      </c>
    </row>
    <row r="2544" spans="1:8" x14ac:dyDescent="0.25">
      <c r="A2544" t="s">
        <v>23</v>
      </c>
      <c r="B2544" t="s">
        <v>6</v>
      </c>
      <c r="C2544" t="s">
        <v>12</v>
      </c>
      <c r="D2544" t="s">
        <v>359</v>
      </c>
      <c r="E2544">
        <v>2028</v>
      </c>
      <c r="F2544">
        <v>0</v>
      </c>
      <c r="G2544">
        <v>0</v>
      </c>
      <c r="H2544" s="2" t="str">
        <f t="shared" si="39"/>
        <v>EG_WINDOFFNR</v>
      </c>
    </row>
    <row r="2545" spans="1:8" x14ac:dyDescent="0.25">
      <c r="A2545" t="s">
        <v>23</v>
      </c>
      <c r="B2545" t="s">
        <v>6</v>
      </c>
      <c r="C2545" t="s">
        <v>12</v>
      </c>
      <c r="D2545" t="s">
        <v>359</v>
      </c>
      <c r="E2545">
        <v>2029</v>
      </c>
      <c r="F2545">
        <v>0</v>
      </c>
      <c r="G2545">
        <v>0</v>
      </c>
      <c r="H2545" s="2" t="str">
        <f t="shared" si="39"/>
        <v>EG_WINDOFFNR</v>
      </c>
    </row>
    <row r="2546" spans="1:8" x14ac:dyDescent="0.25">
      <c r="A2546" t="s">
        <v>23</v>
      </c>
      <c r="B2546" t="s">
        <v>6</v>
      </c>
      <c r="C2546" t="s">
        <v>12</v>
      </c>
      <c r="D2546" t="s">
        <v>359</v>
      </c>
      <c r="E2546">
        <v>2030</v>
      </c>
      <c r="F2546">
        <v>0</v>
      </c>
      <c r="G2546">
        <v>0</v>
      </c>
      <c r="H2546" s="2" t="str">
        <f t="shared" si="39"/>
        <v>EG_WINDOFFNR</v>
      </c>
    </row>
    <row r="2547" spans="1:8" x14ac:dyDescent="0.25">
      <c r="A2547" t="s">
        <v>23</v>
      </c>
      <c r="B2547" t="s">
        <v>6</v>
      </c>
      <c r="C2547" t="s">
        <v>12</v>
      </c>
      <c r="D2547" t="s">
        <v>359</v>
      </c>
      <c r="E2547">
        <v>2031</v>
      </c>
      <c r="F2547">
        <v>0</v>
      </c>
      <c r="G2547">
        <v>0</v>
      </c>
      <c r="H2547" s="2" t="str">
        <f t="shared" si="39"/>
        <v>EG_WINDOFFNR</v>
      </c>
    </row>
    <row r="2548" spans="1:8" x14ac:dyDescent="0.25">
      <c r="A2548" t="s">
        <v>23</v>
      </c>
      <c r="B2548" t="s">
        <v>6</v>
      </c>
      <c r="C2548" t="s">
        <v>12</v>
      </c>
      <c r="D2548" t="s">
        <v>359</v>
      </c>
      <c r="E2548">
        <v>2032</v>
      </c>
      <c r="F2548">
        <v>0</v>
      </c>
      <c r="G2548">
        <v>0</v>
      </c>
      <c r="H2548" s="2" t="str">
        <f t="shared" si="39"/>
        <v>EG_WINDOFFNR</v>
      </c>
    </row>
    <row r="2549" spans="1:8" x14ac:dyDescent="0.25">
      <c r="A2549" t="s">
        <v>23</v>
      </c>
      <c r="B2549" t="s">
        <v>6</v>
      </c>
      <c r="C2549" t="s">
        <v>12</v>
      </c>
      <c r="D2549" t="s">
        <v>359</v>
      </c>
      <c r="E2549">
        <v>2033</v>
      </c>
      <c r="F2549">
        <v>0</v>
      </c>
      <c r="G2549">
        <v>0</v>
      </c>
      <c r="H2549" s="2" t="str">
        <f t="shared" si="39"/>
        <v>EG_WINDOFFNR</v>
      </c>
    </row>
    <row r="2550" spans="1:8" x14ac:dyDescent="0.25">
      <c r="A2550" t="s">
        <v>23</v>
      </c>
      <c r="B2550" t="s">
        <v>6</v>
      </c>
      <c r="C2550" t="s">
        <v>12</v>
      </c>
      <c r="D2550" t="s">
        <v>359</v>
      </c>
      <c r="E2550">
        <v>2034</v>
      </c>
      <c r="F2550">
        <v>0</v>
      </c>
      <c r="G2550">
        <v>0</v>
      </c>
      <c r="H2550" s="2" t="str">
        <f t="shared" si="39"/>
        <v>EG_WINDOFFNR</v>
      </c>
    </row>
    <row r="2551" spans="1:8" x14ac:dyDescent="0.25">
      <c r="A2551" t="s">
        <v>23</v>
      </c>
      <c r="B2551" t="s">
        <v>6</v>
      </c>
      <c r="C2551" t="s">
        <v>12</v>
      </c>
      <c r="D2551" t="s">
        <v>359</v>
      </c>
      <c r="E2551">
        <v>2035</v>
      </c>
      <c r="F2551">
        <v>0</v>
      </c>
      <c r="G2551">
        <v>0</v>
      </c>
      <c r="H2551" s="2" t="str">
        <f t="shared" si="39"/>
        <v>EG_WINDOFFNR</v>
      </c>
    </row>
    <row r="2552" spans="1:8" x14ac:dyDescent="0.25">
      <c r="A2552" t="s">
        <v>23</v>
      </c>
      <c r="B2552" t="s">
        <v>6</v>
      </c>
      <c r="C2552" t="s">
        <v>12</v>
      </c>
      <c r="D2552" t="s">
        <v>359</v>
      </c>
      <c r="E2552">
        <v>2036</v>
      </c>
      <c r="F2552">
        <v>0</v>
      </c>
      <c r="G2552">
        <v>0</v>
      </c>
      <c r="H2552" s="2" t="str">
        <f t="shared" si="39"/>
        <v>EG_WINDOFFNR</v>
      </c>
    </row>
    <row r="2553" spans="1:8" x14ac:dyDescent="0.25">
      <c r="A2553" t="s">
        <v>23</v>
      </c>
      <c r="B2553" t="s">
        <v>6</v>
      </c>
      <c r="C2553" t="s">
        <v>12</v>
      </c>
      <c r="D2553" t="s">
        <v>359</v>
      </c>
      <c r="E2553">
        <v>2037</v>
      </c>
      <c r="F2553">
        <v>0</v>
      </c>
      <c r="G2553">
        <v>0</v>
      </c>
      <c r="H2553" s="2" t="str">
        <f t="shared" si="39"/>
        <v>EG_WINDOFFNR</v>
      </c>
    </row>
    <row r="2554" spans="1:8" x14ac:dyDescent="0.25">
      <c r="A2554" t="s">
        <v>23</v>
      </c>
      <c r="B2554" t="s">
        <v>6</v>
      </c>
      <c r="C2554" t="s">
        <v>12</v>
      </c>
      <c r="D2554" t="s">
        <v>359</v>
      </c>
      <c r="E2554">
        <v>2038</v>
      </c>
      <c r="F2554">
        <v>0</v>
      </c>
      <c r="G2554">
        <v>0</v>
      </c>
      <c r="H2554" s="2" t="str">
        <f t="shared" si="39"/>
        <v>EG_WINDOFFNR</v>
      </c>
    </row>
    <row r="2555" spans="1:8" x14ac:dyDescent="0.25">
      <c r="A2555" t="s">
        <v>23</v>
      </c>
      <c r="B2555" t="s">
        <v>6</v>
      </c>
      <c r="C2555" t="s">
        <v>12</v>
      </c>
      <c r="D2555" t="s">
        <v>359</v>
      </c>
      <c r="E2555">
        <v>2039</v>
      </c>
      <c r="F2555">
        <v>0</v>
      </c>
      <c r="G2555">
        <v>0</v>
      </c>
      <c r="H2555" s="2" t="str">
        <f t="shared" si="39"/>
        <v>EG_WINDOFFNR</v>
      </c>
    </row>
    <row r="2556" spans="1:8" x14ac:dyDescent="0.25">
      <c r="A2556" t="s">
        <v>23</v>
      </c>
      <c r="B2556" t="s">
        <v>6</v>
      </c>
      <c r="C2556" t="s">
        <v>12</v>
      </c>
      <c r="D2556" t="s">
        <v>359</v>
      </c>
      <c r="E2556">
        <v>2040</v>
      </c>
      <c r="F2556">
        <v>0</v>
      </c>
      <c r="G2556">
        <v>0</v>
      </c>
      <c r="H2556" s="2" t="str">
        <f t="shared" si="39"/>
        <v>EG_WINDOFFNR</v>
      </c>
    </row>
    <row r="2557" spans="1:8" x14ac:dyDescent="0.25">
      <c r="A2557" t="s">
        <v>23</v>
      </c>
      <c r="B2557" t="s">
        <v>6</v>
      </c>
      <c r="C2557" t="s">
        <v>12</v>
      </c>
      <c r="D2557" t="s">
        <v>359</v>
      </c>
      <c r="E2557">
        <v>2041</v>
      </c>
      <c r="F2557">
        <v>0</v>
      </c>
      <c r="G2557">
        <v>0</v>
      </c>
      <c r="H2557" s="2" t="str">
        <f t="shared" si="39"/>
        <v>EG_WINDOFFNR</v>
      </c>
    </row>
    <row r="2558" spans="1:8" x14ac:dyDescent="0.25">
      <c r="A2558" t="s">
        <v>23</v>
      </c>
      <c r="B2558" t="s">
        <v>6</v>
      </c>
      <c r="C2558" t="s">
        <v>12</v>
      </c>
      <c r="D2558" t="s">
        <v>358</v>
      </c>
      <c r="E2558">
        <v>2024</v>
      </c>
      <c r="F2558">
        <v>0</v>
      </c>
      <c r="G2558">
        <v>0</v>
      </c>
      <c r="H2558" s="2" t="str">
        <f t="shared" si="39"/>
        <v>EG_WINDOFFNR</v>
      </c>
    </row>
    <row r="2559" spans="1:8" x14ac:dyDescent="0.25">
      <c r="A2559" t="s">
        <v>23</v>
      </c>
      <c r="B2559" t="s">
        <v>6</v>
      </c>
      <c r="C2559" t="s">
        <v>12</v>
      </c>
      <c r="D2559" t="s">
        <v>358</v>
      </c>
      <c r="E2559">
        <v>2025</v>
      </c>
      <c r="F2559">
        <v>0</v>
      </c>
      <c r="G2559">
        <v>0</v>
      </c>
      <c r="H2559" s="2" t="str">
        <f t="shared" si="39"/>
        <v>EG_WINDOFFNR</v>
      </c>
    </row>
    <row r="2560" spans="1:8" x14ac:dyDescent="0.25">
      <c r="A2560" t="s">
        <v>23</v>
      </c>
      <c r="B2560" t="s">
        <v>6</v>
      </c>
      <c r="C2560" t="s">
        <v>12</v>
      </c>
      <c r="D2560" t="s">
        <v>358</v>
      </c>
      <c r="E2560">
        <v>2026</v>
      </c>
      <c r="F2560">
        <v>0</v>
      </c>
      <c r="G2560">
        <v>0</v>
      </c>
      <c r="H2560" s="2" t="str">
        <f t="shared" si="39"/>
        <v>EG_WINDOFFNR</v>
      </c>
    </row>
    <row r="2561" spans="1:8" x14ac:dyDescent="0.25">
      <c r="A2561" t="s">
        <v>23</v>
      </c>
      <c r="B2561" t="s">
        <v>6</v>
      </c>
      <c r="C2561" t="s">
        <v>12</v>
      </c>
      <c r="D2561" t="s">
        <v>358</v>
      </c>
      <c r="E2561">
        <v>2027</v>
      </c>
      <c r="F2561">
        <v>0</v>
      </c>
      <c r="G2561">
        <v>0</v>
      </c>
      <c r="H2561" s="2" t="str">
        <f t="shared" si="39"/>
        <v>EG_WINDOFFNR</v>
      </c>
    </row>
    <row r="2562" spans="1:8" x14ac:dyDescent="0.25">
      <c r="A2562" t="s">
        <v>23</v>
      </c>
      <c r="B2562" t="s">
        <v>6</v>
      </c>
      <c r="C2562" t="s">
        <v>12</v>
      </c>
      <c r="D2562" t="s">
        <v>358</v>
      </c>
      <c r="E2562">
        <v>2028</v>
      </c>
      <c r="F2562">
        <v>0</v>
      </c>
      <c r="G2562">
        <v>0</v>
      </c>
      <c r="H2562" s="2" t="str">
        <f t="shared" si="39"/>
        <v>EG_WINDOFFNR</v>
      </c>
    </row>
    <row r="2563" spans="1:8" x14ac:dyDescent="0.25">
      <c r="A2563" t="s">
        <v>23</v>
      </c>
      <c r="B2563" t="s">
        <v>6</v>
      </c>
      <c r="C2563" t="s">
        <v>12</v>
      </c>
      <c r="D2563" t="s">
        <v>358</v>
      </c>
      <c r="E2563">
        <v>2029</v>
      </c>
      <c r="F2563">
        <v>0</v>
      </c>
      <c r="G2563">
        <v>0</v>
      </c>
      <c r="H2563" s="2" t="str">
        <f t="shared" ref="H2563:H2626" si="40">_xlfn.CONCAT(A2563,C2563)</f>
        <v>EG_WINDOFFNR</v>
      </c>
    </row>
    <row r="2564" spans="1:8" x14ac:dyDescent="0.25">
      <c r="A2564" t="s">
        <v>23</v>
      </c>
      <c r="B2564" t="s">
        <v>6</v>
      </c>
      <c r="C2564" t="s">
        <v>12</v>
      </c>
      <c r="D2564" t="s">
        <v>358</v>
      </c>
      <c r="E2564">
        <v>2030</v>
      </c>
      <c r="F2564">
        <v>0</v>
      </c>
      <c r="G2564">
        <v>0</v>
      </c>
      <c r="H2564" s="2" t="str">
        <f t="shared" si="40"/>
        <v>EG_WINDOFFNR</v>
      </c>
    </row>
    <row r="2565" spans="1:8" x14ac:dyDescent="0.25">
      <c r="A2565" t="s">
        <v>23</v>
      </c>
      <c r="B2565" t="s">
        <v>6</v>
      </c>
      <c r="C2565" t="s">
        <v>12</v>
      </c>
      <c r="D2565" t="s">
        <v>358</v>
      </c>
      <c r="E2565">
        <v>2031</v>
      </c>
      <c r="F2565">
        <v>0</v>
      </c>
      <c r="G2565">
        <v>0</v>
      </c>
      <c r="H2565" s="2" t="str">
        <f t="shared" si="40"/>
        <v>EG_WINDOFFNR</v>
      </c>
    </row>
    <row r="2566" spans="1:8" x14ac:dyDescent="0.25">
      <c r="A2566" t="s">
        <v>23</v>
      </c>
      <c r="B2566" t="s">
        <v>6</v>
      </c>
      <c r="C2566" t="s">
        <v>12</v>
      </c>
      <c r="D2566" t="s">
        <v>358</v>
      </c>
      <c r="E2566">
        <v>2032</v>
      </c>
      <c r="F2566">
        <v>0</v>
      </c>
      <c r="G2566">
        <v>0</v>
      </c>
      <c r="H2566" s="2" t="str">
        <f t="shared" si="40"/>
        <v>EG_WINDOFFNR</v>
      </c>
    </row>
    <row r="2567" spans="1:8" x14ac:dyDescent="0.25">
      <c r="A2567" t="s">
        <v>23</v>
      </c>
      <c r="B2567" t="s">
        <v>6</v>
      </c>
      <c r="C2567" t="s">
        <v>12</v>
      </c>
      <c r="D2567" t="s">
        <v>358</v>
      </c>
      <c r="E2567">
        <v>2033</v>
      </c>
      <c r="F2567">
        <v>0</v>
      </c>
      <c r="G2567">
        <v>0</v>
      </c>
      <c r="H2567" s="2" t="str">
        <f t="shared" si="40"/>
        <v>EG_WINDOFFNR</v>
      </c>
    </row>
    <row r="2568" spans="1:8" x14ac:dyDescent="0.25">
      <c r="A2568" t="s">
        <v>23</v>
      </c>
      <c r="B2568" t="s">
        <v>6</v>
      </c>
      <c r="C2568" t="s">
        <v>12</v>
      </c>
      <c r="D2568" t="s">
        <v>358</v>
      </c>
      <c r="E2568">
        <v>2034</v>
      </c>
      <c r="F2568">
        <v>0</v>
      </c>
      <c r="G2568">
        <v>0</v>
      </c>
      <c r="H2568" s="2" t="str">
        <f t="shared" si="40"/>
        <v>EG_WINDOFFNR</v>
      </c>
    </row>
    <row r="2569" spans="1:8" x14ac:dyDescent="0.25">
      <c r="A2569" t="s">
        <v>23</v>
      </c>
      <c r="B2569" t="s">
        <v>6</v>
      </c>
      <c r="C2569" t="s">
        <v>12</v>
      </c>
      <c r="D2569" t="s">
        <v>358</v>
      </c>
      <c r="E2569">
        <v>2035</v>
      </c>
      <c r="F2569">
        <v>0</v>
      </c>
      <c r="G2569">
        <v>0</v>
      </c>
      <c r="H2569" s="2" t="str">
        <f t="shared" si="40"/>
        <v>EG_WINDOFFNR</v>
      </c>
    </row>
    <row r="2570" spans="1:8" x14ac:dyDescent="0.25">
      <c r="A2570" t="s">
        <v>23</v>
      </c>
      <c r="B2570" t="s">
        <v>6</v>
      </c>
      <c r="C2570" t="s">
        <v>12</v>
      </c>
      <c r="D2570" t="s">
        <v>358</v>
      </c>
      <c r="E2570">
        <v>2036</v>
      </c>
      <c r="F2570">
        <v>0</v>
      </c>
      <c r="G2570">
        <v>0</v>
      </c>
      <c r="H2570" s="2" t="str">
        <f t="shared" si="40"/>
        <v>EG_WINDOFFNR</v>
      </c>
    </row>
    <row r="2571" spans="1:8" x14ac:dyDescent="0.25">
      <c r="A2571" t="s">
        <v>23</v>
      </c>
      <c r="B2571" t="s">
        <v>6</v>
      </c>
      <c r="C2571" t="s">
        <v>12</v>
      </c>
      <c r="D2571" t="s">
        <v>358</v>
      </c>
      <c r="E2571">
        <v>2037</v>
      </c>
      <c r="F2571">
        <v>0</v>
      </c>
      <c r="G2571">
        <v>0</v>
      </c>
      <c r="H2571" s="2" t="str">
        <f t="shared" si="40"/>
        <v>EG_WINDOFFNR</v>
      </c>
    </row>
    <row r="2572" spans="1:8" x14ac:dyDescent="0.25">
      <c r="A2572" t="s">
        <v>23</v>
      </c>
      <c r="B2572" t="s">
        <v>6</v>
      </c>
      <c r="C2572" t="s">
        <v>12</v>
      </c>
      <c r="D2572" t="s">
        <v>358</v>
      </c>
      <c r="E2572">
        <v>2038</v>
      </c>
      <c r="F2572">
        <v>0</v>
      </c>
      <c r="G2572">
        <v>0</v>
      </c>
      <c r="H2572" s="2" t="str">
        <f t="shared" si="40"/>
        <v>EG_WINDOFFNR</v>
      </c>
    </row>
    <row r="2573" spans="1:8" x14ac:dyDescent="0.25">
      <c r="A2573" t="s">
        <v>23</v>
      </c>
      <c r="B2573" t="s">
        <v>6</v>
      </c>
      <c r="C2573" t="s">
        <v>12</v>
      </c>
      <c r="D2573" t="s">
        <v>358</v>
      </c>
      <c r="E2573">
        <v>2039</v>
      </c>
      <c r="F2573">
        <v>0</v>
      </c>
      <c r="G2573">
        <v>0</v>
      </c>
      <c r="H2573" s="2" t="str">
        <f t="shared" si="40"/>
        <v>EG_WINDOFFNR</v>
      </c>
    </row>
    <row r="2574" spans="1:8" x14ac:dyDescent="0.25">
      <c r="A2574" t="s">
        <v>23</v>
      </c>
      <c r="B2574" t="s">
        <v>6</v>
      </c>
      <c r="C2574" t="s">
        <v>12</v>
      </c>
      <c r="D2574" t="s">
        <v>358</v>
      </c>
      <c r="E2574">
        <v>2040</v>
      </c>
      <c r="F2574">
        <v>0</v>
      </c>
      <c r="G2574">
        <v>0</v>
      </c>
      <c r="H2574" s="2" t="str">
        <f t="shared" si="40"/>
        <v>EG_WINDOFFNR</v>
      </c>
    </row>
    <row r="2575" spans="1:8" x14ac:dyDescent="0.25">
      <c r="A2575" t="s">
        <v>23</v>
      </c>
      <c r="B2575" t="s">
        <v>6</v>
      </c>
      <c r="C2575" t="s">
        <v>12</v>
      </c>
      <c r="D2575" t="s">
        <v>358</v>
      </c>
      <c r="E2575">
        <v>2041</v>
      </c>
      <c r="F2575">
        <v>0</v>
      </c>
      <c r="G2575">
        <v>0</v>
      </c>
      <c r="H2575" s="2" t="str">
        <f t="shared" si="40"/>
        <v>EG_WINDOFFNR</v>
      </c>
    </row>
    <row r="2576" spans="1:8" x14ac:dyDescent="0.25">
      <c r="A2576" t="s">
        <v>23</v>
      </c>
      <c r="B2576" t="s">
        <v>6</v>
      </c>
      <c r="C2576" t="s">
        <v>12</v>
      </c>
      <c r="D2576" t="s">
        <v>357</v>
      </c>
      <c r="E2576">
        <v>2024</v>
      </c>
      <c r="F2576">
        <v>0</v>
      </c>
      <c r="G2576">
        <v>0</v>
      </c>
      <c r="H2576" s="2" t="str">
        <f t="shared" si="40"/>
        <v>EG_WINDOFFNR</v>
      </c>
    </row>
    <row r="2577" spans="1:8" x14ac:dyDescent="0.25">
      <c r="A2577" t="s">
        <v>23</v>
      </c>
      <c r="B2577" t="s">
        <v>6</v>
      </c>
      <c r="C2577" t="s">
        <v>12</v>
      </c>
      <c r="D2577" t="s">
        <v>357</v>
      </c>
      <c r="E2577">
        <v>2025</v>
      </c>
      <c r="F2577">
        <v>0</v>
      </c>
      <c r="G2577">
        <v>0</v>
      </c>
      <c r="H2577" s="2" t="str">
        <f t="shared" si="40"/>
        <v>EG_WINDOFFNR</v>
      </c>
    </row>
    <row r="2578" spans="1:8" x14ac:dyDescent="0.25">
      <c r="A2578" t="s">
        <v>23</v>
      </c>
      <c r="B2578" t="s">
        <v>6</v>
      </c>
      <c r="C2578" t="s">
        <v>12</v>
      </c>
      <c r="D2578" t="s">
        <v>357</v>
      </c>
      <c r="E2578">
        <v>2026</v>
      </c>
      <c r="F2578">
        <v>0</v>
      </c>
      <c r="G2578">
        <v>0</v>
      </c>
      <c r="H2578" s="2" t="str">
        <f t="shared" si="40"/>
        <v>EG_WINDOFFNR</v>
      </c>
    </row>
    <row r="2579" spans="1:8" x14ac:dyDescent="0.25">
      <c r="A2579" t="s">
        <v>23</v>
      </c>
      <c r="B2579" t="s">
        <v>6</v>
      </c>
      <c r="C2579" t="s">
        <v>12</v>
      </c>
      <c r="D2579" t="s">
        <v>357</v>
      </c>
      <c r="E2579">
        <v>2027</v>
      </c>
      <c r="F2579">
        <v>0</v>
      </c>
      <c r="G2579">
        <v>0</v>
      </c>
      <c r="H2579" s="2" t="str">
        <f t="shared" si="40"/>
        <v>EG_WINDOFFNR</v>
      </c>
    </row>
    <row r="2580" spans="1:8" x14ac:dyDescent="0.25">
      <c r="A2580" t="s">
        <v>23</v>
      </c>
      <c r="B2580" t="s">
        <v>6</v>
      </c>
      <c r="C2580" t="s">
        <v>12</v>
      </c>
      <c r="D2580" t="s">
        <v>357</v>
      </c>
      <c r="E2580">
        <v>2028</v>
      </c>
      <c r="F2580">
        <v>0</v>
      </c>
      <c r="G2580">
        <v>0</v>
      </c>
      <c r="H2580" s="2" t="str">
        <f t="shared" si="40"/>
        <v>EG_WINDOFFNR</v>
      </c>
    </row>
    <row r="2581" spans="1:8" x14ac:dyDescent="0.25">
      <c r="A2581" t="s">
        <v>23</v>
      </c>
      <c r="B2581" t="s">
        <v>6</v>
      </c>
      <c r="C2581" t="s">
        <v>12</v>
      </c>
      <c r="D2581" t="s">
        <v>357</v>
      </c>
      <c r="E2581">
        <v>2029</v>
      </c>
      <c r="F2581">
        <v>0</v>
      </c>
      <c r="G2581">
        <v>0</v>
      </c>
      <c r="H2581" s="2" t="str">
        <f t="shared" si="40"/>
        <v>EG_WINDOFFNR</v>
      </c>
    </row>
    <row r="2582" spans="1:8" x14ac:dyDescent="0.25">
      <c r="A2582" t="s">
        <v>23</v>
      </c>
      <c r="B2582" t="s">
        <v>6</v>
      </c>
      <c r="C2582" t="s">
        <v>12</v>
      </c>
      <c r="D2582" t="s">
        <v>357</v>
      </c>
      <c r="E2582">
        <v>2030</v>
      </c>
      <c r="F2582">
        <v>0</v>
      </c>
      <c r="G2582">
        <v>0</v>
      </c>
      <c r="H2582" s="2" t="str">
        <f t="shared" si="40"/>
        <v>EG_WINDOFFNR</v>
      </c>
    </row>
    <row r="2583" spans="1:8" x14ac:dyDescent="0.25">
      <c r="A2583" t="s">
        <v>23</v>
      </c>
      <c r="B2583" t="s">
        <v>6</v>
      </c>
      <c r="C2583" t="s">
        <v>12</v>
      </c>
      <c r="D2583" t="s">
        <v>357</v>
      </c>
      <c r="E2583">
        <v>2031</v>
      </c>
      <c r="F2583">
        <v>0</v>
      </c>
      <c r="G2583">
        <v>0</v>
      </c>
      <c r="H2583" s="2" t="str">
        <f t="shared" si="40"/>
        <v>EG_WINDOFFNR</v>
      </c>
    </row>
    <row r="2584" spans="1:8" x14ac:dyDescent="0.25">
      <c r="A2584" t="s">
        <v>23</v>
      </c>
      <c r="B2584" t="s">
        <v>6</v>
      </c>
      <c r="C2584" t="s">
        <v>12</v>
      </c>
      <c r="D2584" t="s">
        <v>357</v>
      </c>
      <c r="E2584">
        <v>2032</v>
      </c>
      <c r="F2584">
        <v>0</v>
      </c>
      <c r="G2584">
        <v>0</v>
      </c>
      <c r="H2584" s="2" t="str">
        <f t="shared" si="40"/>
        <v>EG_WINDOFFNR</v>
      </c>
    </row>
    <row r="2585" spans="1:8" x14ac:dyDescent="0.25">
      <c r="A2585" t="s">
        <v>23</v>
      </c>
      <c r="B2585" t="s">
        <v>6</v>
      </c>
      <c r="C2585" t="s">
        <v>12</v>
      </c>
      <c r="D2585" t="s">
        <v>357</v>
      </c>
      <c r="E2585">
        <v>2033</v>
      </c>
      <c r="F2585">
        <v>0</v>
      </c>
      <c r="G2585">
        <v>0</v>
      </c>
      <c r="H2585" s="2" t="str">
        <f t="shared" si="40"/>
        <v>EG_WINDOFFNR</v>
      </c>
    </row>
    <row r="2586" spans="1:8" x14ac:dyDescent="0.25">
      <c r="A2586" t="s">
        <v>23</v>
      </c>
      <c r="B2586" t="s">
        <v>6</v>
      </c>
      <c r="C2586" t="s">
        <v>12</v>
      </c>
      <c r="D2586" t="s">
        <v>357</v>
      </c>
      <c r="E2586">
        <v>2034</v>
      </c>
      <c r="F2586">
        <v>0</v>
      </c>
      <c r="G2586">
        <v>0</v>
      </c>
      <c r="H2586" s="2" t="str">
        <f t="shared" si="40"/>
        <v>EG_WINDOFFNR</v>
      </c>
    </row>
    <row r="2587" spans="1:8" x14ac:dyDescent="0.25">
      <c r="A2587" t="s">
        <v>23</v>
      </c>
      <c r="B2587" t="s">
        <v>6</v>
      </c>
      <c r="C2587" t="s">
        <v>12</v>
      </c>
      <c r="D2587" t="s">
        <v>357</v>
      </c>
      <c r="E2587">
        <v>2035</v>
      </c>
      <c r="F2587">
        <v>0</v>
      </c>
      <c r="G2587">
        <v>0</v>
      </c>
      <c r="H2587" s="2" t="str">
        <f t="shared" si="40"/>
        <v>EG_WINDOFFNR</v>
      </c>
    </row>
    <row r="2588" spans="1:8" x14ac:dyDescent="0.25">
      <c r="A2588" t="s">
        <v>23</v>
      </c>
      <c r="B2588" t="s">
        <v>6</v>
      </c>
      <c r="C2588" t="s">
        <v>12</v>
      </c>
      <c r="D2588" t="s">
        <v>357</v>
      </c>
      <c r="E2588">
        <v>2036</v>
      </c>
      <c r="F2588">
        <v>0</v>
      </c>
      <c r="G2588">
        <v>0</v>
      </c>
      <c r="H2588" s="2" t="str">
        <f t="shared" si="40"/>
        <v>EG_WINDOFFNR</v>
      </c>
    </row>
    <row r="2589" spans="1:8" x14ac:dyDescent="0.25">
      <c r="A2589" t="s">
        <v>23</v>
      </c>
      <c r="B2589" t="s">
        <v>6</v>
      </c>
      <c r="C2589" t="s">
        <v>12</v>
      </c>
      <c r="D2589" t="s">
        <v>357</v>
      </c>
      <c r="E2589">
        <v>2037</v>
      </c>
      <c r="F2589">
        <v>0</v>
      </c>
      <c r="G2589">
        <v>0</v>
      </c>
      <c r="H2589" s="2" t="str">
        <f t="shared" si="40"/>
        <v>EG_WINDOFFNR</v>
      </c>
    </row>
    <row r="2590" spans="1:8" x14ac:dyDescent="0.25">
      <c r="A2590" t="s">
        <v>23</v>
      </c>
      <c r="B2590" t="s">
        <v>6</v>
      </c>
      <c r="C2590" t="s">
        <v>12</v>
      </c>
      <c r="D2590" t="s">
        <v>357</v>
      </c>
      <c r="E2590">
        <v>2038</v>
      </c>
      <c r="F2590">
        <v>0</v>
      </c>
      <c r="G2590">
        <v>0</v>
      </c>
      <c r="H2590" s="2" t="str">
        <f t="shared" si="40"/>
        <v>EG_WINDOFFNR</v>
      </c>
    </row>
    <row r="2591" spans="1:8" x14ac:dyDescent="0.25">
      <c r="A2591" t="s">
        <v>23</v>
      </c>
      <c r="B2591" t="s">
        <v>6</v>
      </c>
      <c r="C2591" t="s">
        <v>12</v>
      </c>
      <c r="D2591" t="s">
        <v>357</v>
      </c>
      <c r="E2591">
        <v>2039</v>
      </c>
      <c r="F2591">
        <v>0</v>
      </c>
      <c r="G2591">
        <v>0</v>
      </c>
      <c r="H2591" s="2" t="str">
        <f t="shared" si="40"/>
        <v>EG_WINDOFFNR</v>
      </c>
    </row>
    <row r="2592" spans="1:8" x14ac:dyDescent="0.25">
      <c r="A2592" t="s">
        <v>23</v>
      </c>
      <c r="B2592" t="s">
        <v>6</v>
      </c>
      <c r="C2592" t="s">
        <v>12</v>
      </c>
      <c r="D2592" t="s">
        <v>357</v>
      </c>
      <c r="E2592">
        <v>2040</v>
      </c>
      <c r="F2592">
        <v>0</v>
      </c>
      <c r="G2592">
        <v>0</v>
      </c>
      <c r="H2592" s="2" t="str">
        <f t="shared" si="40"/>
        <v>EG_WINDOFFNR</v>
      </c>
    </row>
    <row r="2593" spans="1:8" x14ac:dyDescent="0.25">
      <c r="A2593" t="s">
        <v>23</v>
      </c>
      <c r="B2593" t="s">
        <v>6</v>
      </c>
      <c r="C2593" t="s">
        <v>12</v>
      </c>
      <c r="D2593" t="s">
        <v>357</v>
      </c>
      <c r="E2593">
        <v>2041</v>
      </c>
      <c r="F2593">
        <v>0</v>
      </c>
      <c r="G2593">
        <v>0</v>
      </c>
      <c r="H2593" s="2" t="str">
        <f t="shared" si="40"/>
        <v>EG_WINDOFFNR</v>
      </c>
    </row>
    <row r="2594" spans="1:8" x14ac:dyDescent="0.25">
      <c r="A2594" t="s">
        <v>23</v>
      </c>
      <c r="B2594" t="s">
        <v>6</v>
      </c>
      <c r="C2594" t="s">
        <v>12</v>
      </c>
      <c r="D2594" t="s">
        <v>356</v>
      </c>
      <c r="E2594">
        <v>2024</v>
      </c>
      <c r="F2594">
        <v>0</v>
      </c>
      <c r="G2594">
        <v>0</v>
      </c>
      <c r="H2594" s="2" t="str">
        <f t="shared" si="40"/>
        <v>EG_WINDOFFNR</v>
      </c>
    </row>
    <row r="2595" spans="1:8" x14ac:dyDescent="0.25">
      <c r="A2595" t="s">
        <v>23</v>
      </c>
      <c r="B2595" t="s">
        <v>6</v>
      </c>
      <c r="C2595" t="s">
        <v>12</v>
      </c>
      <c r="D2595" t="s">
        <v>356</v>
      </c>
      <c r="E2595">
        <v>2025</v>
      </c>
      <c r="F2595">
        <v>0</v>
      </c>
      <c r="G2595">
        <v>0</v>
      </c>
      <c r="H2595" s="2" t="str">
        <f t="shared" si="40"/>
        <v>EG_WINDOFFNR</v>
      </c>
    </row>
    <row r="2596" spans="1:8" x14ac:dyDescent="0.25">
      <c r="A2596" t="s">
        <v>23</v>
      </c>
      <c r="B2596" t="s">
        <v>6</v>
      </c>
      <c r="C2596" t="s">
        <v>12</v>
      </c>
      <c r="D2596" t="s">
        <v>356</v>
      </c>
      <c r="E2596">
        <v>2026</v>
      </c>
      <c r="F2596">
        <v>0</v>
      </c>
      <c r="G2596">
        <v>0</v>
      </c>
      <c r="H2596" s="2" t="str">
        <f t="shared" si="40"/>
        <v>EG_WINDOFFNR</v>
      </c>
    </row>
    <row r="2597" spans="1:8" x14ac:dyDescent="0.25">
      <c r="A2597" t="s">
        <v>23</v>
      </c>
      <c r="B2597" t="s">
        <v>6</v>
      </c>
      <c r="C2597" t="s">
        <v>12</v>
      </c>
      <c r="D2597" t="s">
        <v>356</v>
      </c>
      <c r="E2597">
        <v>2027</v>
      </c>
      <c r="F2597">
        <v>0</v>
      </c>
      <c r="G2597">
        <v>0</v>
      </c>
      <c r="H2597" s="2" t="str">
        <f t="shared" si="40"/>
        <v>EG_WINDOFFNR</v>
      </c>
    </row>
    <row r="2598" spans="1:8" x14ac:dyDescent="0.25">
      <c r="A2598" t="s">
        <v>23</v>
      </c>
      <c r="B2598" t="s">
        <v>6</v>
      </c>
      <c r="C2598" t="s">
        <v>12</v>
      </c>
      <c r="D2598" t="s">
        <v>356</v>
      </c>
      <c r="E2598">
        <v>2028</v>
      </c>
      <c r="F2598">
        <v>0</v>
      </c>
      <c r="G2598">
        <v>0</v>
      </c>
      <c r="H2598" s="2" t="str">
        <f t="shared" si="40"/>
        <v>EG_WINDOFFNR</v>
      </c>
    </row>
    <row r="2599" spans="1:8" x14ac:dyDescent="0.25">
      <c r="A2599" t="s">
        <v>23</v>
      </c>
      <c r="B2599" t="s">
        <v>6</v>
      </c>
      <c r="C2599" t="s">
        <v>12</v>
      </c>
      <c r="D2599" t="s">
        <v>356</v>
      </c>
      <c r="E2599">
        <v>2029</v>
      </c>
      <c r="F2599">
        <v>0</v>
      </c>
      <c r="G2599">
        <v>0</v>
      </c>
      <c r="H2599" s="2" t="str">
        <f t="shared" si="40"/>
        <v>EG_WINDOFFNR</v>
      </c>
    </row>
    <row r="2600" spans="1:8" x14ac:dyDescent="0.25">
      <c r="A2600" t="s">
        <v>23</v>
      </c>
      <c r="B2600" t="s">
        <v>6</v>
      </c>
      <c r="C2600" t="s">
        <v>12</v>
      </c>
      <c r="D2600" t="s">
        <v>356</v>
      </c>
      <c r="E2600">
        <v>2030</v>
      </c>
      <c r="F2600">
        <v>0</v>
      </c>
      <c r="G2600">
        <v>0</v>
      </c>
      <c r="H2600" s="2" t="str">
        <f t="shared" si="40"/>
        <v>EG_WINDOFFNR</v>
      </c>
    </row>
    <row r="2601" spans="1:8" x14ac:dyDescent="0.25">
      <c r="A2601" t="s">
        <v>23</v>
      </c>
      <c r="B2601" t="s">
        <v>6</v>
      </c>
      <c r="C2601" t="s">
        <v>12</v>
      </c>
      <c r="D2601" t="s">
        <v>356</v>
      </c>
      <c r="E2601">
        <v>2031</v>
      </c>
      <c r="F2601">
        <v>0</v>
      </c>
      <c r="G2601">
        <v>0</v>
      </c>
      <c r="H2601" s="2" t="str">
        <f t="shared" si="40"/>
        <v>EG_WINDOFFNR</v>
      </c>
    </row>
    <row r="2602" spans="1:8" x14ac:dyDescent="0.25">
      <c r="A2602" t="s">
        <v>23</v>
      </c>
      <c r="B2602" t="s">
        <v>6</v>
      </c>
      <c r="C2602" t="s">
        <v>12</v>
      </c>
      <c r="D2602" t="s">
        <v>356</v>
      </c>
      <c r="E2602">
        <v>2032</v>
      </c>
      <c r="F2602">
        <v>0</v>
      </c>
      <c r="G2602">
        <v>0</v>
      </c>
      <c r="H2602" s="2" t="str">
        <f t="shared" si="40"/>
        <v>EG_WINDOFFNR</v>
      </c>
    </row>
    <row r="2603" spans="1:8" x14ac:dyDescent="0.25">
      <c r="A2603" t="s">
        <v>23</v>
      </c>
      <c r="B2603" t="s">
        <v>6</v>
      </c>
      <c r="C2603" t="s">
        <v>12</v>
      </c>
      <c r="D2603" t="s">
        <v>356</v>
      </c>
      <c r="E2603">
        <v>2033</v>
      </c>
      <c r="F2603">
        <v>0</v>
      </c>
      <c r="G2603">
        <v>0</v>
      </c>
      <c r="H2603" s="2" t="str">
        <f t="shared" si="40"/>
        <v>EG_WINDOFFNR</v>
      </c>
    </row>
    <row r="2604" spans="1:8" x14ac:dyDescent="0.25">
      <c r="A2604" t="s">
        <v>23</v>
      </c>
      <c r="B2604" t="s">
        <v>6</v>
      </c>
      <c r="C2604" t="s">
        <v>12</v>
      </c>
      <c r="D2604" t="s">
        <v>356</v>
      </c>
      <c r="E2604">
        <v>2034</v>
      </c>
      <c r="F2604">
        <v>0</v>
      </c>
      <c r="G2604">
        <v>0</v>
      </c>
      <c r="H2604" s="2" t="str">
        <f t="shared" si="40"/>
        <v>EG_WINDOFFNR</v>
      </c>
    </row>
    <row r="2605" spans="1:8" x14ac:dyDescent="0.25">
      <c r="A2605" t="s">
        <v>23</v>
      </c>
      <c r="B2605" t="s">
        <v>6</v>
      </c>
      <c r="C2605" t="s">
        <v>12</v>
      </c>
      <c r="D2605" t="s">
        <v>356</v>
      </c>
      <c r="E2605">
        <v>2035</v>
      </c>
      <c r="F2605">
        <v>0</v>
      </c>
      <c r="G2605">
        <v>0</v>
      </c>
      <c r="H2605" s="2" t="str">
        <f t="shared" si="40"/>
        <v>EG_WINDOFFNR</v>
      </c>
    </row>
    <row r="2606" spans="1:8" x14ac:dyDescent="0.25">
      <c r="A2606" t="s">
        <v>23</v>
      </c>
      <c r="B2606" t="s">
        <v>6</v>
      </c>
      <c r="C2606" t="s">
        <v>12</v>
      </c>
      <c r="D2606" t="s">
        <v>356</v>
      </c>
      <c r="E2606">
        <v>2036</v>
      </c>
      <c r="F2606">
        <v>0</v>
      </c>
      <c r="G2606">
        <v>0</v>
      </c>
      <c r="H2606" s="2" t="str">
        <f t="shared" si="40"/>
        <v>EG_WINDOFFNR</v>
      </c>
    </row>
    <row r="2607" spans="1:8" x14ac:dyDescent="0.25">
      <c r="A2607" t="s">
        <v>23</v>
      </c>
      <c r="B2607" t="s">
        <v>6</v>
      </c>
      <c r="C2607" t="s">
        <v>12</v>
      </c>
      <c r="D2607" t="s">
        <v>356</v>
      </c>
      <c r="E2607">
        <v>2037</v>
      </c>
      <c r="F2607">
        <v>0</v>
      </c>
      <c r="G2607">
        <v>0</v>
      </c>
      <c r="H2607" s="2" t="str">
        <f t="shared" si="40"/>
        <v>EG_WINDOFFNR</v>
      </c>
    </row>
    <row r="2608" spans="1:8" x14ac:dyDescent="0.25">
      <c r="A2608" t="s">
        <v>23</v>
      </c>
      <c r="B2608" t="s">
        <v>6</v>
      </c>
      <c r="C2608" t="s">
        <v>12</v>
      </c>
      <c r="D2608" t="s">
        <v>356</v>
      </c>
      <c r="E2608">
        <v>2038</v>
      </c>
      <c r="F2608">
        <v>0</v>
      </c>
      <c r="G2608">
        <v>0</v>
      </c>
      <c r="H2608" s="2" t="str">
        <f t="shared" si="40"/>
        <v>EG_WINDOFFNR</v>
      </c>
    </row>
    <row r="2609" spans="1:8" x14ac:dyDescent="0.25">
      <c r="A2609" t="s">
        <v>23</v>
      </c>
      <c r="B2609" t="s">
        <v>6</v>
      </c>
      <c r="C2609" t="s">
        <v>12</v>
      </c>
      <c r="D2609" t="s">
        <v>356</v>
      </c>
      <c r="E2609">
        <v>2039</v>
      </c>
      <c r="F2609">
        <v>0</v>
      </c>
      <c r="G2609">
        <v>0</v>
      </c>
      <c r="H2609" s="2" t="str">
        <f t="shared" si="40"/>
        <v>EG_WINDOFFNR</v>
      </c>
    </row>
    <row r="2610" spans="1:8" x14ac:dyDescent="0.25">
      <c r="A2610" t="s">
        <v>23</v>
      </c>
      <c r="B2610" t="s">
        <v>6</v>
      </c>
      <c r="C2610" t="s">
        <v>12</v>
      </c>
      <c r="D2610" t="s">
        <v>356</v>
      </c>
      <c r="E2610">
        <v>2040</v>
      </c>
      <c r="F2610">
        <v>0</v>
      </c>
      <c r="G2610">
        <v>0</v>
      </c>
      <c r="H2610" s="2" t="str">
        <f t="shared" si="40"/>
        <v>EG_WINDOFFNR</v>
      </c>
    </row>
    <row r="2611" spans="1:8" x14ac:dyDescent="0.25">
      <c r="A2611" t="s">
        <v>23</v>
      </c>
      <c r="B2611" t="s">
        <v>6</v>
      </c>
      <c r="C2611" t="s">
        <v>12</v>
      </c>
      <c r="D2611" t="s">
        <v>356</v>
      </c>
      <c r="E2611">
        <v>2041</v>
      </c>
      <c r="F2611">
        <v>0</v>
      </c>
      <c r="G2611">
        <v>0</v>
      </c>
      <c r="H2611" s="2" t="str">
        <f t="shared" si="40"/>
        <v>EG_WINDOFFNR</v>
      </c>
    </row>
    <row r="2612" spans="1:8" x14ac:dyDescent="0.25">
      <c r="A2612" t="s">
        <v>23</v>
      </c>
      <c r="B2612" t="s">
        <v>6</v>
      </c>
      <c r="C2612" t="s">
        <v>12</v>
      </c>
      <c r="D2612" t="s">
        <v>355</v>
      </c>
      <c r="E2612">
        <v>2024</v>
      </c>
      <c r="F2612">
        <v>0</v>
      </c>
      <c r="G2612">
        <v>0</v>
      </c>
      <c r="H2612" s="2" t="str">
        <f t="shared" si="40"/>
        <v>EG_WINDOFFNR</v>
      </c>
    </row>
    <row r="2613" spans="1:8" x14ac:dyDescent="0.25">
      <c r="A2613" t="s">
        <v>23</v>
      </c>
      <c r="B2613" t="s">
        <v>6</v>
      </c>
      <c r="C2613" t="s">
        <v>12</v>
      </c>
      <c r="D2613" t="s">
        <v>355</v>
      </c>
      <c r="E2613">
        <v>2025</v>
      </c>
      <c r="F2613">
        <v>0</v>
      </c>
      <c r="G2613">
        <v>0</v>
      </c>
      <c r="H2613" s="2" t="str">
        <f t="shared" si="40"/>
        <v>EG_WINDOFFNR</v>
      </c>
    </row>
    <row r="2614" spans="1:8" x14ac:dyDescent="0.25">
      <c r="A2614" t="s">
        <v>23</v>
      </c>
      <c r="B2614" t="s">
        <v>6</v>
      </c>
      <c r="C2614" t="s">
        <v>12</v>
      </c>
      <c r="D2614" t="s">
        <v>355</v>
      </c>
      <c r="E2614">
        <v>2026</v>
      </c>
      <c r="F2614">
        <v>0</v>
      </c>
      <c r="G2614">
        <v>0</v>
      </c>
      <c r="H2614" s="2" t="str">
        <f t="shared" si="40"/>
        <v>EG_WINDOFFNR</v>
      </c>
    </row>
    <row r="2615" spans="1:8" x14ac:dyDescent="0.25">
      <c r="A2615" t="s">
        <v>23</v>
      </c>
      <c r="B2615" t="s">
        <v>6</v>
      </c>
      <c r="C2615" t="s">
        <v>12</v>
      </c>
      <c r="D2615" t="s">
        <v>355</v>
      </c>
      <c r="E2615">
        <v>2027</v>
      </c>
      <c r="F2615">
        <v>0</v>
      </c>
      <c r="G2615">
        <v>0</v>
      </c>
      <c r="H2615" s="2" t="str">
        <f t="shared" si="40"/>
        <v>EG_WINDOFFNR</v>
      </c>
    </row>
    <row r="2616" spans="1:8" x14ac:dyDescent="0.25">
      <c r="A2616" t="s">
        <v>23</v>
      </c>
      <c r="B2616" t="s">
        <v>6</v>
      </c>
      <c r="C2616" t="s">
        <v>12</v>
      </c>
      <c r="D2616" t="s">
        <v>355</v>
      </c>
      <c r="E2616">
        <v>2028</v>
      </c>
      <c r="F2616">
        <v>0</v>
      </c>
      <c r="G2616">
        <v>0</v>
      </c>
      <c r="H2616" s="2" t="str">
        <f t="shared" si="40"/>
        <v>EG_WINDOFFNR</v>
      </c>
    </row>
    <row r="2617" spans="1:8" x14ac:dyDescent="0.25">
      <c r="A2617" t="s">
        <v>23</v>
      </c>
      <c r="B2617" t="s">
        <v>6</v>
      </c>
      <c r="C2617" t="s">
        <v>12</v>
      </c>
      <c r="D2617" t="s">
        <v>355</v>
      </c>
      <c r="E2617">
        <v>2029</v>
      </c>
      <c r="F2617">
        <v>0</v>
      </c>
      <c r="G2617">
        <v>0</v>
      </c>
      <c r="H2617" s="2" t="str">
        <f t="shared" si="40"/>
        <v>EG_WINDOFFNR</v>
      </c>
    </row>
    <row r="2618" spans="1:8" x14ac:dyDescent="0.25">
      <c r="A2618" t="s">
        <v>23</v>
      </c>
      <c r="B2618" t="s">
        <v>6</v>
      </c>
      <c r="C2618" t="s">
        <v>12</v>
      </c>
      <c r="D2618" t="s">
        <v>355</v>
      </c>
      <c r="E2618">
        <v>2030</v>
      </c>
      <c r="F2618">
        <v>0</v>
      </c>
      <c r="G2618">
        <v>0</v>
      </c>
      <c r="H2618" s="2" t="str">
        <f t="shared" si="40"/>
        <v>EG_WINDOFFNR</v>
      </c>
    </row>
    <row r="2619" spans="1:8" x14ac:dyDescent="0.25">
      <c r="A2619" t="s">
        <v>23</v>
      </c>
      <c r="B2619" t="s">
        <v>6</v>
      </c>
      <c r="C2619" t="s">
        <v>12</v>
      </c>
      <c r="D2619" t="s">
        <v>355</v>
      </c>
      <c r="E2619">
        <v>2031</v>
      </c>
      <c r="F2619">
        <v>0</v>
      </c>
      <c r="G2619">
        <v>0</v>
      </c>
      <c r="H2619" s="2" t="str">
        <f t="shared" si="40"/>
        <v>EG_WINDOFFNR</v>
      </c>
    </row>
    <row r="2620" spans="1:8" x14ac:dyDescent="0.25">
      <c r="A2620" t="s">
        <v>23</v>
      </c>
      <c r="B2620" t="s">
        <v>6</v>
      </c>
      <c r="C2620" t="s">
        <v>12</v>
      </c>
      <c r="D2620" t="s">
        <v>355</v>
      </c>
      <c r="E2620">
        <v>2032</v>
      </c>
      <c r="F2620">
        <v>0</v>
      </c>
      <c r="G2620">
        <v>0</v>
      </c>
      <c r="H2620" s="2" t="str">
        <f t="shared" si="40"/>
        <v>EG_WINDOFFNR</v>
      </c>
    </row>
    <row r="2621" spans="1:8" x14ac:dyDescent="0.25">
      <c r="A2621" t="s">
        <v>23</v>
      </c>
      <c r="B2621" t="s">
        <v>6</v>
      </c>
      <c r="C2621" t="s">
        <v>12</v>
      </c>
      <c r="D2621" t="s">
        <v>355</v>
      </c>
      <c r="E2621">
        <v>2033</v>
      </c>
      <c r="F2621">
        <v>0</v>
      </c>
      <c r="G2621">
        <v>0</v>
      </c>
      <c r="H2621" s="2" t="str">
        <f t="shared" si="40"/>
        <v>EG_WINDOFFNR</v>
      </c>
    </row>
    <row r="2622" spans="1:8" x14ac:dyDescent="0.25">
      <c r="A2622" t="s">
        <v>23</v>
      </c>
      <c r="B2622" t="s">
        <v>6</v>
      </c>
      <c r="C2622" t="s">
        <v>12</v>
      </c>
      <c r="D2622" t="s">
        <v>355</v>
      </c>
      <c r="E2622">
        <v>2034</v>
      </c>
      <c r="F2622">
        <v>0</v>
      </c>
      <c r="G2622">
        <v>0</v>
      </c>
      <c r="H2622" s="2" t="str">
        <f t="shared" si="40"/>
        <v>EG_WINDOFFNR</v>
      </c>
    </row>
    <row r="2623" spans="1:8" x14ac:dyDescent="0.25">
      <c r="A2623" t="s">
        <v>23</v>
      </c>
      <c r="B2623" t="s">
        <v>6</v>
      </c>
      <c r="C2623" t="s">
        <v>12</v>
      </c>
      <c r="D2623" t="s">
        <v>355</v>
      </c>
      <c r="E2623">
        <v>2035</v>
      </c>
      <c r="F2623">
        <v>0</v>
      </c>
      <c r="G2623">
        <v>0</v>
      </c>
      <c r="H2623" s="2" t="str">
        <f t="shared" si="40"/>
        <v>EG_WINDOFFNR</v>
      </c>
    </row>
    <row r="2624" spans="1:8" x14ac:dyDescent="0.25">
      <c r="A2624" t="s">
        <v>23</v>
      </c>
      <c r="B2624" t="s">
        <v>6</v>
      </c>
      <c r="C2624" t="s">
        <v>12</v>
      </c>
      <c r="D2624" t="s">
        <v>355</v>
      </c>
      <c r="E2624">
        <v>2036</v>
      </c>
      <c r="F2624">
        <v>0</v>
      </c>
      <c r="G2624">
        <v>0</v>
      </c>
      <c r="H2624" s="2" t="str">
        <f t="shared" si="40"/>
        <v>EG_WINDOFFNR</v>
      </c>
    </row>
    <row r="2625" spans="1:8" x14ac:dyDescent="0.25">
      <c r="A2625" t="s">
        <v>23</v>
      </c>
      <c r="B2625" t="s">
        <v>6</v>
      </c>
      <c r="C2625" t="s">
        <v>12</v>
      </c>
      <c r="D2625" t="s">
        <v>355</v>
      </c>
      <c r="E2625">
        <v>2037</v>
      </c>
      <c r="F2625">
        <v>0</v>
      </c>
      <c r="G2625">
        <v>0</v>
      </c>
      <c r="H2625" s="2" t="str">
        <f t="shared" si="40"/>
        <v>EG_WINDOFFNR</v>
      </c>
    </row>
    <row r="2626" spans="1:8" x14ac:dyDescent="0.25">
      <c r="A2626" t="s">
        <v>23</v>
      </c>
      <c r="B2626" t="s">
        <v>6</v>
      </c>
      <c r="C2626" t="s">
        <v>12</v>
      </c>
      <c r="D2626" t="s">
        <v>355</v>
      </c>
      <c r="E2626">
        <v>2038</v>
      </c>
      <c r="F2626">
        <v>0</v>
      </c>
      <c r="G2626">
        <v>0</v>
      </c>
      <c r="H2626" s="2" t="str">
        <f t="shared" si="40"/>
        <v>EG_WINDOFFNR</v>
      </c>
    </row>
    <row r="2627" spans="1:8" x14ac:dyDescent="0.25">
      <c r="A2627" t="s">
        <v>23</v>
      </c>
      <c r="B2627" t="s">
        <v>6</v>
      </c>
      <c r="C2627" t="s">
        <v>12</v>
      </c>
      <c r="D2627" t="s">
        <v>355</v>
      </c>
      <c r="E2627">
        <v>2039</v>
      </c>
      <c r="F2627">
        <v>0</v>
      </c>
      <c r="G2627">
        <v>0</v>
      </c>
      <c r="H2627" s="2" t="str">
        <f t="shared" ref="H2627:H2690" si="41">_xlfn.CONCAT(A2627,C2627)</f>
        <v>EG_WINDOFFNR</v>
      </c>
    </row>
    <row r="2628" spans="1:8" x14ac:dyDescent="0.25">
      <c r="A2628" t="s">
        <v>23</v>
      </c>
      <c r="B2628" t="s">
        <v>6</v>
      </c>
      <c r="C2628" t="s">
        <v>12</v>
      </c>
      <c r="D2628" t="s">
        <v>355</v>
      </c>
      <c r="E2628">
        <v>2040</v>
      </c>
      <c r="F2628">
        <v>0</v>
      </c>
      <c r="G2628">
        <v>0</v>
      </c>
      <c r="H2628" s="2" t="str">
        <f t="shared" si="41"/>
        <v>EG_WINDOFFNR</v>
      </c>
    </row>
    <row r="2629" spans="1:8" x14ac:dyDescent="0.25">
      <c r="A2629" t="s">
        <v>23</v>
      </c>
      <c r="B2629" t="s">
        <v>6</v>
      </c>
      <c r="C2629" t="s">
        <v>12</v>
      </c>
      <c r="D2629" t="s">
        <v>355</v>
      </c>
      <c r="E2629">
        <v>2041</v>
      </c>
      <c r="F2629">
        <v>0</v>
      </c>
      <c r="G2629">
        <v>0</v>
      </c>
      <c r="H2629" s="2" t="str">
        <f t="shared" si="41"/>
        <v>EG_WINDOFFNR</v>
      </c>
    </row>
    <row r="2630" spans="1:8" x14ac:dyDescent="0.25">
      <c r="A2630" t="s">
        <v>23</v>
      </c>
      <c r="B2630" t="s">
        <v>6</v>
      </c>
      <c r="C2630" t="s">
        <v>12</v>
      </c>
      <c r="D2630" t="s">
        <v>354</v>
      </c>
      <c r="E2630">
        <v>2024</v>
      </c>
      <c r="F2630">
        <v>0</v>
      </c>
      <c r="G2630">
        <v>0</v>
      </c>
      <c r="H2630" s="2" t="str">
        <f t="shared" si="41"/>
        <v>EG_WINDOFFNR</v>
      </c>
    </row>
    <row r="2631" spans="1:8" x14ac:dyDescent="0.25">
      <c r="A2631" t="s">
        <v>23</v>
      </c>
      <c r="B2631" t="s">
        <v>6</v>
      </c>
      <c r="C2631" t="s">
        <v>12</v>
      </c>
      <c r="D2631" t="s">
        <v>354</v>
      </c>
      <c r="E2631">
        <v>2025</v>
      </c>
      <c r="F2631">
        <v>0</v>
      </c>
      <c r="G2631">
        <v>0</v>
      </c>
      <c r="H2631" s="2" t="str">
        <f t="shared" si="41"/>
        <v>EG_WINDOFFNR</v>
      </c>
    </row>
    <row r="2632" spans="1:8" x14ac:dyDescent="0.25">
      <c r="A2632" t="s">
        <v>23</v>
      </c>
      <c r="B2632" t="s">
        <v>6</v>
      </c>
      <c r="C2632" t="s">
        <v>12</v>
      </c>
      <c r="D2632" t="s">
        <v>354</v>
      </c>
      <c r="E2632">
        <v>2026</v>
      </c>
      <c r="F2632">
        <v>0</v>
      </c>
      <c r="G2632">
        <v>0</v>
      </c>
      <c r="H2632" s="2" t="str">
        <f t="shared" si="41"/>
        <v>EG_WINDOFFNR</v>
      </c>
    </row>
    <row r="2633" spans="1:8" x14ac:dyDescent="0.25">
      <c r="A2633" t="s">
        <v>23</v>
      </c>
      <c r="B2633" t="s">
        <v>6</v>
      </c>
      <c r="C2633" t="s">
        <v>12</v>
      </c>
      <c r="D2633" t="s">
        <v>354</v>
      </c>
      <c r="E2633">
        <v>2027</v>
      </c>
      <c r="F2633">
        <v>0</v>
      </c>
      <c r="G2633">
        <v>0</v>
      </c>
      <c r="H2633" s="2" t="str">
        <f t="shared" si="41"/>
        <v>EG_WINDOFFNR</v>
      </c>
    </row>
    <row r="2634" spans="1:8" x14ac:dyDescent="0.25">
      <c r="A2634" t="s">
        <v>23</v>
      </c>
      <c r="B2634" t="s">
        <v>6</v>
      </c>
      <c r="C2634" t="s">
        <v>12</v>
      </c>
      <c r="D2634" t="s">
        <v>354</v>
      </c>
      <c r="E2634">
        <v>2028</v>
      </c>
      <c r="F2634">
        <v>0</v>
      </c>
      <c r="G2634">
        <v>0</v>
      </c>
      <c r="H2634" s="2" t="str">
        <f t="shared" si="41"/>
        <v>EG_WINDOFFNR</v>
      </c>
    </row>
    <row r="2635" spans="1:8" x14ac:dyDescent="0.25">
      <c r="A2635" t="s">
        <v>23</v>
      </c>
      <c r="B2635" t="s">
        <v>6</v>
      </c>
      <c r="C2635" t="s">
        <v>12</v>
      </c>
      <c r="D2635" t="s">
        <v>354</v>
      </c>
      <c r="E2635">
        <v>2029</v>
      </c>
      <c r="F2635">
        <v>0</v>
      </c>
      <c r="G2635">
        <v>0</v>
      </c>
      <c r="H2635" s="2" t="str">
        <f t="shared" si="41"/>
        <v>EG_WINDOFFNR</v>
      </c>
    </row>
    <row r="2636" spans="1:8" x14ac:dyDescent="0.25">
      <c r="A2636" t="s">
        <v>23</v>
      </c>
      <c r="B2636" t="s">
        <v>6</v>
      </c>
      <c r="C2636" t="s">
        <v>12</v>
      </c>
      <c r="D2636" t="s">
        <v>354</v>
      </c>
      <c r="E2636">
        <v>2030</v>
      </c>
      <c r="F2636">
        <v>0</v>
      </c>
      <c r="G2636">
        <v>0</v>
      </c>
      <c r="H2636" s="2" t="str">
        <f t="shared" si="41"/>
        <v>EG_WINDOFFNR</v>
      </c>
    </row>
    <row r="2637" spans="1:8" x14ac:dyDescent="0.25">
      <c r="A2637" t="s">
        <v>23</v>
      </c>
      <c r="B2637" t="s">
        <v>6</v>
      </c>
      <c r="C2637" t="s">
        <v>12</v>
      </c>
      <c r="D2637" t="s">
        <v>354</v>
      </c>
      <c r="E2637">
        <v>2031</v>
      </c>
      <c r="F2637">
        <v>0</v>
      </c>
      <c r="G2637">
        <v>0</v>
      </c>
      <c r="H2637" s="2" t="str">
        <f t="shared" si="41"/>
        <v>EG_WINDOFFNR</v>
      </c>
    </row>
    <row r="2638" spans="1:8" x14ac:dyDescent="0.25">
      <c r="A2638" t="s">
        <v>23</v>
      </c>
      <c r="B2638" t="s">
        <v>6</v>
      </c>
      <c r="C2638" t="s">
        <v>12</v>
      </c>
      <c r="D2638" t="s">
        <v>354</v>
      </c>
      <c r="E2638">
        <v>2032</v>
      </c>
      <c r="F2638">
        <v>0</v>
      </c>
      <c r="G2638">
        <v>0</v>
      </c>
      <c r="H2638" s="2" t="str">
        <f t="shared" si="41"/>
        <v>EG_WINDOFFNR</v>
      </c>
    </row>
    <row r="2639" spans="1:8" x14ac:dyDescent="0.25">
      <c r="A2639" t="s">
        <v>23</v>
      </c>
      <c r="B2639" t="s">
        <v>6</v>
      </c>
      <c r="C2639" t="s">
        <v>12</v>
      </c>
      <c r="D2639" t="s">
        <v>354</v>
      </c>
      <c r="E2639">
        <v>2033</v>
      </c>
      <c r="F2639">
        <v>0</v>
      </c>
      <c r="G2639">
        <v>0</v>
      </c>
      <c r="H2639" s="2" t="str">
        <f t="shared" si="41"/>
        <v>EG_WINDOFFNR</v>
      </c>
    </row>
    <row r="2640" spans="1:8" x14ac:dyDescent="0.25">
      <c r="A2640" t="s">
        <v>23</v>
      </c>
      <c r="B2640" t="s">
        <v>6</v>
      </c>
      <c r="C2640" t="s">
        <v>12</v>
      </c>
      <c r="D2640" t="s">
        <v>354</v>
      </c>
      <c r="E2640">
        <v>2034</v>
      </c>
      <c r="F2640">
        <v>0</v>
      </c>
      <c r="G2640">
        <v>0</v>
      </c>
      <c r="H2640" s="2" t="str">
        <f t="shared" si="41"/>
        <v>EG_WINDOFFNR</v>
      </c>
    </row>
    <row r="2641" spans="1:8" x14ac:dyDescent="0.25">
      <c r="A2641" t="s">
        <v>23</v>
      </c>
      <c r="B2641" t="s">
        <v>6</v>
      </c>
      <c r="C2641" t="s">
        <v>12</v>
      </c>
      <c r="D2641" t="s">
        <v>354</v>
      </c>
      <c r="E2641">
        <v>2035</v>
      </c>
      <c r="F2641">
        <v>0</v>
      </c>
      <c r="G2641">
        <v>0</v>
      </c>
      <c r="H2641" s="2" t="str">
        <f t="shared" si="41"/>
        <v>EG_WINDOFFNR</v>
      </c>
    </row>
    <row r="2642" spans="1:8" x14ac:dyDescent="0.25">
      <c r="A2642" t="s">
        <v>23</v>
      </c>
      <c r="B2642" t="s">
        <v>6</v>
      </c>
      <c r="C2642" t="s">
        <v>12</v>
      </c>
      <c r="D2642" t="s">
        <v>354</v>
      </c>
      <c r="E2642">
        <v>2036</v>
      </c>
      <c r="F2642">
        <v>0</v>
      </c>
      <c r="G2642">
        <v>0</v>
      </c>
      <c r="H2642" s="2" t="str">
        <f t="shared" si="41"/>
        <v>EG_WINDOFFNR</v>
      </c>
    </row>
    <row r="2643" spans="1:8" x14ac:dyDescent="0.25">
      <c r="A2643" t="s">
        <v>23</v>
      </c>
      <c r="B2643" t="s">
        <v>6</v>
      </c>
      <c r="C2643" t="s">
        <v>12</v>
      </c>
      <c r="D2643" t="s">
        <v>354</v>
      </c>
      <c r="E2643">
        <v>2037</v>
      </c>
      <c r="F2643">
        <v>0</v>
      </c>
      <c r="G2643">
        <v>0</v>
      </c>
      <c r="H2643" s="2" t="str">
        <f t="shared" si="41"/>
        <v>EG_WINDOFFNR</v>
      </c>
    </row>
    <row r="2644" spans="1:8" x14ac:dyDescent="0.25">
      <c r="A2644" t="s">
        <v>23</v>
      </c>
      <c r="B2644" t="s">
        <v>6</v>
      </c>
      <c r="C2644" t="s">
        <v>12</v>
      </c>
      <c r="D2644" t="s">
        <v>354</v>
      </c>
      <c r="E2644">
        <v>2038</v>
      </c>
      <c r="F2644">
        <v>0</v>
      </c>
      <c r="G2644">
        <v>0</v>
      </c>
      <c r="H2644" s="2" t="str">
        <f t="shared" si="41"/>
        <v>EG_WINDOFFNR</v>
      </c>
    </row>
    <row r="2645" spans="1:8" x14ac:dyDescent="0.25">
      <c r="A2645" t="s">
        <v>23</v>
      </c>
      <c r="B2645" t="s">
        <v>6</v>
      </c>
      <c r="C2645" t="s">
        <v>12</v>
      </c>
      <c r="D2645" t="s">
        <v>354</v>
      </c>
      <c r="E2645">
        <v>2039</v>
      </c>
      <c r="F2645">
        <v>0</v>
      </c>
      <c r="G2645">
        <v>0</v>
      </c>
      <c r="H2645" s="2" t="str">
        <f t="shared" si="41"/>
        <v>EG_WINDOFFNR</v>
      </c>
    </row>
    <row r="2646" spans="1:8" x14ac:dyDescent="0.25">
      <c r="A2646" t="s">
        <v>23</v>
      </c>
      <c r="B2646" t="s">
        <v>6</v>
      </c>
      <c r="C2646" t="s">
        <v>12</v>
      </c>
      <c r="D2646" t="s">
        <v>354</v>
      </c>
      <c r="E2646">
        <v>2040</v>
      </c>
      <c r="F2646">
        <v>0</v>
      </c>
      <c r="G2646">
        <v>0</v>
      </c>
      <c r="H2646" s="2" t="str">
        <f t="shared" si="41"/>
        <v>EG_WINDOFFNR</v>
      </c>
    </row>
    <row r="2647" spans="1:8" x14ac:dyDescent="0.25">
      <c r="A2647" t="s">
        <v>23</v>
      </c>
      <c r="B2647" t="s">
        <v>6</v>
      </c>
      <c r="C2647" t="s">
        <v>12</v>
      </c>
      <c r="D2647" t="s">
        <v>354</v>
      </c>
      <c r="E2647">
        <v>2041</v>
      </c>
      <c r="F2647">
        <v>0</v>
      </c>
      <c r="G2647">
        <v>0</v>
      </c>
      <c r="H2647" s="2" t="str">
        <f t="shared" si="41"/>
        <v>EG_WINDOFFNR</v>
      </c>
    </row>
    <row r="2648" spans="1:8" x14ac:dyDescent="0.25">
      <c r="A2648" t="s">
        <v>23</v>
      </c>
      <c r="B2648" t="s">
        <v>6</v>
      </c>
      <c r="C2648" t="s">
        <v>12</v>
      </c>
      <c r="D2648" t="s">
        <v>353</v>
      </c>
      <c r="E2648">
        <v>2024</v>
      </c>
      <c r="F2648">
        <v>0</v>
      </c>
      <c r="G2648">
        <v>0</v>
      </c>
      <c r="H2648" s="2" t="str">
        <f t="shared" si="41"/>
        <v>EG_WINDOFFNR</v>
      </c>
    </row>
    <row r="2649" spans="1:8" x14ac:dyDescent="0.25">
      <c r="A2649" t="s">
        <v>23</v>
      </c>
      <c r="B2649" t="s">
        <v>6</v>
      </c>
      <c r="C2649" t="s">
        <v>12</v>
      </c>
      <c r="D2649" t="s">
        <v>353</v>
      </c>
      <c r="E2649">
        <v>2025</v>
      </c>
      <c r="F2649">
        <v>0</v>
      </c>
      <c r="G2649">
        <v>0</v>
      </c>
      <c r="H2649" s="2" t="str">
        <f t="shared" si="41"/>
        <v>EG_WINDOFFNR</v>
      </c>
    </row>
    <row r="2650" spans="1:8" x14ac:dyDescent="0.25">
      <c r="A2650" t="s">
        <v>23</v>
      </c>
      <c r="B2650" t="s">
        <v>6</v>
      </c>
      <c r="C2650" t="s">
        <v>12</v>
      </c>
      <c r="D2650" t="s">
        <v>353</v>
      </c>
      <c r="E2650">
        <v>2026</v>
      </c>
      <c r="F2650">
        <v>0</v>
      </c>
      <c r="G2650">
        <v>0</v>
      </c>
      <c r="H2650" s="2" t="str">
        <f t="shared" si="41"/>
        <v>EG_WINDOFFNR</v>
      </c>
    </row>
    <row r="2651" spans="1:8" x14ac:dyDescent="0.25">
      <c r="A2651" t="s">
        <v>23</v>
      </c>
      <c r="B2651" t="s">
        <v>6</v>
      </c>
      <c r="C2651" t="s">
        <v>12</v>
      </c>
      <c r="D2651" t="s">
        <v>353</v>
      </c>
      <c r="E2651">
        <v>2027</v>
      </c>
      <c r="F2651">
        <v>0</v>
      </c>
      <c r="G2651">
        <v>0</v>
      </c>
      <c r="H2651" s="2" t="str">
        <f t="shared" si="41"/>
        <v>EG_WINDOFFNR</v>
      </c>
    </row>
    <row r="2652" spans="1:8" x14ac:dyDescent="0.25">
      <c r="A2652" t="s">
        <v>23</v>
      </c>
      <c r="B2652" t="s">
        <v>6</v>
      </c>
      <c r="C2652" t="s">
        <v>12</v>
      </c>
      <c r="D2652" t="s">
        <v>353</v>
      </c>
      <c r="E2652">
        <v>2028</v>
      </c>
      <c r="F2652">
        <v>0</v>
      </c>
      <c r="G2652">
        <v>0</v>
      </c>
      <c r="H2652" s="2" t="str">
        <f t="shared" si="41"/>
        <v>EG_WINDOFFNR</v>
      </c>
    </row>
    <row r="2653" spans="1:8" x14ac:dyDescent="0.25">
      <c r="A2653" t="s">
        <v>23</v>
      </c>
      <c r="B2653" t="s">
        <v>6</v>
      </c>
      <c r="C2653" t="s">
        <v>12</v>
      </c>
      <c r="D2653" t="s">
        <v>353</v>
      </c>
      <c r="E2653">
        <v>2029</v>
      </c>
      <c r="F2653">
        <v>0</v>
      </c>
      <c r="G2653">
        <v>0</v>
      </c>
      <c r="H2653" s="2" t="str">
        <f t="shared" si="41"/>
        <v>EG_WINDOFFNR</v>
      </c>
    </row>
    <row r="2654" spans="1:8" x14ac:dyDescent="0.25">
      <c r="A2654" t="s">
        <v>23</v>
      </c>
      <c r="B2654" t="s">
        <v>6</v>
      </c>
      <c r="C2654" t="s">
        <v>12</v>
      </c>
      <c r="D2654" t="s">
        <v>353</v>
      </c>
      <c r="E2654">
        <v>2030</v>
      </c>
      <c r="F2654">
        <v>0</v>
      </c>
      <c r="G2654">
        <v>0</v>
      </c>
      <c r="H2654" s="2" t="str">
        <f t="shared" si="41"/>
        <v>EG_WINDOFFNR</v>
      </c>
    </row>
    <row r="2655" spans="1:8" x14ac:dyDescent="0.25">
      <c r="A2655" t="s">
        <v>23</v>
      </c>
      <c r="B2655" t="s">
        <v>6</v>
      </c>
      <c r="C2655" t="s">
        <v>12</v>
      </c>
      <c r="D2655" t="s">
        <v>353</v>
      </c>
      <c r="E2655">
        <v>2031</v>
      </c>
      <c r="F2655">
        <v>0</v>
      </c>
      <c r="G2655">
        <v>0</v>
      </c>
      <c r="H2655" s="2" t="str">
        <f t="shared" si="41"/>
        <v>EG_WINDOFFNR</v>
      </c>
    </row>
    <row r="2656" spans="1:8" x14ac:dyDescent="0.25">
      <c r="A2656" t="s">
        <v>23</v>
      </c>
      <c r="B2656" t="s">
        <v>6</v>
      </c>
      <c r="C2656" t="s">
        <v>12</v>
      </c>
      <c r="D2656" t="s">
        <v>353</v>
      </c>
      <c r="E2656">
        <v>2032</v>
      </c>
      <c r="F2656">
        <v>0</v>
      </c>
      <c r="G2656">
        <v>0</v>
      </c>
      <c r="H2656" s="2" t="str">
        <f t="shared" si="41"/>
        <v>EG_WINDOFFNR</v>
      </c>
    </row>
    <row r="2657" spans="1:8" x14ac:dyDescent="0.25">
      <c r="A2657" t="s">
        <v>23</v>
      </c>
      <c r="B2657" t="s">
        <v>6</v>
      </c>
      <c r="C2657" t="s">
        <v>12</v>
      </c>
      <c r="D2657" t="s">
        <v>353</v>
      </c>
      <c r="E2657">
        <v>2033</v>
      </c>
      <c r="F2657">
        <v>0</v>
      </c>
      <c r="G2657">
        <v>0</v>
      </c>
      <c r="H2657" s="2" t="str">
        <f t="shared" si="41"/>
        <v>EG_WINDOFFNR</v>
      </c>
    </row>
    <row r="2658" spans="1:8" x14ac:dyDescent="0.25">
      <c r="A2658" t="s">
        <v>23</v>
      </c>
      <c r="B2658" t="s">
        <v>6</v>
      </c>
      <c r="C2658" t="s">
        <v>12</v>
      </c>
      <c r="D2658" t="s">
        <v>353</v>
      </c>
      <c r="E2658">
        <v>2034</v>
      </c>
      <c r="F2658">
        <v>0</v>
      </c>
      <c r="G2658">
        <v>0</v>
      </c>
      <c r="H2658" s="2" t="str">
        <f t="shared" si="41"/>
        <v>EG_WINDOFFNR</v>
      </c>
    </row>
    <row r="2659" spans="1:8" x14ac:dyDescent="0.25">
      <c r="A2659" t="s">
        <v>23</v>
      </c>
      <c r="B2659" t="s">
        <v>6</v>
      </c>
      <c r="C2659" t="s">
        <v>12</v>
      </c>
      <c r="D2659" t="s">
        <v>353</v>
      </c>
      <c r="E2659">
        <v>2035</v>
      </c>
      <c r="F2659">
        <v>0</v>
      </c>
      <c r="G2659">
        <v>0</v>
      </c>
      <c r="H2659" s="2" t="str">
        <f t="shared" si="41"/>
        <v>EG_WINDOFFNR</v>
      </c>
    </row>
    <row r="2660" spans="1:8" x14ac:dyDescent="0.25">
      <c r="A2660" t="s">
        <v>23</v>
      </c>
      <c r="B2660" t="s">
        <v>6</v>
      </c>
      <c r="C2660" t="s">
        <v>12</v>
      </c>
      <c r="D2660" t="s">
        <v>353</v>
      </c>
      <c r="E2660">
        <v>2036</v>
      </c>
      <c r="F2660">
        <v>0</v>
      </c>
      <c r="G2660">
        <v>0</v>
      </c>
      <c r="H2660" s="2" t="str">
        <f t="shared" si="41"/>
        <v>EG_WINDOFFNR</v>
      </c>
    </row>
    <row r="2661" spans="1:8" x14ac:dyDescent="0.25">
      <c r="A2661" t="s">
        <v>23</v>
      </c>
      <c r="B2661" t="s">
        <v>6</v>
      </c>
      <c r="C2661" t="s">
        <v>12</v>
      </c>
      <c r="D2661" t="s">
        <v>353</v>
      </c>
      <c r="E2661">
        <v>2037</v>
      </c>
      <c r="F2661">
        <v>0</v>
      </c>
      <c r="G2661">
        <v>0</v>
      </c>
      <c r="H2661" s="2" t="str">
        <f t="shared" si="41"/>
        <v>EG_WINDOFFNR</v>
      </c>
    </row>
    <row r="2662" spans="1:8" x14ac:dyDescent="0.25">
      <c r="A2662" t="s">
        <v>23</v>
      </c>
      <c r="B2662" t="s">
        <v>6</v>
      </c>
      <c r="C2662" t="s">
        <v>12</v>
      </c>
      <c r="D2662" t="s">
        <v>353</v>
      </c>
      <c r="E2662">
        <v>2038</v>
      </c>
      <c r="F2662">
        <v>0</v>
      </c>
      <c r="G2662">
        <v>0</v>
      </c>
      <c r="H2662" s="2" t="str">
        <f t="shared" si="41"/>
        <v>EG_WINDOFFNR</v>
      </c>
    </row>
    <row r="2663" spans="1:8" x14ac:dyDescent="0.25">
      <c r="A2663" t="s">
        <v>23</v>
      </c>
      <c r="B2663" t="s">
        <v>6</v>
      </c>
      <c r="C2663" t="s">
        <v>12</v>
      </c>
      <c r="D2663" t="s">
        <v>353</v>
      </c>
      <c r="E2663">
        <v>2039</v>
      </c>
      <c r="F2663">
        <v>0</v>
      </c>
      <c r="G2663">
        <v>0</v>
      </c>
      <c r="H2663" s="2" t="str">
        <f t="shared" si="41"/>
        <v>EG_WINDOFFNR</v>
      </c>
    </row>
    <row r="2664" spans="1:8" x14ac:dyDescent="0.25">
      <c r="A2664" t="s">
        <v>23</v>
      </c>
      <c r="B2664" t="s">
        <v>6</v>
      </c>
      <c r="C2664" t="s">
        <v>12</v>
      </c>
      <c r="D2664" t="s">
        <v>353</v>
      </c>
      <c r="E2664">
        <v>2040</v>
      </c>
      <c r="F2664">
        <v>0</v>
      </c>
      <c r="G2664">
        <v>0</v>
      </c>
      <c r="H2664" s="2" t="str">
        <f t="shared" si="41"/>
        <v>EG_WINDOFFNR</v>
      </c>
    </row>
    <row r="2665" spans="1:8" x14ac:dyDescent="0.25">
      <c r="A2665" t="s">
        <v>23</v>
      </c>
      <c r="B2665" t="s">
        <v>6</v>
      </c>
      <c r="C2665" t="s">
        <v>12</v>
      </c>
      <c r="D2665" t="s">
        <v>353</v>
      </c>
      <c r="E2665">
        <v>2041</v>
      </c>
      <c r="F2665">
        <v>0</v>
      </c>
      <c r="G2665">
        <v>0</v>
      </c>
      <c r="H2665" s="2" t="str">
        <f t="shared" si="41"/>
        <v>EG_WINDOFFNR</v>
      </c>
    </row>
    <row r="2666" spans="1:8" x14ac:dyDescent="0.25">
      <c r="A2666" t="s">
        <v>23</v>
      </c>
      <c r="B2666" t="s">
        <v>6</v>
      </c>
      <c r="C2666" t="s">
        <v>12</v>
      </c>
      <c r="D2666" t="s">
        <v>352</v>
      </c>
      <c r="E2666">
        <v>2024</v>
      </c>
      <c r="F2666">
        <v>0</v>
      </c>
      <c r="G2666">
        <v>0</v>
      </c>
      <c r="H2666" s="2" t="str">
        <f t="shared" si="41"/>
        <v>EG_WINDOFFNR</v>
      </c>
    </row>
    <row r="2667" spans="1:8" x14ac:dyDescent="0.25">
      <c r="A2667" t="s">
        <v>23</v>
      </c>
      <c r="B2667" t="s">
        <v>6</v>
      </c>
      <c r="C2667" t="s">
        <v>12</v>
      </c>
      <c r="D2667" t="s">
        <v>352</v>
      </c>
      <c r="E2667">
        <v>2025</v>
      </c>
      <c r="F2667">
        <v>0</v>
      </c>
      <c r="G2667">
        <v>0</v>
      </c>
      <c r="H2667" s="2" t="str">
        <f t="shared" si="41"/>
        <v>EG_WINDOFFNR</v>
      </c>
    </row>
    <row r="2668" spans="1:8" x14ac:dyDescent="0.25">
      <c r="A2668" t="s">
        <v>23</v>
      </c>
      <c r="B2668" t="s">
        <v>6</v>
      </c>
      <c r="C2668" t="s">
        <v>12</v>
      </c>
      <c r="D2668" t="s">
        <v>352</v>
      </c>
      <c r="E2668">
        <v>2026</v>
      </c>
      <c r="F2668">
        <v>0</v>
      </c>
      <c r="G2668">
        <v>0</v>
      </c>
      <c r="H2668" s="2" t="str">
        <f t="shared" si="41"/>
        <v>EG_WINDOFFNR</v>
      </c>
    </row>
    <row r="2669" spans="1:8" x14ac:dyDescent="0.25">
      <c r="A2669" t="s">
        <v>23</v>
      </c>
      <c r="B2669" t="s">
        <v>6</v>
      </c>
      <c r="C2669" t="s">
        <v>12</v>
      </c>
      <c r="D2669" t="s">
        <v>352</v>
      </c>
      <c r="E2669">
        <v>2027</v>
      </c>
      <c r="F2669">
        <v>0</v>
      </c>
      <c r="G2669">
        <v>0</v>
      </c>
      <c r="H2669" s="2" t="str">
        <f t="shared" si="41"/>
        <v>EG_WINDOFFNR</v>
      </c>
    </row>
    <row r="2670" spans="1:8" x14ac:dyDescent="0.25">
      <c r="A2670" t="s">
        <v>23</v>
      </c>
      <c r="B2670" t="s">
        <v>6</v>
      </c>
      <c r="C2670" t="s">
        <v>12</v>
      </c>
      <c r="D2670" t="s">
        <v>352</v>
      </c>
      <c r="E2670">
        <v>2028</v>
      </c>
      <c r="F2670">
        <v>0</v>
      </c>
      <c r="G2670">
        <v>0</v>
      </c>
      <c r="H2670" s="2" t="str">
        <f t="shared" si="41"/>
        <v>EG_WINDOFFNR</v>
      </c>
    </row>
    <row r="2671" spans="1:8" x14ac:dyDescent="0.25">
      <c r="A2671" t="s">
        <v>23</v>
      </c>
      <c r="B2671" t="s">
        <v>6</v>
      </c>
      <c r="C2671" t="s">
        <v>12</v>
      </c>
      <c r="D2671" t="s">
        <v>352</v>
      </c>
      <c r="E2671">
        <v>2029</v>
      </c>
      <c r="F2671">
        <v>0</v>
      </c>
      <c r="G2671">
        <v>0</v>
      </c>
      <c r="H2671" s="2" t="str">
        <f t="shared" si="41"/>
        <v>EG_WINDOFFNR</v>
      </c>
    </row>
    <row r="2672" spans="1:8" x14ac:dyDescent="0.25">
      <c r="A2672" t="s">
        <v>23</v>
      </c>
      <c r="B2672" t="s">
        <v>6</v>
      </c>
      <c r="C2672" t="s">
        <v>12</v>
      </c>
      <c r="D2672" t="s">
        <v>352</v>
      </c>
      <c r="E2672">
        <v>2030</v>
      </c>
      <c r="F2672">
        <v>0</v>
      </c>
      <c r="G2672">
        <v>0</v>
      </c>
      <c r="H2672" s="2" t="str">
        <f t="shared" si="41"/>
        <v>EG_WINDOFFNR</v>
      </c>
    </row>
    <row r="2673" spans="1:8" x14ac:dyDescent="0.25">
      <c r="A2673" t="s">
        <v>23</v>
      </c>
      <c r="B2673" t="s">
        <v>6</v>
      </c>
      <c r="C2673" t="s">
        <v>12</v>
      </c>
      <c r="D2673" t="s">
        <v>352</v>
      </c>
      <c r="E2673">
        <v>2031</v>
      </c>
      <c r="F2673">
        <v>0</v>
      </c>
      <c r="G2673">
        <v>0</v>
      </c>
      <c r="H2673" s="2" t="str">
        <f t="shared" si="41"/>
        <v>EG_WINDOFFNR</v>
      </c>
    </row>
    <row r="2674" spans="1:8" x14ac:dyDescent="0.25">
      <c r="A2674" t="s">
        <v>23</v>
      </c>
      <c r="B2674" t="s">
        <v>6</v>
      </c>
      <c r="C2674" t="s">
        <v>12</v>
      </c>
      <c r="D2674" t="s">
        <v>352</v>
      </c>
      <c r="E2674">
        <v>2032</v>
      </c>
      <c r="F2674">
        <v>0</v>
      </c>
      <c r="G2674">
        <v>0</v>
      </c>
      <c r="H2674" s="2" t="str">
        <f t="shared" si="41"/>
        <v>EG_WINDOFFNR</v>
      </c>
    </row>
    <row r="2675" spans="1:8" x14ac:dyDescent="0.25">
      <c r="A2675" t="s">
        <v>23</v>
      </c>
      <c r="B2675" t="s">
        <v>6</v>
      </c>
      <c r="C2675" t="s">
        <v>12</v>
      </c>
      <c r="D2675" t="s">
        <v>352</v>
      </c>
      <c r="E2675">
        <v>2033</v>
      </c>
      <c r="F2675">
        <v>0</v>
      </c>
      <c r="G2675">
        <v>0</v>
      </c>
      <c r="H2675" s="2" t="str">
        <f t="shared" si="41"/>
        <v>EG_WINDOFFNR</v>
      </c>
    </row>
    <row r="2676" spans="1:8" x14ac:dyDescent="0.25">
      <c r="A2676" t="s">
        <v>23</v>
      </c>
      <c r="B2676" t="s">
        <v>6</v>
      </c>
      <c r="C2676" t="s">
        <v>12</v>
      </c>
      <c r="D2676" t="s">
        <v>352</v>
      </c>
      <c r="E2676">
        <v>2034</v>
      </c>
      <c r="F2676">
        <v>0</v>
      </c>
      <c r="G2676">
        <v>0</v>
      </c>
      <c r="H2676" s="2" t="str">
        <f t="shared" si="41"/>
        <v>EG_WINDOFFNR</v>
      </c>
    </row>
    <row r="2677" spans="1:8" x14ac:dyDescent="0.25">
      <c r="A2677" t="s">
        <v>23</v>
      </c>
      <c r="B2677" t="s">
        <v>6</v>
      </c>
      <c r="C2677" t="s">
        <v>12</v>
      </c>
      <c r="D2677" t="s">
        <v>352</v>
      </c>
      <c r="E2677">
        <v>2035</v>
      </c>
      <c r="F2677">
        <v>0</v>
      </c>
      <c r="G2677">
        <v>0</v>
      </c>
      <c r="H2677" s="2" t="str">
        <f t="shared" si="41"/>
        <v>EG_WINDOFFNR</v>
      </c>
    </row>
    <row r="2678" spans="1:8" x14ac:dyDescent="0.25">
      <c r="A2678" t="s">
        <v>23</v>
      </c>
      <c r="B2678" t="s">
        <v>6</v>
      </c>
      <c r="C2678" t="s">
        <v>12</v>
      </c>
      <c r="D2678" t="s">
        <v>352</v>
      </c>
      <c r="E2678">
        <v>2036</v>
      </c>
      <c r="F2678">
        <v>0</v>
      </c>
      <c r="G2678">
        <v>0</v>
      </c>
      <c r="H2678" s="2" t="str">
        <f t="shared" si="41"/>
        <v>EG_WINDOFFNR</v>
      </c>
    </row>
    <row r="2679" spans="1:8" x14ac:dyDescent="0.25">
      <c r="A2679" t="s">
        <v>23</v>
      </c>
      <c r="B2679" t="s">
        <v>6</v>
      </c>
      <c r="C2679" t="s">
        <v>12</v>
      </c>
      <c r="D2679" t="s">
        <v>352</v>
      </c>
      <c r="E2679">
        <v>2037</v>
      </c>
      <c r="F2679">
        <v>0</v>
      </c>
      <c r="G2679">
        <v>0</v>
      </c>
      <c r="H2679" s="2" t="str">
        <f t="shared" si="41"/>
        <v>EG_WINDOFFNR</v>
      </c>
    </row>
    <row r="2680" spans="1:8" x14ac:dyDescent="0.25">
      <c r="A2680" t="s">
        <v>23</v>
      </c>
      <c r="B2680" t="s">
        <v>6</v>
      </c>
      <c r="C2680" t="s">
        <v>12</v>
      </c>
      <c r="D2680" t="s">
        <v>352</v>
      </c>
      <c r="E2680">
        <v>2038</v>
      </c>
      <c r="F2680">
        <v>0</v>
      </c>
      <c r="G2680">
        <v>0</v>
      </c>
      <c r="H2680" s="2" t="str">
        <f t="shared" si="41"/>
        <v>EG_WINDOFFNR</v>
      </c>
    </row>
    <row r="2681" spans="1:8" x14ac:dyDescent="0.25">
      <c r="A2681" t="s">
        <v>23</v>
      </c>
      <c r="B2681" t="s">
        <v>6</v>
      </c>
      <c r="C2681" t="s">
        <v>12</v>
      </c>
      <c r="D2681" t="s">
        <v>352</v>
      </c>
      <c r="E2681">
        <v>2039</v>
      </c>
      <c r="F2681">
        <v>0</v>
      </c>
      <c r="G2681">
        <v>0</v>
      </c>
      <c r="H2681" s="2" t="str">
        <f t="shared" si="41"/>
        <v>EG_WINDOFFNR</v>
      </c>
    </row>
    <row r="2682" spans="1:8" x14ac:dyDescent="0.25">
      <c r="A2682" t="s">
        <v>23</v>
      </c>
      <c r="B2682" t="s">
        <v>6</v>
      </c>
      <c r="C2682" t="s">
        <v>12</v>
      </c>
      <c r="D2682" t="s">
        <v>352</v>
      </c>
      <c r="E2682">
        <v>2040</v>
      </c>
      <c r="F2682">
        <v>0</v>
      </c>
      <c r="G2682">
        <v>0</v>
      </c>
      <c r="H2682" s="2" t="str">
        <f t="shared" si="41"/>
        <v>EG_WINDOFFNR</v>
      </c>
    </row>
    <row r="2683" spans="1:8" x14ac:dyDescent="0.25">
      <c r="A2683" t="s">
        <v>23</v>
      </c>
      <c r="B2683" t="s">
        <v>6</v>
      </c>
      <c r="C2683" t="s">
        <v>12</v>
      </c>
      <c r="D2683" t="s">
        <v>352</v>
      </c>
      <c r="E2683">
        <v>2041</v>
      </c>
      <c r="F2683">
        <v>0</v>
      </c>
      <c r="G2683">
        <v>0</v>
      </c>
      <c r="H2683" s="2" t="str">
        <f t="shared" si="41"/>
        <v>EG_WINDOFFNR</v>
      </c>
    </row>
    <row r="2684" spans="1:8" x14ac:dyDescent="0.25">
      <c r="A2684" t="s">
        <v>23</v>
      </c>
      <c r="B2684" t="s">
        <v>6</v>
      </c>
      <c r="C2684" t="s">
        <v>10</v>
      </c>
      <c r="D2684" t="s">
        <v>372</v>
      </c>
      <c r="E2684">
        <v>2024</v>
      </c>
      <c r="F2684">
        <v>0</v>
      </c>
      <c r="G2684">
        <v>0</v>
      </c>
      <c r="H2684" s="2" t="str">
        <f t="shared" si="41"/>
        <v>EG_WINDOFFER</v>
      </c>
    </row>
    <row r="2685" spans="1:8" x14ac:dyDescent="0.25">
      <c r="A2685" t="s">
        <v>23</v>
      </c>
      <c r="B2685" t="s">
        <v>6</v>
      </c>
      <c r="C2685" t="s">
        <v>10</v>
      </c>
      <c r="D2685" t="s">
        <v>372</v>
      </c>
      <c r="E2685">
        <v>2025</v>
      </c>
      <c r="F2685">
        <v>0</v>
      </c>
      <c r="G2685">
        <v>0</v>
      </c>
      <c r="H2685" s="2" t="str">
        <f t="shared" si="41"/>
        <v>EG_WINDOFFER</v>
      </c>
    </row>
    <row r="2686" spans="1:8" x14ac:dyDescent="0.25">
      <c r="A2686" t="s">
        <v>23</v>
      </c>
      <c r="B2686" t="s">
        <v>6</v>
      </c>
      <c r="C2686" t="s">
        <v>10</v>
      </c>
      <c r="D2686" t="s">
        <v>372</v>
      </c>
      <c r="E2686">
        <v>2026</v>
      </c>
      <c r="F2686">
        <v>0</v>
      </c>
      <c r="G2686">
        <v>0</v>
      </c>
      <c r="H2686" s="2" t="str">
        <f t="shared" si="41"/>
        <v>EG_WINDOFFER</v>
      </c>
    </row>
    <row r="2687" spans="1:8" x14ac:dyDescent="0.25">
      <c r="A2687" t="s">
        <v>23</v>
      </c>
      <c r="B2687" t="s">
        <v>6</v>
      </c>
      <c r="C2687" t="s">
        <v>10</v>
      </c>
      <c r="D2687" t="s">
        <v>372</v>
      </c>
      <c r="E2687">
        <v>2027</v>
      </c>
      <c r="F2687">
        <v>0</v>
      </c>
      <c r="G2687">
        <v>0</v>
      </c>
      <c r="H2687" s="2" t="str">
        <f t="shared" si="41"/>
        <v>EG_WINDOFFER</v>
      </c>
    </row>
    <row r="2688" spans="1:8" x14ac:dyDescent="0.25">
      <c r="A2688" t="s">
        <v>23</v>
      </c>
      <c r="B2688" t="s">
        <v>6</v>
      </c>
      <c r="C2688" t="s">
        <v>10</v>
      </c>
      <c r="D2688" t="s">
        <v>372</v>
      </c>
      <c r="E2688">
        <v>2028</v>
      </c>
      <c r="F2688">
        <v>0</v>
      </c>
      <c r="G2688">
        <v>0</v>
      </c>
      <c r="H2688" s="2" t="str">
        <f t="shared" si="41"/>
        <v>EG_WINDOFFER</v>
      </c>
    </row>
    <row r="2689" spans="1:8" x14ac:dyDescent="0.25">
      <c r="A2689" t="s">
        <v>23</v>
      </c>
      <c r="B2689" t="s">
        <v>6</v>
      </c>
      <c r="C2689" t="s">
        <v>10</v>
      </c>
      <c r="D2689" t="s">
        <v>372</v>
      </c>
      <c r="E2689">
        <v>2029</v>
      </c>
      <c r="F2689">
        <v>0</v>
      </c>
      <c r="G2689">
        <v>0</v>
      </c>
      <c r="H2689" s="2" t="str">
        <f t="shared" si="41"/>
        <v>EG_WINDOFFER</v>
      </c>
    </row>
    <row r="2690" spans="1:8" x14ac:dyDescent="0.25">
      <c r="A2690" t="s">
        <v>23</v>
      </c>
      <c r="B2690" t="s">
        <v>6</v>
      </c>
      <c r="C2690" t="s">
        <v>10</v>
      </c>
      <c r="D2690" t="s">
        <v>372</v>
      </c>
      <c r="E2690">
        <v>2030</v>
      </c>
      <c r="F2690">
        <v>0</v>
      </c>
      <c r="G2690">
        <v>0</v>
      </c>
      <c r="H2690" s="2" t="str">
        <f t="shared" si="41"/>
        <v>EG_WINDOFFER</v>
      </c>
    </row>
    <row r="2691" spans="1:8" x14ac:dyDescent="0.25">
      <c r="A2691" t="s">
        <v>23</v>
      </c>
      <c r="B2691" t="s">
        <v>6</v>
      </c>
      <c r="C2691" t="s">
        <v>10</v>
      </c>
      <c r="D2691" t="s">
        <v>372</v>
      </c>
      <c r="E2691">
        <v>2031</v>
      </c>
      <c r="F2691">
        <v>0</v>
      </c>
      <c r="G2691">
        <v>0</v>
      </c>
      <c r="H2691" s="2" t="str">
        <f t="shared" ref="H2691:H2754" si="42">_xlfn.CONCAT(A2691,C2691)</f>
        <v>EG_WINDOFFER</v>
      </c>
    </row>
    <row r="2692" spans="1:8" x14ac:dyDescent="0.25">
      <c r="A2692" t="s">
        <v>23</v>
      </c>
      <c r="B2692" t="s">
        <v>6</v>
      </c>
      <c r="C2692" t="s">
        <v>10</v>
      </c>
      <c r="D2692" t="s">
        <v>372</v>
      </c>
      <c r="E2692">
        <v>2032</v>
      </c>
      <c r="F2692">
        <v>0</v>
      </c>
      <c r="G2692">
        <v>0</v>
      </c>
      <c r="H2692" s="2" t="str">
        <f t="shared" si="42"/>
        <v>EG_WINDOFFER</v>
      </c>
    </row>
    <row r="2693" spans="1:8" x14ac:dyDescent="0.25">
      <c r="A2693" t="s">
        <v>23</v>
      </c>
      <c r="B2693" t="s">
        <v>6</v>
      </c>
      <c r="C2693" t="s">
        <v>10</v>
      </c>
      <c r="D2693" t="s">
        <v>372</v>
      </c>
      <c r="E2693">
        <v>2033</v>
      </c>
      <c r="F2693">
        <v>0</v>
      </c>
      <c r="G2693">
        <v>0</v>
      </c>
      <c r="H2693" s="2" t="str">
        <f t="shared" si="42"/>
        <v>EG_WINDOFFER</v>
      </c>
    </row>
    <row r="2694" spans="1:8" x14ac:dyDescent="0.25">
      <c r="A2694" t="s">
        <v>23</v>
      </c>
      <c r="B2694" t="s">
        <v>6</v>
      </c>
      <c r="C2694" t="s">
        <v>10</v>
      </c>
      <c r="D2694" t="s">
        <v>372</v>
      </c>
      <c r="E2694">
        <v>2034</v>
      </c>
      <c r="F2694">
        <v>0</v>
      </c>
      <c r="G2694">
        <v>0</v>
      </c>
      <c r="H2694" s="2" t="str">
        <f t="shared" si="42"/>
        <v>EG_WINDOFFER</v>
      </c>
    </row>
    <row r="2695" spans="1:8" x14ac:dyDescent="0.25">
      <c r="A2695" t="s">
        <v>23</v>
      </c>
      <c r="B2695" t="s">
        <v>6</v>
      </c>
      <c r="C2695" t="s">
        <v>10</v>
      </c>
      <c r="D2695" t="s">
        <v>372</v>
      </c>
      <c r="E2695">
        <v>2035</v>
      </c>
      <c r="F2695">
        <v>0</v>
      </c>
      <c r="G2695">
        <v>0</v>
      </c>
      <c r="H2695" s="2" t="str">
        <f t="shared" si="42"/>
        <v>EG_WINDOFFER</v>
      </c>
    </row>
    <row r="2696" spans="1:8" x14ac:dyDescent="0.25">
      <c r="A2696" t="s">
        <v>23</v>
      </c>
      <c r="B2696" t="s">
        <v>6</v>
      </c>
      <c r="C2696" t="s">
        <v>10</v>
      </c>
      <c r="D2696" t="s">
        <v>372</v>
      </c>
      <c r="E2696">
        <v>2036</v>
      </c>
      <c r="F2696">
        <v>0</v>
      </c>
      <c r="G2696">
        <v>0</v>
      </c>
      <c r="H2696" s="2" t="str">
        <f t="shared" si="42"/>
        <v>EG_WINDOFFER</v>
      </c>
    </row>
    <row r="2697" spans="1:8" x14ac:dyDescent="0.25">
      <c r="A2697" t="s">
        <v>23</v>
      </c>
      <c r="B2697" t="s">
        <v>6</v>
      </c>
      <c r="C2697" t="s">
        <v>10</v>
      </c>
      <c r="D2697" t="s">
        <v>372</v>
      </c>
      <c r="E2697">
        <v>2037</v>
      </c>
      <c r="F2697">
        <v>0</v>
      </c>
      <c r="G2697">
        <v>0</v>
      </c>
      <c r="H2697" s="2" t="str">
        <f t="shared" si="42"/>
        <v>EG_WINDOFFER</v>
      </c>
    </row>
    <row r="2698" spans="1:8" x14ac:dyDescent="0.25">
      <c r="A2698" t="s">
        <v>23</v>
      </c>
      <c r="B2698" t="s">
        <v>6</v>
      </c>
      <c r="C2698" t="s">
        <v>10</v>
      </c>
      <c r="D2698" t="s">
        <v>372</v>
      </c>
      <c r="E2698">
        <v>2038</v>
      </c>
      <c r="F2698">
        <v>0</v>
      </c>
      <c r="G2698">
        <v>0</v>
      </c>
      <c r="H2698" s="2" t="str">
        <f t="shared" si="42"/>
        <v>EG_WINDOFFER</v>
      </c>
    </row>
    <row r="2699" spans="1:8" x14ac:dyDescent="0.25">
      <c r="A2699" t="s">
        <v>23</v>
      </c>
      <c r="B2699" t="s">
        <v>6</v>
      </c>
      <c r="C2699" t="s">
        <v>10</v>
      </c>
      <c r="D2699" t="s">
        <v>372</v>
      </c>
      <c r="E2699">
        <v>2039</v>
      </c>
      <c r="F2699">
        <v>0</v>
      </c>
      <c r="G2699">
        <v>0</v>
      </c>
      <c r="H2699" s="2" t="str">
        <f t="shared" si="42"/>
        <v>EG_WINDOFFER</v>
      </c>
    </row>
    <row r="2700" spans="1:8" x14ac:dyDescent="0.25">
      <c r="A2700" t="s">
        <v>23</v>
      </c>
      <c r="B2700" t="s">
        <v>6</v>
      </c>
      <c r="C2700" t="s">
        <v>10</v>
      </c>
      <c r="D2700" t="s">
        <v>372</v>
      </c>
      <c r="E2700">
        <v>2040</v>
      </c>
      <c r="F2700">
        <v>0</v>
      </c>
      <c r="G2700">
        <v>0</v>
      </c>
      <c r="H2700" s="2" t="str">
        <f t="shared" si="42"/>
        <v>EG_WINDOFFER</v>
      </c>
    </row>
    <row r="2701" spans="1:8" x14ac:dyDescent="0.25">
      <c r="A2701" t="s">
        <v>23</v>
      </c>
      <c r="B2701" t="s">
        <v>6</v>
      </c>
      <c r="C2701" t="s">
        <v>10</v>
      </c>
      <c r="D2701" t="s">
        <v>372</v>
      </c>
      <c r="E2701">
        <v>2041</v>
      </c>
      <c r="F2701">
        <v>0</v>
      </c>
      <c r="G2701">
        <v>0</v>
      </c>
      <c r="H2701" s="2" t="str">
        <f t="shared" si="42"/>
        <v>EG_WINDOFFER</v>
      </c>
    </row>
    <row r="2702" spans="1:8" x14ac:dyDescent="0.25">
      <c r="A2702" t="s">
        <v>16</v>
      </c>
      <c r="B2702" t="s">
        <v>6</v>
      </c>
      <c r="C2702" t="s">
        <v>10</v>
      </c>
      <c r="D2702" t="s">
        <v>376</v>
      </c>
      <c r="E2702">
        <v>2024</v>
      </c>
      <c r="F2702">
        <v>0</v>
      </c>
      <c r="G2702">
        <v>0</v>
      </c>
      <c r="H2702" s="2" t="str">
        <f t="shared" si="42"/>
        <v>EG_OCGTER</v>
      </c>
    </row>
    <row r="2703" spans="1:8" x14ac:dyDescent="0.25">
      <c r="A2703" t="s">
        <v>16</v>
      </c>
      <c r="B2703" t="s">
        <v>6</v>
      </c>
      <c r="C2703" t="s">
        <v>10</v>
      </c>
      <c r="D2703" t="s">
        <v>376</v>
      </c>
      <c r="E2703">
        <v>2025</v>
      </c>
      <c r="F2703">
        <v>0</v>
      </c>
      <c r="G2703">
        <v>0</v>
      </c>
      <c r="H2703" s="2" t="str">
        <f t="shared" si="42"/>
        <v>EG_OCGTER</v>
      </c>
    </row>
    <row r="2704" spans="1:8" x14ac:dyDescent="0.25">
      <c r="A2704" t="s">
        <v>16</v>
      </c>
      <c r="B2704" t="s">
        <v>6</v>
      </c>
      <c r="C2704" t="s">
        <v>10</v>
      </c>
      <c r="D2704" t="s">
        <v>376</v>
      </c>
      <c r="E2704">
        <v>2026</v>
      </c>
      <c r="F2704">
        <v>0</v>
      </c>
      <c r="G2704">
        <v>0</v>
      </c>
      <c r="H2704" s="2" t="str">
        <f t="shared" si="42"/>
        <v>EG_OCGTER</v>
      </c>
    </row>
    <row r="2705" spans="1:8" x14ac:dyDescent="0.25">
      <c r="A2705" t="s">
        <v>16</v>
      </c>
      <c r="B2705" t="s">
        <v>6</v>
      </c>
      <c r="C2705" t="s">
        <v>10</v>
      </c>
      <c r="D2705" t="s">
        <v>376</v>
      </c>
      <c r="E2705">
        <v>2027</v>
      </c>
      <c r="F2705">
        <v>0</v>
      </c>
      <c r="G2705">
        <v>8.0000000000000002E-3</v>
      </c>
      <c r="H2705" s="2" t="str">
        <f t="shared" si="42"/>
        <v>EG_OCGTER</v>
      </c>
    </row>
    <row r="2706" spans="1:8" x14ac:dyDescent="0.25">
      <c r="A2706" t="s">
        <v>16</v>
      </c>
      <c r="B2706" t="s">
        <v>6</v>
      </c>
      <c r="C2706" t="s">
        <v>10</v>
      </c>
      <c r="D2706" t="s">
        <v>376</v>
      </c>
      <c r="E2706">
        <v>2028</v>
      </c>
      <c r="F2706">
        <v>0</v>
      </c>
      <c r="G2706">
        <v>8.0000000000000002E-3</v>
      </c>
      <c r="H2706" s="2" t="str">
        <f t="shared" si="42"/>
        <v>EG_OCGTER</v>
      </c>
    </row>
    <row r="2707" spans="1:8" x14ac:dyDescent="0.25">
      <c r="A2707" t="s">
        <v>16</v>
      </c>
      <c r="B2707" t="s">
        <v>6</v>
      </c>
      <c r="C2707" t="s">
        <v>10</v>
      </c>
      <c r="D2707" t="s">
        <v>376</v>
      </c>
      <c r="E2707">
        <v>2029</v>
      </c>
      <c r="F2707">
        <v>0</v>
      </c>
      <c r="G2707">
        <v>8.0000000000000002E-3</v>
      </c>
      <c r="H2707" s="2" t="str">
        <f t="shared" si="42"/>
        <v>EG_OCGTER</v>
      </c>
    </row>
    <row r="2708" spans="1:8" x14ac:dyDescent="0.25">
      <c r="A2708" t="s">
        <v>16</v>
      </c>
      <c r="B2708" t="s">
        <v>6</v>
      </c>
      <c r="C2708" t="s">
        <v>10</v>
      </c>
      <c r="D2708" t="s">
        <v>376</v>
      </c>
      <c r="E2708">
        <v>2030</v>
      </c>
      <c r="F2708">
        <v>0</v>
      </c>
      <c r="G2708">
        <v>8.0000000000000002E-3</v>
      </c>
      <c r="H2708" s="2" t="str">
        <f t="shared" si="42"/>
        <v>EG_OCGTER</v>
      </c>
    </row>
    <row r="2709" spans="1:8" x14ac:dyDescent="0.25">
      <c r="A2709" t="s">
        <v>16</v>
      </c>
      <c r="B2709" t="s">
        <v>6</v>
      </c>
      <c r="C2709" t="s">
        <v>10</v>
      </c>
      <c r="D2709" t="s">
        <v>376</v>
      </c>
      <c r="E2709">
        <v>2031</v>
      </c>
      <c r="F2709">
        <v>0</v>
      </c>
      <c r="G2709">
        <v>8.0000000000000002E-3</v>
      </c>
      <c r="H2709" s="2" t="str">
        <f t="shared" si="42"/>
        <v>EG_OCGTER</v>
      </c>
    </row>
    <row r="2710" spans="1:8" x14ac:dyDescent="0.25">
      <c r="A2710" t="s">
        <v>16</v>
      </c>
      <c r="B2710" t="s">
        <v>6</v>
      </c>
      <c r="C2710" t="s">
        <v>10</v>
      </c>
      <c r="D2710" t="s">
        <v>376</v>
      </c>
      <c r="E2710">
        <v>2032</v>
      </c>
      <c r="F2710">
        <v>0</v>
      </c>
      <c r="G2710">
        <v>8.0000000000000002E-3</v>
      </c>
      <c r="H2710" s="2" t="str">
        <f t="shared" si="42"/>
        <v>EG_OCGTER</v>
      </c>
    </row>
    <row r="2711" spans="1:8" x14ac:dyDescent="0.25">
      <c r="A2711" t="s">
        <v>16</v>
      </c>
      <c r="B2711" t="s">
        <v>6</v>
      </c>
      <c r="C2711" t="s">
        <v>10</v>
      </c>
      <c r="D2711" t="s">
        <v>376</v>
      </c>
      <c r="E2711">
        <v>2033</v>
      </c>
      <c r="F2711">
        <v>0</v>
      </c>
      <c r="G2711">
        <v>8.0000000000000002E-3</v>
      </c>
      <c r="H2711" s="2" t="str">
        <f t="shared" si="42"/>
        <v>EG_OCGTER</v>
      </c>
    </row>
    <row r="2712" spans="1:8" x14ac:dyDescent="0.25">
      <c r="A2712" t="s">
        <v>16</v>
      </c>
      <c r="B2712" t="s">
        <v>6</v>
      </c>
      <c r="C2712" t="s">
        <v>10</v>
      </c>
      <c r="D2712" t="s">
        <v>376</v>
      </c>
      <c r="E2712">
        <v>2034</v>
      </c>
      <c r="F2712">
        <v>0</v>
      </c>
      <c r="G2712">
        <v>8.0000000000000002E-3</v>
      </c>
      <c r="H2712" s="2" t="str">
        <f t="shared" si="42"/>
        <v>EG_OCGTER</v>
      </c>
    </row>
    <row r="2713" spans="1:8" x14ac:dyDescent="0.25">
      <c r="A2713" t="s">
        <v>16</v>
      </c>
      <c r="B2713" t="s">
        <v>6</v>
      </c>
      <c r="C2713" t="s">
        <v>10</v>
      </c>
      <c r="D2713" t="s">
        <v>376</v>
      </c>
      <c r="E2713">
        <v>2035</v>
      </c>
      <c r="F2713">
        <v>0</v>
      </c>
      <c r="G2713">
        <v>8.0000000000000002E-3</v>
      </c>
      <c r="H2713" s="2" t="str">
        <f t="shared" si="42"/>
        <v>EG_OCGTER</v>
      </c>
    </row>
    <row r="2714" spans="1:8" x14ac:dyDescent="0.25">
      <c r="A2714" t="s">
        <v>16</v>
      </c>
      <c r="B2714" t="s">
        <v>6</v>
      </c>
      <c r="C2714" t="s">
        <v>10</v>
      </c>
      <c r="D2714" t="s">
        <v>376</v>
      </c>
      <c r="E2714">
        <v>2036</v>
      </c>
      <c r="F2714">
        <v>0</v>
      </c>
      <c r="G2714">
        <v>8.0000000000000002E-3</v>
      </c>
      <c r="H2714" s="2" t="str">
        <f t="shared" si="42"/>
        <v>EG_OCGTER</v>
      </c>
    </row>
    <row r="2715" spans="1:8" x14ac:dyDescent="0.25">
      <c r="A2715" t="s">
        <v>16</v>
      </c>
      <c r="B2715" t="s">
        <v>6</v>
      </c>
      <c r="C2715" t="s">
        <v>10</v>
      </c>
      <c r="D2715" t="s">
        <v>376</v>
      </c>
      <c r="E2715">
        <v>2037</v>
      </c>
      <c r="F2715">
        <v>0</v>
      </c>
      <c r="G2715">
        <v>8.0000000000000002E-3</v>
      </c>
      <c r="H2715" s="2" t="str">
        <f t="shared" si="42"/>
        <v>EG_OCGTER</v>
      </c>
    </row>
    <row r="2716" spans="1:8" x14ac:dyDescent="0.25">
      <c r="A2716" t="s">
        <v>16</v>
      </c>
      <c r="B2716" t="s">
        <v>6</v>
      </c>
      <c r="C2716" t="s">
        <v>10</v>
      </c>
      <c r="D2716" t="s">
        <v>376</v>
      </c>
      <c r="E2716">
        <v>2038</v>
      </c>
      <c r="F2716">
        <v>0</v>
      </c>
      <c r="G2716">
        <v>8.0000000000000002E-3</v>
      </c>
      <c r="H2716" s="2" t="str">
        <f t="shared" si="42"/>
        <v>EG_OCGTER</v>
      </c>
    </row>
    <row r="2717" spans="1:8" x14ac:dyDescent="0.25">
      <c r="A2717" t="s">
        <v>16</v>
      </c>
      <c r="B2717" t="s">
        <v>6</v>
      </c>
      <c r="C2717" t="s">
        <v>10</v>
      </c>
      <c r="D2717" t="s">
        <v>376</v>
      </c>
      <c r="E2717">
        <v>2039</v>
      </c>
      <c r="F2717">
        <v>0</v>
      </c>
      <c r="G2717">
        <v>8.0000000000000002E-3</v>
      </c>
      <c r="H2717" s="2" t="str">
        <f t="shared" si="42"/>
        <v>EG_OCGTER</v>
      </c>
    </row>
    <row r="2718" spans="1:8" x14ac:dyDescent="0.25">
      <c r="A2718" t="s">
        <v>16</v>
      </c>
      <c r="B2718" t="s">
        <v>6</v>
      </c>
      <c r="C2718" t="s">
        <v>10</v>
      </c>
      <c r="D2718" t="s">
        <v>376</v>
      </c>
      <c r="E2718">
        <v>2040</v>
      </c>
      <c r="F2718">
        <v>0</v>
      </c>
      <c r="G2718">
        <v>8.0000000000000002E-3</v>
      </c>
      <c r="H2718" s="2" t="str">
        <f t="shared" si="42"/>
        <v>EG_OCGTER</v>
      </c>
    </row>
    <row r="2719" spans="1:8" x14ac:dyDescent="0.25">
      <c r="A2719" t="s">
        <v>16</v>
      </c>
      <c r="B2719" t="s">
        <v>6</v>
      </c>
      <c r="C2719" t="s">
        <v>10</v>
      </c>
      <c r="D2719" t="s">
        <v>376</v>
      </c>
      <c r="E2719">
        <v>2041</v>
      </c>
      <c r="F2719">
        <v>0</v>
      </c>
      <c r="G2719">
        <v>8.0000000000000002E-3</v>
      </c>
      <c r="H2719" s="2" t="str">
        <f t="shared" si="42"/>
        <v>EG_OCGTER</v>
      </c>
    </row>
    <row r="2720" spans="1:8" x14ac:dyDescent="0.25">
      <c r="A2720" t="s">
        <v>16</v>
      </c>
      <c r="B2720" t="s">
        <v>6</v>
      </c>
      <c r="C2720" t="s">
        <v>10</v>
      </c>
      <c r="D2720" t="s">
        <v>375</v>
      </c>
      <c r="E2720">
        <v>2024</v>
      </c>
      <c r="F2720">
        <v>0</v>
      </c>
      <c r="G2720">
        <v>0</v>
      </c>
      <c r="H2720" s="2" t="str">
        <f t="shared" si="42"/>
        <v>EG_OCGTER</v>
      </c>
    </row>
    <row r="2721" spans="1:8" x14ac:dyDescent="0.25">
      <c r="A2721" t="s">
        <v>16</v>
      </c>
      <c r="B2721" t="s">
        <v>6</v>
      </c>
      <c r="C2721" t="s">
        <v>10</v>
      </c>
      <c r="D2721" t="s">
        <v>375</v>
      </c>
      <c r="E2721">
        <v>2025</v>
      </c>
      <c r="F2721">
        <v>0</v>
      </c>
      <c r="G2721">
        <v>0</v>
      </c>
      <c r="H2721" s="2" t="str">
        <f t="shared" si="42"/>
        <v>EG_OCGTER</v>
      </c>
    </row>
    <row r="2722" spans="1:8" x14ac:dyDescent="0.25">
      <c r="A2722" t="s">
        <v>16</v>
      </c>
      <c r="B2722" t="s">
        <v>6</v>
      </c>
      <c r="C2722" t="s">
        <v>10</v>
      </c>
      <c r="D2722" t="s">
        <v>375</v>
      </c>
      <c r="E2722">
        <v>2026</v>
      </c>
      <c r="F2722">
        <v>0</v>
      </c>
      <c r="G2722">
        <v>0</v>
      </c>
      <c r="H2722" s="2" t="str">
        <f t="shared" si="42"/>
        <v>EG_OCGTER</v>
      </c>
    </row>
    <row r="2723" spans="1:8" x14ac:dyDescent="0.25">
      <c r="A2723" t="s">
        <v>16</v>
      </c>
      <c r="B2723" t="s">
        <v>6</v>
      </c>
      <c r="C2723" t="s">
        <v>10</v>
      </c>
      <c r="D2723" t="s">
        <v>375</v>
      </c>
      <c r="E2723">
        <v>2027</v>
      </c>
      <c r="F2723">
        <v>0</v>
      </c>
      <c r="G2723">
        <v>8.0000000000000002E-3</v>
      </c>
      <c r="H2723" s="2" t="str">
        <f t="shared" si="42"/>
        <v>EG_OCGTER</v>
      </c>
    </row>
    <row r="2724" spans="1:8" x14ac:dyDescent="0.25">
      <c r="A2724" t="s">
        <v>16</v>
      </c>
      <c r="B2724" t="s">
        <v>6</v>
      </c>
      <c r="C2724" t="s">
        <v>10</v>
      </c>
      <c r="D2724" t="s">
        <v>375</v>
      </c>
      <c r="E2724">
        <v>2028</v>
      </c>
      <c r="F2724">
        <v>0</v>
      </c>
      <c r="G2724">
        <v>8.0000000000000002E-3</v>
      </c>
      <c r="H2724" s="2" t="str">
        <f t="shared" si="42"/>
        <v>EG_OCGTER</v>
      </c>
    </row>
    <row r="2725" spans="1:8" x14ac:dyDescent="0.25">
      <c r="A2725" t="s">
        <v>16</v>
      </c>
      <c r="B2725" t="s">
        <v>6</v>
      </c>
      <c r="C2725" t="s">
        <v>10</v>
      </c>
      <c r="D2725" t="s">
        <v>375</v>
      </c>
      <c r="E2725">
        <v>2029</v>
      </c>
      <c r="F2725">
        <v>0</v>
      </c>
      <c r="G2725">
        <v>8.0000000000000002E-3</v>
      </c>
      <c r="H2725" s="2" t="str">
        <f t="shared" si="42"/>
        <v>EG_OCGTER</v>
      </c>
    </row>
    <row r="2726" spans="1:8" x14ac:dyDescent="0.25">
      <c r="A2726" t="s">
        <v>16</v>
      </c>
      <c r="B2726" t="s">
        <v>6</v>
      </c>
      <c r="C2726" t="s">
        <v>10</v>
      </c>
      <c r="D2726" t="s">
        <v>375</v>
      </c>
      <c r="E2726">
        <v>2030</v>
      </c>
      <c r="F2726">
        <v>0</v>
      </c>
      <c r="G2726">
        <v>8.0000000000000002E-3</v>
      </c>
      <c r="H2726" s="2" t="str">
        <f t="shared" si="42"/>
        <v>EG_OCGTER</v>
      </c>
    </row>
    <row r="2727" spans="1:8" x14ac:dyDescent="0.25">
      <c r="A2727" t="s">
        <v>16</v>
      </c>
      <c r="B2727" t="s">
        <v>6</v>
      </c>
      <c r="C2727" t="s">
        <v>10</v>
      </c>
      <c r="D2727" t="s">
        <v>375</v>
      </c>
      <c r="E2727">
        <v>2031</v>
      </c>
      <c r="F2727">
        <v>0</v>
      </c>
      <c r="G2727">
        <v>8.0000000000000002E-3</v>
      </c>
      <c r="H2727" s="2" t="str">
        <f t="shared" si="42"/>
        <v>EG_OCGTER</v>
      </c>
    </row>
    <row r="2728" spans="1:8" x14ac:dyDescent="0.25">
      <c r="A2728" t="s">
        <v>16</v>
      </c>
      <c r="B2728" t="s">
        <v>6</v>
      </c>
      <c r="C2728" t="s">
        <v>10</v>
      </c>
      <c r="D2728" t="s">
        <v>375</v>
      </c>
      <c r="E2728">
        <v>2032</v>
      </c>
      <c r="F2728">
        <v>0</v>
      </c>
      <c r="G2728">
        <v>8.0000000000000002E-3</v>
      </c>
      <c r="H2728" s="2" t="str">
        <f t="shared" si="42"/>
        <v>EG_OCGTER</v>
      </c>
    </row>
    <row r="2729" spans="1:8" x14ac:dyDescent="0.25">
      <c r="A2729" t="s">
        <v>16</v>
      </c>
      <c r="B2729" t="s">
        <v>6</v>
      </c>
      <c r="C2729" t="s">
        <v>10</v>
      </c>
      <c r="D2729" t="s">
        <v>375</v>
      </c>
      <c r="E2729">
        <v>2033</v>
      </c>
      <c r="F2729">
        <v>0</v>
      </c>
      <c r="G2729">
        <v>8.0000000000000002E-3</v>
      </c>
      <c r="H2729" s="2" t="str">
        <f t="shared" si="42"/>
        <v>EG_OCGTER</v>
      </c>
    </row>
    <row r="2730" spans="1:8" x14ac:dyDescent="0.25">
      <c r="A2730" t="s">
        <v>16</v>
      </c>
      <c r="B2730" t="s">
        <v>6</v>
      </c>
      <c r="C2730" t="s">
        <v>10</v>
      </c>
      <c r="D2730" t="s">
        <v>375</v>
      </c>
      <c r="E2730">
        <v>2034</v>
      </c>
      <c r="F2730">
        <v>0</v>
      </c>
      <c r="G2730">
        <v>8.0000000000000002E-3</v>
      </c>
      <c r="H2730" s="2" t="str">
        <f t="shared" si="42"/>
        <v>EG_OCGTER</v>
      </c>
    </row>
    <row r="2731" spans="1:8" x14ac:dyDescent="0.25">
      <c r="A2731" t="s">
        <v>16</v>
      </c>
      <c r="B2731" t="s">
        <v>6</v>
      </c>
      <c r="C2731" t="s">
        <v>10</v>
      </c>
      <c r="D2731" t="s">
        <v>375</v>
      </c>
      <c r="E2731">
        <v>2035</v>
      </c>
      <c r="F2731">
        <v>0</v>
      </c>
      <c r="G2731">
        <v>8.0000000000000002E-3</v>
      </c>
      <c r="H2731" s="2" t="str">
        <f t="shared" si="42"/>
        <v>EG_OCGTER</v>
      </c>
    </row>
    <row r="2732" spans="1:8" x14ac:dyDescent="0.25">
      <c r="A2732" t="s">
        <v>16</v>
      </c>
      <c r="B2732" t="s">
        <v>6</v>
      </c>
      <c r="C2732" t="s">
        <v>10</v>
      </c>
      <c r="D2732" t="s">
        <v>375</v>
      </c>
      <c r="E2732">
        <v>2036</v>
      </c>
      <c r="F2732">
        <v>0</v>
      </c>
      <c r="G2732">
        <v>8.0000000000000002E-3</v>
      </c>
      <c r="H2732" s="2" t="str">
        <f t="shared" si="42"/>
        <v>EG_OCGTER</v>
      </c>
    </row>
    <row r="2733" spans="1:8" x14ac:dyDescent="0.25">
      <c r="A2733" t="s">
        <v>16</v>
      </c>
      <c r="B2733" t="s">
        <v>6</v>
      </c>
      <c r="C2733" t="s">
        <v>10</v>
      </c>
      <c r="D2733" t="s">
        <v>375</v>
      </c>
      <c r="E2733">
        <v>2037</v>
      </c>
      <c r="F2733">
        <v>0</v>
      </c>
      <c r="G2733">
        <v>8.0000000000000002E-3</v>
      </c>
      <c r="H2733" s="2" t="str">
        <f t="shared" si="42"/>
        <v>EG_OCGTER</v>
      </c>
    </row>
    <row r="2734" spans="1:8" x14ac:dyDescent="0.25">
      <c r="A2734" t="s">
        <v>16</v>
      </c>
      <c r="B2734" t="s">
        <v>6</v>
      </c>
      <c r="C2734" t="s">
        <v>10</v>
      </c>
      <c r="D2734" t="s">
        <v>375</v>
      </c>
      <c r="E2734">
        <v>2038</v>
      </c>
      <c r="F2734">
        <v>0</v>
      </c>
      <c r="G2734">
        <v>8.0000000000000002E-3</v>
      </c>
      <c r="H2734" s="2" t="str">
        <f t="shared" si="42"/>
        <v>EG_OCGTER</v>
      </c>
    </row>
    <row r="2735" spans="1:8" x14ac:dyDescent="0.25">
      <c r="A2735" t="s">
        <v>16</v>
      </c>
      <c r="B2735" t="s">
        <v>6</v>
      </c>
      <c r="C2735" t="s">
        <v>10</v>
      </c>
      <c r="D2735" t="s">
        <v>375</v>
      </c>
      <c r="E2735">
        <v>2039</v>
      </c>
      <c r="F2735">
        <v>0</v>
      </c>
      <c r="G2735">
        <v>8.0000000000000002E-3</v>
      </c>
      <c r="H2735" s="2" t="str">
        <f t="shared" si="42"/>
        <v>EG_OCGTER</v>
      </c>
    </row>
    <row r="2736" spans="1:8" x14ac:dyDescent="0.25">
      <c r="A2736" t="s">
        <v>16</v>
      </c>
      <c r="B2736" t="s">
        <v>6</v>
      </c>
      <c r="C2736" t="s">
        <v>10</v>
      </c>
      <c r="D2736" t="s">
        <v>375</v>
      </c>
      <c r="E2736">
        <v>2040</v>
      </c>
      <c r="F2736">
        <v>0</v>
      </c>
      <c r="G2736">
        <v>8.0000000000000002E-3</v>
      </c>
      <c r="H2736" s="2" t="str">
        <f t="shared" si="42"/>
        <v>EG_OCGTER</v>
      </c>
    </row>
    <row r="2737" spans="1:8" x14ac:dyDescent="0.25">
      <c r="A2737" t="s">
        <v>16</v>
      </c>
      <c r="B2737" t="s">
        <v>6</v>
      </c>
      <c r="C2737" t="s">
        <v>10</v>
      </c>
      <c r="D2737" t="s">
        <v>375</v>
      </c>
      <c r="E2737">
        <v>2041</v>
      </c>
      <c r="F2737">
        <v>0</v>
      </c>
      <c r="G2737">
        <v>8.0000000000000002E-3</v>
      </c>
      <c r="H2737" s="2" t="str">
        <f t="shared" si="42"/>
        <v>EG_OCGTER</v>
      </c>
    </row>
    <row r="2738" spans="1:8" x14ac:dyDescent="0.25">
      <c r="A2738" t="s">
        <v>16</v>
      </c>
      <c r="B2738" t="s">
        <v>6</v>
      </c>
      <c r="C2738" t="s">
        <v>10</v>
      </c>
      <c r="D2738" t="s">
        <v>374</v>
      </c>
      <c r="E2738">
        <v>2024</v>
      </c>
      <c r="F2738">
        <v>0</v>
      </c>
      <c r="G2738">
        <v>0</v>
      </c>
      <c r="H2738" s="2" t="str">
        <f t="shared" si="42"/>
        <v>EG_OCGTER</v>
      </c>
    </row>
    <row r="2739" spans="1:8" x14ac:dyDescent="0.25">
      <c r="A2739" t="s">
        <v>16</v>
      </c>
      <c r="B2739" t="s">
        <v>6</v>
      </c>
      <c r="C2739" t="s">
        <v>10</v>
      </c>
      <c r="D2739" t="s">
        <v>374</v>
      </c>
      <c r="E2739">
        <v>2025</v>
      </c>
      <c r="F2739">
        <v>0</v>
      </c>
      <c r="G2739">
        <v>0</v>
      </c>
      <c r="H2739" s="2" t="str">
        <f t="shared" si="42"/>
        <v>EG_OCGTER</v>
      </c>
    </row>
    <row r="2740" spans="1:8" x14ac:dyDescent="0.25">
      <c r="A2740" t="s">
        <v>16</v>
      </c>
      <c r="B2740" t="s">
        <v>6</v>
      </c>
      <c r="C2740" t="s">
        <v>10</v>
      </c>
      <c r="D2740" t="s">
        <v>374</v>
      </c>
      <c r="E2740">
        <v>2026</v>
      </c>
      <c r="F2740">
        <v>0</v>
      </c>
      <c r="G2740">
        <v>0</v>
      </c>
      <c r="H2740" s="2" t="str">
        <f t="shared" si="42"/>
        <v>EG_OCGTER</v>
      </c>
    </row>
    <row r="2741" spans="1:8" x14ac:dyDescent="0.25">
      <c r="A2741" t="s">
        <v>16</v>
      </c>
      <c r="B2741" t="s">
        <v>6</v>
      </c>
      <c r="C2741" t="s">
        <v>10</v>
      </c>
      <c r="D2741" t="s">
        <v>374</v>
      </c>
      <c r="E2741">
        <v>2027</v>
      </c>
      <c r="F2741">
        <v>0</v>
      </c>
      <c r="G2741">
        <v>3.7999999999999999E-2</v>
      </c>
      <c r="H2741" s="2" t="str">
        <f t="shared" si="42"/>
        <v>EG_OCGTER</v>
      </c>
    </row>
    <row r="2742" spans="1:8" x14ac:dyDescent="0.25">
      <c r="A2742" t="s">
        <v>16</v>
      </c>
      <c r="B2742" t="s">
        <v>6</v>
      </c>
      <c r="C2742" t="s">
        <v>10</v>
      </c>
      <c r="D2742" t="s">
        <v>374</v>
      </c>
      <c r="E2742">
        <v>2028</v>
      </c>
      <c r="F2742">
        <v>0</v>
      </c>
      <c r="G2742">
        <v>3.7999999999999999E-2</v>
      </c>
      <c r="H2742" s="2" t="str">
        <f t="shared" si="42"/>
        <v>EG_OCGTER</v>
      </c>
    </row>
    <row r="2743" spans="1:8" x14ac:dyDescent="0.25">
      <c r="A2743" t="s">
        <v>16</v>
      </c>
      <c r="B2743" t="s">
        <v>6</v>
      </c>
      <c r="C2743" t="s">
        <v>10</v>
      </c>
      <c r="D2743" t="s">
        <v>374</v>
      </c>
      <c r="E2743">
        <v>2029</v>
      </c>
      <c r="F2743">
        <v>0</v>
      </c>
      <c r="G2743">
        <v>3.7999999999999999E-2</v>
      </c>
      <c r="H2743" s="2" t="str">
        <f t="shared" si="42"/>
        <v>EG_OCGTER</v>
      </c>
    </row>
    <row r="2744" spans="1:8" x14ac:dyDescent="0.25">
      <c r="A2744" t="s">
        <v>16</v>
      </c>
      <c r="B2744" t="s">
        <v>6</v>
      </c>
      <c r="C2744" t="s">
        <v>10</v>
      </c>
      <c r="D2744" t="s">
        <v>374</v>
      </c>
      <c r="E2744">
        <v>2030</v>
      </c>
      <c r="F2744">
        <v>0</v>
      </c>
      <c r="G2744">
        <v>3.7999999999999999E-2</v>
      </c>
      <c r="H2744" s="2" t="str">
        <f t="shared" si="42"/>
        <v>EG_OCGTER</v>
      </c>
    </row>
    <row r="2745" spans="1:8" x14ac:dyDescent="0.25">
      <c r="A2745" t="s">
        <v>16</v>
      </c>
      <c r="B2745" t="s">
        <v>6</v>
      </c>
      <c r="C2745" t="s">
        <v>10</v>
      </c>
      <c r="D2745" t="s">
        <v>374</v>
      </c>
      <c r="E2745">
        <v>2031</v>
      </c>
      <c r="F2745">
        <v>0</v>
      </c>
      <c r="G2745">
        <v>3.7999999999999999E-2</v>
      </c>
      <c r="H2745" s="2" t="str">
        <f t="shared" si="42"/>
        <v>EG_OCGTER</v>
      </c>
    </row>
    <row r="2746" spans="1:8" x14ac:dyDescent="0.25">
      <c r="A2746" t="s">
        <v>16</v>
      </c>
      <c r="B2746" t="s">
        <v>6</v>
      </c>
      <c r="C2746" t="s">
        <v>10</v>
      </c>
      <c r="D2746" t="s">
        <v>374</v>
      </c>
      <c r="E2746">
        <v>2032</v>
      </c>
      <c r="F2746">
        <v>0</v>
      </c>
      <c r="G2746">
        <v>3.7999999999999999E-2</v>
      </c>
      <c r="H2746" s="2" t="str">
        <f t="shared" si="42"/>
        <v>EG_OCGTER</v>
      </c>
    </row>
    <row r="2747" spans="1:8" x14ac:dyDescent="0.25">
      <c r="A2747" t="s">
        <v>16</v>
      </c>
      <c r="B2747" t="s">
        <v>6</v>
      </c>
      <c r="C2747" t="s">
        <v>10</v>
      </c>
      <c r="D2747" t="s">
        <v>374</v>
      </c>
      <c r="E2747">
        <v>2033</v>
      </c>
      <c r="F2747">
        <v>0</v>
      </c>
      <c r="G2747">
        <v>3.7999999999999999E-2</v>
      </c>
      <c r="H2747" s="2" t="str">
        <f t="shared" si="42"/>
        <v>EG_OCGTER</v>
      </c>
    </row>
    <row r="2748" spans="1:8" x14ac:dyDescent="0.25">
      <c r="A2748" t="s">
        <v>16</v>
      </c>
      <c r="B2748" t="s">
        <v>6</v>
      </c>
      <c r="C2748" t="s">
        <v>10</v>
      </c>
      <c r="D2748" t="s">
        <v>374</v>
      </c>
      <c r="E2748">
        <v>2034</v>
      </c>
      <c r="F2748">
        <v>0</v>
      </c>
      <c r="G2748">
        <v>3.7999999999999999E-2</v>
      </c>
      <c r="H2748" s="2" t="str">
        <f t="shared" si="42"/>
        <v>EG_OCGTER</v>
      </c>
    </row>
    <row r="2749" spans="1:8" x14ac:dyDescent="0.25">
      <c r="A2749" t="s">
        <v>16</v>
      </c>
      <c r="B2749" t="s">
        <v>6</v>
      </c>
      <c r="C2749" t="s">
        <v>10</v>
      </c>
      <c r="D2749" t="s">
        <v>374</v>
      </c>
      <c r="E2749">
        <v>2035</v>
      </c>
      <c r="F2749">
        <v>0</v>
      </c>
      <c r="G2749">
        <v>3.7999999999999999E-2</v>
      </c>
      <c r="H2749" s="2" t="str">
        <f t="shared" si="42"/>
        <v>EG_OCGTER</v>
      </c>
    </row>
    <row r="2750" spans="1:8" x14ac:dyDescent="0.25">
      <c r="A2750" t="s">
        <v>16</v>
      </c>
      <c r="B2750" t="s">
        <v>6</v>
      </c>
      <c r="C2750" t="s">
        <v>10</v>
      </c>
      <c r="D2750" t="s">
        <v>374</v>
      </c>
      <c r="E2750">
        <v>2036</v>
      </c>
      <c r="F2750">
        <v>0</v>
      </c>
      <c r="G2750">
        <v>3.7999999999999999E-2</v>
      </c>
      <c r="H2750" s="2" t="str">
        <f t="shared" si="42"/>
        <v>EG_OCGTER</v>
      </c>
    </row>
    <row r="2751" spans="1:8" x14ac:dyDescent="0.25">
      <c r="A2751" t="s">
        <v>16</v>
      </c>
      <c r="B2751" t="s">
        <v>6</v>
      </c>
      <c r="C2751" t="s">
        <v>10</v>
      </c>
      <c r="D2751" t="s">
        <v>374</v>
      </c>
      <c r="E2751">
        <v>2037</v>
      </c>
      <c r="F2751">
        <v>0</v>
      </c>
      <c r="G2751">
        <v>3.7999999999999999E-2</v>
      </c>
      <c r="H2751" s="2" t="str">
        <f t="shared" si="42"/>
        <v>EG_OCGTER</v>
      </c>
    </row>
    <row r="2752" spans="1:8" x14ac:dyDescent="0.25">
      <c r="A2752" t="s">
        <v>16</v>
      </c>
      <c r="B2752" t="s">
        <v>6</v>
      </c>
      <c r="C2752" t="s">
        <v>10</v>
      </c>
      <c r="D2752" t="s">
        <v>374</v>
      </c>
      <c r="E2752">
        <v>2038</v>
      </c>
      <c r="F2752">
        <v>0</v>
      </c>
      <c r="G2752">
        <v>3.7999999999999999E-2</v>
      </c>
      <c r="H2752" s="2" t="str">
        <f t="shared" si="42"/>
        <v>EG_OCGTER</v>
      </c>
    </row>
    <row r="2753" spans="1:8" x14ac:dyDescent="0.25">
      <c r="A2753" t="s">
        <v>16</v>
      </c>
      <c r="B2753" t="s">
        <v>6</v>
      </c>
      <c r="C2753" t="s">
        <v>10</v>
      </c>
      <c r="D2753" t="s">
        <v>374</v>
      </c>
      <c r="E2753">
        <v>2039</v>
      </c>
      <c r="F2753">
        <v>0</v>
      </c>
      <c r="G2753">
        <v>3.7999999999999999E-2</v>
      </c>
      <c r="H2753" s="2" t="str">
        <f t="shared" si="42"/>
        <v>EG_OCGTER</v>
      </c>
    </row>
    <row r="2754" spans="1:8" x14ac:dyDescent="0.25">
      <c r="A2754" t="s">
        <v>16</v>
      </c>
      <c r="B2754" t="s">
        <v>6</v>
      </c>
      <c r="C2754" t="s">
        <v>10</v>
      </c>
      <c r="D2754" t="s">
        <v>374</v>
      </c>
      <c r="E2754">
        <v>2040</v>
      </c>
      <c r="F2754">
        <v>0</v>
      </c>
      <c r="G2754">
        <v>3.7999999999999999E-2</v>
      </c>
      <c r="H2754" s="2" t="str">
        <f t="shared" si="42"/>
        <v>EG_OCGTER</v>
      </c>
    </row>
    <row r="2755" spans="1:8" x14ac:dyDescent="0.25">
      <c r="A2755" t="s">
        <v>16</v>
      </c>
      <c r="B2755" t="s">
        <v>6</v>
      </c>
      <c r="C2755" t="s">
        <v>10</v>
      </c>
      <c r="D2755" t="s">
        <v>374</v>
      </c>
      <c r="E2755">
        <v>2041</v>
      </c>
      <c r="F2755">
        <v>0</v>
      </c>
      <c r="G2755">
        <v>3.7999999999999999E-2</v>
      </c>
      <c r="H2755" s="2" t="str">
        <f t="shared" ref="H2755:H2818" si="43">_xlfn.CONCAT(A2755,C2755)</f>
        <v>EG_OCGTER</v>
      </c>
    </row>
    <row r="2756" spans="1:8" x14ac:dyDescent="0.25">
      <c r="A2756" t="s">
        <v>16</v>
      </c>
      <c r="B2756" t="s">
        <v>6</v>
      </c>
      <c r="C2756" t="s">
        <v>10</v>
      </c>
      <c r="D2756" t="s">
        <v>373</v>
      </c>
      <c r="E2756">
        <v>2024</v>
      </c>
      <c r="F2756">
        <v>0</v>
      </c>
      <c r="G2756">
        <v>0</v>
      </c>
      <c r="H2756" s="2" t="str">
        <f t="shared" si="43"/>
        <v>EG_OCGTER</v>
      </c>
    </row>
    <row r="2757" spans="1:8" x14ac:dyDescent="0.25">
      <c r="A2757" t="s">
        <v>16</v>
      </c>
      <c r="B2757" t="s">
        <v>6</v>
      </c>
      <c r="C2757" t="s">
        <v>10</v>
      </c>
      <c r="D2757" t="s">
        <v>373</v>
      </c>
      <c r="E2757">
        <v>2025</v>
      </c>
      <c r="F2757">
        <v>0</v>
      </c>
      <c r="G2757">
        <v>0</v>
      </c>
      <c r="H2757" s="2" t="str">
        <f t="shared" si="43"/>
        <v>EG_OCGTER</v>
      </c>
    </row>
    <row r="2758" spans="1:8" x14ac:dyDescent="0.25">
      <c r="A2758" t="s">
        <v>16</v>
      </c>
      <c r="B2758" t="s">
        <v>6</v>
      </c>
      <c r="C2758" t="s">
        <v>10</v>
      </c>
      <c r="D2758" t="s">
        <v>373</v>
      </c>
      <c r="E2758">
        <v>2026</v>
      </c>
      <c r="F2758">
        <v>0</v>
      </c>
      <c r="G2758">
        <v>0</v>
      </c>
      <c r="H2758" s="2" t="str">
        <f t="shared" si="43"/>
        <v>EG_OCGTER</v>
      </c>
    </row>
    <row r="2759" spans="1:8" x14ac:dyDescent="0.25">
      <c r="A2759" t="s">
        <v>16</v>
      </c>
      <c r="B2759" t="s">
        <v>6</v>
      </c>
      <c r="C2759" t="s">
        <v>10</v>
      </c>
      <c r="D2759" t="s">
        <v>373</v>
      </c>
      <c r="E2759">
        <v>2027</v>
      </c>
      <c r="F2759">
        <v>0</v>
      </c>
      <c r="G2759">
        <v>1.9E-2</v>
      </c>
      <c r="H2759" s="2" t="str">
        <f t="shared" si="43"/>
        <v>EG_OCGTER</v>
      </c>
    </row>
    <row r="2760" spans="1:8" x14ac:dyDescent="0.25">
      <c r="A2760" t="s">
        <v>16</v>
      </c>
      <c r="B2760" t="s">
        <v>6</v>
      </c>
      <c r="C2760" t="s">
        <v>10</v>
      </c>
      <c r="D2760" t="s">
        <v>373</v>
      </c>
      <c r="E2760">
        <v>2028</v>
      </c>
      <c r="F2760">
        <v>0</v>
      </c>
      <c r="G2760">
        <v>1.9E-2</v>
      </c>
      <c r="H2760" s="2" t="str">
        <f t="shared" si="43"/>
        <v>EG_OCGTER</v>
      </c>
    </row>
    <row r="2761" spans="1:8" x14ac:dyDescent="0.25">
      <c r="A2761" t="s">
        <v>16</v>
      </c>
      <c r="B2761" t="s">
        <v>6</v>
      </c>
      <c r="C2761" t="s">
        <v>10</v>
      </c>
      <c r="D2761" t="s">
        <v>373</v>
      </c>
      <c r="E2761">
        <v>2029</v>
      </c>
      <c r="F2761">
        <v>0</v>
      </c>
      <c r="G2761">
        <v>1.9E-2</v>
      </c>
      <c r="H2761" s="2" t="str">
        <f t="shared" si="43"/>
        <v>EG_OCGTER</v>
      </c>
    </row>
    <row r="2762" spans="1:8" x14ac:dyDescent="0.25">
      <c r="A2762" t="s">
        <v>16</v>
      </c>
      <c r="B2762" t="s">
        <v>6</v>
      </c>
      <c r="C2762" t="s">
        <v>10</v>
      </c>
      <c r="D2762" t="s">
        <v>373</v>
      </c>
      <c r="E2762">
        <v>2030</v>
      </c>
      <c r="F2762">
        <v>0</v>
      </c>
      <c r="G2762">
        <v>1.9E-2</v>
      </c>
      <c r="H2762" s="2" t="str">
        <f t="shared" si="43"/>
        <v>EG_OCGTER</v>
      </c>
    </row>
    <row r="2763" spans="1:8" x14ac:dyDescent="0.25">
      <c r="A2763" t="s">
        <v>16</v>
      </c>
      <c r="B2763" t="s">
        <v>6</v>
      </c>
      <c r="C2763" t="s">
        <v>10</v>
      </c>
      <c r="D2763" t="s">
        <v>373</v>
      </c>
      <c r="E2763">
        <v>2031</v>
      </c>
      <c r="F2763">
        <v>0</v>
      </c>
      <c r="G2763">
        <v>1.9E-2</v>
      </c>
      <c r="H2763" s="2" t="str">
        <f t="shared" si="43"/>
        <v>EG_OCGTER</v>
      </c>
    </row>
    <row r="2764" spans="1:8" x14ac:dyDescent="0.25">
      <c r="A2764" t="s">
        <v>16</v>
      </c>
      <c r="B2764" t="s">
        <v>6</v>
      </c>
      <c r="C2764" t="s">
        <v>10</v>
      </c>
      <c r="D2764" t="s">
        <v>373</v>
      </c>
      <c r="E2764">
        <v>2032</v>
      </c>
      <c r="F2764">
        <v>0</v>
      </c>
      <c r="G2764">
        <v>1.9E-2</v>
      </c>
      <c r="H2764" s="2" t="str">
        <f t="shared" si="43"/>
        <v>EG_OCGTER</v>
      </c>
    </row>
    <row r="2765" spans="1:8" x14ac:dyDescent="0.25">
      <c r="A2765" t="s">
        <v>16</v>
      </c>
      <c r="B2765" t="s">
        <v>6</v>
      </c>
      <c r="C2765" t="s">
        <v>10</v>
      </c>
      <c r="D2765" t="s">
        <v>373</v>
      </c>
      <c r="E2765">
        <v>2033</v>
      </c>
      <c r="F2765">
        <v>0</v>
      </c>
      <c r="G2765">
        <v>1.9E-2</v>
      </c>
      <c r="H2765" s="2" t="str">
        <f t="shared" si="43"/>
        <v>EG_OCGTER</v>
      </c>
    </row>
    <row r="2766" spans="1:8" x14ac:dyDescent="0.25">
      <c r="A2766" t="s">
        <v>16</v>
      </c>
      <c r="B2766" t="s">
        <v>6</v>
      </c>
      <c r="C2766" t="s">
        <v>10</v>
      </c>
      <c r="D2766" t="s">
        <v>373</v>
      </c>
      <c r="E2766">
        <v>2034</v>
      </c>
      <c r="F2766">
        <v>0</v>
      </c>
      <c r="G2766">
        <v>1.9E-2</v>
      </c>
      <c r="H2766" s="2" t="str">
        <f t="shared" si="43"/>
        <v>EG_OCGTER</v>
      </c>
    </row>
    <row r="2767" spans="1:8" x14ac:dyDescent="0.25">
      <c r="A2767" t="s">
        <v>16</v>
      </c>
      <c r="B2767" t="s">
        <v>6</v>
      </c>
      <c r="C2767" t="s">
        <v>10</v>
      </c>
      <c r="D2767" t="s">
        <v>373</v>
      </c>
      <c r="E2767">
        <v>2035</v>
      </c>
      <c r="F2767">
        <v>0</v>
      </c>
      <c r="G2767">
        <v>1.9E-2</v>
      </c>
      <c r="H2767" s="2" t="str">
        <f t="shared" si="43"/>
        <v>EG_OCGTER</v>
      </c>
    </row>
    <row r="2768" spans="1:8" x14ac:dyDescent="0.25">
      <c r="A2768" t="s">
        <v>16</v>
      </c>
      <c r="B2768" t="s">
        <v>6</v>
      </c>
      <c r="C2768" t="s">
        <v>10</v>
      </c>
      <c r="D2768" t="s">
        <v>373</v>
      </c>
      <c r="E2768">
        <v>2036</v>
      </c>
      <c r="F2768">
        <v>0</v>
      </c>
      <c r="G2768">
        <v>1.9E-2</v>
      </c>
      <c r="H2768" s="2" t="str">
        <f t="shared" si="43"/>
        <v>EG_OCGTER</v>
      </c>
    </row>
    <row r="2769" spans="1:8" x14ac:dyDescent="0.25">
      <c r="A2769" t="s">
        <v>16</v>
      </c>
      <c r="B2769" t="s">
        <v>6</v>
      </c>
      <c r="C2769" t="s">
        <v>10</v>
      </c>
      <c r="D2769" t="s">
        <v>373</v>
      </c>
      <c r="E2769">
        <v>2037</v>
      </c>
      <c r="F2769">
        <v>0</v>
      </c>
      <c r="G2769">
        <v>1.9E-2</v>
      </c>
      <c r="H2769" s="2" t="str">
        <f t="shared" si="43"/>
        <v>EG_OCGTER</v>
      </c>
    </row>
    <row r="2770" spans="1:8" x14ac:dyDescent="0.25">
      <c r="A2770" t="s">
        <v>16</v>
      </c>
      <c r="B2770" t="s">
        <v>6</v>
      </c>
      <c r="C2770" t="s">
        <v>10</v>
      </c>
      <c r="D2770" t="s">
        <v>373</v>
      </c>
      <c r="E2770">
        <v>2038</v>
      </c>
      <c r="F2770">
        <v>0</v>
      </c>
      <c r="G2770">
        <v>1.9E-2</v>
      </c>
      <c r="H2770" s="2" t="str">
        <f t="shared" si="43"/>
        <v>EG_OCGTER</v>
      </c>
    </row>
    <row r="2771" spans="1:8" x14ac:dyDescent="0.25">
      <c r="A2771" t="s">
        <v>16</v>
      </c>
      <c r="B2771" t="s">
        <v>6</v>
      </c>
      <c r="C2771" t="s">
        <v>10</v>
      </c>
      <c r="D2771" t="s">
        <v>373</v>
      </c>
      <c r="E2771">
        <v>2039</v>
      </c>
      <c r="F2771">
        <v>0</v>
      </c>
      <c r="G2771">
        <v>1.9E-2</v>
      </c>
      <c r="H2771" s="2" t="str">
        <f t="shared" si="43"/>
        <v>EG_OCGTER</v>
      </c>
    </row>
    <row r="2772" spans="1:8" x14ac:dyDescent="0.25">
      <c r="A2772" t="s">
        <v>16</v>
      </c>
      <c r="B2772" t="s">
        <v>6</v>
      </c>
      <c r="C2772" t="s">
        <v>10</v>
      </c>
      <c r="D2772" t="s">
        <v>373</v>
      </c>
      <c r="E2772">
        <v>2040</v>
      </c>
      <c r="F2772">
        <v>0</v>
      </c>
      <c r="G2772">
        <v>1.9E-2</v>
      </c>
      <c r="H2772" s="2" t="str">
        <f t="shared" si="43"/>
        <v>EG_OCGTER</v>
      </c>
    </row>
    <row r="2773" spans="1:8" x14ac:dyDescent="0.25">
      <c r="A2773" t="s">
        <v>16</v>
      </c>
      <c r="B2773" t="s">
        <v>6</v>
      </c>
      <c r="C2773" t="s">
        <v>10</v>
      </c>
      <c r="D2773" t="s">
        <v>373</v>
      </c>
      <c r="E2773">
        <v>2041</v>
      </c>
      <c r="F2773">
        <v>0</v>
      </c>
      <c r="G2773">
        <v>1.9E-2</v>
      </c>
      <c r="H2773" s="2" t="str">
        <f t="shared" si="43"/>
        <v>EG_OCGTER</v>
      </c>
    </row>
    <row r="2774" spans="1:8" x14ac:dyDescent="0.25">
      <c r="A2774" t="s">
        <v>16</v>
      </c>
      <c r="B2774" t="s">
        <v>6</v>
      </c>
      <c r="C2774" t="s">
        <v>11</v>
      </c>
      <c r="D2774" t="s">
        <v>371</v>
      </c>
      <c r="E2774">
        <v>2024</v>
      </c>
      <c r="F2774">
        <v>0</v>
      </c>
      <c r="G2774">
        <v>0</v>
      </c>
      <c r="H2774" s="2" t="str">
        <f t="shared" si="43"/>
        <v>EG_OCGTWR</v>
      </c>
    </row>
    <row r="2775" spans="1:8" x14ac:dyDescent="0.25">
      <c r="A2775" t="s">
        <v>16</v>
      </c>
      <c r="B2775" t="s">
        <v>6</v>
      </c>
      <c r="C2775" t="s">
        <v>11</v>
      </c>
      <c r="D2775" t="s">
        <v>371</v>
      </c>
      <c r="E2775">
        <v>2025</v>
      </c>
      <c r="F2775">
        <v>0</v>
      </c>
      <c r="G2775">
        <v>0</v>
      </c>
      <c r="H2775" s="2" t="str">
        <f t="shared" si="43"/>
        <v>EG_OCGTWR</v>
      </c>
    </row>
    <row r="2776" spans="1:8" x14ac:dyDescent="0.25">
      <c r="A2776" t="s">
        <v>16</v>
      </c>
      <c r="B2776" t="s">
        <v>6</v>
      </c>
      <c r="C2776" t="s">
        <v>11</v>
      </c>
      <c r="D2776" t="s">
        <v>371</v>
      </c>
      <c r="E2776">
        <v>2026</v>
      </c>
      <c r="F2776">
        <v>0</v>
      </c>
      <c r="G2776">
        <v>0</v>
      </c>
      <c r="H2776" s="2" t="str">
        <f t="shared" si="43"/>
        <v>EG_OCGTWR</v>
      </c>
    </row>
    <row r="2777" spans="1:8" x14ac:dyDescent="0.25">
      <c r="A2777" t="s">
        <v>16</v>
      </c>
      <c r="B2777" t="s">
        <v>6</v>
      </c>
      <c r="C2777" t="s">
        <v>11</v>
      </c>
      <c r="D2777" t="s">
        <v>371</v>
      </c>
      <c r="E2777">
        <v>2027</v>
      </c>
      <c r="F2777">
        <v>0</v>
      </c>
      <c r="G2777">
        <v>8.0000000000000002E-3</v>
      </c>
      <c r="H2777" s="2" t="str">
        <f t="shared" si="43"/>
        <v>EG_OCGTWR</v>
      </c>
    </row>
    <row r="2778" spans="1:8" x14ac:dyDescent="0.25">
      <c r="A2778" t="s">
        <v>16</v>
      </c>
      <c r="B2778" t="s">
        <v>6</v>
      </c>
      <c r="C2778" t="s">
        <v>11</v>
      </c>
      <c r="D2778" t="s">
        <v>371</v>
      </c>
      <c r="E2778">
        <v>2028</v>
      </c>
      <c r="F2778">
        <v>0</v>
      </c>
      <c r="G2778">
        <v>8.0000000000000002E-3</v>
      </c>
      <c r="H2778" s="2" t="str">
        <f t="shared" si="43"/>
        <v>EG_OCGTWR</v>
      </c>
    </row>
    <row r="2779" spans="1:8" x14ac:dyDescent="0.25">
      <c r="A2779" t="s">
        <v>16</v>
      </c>
      <c r="B2779" t="s">
        <v>6</v>
      </c>
      <c r="C2779" t="s">
        <v>11</v>
      </c>
      <c r="D2779" t="s">
        <v>371</v>
      </c>
      <c r="E2779">
        <v>2029</v>
      </c>
      <c r="F2779">
        <v>0</v>
      </c>
      <c r="G2779">
        <v>8.0000000000000002E-3</v>
      </c>
      <c r="H2779" s="2" t="str">
        <f t="shared" si="43"/>
        <v>EG_OCGTWR</v>
      </c>
    </row>
    <row r="2780" spans="1:8" x14ac:dyDescent="0.25">
      <c r="A2780" t="s">
        <v>16</v>
      </c>
      <c r="B2780" t="s">
        <v>6</v>
      </c>
      <c r="C2780" t="s">
        <v>11</v>
      </c>
      <c r="D2780" t="s">
        <v>371</v>
      </c>
      <c r="E2780">
        <v>2030</v>
      </c>
      <c r="F2780">
        <v>0</v>
      </c>
      <c r="G2780">
        <v>8.0000000000000002E-3</v>
      </c>
      <c r="H2780" s="2" t="str">
        <f t="shared" si="43"/>
        <v>EG_OCGTWR</v>
      </c>
    </row>
    <row r="2781" spans="1:8" x14ac:dyDescent="0.25">
      <c r="A2781" t="s">
        <v>16</v>
      </c>
      <c r="B2781" t="s">
        <v>6</v>
      </c>
      <c r="C2781" t="s">
        <v>11</v>
      </c>
      <c r="D2781" t="s">
        <v>371</v>
      </c>
      <c r="E2781">
        <v>2031</v>
      </c>
      <c r="F2781">
        <v>0</v>
      </c>
      <c r="G2781">
        <v>8.0000000000000002E-3</v>
      </c>
      <c r="H2781" s="2" t="str">
        <f t="shared" si="43"/>
        <v>EG_OCGTWR</v>
      </c>
    </row>
    <row r="2782" spans="1:8" x14ac:dyDescent="0.25">
      <c r="A2782" t="s">
        <v>16</v>
      </c>
      <c r="B2782" t="s">
        <v>6</v>
      </c>
      <c r="C2782" t="s">
        <v>11</v>
      </c>
      <c r="D2782" t="s">
        <v>371</v>
      </c>
      <c r="E2782">
        <v>2032</v>
      </c>
      <c r="F2782">
        <v>0</v>
      </c>
      <c r="G2782">
        <v>8.0000000000000002E-3</v>
      </c>
      <c r="H2782" s="2" t="str">
        <f t="shared" si="43"/>
        <v>EG_OCGTWR</v>
      </c>
    </row>
    <row r="2783" spans="1:8" x14ac:dyDescent="0.25">
      <c r="A2783" t="s">
        <v>16</v>
      </c>
      <c r="B2783" t="s">
        <v>6</v>
      </c>
      <c r="C2783" t="s">
        <v>11</v>
      </c>
      <c r="D2783" t="s">
        <v>371</v>
      </c>
      <c r="E2783">
        <v>2033</v>
      </c>
      <c r="F2783">
        <v>0</v>
      </c>
      <c r="G2783">
        <v>8.0000000000000002E-3</v>
      </c>
      <c r="H2783" s="2" t="str">
        <f t="shared" si="43"/>
        <v>EG_OCGTWR</v>
      </c>
    </row>
    <row r="2784" spans="1:8" x14ac:dyDescent="0.25">
      <c r="A2784" t="s">
        <v>16</v>
      </c>
      <c r="B2784" t="s">
        <v>6</v>
      </c>
      <c r="C2784" t="s">
        <v>11</v>
      </c>
      <c r="D2784" t="s">
        <v>371</v>
      </c>
      <c r="E2784">
        <v>2034</v>
      </c>
      <c r="F2784">
        <v>0</v>
      </c>
      <c r="G2784">
        <v>8.0000000000000002E-3</v>
      </c>
      <c r="H2784" s="2" t="str">
        <f t="shared" si="43"/>
        <v>EG_OCGTWR</v>
      </c>
    </row>
    <row r="2785" spans="1:8" x14ac:dyDescent="0.25">
      <c r="A2785" t="s">
        <v>16</v>
      </c>
      <c r="B2785" t="s">
        <v>6</v>
      </c>
      <c r="C2785" t="s">
        <v>11</v>
      </c>
      <c r="D2785" t="s">
        <v>371</v>
      </c>
      <c r="E2785">
        <v>2035</v>
      </c>
      <c r="F2785">
        <v>0</v>
      </c>
      <c r="G2785">
        <v>8.0000000000000002E-3</v>
      </c>
      <c r="H2785" s="2" t="str">
        <f t="shared" si="43"/>
        <v>EG_OCGTWR</v>
      </c>
    </row>
    <row r="2786" spans="1:8" x14ac:dyDescent="0.25">
      <c r="A2786" t="s">
        <v>16</v>
      </c>
      <c r="B2786" t="s">
        <v>6</v>
      </c>
      <c r="C2786" t="s">
        <v>11</v>
      </c>
      <c r="D2786" t="s">
        <v>371</v>
      </c>
      <c r="E2786">
        <v>2036</v>
      </c>
      <c r="F2786">
        <v>0</v>
      </c>
      <c r="G2786">
        <v>8.0000000000000002E-3</v>
      </c>
      <c r="H2786" s="2" t="str">
        <f t="shared" si="43"/>
        <v>EG_OCGTWR</v>
      </c>
    </row>
    <row r="2787" spans="1:8" x14ac:dyDescent="0.25">
      <c r="A2787" t="s">
        <v>16</v>
      </c>
      <c r="B2787" t="s">
        <v>6</v>
      </c>
      <c r="C2787" t="s">
        <v>11</v>
      </c>
      <c r="D2787" t="s">
        <v>371</v>
      </c>
      <c r="E2787">
        <v>2037</v>
      </c>
      <c r="F2787">
        <v>0</v>
      </c>
      <c r="G2787">
        <v>8.0000000000000002E-3</v>
      </c>
      <c r="H2787" s="2" t="str">
        <f t="shared" si="43"/>
        <v>EG_OCGTWR</v>
      </c>
    </row>
    <row r="2788" spans="1:8" x14ac:dyDescent="0.25">
      <c r="A2788" t="s">
        <v>16</v>
      </c>
      <c r="B2788" t="s">
        <v>6</v>
      </c>
      <c r="C2788" t="s">
        <v>11</v>
      </c>
      <c r="D2788" t="s">
        <v>371</v>
      </c>
      <c r="E2788">
        <v>2038</v>
      </c>
      <c r="F2788">
        <v>0</v>
      </c>
      <c r="G2788">
        <v>8.0000000000000002E-3</v>
      </c>
      <c r="H2788" s="2" t="str">
        <f t="shared" si="43"/>
        <v>EG_OCGTWR</v>
      </c>
    </row>
    <row r="2789" spans="1:8" x14ac:dyDescent="0.25">
      <c r="A2789" t="s">
        <v>16</v>
      </c>
      <c r="B2789" t="s">
        <v>6</v>
      </c>
      <c r="C2789" t="s">
        <v>11</v>
      </c>
      <c r="D2789" t="s">
        <v>371</v>
      </c>
      <c r="E2789">
        <v>2039</v>
      </c>
      <c r="F2789">
        <v>0</v>
      </c>
      <c r="G2789">
        <v>8.0000000000000002E-3</v>
      </c>
      <c r="H2789" s="2" t="str">
        <f t="shared" si="43"/>
        <v>EG_OCGTWR</v>
      </c>
    </row>
    <row r="2790" spans="1:8" x14ac:dyDescent="0.25">
      <c r="A2790" t="s">
        <v>16</v>
      </c>
      <c r="B2790" t="s">
        <v>6</v>
      </c>
      <c r="C2790" t="s">
        <v>11</v>
      </c>
      <c r="D2790" t="s">
        <v>371</v>
      </c>
      <c r="E2790">
        <v>2040</v>
      </c>
      <c r="F2790">
        <v>0</v>
      </c>
      <c r="G2790">
        <v>8.0000000000000002E-3</v>
      </c>
      <c r="H2790" s="2" t="str">
        <f t="shared" si="43"/>
        <v>EG_OCGTWR</v>
      </c>
    </row>
    <row r="2791" spans="1:8" x14ac:dyDescent="0.25">
      <c r="A2791" t="s">
        <v>16</v>
      </c>
      <c r="B2791" t="s">
        <v>6</v>
      </c>
      <c r="C2791" t="s">
        <v>11</v>
      </c>
      <c r="D2791" t="s">
        <v>371</v>
      </c>
      <c r="E2791">
        <v>2041</v>
      </c>
      <c r="F2791">
        <v>0</v>
      </c>
      <c r="G2791">
        <v>8.0000000000000002E-3</v>
      </c>
      <c r="H2791" s="2" t="str">
        <f t="shared" si="43"/>
        <v>EG_OCGTWR</v>
      </c>
    </row>
    <row r="2792" spans="1:8" x14ac:dyDescent="0.25">
      <c r="A2792" t="s">
        <v>16</v>
      </c>
      <c r="B2792" t="s">
        <v>6</v>
      </c>
      <c r="C2792" t="s">
        <v>11</v>
      </c>
      <c r="D2792" t="s">
        <v>370</v>
      </c>
      <c r="E2792">
        <v>2024</v>
      </c>
      <c r="F2792">
        <v>0</v>
      </c>
      <c r="G2792">
        <v>0</v>
      </c>
      <c r="H2792" s="2" t="str">
        <f t="shared" si="43"/>
        <v>EG_OCGTWR</v>
      </c>
    </row>
    <row r="2793" spans="1:8" x14ac:dyDescent="0.25">
      <c r="A2793" t="s">
        <v>16</v>
      </c>
      <c r="B2793" t="s">
        <v>6</v>
      </c>
      <c r="C2793" t="s">
        <v>11</v>
      </c>
      <c r="D2793" t="s">
        <v>370</v>
      </c>
      <c r="E2793">
        <v>2025</v>
      </c>
      <c r="F2793">
        <v>0</v>
      </c>
      <c r="G2793">
        <v>0</v>
      </c>
      <c r="H2793" s="2" t="str">
        <f t="shared" si="43"/>
        <v>EG_OCGTWR</v>
      </c>
    </row>
    <row r="2794" spans="1:8" x14ac:dyDescent="0.25">
      <c r="A2794" t="s">
        <v>16</v>
      </c>
      <c r="B2794" t="s">
        <v>6</v>
      </c>
      <c r="C2794" t="s">
        <v>11</v>
      </c>
      <c r="D2794" t="s">
        <v>370</v>
      </c>
      <c r="E2794">
        <v>2026</v>
      </c>
      <c r="F2794">
        <v>0</v>
      </c>
      <c r="G2794">
        <v>0</v>
      </c>
      <c r="H2794" s="2" t="str">
        <f t="shared" si="43"/>
        <v>EG_OCGTWR</v>
      </c>
    </row>
    <row r="2795" spans="1:8" x14ac:dyDescent="0.25">
      <c r="A2795" t="s">
        <v>16</v>
      </c>
      <c r="B2795" t="s">
        <v>6</v>
      </c>
      <c r="C2795" t="s">
        <v>11</v>
      </c>
      <c r="D2795" t="s">
        <v>370</v>
      </c>
      <c r="E2795">
        <v>2027</v>
      </c>
      <c r="F2795">
        <v>0</v>
      </c>
      <c r="G2795">
        <v>0.83399999999999996</v>
      </c>
      <c r="H2795" s="2" t="str">
        <f t="shared" si="43"/>
        <v>EG_OCGTWR</v>
      </c>
    </row>
    <row r="2796" spans="1:8" x14ac:dyDescent="0.25">
      <c r="A2796" t="s">
        <v>16</v>
      </c>
      <c r="B2796" t="s">
        <v>6</v>
      </c>
      <c r="C2796" t="s">
        <v>11</v>
      </c>
      <c r="D2796" t="s">
        <v>370</v>
      </c>
      <c r="E2796">
        <v>2028</v>
      </c>
      <c r="F2796">
        <v>0</v>
      </c>
      <c r="G2796">
        <v>0.83399999999999996</v>
      </c>
      <c r="H2796" s="2" t="str">
        <f t="shared" si="43"/>
        <v>EG_OCGTWR</v>
      </c>
    </row>
    <row r="2797" spans="1:8" x14ac:dyDescent="0.25">
      <c r="A2797" t="s">
        <v>16</v>
      </c>
      <c r="B2797" t="s">
        <v>6</v>
      </c>
      <c r="C2797" t="s">
        <v>11</v>
      </c>
      <c r="D2797" t="s">
        <v>370</v>
      </c>
      <c r="E2797">
        <v>2029</v>
      </c>
      <c r="F2797">
        <v>0</v>
      </c>
      <c r="G2797">
        <v>0.83399999999999996</v>
      </c>
      <c r="H2797" s="2" t="str">
        <f t="shared" si="43"/>
        <v>EG_OCGTWR</v>
      </c>
    </row>
    <row r="2798" spans="1:8" x14ac:dyDescent="0.25">
      <c r="A2798" t="s">
        <v>16</v>
      </c>
      <c r="B2798" t="s">
        <v>6</v>
      </c>
      <c r="C2798" t="s">
        <v>11</v>
      </c>
      <c r="D2798" t="s">
        <v>370</v>
      </c>
      <c r="E2798">
        <v>2030</v>
      </c>
      <c r="F2798">
        <v>0</v>
      </c>
      <c r="G2798">
        <v>0.83399999999999996</v>
      </c>
      <c r="H2798" s="2" t="str">
        <f t="shared" si="43"/>
        <v>EG_OCGTWR</v>
      </c>
    </row>
    <row r="2799" spans="1:8" x14ac:dyDescent="0.25">
      <c r="A2799" t="s">
        <v>16</v>
      </c>
      <c r="B2799" t="s">
        <v>6</v>
      </c>
      <c r="C2799" t="s">
        <v>11</v>
      </c>
      <c r="D2799" t="s">
        <v>370</v>
      </c>
      <c r="E2799">
        <v>2031</v>
      </c>
      <c r="F2799">
        <v>0</v>
      </c>
      <c r="G2799">
        <v>0.83399999999999996</v>
      </c>
      <c r="H2799" s="2" t="str">
        <f t="shared" si="43"/>
        <v>EG_OCGTWR</v>
      </c>
    </row>
    <row r="2800" spans="1:8" x14ac:dyDescent="0.25">
      <c r="A2800" t="s">
        <v>16</v>
      </c>
      <c r="B2800" t="s">
        <v>6</v>
      </c>
      <c r="C2800" t="s">
        <v>11</v>
      </c>
      <c r="D2800" t="s">
        <v>370</v>
      </c>
      <c r="E2800">
        <v>2032</v>
      </c>
      <c r="F2800">
        <v>0</v>
      </c>
      <c r="G2800">
        <v>0.83399999999999996</v>
      </c>
      <c r="H2800" s="2" t="str">
        <f t="shared" si="43"/>
        <v>EG_OCGTWR</v>
      </c>
    </row>
    <row r="2801" spans="1:8" x14ac:dyDescent="0.25">
      <c r="A2801" t="s">
        <v>16</v>
      </c>
      <c r="B2801" t="s">
        <v>6</v>
      </c>
      <c r="C2801" t="s">
        <v>11</v>
      </c>
      <c r="D2801" t="s">
        <v>370</v>
      </c>
      <c r="E2801">
        <v>2033</v>
      </c>
      <c r="F2801">
        <v>0</v>
      </c>
      <c r="G2801">
        <v>0.83399999999999996</v>
      </c>
      <c r="H2801" s="2" t="str">
        <f t="shared" si="43"/>
        <v>EG_OCGTWR</v>
      </c>
    </row>
    <row r="2802" spans="1:8" x14ac:dyDescent="0.25">
      <c r="A2802" t="s">
        <v>16</v>
      </c>
      <c r="B2802" t="s">
        <v>6</v>
      </c>
      <c r="C2802" t="s">
        <v>11</v>
      </c>
      <c r="D2802" t="s">
        <v>370</v>
      </c>
      <c r="E2802">
        <v>2034</v>
      </c>
      <c r="F2802">
        <v>0</v>
      </c>
      <c r="G2802">
        <v>0.83399999999999996</v>
      </c>
      <c r="H2802" s="2" t="str">
        <f t="shared" si="43"/>
        <v>EG_OCGTWR</v>
      </c>
    </row>
    <row r="2803" spans="1:8" x14ac:dyDescent="0.25">
      <c r="A2803" t="s">
        <v>16</v>
      </c>
      <c r="B2803" t="s">
        <v>6</v>
      </c>
      <c r="C2803" t="s">
        <v>11</v>
      </c>
      <c r="D2803" t="s">
        <v>370</v>
      </c>
      <c r="E2803">
        <v>2035</v>
      </c>
      <c r="F2803">
        <v>0</v>
      </c>
      <c r="G2803">
        <v>0.83399999999999996</v>
      </c>
      <c r="H2803" s="2" t="str">
        <f t="shared" si="43"/>
        <v>EG_OCGTWR</v>
      </c>
    </row>
    <row r="2804" spans="1:8" x14ac:dyDescent="0.25">
      <c r="A2804" t="s">
        <v>16</v>
      </c>
      <c r="B2804" t="s">
        <v>6</v>
      </c>
      <c r="C2804" t="s">
        <v>11</v>
      </c>
      <c r="D2804" t="s">
        <v>370</v>
      </c>
      <c r="E2804">
        <v>2036</v>
      </c>
      <c r="F2804">
        <v>0</v>
      </c>
      <c r="G2804">
        <v>0.83399999999999996</v>
      </c>
      <c r="H2804" s="2" t="str">
        <f t="shared" si="43"/>
        <v>EG_OCGTWR</v>
      </c>
    </row>
    <row r="2805" spans="1:8" x14ac:dyDescent="0.25">
      <c r="A2805" t="s">
        <v>16</v>
      </c>
      <c r="B2805" t="s">
        <v>6</v>
      </c>
      <c r="C2805" t="s">
        <v>11</v>
      </c>
      <c r="D2805" t="s">
        <v>370</v>
      </c>
      <c r="E2805">
        <v>2037</v>
      </c>
      <c r="F2805">
        <v>0</v>
      </c>
      <c r="G2805">
        <v>0.83399999999999996</v>
      </c>
      <c r="H2805" s="2" t="str">
        <f t="shared" si="43"/>
        <v>EG_OCGTWR</v>
      </c>
    </row>
    <row r="2806" spans="1:8" x14ac:dyDescent="0.25">
      <c r="A2806" t="s">
        <v>16</v>
      </c>
      <c r="B2806" t="s">
        <v>6</v>
      </c>
      <c r="C2806" t="s">
        <v>11</v>
      </c>
      <c r="D2806" t="s">
        <v>370</v>
      </c>
      <c r="E2806">
        <v>2038</v>
      </c>
      <c r="F2806">
        <v>0</v>
      </c>
      <c r="G2806">
        <v>0.83399999999999996</v>
      </c>
      <c r="H2806" s="2" t="str">
        <f t="shared" si="43"/>
        <v>EG_OCGTWR</v>
      </c>
    </row>
    <row r="2807" spans="1:8" x14ac:dyDescent="0.25">
      <c r="A2807" t="s">
        <v>16</v>
      </c>
      <c r="B2807" t="s">
        <v>6</v>
      </c>
      <c r="C2807" t="s">
        <v>11</v>
      </c>
      <c r="D2807" t="s">
        <v>370</v>
      </c>
      <c r="E2807">
        <v>2039</v>
      </c>
      <c r="F2807">
        <v>0</v>
      </c>
      <c r="G2807">
        <v>0.83399999999999996</v>
      </c>
      <c r="H2807" s="2" t="str">
        <f t="shared" si="43"/>
        <v>EG_OCGTWR</v>
      </c>
    </row>
    <row r="2808" spans="1:8" x14ac:dyDescent="0.25">
      <c r="A2808" t="s">
        <v>16</v>
      </c>
      <c r="B2808" t="s">
        <v>6</v>
      </c>
      <c r="C2808" t="s">
        <v>11</v>
      </c>
      <c r="D2808" t="s">
        <v>370</v>
      </c>
      <c r="E2808">
        <v>2040</v>
      </c>
      <c r="F2808">
        <v>0</v>
      </c>
      <c r="G2808">
        <v>0.83399999999999996</v>
      </c>
      <c r="H2808" s="2" t="str">
        <f t="shared" si="43"/>
        <v>EG_OCGTWR</v>
      </c>
    </row>
    <row r="2809" spans="1:8" x14ac:dyDescent="0.25">
      <c r="A2809" t="s">
        <v>16</v>
      </c>
      <c r="B2809" t="s">
        <v>6</v>
      </c>
      <c r="C2809" t="s">
        <v>11</v>
      </c>
      <c r="D2809" t="s">
        <v>370</v>
      </c>
      <c r="E2809">
        <v>2041</v>
      </c>
      <c r="F2809">
        <v>0</v>
      </c>
      <c r="G2809">
        <v>0.83399999999999996</v>
      </c>
      <c r="H2809" s="2" t="str">
        <f t="shared" si="43"/>
        <v>EG_OCGTWR</v>
      </c>
    </row>
    <row r="2810" spans="1:8" x14ac:dyDescent="0.25">
      <c r="A2810" t="s">
        <v>16</v>
      </c>
      <c r="B2810" t="s">
        <v>6</v>
      </c>
      <c r="C2810" t="s">
        <v>11</v>
      </c>
      <c r="D2810" t="s">
        <v>369</v>
      </c>
      <c r="E2810">
        <v>2024</v>
      </c>
      <c r="F2810">
        <v>0</v>
      </c>
      <c r="G2810">
        <v>0</v>
      </c>
      <c r="H2810" s="2" t="str">
        <f t="shared" si="43"/>
        <v>EG_OCGTWR</v>
      </c>
    </row>
    <row r="2811" spans="1:8" x14ac:dyDescent="0.25">
      <c r="A2811" t="s">
        <v>16</v>
      </c>
      <c r="B2811" t="s">
        <v>6</v>
      </c>
      <c r="C2811" t="s">
        <v>11</v>
      </c>
      <c r="D2811" t="s">
        <v>369</v>
      </c>
      <c r="E2811">
        <v>2025</v>
      </c>
      <c r="F2811">
        <v>0</v>
      </c>
      <c r="G2811">
        <v>0</v>
      </c>
      <c r="H2811" s="2" t="str">
        <f t="shared" si="43"/>
        <v>EG_OCGTWR</v>
      </c>
    </row>
    <row r="2812" spans="1:8" x14ac:dyDescent="0.25">
      <c r="A2812" t="s">
        <v>16</v>
      </c>
      <c r="B2812" t="s">
        <v>6</v>
      </c>
      <c r="C2812" t="s">
        <v>11</v>
      </c>
      <c r="D2812" t="s">
        <v>369</v>
      </c>
      <c r="E2812">
        <v>2026</v>
      </c>
      <c r="F2812">
        <v>0</v>
      </c>
      <c r="G2812">
        <v>0</v>
      </c>
      <c r="H2812" s="2" t="str">
        <f t="shared" si="43"/>
        <v>EG_OCGTWR</v>
      </c>
    </row>
    <row r="2813" spans="1:8" x14ac:dyDescent="0.25">
      <c r="A2813" t="s">
        <v>16</v>
      </c>
      <c r="B2813" t="s">
        <v>6</v>
      </c>
      <c r="C2813" t="s">
        <v>11</v>
      </c>
      <c r="D2813" t="s">
        <v>369</v>
      </c>
      <c r="E2813">
        <v>2027</v>
      </c>
      <c r="F2813">
        <v>0</v>
      </c>
      <c r="G2813">
        <v>5.0999999999999997E-2</v>
      </c>
      <c r="H2813" s="2" t="str">
        <f t="shared" si="43"/>
        <v>EG_OCGTWR</v>
      </c>
    </row>
    <row r="2814" spans="1:8" x14ac:dyDescent="0.25">
      <c r="A2814" t="s">
        <v>16</v>
      </c>
      <c r="B2814" t="s">
        <v>6</v>
      </c>
      <c r="C2814" t="s">
        <v>11</v>
      </c>
      <c r="D2814" t="s">
        <v>369</v>
      </c>
      <c r="E2814">
        <v>2028</v>
      </c>
      <c r="F2814">
        <v>0</v>
      </c>
      <c r="G2814">
        <v>5.0999999999999997E-2</v>
      </c>
      <c r="H2814" s="2" t="str">
        <f t="shared" si="43"/>
        <v>EG_OCGTWR</v>
      </c>
    </row>
    <row r="2815" spans="1:8" x14ac:dyDescent="0.25">
      <c r="A2815" t="s">
        <v>16</v>
      </c>
      <c r="B2815" t="s">
        <v>6</v>
      </c>
      <c r="C2815" t="s">
        <v>11</v>
      </c>
      <c r="D2815" t="s">
        <v>369</v>
      </c>
      <c r="E2815">
        <v>2029</v>
      </c>
      <c r="F2815">
        <v>0</v>
      </c>
      <c r="G2815">
        <v>5.0999999999999997E-2</v>
      </c>
      <c r="H2815" s="2" t="str">
        <f t="shared" si="43"/>
        <v>EG_OCGTWR</v>
      </c>
    </row>
    <row r="2816" spans="1:8" x14ac:dyDescent="0.25">
      <c r="A2816" t="s">
        <v>16</v>
      </c>
      <c r="B2816" t="s">
        <v>6</v>
      </c>
      <c r="C2816" t="s">
        <v>11</v>
      </c>
      <c r="D2816" t="s">
        <v>369</v>
      </c>
      <c r="E2816">
        <v>2030</v>
      </c>
      <c r="F2816">
        <v>0</v>
      </c>
      <c r="G2816">
        <v>5.0999999999999997E-2</v>
      </c>
      <c r="H2816" s="2" t="str">
        <f t="shared" si="43"/>
        <v>EG_OCGTWR</v>
      </c>
    </row>
    <row r="2817" spans="1:8" x14ac:dyDescent="0.25">
      <c r="A2817" t="s">
        <v>16</v>
      </c>
      <c r="B2817" t="s">
        <v>6</v>
      </c>
      <c r="C2817" t="s">
        <v>11</v>
      </c>
      <c r="D2817" t="s">
        <v>369</v>
      </c>
      <c r="E2817">
        <v>2031</v>
      </c>
      <c r="F2817">
        <v>0</v>
      </c>
      <c r="G2817">
        <v>5.0999999999999997E-2</v>
      </c>
      <c r="H2817" s="2" t="str">
        <f t="shared" si="43"/>
        <v>EG_OCGTWR</v>
      </c>
    </row>
    <row r="2818" spans="1:8" x14ac:dyDescent="0.25">
      <c r="A2818" t="s">
        <v>16</v>
      </c>
      <c r="B2818" t="s">
        <v>6</v>
      </c>
      <c r="C2818" t="s">
        <v>11</v>
      </c>
      <c r="D2818" t="s">
        <v>369</v>
      </c>
      <c r="E2818">
        <v>2032</v>
      </c>
      <c r="F2818">
        <v>0</v>
      </c>
      <c r="G2818">
        <v>5.0999999999999997E-2</v>
      </c>
      <c r="H2818" s="2" t="str">
        <f t="shared" si="43"/>
        <v>EG_OCGTWR</v>
      </c>
    </row>
    <row r="2819" spans="1:8" x14ac:dyDescent="0.25">
      <c r="A2819" t="s">
        <v>16</v>
      </c>
      <c r="B2819" t="s">
        <v>6</v>
      </c>
      <c r="C2819" t="s">
        <v>11</v>
      </c>
      <c r="D2819" t="s">
        <v>369</v>
      </c>
      <c r="E2819">
        <v>2033</v>
      </c>
      <c r="F2819">
        <v>0</v>
      </c>
      <c r="G2819">
        <v>5.0999999999999997E-2</v>
      </c>
      <c r="H2819" s="2" t="str">
        <f t="shared" ref="H2819:H2882" si="44">_xlfn.CONCAT(A2819,C2819)</f>
        <v>EG_OCGTWR</v>
      </c>
    </row>
    <row r="2820" spans="1:8" x14ac:dyDescent="0.25">
      <c r="A2820" t="s">
        <v>16</v>
      </c>
      <c r="B2820" t="s">
        <v>6</v>
      </c>
      <c r="C2820" t="s">
        <v>11</v>
      </c>
      <c r="D2820" t="s">
        <v>369</v>
      </c>
      <c r="E2820">
        <v>2034</v>
      </c>
      <c r="F2820">
        <v>0</v>
      </c>
      <c r="G2820">
        <v>5.0999999999999997E-2</v>
      </c>
      <c r="H2820" s="2" t="str">
        <f t="shared" si="44"/>
        <v>EG_OCGTWR</v>
      </c>
    </row>
    <row r="2821" spans="1:8" x14ac:dyDescent="0.25">
      <c r="A2821" t="s">
        <v>16</v>
      </c>
      <c r="B2821" t="s">
        <v>6</v>
      </c>
      <c r="C2821" t="s">
        <v>11</v>
      </c>
      <c r="D2821" t="s">
        <v>369</v>
      </c>
      <c r="E2821">
        <v>2035</v>
      </c>
      <c r="F2821">
        <v>0</v>
      </c>
      <c r="G2821">
        <v>5.0999999999999997E-2</v>
      </c>
      <c r="H2821" s="2" t="str">
        <f t="shared" si="44"/>
        <v>EG_OCGTWR</v>
      </c>
    </row>
    <row r="2822" spans="1:8" x14ac:dyDescent="0.25">
      <c r="A2822" t="s">
        <v>16</v>
      </c>
      <c r="B2822" t="s">
        <v>6</v>
      </c>
      <c r="C2822" t="s">
        <v>11</v>
      </c>
      <c r="D2822" t="s">
        <v>369</v>
      </c>
      <c r="E2822">
        <v>2036</v>
      </c>
      <c r="F2822">
        <v>0</v>
      </c>
      <c r="G2822">
        <v>5.0999999999999997E-2</v>
      </c>
      <c r="H2822" s="2" t="str">
        <f t="shared" si="44"/>
        <v>EG_OCGTWR</v>
      </c>
    </row>
    <row r="2823" spans="1:8" x14ac:dyDescent="0.25">
      <c r="A2823" t="s">
        <v>16</v>
      </c>
      <c r="B2823" t="s">
        <v>6</v>
      </c>
      <c r="C2823" t="s">
        <v>11</v>
      </c>
      <c r="D2823" t="s">
        <v>369</v>
      </c>
      <c r="E2823">
        <v>2037</v>
      </c>
      <c r="F2823">
        <v>0</v>
      </c>
      <c r="G2823">
        <v>5.0999999999999997E-2</v>
      </c>
      <c r="H2823" s="2" t="str">
        <f t="shared" si="44"/>
        <v>EG_OCGTWR</v>
      </c>
    </row>
    <row r="2824" spans="1:8" x14ac:dyDescent="0.25">
      <c r="A2824" t="s">
        <v>16</v>
      </c>
      <c r="B2824" t="s">
        <v>6</v>
      </c>
      <c r="C2824" t="s">
        <v>11</v>
      </c>
      <c r="D2824" t="s">
        <v>369</v>
      </c>
      <c r="E2824">
        <v>2038</v>
      </c>
      <c r="F2824">
        <v>0</v>
      </c>
      <c r="G2824">
        <v>5.0999999999999997E-2</v>
      </c>
      <c r="H2824" s="2" t="str">
        <f t="shared" si="44"/>
        <v>EG_OCGTWR</v>
      </c>
    </row>
    <row r="2825" spans="1:8" x14ac:dyDescent="0.25">
      <c r="A2825" t="s">
        <v>16</v>
      </c>
      <c r="B2825" t="s">
        <v>6</v>
      </c>
      <c r="C2825" t="s">
        <v>11</v>
      </c>
      <c r="D2825" t="s">
        <v>369</v>
      </c>
      <c r="E2825">
        <v>2039</v>
      </c>
      <c r="F2825">
        <v>0</v>
      </c>
      <c r="G2825">
        <v>5.0999999999999997E-2</v>
      </c>
      <c r="H2825" s="2" t="str">
        <f t="shared" si="44"/>
        <v>EG_OCGTWR</v>
      </c>
    </row>
    <row r="2826" spans="1:8" x14ac:dyDescent="0.25">
      <c r="A2826" t="s">
        <v>16</v>
      </c>
      <c r="B2826" t="s">
        <v>6</v>
      </c>
      <c r="C2826" t="s">
        <v>11</v>
      </c>
      <c r="D2826" t="s">
        <v>369</v>
      </c>
      <c r="E2826">
        <v>2040</v>
      </c>
      <c r="F2826">
        <v>0</v>
      </c>
      <c r="G2826">
        <v>5.0999999999999997E-2</v>
      </c>
      <c r="H2826" s="2" t="str">
        <f t="shared" si="44"/>
        <v>EG_OCGTWR</v>
      </c>
    </row>
    <row r="2827" spans="1:8" x14ac:dyDescent="0.25">
      <c r="A2827" t="s">
        <v>16</v>
      </c>
      <c r="B2827" t="s">
        <v>6</v>
      </c>
      <c r="C2827" t="s">
        <v>11</v>
      </c>
      <c r="D2827" t="s">
        <v>369</v>
      </c>
      <c r="E2827">
        <v>2041</v>
      </c>
      <c r="F2827">
        <v>0</v>
      </c>
      <c r="G2827">
        <v>5.0999999999999997E-2</v>
      </c>
      <c r="H2827" s="2" t="str">
        <f t="shared" si="44"/>
        <v>EG_OCGTWR</v>
      </c>
    </row>
    <row r="2828" spans="1:8" x14ac:dyDescent="0.25">
      <c r="A2828" t="s">
        <v>16</v>
      </c>
      <c r="B2828" t="s">
        <v>6</v>
      </c>
      <c r="C2828" t="s">
        <v>11</v>
      </c>
      <c r="D2828" t="s">
        <v>368</v>
      </c>
      <c r="E2828">
        <v>2024</v>
      </c>
      <c r="F2828">
        <v>0</v>
      </c>
      <c r="G2828">
        <v>0</v>
      </c>
      <c r="H2828" s="2" t="str">
        <f t="shared" si="44"/>
        <v>EG_OCGTWR</v>
      </c>
    </row>
    <row r="2829" spans="1:8" x14ac:dyDescent="0.25">
      <c r="A2829" t="s">
        <v>16</v>
      </c>
      <c r="B2829" t="s">
        <v>6</v>
      </c>
      <c r="C2829" t="s">
        <v>11</v>
      </c>
      <c r="D2829" t="s">
        <v>368</v>
      </c>
      <c r="E2829">
        <v>2025</v>
      </c>
      <c r="F2829">
        <v>0</v>
      </c>
      <c r="G2829">
        <v>0</v>
      </c>
      <c r="H2829" s="2" t="str">
        <f t="shared" si="44"/>
        <v>EG_OCGTWR</v>
      </c>
    </row>
    <row r="2830" spans="1:8" x14ac:dyDescent="0.25">
      <c r="A2830" t="s">
        <v>16</v>
      </c>
      <c r="B2830" t="s">
        <v>6</v>
      </c>
      <c r="C2830" t="s">
        <v>11</v>
      </c>
      <c r="D2830" t="s">
        <v>368</v>
      </c>
      <c r="E2830">
        <v>2026</v>
      </c>
      <c r="F2830">
        <v>0</v>
      </c>
      <c r="G2830">
        <v>0</v>
      </c>
      <c r="H2830" s="2" t="str">
        <f t="shared" si="44"/>
        <v>EG_OCGTWR</v>
      </c>
    </row>
    <row r="2831" spans="1:8" x14ac:dyDescent="0.25">
      <c r="A2831" t="s">
        <v>16</v>
      </c>
      <c r="B2831" t="s">
        <v>6</v>
      </c>
      <c r="C2831" t="s">
        <v>11</v>
      </c>
      <c r="D2831" t="s">
        <v>368</v>
      </c>
      <c r="E2831">
        <v>2027</v>
      </c>
      <c r="F2831">
        <v>0</v>
      </c>
      <c r="G2831">
        <v>0.39700000000000002</v>
      </c>
      <c r="H2831" s="2" t="str">
        <f t="shared" si="44"/>
        <v>EG_OCGTWR</v>
      </c>
    </row>
    <row r="2832" spans="1:8" x14ac:dyDescent="0.25">
      <c r="A2832" t="s">
        <v>16</v>
      </c>
      <c r="B2832" t="s">
        <v>6</v>
      </c>
      <c r="C2832" t="s">
        <v>11</v>
      </c>
      <c r="D2832" t="s">
        <v>368</v>
      </c>
      <c r="E2832">
        <v>2028</v>
      </c>
      <c r="F2832">
        <v>0</v>
      </c>
      <c r="G2832">
        <v>0.39700000000000002</v>
      </c>
      <c r="H2832" s="2" t="str">
        <f t="shared" si="44"/>
        <v>EG_OCGTWR</v>
      </c>
    </row>
    <row r="2833" spans="1:8" x14ac:dyDescent="0.25">
      <c r="A2833" t="s">
        <v>16</v>
      </c>
      <c r="B2833" t="s">
        <v>6</v>
      </c>
      <c r="C2833" t="s">
        <v>11</v>
      </c>
      <c r="D2833" t="s">
        <v>368</v>
      </c>
      <c r="E2833">
        <v>2029</v>
      </c>
      <c r="F2833">
        <v>0</v>
      </c>
      <c r="G2833">
        <v>0.39700000000000002</v>
      </c>
      <c r="H2833" s="2" t="str">
        <f t="shared" si="44"/>
        <v>EG_OCGTWR</v>
      </c>
    </row>
    <row r="2834" spans="1:8" x14ac:dyDescent="0.25">
      <c r="A2834" t="s">
        <v>16</v>
      </c>
      <c r="B2834" t="s">
        <v>6</v>
      </c>
      <c r="C2834" t="s">
        <v>11</v>
      </c>
      <c r="D2834" t="s">
        <v>368</v>
      </c>
      <c r="E2834">
        <v>2030</v>
      </c>
      <c r="F2834">
        <v>0</v>
      </c>
      <c r="G2834">
        <v>0.39700000000000002</v>
      </c>
      <c r="H2834" s="2" t="str">
        <f t="shared" si="44"/>
        <v>EG_OCGTWR</v>
      </c>
    </row>
    <row r="2835" spans="1:8" x14ac:dyDescent="0.25">
      <c r="A2835" t="s">
        <v>16</v>
      </c>
      <c r="B2835" t="s">
        <v>6</v>
      </c>
      <c r="C2835" t="s">
        <v>11</v>
      </c>
      <c r="D2835" t="s">
        <v>368</v>
      </c>
      <c r="E2835">
        <v>2031</v>
      </c>
      <c r="F2835">
        <v>0</v>
      </c>
      <c r="G2835">
        <v>0.39700000000000002</v>
      </c>
      <c r="H2835" s="2" t="str">
        <f t="shared" si="44"/>
        <v>EG_OCGTWR</v>
      </c>
    </row>
    <row r="2836" spans="1:8" x14ac:dyDescent="0.25">
      <c r="A2836" t="s">
        <v>16</v>
      </c>
      <c r="B2836" t="s">
        <v>6</v>
      </c>
      <c r="C2836" t="s">
        <v>11</v>
      </c>
      <c r="D2836" t="s">
        <v>368</v>
      </c>
      <c r="E2836">
        <v>2032</v>
      </c>
      <c r="F2836">
        <v>0</v>
      </c>
      <c r="G2836">
        <v>0.39700000000000002</v>
      </c>
      <c r="H2836" s="2" t="str">
        <f t="shared" si="44"/>
        <v>EG_OCGTWR</v>
      </c>
    </row>
    <row r="2837" spans="1:8" x14ac:dyDescent="0.25">
      <c r="A2837" t="s">
        <v>16</v>
      </c>
      <c r="B2837" t="s">
        <v>6</v>
      </c>
      <c r="C2837" t="s">
        <v>11</v>
      </c>
      <c r="D2837" t="s">
        <v>368</v>
      </c>
      <c r="E2837">
        <v>2033</v>
      </c>
      <c r="F2837">
        <v>0</v>
      </c>
      <c r="G2837">
        <v>0.39700000000000002</v>
      </c>
      <c r="H2837" s="2" t="str">
        <f t="shared" si="44"/>
        <v>EG_OCGTWR</v>
      </c>
    </row>
    <row r="2838" spans="1:8" x14ac:dyDescent="0.25">
      <c r="A2838" t="s">
        <v>16</v>
      </c>
      <c r="B2838" t="s">
        <v>6</v>
      </c>
      <c r="C2838" t="s">
        <v>11</v>
      </c>
      <c r="D2838" t="s">
        <v>368</v>
      </c>
      <c r="E2838">
        <v>2034</v>
      </c>
      <c r="F2838">
        <v>0</v>
      </c>
      <c r="G2838">
        <v>0.39700000000000002</v>
      </c>
      <c r="H2838" s="2" t="str">
        <f t="shared" si="44"/>
        <v>EG_OCGTWR</v>
      </c>
    </row>
    <row r="2839" spans="1:8" x14ac:dyDescent="0.25">
      <c r="A2839" t="s">
        <v>16</v>
      </c>
      <c r="B2839" t="s">
        <v>6</v>
      </c>
      <c r="C2839" t="s">
        <v>11</v>
      </c>
      <c r="D2839" t="s">
        <v>368</v>
      </c>
      <c r="E2839">
        <v>2035</v>
      </c>
      <c r="F2839">
        <v>0</v>
      </c>
      <c r="G2839">
        <v>0.39700000000000002</v>
      </c>
      <c r="H2839" s="2" t="str">
        <f t="shared" si="44"/>
        <v>EG_OCGTWR</v>
      </c>
    </row>
    <row r="2840" spans="1:8" x14ac:dyDescent="0.25">
      <c r="A2840" t="s">
        <v>16</v>
      </c>
      <c r="B2840" t="s">
        <v>6</v>
      </c>
      <c r="C2840" t="s">
        <v>11</v>
      </c>
      <c r="D2840" t="s">
        <v>368</v>
      </c>
      <c r="E2840">
        <v>2036</v>
      </c>
      <c r="F2840">
        <v>0</v>
      </c>
      <c r="G2840">
        <v>0.39700000000000002</v>
      </c>
      <c r="H2840" s="2" t="str">
        <f t="shared" si="44"/>
        <v>EG_OCGTWR</v>
      </c>
    </row>
    <row r="2841" spans="1:8" x14ac:dyDescent="0.25">
      <c r="A2841" t="s">
        <v>16</v>
      </c>
      <c r="B2841" t="s">
        <v>6</v>
      </c>
      <c r="C2841" t="s">
        <v>11</v>
      </c>
      <c r="D2841" t="s">
        <v>368</v>
      </c>
      <c r="E2841">
        <v>2037</v>
      </c>
      <c r="F2841">
        <v>0</v>
      </c>
      <c r="G2841">
        <v>0.39700000000000002</v>
      </c>
      <c r="H2841" s="2" t="str">
        <f t="shared" si="44"/>
        <v>EG_OCGTWR</v>
      </c>
    </row>
    <row r="2842" spans="1:8" x14ac:dyDescent="0.25">
      <c r="A2842" t="s">
        <v>16</v>
      </c>
      <c r="B2842" t="s">
        <v>6</v>
      </c>
      <c r="C2842" t="s">
        <v>11</v>
      </c>
      <c r="D2842" t="s">
        <v>368</v>
      </c>
      <c r="E2842">
        <v>2038</v>
      </c>
      <c r="F2842">
        <v>0</v>
      </c>
      <c r="G2842">
        <v>0.39700000000000002</v>
      </c>
      <c r="H2842" s="2" t="str">
        <f t="shared" si="44"/>
        <v>EG_OCGTWR</v>
      </c>
    </row>
    <row r="2843" spans="1:8" x14ac:dyDescent="0.25">
      <c r="A2843" t="s">
        <v>16</v>
      </c>
      <c r="B2843" t="s">
        <v>6</v>
      </c>
      <c r="C2843" t="s">
        <v>11</v>
      </c>
      <c r="D2843" t="s">
        <v>368</v>
      </c>
      <c r="E2843">
        <v>2039</v>
      </c>
      <c r="F2843">
        <v>0</v>
      </c>
      <c r="G2843">
        <v>0.39700000000000002</v>
      </c>
      <c r="H2843" s="2" t="str">
        <f t="shared" si="44"/>
        <v>EG_OCGTWR</v>
      </c>
    </row>
    <row r="2844" spans="1:8" x14ac:dyDescent="0.25">
      <c r="A2844" t="s">
        <v>16</v>
      </c>
      <c r="B2844" t="s">
        <v>6</v>
      </c>
      <c r="C2844" t="s">
        <v>11</v>
      </c>
      <c r="D2844" t="s">
        <v>368</v>
      </c>
      <c r="E2844">
        <v>2040</v>
      </c>
      <c r="F2844">
        <v>0</v>
      </c>
      <c r="G2844">
        <v>0.39700000000000002</v>
      </c>
      <c r="H2844" s="2" t="str">
        <f t="shared" si="44"/>
        <v>EG_OCGTWR</v>
      </c>
    </row>
    <row r="2845" spans="1:8" x14ac:dyDescent="0.25">
      <c r="A2845" t="s">
        <v>16</v>
      </c>
      <c r="B2845" t="s">
        <v>6</v>
      </c>
      <c r="C2845" t="s">
        <v>11</v>
      </c>
      <c r="D2845" t="s">
        <v>368</v>
      </c>
      <c r="E2845">
        <v>2041</v>
      </c>
      <c r="F2845">
        <v>0</v>
      </c>
      <c r="G2845">
        <v>0.39700000000000002</v>
      </c>
      <c r="H2845" s="2" t="str">
        <f t="shared" si="44"/>
        <v>EG_OCGTWR</v>
      </c>
    </row>
    <row r="2846" spans="1:8" x14ac:dyDescent="0.25">
      <c r="A2846" t="s">
        <v>16</v>
      </c>
      <c r="B2846" t="s">
        <v>6</v>
      </c>
      <c r="C2846" t="s">
        <v>11</v>
      </c>
      <c r="D2846" t="s">
        <v>367</v>
      </c>
      <c r="E2846">
        <v>2024</v>
      </c>
      <c r="F2846">
        <v>0</v>
      </c>
      <c r="G2846">
        <v>0</v>
      </c>
      <c r="H2846" s="2" t="str">
        <f t="shared" si="44"/>
        <v>EG_OCGTWR</v>
      </c>
    </row>
    <row r="2847" spans="1:8" x14ac:dyDescent="0.25">
      <c r="A2847" t="s">
        <v>16</v>
      </c>
      <c r="B2847" t="s">
        <v>6</v>
      </c>
      <c r="C2847" t="s">
        <v>11</v>
      </c>
      <c r="D2847" t="s">
        <v>367</v>
      </c>
      <c r="E2847">
        <v>2025</v>
      </c>
      <c r="F2847">
        <v>0</v>
      </c>
      <c r="G2847">
        <v>0</v>
      </c>
      <c r="H2847" s="2" t="str">
        <f t="shared" si="44"/>
        <v>EG_OCGTWR</v>
      </c>
    </row>
    <row r="2848" spans="1:8" x14ac:dyDescent="0.25">
      <c r="A2848" t="s">
        <v>16</v>
      </c>
      <c r="B2848" t="s">
        <v>6</v>
      </c>
      <c r="C2848" t="s">
        <v>11</v>
      </c>
      <c r="D2848" t="s">
        <v>367</v>
      </c>
      <c r="E2848">
        <v>2026</v>
      </c>
      <c r="F2848">
        <v>0</v>
      </c>
      <c r="G2848">
        <v>0</v>
      </c>
      <c r="H2848" s="2" t="str">
        <f t="shared" si="44"/>
        <v>EG_OCGTWR</v>
      </c>
    </row>
    <row r="2849" spans="1:8" x14ac:dyDescent="0.25">
      <c r="A2849" t="s">
        <v>16</v>
      </c>
      <c r="B2849" t="s">
        <v>6</v>
      </c>
      <c r="C2849" t="s">
        <v>11</v>
      </c>
      <c r="D2849" t="s">
        <v>367</v>
      </c>
      <c r="E2849">
        <v>2027</v>
      </c>
      <c r="F2849">
        <v>0</v>
      </c>
      <c r="G2849">
        <v>7.0000000000000001E-3</v>
      </c>
      <c r="H2849" s="2" t="str">
        <f t="shared" si="44"/>
        <v>EG_OCGTWR</v>
      </c>
    </row>
    <row r="2850" spans="1:8" x14ac:dyDescent="0.25">
      <c r="A2850" t="s">
        <v>16</v>
      </c>
      <c r="B2850" t="s">
        <v>6</v>
      </c>
      <c r="C2850" t="s">
        <v>11</v>
      </c>
      <c r="D2850" t="s">
        <v>367</v>
      </c>
      <c r="E2850">
        <v>2028</v>
      </c>
      <c r="F2850">
        <v>0</v>
      </c>
      <c r="G2850">
        <v>7.0000000000000001E-3</v>
      </c>
      <c r="H2850" s="2" t="str">
        <f t="shared" si="44"/>
        <v>EG_OCGTWR</v>
      </c>
    </row>
    <row r="2851" spans="1:8" x14ac:dyDescent="0.25">
      <c r="A2851" t="s">
        <v>16</v>
      </c>
      <c r="B2851" t="s">
        <v>6</v>
      </c>
      <c r="C2851" t="s">
        <v>11</v>
      </c>
      <c r="D2851" t="s">
        <v>367</v>
      </c>
      <c r="E2851">
        <v>2029</v>
      </c>
      <c r="F2851">
        <v>0</v>
      </c>
      <c r="G2851">
        <v>7.0000000000000001E-3</v>
      </c>
      <c r="H2851" s="2" t="str">
        <f t="shared" si="44"/>
        <v>EG_OCGTWR</v>
      </c>
    </row>
    <row r="2852" spans="1:8" x14ac:dyDescent="0.25">
      <c r="A2852" t="s">
        <v>16</v>
      </c>
      <c r="B2852" t="s">
        <v>6</v>
      </c>
      <c r="C2852" t="s">
        <v>11</v>
      </c>
      <c r="D2852" t="s">
        <v>367</v>
      </c>
      <c r="E2852">
        <v>2030</v>
      </c>
      <c r="F2852">
        <v>0</v>
      </c>
      <c r="G2852">
        <v>7.0000000000000001E-3</v>
      </c>
      <c r="H2852" s="2" t="str">
        <f t="shared" si="44"/>
        <v>EG_OCGTWR</v>
      </c>
    </row>
    <row r="2853" spans="1:8" x14ac:dyDescent="0.25">
      <c r="A2853" t="s">
        <v>16</v>
      </c>
      <c r="B2853" t="s">
        <v>6</v>
      </c>
      <c r="C2853" t="s">
        <v>11</v>
      </c>
      <c r="D2853" t="s">
        <v>367</v>
      </c>
      <c r="E2853">
        <v>2031</v>
      </c>
      <c r="F2853">
        <v>0</v>
      </c>
      <c r="G2853">
        <v>7.0000000000000001E-3</v>
      </c>
      <c r="H2853" s="2" t="str">
        <f t="shared" si="44"/>
        <v>EG_OCGTWR</v>
      </c>
    </row>
    <row r="2854" spans="1:8" x14ac:dyDescent="0.25">
      <c r="A2854" t="s">
        <v>16</v>
      </c>
      <c r="B2854" t="s">
        <v>6</v>
      </c>
      <c r="C2854" t="s">
        <v>11</v>
      </c>
      <c r="D2854" t="s">
        <v>367</v>
      </c>
      <c r="E2854">
        <v>2032</v>
      </c>
      <c r="F2854">
        <v>0</v>
      </c>
      <c r="G2854">
        <v>7.0000000000000001E-3</v>
      </c>
      <c r="H2854" s="2" t="str">
        <f t="shared" si="44"/>
        <v>EG_OCGTWR</v>
      </c>
    </row>
    <row r="2855" spans="1:8" x14ac:dyDescent="0.25">
      <c r="A2855" t="s">
        <v>16</v>
      </c>
      <c r="B2855" t="s">
        <v>6</v>
      </c>
      <c r="C2855" t="s">
        <v>11</v>
      </c>
      <c r="D2855" t="s">
        <v>367</v>
      </c>
      <c r="E2855">
        <v>2033</v>
      </c>
      <c r="F2855">
        <v>0</v>
      </c>
      <c r="G2855">
        <v>7.0000000000000001E-3</v>
      </c>
      <c r="H2855" s="2" t="str">
        <f t="shared" si="44"/>
        <v>EG_OCGTWR</v>
      </c>
    </row>
    <row r="2856" spans="1:8" x14ac:dyDescent="0.25">
      <c r="A2856" t="s">
        <v>16</v>
      </c>
      <c r="B2856" t="s">
        <v>6</v>
      </c>
      <c r="C2856" t="s">
        <v>11</v>
      </c>
      <c r="D2856" t="s">
        <v>367</v>
      </c>
      <c r="E2856">
        <v>2034</v>
      </c>
      <c r="F2856">
        <v>0</v>
      </c>
      <c r="G2856">
        <v>7.0000000000000001E-3</v>
      </c>
      <c r="H2856" s="2" t="str">
        <f t="shared" si="44"/>
        <v>EG_OCGTWR</v>
      </c>
    </row>
    <row r="2857" spans="1:8" x14ac:dyDescent="0.25">
      <c r="A2857" t="s">
        <v>16</v>
      </c>
      <c r="B2857" t="s">
        <v>6</v>
      </c>
      <c r="C2857" t="s">
        <v>11</v>
      </c>
      <c r="D2857" t="s">
        <v>367</v>
      </c>
      <c r="E2857">
        <v>2035</v>
      </c>
      <c r="F2857">
        <v>0</v>
      </c>
      <c r="G2857">
        <v>7.0000000000000001E-3</v>
      </c>
      <c r="H2857" s="2" t="str">
        <f t="shared" si="44"/>
        <v>EG_OCGTWR</v>
      </c>
    </row>
    <row r="2858" spans="1:8" x14ac:dyDescent="0.25">
      <c r="A2858" t="s">
        <v>16</v>
      </c>
      <c r="B2858" t="s">
        <v>6</v>
      </c>
      <c r="C2858" t="s">
        <v>11</v>
      </c>
      <c r="D2858" t="s">
        <v>367</v>
      </c>
      <c r="E2858">
        <v>2036</v>
      </c>
      <c r="F2858">
        <v>0</v>
      </c>
      <c r="G2858">
        <v>7.0000000000000001E-3</v>
      </c>
      <c r="H2858" s="2" t="str">
        <f t="shared" si="44"/>
        <v>EG_OCGTWR</v>
      </c>
    </row>
    <row r="2859" spans="1:8" x14ac:dyDescent="0.25">
      <c r="A2859" t="s">
        <v>16</v>
      </c>
      <c r="B2859" t="s">
        <v>6</v>
      </c>
      <c r="C2859" t="s">
        <v>11</v>
      </c>
      <c r="D2859" t="s">
        <v>367</v>
      </c>
      <c r="E2859">
        <v>2037</v>
      </c>
      <c r="F2859">
        <v>0</v>
      </c>
      <c r="G2859">
        <v>7.0000000000000001E-3</v>
      </c>
      <c r="H2859" s="2" t="str">
        <f t="shared" si="44"/>
        <v>EG_OCGTWR</v>
      </c>
    </row>
    <row r="2860" spans="1:8" x14ac:dyDescent="0.25">
      <c r="A2860" t="s">
        <v>16</v>
      </c>
      <c r="B2860" t="s">
        <v>6</v>
      </c>
      <c r="C2860" t="s">
        <v>11</v>
      </c>
      <c r="D2860" t="s">
        <v>367</v>
      </c>
      <c r="E2860">
        <v>2038</v>
      </c>
      <c r="F2860">
        <v>0</v>
      </c>
      <c r="G2860">
        <v>7.0000000000000001E-3</v>
      </c>
      <c r="H2860" s="2" t="str">
        <f t="shared" si="44"/>
        <v>EG_OCGTWR</v>
      </c>
    </row>
    <row r="2861" spans="1:8" x14ac:dyDescent="0.25">
      <c r="A2861" t="s">
        <v>16</v>
      </c>
      <c r="B2861" t="s">
        <v>6</v>
      </c>
      <c r="C2861" t="s">
        <v>11</v>
      </c>
      <c r="D2861" t="s">
        <v>367</v>
      </c>
      <c r="E2861">
        <v>2039</v>
      </c>
      <c r="F2861">
        <v>0</v>
      </c>
      <c r="G2861">
        <v>7.0000000000000001E-3</v>
      </c>
      <c r="H2861" s="2" t="str">
        <f t="shared" si="44"/>
        <v>EG_OCGTWR</v>
      </c>
    </row>
    <row r="2862" spans="1:8" x14ac:dyDescent="0.25">
      <c r="A2862" t="s">
        <v>16</v>
      </c>
      <c r="B2862" t="s">
        <v>6</v>
      </c>
      <c r="C2862" t="s">
        <v>11</v>
      </c>
      <c r="D2862" t="s">
        <v>367</v>
      </c>
      <c r="E2862">
        <v>2040</v>
      </c>
      <c r="F2862">
        <v>0</v>
      </c>
      <c r="G2862">
        <v>7.0000000000000001E-3</v>
      </c>
      <c r="H2862" s="2" t="str">
        <f t="shared" si="44"/>
        <v>EG_OCGTWR</v>
      </c>
    </row>
    <row r="2863" spans="1:8" x14ac:dyDescent="0.25">
      <c r="A2863" t="s">
        <v>16</v>
      </c>
      <c r="B2863" t="s">
        <v>6</v>
      </c>
      <c r="C2863" t="s">
        <v>11</v>
      </c>
      <c r="D2863" t="s">
        <v>367</v>
      </c>
      <c r="E2863">
        <v>2041</v>
      </c>
      <c r="F2863">
        <v>0</v>
      </c>
      <c r="G2863">
        <v>7.0000000000000001E-3</v>
      </c>
      <c r="H2863" s="2" t="str">
        <f t="shared" si="44"/>
        <v>EG_OCGTWR</v>
      </c>
    </row>
    <row r="2864" spans="1:8" x14ac:dyDescent="0.25">
      <c r="A2864" t="s">
        <v>16</v>
      </c>
      <c r="B2864" t="s">
        <v>6</v>
      </c>
      <c r="C2864" t="s">
        <v>9</v>
      </c>
      <c r="D2864" t="s">
        <v>366</v>
      </c>
      <c r="E2864">
        <v>2024</v>
      </c>
      <c r="F2864">
        <v>0</v>
      </c>
      <c r="G2864">
        <v>0</v>
      </c>
      <c r="H2864" s="2" t="str">
        <f t="shared" si="44"/>
        <v>EG_OCGTNER</v>
      </c>
    </row>
    <row r="2865" spans="1:8" x14ac:dyDescent="0.25">
      <c r="A2865" t="s">
        <v>16</v>
      </c>
      <c r="B2865" t="s">
        <v>6</v>
      </c>
      <c r="C2865" t="s">
        <v>9</v>
      </c>
      <c r="D2865" t="s">
        <v>366</v>
      </c>
      <c r="E2865">
        <v>2025</v>
      </c>
      <c r="F2865">
        <v>0</v>
      </c>
      <c r="G2865">
        <v>0</v>
      </c>
      <c r="H2865" s="2" t="str">
        <f t="shared" si="44"/>
        <v>EG_OCGTNER</v>
      </c>
    </row>
    <row r="2866" spans="1:8" x14ac:dyDescent="0.25">
      <c r="A2866" t="s">
        <v>16</v>
      </c>
      <c r="B2866" t="s">
        <v>6</v>
      </c>
      <c r="C2866" t="s">
        <v>9</v>
      </c>
      <c r="D2866" t="s">
        <v>366</v>
      </c>
      <c r="E2866">
        <v>2026</v>
      </c>
      <c r="F2866">
        <v>0</v>
      </c>
      <c r="G2866">
        <v>0</v>
      </c>
      <c r="H2866" s="2" t="str">
        <f t="shared" si="44"/>
        <v>EG_OCGTNER</v>
      </c>
    </row>
    <row r="2867" spans="1:8" x14ac:dyDescent="0.25">
      <c r="A2867" t="s">
        <v>16</v>
      </c>
      <c r="B2867" t="s">
        <v>6</v>
      </c>
      <c r="C2867" t="s">
        <v>9</v>
      </c>
      <c r="D2867" t="s">
        <v>366</v>
      </c>
      <c r="E2867">
        <v>2027</v>
      </c>
      <c r="F2867">
        <v>0</v>
      </c>
      <c r="G2867">
        <v>0.107</v>
      </c>
      <c r="H2867" s="2" t="str">
        <f t="shared" si="44"/>
        <v>EG_OCGTNER</v>
      </c>
    </row>
    <row r="2868" spans="1:8" x14ac:dyDescent="0.25">
      <c r="A2868" t="s">
        <v>16</v>
      </c>
      <c r="B2868" t="s">
        <v>6</v>
      </c>
      <c r="C2868" t="s">
        <v>9</v>
      </c>
      <c r="D2868" t="s">
        <v>366</v>
      </c>
      <c r="E2868">
        <v>2028</v>
      </c>
      <c r="F2868">
        <v>0</v>
      </c>
      <c r="G2868">
        <v>0.107</v>
      </c>
      <c r="H2868" s="2" t="str">
        <f t="shared" si="44"/>
        <v>EG_OCGTNER</v>
      </c>
    </row>
    <row r="2869" spans="1:8" x14ac:dyDescent="0.25">
      <c r="A2869" t="s">
        <v>16</v>
      </c>
      <c r="B2869" t="s">
        <v>6</v>
      </c>
      <c r="C2869" t="s">
        <v>9</v>
      </c>
      <c r="D2869" t="s">
        <v>366</v>
      </c>
      <c r="E2869">
        <v>2029</v>
      </c>
      <c r="F2869">
        <v>0</v>
      </c>
      <c r="G2869">
        <v>0.107</v>
      </c>
      <c r="H2869" s="2" t="str">
        <f t="shared" si="44"/>
        <v>EG_OCGTNER</v>
      </c>
    </row>
    <row r="2870" spans="1:8" x14ac:dyDescent="0.25">
      <c r="A2870" t="s">
        <v>16</v>
      </c>
      <c r="B2870" t="s">
        <v>6</v>
      </c>
      <c r="C2870" t="s">
        <v>9</v>
      </c>
      <c r="D2870" t="s">
        <v>366</v>
      </c>
      <c r="E2870">
        <v>2030</v>
      </c>
      <c r="F2870">
        <v>0</v>
      </c>
      <c r="G2870">
        <v>0.107</v>
      </c>
      <c r="H2870" s="2" t="str">
        <f t="shared" si="44"/>
        <v>EG_OCGTNER</v>
      </c>
    </row>
    <row r="2871" spans="1:8" x14ac:dyDescent="0.25">
      <c r="A2871" t="s">
        <v>16</v>
      </c>
      <c r="B2871" t="s">
        <v>6</v>
      </c>
      <c r="C2871" t="s">
        <v>9</v>
      </c>
      <c r="D2871" t="s">
        <v>366</v>
      </c>
      <c r="E2871">
        <v>2031</v>
      </c>
      <c r="F2871">
        <v>0</v>
      </c>
      <c r="G2871">
        <v>0.107</v>
      </c>
      <c r="H2871" s="2" t="str">
        <f t="shared" si="44"/>
        <v>EG_OCGTNER</v>
      </c>
    </row>
    <row r="2872" spans="1:8" x14ac:dyDescent="0.25">
      <c r="A2872" t="s">
        <v>16</v>
      </c>
      <c r="B2872" t="s">
        <v>6</v>
      </c>
      <c r="C2872" t="s">
        <v>9</v>
      </c>
      <c r="D2872" t="s">
        <v>366</v>
      </c>
      <c r="E2872">
        <v>2032</v>
      </c>
      <c r="F2872">
        <v>0</v>
      </c>
      <c r="G2872">
        <v>0.107</v>
      </c>
      <c r="H2872" s="2" t="str">
        <f t="shared" si="44"/>
        <v>EG_OCGTNER</v>
      </c>
    </row>
    <row r="2873" spans="1:8" x14ac:dyDescent="0.25">
      <c r="A2873" t="s">
        <v>16</v>
      </c>
      <c r="B2873" t="s">
        <v>6</v>
      </c>
      <c r="C2873" t="s">
        <v>9</v>
      </c>
      <c r="D2873" t="s">
        <v>366</v>
      </c>
      <c r="E2873">
        <v>2033</v>
      </c>
      <c r="F2873">
        <v>0</v>
      </c>
      <c r="G2873">
        <v>0.107</v>
      </c>
      <c r="H2873" s="2" t="str">
        <f t="shared" si="44"/>
        <v>EG_OCGTNER</v>
      </c>
    </row>
    <row r="2874" spans="1:8" x14ac:dyDescent="0.25">
      <c r="A2874" t="s">
        <v>16</v>
      </c>
      <c r="B2874" t="s">
        <v>6</v>
      </c>
      <c r="C2874" t="s">
        <v>9</v>
      </c>
      <c r="D2874" t="s">
        <v>366</v>
      </c>
      <c r="E2874">
        <v>2034</v>
      </c>
      <c r="F2874">
        <v>0</v>
      </c>
      <c r="G2874">
        <v>0.107</v>
      </c>
      <c r="H2874" s="2" t="str">
        <f t="shared" si="44"/>
        <v>EG_OCGTNER</v>
      </c>
    </row>
    <row r="2875" spans="1:8" x14ac:dyDescent="0.25">
      <c r="A2875" t="s">
        <v>16</v>
      </c>
      <c r="B2875" t="s">
        <v>6</v>
      </c>
      <c r="C2875" t="s">
        <v>9</v>
      </c>
      <c r="D2875" t="s">
        <v>366</v>
      </c>
      <c r="E2875">
        <v>2035</v>
      </c>
      <c r="F2875">
        <v>0</v>
      </c>
      <c r="G2875">
        <v>0.107</v>
      </c>
      <c r="H2875" s="2" t="str">
        <f t="shared" si="44"/>
        <v>EG_OCGTNER</v>
      </c>
    </row>
    <row r="2876" spans="1:8" x14ac:dyDescent="0.25">
      <c r="A2876" t="s">
        <v>16</v>
      </c>
      <c r="B2876" t="s">
        <v>6</v>
      </c>
      <c r="C2876" t="s">
        <v>9</v>
      </c>
      <c r="D2876" t="s">
        <v>366</v>
      </c>
      <c r="E2876">
        <v>2036</v>
      </c>
      <c r="F2876">
        <v>0</v>
      </c>
      <c r="G2876">
        <v>0.107</v>
      </c>
      <c r="H2876" s="2" t="str">
        <f t="shared" si="44"/>
        <v>EG_OCGTNER</v>
      </c>
    </row>
    <row r="2877" spans="1:8" x14ac:dyDescent="0.25">
      <c r="A2877" t="s">
        <v>16</v>
      </c>
      <c r="B2877" t="s">
        <v>6</v>
      </c>
      <c r="C2877" t="s">
        <v>9</v>
      </c>
      <c r="D2877" t="s">
        <v>366</v>
      </c>
      <c r="E2877">
        <v>2037</v>
      </c>
      <c r="F2877">
        <v>0</v>
      </c>
      <c r="G2877">
        <v>0.107</v>
      </c>
      <c r="H2877" s="2" t="str">
        <f t="shared" si="44"/>
        <v>EG_OCGTNER</v>
      </c>
    </row>
    <row r="2878" spans="1:8" x14ac:dyDescent="0.25">
      <c r="A2878" t="s">
        <v>16</v>
      </c>
      <c r="B2878" t="s">
        <v>6</v>
      </c>
      <c r="C2878" t="s">
        <v>9</v>
      </c>
      <c r="D2878" t="s">
        <v>366</v>
      </c>
      <c r="E2878">
        <v>2038</v>
      </c>
      <c r="F2878">
        <v>0</v>
      </c>
      <c r="G2878">
        <v>0.107</v>
      </c>
      <c r="H2878" s="2" t="str">
        <f t="shared" si="44"/>
        <v>EG_OCGTNER</v>
      </c>
    </row>
    <row r="2879" spans="1:8" x14ac:dyDescent="0.25">
      <c r="A2879" t="s">
        <v>16</v>
      </c>
      <c r="B2879" t="s">
        <v>6</v>
      </c>
      <c r="C2879" t="s">
        <v>9</v>
      </c>
      <c r="D2879" t="s">
        <v>366</v>
      </c>
      <c r="E2879">
        <v>2039</v>
      </c>
      <c r="F2879">
        <v>0</v>
      </c>
      <c r="G2879">
        <v>0.107</v>
      </c>
      <c r="H2879" s="2" t="str">
        <f t="shared" si="44"/>
        <v>EG_OCGTNER</v>
      </c>
    </row>
    <row r="2880" spans="1:8" x14ac:dyDescent="0.25">
      <c r="A2880" t="s">
        <v>16</v>
      </c>
      <c r="B2880" t="s">
        <v>6</v>
      </c>
      <c r="C2880" t="s">
        <v>9</v>
      </c>
      <c r="D2880" t="s">
        <v>366</v>
      </c>
      <c r="E2880">
        <v>2040</v>
      </c>
      <c r="F2880">
        <v>0</v>
      </c>
      <c r="G2880">
        <v>0.107</v>
      </c>
      <c r="H2880" s="2" t="str">
        <f t="shared" si="44"/>
        <v>EG_OCGTNER</v>
      </c>
    </row>
    <row r="2881" spans="1:8" x14ac:dyDescent="0.25">
      <c r="A2881" t="s">
        <v>16</v>
      </c>
      <c r="B2881" t="s">
        <v>6</v>
      </c>
      <c r="C2881" t="s">
        <v>9</v>
      </c>
      <c r="D2881" t="s">
        <v>366</v>
      </c>
      <c r="E2881">
        <v>2041</v>
      </c>
      <c r="F2881">
        <v>0</v>
      </c>
      <c r="G2881">
        <v>0.107</v>
      </c>
      <c r="H2881" s="2" t="str">
        <f t="shared" si="44"/>
        <v>EG_OCGTNER</v>
      </c>
    </row>
    <row r="2882" spans="1:8" x14ac:dyDescent="0.25">
      <c r="A2882" t="s">
        <v>16</v>
      </c>
      <c r="B2882" t="s">
        <v>6</v>
      </c>
      <c r="C2882" t="s">
        <v>9</v>
      </c>
      <c r="D2882" t="s">
        <v>365</v>
      </c>
      <c r="E2882">
        <v>2024</v>
      </c>
      <c r="F2882">
        <v>0</v>
      </c>
      <c r="G2882">
        <v>0</v>
      </c>
      <c r="H2882" s="2" t="str">
        <f t="shared" si="44"/>
        <v>EG_OCGTNER</v>
      </c>
    </row>
    <row r="2883" spans="1:8" x14ac:dyDescent="0.25">
      <c r="A2883" t="s">
        <v>16</v>
      </c>
      <c r="B2883" t="s">
        <v>6</v>
      </c>
      <c r="C2883" t="s">
        <v>9</v>
      </c>
      <c r="D2883" t="s">
        <v>365</v>
      </c>
      <c r="E2883">
        <v>2025</v>
      </c>
      <c r="F2883">
        <v>0</v>
      </c>
      <c r="G2883">
        <v>0</v>
      </c>
      <c r="H2883" s="2" t="str">
        <f t="shared" ref="H2883:H2946" si="45">_xlfn.CONCAT(A2883,C2883)</f>
        <v>EG_OCGTNER</v>
      </c>
    </row>
    <row r="2884" spans="1:8" x14ac:dyDescent="0.25">
      <c r="A2884" t="s">
        <v>16</v>
      </c>
      <c r="B2884" t="s">
        <v>6</v>
      </c>
      <c r="C2884" t="s">
        <v>9</v>
      </c>
      <c r="D2884" t="s">
        <v>365</v>
      </c>
      <c r="E2884">
        <v>2026</v>
      </c>
      <c r="F2884">
        <v>0</v>
      </c>
      <c r="G2884">
        <v>0</v>
      </c>
      <c r="H2884" s="2" t="str">
        <f t="shared" si="45"/>
        <v>EG_OCGTNER</v>
      </c>
    </row>
    <row r="2885" spans="1:8" x14ac:dyDescent="0.25">
      <c r="A2885" t="s">
        <v>16</v>
      </c>
      <c r="B2885" t="s">
        <v>6</v>
      </c>
      <c r="C2885" t="s">
        <v>9</v>
      </c>
      <c r="D2885" t="s">
        <v>365</v>
      </c>
      <c r="E2885">
        <v>2027</v>
      </c>
      <c r="F2885">
        <v>0</v>
      </c>
      <c r="G2885">
        <v>8.4000000000000005E-2</v>
      </c>
      <c r="H2885" s="2" t="str">
        <f t="shared" si="45"/>
        <v>EG_OCGTNER</v>
      </c>
    </row>
    <row r="2886" spans="1:8" x14ac:dyDescent="0.25">
      <c r="A2886" t="s">
        <v>16</v>
      </c>
      <c r="B2886" t="s">
        <v>6</v>
      </c>
      <c r="C2886" t="s">
        <v>9</v>
      </c>
      <c r="D2886" t="s">
        <v>365</v>
      </c>
      <c r="E2886">
        <v>2028</v>
      </c>
      <c r="F2886">
        <v>0</v>
      </c>
      <c r="G2886">
        <v>8.4000000000000005E-2</v>
      </c>
      <c r="H2886" s="2" t="str">
        <f t="shared" si="45"/>
        <v>EG_OCGTNER</v>
      </c>
    </row>
    <row r="2887" spans="1:8" x14ac:dyDescent="0.25">
      <c r="A2887" t="s">
        <v>16</v>
      </c>
      <c r="B2887" t="s">
        <v>6</v>
      </c>
      <c r="C2887" t="s">
        <v>9</v>
      </c>
      <c r="D2887" t="s">
        <v>365</v>
      </c>
      <c r="E2887">
        <v>2029</v>
      </c>
      <c r="F2887">
        <v>0</v>
      </c>
      <c r="G2887">
        <v>8.4000000000000005E-2</v>
      </c>
      <c r="H2887" s="2" t="str">
        <f t="shared" si="45"/>
        <v>EG_OCGTNER</v>
      </c>
    </row>
    <row r="2888" spans="1:8" x14ac:dyDescent="0.25">
      <c r="A2888" t="s">
        <v>16</v>
      </c>
      <c r="B2888" t="s">
        <v>6</v>
      </c>
      <c r="C2888" t="s">
        <v>9</v>
      </c>
      <c r="D2888" t="s">
        <v>365</v>
      </c>
      <c r="E2888">
        <v>2030</v>
      </c>
      <c r="F2888">
        <v>0</v>
      </c>
      <c r="G2888">
        <v>8.4000000000000005E-2</v>
      </c>
      <c r="H2888" s="2" t="str">
        <f t="shared" si="45"/>
        <v>EG_OCGTNER</v>
      </c>
    </row>
    <row r="2889" spans="1:8" x14ac:dyDescent="0.25">
      <c r="A2889" t="s">
        <v>16</v>
      </c>
      <c r="B2889" t="s">
        <v>6</v>
      </c>
      <c r="C2889" t="s">
        <v>9</v>
      </c>
      <c r="D2889" t="s">
        <v>365</v>
      </c>
      <c r="E2889">
        <v>2031</v>
      </c>
      <c r="F2889">
        <v>0</v>
      </c>
      <c r="G2889">
        <v>8.4000000000000005E-2</v>
      </c>
      <c r="H2889" s="2" t="str">
        <f t="shared" si="45"/>
        <v>EG_OCGTNER</v>
      </c>
    </row>
    <row r="2890" spans="1:8" x14ac:dyDescent="0.25">
      <c r="A2890" t="s">
        <v>16</v>
      </c>
      <c r="B2890" t="s">
        <v>6</v>
      </c>
      <c r="C2890" t="s">
        <v>9</v>
      </c>
      <c r="D2890" t="s">
        <v>365</v>
      </c>
      <c r="E2890">
        <v>2032</v>
      </c>
      <c r="F2890">
        <v>0</v>
      </c>
      <c r="G2890">
        <v>8.4000000000000005E-2</v>
      </c>
      <c r="H2890" s="2" t="str">
        <f t="shared" si="45"/>
        <v>EG_OCGTNER</v>
      </c>
    </row>
    <row r="2891" spans="1:8" x14ac:dyDescent="0.25">
      <c r="A2891" t="s">
        <v>16</v>
      </c>
      <c r="B2891" t="s">
        <v>6</v>
      </c>
      <c r="C2891" t="s">
        <v>9</v>
      </c>
      <c r="D2891" t="s">
        <v>365</v>
      </c>
      <c r="E2891">
        <v>2033</v>
      </c>
      <c r="F2891">
        <v>0</v>
      </c>
      <c r="G2891">
        <v>8.4000000000000005E-2</v>
      </c>
      <c r="H2891" s="2" t="str">
        <f t="shared" si="45"/>
        <v>EG_OCGTNER</v>
      </c>
    </row>
    <row r="2892" spans="1:8" x14ac:dyDescent="0.25">
      <c r="A2892" t="s">
        <v>16</v>
      </c>
      <c r="B2892" t="s">
        <v>6</v>
      </c>
      <c r="C2892" t="s">
        <v>9</v>
      </c>
      <c r="D2892" t="s">
        <v>365</v>
      </c>
      <c r="E2892">
        <v>2034</v>
      </c>
      <c r="F2892">
        <v>0</v>
      </c>
      <c r="G2892">
        <v>8.4000000000000005E-2</v>
      </c>
      <c r="H2892" s="2" t="str">
        <f t="shared" si="45"/>
        <v>EG_OCGTNER</v>
      </c>
    </row>
    <row r="2893" spans="1:8" x14ac:dyDescent="0.25">
      <c r="A2893" t="s">
        <v>16</v>
      </c>
      <c r="B2893" t="s">
        <v>6</v>
      </c>
      <c r="C2893" t="s">
        <v>9</v>
      </c>
      <c r="D2893" t="s">
        <v>365</v>
      </c>
      <c r="E2893">
        <v>2035</v>
      </c>
      <c r="F2893">
        <v>0</v>
      </c>
      <c r="G2893">
        <v>8.4000000000000005E-2</v>
      </c>
      <c r="H2893" s="2" t="str">
        <f t="shared" si="45"/>
        <v>EG_OCGTNER</v>
      </c>
    </row>
    <row r="2894" spans="1:8" x14ac:dyDescent="0.25">
      <c r="A2894" t="s">
        <v>16</v>
      </c>
      <c r="B2894" t="s">
        <v>6</v>
      </c>
      <c r="C2894" t="s">
        <v>9</v>
      </c>
      <c r="D2894" t="s">
        <v>365</v>
      </c>
      <c r="E2894">
        <v>2036</v>
      </c>
      <c r="F2894">
        <v>0</v>
      </c>
      <c r="G2894">
        <v>8.4000000000000005E-2</v>
      </c>
      <c r="H2894" s="2" t="str">
        <f t="shared" si="45"/>
        <v>EG_OCGTNER</v>
      </c>
    </row>
    <row r="2895" spans="1:8" x14ac:dyDescent="0.25">
      <c r="A2895" t="s">
        <v>16</v>
      </c>
      <c r="B2895" t="s">
        <v>6</v>
      </c>
      <c r="C2895" t="s">
        <v>9</v>
      </c>
      <c r="D2895" t="s">
        <v>365</v>
      </c>
      <c r="E2895">
        <v>2037</v>
      </c>
      <c r="F2895">
        <v>0</v>
      </c>
      <c r="G2895">
        <v>8.4000000000000005E-2</v>
      </c>
      <c r="H2895" s="2" t="str">
        <f t="shared" si="45"/>
        <v>EG_OCGTNER</v>
      </c>
    </row>
    <row r="2896" spans="1:8" x14ac:dyDescent="0.25">
      <c r="A2896" t="s">
        <v>16</v>
      </c>
      <c r="B2896" t="s">
        <v>6</v>
      </c>
      <c r="C2896" t="s">
        <v>9</v>
      </c>
      <c r="D2896" t="s">
        <v>365</v>
      </c>
      <c r="E2896">
        <v>2038</v>
      </c>
      <c r="F2896">
        <v>0</v>
      </c>
      <c r="G2896">
        <v>8.4000000000000005E-2</v>
      </c>
      <c r="H2896" s="2" t="str">
        <f t="shared" si="45"/>
        <v>EG_OCGTNER</v>
      </c>
    </row>
    <row r="2897" spans="1:8" x14ac:dyDescent="0.25">
      <c r="A2897" t="s">
        <v>16</v>
      </c>
      <c r="B2897" t="s">
        <v>6</v>
      </c>
      <c r="C2897" t="s">
        <v>9</v>
      </c>
      <c r="D2897" t="s">
        <v>365</v>
      </c>
      <c r="E2897">
        <v>2039</v>
      </c>
      <c r="F2897">
        <v>0</v>
      </c>
      <c r="G2897">
        <v>8.4000000000000005E-2</v>
      </c>
      <c r="H2897" s="2" t="str">
        <f t="shared" si="45"/>
        <v>EG_OCGTNER</v>
      </c>
    </row>
    <row r="2898" spans="1:8" x14ac:dyDescent="0.25">
      <c r="A2898" t="s">
        <v>16</v>
      </c>
      <c r="B2898" t="s">
        <v>6</v>
      </c>
      <c r="C2898" t="s">
        <v>9</v>
      </c>
      <c r="D2898" t="s">
        <v>365</v>
      </c>
      <c r="E2898">
        <v>2040</v>
      </c>
      <c r="F2898">
        <v>0</v>
      </c>
      <c r="G2898">
        <v>8.4000000000000005E-2</v>
      </c>
      <c r="H2898" s="2" t="str">
        <f t="shared" si="45"/>
        <v>EG_OCGTNER</v>
      </c>
    </row>
    <row r="2899" spans="1:8" x14ac:dyDescent="0.25">
      <c r="A2899" t="s">
        <v>16</v>
      </c>
      <c r="B2899" t="s">
        <v>6</v>
      </c>
      <c r="C2899" t="s">
        <v>9</v>
      </c>
      <c r="D2899" t="s">
        <v>365</v>
      </c>
      <c r="E2899">
        <v>2041</v>
      </c>
      <c r="F2899">
        <v>0</v>
      </c>
      <c r="G2899">
        <v>8.4000000000000005E-2</v>
      </c>
      <c r="H2899" s="2" t="str">
        <f t="shared" si="45"/>
        <v>EG_OCGTNER</v>
      </c>
    </row>
    <row r="2900" spans="1:8" x14ac:dyDescent="0.25">
      <c r="A2900" t="s">
        <v>16</v>
      </c>
      <c r="B2900" t="s">
        <v>6</v>
      </c>
      <c r="C2900" t="s">
        <v>8</v>
      </c>
      <c r="D2900" t="s">
        <v>364</v>
      </c>
      <c r="E2900">
        <v>2024</v>
      </c>
      <c r="F2900">
        <v>0</v>
      </c>
      <c r="G2900">
        <v>0</v>
      </c>
      <c r="H2900" s="2" t="str">
        <f t="shared" si="45"/>
        <v>EG_OCGTSR</v>
      </c>
    </row>
    <row r="2901" spans="1:8" x14ac:dyDescent="0.25">
      <c r="A2901" t="s">
        <v>16</v>
      </c>
      <c r="B2901" t="s">
        <v>6</v>
      </c>
      <c r="C2901" t="s">
        <v>8</v>
      </c>
      <c r="D2901" t="s">
        <v>364</v>
      </c>
      <c r="E2901">
        <v>2025</v>
      </c>
      <c r="F2901">
        <v>0</v>
      </c>
      <c r="G2901">
        <v>0</v>
      </c>
      <c r="H2901" s="2" t="str">
        <f t="shared" si="45"/>
        <v>EG_OCGTSR</v>
      </c>
    </row>
    <row r="2902" spans="1:8" x14ac:dyDescent="0.25">
      <c r="A2902" t="s">
        <v>16</v>
      </c>
      <c r="B2902" t="s">
        <v>6</v>
      </c>
      <c r="C2902" t="s">
        <v>8</v>
      </c>
      <c r="D2902" t="s">
        <v>364</v>
      </c>
      <c r="E2902">
        <v>2026</v>
      </c>
      <c r="F2902">
        <v>0</v>
      </c>
      <c r="G2902">
        <v>0</v>
      </c>
      <c r="H2902" s="2" t="str">
        <f t="shared" si="45"/>
        <v>EG_OCGTSR</v>
      </c>
    </row>
    <row r="2903" spans="1:8" x14ac:dyDescent="0.25">
      <c r="A2903" t="s">
        <v>16</v>
      </c>
      <c r="B2903" t="s">
        <v>6</v>
      </c>
      <c r="C2903" t="s">
        <v>8</v>
      </c>
      <c r="D2903" t="s">
        <v>364</v>
      </c>
      <c r="E2903">
        <v>2027</v>
      </c>
      <c r="F2903">
        <v>0</v>
      </c>
      <c r="G2903">
        <v>0.42099999999999999</v>
      </c>
      <c r="H2903" s="2" t="str">
        <f t="shared" si="45"/>
        <v>EG_OCGTSR</v>
      </c>
    </row>
    <row r="2904" spans="1:8" x14ac:dyDescent="0.25">
      <c r="A2904" t="s">
        <v>16</v>
      </c>
      <c r="B2904" t="s">
        <v>6</v>
      </c>
      <c r="C2904" t="s">
        <v>8</v>
      </c>
      <c r="D2904" t="s">
        <v>364</v>
      </c>
      <c r="E2904">
        <v>2028</v>
      </c>
      <c r="F2904">
        <v>0</v>
      </c>
      <c r="G2904">
        <v>0.42099999999999999</v>
      </c>
      <c r="H2904" s="2" t="str">
        <f t="shared" si="45"/>
        <v>EG_OCGTSR</v>
      </c>
    </row>
    <row r="2905" spans="1:8" x14ac:dyDescent="0.25">
      <c r="A2905" t="s">
        <v>16</v>
      </c>
      <c r="B2905" t="s">
        <v>6</v>
      </c>
      <c r="C2905" t="s">
        <v>8</v>
      </c>
      <c r="D2905" t="s">
        <v>364</v>
      </c>
      <c r="E2905">
        <v>2029</v>
      </c>
      <c r="F2905">
        <v>0</v>
      </c>
      <c r="G2905">
        <v>0.42099999999999999</v>
      </c>
      <c r="H2905" s="2" t="str">
        <f t="shared" si="45"/>
        <v>EG_OCGTSR</v>
      </c>
    </row>
    <row r="2906" spans="1:8" x14ac:dyDescent="0.25">
      <c r="A2906" t="s">
        <v>16</v>
      </c>
      <c r="B2906" t="s">
        <v>6</v>
      </c>
      <c r="C2906" t="s">
        <v>8</v>
      </c>
      <c r="D2906" t="s">
        <v>364</v>
      </c>
      <c r="E2906">
        <v>2030</v>
      </c>
      <c r="F2906">
        <v>0</v>
      </c>
      <c r="G2906">
        <v>0.42099999999999999</v>
      </c>
      <c r="H2906" s="2" t="str">
        <f t="shared" si="45"/>
        <v>EG_OCGTSR</v>
      </c>
    </row>
    <row r="2907" spans="1:8" x14ac:dyDescent="0.25">
      <c r="A2907" t="s">
        <v>16</v>
      </c>
      <c r="B2907" t="s">
        <v>6</v>
      </c>
      <c r="C2907" t="s">
        <v>8</v>
      </c>
      <c r="D2907" t="s">
        <v>364</v>
      </c>
      <c r="E2907">
        <v>2031</v>
      </c>
      <c r="F2907">
        <v>0</v>
      </c>
      <c r="G2907">
        <v>0.42099999999999999</v>
      </c>
      <c r="H2907" s="2" t="str">
        <f t="shared" si="45"/>
        <v>EG_OCGTSR</v>
      </c>
    </row>
    <row r="2908" spans="1:8" x14ac:dyDescent="0.25">
      <c r="A2908" t="s">
        <v>16</v>
      </c>
      <c r="B2908" t="s">
        <v>6</v>
      </c>
      <c r="C2908" t="s">
        <v>8</v>
      </c>
      <c r="D2908" t="s">
        <v>364</v>
      </c>
      <c r="E2908">
        <v>2032</v>
      </c>
      <c r="F2908">
        <v>0</v>
      </c>
      <c r="G2908">
        <v>0.42099999999999999</v>
      </c>
      <c r="H2908" s="2" t="str">
        <f t="shared" si="45"/>
        <v>EG_OCGTSR</v>
      </c>
    </row>
    <row r="2909" spans="1:8" x14ac:dyDescent="0.25">
      <c r="A2909" t="s">
        <v>16</v>
      </c>
      <c r="B2909" t="s">
        <v>6</v>
      </c>
      <c r="C2909" t="s">
        <v>8</v>
      </c>
      <c r="D2909" t="s">
        <v>364</v>
      </c>
      <c r="E2909">
        <v>2033</v>
      </c>
      <c r="F2909">
        <v>0</v>
      </c>
      <c r="G2909">
        <v>0.42099999999999999</v>
      </c>
      <c r="H2909" s="2" t="str">
        <f t="shared" si="45"/>
        <v>EG_OCGTSR</v>
      </c>
    </row>
    <row r="2910" spans="1:8" x14ac:dyDescent="0.25">
      <c r="A2910" t="s">
        <v>16</v>
      </c>
      <c r="B2910" t="s">
        <v>6</v>
      </c>
      <c r="C2910" t="s">
        <v>8</v>
      </c>
      <c r="D2910" t="s">
        <v>364</v>
      </c>
      <c r="E2910">
        <v>2034</v>
      </c>
      <c r="F2910">
        <v>0</v>
      </c>
      <c r="G2910">
        <v>0.42099999999999999</v>
      </c>
      <c r="H2910" s="2" t="str">
        <f t="shared" si="45"/>
        <v>EG_OCGTSR</v>
      </c>
    </row>
    <row r="2911" spans="1:8" x14ac:dyDescent="0.25">
      <c r="A2911" t="s">
        <v>16</v>
      </c>
      <c r="B2911" t="s">
        <v>6</v>
      </c>
      <c r="C2911" t="s">
        <v>8</v>
      </c>
      <c r="D2911" t="s">
        <v>364</v>
      </c>
      <c r="E2911">
        <v>2035</v>
      </c>
      <c r="F2911">
        <v>0</v>
      </c>
      <c r="G2911">
        <v>0.42099999999999999</v>
      </c>
      <c r="H2911" s="2" t="str">
        <f t="shared" si="45"/>
        <v>EG_OCGTSR</v>
      </c>
    </row>
    <row r="2912" spans="1:8" x14ac:dyDescent="0.25">
      <c r="A2912" t="s">
        <v>16</v>
      </c>
      <c r="B2912" t="s">
        <v>6</v>
      </c>
      <c r="C2912" t="s">
        <v>8</v>
      </c>
      <c r="D2912" t="s">
        <v>364</v>
      </c>
      <c r="E2912">
        <v>2036</v>
      </c>
      <c r="F2912">
        <v>0</v>
      </c>
      <c r="G2912">
        <v>0.42099999999999999</v>
      </c>
      <c r="H2912" s="2" t="str">
        <f t="shared" si="45"/>
        <v>EG_OCGTSR</v>
      </c>
    </row>
    <row r="2913" spans="1:8" x14ac:dyDescent="0.25">
      <c r="A2913" t="s">
        <v>16</v>
      </c>
      <c r="B2913" t="s">
        <v>6</v>
      </c>
      <c r="C2913" t="s">
        <v>8</v>
      </c>
      <c r="D2913" t="s">
        <v>364</v>
      </c>
      <c r="E2913">
        <v>2037</v>
      </c>
      <c r="F2913">
        <v>0</v>
      </c>
      <c r="G2913">
        <v>0.42099999999999999</v>
      </c>
      <c r="H2913" s="2" t="str">
        <f t="shared" si="45"/>
        <v>EG_OCGTSR</v>
      </c>
    </row>
    <row r="2914" spans="1:8" x14ac:dyDescent="0.25">
      <c r="A2914" t="s">
        <v>16</v>
      </c>
      <c r="B2914" t="s">
        <v>6</v>
      </c>
      <c r="C2914" t="s">
        <v>8</v>
      </c>
      <c r="D2914" t="s">
        <v>364</v>
      </c>
      <c r="E2914">
        <v>2038</v>
      </c>
      <c r="F2914">
        <v>0</v>
      </c>
      <c r="G2914">
        <v>0.42099999999999999</v>
      </c>
      <c r="H2914" s="2" t="str">
        <f t="shared" si="45"/>
        <v>EG_OCGTSR</v>
      </c>
    </row>
    <row r="2915" spans="1:8" x14ac:dyDescent="0.25">
      <c r="A2915" t="s">
        <v>16</v>
      </c>
      <c r="B2915" t="s">
        <v>6</v>
      </c>
      <c r="C2915" t="s">
        <v>8</v>
      </c>
      <c r="D2915" t="s">
        <v>364</v>
      </c>
      <c r="E2915">
        <v>2039</v>
      </c>
      <c r="F2915">
        <v>0</v>
      </c>
      <c r="G2915">
        <v>0.42099999999999999</v>
      </c>
      <c r="H2915" s="2" t="str">
        <f t="shared" si="45"/>
        <v>EG_OCGTSR</v>
      </c>
    </row>
    <row r="2916" spans="1:8" x14ac:dyDescent="0.25">
      <c r="A2916" t="s">
        <v>16</v>
      </c>
      <c r="B2916" t="s">
        <v>6</v>
      </c>
      <c r="C2916" t="s">
        <v>8</v>
      </c>
      <c r="D2916" t="s">
        <v>364</v>
      </c>
      <c r="E2916">
        <v>2040</v>
      </c>
      <c r="F2916">
        <v>0</v>
      </c>
      <c r="G2916">
        <v>0.42099999999999999</v>
      </c>
      <c r="H2916" s="2" t="str">
        <f t="shared" si="45"/>
        <v>EG_OCGTSR</v>
      </c>
    </row>
    <row r="2917" spans="1:8" x14ac:dyDescent="0.25">
      <c r="A2917" t="s">
        <v>16</v>
      </c>
      <c r="B2917" t="s">
        <v>6</v>
      </c>
      <c r="C2917" t="s">
        <v>8</v>
      </c>
      <c r="D2917" t="s">
        <v>364</v>
      </c>
      <c r="E2917">
        <v>2041</v>
      </c>
      <c r="F2917">
        <v>0</v>
      </c>
      <c r="G2917">
        <v>0.42099999999999999</v>
      </c>
      <c r="H2917" s="2" t="str">
        <f t="shared" si="45"/>
        <v>EG_OCGTSR</v>
      </c>
    </row>
    <row r="2918" spans="1:8" x14ac:dyDescent="0.25">
      <c r="A2918" t="s">
        <v>16</v>
      </c>
      <c r="B2918" t="s">
        <v>6</v>
      </c>
      <c r="C2918" t="s">
        <v>8</v>
      </c>
      <c r="D2918" t="s">
        <v>363</v>
      </c>
      <c r="E2918">
        <v>2024</v>
      </c>
      <c r="F2918">
        <v>0</v>
      </c>
      <c r="G2918">
        <v>0</v>
      </c>
      <c r="H2918" s="2" t="str">
        <f t="shared" si="45"/>
        <v>EG_OCGTSR</v>
      </c>
    </row>
    <row r="2919" spans="1:8" x14ac:dyDescent="0.25">
      <c r="A2919" t="s">
        <v>16</v>
      </c>
      <c r="B2919" t="s">
        <v>6</v>
      </c>
      <c r="C2919" t="s">
        <v>8</v>
      </c>
      <c r="D2919" t="s">
        <v>363</v>
      </c>
      <c r="E2919">
        <v>2025</v>
      </c>
      <c r="F2919">
        <v>0</v>
      </c>
      <c r="G2919">
        <v>0</v>
      </c>
      <c r="H2919" s="2" t="str">
        <f t="shared" si="45"/>
        <v>EG_OCGTSR</v>
      </c>
    </row>
    <row r="2920" spans="1:8" x14ac:dyDescent="0.25">
      <c r="A2920" t="s">
        <v>16</v>
      </c>
      <c r="B2920" t="s">
        <v>6</v>
      </c>
      <c r="C2920" t="s">
        <v>8</v>
      </c>
      <c r="D2920" t="s">
        <v>363</v>
      </c>
      <c r="E2920">
        <v>2026</v>
      </c>
      <c r="F2920">
        <v>0</v>
      </c>
      <c r="G2920">
        <v>0</v>
      </c>
      <c r="H2920" s="2" t="str">
        <f t="shared" si="45"/>
        <v>EG_OCGTSR</v>
      </c>
    </row>
    <row r="2921" spans="1:8" x14ac:dyDescent="0.25">
      <c r="A2921" t="s">
        <v>16</v>
      </c>
      <c r="B2921" t="s">
        <v>6</v>
      </c>
      <c r="C2921" t="s">
        <v>8</v>
      </c>
      <c r="D2921" t="s">
        <v>363</v>
      </c>
      <c r="E2921">
        <v>2027</v>
      </c>
      <c r="F2921">
        <v>0</v>
      </c>
      <c r="G2921">
        <v>1.6E-2</v>
      </c>
      <c r="H2921" s="2" t="str">
        <f t="shared" si="45"/>
        <v>EG_OCGTSR</v>
      </c>
    </row>
    <row r="2922" spans="1:8" x14ac:dyDescent="0.25">
      <c r="A2922" t="s">
        <v>16</v>
      </c>
      <c r="B2922" t="s">
        <v>6</v>
      </c>
      <c r="C2922" t="s">
        <v>8</v>
      </c>
      <c r="D2922" t="s">
        <v>363</v>
      </c>
      <c r="E2922">
        <v>2028</v>
      </c>
      <c r="F2922">
        <v>0</v>
      </c>
      <c r="G2922">
        <v>1.6E-2</v>
      </c>
      <c r="H2922" s="2" t="str">
        <f t="shared" si="45"/>
        <v>EG_OCGTSR</v>
      </c>
    </row>
    <row r="2923" spans="1:8" x14ac:dyDescent="0.25">
      <c r="A2923" t="s">
        <v>16</v>
      </c>
      <c r="B2923" t="s">
        <v>6</v>
      </c>
      <c r="C2923" t="s">
        <v>8</v>
      </c>
      <c r="D2923" t="s">
        <v>363</v>
      </c>
      <c r="E2923">
        <v>2029</v>
      </c>
      <c r="F2923">
        <v>0</v>
      </c>
      <c r="G2923">
        <v>1.6E-2</v>
      </c>
      <c r="H2923" s="2" t="str">
        <f t="shared" si="45"/>
        <v>EG_OCGTSR</v>
      </c>
    </row>
    <row r="2924" spans="1:8" x14ac:dyDescent="0.25">
      <c r="A2924" t="s">
        <v>16</v>
      </c>
      <c r="B2924" t="s">
        <v>6</v>
      </c>
      <c r="C2924" t="s">
        <v>8</v>
      </c>
      <c r="D2924" t="s">
        <v>363</v>
      </c>
      <c r="E2924">
        <v>2030</v>
      </c>
      <c r="F2924">
        <v>0</v>
      </c>
      <c r="G2924">
        <v>1.6E-2</v>
      </c>
      <c r="H2924" s="2" t="str">
        <f t="shared" si="45"/>
        <v>EG_OCGTSR</v>
      </c>
    </row>
    <row r="2925" spans="1:8" x14ac:dyDescent="0.25">
      <c r="A2925" t="s">
        <v>16</v>
      </c>
      <c r="B2925" t="s">
        <v>6</v>
      </c>
      <c r="C2925" t="s">
        <v>8</v>
      </c>
      <c r="D2925" t="s">
        <v>363</v>
      </c>
      <c r="E2925">
        <v>2031</v>
      </c>
      <c r="F2925">
        <v>0</v>
      </c>
      <c r="G2925">
        <v>1.6E-2</v>
      </c>
      <c r="H2925" s="2" t="str">
        <f t="shared" si="45"/>
        <v>EG_OCGTSR</v>
      </c>
    </row>
    <row r="2926" spans="1:8" x14ac:dyDescent="0.25">
      <c r="A2926" t="s">
        <v>16</v>
      </c>
      <c r="B2926" t="s">
        <v>6</v>
      </c>
      <c r="C2926" t="s">
        <v>8</v>
      </c>
      <c r="D2926" t="s">
        <v>363</v>
      </c>
      <c r="E2926">
        <v>2032</v>
      </c>
      <c r="F2926">
        <v>0</v>
      </c>
      <c r="G2926">
        <v>1.6E-2</v>
      </c>
      <c r="H2926" s="2" t="str">
        <f t="shared" si="45"/>
        <v>EG_OCGTSR</v>
      </c>
    </row>
    <row r="2927" spans="1:8" x14ac:dyDescent="0.25">
      <c r="A2927" t="s">
        <v>16</v>
      </c>
      <c r="B2927" t="s">
        <v>6</v>
      </c>
      <c r="C2927" t="s">
        <v>8</v>
      </c>
      <c r="D2927" t="s">
        <v>363</v>
      </c>
      <c r="E2927">
        <v>2033</v>
      </c>
      <c r="F2927">
        <v>0</v>
      </c>
      <c r="G2927">
        <v>1.6E-2</v>
      </c>
      <c r="H2927" s="2" t="str">
        <f t="shared" si="45"/>
        <v>EG_OCGTSR</v>
      </c>
    </row>
    <row r="2928" spans="1:8" x14ac:dyDescent="0.25">
      <c r="A2928" t="s">
        <v>16</v>
      </c>
      <c r="B2928" t="s">
        <v>6</v>
      </c>
      <c r="C2928" t="s">
        <v>8</v>
      </c>
      <c r="D2928" t="s">
        <v>363</v>
      </c>
      <c r="E2928">
        <v>2034</v>
      </c>
      <c r="F2928">
        <v>0</v>
      </c>
      <c r="G2928">
        <v>1.6E-2</v>
      </c>
      <c r="H2928" s="2" t="str">
        <f t="shared" si="45"/>
        <v>EG_OCGTSR</v>
      </c>
    </row>
    <row r="2929" spans="1:8" x14ac:dyDescent="0.25">
      <c r="A2929" t="s">
        <v>16</v>
      </c>
      <c r="B2929" t="s">
        <v>6</v>
      </c>
      <c r="C2929" t="s">
        <v>8</v>
      </c>
      <c r="D2929" t="s">
        <v>363</v>
      </c>
      <c r="E2929">
        <v>2035</v>
      </c>
      <c r="F2929">
        <v>0</v>
      </c>
      <c r="G2929">
        <v>1.6E-2</v>
      </c>
      <c r="H2929" s="2" t="str">
        <f t="shared" si="45"/>
        <v>EG_OCGTSR</v>
      </c>
    </row>
    <row r="2930" spans="1:8" x14ac:dyDescent="0.25">
      <c r="A2930" t="s">
        <v>16</v>
      </c>
      <c r="B2930" t="s">
        <v>6</v>
      </c>
      <c r="C2930" t="s">
        <v>8</v>
      </c>
      <c r="D2930" t="s">
        <v>363</v>
      </c>
      <c r="E2930">
        <v>2036</v>
      </c>
      <c r="F2930">
        <v>0</v>
      </c>
      <c r="G2930">
        <v>1.6E-2</v>
      </c>
      <c r="H2930" s="2" t="str">
        <f t="shared" si="45"/>
        <v>EG_OCGTSR</v>
      </c>
    </row>
    <row r="2931" spans="1:8" x14ac:dyDescent="0.25">
      <c r="A2931" t="s">
        <v>16</v>
      </c>
      <c r="B2931" t="s">
        <v>6</v>
      </c>
      <c r="C2931" t="s">
        <v>8</v>
      </c>
      <c r="D2931" t="s">
        <v>363</v>
      </c>
      <c r="E2931">
        <v>2037</v>
      </c>
      <c r="F2931">
        <v>0</v>
      </c>
      <c r="G2931">
        <v>1.6E-2</v>
      </c>
      <c r="H2931" s="2" t="str">
        <f t="shared" si="45"/>
        <v>EG_OCGTSR</v>
      </c>
    </row>
    <row r="2932" spans="1:8" x14ac:dyDescent="0.25">
      <c r="A2932" t="s">
        <v>16</v>
      </c>
      <c r="B2932" t="s">
        <v>6</v>
      </c>
      <c r="C2932" t="s">
        <v>8</v>
      </c>
      <c r="D2932" t="s">
        <v>363</v>
      </c>
      <c r="E2932">
        <v>2038</v>
      </c>
      <c r="F2932">
        <v>0</v>
      </c>
      <c r="G2932">
        <v>1.6E-2</v>
      </c>
      <c r="H2932" s="2" t="str">
        <f t="shared" si="45"/>
        <v>EG_OCGTSR</v>
      </c>
    </row>
    <row r="2933" spans="1:8" x14ac:dyDescent="0.25">
      <c r="A2933" t="s">
        <v>16</v>
      </c>
      <c r="B2933" t="s">
        <v>6</v>
      </c>
      <c r="C2933" t="s">
        <v>8</v>
      </c>
      <c r="D2933" t="s">
        <v>363</v>
      </c>
      <c r="E2933">
        <v>2039</v>
      </c>
      <c r="F2933">
        <v>0</v>
      </c>
      <c r="G2933">
        <v>1.6E-2</v>
      </c>
      <c r="H2933" s="2" t="str">
        <f t="shared" si="45"/>
        <v>EG_OCGTSR</v>
      </c>
    </row>
    <row r="2934" spans="1:8" x14ac:dyDescent="0.25">
      <c r="A2934" t="s">
        <v>16</v>
      </c>
      <c r="B2934" t="s">
        <v>6</v>
      </c>
      <c r="C2934" t="s">
        <v>8</v>
      </c>
      <c r="D2934" t="s">
        <v>363</v>
      </c>
      <c r="E2934">
        <v>2040</v>
      </c>
      <c r="F2934">
        <v>0</v>
      </c>
      <c r="G2934">
        <v>1.6E-2</v>
      </c>
      <c r="H2934" s="2" t="str">
        <f t="shared" si="45"/>
        <v>EG_OCGTSR</v>
      </c>
    </row>
    <row r="2935" spans="1:8" x14ac:dyDescent="0.25">
      <c r="A2935" t="s">
        <v>16</v>
      </c>
      <c r="B2935" t="s">
        <v>6</v>
      </c>
      <c r="C2935" t="s">
        <v>8</v>
      </c>
      <c r="D2935" t="s">
        <v>363</v>
      </c>
      <c r="E2935">
        <v>2041</v>
      </c>
      <c r="F2935">
        <v>0</v>
      </c>
      <c r="G2935">
        <v>1.6E-2</v>
      </c>
      <c r="H2935" s="2" t="str">
        <f t="shared" si="45"/>
        <v>EG_OCGTSR</v>
      </c>
    </row>
    <row r="2936" spans="1:8" x14ac:dyDescent="0.25">
      <c r="A2936" t="s">
        <v>16</v>
      </c>
      <c r="B2936" t="s">
        <v>6</v>
      </c>
      <c r="C2936" t="s">
        <v>8</v>
      </c>
      <c r="D2936" t="s">
        <v>362</v>
      </c>
      <c r="E2936">
        <v>2024</v>
      </c>
      <c r="F2936">
        <v>0</v>
      </c>
      <c r="G2936">
        <v>0</v>
      </c>
      <c r="H2936" s="2" t="str">
        <f t="shared" si="45"/>
        <v>EG_OCGTSR</v>
      </c>
    </row>
    <row r="2937" spans="1:8" x14ac:dyDescent="0.25">
      <c r="A2937" t="s">
        <v>16</v>
      </c>
      <c r="B2937" t="s">
        <v>6</v>
      </c>
      <c r="C2937" t="s">
        <v>8</v>
      </c>
      <c r="D2937" t="s">
        <v>362</v>
      </c>
      <c r="E2937">
        <v>2025</v>
      </c>
      <c r="F2937">
        <v>0</v>
      </c>
      <c r="G2937">
        <v>0</v>
      </c>
      <c r="H2937" s="2" t="str">
        <f t="shared" si="45"/>
        <v>EG_OCGTSR</v>
      </c>
    </row>
    <row r="2938" spans="1:8" x14ac:dyDescent="0.25">
      <c r="A2938" t="s">
        <v>16</v>
      </c>
      <c r="B2938" t="s">
        <v>6</v>
      </c>
      <c r="C2938" t="s">
        <v>8</v>
      </c>
      <c r="D2938" t="s">
        <v>362</v>
      </c>
      <c r="E2938">
        <v>2026</v>
      </c>
      <c r="F2938">
        <v>0</v>
      </c>
      <c r="G2938">
        <v>0</v>
      </c>
      <c r="H2938" s="2" t="str">
        <f t="shared" si="45"/>
        <v>EG_OCGTSR</v>
      </c>
    </row>
    <row r="2939" spans="1:8" x14ac:dyDescent="0.25">
      <c r="A2939" t="s">
        <v>16</v>
      </c>
      <c r="B2939" t="s">
        <v>6</v>
      </c>
      <c r="C2939" t="s">
        <v>8</v>
      </c>
      <c r="D2939" t="s">
        <v>362</v>
      </c>
      <c r="E2939">
        <v>2027</v>
      </c>
      <c r="F2939">
        <v>0</v>
      </c>
      <c r="G2939">
        <v>7.0999999999999994E-2</v>
      </c>
      <c r="H2939" s="2" t="str">
        <f t="shared" si="45"/>
        <v>EG_OCGTSR</v>
      </c>
    </row>
    <row r="2940" spans="1:8" x14ac:dyDescent="0.25">
      <c r="A2940" t="s">
        <v>16</v>
      </c>
      <c r="B2940" t="s">
        <v>6</v>
      </c>
      <c r="C2940" t="s">
        <v>8</v>
      </c>
      <c r="D2940" t="s">
        <v>362</v>
      </c>
      <c r="E2940">
        <v>2028</v>
      </c>
      <c r="F2940">
        <v>0</v>
      </c>
      <c r="G2940">
        <v>7.0999999999999994E-2</v>
      </c>
      <c r="H2940" s="2" t="str">
        <f t="shared" si="45"/>
        <v>EG_OCGTSR</v>
      </c>
    </row>
    <row r="2941" spans="1:8" x14ac:dyDescent="0.25">
      <c r="A2941" t="s">
        <v>16</v>
      </c>
      <c r="B2941" t="s">
        <v>6</v>
      </c>
      <c r="C2941" t="s">
        <v>8</v>
      </c>
      <c r="D2941" t="s">
        <v>362</v>
      </c>
      <c r="E2941">
        <v>2029</v>
      </c>
      <c r="F2941">
        <v>0</v>
      </c>
      <c r="G2941">
        <v>7.0999999999999994E-2</v>
      </c>
      <c r="H2941" s="2" t="str">
        <f t="shared" si="45"/>
        <v>EG_OCGTSR</v>
      </c>
    </row>
    <row r="2942" spans="1:8" x14ac:dyDescent="0.25">
      <c r="A2942" t="s">
        <v>16</v>
      </c>
      <c r="B2942" t="s">
        <v>6</v>
      </c>
      <c r="C2942" t="s">
        <v>8</v>
      </c>
      <c r="D2942" t="s">
        <v>362</v>
      </c>
      <c r="E2942">
        <v>2030</v>
      </c>
      <c r="F2942">
        <v>0</v>
      </c>
      <c r="G2942">
        <v>7.0999999999999994E-2</v>
      </c>
      <c r="H2942" s="2" t="str">
        <f t="shared" si="45"/>
        <v>EG_OCGTSR</v>
      </c>
    </row>
    <row r="2943" spans="1:8" x14ac:dyDescent="0.25">
      <c r="A2943" t="s">
        <v>16</v>
      </c>
      <c r="B2943" t="s">
        <v>6</v>
      </c>
      <c r="C2943" t="s">
        <v>8</v>
      </c>
      <c r="D2943" t="s">
        <v>362</v>
      </c>
      <c r="E2943">
        <v>2031</v>
      </c>
      <c r="F2943">
        <v>0</v>
      </c>
      <c r="G2943">
        <v>7.0999999999999994E-2</v>
      </c>
      <c r="H2943" s="2" t="str">
        <f t="shared" si="45"/>
        <v>EG_OCGTSR</v>
      </c>
    </row>
    <row r="2944" spans="1:8" x14ac:dyDescent="0.25">
      <c r="A2944" t="s">
        <v>16</v>
      </c>
      <c r="B2944" t="s">
        <v>6</v>
      </c>
      <c r="C2944" t="s">
        <v>8</v>
      </c>
      <c r="D2944" t="s">
        <v>362</v>
      </c>
      <c r="E2944">
        <v>2032</v>
      </c>
      <c r="F2944">
        <v>0</v>
      </c>
      <c r="G2944">
        <v>7.0999999999999994E-2</v>
      </c>
      <c r="H2944" s="2" t="str">
        <f t="shared" si="45"/>
        <v>EG_OCGTSR</v>
      </c>
    </row>
    <row r="2945" spans="1:8" x14ac:dyDescent="0.25">
      <c r="A2945" t="s">
        <v>16</v>
      </c>
      <c r="B2945" t="s">
        <v>6</v>
      </c>
      <c r="C2945" t="s">
        <v>8</v>
      </c>
      <c r="D2945" t="s">
        <v>362</v>
      </c>
      <c r="E2945">
        <v>2033</v>
      </c>
      <c r="F2945">
        <v>0</v>
      </c>
      <c r="G2945">
        <v>7.0999999999999994E-2</v>
      </c>
      <c r="H2945" s="2" t="str">
        <f t="shared" si="45"/>
        <v>EG_OCGTSR</v>
      </c>
    </row>
    <row r="2946" spans="1:8" x14ac:dyDescent="0.25">
      <c r="A2946" t="s">
        <v>16</v>
      </c>
      <c r="B2946" t="s">
        <v>6</v>
      </c>
      <c r="C2946" t="s">
        <v>8</v>
      </c>
      <c r="D2946" t="s">
        <v>362</v>
      </c>
      <c r="E2946">
        <v>2034</v>
      </c>
      <c r="F2946">
        <v>0</v>
      </c>
      <c r="G2946">
        <v>7.0999999999999994E-2</v>
      </c>
      <c r="H2946" s="2" t="str">
        <f t="shared" si="45"/>
        <v>EG_OCGTSR</v>
      </c>
    </row>
    <row r="2947" spans="1:8" x14ac:dyDescent="0.25">
      <c r="A2947" t="s">
        <v>16</v>
      </c>
      <c r="B2947" t="s">
        <v>6</v>
      </c>
      <c r="C2947" t="s">
        <v>8</v>
      </c>
      <c r="D2947" t="s">
        <v>362</v>
      </c>
      <c r="E2947">
        <v>2035</v>
      </c>
      <c r="F2947">
        <v>0</v>
      </c>
      <c r="G2947">
        <v>7.0999999999999994E-2</v>
      </c>
      <c r="H2947" s="2" t="str">
        <f t="shared" ref="H2947:H3010" si="46">_xlfn.CONCAT(A2947,C2947)</f>
        <v>EG_OCGTSR</v>
      </c>
    </row>
    <row r="2948" spans="1:8" x14ac:dyDescent="0.25">
      <c r="A2948" t="s">
        <v>16</v>
      </c>
      <c r="B2948" t="s">
        <v>6</v>
      </c>
      <c r="C2948" t="s">
        <v>8</v>
      </c>
      <c r="D2948" t="s">
        <v>362</v>
      </c>
      <c r="E2948">
        <v>2036</v>
      </c>
      <c r="F2948">
        <v>0</v>
      </c>
      <c r="G2948">
        <v>7.0999999999999994E-2</v>
      </c>
      <c r="H2948" s="2" t="str">
        <f t="shared" si="46"/>
        <v>EG_OCGTSR</v>
      </c>
    </row>
    <row r="2949" spans="1:8" x14ac:dyDescent="0.25">
      <c r="A2949" t="s">
        <v>16</v>
      </c>
      <c r="B2949" t="s">
        <v>6</v>
      </c>
      <c r="C2949" t="s">
        <v>8</v>
      </c>
      <c r="D2949" t="s">
        <v>362</v>
      </c>
      <c r="E2949">
        <v>2037</v>
      </c>
      <c r="F2949">
        <v>0</v>
      </c>
      <c r="G2949">
        <v>7.0999999999999994E-2</v>
      </c>
      <c r="H2949" s="2" t="str">
        <f t="shared" si="46"/>
        <v>EG_OCGTSR</v>
      </c>
    </row>
    <row r="2950" spans="1:8" x14ac:dyDescent="0.25">
      <c r="A2950" t="s">
        <v>16</v>
      </c>
      <c r="B2950" t="s">
        <v>6</v>
      </c>
      <c r="C2950" t="s">
        <v>8</v>
      </c>
      <c r="D2950" t="s">
        <v>362</v>
      </c>
      <c r="E2950">
        <v>2038</v>
      </c>
      <c r="F2950">
        <v>0</v>
      </c>
      <c r="G2950">
        <v>7.0999999999999994E-2</v>
      </c>
      <c r="H2950" s="2" t="str">
        <f t="shared" si="46"/>
        <v>EG_OCGTSR</v>
      </c>
    </row>
    <row r="2951" spans="1:8" x14ac:dyDescent="0.25">
      <c r="A2951" t="s">
        <v>16</v>
      </c>
      <c r="B2951" t="s">
        <v>6</v>
      </c>
      <c r="C2951" t="s">
        <v>8</v>
      </c>
      <c r="D2951" t="s">
        <v>362</v>
      </c>
      <c r="E2951">
        <v>2039</v>
      </c>
      <c r="F2951">
        <v>0</v>
      </c>
      <c r="G2951">
        <v>7.0999999999999994E-2</v>
      </c>
      <c r="H2951" s="2" t="str">
        <f t="shared" si="46"/>
        <v>EG_OCGTSR</v>
      </c>
    </row>
    <row r="2952" spans="1:8" x14ac:dyDescent="0.25">
      <c r="A2952" t="s">
        <v>16</v>
      </c>
      <c r="B2952" t="s">
        <v>6</v>
      </c>
      <c r="C2952" t="s">
        <v>8</v>
      </c>
      <c r="D2952" t="s">
        <v>362</v>
      </c>
      <c r="E2952">
        <v>2040</v>
      </c>
      <c r="F2952">
        <v>0</v>
      </c>
      <c r="G2952">
        <v>7.0999999999999994E-2</v>
      </c>
      <c r="H2952" s="2" t="str">
        <f t="shared" si="46"/>
        <v>EG_OCGTSR</v>
      </c>
    </row>
    <row r="2953" spans="1:8" x14ac:dyDescent="0.25">
      <c r="A2953" t="s">
        <v>16</v>
      </c>
      <c r="B2953" t="s">
        <v>6</v>
      </c>
      <c r="C2953" t="s">
        <v>8</v>
      </c>
      <c r="D2953" t="s">
        <v>362</v>
      </c>
      <c r="E2953">
        <v>2041</v>
      </c>
      <c r="F2953">
        <v>0</v>
      </c>
      <c r="G2953">
        <v>7.0999999999999994E-2</v>
      </c>
      <c r="H2953" s="2" t="str">
        <f t="shared" si="46"/>
        <v>EG_OCGTSR</v>
      </c>
    </row>
    <row r="2954" spans="1:8" x14ac:dyDescent="0.25">
      <c r="A2954" t="s">
        <v>16</v>
      </c>
      <c r="B2954" t="s">
        <v>6</v>
      </c>
      <c r="C2954" t="s">
        <v>8</v>
      </c>
      <c r="D2954" t="s">
        <v>361</v>
      </c>
      <c r="E2954">
        <v>2024</v>
      </c>
      <c r="F2954">
        <v>0</v>
      </c>
      <c r="G2954">
        <v>0</v>
      </c>
      <c r="H2954" s="2" t="str">
        <f t="shared" si="46"/>
        <v>EG_OCGTSR</v>
      </c>
    </row>
    <row r="2955" spans="1:8" x14ac:dyDescent="0.25">
      <c r="A2955" t="s">
        <v>16</v>
      </c>
      <c r="B2955" t="s">
        <v>6</v>
      </c>
      <c r="C2955" t="s">
        <v>8</v>
      </c>
      <c r="D2955" t="s">
        <v>361</v>
      </c>
      <c r="E2955">
        <v>2025</v>
      </c>
      <c r="F2955">
        <v>0</v>
      </c>
      <c r="G2955">
        <v>0</v>
      </c>
      <c r="H2955" s="2" t="str">
        <f t="shared" si="46"/>
        <v>EG_OCGTSR</v>
      </c>
    </row>
    <row r="2956" spans="1:8" x14ac:dyDescent="0.25">
      <c r="A2956" t="s">
        <v>16</v>
      </c>
      <c r="B2956" t="s">
        <v>6</v>
      </c>
      <c r="C2956" t="s">
        <v>8</v>
      </c>
      <c r="D2956" t="s">
        <v>361</v>
      </c>
      <c r="E2956">
        <v>2026</v>
      </c>
      <c r="F2956">
        <v>0</v>
      </c>
      <c r="G2956">
        <v>0</v>
      </c>
      <c r="H2956" s="2" t="str">
        <f t="shared" si="46"/>
        <v>EG_OCGTSR</v>
      </c>
    </row>
    <row r="2957" spans="1:8" x14ac:dyDescent="0.25">
      <c r="A2957" t="s">
        <v>16</v>
      </c>
      <c r="B2957" t="s">
        <v>6</v>
      </c>
      <c r="C2957" t="s">
        <v>8</v>
      </c>
      <c r="D2957" t="s">
        <v>361</v>
      </c>
      <c r="E2957">
        <v>2027</v>
      </c>
      <c r="F2957">
        <v>0</v>
      </c>
      <c r="G2957">
        <v>0.14899999999999999</v>
      </c>
      <c r="H2957" s="2" t="str">
        <f t="shared" si="46"/>
        <v>EG_OCGTSR</v>
      </c>
    </row>
    <row r="2958" spans="1:8" x14ac:dyDescent="0.25">
      <c r="A2958" t="s">
        <v>16</v>
      </c>
      <c r="B2958" t="s">
        <v>6</v>
      </c>
      <c r="C2958" t="s">
        <v>8</v>
      </c>
      <c r="D2958" t="s">
        <v>361</v>
      </c>
      <c r="E2958">
        <v>2028</v>
      </c>
      <c r="F2958">
        <v>0</v>
      </c>
      <c r="G2958">
        <v>0.14899999999999999</v>
      </c>
      <c r="H2958" s="2" t="str">
        <f t="shared" si="46"/>
        <v>EG_OCGTSR</v>
      </c>
    </row>
    <row r="2959" spans="1:8" x14ac:dyDescent="0.25">
      <c r="A2959" t="s">
        <v>16</v>
      </c>
      <c r="B2959" t="s">
        <v>6</v>
      </c>
      <c r="C2959" t="s">
        <v>8</v>
      </c>
      <c r="D2959" t="s">
        <v>361</v>
      </c>
      <c r="E2959">
        <v>2029</v>
      </c>
      <c r="F2959">
        <v>0</v>
      </c>
      <c r="G2959">
        <v>0.14899999999999999</v>
      </c>
      <c r="H2959" s="2" t="str">
        <f t="shared" si="46"/>
        <v>EG_OCGTSR</v>
      </c>
    </row>
    <row r="2960" spans="1:8" x14ac:dyDescent="0.25">
      <c r="A2960" t="s">
        <v>16</v>
      </c>
      <c r="B2960" t="s">
        <v>6</v>
      </c>
      <c r="C2960" t="s">
        <v>8</v>
      </c>
      <c r="D2960" t="s">
        <v>361</v>
      </c>
      <c r="E2960">
        <v>2030</v>
      </c>
      <c r="F2960">
        <v>0</v>
      </c>
      <c r="G2960">
        <v>0.14899999999999999</v>
      </c>
      <c r="H2960" s="2" t="str">
        <f t="shared" si="46"/>
        <v>EG_OCGTSR</v>
      </c>
    </row>
    <row r="2961" spans="1:8" x14ac:dyDescent="0.25">
      <c r="A2961" t="s">
        <v>16</v>
      </c>
      <c r="B2961" t="s">
        <v>6</v>
      </c>
      <c r="C2961" t="s">
        <v>8</v>
      </c>
      <c r="D2961" t="s">
        <v>361</v>
      </c>
      <c r="E2961">
        <v>2031</v>
      </c>
      <c r="F2961">
        <v>0</v>
      </c>
      <c r="G2961">
        <v>0.14899999999999999</v>
      </c>
      <c r="H2961" s="2" t="str">
        <f t="shared" si="46"/>
        <v>EG_OCGTSR</v>
      </c>
    </row>
    <row r="2962" spans="1:8" x14ac:dyDescent="0.25">
      <c r="A2962" t="s">
        <v>16</v>
      </c>
      <c r="B2962" t="s">
        <v>6</v>
      </c>
      <c r="C2962" t="s">
        <v>8</v>
      </c>
      <c r="D2962" t="s">
        <v>361</v>
      </c>
      <c r="E2962">
        <v>2032</v>
      </c>
      <c r="F2962">
        <v>0</v>
      </c>
      <c r="G2962">
        <v>0.14899999999999999</v>
      </c>
      <c r="H2962" s="2" t="str">
        <f t="shared" si="46"/>
        <v>EG_OCGTSR</v>
      </c>
    </row>
    <row r="2963" spans="1:8" x14ac:dyDescent="0.25">
      <c r="A2963" t="s">
        <v>16</v>
      </c>
      <c r="B2963" t="s">
        <v>6</v>
      </c>
      <c r="C2963" t="s">
        <v>8</v>
      </c>
      <c r="D2963" t="s">
        <v>361</v>
      </c>
      <c r="E2963">
        <v>2033</v>
      </c>
      <c r="F2963">
        <v>0</v>
      </c>
      <c r="G2963">
        <v>0.14899999999999999</v>
      </c>
      <c r="H2963" s="2" t="str">
        <f t="shared" si="46"/>
        <v>EG_OCGTSR</v>
      </c>
    </row>
    <row r="2964" spans="1:8" x14ac:dyDescent="0.25">
      <c r="A2964" t="s">
        <v>16</v>
      </c>
      <c r="B2964" t="s">
        <v>6</v>
      </c>
      <c r="C2964" t="s">
        <v>8</v>
      </c>
      <c r="D2964" t="s">
        <v>361</v>
      </c>
      <c r="E2964">
        <v>2034</v>
      </c>
      <c r="F2964">
        <v>0</v>
      </c>
      <c r="G2964">
        <v>0.14899999999999999</v>
      </c>
      <c r="H2964" s="2" t="str">
        <f t="shared" si="46"/>
        <v>EG_OCGTSR</v>
      </c>
    </row>
    <row r="2965" spans="1:8" x14ac:dyDescent="0.25">
      <c r="A2965" t="s">
        <v>16</v>
      </c>
      <c r="B2965" t="s">
        <v>6</v>
      </c>
      <c r="C2965" t="s">
        <v>8</v>
      </c>
      <c r="D2965" t="s">
        <v>361</v>
      </c>
      <c r="E2965">
        <v>2035</v>
      </c>
      <c r="F2965">
        <v>0</v>
      </c>
      <c r="G2965">
        <v>0.14899999999999999</v>
      </c>
      <c r="H2965" s="2" t="str">
        <f t="shared" si="46"/>
        <v>EG_OCGTSR</v>
      </c>
    </row>
    <row r="2966" spans="1:8" x14ac:dyDescent="0.25">
      <c r="A2966" t="s">
        <v>16</v>
      </c>
      <c r="B2966" t="s">
        <v>6</v>
      </c>
      <c r="C2966" t="s">
        <v>8</v>
      </c>
      <c r="D2966" t="s">
        <v>361</v>
      </c>
      <c r="E2966">
        <v>2036</v>
      </c>
      <c r="F2966">
        <v>0</v>
      </c>
      <c r="G2966">
        <v>0.14899999999999999</v>
      </c>
      <c r="H2966" s="2" t="str">
        <f t="shared" si="46"/>
        <v>EG_OCGTSR</v>
      </c>
    </row>
    <row r="2967" spans="1:8" x14ac:dyDescent="0.25">
      <c r="A2967" t="s">
        <v>16</v>
      </c>
      <c r="B2967" t="s">
        <v>6</v>
      </c>
      <c r="C2967" t="s">
        <v>8</v>
      </c>
      <c r="D2967" t="s">
        <v>361</v>
      </c>
      <c r="E2967">
        <v>2037</v>
      </c>
      <c r="F2967">
        <v>0</v>
      </c>
      <c r="G2967">
        <v>0.14899999999999999</v>
      </c>
      <c r="H2967" s="2" t="str">
        <f t="shared" si="46"/>
        <v>EG_OCGTSR</v>
      </c>
    </row>
    <row r="2968" spans="1:8" x14ac:dyDescent="0.25">
      <c r="A2968" t="s">
        <v>16</v>
      </c>
      <c r="B2968" t="s">
        <v>6</v>
      </c>
      <c r="C2968" t="s">
        <v>8</v>
      </c>
      <c r="D2968" t="s">
        <v>361</v>
      </c>
      <c r="E2968">
        <v>2038</v>
      </c>
      <c r="F2968">
        <v>0</v>
      </c>
      <c r="G2968">
        <v>0.14899999999999999</v>
      </c>
      <c r="H2968" s="2" t="str">
        <f t="shared" si="46"/>
        <v>EG_OCGTSR</v>
      </c>
    </row>
    <row r="2969" spans="1:8" x14ac:dyDescent="0.25">
      <c r="A2969" t="s">
        <v>16</v>
      </c>
      <c r="B2969" t="s">
        <v>6</v>
      </c>
      <c r="C2969" t="s">
        <v>8</v>
      </c>
      <c r="D2969" t="s">
        <v>361</v>
      </c>
      <c r="E2969">
        <v>2039</v>
      </c>
      <c r="F2969">
        <v>0</v>
      </c>
      <c r="G2969">
        <v>0.14899999999999999</v>
      </c>
      <c r="H2969" s="2" t="str">
        <f t="shared" si="46"/>
        <v>EG_OCGTSR</v>
      </c>
    </row>
    <row r="2970" spans="1:8" x14ac:dyDescent="0.25">
      <c r="A2970" t="s">
        <v>16</v>
      </c>
      <c r="B2970" t="s">
        <v>6</v>
      </c>
      <c r="C2970" t="s">
        <v>8</v>
      </c>
      <c r="D2970" t="s">
        <v>361</v>
      </c>
      <c r="E2970">
        <v>2040</v>
      </c>
      <c r="F2970">
        <v>0</v>
      </c>
      <c r="G2970">
        <v>0.14899999999999999</v>
      </c>
      <c r="H2970" s="2" t="str">
        <f t="shared" si="46"/>
        <v>EG_OCGTSR</v>
      </c>
    </row>
    <row r="2971" spans="1:8" x14ac:dyDescent="0.25">
      <c r="A2971" t="s">
        <v>16</v>
      </c>
      <c r="B2971" t="s">
        <v>6</v>
      </c>
      <c r="C2971" t="s">
        <v>8</v>
      </c>
      <c r="D2971" t="s">
        <v>361</v>
      </c>
      <c r="E2971">
        <v>2041</v>
      </c>
      <c r="F2971">
        <v>0</v>
      </c>
      <c r="G2971">
        <v>0.14899999999999999</v>
      </c>
      <c r="H2971" s="2" t="str">
        <f t="shared" si="46"/>
        <v>EG_OCGTSR</v>
      </c>
    </row>
    <row r="2972" spans="1:8" x14ac:dyDescent="0.25">
      <c r="A2972" t="s">
        <v>16</v>
      </c>
      <c r="B2972" t="s">
        <v>6</v>
      </c>
      <c r="C2972" t="s">
        <v>8</v>
      </c>
      <c r="D2972" t="s">
        <v>360</v>
      </c>
      <c r="E2972">
        <v>2024</v>
      </c>
      <c r="F2972">
        <v>0</v>
      </c>
      <c r="G2972">
        <v>0</v>
      </c>
      <c r="H2972" s="2" t="str">
        <f t="shared" si="46"/>
        <v>EG_OCGTSR</v>
      </c>
    </row>
    <row r="2973" spans="1:8" x14ac:dyDescent="0.25">
      <c r="A2973" t="s">
        <v>16</v>
      </c>
      <c r="B2973" t="s">
        <v>6</v>
      </c>
      <c r="C2973" t="s">
        <v>8</v>
      </c>
      <c r="D2973" t="s">
        <v>360</v>
      </c>
      <c r="E2973">
        <v>2025</v>
      </c>
      <c r="F2973">
        <v>0</v>
      </c>
      <c r="G2973">
        <v>0</v>
      </c>
      <c r="H2973" s="2" t="str">
        <f t="shared" si="46"/>
        <v>EG_OCGTSR</v>
      </c>
    </row>
    <row r="2974" spans="1:8" x14ac:dyDescent="0.25">
      <c r="A2974" t="s">
        <v>16</v>
      </c>
      <c r="B2974" t="s">
        <v>6</v>
      </c>
      <c r="C2974" t="s">
        <v>8</v>
      </c>
      <c r="D2974" t="s">
        <v>360</v>
      </c>
      <c r="E2974">
        <v>2026</v>
      </c>
      <c r="F2974">
        <v>0</v>
      </c>
      <c r="G2974">
        <v>0</v>
      </c>
      <c r="H2974" s="2" t="str">
        <f t="shared" si="46"/>
        <v>EG_OCGTSR</v>
      </c>
    </row>
    <row r="2975" spans="1:8" x14ac:dyDescent="0.25">
      <c r="A2975" t="s">
        <v>16</v>
      </c>
      <c r="B2975" t="s">
        <v>6</v>
      </c>
      <c r="C2975" t="s">
        <v>8</v>
      </c>
      <c r="D2975" t="s">
        <v>360</v>
      </c>
      <c r="E2975">
        <v>2027</v>
      </c>
      <c r="F2975">
        <v>0</v>
      </c>
      <c r="G2975">
        <v>8.2000000000000003E-2</v>
      </c>
      <c r="H2975" s="2" t="str">
        <f t="shared" si="46"/>
        <v>EG_OCGTSR</v>
      </c>
    </row>
    <row r="2976" spans="1:8" x14ac:dyDescent="0.25">
      <c r="A2976" t="s">
        <v>16</v>
      </c>
      <c r="B2976" t="s">
        <v>6</v>
      </c>
      <c r="C2976" t="s">
        <v>8</v>
      </c>
      <c r="D2976" t="s">
        <v>360</v>
      </c>
      <c r="E2976">
        <v>2028</v>
      </c>
      <c r="F2976">
        <v>0</v>
      </c>
      <c r="G2976">
        <v>8.2000000000000003E-2</v>
      </c>
      <c r="H2976" s="2" t="str">
        <f t="shared" si="46"/>
        <v>EG_OCGTSR</v>
      </c>
    </row>
    <row r="2977" spans="1:8" x14ac:dyDescent="0.25">
      <c r="A2977" t="s">
        <v>16</v>
      </c>
      <c r="B2977" t="s">
        <v>6</v>
      </c>
      <c r="C2977" t="s">
        <v>8</v>
      </c>
      <c r="D2977" t="s">
        <v>360</v>
      </c>
      <c r="E2977">
        <v>2029</v>
      </c>
      <c r="F2977">
        <v>0</v>
      </c>
      <c r="G2977">
        <v>8.2000000000000003E-2</v>
      </c>
      <c r="H2977" s="2" t="str">
        <f t="shared" si="46"/>
        <v>EG_OCGTSR</v>
      </c>
    </row>
    <row r="2978" spans="1:8" x14ac:dyDescent="0.25">
      <c r="A2978" t="s">
        <v>16</v>
      </c>
      <c r="B2978" t="s">
        <v>6</v>
      </c>
      <c r="C2978" t="s">
        <v>8</v>
      </c>
      <c r="D2978" t="s">
        <v>360</v>
      </c>
      <c r="E2978">
        <v>2030</v>
      </c>
      <c r="F2978">
        <v>0</v>
      </c>
      <c r="G2978">
        <v>8.2000000000000003E-2</v>
      </c>
      <c r="H2978" s="2" t="str">
        <f t="shared" si="46"/>
        <v>EG_OCGTSR</v>
      </c>
    </row>
    <row r="2979" spans="1:8" x14ac:dyDescent="0.25">
      <c r="A2979" t="s">
        <v>16</v>
      </c>
      <c r="B2979" t="s">
        <v>6</v>
      </c>
      <c r="C2979" t="s">
        <v>8</v>
      </c>
      <c r="D2979" t="s">
        <v>360</v>
      </c>
      <c r="E2979">
        <v>2031</v>
      </c>
      <c r="F2979">
        <v>0</v>
      </c>
      <c r="G2979">
        <v>8.2000000000000003E-2</v>
      </c>
      <c r="H2979" s="2" t="str">
        <f t="shared" si="46"/>
        <v>EG_OCGTSR</v>
      </c>
    </row>
    <row r="2980" spans="1:8" x14ac:dyDescent="0.25">
      <c r="A2980" t="s">
        <v>16</v>
      </c>
      <c r="B2980" t="s">
        <v>6</v>
      </c>
      <c r="C2980" t="s">
        <v>8</v>
      </c>
      <c r="D2980" t="s">
        <v>360</v>
      </c>
      <c r="E2980">
        <v>2032</v>
      </c>
      <c r="F2980">
        <v>0</v>
      </c>
      <c r="G2980">
        <v>8.2000000000000003E-2</v>
      </c>
      <c r="H2980" s="2" t="str">
        <f t="shared" si="46"/>
        <v>EG_OCGTSR</v>
      </c>
    </row>
    <row r="2981" spans="1:8" x14ac:dyDescent="0.25">
      <c r="A2981" t="s">
        <v>16</v>
      </c>
      <c r="B2981" t="s">
        <v>6</v>
      </c>
      <c r="C2981" t="s">
        <v>8</v>
      </c>
      <c r="D2981" t="s">
        <v>360</v>
      </c>
      <c r="E2981">
        <v>2033</v>
      </c>
      <c r="F2981">
        <v>0</v>
      </c>
      <c r="G2981">
        <v>8.2000000000000003E-2</v>
      </c>
      <c r="H2981" s="2" t="str">
        <f t="shared" si="46"/>
        <v>EG_OCGTSR</v>
      </c>
    </row>
    <row r="2982" spans="1:8" x14ac:dyDescent="0.25">
      <c r="A2982" t="s">
        <v>16</v>
      </c>
      <c r="B2982" t="s">
        <v>6</v>
      </c>
      <c r="C2982" t="s">
        <v>8</v>
      </c>
      <c r="D2982" t="s">
        <v>360</v>
      </c>
      <c r="E2982">
        <v>2034</v>
      </c>
      <c r="F2982">
        <v>0</v>
      </c>
      <c r="G2982">
        <v>8.2000000000000003E-2</v>
      </c>
      <c r="H2982" s="2" t="str">
        <f t="shared" si="46"/>
        <v>EG_OCGTSR</v>
      </c>
    </row>
    <row r="2983" spans="1:8" x14ac:dyDescent="0.25">
      <c r="A2983" t="s">
        <v>16</v>
      </c>
      <c r="B2983" t="s">
        <v>6</v>
      </c>
      <c r="C2983" t="s">
        <v>8</v>
      </c>
      <c r="D2983" t="s">
        <v>360</v>
      </c>
      <c r="E2983">
        <v>2035</v>
      </c>
      <c r="F2983">
        <v>0</v>
      </c>
      <c r="G2983">
        <v>8.2000000000000003E-2</v>
      </c>
      <c r="H2983" s="2" t="str">
        <f t="shared" si="46"/>
        <v>EG_OCGTSR</v>
      </c>
    </row>
    <row r="2984" spans="1:8" x14ac:dyDescent="0.25">
      <c r="A2984" t="s">
        <v>16</v>
      </c>
      <c r="B2984" t="s">
        <v>6</v>
      </c>
      <c r="C2984" t="s">
        <v>8</v>
      </c>
      <c r="D2984" t="s">
        <v>360</v>
      </c>
      <c r="E2984">
        <v>2036</v>
      </c>
      <c r="F2984">
        <v>0</v>
      </c>
      <c r="G2984">
        <v>8.2000000000000003E-2</v>
      </c>
      <c r="H2984" s="2" t="str">
        <f t="shared" si="46"/>
        <v>EG_OCGTSR</v>
      </c>
    </row>
    <row r="2985" spans="1:8" x14ac:dyDescent="0.25">
      <c r="A2985" t="s">
        <v>16</v>
      </c>
      <c r="B2985" t="s">
        <v>6</v>
      </c>
      <c r="C2985" t="s">
        <v>8</v>
      </c>
      <c r="D2985" t="s">
        <v>360</v>
      </c>
      <c r="E2985">
        <v>2037</v>
      </c>
      <c r="F2985">
        <v>0</v>
      </c>
      <c r="G2985">
        <v>8.2000000000000003E-2</v>
      </c>
      <c r="H2985" s="2" t="str">
        <f t="shared" si="46"/>
        <v>EG_OCGTSR</v>
      </c>
    </row>
    <row r="2986" spans="1:8" x14ac:dyDescent="0.25">
      <c r="A2986" t="s">
        <v>16</v>
      </c>
      <c r="B2986" t="s">
        <v>6</v>
      </c>
      <c r="C2986" t="s">
        <v>8</v>
      </c>
      <c r="D2986" t="s">
        <v>360</v>
      </c>
      <c r="E2986">
        <v>2038</v>
      </c>
      <c r="F2986">
        <v>0</v>
      </c>
      <c r="G2986">
        <v>8.2000000000000003E-2</v>
      </c>
      <c r="H2986" s="2" t="str">
        <f t="shared" si="46"/>
        <v>EG_OCGTSR</v>
      </c>
    </row>
    <row r="2987" spans="1:8" x14ac:dyDescent="0.25">
      <c r="A2987" t="s">
        <v>16</v>
      </c>
      <c r="B2987" t="s">
        <v>6</v>
      </c>
      <c r="C2987" t="s">
        <v>8</v>
      </c>
      <c r="D2987" t="s">
        <v>360</v>
      </c>
      <c r="E2987">
        <v>2039</v>
      </c>
      <c r="F2987">
        <v>0</v>
      </c>
      <c r="G2987">
        <v>8.2000000000000003E-2</v>
      </c>
      <c r="H2987" s="2" t="str">
        <f t="shared" si="46"/>
        <v>EG_OCGTSR</v>
      </c>
    </row>
    <row r="2988" spans="1:8" x14ac:dyDescent="0.25">
      <c r="A2988" t="s">
        <v>16</v>
      </c>
      <c r="B2988" t="s">
        <v>6</v>
      </c>
      <c r="C2988" t="s">
        <v>8</v>
      </c>
      <c r="D2988" t="s">
        <v>360</v>
      </c>
      <c r="E2988">
        <v>2040</v>
      </c>
      <c r="F2988">
        <v>0</v>
      </c>
      <c r="G2988">
        <v>8.2000000000000003E-2</v>
      </c>
      <c r="H2988" s="2" t="str">
        <f t="shared" si="46"/>
        <v>EG_OCGTSR</v>
      </c>
    </row>
    <row r="2989" spans="1:8" x14ac:dyDescent="0.25">
      <c r="A2989" t="s">
        <v>16</v>
      </c>
      <c r="B2989" t="s">
        <v>6</v>
      </c>
      <c r="C2989" t="s">
        <v>8</v>
      </c>
      <c r="D2989" t="s">
        <v>360</v>
      </c>
      <c r="E2989">
        <v>2041</v>
      </c>
      <c r="F2989">
        <v>0</v>
      </c>
      <c r="G2989">
        <v>8.2000000000000003E-2</v>
      </c>
      <c r="H2989" s="2" t="str">
        <f t="shared" si="46"/>
        <v>EG_OCGTSR</v>
      </c>
    </row>
    <row r="2990" spans="1:8" x14ac:dyDescent="0.25">
      <c r="A2990" t="s">
        <v>16</v>
      </c>
      <c r="B2990" t="s">
        <v>6</v>
      </c>
      <c r="C2990" t="s">
        <v>12</v>
      </c>
      <c r="D2990" t="s">
        <v>359</v>
      </c>
      <c r="E2990">
        <v>2024</v>
      </c>
      <c r="F2990">
        <v>0</v>
      </c>
      <c r="G2990">
        <v>0</v>
      </c>
      <c r="H2990" s="2" t="str">
        <f t="shared" si="46"/>
        <v>EG_OCGTNR</v>
      </c>
    </row>
    <row r="2991" spans="1:8" x14ac:dyDescent="0.25">
      <c r="A2991" t="s">
        <v>16</v>
      </c>
      <c r="B2991" t="s">
        <v>6</v>
      </c>
      <c r="C2991" t="s">
        <v>12</v>
      </c>
      <c r="D2991" t="s">
        <v>359</v>
      </c>
      <c r="E2991">
        <v>2025</v>
      </c>
      <c r="F2991">
        <v>0</v>
      </c>
      <c r="G2991">
        <v>0</v>
      </c>
      <c r="H2991" s="2" t="str">
        <f t="shared" si="46"/>
        <v>EG_OCGTNR</v>
      </c>
    </row>
    <row r="2992" spans="1:8" x14ac:dyDescent="0.25">
      <c r="A2992" t="s">
        <v>16</v>
      </c>
      <c r="B2992" t="s">
        <v>6</v>
      </c>
      <c r="C2992" t="s">
        <v>12</v>
      </c>
      <c r="D2992" t="s">
        <v>359</v>
      </c>
      <c r="E2992">
        <v>2026</v>
      </c>
      <c r="F2992">
        <v>0</v>
      </c>
      <c r="G2992">
        <v>0</v>
      </c>
      <c r="H2992" s="2" t="str">
        <f t="shared" si="46"/>
        <v>EG_OCGTNR</v>
      </c>
    </row>
    <row r="2993" spans="1:8" x14ac:dyDescent="0.25">
      <c r="A2993" t="s">
        <v>16</v>
      </c>
      <c r="B2993" t="s">
        <v>6</v>
      </c>
      <c r="C2993" t="s">
        <v>12</v>
      </c>
      <c r="D2993" t="s">
        <v>359</v>
      </c>
      <c r="E2993">
        <v>2027</v>
      </c>
      <c r="F2993">
        <v>0</v>
      </c>
      <c r="G2993">
        <v>0.20699999999999999</v>
      </c>
      <c r="H2993" s="2" t="str">
        <f t="shared" si="46"/>
        <v>EG_OCGTNR</v>
      </c>
    </row>
    <row r="2994" spans="1:8" x14ac:dyDescent="0.25">
      <c r="A2994" t="s">
        <v>16</v>
      </c>
      <c r="B2994" t="s">
        <v>6</v>
      </c>
      <c r="C2994" t="s">
        <v>12</v>
      </c>
      <c r="D2994" t="s">
        <v>359</v>
      </c>
      <c r="E2994">
        <v>2028</v>
      </c>
      <c r="F2994">
        <v>0</v>
      </c>
      <c r="G2994">
        <v>0.20699999999999999</v>
      </c>
      <c r="H2994" s="2" t="str">
        <f t="shared" si="46"/>
        <v>EG_OCGTNR</v>
      </c>
    </row>
    <row r="2995" spans="1:8" x14ac:dyDescent="0.25">
      <c r="A2995" t="s">
        <v>16</v>
      </c>
      <c r="B2995" t="s">
        <v>6</v>
      </c>
      <c r="C2995" t="s">
        <v>12</v>
      </c>
      <c r="D2995" t="s">
        <v>359</v>
      </c>
      <c r="E2995">
        <v>2029</v>
      </c>
      <c r="F2995">
        <v>0</v>
      </c>
      <c r="G2995">
        <v>0.20699999999999999</v>
      </c>
      <c r="H2995" s="2" t="str">
        <f t="shared" si="46"/>
        <v>EG_OCGTNR</v>
      </c>
    </row>
    <row r="2996" spans="1:8" x14ac:dyDescent="0.25">
      <c r="A2996" t="s">
        <v>16</v>
      </c>
      <c r="B2996" t="s">
        <v>6</v>
      </c>
      <c r="C2996" t="s">
        <v>12</v>
      </c>
      <c r="D2996" t="s">
        <v>359</v>
      </c>
      <c r="E2996">
        <v>2030</v>
      </c>
      <c r="F2996">
        <v>0</v>
      </c>
      <c r="G2996">
        <v>0.20699999999999999</v>
      </c>
      <c r="H2996" s="2" t="str">
        <f t="shared" si="46"/>
        <v>EG_OCGTNR</v>
      </c>
    </row>
    <row r="2997" spans="1:8" x14ac:dyDescent="0.25">
      <c r="A2997" t="s">
        <v>16</v>
      </c>
      <c r="B2997" t="s">
        <v>6</v>
      </c>
      <c r="C2997" t="s">
        <v>12</v>
      </c>
      <c r="D2997" t="s">
        <v>359</v>
      </c>
      <c r="E2997">
        <v>2031</v>
      </c>
      <c r="F2997">
        <v>0</v>
      </c>
      <c r="G2997">
        <v>0.20699999999999999</v>
      </c>
      <c r="H2997" s="2" t="str">
        <f t="shared" si="46"/>
        <v>EG_OCGTNR</v>
      </c>
    </row>
    <row r="2998" spans="1:8" x14ac:dyDescent="0.25">
      <c r="A2998" t="s">
        <v>16</v>
      </c>
      <c r="B2998" t="s">
        <v>6</v>
      </c>
      <c r="C2998" t="s">
        <v>12</v>
      </c>
      <c r="D2998" t="s">
        <v>359</v>
      </c>
      <c r="E2998">
        <v>2032</v>
      </c>
      <c r="F2998">
        <v>0</v>
      </c>
      <c r="G2998">
        <v>0.20699999999999999</v>
      </c>
      <c r="H2998" s="2" t="str">
        <f t="shared" si="46"/>
        <v>EG_OCGTNR</v>
      </c>
    </row>
    <row r="2999" spans="1:8" x14ac:dyDescent="0.25">
      <c r="A2999" t="s">
        <v>16</v>
      </c>
      <c r="B2999" t="s">
        <v>6</v>
      </c>
      <c r="C2999" t="s">
        <v>12</v>
      </c>
      <c r="D2999" t="s">
        <v>359</v>
      </c>
      <c r="E2999">
        <v>2033</v>
      </c>
      <c r="F2999">
        <v>0</v>
      </c>
      <c r="G2999">
        <v>0.20699999999999999</v>
      </c>
      <c r="H2999" s="2" t="str">
        <f t="shared" si="46"/>
        <v>EG_OCGTNR</v>
      </c>
    </row>
    <row r="3000" spans="1:8" x14ac:dyDescent="0.25">
      <c r="A3000" t="s">
        <v>16</v>
      </c>
      <c r="B3000" t="s">
        <v>6</v>
      </c>
      <c r="C3000" t="s">
        <v>12</v>
      </c>
      <c r="D3000" t="s">
        <v>359</v>
      </c>
      <c r="E3000">
        <v>2034</v>
      </c>
      <c r="F3000">
        <v>0</v>
      </c>
      <c r="G3000">
        <v>0.20699999999999999</v>
      </c>
      <c r="H3000" s="2" t="str">
        <f t="shared" si="46"/>
        <v>EG_OCGTNR</v>
      </c>
    </row>
    <row r="3001" spans="1:8" x14ac:dyDescent="0.25">
      <c r="A3001" t="s">
        <v>16</v>
      </c>
      <c r="B3001" t="s">
        <v>6</v>
      </c>
      <c r="C3001" t="s">
        <v>12</v>
      </c>
      <c r="D3001" t="s">
        <v>359</v>
      </c>
      <c r="E3001">
        <v>2035</v>
      </c>
      <c r="F3001">
        <v>0</v>
      </c>
      <c r="G3001">
        <v>0.20699999999999999</v>
      </c>
      <c r="H3001" s="2" t="str">
        <f t="shared" si="46"/>
        <v>EG_OCGTNR</v>
      </c>
    </row>
    <row r="3002" spans="1:8" x14ac:dyDescent="0.25">
      <c r="A3002" t="s">
        <v>16</v>
      </c>
      <c r="B3002" t="s">
        <v>6</v>
      </c>
      <c r="C3002" t="s">
        <v>12</v>
      </c>
      <c r="D3002" t="s">
        <v>359</v>
      </c>
      <c r="E3002">
        <v>2036</v>
      </c>
      <c r="F3002">
        <v>0</v>
      </c>
      <c r="G3002">
        <v>0.20699999999999999</v>
      </c>
      <c r="H3002" s="2" t="str">
        <f t="shared" si="46"/>
        <v>EG_OCGTNR</v>
      </c>
    </row>
    <row r="3003" spans="1:8" x14ac:dyDescent="0.25">
      <c r="A3003" t="s">
        <v>16</v>
      </c>
      <c r="B3003" t="s">
        <v>6</v>
      </c>
      <c r="C3003" t="s">
        <v>12</v>
      </c>
      <c r="D3003" t="s">
        <v>359</v>
      </c>
      <c r="E3003">
        <v>2037</v>
      </c>
      <c r="F3003">
        <v>0</v>
      </c>
      <c r="G3003">
        <v>0.20699999999999999</v>
      </c>
      <c r="H3003" s="2" t="str">
        <f t="shared" si="46"/>
        <v>EG_OCGTNR</v>
      </c>
    </row>
    <row r="3004" spans="1:8" x14ac:dyDescent="0.25">
      <c r="A3004" t="s">
        <v>16</v>
      </c>
      <c r="B3004" t="s">
        <v>6</v>
      </c>
      <c r="C3004" t="s">
        <v>12</v>
      </c>
      <c r="D3004" t="s">
        <v>359</v>
      </c>
      <c r="E3004">
        <v>2038</v>
      </c>
      <c r="F3004">
        <v>0</v>
      </c>
      <c r="G3004">
        <v>0.20699999999999999</v>
      </c>
      <c r="H3004" s="2" t="str">
        <f t="shared" si="46"/>
        <v>EG_OCGTNR</v>
      </c>
    </row>
    <row r="3005" spans="1:8" x14ac:dyDescent="0.25">
      <c r="A3005" t="s">
        <v>16</v>
      </c>
      <c r="B3005" t="s">
        <v>6</v>
      </c>
      <c r="C3005" t="s">
        <v>12</v>
      </c>
      <c r="D3005" t="s">
        <v>359</v>
      </c>
      <c r="E3005">
        <v>2039</v>
      </c>
      <c r="F3005">
        <v>0</v>
      </c>
      <c r="G3005">
        <v>0.20699999999999999</v>
      </c>
      <c r="H3005" s="2" t="str">
        <f t="shared" si="46"/>
        <v>EG_OCGTNR</v>
      </c>
    </row>
    <row r="3006" spans="1:8" x14ac:dyDescent="0.25">
      <c r="A3006" t="s">
        <v>16</v>
      </c>
      <c r="B3006" t="s">
        <v>6</v>
      </c>
      <c r="C3006" t="s">
        <v>12</v>
      </c>
      <c r="D3006" t="s">
        <v>359</v>
      </c>
      <c r="E3006">
        <v>2040</v>
      </c>
      <c r="F3006">
        <v>0</v>
      </c>
      <c r="G3006">
        <v>0.20699999999999999</v>
      </c>
      <c r="H3006" s="2" t="str">
        <f t="shared" si="46"/>
        <v>EG_OCGTNR</v>
      </c>
    </row>
    <row r="3007" spans="1:8" x14ac:dyDescent="0.25">
      <c r="A3007" t="s">
        <v>16</v>
      </c>
      <c r="B3007" t="s">
        <v>6</v>
      </c>
      <c r="C3007" t="s">
        <v>12</v>
      </c>
      <c r="D3007" t="s">
        <v>359</v>
      </c>
      <c r="E3007">
        <v>2041</v>
      </c>
      <c r="F3007">
        <v>0</v>
      </c>
      <c r="G3007">
        <v>0.20699999999999999</v>
      </c>
      <c r="H3007" s="2" t="str">
        <f t="shared" si="46"/>
        <v>EG_OCGTNR</v>
      </c>
    </row>
    <row r="3008" spans="1:8" x14ac:dyDescent="0.25">
      <c r="A3008" t="s">
        <v>16</v>
      </c>
      <c r="B3008" t="s">
        <v>6</v>
      </c>
      <c r="C3008" t="s">
        <v>12</v>
      </c>
      <c r="D3008" t="s">
        <v>358</v>
      </c>
      <c r="E3008">
        <v>2024</v>
      </c>
      <c r="F3008">
        <v>0</v>
      </c>
      <c r="G3008">
        <v>0</v>
      </c>
      <c r="H3008" s="2" t="str">
        <f t="shared" si="46"/>
        <v>EG_OCGTNR</v>
      </c>
    </row>
    <row r="3009" spans="1:8" x14ac:dyDescent="0.25">
      <c r="A3009" t="s">
        <v>16</v>
      </c>
      <c r="B3009" t="s">
        <v>6</v>
      </c>
      <c r="C3009" t="s">
        <v>12</v>
      </c>
      <c r="D3009" t="s">
        <v>358</v>
      </c>
      <c r="E3009">
        <v>2025</v>
      </c>
      <c r="F3009">
        <v>0</v>
      </c>
      <c r="G3009">
        <v>0</v>
      </c>
      <c r="H3009" s="2" t="str">
        <f t="shared" si="46"/>
        <v>EG_OCGTNR</v>
      </c>
    </row>
    <row r="3010" spans="1:8" x14ac:dyDescent="0.25">
      <c r="A3010" t="s">
        <v>16</v>
      </c>
      <c r="B3010" t="s">
        <v>6</v>
      </c>
      <c r="C3010" t="s">
        <v>12</v>
      </c>
      <c r="D3010" t="s">
        <v>358</v>
      </c>
      <c r="E3010">
        <v>2026</v>
      </c>
      <c r="F3010">
        <v>0</v>
      </c>
      <c r="G3010">
        <v>0</v>
      </c>
      <c r="H3010" s="2" t="str">
        <f t="shared" si="46"/>
        <v>EG_OCGTNR</v>
      </c>
    </row>
    <row r="3011" spans="1:8" x14ac:dyDescent="0.25">
      <c r="A3011" t="s">
        <v>16</v>
      </c>
      <c r="B3011" t="s">
        <v>6</v>
      </c>
      <c r="C3011" t="s">
        <v>12</v>
      </c>
      <c r="D3011" t="s">
        <v>358</v>
      </c>
      <c r="E3011">
        <v>2027</v>
      </c>
      <c r="F3011">
        <v>0</v>
      </c>
      <c r="G3011">
        <v>0.13100000000000001</v>
      </c>
      <c r="H3011" s="2" t="str">
        <f t="shared" ref="H3011:H3074" si="47">_xlfn.CONCAT(A3011,C3011)</f>
        <v>EG_OCGTNR</v>
      </c>
    </row>
    <row r="3012" spans="1:8" x14ac:dyDescent="0.25">
      <c r="A3012" t="s">
        <v>16</v>
      </c>
      <c r="B3012" t="s">
        <v>6</v>
      </c>
      <c r="C3012" t="s">
        <v>12</v>
      </c>
      <c r="D3012" t="s">
        <v>358</v>
      </c>
      <c r="E3012">
        <v>2028</v>
      </c>
      <c r="F3012">
        <v>0</v>
      </c>
      <c r="G3012">
        <v>0.13100000000000001</v>
      </c>
      <c r="H3012" s="2" t="str">
        <f t="shared" si="47"/>
        <v>EG_OCGTNR</v>
      </c>
    </row>
    <row r="3013" spans="1:8" x14ac:dyDescent="0.25">
      <c r="A3013" t="s">
        <v>16</v>
      </c>
      <c r="B3013" t="s">
        <v>6</v>
      </c>
      <c r="C3013" t="s">
        <v>12</v>
      </c>
      <c r="D3013" t="s">
        <v>358</v>
      </c>
      <c r="E3013">
        <v>2029</v>
      </c>
      <c r="F3013">
        <v>0</v>
      </c>
      <c r="G3013">
        <v>0.13100000000000001</v>
      </c>
      <c r="H3013" s="2" t="str">
        <f t="shared" si="47"/>
        <v>EG_OCGTNR</v>
      </c>
    </row>
    <row r="3014" spans="1:8" x14ac:dyDescent="0.25">
      <c r="A3014" t="s">
        <v>16</v>
      </c>
      <c r="B3014" t="s">
        <v>6</v>
      </c>
      <c r="C3014" t="s">
        <v>12</v>
      </c>
      <c r="D3014" t="s">
        <v>358</v>
      </c>
      <c r="E3014">
        <v>2030</v>
      </c>
      <c r="F3014">
        <v>0</v>
      </c>
      <c r="G3014">
        <v>0.13100000000000001</v>
      </c>
      <c r="H3014" s="2" t="str">
        <f t="shared" si="47"/>
        <v>EG_OCGTNR</v>
      </c>
    </row>
    <row r="3015" spans="1:8" x14ac:dyDescent="0.25">
      <c r="A3015" t="s">
        <v>16</v>
      </c>
      <c r="B3015" t="s">
        <v>6</v>
      </c>
      <c r="C3015" t="s">
        <v>12</v>
      </c>
      <c r="D3015" t="s">
        <v>358</v>
      </c>
      <c r="E3015">
        <v>2031</v>
      </c>
      <c r="F3015">
        <v>0</v>
      </c>
      <c r="G3015">
        <v>0.13100000000000001</v>
      </c>
      <c r="H3015" s="2" t="str">
        <f t="shared" si="47"/>
        <v>EG_OCGTNR</v>
      </c>
    </row>
    <row r="3016" spans="1:8" x14ac:dyDescent="0.25">
      <c r="A3016" t="s">
        <v>16</v>
      </c>
      <c r="B3016" t="s">
        <v>6</v>
      </c>
      <c r="C3016" t="s">
        <v>12</v>
      </c>
      <c r="D3016" t="s">
        <v>358</v>
      </c>
      <c r="E3016">
        <v>2032</v>
      </c>
      <c r="F3016">
        <v>0</v>
      </c>
      <c r="G3016">
        <v>0.13100000000000001</v>
      </c>
      <c r="H3016" s="2" t="str">
        <f t="shared" si="47"/>
        <v>EG_OCGTNR</v>
      </c>
    </row>
    <row r="3017" spans="1:8" x14ac:dyDescent="0.25">
      <c r="A3017" t="s">
        <v>16</v>
      </c>
      <c r="B3017" t="s">
        <v>6</v>
      </c>
      <c r="C3017" t="s">
        <v>12</v>
      </c>
      <c r="D3017" t="s">
        <v>358</v>
      </c>
      <c r="E3017">
        <v>2033</v>
      </c>
      <c r="F3017">
        <v>0</v>
      </c>
      <c r="G3017">
        <v>0.13100000000000001</v>
      </c>
      <c r="H3017" s="2" t="str">
        <f t="shared" si="47"/>
        <v>EG_OCGTNR</v>
      </c>
    </row>
    <row r="3018" spans="1:8" x14ac:dyDescent="0.25">
      <c r="A3018" t="s">
        <v>16</v>
      </c>
      <c r="B3018" t="s">
        <v>6</v>
      </c>
      <c r="C3018" t="s">
        <v>12</v>
      </c>
      <c r="D3018" t="s">
        <v>358</v>
      </c>
      <c r="E3018">
        <v>2034</v>
      </c>
      <c r="F3018">
        <v>0</v>
      </c>
      <c r="G3018">
        <v>0.13100000000000001</v>
      </c>
      <c r="H3018" s="2" t="str">
        <f t="shared" si="47"/>
        <v>EG_OCGTNR</v>
      </c>
    </row>
    <row r="3019" spans="1:8" x14ac:dyDescent="0.25">
      <c r="A3019" t="s">
        <v>16</v>
      </c>
      <c r="B3019" t="s">
        <v>6</v>
      </c>
      <c r="C3019" t="s">
        <v>12</v>
      </c>
      <c r="D3019" t="s">
        <v>358</v>
      </c>
      <c r="E3019">
        <v>2035</v>
      </c>
      <c r="F3019">
        <v>0</v>
      </c>
      <c r="G3019">
        <v>0.13100000000000001</v>
      </c>
      <c r="H3019" s="2" t="str">
        <f t="shared" si="47"/>
        <v>EG_OCGTNR</v>
      </c>
    </row>
    <row r="3020" spans="1:8" x14ac:dyDescent="0.25">
      <c r="A3020" t="s">
        <v>16</v>
      </c>
      <c r="B3020" t="s">
        <v>6</v>
      </c>
      <c r="C3020" t="s">
        <v>12</v>
      </c>
      <c r="D3020" t="s">
        <v>358</v>
      </c>
      <c r="E3020">
        <v>2036</v>
      </c>
      <c r="F3020">
        <v>0</v>
      </c>
      <c r="G3020">
        <v>0.13100000000000001</v>
      </c>
      <c r="H3020" s="2" t="str">
        <f t="shared" si="47"/>
        <v>EG_OCGTNR</v>
      </c>
    </row>
    <row r="3021" spans="1:8" x14ac:dyDescent="0.25">
      <c r="A3021" t="s">
        <v>16</v>
      </c>
      <c r="B3021" t="s">
        <v>6</v>
      </c>
      <c r="C3021" t="s">
        <v>12</v>
      </c>
      <c r="D3021" t="s">
        <v>358</v>
      </c>
      <c r="E3021">
        <v>2037</v>
      </c>
      <c r="F3021">
        <v>0</v>
      </c>
      <c r="G3021">
        <v>0.13100000000000001</v>
      </c>
      <c r="H3021" s="2" t="str">
        <f t="shared" si="47"/>
        <v>EG_OCGTNR</v>
      </c>
    </row>
    <row r="3022" spans="1:8" x14ac:dyDescent="0.25">
      <c r="A3022" t="s">
        <v>16</v>
      </c>
      <c r="B3022" t="s">
        <v>6</v>
      </c>
      <c r="C3022" t="s">
        <v>12</v>
      </c>
      <c r="D3022" t="s">
        <v>358</v>
      </c>
      <c r="E3022">
        <v>2038</v>
      </c>
      <c r="F3022">
        <v>0</v>
      </c>
      <c r="G3022">
        <v>0.13100000000000001</v>
      </c>
      <c r="H3022" s="2" t="str">
        <f t="shared" si="47"/>
        <v>EG_OCGTNR</v>
      </c>
    </row>
    <row r="3023" spans="1:8" x14ac:dyDescent="0.25">
      <c r="A3023" t="s">
        <v>16</v>
      </c>
      <c r="B3023" t="s">
        <v>6</v>
      </c>
      <c r="C3023" t="s">
        <v>12</v>
      </c>
      <c r="D3023" t="s">
        <v>358</v>
      </c>
      <c r="E3023">
        <v>2039</v>
      </c>
      <c r="F3023">
        <v>0</v>
      </c>
      <c r="G3023">
        <v>0.13100000000000001</v>
      </c>
      <c r="H3023" s="2" t="str">
        <f t="shared" si="47"/>
        <v>EG_OCGTNR</v>
      </c>
    </row>
    <row r="3024" spans="1:8" x14ac:dyDescent="0.25">
      <c r="A3024" t="s">
        <v>16</v>
      </c>
      <c r="B3024" t="s">
        <v>6</v>
      </c>
      <c r="C3024" t="s">
        <v>12</v>
      </c>
      <c r="D3024" t="s">
        <v>358</v>
      </c>
      <c r="E3024">
        <v>2040</v>
      </c>
      <c r="F3024">
        <v>0</v>
      </c>
      <c r="G3024">
        <v>0.13100000000000001</v>
      </c>
      <c r="H3024" s="2" t="str">
        <f t="shared" si="47"/>
        <v>EG_OCGTNR</v>
      </c>
    </row>
    <row r="3025" spans="1:8" x14ac:dyDescent="0.25">
      <c r="A3025" t="s">
        <v>16</v>
      </c>
      <c r="B3025" t="s">
        <v>6</v>
      </c>
      <c r="C3025" t="s">
        <v>12</v>
      </c>
      <c r="D3025" t="s">
        <v>358</v>
      </c>
      <c r="E3025">
        <v>2041</v>
      </c>
      <c r="F3025">
        <v>0</v>
      </c>
      <c r="G3025">
        <v>0.13100000000000001</v>
      </c>
      <c r="H3025" s="2" t="str">
        <f t="shared" si="47"/>
        <v>EG_OCGTNR</v>
      </c>
    </row>
    <row r="3026" spans="1:8" x14ac:dyDescent="0.25">
      <c r="A3026" t="s">
        <v>16</v>
      </c>
      <c r="B3026" t="s">
        <v>6</v>
      </c>
      <c r="C3026" t="s">
        <v>12</v>
      </c>
      <c r="D3026" t="s">
        <v>357</v>
      </c>
      <c r="E3026">
        <v>2024</v>
      </c>
      <c r="F3026">
        <v>0</v>
      </c>
      <c r="G3026">
        <v>0</v>
      </c>
      <c r="H3026" s="2" t="str">
        <f t="shared" si="47"/>
        <v>EG_OCGTNR</v>
      </c>
    </row>
    <row r="3027" spans="1:8" x14ac:dyDescent="0.25">
      <c r="A3027" t="s">
        <v>16</v>
      </c>
      <c r="B3027" t="s">
        <v>6</v>
      </c>
      <c r="C3027" t="s">
        <v>12</v>
      </c>
      <c r="D3027" t="s">
        <v>357</v>
      </c>
      <c r="E3027">
        <v>2025</v>
      </c>
      <c r="F3027">
        <v>0</v>
      </c>
      <c r="G3027">
        <v>0</v>
      </c>
      <c r="H3027" s="2" t="str">
        <f t="shared" si="47"/>
        <v>EG_OCGTNR</v>
      </c>
    </row>
    <row r="3028" spans="1:8" x14ac:dyDescent="0.25">
      <c r="A3028" t="s">
        <v>16</v>
      </c>
      <c r="B3028" t="s">
        <v>6</v>
      </c>
      <c r="C3028" t="s">
        <v>12</v>
      </c>
      <c r="D3028" t="s">
        <v>357</v>
      </c>
      <c r="E3028">
        <v>2026</v>
      </c>
      <c r="F3028">
        <v>0</v>
      </c>
      <c r="G3028">
        <v>0</v>
      </c>
      <c r="H3028" s="2" t="str">
        <f t="shared" si="47"/>
        <v>EG_OCGTNR</v>
      </c>
    </row>
    <row r="3029" spans="1:8" x14ac:dyDescent="0.25">
      <c r="A3029" t="s">
        <v>16</v>
      </c>
      <c r="B3029" t="s">
        <v>6</v>
      </c>
      <c r="C3029" t="s">
        <v>12</v>
      </c>
      <c r="D3029" t="s">
        <v>357</v>
      </c>
      <c r="E3029">
        <v>2027</v>
      </c>
      <c r="F3029">
        <v>0</v>
      </c>
      <c r="G3029">
        <v>0</v>
      </c>
      <c r="H3029" s="2" t="str">
        <f t="shared" si="47"/>
        <v>EG_OCGTNR</v>
      </c>
    </row>
    <row r="3030" spans="1:8" x14ac:dyDescent="0.25">
      <c r="A3030" t="s">
        <v>16</v>
      </c>
      <c r="B3030" t="s">
        <v>6</v>
      </c>
      <c r="C3030" t="s">
        <v>12</v>
      </c>
      <c r="D3030" t="s">
        <v>357</v>
      </c>
      <c r="E3030">
        <v>2028</v>
      </c>
      <c r="F3030">
        <v>0</v>
      </c>
      <c r="G3030">
        <v>0</v>
      </c>
      <c r="H3030" s="2" t="str">
        <f t="shared" si="47"/>
        <v>EG_OCGTNR</v>
      </c>
    </row>
    <row r="3031" spans="1:8" x14ac:dyDescent="0.25">
      <c r="A3031" t="s">
        <v>16</v>
      </c>
      <c r="B3031" t="s">
        <v>6</v>
      </c>
      <c r="C3031" t="s">
        <v>12</v>
      </c>
      <c r="D3031" t="s">
        <v>357</v>
      </c>
      <c r="E3031">
        <v>2029</v>
      </c>
      <c r="F3031">
        <v>0</v>
      </c>
      <c r="G3031">
        <v>0</v>
      </c>
      <c r="H3031" s="2" t="str">
        <f t="shared" si="47"/>
        <v>EG_OCGTNR</v>
      </c>
    </row>
    <row r="3032" spans="1:8" x14ac:dyDescent="0.25">
      <c r="A3032" t="s">
        <v>16</v>
      </c>
      <c r="B3032" t="s">
        <v>6</v>
      </c>
      <c r="C3032" t="s">
        <v>12</v>
      </c>
      <c r="D3032" t="s">
        <v>357</v>
      </c>
      <c r="E3032">
        <v>2030</v>
      </c>
      <c r="F3032">
        <v>0</v>
      </c>
      <c r="G3032">
        <v>0</v>
      </c>
      <c r="H3032" s="2" t="str">
        <f t="shared" si="47"/>
        <v>EG_OCGTNR</v>
      </c>
    </row>
    <row r="3033" spans="1:8" x14ac:dyDescent="0.25">
      <c r="A3033" t="s">
        <v>16</v>
      </c>
      <c r="B3033" t="s">
        <v>6</v>
      </c>
      <c r="C3033" t="s">
        <v>12</v>
      </c>
      <c r="D3033" t="s">
        <v>357</v>
      </c>
      <c r="E3033">
        <v>2031</v>
      </c>
      <c r="F3033">
        <v>0</v>
      </c>
      <c r="G3033">
        <v>0</v>
      </c>
      <c r="H3033" s="2" t="str">
        <f t="shared" si="47"/>
        <v>EG_OCGTNR</v>
      </c>
    </row>
    <row r="3034" spans="1:8" x14ac:dyDescent="0.25">
      <c r="A3034" t="s">
        <v>16</v>
      </c>
      <c r="B3034" t="s">
        <v>6</v>
      </c>
      <c r="C3034" t="s">
        <v>12</v>
      </c>
      <c r="D3034" t="s">
        <v>357</v>
      </c>
      <c r="E3034">
        <v>2032</v>
      </c>
      <c r="F3034">
        <v>0</v>
      </c>
      <c r="G3034">
        <v>0</v>
      </c>
      <c r="H3034" s="2" t="str">
        <f t="shared" si="47"/>
        <v>EG_OCGTNR</v>
      </c>
    </row>
    <row r="3035" spans="1:8" x14ac:dyDescent="0.25">
      <c r="A3035" t="s">
        <v>16</v>
      </c>
      <c r="B3035" t="s">
        <v>6</v>
      </c>
      <c r="C3035" t="s">
        <v>12</v>
      </c>
      <c r="D3035" t="s">
        <v>357</v>
      </c>
      <c r="E3035">
        <v>2033</v>
      </c>
      <c r="F3035">
        <v>0</v>
      </c>
      <c r="G3035">
        <v>0</v>
      </c>
      <c r="H3035" s="2" t="str">
        <f t="shared" si="47"/>
        <v>EG_OCGTNR</v>
      </c>
    </row>
    <row r="3036" spans="1:8" x14ac:dyDescent="0.25">
      <c r="A3036" t="s">
        <v>16</v>
      </c>
      <c r="B3036" t="s">
        <v>6</v>
      </c>
      <c r="C3036" t="s">
        <v>12</v>
      </c>
      <c r="D3036" t="s">
        <v>357</v>
      </c>
      <c r="E3036">
        <v>2034</v>
      </c>
      <c r="F3036">
        <v>0</v>
      </c>
      <c r="G3036">
        <v>0</v>
      </c>
      <c r="H3036" s="2" t="str">
        <f t="shared" si="47"/>
        <v>EG_OCGTNR</v>
      </c>
    </row>
    <row r="3037" spans="1:8" x14ac:dyDescent="0.25">
      <c r="A3037" t="s">
        <v>16</v>
      </c>
      <c r="B3037" t="s">
        <v>6</v>
      </c>
      <c r="C3037" t="s">
        <v>12</v>
      </c>
      <c r="D3037" t="s">
        <v>357</v>
      </c>
      <c r="E3037">
        <v>2035</v>
      </c>
      <c r="F3037">
        <v>0</v>
      </c>
      <c r="G3037">
        <v>0</v>
      </c>
      <c r="H3037" s="2" t="str">
        <f t="shared" si="47"/>
        <v>EG_OCGTNR</v>
      </c>
    </row>
    <row r="3038" spans="1:8" x14ac:dyDescent="0.25">
      <c r="A3038" t="s">
        <v>16</v>
      </c>
      <c r="B3038" t="s">
        <v>6</v>
      </c>
      <c r="C3038" t="s">
        <v>12</v>
      </c>
      <c r="D3038" t="s">
        <v>357</v>
      </c>
      <c r="E3038">
        <v>2036</v>
      </c>
      <c r="F3038">
        <v>0</v>
      </c>
      <c r="G3038">
        <v>0</v>
      </c>
      <c r="H3038" s="2" t="str">
        <f t="shared" si="47"/>
        <v>EG_OCGTNR</v>
      </c>
    </row>
    <row r="3039" spans="1:8" x14ac:dyDescent="0.25">
      <c r="A3039" t="s">
        <v>16</v>
      </c>
      <c r="B3039" t="s">
        <v>6</v>
      </c>
      <c r="C3039" t="s">
        <v>12</v>
      </c>
      <c r="D3039" t="s">
        <v>357</v>
      </c>
      <c r="E3039">
        <v>2037</v>
      </c>
      <c r="F3039">
        <v>0</v>
      </c>
      <c r="G3039">
        <v>0</v>
      </c>
      <c r="H3039" s="2" t="str">
        <f t="shared" si="47"/>
        <v>EG_OCGTNR</v>
      </c>
    </row>
    <row r="3040" spans="1:8" x14ac:dyDescent="0.25">
      <c r="A3040" t="s">
        <v>16</v>
      </c>
      <c r="B3040" t="s">
        <v>6</v>
      </c>
      <c r="C3040" t="s">
        <v>12</v>
      </c>
      <c r="D3040" t="s">
        <v>357</v>
      </c>
      <c r="E3040">
        <v>2038</v>
      </c>
      <c r="F3040">
        <v>0</v>
      </c>
      <c r="G3040">
        <v>0</v>
      </c>
      <c r="H3040" s="2" t="str">
        <f t="shared" si="47"/>
        <v>EG_OCGTNR</v>
      </c>
    </row>
    <row r="3041" spans="1:8" x14ac:dyDescent="0.25">
      <c r="A3041" t="s">
        <v>16</v>
      </c>
      <c r="B3041" t="s">
        <v>6</v>
      </c>
      <c r="C3041" t="s">
        <v>12</v>
      </c>
      <c r="D3041" t="s">
        <v>357</v>
      </c>
      <c r="E3041">
        <v>2039</v>
      </c>
      <c r="F3041">
        <v>0</v>
      </c>
      <c r="G3041">
        <v>0</v>
      </c>
      <c r="H3041" s="2" t="str">
        <f t="shared" si="47"/>
        <v>EG_OCGTNR</v>
      </c>
    </row>
    <row r="3042" spans="1:8" x14ac:dyDescent="0.25">
      <c r="A3042" t="s">
        <v>16</v>
      </c>
      <c r="B3042" t="s">
        <v>6</v>
      </c>
      <c r="C3042" t="s">
        <v>12</v>
      </c>
      <c r="D3042" t="s">
        <v>357</v>
      </c>
      <c r="E3042">
        <v>2040</v>
      </c>
      <c r="F3042">
        <v>0</v>
      </c>
      <c r="G3042">
        <v>0</v>
      </c>
      <c r="H3042" s="2" t="str">
        <f t="shared" si="47"/>
        <v>EG_OCGTNR</v>
      </c>
    </row>
    <row r="3043" spans="1:8" x14ac:dyDescent="0.25">
      <c r="A3043" t="s">
        <v>16</v>
      </c>
      <c r="B3043" t="s">
        <v>6</v>
      </c>
      <c r="C3043" t="s">
        <v>12</v>
      </c>
      <c r="D3043" t="s">
        <v>357</v>
      </c>
      <c r="E3043">
        <v>2041</v>
      </c>
      <c r="F3043">
        <v>0</v>
      </c>
      <c r="G3043">
        <v>0</v>
      </c>
      <c r="H3043" s="2" t="str">
        <f t="shared" si="47"/>
        <v>EG_OCGTNR</v>
      </c>
    </row>
    <row r="3044" spans="1:8" x14ac:dyDescent="0.25">
      <c r="A3044" t="s">
        <v>16</v>
      </c>
      <c r="B3044" t="s">
        <v>6</v>
      </c>
      <c r="C3044" t="s">
        <v>12</v>
      </c>
      <c r="D3044" t="s">
        <v>356</v>
      </c>
      <c r="E3044">
        <v>2024</v>
      </c>
      <c r="F3044">
        <v>0</v>
      </c>
      <c r="G3044">
        <v>0</v>
      </c>
      <c r="H3044" s="2" t="str">
        <f t="shared" si="47"/>
        <v>EG_OCGTNR</v>
      </c>
    </row>
    <row r="3045" spans="1:8" x14ac:dyDescent="0.25">
      <c r="A3045" t="s">
        <v>16</v>
      </c>
      <c r="B3045" t="s">
        <v>6</v>
      </c>
      <c r="C3045" t="s">
        <v>12</v>
      </c>
      <c r="D3045" t="s">
        <v>356</v>
      </c>
      <c r="E3045">
        <v>2025</v>
      </c>
      <c r="F3045">
        <v>0</v>
      </c>
      <c r="G3045">
        <v>0</v>
      </c>
      <c r="H3045" s="2" t="str">
        <f t="shared" si="47"/>
        <v>EG_OCGTNR</v>
      </c>
    </row>
    <row r="3046" spans="1:8" x14ac:dyDescent="0.25">
      <c r="A3046" t="s">
        <v>16</v>
      </c>
      <c r="B3046" t="s">
        <v>6</v>
      </c>
      <c r="C3046" t="s">
        <v>12</v>
      </c>
      <c r="D3046" t="s">
        <v>356</v>
      </c>
      <c r="E3046">
        <v>2026</v>
      </c>
      <c r="F3046">
        <v>0</v>
      </c>
      <c r="G3046">
        <v>0</v>
      </c>
      <c r="H3046" s="2" t="str">
        <f t="shared" si="47"/>
        <v>EG_OCGTNR</v>
      </c>
    </row>
    <row r="3047" spans="1:8" x14ac:dyDescent="0.25">
      <c r="A3047" t="s">
        <v>16</v>
      </c>
      <c r="B3047" t="s">
        <v>6</v>
      </c>
      <c r="C3047" t="s">
        <v>12</v>
      </c>
      <c r="D3047" t="s">
        <v>356</v>
      </c>
      <c r="E3047">
        <v>2027</v>
      </c>
      <c r="F3047">
        <v>0</v>
      </c>
      <c r="G3047">
        <v>0.03</v>
      </c>
      <c r="H3047" s="2" t="str">
        <f t="shared" si="47"/>
        <v>EG_OCGTNR</v>
      </c>
    </row>
    <row r="3048" spans="1:8" x14ac:dyDescent="0.25">
      <c r="A3048" t="s">
        <v>16</v>
      </c>
      <c r="B3048" t="s">
        <v>6</v>
      </c>
      <c r="C3048" t="s">
        <v>12</v>
      </c>
      <c r="D3048" t="s">
        <v>356</v>
      </c>
      <c r="E3048">
        <v>2028</v>
      </c>
      <c r="F3048">
        <v>0</v>
      </c>
      <c r="G3048">
        <v>0.03</v>
      </c>
      <c r="H3048" s="2" t="str">
        <f t="shared" si="47"/>
        <v>EG_OCGTNR</v>
      </c>
    </row>
    <row r="3049" spans="1:8" x14ac:dyDescent="0.25">
      <c r="A3049" t="s">
        <v>16</v>
      </c>
      <c r="B3049" t="s">
        <v>6</v>
      </c>
      <c r="C3049" t="s">
        <v>12</v>
      </c>
      <c r="D3049" t="s">
        <v>356</v>
      </c>
      <c r="E3049">
        <v>2029</v>
      </c>
      <c r="F3049">
        <v>0</v>
      </c>
      <c r="G3049">
        <v>0.03</v>
      </c>
      <c r="H3049" s="2" t="str">
        <f t="shared" si="47"/>
        <v>EG_OCGTNR</v>
      </c>
    </row>
    <row r="3050" spans="1:8" x14ac:dyDescent="0.25">
      <c r="A3050" t="s">
        <v>16</v>
      </c>
      <c r="B3050" t="s">
        <v>6</v>
      </c>
      <c r="C3050" t="s">
        <v>12</v>
      </c>
      <c r="D3050" t="s">
        <v>356</v>
      </c>
      <c r="E3050">
        <v>2030</v>
      </c>
      <c r="F3050">
        <v>0</v>
      </c>
      <c r="G3050">
        <v>0.03</v>
      </c>
      <c r="H3050" s="2" t="str">
        <f t="shared" si="47"/>
        <v>EG_OCGTNR</v>
      </c>
    </row>
    <row r="3051" spans="1:8" x14ac:dyDescent="0.25">
      <c r="A3051" t="s">
        <v>16</v>
      </c>
      <c r="B3051" t="s">
        <v>6</v>
      </c>
      <c r="C3051" t="s">
        <v>12</v>
      </c>
      <c r="D3051" t="s">
        <v>356</v>
      </c>
      <c r="E3051">
        <v>2031</v>
      </c>
      <c r="F3051">
        <v>0</v>
      </c>
      <c r="G3051">
        <v>0.03</v>
      </c>
      <c r="H3051" s="2" t="str">
        <f t="shared" si="47"/>
        <v>EG_OCGTNR</v>
      </c>
    </row>
    <row r="3052" spans="1:8" x14ac:dyDescent="0.25">
      <c r="A3052" t="s">
        <v>16</v>
      </c>
      <c r="B3052" t="s">
        <v>6</v>
      </c>
      <c r="C3052" t="s">
        <v>12</v>
      </c>
      <c r="D3052" t="s">
        <v>356</v>
      </c>
      <c r="E3052">
        <v>2032</v>
      </c>
      <c r="F3052">
        <v>0</v>
      </c>
      <c r="G3052">
        <v>0.03</v>
      </c>
      <c r="H3052" s="2" t="str">
        <f t="shared" si="47"/>
        <v>EG_OCGTNR</v>
      </c>
    </row>
    <row r="3053" spans="1:8" x14ac:dyDescent="0.25">
      <c r="A3053" t="s">
        <v>16</v>
      </c>
      <c r="B3053" t="s">
        <v>6</v>
      </c>
      <c r="C3053" t="s">
        <v>12</v>
      </c>
      <c r="D3053" t="s">
        <v>356</v>
      </c>
      <c r="E3053">
        <v>2033</v>
      </c>
      <c r="F3053">
        <v>0</v>
      </c>
      <c r="G3053">
        <v>0.03</v>
      </c>
      <c r="H3053" s="2" t="str">
        <f t="shared" si="47"/>
        <v>EG_OCGTNR</v>
      </c>
    </row>
    <row r="3054" spans="1:8" x14ac:dyDescent="0.25">
      <c r="A3054" t="s">
        <v>16</v>
      </c>
      <c r="B3054" t="s">
        <v>6</v>
      </c>
      <c r="C3054" t="s">
        <v>12</v>
      </c>
      <c r="D3054" t="s">
        <v>356</v>
      </c>
      <c r="E3054">
        <v>2034</v>
      </c>
      <c r="F3054">
        <v>0</v>
      </c>
      <c r="G3054">
        <v>0.03</v>
      </c>
      <c r="H3054" s="2" t="str">
        <f t="shared" si="47"/>
        <v>EG_OCGTNR</v>
      </c>
    </row>
    <row r="3055" spans="1:8" x14ac:dyDescent="0.25">
      <c r="A3055" t="s">
        <v>16</v>
      </c>
      <c r="B3055" t="s">
        <v>6</v>
      </c>
      <c r="C3055" t="s">
        <v>12</v>
      </c>
      <c r="D3055" t="s">
        <v>356</v>
      </c>
      <c r="E3055">
        <v>2035</v>
      </c>
      <c r="F3055">
        <v>0</v>
      </c>
      <c r="G3055">
        <v>0.03</v>
      </c>
      <c r="H3055" s="2" t="str">
        <f t="shared" si="47"/>
        <v>EG_OCGTNR</v>
      </c>
    </row>
    <row r="3056" spans="1:8" x14ac:dyDescent="0.25">
      <c r="A3056" t="s">
        <v>16</v>
      </c>
      <c r="B3056" t="s">
        <v>6</v>
      </c>
      <c r="C3056" t="s">
        <v>12</v>
      </c>
      <c r="D3056" t="s">
        <v>356</v>
      </c>
      <c r="E3056">
        <v>2036</v>
      </c>
      <c r="F3056">
        <v>0</v>
      </c>
      <c r="G3056">
        <v>0.03</v>
      </c>
      <c r="H3056" s="2" t="str">
        <f t="shared" si="47"/>
        <v>EG_OCGTNR</v>
      </c>
    </row>
    <row r="3057" spans="1:8" x14ac:dyDescent="0.25">
      <c r="A3057" t="s">
        <v>16</v>
      </c>
      <c r="B3057" t="s">
        <v>6</v>
      </c>
      <c r="C3057" t="s">
        <v>12</v>
      </c>
      <c r="D3057" t="s">
        <v>356</v>
      </c>
      <c r="E3057">
        <v>2037</v>
      </c>
      <c r="F3057">
        <v>0</v>
      </c>
      <c r="G3057">
        <v>0.03</v>
      </c>
      <c r="H3057" s="2" t="str">
        <f t="shared" si="47"/>
        <v>EG_OCGTNR</v>
      </c>
    </row>
    <row r="3058" spans="1:8" x14ac:dyDescent="0.25">
      <c r="A3058" t="s">
        <v>16</v>
      </c>
      <c r="B3058" t="s">
        <v>6</v>
      </c>
      <c r="C3058" t="s">
        <v>12</v>
      </c>
      <c r="D3058" t="s">
        <v>356</v>
      </c>
      <c r="E3058">
        <v>2038</v>
      </c>
      <c r="F3058">
        <v>0</v>
      </c>
      <c r="G3058">
        <v>0.03</v>
      </c>
      <c r="H3058" s="2" t="str">
        <f t="shared" si="47"/>
        <v>EG_OCGTNR</v>
      </c>
    </row>
    <row r="3059" spans="1:8" x14ac:dyDescent="0.25">
      <c r="A3059" t="s">
        <v>16</v>
      </c>
      <c r="B3059" t="s">
        <v>6</v>
      </c>
      <c r="C3059" t="s">
        <v>12</v>
      </c>
      <c r="D3059" t="s">
        <v>356</v>
      </c>
      <c r="E3059">
        <v>2039</v>
      </c>
      <c r="F3059">
        <v>0</v>
      </c>
      <c r="G3059">
        <v>0.03</v>
      </c>
      <c r="H3059" s="2" t="str">
        <f t="shared" si="47"/>
        <v>EG_OCGTNR</v>
      </c>
    </row>
    <row r="3060" spans="1:8" x14ac:dyDescent="0.25">
      <c r="A3060" t="s">
        <v>16</v>
      </c>
      <c r="B3060" t="s">
        <v>6</v>
      </c>
      <c r="C3060" t="s">
        <v>12</v>
      </c>
      <c r="D3060" t="s">
        <v>356</v>
      </c>
      <c r="E3060">
        <v>2040</v>
      </c>
      <c r="F3060">
        <v>0</v>
      </c>
      <c r="G3060">
        <v>0.03</v>
      </c>
      <c r="H3060" s="2" t="str">
        <f t="shared" si="47"/>
        <v>EG_OCGTNR</v>
      </c>
    </row>
    <row r="3061" spans="1:8" x14ac:dyDescent="0.25">
      <c r="A3061" t="s">
        <v>16</v>
      </c>
      <c r="B3061" t="s">
        <v>6</v>
      </c>
      <c r="C3061" t="s">
        <v>12</v>
      </c>
      <c r="D3061" t="s">
        <v>356</v>
      </c>
      <c r="E3061">
        <v>2041</v>
      </c>
      <c r="F3061">
        <v>0</v>
      </c>
      <c r="G3061">
        <v>0.03</v>
      </c>
      <c r="H3061" s="2" t="str">
        <f t="shared" si="47"/>
        <v>EG_OCGTNR</v>
      </c>
    </row>
    <row r="3062" spans="1:8" x14ac:dyDescent="0.25">
      <c r="A3062" t="s">
        <v>16</v>
      </c>
      <c r="B3062" t="s">
        <v>6</v>
      </c>
      <c r="C3062" t="s">
        <v>12</v>
      </c>
      <c r="D3062" t="s">
        <v>355</v>
      </c>
      <c r="E3062">
        <v>2024</v>
      </c>
      <c r="F3062">
        <v>0</v>
      </c>
      <c r="G3062">
        <v>0</v>
      </c>
      <c r="H3062" s="2" t="str">
        <f t="shared" si="47"/>
        <v>EG_OCGTNR</v>
      </c>
    </row>
    <row r="3063" spans="1:8" x14ac:dyDescent="0.25">
      <c r="A3063" t="s">
        <v>16</v>
      </c>
      <c r="B3063" t="s">
        <v>6</v>
      </c>
      <c r="C3063" t="s">
        <v>12</v>
      </c>
      <c r="D3063" t="s">
        <v>355</v>
      </c>
      <c r="E3063">
        <v>2025</v>
      </c>
      <c r="F3063">
        <v>0</v>
      </c>
      <c r="G3063">
        <v>0</v>
      </c>
      <c r="H3063" s="2" t="str">
        <f t="shared" si="47"/>
        <v>EG_OCGTNR</v>
      </c>
    </row>
    <row r="3064" spans="1:8" x14ac:dyDescent="0.25">
      <c r="A3064" t="s">
        <v>16</v>
      </c>
      <c r="B3064" t="s">
        <v>6</v>
      </c>
      <c r="C3064" t="s">
        <v>12</v>
      </c>
      <c r="D3064" t="s">
        <v>355</v>
      </c>
      <c r="E3064">
        <v>2026</v>
      </c>
      <c r="F3064">
        <v>0</v>
      </c>
      <c r="G3064">
        <v>0</v>
      </c>
      <c r="H3064" s="2" t="str">
        <f t="shared" si="47"/>
        <v>EG_OCGTNR</v>
      </c>
    </row>
    <row r="3065" spans="1:8" x14ac:dyDescent="0.25">
      <c r="A3065" t="s">
        <v>16</v>
      </c>
      <c r="B3065" t="s">
        <v>6</v>
      </c>
      <c r="C3065" t="s">
        <v>12</v>
      </c>
      <c r="D3065" t="s">
        <v>355</v>
      </c>
      <c r="E3065">
        <v>2027</v>
      </c>
      <c r="F3065">
        <v>0</v>
      </c>
      <c r="G3065">
        <v>4.1000000000000002E-2</v>
      </c>
      <c r="H3065" s="2" t="str">
        <f t="shared" si="47"/>
        <v>EG_OCGTNR</v>
      </c>
    </row>
    <row r="3066" spans="1:8" x14ac:dyDescent="0.25">
      <c r="A3066" t="s">
        <v>16</v>
      </c>
      <c r="B3066" t="s">
        <v>6</v>
      </c>
      <c r="C3066" t="s">
        <v>12</v>
      </c>
      <c r="D3066" t="s">
        <v>355</v>
      </c>
      <c r="E3066">
        <v>2028</v>
      </c>
      <c r="F3066">
        <v>0</v>
      </c>
      <c r="G3066">
        <v>4.1000000000000002E-2</v>
      </c>
      <c r="H3066" s="2" t="str">
        <f t="shared" si="47"/>
        <v>EG_OCGTNR</v>
      </c>
    </row>
    <row r="3067" spans="1:8" x14ac:dyDescent="0.25">
      <c r="A3067" t="s">
        <v>16</v>
      </c>
      <c r="B3067" t="s">
        <v>6</v>
      </c>
      <c r="C3067" t="s">
        <v>12</v>
      </c>
      <c r="D3067" t="s">
        <v>355</v>
      </c>
      <c r="E3067">
        <v>2029</v>
      </c>
      <c r="F3067">
        <v>0</v>
      </c>
      <c r="G3067">
        <v>4.1000000000000002E-2</v>
      </c>
      <c r="H3067" s="2" t="str">
        <f t="shared" si="47"/>
        <v>EG_OCGTNR</v>
      </c>
    </row>
    <row r="3068" spans="1:8" x14ac:dyDescent="0.25">
      <c r="A3068" t="s">
        <v>16</v>
      </c>
      <c r="B3068" t="s">
        <v>6</v>
      </c>
      <c r="C3068" t="s">
        <v>12</v>
      </c>
      <c r="D3068" t="s">
        <v>355</v>
      </c>
      <c r="E3068">
        <v>2030</v>
      </c>
      <c r="F3068">
        <v>0</v>
      </c>
      <c r="G3068">
        <v>4.1000000000000002E-2</v>
      </c>
      <c r="H3068" s="2" t="str">
        <f t="shared" si="47"/>
        <v>EG_OCGTNR</v>
      </c>
    </row>
    <row r="3069" spans="1:8" x14ac:dyDescent="0.25">
      <c r="A3069" t="s">
        <v>16</v>
      </c>
      <c r="B3069" t="s">
        <v>6</v>
      </c>
      <c r="C3069" t="s">
        <v>12</v>
      </c>
      <c r="D3069" t="s">
        <v>355</v>
      </c>
      <c r="E3069">
        <v>2031</v>
      </c>
      <c r="F3069">
        <v>0</v>
      </c>
      <c r="G3069">
        <v>4.1000000000000002E-2</v>
      </c>
      <c r="H3069" s="2" t="str">
        <f t="shared" si="47"/>
        <v>EG_OCGTNR</v>
      </c>
    </row>
    <row r="3070" spans="1:8" x14ac:dyDescent="0.25">
      <c r="A3070" t="s">
        <v>16</v>
      </c>
      <c r="B3070" t="s">
        <v>6</v>
      </c>
      <c r="C3070" t="s">
        <v>12</v>
      </c>
      <c r="D3070" t="s">
        <v>355</v>
      </c>
      <c r="E3070">
        <v>2032</v>
      </c>
      <c r="F3070">
        <v>0</v>
      </c>
      <c r="G3070">
        <v>4.1000000000000002E-2</v>
      </c>
      <c r="H3070" s="2" t="str">
        <f t="shared" si="47"/>
        <v>EG_OCGTNR</v>
      </c>
    </row>
    <row r="3071" spans="1:8" x14ac:dyDescent="0.25">
      <c r="A3071" t="s">
        <v>16</v>
      </c>
      <c r="B3071" t="s">
        <v>6</v>
      </c>
      <c r="C3071" t="s">
        <v>12</v>
      </c>
      <c r="D3071" t="s">
        <v>355</v>
      </c>
      <c r="E3071">
        <v>2033</v>
      </c>
      <c r="F3071">
        <v>0</v>
      </c>
      <c r="G3071">
        <v>4.1000000000000002E-2</v>
      </c>
      <c r="H3071" s="2" t="str">
        <f t="shared" si="47"/>
        <v>EG_OCGTNR</v>
      </c>
    </row>
    <row r="3072" spans="1:8" x14ac:dyDescent="0.25">
      <c r="A3072" t="s">
        <v>16</v>
      </c>
      <c r="B3072" t="s">
        <v>6</v>
      </c>
      <c r="C3072" t="s">
        <v>12</v>
      </c>
      <c r="D3072" t="s">
        <v>355</v>
      </c>
      <c r="E3072">
        <v>2034</v>
      </c>
      <c r="F3072">
        <v>0</v>
      </c>
      <c r="G3072">
        <v>4.1000000000000002E-2</v>
      </c>
      <c r="H3072" s="2" t="str">
        <f t="shared" si="47"/>
        <v>EG_OCGTNR</v>
      </c>
    </row>
    <row r="3073" spans="1:8" x14ac:dyDescent="0.25">
      <c r="A3073" t="s">
        <v>16</v>
      </c>
      <c r="B3073" t="s">
        <v>6</v>
      </c>
      <c r="C3073" t="s">
        <v>12</v>
      </c>
      <c r="D3073" t="s">
        <v>355</v>
      </c>
      <c r="E3073">
        <v>2035</v>
      </c>
      <c r="F3073">
        <v>0</v>
      </c>
      <c r="G3073">
        <v>4.1000000000000002E-2</v>
      </c>
      <c r="H3073" s="2" t="str">
        <f t="shared" si="47"/>
        <v>EG_OCGTNR</v>
      </c>
    </row>
    <row r="3074" spans="1:8" x14ac:dyDescent="0.25">
      <c r="A3074" t="s">
        <v>16</v>
      </c>
      <c r="B3074" t="s">
        <v>6</v>
      </c>
      <c r="C3074" t="s">
        <v>12</v>
      </c>
      <c r="D3074" t="s">
        <v>355</v>
      </c>
      <c r="E3074">
        <v>2036</v>
      </c>
      <c r="F3074">
        <v>0</v>
      </c>
      <c r="G3074">
        <v>4.1000000000000002E-2</v>
      </c>
      <c r="H3074" s="2" t="str">
        <f t="shared" si="47"/>
        <v>EG_OCGTNR</v>
      </c>
    </row>
    <row r="3075" spans="1:8" x14ac:dyDescent="0.25">
      <c r="A3075" t="s">
        <v>16</v>
      </c>
      <c r="B3075" t="s">
        <v>6</v>
      </c>
      <c r="C3075" t="s">
        <v>12</v>
      </c>
      <c r="D3075" t="s">
        <v>355</v>
      </c>
      <c r="E3075">
        <v>2037</v>
      </c>
      <c r="F3075">
        <v>0</v>
      </c>
      <c r="G3075">
        <v>4.1000000000000002E-2</v>
      </c>
      <c r="H3075" s="2" t="str">
        <f t="shared" ref="H3075:H3138" si="48">_xlfn.CONCAT(A3075,C3075)</f>
        <v>EG_OCGTNR</v>
      </c>
    </row>
    <row r="3076" spans="1:8" x14ac:dyDescent="0.25">
      <c r="A3076" t="s">
        <v>16</v>
      </c>
      <c r="B3076" t="s">
        <v>6</v>
      </c>
      <c r="C3076" t="s">
        <v>12</v>
      </c>
      <c r="D3076" t="s">
        <v>355</v>
      </c>
      <c r="E3076">
        <v>2038</v>
      </c>
      <c r="F3076">
        <v>0</v>
      </c>
      <c r="G3076">
        <v>4.1000000000000002E-2</v>
      </c>
      <c r="H3076" s="2" t="str">
        <f t="shared" si="48"/>
        <v>EG_OCGTNR</v>
      </c>
    </row>
    <row r="3077" spans="1:8" x14ac:dyDescent="0.25">
      <c r="A3077" t="s">
        <v>16</v>
      </c>
      <c r="B3077" t="s">
        <v>6</v>
      </c>
      <c r="C3077" t="s">
        <v>12</v>
      </c>
      <c r="D3077" t="s">
        <v>355</v>
      </c>
      <c r="E3077">
        <v>2039</v>
      </c>
      <c r="F3077">
        <v>0</v>
      </c>
      <c r="G3077">
        <v>4.1000000000000002E-2</v>
      </c>
      <c r="H3077" s="2" t="str">
        <f t="shared" si="48"/>
        <v>EG_OCGTNR</v>
      </c>
    </row>
    <row r="3078" spans="1:8" x14ac:dyDescent="0.25">
      <c r="A3078" t="s">
        <v>16</v>
      </c>
      <c r="B3078" t="s">
        <v>6</v>
      </c>
      <c r="C3078" t="s">
        <v>12</v>
      </c>
      <c r="D3078" t="s">
        <v>355</v>
      </c>
      <c r="E3078">
        <v>2040</v>
      </c>
      <c r="F3078">
        <v>0</v>
      </c>
      <c r="G3078">
        <v>4.1000000000000002E-2</v>
      </c>
      <c r="H3078" s="2" t="str">
        <f t="shared" si="48"/>
        <v>EG_OCGTNR</v>
      </c>
    </row>
    <row r="3079" spans="1:8" x14ac:dyDescent="0.25">
      <c r="A3079" t="s">
        <v>16</v>
      </c>
      <c r="B3079" t="s">
        <v>6</v>
      </c>
      <c r="C3079" t="s">
        <v>12</v>
      </c>
      <c r="D3079" t="s">
        <v>355</v>
      </c>
      <c r="E3079">
        <v>2041</v>
      </c>
      <c r="F3079">
        <v>0</v>
      </c>
      <c r="G3079">
        <v>4.1000000000000002E-2</v>
      </c>
      <c r="H3079" s="2" t="str">
        <f t="shared" si="48"/>
        <v>EG_OCGTNR</v>
      </c>
    </row>
    <row r="3080" spans="1:8" x14ac:dyDescent="0.25">
      <c r="A3080" t="s">
        <v>16</v>
      </c>
      <c r="B3080" t="s">
        <v>6</v>
      </c>
      <c r="C3080" t="s">
        <v>12</v>
      </c>
      <c r="D3080" t="s">
        <v>354</v>
      </c>
      <c r="E3080">
        <v>2024</v>
      </c>
      <c r="F3080">
        <v>0</v>
      </c>
      <c r="G3080">
        <v>0</v>
      </c>
      <c r="H3080" s="2" t="str">
        <f t="shared" si="48"/>
        <v>EG_OCGTNR</v>
      </c>
    </row>
    <row r="3081" spans="1:8" x14ac:dyDescent="0.25">
      <c r="A3081" t="s">
        <v>16</v>
      </c>
      <c r="B3081" t="s">
        <v>6</v>
      </c>
      <c r="C3081" t="s">
        <v>12</v>
      </c>
      <c r="D3081" t="s">
        <v>354</v>
      </c>
      <c r="E3081">
        <v>2025</v>
      </c>
      <c r="F3081">
        <v>0</v>
      </c>
      <c r="G3081">
        <v>0</v>
      </c>
      <c r="H3081" s="2" t="str">
        <f t="shared" si="48"/>
        <v>EG_OCGTNR</v>
      </c>
    </row>
    <row r="3082" spans="1:8" x14ac:dyDescent="0.25">
      <c r="A3082" t="s">
        <v>16</v>
      </c>
      <c r="B3082" t="s">
        <v>6</v>
      </c>
      <c r="C3082" t="s">
        <v>12</v>
      </c>
      <c r="D3082" t="s">
        <v>354</v>
      </c>
      <c r="E3082">
        <v>2026</v>
      </c>
      <c r="F3082">
        <v>0</v>
      </c>
      <c r="G3082">
        <v>0</v>
      </c>
      <c r="H3082" s="2" t="str">
        <f t="shared" si="48"/>
        <v>EG_OCGTNR</v>
      </c>
    </row>
    <row r="3083" spans="1:8" x14ac:dyDescent="0.25">
      <c r="A3083" t="s">
        <v>16</v>
      </c>
      <c r="B3083" t="s">
        <v>6</v>
      </c>
      <c r="C3083" t="s">
        <v>12</v>
      </c>
      <c r="D3083" t="s">
        <v>354</v>
      </c>
      <c r="E3083">
        <v>2027</v>
      </c>
      <c r="F3083">
        <v>0</v>
      </c>
      <c r="G3083">
        <v>8.8999999999999996E-2</v>
      </c>
      <c r="H3083" s="2" t="str">
        <f t="shared" si="48"/>
        <v>EG_OCGTNR</v>
      </c>
    </row>
    <row r="3084" spans="1:8" x14ac:dyDescent="0.25">
      <c r="A3084" t="s">
        <v>16</v>
      </c>
      <c r="B3084" t="s">
        <v>6</v>
      </c>
      <c r="C3084" t="s">
        <v>12</v>
      </c>
      <c r="D3084" t="s">
        <v>354</v>
      </c>
      <c r="E3084">
        <v>2028</v>
      </c>
      <c r="F3084">
        <v>0</v>
      </c>
      <c r="G3084">
        <v>8.8999999999999996E-2</v>
      </c>
      <c r="H3084" s="2" t="str">
        <f t="shared" si="48"/>
        <v>EG_OCGTNR</v>
      </c>
    </row>
    <row r="3085" spans="1:8" x14ac:dyDescent="0.25">
      <c r="A3085" t="s">
        <v>16</v>
      </c>
      <c r="B3085" t="s">
        <v>6</v>
      </c>
      <c r="C3085" t="s">
        <v>12</v>
      </c>
      <c r="D3085" t="s">
        <v>354</v>
      </c>
      <c r="E3085">
        <v>2029</v>
      </c>
      <c r="F3085">
        <v>0</v>
      </c>
      <c r="G3085">
        <v>8.8999999999999996E-2</v>
      </c>
      <c r="H3085" s="2" t="str">
        <f t="shared" si="48"/>
        <v>EG_OCGTNR</v>
      </c>
    </row>
    <row r="3086" spans="1:8" x14ac:dyDescent="0.25">
      <c r="A3086" t="s">
        <v>16</v>
      </c>
      <c r="B3086" t="s">
        <v>6</v>
      </c>
      <c r="C3086" t="s">
        <v>12</v>
      </c>
      <c r="D3086" t="s">
        <v>354</v>
      </c>
      <c r="E3086">
        <v>2030</v>
      </c>
      <c r="F3086">
        <v>0</v>
      </c>
      <c r="G3086">
        <v>8.8999999999999996E-2</v>
      </c>
      <c r="H3086" s="2" t="str">
        <f t="shared" si="48"/>
        <v>EG_OCGTNR</v>
      </c>
    </row>
    <row r="3087" spans="1:8" x14ac:dyDescent="0.25">
      <c r="A3087" t="s">
        <v>16</v>
      </c>
      <c r="B3087" t="s">
        <v>6</v>
      </c>
      <c r="C3087" t="s">
        <v>12</v>
      </c>
      <c r="D3087" t="s">
        <v>354</v>
      </c>
      <c r="E3087">
        <v>2031</v>
      </c>
      <c r="F3087">
        <v>0</v>
      </c>
      <c r="G3087">
        <v>8.8999999999999996E-2</v>
      </c>
      <c r="H3087" s="2" t="str">
        <f t="shared" si="48"/>
        <v>EG_OCGTNR</v>
      </c>
    </row>
    <row r="3088" spans="1:8" x14ac:dyDescent="0.25">
      <c r="A3088" t="s">
        <v>16</v>
      </c>
      <c r="B3088" t="s">
        <v>6</v>
      </c>
      <c r="C3088" t="s">
        <v>12</v>
      </c>
      <c r="D3088" t="s">
        <v>354</v>
      </c>
      <c r="E3088">
        <v>2032</v>
      </c>
      <c r="F3088">
        <v>0</v>
      </c>
      <c r="G3088">
        <v>8.8999999999999996E-2</v>
      </c>
      <c r="H3088" s="2" t="str">
        <f t="shared" si="48"/>
        <v>EG_OCGTNR</v>
      </c>
    </row>
    <row r="3089" spans="1:8" x14ac:dyDescent="0.25">
      <c r="A3089" t="s">
        <v>16</v>
      </c>
      <c r="B3089" t="s">
        <v>6</v>
      </c>
      <c r="C3089" t="s">
        <v>12</v>
      </c>
      <c r="D3089" t="s">
        <v>354</v>
      </c>
      <c r="E3089">
        <v>2033</v>
      </c>
      <c r="F3089">
        <v>0</v>
      </c>
      <c r="G3089">
        <v>8.8999999999999996E-2</v>
      </c>
      <c r="H3089" s="2" t="str">
        <f t="shared" si="48"/>
        <v>EG_OCGTNR</v>
      </c>
    </row>
    <row r="3090" spans="1:8" x14ac:dyDescent="0.25">
      <c r="A3090" t="s">
        <v>16</v>
      </c>
      <c r="B3090" t="s">
        <v>6</v>
      </c>
      <c r="C3090" t="s">
        <v>12</v>
      </c>
      <c r="D3090" t="s">
        <v>354</v>
      </c>
      <c r="E3090">
        <v>2034</v>
      </c>
      <c r="F3090">
        <v>0</v>
      </c>
      <c r="G3090">
        <v>8.8999999999999996E-2</v>
      </c>
      <c r="H3090" s="2" t="str">
        <f t="shared" si="48"/>
        <v>EG_OCGTNR</v>
      </c>
    </row>
    <row r="3091" spans="1:8" x14ac:dyDescent="0.25">
      <c r="A3091" t="s">
        <v>16</v>
      </c>
      <c r="B3091" t="s">
        <v>6</v>
      </c>
      <c r="C3091" t="s">
        <v>12</v>
      </c>
      <c r="D3091" t="s">
        <v>354</v>
      </c>
      <c r="E3091">
        <v>2035</v>
      </c>
      <c r="F3091">
        <v>0</v>
      </c>
      <c r="G3091">
        <v>8.8999999999999996E-2</v>
      </c>
      <c r="H3091" s="2" t="str">
        <f t="shared" si="48"/>
        <v>EG_OCGTNR</v>
      </c>
    </row>
    <row r="3092" spans="1:8" x14ac:dyDescent="0.25">
      <c r="A3092" t="s">
        <v>16</v>
      </c>
      <c r="B3092" t="s">
        <v>6</v>
      </c>
      <c r="C3092" t="s">
        <v>12</v>
      </c>
      <c r="D3092" t="s">
        <v>354</v>
      </c>
      <c r="E3092">
        <v>2036</v>
      </c>
      <c r="F3092">
        <v>0</v>
      </c>
      <c r="G3092">
        <v>8.8999999999999996E-2</v>
      </c>
      <c r="H3092" s="2" t="str">
        <f t="shared" si="48"/>
        <v>EG_OCGTNR</v>
      </c>
    </row>
    <row r="3093" spans="1:8" x14ac:dyDescent="0.25">
      <c r="A3093" t="s">
        <v>16</v>
      </c>
      <c r="B3093" t="s">
        <v>6</v>
      </c>
      <c r="C3093" t="s">
        <v>12</v>
      </c>
      <c r="D3093" t="s">
        <v>354</v>
      </c>
      <c r="E3093">
        <v>2037</v>
      </c>
      <c r="F3093">
        <v>0</v>
      </c>
      <c r="G3093">
        <v>8.8999999999999996E-2</v>
      </c>
      <c r="H3093" s="2" t="str">
        <f t="shared" si="48"/>
        <v>EG_OCGTNR</v>
      </c>
    </row>
    <row r="3094" spans="1:8" x14ac:dyDescent="0.25">
      <c r="A3094" t="s">
        <v>16</v>
      </c>
      <c r="B3094" t="s">
        <v>6</v>
      </c>
      <c r="C3094" t="s">
        <v>12</v>
      </c>
      <c r="D3094" t="s">
        <v>354</v>
      </c>
      <c r="E3094">
        <v>2038</v>
      </c>
      <c r="F3094">
        <v>0</v>
      </c>
      <c r="G3094">
        <v>8.8999999999999996E-2</v>
      </c>
      <c r="H3094" s="2" t="str">
        <f t="shared" si="48"/>
        <v>EG_OCGTNR</v>
      </c>
    </row>
    <row r="3095" spans="1:8" x14ac:dyDescent="0.25">
      <c r="A3095" t="s">
        <v>16</v>
      </c>
      <c r="B3095" t="s">
        <v>6</v>
      </c>
      <c r="C3095" t="s">
        <v>12</v>
      </c>
      <c r="D3095" t="s">
        <v>354</v>
      </c>
      <c r="E3095">
        <v>2039</v>
      </c>
      <c r="F3095">
        <v>0</v>
      </c>
      <c r="G3095">
        <v>8.8999999999999996E-2</v>
      </c>
      <c r="H3095" s="2" t="str">
        <f t="shared" si="48"/>
        <v>EG_OCGTNR</v>
      </c>
    </row>
    <row r="3096" spans="1:8" x14ac:dyDescent="0.25">
      <c r="A3096" t="s">
        <v>16</v>
      </c>
      <c r="B3096" t="s">
        <v>6</v>
      </c>
      <c r="C3096" t="s">
        <v>12</v>
      </c>
      <c r="D3096" t="s">
        <v>354</v>
      </c>
      <c r="E3096">
        <v>2040</v>
      </c>
      <c r="F3096">
        <v>0</v>
      </c>
      <c r="G3096">
        <v>8.8999999999999996E-2</v>
      </c>
      <c r="H3096" s="2" t="str">
        <f t="shared" si="48"/>
        <v>EG_OCGTNR</v>
      </c>
    </row>
    <row r="3097" spans="1:8" x14ac:dyDescent="0.25">
      <c r="A3097" t="s">
        <v>16</v>
      </c>
      <c r="B3097" t="s">
        <v>6</v>
      </c>
      <c r="C3097" t="s">
        <v>12</v>
      </c>
      <c r="D3097" t="s">
        <v>354</v>
      </c>
      <c r="E3097">
        <v>2041</v>
      </c>
      <c r="F3097">
        <v>0</v>
      </c>
      <c r="G3097">
        <v>8.8999999999999996E-2</v>
      </c>
      <c r="H3097" s="2" t="str">
        <f t="shared" si="48"/>
        <v>EG_OCGTNR</v>
      </c>
    </row>
    <row r="3098" spans="1:8" x14ac:dyDescent="0.25">
      <c r="A3098" t="s">
        <v>16</v>
      </c>
      <c r="B3098" t="s">
        <v>6</v>
      </c>
      <c r="C3098" t="s">
        <v>12</v>
      </c>
      <c r="D3098" t="s">
        <v>353</v>
      </c>
      <c r="E3098">
        <v>2024</v>
      </c>
      <c r="F3098">
        <v>0</v>
      </c>
      <c r="G3098">
        <v>0</v>
      </c>
      <c r="H3098" s="2" t="str">
        <f t="shared" si="48"/>
        <v>EG_OCGTNR</v>
      </c>
    </row>
    <row r="3099" spans="1:8" x14ac:dyDescent="0.25">
      <c r="A3099" t="s">
        <v>16</v>
      </c>
      <c r="B3099" t="s">
        <v>6</v>
      </c>
      <c r="C3099" t="s">
        <v>12</v>
      </c>
      <c r="D3099" t="s">
        <v>353</v>
      </c>
      <c r="E3099">
        <v>2025</v>
      </c>
      <c r="F3099">
        <v>0</v>
      </c>
      <c r="G3099">
        <v>0</v>
      </c>
      <c r="H3099" s="2" t="str">
        <f t="shared" si="48"/>
        <v>EG_OCGTNR</v>
      </c>
    </row>
    <row r="3100" spans="1:8" x14ac:dyDescent="0.25">
      <c r="A3100" t="s">
        <v>16</v>
      </c>
      <c r="B3100" t="s">
        <v>6</v>
      </c>
      <c r="C3100" t="s">
        <v>12</v>
      </c>
      <c r="D3100" t="s">
        <v>353</v>
      </c>
      <c r="E3100">
        <v>2026</v>
      </c>
      <c r="F3100">
        <v>0</v>
      </c>
      <c r="G3100">
        <v>0</v>
      </c>
      <c r="H3100" s="2" t="str">
        <f t="shared" si="48"/>
        <v>EG_OCGTNR</v>
      </c>
    </row>
    <row r="3101" spans="1:8" x14ac:dyDescent="0.25">
      <c r="A3101" t="s">
        <v>16</v>
      </c>
      <c r="B3101" t="s">
        <v>6</v>
      </c>
      <c r="C3101" t="s">
        <v>12</v>
      </c>
      <c r="D3101" t="s">
        <v>353</v>
      </c>
      <c r="E3101">
        <v>2027</v>
      </c>
      <c r="F3101">
        <v>0</v>
      </c>
      <c r="G3101">
        <v>0.129</v>
      </c>
      <c r="H3101" s="2" t="str">
        <f t="shared" si="48"/>
        <v>EG_OCGTNR</v>
      </c>
    </row>
    <row r="3102" spans="1:8" x14ac:dyDescent="0.25">
      <c r="A3102" t="s">
        <v>16</v>
      </c>
      <c r="B3102" t="s">
        <v>6</v>
      </c>
      <c r="C3102" t="s">
        <v>12</v>
      </c>
      <c r="D3102" t="s">
        <v>353</v>
      </c>
      <c r="E3102">
        <v>2028</v>
      </c>
      <c r="F3102">
        <v>0</v>
      </c>
      <c r="G3102">
        <v>0.129</v>
      </c>
      <c r="H3102" s="2" t="str">
        <f t="shared" si="48"/>
        <v>EG_OCGTNR</v>
      </c>
    </row>
    <row r="3103" spans="1:8" x14ac:dyDescent="0.25">
      <c r="A3103" t="s">
        <v>16</v>
      </c>
      <c r="B3103" t="s">
        <v>6</v>
      </c>
      <c r="C3103" t="s">
        <v>12</v>
      </c>
      <c r="D3103" t="s">
        <v>353</v>
      </c>
      <c r="E3103">
        <v>2029</v>
      </c>
      <c r="F3103">
        <v>0</v>
      </c>
      <c r="G3103">
        <v>0.129</v>
      </c>
      <c r="H3103" s="2" t="str">
        <f t="shared" si="48"/>
        <v>EG_OCGTNR</v>
      </c>
    </row>
    <row r="3104" spans="1:8" x14ac:dyDescent="0.25">
      <c r="A3104" t="s">
        <v>16</v>
      </c>
      <c r="B3104" t="s">
        <v>6</v>
      </c>
      <c r="C3104" t="s">
        <v>12</v>
      </c>
      <c r="D3104" t="s">
        <v>353</v>
      </c>
      <c r="E3104">
        <v>2030</v>
      </c>
      <c r="F3104">
        <v>0</v>
      </c>
      <c r="G3104">
        <v>0.129</v>
      </c>
      <c r="H3104" s="2" t="str">
        <f t="shared" si="48"/>
        <v>EG_OCGTNR</v>
      </c>
    </row>
    <row r="3105" spans="1:8" x14ac:dyDescent="0.25">
      <c r="A3105" t="s">
        <v>16</v>
      </c>
      <c r="B3105" t="s">
        <v>6</v>
      </c>
      <c r="C3105" t="s">
        <v>12</v>
      </c>
      <c r="D3105" t="s">
        <v>353</v>
      </c>
      <c r="E3105">
        <v>2031</v>
      </c>
      <c r="F3105">
        <v>0</v>
      </c>
      <c r="G3105">
        <v>0.129</v>
      </c>
      <c r="H3105" s="2" t="str">
        <f t="shared" si="48"/>
        <v>EG_OCGTNR</v>
      </c>
    </row>
    <row r="3106" spans="1:8" x14ac:dyDescent="0.25">
      <c r="A3106" t="s">
        <v>16</v>
      </c>
      <c r="B3106" t="s">
        <v>6</v>
      </c>
      <c r="C3106" t="s">
        <v>12</v>
      </c>
      <c r="D3106" t="s">
        <v>353</v>
      </c>
      <c r="E3106">
        <v>2032</v>
      </c>
      <c r="F3106">
        <v>0</v>
      </c>
      <c r="G3106">
        <v>0.129</v>
      </c>
      <c r="H3106" s="2" t="str">
        <f t="shared" si="48"/>
        <v>EG_OCGTNR</v>
      </c>
    </row>
    <row r="3107" spans="1:8" x14ac:dyDescent="0.25">
      <c r="A3107" t="s">
        <v>16</v>
      </c>
      <c r="B3107" t="s">
        <v>6</v>
      </c>
      <c r="C3107" t="s">
        <v>12</v>
      </c>
      <c r="D3107" t="s">
        <v>353</v>
      </c>
      <c r="E3107">
        <v>2033</v>
      </c>
      <c r="F3107">
        <v>0</v>
      </c>
      <c r="G3107">
        <v>0.129</v>
      </c>
      <c r="H3107" s="2" t="str">
        <f t="shared" si="48"/>
        <v>EG_OCGTNR</v>
      </c>
    </row>
    <row r="3108" spans="1:8" x14ac:dyDescent="0.25">
      <c r="A3108" t="s">
        <v>16</v>
      </c>
      <c r="B3108" t="s">
        <v>6</v>
      </c>
      <c r="C3108" t="s">
        <v>12</v>
      </c>
      <c r="D3108" t="s">
        <v>353</v>
      </c>
      <c r="E3108">
        <v>2034</v>
      </c>
      <c r="F3108">
        <v>0</v>
      </c>
      <c r="G3108">
        <v>0.129</v>
      </c>
      <c r="H3108" s="2" t="str">
        <f t="shared" si="48"/>
        <v>EG_OCGTNR</v>
      </c>
    </row>
    <row r="3109" spans="1:8" x14ac:dyDescent="0.25">
      <c r="A3109" t="s">
        <v>16</v>
      </c>
      <c r="B3109" t="s">
        <v>6</v>
      </c>
      <c r="C3109" t="s">
        <v>12</v>
      </c>
      <c r="D3109" t="s">
        <v>353</v>
      </c>
      <c r="E3109">
        <v>2035</v>
      </c>
      <c r="F3109">
        <v>0</v>
      </c>
      <c r="G3109">
        <v>0.129</v>
      </c>
      <c r="H3109" s="2" t="str">
        <f t="shared" si="48"/>
        <v>EG_OCGTNR</v>
      </c>
    </row>
    <row r="3110" spans="1:8" x14ac:dyDescent="0.25">
      <c r="A3110" t="s">
        <v>16</v>
      </c>
      <c r="B3110" t="s">
        <v>6</v>
      </c>
      <c r="C3110" t="s">
        <v>12</v>
      </c>
      <c r="D3110" t="s">
        <v>353</v>
      </c>
      <c r="E3110">
        <v>2036</v>
      </c>
      <c r="F3110">
        <v>0</v>
      </c>
      <c r="G3110">
        <v>0.129</v>
      </c>
      <c r="H3110" s="2" t="str">
        <f t="shared" si="48"/>
        <v>EG_OCGTNR</v>
      </c>
    </row>
    <row r="3111" spans="1:8" x14ac:dyDescent="0.25">
      <c r="A3111" t="s">
        <v>16</v>
      </c>
      <c r="B3111" t="s">
        <v>6</v>
      </c>
      <c r="C3111" t="s">
        <v>12</v>
      </c>
      <c r="D3111" t="s">
        <v>353</v>
      </c>
      <c r="E3111">
        <v>2037</v>
      </c>
      <c r="F3111">
        <v>0</v>
      </c>
      <c r="G3111">
        <v>0.129</v>
      </c>
      <c r="H3111" s="2" t="str">
        <f t="shared" si="48"/>
        <v>EG_OCGTNR</v>
      </c>
    </row>
    <row r="3112" spans="1:8" x14ac:dyDescent="0.25">
      <c r="A3112" t="s">
        <v>16</v>
      </c>
      <c r="B3112" t="s">
        <v>6</v>
      </c>
      <c r="C3112" t="s">
        <v>12</v>
      </c>
      <c r="D3112" t="s">
        <v>353</v>
      </c>
      <c r="E3112">
        <v>2038</v>
      </c>
      <c r="F3112">
        <v>0</v>
      </c>
      <c r="G3112">
        <v>0.129</v>
      </c>
      <c r="H3112" s="2" t="str">
        <f t="shared" si="48"/>
        <v>EG_OCGTNR</v>
      </c>
    </row>
    <row r="3113" spans="1:8" x14ac:dyDescent="0.25">
      <c r="A3113" t="s">
        <v>16</v>
      </c>
      <c r="B3113" t="s">
        <v>6</v>
      </c>
      <c r="C3113" t="s">
        <v>12</v>
      </c>
      <c r="D3113" t="s">
        <v>353</v>
      </c>
      <c r="E3113">
        <v>2039</v>
      </c>
      <c r="F3113">
        <v>0</v>
      </c>
      <c r="G3113">
        <v>0.129</v>
      </c>
      <c r="H3113" s="2" t="str">
        <f t="shared" si="48"/>
        <v>EG_OCGTNR</v>
      </c>
    </row>
    <row r="3114" spans="1:8" x14ac:dyDescent="0.25">
      <c r="A3114" t="s">
        <v>16</v>
      </c>
      <c r="B3114" t="s">
        <v>6</v>
      </c>
      <c r="C3114" t="s">
        <v>12</v>
      </c>
      <c r="D3114" t="s">
        <v>353</v>
      </c>
      <c r="E3114">
        <v>2040</v>
      </c>
      <c r="F3114">
        <v>0</v>
      </c>
      <c r="G3114">
        <v>0.129</v>
      </c>
      <c r="H3114" s="2" t="str">
        <f t="shared" si="48"/>
        <v>EG_OCGTNR</v>
      </c>
    </row>
    <row r="3115" spans="1:8" x14ac:dyDescent="0.25">
      <c r="A3115" t="s">
        <v>16</v>
      </c>
      <c r="B3115" t="s">
        <v>6</v>
      </c>
      <c r="C3115" t="s">
        <v>12</v>
      </c>
      <c r="D3115" t="s">
        <v>353</v>
      </c>
      <c r="E3115">
        <v>2041</v>
      </c>
      <c r="F3115">
        <v>0</v>
      </c>
      <c r="G3115">
        <v>0.129</v>
      </c>
      <c r="H3115" s="2" t="str">
        <f t="shared" si="48"/>
        <v>EG_OCGTNR</v>
      </c>
    </row>
    <row r="3116" spans="1:8" x14ac:dyDescent="0.25">
      <c r="A3116" t="s">
        <v>16</v>
      </c>
      <c r="B3116" t="s">
        <v>6</v>
      </c>
      <c r="C3116" t="s">
        <v>12</v>
      </c>
      <c r="D3116" t="s">
        <v>352</v>
      </c>
      <c r="E3116">
        <v>2024</v>
      </c>
      <c r="F3116">
        <v>0</v>
      </c>
      <c r="G3116">
        <v>0</v>
      </c>
      <c r="H3116" s="2" t="str">
        <f t="shared" si="48"/>
        <v>EG_OCGTNR</v>
      </c>
    </row>
    <row r="3117" spans="1:8" x14ac:dyDescent="0.25">
      <c r="A3117" t="s">
        <v>16</v>
      </c>
      <c r="B3117" t="s">
        <v>6</v>
      </c>
      <c r="C3117" t="s">
        <v>12</v>
      </c>
      <c r="D3117" t="s">
        <v>352</v>
      </c>
      <c r="E3117">
        <v>2025</v>
      </c>
      <c r="F3117">
        <v>0</v>
      </c>
      <c r="G3117">
        <v>0</v>
      </c>
      <c r="H3117" s="2" t="str">
        <f t="shared" si="48"/>
        <v>EG_OCGTNR</v>
      </c>
    </row>
    <row r="3118" spans="1:8" x14ac:dyDescent="0.25">
      <c r="A3118" t="s">
        <v>16</v>
      </c>
      <c r="B3118" t="s">
        <v>6</v>
      </c>
      <c r="C3118" t="s">
        <v>12</v>
      </c>
      <c r="D3118" t="s">
        <v>352</v>
      </c>
      <c r="E3118">
        <v>2026</v>
      </c>
      <c r="F3118">
        <v>0</v>
      </c>
      <c r="G3118">
        <v>0</v>
      </c>
      <c r="H3118" s="2" t="str">
        <f t="shared" si="48"/>
        <v>EG_OCGTNR</v>
      </c>
    </row>
    <row r="3119" spans="1:8" x14ac:dyDescent="0.25">
      <c r="A3119" t="s">
        <v>16</v>
      </c>
      <c r="B3119" t="s">
        <v>6</v>
      </c>
      <c r="C3119" t="s">
        <v>12</v>
      </c>
      <c r="D3119" t="s">
        <v>352</v>
      </c>
      <c r="E3119">
        <v>2027</v>
      </c>
      <c r="F3119">
        <v>0</v>
      </c>
      <c r="G3119">
        <v>7.2999999999999995E-2</v>
      </c>
      <c r="H3119" s="2" t="str">
        <f t="shared" si="48"/>
        <v>EG_OCGTNR</v>
      </c>
    </row>
    <row r="3120" spans="1:8" x14ac:dyDescent="0.25">
      <c r="A3120" t="s">
        <v>16</v>
      </c>
      <c r="B3120" t="s">
        <v>6</v>
      </c>
      <c r="C3120" t="s">
        <v>12</v>
      </c>
      <c r="D3120" t="s">
        <v>352</v>
      </c>
      <c r="E3120">
        <v>2028</v>
      </c>
      <c r="F3120">
        <v>0</v>
      </c>
      <c r="G3120">
        <v>7.2999999999999995E-2</v>
      </c>
      <c r="H3120" s="2" t="str">
        <f t="shared" si="48"/>
        <v>EG_OCGTNR</v>
      </c>
    </row>
    <row r="3121" spans="1:8" x14ac:dyDescent="0.25">
      <c r="A3121" t="s">
        <v>16</v>
      </c>
      <c r="B3121" t="s">
        <v>6</v>
      </c>
      <c r="C3121" t="s">
        <v>12</v>
      </c>
      <c r="D3121" t="s">
        <v>352</v>
      </c>
      <c r="E3121">
        <v>2029</v>
      </c>
      <c r="F3121">
        <v>0</v>
      </c>
      <c r="G3121">
        <v>7.2999999999999995E-2</v>
      </c>
      <c r="H3121" s="2" t="str">
        <f t="shared" si="48"/>
        <v>EG_OCGTNR</v>
      </c>
    </row>
    <row r="3122" spans="1:8" x14ac:dyDescent="0.25">
      <c r="A3122" t="s">
        <v>16</v>
      </c>
      <c r="B3122" t="s">
        <v>6</v>
      </c>
      <c r="C3122" t="s">
        <v>12</v>
      </c>
      <c r="D3122" t="s">
        <v>352</v>
      </c>
      <c r="E3122">
        <v>2030</v>
      </c>
      <c r="F3122">
        <v>0</v>
      </c>
      <c r="G3122">
        <v>7.2999999999999995E-2</v>
      </c>
      <c r="H3122" s="2" t="str">
        <f t="shared" si="48"/>
        <v>EG_OCGTNR</v>
      </c>
    </row>
    <row r="3123" spans="1:8" x14ac:dyDescent="0.25">
      <c r="A3123" t="s">
        <v>16</v>
      </c>
      <c r="B3123" t="s">
        <v>6</v>
      </c>
      <c r="C3123" t="s">
        <v>12</v>
      </c>
      <c r="D3123" t="s">
        <v>352</v>
      </c>
      <c r="E3123">
        <v>2031</v>
      </c>
      <c r="F3123">
        <v>0</v>
      </c>
      <c r="G3123">
        <v>7.2999999999999995E-2</v>
      </c>
      <c r="H3123" s="2" t="str">
        <f t="shared" si="48"/>
        <v>EG_OCGTNR</v>
      </c>
    </row>
    <row r="3124" spans="1:8" x14ac:dyDescent="0.25">
      <c r="A3124" t="s">
        <v>16</v>
      </c>
      <c r="B3124" t="s">
        <v>6</v>
      </c>
      <c r="C3124" t="s">
        <v>12</v>
      </c>
      <c r="D3124" t="s">
        <v>352</v>
      </c>
      <c r="E3124">
        <v>2032</v>
      </c>
      <c r="F3124">
        <v>0</v>
      </c>
      <c r="G3124">
        <v>7.2999999999999995E-2</v>
      </c>
      <c r="H3124" s="2" t="str">
        <f t="shared" si="48"/>
        <v>EG_OCGTNR</v>
      </c>
    </row>
    <row r="3125" spans="1:8" x14ac:dyDescent="0.25">
      <c r="A3125" t="s">
        <v>16</v>
      </c>
      <c r="B3125" t="s">
        <v>6</v>
      </c>
      <c r="C3125" t="s">
        <v>12</v>
      </c>
      <c r="D3125" t="s">
        <v>352</v>
      </c>
      <c r="E3125">
        <v>2033</v>
      </c>
      <c r="F3125">
        <v>0</v>
      </c>
      <c r="G3125">
        <v>7.2999999999999995E-2</v>
      </c>
      <c r="H3125" s="2" t="str">
        <f t="shared" si="48"/>
        <v>EG_OCGTNR</v>
      </c>
    </row>
    <row r="3126" spans="1:8" x14ac:dyDescent="0.25">
      <c r="A3126" t="s">
        <v>16</v>
      </c>
      <c r="B3126" t="s">
        <v>6</v>
      </c>
      <c r="C3126" t="s">
        <v>12</v>
      </c>
      <c r="D3126" t="s">
        <v>352</v>
      </c>
      <c r="E3126">
        <v>2034</v>
      </c>
      <c r="F3126">
        <v>0</v>
      </c>
      <c r="G3126">
        <v>7.2999999999999995E-2</v>
      </c>
      <c r="H3126" s="2" t="str">
        <f t="shared" si="48"/>
        <v>EG_OCGTNR</v>
      </c>
    </row>
    <row r="3127" spans="1:8" x14ac:dyDescent="0.25">
      <c r="A3127" t="s">
        <v>16</v>
      </c>
      <c r="B3127" t="s">
        <v>6</v>
      </c>
      <c r="C3127" t="s">
        <v>12</v>
      </c>
      <c r="D3127" t="s">
        <v>352</v>
      </c>
      <c r="E3127">
        <v>2035</v>
      </c>
      <c r="F3127">
        <v>0</v>
      </c>
      <c r="G3127">
        <v>7.2999999999999995E-2</v>
      </c>
      <c r="H3127" s="2" t="str">
        <f t="shared" si="48"/>
        <v>EG_OCGTNR</v>
      </c>
    </row>
    <row r="3128" spans="1:8" x14ac:dyDescent="0.25">
      <c r="A3128" t="s">
        <v>16</v>
      </c>
      <c r="B3128" t="s">
        <v>6</v>
      </c>
      <c r="C3128" t="s">
        <v>12</v>
      </c>
      <c r="D3128" t="s">
        <v>352</v>
      </c>
      <c r="E3128">
        <v>2036</v>
      </c>
      <c r="F3128">
        <v>0</v>
      </c>
      <c r="G3128">
        <v>7.2999999999999995E-2</v>
      </c>
      <c r="H3128" s="2" t="str">
        <f t="shared" si="48"/>
        <v>EG_OCGTNR</v>
      </c>
    </row>
    <row r="3129" spans="1:8" x14ac:dyDescent="0.25">
      <c r="A3129" t="s">
        <v>16</v>
      </c>
      <c r="B3129" t="s">
        <v>6</v>
      </c>
      <c r="C3129" t="s">
        <v>12</v>
      </c>
      <c r="D3129" t="s">
        <v>352</v>
      </c>
      <c r="E3129">
        <v>2037</v>
      </c>
      <c r="F3129">
        <v>0</v>
      </c>
      <c r="G3129">
        <v>7.2999999999999995E-2</v>
      </c>
      <c r="H3129" s="2" t="str">
        <f t="shared" si="48"/>
        <v>EG_OCGTNR</v>
      </c>
    </row>
    <row r="3130" spans="1:8" x14ac:dyDescent="0.25">
      <c r="A3130" t="s">
        <v>16</v>
      </c>
      <c r="B3130" t="s">
        <v>6</v>
      </c>
      <c r="C3130" t="s">
        <v>12</v>
      </c>
      <c r="D3130" t="s">
        <v>352</v>
      </c>
      <c r="E3130">
        <v>2038</v>
      </c>
      <c r="F3130">
        <v>0</v>
      </c>
      <c r="G3130">
        <v>7.2999999999999995E-2</v>
      </c>
      <c r="H3130" s="2" t="str">
        <f t="shared" si="48"/>
        <v>EG_OCGTNR</v>
      </c>
    </row>
    <row r="3131" spans="1:8" x14ac:dyDescent="0.25">
      <c r="A3131" t="s">
        <v>16</v>
      </c>
      <c r="B3131" t="s">
        <v>6</v>
      </c>
      <c r="C3131" t="s">
        <v>12</v>
      </c>
      <c r="D3131" t="s">
        <v>352</v>
      </c>
      <c r="E3131">
        <v>2039</v>
      </c>
      <c r="F3131">
        <v>0</v>
      </c>
      <c r="G3131">
        <v>7.2999999999999995E-2</v>
      </c>
      <c r="H3131" s="2" t="str">
        <f t="shared" si="48"/>
        <v>EG_OCGTNR</v>
      </c>
    </row>
    <row r="3132" spans="1:8" x14ac:dyDescent="0.25">
      <c r="A3132" t="s">
        <v>16</v>
      </c>
      <c r="B3132" t="s">
        <v>6</v>
      </c>
      <c r="C3132" t="s">
        <v>12</v>
      </c>
      <c r="D3132" t="s">
        <v>352</v>
      </c>
      <c r="E3132">
        <v>2040</v>
      </c>
      <c r="F3132">
        <v>0</v>
      </c>
      <c r="G3132">
        <v>7.2999999999999995E-2</v>
      </c>
      <c r="H3132" s="2" t="str">
        <f t="shared" si="48"/>
        <v>EG_OCGTNR</v>
      </c>
    </row>
    <row r="3133" spans="1:8" x14ac:dyDescent="0.25">
      <c r="A3133" t="s">
        <v>16</v>
      </c>
      <c r="B3133" t="s">
        <v>6</v>
      </c>
      <c r="C3133" t="s">
        <v>12</v>
      </c>
      <c r="D3133" t="s">
        <v>352</v>
      </c>
      <c r="E3133">
        <v>2041</v>
      </c>
      <c r="F3133">
        <v>0</v>
      </c>
      <c r="G3133">
        <v>7.2999999999999995E-2</v>
      </c>
      <c r="H3133" s="2" t="str">
        <f t="shared" si="48"/>
        <v>EG_OCGTNR</v>
      </c>
    </row>
    <row r="3134" spans="1:8" x14ac:dyDescent="0.25">
      <c r="A3134" t="s">
        <v>16</v>
      </c>
      <c r="B3134" t="s">
        <v>6</v>
      </c>
      <c r="C3134" t="s">
        <v>10</v>
      </c>
      <c r="D3134" t="s">
        <v>372</v>
      </c>
      <c r="E3134">
        <v>2024</v>
      </c>
      <c r="F3134">
        <v>0</v>
      </c>
      <c r="G3134">
        <v>0</v>
      </c>
      <c r="H3134" s="2" t="str">
        <f t="shared" si="48"/>
        <v>EG_OCGTER</v>
      </c>
    </row>
    <row r="3135" spans="1:8" x14ac:dyDescent="0.25">
      <c r="A3135" t="s">
        <v>16</v>
      </c>
      <c r="B3135" t="s">
        <v>6</v>
      </c>
      <c r="C3135" t="s">
        <v>10</v>
      </c>
      <c r="D3135" t="s">
        <v>372</v>
      </c>
      <c r="E3135">
        <v>2025</v>
      </c>
      <c r="F3135">
        <v>0</v>
      </c>
      <c r="G3135">
        <v>0</v>
      </c>
      <c r="H3135" s="2" t="str">
        <f t="shared" si="48"/>
        <v>EG_OCGTER</v>
      </c>
    </row>
    <row r="3136" spans="1:8" x14ac:dyDescent="0.25">
      <c r="A3136" t="s">
        <v>16</v>
      </c>
      <c r="B3136" t="s">
        <v>6</v>
      </c>
      <c r="C3136" t="s">
        <v>10</v>
      </c>
      <c r="D3136" t="s">
        <v>372</v>
      </c>
      <c r="E3136">
        <v>2026</v>
      </c>
      <c r="F3136">
        <v>0</v>
      </c>
      <c r="G3136">
        <v>0</v>
      </c>
      <c r="H3136" s="2" t="str">
        <f t="shared" si="48"/>
        <v>EG_OCGTER</v>
      </c>
    </row>
    <row r="3137" spans="1:8" x14ac:dyDescent="0.25">
      <c r="A3137" t="s">
        <v>16</v>
      </c>
      <c r="B3137" t="s">
        <v>6</v>
      </c>
      <c r="C3137" t="s">
        <v>10</v>
      </c>
      <c r="D3137" t="s">
        <v>372</v>
      </c>
      <c r="E3137">
        <v>2027</v>
      </c>
      <c r="F3137">
        <v>0</v>
      </c>
      <c r="G3137">
        <v>0</v>
      </c>
      <c r="H3137" s="2" t="str">
        <f t="shared" si="48"/>
        <v>EG_OCGTER</v>
      </c>
    </row>
    <row r="3138" spans="1:8" x14ac:dyDescent="0.25">
      <c r="A3138" t="s">
        <v>16</v>
      </c>
      <c r="B3138" t="s">
        <v>6</v>
      </c>
      <c r="C3138" t="s">
        <v>10</v>
      </c>
      <c r="D3138" t="s">
        <v>372</v>
      </c>
      <c r="E3138">
        <v>2028</v>
      </c>
      <c r="F3138">
        <v>0</v>
      </c>
      <c r="G3138">
        <v>0</v>
      </c>
      <c r="H3138" s="2" t="str">
        <f t="shared" si="48"/>
        <v>EG_OCGTER</v>
      </c>
    </row>
    <row r="3139" spans="1:8" x14ac:dyDescent="0.25">
      <c r="A3139" t="s">
        <v>16</v>
      </c>
      <c r="B3139" t="s">
        <v>6</v>
      </c>
      <c r="C3139" t="s">
        <v>10</v>
      </c>
      <c r="D3139" t="s">
        <v>372</v>
      </c>
      <c r="E3139">
        <v>2029</v>
      </c>
      <c r="F3139">
        <v>0</v>
      </c>
      <c r="G3139">
        <v>0</v>
      </c>
      <c r="H3139" s="2" t="str">
        <f t="shared" ref="H3139:H3202" si="49">_xlfn.CONCAT(A3139,C3139)</f>
        <v>EG_OCGTER</v>
      </c>
    </row>
    <row r="3140" spans="1:8" x14ac:dyDescent="0.25">
      <c r="A3140" t="s">
        <v>16</v>
      </c>
      <c r="B3140" t="s">
        <v>6</v>
      </c>
      <c r="C3140" t="s">
        <v>10</v>
      </c>
      <c r="D3140" t="s">
        <v>372</v>
      </c>
      <c r="E3140">
        <v>2030</v>
      </c>
      <c r="F3140">
        <v>0</v>
      </c>
      <c r="G3140">
        <v>0</v>
      </c>
      <c r="H3140" s="2" t="str">
        <f t="shared" si="49"/>
        <v>EG_OCGTER</v>
      </c>
    </row>
    <row r="3141" spans="1:8" x14ac:dyDescent="0.25">
      <c r="A3141" t="s">
        <v>16</v>
      </c>
      <c r="B3141" t="s">
        <v>6</v>
      </c>
      <c r="C3141" t="s">
        <v>10</v>
      </c>
      <c r="D3141" t="s">
        <v>372</v>
      </c>
      <c r="E3141">
        <v>2031</v>
      </c>
      <c r="F3141">
        <v>0</v>
      </c>
      <c r="G3141">
        <v>0</v>
      </c>
      <c r="H3141" s="2" t="str">
        <f t="shared" si="49"/>
        <v>EG_OCGTER</v>
      </c>
    </row>
    <row r="3142" spans="1:8" x14ac:dyDescent="0.25">
      <c r="A3142" t="s">
        <v>16</v>
      </c>
      <c r="B3142" t="s">
        <v>6</v>
      </c>
      <c r="C3142" t="s">
        <v>10</v>
      </c>
      <c r="D3142" t="s">
        <v>372</v>
      </c>
      <c r="E3142">
        <v>2032</v>
      </c>
      <c r="F3142">
        <v>0</v>
      </c>
      <c r="G3142">
        <v>0</v>
      </c>
      <c r="H3142" s="2" t="str">
        <f t="shared" si="49"/>
        <v>EG_OCGTER</v>
      </c>
    </row>
    <row r="3143" spans="1:8" x14ac:dyDescent="0.25">
      <c r="A3143" t="s">
        <v>16</v>
      </c>
      <c r="B3143" t="s">
        <v>6</v>
      </c>
      <c r="C3143" t="s">
        <v>10</v>
      </c>
      <c r="D3143" t="s">
        <v>372</v>
      </c>
      <c r="E3143">
        <v>2033</v>
      </c>
      <c r="F3143">
        <v>0</v>
      </c>
      <c r="G3143">
        <v>0</v>
      </c>
      <c r="H3143" s="2" t="str">
        <f t="shared" si="49"/>
        <v>EG_OCGTER</v>
      </c>
    </row>
    <row r="3144" spans="1:8" x14ac:dyDescent="0.25">
      <c r="A3144" t="s">
        <v>16</v>
      </c>
      <c r="B3144" t="s">
        <v>6</v>
      </c>
      <c r="C3144" t="s">
        <v>10</v>
      </c>
      <c r="D3144" t="s">
        <v>372</v>
      </c>
      <c r="E3144">
        <v>2034</v>
      </c>
      <c r="F3144">
        <v>0</v>
      </c>
      <c r="G3144">
        <v>0</v>
      </c>
      <c r="H3144" s="2" t="str">
        <f t="shared" si="49"/>
        <v>EG_OCGTER</v>
      </c>
    </row>
    <row r="3145" spans="1:8" x14ac:dyDescent="0.25">
      <c r="A3145" t="s">
        <v>16</v>
      </c>
      <c r="B3145" t="s">
        <v>6</v>
      </c>
      <c r="C3145" t="s">
        <v>10</v>
      </c>
      <c r="D3145" t="s">
        <v>372</v>
      </c>
      <c r="E3145">
        <v>2035</v>
      </c>
      <c r="F3145">
        <v>0</v>
      </c>
      <c r="G3145">
        <v>0</v>
      </c>
      <c r="H3145" s="2" t="str">
        <f t="shared" si="49"/>
        <v>EG_OCGTER</v>
      </c>
    </row>
    <row r="3146" spans="1:8" x14ac:dyDescent="0.25">
      <c r="A3146" t="s">
        <v>16</v>
      </c>
      <c r="B3146" t="s">
        <v>6</v>
      </c>
      <c r="C3146" t="s">
        <v>10</v>
      </c>
      <c r="D3146" t="s">
        <v>372</v>
      </c>
      <c r="E3146">
        <v>2036</v>
      </c>
      <c r="F3146">
        <v>0</v>
      </c>
      <c r="G3146">
        <v>0</v>
      </c>
      <c r="H3146" s="2" t="str">
        <f t="shared" si="49"/>
        <v>EG_OCGTER</v>
      </c>
    </row>
    <row r="3147" spans="1:8" x14ac:dyDescent="0.25">
      <c r="A3147" t="s">
        <v>16</v>
      </c>
      <c r="B3147" t="s">
        <v>6</v>
      </c>
      <c r="C3147" t="s">
        <v>10</v>
      </c>
      <c r="D3147" t="s">
        <v>372</v>
      </c>
      <c r="E3147">
        <v>2037</v>
      </c>
      <c r="F3147">
        <v>0</v>
      </c>
      <c r="G3147">
        <v>0</v>
      </c>
      <c r="H3147" s="2" t="str">
        <f t="shared" si="49"/>
        <v>EG_OCGTER</v>
      </c>
    </row>
    <row r="3148" spans="1:8" x14ac:dyDescent="0.25">
      <c r="A3148" t="s">
        <v>16</v>
      </c>
      <c r="B3148" t="s">
        <v>6</v>
      </c>
      <c r="C3148" t="s">
        <v>10</v>
      </c>
      <c r="D3148" t="s">
        <v>372</v>
      </c>
      <c r="E3148">
        <v>2038</v>
      </c>
      <c r="F3148">
        <v>0</v>
      </c>
      <c r="G3148">
        <v>0</v>
      </c>
      <c r="H3148" s="2" t="str">
        <f t="shared" si="49"/>
        <v>EG_OCGTER</v>
      </c>
    </row>
    <row r="3149" spans="1:8" x14ac:dyDescent="0.25">
      <c r="A3149" t="s">
        <v>16</v>
      </c>
      <c r="B3149" t="s">
        <v>6</v>
      </c>
      <c r="C3149" t="s">
        <v>10</v>
      </c>
      <c r="D3149" t="s">
        <v>372</v>
      </c>
      <c r="E3149">
        <v>2039</v>
      </c>
      <c r="F3149">
        <v>0</v>
      </c>
      <c r="G3149">
        <v>0</v>
      </c>
      <c r="H3149" s="2" t="str">
        <f t="shared" si="49"/>
        <v>EG_OCGTER</v>
      </c>
    </row>
    <row r="3150" spans="1:8" x14ac:dyDescent="0.25">
      <c r="A3150" t="s">
        <v>16</v>
      </c>
      <c r="B3150" t="s">
        <v>6</v>
      </c>
      <c r="C3150" t="s">
        <v>10</v>
      </c>
      <c r="D3150" t="s">
        <v>372</v>
      </c>
      <c r="E3150">
        <v>2040</v>
      </c>
      <c r="F3150">
        <v>0</v>
      </c>
      <c r="G3150">
        <v>0</v>
      </c>
      <c r="H3150" s="2" t="str">
        <f t="shared" si="49"/>
        <v>EG_OCGTER</v>
      </c>
    </row>
    <row r="3151" spans="1:8" x14ac:dyDescent="0.25">
      <c r="A3151" t="s">
        <v>16</v>
      </c>
      <c r="B3151" t="s">
        <v>6</v>
      </c>
      <c r="C3151" t="s">
        <v>10</v>
      </c>
      <c r="D3151" t="s">
        <v>372</v>
      </c>
      <c r="E3151">
        <v>2041</v>
      </c>
      <c r="F3151">
        <v>0</v>
      </c>
      <c r="G3151">
        <v>0</v>
      </c>
      <c r="H3151" s="2" t="str">
        <f t="shared" si="49"/>
        <v>EG_OCGTER</v>
      </c>
    </row>
    <row r="3152" spans="1:8" x14ac:dyDescent="0.25">
      <c r="A3152" t="s">
        <v>7</v>
      </c>
      <c r="B3152" t="s">
        <v>6</v>
      </c>
      <c r="C3152" t="s">
        <v>10</v>
      </c>
      <c r="D3152" t="s">
        <v>376</v>
      </c>
      <c r="E3152">
        <v>2024</v>
      </c>
      <c r="F3152">
        <v>5.0000000000000001E-3</v>
      </c>
      <c r="G3152">
        <v>5.0000000000000001E-3</v>
      </c>
      <c r="H3152" s="2" t="str">
        <f t="shared" si="49"/>
        <v>EG_BIOMASSER</v>
      </c>
    </row>
    <row r="3153" spans="1:8" x14ac:dyDescent="0.25">
      <c r="A3153" t="s">
        <v>7</v>
      </c>
      <c r="B3153" t="s">
        <v>6</v>
      </c>
      <c r="C3153" t="s">
        <v>10</v>
      </c>
      <c r="D3153" t="s">
        <v>376</v>
      </c>
      <c r="E3153">
        <v>2025</v>
      </c>
      <c r="F3153">
        <v>5.0000000000000001E-3</v>
      </c>
      <c r="G3153">
        <v>5.0000000000000001E-3</v>
      </c>
      <c r="H3153" s="2" t="str">
        <f t="shared" si="49"/>
        <v>EG_BIOMASSER</v>
      </c>
    </row>
    <row r="3154" spans="1:8" x14ac:dyDescent="0.25">
      <c r="A3154" t="s">
        <v>7</v>
      </c>
      <c r="B3154" t="s">
        <v>6</v>
      </c>
      <c r="C3154" t="s">
        <v>10</v>
      </c>
      <c r="D3154" t="s">
        <v>376</v>
      </c>
      <c r="E3154">
        <v>2026</v>
      </c>
      <c r="F3154">
        <v>5.0000000000000001E-3</v>
      </c>
      <c r="G3154">
        <v>5.0000000000000001E-3</v>
      </c>
      <c r="H3154" s="2" t="str">
        <f t="shared" si="49"/>
        <v>EG_BIOMASSER</v>
      </c>
    </row>
    <row r="3155" spans="1:8" x14ac:dyDescent="0.25">
      <c r="A3155" t="s">
        <v>7</v>
      </c>
      <c r="B3155" t="s">
        <v>6</v>
      </c>
      <c r="C3155" t="s">
        <v>10</v>
      </c>
      <c r="D3155" t="s">
        <v>376</v>
      </c>
      <c r="E3155">
        <v>2027</v>
      </c>
      <c r="F3155">
        <v>5.0000000000000001E-3</v>
      </c>
      <c r="G3155">
        <v>5.0000000000000001E-3</v>
      </c>
      <c r="H3155" s="2" t="str">
        <f t="shared" si="49"/>
        <v>EG_BIOMASSER</v>
      </c>
    </row>
    <row r="3156" spans="1:8" x14ac:dyDescent="0.25">
      <c r="A3156" t="s">
        <v>7</v>
      </c>
      <c r="B3156" t="s">
        <v>6</v>
      </c>
      <c r="C3156" t="s">
        <v>10</v>
      </c>
      <c r="D3156" t="s">
        <v>376</v>
      </c>
      <c r="E3156">
        <v>2028</v>
      </c>
      <c r="F3156">
        <v>6.0000000000000001E-3</v>
      </c>
      <c r="G3156">
        <v>6.0000000000000001E-3</v>
      </c>
      <c r="H3156" s="2" t="str">
        <f t="shared" si="49"/>
        <v>EG_BIOMASSER</v>
      </c>
    </row>
    <row r="3157" spans="1:8" x14ac:dyDescent="0.25">
      <c r="A3157" t="s">
        <v>7</v>
      </c>
      <c r="B3157" t="s">
        <v>6</v>
      </c>
      <c r="C3157" t="s">
        <v>10</v>
      </c>
      <c r="D3157" t="s">
        <v>376</v>
      </c>
      <c r="E3157">
        <v>2029</v>
      </c>
      <c r="F3157">
        <v>6.0000000000000001E-3</v>
      </c>
      <c r="G3157">
        <v>6.0000000000000001E-3</v>
      </c>
      <c r="H3157" s="2" t="str">
        <f t="shared" si="49"/>
        <v>EG_BIOMASSER</v>
      </c>
    </row>
    <row r="3158" spans="1:8" x14ac:dyDescent="0.25">
      <c r="A3158" t="s">
        <v>7</v>
      </c>
      <c r="B3158" t="s">
        <v>6</v>
      </c>
      <c r="C3158" t="s">
        <v>10</v>
      </c>
      <c r="D3158" t="s">
        <v>376</v>
      </c>
      <c r="E3158">
        <v>2030</v>
      </c>
      <c r="F3158">
        <v>6.0000000000000001E-3</v>
      </c>
      <c r="G3158">
        <v>6.0000000000000001E-3</v>
      </c>
      <c r="H3158" s="2" t="str">
        <f t="shared" si="49"/>
        <v>EG_BIOMASSER</v>
      </c>
    </row>
    <row r="3159" spans="1:8" x14ac:dyDescent="0.25">
      <c r="A3159" t="s">
        <v>7</v>
      </c>
      <c r="B3159" t="s">
        <v>6</v>
      </c>
      <c r="C3159" t="s">
        <v>10</v>
      </c>
      <c r="D3159" t="s">
        <v>376</v>
      </c>
      <c r="E3159">
        <v>2031</v>
      </c>
      <c r="F3159">
        <v>6.0000000000000001E-3</v>
      </c>
      <c r="G3159">
        <v>6.0000000000000001E-3</v>
      </c>
      <c r="H3159" s="2" t="str">
        <f t="shared" si="49"/>
        <v>EG_BIOMASSER</v>
      </c>
    </row>
    <row r="3160" spans="1:8" x14ac:dyDescent="0.25">
      <c r="A3160" t="s">
        <v>7</v>
      </c>
      <c r="B3160" t="s">
        <v>6</v>
      </c>
      <c r="C3160" t="s">
        <v>10</v>
      </c>
      <c r="D3160" t="s">
        <v>376</v>
      </c>
      <c r="E3160">
        <v>2032</v>
      </c>
      <c r="F3160">
        <v>6.0000000000000001E-3</v>
      </c>
      <c r="G3160">
        <v>6.0000000000000001E-3</v>
      </c>
      <c r="H3160" s="2" t="str">
        <f t="shared" si="49"/>
        <v>EG_BIOMASSER</v>
      </c>
    </row>
    <row r="3161" spans="1:8" x14ac:dyDescent="0.25">
      <c r="A3161" t="s">
        <v>7</v>
      </c>
      <c r="B3161" t="s">
        <v>6</v>
      </c>
      <c r="C3161" t="s">
        <v>10</v>
      </c>
      <c r="D3161" t="s">
        <v>376</v>
      </c>
      <c r="E3161">
        <v>2033</v>
      </c>
      <c r="F3161">
        <v>0</v>
      </c>
      <c r="G3161">
        <v>1.2E-2</v>
      </c>
      <c r="H3161" s="2" t="str">
        <f t="shared" si="49"/>
        <v>EG_BIOMASSER</v>
      </c>
    </row>
    <row r="3162" spans="1:8" x14ac:dyDescent="0.25">
      <c r="A3162" t="s">
        <v>7</v>
      </c>
      <c r="B3162" t="s">
        <v>6</v>
      </c>
      <c r="C3162" t="s">
        <v>10</v>
      </c>
      <c r="D3162" t="s">
        <v>376</v>
      </c>
      <c r="E3162">
        <v>2034</v>
      </c>
      <c r="F3162">
        <v>0</v>
      </c>
      <c r="G3162">
        <v>1.2E-2</v>
      </c>
      <c r="H3162" s="2" t="str">
        <f t="shared" si="49"/>
        <v>EG_BIOMASSER</v>
      </c>
    </row>
    <row r="3163" spans="1:8" x14ac:dyDescent="0.25">
      <c r="A3163" t="s">
        <v>7</v>
      </c>
      <c r="B3163" t="s">
        <v>6</v>
      </c>
      <c r="C3163" t="s">
        <v>10</v>
      </c>
      <c r="D3163" t="s">
        <v>376</v>
      </c>
      <c r="E3163">
        <v>2035</v>
      </c>
      <c r="F3163">
        <v>0</v>
      </c>
      <c r="G3163">
        <v>1.2E-2</v>
      </c>
      <c r="H3163" s="2" t="str">
        <f t="shared" si="49"/>
        <v>EG_BIOMASSER</v>
      </c>
    </row>
    <row r="3164" spans="1:8" x14ac:dyDescent="0.25">
      <c r="A3164" t="s">
        <v>7</v>
      </c>
      <c r="B3164" t="s">
        <v>6</v>
      </c>
      <c r="C3164" t="s">
        <v>10</v>
      </c>
      <c r="D3164" t="s">
        <v>376</v>
      </c>
      <c r="E3164">
        <v>2036</v>
      </c>
      <c r="F3164">
        <v>0</v>
      </c>
      <c r="G3164">
        <v>1.2E-2</v>
      </c>
      <c r="H3164" s="2" t="str">
        <f t="shared" si="49"/>
        <v>EG_BIOMASSER</v>
      </c>
    </row>
    <row r="3165" spans="1:8" x14ac:dyDescent="0.25">
      <c r="A3165" t="s">
        <v>7</v>
      </c>
      <c r="B3165" t="s">
        <v>6</v>
      </c>
      <c r="C3165" t="s">
        <v>10</v>
      </c>
      <c r="D3165" t="s">
        <v>376</v>
      </c>
      <c r="E3165">
        <v>2037</v>
      </c>
      <c r="F3165">
        <v>0</v>
      </c>
      <c r="G3165">
        <v>1.2E-2</v>
      </c>
      <c r="H3165" s="2" t="str">
        <f t="shared" si="49"/>
        <v>EG_BIOMASSER</v>
      </c>
    </row>
    <row r="3166" spans="1:8" x14ac:dyDescent="0.25">
      <c r="A3166" t="s">
        <v>7</v>
      </c>
      <c r="B3166" t="s">
        <v>6</v>
      </c>
      <c r="C3166" t="s">
        <v>10</v>
      </c>
      <c r="D3166" t="s">
        <v>376</v>
      </c>
      <c r="E3166">
        <v>2038</v>
      </c>
      <c r="F3166">
        <v>0</v>
      </c>
      <c r="G3166">
        <v>1.2E-2</v>
      </c>
      <c r="H3166" s="2" t="str">
        <f t="shared" si="49"/>
        <v>EG_BIOMASSER</v>
      </c>
    </row>
    <row r="3167" spans="1:8" x14ac:dyDescent="0.25">
      <c r="A3167" t="s">
        <v>7</v>
      </c>
      <c r="B3167" t="s">
        <v>6</v>
      </c>
      <c r="C3167" t="s">
        <v>10</v>
      </c>
      <c r="D3167" t="s">
        <v>376</v>
      </c>
      <c r="E3167">
        <v>2039</v>
      </c>
      <c r="F3167">
        <v>0</v>
      </c>
      <c r="G3167">
        <v>1.2E-2</v>
      </c>
      <c r="H3167" s="2" t="str">
        <f t="shared" si="49"/>
        <v>EG_BIOMASSER</v>
      </c>
    </row>
    <row r="3168" spans="1:8" x14ac:dyDescent="0.25">
      <c r="A3168" t="s">
        <v>7</v>
      </c>
      <c r="B3168" t="s">
        <v>6</v>
      </c>
      <c r="C3168" t="s">
        <v>10</v>
      </c>
      <c r="D3168" t="s">
        <v>376</v>
      </c>
      <c r="E3168">
        <v>2040</v>
      </c>
      <c r="F3168">
        <v>0</v>
      </c>
      <c r="G3168">
        <v>1.2E-2</v>
      </c>
      <c r="H3168" s="2" t="str">
        <f t="shared" si="49"/>
        <v>EG_BIOMASSER</v>
      </c>
    </row>
    <row r="3169" spans="1:8" x14ac:dyDescent="0.25">
      <c r="A3169" t="s">
        <v>7</v>
      </c>
      <c r="B3169" t="s">
        <v>6</v>
      </c>
      <c r="C3169" t="s">
        <v>10</v>
      </c>
      <c r="D3169" t="s">
        <v>376</v>
      </c>
      <c r="E3169">
        <v>2041</v>
      </c>
      <c r="F3169">
        <v>0</v>
      </c>
      <c r="G3169">
        <v>1.2E-2</v>
      </c>
      <c r="H3169" s="2" t="str">
        <f t="shared" si="49"/>
        <v>EG_BIOMASSER</v>
      </c>
    </row>
    <row r="3170" spans="1:8" x14ac:dyDescent="0.25">
      <c r="A3170" t="s">
        <v>7</v>
      </c>
      <c r="B3170" t="s">
        <v>6</v>
      </c>
      <c r="C3170" t="s">
        <v>10</v>
      </c>
      <c r="D3170" t="s">
        <v>375</v>
      </c>
      <c r="E3170">
        <v>2024</v>
      </c>
      <c r="F3170">
        <v>0</v>
      </c>
      <c r="G3170">
        <v>0</v>
      </c>
      <c r="H3170" s="2" t="str">
        <f t="shared" si="49"/>
        <v>EG_BIOMASSER</v>
      </c>
    </row>
    <row r="3171" spans="1:8" x14ac:dyDescent="0.25">
      <c r="A3171" t="s">
        <v>7</v>
      </c>
      <c r="B3171" t="s">
        <v>6</v>
      </c>
      <c r="C3171" t="s">
        <v>10</v>
      </c>
      <c r="D3171" t="s">
        <v>375</v>
      </c>
      <c r="E3171">
        <v>2025</v>
      </c>
      <c r="F3171">
        <v>0</v>
      </c>
      <c r="G3171">
        <v>0</v>
      </c>
      <c r="H3171" s="2" t="str">
        <f t="shared" si="49"/>
        <v>EG_BIOMASSER</v>
      </c>
    </row>
    <row r="3172" spans="1:8" x14ac:dyDescent="0.25">
      <c r="A3172" t="s">
        <v>7</v>
      </c>
      <c r="B3172" t="s">
        <v>6</v>
      </c>
      <c r="C3172" t="s">
        <v>10</v>
      </c>
      <c r="D3172" t="s">
        <v>375</v>
      </c>
      <c r="E3172">
        <v>2026</v>
      </c>
      <c r="F3172">
        <v>0</v>
      </c>
      <c r="G3172">
        <v>0</v>
      </c>
      <c r="H3172" s="2" t="str">
        <f t="shared" si="49"/>
        <v>EG_BIOMASSER</v>
      </c>
    </row>
    <row r="3173" spans="1:8" x14ac:dyDescent="0.25">
      <c r="A3173" t="s">
        <v>7</v>
      </c>
      <c r="B3173" t="s">
        <v>6</v>
      </c>
      <c r="C3173" t="s">
        <v>10</v>
      </c>
      <c r="D3173" t="s">
        <v>375</v>
      </c>
      <c r="E3173">
        <v>2027</v>
      </c>
      <c r="F3173">
        <v>0</v>
      </c>
      <c r="G3173">
        <v>0</v>
      </c>
      <c r="H3173" s="2" t="str">
        <f t="shared" si="49"/>
        <v>EG_BIOMASSER</v>
      </c>
    </row>
    <row r="3174" spans="1:8" x14ac:dyDescent="0.25">
      <c r="A3174" t="s">
        <v>7</v>
      </c>
      <c r="B3174" t="s">
        <v>6</v>
      </c>
      <c r="C3174" t="s">
        <v>10</v>
      </c>
      <c r="D3174" t="s">
        <v>375</v>
      </c>
      <c r="E3174">
        <v>2028</v>
      </c>
      <c r="F3174">
        <v>0</v>
      </c>
      <c r="G3174">
        <v>0</v>
      </c>
      <c r="H3174" s="2" t="str">
        <f t="shared" si="49"/>
        <v>EG_BIOMASSER</v>
      </c>
    </row>
    <row r="3175" spans="1:8" x14ac:dyDescent="0.25">
      <c r="A3175" t="s">
        <v>7</v>
      </c>
      <c r="B3175" t="s">
        <v>6</v>
      </c>
      <c r="C3175" t="s">
        <v>10</v>
      </c>
      <c r="D3175" t="s">
        <v>375</v>
      </c>
      <c r="E3175">
        <v>2029</v>
      </c>
      <c r="F3175">
        <v>0</v>
      </c>
      <c r="G3175">
        <v>0</v>
      </c>
      <c r="H3175" s="2" t="str">
        <f t="shared" si="49"/>
        <v>EG_BIOMASSER</v>
      </c>
    </row>
    <row r="3176" spans="1:8" x14ac:dyDescent="0.25">
      <c r="A3176" t="s">
        <v>7</v>
      </c>
      <c r="B3176" t="s">
        <v>6</v>
      </c>
      <c r="C3176" t="s">
        <v>10</v>
      </c>
      <c r="D3176" t="s">
        <v>375</v>
      </c>
      <c r="E3176">
        <v>2030</v>
      </c>
      <c r="F3176">
        <v>0</v>
      </c>
      <c r="G3176">
        <v>0</v>
      </c>
      <c r="H3176" s="2" t="str">
        <f t="shared" si="49"/>
        <v>EG_BIOMASSER</v>
      </c>
    </row>
    <row r="3177" spans="1:8" x14ac:dyDescent="0.25">
      <c r="A3177" t="s">
        <v>7</v>
      </c>
      <c r="B3177" t="s">
        <v>6</v>
      </c>
      <c r="C3177" t="s">
        <v>10</v>
      </c>
      <c r="D3177" t="s">
        <v>375</v>
      </c>
      <c r="E3177">
        <v>2031</v>
      </c>
      <c r="F3177">
        <v>0</v>
      </c>
      <c r="G3177">
        <v>0</v>
      </c>
      <c r="H3177" s="2" t="str">
        <f t="shared" si="49"/>
        <v>EG_BIOMASSER</v>
      </c>
    </row>
    <row r="3178" spans="1:8" x14ac:dyDescent="0.25">
      <c r="A3178" t="s">
        <v>7</v>
      </c>
      <c r="B3178" t="s">
        <v>6</v>
      </c>
      <c r="C3178" t="s">
        <v>10</v>
      </c>
      <c r="D3178" t="s">
        <v>375</v>
      </c>
      <c r="E3178">
        <v>2032</v>
      </c>
      <c r="F3178">
        <v>0</v>
      </c>
      <c r="G3178">
        <v>0</v>
      </c>
      <c r="H3178" s="2" t="str">
        <f t="shared" si="49"/>
        <v>EG_BIOMASSER</v>
      </c>
    </row>
    <row r="3179" spans="1:8" x14ac:dyDescent="0.25">
      <c r="A3179" t="s">
        <v>7</v>
      </c>
      <c r="B3179" t="s">
        <v>6</v>
      </c>
      <c r="C3179" t="s">
        <v>10</v>
      </c>
      <c r="D3179" t="s">
        <v>375</v>
      </c>
      <c r="E3179">
        <v>2033</v>
      </c>
      <c r="F3179">
        <v>0</v>
      </c>
      <c r="G3179">
        <v>0</v>
      </c>
      <c r="H3179" s="2" t="str">
        <f t="shared" si="49"/>
        <v>EG_BIOMASSER</v>
      </c>
    </row>
    <row r="3180" spans="1:8" x14ac:dyDescent="0.25">
      <c r="A3180" t="s">
        <v>7</v>
      </c>
      <c r="B3180" t="s">
        <v>6</v>
      </c>
      <c r="C3180" t="s">
        <v>10</v>
      </c>
      <c r="D3180" t="s">
        <v>375</v>
      </c>
      <c r="E3180">
        <v>2034</v>
      </c>
      <c r="F3180">
        <v>0</v>
      </c>
      <c r="G3180">
        <v>0</v>
      </c>
      <c r="H3180" s="2" t="str">
        <f t="shared" si="49"/>
        <v>EG_BIOMASSER</v>
      </c>
    </row>
    <row r="3181" spans="1:8" x14ac:dyDescent="0.25">
      <c r="A3181" t="s">
        <v>7</v>
      </c>
      <c r="B3181" t="s">
        <v>6</v>
      </c>
      <c r="C3181" t="s">
        <v>10</v>
      </c>
      <c r="D3181" t="s">
        <v>375</v>
      </c>
      <c r="E3181">
        <v>2035</v>
      </c>
      <c r="F3181">
        <v>0</v>
      </c>
      <c r="G3181">
        <v>0</v>
      </c>
      <c r="H3181" s="2" t="str">
        <f t="shared" si="49"/>
        <v>EG_BIOMASSER</v>
      </c>
    </row>
    <row r="3182" spans="1:8" x14ac:dyDescent="0.25">
      <c r="A3182" t="s">
        <v>7</v>
      </c>
      <c r="B3182" t="s">
        <v>6</v>
      </c>
      <c r="C3182" t="s">
        <v>10</v>
      </c>
      <c r="D3182" t="s">
        <v>375</v>
      </c>
      <c r="E3182">
        <v>2036</v>
      </c>
      <c r="F3182">
        <v>0</v>
      </c>
      <c r="G3182">
        <v>0</v>
      </c>
      <c r="H3182" s="2" t="str">
        <f t="shared" si="49"/>
        <v>EG_BIOMASSER</v>
      </c>
    </row>
    <row r="3183" spans="1:8" x14ac:dyDescent="0.25">
      <c r="A3183" t="s">
        <v>7</v>
      </c>
      <c r="B3183" t="s">
        <v>6</v>
      </c>
      <c r="C3183" t="s">
        <v>10</v>
      </c>
      <c r="D3183" t="s">
        <v>375</v>
      </c>
      <c r="E3183">
        <v>2037</v>
      </c>
      <c r="F3183">
        <v>0</v>
      </c>
      <c r="G3183">
        <v>0</v>
      </c>
      <c r="H3183" s="2" t="str">
        <f t="shared" si="49"/>
        <v>EG_BIOMASSER</v>
      </c>
    </row>
    <row r="3184" spans="1:8" x14ac:dyDescent="0.25">
      <c r="A3184" t="s">
        <v>7</v>
      </c>
      <c r="B3184" t="s">
        <v>6</v>
      </c>
      <c r="C3184" t="s">
        <v>10</v>
      </c>
      <c r="D3184" t="s">
        <v>375</v>
      </c>
      <c r="E3184">
        <v>2038</v>
      </c>
      <c r="F3184">
        <v>0</v>
      </c>
      <c r="G3184">
        <v>0</v>
      </c>
      <c r="H3184" s="2" t="str">
        <f t="shared" si="49"/>
        <v>EG_BIOMASSER</v>
      </c>
    </row>
    <row r="3185" spans="1:8" x14ac:dyDescent="0.25">
      <c r="A3185" t="s">
        <v>7</v>
      </c>
      <c r="B3185" t="s">
        <v>6</v>
      </c>
      <c r="C3185" t="s">
        <v>10</v>
      </c>
      <c r="D3185" t="s">
        <v>375</v>
      </c>
      <c r="E3185">
        <v>2039</v>
      </c>
      <c r="F3185">
        <v>0</v>
      </c>
      <c r="G3185">
        <v>0</v>
      </c>
      <c r="H3185" s="2" t="str">
        <f t="shared" si="49"/>
        <v>EG_BIOMASSER</v>
      </c>
    </row>
    <row r="3186" spans="1:8" x14ac:dyDescent="0.25">
      <c r="A3186" t="s">
        <v>7</v>
      </c>
      <c r="B3186" t="s">
        <v>6</v>
      </c>
      <c r="C3186" t="s">
        <v>10</v>
      </c>
      <c r="D3186" t="s">
        <v>375</v>
      </c>
      <c r="E3186">
        <v>2040</v>
      </c>
      <c r="F3186">
        <v>0</v>
      </c>
      <c r="G3186">
        <v>0</v>
      </c>
      <c r="H3186" s="2" t="str">
        <f t="shared" si="49"/>
        <v>EG_BIOMASSER</v>
      </c>
    </row>
    <row r="3187" spans="1:8" x14ac:dyDescent="0.25">
      <c r="A3187" t="s">
        <v>7</v>
      </c>
      <c r="B3187" t="s">
        <v>6</v>
      </c>
      <c r="C3187" t="s">
        <v>10</v>
      </c>
      <c r="D3187" t="s">
        <v>375</v>
      </c>
      <c r="E3187">
        <v>2041</v>
      </c>
      <c r="F3187">
        <v>0</v>
      </c>
      <c r="G3187">
        <v>0</v>
      </c>
      <c r="H3187" s="2" t="str">
        <f t="shared" si="49"/>
        <v>EG_BIOMASSER</v>
      </c>
    </row>
    <row r="3188" spans="1:8" x14ac:dyDescent="0.25">
      <c r="A3188" t="s">
        <v>7</v>
      </c>
      <c r="B3188" t="s">
        <v>6</v>
      </c>
      <c r="C3188" t="s">
        <v>10</v>
      </c>
      <c r="D3188" t="s">
        <v>374</v>
      </c>
      <c r="E3188">
        <v>2024</v>
      </c>
      <c r="F3188">
        <v>3.0000000000000001E-3</v>
      </c>
      <c r="G3188">
        <v>3.0000000000000001E-3</v>
      </c>
      <c r="H3188" s="2" t="str">
        <f t="shared" si="49"/>
        <v>EG_BIOMASSER</v>
      </c>
    </row>
    <row r="3189" spans="1:8" x14ac:dyDescent="0.25">
      <c r="A3189" t="s">
        <v>7</v>
      </c>
      <c r="B3189" t="s">
        <v>6</v>
      </c>
      <c r="C3189" t="s">
        <v>10</v>
      </c>
      <c r="D3189" t="s">
        <v>374</v>
      </c>
      <c r="E3189">
        <v>2025</v>
      </c>
      <c r="F3189">
        <v>3.0000000000000001E-3</v>
      </c>
      <c r="G3189">
        <v>3.0000000000000001E-3</v>
      </c>
      <c r="H3189" s="2" t="str">
        <f t="shared" si="49"/>
        <v>EG_BIOMASSER</v>
      </c>
    </row>
    <row r="3190" spans="1:8" x14ac:dyDescent="0.25">
      <c r="A3190" t="s">
        <v>7</v>
      </c>
      <c r="B3190" t="s">
        <v>6</v>
      </c>
      <c r="C3190" t="s">
        <v>10</v>
      </c>
      <c r="D3190" t="s">
        <v>374</v>
      </c>
      <c r="E3190">
        <v>2026</v>
      </c>
      <c r="F3190">
        <v>3.0000000000000001E-3</v>
      </c>
      <c r="G3190">
        <v>3.0000000000000001E-3</v>
      </c>
      <c r="H3190" s="2" t="str">
        <f t="shared" si="49"/>
        <v>EG_BIOMASSER</v>
      </c>
    </row>
    <row r="3191" spans="1:8" x14ac:dyDescent="0.25">
      <c r="A3191" t="s">
        <v>7</v>
      </c>
      <c r="B3191" t="s">
        <v>6</v>
      </c>
      <c r="C3191" t="s">
        <v>10</v>
      </c>
      <c r="D3191" t="s">
        <v>374</v>
      </c>
      <c r="E3191">
        <v>2027</v>
      </c>
      <c r="F3191">
        <v>3.0000000000000001E-3</v>
      </c>
      <c r="G3191">
        <v>3.0000000000000001E-3</v>
      </c>
      <c r="H3191" s="2" t="str">
        <f t="shared" si="49"/>
        <v>EG_BIOMASSER</v>
      </c>
    </row>
    <row r="3192" spans="1:8" x14ac:dyDescent="0.25">
      <c r="A3192" t="s">
        <v>7</v>
      </c>
      <c r="B3192" t="s">
        <v>6</v>
      </c>
      <c r="C3192" t="s">
        <v>10</v>
      </c>
      <c r="D3192" t="s">
        <v>374</v>
      </c>
      <c r="E3192">
        <v>2028</v>
      </c>
      <c r="F3192">
        <v>3.0000000000000001E-3</v>
      </c>
      <c r="G3192">
        <v>3.0000000000000001E-3</v>
      </c>
      <c r="H3192" s="2" t="str">
        <f t="shared" si="49"/>
        <v>EG_BIOMASSER</v>
      </c>
    </row>
    <row r="3193" spans="1:8" x14ac:dyDescent="0.25">
      <c r="A3193" t="s">
        <v>7</v>
      </c>
      <c r="B3193" t="s">
        <v>6</v>
      </c>
      <c r="C3193" t="s">
        <v>10</v>
      </c>
      <c r="D3193" t="s">
        <v>374</v>
      </c>
      <c r="E3193">
        <v>2029</v>
      </c>
      <c r="F3193">
        <v>3.0000000000000001E-3</v>
      </c>
      <c r="G3193">
        <v>3.0000000000000001E-3</v>
      </c>
      <c r="H3193" s="2" t="str">
        <f t="shared" si="49"/>
        <v>EG_BIOMASSER</v>
      </c>
    </row>
    <row r="3194" spans="1:8" x14ac:dyDescent="0.25">
      <c r="A3194" t="s">
        <v>7</v>
      </c>
      <c r="B3194" t="s">
        <v>6</v>
      </c>
      <c r="C3194" t="s">
        <v>10</v>
      </c>
      <c r="D3194" t="s">
        <v>374</v>
      </c>
      <c r="E3194">
        <v>2030</v>
      </c>
      <c r="F3194">
        <v>3.0000000000000001E-3</v>
      </c>
      <c r="G3194">
        <v>3.0000000000000001E-3</v>
      </c>
      <c r="H3194" s="2" t="str">
        <f t="shared" si="49"/>
        <v>EG_BIOMASSER</v>
      </c>
    </row>
    <row r="3195" spans="1:8" x14ac:dyDescent="0.25">
      <c r="A3195" t="s">
        <v>7</v>
      </c>
      <c r="B3195" t="s">
        <v>6</v>
      </c>
      <c r="C3195" t="s">
        <v>10</v>
      </c>
      <c r="D3195" t="s">
        <v>374</v>
      </c>
      <c r="E3195">
        <v>2031</v>
      </c>
      <c r="F3195">
        <v>3.0000000000000001E-3</v>
      </c>
      <c r="G3195">
        <v>3.0000000000000001E-3</v>
      </c>
      <c r="H3195" s="2" t="str">
        <f t="shared" si="49"/>
        <v>EG_BIOMASSER</v>
      </c>
    </row>
    <row r="3196" spans="1:8" x14ac:dyDescent="0.25">
      <c r="A3196" t="s">
        <v>7</v>
      </c>
      <c r="B3196" t="s">
        <v>6</v>
      </c>
      <c r="C3196" t="s">
        <v>10</v>
      </c>
      <c r="D3196" t="s">
        <v>374</v>
      </c>
      <c r="E3196">
        <v>2032</v>
      </c>
      <c r="F3196">
        <v>3.0000000000000001E-3</v>
      </c>
      <c r="G3196">
        <v>3.0000000000000001E-3</v>
      </c>
      <c r="H3196" s="2" t="str">
        <f t="shared" si="49"/>
        <v>EG_BIOMASSER</v>
      </c>
    </row>
    <row r="3197" spans="1:8" x14ac:dyDescent="0.25">
      <c r="A3197" t="s">
        <v>7</v>
      </c>
      <c r="B3197" t="s">
        <v>6</v>
      </c>
      <c r="C3197" t="s">
        <v>10</v>
      </c>
      <c r="D3197" t="s">
        <v>374</v>
      </c>
      <c r="E3197">
        <v>2033</v>
      </c>
      <c r="F3197">
        <v>0</v>
      </c>
      <c r="G3197">
        <v>5.0000000000000001E-3</v>
      </c>
      <c r="H3197" s="2" t="str">
        <f t="shared" si="49"/>
        <v>EG_BIOMASSER</v>
      </c>
    </row>
    <row r="3198" spans="1:8" x14ac:dyDescent="0.25">
      <c r="A3198" t="s">
        <v>7</v>
      </c>
      <c r="B3198" t="s">
        <v>6</v>
      </c>
      <c r="C3198" t="s">
        <v>10</v>
      </c>
      <c r="D3198" t="s">
        <v>374</v>
      </c>
      <c r="E3198">
        <v>2034</v>
      </c>
      <c r="F3198">
        <v>0</v>
      </c>
      <c r="G3198">
        <v>5.0000000000000001E-3</v>
      </c>
      <c r="H3198" s="2" t="str">
        <f t="shared" si="49"/>
        <v>EG_BIOMASSER</v>
      </c>
    </row>
    <row r="3199" spans="1:8" x14ac:dyDescent="0.25">
      <c r="A3199" t="s">
        <v>7</v>
      </c>
      <c r="B3199" t="s">
        <v>6</v>
      </c>
      <c r="C3199" t="s">
        <v>10</v>
      </c>
      <c r="D3199" t="s">
        <v>374</v>
      </c>
      <c r="E3199">
        <v>2035</v>
      </c>
      <c r="F3199">
        <v>0</v>
      </c>
      <c r="G3199">
        <v>5.0000000000000001E-3</v>
      </c>
      <c r="H3199" s="2" t="str">
        <f t="shared" si="49"/>
        <v>EG_BIOMASSER</v>
      </c>
    </row>
    <row r="3200" spans="1:8" x14ac:dyDescent="0.25">
      <c r="A3200" t="s">
        <v>7</v>
      </c>
      <c r="B3200" t="s">
        <v>6</v>
      </c>
      <c r="C3200" t="s">
        <v>10</v>
      </c>
      <c r="D3200" t="s">
        <v>374</v>
      </c>
      <c r="E3200">
        <v>2036</v>
      </c>
      <c r="F3200">
        <v>0</v>
      </c>
      <c r="G3200">
        <v>5.0000000000000001E-3</v>
      </c>
      <c r="H3200" s="2" t="str">
        <f t="shared" si="49"/>
        <v>EG_BIOMASSER</v>
      </c>
    </row>
    <row r="3201" spans="1:8" x14ac:dyDescent="0.25">
      <c r="A3201" t="s">
        <v>7</v>
      </c>
      <c r="B3201" t="s">
        <v>6</v>
      </c>
      <c r="C3201" t="s">
        <v>10</v>
      </c>
      <c r="D3201" t="s">
        <v>374</v>
      </c>
      <c r="E3201">
        <v>2037</v>
      </c>
      <c r="F3201">
        <v>0</v>
      </c>
      <c r="G3201">
        <v>5.0000000000000001E-3</v>
      </c>
      <c r="H3201" s="2" t="str">
        <f t="shared" si="49"/>
        <v>EG_BIOMASSER</v>
      </c>
    </row>
    <row r="3202" spans="1:8" x14ac:dyDescent="0.25">
      <c r="A3202" t="s">
        <v>7</v>
      </c>
      <c r="B3202" t="s">
        <v>6</v>
      </c>
      <c r="C3202" t="s">
        <v>10</v>
      </c>
      <c r="D3202" t="s">
        <v>374</v>
      </c>
      <c r="E3202">
        <v>2038</v>
      </c>
      <c r="F3202">
        <v>0</v>
      </c>
      <c r="G3202">
        <v>5.0000000000000001E-3</v>
      </c>
      <c r="H3202" s="2" t="str">
        <f t="shared" si="49"/>
        <v>EG_BIOMASSER</v>
      </c>
    </row>
    <row r="3203" spans="1:8" x14ac:dyDescent="0.25">
      <c r="A3203" t="s">
        <v>7</v>
      </c>
      <c r="B3203" t="s">
        <v>6</v>
      </c>
      <c r="C3203" t="s">
        <v>10</v>
      </c>
      <c r="D3203" t="s">
        <v>374</v>
      </c>
      <c r="E3203">
        <v>2039</v>
      </c>
      <c r="F3203">
        <v>0</v>
      </c>
      <c r="G3203">
        <v>5.0000000000000001E-3</v>
      </c>
      <c r="H3203" s="2" t="str">
        <f t="shared" ref="H3203:H3266" si="50">_xlfn.CONCAT(A3203,C3203)</f>
        <v>EG_BIOMASSER</v>
      </c>
    </row>
    <row r="3204" spans="1:8" x14ac:dyDescent="0.25">
      <c r="A3204" t="s">
        <v>7</v>
      </c>
      <c r="B3204" t="s">
        <v>6</v>
      </c>
      <c r="C3204" t="s">
        <v>10</v>
      </c>
      <c r="D3204" t="s">
        <v>374</v>
      </c>
      <c r="E3204">
        <v>2040</v>
      </c>
      <c r="F3204">
        <v>0</v>
      </c>
      <c r="G3204">
        <v>5.0000000000000001E-3</v>
      </c>
      <c r="H3204" s="2" t="str">
        <f t="shared" si="50"/>
        <v>EG_BIOMASSER</v>
      </c>
    </row>
    <row r="3205" spans="1:8" x14ac:dyDescent="0.25">
      <c r="A3205" t="s">
        <v>7</v>
      </c>
      <c r="B3205" t="s">
        <v>6</v>
      </c>
      <c r="C3205" t="s">
        <v>10</v>
      </c>
      <c r="D3205" t="s">
        <v>374</v>
      </c>
      <c r="E3205">
        <v>2041</v>
      </c>
      <c r="F3205">
        <v>0</v>
      </c>
      <c r="G3205">
        <v>5.0000000000000001E-3</v>
      </c>
      <c r="H3205" s="2" t="str">
        <f t="shared" si="50"/>
        <v>EG_BIOMASSER</v>
      </c>
    </row>
    <row r="3206" spans="1:8" x14ac:dyDescent="0.25">
      <c r="A3206" t="s">
        <v>7</v>
      </c>
      <c r="B3206" t="s">
        <v>6</v>
      </c>
      <c r="C3206" t="s">
        <v>10</v>
      </c>
      <c r="D3206" t="s">
        <v>373</v>
      </c>
      <c r="E3206">
        <v>2024</v>
      </c>
      <c r="F3206">
        <v>1.4999999999999999E-2</v>
      </c>
      <c r="G3206">
        <v>1.4999999999999999E-2</v>
      </c>
      <c r="H3206" s="2" t="str">
        <f t="shared" si="50"/>
        <v>EG_BIOMASSER</v>
      </c>
    </row>
    <row r="3207" spans="1:8" x14ac:dyDescent="0.25">
      <c r="A3207" t="s">
        <v>7</v>
      </c>
      <c r="B3207" t="s">
        <v>6</v>
      </c>
      <c r="C3207" t="s">
        <v>10</v>
      </c>
      <c r="D3207" t="s">
        <v>373</v>
      </c>
      <c r="E3207">
        <v>2025</v>
      </c>
      <c r="F3207">
        <v>1.4999999999999999E-2</v>
      </c>
      <c r="G3207">
        <v>1.4999999999999999E-2</v>
      </c>
      <c r="H3207" s="2" t="str">
        <f t="shared" si="50"/>
        <v>EG_BIOMASSER</v>
      </c>
    </row>
    <row r="3208" spans="1:8" x14ac:dyDescent="0.25">
      <c r="A3208" t="s">
        <v>7</v>
      </c>
      <c r="B3208" t="s">
        <v>6</v>
      </c>
      <c r="C3208" t="s">
        <v>10</v>
      </c>
      <c r="D3208" t="s">
        <v>373</v>
      </c>
      <c r="E3208">
        <v>2026</v>
      </c>
      <c r="F3208">
        <v>1.4999999999999999E-2</v>
      </c>
      <c r="G3208">
        <v>1.4999999999999999E-2</v>
      </c>
      <c r="H3208" s="2" t="str">
        <f t="shared" si="50"/>
        <v>EG_BIOMASSER</v>
      </c>
    </row>
    <row r="3209" spans="1:8" x14ac:dyDescent="0.25">
      <c r="A3209" t="s">
        <v>7</v>
      </c>
      <c r="B3209" t="s">
        <v>6</v>
      </c>
      <c r="C3209" t="s">
        <v>10</v>
      </c>
      <c r="D3209" t="s">
        <v>373</v>
      </c>
      <c r="E3209">
        <v>2027</v>
      </c>
      <c r="F3209">
        <v>1.4999999999999999E-2</v>
      </c>
      <c r="G3209">
        <v>1.4999999999999999E-2</v>
      </c>
      <c r="H3209" s="2" t="str">
        <f t="shared" si="50"/>
        <v>EG_BIOMASSER</v>
      </c>
    </row>
    <row r="3210" spans="1:8" x14ac:dyDescent="0.25">
      <c r="A3210" t="s">
        <v>7</v>
      </c>
      <c r="B3210" t="s">
        <v>6</v>
      </c>
      <c r="C3210" t="s">
        <v>10</v>
      </c>
      <c r="D3210" t="s">
        <v>373</v>
      </c>
      <c r="E3210">
        <v>2028</v>
      </c>
      <c r="F3210">
        <v>1.6E-2</v>
      </c>
      <c r="G3210">
        <v>1.6E-2</v>
      </c>
      <c r="H3210" s="2" t="str">
        <f t="shared" si="50"/>
        <v>EG_BIOMASSER</v>
      </c>
    </row>
    <row r="3211" spans="1:8" x14ac:dyDescent="0.25">
      <c r="A3211" t="s">
        <v>7</v>
      </c>
      <c r="B3211" t="s">
        <v>6</v>
      </c>
      <c r="C3211" t="s">
        <v>10</v>
      </c>
      <c r="D3211" t="s">
        <v>373</v>
      </c>
      <c r="E3211">
        <v>2029</v>
      </c>
      <c r="F3211">
        <v>1.6E-2</v>
      </c>
      <c r="G3211">
        <v>1.6E-2</v>
      </c>
      <c r="H3211" s="2" t="str">
        <f t="shared" si="50"/>
        <v>EG_BIOMASSER</v>
      </c>
    </row>
    <row r="3212" spans="1:8" x14ac:dyDescent="0.25">
      <c r="A3212" t="s">
        <v>7</v>
      </c>
      <c r="B3212" t="s">
        <v>6</v>
      </c>
      <c r="C3212" t="s">
        <v>10</v>
      </c>
      <c r="D3212" t="s">
        <v>373</v>
      </c>
      <c r="E3212">
        <v>2030</v>
      </c>
      <c r="F3212">
        <v>1.6E-2</v>
      </c>
      <c r="G3212">
        <v>1.6E-2</v>
      </c>
      <c r="H3212" s="2" t="str">
        <f t="shared" si="50"/>
        <v>EG_BIOMASSER</v>
      </c>
    </row>
    <row r="3213" spans="1:8" x14ac:dyDescent="0.25">
      <c r="A3213" t="s">
        <v>7</v>
      </c>
      <c r="B3213" t="s">
        <v>6</v>
      </c>
      <c r="C3213" t="s">
        <v>10</v>
      </c>
      <c r="D3213" t="s">
        <v>373</v>
      </c>
      <c r="E3213">
        <v>2031</v>
      </c>
      <c r="F3213">
        <v>1.6E-2</v>
      </c>
      <c r="G3213">
        <v>1.6E-2</v>
      </c>
      <c r="H3213" s="2" t="str">
        <f t="shared" si="50"/>
        <v>EG_BIOMASSER</v>
      </c>
    </row>
    <row r="3214" spans="1:8" x14ac:dyDescent="0.25">
      <c r="A3214" t="s">
        <v>7</v>
      </c>
      <c r="B3214" t="s">
        <v>6</v>
      </c>
      <c r="C3214" t="s">
        <v>10</v>
      </c>
      <c r="D3214" t="s">
        <v>373</v>
      </c>
      <c r="E3214">
        <v>2032</v>
      </c>
      <c r="F3214">
        <v>1.6E-2</v>
      </c>
      <c r="G3214">
        <v>1.6E-2</v>
      </c>
      <c r="H3214" s="2" t="str">
        <f t="shared" si="50"/>
        <v>EG_BIOMASSER</v>
      </c>
    </row>
    <row r="3215" spans="1:8" x14ac:dyDescent="0.25">
      <c r="A3215" t="s">
        <v>7</v>
      </c>
      <c r="B3215" t="s">
        <v>6</v>
      </c>
      <c r="C3215" t="s">
        <v>10</v>
      </c>
      <c r="D3215" t="s">
        <v>373</v>
      </c>
      <c r="E3215">
        <v>2033</v>
      </c>
      <c r="F3215">
        <v>0</v>
      </c>
      <c r="G3215">
        <v>3.2000000000000001E-2</v>
      </c>
      <c r="H3215" s="2" t="str">
        <f t="shared" si="50"/>
        <v>EG_BIOMASSER</v>
      </c>
    </row>
    <row r="3216" spans="1:8" x14ac:dyDescent="0.25">
      <c r="A3216" t="s">
        <v>7</v>
      </c>
      <c r="B3216" t="s">
        <v>6</v>
      </c>
      <c r="C3216" t="s">
        <v>10</v>
      </c>
      <c r="D3216" t="s">
        <v>373</v>
      </c>
      <c r="E3216">
        <v>2034</v>
      </c>
      <c r="F3216">
        <v>0</v>
      </c>
      <c r="G3216">
        <v>3.2000000000000001E-2</v>
      </c>
      <c r="H3216" s="2" t="str">
        <f t="shared" si="50"/>
        <v>EG_BIOMASSER</v>
      </c>
    </row>
    <row r="3217" spans="1:8" x14ac:dyDescent="0.25">
      <c r="A3217" t="s">
        <v>7</v>
      </c>
      <c r="B3217" t="s">
        <v>6</v>
      </c>
      <c r="C3217" t="s">
        <v>10</v>
      </c>
      <c r="D3217" t="s">
        <v>373</v>
      </c>
      <c r="E3217">
        <v>2035</v>
      </c>
      <c r="F3217">
        <v>0</v>
      </c>
      <c r="G3217">
        <v>3.2000000000000001E-2</v>
      </c>
      <c r="H3217" s="2" t="str">
        <f t="shared" si="50"/>
        <v>EG_BIOMASSER</v>
      </c>
    </row>
    <row r="3218" spans="1:8" x14ac:dyDescent="0.25">
      <c r="A3218" t="s">
        <v>7</v>
      </c>
      <c r="B3218" t="s">
        <v>6</v>
      </c>
      <c r="C3218" t="s">
        <v>10</v>
      </c>
      <c r="D3218" t="s">
        <v>373</v>
      </c>
      <c r="E3218">
        <v>2036</v>
      </c>
      <c r="F3218">
        <v>0</v>
      </c>
      <c r="G3218">
        <v>3.2000000000000001E-2</v>
      </c>
      <c r="H3218" s="2" t="str">
        <f t="shared" si="50"/>
        <v>EG_BIOMASSER</v>
      </c>
    </row>
    <row r="3219" spans="1:8" x14ac:dyDescent="0.25">
      <c r="A3219" t="s">
        <v>7</v>
      </c>
      <c r="B3219" t="s">
        <v>6</v>
      </c>
      <c r="C3219" t="s">
        <v>10</v>
      </c>
      <c r="D3219" t="s">
        <v>373</v>
      </c>
      <c r="E3219">
        <v>2037</v>
      </c>
      <c r="F3219">
        <v>0</v>
      </c>
      <c r="G3219">
        <v>3.2000000000000001E-2</v>
      </c>
      <c r="H3219" s="2" t="str">
        <f t="shared" si="50"/>
        <v>EG_BIOMASSER</v>
      </c>
    </row>
    <row r="3220" spans="1:8" x14ac:dyDescent="0.25">
      <c r="A3220" t="s">
        <v>7</v>
      </c>
      <c r="B3220" t="s">
        <v>6</v>
      </c>
      <c r="C3220" t="s">
        <v>10</v>
      </c>
      <c r="D3220" t="s">
        <v>373</v>
      </c>
      <c r="E3220">
        <v>2038</v>
      </c>
      <c r="F3220">
        <v>0</v>
      </c>
      <c r="G3220">
        <v>3.2000000000000001E-2</v>
      </c>
      <c r="H3220" s="2" t="str">
        <f t="shared" si="50"/>
        <v>EG_BIOMASSER</v>
      </c>
    </row>
    <row r="3221" spans="1:8" x14ac:dyDescent="0.25">
      <c r="A3221" t="s">
        <v>7</v>
      </c>
      <c r="B3221" t="s">
        <v>6</v>
      </c>
      <c r="C3221" t="s">
        <v>10</v>
      </c>
      <c r="D3221" t="s">
        <v>373</v>
      </c>
      <c r="E3221">
        <v>2039</v>
      </c>
      <c r="F3221">
        <v>0</v>
      </c>
      <c r="G3221">
        <v>3.2000000000000001E-2</v>
      </c>
      <c r="H3221" s="2" t="str">
        <f t="shared" si="50"/>
        <v>EG_BIOMASSER</v>
      </c>
    </row>
    <row r="3222" spans="1:8" x14ac:dyDescent="0.25">
      <c r="A3222" t="s">
        <v>7</v>
      </c>
      <c r="B3222" t="s">
        <v>6</v>
      </c>
      <c r="C3222" t="s">
        <v>10</v>
      </c>
      <c r="D3222" t="s">
        <v>373</v>
      </c>
      <c r="E3222">
        <v>2040</v>
      </c>
      <c r="F3222">
        <v>0</v>
      </c>
      <c r="G3222">
        <v>3.2000000000000001E-2</v>
      </c>
      <c r="H3222" s="2" t="str">
        <f t="shared" si="50"/>
        <v>EG_BIOMASSER</v>
      </c>
    </row>
    <row r="3223" spans="1:8" x14ac:dyDescent="0.25">
      <c r="A3223" t="s">
        <v>7</v>
      </c>
      <c r="B3223" t="s">
        <v>6</v>
      </c>
      <c r="C3223" t="s">
        <v>10</v>
      </c>
      <c r="D3223" t="s">
        <v>373</v>
      </c>
      <c r="E3223">
        <v>2041</v>
      </c>
      <c r="F3223">
        <v>0</v>
      </c>
      <c r="G3223">
        <v>3.2000000000000001E-2</v>
      </c>
      <c r="H3223" s="2" t="str">
        <f t="shared" si="50"/>
        <v>EG_BIOMASSER</v>
      </c>
    </row>
    <row r="3224" spans="1:8" x14ac:dyDescent="0.25">
      <c r="A3224" t="s">
        <v>7</v>
      </c>
      <c r="B3224" t="s">
        <v>6</v>
      </c>
      <c r="C3224" t="s">
        <v>11</v>
      </c>
      <c r="D3224" t="s">
        <v>371</v>
      </c>
      <c r="E3224">
        <v>2024</v>
      </c>
      <c r="F3224">
        <v>1.2E-2</v>
      </c>
      <c r="G3224">
        <v>1.2E-2</v>
      </c>
      <c r="H3224" s="2" t="str">
        <f t="shared" si="50"/>
        <v>EG_BIOMASSWR</v>
      </c>
    </row>
    <row r="3225" spans="1:8" x14ac:dyDescent="0.25">
      <c r="A3225" t="s">
        <v>7</v>
      </c>
      <c r="B3225" t="s">
        <v>6</v>
      </c>
      <c r="C3225" t="s">
        <v>11</v>
      </c>
      <c r="D3225" t="s">
        <v>371</v>
      </c>
      <c r="E3225">
        <v>2025</v>
      </c>
      <c r="F3225">
        <v>1.2E-2</v>
      </c>
      <c r="G3225">
        <v>1.2E-2</v>
      </c>
      <c r="H3225" s="2" t="str">
        <f t="shared" si="50"/>
        <v>EG_BIOMASSWR</v>
      </c>
    </row>
    <row r="3226" spans="1:8" x14ac:dyDescent="0.25">
      <c r="A3226" t="s">
        <v>7</v>
      </c>
      <c r="B3226" t="s">
        <v>6</v>
      </c>
      <c r="C3226" t="s">
        <v>11</v>
      </c>
      <c r="D3226" t="s">
        <v>371</v>
      </c>
      <c r="E3226">
        <v>2026</v>
      </c>
      <c r="F3226">
        <v>1.2E-2</v>
      </c>
      <c r="G3226">
        <v>1.2E-2</v>
      </c>
      <c r="H3226" s="2" t="str">
        <f t="shared" si="50"/>
        <v>EG_BIOMASSWR</v>
      </c>
    </row>
    <row r="3227" spans="1:8" x14ac:dyDescent="0.25">
      <c r="A3227" t="s">
        <v>7</v>
      </c>
      <c r="B3227" t="s">
        <v>6</v>
      </c>
      <c r="C3227" t="s">
        <v>11</v>
      </c>
      <c r="D3227" t="s">
        <v>371</v>
      </c>
      <c r="E3227">
        <v>2027</v>
      </c>
      <c r="F3227">
        <v>1.2E-2</v>
      </c>
      <c r="G3227">
        <v>1.2E-2</v>
      </c>
      <c r="H3227" s="2" t="str">
        <f t="shared" si="50"/>
        <v>EG_BIOMASSWR</v>
      </c>
    </row>
    <row r="3228" spans="1:8" x14ac:dyDescent="0.25">
      <c r="A3228" t="s">
        <v>7</v>
      </c>
      <c r="B3228" t="s">
        <v>6</v>
      </c>
      <c r="C3228" t="s">
        <v>11</v>
      </c>
      <c r="D3228" t="s">
        <v>371</v>
      </c>
      <c r="E3228">
        <v>2028</v>
      </c>
      <c r="F3228">
        <v>1.2999999999999999E-2</v>
      </c>
      <c r="G3228">
        <v>1.2999999999999999E-2</v>
      </c>
      <c r="H3228" s="2" t="str">
        <f t="shared" si="50"/>
        <v>EG_BIOMASSWR</v>
      </c>
    </row>
    <row r="3229" spans="1:8" x14ac:dyDescent="0.25">
      <c r="A3229" t="s">
        <v>7</v>
      </c>
      <c r="B3229" t="s">
        <v>6</v>
      </c>
      <c r="C3229" t="s">
        <v>11</v>
      </c>
      <c r="D3229" t="s">
        <v>371</v>
      </c>
      <c r="E3229">
        <v>2029</v>
      </c>
      <c r="F3229">
        <v>1.2999999999999999E-2</v>
      </c>
      <c r="G3229">
        <v>1.2999999999999999E-2</v>
      </c>
      <c r="H3229" s="2" t="str">
        <f t="shared" si="50"/>
        <v>EG_BIOMASSWR</v>
      </c>
    </row>
    <row r="3230" spans="1:8" x14ac:dyDescent="0.25">
      <c r="A3230" t="s">
        <v>7</v>
      </c>
      <c r="B3230" t="s">
        <v>6</v>
      </c>
      <c r="C3230" t="s">
        <v>11</v>
      </c>
      <c r="D3230" t="s">
        <v>371</v>
      </c>
      <c r="E3230">
        <v>2030</v>
      </c>
      <c r="F3230">
        <v>1.2999999999999999E-2</v>
      </c>
      <c r="G3230">
        <v>1.2999999999999999E-2</v>
      </c>
      <c r="H3230" s="2" t="str">
        <f t="shared" si="50"/>
        <v>EG_BIOMASSWR</v>
      </c>
    </row>
    <row r="3231" spans="1:8" x14ac:dyDescent="0.25">
      <c r="A3231" t="s">
        <v>7</v>
      </c>
      <c r="B3231" t="s">
        <v>6</v>
      </c>
      <c r="C3231" t="s">
        <v>11</v>
      </c>
      <c r="D3231" t="s">
        <v>371</v>
      </c>
      <c r="E3231">
        <v>2031</v>
      </c>
      <c r="F3231">
        <v>1.2999999999999999E-2</v>
      </c>
      <c r="G3231">
        <v>1.2999999999999999E-2</v>
      </c>
      <c r="H3231" s="2" t="str">
        <f t="shared" si="50"/>
        <v>EG_BIOMASSWR</v>
      </c>
    </row>
    <row r="3232" spans="1:8" x14ac:dyDescent="0.25">
      <c r="A3232" t="s">
        <v>7</v>
      </c>
      <c r="B3232" t="s">
        <v>6</v>
      </c>
      <c r="C3232" t="s">
        <v>11</v>
      </c>
      <c r="D3232" t="s">
        <v>371</v>
      </c>
      <c r="E3232">
        <v>2032</v>
      </c>
      <c r="F3232">
        <v>1.2999999999999999E-2</v>
      </c>
      <c r="G3232">
        <v>1.2999999999999999E-2</v>
      </c>
      <c r="H3232" s="2" t="str">
        <f t="shared" si="50"/>
        <v>EG_BIOMASSWR</v>
      </c>
    </row>
    <row r="3233" spans="1:8" x14ac:dyDescent="0.25">
      <c r="A3233" t="s">
        <v>7</v>
      </c>
      <c r="B3233" t="s">
        <v>6</v>
      </c>
      <c r="C3233" t="s">
        <v>11</v>
      </c>
      <c r="D3233" t="s">
        <v>371</v>
      </c>
      <c r="E3233">
        <v>2033</v>
      </c>
      <c r="F3233">
        <v>0</v>
      </c>
      <c r="G3233">
        <v>2.5000000000000001E-2</v>
      </c>
      <c r="H3233" s="2" t="str">
        <f t="shared" si="50"/>
        <v>EG_BIOMASSWR</v>
      </c>
    </row>
    <row r="3234" spans="1:8" x14ac:dyDescent="0.25">
      <c r="A3234" t="s">
        <v>7</v>
      </c>
      <c r="B3234" t="s">
        <v>6</v>
      </c>
      <c r="C3234" t="s">
        <v>11</v>
      </c>
      <c r="D3234" t="s">
        <v>371</v>
      </c>
      <c r="E3234">
        <v>2034</v>
      </c>
      <c r="F3234">
        <v>0</v>
      </c>
      <c r="G3234">
        <v>2.5000000000000001E-2</v>
      </c>
      <c r="H3234" s="2" t="str">
        <f t="shared" si="50"/>
        <v>EG_BIOMASSWR</v>
      </c>
    </row>
    <row r="3235" spans="1:8" x14ac:dyDescent="0.25">
      <c r="A3235" t="s">
        <v>7</v>
      </c>
      <c r="B3235" t="s">
        <v>6</v>
      </c>
      <c r="C3235" t="s">
        <v>11</v>
      </c>
      <c r="D3235" t="s">
        <v>371</v>
      </c>
      <c r="E3235">
        <v>2035</v>
      </c>
      <c r="F3235">
        <v>0</v>
      </c>
      <c r="G3235">
        <v>2.5000000000000001E-2</v>
      </c>
      <c r="H3235" s="2" t="str">
        <f t="shared" si="50"/>
        <v>EG_BIOMASSWR</v>
      </c>
    </row>
    <row r="3236" spans="1:8" x14ac:dyDescent="0.25">
      <c r="A3236" t="s">
        <v>7</v>
      </c>
      <c r="B3236" t="s">
        <v>6</v>
      </c>
      <c r="C3236" t="s">
        <v>11</v>
      </c>
      <c r="D3236" t="s">
        <v>371</v>
      </c>
      <c r="E3236">
        <v>2036</v>
      </c>
      <c r="F3236">
        <v>0</v>
      </c>
      <c r="G3236">
        <v>2.5000000000000001E-2</v>
      </c>
      <c r="H3236" s="2" t="str">
        <f t="shared" si="50"/>
        <v>EG_BIOMASSWR</v>
      </c>
    </row>
    <row r="3237" spans="1:8" x14ac:dyDescent="0.25">
      <c r="A3237" t="s">
        <v>7</v>
      </c>
      <c r="B3237" t="s">
        <v>6</v>
      </c>
      <c r="C3237" t="s">
        <v>11</v>
      </c>
      <c r="D3237" t="s">
        <v>371</v>
      </c>
      <c r="E3237">
        <v>2037</v>
      </c>
      <c r="F3237">
        <v>0</v>
      </c>
      <c r="G3237">
        <v>2.5000000000000001E-2</v>
      </c>
      <c r="H3237" s="2" t="str">
        <f t="shared" si="50"/>
        <v>EG_BIOMASSWR</v>
      </c>
    </row>
    <row r="3238" spans="1:8" x14ac:dyDescent="0.25">
      <c r="A3238" t="s">
        <v>7</v>
      </c>
      <c r="B3238" t="s">
        <v>6</v>
      </c>
      <c r="C3238" t="s">
        <v>11</v>
      </c>
      <c r="D3238" t="s">
        <v>371</v>
      </c>
      <c r="E3238">
        <v>2038</v>
      </c>
      <c r="F3238">
        <v>0</v>
      </c>
      <c r="G3238">
        <v>2.5000000000000001E-2</v>
      </c>
      <c r="H3238" s="2" t="str">
        <f t="shared" si="50"/>
        <v>EG_BIOMASSWR</v>
      </c>
    </row>
    <row r="3239" spans="1:8" x14ac:dyDescent="0.25">
      <c r="A3239" t="s">
        <v>7</v>
      </c>
      <c r="B3239" t="s">
        <v>6</v>
      </c>
      <c r="C3239" t="s">
        <v>11</v>
      </c>
      <c r="D3239" t="s">
        <v>371</v>
      </c>
      <c r="E3239">
        <v>2039</v>
      </c>
      <c r="F3239">
        <v>0</v>
      </c>
      <c r="G3239">
        <v>2.5000000000000001E-2</v>
      </c>
      <c r="H3239" s="2" t="str">
        <f t="shared" si="50"/>
        <v>EG_BIOMASSWR</v>
      </c>
    </row>
    <row r="3240" spans="1:8" x14ac:dyDescent="0.25">
      <c r="A3240" t="s">
        <v>7</v>
      </c>
      <c r="B3240" t="s">
        <v>6</v>
      </c>
      <c r="C3240" t="s">
        <v>11</v>
      </c>
      <c r="D3240" t="s">
        <v>371</v>
      </c>
      <c r="E3240">
        <v>2040</v>
      </c>
      <c r="F3240">
        <v>0</v>
      </c>
      <c r="G3240">
        <v>2.5000000000000001E-2</v>
      </c>
      <c r="H3240" s="2" t="str">
        <f t="shared" si="50"/>
        <v>EG_BIOMASSWR</v>
      </c>
    </row>
    <row r="3241" spans="1:8" x14ac:dyDescent="0.25">
      <c r="A3241" t="s">
        <v>7</v>
      </c>
      <c r="B3241" t="s">
        <v>6</v>
      </c>
      <c r="C3241" t="s">
        <v>11</v>
      </c>
      <c r="D3241" t="s">
        <v>371</v>
      </c>
      <c r="E3241">
        <v>2041</v>
      </c>
      <c r="F3241">
        <v>0</v>
      </c>
      <c r="G3241">
        <v>2.5000000000000001E-2</v>
      </c>
      <c r="H3241" s="2" t="str">
        <f t="shared" si="50"/>
        <v>EG_BIOMASSWR</v>
      </c>
    </row>
    <row r="3242" spans="1:8" x14ac:dyDescent="0.25">
      <c r="A3242" t="s">
        <v>7</v>
      </c>
      <c r="B3242" t="s">
        <v>6</v>
      </c>
      <c r="C3242" t="s">
        <v>11</v>
      </c>
      <c r="D3242" t="s">
        <v>370</v>
      </c>
      <c r="E3242">
        <v>2024</v>
      </c>
      <c r="F3242">
        <v>5.0000000000000001E-3</v>
      </c>
      <c r="G3242">
        <v>5.0000000000000001E-3</v>
      </c>
      <c r="H3242" s="2" t="str">
        <f t="shared" si="50"/>
        <v>EG_BIOMASSWR</v>
      </c>
    </row>
    <row r="3243" spans="1:8" x14ac:dyDescent="0.25">
      <c r="A3243" t="s">
        <v>7</v>
      </c>
      <c r="B3243" t="s">
        <v>6</v>
      </c>
      <c r="C3243" t="s">
        <v>11</v>
      </c>
      <c r="D3243" t="s">
        <v>370</v>
      </c>
      <c r="E3243">
        <v>2025</v>
      </c>
      <c r="F3243">
        <v>5.0000000000000001E-3</v>
      </c>
      <c r="G3243">
        <v>5.0000000000000001E-3</v>
      </c>
      <c r="H3243" s="2" t="str">
        <f t="shared" si="50"/>
        <v>EG_BIOMASSWR</v>
      </c>
    </row>
    <row r="3244" spans="1:8" x14ac:dyDescent="0.25">
      <c r="A3244" t="s">
        <v>7</v>
      </c>
      <c r="B3244" t="s">
        <v>6</v>
      </c>
      <c r="C3244" t="s">
        <v>11</v>
      </c>
      <c r="D3244" t="s">
        <v>370</v>
      </c>
      <c r="E3244">
        <v>2026</v>
      </c>
      <c r="F3244">
        <v>5.0000000000000001E-3</v>
      </c>
      <c r="G3244">
        <v>5.0000000000000001E-3</v>
      </c>
      <c r="H3244" s="2" t="str">
        <f t="shared" si="50"/>
        <v>EG_BIOMASSWR</v>
      </c>
    </row>
    <row r="3245" spans="1:8" x14ac:dyDescent="0.25">
      <c r="A3245" t="s">
        <v>7</v>
      </c>
      <c r="B3245" t="s">
        <v>6</v>
      </c>
      <c r="C3245" t="s">
        <v>11</v>
      </c>
      <c r="D3245" t="s">
        <v>370</v>
      </c>
      <c r="E3245">
        <v>2027</v>
      </c>
      <c r="F3245">
        <v>5.0000000000000001E-3</v>
      </c>
      <c r="G3245">
        <v>5.0000000000000001E-3</v>
      </c>
      <c r="H3245" s="2" t="str">
        <f t="shared" si="50"/>
        <v>EG_BIOMASSWR</v>
      </c>
    </row>
    <row r="3246" spans="1:8" x14ac:dyDescent="0.25">
      <c r="A3246" t="s">
        <v>7</v>
      </c>
      <c r="B3246" t="s">
        <v>6</v>
      </c>
      <c r="C3246" t="s">
        <v>11</v>
      </c>
      <c r="D3246" t="s">
        <v>370</v>
      </c>
      <c r="E3246">
        <v>2028</v>
      </c>
      <c r="F3246">
        <v>5.0000000000000001E-3</v>
      </c>
      <c r="G3246">
        <v>5.0000000000000001E-3</v>
      </c>
      <c r="H3246" s="2" t="str">
        <f t="shared" si="50"/>
        <v>EG_BIOMASSWR</v>
      </c>
    </row>
    <row r="3247" spans="1:8" x14ac:dyDescent="0.25">
      <c r="A3247" t="s">
        <v>7</v>
      </c>
      <c r="B3247" t="s">
        <v>6</v>
      </c>
      <c r="C3247" t="s">
        <v>11</v>
      </c>
      <c r="D3247" t="s">
        <v>370</v>
      </c>
      <c r="E3247">
        <v>2029</v>
      </c>
      <c r="F3247">
        <v>5.0000000000000001E-3</v>
      </c>
      <c r="G3247">
        <v>5.0000000000000001E-3</v>
      </c>
      <c r="H3247" s="2" t="str">
        <f t="shared" si="50"/>
        <v>EG_BIOMASSWR</v>
      </c>
    </row>
    <row r="3248" spans="1:8" x14ac:dyDescent="0.25">
      <c r="A3248" t="s">
        <v>7</v>
      </c>
      <c r="B3248" t="s">
        <v>6</v>
      </c>
      <c r="C3248" t="s">
        <v>11</v>
      </c>
      <c r="D3248" t="s">
        <v>370</v>
      </c>
      <c r="E3248">
        <v>2030</v>
      </c>
      <c r="F3248">
        <v>5.0000000000000001E-3</v>
      </c>
      <c r="G3248">
        <v>5.0000000000000001E-3</v>
      </c>
      <c r="H3248" s="2" t="str">
        <f t="shared" si="50"/>
        <v>EG_BIOMASSWR</v>
      </c>
    </row>
    <row r="3249" spans="1:8" x14ac:dyDescent="0.25">
      <c r="A3249" t="s">
        <v>7</v>
      </c>
      <c r="B3249" t="s">
        <v>6</v>
      </c>
      <c r="C3249" t="s">
        <v>11</v>
      </c>
      <c r="D3249" t="s">
        <v>370</v>
      </c>
      <c r="E3249">
        <v>2031</v>
      </c>
      <c r="F3249">
        <v>5.0000000000000001E-3</v>
      </c>
      <c r="G3249">
        <v>5.0000000000000001E-3</v>
      </c>
      <c r="H3249" s="2" t="str">
        <f t="shared" si="50"/>
        <v>EG_BIOMASSWR</v>
      </c>
    </row>
    <row r="3250" spans="1:8" x14ac:dyDescent="0.25">
      <c r="A3250" t="s">
        <v>7</v>
      </c>
      <c r="B3250" t="s">
        <v>6</v>
      </c>
      <c r="C3250" t="s">
        <v>11</v>
      </c>
      <c r="D3250" t="s">
        <v>370</v>
      </c>
      <c r="E3250">
        <v>2032</v>
      </c>
      <c r="F3250">
        <v>5.0000000000000001E-3</v>
      </c>
      <c r="G3250">
        <v>5.0000000000000001E-3</v>
      </c>
      <c r="H3250" s="2" t="str">
        <f t="shared" si="50"/>
        <v>EG_BIOMASSWR</v>
      </c>
    </row>
    <row r="3251" spans="1:8" x14ac:dyDescent="0.25">
      <c r="A3251" t="s">
        <v>7</v>
      </c>
      <c r="B3251" t="s">
        <v>6</v>
      </c>
      <c r="C3251" t="s">
        <v>11</v>
      </c>
      <c r="D3251" t="s">
        <v>370</v>
      </c>
      <c r="E3251">
        <v>2033</v>
      </c>
      <c r="F3251">
        <v>0</v>
      </c>
      <c r="G3251">
        <v>0.01</v>
      </c>
      <c r="H3251" s="2" t="str">
        <f t="shared" si="50"/>
        <v>EG_BIOMASSWR</v>
      </c>
    </row>
    <row r="3252" spans="1:8" x14ac:dyDescent="0.25">
      <c r="A3252" t="s">
        <v>7</v>
      </c>
      <c r="B3252" t="s">
        <v>6</v>
      </c>
      <c r="C3252" t="s">
        <v>11</v>
      </c>
      <c r="D3252" t="s">
        <v>370</v>
      </c>
      <c r="E3252">
        <v>2034</v>
      </c>
      <c r="F3252">
        <v>0</v>
      </c>
      <c r="G3252">
        <v>0.01</v>
      </c>
      <c r="H3252" s="2" t="str">
        <f t="shared" si="50"/>
        <v>EG_BIOMASSWR</v>
      </c>
    </row>
    <row r="3253" spans="1:8" x14ac:dyDescent="0.25">
      <c r="A3253" t="s">
        <v>7</v>
      </c>
      <c r="B3253" t="s">
        <v>6</v>
      </c>
      <c r="C3253" t="s">
        <v>11</v>
      </c>
      <c r="D3253" t="s">
        <v>370</v>
      </c>
      <c r="E3253">
        <v>2035</v>
      </c>
      <c r="F3253">
        <v>0</v>
      </c>
      <c r="G3253">
        <v>0.01</v>
      </c>
      <c r="H3253" s="2" t="str">
        <f t="shared" si="50"/>
        <v>EG_BIOMASSWR</v>
      </c>
    </row>
    <row r="3254" spans="1:8" x14ac:dyDescent="0.25">
      <c r="A3254" t="s">
        <v>7</v>
      </c>
      <c r="B3254" t="s">
        <v>6</v>
      </c>
      <c r="C3254" t="s">
        <v>11</v>
      </c>
      <c r="D3254" t="s">
        <v>370</v>
      </c>
      <c r="E3254">
        <v>2036</v>
      </c>
      <c r="F3254">
        <v>0</v>
      </c>
      <c r="G3254">
        <v>0.01</v>
      </c>
      <c r="H3254" s="2" t="str">
        <f t="shared" si="50"/>
        <v>EG_BIOMASSWR</v>
      </c>
    </row>
    <row r="3255" spans="1:8" x14ac:dyDescent="0.25">
      <c r="A3255" t="s">
        <v>7</v>
      </c>
      <c r="B3255" t="s">
        <v>6</v>
      </c>
      <c r="C3255" t="s">
        <v>11</v>
      </c>
      <c r="D3255" t="s">
        <v>370</v>
      </c>
      <c r="E3255">
        <v>2037</v>
      </c>
      <c r="F3255">
        <v>0</v>
      </c>
      <c r="G3255">
        <v>0.01</v>
      </c>
      <c r="H3255" s="2" t="str">
        <f t="shared" si="50"/>
        <v>EG_BIOMASSWR</v>
      </c>
    </row>
    <row r="3256" spans="1:8" x14ac:dyDescent="0.25">
      <c r="A3256" t="s">
        <v>7</v>
      </c>
      <c r="B3256" t="s">
        <v>6</v>
      </c>
      <c r="C3256" t="s">
        <v>11</v>
      </c>
      <c r="D3256" t="s">
        <v>370</v>
      </c>
      <c r="E3256">
        <v>2038</v>
      </c>
      <c r="F3256">
        <v>0</v>
      </c>
      <c r="G3256">
        <v>0.01</v>
      </c>
      <c r="H3256" s="2" t="str">
        <f t="shared" si="50"/>
        <v>EG_BIOMASSWR</v>
      </c>
    </row>
    <row r="3257" spans="1:8" x14ac:dyDescent="0.25">
      <c r="A3257" t="s">
        <v>7</v>
      </c>
      <c r="B3257" t="s">
        <v>6</v>
      </c>
      <c r="C3257" t="s">
        <v>11</v>
      </c>
      <c r="D3257" t="s">
        <v>370</v>
      </c>
      <c r="E3257">
        <v>2039</v>
      </c>
      <c r="F3257">
        <v>0</v>
      </c>
      <c r="G3257">
        <v>0.01</v>
      </c>
      <c r="H3257" s="2" t="str">
        <f t="shared" si="50"/>
        <v>EG_BIOMASSWR</v>
      </c>
    </row>
    <row r="3258" spans="1:8" x14ac:dyDescent="0.25">
      <c r="A3258" t="s">
        <v>7</v>
      </c>
      <c r="B3258" t="s">
        <v>6</v>
      </c>
      <c r="C3258" t="s">
        <v>11</v>
      </c>
      <c r="D3258" t="s">
        <v>370</v>
      </c>
      <c r="E3258">
        <v>2040</v>
      </c>
      <c r="F3258">
        <v>0</v>
      </c>
      <c r="G3258">
        <v>0.01</v>
      </c>
      <c r="H3258" s="2" t="str">
        <f t="shared" si="50"/>
        <v>EG_BIOMASSWR</v>
      </c>
    </row>
    <row r="3259" spans="1:8" x14ac:dyDescent="0.25">
      <c r="A3259" t="s">
        <v>7</v>
      </c>
      <c r="B3259" t="s">
        <v>6</v>
      </c>
      <c r="C3259" t="s">
        <v>11</v>
      </c>
      <c r="D3259" t="s">
        <v>370</v>
      </c>
      <c r="E3259">
        <v>2041</v>
      </c>
      <c r="F3259">
        <v>0</v>
      </c>
      <c r="G3259">
        <v>0.01</v>
      </c>
      <c r="H3259" s="2" t="str">
        <f t="shared" si="50"/>
        <v>EG_BIOMASSWR</v>
      </c>
    </row>
    <row r="3260" spans="1:8" x14ac:dyDescent="0.25">
      <c r="A3260" t="s">
        <v>7</v>
      </c>
      <c r="B3260" t="s">
        <v>6</v>
      </c>
      <c r="C3260" t="s">
        <v>11</v>
      </c>
      <c r="D3260" t="s">
        <v>369</v>
      </c>
      <c r="E3260">
        <v>2024</v>
      </c>
      <c r="F3260">
        <v>6.0000000000000001E-3</v>
      </c>
      <c r="G3260">
        <v>6.0000000000000001E-3</v>
      </c>
      <c r="H3260" s="2" t="str">
        <f t="shared" si="50"/>
        <v>EG_BIOMASSWR</v>
      </c>
    </row>
    <row r="3261" spans="1:8" x14ac:dyDescent="0.25">
      <c r="A3261" t="s">
        <v>7</v>
      </c>
      <c r="B3261" t="s">
        <v>6</v>
      </c>
      <c r="C3261" t="s">
        <v>11</v>
      </c>
      <c r="D3261" t="s">
        <v>369</v>
      </c>
      <c r="E3261">
        <v>2025</v>
      </c>
      <c r="F3261">
        <v>6.0000000000000001E-3</v>
      </c>
      <c r="G3261">
        <v>6.0000000000000001E-3</v>
      </c>
      <c r="H3261" s="2" t="str">
        <f t="shared" si="50"/>
        <v>EG_BIOMASSWR</v>
      </c>
    </row>
    <row r="3262" spans="1:8" x14ac:dyDescent="0.25">
      <c r="A3262" t="s">
        <v>7</v>
      </c>
      <c r="B3262" t="s">
        <v>6</v>
      </c>
      <c r="C3262" t="s">
        <v>11</v>
      </c>
      <c r="D3262" t="s">
        <v>369</v>
      </c>
      <c r="E3262">
        <v>2026</v>
      </c>
      <c r="F3262">
        <v>6.0000000000000001E-3</v>
      </c>
      <c r="G3262">
        <v>6.0000000000000001E-3</v>
      </c>
      <c r="H3262" s="2" t="str">
        <f t="shared" si="50"/>
        <v>EG_BIOMASSWR</v>
      </c>
    </row>
    <row r="3263" spans="1:8" x14ac:dyDescent="0.25">
      <c r="A3263" t="s">
        <v>7</v>
      </c>
      <c r="B3263" t="s">
        <v>6</v>
      </c>
      <c r="C3263" t="s">
        <v>11</v>
      </c>
      <c r="D3263" t="s">
        <v>369</v>
      </c>
      <c r="E3263">
        <v>2027</v>
      </c>
      <c r="F3263">
        <v>6.0000000000000001E-3</v>
      </c>
      <c r="G3263">
        <v>6.0000000000000001E-3</v>
      </c>
      <c r="H3263" s="2" t="str">
        <f t="shared" si="50"/>
        <v>EG_BIOMASSWR</v>
      </c>
    </row>
    <row r="3264" spans="1:8" x14ac:dyDescent="0.25">
      <c r="A3264" t="s">
        <v>7</v>
      </c>
      <c r="B3264" t="s">
        <v>6</v>
      </c>
      <c r="C3264" t="s">
        <v>11</v>
      </c>
      <c r="D3264" t="s">
        <v>369</v>
      </c>
      <c r="E3264">
        <v>2028</v>
      </c>
      <c r="F3264">
        <v>6.0000000000000001E-3</v>
      </c>
      <c r="G3264">
        <v>6.0000000000000001E-3</v>
      </c>
      <c r="H3264" s="2" t="str">
        <f t="shared" si="50"/>
        <v>EG_BIOMASSWR</v>
      </c>
    </row>
    <row r="3265" spans="1:8" x14ac:dyDescent="0.25">
      <c r="A3265" t="s">
        <v>7</v>
      </c>
      <c r="B3265" t="s">
        <v>6</v>
      </c>
      <c r="C3265" t="s">
        <v>11</v>
      </c>
      <c r="D3265" t="s">
        <v>369</v>
      </c>
      <c r="E3265">
        <v>2029</v>
      </c>
      <c r="F3265">
        <v>6.0000000000000001E-3</v>
      </c>
      <c r="G3265">
        <v>6.0000000000000001E-3</v>
      </c>
      <c r="H3265" s="2" t="str">
        <f t="shared" si="50"/>
        <v>EG_BIOMASSWR</v>
      </c>
    </row>
    <row r="3266" spans="1:8" x14ac:dyDescent="0.25">
      <c r="A3266" t="s">
        <v>7</v>
      </c>
      <c r="B3266" t="s">
        <v>6</v>
      </c>
      <c r="C3266" t="s">
        <v>11</v>
      </c>
      <c r="D3266" t="s">
        <v>369</v>
      </c>
      <c r="E3266">
        <v>2030</v>
      </c>
      <c r="F3266">
        <v>6.0000000000000001E-3</v>
      </c>
      <c r="G3266">
        <v>6.0000000000000001E-3</v>
      </c>
      <c r="H3266" s="2" t="str">
        <f t="shared" si="50"/>
        <v>EG_BIOMASSWR</v>
      </c>
    </row>
    <row r="3267" spans="1:8" x14ac:dyDescent="0.25">
      <c r="A3267" t="s">
        <v>7</v>
      </c>
      <c r="B3267" t="s">
        <v>6</v>
      </c>
      <c r="C3267" t="s">
        <v>11</v>
      </c>
      <c r="D3267" t="s">
        <v>369</v>
      </c>
      <c r="E3267">
        <v>2031</v>
      </c>
      <c r="F3267">
        <v>6.0000000000000001E-3</v>
      </c>
      <c r="G3267">
        <v>6.0000000000000001E-3</v>
      </c>
      <c r="H3267" s="2" t="str">
        <f t="shared" ref="H3267:H3330" si="51">_xlfn.CONCAT(A3267,C3267)</f>
        <v>EG_BIOMASSWR</v>
      </c>
    </row>
    <row r="3268" spans="1:8" x14ac:dyDescent="0.25">
      <c r="A3268" t="s">
        <v>7</v>
      </c>
      <c r="B3268" t="s">
        <v>6</v>
      </c>
      <c r="C3268" t="s">
        <v>11</v>
      </c>
      <c r="D3268" t="s">
        <v>369</v>
      </c>
      <c r="E3268">
        <v>2032</v>
      </c>
      <c r="F3268">
        <v>6.0000000000000001E-3</v>
      </c>
      <c r="G3268">
        <v>6.0000000000000001E-3</v>
      </c>
      <c r="H3268" s="2" t="str">
        <f t="shared" si="51"/>
        <v>EG_BIOMASSWR</v>
      </c>
    </row>
    <row r="3269" spans="1:8" x14ac:dyDescent="0.25">
      <c r="A3269" t="s">
        <v>7</v>
      </c>
      <c r="B3269" t="s">
        <v>6</v>
      </c>
      <c r="C3269" t="s">
        <v>11</v>
      </c>
      <c r="D3269" t="s">
        <v>369</v>
      </c>
      <c r="E3269">
        <v>2033</v>
      </c>
      <c r="F3269">
        <v>0</v>
      </c>
      <c r="G3269">
        <v>1.2E-2</v>
      </c>
      <c r="H3269" s="2" t="str">
        <f t="shared" si="51"/>
        <v>EG_BIOMASSWR</v>
      </c>
    </row>
    <row r="3270" spans="1:8" x14ac:dyDescent="0.25">
      <c r="A3270" t="s">
        <v>7</v>
      </c>
      <c r="B3270" t="s">
        <v>6</v>
      </c>
      <c r="C3270" t="s">
        <v>11</v>
      </c>
      <c r="D3270" t="s">
        <v>369</v>
      </c>
      <c r="E3270">
        <v>2034</v>
      </c>
      <c r="F3270">
        <v>0</v>
      </c>
      <c r="G3270">
        <v>1.2E-2</v>
      </c>
      <c r="H3270" s="2" t="str">
        <f t="shared" si="51"/>
        <v>EG_BIOMASSWR</v>
      </c>
    </row>
    <row r="3271" spans="1:8" x14ac:dyDescent="0.25">
      <c r="A3271" t="s">
        <v>7</v>
      </c>
      <c r="B3271" t="s">
        <v>6</v>
      </c>
      <c r="C3271" t="s">
        <v>11</v>
      </c>
      <c r="D3271" t="s">
        <v>369</v>
      </c>
      <c r="E3271">
        <v>2035</v>
      </c>
      <c r="F3271">
        <v>0</v>
      </c>
      <c r="G3271">
        <v>1.2E-2</v>
      </c>
      <c r="H3271" s="2" t="str">
        <f t="shared" si="51"/>
        <v>EG_BIOMASSWR</v>
      </c>
    </row>
    <row r="3272" spans="1:8" x14ac:dyDescent="0.25">
      <c r="A3272" t="s">
        <v>7</v>
      </c>
      <c r="B3272" t="s">
        <v>6</v>
      </c>
      <c r="C3272" t="s">
        <v>11</v>
      </c>
      <c r="D3272" t="s">
        <v>369</v>
      </c>
      <c r="E3272">
        <v>2036</v>
      </c>
      <c r="F3272">
        <v>0</v>
      </c>
      <c r="G3272">
        <v>1.2E-2</v>
      </c>
      <c r="H3272" s="2" t="str">
        <f t="shared" si="51"/>
        <v>EG_BIOMASSWR</v>
      </c>
    </row>
    <row r="3273" spans="1:8" x14ac:dyDescent="0.25">
      <c r="A3273" t="s">
        <v>7</v>
      </c>
      <c r="B3273" t="s">
        <v>6</v>
      </c>
      <c r="C3273" t="s">
        <v>11</v>
      </c>
      <c r="D3273" t="s">
        <v>369</v>
      </c>
      <c r="E3273">
        <v>2037</v>
      </c>
      <c r="F3273">
        <v>0</v>
      </c>
      <c r="G3273">
        <v>1.2E-2</v>
      </c>
      <c r="H3273" s="2" t="str">
        <f t="shared" si="51"/>
        <v>EG_BIOMASSWR</v>
      </c>
    </row>
    <row r="3274" spans="1:8" x14ac:dyDescent="0.25">
      <c r="A3274" t="s">
        <v>7</v>
      </c>
      <c r="B3274" t="s">
        <v>6</v>
      </c>
      <c r="C3274" t="s">
        <v>11</v>
      </c>
      <c r="D3274" t="s">
        <v>369</v>
      </c>
      <c r="E3274">
        <v>2038</v>
      </c>
      <c r="F3274">
        <v>0</v>
      </c>
      <c r="G3274">
        <v>1.2E-2</v>
      </c>
      <c r="H3274" s="2" t="str">
        <f t="shared" si="51"/>
        <v>EG_BIOMASSWR</v>
      </c>
    </row>
    <row r="3275" spans="1:8" x14ac:dyDescent="0.25">
      <c r="A3275" t="s">
        <v>7</v>
      </c>
      <c r="B3275" t="s">
        <v>6</v>
      </c>
      <c r="C3275" t="s">
        <v>11</v>
      </c>
      <c r="D3275" t="s">
        <v>369</v>
      </c>
      <c r="E3275">
        <v>2039</v>
      </c>
      <c r="F3275">
        <v>0</v>
      </c>
      <c r="G3275">
        <v>1.2E-2</v>
      </c>
      <c r="H3275" s="2" t="str">
        <f t="shared" si="51"/>
        <v>EG_BIOMASSWR</v>
      </c>
    </row>
    <row r="3276" spans="1:8" x14ac:dyDescent="0.25">
      <c r="A3276" t="s">
        <v>7</v>
      </c>
      <c r="B3276" t="s">
        <v>6</v>
      </c>
      <c r="C3276" t="s">
        <v>11</v>
      </c>
      <c r="D3276" t="s">
        <v>369</v>
      </c>
      <c r="E3276">
        <v>2040</v>
      </c>
      <c r="F3276">
        <v>0</v>
      </c>
      <c r="G3276">
        <v>1.2E-2</v>
      </c>
      <c r="H3276" s="2" t="str">
        <f t="shared" si="51"/>
        <v>EG_BIOMASSWR</v>
      </c>
    </row>
    <row r="3277" spans="1:8" x14ac:dyDescent="0.25">
      <c r="A3277" t="s">
        <v>7</v>
      </c>
      <c r="B3277" t="s">
        <v>6</v>
      </c>
      <c r="C3277" t="s">
        <v>11</v>
      </c>
      <c r="D3277" t="s">
        <v>369</v>
      </c>
      <c r="E3277">
        <v>2041</v>
      </c>
      <c r="F3277">
        <v>0</v>
      </c>
      <c r="G3277">
        <v>1.2E-2</v>
      </c>
      <c r="H3277" s="2" t="str">
        <f t="shared" si="51"/>
        <v>EG_BIOMASSWR</v>
      </c>
    </row>
    <row r="3278" spans="1:8" x14ac:dyDescent="0.25">
      <c r="A3278" t="s">
        <v>7</v>
      </c>
      <c r="B3278" t="s">
        <v>6</v>
      </c>
      <c r="C3278" t="s">
        <v>11</v>
      </c>
      <c r="D3278" t="s">
        <v>368</v>
      </c>
      <c r="E3278">
        <v>2024</v>
      </c>
      <c r="F3278">
        <v>0.113</v>
      </c>
      <c r="G3278">
        <v>0.113</v>
      </c>
      <c r="H3278" s="2" t="str">
        <f t="shared" si="51"/>
        <v>EG_BIOMASSWR</v>
      </c>
    </row>
    <row r="3279" spans="1:8" x14ac:dyDescent="0.25">
      <c r="A3279" t="s">
        <v>7</v>
      </c>
      <c r="B3279" t="s">
        <v>6</v>
      </c>
      <c r="C3279" t="s">
        <v>11</v>
      </c>
      <c r="D3279" t="s">
        <v>368</v>
      </c>
      <c r="E3279">
        <v>2025</v>
      </c>
      <c r="F3279">
        <v>0.113</v>
      </c>
      <c r="G3279">
        <v>0.113</v>
      </c>
      <c r="H3279" s="2" t="str">
        <f t="shared" si="51"/>
        <v>EG_BIOMASSWR</v>
      </c>
    </row>
    <row r="3280" spans="1:8" x14ac:dyDescent="0.25">
      <c r="A3280" t="s">
        <v>7</v>
      </c>
      <c r="B3280" t="s">
        <v>6</v>
      </c>
      <c r="C3280" t="s">
        <v>11</v>
      </c>
      <c r="D3280" t="s">
        <v>368</v>
      </c>
      <c r="E3280">
        <v>2026</v>
      </c>
      <c r="F3280">
        <v>0.113</v>
      </c>
      <c r="G3280">
        <v>0.113</v>
      </c>
      <c r="H3280" s="2" t="str">
        <f t="shared" si="51"/>
        <v>EG_BIOMASSWR</v>
      </c>
    </row>
    <row r="3281" spans="1:8" x14ac:dyDescent="0.25">
      <c r="A3281" t="s">
        <v>7</v>
      </c>
      <c r="B3281" t="s">
        <v>6</v>
      </c>
      <c r="C3281" t="s">
        <v>11</v>
      </c>
      <c r="D3281" t="s">
        <v>368</v>
      </c>
      <c r="E3281">
        <v>2027</v>
      </c>
      <c r="F3281">
        <v>0.113</v>
      </c>
      <c r="G3281">
        <v>0.113</v>
      </c>
      <c r="H3281" s="2" t="str">
        <f t="shared" si="51"/>
        <v>EG_BIOMASSWR</v>
      </c>
    </row>
    <row r="3282" spans="1:8" x14ac:dyDescent="0.25">
      <c r="A3282" t="s">
        <v>7</v>
      </c>
      <c r="B3282" t="s">
        <v>6</v>
      </c>
      <c r="C3282" t="s">
        <v>11</v>
      </c>
      <c r="D3282" t="s">
        <v>368</v>
      </c>
      <c r="E3282">
        <v>2028</v>
      </c>
      <c r="F3282">
        <v>0.122</v>
      </c>
      <c r="G3282">
        <v>0.122</v>
      </c>
      <c r="H3282" s="2" t="str">
        <f t="shared" si="51"/>
        <v>EG_BIOMASSWR</v>
      </c>
    </row>
    <row r="3283" spans="1:8" x14ac:dyDescent="0.25">
      <c r="A3283" t="s">
        <v>7</v>
      </c>
      <c r="B3283" t="s">
        <v>6</v>
      </c>
      <c r="C3283" t="s">
        <v>11</v>
      </c>
      <c r="D3283" t="s">
        <v>368</v>
      </c>
      <c r="E3283">
        <v>2029</v>
      </c>
      <c r="F3283">
        <v>0.122</v>
      </c>
      <c r="G3283">
        <v>0.122</v>
      </c>
      <c r="H3283" s="2" t="str">
        <f t="shared" si="51"/>
        <v>EG_BIOMASSWR</v>
      </c>
    </row>
    <row r="3284" spans="1:8" x14ac:dyDescent="0.25">
      <c r="A3284" t="s">
        <v>7</v>
      </c>
      <c r="B3284" t="s">
        <v>6</v>
      </c>
      <c r="C3284" t="s">
        <v>11</v>
      </c>
      <c r="D3284" t="s">
        <v>368</v>
      </c>
      <c r="E3284">
        <v>2030</v>
      </c>
      <c r="F3284">
        <v>0.122</v>
      </c>
      <c r="G3284">
        <v>0.122</v>
      </c>
      <c r="H3284" s="2" t="str">
        <f t="shared" si="51"/>
        <v>EG_BIOMASSWR</v>
      </c>
    </row>
    <row r="3285" spans="1:8" x14ac:dyDescent="0.25">
      <c r="A3285" t="s">
        <v>7</v>
      </c>
      <c r="B3285" t="s">
        <v>6</v>
      </c>
      <c r="C3285" t="s">
        <v>11</v>
      </c>
      <c r="D3285" t="s">
        <v>368</v>
      </c>
      <c r="E3285">
        <v>2031</v>
      </c>
      <c r="F3285">
        <v>0.122</v>
      </c>
      <c r="G3285">
        <v>0.122</v>
      </c>
      <c r="H3285" s="2" t="str">
        <f t="shared" si="51"/>
        <v>EG_BIOMASSWR</v>
      </c>
    </row>
    <row r="3286" spans="1:8" x14ac:dyDescent="0.25">
      <c r="A3286" t="s">
        <v>7</v>
      </c>
      <c r="B3286" t="s">
        <v>6</v>
      </c>
      <c r="C3286" t="s">
        <v>11</v>
      </c>
      <c r="D3286" t="s">
        <v>368</v>
      </c>
      <c r="E3286">
        <v>2032</v>
      </c>
      <c r="F3286">
        <v>0.122</v>
      </c>
      <c r="G3286">
        <v>0.122</v>
      </c>
      <c r="H3286" s="2" t="str">
        <f t="shared" si="51"/>
        <v>EG_BIOMASSWR</v>
      </c>
    </row>
    <row r="3287" spans="1:8" x14ac:dyDescent="0.25">
      <c r="A3287" t="s">
        <v>7</v>
      </c>
      <c r="B3287" t="s">
        <v>6</v>
      </c>
      <c r="C3287" t="s">
        <v>11</v>
      </c>
      <c r="D3287" t="s">
        <v>368</v>
      </c>
      <c r="E3287">
        <v>2033</v>
      </c>
      <c r="F3287">
        <v>0</v>
      </c>
      <c r="G3287">
        <v>0.24399999999999999</v>
      </c>
      <c r="H3287" s="2" t="str">
        <f t="shared" si="51"/>
        <v>EG_BIOMASSWR</v>
      </c>
    </row>
    <row r="3288" spans="1:8" x14ac:dyDescent="0.25">
      <c r="A3288" t="s">
        <v>7</v>
      </c>
      <c r="B3288" t="s">
        <v>6</v>
      </c>
      <c r="C3288" t="s">
        <v>11</v>
      </c>
      <c r="D3288" t="s">
        <v>368</v>
      </c>
      <c r="E3288">
        <v>2034</v>
      </c>
      <c r="F3288">
        <v>0</v>
      </c>
      <c r="G3288">
        <v>0.24399999999999999</v>
      </c>
      <c r="H3288" s="2" t="str">
        <f t="shared" si="51"/>
        <v>EG_BIOMASSWR</v>
      </c>
    </row>
    <row r="3289" spans="1:8" x14ac:dyDescent="0.25">
      <c r="A3289" t="s">
        <v>7</v>
      </c>
      <c r="B3289" t="s">
        <v>6</v>
      </c>
      <c r="C3289" t="s">
        <v>11</v>
      </c>
      <c r="D3289" t="s">
        <v>368</v>
      </c>
      <c r="E3289">
        <v>2035</v>
      </c>
      <c r="F3289">
        <v>0</v>
      </c>
      <c r="G3289">
        <v>0.24399999999999999</v>
      </c>
      <c r="H3289" s="2" t="str">
        <f t="shared" si="51"/>
        <v>EG_BIOMASSWR</v>
      </c>
    </row>
    <row r="3290" spans="1:8" x14ac:dyDescent="0.25">
      <c r="A3290" t="s">
        <v>7</v>
      </c>
      <c r="B3290" t="s">
        <v>6</v>
      </c>
      <c r="C3290" t="s">
        <v>11</v>
      </c>
      <c r="D3290" t="s">
        <v>368</v>
      </c>
      <c r="E3290">
        <v>2036</v>
      </c>
      <c r="F3290">
        <v>0</v>
      </c>
      <c r="G3290">
        <v>0.24399999999999999</v>
      </c>
      <c r="H3290" s="2" t="str">
        <f t="shared" si="51"/>
        <v>EG_BIOMASSWR</v>
      </c>
    </row>
    <row r="3291" spans="1:8" x14ac:dyDescent="0.25">
      <c r="A3291" t="s">
        <v>7</v>
      </c>
      <c r="B3291" t="s">
        <v>6</v>
      </c>
      <c r="C3291" t="s">
        <v>11</v>
      </c>
      <c r="D3291" t="s">
        <v>368</v>
      </c>
      <c r="E3291">
        <v>2037</v>
      </c>
      <c r="F3291">
        <v>0</v>
      </c>
      <c r="G3291">
        <v>0.24399999999999999</v>
      </c>
      <c r="H3291" s="2" t="str">
        <f t="shared" si="51"/>
        <v>EG_BIOMASSWR</v>
      </c>
    </row>
    <row r="3292" spans="1:8" x14ac:dyDescent="0.25">
      <c r="A3292" t="s">
        <v>7</v>
      </c>
      <c r="B3292" t="s">
        <v>6</v>
      </c>
      <c r="C3292" t="s">
        <v>11</v>
      </c>
      <c r="D3292" t="s">
        <v>368</v>
      </c>
      <c r="E3292">
        <v>2038</v>
      </c>
      <c r="F3292">
        <v>0</v>
      </c>
      <c r="G3292">
        <v>0.24399999999999999</v>
      </c>
      <c r="H3292" s="2" t="str">
        <f t="shared" si="51"/>
        <v>EG_BIOMASSWR</v>
      </c>
    </row>
    <row r="3293" spans="1:8" x14ac:dyDescent="0.25">
      <c r="A3293" t="s">
        <v>7</v>
      </c>
      <c r="B3293" t="s">
        <v>6</v>
      </c>
      <c r="C3293" t="s">
        <v>11</v>
      </c>
      <c r="D3293" t="s">
        <v>368</v>
      </c>
      <c r="E3293">
        <v>2039</v>
      </c>
      <c r="F3293">
        <v>0</v>
      </c>
      <c r="G3293">
        <v>0.24399999999999999</v>
      </c>
      <c r="H3293" s="2" t="str">
        <f t="shared" si="51"/>
        <v>EG_BIOMASSWR</v>
      </c>
    </row>
    <row r="3294" spans="1:8" x14ac:dyDescent="0.25">
      <c r="A3294" t="s">
        <v>7</v>
      </c>
      <c r="B3294" t="s">
        <v>6</v>
      </c>
      <c r="C3294" t="s">
        <v>11</v>
      </c>
      <c r="D3294" t="s">
        <v>368</v>
      </c>
      <c r="E3294">
        <v>2040</v>
      </c>
      <c r="F3294">
        <v>0</v>
      </c>
      <c r="G3294">
        <v>0.24399999999999999</v>
      </c>
      <c r="H3294" s="2" t="str">
        <f t="shared" si="51"/>
        <v>EG_BIOMASSWR</v>
      </c>
    </row>
    <row r="3295" spans="1:8" x14ac:dyDescent="0.25">
      <c r="A3295" t="s">
        <v>7</v>
      </c>
      <c r="B3295" t="s">
        <v>6</v>
      </c>
      <c r="C3295" t="s">
        <v>11</v>
      </c>
      <c r="D3295" t="s">
        <v>368</v>
      </c>
      <c r="E3295">
        <v>2041</v>
      </c>
      <c r="F3295">
        <v>0</v>
      </c>
      <c r="G3295">
        <v>0.24399999999999999</v>
      </c>
      <c r="H3295" s="2" t="str">
        <f t="shared" si="51"/>
        <v>EG_BIOMASSWR</v>
      </c>
    </row>
    <row r="3296" spans="1:8" x14ac:dyDescent="0.25">
      <c r="A3296" t="s">
        <v>7</v>
      </c>
      <c r="B3296" t="s">
        <v>6</v>
      </c>
      <c r="C3296" t="s">
        <v>11</v>
      </c>
      <c r="D3296" t="s">
        <v>367</v>
      </c>
      <c r="E3296">
        <v>2024</v>
      </c>
      <c r="F3296">
        <v>0</v>
      </c>
      <c r="G3296">
        <v>0</v>
      </c>
      <c r="H3296" s="2" t="str">
        <f t="shared" si="51"/>
        <v>EG_BIOMASSWR</v>
      </c>
    </row>
    <row r="3297" spans="1:8" x14ac:dyDescent="0.25">
      <c r="A3297" t="s">
        <v>7</v>
      </c>
      <c r="B3297" t="s">
        <v>6</v>
      </c>
      <c r="C3297" t="s">
        <v>11</v>
      </c>
      <c r="D3297" t="s">
        <v>367</v>
      </c>
      <c r="E3297">
        <v>2025</v>
      </c>
      <c r="F3297">
        <v>0</v>
      </c>
      <c r="G3297">
        <v>0</v>
      </c>
      <c r="H3297" s="2" t="str">
        <f t="shared" si="51"/>
        <v>EG_BIOMASSWR</v>
      </c>
    </row>
    <row r="3298" spans="1:8" x14ac:dyDescent="0.25">
      <c r="A3298" t="s">
        <v>7</v>
      </c>
      <c r="B3298" t="s">
        <v>6</v>
      </c>
      <c r="C3298" t="s">
        <v>11</v>
      </c>
      <c r="D3298" t="s">
        <v>367</v>
      </c>
      <c r="E3298">
        <v>2026</v>
      </c>
      <c r="F3298">
        <v>0</v>
      </c>
      <c r="G3298">
        <v>0</v>
      </c>
      <c r="H3298" s="2" t="str">
        <f t="shared" si="51"/>
        <v>EG_BIOMASSWR</v>
      </c>
    </row>
    <row r="3299" spans="1:8" x14ac:dyDescent="0.25">
      <c r="A3299" t="s">
        <v>7</v>
      </c>
      <c r="B3299" t="s">
        <v>6</v>
      </c>
      <c r="C3299" t="s">
        <v>11</v>
      </c>
      <c r="D3299" t="s">
        <v>367</v>
      </c>
      <c r="E3299">
        <v>2027</v>
      </c>
      <c r="F3299">
        <v>0</v>
      </c>
      <c r="G3299">
        <v>0</v>
      </c>
      <c r="H3299" s="2" t="str">
        <f t="shared" si="51"/>
        <v>EG_BIOMASSWR</v>
      </c>
    </row>
    <row r="3300" spans="1:8" x14ac:dyDescent="0.25">
      <c r="A3300" t="s">
        <v>7</v>
      </c>
      <c r="B3300" t="s">
        <v>6</v>
      </c>
      <c r="C3300" t="s">
        <v>11</v>
      </c>
      <c r="D3300" t="s">
        <v>367</v>
      </c>
      <c r="E3300">
        <v>2028</v>
      </c>
      <c r="F3300">
        <v>0</v>
      </c>
      <c r="G3300">
        <v>0</v>
      </c>
      <c r="H3300" s="2" t="str">
        <f t="shared" si="51"/>
        <v>EG_BIOMASSWR</v>
      </c>
    </row>
    <row r="3301" spans="1:8" x14ac:dyDescent="0.25">
      <c r="A3301" t="s">
        <v>7</v>
      </c>
      <c r="B3301" t="s">
        <v>6</v>
      </c>
      <c r="C3301" t="s">
        <v>11</v>
      </c>
      <c r="D3301" t="s">
        <v>367</v>
      </c>
      <c r="E3301">
        <v>2029</v>
      </c>
      <c r="F3301">
        <v>0</v>
      </c>
      <c r="G3301">
        <v>0</v>
      </c>
      <c r="H3301" s="2" t="str">
        <f t="shared" si="51"/>
        <v>EG_BIOMASSWR</v>
      </c>
    </row>
    <row r="3302" spans="1:8" x14ac:dyDescent="0.25">
      <c r="A3302" t="s">
        <v>7</v>
      </c>
      <c r="B3302" t="s">
        <v>6</v>
      </c>
      <c r="C3302" t="s">
        <v>11</v>
      </c>
      <c r="D3302" t="s">
        <v>367</v>
      </c>
      <c r="E3302">
        <v>2030</v>
      </c>
      <c r="F3302">
        <v>0</v>
      </c>
      <c r="G3302">
        <v>0</v>
      </c>
      <c r="H3302" s="2" t="str">
        <f t="shared" si="51"/>
        <v>EG_BIOMASSWR</v>
      </c>
    </row>
    <row r="3303" spans="1:8" x14ac:dyDescent="0.25">
      <c r="A3303" t="s">
        <v>7</v>
      </c>
      <c r="B3303" t="s">
        <v>6</v>
      </c>
      <c r="C3303" t="s">
        <v>11</v>
      </c>
      <c r="D3303" t="s">
        <v>367</v>
      </c>
      <c r="E3303">
        <v>2031</v>
      </c>
      <c r="F3303">
        <v>0</v>
      </c>
      <c r="G3303">
        <v>0</v>
      </c>
      <c r="H3303" s="2" t="str">
        <f t="shared" si="51"/>
        <v>EG_BIOMASSWR</v>
      </c>
    </row>
    <row r="3304" spans="1:8" x14ac:dyDescent="0.25">
      <c r="A3304" t="s">
        <v>7</v>
      </c>
      <c r="B3304" t="s">
        <v>6</v>
      </c>
      <c r="C3304" t="s">
        <v>11</v>
      </c>
      <c r="D3304" t="s">
        <v>367</v>
      </c>
      <c r="E3304">
        <v>2032</v>
      </c>
      <c r="F3304">
        <v>0</v>
      </c>
      <c r="G3304">
        <v>0</v>
      </c>
      <c r="H3304" s="2" t="str">
        <f t="shared" si="51"/>
        <v>EG_BIOMASSWR</v>
      </c>
    </row>
    <row r="3305" spans="1:8" x14ac:dyDescent="0.25">
      <c r="A3305" t="s">
        <v>7</v>
      </c>
      <c r="B3305" t="s">
        <v>6</v>
      </c>
      <c r="C3305" t="s">
        <v>11</v>
      </c>
      <c r="D3305" t="s">
        <v>367</v>
      </c>
      <c r="E3305">
        <v>2033</v>
      </c>
      <c r="F3305">
        <v>0</v>
      </c>
      <c r="G3305">
        <v>0</v>
      </c>
      <c r="H3305" s="2" t="str">
        <f t="shared" si="51"/>
        <v>EG_BIOMASSWR</v>
      </c>
    </row>
    <row r="3306" spans="1:8" x14ac:dyDescent="0.25">
      <c r="A3306" t="s">
        <v>7</v>
      </c>
      <c r="B3306" t="s">
        <v>6</v>
      </c>
      <c r="C3306" t="s">
        <v>11</v>
      </c>
      <c r="D3306" t="s">
        <v>367</v>
      </c>
      <c r="E3306">
        <v>2034</v>
      </c>
      <c r="F3306">
        <v>0</v>
      </c>
      <c r="G3306">
        <v>0</v>
      </c>
      <c r="H3306" s="2" t="str">
        <f t="shared" si="51"/>
        <v>EG_BIOMASSWR</v>
      </c>
    </row>
    <row r="3307" spans="1:8" x14ac:dyDescent="0.25">
      <c r="A3307" t="s">
        <v>7</v>
      </c>
      <c r="B3307" t="s">
        <v>6</v>
      </c>
      <c r="C3307" t="s">
        <v>11</v>
      </c>
      <c r="D3307" t="s">
        <v>367</v>
      </c>
      <c r="E3307">
        <v>2035</v>
      </c>
      <c r="F3307">
        <v>0</v>
      </c>
      <c r="G3307">
        <v>0</v>
      </c>
      <c r="H3307" s="2" t="str">
        <f t="shared" si="51"/>
        <v>EG_BIOMASSWR</v>
      </c>
    </row>
    <row r="3308" spans="1:8" x14ac:dyDescent="0.25">
      <c r="A3308" t="s">
        <v>7</v>
      </c>
      <c r="B3308" t="s">
        <v>6</v>
      </c>
      <c r="C3308" t="s">
        <v>11</v>
      </c>
      <c r="D3308" t="s">
        <v>367</v>
      </c>
      <c r="E3308">
        <v>2036</v>
      </c>
      <c r="F3308">
        <v>0</v>
      </c>
      <c r="G3308">
        <v>0</v>
      </c>
      <c r="H3308" s="2" t="str">
        <f t="shared" si="51"/>
        <v>EG_BIOMASSWR</v>
      </c>
    </row>
    <row r="3309" spans="1:8" x14ac:dyDescent="0.25">
      <c r="A3309" t="s">
        <v>7</v>
      </c>
      <c r="B3309" t="s">
        <v>6</v>
      </c>
      <c r="C3309" t="s">
        <v>11</v>
      </c>
      <c r="D3309" t="s">
        <v>367</v>
      </c>
      <c r="E3309">
        <v>2037</v>
      </c>
      <c r="F3309">
        <v>0</v>
      </c>
      <c r="G3309">
        <v>0</v>
      </c>
      <c r="H3309" s="2" t="str">
        <f t="shared" si="51"/>
        <v>EG_BIOMASSWR</v>
      </c>
    </row>
    <row r="3310" spans="1:8" x14ac:dyDescent="0.25">
      <c r="A3310" t="s">
        <v>7</v>
      </c>
      <c r="B3310" t="s">
        <v>6</v>
      </c>
      <c r="C3310" t="s">
        <v>11</v>
      </c>
      <c r="D3310" t="s">
        <v>367</v>
      </c>
      <c r="E3310">
        <v>2038</v>
      </c>
      <c r="F3310">
        <v>0</v>
      </c>
      <c r="G3310">
        <v>0</v>
      </c>
      <c r="H3310" s="2" t="str">
        <f t="shared" si="51"/>
        <v>EG_BIOMASSWR</v>
      </c>
    </row>
    <row r="3311" spans="1:8" x14ac:dyDescent="0.25">
      <c r="A3311" t="s">
        <v>7</v>
      </c>
      <c r="B3311" t="s">
        <v>6</v>
      </c>
      <c r="C3311" t="s">
        <v>11</v>
      </c>
      <c r="D3311" t="s">
        <v>367</v>
      </c>
      <c r="E3311">
        <v>2039</v>
      </c>
      <c r="F3311">
        <v>0</v>
      </c>
      <c r="G3311">
        <v>0</v>
      </c>
      <c r="H3311" s="2" t="str">
        <f t="shared" si="51"/>
        <v>EG_BIOMASSWR</v>
      </c>
    </row>
    <row r="3312" spans="1:8" x14ac:dyDescent="0.25">
      <c r="A3312" t="s">
        <v>7</v>
      </c>
      <c r="B3312" t="s">
        <v>6</v>
      </c>
      <c r="C3312" t="s">
        <v>11</v>
      </c>
      <c r="D3312" t="s">
        <v>367</v>
      </c>
      <c r="E3312">
        <v>2040</v>
      </c>
      <c r="F3312">
        <v>0</v>
      </c>
      <c r="G3312">
        <v>0</v>
      </c>
      <c r="H3312" s="2" t="str">
        <f t="shared" si="51"/>
        <v>EG_BIOMASSWR</v>
      </c>
    </row>
    <row r="3313" spans="1:8" x14ac:dyDescent="0.25">
      <c r="A3313" t="s">
        <v>7</v>
      </c>
      <c r="B3313" t="s">
        <v>6</v>
      </c>
      <c r="C3313" t="s">
        <v>11</v>
      </c>
      <c r="D3313" t="s">
        <v>367</v>
      </c>
      <c r="E3313">
        <v>2041</v>
      </c>
      <c r="F3313">
        <v>0</v>
      </c>
      <c r="G3313">
        <v>0</v>
      </c>
      <c r="H3313" s="2" t="str">
        <f t="shared" si="51"/>
        <v>EG_BIOMASSWR</v>
      </c>
    </row>
    <row r="3314" spans="1:8" x14ac:dyDescent="0.25">
      <c r="A3314" t="s">
        <v>7</v>
      </c>
      <c r="B3314" t="s">
        <v>6</v>
      </c>
      <c r="C3314" t="s">
        <v>9</v>
      </c>
      <c r="D3314" t="s">
        <v>366</v>
      </c>
      <c r="E3314">
        <v>2024</v>
      </c>
      <c r="F3314">
        <v>0</v>
      </c>
      <c r="G3314">
        <v>0</v>
      </c>
      <c r="H3314" s="2" t="str">
        <f t="shared" si="51"/>
        <v>EG_BIOMASSNER</v>
      </c>
    </row>
    <row r="3315" spans="1:8" x14ac:dyDescent="0.25">
      <c r="A3315" t="s">
        <v>7</v>
      </c>
      <c r="B3315" t="s">
        <v>6</v>
      </c>
      <c r="C3315" t="s">
        <v>9</v>
      </c>
      <c r="D3315" t="s">
        <v>366</v>
      </c>
      <c r="E3315">
        <v>2025</v>
      </c>
      <c r="F3315">
        <v>0</v>
      </c>
      <c r="G3315">
        <v>0</v>
      </c>
      <c r="H3315" s="2" t="str">
        <f t="shared" si="51"/>
        <v>EG_BIOMASSNER</v>
      </c>
    </row>
    <row r="3316" spans="1:8" x14ac:dyDescent="0.25">
      <c r="A3316" t="s">
        <v>7</v>
      </c>
      <c r="B3316" t="s">
        <v>6</v>
      </c>
      <c r="C3316" t="s">
        <v>9</v>
      </c>
      <c r="D3316" t="s">
        <v>366</v>
      </c>
      <c r="E3316">
        <v>2026</v>
      </c>
      <c r="F3316">
        <v>0</v>
      </c>
      <c r="G3316">
        <v>0</v>
      </c>
      <c r="H3316" s="2" t="str">
        <f t="shared" si="51"/>
        <v>EG_BIOMASSNER</v>
      </c>
    </row>
    <row r="3317" spans="1:8" x14ac:dyDescent="0.25">
      <c r="A3317" t="s">
        <v>7</v>
      </c>
      <c r="B3317" t="s">
        <v>6</v>
      </c>
      <c r="C3317" t="s">
        <v>9</v>
      </c>
      <c r="D3317" t="s">
        <v>366</v>
      </c>
      <c r="E3317">
        <v>2027</v>
      </c>
      <c r="F3317">
        <v>0</v>
      </c>
      <c r="G3317">
        <v>0</v>
      </c>
      <c r="H3317" s="2" t="str">
        <f t="shared" si="51"/>
        <v>EG_BIOMASSNER</v>
      </c>
    </row>
    <row r="3318" spans="1:8" x14ac:dyDescent="0.25">
      <c r="A3318" t="s">
        <v>7</v>
      </c>
      <c r="B3318" t="s">
        <v>6</v>
      </c>
      <c r="C3318" t="s">
        <v>9</v>
      </c>
      <c r="D3318" t="s">
        <v>366</v>
      </c>
      <c r="E3318">
        <v>2028</v>
      </c>
      <c r="F3318">
        <v>0</v>
      </c>
      <c r="G3318">
        <v>0</v>
      </c>
      <c r="H3318" s="2" t="str">
        <f t="shared" si="51"/>
        <v>EG_BIOMASSNER</v>
      </c>
    </row>
    <row r="3319" spans="1:8" x14ac:dyDescent="0.25">
      <c r="A3319" t="s">
        <v>7</v>
      </c>
      <c r="B3319" t="s">
        <v>6</v>
      </c>
      <c r="C3319" t="s">
        <v>9</v>
      </c>
      <c r="D3319" t="s">
        <v>366</v>
      </c>
      <c r="E3319">
        <v>2029</v>
      </c>
      <c r="F3319">
        <v>0</v>
      </c>
      <c r="G3319">
        <v>0</v>
      </c>
      <c r="H3319" s="2" t="str">
        <f t="shared" si="51"/>
        <v>EG_BIOMASSNER</v>
      </c>
    </row>
    <row r="3320" spans="1:8" x14ac:dyDescent="0.25">
      <c r="A3320" t="s">
        <v>7</v>
      </c>
      <c r="B3320" t="s">
        <v>6</v>
      </c>
      <c r="C3320" t="s">
        <v>9</v>
      </c>
      <c r="D3320" t="s">
        <v>366</v>
      </c>
      <c r="E3320">
        <v>2030</v>
      </c>
      <c r="F3320">
        <v>0</v>
      </c>
      <c r="G3320">
        <v>0</v>
      </c>
      <c r="H3320" s="2" t="str">
        <f t="shared" si="51"/>
        <v>EG_BIOMASSNER</v>
      </c>
    </row>
    <row r="3321" spans="1:8" x14ac:dyDescent="0.25">
      <c r="A3321" t="s">
        <v>7</v>
      </c>
      <c r="B3321" t="s">
        <v>6</v>
      </c>
      <c r="C3321" t="s">
        <v>9</v>
      </c>
      <c r="D3321" t="s">
        <v>366</v>
      </c>
      <c r="E3321">
        <v>2031</v>
      </c>
      <c r="F3321">
        <v>0</v>
      </c>
      <c r="G3321">
        <v>0</v>
      </c>
      <c r="H3321" s="2" t="str">
        <f t="shared" si="51"/>
        <v>EG_BIOMASSNER</v>
      </c>
    </row>
    <row r="3322" spans="1:8" x14ac:dyDescent="0.25">
      <c r="A3322" t="s">
        <v>7</v>
      </c>
      <c r="B3322" t="s">
        <v>6</v>
      </c>
      <c r="C3322" t="s">
        <v>9</v>
      </c>
      <c r="D3322" t="s">
        <v>366</v>
      </c>
      <c r="E3322">
        <v>2032</v>
      </c>
      <c r="F3322">
        <v>0</v>
      </c>
      <c r="G3322">
        <v>0</v>
      </c>
      <c r="H3322" s="2" t="str">
        <f t="shared" si="51"/>
        <v>EG_BIOMASSNER</v>
      </c>
    </row>
    <row r="3323" spans="1:8" x14ac:dyDescent="0.25">
      <c r="A3323" t="s">
        <v>7</v>
      </c>
      <c r="B3323" t="s">
        <v>6</v>
      </c>
      <c r="C3323" t="s">
        <v>9</v>
      </c>
      <c r="D3323" t="s">
        <v>366</v>
      </c>
      <c r="E3323">
        <v>2033</v>
      </c>
      <c r="F3323">
        <v>0</v>
      </c>
      <c r="G3323">
        <v>0</v>
      </c>
      <c r="H3323" s="2" t="str">
        <f t="shared" si="51"/>
        <v>EG_BIOMASSNER</v>
      </c>
    </row>
    <row r="3324" spans="1:8" x14ac:dyDescent="0.25">
      <c r="A3324" t="s">
        <v>7</v>
      </c>
      <c r="B3324" t="s">
        <v>6</v>
      </c>
      <c r="C3324" t="s">
        <v>9</v>
      </c>
      <c r="D3324" t="s">
        <v>366</v>
      </c>
      <c r="E3324">
        <v>2034</v>
      </c>
      <c r="F3324">
        <v>0</v>
      </c>
      <c r="G3324">
        <v>0</v>
      </c>
      <c r="H3324" s="2" t="str">
        <f t="shared" si="51"/>
        <v>EG_BIOMASSNER</v>
      </c>
    </row>
    <row r="3325" spans="1:8" x14ac:dyDescent="0.25">
      <c r="A3325" t="s">
        <v>7</v>
      </c>
      <c r="B3325" t="s">
        <v>6</v>
      </c>
      <c r="C3325" t="s">
        <v>9</v>
      </c>
      <c r="D3325" t="s">
        <v>366</v>
      </c>
      <c r="E3325">
        <v>2035</v>
      </c>
      <c r="F3325">
        <v>0</v>
      </c>
      <c r="G3325">
        <v>0</v>
      </c>
      <c r="H3325" s="2" t="str">
        <f t="shared" si="51"/>
        <v>EG_BIOMASSNER</v>
      </c>
    </row>
    <row r="3326" spans="1:8" x14ac:dyDescent="0.25">
      <c r="A3326" t="s">
        <v>7</v>
      </c>
      <c r="B3326" t="s">
        <v>6</v>
      </c>
      <c r="C3326" t="s">
        <v>9</v>
      </c>
      <c r="D3326" t="s">
        <v>366</v>
      </c>
      <c r="E3326">
        <v>2036</v>
      </c>
      <c r="F3326">
        <v>0</v>
      </c>
      <c r="G3326">
        <v>0</v>
      </c>
      <c r="H3326" s="2" t="str">
        <f t="shared" si="51"/>
        <v>EG_BIOMASSNER</v>
      </c>
    </row>
    <row r="3327" spans="1:8" x14ac:dyDescent="0.25">
      <c r="A3327" t="s">
        <v>7</v>
      </c>
      <c r="B3327" t="s">
        <v>6</v>
      </c>
      <c r="C3327" t="s">
        <v>9</v>
      </c>
      <c r="D3327" t="s">
        <v>366</v>
      </c>
      <c r="E3327">
        <v>2037</v>
      </c>
      <c r="F3327">
        <v>0</v>
      </c>
      <c r="G3327">
        <v>0</v>
      </c>
      <c r="H3327" s="2" t="str">
        <f t="shared" si="51"/>
        <v>EG_BIOMASSNER</v>
      </c>
    </row>
    <row r="3328" spans="1:8" x14ac:dyDescent="0.25">
      <c r="A3328" t="s">
        <v>7</v>
      </c>
      <c r="B3328" t="s">
        <v>6</v>
      </c>
      <c r="C3328" t="s">
        <v>9</v>
      </c>
      <c r="D3328" t="s">
        <v>366</v>
      </c>
      <c r="E3328">
        <v>2038</v>
      </c>
      <c r="F3328">
        <v>0</v>
      </c>
      <c r="G3328">
        <v>0</v>
      </c>
      <c r="H3328" s="2" t="str">
        <f t="shared" si="51"/>
        <v>EG_BIOMASSNER</v>
      </c>
    </row>
    <row r="3329" spans="1:8" x14ac:dyDescent="0.25">
      <c r="A3329" t="s">
        <v>7</v>
      </c>
      <c r="B3329" t="s">
        <v>6</v>
      </c>
      <c r="C3329" t="s">
        <v>9</v>
      </c>
      <c r="D3329" t="s">
        <v>366</v>
      </c>
      <c r="E3329">
        <v>2039</v>
      </c>
      <c r="F3329">
        <v>0</v>
      </c>
      <c r="G3329">
        <v>0</v>
      </c>
      <c r="H3329" s="2" t="str">
        <f t="shared" si="51"/>
        <v>EG_BIOMASSNER</v>
      </c>
    </row>
    <row r="3330" spans="1:8" x14ac:dyDescent="0.25">
      <c r="A3330" t="s">
        <v>7</v>
      </c>
      <c r="B3330" t="s">
        <v>6</v>
      </c>
      <c r="C3330" t="s">
        <v>9</v>
      </c>
      <c r="D3330" t="s">
        <v>366</v>
      </c>
      <c r="E3330">
        <v>2040</v>
      </c>
      <c r="F3330">
        <v>0</v>
      </c>
      <c r="G3330">
        <v>0</v>
      </c>
      <c r="H3330" s="2" t="str">
        <f t="shared" si="51"/>
        <v>EG_BIOMASSNER</v>
      </c>
    </row>
    <row r="3331" spans="1:8" x14ac:dyDescent="0.25">
      <c r="A3331" t="s">
        <v>7</v>
      </c>
      <c r="B3331" t="s">
        <v>6</v>
      </c>
      <c r="C3331" t="s">
        <v>9</v>
      </c>
      <c r="D3331" t="s">
        <v>366</v>
      </c>
      <c r="E3331">
        <v>2041</v>
      </c>
      <c r="F3331">
        <v>0</v>
      </c>
      <c r="G3331">
        <v>0</v>
      </c>
      <c r="H3331" s="2" t="str">
        <f t="shared" ref="H3331:H3394" si="52">_xlfn.CONCAT(A3331,C3331)</f>
        <v>EG_BIOMASSNER</v>
      </c>
    </row>
    <row r="3332" spans="1:8" x14ac:dyDescent="0.25">
      <c r="A3332" t="s">
        <v>7</v>
      </c>
      <c r="B3332" t="s">
        <v>6</v>
      </c>
      <c r="C3332" t="s">
        <v>9</v>
      </c>
      <c r="D3332" t="s">
        <v>365</v>
      </c>
      <c r="E3332">
        <v>2024</v>
      </c>
      <c r="F3332">
        <v>1E-3</v>
      </c>
      <c r="G3332">
        <v>1E-3</v>
      </c>
      <c r="H3332" s="2" t="str">
        <f t="shared" si="52"/>
        <v>EG_BIOMASSNER</v>
      </c>
    </row>
    <row r="3333" spans="1:8" x14ac:dyDescent="0.25">
      <c r="A3333" t="s">
        <v>7</v>
      </c>
      <c r="B3333" t="s">
        <v>6</v>
      </c>
      <c r="C3333" t="s">
        <v>9</v>
      </c>
      <c r="D3333" t="s">
        <v>365</v>
      </c>
      <c r="E3333">
        <v>2025</v>
      </c>
      <c r="F3333">
        <v>1E-3</v>
      </c>
      <c r="G3333">
        <v>1E-3</v>
      </c>
      <c r="H3333" s="2" t="str">
        <f t="shared" si="52"/>
        <v>EG_BIOMASSNER</v>
      </c>
    </row>
    <row r="3334" spans="1:8" x14ac:dyDescent="0.25">
      <c r="A3334" t="s">
        <v>7</v>
      </c>
      <c r="B3334" t="s">
        <v>6</v>
      </c>
      <c r="C3334" t="s">
        <v>9</v>
      </c>
      <c r="D3334" t="s">
        <v>365</v>
      </c>
      <c r="E3334">
        <v>2026</v>
      </c>
      <c r="F3334">
        <v>1E-3</v>
      </c>
      <c r="G3334">
        <v>1E-3</v>
      </c>
      <c r="H3334" s="2" t="str">
        <f t="shared" si="52"/>
        <v>EG_BIOMASSNER</v>
      </c>
    </row>
    <row r="3335" spans="1:8" x14ac:dyDescent="0.25">
      <c r="A3335" t="s">
        <v>7</v>
      </c>
      <c r="B3335" t="s">
        <v>6</v>
      </c>
      <c r="C3335" t="s">
        <v>9</v>
      </c>
      <c r="D3335" t="s">
        <v>365</v>
      </c>
      <c r="E3335">
        <v>2027</v>
      </c>
      <c r="F3335">
        <v>1E-3</v>
      </c>
      <c r="G3335">
        <v>1E-3</v>
      </c>
      <c r="H3335" s="2" t="str">
        <f t="shared" si="52"/>
        <v>EG_BIOMASSNER</v>
      </c>
    </row>
    <row r="3336" spans="1:8" x14ac:dyDescent="0.25">
      <c r="A3336" t="s">
        <v>7</v>
      </c>
      <c r="B3336" t="s">
        <v>6</v>
      </c>
      <c r="C3336" t="s">
        <v>9</v>
      </c>
      <c r="D3336" t="s">
        <v>365</v>
      </c>
      <c r="E3336">
        <v>2028</v>
      </c>
      <c r="F3336">
        <v>1E-3</v>
      </c>
      <c r="G3336">
        <v>1E-3</v>
      </c>
      <c r="H3336" s="2" t="str">
        <f t="shared" si="52"/>
        <v>EG_BIOMASSNER</v>
      </c>
    </row>
    <row r="3337" spans="1:8" x14ac:dyDescent="0.25">
      <c r="A3337" t="s">
        <v>7</v>
      </c>
      <c r="B3337" t="s">
        <v>6</v>
      </c>
      <c r="C3337" t="s">
        <v>9</v>
      </c>
      <c r="D3337" t="s">
        <v>365</v>
      </c>
      <c r="E3337">
        <v>2029</v>
      </c>
      <c r="F3337">
        <v>1E-3</v>
      </c>
      <c r="G3337">
        <v>1E-3</v>
      </c>
      <c r="H3337" s="2" t="str">
        <f t="shared" si="52"/>
        <v>EG_BIOMASSNER</v>
      </c>
    </row>
    <row r="3338" spans="1:8" x14ac:dyDescent="0.25">
      <c r="A3338" t="s">
        <v>7</v>
      </c>
      <c r="B3338" t="s">
        <v>6</v>
      </c>
      <c r="C3338" t="s">
        <v>9</v>
      </c>
      <c r="D3338" t="s">
        <v>365</v>
      </c>
      <c r="E3338">
        <v>2030</v>
      </c>
      <c r="F3338">
        <v>1E-3</v>
      </c>
      <c r="G3338">
        <v>1E-3</v>
      </c>
      <c r="H3338" s="2" t="str">
        <f t="shared" si="52"/>
        <v>EG_BIOMASSNER</v>
      </c>
    </row>
    <row r="3339" spans="1:8" x14ac:dyDescent="0.25">
      <c r="A3339" t="s">
        <v>7</v>
      </c>
      <c r="B3339" t="s">
        <v>6</v>
      </c>
      <c r="C3339" t="s">
        <v>9</v>
      </c>
      <c r="D3339" t="s">
        <v>365</v>
      </c>
      <c r="E3339">
        <v>2031</v>
      </c>
      <c r="F3339">
        <v>1E-3</v>
      </c>
      <c r="G3339">
        <v>1E-3</v>
      </c>
      <c r="H3339" s="2" t="str">
        <f t="shared" si="52"/>
        <v>EG_BIOMASSNER</v>
      </c>
    </row>
    <row r="3340" spans="1:8" x14ac:dyDescent="0.25">
      <c r="A3340" t="s">
        <v>7</v>
      </c>
      <c r="B3340" t="s">
        <v>6</v>
      </c>
      <c r="C3340" t="s">
        <v>9</v>
      </c>
      <c r="D3340" t="s">
        <v>365</v>
      </c>
      <c r="E3340">
        <v>2032</v>
      </c>
      <c r="F3340">
        <v>1E-3</v>
      </c>
      <c r="G3340">
        <v>1E-3</v>
      </c>
      <c r="H3340" s="2" t="str">
        <f t="shared" si="52"/>
        <v>EG_BIOMASSNER</v>
      </c>
    </row>
    <row r="3341" spans="1:8" x14ac:dyDescent="0.25">
      <c r="A3341" t="s">
        <v>7</v>
      </c>
      <c r="B3341" t="s">
        <v>6</v>
      </c>
      <c r="C3341" t="s">
        <v>9</v>
      </c>
      <c r="D3341" t="s">
        <v>365</v>
      </c>
      <c r="E3341">
        <v>2033</v>
      </c>
      <c r="F3341">
        <v>0</v>
      </c>
      <c r="G3341">
        <v>0</v>
      </c>
      <c r="H3341" s="2" t="str">
        <f t="shared" si="52"/>
        <v>EG_BIOMASSNER</v>
      </c>
    </row>
    <row r="3342" spans="1:8" x14ac:dyDescent="0.25">
      <c r="A3342" t="s">
        <v>7</v>
      </c>
      <c r="B3342" t="s">
        <v>6</v>
      </c>
      <c r="C3342" t="s">
        <v>9</v>
      </c>
      <c r="D3342" t="s">
        <v>365</v>
      </c>
      <c r="E3342">
        <v>2034</v>
      </c>
      <c r="F3342">
        <v>0</v>
      </c>
      <c r="G3342">
        <v>0</v>
      </c>
      <c r="H3342" s="2" t="str">
        <f t="shared" si="52"/>
        <v>EG_BIOMASSNER</v>
      </c>
    </row>
    <row r="3343" spans="1:8" x14ac:dyDescent="0.25">
      <c r="A3343" t="s">
        <v>7</v>
      </c>
      <c r="B3343" t="s">
        <v>6</v>
      </c>
      <c r="C3343" t="s">
        <v>9</v>
      </c>
      <c r="D3343" t="s">
        <v>365</v>
      </c>
      <c r="E3343">
        <v>2035</v>
      </c>
      <c r="F3343">
        <v>0</v>
      </c>
      <c r="G3343">
        <v>0</v>
      </c>
      <c r="H3343" s="2" t="str">
        <f t="shared" si="52"/>
        <v>EG_BIOMASSNER</v>
      </c>
    </row>
    <row r="3344" spans="1:8" x14ac:dyDescent="0.25">
      <c r="A3344" t="s">
        <v>7</v>
      </c>
      <c r="B3344" t="s">
        <v>6</v>
      </c>
      <c r="C3344" t="s">
        <v>9</v>
      </c>
      <c r="D3344" t="s">
        <v>365</v>
      </c>
      <c r="E3344">
        <v>2036</v>
      </c>
      <c r="F3344">
        <v>0</v>
      </c>
      <c r="G3344">
        <v>0</v>
      </c>
      <c r="H3344" s="2" t="str">
        <f t="shared" si="52"/>
        <v>EG_BIOMASSNER</v>
      </c>
    </row>
    <row r="3345" spans="1:8" x14ac:dyDescent="0.25">
      <c r="A3345" t="s">
        <v>7</v>
      </c>
      <c r="B3345" t="s">
        <v>6</v>
      </c>
      <c r="C3345" t="s">
        <v>9</v>
      </c>
      <c r="D3345" t="s">
        <v>365</v>
      </c>
      <c r="E3345">
        <v>2037</v>
      </c>
      <c r="F3345">
        <v>0</v>
      </c>
      <c r="G3345">
        <v>0</v>
      </c>
      <c r="H3345" s="2" t="str">
        <f t="shared" si="52"/>
        <v>EG_BIOMASSNER</v>
      </c>
    </row>
    <row r="3346" spans="1:8" x14ac:dyDescent="0.25">
      <c r="A3346" t="s">
        <v>7</v>
      </c>
      <c r="B3346" t="s">
        <v>6</v>
      </c>
      <c r="C3346" t="s">
        <v>9</v>
      </c>
      <c r="D3346" t="s">
        <v>365</v>
      </c>
      <c r="E3346">
        <v>2038</v>
      </c>
      <c r="F3346">
        <v>0</v>
      </c>
      <c r="G3346">
        <v>0</v>
      </c>
      <c r="H3346" s="2" t="str">
        <f t="shared" si="52"/>
        <v>EG_BIOMASSNER</v>
      </c>
    </row>
    <row r="3347" spans="1:8" x14ac:dyDescent="0.25">
      <c r="A3347" t="s">
        <v>7</v>
      </c>
      <c r="B3347" t="s">
        <v>6</v>
      </c>
      <c r="C3347" t="s">
        <v>9</v>
      </c>
      <c r="D3347" t="s">
        <v>365</v>
      </c>
      <c r="E3347">
        <v>2039</v>
      </c>
      <c r="F3347">
        <v>0</v>
      </c>
      <c r="G3347">
        <v>0</v>
      </c>
      <c r="H3347" s="2" t="str">
        <f t="shared" si="52"/>
        <v>EG_BIOMASSNER</v>
      </c>
    </row>
    <row r="3348" spans="1:8" x14ac:dyDescent="0.25">
      <c r="A3348" t="s">
        <v>7</v>
      </c>
      <c r="B3348" t="s">
        <v>6</v>
      </c>
      <c r="C3348" t="s">
        <v>9</v>
      </c>
      <c r="D3348" t="s">
        <v>365</v>
      </c>
      <c r="E3348">
        <v>2040</v>
      </c>
      <c r="F3348">
        <v>0</v>
      </c>
      <c r="G3348">
        <v>0</v>
      </c>
      <c r="H3348" s="2" t="str">
        <f t="shared" si="52"/>
        <v>EG_BIOMASSNER</v>
      </c>
    </row>
    <row r="3349" spans="1:8" x14ac:dyDescent="0.25">
      <c r="A3349" t="s">
        <v>7</v>
      </c>
      <c r="B3349" t="s">
        <v>6</v>
      </c>
      <c r="C3349" t="s">
        <v>9</v>
      </c>
      <c r="D3349" t="s">
        <v>365</v>
      </c>
      <c r="E3349">
        <v>2041</v>
      </c>
      <c r="F3349">
        <v>0</v>
      </c>
      <c r="G3349">
        <v>0</v>
      </c>
      <c r="H3349" s="2" t="str">
        <f t="shared" si="52"/>
        <v>EG_BIOMASSNER</v>
      </c>
    </row>
    <row r="3350" spans="1:8" x14ac:dyDescent="0.25">
      <c r="A3350" t="s">
        <v>7</v>
      </c>
      <c r="B3350" t="s">
        <v>6</v>
      </c>
      <c r="C3350" t="s">
        <v>8</v>
      </c>
      <c r="D3350" t="s">
        <v>364</v>
      </c>
      <c r="E3350">
        <v>2024</v>
      </c>
      <c r="F3350">
        <v>2.4E-2</v>
      </c>
      <c r="G3350">
        <v>2.4E-2</v>
      </c>
      <c r="H3350" s="2" t="str">
        <f t="shared" si="52"/>
        <v>EG_BIOMASSSR</v>
      </c>
    </row>
    <row r="3351" spans="1:8" x14ac:dyDescent="0.25">
      <c r="A3351" t="s">
        <v>7</v>
      </c>
      <c r="B3351" t="s">
        <v>6</v>
      </c>
      <c r="C3351" t="s">
        <v>8</v>
      </c>
      <c r="D3351" t="s">
        <v>364</v>
      </c>
      <c r="E3351">
        <v>2025</v>
      </c>
      <c r="F3351">
        <v>2.4E-2</v>
      </c>
      <c r="G3351">
        <v>2.4E-2</v>
      </c>
      <c r="H3351" s="2" t="str">
        <f t="shared" si="52"/>
        <v>EG_BIOMASSSR</v>
      </c>
    </row>
    <row r="3352" spans="1:8" x14ac:dyDescent="0.25">
      <c r="A3352" t="s">
        <v>7</v>
      </c>
      <c r="B3352" t="s">
        <v>6</v>
      </c>
      <c r="C3352" t="s">
        <v>8</v>
      </c>
      <c r="D3352" t="s">
        <v>364</v>
      </c>
      <c r="E3352">
        <v>2026</v>
      </c>
      <c r="F3352">
        <v>2.4E-2</v>
      </c>
      <c r="G3352">
        <v>2.4E-2</v>
      </c>
      <c r="H3352" s="2" t="str">
        <f t="shared" si="52"/>
        <v>EG_BIOMASSSR</v>
      </c>
    </row>
    <row r="3353" spans="1:8" x14ac:dyDescent="0.25">
      <c r="A3353" t="s">
        <v>7</v>
      </c>
      <c r="B3353" t="s">
        <v>6</v>
      </c>
      <c r="C3353" t="s">
        <v>8</v>
      </c>
      <c r="D3353" t="s">
        <v>364</v>
      </c>
      <c r="E3353">
        <v>2027</v>
      </c>
      <c r="F3353">
        <v>2.4E-2</v>
      </c>
      <c r="G3353">
        <v>2.4E-2</v>
      </c>
      <c r="H3353" s="2" t="str">
        <f t="shared" si="52"/>
        <v>EG_BIOMASSSR</v>
      </c>
    </row>
    <row r="3354" spans="1:8" x14ac:dyDescent="0.25">
      <c r="A3354" t="s">
        <v>7</v>
      </c>
      <c r="B3354" t="s">
        <v>6</v>
      </c>
      <c r="C3354" t="s">
        <v>8</v>
      </c>
      <c r="D3354" t="s">
        <v>364</v>
      </c>
      <c r="E3354">
        <v>2028</v>
      </c>
      <c r="F3354">
        <v>2.5999999999999999E-2</v>
      </c>
      <c r="G3354">
        <v>2.5999999999999999E-2</v>
      </c>
      <c r="H3354" s="2" t="str">
        <f t="shared" si="52"/>
        <v>EG_BIOMASSSR</v>
      </c>
    </row>
    <row r="3355" spans="1:8" x14ac:dyDescent="0.25">
      <c r="A3355" t="s">
        <v>7</v>
      </c>
      <c r="B3355" t="s">
        <v>6</v>
      </c>
      <c r="C3355" t="s">
        <v>8</v>
      </c>
      <c r="D3355" t="s">
        <v>364</v>
      </c>
      <c r="E3355">
        <v>2029</v>
      </c>
      <c r="F3355">
        <v>2.5999999999999999E-2</v>
      </c>
      <c r="G3355">
        <v>2.5999999999999999E-2</v>
      </c>
      <c r="H3355" s="2" t="str">
        <f t="shared" si="52"/>
        <v>EG_BIOMASSSR</v>
      </c>
    </row>
    <row r="3356" spans="1:8" x14ac:dyDescent="0.25">
      <c r="A3356" t="s">
        <v>7</v>
      </c>
      <c r="B3356" t="s">
        <v>6</v>
      </c>
      <c r="C3356" t="s">
        <v>8</v>
      </c>
      <c r="D3356" t="s">
        <v>364</v>
      </c>
      <c r="E3356">
        <v>2030</v>
      </c>
      <c r="F3356">
        <v>2.5999999999999999E-2</v>
      </c>
      <c r="G3356">
        <v>2.5999999999999999E-2</v>
      </c>
      <c r="H3356" s="2" t="str">
        <f t="shared" si="52"/>
        <v>EG_BIOMASSSR</v>
      </c>
    </row>
    <row r="3357" spans="1:8" x14ac:dyDescent="0.25">
      <c r="A3357" t="s">
        <v>7</v>
      </c>
      <c r="B3357" t="s">
        <v>6</v>
      </c>
      <c r="C3357" t="s">
        <v>8</v>
      </c>
      <c r="D3357" t="s">
        <v>364</v>
      </c>
      <c r="E3357">
        <v>2031</v>
      </c>
      <c r="F3357">
        <v>2.5999999999999999E-2</v>
      </c>
      <c r="G3357">
        <v>2.5999999999999999E-2</v>
      </c>
      <c r="H3357" s="2" t="str">
        <f t="shared" si="52"/>
        <v>EG_BIOMASSSR</v>
      </c>
    </row>
    <row r="3358" spans="1:8" x14ac:dyDescent="0.25">
      <c r="A3358" t="s">
        <v>7</v>
      </c>
      <c r="B3358" t="s">
        <v>6</v>
      </c>
      <c r="C3358" t="s">
        <v>8</v>
      </c>
      <c r="D3358" t="s">
        <v>364</v>
      </c>
      <c r="E3358">
        <v>2032</v>
      </c>
      <c r="F3358">
        <v>2.5999999999999999E-2</v>
      </c>
      <c r="G3358">
        <v>2.5999999999999999E-2</v>
      </c>
      <c r="H3358" s="2" t="str">
        <f t="shared" si="52"/>
        <v>EG_BIOMASSSR</v>
      </c>
    </row>
    <row r="3359" spans="1:8" x14ac:dyDescent="0.25">
      <c r="A3359" t="s">
        <v>7</v>
      </c>
      <c r="B3359" t="s">
        <v>6</v>
      </c>
      <c r="C3359" t="s">
        <v>8</v>
      </c>
      <c r="D3359" t="s">
        <v>364</v>
      </c>
      <c r="E3359">
        <v>2033</v>
      </c>
      <c r="F3359">
        <v>0</v>
      </c>
      <c r="G3359">
        <v>1E-3</v>
      </c>
      <c r="H3359" s="2" t="str">
        <f t="shared" si="52"/>
        <v>EG_BIOMASSSR</v>
      </c>
    </row>
    <row r="3360" spans="1:8" x14ac:dyDescent="0.25">
      <c r="A3360" t="s">
        <v>7</v>
      </c>
      <c r="B3360" t="s">
        <v>6</v>
      </c>
      <c r="C3360" t="s">
        <v>8</v>
      </c>
      <c r="D3360" t="s">
        <v>364</v>
      </c>
      <c r="E3360">
        <v>2034</v>
      </c>
      <c r="F3360">
        <v>0</v>
      </c>
      <c r="G3360">
        <v>1E-3</v>
      </c>
      <c r="H3360" s="2" t="str">
        <f t="shared" si="52"/>
        <v>EG_BIOMASSSR</v>
      </c>
    </row>
    <row r="3361" spans="1:8" x14ac:dyDescent="0.25">
      <c r="A3361" t="s">
        <v>7</v>
      </c>
      <c r="B3361" t="s">
        <v>6</v>
      </c>
      <c r="C3361" t="s">
        <v>8</v>
      </c>
      <c r="D3361" t="s">
        <v>364</v>
      </c>
      <c r="E3361">
        <v>2035</v>
      </c>
      <c r="F3361">
        <v>0</v>
      </c>
      <c r="G3361">
        <v>1E-3</v>
      </c>
      <c r="H3361" s="2" t="str">
        <f t="shared" si="52"/>
        <v>EG_BIOMASSSR</v>
      </c>
    </row>
    <row r="3362" spans="1:8" x14ac:dyDescent="0.25">
      <c r="A3362" t="s">
        <v>7</v>
      </c>
      <c r="B3362" t="s">
        <v>6</v>
      </c>
      <c r="C3362" t="s">
        <v>8</v>
      </c>
      <c r="D3362" t="s">
        <v>364</v>
      </c>
      <c r="E3362">
        <v>2036</v>
      </c>
      <c r="F3362">
        <v>0</v>
      </c>
      <c r="G3362">
        <v>1E-3</v>
      </c>
      <c r="H3362" s="2" t="str">
        <f t="shared" si="52"/>
        <v>EG_BIOMASSSR</v>
      </c>
    </row>
    <row r="3363" spans="1:8" x14ac:dyDescent="0.25">
      <c r="A3363" t="s">
        <v>7</v>
      </c>
      <c r="B3363" t="s">
        <v>6</v>
      </c>
      <c r="C3363" t="s">
        <v>8</v>
      </c>
      <c r="D3363" t="s">
        <v>364</v>
      </c>
      <c r="E3363">
        <v>2037</v>
      </c>
      <c r="F3363">
        <v>0</v>
      </c>
      <c r="G3363">
        <v>1E-3</v>
      </c>
      <c r="H3363" s="2" t="str">
        <f t="shared" si="52"/>
        <v>EG_BIOMASSSR</v>
      </c>
    </row>
    <row r="3364" spans="1:8" x14ac:dyDescent="0.25">
      <c r="A3364" t="s">
        <v>7</v>
      </c>
      <c r="B3364" t="s">
        <v>6</v>
      </c>
      <c r="C3364" t="s">
        <v>8</v>
      </c>
      <c r="D3364" t="s">
        <v>364</v>
      </c>
      <c r="E3364">
        <v>2038</v>
      </c>
      <c r="F3364">
        <v>0</v>
      </c>
      <c r="G3364">
        <v>1E-3</v>
      </c>
      <c r="H3364" s="2" t="str">
        <f t="shared" si="52"/>
        <v>EG_BIOMASSSR</v>
      </c>
    </row>
    <row r="3365" spans="1:8" x14ac:dyDescent="0.25">
      <c r="A3365" t="s">
        <v>7</v>
      </c>
      <c r="B3365" t="s">
        <v>6</v>
      </c>
      <c r="C3365" t="s">
        <v>8</v>
      </c>
      <c r="D3365" t="s">
        <v>364</v>
      </c>
      <c r="E3365">
        <v>2039</v>
      </c>
      <c r="F3365">
        <v>0</v>
      </c>
      <c r="G3365">
        <v>1E-3</v>
      </c>
      <c r="H3365" s="2" t="str">
        <f t="shared" si="52"/>
        <v>EG_BIOMASSSR</v>
      </c>
    </row>
    <row r="3366" spans="1:8" x14ac:dyDescent="0.25">
      <c r="A3366" t="s">
        <v>7</v>
      </c>
      <c r="B3366" t="s">
        <v>6</v>
      </c>
      <c r="C3366" t="s">
        <v>8</v>
      </c>
      <c r="D3366" t="s">
        <v>364</v>
      </c>
      <c r="E3366">
        <v>2040</v>
      </c>
      <c r="F3366">
        <v>0</v>
      </c>
      <c r="G3366">
        <v>1E-3</v>
      </c>
      <c r="H3366" s="2" t="str">
        <f t="shared" si="52"/>
        <v>EG_BIOMASSSR</v>
      </c>
    </row>
    <row r="3367" spans="1:8" x14ac:dyDescent="0.25">
      <c r="A3367" t="s">
        <v>7</v>
      </c>
      <c r="B3367" t="s">
        <v>6</v>
      </c>
      <c r="C3367" t="s">
        <v>8</v>
      </c>
      <c r="D3367" t="s">
        <v>364</v>
      </c>
      <c r="E3367">
        <v>2041</v>
      </c>
      <c r="F3367">
        <v>0</v>
      </c>
      <c r="G3367">
        <v>1E-3</v>
      </c>
      <c r="H3367" s="2" t="str">
        <f t="shared" si="52"/>
        <v>EG_BIOMASSSR</v>
      </c>
    </row>
    <row r="3368" spans="1:8" x14ac:dyDescent="0.25">
      <c r="A3368" t="s">
        <v>7</v>
      </c>
      <c r="B3368" t="s">
        <v>6</v>
      </c>
      <c r="C3368" t="s">
        <v>8</v>
      </c>
      <c r="D3368" t="s">
        <v>363</v>
      </c>
      <c r="E3368">
        <v>2024</v>
      </c>
      <c r="F3368">
        <v>8.2000000000000003E-2</v>
      </c>
      <c r="G3368">
        <v>8.2000000000000003E-2</v>
      </c>
      <c r="H3368" s="2" t="str">
        <f t="shared" si="52"/>
        <v>EG_BIOMASSSR</v>
      </c>
    </row>
    <row r="3369" spans="1:8" x14ac:dyDescent="0.25">
      <c r="A3369" t="s">
        <v>7</v>
      </c>
      <c r="B3369" t="s">
        <v>6</v>
      </c>
      <c r="C3369" t="s">
        <v>8</v>
      </c>
      <c r="D3369" t="s">
        <v>363</v>
      </c>
      <c r="E3369">
        <v>2025</v>
      </c>
      <c r="F3369">
        <v>8.2000000000000003E-2</v>
      </c>
      <c r="G3369">
        <v>8.2000000000000003E-2</v>
      </c>
      <c r="H3369" s="2" t="str">
        <f t="shared" si="52"/>
        <v>EG_BIOMASSSR</v>
      </c>
    </row>
    <row r="3370" spans="1:8" x14ac:dyDescent="0.25">
      <c r="A3370" t="s">
        <v>7</v>
      </c>
      <c r="B3370" t="s">
        <v>6</v>
      </c>
      <c r="C3370" t="s">
        <v>8</v>
      </c>
      <c r="D3370" t="s">
        <v>363</v>
      </c>
      <c r="E3370">
        <v>2026</v>
      </c>
      <c r="F3370">
        <v>8.2000000000000003E-2</v>
      </c>
      <c r="G3370">
        <v>8.2000000000000003E-2</v>
      </c>
      <c r="H3370" s="2" t="str">
        <f t="shared" si="52"/>
        <v>EG_BIOMASSSR</v>
      </c>
    </row>
    <row r="3371" spans="1:8" x14ac:dyDescent="0.25">
      <c r="A3371" t="s">
        <v>7</v>
      </c>
      <c r="B3371" t="s">
        <v>6</v>
      </c>
      <c r="C3371" t="s">
        <v>8</v>
      </c>
      <c r="D3371" t="s">
        <v>363</v>
      </c>
      <c r="E3371">
        <v>2027</v>
      </c>
      <c r="F3371">
        <v>8.2000000000000003E-2</v>
      </c>
      <c r="G3371">
        <v>8.2000000000000003E-2</v>
      </c>
      <c r="H3371" s="2" t="str">
        <f t="shared" si="52"/>
        <v>EG_BIOMASSSR</v>
      </c>
    </row>
    <row r="3372" spans="1:8" x14ac:dyDescent="0.25">
      <c r="A3372" t="s">
        <v>7</v>
      </c>
      <c r="B3372" t="s">
        <v>6</v>
      </c>
      <c r="C3372" t="s">
        <v>8</v>
      </c>
      <c r="D3372" t="s">
        <v>363</v>
      </c>
      <c r="E3372">
        <v>2028</v>
      </c>
      <c r="F3372">
        <v>8.7999999999999995E-2</v>
      </c>
      <c r="G3372">
        <v>8.7999999999999995E-2</v>
      </c>
      <c r="H3372" s="2" t="str">
        <f t="shared" si="52"/>
        <v>EG_BIOMASSSR</v>
      </c>
    </row>
    <row r="3373" spans="1:8" x14ac:dyDescent="0.25">
      <c r="A3373" t="s">
        <v>7</v>
      </c>
      <c r="B3373" t="s">
        <v>6</v>
      </c>
      <c r="C3373" t="s">
        <v>8</v>
      </c>
      <c r="D3373" t="s">
        <v>363</v>
      </c>
      <c r="E3373">
        <v>2029</v>
      </c>
      <c r="F3373">
        <v>8.7999999999999995E-2</v>
      </c>
      <c r="G3373">
        <v>8.7999999999999995E-2</v>
      </c>
      <c r="H3373" s="2" t="str">
        <f t="shared" si="52"/>
        <v>EG_BIOMASSSR</v>
      </c>
    </row>
    <row r="3374" spans="1:8" x14ac:dyDescent="0.25">
      <c r="A3374" t="s">
        <v>7</v>
      </c>
      <c r="B3374" t="s">
        <v>6</v>
      </c>
      <c r="C3374" t="s">
        <v>8</v>
      </c>
      <c r="D3374" t="s">
        <v>363</v>
      </c>
      <c r="E3374">
        <v>2030</v>
      </c>
      <c r="F3374">
        <v>8.7999999999999995E-2</v>
      </c>
      <c r="G3374">
        <v>8.7999999999999995E-2</v>
      </c>
      <c r="H3374" s="2" t="str">
        <f t="shared" si="52"/>
        <v>EG_BIOMASSSR</v>
      </c>
    </row>
    <row r="3375" spans="1:8" x14ac:dyDescent="0.25">
      <c r="A3375" t="s">
        <v>7</v>
      </c>
      <c r="B3375" t="s">
        <v>6</v>
      </c>
      <c r="C3375" t="s">
        <v>8</v>
      </c>
      <c r="D3375" t="s">
        <v>363</v>
      </c>
      <c r="E3375">
        <v>2031</v>
      </c>
      <c r="F3375">
        <v>8.7999999999999995E-2</v>
      </c>
      <c r="G3375">
        <v>8.7999999999999995E-2</v>
      </c>
      <c r="H3375" s="2" t="str">
        <f t="shared" si="52"/>
        <v>EG_BIOMASSSR</v>
      </c>
    </row>
    <row r="3376" spans="1:8" x14ac:dyDescent="0.25">
      <c r="A3376" t="s">
        <v>7</v>
      </c>
      <c r="B3376" t="s">
        <v>6</v>
      </c>
      <c r="C3376" t="s">
        <v>8</v>
      </c>
      <c r="D3376" t="s">
        <v>363</v>
      </c>
      <c r="E3376">
        <v>2032</v>
      </c>
      <c r="F3376">
        <v>8.7999999999999995E-2</v>
      </c>
      <c r="G3376">
        <v>8.7999999999999995E-2</v>
      </c>
      <c r="H3376" s="2" t="str">
        <f t="shared" si="52"/>
        <v>EG_BIOMASSSR</v>
      </c>
    </row>
    <row r="3377" spans="1:8" x14ac:dyDescent="0.25">
      <c r="A3377" t="s">
        <v>7</v>
      </c>
      <c r="B3377" t="s">
        <v>6</v>
      </c>
      <c r="C3377" t="s">
        <v>8</v>
      </c>
      <c r="D3377" t="s">
        <v>363</v>
      </c>
      <c r="E3377">
        <v>2033</v>
      </c>
      <c r="F3377">
        <v>0</v>
      </c>
      <c r="G3377">
        <v>5.1999999999999998E-2</v>
      </c>
      <c r="H3377" s="2" t="str">
        <f t="shared" si="52"/>
        <v>EG_BIOMASSSR</v>
      </c>
    </row>
    <row r="3378" spans="1:8" x14ac:dyDescent="0.25">
      <c r="A3378" t="s">
        <v>7</v>
      </c>
      <c r="B3378" t="s">
        <v>6</v>
      </c>
      <c r="C3378" t="s">
        <v>8</v>
      </c>
      <c r="D3378" t="s">
        <v>363</v>
      </c>
      <c r="E3378">
        <v>2034</v>
      </c>
      <c r="F3378">
        <v>0</v>
      </c>
      <c r="G3378">
        <v>5.1999999999999998E-2</v>
      </c>
      <c r="H3378" s="2" t="str">
        <f t="shared" si="52"/>
        <v>EG_BIOMASSSR</v>
      </c>
    </row>
    <row r="3379" spans="1:8" x14ac:dyDescent="0.25">
      <c r="A3379" t="s">
        <v>7</v>
      </c>
      <c r="B3379" t="s">
        <v>6</v>
      </c>
      <c r="C3379" t="s">
        <v>8</v>
      </c>
      <c r="D3379" t="s">
        <v>363</v>
      </c>
      <c r="E3379">
        <v>2035</v>
      </c>
      <c r="F3379">
        <v>0</v>
      </c>
      <c r="G3379">
        <v>5.1999999999999998E-2</v>
      </c>
      <c r="H3379" s="2" t="str">
        <f t="shared" si="52"/>
        <v>EG_BIOMASSSR</v>
      </c>
    </row>
    <row r="3380" spans="1:8" x14ac:dyDescent="0.25">
      <c r="A3380" t="s">
        <v>7</v>
      </c>
      <c r="B3380" t="s">
        <v>6</v>
      </c>
      <c r="C3380" t="s">
        <v>8</v>
      </c>
      <c r="D3380" t="s">
        <v>363</v>
      </c>
      <c r="E3380">
        <v>2036</v>
      </c>
      <c r="F3380">
        <v>0</v>
      </c>
      <c r="G3380">
        <v>5.1999999999999998E-2</v>
      </c>
      <c r="H3380" s="2" t="str">
        <f t="shared" si="52"/>
        <v>EG_BIOMASSSR</v>
      </c>
    </row>
    <row r="3381" spans="1:8" x14ac:dyDescent="0.25">
      <c r="A3381" t="s">
        <v>7</v>
      </c>
      <c r="B3381" t="s">
        <v>6</v>
      </c>
      <c r="C3381" t="s">
        <v>8</v>
      </c>
      <c r="D3381" t="s">
        <v>363</v>
      </c>
      <c r="E3381">
        <v>2037</v>
      </c>
      <c r="F3381">
        <v>0</v>
      </c>
      <c r="G3381">
        <v>5.1999999999999998E-2</v>
      </c>
      <c r="H3381" s="2" t="str">
        <f t="shared" si="52"/>
        <v>EG_BIOMASSSR</v>
      </c>
    </row>
    <row r="3382" spans="1:8" x14ac:dyDescent="0.25">
      <c r="A3382" t="s">
        <v>7</v>
      </c>
      <c r="B3382" t="s">
        <v>6</v>
      </c>
      <c r="C3382" t="s">
        <v>8</v>
      </c>
      <c r="D3382" t="s">
        <v>363</v>
      </c>
      <c r="E3382">
        <v>2038</v>
      </c>
      <c r="F3382">
        <v>0</v>
      </c>
      <c r="G3382">
        <v>5.1999999999999998E-2</v>
      </c>
      <c r="H3382" s="2" t="str">
        <f t="shared" si="52"/>
        <v>EG_BIOMASSSR</v>
      </c>
    </row>
    <row r="3383" spans="1:8" x14ac:dyDescent="0.25">
      <c r="A3383" t="s">
        <v>7</v>
      </c>
      <c r="B3383" t="s">
        <v>6</v>
      </c>
      <c r="C3383" t="s">
        <v>8</v>
      </c>
      <c r="D3383" t="s">
        <v>363</v>
      </c>
      <c r="E3383">
        <v>2039</v>
      </c>
      <c r="F3383">
        <v>0</v>
      </c>
      <c r="G3383">
        <v>5.1999999999999998E-2</v>
      </c>
      <c r="H3383" s="2" t="str">
        <f t="shared" si="52"/>
        <v>EG_BIOMASSSR</v>
      </c>
    </row>
    <row r="3384" spans="1:8" x14ac:dyDescent="0.25">
      <c r="A3384" t="s">
        <v>7</v>
      </c>
      <c r="B3384" t="s">
        <v>6</v>
      </c>
      <c r="C3384" t="s">
        <v>8</v>
      </c>
      <c r="D3384" t="s">
        <v>363</v>
      </c>
      <c r="E3384">
        <v>2040</v>
      </c>
      <c r="F3384">
        <v>0</v>
      </c>
      <c r="G3384">
        <v>5.1999999999999998E-2</v>
      </c>
      <c r="H3384" s="2" t="str">
        <f t="shared" si="52"/>
        <v>EG_BIOMASSSR</v>
      </c>
    </row>
    <row r="3385" spans="1:8" x14ac:dyDescent="0.25">
      <c r="A3385" t="s">
        <v>7</v>
      </c>
      <c r="B3385" t="s">
        <v>6</v>
      </c>
      <c r="C3385" t="s">
        <v>8</v>
      </c>
      <c r="D3385" t="s">
        <v>363</v>
      </c>
      <c r="E3385">
        <v>2041</v>
      </c>
      <c r="F3385">
        <v>0</v>
      </c>
      <c r="G3385">
        <v>5.1999999999999998E-2</v>
      </c>
      <c r="H3385" s="2" t="str">
        <f t="shared" si="52"/>
        <v>EG_BIOMASSSR</v>
      </c>
    </row>
    <row r="3386" spans="1:8" x14ac:dyDescent="0.25">
      <c r="A3386" t="s">
        <v>7</v>
      </c>
      <c r="B3386" t="s">
        <v>6</v>
      </c>
      <c r="C3386" t="s">
        <v>8</v>
      </c>
      <c r="D3386" t="s">
        <v>362</v>
      </c>
      <c r="E3386">
        <v>2024</v>
      </c>
      <c r="F3386">
        <v>0</v>
      </c>
      <c r="G3386">
        <v>0</v>
      </c>
      <c r="H3386" s="2" t="str">
        <f t="shared" si="52"/>
        <v>EG_BIOMASSSR</v>
      </c>
    </row>
    <row r="3387" spans="1:8" x14ac:dyDescent="0.25">
      <c r="A3387" t="s">
        <v>7</v>
      </c>
      <c r="B3387" t="s">
        <v>6</v>
      </c>
      <c r="C3387" t="s">
        <v>8</v>
      </c>
      <c r="D3387" t="s">
        <v>362</v>
      </c>
      <c r="E3387">
        <v>2025</v>
      </c>
      <c r="F3387">
        <v>0</v>
      </c>
      <c r="G3387">
        <v>0</v>
      </c>
      <c r="H3387" s="2" t="str">
        <f t="shared" si="52"/>
        <v>EG_BIOMASSSR</v>
      </c>
    </row>
    <row r="3388" spans="1:8" x14ac:dyDescent="0.25">
      <c r="A3388" t="s">
        <v>7</v>
      </c>
      <c r="B3388" t="s">
        <v>6</v>
      </c>
      <c r="C3388" t="s">
        <v>8</v>
      </c>
      <c r="D3388" t="s">
        <v>362</v>
      </c>
      <c r="E3388">
        <v>2026</v>
      </c>
      <c r="F3388">
        <v>0</v>
      </c>
      <c r="G3388">
        <v>0</v>
      </c>
      <c r="H3388" s="2" t="str">
        <f t="shared" si="52"/>
        <v>EG_BIOMASSSR</v>
      </c>
    </row>
    <row r="3389" spans="1:8" x14ac:dyDescent="0.25">
      <c r="A3389" t="s">
        <v>7</v>
      </c>
      <c r="B3389" t="s">
        <v>6</v>
      </c>
      <c r="C3389" t="s">
        <v>8</v>
      </c>
      <c r="D3389" t="s">
        <v>362</v>
      </c>
      <c r="E3389">
        <v>2027</v>
      </c>
      <c r="F3389">
        <v>0</v>
      </c>
      <c r="G3389">
        <v>0</v>
      </c>
      <c r="H3389" s="2" t="str">
        <f t="shared" si="52"/>
        <v>EG_BIOMASSSR</v>
      </c>
    </row>
    <row r="3390" spans="1:8" x14ac:dyDescent="0.25">
      <c r="A3390" t="s">
        <v>7</v>
      </c>
      <c r="B3390" t="s">
        <v>6</v>
      </c>
      <c r="C3390" t="s">
        <v>8</v>
      </c>
      <c r="D3390" t="s">
        <v>362</v>
      </c>
      <c r="E3390">
        <v>2028</v>
      </c>
      <c r="F3390">
        <v>0</v>
      </c>
      <c r="G3390">
        <v>0</v>
      </c>
      <c r="H3390" s="2" t="str">
        <f t="shared" si="52"/>
        <v>EG_BIOMASSSR</v>
      </c>
    </row>
    <row r="3391" spans="1:8" x14ac:dyDescent="0.25">
      <c r="A3391" t="s">
        <v>7</v>
      </c>
      <c r="B3391" t="s">
        <v>6</v>
      </c>
      <c r="C3391" t="s">
        <v>8</v>
      </c>
      <c r="D3391" t="s">
        <v>362</v>
      </c>
      <c r="E3391">
        <v>2029</v>
      </c>
      <c r="F3391">
        <v>0</v>
      </c>
      <c r="G3391">
        <v>0</v>
      </c>
      <c r="H3391" s="2" t="str">
        <f t="shared" si="52"/>
        <v>EG_BIOMASSSR</v>
      </c>
    </row>
    <row r="3392" spans="1:8" x14ac:dyDescent="0.25">
      <c r="A3392" t="s">
        <v>7</v>
      </c>
      <c r="B3392" t="s">
        <v>6</v>
      </c>
      <c r="C3392" t="s">
        <v>8</v>
      </c>
      <c r="D3392" t="s">
        <v>362</v>
      </c>
      <c r="E3392">
        <v>2030</v>
      </c>
      <c r="F3392">
        <v>0</v>
      </c>
      <c r="G3392">
        <v>0</v>
      </c>
      <c r="H3392" s="2" t="str">
        <f t="shared" si="52"/>
        <v>EG_BIOMASSSR</v>
      </c>
    </row>
    <row r="3393" spans="1:8" x14ac:dyDescent="0.25">
      <c r="A3393" t="s">
        <v>7</v>
      </c>
      <c r="B3393" t="s">
        <v>6</v>
      </c>
      <c r="C3393" t="s">
        <v>8</v>
      </c>
      <c r="D3393" t="s">
        <v>362</v>
      </c>
      <c r="E3393">
        <v>2031</v>
      </c>
      <c r="F3393">
        <v>0</v>
      </c>
      <c r="G3393">
        <v>3.5000000000000003E-2</v>
      </c>
      <c r="H3393" s="2" t="str">
        <f t="shared" si="52"/>
        <v>EG_BIOMASSSR</v>
      </c>
    </row>
    <row r="3394" spans="1:8" x14ac:dyDescent="0.25">
      <c r="A3394" t="s">
        <v>7</v>
      </c>
      <c r="B3394" t="s">
        <v>6</v>
      </c>
      <c r="C3394" t="s">
        <v>8</v>
      </c>
      <c r="D3394" t="s">
        <v>362</v>
      </c>
      <c r="E3394">
        <v>2032</v>
      </c>
      <c r="F3394">
        <v>0</v>
      </c>
      <c r="G3394">
        <v>8.7999999999999995E-2</v>
      </c>
      <c r="H3394" s="2" t="str">
        <f t="shared" si="52"/>
        <v>EG_BIOMASSSR</v>
      </c>
    </row>
    <row r="3395" spans="1:8" x14ac:dyDescent="0.25">
      <c r="A3395" t="s">
        <v>7</v>
      </c>
      <c r="B3395" t="s">
        <v>6</v>
      </c>
      <c r="C3395" t="s">
        <v>8</v>
      </c>
      <c r="D3395" t="s">
        <v>362</v>
      </c>
      <c r="E3395">
        <v>2033</v>
      </c>
      <c r="F3395">
        <v>0</v>
      </c>
      <c r="G3395">
        <v>0.17599999999999999</v>
      </c>
      <c r="H3395" s="2" t="str">
        <f t="shared" ref="H3395:H3458" si="53">_xlfn.CONCAT(A3395,C3395)</f>
        <v>EG_BIOMASSSR</v>
      </c>
    </row>
    <row r="3396" spans="1:8" x14ac:dyDescent="0.25">
      <c r="A3396" t="s">
        <v>7</v>
      </c>
      <c r="B3396" t="s">
        <v>6</v>
      </c>
      <c r="C3396" t="s">
        <v>8</v>
      </c>
      <c r="D3396" t="s">
        <v>362</v>
      </c>
      <c r="E3396">
        <v>2034</v>
      </c>
      <c r="F3396">
        <v>0</v>
      </c>
      <c r="G3396">
        <v>0.17599999999999999</v>
      </c>
      <c r="H3396" s="2" t="str">
        <f t="shared" si="53"/>
        <v>EG_BIOMASSSR</v>
      </c>
    </row>
    <row r="3397" spans="1:8" x14ac:dyDescent="0.25">
      <c r="A3397" t="s">
        <v>7</v>
      </c>
      <c r="B3397" t="s">
        <v>6</v>
      </c>
      <c r="C3397" t="s">
        <v>8</v>
      </c>
      <c r="D3397" t="s">
        <v>362</v>
      </c>
      <c r="E3397">
        <v>2035</v>
      </c>
      <c r="F3397">
        <v>0</v>
      </c>
      <c r="G3397">
        <v>0.17599999999999999</v>
      </c>
      <c r="H3397" s="2" t="str">
        <f t="shared" si="53"/>
        <v>EG_BIOMASSSR</v>
      </c>
    </row>
    <row r="3398" spans="1:8" x14ac:dyDescent="0.25">
      <c r="A3398" t="s">
        <v>7</v>
      </c>
      <c r="B3398" t="s">
        <v>6</v>
      </c>
      <c r="C3398" t="s">
        <v>8</v>
      </c>
      <c r="D3398" t="s">
        <v>362</v>
      </c>
      <c r="E3398">
        <v>2036</v>
      </c>
      <c r="F3398">
        <v>0</v>
      </c>
      <c r="G3398">
        <v>0.17599999999999999</v>
      </c>
      <c r="H3398" s="2" t="str">
        <f t="shared" si="53"/>
        <v>EG_BIOMASSSR</v>
      </c>
    </row>
    <row r="3399" spans="1:8" x14ac:dyDescent="0.25">
      <c r="A3399" t="s">
        <v>7</v>
      </c>
      <c r="B3399" t="s">
        <v>6</v>
      </c>
      <c r="C3399" t="s">
        <v>8</v>
      </c>
      <c r="D3399" t="s">
        <v>362</v>
      </c>
      <c r="E3399">
        <v>2037</v>
      </c>
      <c r="F3399">
        <v>0</v>
      </c>
      <c r="G3399">
        <v>0.17599999999999999</v>
      </c>
      <c r="H3399" s="2" t="str">
        <f t="shared" si="53"/>
        <v>EG_BIOMASSSR</v>
      </c>
    </row>
    <row r="3400" spans="1:8" x14ac:dyDescent="0.25">
      <c r="A3400" t="s">
        <v>7</v>
      </c>
      <c r="B3400" t="s">
        <v>6</v>
      </c>
      <c r="C3400" t="s">
        <v>8</v>
      </c>
      <c r="D3400" t="s">
        <v>362</v>
      </c>
      <c r="E3400">
        <v>2038</v>
      </c>
      <c r="F3400">
        <v>0</v>
      </c>
      <c r="G3400">
        <v>0.17599999999999999</v>
      </c>
      <c r="H3400" s="2" t="str">
        <f t="shared" si="53"/>
        <v>EG_BIOMASSSR</v>
      </c>
    </row>
    <row r="3401" spans="1:8" x14ac:dyDescent="0.25">
      <c r="A3401" t="s">
        <v>7</v>
      </c>
      <c r="B3401" t="s">
        <v>6</v>
      </c>
      <c r="C3401" t="s">
        <v>8</v>
      </c>
      <c r="D3401" t="s">
        <v>362</v>
      </c>
      <c r="E3401">
        <v>2039</v>
      </c>
      <c r="F3401">
        <v>0</v>
      </c>
      <c r="G3401">
        <v>0.17599999999999999</v>
      </c>
      <c r="H3401" s="2" t="str">
        <f t="shared" si="53"/>
        <v>EG_BIOMASSSR</v>
      </c>
    </row>
    <row r="3402" spans="1:8" x14ac:dyDescent="0.25">
      <c r="A3402" t="s">
        <v>7</v>
      </c>
      <c r="B3402" t="s">
        <v>6</v>
      </c>
      <c r="C3402" t="s">
        <v>8</v>
      </c>
      <c r="D3402" t="s">
        <v>362</v>
      </c>
      <c r="E3402">
        <v>2040</v>
      </c>
      <c r="F3402">
        <v>0</v>
      </c>
      <c r="G3402">
        <v>0.17599999999999999</v>
      </c>
      <c r="H3402" s="2" t="str">
        <f t="shared" si="53"/>
        <v>EG_BIOMASSSR</v>
      </c>
    </row>
    <row r="3403" spans="1:8" x14ac:dyDescent="0.25">
      <c r="A3403" t="s">
        <v>7</v>
      </c>
      <c r="B3403" t="s">
        <v>6</v>
      </c>
      <c r="C3403" t="s">
        <v>8</v>
      </c>
      <c r="D3403" t="s">
        <v>362</v>
      </c>
      <c r="E3403">
        <v>2041</v>
      </c>
      <c r="F3403">
        <v>0</v>
      </c>
      <c r="G3403">
        <v>0.17599999999999999</v>
      </c>
      <c r="H3403" s="2" t="str">
        <f t="shared" si="53"/>
        <v>EG_BIOMASSSR</v>
      </c>
    </row>
    <row r="3404" spans="1:8" x14ac:dyDescent="0.25">
      <c r="A3404" t="s">
        <v>7</v>
      </c>
      <c r="B3404" t="s">
        <v>6</v>
      </c>
      <c r="C3404" t="s">
        <v>8</v>
      </c>
      <c r="D3404" t="s">
        <v>361</v>
      </c>
      <c r="E3404">
        <v>2024</v>
      </c>
      <c r="F3404">
        <v>4.4999999999999998E-2</v>
      </c>
      <c r="G3404">
        <v>4.4999999999999998E-2</v>
      </c>
      <c r="H3404" s="2" t="str">
        <f t="shared" si="53"/>
        <v>EG_BIOMASSSR</v>
      </c>
    </row>
    <row r="3405" spans="1:8" x14ac:dyDescent="0.25">
      <c r="A3405" t="s">
        <v>7</v>
      </c>
      <c r="B3405" t="s">
        <v>6</v>
      </c>
      <c r="C3405" t="s">
        <v>8</v>
      </c>
      <c r="D3405" t="s">
        <v>361</v>
      </c>
      <c r="E3405">
        <v>2025</v>
      </c>
      <c r="F3405">
        <v>4.4999999999999998E-2</v>
      </c>
      <c r="G3405">
        <v>4.4999999999999998E-2</v>
      </c>
      <c r="H3405" s="2" t="str">
        <f t="shared" si="53"/>
        <v>EG_BIOMASSSR</v>
      </c>
    </row>
    <row r="3406" spans="1:8" x14ac:dyDescent="0.25">
      <c r="A3406" t="s">
        <v>7</v>
      </c>
      <c r="B3406" t="s">
        <v>6</v>
      </c>
      <c r="C3406" t="s">
        <v>8</v>
      </c>
      <c r="D3406" t="s">
        <v>361</v>
      </c>
      <c r="E3406">
        <v>2026</v>
      </c>
      <c r="F3406">
        <v>4.4999999999999998E-2</v>
      </c>
      <c r="G3406">
        <v>4.4999999999999998E-2</v>
      </c>
      <c r="H3406" s="2" t="str">
        <f t="shared" si="53"/>
        <v>EG_BIOMASSSR</v>
      </c>
    </row>
    <row r="3407" spans="1:8" x14ac:dyDescent="0.25">
      <c r="A3407" t="s">
        <v>7</v>
      </c>
      <c r="B3407" t="s">
        <v>6</v>
      </c>
      <c r="C3407" t="s">
        <v>8</v>
      </c>
      <c r="D3407" t="s">
        <v>361</v>
      </c>
      <c r="E3407">
        <v>2027</v>
      </c>
      <c r="F3407">
        <v>4.4999999999999998E-2</v>
      </c>
      <c r="G3407">
        <v>4.4999999999999998E-2</v>
      </c>
      <c r="H3407" s="2" t="str">
        <f t="shared" si="53"/>
        <v>EG_BIOMASSSR</v>
      </c>
    </row>
    <row r="3408" spans="1:8" x14ac:dyDescent="0.25">
      <c r="A3408" t="s">
        <v>7</v>
      </c>
      <c r="B3408" t="s">
        <v>6</v>
      </c>
      <c r="C3408" t="s">
        <v>8</v>
      </c>
      <c r="D3408" t="s">
        <v>361</v>
      </c>
      <c r="E3408">
        <v>2028</v>
      </c>
      <c r="F3408">
        <v>4.8000000000000001E-2</v>
      </c>
      <c r="G3408">
        <v>4.8000000000000001E-2</v>
      </c>
      <c r="H3408" s="2" t="str">
        <f t="shared" si="53"/>
        <v>EG_BIOMASSSR</v>
      </c>
    </row>
    <row r="3409" spans="1:8" x14ac:dyDescent="0.25">
      <c r="A3409" t="s">
        <v>7</v>
      </c>
      <c r="B3409" t="s">
        <v>6</v>
      </c>
      <c r="C3409" t="s">
        <v>8</v>
      </c>
      <c r="D3409" t="s">
        <v>361</v>
      </c>
      <c r="E3409">
        <v>2029</v>
      </c>
      <c r="F3409">
        <v>4.8000000000000001E-2</v>
      </c>
      <c r="G3409">
        <v>4.8000000000000001E-2</v>
      </c>
      <c r="H3409" s="2" t="str">
        <f t="shared" si="53"/>
        <v>EG_BIOMASSSR</v>
      </c>
    </row>
    <row r="3410" spans="1:8" x14ac:dyDescent="0.25">
      <c r="A3410" t="s">
        <v>7</v>
      </c>
      <c r="B3410" t="s">
        <v>6</v>
      </c>
      <c r="C3410" t="s">
        <v>8</v>
      </c>
      <c r="D3410" t="s">
        <v>361</v>
      </c>
      <c r="E3410">
        <v>2030</v>
      </c>
      <c r="F3410">
        <v>4.8000000000000001E-2</v>
      </c>
      <c r="G3410">
        <v>4.8000000000000001E-2</v>
      </c>
      <c r="H3410" s="2" t="str">
        <f t="shared" si="53"/>
        <v>EG_BIOMASSSR</v>
      </c>
    </row>
    <row r="3411" spans="1:8" x14ac:dyDescent="0.25">
      <c r="A3411" t="s">
        <v>7</v>
      </c>
      <c r="B3411" t="s">
        <v>6</v>
      </c>
      <c r="C3411" t="s">
        <v>8</v>
      </c>
      <c r="D3411" t="s">
        <v>361</v>
      </c>
      <c r="E3411">
        <v>2031</v>
      </c>
      <c r="F3411">
        <v>4.8000000000000001E-2</v>
      </c>
      <c r="G3411">
        <v>4.8000000000000001E-2</v>
      </c>
      <c r="H3411" s="2" t="str">
        <f t="shared" si="53"/>
        <v>EG_BIOMASSSR</v>
      </c>
    </row>
    <row r="3412" spans="1:8" x14ac:dyDescent="0.25">
      <c r="A3412" t="s">
        <v>7</v>
      </c>
      <c r="B3412" t="s">
        <v>6</v>
      </c>
      <c r="C3412" t="s">
        <v>8</v>
      </c>
      <c r="D3412" t="s">
        <v>361</v>
      </c>
      <c r="E3412">
        <v>2032</v>
      </c>
      <c r="F3412">
        <v>4.8000000000000001E-2</v>
      </c>
      <c r="G3412">
        <v>4.8000000000000001E-2</v>
      </c>
      <c r="H3412" s="2" t="str">
        <f t="shared" si="53"/>
        <v>EG_BIOMASSSR</v>
      </c>
    </row>
    <row r="3413" spans="1:8" x14ac:dyDescent="0.25">
      <c r="A3413" t="s">
        <v>7</v>
      </c>
      <c r="B3413" t="s">
        <v>6</v>
      </c>
      <c r="C3413" t="s">
        <v>8</v>
      </c>
      <c r="D3413" t="s">
        <v>361</v>
      </c>
      <c r="E3413">
        <v>2033</v>
      </c>
      <c r="F3413">
        <v>0</v>
      </c>
      <c r="G3413">
        <v>0</v>
      </c>
      <c r="H3413" s="2" t="str">
        <f t="shared" si="53"/>
        <v>EG_BIOMASSSR</v>
      </c>
    </row>
    <row r="3414" spans="1:8" x14ac:dyDescent="0.25">
      <c r="A3414" t="s">
        <v>7</v>
      </c>
      <c r="B3414" t="s">
        <v>6</v>
      </c>
      <c r="C3414" t="s">
        <v>8</v>
      </c>
      <c r="D3414" t="s">
        <v>361</v>
      </c>
      <c r="E3414">
        <v>2034</v>
      </c>
      <c r="F3414">
        <v>0</v>
      </c>
      <c r="G3414">
        <v>0</v>
      </c>
      <c r="H3414" s="2" t="str">
        <f t="shared" si="53"/>
        <v>EG_BIOMASSSR</v>
      </c>
    </row>
    <row r="3415" spans="1:8" x14ac:dyDescent="0.25">
      <c r="A3415" t="s">
        <v>7</v>
      </c>
      <c r="B3415" t="s">
        <v>6</v>
      </c>
      <c r="C3415" t="s">
        <v>8</v>
      </c>
      <c r="D3415" t="s">
        <v>361</v>
      </c>
      <c r="E3415">
        <v>2035</v>
      </c>
      <c r="F3415">
        <v>0</v>
      </c>
      <c r="G3415">
        <v>0</v>
      </c>
      <c r="H3415" s="2" t="str">
        <f t="shared" si="53"/>
        <v>EG_BIOMASSSR</v>
      </c>
    </row>
    <row r="3416" spans="1:8" x14ac:dyDescent="0.25">
      <c r="A3416" t="s">
        <v>7</v>
      </c>
      <c r="B3416" t="s">
        <v>6</v>
      </c>
      <c r="C3416" t="s">
        <v>8</v>
      </c>
      <c r="D3416" t="s">
        <v>361</v>
      </c>
      <c r="E3416">
        <v>2036</v>
      </c>
      <c r="F3416">
        <v>0</v>
      </c>
      <c r="G3416">
        <v>0</v>
      </c>
      <c r="H3416" s="2" t="str">
        <f t="shared" si="53"/>
        <v>EG_BIOMASSSR</v>
      </c>
    </row>
    <row r="3417" spans="1:8" x14ac:dyDescent="0.25">
      <c r="A3417" t="s">
        <v>7</v>
      </c>
      <c r="B3417" t="s">
        <v>6</v>
      </c>
      <c r="C3417" t="s">
        <v>8</v>
      </c>
      <c r="D3417" t="s">
        <v>361</v>
      </c>
      <c r="E3417">
        <v>2037</v>
      </c>
      <c r="F3417">
        <v>0</v>
      </c>
      <c r="G3417">
        <v>0</v>
      </c>
      <c r="H3417" s="2" t="str">
        <f t="shared" si="53"/>
        <v>EG_BIOMASSSR</v>
      </c>
    </row>
    <row r="3418" spans="1:8" x14ac:dyDescent="0.25">
      <c r="A3418" t="s">
        <v>7</v>
      </c>
      <c r="B3418" t="s">
        <v>6</v>
      </c>
      <c r="C3418" t="s">
        <v>8</v>
      </c>
      <c r="D3418" t="s">
        <v>361</v>
      </c>
      <c r="E3418">
        <v>2038</v>
      </c>
      <c r="F3418">
        <v>0</v>
      </c>
      <c r="G3418">
        <v>0</v>
      </c>
      <c r="H3418" s="2" t="str">
        <f t="shared" si="53"/>
        <v>EG_BIOMASSSR</v>
      </c>
    </row>
    <row r="3419" spans="1:8" x14ac:dyDescent="0.25">
      <c r="A3419" t="s">
        <v>7</v>
      </c>
      <c r="B3419" t="s">
        <v>6</v>
      </c>
      <c r="C3419" t="s">
        <v>8</v>
      </c>
      <c r="D3419" t="s">
        <v>361</v>
      </c>
      <c r="E3419">
        <v>2039</v>
      </c>
      <c r="F3419">
        <v>0</v>
      </c>
      <c r="G3419">
        <v>0</v>
      </c>
      <c r="H3419" s="2" t="str">
        <f t="shared" si="53"/>
        <v>EG_BIOMASSSR</v>
      </c>
    </row>
    <row r="3420" spans="1:8" x14ac:dyDescent="0.25">
      <c r="A3420" t="s">
        <v>7</v>
      </c>
      <c r="B3420" t="s">
        <v>6</v>
      </c>
      <c r="C3420" t="s">
        <v>8</v>
      </c>
      <c r="D3420" t="s">
        <v>361</v>
      </c>
      <c r="E3420">
        <v>2040</v>
      </c>
      <c r="F3420">
        <v>0</v>
      </c>
      <c r="G3420">
        <v>0</v>
      </c>
      <c r="H3420" s="2" t="str">
        <f t="shared" si="53"/>
        <v>EG_BIOMASSSR</v>
      </c>
    </row>
    <row r="3421" spans="1:8" x14ac:dyDescent="0.25">
      <c r="A3421" t="s">
        <v>7</v>
      </c>
      <c r="B3421" t="s">
        <v>6</v>
      </c>
      <c r="C3421" t="s">
        <v>8</v>
      </c>
      <c r="D3421" t="s">
        <v>361</v>
      </c>
      <c r="E3421">
        <v>2041</v>
      </c>
      <c r="F3421">
        <v>0</v>
      </c>
      <c r="G3421">
        <v>0</v>
      </c>
      <c r="H3421" s="2" t="str">
        <f t="shared" si="53"/>
        <v>EG_BIOMASSSR</v>
      </c>
    </row>
    <row r="3422" spans="1:8" x14ac:dyDescent="0.25">
      <c r="A3422" t="s">
        <v>7</v>
      </c>
      <c r="B3422" t="s">
        <v>6</v>
      </c>
      <c r="C3422" t="s">
        <v>8</v>
      </c>
      <c r="D3422" t="s">
        <v>360</v>
      </c>
      <c r="E3422">
        <v>2024</v>
      </c>
      <c r="F3422">
        <v>8.9999999999999993E-3</v>
      </c>
      <c r="G3422">
        <v>8.9999999999999993E-3</v>
      </c>
      <c r="H3422" s="2" t="str">
        <f t="shared" si="53"/>
        <v>EG_BIOMASSSR</v>
      </c>
    </row>
    <row r="3423" spans="1:8" x14ac:dyDescent="0.25">
      <c r="A3423" t="s">
        <v>7</v>
      </c>
      <c r="B3423" t="s">
        <v>6</v>
      </c>
      <c r="C3423" t="s">
        <v>8</v>
      </c>
      <c r="D3423" t="s">
        <v>360</v>
      </c>
      <c r="E3423">
        <v>2025</v>
      </c>
      <c r="F3423">
        <v>8.9999999999999993E-3</v>
      </c>
      <c r="G3423">
        <v>8.9999999999999993E-3</v>
      </c>
      <c r="H3423" s="2" t="str">
        <f t="shared" si="53"/>
        <v>EG_BIOMASSSR</v>
      </c>
    </row>
    <row r="3424" spans="1:8" x14ac:dyDescent="0.25">
      <c r="A3424" t="s">
        <v>7</v>
      </c>
      <c r="B3424" t="s">
        <v>6</v>
      </c>
      <c r="C3424" t="s">
        <v>8</v>
      </c>
      <c r="D3424" t="s">
        <v>360</v>
      </c>
      <c r="E3424">
        <v>2026</v>
      </c>
      <c r="F3424">
        <v>8.9999999999999993E-3</v>
      </c>
      <c r="G3424">
        <v>8.9999999999999993E-3</v>
      </c>
      <c r="H3424" s="2" t="str">
        <f t="shared" si="53"/>
        <v>EG_BIOMASSSR</v>
      </c>
    </row>
    <row r="3425" spans="1:8" x14ac:dyDescent="0.25">
      <c r="A3425" t="s">
        <v>7</v>
      </c>
      <c r="B3425" t="s">
        <v>6</v>
      </c>
      <c r="C3425" t="s">
        <v>8</v>
      </c>
      <c r="D3425" t="s">
        <v>360</v>
      </c>
      <c r="E3425">
        <v>2027</v>
      </c>
      <c r="F3425">
        <v>8.9999999999999993E-3</v>
      </c>
      <c r="G3425">
        <v>8.9999999999999993E-3</v>
      </c>
      <c r="H3425" s="2" t="str">
        <f t="shared" si="53"/>
        <v>EG_BIOMASSSR</v>
      </c>
    </row>
    <row r="3426" spans="1:8" x14ac:dyDescent="0.25">
      <c r="A3426" t="s">
        <v>7</v>
      </c>
      <c r="B3426" t="s">
        <v>6</v>
      </c>
      <c r="C3426" t="s">
        <v>8</v>
      </c>
      <c r="D3426" t="s">
        <v>360</v>
      </c>
      <c r="E3426">
        <v>2028</v>
      </c>
      <c r="F3426">
        <v>0.01</v>
      </c>
      <c r="G3426">
        <v>0.01</v>
      </c>
      <c r="H3426" s="2" t="str">
        <f t="shared" si="53"/>
        <v>EG_BIOMASSSR</v>
      </c>
    </row>
    <row r="3427" spans="1:8" x14ac:dyDescent="0.25">
      <c r="A3427" t="s">
        <v>7</v>
      </c>
      <c r="B3427" t="s">
        <v>6</v>
      </c>
      <c r="C3427" t="s">
        <v>8</v>
      </c>
      <c r="D3427" t="s">
        <v>360</v>
      </c>
      <c r="E3427">
        <v>2029</v>
      </c>
      <c r="F3427">
        <v>0.01</v>
      </c>
      <c r="G3427">
        <v>0.01</v>
      </c>
      <c r="H3427" s="2" t="str">
        <f t="shared" si="53"/>
        <v>EG_BIOMASSSR</v>
      </c>
    </row>
    <row r="3428" spans="1:8" x14ac:dyDescent="0.25">
      <c r="A3428" t="s">
        <v>7</v>
      </c>
      <c r="B3428" t="s">
        <v>6</v>
      </c>
      <c r="C3428" t="s">
        <v>8</v>
      </c>
      <c r="D3428" t="s">
        <v>360</v>
      </c>
      <c r="E3428">
        <v>2030</v>
      </c>
      <c r="F3428">
        <v>0.01</v>
      </c>
      <c r="G3428">
        <v>0.01</v>
      </c>
      <c r="H3428" s="2" t="str">
        <f t="shared" si="53"/>
        <v>EG_BIOMASSSR</v>
      </c>
    </row>
    <row r="3429" spans="1:8" x14ac:dyDescent="0.25">
      <c r="A3429" t="s">
        <v>7</v>
      </c>
      <c r="B3429" t="s">
        <v>6</v>
      </c>
      <c r="C3429" t="s">
        <v>8</v>
      </c>
      <c r="D3429" t="s">
        <v>360</v>
      </c>
      <c r="E3429">
        <v>2031</v>
      </c>
      <c r="F3429">
        <v>0.01</v>
      </c>
      <c r="G3429">
        <v>1.9E-2</v>
      </c>
      <c r="H3429" s="2" t="str">
        <f t="shared" si="53"/>
        <v>EG_BIOMASSSR</v>
      </c>
    </row>
    <row r="3430" spans="1:8" x14ac:dyDescent="0.25">
      <c r="A3430" t="s">
        <v>7</v>
      </c>
      <c r="B3430" t="s">
        <v>6</v>
      </c>
      <c r="C3430" t="s">
        <v>8</v>
      </c>
      <c r="D3430" t="s">
        <v>360</v>
      </c>
      <c r="E3430">
        <v>2032</v>
      </c>
      <c r="F3430">
        <v>0.01</v>
      </c>
      <c r="G3430">
        <v>4.8000000000000001E-2</v>
      </c>
      <c r="H3430" s="2" t="str">
        <f t="shared" si="53"/>
        <v>EG_BIOMASSSR</v>
      </c>
    </row>
    <row r="3431" spans="1:8" x14ac:dyDescent="0.25">
      <c r="A3431" t="s">
        <v>7</v>
      </c>
      <c r="B3431" t="s">
        <v>6</v>
      </c>
      <c r="C3431" t="s">
        <v>8</v>
      </c>
      <c r="D3431" t="s">
        <v>360</v>
      </c>
      <c r="E3431">
        <v>2033</v>
      </c>
      <c r="F3431">
        <v>0</v>
      </c>
      <c r="G3431">
        <v>9.7000000000000003E-2</v>
      </c>
      <c r="H3431" s="2" t="str">
        <f t="shared" si="53"/>
        <v>EG_BIOMASSSR</v>
      </c>
    </row>
    <row r="3432" spans="1:8" x14ac:dyDescent="0.25">
      <c r="A3432" t="s">
        <v>7</v>
      </c>
      <c r="B3432" t="s">
        <v>6</v>
      </c>
      <c r="C3432" t="s">
        <v>8</v>
      </c>
      <c r="D3432" t="s">
        <v>360</v>
      </c>
      <c r="E3432">
        <v>2034</v>
      </c>
      <c r="F3432">
        <v>0</v>
      </c>
      <c r="G3432">
        <v>9.7000000000000003E-2</v>
      </c>
      <c r="H3432" s="2" t="str">
        <f t="shared" si="53"/>
        <v>EG_BIOMASSSR</v>
      </c>
    </row>
    <row r="3433" spans="1:8" x14ac:dyDescent="0.25">
      <c r="A3433" t="s">
        <v>7</v>
      </c>
      <c r="B3433" t="s">
        <v>6</v>
      </c>
      <c r="C3433" t="s">
        <v>8</v>
      </c>
      <c r="D3433" t="s">
        <v>360</v>
      </c>
      <c r="E3433">
        <v>2035</v>
      </c>
      <c r="F3433">
        <v>0</v>
      </c>
      <c r="G3433">
        <v>9.7000000000000003E-2</v>
      </c>
      <c r="H3433" s="2" t="str">
        <f t="shared" si="53"/>
        <v>EG_BIOMASSSR</v>
      </c>
    </row>
    <row r="3434" spans="1:8" x14ac:dyDescent="0.25">
      <c r="A3434" t="s">
        <v>7</v>
      </c>
      <c r="B3434" t="s">
        <v>6</v>
      </c>
      <c r="C3434" t="s">
        <v>8</v>
      </c>
      <c r="D3434" t="s">
        <v>360</v>
      </c>
      <c r="E3434">
        <v>2036</v>
      </c>
      <c r="F3434">
        <v>0</v>
      </c>
      <c r="G3434">
        <v>9.7000000000000003E-2</v>
      </c>
      <c r="H3434" s="2" t="str">
        <f t="shared" si="53"/>
        <v>EG_BIOMASSSR</v>
      </c>
    </row>
    <row r="3435" spans="1:8" x14ac:dyDescent="0.25">
      <c r="A3435" t="s">
        <v>7</v>
      </c>
      <c r="B3435" t="s">
        <v>6</v>
      </c>
      <c r="C3435" t="s">
        <v>8</v>
      </c>
      <c r="D3435" t="s">
        <v>360</v>
      </c>
      <c r="E3435">
        <v>2037</v>
      </c>
      <c r="F3435">
        <v>0</v>
      </c>
      <c r="G3435">
        <v>9.7000000000000003E-2</v>
      </c>
      <c r="H3435" s="2" t="str">
        <f t="shared" si="53"/>
        <v>EG_BIOMASSSR</v>
      </c>
    </row>
    <row r="3436" spans="1:8" x14ac:dyDescent="0.25">
      <c r="A3436" t="s">
        <v>7</v>
      </c>
      <c r="B3436" t="s">
        <v>6</v>
      </c>
      <c r="C3436" t="s">
        <v>8</v>
      </c>
      <c r="D3436" t="s">
        <v>360</v>
      </c>
      <c r="E3436">
        <v>2038</v>
      </c>
      <c r="F3436">
        <v>0</v>
      </c>
      <c r="G3436">
        <v>9.7000000000000003E-2</v>
      </c>
      <c r="H3436" s="2" t="str">
        <f t="shared" si="53"/>
        <v>EG_BIOMASSSR</v>
      </c>
    </row>
    <row r="3437" spans="1:8" x14ac:dyDescent="0.25">
      <c r="A3437" t="s">
        <v>7</v>
      </c>
      <c r="B3437" t="s">
        <v>6</v>
      </c>
      <c r="C3437" t="s">
        <v>8</v>
      </c>
      <c r="D3437" t="s">
        <v>360</v>
      </c>
      <c r="E3437">
        <v>2039</v>
      </c>
      <c r="F3437">
        <v>0</v>
      </c>
      <c r="G3437">
        <v>9.7000000000000003E-2</v>
      </c>
      <c r="H3437" s="2" t="str">
        <f t="shared" si="53"/>
        <v>EG_BIOMASSSR</v>
      </c>
    </row>
    <row r="3438" spans="1:8" x14ac:dyDescent="0.25">
      <c r="A3438" t="s">
        <v>7</v>
      </c>
      <c r="B3438" t="s">
        <v>6</v>
      </c>
      <c r="C3438" t="s">
        <v>8</v>
      </c>
      <c r="D3438" t="s">
        <v>360</v>
      </c>
      <c r="E3438">
        <v>2040</v>
      </c>
      <c r="F3438">
        <v>0</v>
      </c>
      <c r="G3438">
        <v>9.7000000000000003E-2</v>
      </c>
      <c r="H3438" s="2" t="str">
        <f t="shared" si="53"/>
        <v>EG_BIOMASSSR</v>
      </c>
    </row>
    <row r="3439" spans="1:8" x14ac:dyDescent="0.25">
      <c r="A3439" t="s">
        <v>7</v>
      </c>
      <c r="B3439" t="s">
        <v>6</v>
      </c>
      <c r="C3439" t="s">
        <v>8</v>
      </c>
      <c r="D3439" t="s">
        <v>360</v>
      </c>
      <c r="E3439">
        <v>2041</v>
      </c>
      <c r="F3439">
        <v>0</v>
      </c>
      <c r="G3439">
        <v>9.7000000000000003E-2</v>
      </c>
      <c r="H3439" s="2" t="str">
        <f t="shared" si="53"/>
        <v>EG_BIOMASSSR</v>
      </c>
    </row>
    <row r="3440" spans="1:8" x14ac:dyDescent="0.25">
      <c r="A3440" t="s">
        <v>7</v>
      </c>
      <c r="B3440" t="s">
        <v>6</v>
      </c>
      <c r="C3440" t="s">
        <v>12</v>
      </c>
      <c r="D3440" t="s">
        <v>359</v>
      </c>
      <c r="E3440">
        <v>2024</v>
      </c>
      <c r="F3440">
        <v>4.0000000000000001E-3</v>
      </c>
      <c r="G3440">
        <v>4.0000000000000001E-3</v>
      </c>
      <c r="H3440" s="2" t="str">
        <f t="shared" si="53"/>
        <v>EG_BIOMASSNR</v>
      </c>
    </row>
    <row r="3441" spans="1:8" x14ac:dyDescent="0.25">
      <c r="A3441" t="s">
        <v>7</v>
      </c>
      <c r="B3441" t="s">
        <v>6</v>
      </c>
      <c r="C3441" t="s">
        <v>12</v>
      </c>
      <c r="D3441" t="s">
        <v>359</v>
      </c>
      <c r="E3441">
        <v>2025</v>
      </c>
      <c r="F3441">
        <v>4.0000000000000001E-3</v>
      </c>
      <c r="G3441">
        <v>4.0000000000000001E-3</v>
      </c>
      <c r="H3441" s="2" t="str">
        <f t="shared" si="53"/>
        <v>EG_BIOMASSNR</v>
      </c>
    </row>
    <row r="3442" spans="1:8" x14ac:dyDescent="0.25">
      <c r="A3442" t="s">
        <v>7</v>
      </c>
      <c r="B3442" t="s">
        <v>6</v>
      </c>
      <c r="C3442" t="s">
        <v>12</v>
      </c>
      <c r="D3442" t="s">
        <v>359</v>
      </c>
      <c r="E3442">
        <v>2026</v>
      </c>
      <c r="F3442">
        <v>4.0000000000000001E-3</v>
      </c>
      <c r="G3442">
        <v>4.0000000000000001E-3</v>
      </c>
      <c r="H3442" s="2" t="str">
        <f t="shared" si="53"/>
        <v>EG_BIOMASSNR</v>
      </c>
    </row>
    <row r="3443" spans="1:8" x14ac:dyDescent="0.25">
      <c r="A3443" t="s">
        <v>7</v>
      </c>
      <c r="B3443" t="s">
        <v>6</v>
      </c>
      <c r="C3443" t="s">
        <v>12</v>
      </c>
      <c r="D3443" t="s">
        <v>359</v>
      </c>
      <c r="E3443">
        <v>2027</v>
      </c>
      <c r="F3443">
        <v>4.0000000000000001E-3</v>
      </c>
      <c r="G3443">
        <v>4.0000000000000001E-3</v>
      </c>
      <c r="H3443" s="2" t="str">
        <f t="shared" si="53"/>
        <v>EG_BIOMASSNR</v>
      </c>
    </row>
    <row r="3444" spans="1:8" x14ac:dyDescent="0.25">
      <c r="A3444" t="s">
        <v>7</v>
      </c>
      <c r="B3444" t="s">
        <v>6</v>
      </c>
      <c r="C3444" t="s">
        <v>12</v>
      </c>
      <c r="D3444" t="s">
        <v>359</v>
      </c>
      <c r="E3444">
        <v>2028</v>
      </c>
      <c r="F3444">
        <v>4.0000000000000001E-3</v>
      </c>
      <c r="G3444">
        <v>4.0000000000000001E-3</v>
      </c>
      <c r="H3444" s="2" t="str">
        <f t="shared" si="53"/>
        <v>EG_BIOMASSNR</v>
      </c>
    </row>
    <row r="3445" spans="1:8" x14ac:dyDescent="0.25">
      <c r="A3445" t="s">
        <v>7</v>
      </c>
      <c r="B3445" t="s">
        <v>6</v>
      </c>
      <c r="C3445" t="s">
        <v>12</v>
      </c>
      <c r="D3445" t="s">
        <v>359</v>
      </c>
      <c r="E3445">
        <v>2029</v>
      </c>
      <c r="F3445">
        <v>4.0000000000000001E-3</v>
      </c>
      <c r="G3445">
        <v>4.0000000000000001E-3</v>
      </c>
      <c r="H3445" s="2" t="str">
        <f t="shared" si="53"/>
        <v>EG_BIOMASSNR</v>
      </c>
    </row>
    <row r="3446" spans="1:8" x14ac:dyDescent="0.25">
      <c r="A3446" t="s">
        <v>7</v>
      </c>
      <c r="B3446" t="s">
        <v>6</v>
      </c>
      <c r="C3446" t="s">
        <v>12</v>
      </c>
      <c r="D3446" t="s">
        <v>359</v>
      </c>
      <c r="E3446">
        <v>2030</v>
      </c>
      <c r="F3446">
        <v>4.0000000000000001E-3</v>
      </c>
      <c r="G3446">
        <v>4.0000000000000001E-3</v>
      </c>
      <c r="H3446" s="2" t="str">
        <f t="shared" si="53"/>
        <v>EG_BIOMASSNR</v>
      </c>
    </row>
    <row r="3447" spans="1:8" x14ac:dyDescent="0.25">
      <c r="A3447" t="s">
        <v>7</v>
      </c>
      <c r="B3447" t="s">
        <v>6</v>
      </c>
      <c r="C3447" t="s">
        <v>12</v>
      </c>
      <c r="D3447" t="s">
        <v>359</v>
      </c>
      <c r="E3447">
        <v>2031</v>
      </c>
      <c r="F3447">
        <v>4.0000000000000001E-3</v>
      </c>
      <c r="G3447">
        <v>4.0000000000000001E-3</v>
      </c>
      <c r="H3447" s="2" t="str">
        <f t="shared" si="53"/>
        <v>EG_BIOMASSNR</v>
      </c>
    </row>
    <row r="3448" spans="1:8" x14ac:dyDescent="0.25">
      <c r="A3448" t="s">
        <v>7</v>
      </c>
      <c r="B3448" t="s">
        <v>6</v>
      </c>
      <c r="C3448" t="s">
        <v>12</v>
      </c>
      <c r="D3448" t="s">
        <v>359</v>
      </c>
      <c r="E3448">
        <v>2032</v>
      </c>
      <c r="F3448">
        <v>4.0000000000000001E-3</v>
      </c>
      <c r="G3448">
        <v>0.01</v>
      </c>
      <c r="H3448" s="2" t="str">
        <f t="shared" si="53"/>
        <v>EG_BIOMASSNR</v>
      </c>
    </row>
    <row r="3449" spans="1:8" x14ac:dyDescent="0.25">
      <c r="A3449" t="s">
        <v>7</v>
      </c>
      <c r="B3449" t="s">
        <v>6</v>
      </c>
      <c r="C3449" t="s">
        <v>12</v>
      </c>
      <c r="D3449" t="s">
        <v>359</v>
      </c>
      <c r="E3449">
        <v>2033</v>
      </c>
      <c r="F3449">
        <v>0</v>
      </c>
      <c r="G3449">
        <v>0.02</v>
      </c>
      <c r="H3449" s="2" t="str">
        <f t="shared" si="53"/>
        <v>EG_BIOMASSNR</v>
      </c>
    </row>
    <row r="3450" spans="1:8" x14ac:dyDescent="0.25">
      <c r="A3450" t="s">
        <v>7</v>
      </c>
      <c r="B3450" t="s">
        <v>6</v>
      </c>
      <c r="C3450" t="s">
        <v>12</v>
      </c>
      <c r="D3450" t="s">
        <v>359</v>
      </c>
      <c r="E3450">
        <v>2034</v>
      </c>
      <c r="F3450">
        <v>0</v>
      </c>
      <c r="G3450">
        <v>0.02</v>
      </c>
      <c r="H3450" s="2" t="str">
        <f t="shared" si="53"/>
        <v>EG_BIOMASSNR</v>
      </c>
    </row>
    <row r="3451" spans="1:8" x14ac:dyDescent="0.25">
      <c r="A3451" t="s">
        <v>7</v>
      </c>
      <c r="B3451" t="s">
        <v>6</v>
      </c>
      <c r="C3451" t="s">
        <v>12</v>
      </c>
      <c r="D3451" t="s">
        <v>359</v>
      </c>
      <c r="E3451">
        <v>2035</v>
      </c>
      <c r="F3451">
        <v>0</v>
      </c>
      <c r="G3451">
        <v>0.02</v>
      </c>
      <c r="H3451" s="2" t="str">
        <f t="shared" si="53"/>
        <v>EG_BIOMASSNR</v>
      </c>
    </row>
    <row r="3452" spans="1:8" x14ac:dyDescent="0.25">
      <c r="A3452" t="s">
        <v>7</v>
      </c>
      <c r="B3452" t="s">
        <v>6</v>
      </c>
      <c r="C3452" t="s">
        <v>12</v>
      </c>
      <c r="D3452" t="s">
        <v>359</v>
      </c>
      <c r="E3452">
        <v>2036</v>
      </c>
      <c r="F3452">
        <v>0</v>
      </c>
      <c r="G3452">
        <v>0.02</v>
      </c>
      <c r="H3452" s="2" t="str">
        <f t="shared" si="53"/>
        <v>EG_BIOMASSNR</v>
      </c>
    </row>
    <row r="3453" spans="1:8" x14ac:dyDescent="0.25">
      <c r="A3453" t="s">
        <v>7</v>
      </c>
      <c r="B3453" t="s">
        <v>6</v>
      </c>
      <c r="C3453" t="s">
        <v>12</v>
      </c>
      <c r="D3453" t="s">
        <v>359</v>
      </c>
      <c r="E3453">
        <v>2037</v>
      </c>
      <c r="F3453">
        <v>0</v>
      </c>
      <c r="G3453">
        <v>0.02</v>
      </c>
      <c r="H3453" s="2" t="str">
        <f t="shared" si="53"/>
        <v>EG_BIOMASSNR</v>
      </c>
    </row>
    <row r="3454" spans="1:8" x14ac:dyDescent="0.25">
      <c r="A3454" t="s">
        <v>7</v>
      </c>
      <c r="B3454" t="s">
        <v>6</v>
      </c>
      <c r="C3454" t="s">
        <v>12</v>
      </c>
      <c r="D3454" t="s">
        <v>359</v>
      </c>
      <c r="E3454">
        <v>2038</v>
      </c>
      <c r="F3454">
        <v>0</v>
      </c>
      <c r="G3454">
        <v>0.02</v>
      </c>
      <c r="H3454" s="2" t="str">
        <f t="shared" si="53"/>
        <v>EG_BIOMASSNR</v>
      </c>
    </row>
    <row r="3455" spans="1:8" x14ac:dyDescent="0.25">
      <c r="A3455" t="s">
        <v>7</v>
      </c>
      <c r="B3455" t="s">
        <v>6</v>
      </c>
      <c r="C3455" t="s">
        <v>12</v>
      </c>
      <c r="D3455" t="s">
        <v>359</v>
      </c>
      <c r="E3455">
        <v>2039</v>
      </c>
      <c r="F3455">
        <v>0</v>
      </c>
      <c r="G3455">
        <v>0.02</v>
      </c>
      <c r="H3455" s="2" t="str">
        <f t="shared" si="53"/>
        <v>EG_BIOMASSNR</v>
      </c>
    </row>
    <row r="3456" spans="1:8" x14ac:dyDescent="0.25">
      <c r="A3456" t="s">
        <v>7</v>
      </c>
      <c r="B3456" t="s">
        <v>6</v>
      </c>
      <c r="C3456" t="s">
        <v>12</v>
      </c>
      <c r="D3456" t="s">
        <v>359</v>
      </c>
      <c r="E3456">
        <v>2040</v>
      </c>
      <c r="F3456">
        <v>0</v>
      </c>
      <c r="G3456">
        <v>0.02</v>
      </c>
      <c r="H3456" s="2" t="str">
        <f t="shared" si="53"/>
        <v>EG_BIOMASSNR</v>
      </c>
    </row>
    <row r="3457" spans="1:8" x14ac:dyDescent="0.25">
      <c r="A3457" t="s">
        <v>7</v>
      </c>
      <c r="B3457" t="s">
        <v>6</v>
      </c>
      <c r="C3457" t="s">
        <v>12</v>
      </c>
      <c r="D3457" t="s">
        <v>359</v>
      </c>
      <c r="E3457">
        <v>2041</v>
      </c>
      <c r="F3457">
        <v>0</v>
      </c>
      <c r="G3457">
        <v>0.02</v>
      </c>
      <c r="H3457" s="2" t="str">
        <f t="shared" si="53"/>
        <v>EG_BIOMASSNR</v>
      </c>
    </row>
    <row r="3458" spans="1:8" x14ac:dyDescent="0.25">
      <c r="A3458" t="s">
        <v>7</v>
      </c>
      <c r="B3458" t="s">
        <v>6</v>
      </c>
      <c r="C3458" t="s">
        <v>12</v>
      </c>
      <c r="D3458" t="s">
        <v>358</v>
      </c>
      <c r="E3458">
        <v>2024</v>
      </c>
      <c r="F3458">
        <v>1.0999999999999999E-2</v>
      </c>
      <c r="G3458">
        <v>1.0999999999999999E-2</v>
      </c>
      <c r="H3458" s="2" t="str">
        <f t="shared" si="53"/>
        <v>EG_BIOMASSNR</v>
      </c>
    </row>
    <row r="3459" spans="1:8" x14ac:dyDescent="0.25">
      <c r="A3459" t="s">
        <v>7</v>
      </c>
      <c r="B3459" t="s">
        <v>6</v>
      </c>
      <c r="C3459" t="s">
        <v>12</v>
      </c>
      <c r="D3459" t="s">
        <v>358</v>
      </c>
      <c r="E3459">
        <v>2025</v>
      </c>
      <c r="F3459">
        <v>1.0999999999999999E-2</v>
      </c>
      <c r="G3459">
        <v>1.0999999999999999E-2</v>
      </c>
      <c r="H3459" s="2" t="str">
        <f t="shared" ref="H3459:H3522" si="54">_xlfn.CONCAT(A3459,C3459)</f>
        <v>EG_BIOMASSNR</v>
      </c>
    </row>
    <row r="3460" spans="1:8" x14ac:dyDescent="0.25">
      <c r="A3460" t="s">
        <v>7</v>
      </c>
      <c r="B3460" t="s">
        <v>6</v>
      </c>
      <c r="C3460" t="s">
        <v>12</v>
      </c>
      <c r="D3460" t="s">
        <v>358</v>
      </c>
      <c r="E3460">
        <v>2026</v>
      </c>
      <c r="F3460">
        <v>1.0999999999999999E-2</v>
      </c>
      <c r="G3460">
        <v>1.0999999999999999E-2</v>
      </c>
      <c r="H3460" s="2" t="str">
        <f t="shared" si="54"/>
        <v>EG_BIOMASSNR</v>
      </c>
    </row>
    <row r="3461" spans="1:8" x14ac:dyDescent="0.25">
      <c r="A3461" t="s">
        <v>7</v>
      </c>
      <c r="B3461" t="s">
        <v>6</v>
      </c>
      <c r="C3461" t="s">
        <v>12</v>
      </c>
      <c r="D3461" t="s">
        <v>358</v>
      </c>
      <c r="E3461">
        <v>2027</v>
      </c>
      <c r="F3461">
        <v>1.0999999999999999E-2</v>
      </c>
      <c r="G3461">
        <v>1.0999999999999999E-2</v>
      </c>
      <c r="H3461" s="2" t="str">
        <f t="shared" si="54"/>
        <v>EG_BIOMASSNR</v>
      </c>
    </row>
    <row r="3462" spans="1:8" x14ac:dyDescent="0.25">
      <c r="A3462" t="s">
        <v>7</v>
      </c>
      <c r="B3462" t="s">
        <v>6</v>
      </c>
      <c r="C3462" t="s">
        <v>12</v>
      </c>
      <c r="D3462" t="s">
        <v>358</v>
      </c>
      <c r="E3462">
        <v>2028</v>
      </c>
      <c r="F3462">
        <v>1.2E-2</v>
      </c>
      <c r="G3462">
        <v>1.2E-2</v>
      </c>
      <c r="H3462" s="2" t="str">
        <f t="shared" si="54"/>
        <v>EG_BIOMASSNR</v>
      </c>
    </row>
    <row r="3463" spans="1:8" x14ac:dyDescent="0.25">
      <c r="A3463" t="s">
        <v>7</v>
      </c>
      <c r="B3463" t="s">
        <v>6</v>
      </c>
      <c r="C3463" t="s">
        <v>12</v>
      </c>
      <c r="D3463" t="s">
        <v>358</v>
      </c>
      <c r="E3463">
        <v>2029</v>
      </c>
      <c r="F3463">
        <v>1.2E-2</v>
      </c>
      <c r="G3463">
        <v>1.2E-2</v>
      </c>
      <c r="H3463" s="2" t="str">
        <f t="shared" si="54"/>
        <v>EG_BIOMASSNR</v>
      </c>
    </row>
    <row r="3464" spans="1:8" x14ac:dyDescent="0.25">
      <c r="A3464" t="s">
        <v>7</v>
      </c>
      <c r="B3464" t="s">
        <v>6</v>
      </c>
      <c r="C3464" t="s">
        <v>12</v>
      </c>
      <c r="D3464" t="s">
        <v>358</v>
      </c>
      <c r="E3464">
        <v>2030</v>
      </c>
      <c r="F3464">
        <v>1.2E-2</v>
      </c>
      <c r="G3464">
        <v>1.2E-2</v>
      </c>
      <c r="H3464" s="2" t="str">
        <f t="shared" si="54"/>
        <v>EG_BIOMASSNR</v>
      </c>
    </row>
    <row r="3465" spans="1:8" x14ac:dyDescent="0.25">
      <c r="A3465" t="s">
        <v>7</v>
      </c>
      <c r="B3465" t="s">
        <v>6</v>
      </c>
      <c r="C3465" t="s">
        <v>12</v>
      </c>
      <c r="D3465" t="s">
        <v>358</v>
      </c>
      <c r="E3465">
        <v>2031</v>
      </c>
      <c r="F3465">
        <v>1.2E-2</v>
      </c>
      <c r="G3465">
        <v>1.2E-2</v>
      </c>
      <c r="H3465" s="2" t="str">
        <f t="shared" si="54"/>
        <v>EG_BIOMASSNR</v>
      </c>
    </row>
    <row r="3466" spans="1:8" x14ac:dyDescent="0.25">
      <c r="A3466" t="s">
        <v>7</v>
      </c>
      <c r="B3466" t="s">
        <v>6</v>
      </c>
      <c r="C3466" t="s">
        <v>12</v>
      </c>
      <c r="D3466" t="s">
        <v>358</v>
      </c>
      <c r="E3466">
        <v>2032</v>
      </c>
      <c r="F3466">
        <v>1.2E-2</v>
      </c>
      <c r="G3466">
        <v>1.2E-2</v>
      </c>
      <c r="H3466" s="2" t="str">
        <f t="shared" si="54"/>
        <v>EG_BIOMASSNR</v>
      </c>
    </row>
    <row r="3467" spans="1:8" x14ac:dyDescent="0.25">
      <c r="A3467" t="s">
        <v>7</v>
      </c>
      <c r="B3467" t="s">
        <v>6</v>
      </c>
      <c r="C3467" t="s">
        <v>12</v>
      </c>
      <c r="D3467" t="s">
        <v>358</v>
      </c>
      <c r="E3467">
        <v>2033</v>
      </c>
      <c r="F3467">
        <v>0</v>
      </c>
      <c r="G3467">
        <v>8.0000000000000002E-3</v>
      </c>
      <c r="H3467" s="2" t="str">
        <f t="shared" si="54"/>
        <v>EG_BIOMASSNR</v>
      </c>
    </row>
    <row r="3468" spans="1:8" x14ac:dyDescent="0.25">
      <c r="A3468" t="s">
        <v>7</v>
      </c>
      <c r="B3468" t="s">
        <v>6</v>
      </c>
      <c r="C3468" t="s">
        <v>12</v>
      </c>
      <c r="D3468" t="s">
        <v>358</v>
      </c>
      <c r="E3468">
        <v>2034</v>
      </c>
      <c r="F3468">
        <v>0</v>
      </c>
      <c r="G3468">
        <v>8.0000000000000002E-3</v>
      </c>
      <c r="H3468" s="2" t="str">
        <f t="shared" si="54"/>
        <v>EG_BIOMASSNR</v>
      </c>
    </row>
    <row r="3469" spans="1:8" x14ac:dyDescent="0.25">
      <c r="A3469" t="s">
        <v>7</v>
      </c>
      <c r="B3469" t="s">
        <v>6</v>
      </c>
      <c r="C3469" t="s">
        <v>12</v>
      </c>
      <c r="D3469" t="s">
        <v>358</v>
      </c>
      <c r="E3469">
        <v>2035</v>
      </c>
      <c r="F3469">
        <v>0</v>
      </c>
      <c r="G3469">
        <v>8.0000000000000002E-3</v>
      </c>
      <c r="H3469" s="2" t="str">
        <f t="shared" si="54"/>
        <v>EG_BIOMASSNR</v>
      </c>
    </row>
    <row r="3470" spans="1:8" x14ac:dyDescent="0.25">
      <c r="A3470" t="s">
        <v>7</v>
      </c>
      <c r="B3470" t="s">
        <v>6</v>
      </c>
      <c r="C3470" t="s">
        <v>12</v>
      </c>
      <c r="D3470" t="s">
        <v>358</v>
      </c>
      <c r="E3470">
        <v>2036</v>
      </c>
      <c r="F3470">
        <v>0</v>
      </c>
      <c r="G3470">
        <v>8.0000000000000002E-3</v>
      </c>
      <c r="H3470" s="2" t="str">
        <f t="shared" si="54"/>
        <v>EG_BIOMASSNR</v>
      </c>
    </row>
    <row r="3471" spans="1:8" x14ac:dyDescent="0.25">
      <c r="A3471" t="s">
        <v>7</v>
      </c>
      <c r="B3471" t="s">
        <v>6</v>
      </c>
      <c r="C3471" t="s">
        <v>12</v>
      </c>
      <c r="D3471" t="s">
        <v>358</v>
      </c>
      <c r="E3471">
        <v>2037</v>
      </c>
      <c r="F3471">
        <v>0</v>
      </c>
      <c r="G3471">
        <v>8.0000000000000002E-3</v>
      </c>
      <c r="H3471" s="2" t="str">
        <f t="shared" si="54"/>
        <v>EG_BIOMASSNR</v>
      </c>
    </row>
    <row r="3472" spans="1:8" x14ac:dyDescent="0.25">
      <c r="A3472" t="s">
        <v>7</v>
      </c>
      <c r="B3472" t="s">
        <v>6</v>
      </c>
      <c r="C3472" t="s">
        <v>12</v>
      </c>
      <c r="D3472" t="s">
        <v>358</v>
      </c>
      <c r="E3472">
        <v>2038</v>
      </c>
      <c r="F3472">
        <v>0</v>
      </c>
      <c r="G3472">
        <v>8.0000000000000002E-3</v>
      </c>
      <c r="H3472" s="2" t="str">
        <f t="shared" si="54"/>
        <v>EG_BIOMASSNR</v>
      </c>
    </row>
    <row r="3473" spans="1:8" x14ac:dyDescent="0.25">
      <c r="A3473" t="s">
        <v>7</v>
      </c>
      <c r="B3473" t="s">
        <v>6</v>
      </c>
      <c r="C3473" t="s">
        <v>12</v>
      </c>
      <c r="D3473" t="s">
        <v>358</v>
      </c>
      <c r="E3473">
        <v>2039</v>
      </c>
      <c r="F3473">
        <v>0</v>
      </c>
      <c r="G3473">
        <v>8.0000000000000002E-3</v>
      </c>
      <c r="H3473" s="2" t="str">
        <f t="shared" si="54"/>
        <v>EG_BIOMASSNR</v>
      </c>
    </row>
    <row r="3474" spans="1:8" x14ac:dyDescent="0.25">
      <c r="A3474" t="s">
        <v>7</v>
      </c>
      <c r="B3474" t="s">
        <v>6</v>
      </c>
      <c r="C3474" t="s">
        <v>12</v>
      </c>
      <c r="D3474" t="s">
        <v>358</v>
      </c>
      <c r="E3474">
        <v>2040</v>
      </c>
      <c r="F3474">
        <v>0</v>
      </c>
      <c r="G3474">
        <v>8.0000000000000002E-3</v>
      </c>
      <c r="H3474" s="2" t="str">
        <f t="shared" si="54"/>
        <v>EG_BIOMASSNR</v>
      </c>
    </row>
    <row r="3475" spans="1:8" x14ac:dyDescent="0.25">
      <c r="A3475" t="s">
        <v>7</v>
      </c>
      <c r="B3475" t="s">
        <v>6</v>
      </c>
      <c r="C3475" t="s">
        <v>12</v>
      </c>
      <c r="D3475" t="s">
        <v>358</v>
      </c>
      <c r="E3475">
        <v>2041</v>
      </c>
      <c r="F3475">
        <v>0</v>
      </c>
      <c r="G3475">
        <v>8.0000000000000002E-3</v>
      </c>
      <c r="H3475" s="2" t="str">
        <f t="shared" si="54"/>
        <v>EG_BIOMASSNR</v>
      </c>
    </row>
    <row r="3476" spans="1:8" x14ac:dyDescent="0.25">
      <c r="A3476" t="s">
        <v>7</v>
      </c>
      <c r="B3476" t="s">
        <v>6</v>
      </c>
      <c r="C3476" t="s">
        <v>12</v>
      </c>
      <c r="D3476" t="s">
        <v>357</v>
      </c>
      <c r="E3476">
        <v>2024</v>
      </c>
      <c r="F3476">
        <v>0</v>
      </c>
      <c r="G3476">
        <v>0</v>
      </c>
      <c r="H3476" s="2" t="str">
        <f t="shared" si="54"/>
        <v>EG_BIOMASSNR</v>
      </c>
    </row>
    <row r="3477" spans="1:8" x14ac:dyDescent="0.25">
      <c r="A3477" t="s">
        <v>7</v>
      </c>
      <c r="B3477" t="s">
        <v>6</v>
      </c>
      <c r="C3477" t="s">
        <v>12</v>
      </c>
      <c r="D3477" t="s">
        <v>357</v>
      </c>
      <c r="E3477">
        <v>2025</v>
      </c>
      <c r="F3477">
        <v>0</v>
      </c>
      <c r="G3477">
        <v>0</v>
      </c>
      <c r="H3477" s="2" t="str">
        <f t="shared" si="54"/>
        <v>EG_BIOMASSNR</v>
      </c>
    </row>
    <row r="3478" spans="1:8" x14ac:dyDescent="0.25">
      <c r="A3478" t="s">
        <v>7</v>
      </c>
      <c r="B3478" t="s">
        <v>6</v>
      </c>
      <c r="C3478" t="s">
        <v>12</v>
      </c>
      <c r="D3478" t="s">
        <v>357</v>
      </c>
      <c r="E3478">
        <v>2026</v>
      </c>
      <c r="F3478">
        <v>0</v>
      </c>
      <c r="G3478">
        <v>0</v>
      </c>
      <c r="H3478" s="2" t="str">
        <f t="shared" si="54"/>
        <v>EG_BIOMASSNR</v>
      </c>
    </row>
    <row r="3479" spans="1:8" x14ac:dyDescent="0.25">
      <c r="A3479" t="s">
        <v>7</v>
      </c>
      <c r="B3479" t="s">
        <v>6</v>
      </c>
      <c r="C3479" t="s">
        <v>12</v>
      </c>
      <c r="D3479" t="s">
        <v>357</v>
      </c>
      <c r="E3479">
        <v>2027</v>
      </c>
      <c r="F3479">
        <v>0</v>
      </c>
      <c r="G3479">
        <v>0</v>
      </c>
      <c r="H3479" s="2" t="str">
        <f t="shared" si="54"/>
        <v>EG_BIOMASSNR</v>
      </c>
    </row>
    <row r="3480" spans="1:8" x14ac:dyDescent="0.25">
      <c r="A3480" t="s">
        <v>7</v>
      </c>
      <c r="B3480" t="s">
        <v>6</v>
      </c>
      <c r="C3480" t="s">
        <v>12</v>
      </c>
      <c r="D3480" t="s">
        <v>357</v>
      </c>
      <c r="E3480">
        <v>2028</v>
      </c>
      <c r="F3480">
        <v>0</v>
      </c>
      <c r="G3480">
        <v>0</v>
      </c>
      <c r="H3480" s="2" t="str">
        <f t="shared" si="54"/>
        <v>EG_BIOMASSNR</v>
      </c>
    </row>
    <row r="3481" spans="1:8" x14ac:dyDescent="0.25">
      <c r="A3481" t="s">
        <v>7</v>
      </c>
      <c r="B3481" t="s">
        <v>6</v>
      </c>
      <c r="C3481" t="s">
        <v>12</v>
      </c>
      <c r="D3481" t="s">
        <v>357</v>
      </c>
      <c r="E3481">
        <v>2029</v>
      </c>
      <c r="F3481">
        <v>0</v>
      </c>
      <c r="G3481">
        <v>0</v>
      </c>
      <c r="H3481" s="2" t="str">
        <f t="shared" si="54"/>
        <v>EG_BIOMASSNR</v>
      </c>
    </row>
    <row r="3482" spans="1:8" x14ac:dyDescent="0.25">
      <c r="A3482" t="s">
        <v>7</v>
      </c>
      <c r="B3482" t="s">
        <v>6</v>
      </c>
      <c r="C3482" t="s">
        <v>12</v>
      </c>
      <c r="D3482" t="s">
        <v>357</v>
      </c>
      <c r="E3482">
        <v>2030</v>
      </c>
      <c r="F3482">
        <v>0</v>
      </c>
      <c r="G3482">
        <v>0</v>
      </c>
      <c r="H3482" s="2" t="str">
        <f t="shared" si="54"/>
        <v>EG_BIOMASSNR</v>
      </c>
    </row>
    <row r="3483" spans="1:8" x14ac:dyDescent="0.25">
      <c r="A3483" t="s">
        <v>7</v>
      </c>
      <c r="B3483" t="s">
        <v>6</v>
      </c>
      <c r="C3483" t="s">
        <v>12</v>
      </c>
      <c r="D3483" t="s">
        <v>357</v>
      </c>
      <c r="E3483">
        <v>2031</v>
      </c>
      <c r="F3483">
        <v>0</v>
      </c>
      <c r="G3483">
        <v>5.0000000000000001E-3</v>
      </c>
      <c r="H3483" s="2" t="str">
        <f t="shared" si="54"/>
        <v>EG_BIOMASSNR</v>
      </c>
    </row>
    <row r="3484" spans="1:8" x14ac:dyDescent="0.25">
      <c r="A3484" t="s">
        <v>7</v>
      </c>
      <c r="B3484" t="s">
        <v>6</v>
      </c>
      <c r="C3484" t="s">
        <v>12</v>
      </c>
      <c r="D3484" t="s">
        <v>357</v>
      </c>
      <c r="E3484">
        <v>2032</v>
      </c>
      <c r="F3484">
        <v>0</v>
      </c>
      <c r="G3484">
        <v>1.2E-2</v>
      </c>
      <c r="H3484" s="2" t="str">
        <f t="shared" si="54"/>
        <v>EG_BIOMASSNR</v>
      </c>
    </row>
    <row r="3485" spans="1:8" x14ac:dyDescent="0.25">
      <c r="A3485" t="s">
        <v>7</v>
      </c>
      <c r="B3485" t="s">
        <v>6</v>
      </c>
      <c r="C3485" t="s">
        <v>12</v>
      </c>
      <c r="D3485" t="s">
        <v>357</v>
      </c>
      <c r="E3485">
        <v>2033</v>
      </c>
      <c r="F3485">
        <v>0</v>
      </c>
      <c r="G3485">
        <v>2.4E-2</v>
      </c>
      <c r="H3485" s="2" t="str">
        <f t="shared" si="54"/>
        <v>EG_BIOMASSNR</v>
      </c>
    </row>
    <row r="3486" spans="1:8" x14ac:dyDescent="0.25">
      <c r="A3486" t="s">
        <v>7</v>
      </c>
      <c r="B3486" t="s">
        <v>6</v>
      </c>
      <c r="C3486" t="s">
        <v>12</v>
      </c>
      <c r="D3486" t="s">
        <v>357</v>
      </c>
      <c r="E3486">
        <v>2034</v>
      </c>
      <c r="F3486">
        <v>0</v>
      </c>
      <c r="G3486">
        <v>2.4E-2</v>
      </c>
      <c r="H3486" s="2" t="str">
        <f t="shared" si="54"/>
        <v>EG_BIOMASSNR</v>
      </c>
    </row>
    <row r="3487" spans="1:8" x14ac:dyDescent="0.25">
      <c r="A3487" t="s">
        <v>7</v>
      </c>
      <c r="B3487" t="s">
        <v>6</v>
      </c>
      <c r="C3487" t="s">
        <v>12</v>
      </c>
      <c r="D3487" t="s">
        <v>357</v>
      </c>
      <c r="E3487">
        <v>2035</v>
      </c>
      <c r="F3487">
        <v>0</v>
      </c>
      <c r="G3487">
        <v>2.4E-2</v>
      </c>
      <c r="H3487" s="2" t="str">
        <f t="shared" si="54"/>
        <v>EG_BIOMASSNR</v>
      </c>
    </row>
    <row r="3488" spans="1:8" x14ac:dyDescent="0.25">
      <c r="A3488" t="s">
        <v>7</v>
      </c>
      <c r="B3488" t="s">
        <v>6</v>
      </c>
      <c r="C3488" t="s">
        <v>12</v>
      </c>
      <c r="D3488" t="s">
        <v>357</v>
      </c>
      <c r="E3488">
        <v>2036</v>
      </c>
      <c r="F3488">
        <v>0</v>
      </c>
      <c r="G3488">
        <v>2.4E-2</v>
      </c>
      <c r="H3488" s="2" t="str">
        <f t="shared" si="54"/>
        <v>EG_BIOMASSNR</v>
      </c>
    </row>
    <row r="3489" spans="1:8" x14ac:dyDescent="0.25">
      <c r="A3489" t="s">
        <v>7</v>
      </c>
      <c r="B3489" t="s">
        <v>6</v>
      </c>
      <c r="C3489" t="s">
        <v>12</v>
      </c>
      <c r="D3489" t="s">
        <v>357</v>
      </c>
      <c r="E3489">
        <v>2037</v>
      </c>
      <c r="F3489">
        <v>0</v>
      </c>
      <c r="G3489">
        <v>2.4E-2</v>
      </c>
      <c r="H3489" s="2" t="str">
        <f t="shared" si="54"/>
        <v>EG_BIOMASSNR</v>
      </c>
    </row>
    <row r="3490" spans="1:8" x14ac:dyDescent="0.25">
      <c r="A3490" t="s">
        <v>7</v>
      </c>
      <c r="B3490" t="s">
        <v>6</v>
      </c>
      <c r="C3490" t="s">
        <v>12</v>
      </c>
      <c r="D3490" t="s">
        <v>357</v>
      </c>
      <c r="E3490">
        <v>2038</v>
      </c>
      <c r="F3490">
        <v>0</v>
      </c>
      <c r="G3490">
        <v>2.4E-2</v>
      </c>
      <c r="H3490" s="2" t="str">
        <f t="shared" si="54"/>
        <v>EG_BIOMASSNR</v>
      </c>
    </row>
    <row r="3491" spans="1:8" x14ac:dyDescent="0.25">
      <c r="A3491" t="s">
        <v>7</v>
      </c>
      <c r="B3491" t="s">
        <v>6</v>
      </c>
      <c r="C3491" t="s">
        <v>12</v>
      </c>
      <c r="D3491" t="s">
        <v>357</v>
      </c>
      <c r="E3491">
        <v>2039</v>
      </c>
      <c r="F3491">
        <v>0</v>
      </c>
      <c r="G3491">
        <v>2.4E-2</v>
      </c>
      <c r="H3491" s="2" t="str">
        <f t="shared" si="54"/>
        <v>EG_BIOMASSNR</v>
      </c>
    </row>
    <row r="3492" spans="1:8" x14ac:dyDescent="0.25">
      <c r="A3492" t="s">
        <v>7</v>
      </c>
      <c r="B3492" t="s">
        <v>6</v>
      </c>
      <c r="C3492" t="s">
        <v>12</v>
      </c>
      <c r="D3492" t="s">
        <v>357</v>
      </c>
      <c r="E3492">
        <v>2040</v>
      </c>
      <c r="F3492">
        <v>0</v>
      </c>
      <c r="G3492">
        <v>2.4E-2</v>
      </c>
      <c r="H3492" s="2" t="str">
        <f t="shared" si="54"/>
        <v>EG_BIOMASSNR</v>
      </c>
    </row>
    <row r="3493" spans="1:8" x14ac:dyDescent="0.25">
      <c r="A3493" t="s">
        <v>7</v>
      </c>
      <c r="B3493" t="s">
        <v>6</v>
      </c>
      <c r="C3493" t="s">
        <v>12</v>
      </c>
      <c r="D3493" t="s">
        <v>357</v>
      </c>
      <c r="E3493">
        <v>2041</v>
      </c>
      <c r="F3493">
        <v>0</v>
      </c>
      <c r="G3493">
        <v>2.4E-2</v>
      </c>
      <c r="H3493" s="2" t="str">
        <f t="shared" si="54"/>
        <v>EG_BIOMASSNR</v>
      </c>
    </row>
    <row r="3494" spans="1:8" x14ac:dyDescent="0.25">
      <c r="A3494" t="s">
        <v>7</v>
      </c>
      <c r="B3494" t="s">
        <v>6</v>
      </c>
      <c r="C3494" t="s">
        <v>12</v>
      </c>
      <c r="D3494" t="s">
        <v>356</v>
      </c>
      <c r="E3494">
        <v>2024</v>
      </c>
      <c r="F3494">
        <v>0</v>
      </c>
      <c r="G3494">
        <v>0</v>
      </c>
      <c r="H3494" s="2" t="str">
        <f t="shared" si="54"/>
        <v>EG_BIOMASSNR</v>
      </c>
    </row>
    <row r="3495" spans="1:8" x14ac:dyDescent="0.25">
      <c r="A3495" t="s">
        <v>7</v>
      </c>
      <c r="B3495" t="s">
        <v>6</v>
      </c>
      <c r="C3495" t="s">
        <v>12</v>
      </c>
      <c r="D3495" t="s">
        <v>356</v>
      </c>
      <c r="E3495">
        <v>2025</v>
      </c>
      <c r="F3495">
        <v>0</v>
      </c>
      <c r="G3495">
        <v>0</v>
      </c>
      <c r="H3495" s="2" t="str">
        <f t="shared" si="54"/>
        <v>EG_BIOMASSNR</v>
      </c>
    </row>
    <row r="3496" spans="1:8" x14ac:dyDescent="0.25">
      <c r="A3496" t="s">
        <v>7</v>
      </c>
      <c r="B3496" t="s">
        <v>6</v>
      </c>
      <c r="C3496" t="s">
        <v>12</v>
      </c>
      <c r="D3496" t="s">
        <v>356</v>
      </c>
      <c r="E3496">
        <v>2026</v>
      </c>
      <c r="F3496">
        <v>0</v>
      </c>
      <c r="G3496">
        <v>0</v>
      </c>
      <c r="H3496" s="2" t="str">
        <f t="shared" si="54"/>
        <v>EG_BIOMASSNR</v>
      </c>
    </row>
    <row r="3497" spans="1:8" x14ac:dyDescent="0.25">
      <c r="A3497" t="s">
        <v>7</v>
      </c>
      <c r="B3497" t="s">
        <v>6</v>
      </c>
      <c r="C3497" t="s">
        <v>12</v>
      </c>
      <c r="D3497" t="s">
        <v>356</v>
      </c>
      <c r="E3497">
        <v>2027</v>
      </c>
      <c r="F3497">
        <v>0</v>
      </c>
      <c r="G3497">
        <v>0</v>
      </c>
      <c r="H3497" s="2" t="str">
        <f t="shared" si="54"/>
        <v>EG_BIOMASSNR</v>
      </c>
    </row>
    <row r="3498" spans="1:8" x14ac:dyDescent="0.25">
      <c r="A3498" t="s">
        <v>7</v>
      </c>
      <c r="B3498" t="s">
        <v>6</v>
      </c>
      <c r="C3498" t="s">
        <v>12</v>
      </c>
      <c r="D3498" t="s">
        <v>356</v>
      </c>
      <c r="E3498">
        <v>2028</v>
      </c>
      <c r="F3498">
        <v>0</v>
      </c>
      <c r="G3498">
        <v>0</v>
      </c>
      <c r="H3498" s="2" t="str">
        <f t="shared" si="54"/>
        <v>EG_BIOMASSNR</v>
      </c>
    </row>
    <row r="3499" spans="1:8" x14ac:dyDescent="0.25">
      <c r="A3499" t="s">
        <v>7</v>
      </c>
      <c r="B3499" t="s">
        <v>6</v>
      </c>
      <c r="C3499" t="s">
        <v>12</v>
      </c>
      <c r="D3499" t="s">
        <v>356</v>
      </c>
      <c r="E3499">
        <v>2029</v>
      </c>
      <c r="F3499">
        <v>0</v>
      </c>
      <c r="G3499">
        <v>0</v>
      </c>
      <c r="H3499" s="2" t="str">
        <f t="shared" si="54"/>
        <v>EG_BIOMASSNR</v>
      </c>
    </row>
    <row r="3500" spans="1:8" x14ac:dyDescent="0.25">
      <c r="A3500" t="s">
        <v>7</v>
      </c>
      <c r="B3500" t="s">
        <v>6</v>
      </c>
      <c r="C3500" t="s">
        <v>12</v>
      </c>
      <c r="D3500" t="s">
        <v>356</v>
      </c>
      <c r="E3500">
        <v>2030</v>
      </c>
      <c r="F3500">
        <v>0</v>
      </c>
      <c r="G3500">
        <v>0</v>
      </c>
      <c r="H3500" s="2" t="str">
        <f t="shared" si="54"/>
        <v>EG_BIOMASSNR</v>
      </c>
    </row>
    <row r="3501" spans="1:8" x14ac:dyDescent="0.25">
      <c r="A3501" t="s">
        <v>7</v>
      </c>
      <c r="B3501" t="s">
        <v>6</v>
      </c>
      <c r="C3501" t="s">
        <v>12</v>
      </c>
      <c r="D3501" t="s">
        <v>356</v>
      </c>
      <c r="E3501">
        <v>2031</v>
      </c>
      <c r="F3501">
        <v>0</v>
      </c>
      <c r="G3501">
        <v>0</v>
      </c>
      <c r="H3501" s="2" t="str">
        <f t="shared" si="54"/>
        <v>EG_BIOMASSNR</v>
      </c>
    </row>
    <row r="3502" spans="1:8" x14ac:dyDescent="0.25">
      <c r="A3502" t="s">
        <v>7</v>
      </c>
      <c r="B3502" t="s">
        <v>6</v>
      </c>
      <c r="C3502" t="s">
        <v>12</v>
      </c>
      <c r="D3502" t="s">
        <v>356</v>
      </c>
      <c r="E3502">
        <v>2032</v>
      </c>
      <c r="F3502">
        <v>0</v>
      </c>
      <c r="G3502">
        <v>0</v>
      </c>
      <c r="H3502" s="2" t="str">
        <f t="shared" si="54"/>
        <v>EG_BIOMASSNR</v>
      </c>
    </row>
    <row r="3503" spans="1:8" x14ac:dyDescent="0.25">
      <c r="A3503" t="s">
        <v>7</v>
      </c>
      <c r="B3503" t="s">
        <v>6</v>
      </c>
      <c r="C3503" t="s">
        <v>12</v>
      </c>
      <c r="D3503" t="s">
        <v>356</v>
      </c>
      <c r="E3503">
        <v>2033</v>
      </c>
      <c r="F3503">
        <v>0</v>
      </c>
      <c r="G3503">
        <v>1E-3</v>
      </c>
      <c r="H3503" s="2" t="str">
        <f t="shared" si="54"/>
        <v>EG_BIOMASSNR</v>
      </c>
    </row>
    <row r="3504" spans="1:8" x14ac:dyDescent="0.25">
      <c r="A3504" t="s">
        <v>7</v>
      </c>
      <c r="B3504" t="s">
        <v>6</v>
      </c>
      <c r="C3504" t="s">
        <v>12</v>
      </c>
      <c r="D3504" t="s">
        <v>356</v>
      </c>
      <c r="E3504">
        <v>2034</v>
      </c>
      <c r="F3504">
        <v>0</v>
      </c>
      <c r="G3504">
        <v>1E-3</v>
      </c>
      <c r="H3504" s="2" t="str">
        <f t="shared" si="54"/>
        <v>EG_BIOMASSNR</v>
      </c>
    </row>
    <row r="3505" spans="1:8" x14ac:dyDescent="0.25">
      <c r="A3505" t="s">
        <v>7</v>
      </c>
      <c r="B3505" t="s">
        <v>6</v>
      </c>
      <c r="C3505" t="s">
        <v>12</v>
      </c>
      <c r="D3505" t="s">
        <v>356</v>
      </c>
      <c r="E3505">
        <v>2035</v>
      </c>
      <c r="F3505">
        <v>0</v>
      </c>
      <c r="G3505">
        <v>1E-3</v>
      </c>
      <c r="H3505" s="2" t="str">
        <f t="shared" si="54"/>
        <v>EG_BIOMASSNR</v>
      </c>
    </row>
    <row r="3506" spans="1:8" x14ac:dyDescent="0.25">
      <c r="A3506" t="s">
        <v>7</v>
      </c>
      <c r="B3506" t="s">
        <v>6</v>
      </c>
      <c r="C3506" t="s">
        <v>12</v>
      </c>
      <c r="D3506" t="s">
        <v>356</v>
      </c>
      <c r="E3506">
        <v>2036</v>
      </c>
      <c r="F3506">
        <v>0</v>
      </c>
      <c r="G3506">
        <v>1E-3</v>
      </c>
      <c r="H3506" s="2" t="str">
        <f t="shared" si="54"/>
        <v>EG_BIOMASSNR</v>
      </c>
    </row>
    <row r="3507" spans="1:8" x14ac:dyDescent="0.25">
      <c r="A3507" t="s">
        <v>7</v>
      </c>
      <c r="B3507" t="s">
        <v>6</v>
      </c>
      <c r="C3507" t="s">
        <v>12</v>
      </c>
      <c r="D3507" t="s">
        <v>356</v>
      </c>
      <c r="E3507">
        <v>2037</v>
      </c>
      <c r="F3507">
        <v>0</v>
      </c>
      <c r="G3507">
        <v>1E-3</v>
      </c>
      <c r="H3507" s="2" t="str">
        <f t="shared" si="54"/>
        <v>EG_BIOMASSNR</v>
      </c>
    </row>
    <row r="3508" spans="1:8" x14ac:dyDescent="0.25">
      <c r="A3508" t="s">
        <v>7</v>
      </c>
      <c r="B3508" t="s">
        <v>6</v>
      </c>
      <c r="C3508" t="s">
        <v>12</v>
      </c>
      <c r="D3508" t="s">
        <v>356</v>
      </c>
      <c r="E3508">
        <v>2038</v>
      </c>
      <c r="F3508">
        <v>0</v>
      </c>
      <c r="G3508">
        <v>1E-3</v>
      </c>
      <c r="H3508" s="2" t="str">
        <f t="shared" si="54"/>
        <v>EG_BIOMASSNR</v>
      </c>
    </row>
    <row r="3509" spans="1:8" x14ac:dyDescent="0.25">
      <c r="A3509" t="s">
        <v>7</v>
      </c>
      <c r="B3509" t="s">
        <v>6</v>
      </c>
      <c r="C3509" t="s">
        <v>12</v>
      </c>
      <c r="D3509" t="s">
        <v>356</v>
      </c>
      <c r="E3509">
        <v>2039</v>
      </c>
      <c r="F3509">
        <v>0</v>
      </c>
      <c r="G3509">
        <v>1E-3</v>
      </c>
      <c r="H3509" s="2" t="str">
        <f t="shared" si="54"/>
        <v>EG_BIOMASSNR</v>
      </c>
    </row>
    <row r="3510" spans="1:8" x14ac:dyDescent="0.25">
      <c r="A3510" t="s">
        <v>7</v>
      </c>
      <c r="B3510" t="s">
        <v>6</v>
      </c>
      <c r="C3510" t="s">
        <v>12</v>
      </c>
      <c r="D3510" t="s">
        <v>356</v>
      </c>
      <c r="E3510">
        <v>2040</v>
      </c>
      <c r="F3510">
        <v>0</v>
      </c>
      <c r="G3510">
        <v>1E-3</v>
      </c>
      <c r="H3510" s="2" t="str">
        <f t="shared" si="54"/>
        <v>EG_BIOMASSNR</v>
      </c>
    </row>
    <row r="3511" spans="1:8" x14ac:dyDescent="0.25">
      <c r="A3511" t="s">
        <v>7</v>
      </c>
      <c r="B3511" t="s">
        <v>6</v>
      </c>
      <c r="C3511" t="s">
        <v>12</v>
      </c>
      <c r="D3511" t="s">
        <v>356</v>
      </c>
      <c r="E3511">
        <v>2041</v>
      </c>
      <c r="F3511">
        <v>0</v>
      </c>
      <c r="G3511">
        <v>1E-3</v>
      </c>
      <c r="H3511" s="2" t="str">
        <f t="shared" si="54"/>
        <v>EG_BIOMASSNR</v>
      </c>
    </row>
    <row r="3512" spans="1:8" x14ac:dyDescent="0.25">
      <c r="A3512" t="s">
        <v>7</v>
      </c>
      <c r="B3512" t="s">
        <v>6</v>
      </c>
      <c r="C3512" t="s">
        <v>12</v>
      </c>
      <c r="D3512" t="s">
        <v>355</v>
      </c>
      <c r="E3512">
        <v>2024</v>
      </c>
      <c r="F3512">
        <v>2.1999999999999999E-2</v>
      </c>
      <c r="G3512">
        <v>2.1999999999999999E-2</v>
      </c>
      <c r="H3512" s="2" t="str">
        <f t="shared" si="54"/>
        <v>EG_BIOMASSNR</v>
      </c>
    </row>
    <row r="3513" spans="1:8" x14ac:dyDescent="0.25">
      <c r="A3513" t="s">
        <v>7</v>
      </c>
      <c r="B3513" t="s">
        <v>6</v>
      </c>
      <c r="C3513" t="s">
        <v>12</v>
      </c>
      <c r="D3513" t="s">
        <v>355</v>
      </c>
      <c r="E3513">
        <v>2025</v>
      </c>
      <c r="F3513">
        <v>2.1999999999999999E-2</v>
      </c>
      <c r="G3513">
        <v>2.1999999999999999E-2</v>
      </c>
      <c r="H3513" s="2" t="str">
        <f t="shared" si="54"/>
        <v>EG_BIOMASSNR</v>
      </c>
    </row>
    <row r="3514" spans="1:8" x14ac:dyDescent="0.25">
      <c r="A3514" t="s">
        <v>7</v>
      </c>
      <c r="B3514" t="s">
        <v>6</v>
      </c>
      <c r="C3514" t="s">
        <v>12</v>
      </c>
      <c r="D3514" t="s">
        <v>355</v>
      </c>
      <c r="E3514">
        <v>2026</v>
      </c>
      <c r="F3514">
        <v>2.1999999999999999E-2</v>
      </c>
      <c r="G3514">
        <v>2.1999999999999999E-2</v>
      </c>
      <c r="H3514" s="2" t="str">
        <f t="shared" si="54"/>
        <v>EG_BIOMASSNR</v>
      </c>
    </row>
    <row r="3515" spans="1:8" x14ac:dyDescent="0.25">
      <c r="A3515" t="s">
        <v>7</v>
      </c>
      <c r="B3515" t="s">
        <v>6</v>
      </c>
      <c r="C3515" t="s">
        <v>12</v>
      </c>
      <c r="D3515" t="s">
        <v>355</v>
      </c>
      <c r="E3515">
        <v>2027</v>
      </c>
      <c r="F3515">
        <v>2.1999999999999999E-2</v>
      </c>
      <c r="G3515">
        <v>2.1999999999999999E-2</v>
      </c>
      <c r="H3515" s="2" t="str">
        <f t="shared" si="54"/>
        <v>EG_BIOMASSNR</v>
      </c>
    </row>
    <row r="3516" spans="1:8" x14ac:dyDescent="0.25">
      <c r="A3516" t="s">
        <v>7</v>
      </c>
      <c r="B3516" t="s">
        <v>6</v>
      </c>
      <c r="C3516" t="s">
        <v>12</v>
      </c>
      <c r="D3516" t="s">
        <v>355</v>
      </c>
      <c r="E3516">
        <v>2028</v>
      </c>
      <c r="F3516">
        <v>2.4E-2</v>
      </c>
      <c r="G3516">
        <v>2.4E-2</v>
      </c>
      <c r="H3516" s="2" t="str">
        <f t="shared" si="54"/>
        <v>EG_BIOMASSNR</v>
      </c>
    </row>
    <row r="3517" spans="1:8" x14ac:dyDescent="0.25">
      <c r="A3517" t="s">
        <v>7</v>
      </c>
      <c r="B3517" t="s">
        <v>6</v>
      </c>
      <c r="C3517" t="s">
        <v>12</v>
      </c>
      <c r="D3517" t="s">
        <v>355</v>
      </c>
      <c r="E3517">
        <v>2029</v>
      </c>
      <c r="F3517">
        <v>2.4E-2</v>
      </c>
      <c r="G3517">
        <v>2.4E-2</v>
      </c>
      <c r="H3517" s="2" t="str">
        <f t="shared" si="54"/>
        <v>EG_BIOMASSNR</v>
      </c>
    </row>
    <row r="3518" spans="1:8" x14ac:dyDescent="0.25">
      <c r="A3518" t="s">
        <v>7</v>
      </c>
      <c r="B3518" t="s">
        <v>6</v>
      </c>
      <c r="C3518" t="s">
        <v>12</v>
      </c>
      <c r="D3518" t="s">
        <v>355</v>
      </c>
      <c r="E3518">
        <v>2030</v>
      </c>
      <c r="F3518">
        <v>2.4E-2</v>
      </c>
      <c r="G3518">
        <v>2.4E-2</v>
      </c>
      <c r="H3518" s="2" t="str">
        <f t="shared" si="54"/>
        <v>EG_BIOMASSNR</v>
      </c>
    </row>
    <row r="3519" spans="1:8" x14ac:dyDescent="0.25">
      <c r="A3519" t="s">
        <v>7</v>
      </c>
      <c r="B3519" t="s">
        <v>6</v>
      </c>
      <c r="C3519" t="s">
        <v>12</v>
      </c>
      <c r="D3519" t="s">
        <v>355</v>
      </c>
      <c r="E3519">
        <v>2031</v>
      </c>
      <c r="F3519">
        <v>2.4E-2</v>
      </c>
      <c r="G3519">
        <v>2.4E-2</v>
      </c>
      <c r="H3519" s="2" t="str">
        <f t="shared" si="54"/>
        <v>EG_BIOMASSNR</v>
      </c>
    </row>
    <row r="3520" spans="1:8" x14ac:dyDescent="0.25">
      <c r="A3520" t="s">
        <v>7</v>
      </c>
      <c r="B3520" t="s">
        <v>6</v>
      </c>
      <c r="C3520" t="s">
        <v>12</v>
      </c>
      <c r="D3520" t="s">
        <v>355</v>
      </c>
      <c r="E3520">
        <v>2032</v>
      </c>
      <c r="F3520">
        <v>2.4E-2</v>
      </c>
      <c r="G3520">
        <v>2.4E-2</v>
      </c>
      <c r="H3520" s="2" t="str">
        <f t="shared" si="54"/>
        <v>EG_BIOMASSNR</v>
      </c>
    </row>
    <row r="3521" spans="1:8" x14ac:dyDescent="0.25">
      <c r="A3521" t="s">
        <v>7</v>
      </c>
      <c r="B3521" t="s">
        <v>6</v>
      </c>
      <c r="C3521" t="s">
        <v>12</v>
      </c>
      <c r="D3521" t="s">
        <v>355</v>
      </c>
      <c r="E3521">
        <v>2033</v>
      </c>
      <c r="F3521">
        <v>0</v>
      </c>
      <c r="G3521">
        <v>0</v>
      </c>
      <c r="H3521" s="2" t="str">
        <f t="shared" si="54"/>
        <v>EG_BIOMASSNR</v>
      </c>
    </row>
    <row r="3522" spans="1:8" x14ac:dyDescent="0.25">
      <c r="A3522" t="s">
        <v>7</v>
      </c>
      <c r="B3522" t="s">
        <v>6</v>
      </c>
      <c r="C3522" t="s">
        <v>12</v>
      </c>
      <c r="D3522" t="s">
        <v>355</v>
      </c>
      <c r="E3522">
        <v>2034</v>
      </c>
      <c r="F3522">
        <v>0</v>
      </c>
      <c r="G3522">
        <v>0</v>
      </c>
      <c r="H3522" s="2" t="str">
        <f t="shared" si="54"/>
        <v>EG_BIOMASSNR</v>
      </c>
    </row>
    <row r="3523" spans="1:8" x14ac:dyDescent="0.25">
      <c r="A3523" t="s">
        <v>7</v>
      </c>
      <c r="B3523" t="s">
        <v>6</v>
      </c>
      <c r="C3523" t="s">
        <v>12</v>
      </c>
      <c r="D3523" t="s">
        <v>355</v>
      </c>
      <c r="E3523">
        <v>2035</v>
      </c>
      <c r="F3523">
        <v>0</v>
      </c>
      <c r="G3523">
        <v>0</v>
      </c>
      <c r="H3523" s="2" t="str">
        <f t="shared" ref="H3523:H3586" si="55">_xlfn.CONCAT(A3523,C3523)</f>
        <v>EG_BIOMASSNR</v>
      </c>
    </row>
    <row r="3524" spans="1:8" x14ac:dyDescent="0.25">
      <c r="A3524" t="s">
        <v>7</v>
      </c>
      <c r="B3524" t="s">
        <v>6</v>
      </c>
      <c r="C3524" t="s">
        <v>12</v>
      </c>
      <c r="D3524" t="s">
        <v>355</v>
      </c>
      <c r="E3524">
        <v>2036</v>
      </c>
      <c r="F3524">
        <v>0</v>
      </c>
      <c r="G3524">
        <v>0</v>
      </c>
      <c r="H3524" s="2" t="str">
        <f t="shared" si="55"/>
        <v>EG_BIOMASSNR</v>
      </c>
    </row>
    <row r="3525" spans="1:8" x14ac:dyDescent="0.25">
      <c r="A3525" t="s">
        <v>7</v>
      </c>
      <c r="B3525" t="s">
        <v>6</v>
      </c>
      <c r="C3525" t="s">
        <v>12</v>
      </c>
      <c r="D3525" t="s">
        <v>355</v>
      </c>
      <c r="E3525">
        <v>2037</v>
      </c>
      <c r="F3525">
        <v>0</v>
      </c>
      <c r="G3525">
        <v>0</v>
      </c>
      <c r="H3525" s="2" t="str">
        <f t="shared" si="55"/>
        <v>EG_BIOMASSNR</v>
      </c>
    </row>
    <row r="3526" spans="1:8" x14ac:dyDescent="0.25">
      <c r="A3526" t="s">
        <v>7</v>
      </c>
      <c r="B3526" t="s">
        <v>6</v>
      </c>
      <c r="C3526" t="s">
        <v>12</v>
      </c>
      <c r="D3526" t="s">
        <v>355</v>
      </c>
      <c r="E3526">
        <v>2038</v>
      </c>
      <c r="F3526">
        <v>0</v>
      </c>
      <c r="G3526">
        <v>0</v>
      </c>
      <c r="H3526" s="2" t="str">
        <f t="shared" si="55"/>
        <v>EG_BIOMASSNR</v>
      </c>
    </row>
    <row r="3527" spans="1:8" x14ac:dyDescent="0.25">
      <c r="A3527" t="s">
        <v>7</v>
      </c>
      <c r="B3527" t="s">
        <v>6</v>
      </c>
      <c r="C3527" t="s">
        <v>12</v>
      </c>
      <c r="D3527" t="s">
        <v>355</v>
      </c>
      <c r="E3527">
        <v>2039</v>
      </c>
      <c r="F3527">
        <v>0</v>
      </c>
      <c r="G3527">
        <v>0</v>
      </c>
      <c r="H3527" s="2" t="str">
        <f t="shared" si="55"/>
        <v>EG_BIOMASSNR</v>
      </c>
    </row>
    <row r="3528" spans="1:8" x14ac:dyDescent="0.25">
      <c r="A3528" t="s">
        <v>7</v>
      </c>
      <c r="B3528" t="s">
        <v>6</v>
      </c>
      <c r="C3528" t="s">
        <v>12</v>
      </c>
      <c r="D3528" t="s">
        <v>355</v>
      </c>
      <c r="E3528">
        <v>2040</v>
      </c>
      <c r="F3528">
        <v>0</v>
      </c>
      <c r="G3528">
        <v>0</v>
      </c>
      <c r="H3528" s="2" t="str">
        <f t="shared" si="55"/>
        <v>EG_BIOMASSNR</v>
      </c>
    </row>
    <row r="3529" spans="1:8" x14ac:dyDescent="0.25">
      <c r="A3529" t="s">
        <v>7</v>
      </c>
      <c r="B3529" t="s">
        <v>6</v>
      </c>
      <c r="C3529" t="s">
        <v>12</v>
      </c>
      <c r="D3529" t="s">
        <v>355</v>
      </c>
      <c r="E3529">
        <v>2041</v>
      </c>
      <c r="F3529">
        <v>0</v>
      </c>
      <c r="G3529">
        <v>0</v>
      </c>
      <c r="H3529" s="2" t="str">
        <f t="shared" si="55"/>
        <v>EG_BIOMASSNR</v>
      </c>
    </row>
    <row r="3530" spans="1:8" x14ac:dyDescent="0.25">
      <c r="A3530" t="s">
        <v>7</v>
      </c>
      <c r="B3530" t="s">
        <v>6</v>
      </c>
      <c r="C3530" t="s">
        <v>12</v>
      </c>
      <c r="D3530" t="s">
        <v>354</v>
      </c>
      <c r="E3530">
        <v>2024</v>
      </c>
      <c r="F3530">
        <v>5.0000000000000001E-3</v>
      </c>
      <c r="G3530">
        <v>5.0000000000000001E-3</v>
      </c>
      <c r="H3530" s="2" t="str">
        <f t="shared" si="55"/>
        <v>EG_BIOMASSNR</v>
      </c>
    </row>
    <row r="3531" spans="1:8" x14ac:dyDescent="0.25">
      <c r="A3531" t="s">
        <v>7</v>
      </c>
      <c r="B3531" t="s">
        <v>6</v>
      </c>
      <c r="C3531" t="s">
        <v>12</v>
      </c>
      <c r="D3531" t="s">
        <v>354</v>
      </c>
      <c r="E3531">
        <v>2025</v>
      </c>
      <c r="F3531">
        <v>5.0000000000000001E-3</v>
      </c>
      <c r="G3531">
        <v>5.0000000000000001E-3</v>
      </c>
      <c r="H3531" s="2" t="str">
        <f t="shared" si="55"/>
        <v>EG_BIOMASSNR</v>
      </c>
    </row>
    <row r="3532" spans="1:8" x14ac:dyDescent="0.25">
      <c r="A3532" t="s">
        <v>7</v>
      </c>
      <c r="B3532" t="s">
        <v>6</v>
      </c>
      <c r="C3532" t="s">
        <v>12</v>
      </c>
      <c r="D3532" t="s">
        <v>354</v>
      </c>
      <c r="E3532">
        <v>2026</v>
      </c>
      <c r="F3532">
        <v>5.0000000000000001E-3</v>
      </c>
      <c r="G3532">
        <v>5.0000000000000001E-3</v>
      </c>
      <c r="H3532" s="2" t="str">
        <f t="shared" si="55"/>
        <v>EG_BIOMASSNR</v>
      </c>
    </row>
    <row r="3533" spans="1:8" x14ac:dyDescent="0.25">
      <c r="A3533" t="s">
        <v>7</v>
      </c>
      <c r="B3533" t="s">
        <v>6</v>
      </c>
      <c r="C3533" t="s">
        <v>12</v>
      </c>
      <c r="D3533" t="s">
        <v>354</v>
      </c>
      <c r="E3533">
        <v>2027</v>
      </c>
      <c r="F3533">
        <v>5.0000000000000001E-3</v>
      </c>
      <c r="G3533">
        <v>5.0000000000000001E-3</v>
      </c>
      <c r="H3533" s="2" t="str">
        <f t="shared" si="55"/>
        <v>EG_BIOMASSNR</v>
      </c>
    </row>
    <row r="3534" spans="1:8" x14ac:dyDescent="0.25">
      <c r="A3534" t="s">
        <v>7</v>
      </c>
      <c r="B3534" t="s">
        <v>6</v>
      </c>
      <c r="C3534" t="s">
        <v>12</v>
      </c>
      <c r="D3534" t="s">
        <v>354</v>
      </c>
      <c r="E3534">
        <v>2028</v>
      </c>
      <c r="F3534">
        <v>6.0000000000000001E-3</v>
      </c>
      <c r="G3534">
        <v>6.0000000000000001E-3</v>
      </c>
      <c r="H3534" s="2" t="str">
        <f t="shared" si="55"/>
        <v>EG_BIOMASSNR</v>
      </c>
    </row>
    <row r="3535" spans="1:8" x14ac:dyDescent="0.25">
      <c r="A3535" t="s">
        <v>7</v>
      </c>
      <c r="B3535" t="s">
        <v>6</v>
      </c>
      <c r="C3535" t="s">
        <v>12</v>
      </c>
      <c r="D3535" t="s">
        <v>354</v>
      </c>
      <c r="E3535">
        <v>2029</v>
      </c>
      <c r="F3535">
        <v>6.0000000000000001E-3</v>
      </c>
      <c r="G3535">
        <v>6.0000000000000001E-3</v>
      </c>
      <c r="H3535" s="2" t="str">
        <f t="shared" si="55"/>
        <v>EG_BIOMASSNR</v>
      </c>
    </row>
    <row r="3536" spans="1:8" x14ac:dyDescent="0.25">
      <c r="A3536" t="s">
        <v>7</v>
      </c>
      <c r="B3536" t="s">
        <v>6</v>
      </c>
      <c r="C3536" t="s">
        <v>12</v>
      </c>
      <c r="D3536" t="s">
        <v>354</v>
      </c>
      <c r="E3536">
        <v>2030</v>
      </c>
      <c r="F3536">
        <v>6.0000000000000001E-3</v>
      </c>
      <c r="G3536">
        <v>6.0000000000000001E-3</v>
      </c>
      <c r="H3536" s="2" t="str">
        <f t="shared" si="55"/>
        <v>EG_BIOMASSNR</v>
      </c>
    </row>
    <row r="3537" spans="1:8" x14ac:dyDescent="0.25">
      <c r="A3537" t="s">
        <v>7</v>
      </c>
      <c r="B3537" t="s">
        <v>6</v>
      </c>
      <c r="C3537" t="s">
        <v>12</v>
      </c>
      <c r="D3537" t="s">
        <v>354</v>
      </c>
      <c r="E3537">
        <v>2031</v>
      </c>
      <c r="F3537">
        <v>6.0000000000000001E-3</v>
      </c>
      <c r="G3537">
        <v>0.01</v>
      </c>
      <c r="H3537" s="2" t="str">
        <f t="shared" si="55"/>
        <v>EG_BIOMASSNR</v>
      </c>
    </row>
    <row r="3538" spans="1:8" x14ac:dyDescent="0.25">
      <c r="A3538" t="s">
        <v>7</v>
      </c>
      <c r="B3538" t="s">
        <v>6</v>
      </c>
      <c r="C3538" t="s">
        <v>12</v>
      </c>
      <c r="D3538" t="s">
        <v>354</v>
      </c>
      <c r="E3538">
        <v>2032</v>
      </c>
      <c r="F3538">
        <v>6.0000000000000001E-3</v>
      </c>
      <c r="G3538">
        <v>2.4E-2</v>
      </c>
      <c r="H3538" s="2" t="str">
        <f t="shared" si="55"/>
        <v>EG_BIOMASSNR</v>
      </c>
    </row>
    <row r="3539" spans="1:8" x14ac:dyDescent="0.25">
      <c r="A3539" t="s">
        <v>7</v>
      </c>
      <c r="B3539" t="s">
        <v>6</v>
      </c>
      <c r="C3539" t="s">
        <v>12</v>
      </c>
      <c r="D3539" t="s">
        <v>354</v>
      </c>
      <c r="E3539">
        <v>2033</v>
      </c>
      <c r="F3539">
        <v>0</v>
      </c>
      <c r="G3539">
        <v>4.8000000000000001E-2</v>
      </c>
      <c r="H3539" s="2" t="str">
        <f t="shared" si="55"/>
        <v>EG_BIOMASSNR</v>
      </c>
    </row>
    <row r="3540" spans="1:8" x14ac:dyDescent="0.25">
      <c r="A3540" t="s">
        <v>7</v>
      </c>
      <c r="B3540" t="s">
        <v>6</v>
      </c>
      <c r="C3540" t="s">
        <v>12</v>
      </c>
      <c r="D3540" t="s">
        <v>354</v>
      </c>
      <c r="E3540">
        <v>2034</v>
      </c>
      <c r="F3540">
        <v>0</v>
      </c>
      <c r="G3540">
        <v>4.8000000000000001E-2</v>
      </c>
      <c r="H3540" s="2" t="str">
        <f t="shared" si="55"/>
        <v>EG_BIOMASSNR</v>
      </c>
    </row>
    <row r="3541" spans="1:8" x14ac:dyDescent="0.25">
      <c r="A3541" t="s">
        <v>7</v>
      </c>
      <c r="B3541" t="s">
        <v>6</v>
      </c>
      <c r="C3541" t="s">
        <v>12</v>
      </c>
      <c r="D3541" t="s">
        <v>354</v>
      </c>
      <c r="E3541">
        <v>2035</v>
      </c>
      <c r="F3541">
        <v>0</v>
      </c>
      <c r="G3541">
        <v>4.8000000000000001E-2</v>
      </c>
      <c r="H3541" s="2" t="str">
        <f t="shared" si="55"/>
        <v>EG_BIOMASSNR</v>
      </c>
    </row>
    <row r="3542" spans="1:8" x14ac:dyDescent="0.25">
      <c r="A3542" t="s">
        <v>7</v>
      </c>
      <c r="B3542" t="s">
        <v>6</v>
      </c>
      <c r="C3542" t="s">
        <v>12</v>
      </c>
      <c r="D3542" t="s">
        <v>354</v>
      </c>
      <c r="E3542">
        <v>2036</v>
      </c>
      <c r="F3542">
        <v>0</v>
      </c>
      <c r="G3542">
        <v>4.8000000000000001E-2</v>
      </c>
      <c r="H3542" s="2" t="str">
        <f t="shared" si="55"/>
        <v>EG_BIOMASSNR</v>
      </c>
    </row>
    <row r="3543" spans="1:8" x14ac:dyDescent="0.25">
      <c r="A3543" t="s">
        <v>7</v>
      </c>
      <c r="B3543" t="s">
        <v>6</v>
      </c>
      <c r="C3543" t="s">
        <v>12</v>
      </c>
      <c r="D3543" t="s">
        <v>354</v>
      </c>
      <c r="E3543">
        <v>2037</v>
      </c>
      <c r="F3543">
        <v>0</v>
      </c>
      <c r="G3543">
        <v>4.8000000000000001E-2</v>
      </c>
      <c r="H3543" s="2" t="str">
        <f t="shared" si="55"/>
        <v>EG_BIOMASSNR</v>
      </c>
    </row>
    <row r="3544" spans="1:8" x14ac:dyDescent="0.25">
      <c r="A3544" t="s">
        <v>7</v>
      </c>
      <c r="B3544" t="s">
        <v>6</v>
      </c>
      <c r="C3544" t="s">
        <v>12</v>
      </c>
      <c r="D3544" t="s">
        <v>354</v>
      </c>
      <c r="E3544">
        <v>2038</v>
      </c>
      <c r="F3544">
        <v>0</v>
      </c>
      <c r="G3544">
        <v>4.8000000000000001E-2</v>
      </c>
      <c r="H3544" s="2" t="str">
        <f t="shared" si="55"/>
        <v>EG_BIOMASSNR</v>
      </c>
    </row>
    <row r="3545" spans="1:8" x14ac:dyDescent="0.25">
      <c r="A3545" t="s">
        <v>7</v>
      </c>
      <c r="B3545" t="s">
        <v>6</v>
      </c>
      <c r="C3545" t="s">
        <v>12</v>
      </c>
      <c r="D3545" t="s">
        <v>354</v>
      </c>
      <c r="E3545">
        <v>2039</v>
      </c>
      <c r="F3545">
        <v>0</v>
      </c>
      <c r="G3545">
        <v>4.8000000000000001E-2</v>
      </c>
      <c r="H3545" s="2" t="str">
        <f t="shared" si="55"/>
        <v>EG_BIOMASSNR</v>
      </c>
    </row>
    <row r="3546" spans="1:8" x14ac:dyDescent="0.25">
      <c r="A3546" t="s">
        <v>7</v>
      </c>
      <c r="B3546" t="s">
        <v>6</v>
      </c>
      <c r="C3546" t="s">
        <v>12</v>
      </c>
      <c r="D3546" t="s">
        <v>354</v>
      </c>
      <c r="E3546">
        <v>2040</v>
      </c>
      <c r="F3546">
        <v>0</v>
      </c>
      <c r="G3546">
        <v>4.8000000000000001E-2</v>
      </c>
      <c r="H3546" s="2" t="str">
        <f t="shared" si="55"/>
        <v>EG_BIOMASSNR</v>
      </c>
    </row>
    <row r="3547" spans="1:8" x14ac:dyDescent="0.25">
      <c r="A3547" t="s">
        <v>7</v>
      </c>
      <c r="B3547" t="s">
        <v>6</v>
      </c>
      <c r="C3547" t="s">
        <v>12</v>
      </c>
      <c r="D3547" t="s">
        <v>354</v>
      </c>
      <c r="E3547">
        <v>2041</v>
      </c>
      <c r="F3547">
        <v>0</v>
      </c>
      <c r="G3547">
        <v>4.8000000000000001E-2</v>
      </c>
      <c r="H3547" s="2" t="str">
        <f t="shared" si="55"/>
        <v>EG_BIOMASSNR</v>
      </c>
    </row>
    <row r="3548" spans="1:8" x14ac:dyDescent="0.25">
      <c r="A3548" t="s">
        <v>7</v>
      </c>
      <c r="B3548" t="s">
        <v>6</v>
      </c>
      <c r="C3548" t="s">
        <v>12</v>
      </c>
      <c r="D3548" t="s">
        <v>353</v>
      </c>
      <c r="E3548">
        <v>2024</v>
      </c>
      <c r="F3548">
        <v>9.5000000000000001E-2</v>
      </c>
      <c r="G3548">
        <v>9.5000000000000001E-2</v>
      </c>
      <c r="H3548" s="2" t="str">
        <f t="shared" si="55"/>
        <v>EG_BIOMASSNR</v>
      </c>
    </row>
    <row r="3549" spans="1:8" x14ac:dyDescent="0.25">
      <c r="A3549" t="s">
        <v>7</v>
      </c>
      <c r="B3549" t="s">
        <v>6</v>
      </c>
      <c r="C3549" t="s">
        <v>12</v>
      </c>
      <c r="D3549" t="s">
        <v>353</v>
      </c>
      <c r="E3549">
        <v>2025</v>
      </c>
      <c r="F3549">
        <v>9.5000000000000001E-2</v>
      </c>
      <c r="G3549">
        <v>9.5000000000000001E-2</v>
      </c>
      <c r="H3549" s="2" t="str">
        <f t="shared" si="55"/>
        <v>EG_BIOMASSNR</v>
      </c>
    </row>
    <row r="3550" spans="1:8" x14ac:dyDescent="0.25">
      <c r="A3550" t="s">
        <v>7</v>
      </c>
      <c r="B3550" t="s">
        <v>6</v>
      </c>
      <c r="C3550" t="s">
        <v>12</v>
      </c>
      <c r="D3550" t="s">
        <v>353</v>
      </c>
      <c r="E3550">
        <v>2026</v>
      </c>
      <c r="F3550">
        <v>9.5000000000000001E-2</v>
      </c>
      <c r="G3550">
        <v>9.5000000000000001E-2</v>
      </c>
      <c r="H3550" s="2" t="str">
        <f t="shared" si="55"/>
        <v>EG_BIOMASSNR</v>
      </c>
    </row>
    <row r="3551" spans="1:8" x14ac:dyDescent="0.25">
      <c r="A3551" t="s">
        <v>7</v>
      </c>
      <c r="B3551" t="s">
        <v>6</v>
      </c>
      <c r="C3551" t="s">
        <v>12</v>
      </c>
      <c r="D3551" t="s">
        <v>353</v>
      </c>
      <c r="E3551">
        <v>2027</v>
      </c>
      <c r="F3551">
        <v>9.5000000000000001E-2</v>
      </c>
      <c r="G3551">
        <v>9.5000000000000001E-2</v>
      </c>
      <c r="H3551" s="2" t="str">
        <f t="shared" si="55"/>
        <v>EG_BIOMASSNR</v>
      </c>
    </row>
    <row r="3552" spans="1:8" x14ac:dyDescent="0.25">
      <c r="A3552" t="s">
        <v>7</v>
      </c>
      <c r="B3552" t="s">
        <v>6</v>
      </c>
      <c r="C3552" t="s">
        <v>12</v>
      </c>
      <c r="D3552" t="s">
        <v>353</v>
      </c>
      <c r="E3552">
        <v>2028</v>
      </c>
      <c r="F3552">
        <v>0.10299999999999999</v>
      </c>
      <c r="G3552">
        <v>0.10299999999999999</v>
      </c>
      <c r="H3552" s="2" t="str">
        <f t="shared" si="55"/>
        <v>EG_BIOMASSNR</v>
      </c>
    </row>
    <row r="3553" spans="1:8" x14ac:dyDescent="0.25">
      <c r="A3553" t="s">
        <v>7</v>
      </c>
      <c r="B3553" t="s">
        <v>6</v>
      </c>
      <c r="C3553" t="s">
        <v>12</v>
      </c>
      <c r="D3553" t="s">
        <v>353</v>
      </c>
      <c r="E3553">
        <v>2029</v>
      </c>
      <c r="F3553">
        <v>0.10299999999999999</v>
      </c>
      <c r="G3553">
        <v>0.10299999999999999</v>
      </c>
      <c r="H3553" s="2" t="str">
        <f t="shared" si="55"/>
        <v>EG_BIOMASSNR</v>
      </c>
    </row>
    <row r="3554" spans="1:8" x14ac:dyDescent="0.25">
      <c r="A3554" t="s">
        <v>7</v>
      </c>
      <c r="B3554" t="s">
        <v>6</v>
      </c>
      <c r="C3554" t="s">
        <v>12</v>
      </c>
      <c r="D3554" t="s">
        <v>353</v>
      </c>
      <c r="E3554">
        <v>2030</v>
      </c>
      <c r="F3554">
        <v>0.10299999999999999</v>
      </c>
      <c r="G3554">
        <v>0.10299999999999999</v>
      </c>
      <c r="H3554" s="2" t="str">
        <f t="shared" si="55"/>
        <v>EG_BIOMASSNR</v>
      </c>
    </row>
    <row r="3555" spans="1:8" x14ac:dyDescent="0.25">
      <c r="A3555" t="s">
        <v>7</v>
      </c>
      <c r="B3555" t="s">
        <v>6</v>
      </c>
      <c r="C3555" t="s">
        <v>12</v>
      </c>
      <c r="D3555" t="s">
        <v>353</v>
      </c>
      <c r="E3555">
        <v>2031</v>
      </c>
      <c r="F3555">
        <v>0.10299999999999999</v>
      </c>
      <c r="G3555">
        <v>0.10299999999999999</v>
      </c>
      <c r="H3555" s="2" t="str">
        <f t="shared" si="55"/>
        <v>EG_BIOMASSNR</v>
      </c>
    </row>
    <row r="3556" spans="1:8" x14ac:dyDescent="0.25">
      <c r="A3556" t="s">
        <v>7</v>
      </c>
      <c r="B3556" t="s">
        <v>6</v>
      </c>
      <c r="C3556" t="s">
        <v>12</v>
      </c>
      <c r="D3556" t="s">
        <v>353</v>
      </c>
      <c r="E3556">
        <v>2032</v>
      </c>
      <c r="F3556">
        <v>0.10299999999999999</v>
      </c>
      <c r="G3556">
        <v>0.10299999999999999</v>
      </c>
      <c r="H3556" s="2" t="str">
        <f t="shared" si="55"/>
        <v>EG_BIOMASSNR</v>
      </c>
    </row>
    <row r="3557" spans="1:8" x14ac:dyDescent="0.25">
      <c r="A3557" t="s">
        <v>7</v>
      </c>
      <c r="B3557" t="s">
        <v>6</v>
      </c>
      <c r="C3557" t="s">
        <v>12</v>
      </c>
      <c r="D3557" t="s">
        <v>353</v>
      </c>
      <c r="E3557">
        <v>2033</v>
      </c>
      <c r="F3557">
        <v>0</v>
      </c>
      <c r="G3557">
        <v>1.2E-2</v>
      </c>
      <c r="H3557" s="2" t="str">
        <f t="shared" si="55"/>
        <v>EG_BIOMASSNR</v>
      </c>
    </row>
    <row r="3558" spans="1:8" x14ac:dyDescent="0.25">
      <c r="A3558" t="s">
        <v>7</v>
      </c>
      <c r="B3558" t="s">
        <v>6</v>
      </c>
      <c r="C3558" t="s">
        <v>12</v>
      </c>
      <c r="D3558" t="s">
        <v>353</v>
      </c>
      <c r="E3558">
        <v>2034</v>
      </c>
      <c r="F3558">
        <v>0</v>
      </c>
      <c r="G3558">
        <v>1.2E-2</v>
      </c>
      <c r="H3558" s="2" t="str">
        <f t="shared" si="55"/>
        <v>EG_BIOMASSNR</v>
      </c>
    </row>
    <row r="3559" spans="1:8" x14ac:dyDescent="0.25">
      <c r="A3559" t="s">
        <v>7</v>
      </c>
      <c r="B3559" t="s">
        <v>6</v>
      </c>
      <c r="C3559" t="s">
        <v>12</v>
      </c>
      <c r="D3559" t="s">
        <v>353</v>
      </c>
      <c r="E3559">
        <v>2035</v>
      </c>
      <c r="F3559">
        <v>0</v>
      </c>
      <c r="G3559">
        <v>1.2E-2</v>
      </c>
      <c r="H3559" s="2" t="str">
        <f t="shared" si="55"/>
        <v>EG_BIOMASSNR</v>
      </c>
    </row>
    <row r="3560" spans="1:8" x14ac:dyDescent="0.25">
      <c r="A3560" t="s">
        <v>7</v>
      </c>
      <c r="B3560" t="s">
        <v>6</v>
      </c>
      <c r="C3560" t="s">
        <v>12</v>
      </c>
      <c r="D3560" t="s">
        <v>353</v>
      </c>
      <c r="E3560">
        <v>2036</v>
      </c>
      <c r="F3560">
        <v>0</v>
      </c>
      <c r="G3560">
        <v>1.2E-2</v>
      </c>
      <c r="H3560" s="2" t="str">
        <f t="shared" si="55"/>
        <v>EG_BIOMASSNR</v>
      </c>
    </row>
    <row r="3561" spans="1:8" x14ac:dyDescent="0.25">
      <c r="A3561" t="s">
        <v>7</v>
      </c>
      <c r="B3561" t="s">
        <v>6</v>
      </c>
      <c r="C3561" t="s">
        <v>12</v>
      </c>
      <c r="D3561" t="s">
        <v>353</v>
      </c>
      <c r="E3561">
        <v>2037</v>
      </c>
      <c r="F3561">
        <v>0</v>
      </c>
      <c r="G3561">
        <v>1.2E-2</v>
      </c>
      <c r="H3561" s="2" t="str">
        <f t="shared" si="55"/>
        <v>EG_BIOMASSNR</v>
      </c>
    </row>
    <row r="3562" spans="1:8" x14ac:dyDescent="0.25">
      <c r="A3562" t="s">
        <v>7</v>
      </c>
      <c r="B3562" t="s">
        <v>6</v>
      </c>
      <c r="C3562" t="s">
        <v>12</v>
      </c>
      <c r="D3562" t="s">
        <v>353</v>
      </c>
      <c r="E3562">
        <v>2038</v>
      </c>
      <c r="F3562">
        <v>0</v>
      </c>
      <c r="G3562">
        <v>1.2E-2</v>
      </c>
      <c r="H3562" s="2" t="str">
        <f t="shared" si="55"/>
        <v>EG_BIOMASSNR</v>
      </c>
    </row>
    <row r="3563" spans="1:8" x14ac:dyDescent="0.25">
      <c r="A3563" t="s">
        <v>7</v>
      </c>
      <c r="B3563" t="s">
        <v>6</v>
      </c>
      <c r="C3563" t="s">
        <v>12</v>
      </c>
      <c r="D3563" t="s">
        <v>353</v>
      </c>
      <c r="E3563">
        <v>2039</v>
      </c>
      <c r="F3563">
        <v>0</v>
      </c>
      <c r="G3563">
        <v>1.2E-2</v>
      </c>
      <c r="H3563" s="2" t="str">
        <f t="shared" si="55"/>
        <v>EG_BIOMASSNR</v>
      </c>
    </row>
    <row r="3564" spans="1:8" x14ac:dyDescent="0.25">
      <c r="A3564" t="s">
        <v>7</v>
      </c>
      <c r="B3564" t="s">
        <v>6</v>
      </c>
      <c r="C3564" t="s">
        <v>12</v>
      </c>
      <c r="D3564" t="s">
        <v>353</v>
      </c>
      <c r="E3564">
        <v>2040</v>
      </c>
      <c r="F3564">
        <v>0</v>
      </c>
      <c r="G3564">
        <v>1.2E-2</v>
      </c>
      <c r="H3564" s="2" t="str">
        <f t="shared" si="55"/>
        <v>EG_BIOMASSNR</v>
      </c>
    </row>
    <row r="3565" spans="1:8" x14ac:dyDescent="0.25">
      <c r="A3565" t="s">
        <v>7</v>
      </c>
      <c r="B3565" t="s">
        <v>6</v>
      </c>
      <c r="C3565" t="s">
        <v>12</v>
      </c>
      <c r="D3565" t="s">
        <v>353</v>
      </c>
      <c r="E3565">
        <v>2041</v>
      </c>
      <c r="F3565">
        <v>0</v>
      </c>
      <c r="G3565">
        <v>1.2E-2</v>
      </c>
      <c r="H3565" s="2" t="str">
        <f t="shared" si="55"/>
        <v>EG_BIOMASSNR</v>
      </c>
    </row>
    <row r="3566" spans="1:8" x14ac:dyDescent="0.25">
      <c r="A3566" t="s">
        <v>7</v>
      </c>
      <c r="B3566" t="s">
        <v>6</v>
      </c>
      <c r="C3566" t="s">
        <v>12</v>
      </c>
      <c r="D3566" t="s">
        <v>352</v>
      </c>
      <c r="E3566">
        <v>2024</v>
      </c>
      <c r="F3566">
        <v>6.0000000000000001E-3</v>
      </c>
      <c r="G3566">
        <v>6.0000000000000001E-3</v>
      </c>
      <c r="H3566" s="2" t="str">
        <f t="shared" si="55"/>
        <v>EG_BIOMASSNR</v>
      </c>
    </row>
    <row r="3567" spans="1:8" x14ac:dyDescent="0.25">
      <c r="A3567" t="s">
        <v>7</v>
      </c>
      <c r="B3567" t="s">
        <v>6</v>
      </c>
      <c r="C3567" t="s">
        <v>12</v>
      </c>
      <c r="D3567" t="s">
        <v>352</v>
      </c>
      <c r="E3567">
        <v>2025</v>
      </c>
      <c r="F3567">
        <v>6.0000000000000001E-3</v>
      </c>
      <c r="G3567">
        <v>6.0000000000000001E-3</v>
      </c>
      <c r="H3567" s="2" t="str">
        <f t="shared" si="55"/>
        <v>EG_BIOMASSNR</v>
      </c>
    </row>
    <row r="3568" spans="1:8" x14ac:dyDescent="0.25">
      <c r="A3568" t="s">
        <v>7</v>
      </c>
      <c r="B3568" t="s">
        <v>6</v>
      </c>
      <c r="C3568" t="s">
        <v>12</v>
      </c>
      <c r="D3568" t="s">
        <v>352</v>
      </c>
      <c r="E3568">
        <v>2026</v>
      </c>
      <c r="F3568">
        <v>6.0000000000000001E-3</v>
      </c>
      <c r="G3568">
        <v>6.0000000000000001E-3</v>
      </c>
      <c r="H3568" s="2" t="str">
        <f t="shared" si="55"/>
        <v>EG_BIOMASSNR</v>
      </c>
    </row>
    <row r="3569" spans="1:8" x14ac:dyDescent="0.25">
      <c r="A3569" t="s">
        <v>7</v>
      </c>
      <c r="B3569" t="s">
        <v>6</v>
      </c>
      <c r="C3569" t="s">
        <v>12</v>
      </c>
      <c r="D3569" t="s">
        <v>352</v>
      </c>
      <c r="E3569">
        <v>2027</v>
      </c>
      <c r="F3569">
        <v>6.0000000000000001E-3</v>
      </c>
      <c r="G3569">
        <v>6.0000000000000001E-3</v>
      </c>
      <c r="H3569" s="2" t="str">
        <f t="shared" si="55"/>
        <v>EG_BIOMASSNR</v>
      </c>
    </row>
    <row r="3570" spans="1:8" x14ac:dyDescent="0.25">
      <c r="A3570" t="s">
        <v>7</v>
      </c>
      <c r="B3570" t="s">
        <v>6</v>
      </c>
      <c r="C3570" t="s">
        <v>12</v>
      </c>
      <c r="D3570" t="s">
        <v>352</v>
      </c>
      <c r="E3570">
        <v>2028</v>
      </c>
      <c r="F3570">
        <v>6.0000000000000001E-3</v>
      </c>
      <c r="G3570">
        <v>6.0000000000000001E-3</v>
      </c>
      <c r="H3570" s="2" t="str">
        <f t="shared" si="55"/>
        <v>EG_BIOMASSNR</v>
      </c>
    </row>
    <row r="3571" spans="1:8" x14ac:dyDescent="0.25">
      <c r="A3571" t="s">
        <v>7</v>
      </c>
      <c r="B3571" t="s">
        <v>6</v>
      </c>
      <c r="C3571" t="s">
        <v>12</v>
      </c>
      <c r="D3571" t="s">
        <v>352</v>
      </c>
      <c r="E3571">
        <v>2029</v>
      </c>
      <c r="F3571">
        <v>6.0000000000000001E-3</v>
      </c>
      <c r="G3571">
        <v>6.0000000000000001E-3</v>
      </c>
      <c r="H3571" s="2" t="str">
        <f t="shared" si="55"/>
        <v>EG_BIOMASSNR</v>
      </c>
    </row>
    <row r="3572" spans="1:8" x14ac:dyDescent="0.25">
      <c r="A3572" t="s">
        <v>7</v>
      </c>
      <c r="B3572" t="s">
        <v>6</v>
      </c>
      <c r="C3572" t="s">
        <v>12</v>
      </c>
      <c r="D3572" t="s">
        <v>352</v>
      </c>
      <c r="E3572">
        <v>2030</v>
      </c>
      <c r="F3572">
        <v>6.0000000000000001E-3</v>
      </c>
      <c r="G3572">
        <v>6.0000000000000001E-3</v>
      </c>
      <c r="H3572" s="2" t="str">
        <f t="shared" si="55"/>
        <v>EG_BIOMASSNR</v>
      </c>
    </row>
    <row r="3573" spans="1:8" x14ac:dyDescent="0.25">
      <c r="A3573" t="s">
        <v>7</v>
      </c>
      <c r="B3573" t="s">
        <v>6</v>
      </c>
      <c r="C3573" t="s">
        <v>12</v>
      </c>
      <c r="D3573" t="s">
        <v>352</v>
      </c>
      <c r="E3573">
        <v>2031</v>
      </c>
      <c r="F3573">
        <v>6.0000000000000001E-3</v>
      </c>
      <c r="G3573">
        <v>4.1000000000000002E-2</v>
      </c>
      <c r="H3573" s="2" t="str">
        <f t="shared" si="55"/>
        <v>EG_BIOMASSNR</v>
      </c>
    </row>
    <row r="3574" spans="1:8" x14ac:dyDescent="0.25">
      <c r="A3574" t="s">
        <v>7</v>
      </c>
      <c r="B3574" t="s">
        <v>6</v>
      </c>
      <c r="C3574" t="s">
        <v>12</v>
      </c>
      <c r="D3574" t="s">
        <v>352</v>
      </c>
      <c r="E3574">
        <v>2032</v>
      </c>
      <c r="F3574">
        <v>6.0000000000000001E-3</v>
      </c>
      <c r="G3574">
        <v>0.10299999999999999</v>
      </c>
      <c r="H3574" s="2" t="str">
        <f t="shared" si="55"/>
        <v>EG_BIOMASSNR</v>
      </c>
    </row>
    <row r="3575" spans="1:8" x14ac:dyDescent="0.25">
      <c r="A3575" t="s">
        <v>7</v>
      </c>
      <c r="B3575" t="s">
        <v>6</v>
      </c>
      <c r="C3575" t="s">
        <v>12</v>
      </c>
      <c r="D3575" t="s">
        <v>352</v>
      </c>
      <c r="E3575">
        <v>2033</v>
      </c>
      <c r="F3575">
        <v>0</v>
      </c>
      <c r="G3575">
        <v>0.20499999999999999</v>
      </c>
      <c r="H3575" s="2" t="str">
        <f t="shared" si="55"/>
        <v>EG_BIOMASSNR</v>
      </c>
    </row>
    <row r="3576" spans="1:8" x14ac:dyDescent="0.25">
      <c r="A3576" t="s">
        <v>7</v>
      </c>
      <c r="B3576" t="s">
        <v>6</v>
      </c>
      <c r="C3576" t="s">
        <v>12</v>
      </c>
      <c r="D3576" t="s">
        <v>352</v>
      </c>
      <c r="E3576">
        <v>2034</v>
      </c>
      <c r="F3576">
        <v>0</v>
      </c>
      <c r="G3576">
        <v>0.20499999999999999</v>
      </c>
      <c r="H3576" s="2" t="str">
        <f t="shared" si="55"/>
        <v>EG_BIOMASSNR</v>
      </c>
    </row>
    <row r="3577" spans="1:8" x14ac:dyDescent="0.25">
      <c r="A3577" t="s">
        <v>7</v>
      </c>
      <c r="B3577" t="s">
        <v>6</v>
      </c>
      <c r="C3577" t="s">
        <v>12</v>
      </c>
      <c r="D3577" t="s">
        <v>352</v>
      </c>
      <c r="E3577">
        <v>2035</v>
      </c>
      <c r="F3577">
        <v>0</v>
      </c>
      <c r="G3577">
        <v>0.20499999999999999</v>
      </c>
      <c r="H3577" s="2" t="str">
        <f t="shared" si="55"/>
        <v>EG_BIOMASSNR</v>
      </c>
    </row>
    <row r="3578" spans="1:8" x14ac:dyDescent="0.25">
      <c r="A3578" t="s">
        <v>7</v>
      </c>
      <c r="B3578" t="s">
        <v>6</v>
      </c>
      <c r="C3578" t="s">
        <v>12</v>
      </c>
      <c r="D3578" t="s">
        <v>352</v>
      </c>
      <c r="E3578">
        <v>2036</v>
      </c>
      <c r="F3578">
        <v>0</v>
      </c>
      <c r="G3578">
        <v>0.20499999999999999</v>
      </c>
      <c r="H3578" s="2" t="str">
        <f t="shared" si="55"/>
        <v>EG_BIOMASSNR</v>
      </c>
    </row>
    <row r="3579" spans="1:8" x14ac:dyDescent="0.25">
      <c r="A3579" t="s">
        <v>7</v>
      </c>
      <c r="B3579" t="s">
        <v>6</v>
      </c>
      <c r="C3579" t="s">
        <v>12</v>
      </c>
      <c r="D3579" t="s">
        <v>352</v>
      </c>
      <c r="E3579">
        <v>2037</v>
      </c>
      <c r="F3579">
        <v>0</v>
      </c>
      <c r="G3579">
        <v>0.20499999999999999</v>
      </c>
      <c r="H3579" s="2" t="str">
        <f t="shared" si="55"/>
        <v>EG_BIOMASSNR</v>
      </c>
    </row>
    <row r="3580" spans="1:8" x14ac:dyDescent="0.25">
      <c r="A3580" t="s">
        <v>7</v>
      </c>
      <c r="B3580" t="s">
        <v>6</v>
      </c>
      <c r="C3580" t="s">
        <v>12</v>
      </c>
      <c r="D3580" t="s">
        <v>352</v>
      </c>
      <c r="E3580">
        <v>2038</v>
      </c>
      <c r="F3580">
        <v>0</v>
      </c>
      <c r="G3580">
        <v>0.20499999999999999</v>
      </c>
      <c r="H3580" s="2" t="str">
        <f t="shared" si="55"/>
        <v>EG_BIOMASSNR</v>
      </c>
    </row>
    <row r="3581" spans="1:8" x14ac:dyDescent="0.25">
      <c r="A3581" t="s">
        <v>7</v>
      </c>
      <c r="B3581" t="s">
        <v>6</v>
      </c>
      <c r="C3581" t="s">
        <v>12</v>
      </c>
      <c r="D3581" t="s">
        <v>352</v>
      </c>
      <c r="E3581">
        <v>2039</v>
      </c>
      <c r="F3581">
        <v>0</v>
      </c>
      <c r="G3581">
        <v>0.20499999999999999</v>
      </c>
      <c r="H3581" s="2" t="str">
        <f t="shared" si="55"/>
        <v>EG_BIOMASSNR</v>
      </c>
    </row>
    <row r="3582" spans="1:8" x14ac:dyDescent="0.25">
      <c r="A3582" t="s">
        <v>7</v>
      </c>
      <c r="B3582" t="s">
        <v>6</v>
      </c>
      <c r="C3582" t="s">
        <v>12</v>
      </c>
      <c r="D3582" t="s">
        <v>352</v>
      </c>
      <c r="E3582">
        <v>2040</v>
      </c>
      <c r="F3582">
        <v>0</v>
      </c>
      <c r="G3582">
        <v>0.20499999999999999</v>
      </c>
      <c r="H3582" s="2" t="str">
        <f t="shared" si="55"/>
        <v>EG_BIOMASSNR</v>
      </c>
    </row>
    <row r="3583" spans="1:8" x14ac:dyDescent="0.25">
      <c r="A3583" t="s">
        <v>7</v>
      </c>
      <c r="B3583" t="s">
        <v>6</v>
      </c>
      <c r="C3583" t="s">
        <v>12</v>
      </c>
      <c r="D3583" t="s">
        <v>352</v>
      </c>
      <c r="E3583">
        <v>2041</v>
      </c>
      <c r="F3583">
        <v>0</v>
      </c>
      <c r="G3583">
        <v>0.20499999999999999</v>
      </c>
      <c r="H3583" s="2" t="str">
        <f t="shared" si="55"/>
        <v>EG_BIOMASSNR</v>
      </c>
    </row>
    <row r="3584" spans="1:8" x14ac:dyDescent="0.25">
      <c r="A3584" t="s">
        <v>7</v>
      </c>
      <c r="B3584" t="s">
        <v>6</v>
      </c>
      <c r="C3584" t="s">
        <v>10</v>
      </c>
      <c r="D3584" t="s">
        <v>372</v>
      </c>
      <c r="E3584">
        <v>2024</v>
      </c>
      <c r="F3584">
        <v>0</v>
      </c>
      <c r="G3584">
        <v>0</v>
      </c>
      <c r="H3584" s="2" t="str">
        <f t="shared" si="55"/>
        <v>EG_BIOMASSER</v>
      </c>
    </row>
    <row r="3585" spans="1:8" x14ac:dyDescent="0.25">
      <c r="A3585" t="s">
        <v>7</v>
      </c>
      <c r="B3585" t="s">
        <v>6</v>
      </c>
      <c r="C3585" t="s">
        <v>10</v>
      </c>
      <c r="D3585" t="s">
        <v>372</v>
      </c>
      <c r="E3585">
        <v>2025</v>
      </c>
      <c r="F3585">
        <v>0</v>
      </c>
      <c r="G3585">
        <v>0</v>
      </c>
      <c r="H3585" s="2" t="str">
        <f t="shared" si="55"/>
        <v>EG_BIOMASSER</v>
      </c>
    </row>
    <row r="3586" spans="1:8" x14ac:dyDescent="0.25">
      <c r="A3586" t="s">
        <v>7</v>
      </c>
      <c r="B3586" t="s">
        <v>6</v>
      </c>
      <c r="C3586" t="s">
        <v>10</v>
      </c>
      <c r="D3586" t="s">
        <v>372</v>
      </c>
      <c r="E3586">
        <v>2026</v>
      </c>
      <c r="F3586">
        <v>0</v>
      </c>
      <c r="G3586">
        <v>0</v>
      </c>
      <c r="H3586" s="2" t="str">
        <f t="shared" si="55"/>
        <v>EG_BIOMASSER</v>
      </c>
    </row>
    <row r="3587" spans="1:8" x14ac:dyDescent="0.25">
      <c r="A3587" t="s">
        <v>7</v>
      </c>
      <c r="B3587" t="s">
        <v>6</v>
      </c>
      <c r="C3587" t="s">
        <v>10</v>
      </c>
      <c r="D3587" t="s">
        <v>372</v>
      </c>
      <c r="E3587">
        <v>2027</v>
      </c>
      <c r="F3587">
        <v>0</v>
      </c>
      <c r="G3587">
        <v>0</v>
      </c>
      <c r="H3587" s="2" t="str">
        <f t="shared" ref="H3587:H3650" si="56">_xlfn.CONCAT(A3587,C3587)</f>
        <v>EG_BIOMASSER</v>
      </c>
    </row>
    <row r="3588" spans="1:8" x14ac:dyDescent="0.25">
      <c r="A3588" t="s">
        <v>7</v>
      </c>
      <c r="B3588" t="s">
        <v>6</v>
      </c>
      <c r="C3588" t="s">
        <v>10</v>
      </c>
      <c r="D3588" t="s">
        <v>372</v>
      </c>
      <c r="E3588">
        <v>2028</v>
      </c>
      <c r="F3588">
        <v>0</v>
      </c>
      <c r="G3588">
        <v>0</v>
      </c>
      <c r="H3588" s="2" t="str">
        <f t="shared" si="56"/>
        <v>EG_BIOMASSER</v>
      </c>
    </row>
    <row r="3589" spans="1:8" x14ac:dyDescent="0.25">
      <c r="A3589" t="s">
        <v>7</v>
      </c>
      <c r="B3589" t="s">
        <v>6</v>
      </c>
      <c r="C3589" t="s">
        <v>10</v>
      </c>
      <c r="D3589" t="s">
        <v>372</v>
      </c>
      <c r="E3589">
        <v>2029</v>
      </c>
      <c r="F3589">
        <v>0</v>
      </c>
      <c r="G3589">
        <v>0</v>
      </c>
      <c r="H3589" s="2" t="str">
        <f t="shared" si="56"/>
        <v>EG_BIOMASSER</v>
      </c>
    </row>
    <row r="3590" spans="1:8" x14ac:dyDescent="0.25">
      <c r="A3590" t="s">
        <v>7</v>
      </c>
      <c r="B3590" t="s">
        <v>6</v>
      </c>
      <c r="C3590" t="s">
        <v>10</v>
      </c>
      <c r="D3590" t="s">
        <v>372</v>
      </c>
      <c r="E3590">
        <v>2030</v>
      </c>
      <c r="F3590">
        <v>0</v>
      </c>
      <c r="G3590">
        <v>0</v>
      </c>
      <c r="H3590" s="2" t="str">
        <f t="shared" si="56"/>
        <v>EG_BIOMASSER</v>
      </c>
    </row>
    <row r="3591" spans="1:8" x14ac:dyDescent="0.25">
      <c r="A3591" t="s">
        <v>7</v>
      </c>
      <c r="B3591" t="s">
        <v>6</v>
      </c>
      <c r="C3591" t="s">
        <v>10</v>
      </c>
      <c r="D3591" t="s">
        <v>372</v>
      </c>
      <c r="E3591">
        <v>2031</v>
      </c>
      <c r="F3591">
        <v>0</v>
      </c>
      <c r="G3591">
        <v>3.0000000000000001E-3</v>
      </c>
      <c r="H3591" s="2" t="str">
        <f t="shared" si="56"/>
        <v>EG_BIOMASSER</v>
      </c>
    </row>
    <row r="3592" spans="1:8" x14ac:dyDescent="0.25">
      <c r="A3592" t="s">
        <v>7</v>
      </c>
      <c r="B3592" t="s">
        <v>6</v>
      </c>
      <c r="C3592" t="s">
        <v>10</v>
      </c>
      <c r="D3592" t="s">
        <v>372</v>
      </c>
      <c r="E3592">
        <v>2032</v>
      </c>
      <c r="F3592">
        <v>0</v>
      </c>
      <c r="G3592">
        <v>6.0000000000000001E-3</v>
      </c>
      <c r="H3592" s="2" t="str">
        <f t="shared" si="56"/>
        <v>EG_BIOMASSER</v>
      </c>
    </row>
    <row r="3593" spans="1:8" x14ac:dyDescent="0.25">
      <c r="A3593" t="s">
        <v>7</v>
      </c>
      <c r="B3593" t="s">
        <v>6</v>
      </c>
      <c r="C3593" t="s">
        <v>10</v>
      </c>
      <c r="D3593" t="s">
        <v>372</v>
      </c>
      <c r="E3593">
        <v>2033</v>
      </c>
      <c r="F3593">
        <v>0</v>
      </c>
      <c r="G3593">
        <v>1.2999999999999999E-2</v>
      </c>
      <c r="H3593" s="2" t="str">
        <f t="shared" si="56"/>
        <v>EG_BIOMASSER</v>
      </c>
    </row>
    <row r="3594" spans="1:8" x14ac:dyDescent="0.25">
      <c r="A3594" t="s">
        <v>7</v>
      </c>
      <c r="B3594" t="s">
        <v>6</v>
      </c>
      <c r="C3594" t="s">
        <v>10</v>
      </c>
      <c r="D3594" t="s">
        <v>372</v>
      </c>
      <c r="E3594">
        <v>2034</v>
      </c>
      <c r="F3594">
        <v>0</v>
      </c>
      <c r="G3594">
        <v>1.2999999999999999E-2</v>
      </c>
      <c r="H3594" s="2" t="str">
        <f t="shared" si="56"/>
        <v>EG_BIOMASSER</v>
      </c>
    </row>
    <row r="3595" spans="1:8" x14ac:dyDescent="0.25">
      <c r="A3595" t="s">
        <v>7</v>
      </c>
      <c r="B3595" t="s">
        <v>6</v>
      </c>
      <c r="C3595" t="s">
        <v>10</v>
      </c>
      <c r="D3595" t="s">
        <v>372</v>
      </c>
      <c r="E3595">
        <v>2035</v>
      </c>
      <c r="F3595">
        <v>0</v>
      </c>
      <c r="G3595">
        <v>1.2999999999999999E-2</v>
      </c>
      <c r="H3595" s="2" t="str">
        <f t="shared" si="56"/>
        <v>EG_BIOMASSER</v>
      </c>
    </row>
    <row r="3596" spans="1:8" x14ac:dyDescent="0.25">
      <c r="A3596" t="s">
        <v>7</v>
      </c>
      <c r="B3596" t="s">
        <v>6</v>
      </c>
      <c r="C3596" t="s">
        <v>10</v>
      </c>
      <c r="D3596" t="s">
        <v>372</v>
      </c>
      <c r="E3596">
        <v>2036</v>
      </c>
      <c r="F3596">
        <v>0</v>
      </c>
      <c r="G3596">
        <v>1.2999999999999999E-2</v>
      </c>
      <c r="H3596" s="2" t="str">
        <f t="shared" si="56"/>
        <v>EG_BIOMASSER</v>
      </c>
    </row>
    <row r="3597" spans="1:8" x14ac:dyDescent="0.25">
      <c r="A3597" t="s">
        <v>7</v>
      </c>
      <c r="B3597" t="s">
        <v>6</v>
      </c>
      <c r="C3597" t="s">
        <v>10</v>
      </c>
      <c r="D3597" t="s">
        <v>372</v>
      </c>
      <c r="E3597">
        <v>2037</v>
      </c>
      <c r="F3597">
        <v>0</v>
      </c>
      <c r="G3597">
        <v>1.2999999999999999E-2</v>
      </c>
      <c r="H3597" s="2" t="str">
        <f t="shared" si="56"/>
        <v>EG_BIOMASSER</v>
      </c>
    </row>
    <row r="3598" spans="1:8" x14ac:dyDescent="0.25">
      <c r="A3598" t="s">
        <v>7</v>
      </c>
      <c r="B3598" t="s">
        <v>6</v>
      </c>
      <c r="C3598" t="s">
        <v>10</v>
      </c>
      <c r="D3598" t="s">
        <v>372</v>
      </c>
      <c r="E3598">
        <v>2038</v>
      </c>
      <c r="F3598">
        <v>0</v>
      </c>
      <c r="G3598">
        <v>1.2999999999999999E-2</v>
      </c>
      <c r="H3598" s="2" t="str">
        <f t="shared" si="56"/>
        <v>EG_BIOMASSER</v>
      </c>
    </row>
    <row r="3599" spans="1:8" x14ac:dyDescent="0.25">
      <c r="A3599" t="s">
        <v>7</v>
      </c>
      <c r="B3599" t="s">
        <v>6</v>
      </c>
      <c r="C3599" t="s">
        <v>10</v>
      </c>
      <c r="D3599" t="s">
        <v>372</v>
      </c>
      <c r="E3599">
        <v>2039</v>
      </c>
      <c r="F3599">
        <v>0</v>
      </c>
      <c r="G3599">
        <v>1.2999999999999999E-2</v>
      </c>
      <c r="H3599" s="2" t="str">
        <f t="shared" si="56"/>
        <v>EG_BIOMASSER</v>
      </c>
    </row>
    <row r="3600" spans="1:8" x14ac:dyDescent="0.25">
      <c r="A3600" t="s">
        <v>7</v>
      </c>
      <c r="B3600" t="s">
        <v>6</v>
      </c>
      <c r="C3600" t="s">
        <v>10</v>
      </c>
      <c r="D3600" t="s">
        <v>372</v>
      </c>
      <c r="E3600">
        <v>2040</v>
      </c>
      <c r="F3600">
        <v>0</v>
      </c>
      <c r="G3600">
        <v>1.2999999999999999E-2</v>
      </c>
      <c r="H3600" s="2" t="str">
        <f t="shared" si="56"/>
        <v>EG_BIOMASSER</v>
      </c>
    </row>
    <row r="3601" spans="1:8" x14ac:dyDescent="0.25">
      <c r="A3601" t="s">
        <v>7</v>
      </c>
      <c r="B3601" t="s">
        <v>6</v>
      </c>
      <c r="C3601" t="s">
        <v>10</v>
      </c>
      <c r="D3601" t="s">
        <v>372</v>
      </c>
      <c r="E3601">
        <v>2041</v>
      </c>
      <c r="F3601">
        <v>0</v>
      </c>
      <c r="G3601">
        <v>1.2999999999999999E-2</v>
      </c>
      <c r="H3601" s="2" t="str">
        <f t="shared" si="56"/>
        <v>EG_BIOMASSER</v>
      </c>
    </row>
    <row r="3602" spans="1:8" x14ac:dyDescent="0.25">
      <c r="A3602" t="s">
        <v>18</v>
      </c>
      <c r="B3602" t="s">
        <v>6</v>
      </c>
      <c r="C3602" t="s">
        <v>10</v>
      </c>
      <c r="D3602" t="s">
        <v>376</v>
      </c>
      <c r="E3602">
        <v>2024</v>
      </c>
      <c r="F3602">
        <v>2E-3</v>
      </c>
      <c r="G3602">
        <v>2E-3</v>
      </c>
      <c r="H3602" s="2" t="str">
        <f t="shared" si="56"/>
        <v>EG_SHER</v>
      </c>
    </row>
    <row r="3603" spans="1:8" x14ac:dyDescent="0.25">
      <c r="A3603" t="s">
        <v>18</v>
      </c>
      <c r="B3603" t="s">
        <v>6</v>
      </c>
      <c r="C3603" t="s">
        <v>10</v>
      </c>
      <c r="D3603" t="s">
        <v>376</v>
      </c>
      <c r="E3603">
        <v>2025</v>
      </c>
      <c r="F3603">
        <v>2E-3</v>
      </c>
      <c r="G3603">
        <v>2E-3</v>
      </c>
      <c r="H3603" s="2" t="str">
        <f t="shared" si="56"/>
        <v>EG_SHER</v>
      </c>
    </row>
    <row r="3604" spans="1:8" x14ac:dyDescent="0.25">
      <c r="A3604" t="s">
        <v>18</v>
      </c>
      <c r="B3604" t="s">
        <v>6</v>
      </c>
      <c r="C3604" t="s">
        <v>10</v>
      </c>
      <c r="D3604" t="s">
        <v>376</v>
      </c>
      <c r="E3604">
        <v>2026</v>
      </c>
      <c r="F3604">
        <v>2E-3</v>
      </c>
      <c r="G3604">
        <v>2E-3</v>
      </c>
      <c r="H3604" s="2" t="str">
        <f t="shared" si="56"/>
        <v>EG_SHER</v>
      </c>
    </row>
    <row r="3605" spans="1:8" x14ac:dyDescent="0.25">
      <c r="A3605" t="s">
        <v>18</v>
      </c>
      <c r="B3605" t="s">
        <v>6</v>
      </c>
      <c r="C3605" t="s">
        <v>10</v>
      </c>
      <c r="D3605" t="s">
        <v>376</v>
      </c>
      <c r="E3605">
        <v>2027</v>
      </c>
      <c r="F3605">
        <v>2E-3</v>
      </c>
      <c r="G3605">
        <v>2E-3</v>
      </c>
      <c r="H3605" s="2" t="str">
        <f t="shared" si="56"/>
        <v>EG_SHER</v>
      </c>
    </row>
    <row r="3606" spans="1:8" x14ac:dyDescent="0.25">
      <c r="A3606" t="s">
        <v>18</v>
      </c>
      <c r="B3606" t="s">
        <v>6</v>
      </c>
      <c r="C3606" t="s">
        <v>10</v>
      </c>
      <c r="D3606" t="s">
        <v>376</v>
      </c>
      <c r="E3606">
        <v>2028</v>
      </c>
      <c r="F3606">
        <v>1E-3</v>
      </c>
      <c r="G3606">
        <v>1E-3</v>
      </c>
      <c r="H3606" s="2" t="str">
        <f t="shared" si="56"/>
        <v>EG_SHER</v>
      </c>
    </row>
    <row r="3607" spans="1:8" x14ac:dyDescent="0.25">
      <c r="A3607" t="s">
        <v>18</v>
      </c>
      <c r="B3607" t="s">
        <v>6</v>
      </c>
      <c r="C3607" t="s">
        <v>10</v>
      </c>
      <c r="D3607" t="s">
        <v>376</v>
      </c>
      <c r="E3607">
        <v>2029</v>
      </c>
      <c r="F3607">
        <v>1E-3</v>
      </c>
      <c r="G3607">
        <v>1E-3</v>
      </c>
      <c r="H3607" s="2" t="str">
        <f t="shared" si="56"/>
        <v>EG_SHER</v>
      </c>
    </row>
    <row r="3608" spans="1:8" x14ac:dyDescent="0.25">
      <c r="A3608" t="s">
        <v>18</v>
      </c>
      <c r="B3608" t="s">
        <v>6</v>
      </c>
      <c r="C3608" t="s">
        <v>10</v>
      </c>
      <c r="D3608" t="s">
        <v>376</v>
      </c>
      <c r="E3608">
        <v>2030</v>
      </c>
      <c r="F3608">
        <v>1E-3</v>
      </c>
      <c r="G3608">
        <v>2.5000000000000001E-2</v>
      </c>
      <c r="H3608" s="2" t="str">
        <f t="shared" si="56"/>
        <v>EG_SHER</v>
      </c>
    </row>
    <row r="3609" spans="1:8" x14ac:dyDescent="0.25">
      <c r="A3609" t="s">
        <v>18</v>
      </c>
      <c r="B3609" t="s">
        <v>6</v>
      </c>
      <c r="C3609" t="s">
        <v>10</v>
      </c>
      <c r="D3609" t="s">
        <v>376</v>
      </c>
      <c r="E3609">
        <v>2031</v>
      </c>
      <c r="F3609">
        <v>1E-3</v>
      </c>
      <c r="G3609">
        <v>2.5000000000000001E-2</v>
      </c>
      <c r="H3609" s="2" t="str">
        <f t="shared" si="56"/>
        <v>EG_SHER</v>
      </c>
    </row>
    <row r="3610" spans="1:8" x14ac:dyDescent="0.25">
      <c r="A3610" t="s">
        <v>18</v>
      </c>
      <c r="B3610" t="s">
        <v>6</v>
      </c>
      <c r="C3610" t="s">
        <v>10</v>
      </c>
      <c r="D3610" t="s">
        <v>376</v>
      </c>
      <c r="E3610">
        <v>2032</v>
      </c>
      <c r="F3610">
        <v>1E-3</v>
      </c>
      <c r="G3610">
        <v>2.5000000000000001E-2</v>
      </c>
      <c r="H3610" s="2" t="str">
        <f t="shared" si="56"/>
        <v>EG_SHER</v>
      </c>
    </row>
    <row r="3611" spans="1:8" x14ac:dyDescent="0.25">
      <c r="A3611" t="s">
        <v>18</v>
      </c>
      <c r="B3611" t="s">
        <v>6</v>
      </c>
      <c r="C3611" t="s">
        <v>10</v>
      </c>
      <c r="D3611" t="s">
        <v>376</v>
      </c>
      <c r="E3611">
        <v>2033</v>
      </c>
      <c r="F3611">
        <v>0</v>
      </c>
      <c r="G3611">
        <v>2.5000000000000001E-2</v>
      </c>
      <c r="H3611" s="2" t="str">
        <f t="shared" si="56"/>
        <v>EG_SHER</v>
      </c>
    </row>
    <row r="3612" spans="1:8" x14ac:dyDescent="0.25">
      <c r="A3612" t="s">
        <v>18</v>
      </c>
      <c r="B3612" t="s">
        <v>6</v>
      </c>
      <c r="C3612" t="s">
        <v>10</v>
      </c>
      <c r="D3612" t="s">
        <v>376</v>
      </c>
      <c r="E3612">
        <v>2034</v>
      </c>
      <c r="F3612">
        <v>0</v>
      </c>
      <c r="G3612">
        <v>2.5000000000000001E-2</v>
      </c>
      <c r="H3612" s="2" t="str">
        <f t="shared" si="56"/>
        <v>EG_SHER</v>
      </c>
    </row>
    <row r="3613" spans="1:8" x14ac:dyDescent="0.25">
      <c r="A3613" t="s">
        <v>18</v>
      </c>
      <c r="B3613" t="s">
        <v>6</v>
      </c>
      <c r="C3613" t="s">
        <v>10</v>
      </c>
      <c r="D3613" t="s">
        <v>376</v>
      </c>
      <c r="E3613">
        <v>2035</v>
      </c>
      <c r="F3613">
        <v>0</v>
      </c>
      <c r="G3613">
        <v>2.5000000000000001E-2</v>
      </c>
      <c r="H3613" s="2" t="str">
        <f t="shared" si="56"/>
        <v>EG_SHER</v>
      </c>
    </row>
    <row r="3614" spans="1:8" x14ac:dyDescent="0.25">
      <c r="A3614" t="s">
        <v>18</v>
      </c>
      <c r="B3614" t="s">
        <v>6</v>
      </c>
      <c r="C3614" t="s">
        <v>10</v>
      </c>
      <c r="D3614" t="s">
        <v>376</v>
      </c>
      <c r="E3614">
        <v>2036</v>
      </c>
      <c r="F3614">
        <v>0</v>
      </c>
      <c r="G3614">
        <v>2.5000000000000001E-2</v>
      </c>
      <c r="H3614" s="2" t="str">
        <f t="shared" si="56"/>
        <v>EG_SHER</v>
      </c>
    </row>
    <row r="3615" spans="1:8" x14ac:dyDescent="0.25">
      <c r="A3615" t="s">
        <v>18</v>
      </c>
      <c r="B3615" t="s">
        <v>6</v>
      </c>
      <c r="C3615" t="s">
        <v>10</v>
      </c>
      <c r="D3615" t="s">
        <v>376</v>
      </c>
      <c r="E3615">
        <v>2037</v>
      </c>
      <c r="F3615">
        <v>0</v>
      </c>
      <c r="G3615">
        <v>2.5000000000000001E-2</v>
      </c>
      <c r="H3615" s="2" t="str">
        <f t="shared" si="56"/>
        <v>EG_SHER</v>
      </c>
    </row>
    <row r="3616" spans="1:8" x14ac:dyDescent="0.25">
      <c r="A3616" t="s">
        <v>18</v>
      </c>
      <c r="B3616" t="s">
        <v>6</v>
      </c>
      <c r="C3616" t="s">
        <v>10</v>
      </c>
      <c r="D3616" t="s">
        <v>376</v>
      </c>
      <c r="E3616">
        <v>2038</v>
      </c>
      <c r="F3616">
        <v>0</v>
      </c>
      <c r="G3616">
        <v>2.5000000000000001E-2</v>
      </c>
      <c r="H3616" s="2" t="str">
        <f t="shared" si="56"/>
        <v>EG_SHER</v>
      </c>
    </row>
    <row r="3617" spans="1:8" x14ac:dyDescent="0.25">
      <c r="A3617" t="s">
        <v>18</v>
      </c>
      <c r="B3617" t="s">
        <v>6</v>
      </c>
      <c r="C3617" t="s">
        <v>10</v>
      </c>
      <c r="D3617" t="s">
        <v>376</v>
      </c>
      <c r="E3617">
        <v>2039</v>
      </c>
      <c r="F3617">
        <v>0</v>
      </c>
      <c r="G3617">
        <v>2.5000000000000001E-2</v>
      </c>
      <c r="H3617" s="2" t="str">
        <f t="shared" si="56"/>
        <v>EG_SHER</v>
      </c>
    </row>
    <row r="3618" spans="1:8" x14ac:dyDescent="0.25">
      <c r="A3618" t="s">
        <v>18</v>
      </c>
      <c r="B3618" t="s">
        <v>6</v>
      </c>
      <c r="C3618" t="s">
        <v>10</v>
      </c>
      <c r="D3618" t="s">
        <v>376</v>
      </c>
      <c r="E3618">
        <v>2040</v>
      </c>
      <c r="F3618">
        <v>0</v>
      </c>
      <c r="G3618">
        <v>2.5000000000000001E-2</v>
      </c>
      <c r="H3618" s="2" t="str">
        <f t="shared" si="56"/>
        <v>EG_SHER</v>
      </c>
    </row>
    <row r="3619" spans="1:8" x14ac:dyDescent="0.25">
      <c r="A3619" t="s">
        <v>18</v>
      </c>
      <c r="B3619" t="s">
        <v>6</v>
      </c>
      <c r="C3619" t="s">
        <v>10</v>
      </c>
      <c r="D3619" t="s">
        <v>376</v>
      </c>
      <c r="E3619">
        <v>2041</v>
      </c>
      <c r="F3619">
        <v>0</v>
      </c>
      <c r="G3619">
        <v>2.5000000000000001E-2</v>
      </c>
      <c r="H3619" s="2" t="str">
        <f t="shared" si="56"/>
        <v>EG_SHER</v>
      </c>
    </row>
    <row r="3620" spans="1:8" x14ac:dyDescent="0.25">
      <c r="A3620" t="s">
        <v>18</v>
      </c>
      <c r="B3620" t="s">
        <v>6</v>
      </c>
      <c r="C3620" t="s">
        <v>10</v>
      </c>
      <c r="D3620" t="s">
        <v>375</v>
      </c>
      <c r="E3620">
        <v>2024</v>
      </c>
      <c r="F3620">
        <v>1E-3</v>
      </c>
      <c r="G3620">
        <v>1E-3</v>
      </c>
      <c r="H3620" s="2" t="str">
        <f t="shared" si="56"/>
        <v>EG_SHER</v>
      </c>
    </row>
    <row r="3621" spans="1:8" x14ac:dyDescent="0.25">
      <c r="A3621" t="s">
        <v>18</v>
      </c>
      <c r="B3621" t="s">
        <v>6</v>
      </c>
      <c r="C3621" t="s">
        <v>10</v>
      </c>
      <c r="D3621" t="s">
        <v>375</v>
      </c>
      <c r="E3621">
        <v>2025</v>
      </c>
      <c r="F3621">
        <v>1E-3</v>
      </c>
      <c r="G3621">
        <v>1E-3</v>
      </c>
      <c r="H3621" s="2" t="str">
        <f t="shared" si="56"/>
        <v>EG_SHER</v>
      </c>
    </row>
    <row r="3622" spans="1:8" x14ac:dyDescent="0.25">
      <c r="A3622" t="s">
        <v>18</v>
      </c>
      <c r="B3622" t="s">
        <v>6</v>
      </c>
      <c r="C3622" t="s">
        <v>10</v>
      </c>
      <c r="D3622" t="s">
        <v>375</v>
      </c>
      <c r="E3622">
        <v>2026</v>
      </c>
      <c r="F3622">
        <v>1E-3</v>
      </c>
      <c r="G3622">
        <v>1E-3</v>
      </c>
      <c r="H3622" s="2" t="str">
        <f t="shared" si="56"/>
        <v>EG_SHER</v>
      </c>
    </row>
    <row r="3623" spans="1:8" x14ac:dyDescent="0.25">
      <c r="A3623" t="s">
        <v>18</v>
      </c>
      <c r="B3623" t="s">
        <v>6</v>
      </c>
      <c r="C3623" t="s">
        <v>10</v>
      </c>
      <c r="D3623" t="s">
        <v>375</v>
      </c>
      <c r="E3623">
        <v>2027</v>
      </c>
      <c r="F3623">
        <v>1E-3</v>
      </c>
      <c r="G3623">
        <v>1E-3</v>
      </c>
      <c r="H3623" s="2" t="str">
        <f t="shared" si="56"/>
        <v>EG_SHER</v>
      </c>
    </row>
    <row r="3624" spans="1:8" x14ac:dyDescent="0.25">
      <c r="A3624" t="s">
        <v>18</v>
      </c>
      <c r="B3624" t="s">
        <v>6</v>
      </c>
      <c r="C3624" t="s">
        <v>10</v>
      </c>
      <c r="D3624" t="s">
        <v>375</v>
      </c>
      <c r="E3624">
        <v>2028</v>
      </c>
      <c r="F3624">
        <v>1E-3</v>
      </c>
      <c r="G3624">
        <v>1E-3</v>
      </c>
      <c r="H3624" s="2" t="str">
        <f t="shared" si="56"/>
        <v>EG_SHER</v>
      </c>
    </row>
    <row r="3625" spans="1:8" x14ac:dyDescent="0.25">
      <c r="A3625" t="s">
        <v>18</v>
      </c>
      <c r="B3625" t="s">
        <v>6</v>
      </c>
      <c r="C3625" t="s">
        <v>10</v>
      </c>
      <c r="D3625" t="s">
        <v>375</v>
      </c>
      <c r="E3625">
        <v>2029</v>
      </c>
      <c r="F3625">
        <v>1E-3</v>
      </c>
      <c r="G3625">
        <v>1E-3</v>
      </c>
      <c r="H3625" s="2" t="str">
        <f t="shared" si="56"/>
        <v>EG_SHER</v>
      </c>
    </row>
    <row r="3626" spans="1:8" x14ac:dyDescent="0.25">
      <c r="A3626" t="s">
        <v>18</v>
      </c>
      <c r="B3626" t="s">
        <v>6</v>
      </c>
      <c r="C3626" t="s">
        <v>10</v>
      </c>
      <c r="D3626" t="s">
        <v>375</v>
      </c>
      <c r="E3626">
        <v>2030</v>
      </c>
      <c r="F3626">
        <v>1E-3</v>
      </c>
      <c r="G3626">
        <v>1.0999999999999999E-2</v>
      </c>
      <c r="H3626" s="2" t="str">
        <f t="shared" si="56"/>
        <v>EG_SHER</v>
      </c>
    </row>
    <row r="3627" spans="1:8" x14ac:dyDescent="0.25">
      <c r="A3627" t="s">
        <v>18</v>
      </c>
      <c r="B3627" t="s">
        <v>6</v>
      </c>
      <c r="C3627" t="s">
        <v>10</v>
      </c>
      <c r="D3627" t="s">
        <v>375</v>
      </c>
      <c r="E3627">
        <v>2031</v>
      </c>
      <c r="F3627">
        <v>1E-3</v>
      </c>
      <c r="G3627">
        <v>1.0999999999999999E-2</v>
      </c>
      <c r="H3627" s="2" t="str">
        <f t="shared" si="56"/>
        <v>EG_SHER</v>
      </c>
    </row>
    <row r="3628" spans="1:8" x14ac:dyDescent="0.25">
      <c r="A3628" t="s">
        <v>18</v>
      </c>
      <c r="B3628" t="s">
        <v>6</v>
      </c>
      <c r="C3628" t="s">
        <v>10</v>
      </c>
      <c r="D3628" t="s">
        <v>375</v>
      </c>
      <c r="E3628">
        <v>2032</v>
      </c>
      <c r="F3628">
        <v>1E-3</v>
      </c>
      <c r="G3628">
        <v>1.0999999999999999E-2</v>
      </c>
      <c r="H3628" s="2" t="str">
        <f t="shared" si="56"/>
        <v>EG_SHER</v>
      </c>
    </row>
    <row r="3629" spans="1:8" x14ac:dyDescent="0.25">
      <c r="A3629" t="s">
        <v>18</v>
      </c>
      <c r="B3629" t="s">
        <v>6</v>
      </c>
      <c r="C3629" t="s">
        <v>10</v>
      </c>
      <c r="D3629" t="s">
        <v>375</v>
      </c>
      <c r="E3629">
        <v>2033</v>
      </c>
      <c r="F3629">
        <v>0</v>
      </c>
      <c r="G3629">
        <v>1.0999999999999999E-2</v>
      </c>
      <c r="H3629" s="2" t="str">
        <f t="shared" si="56"/>
        <v>EG_SHER</v>
      </c>
    </row>
    <row r="3630" spans="1:8" x14ac:dyDescent="0.25">
      <c r="A3630" t="s">
        <v>18</v>
      </c>
      <c r="B3630" t="s">
        <v>6</v>
      </c>
      <c r="C3630" t="s">
        <v>10</v>
      </c>
      <c r="D3630" t="s">
        <v>375</v>
      </c>
      <c r="E3630">
        <v>2034</v>
      </c>
      <c r="F3630">
        <v>0</v>
      </c>
      <c r="G3630">
        <v>1.0999999999999999E-2</v>
      </c>
      <c r="H3630" s="2" t="str">
        <f t="shared" si="56"/>
        <v>EG_SHER</v>
      </c>
    </row>
    <row r="3631" spans="1:8" x14ac:dyDescent="0.25">
      <c r="A3631" t="s">
        <v>18</v>
      </c>
      <c r="B3631" t="s">
        <v>6</v>
      </c>
      <c r="C3631" t="s">
        <v>10</v>
      </c>
      <c r="D3631" t="s">
        <v>375</v>
      </c>
      <c r="E3631">
        <v>2035</v>
      </c>
      <c r="F3631">
        <v>0</v>
      </c>
      <c r="G3631">
        <v>1.0999999999999999E-2</v>
      </c>
      <c r="H3631" s="2" t="str">
        <f t="shared" si="56"/>
        <v>EG_SHER</v>
      </c>
    </row>
    <row r="3632" spans="1:8" x14ac:dyDescent="0.25">
      <c r="A3632" t="s">
        <v>18</v>
      </c>
      <c r="B3632" t="s">
        <v>6</v>
      </c>
      <c r="C3632" t="s">
        <v>10</v>
      </c>
      <c r="D3632" t="s">
        <v>375</v>
      </c>
      <c r="E3632">
        <v>2036</v>
      </c>
      <c r="F3632">
        <v>0</v>
      </c>
      <c r="G3632">
        <v>1.0999999999999999E-2</v>
      </c>
      <c r="H3632" s="2" t="str">
        <f t="shared" si="56"/>
        <v>EG_SHER</v>
      </c>
    </row>
    <row r="3633" spans="1:8" x14ac:dyDescent="0.25">
      <c r="A3633" t="s">
        <v>18</v>
      </c>
      <c r="B3633" t="s">
        <v>6</v>
      </c>
      <c r="C3633" t="s">
        <v>10</v>
      </c>
      <c r="D3633" t="s">
        <v>375</v>
      </c>
      <c r="E3633">
        <v>2037</v>
      </c>
      <c r="F3633">
        <v>0</v>
      </c>
      <c r="G3633">
        <v>1.0999999999999999E-2</v>
      </c>
      <c r="H3633" s="2" t="str">
        <f t="shared" si="56"/>
        <v>EG_SHER</v>
      </c>
    </row>
    <row r="3634" spans="1:8" x14ac:dyDescent="0.25">
      <c r="A3634" t="s">
        <v>18</v>
      </c>
      <c r="B3634" t="s">
        <v>6</v>
      </c>
      <c r="C3634" t="s">
        <v>10</v>
      </c>
      <c r="D3634" t="s">
        <v>375</v>
      </c>
      <c r="E3634">
        <v>2038</v>
      </c>
      <c r="F3634">
        <v>0</v>
      </c>
      <c r="G3634">
        <v>1.0999999999999999E-2</v>
      </c>
      <c r="H3634" s="2" t="str">
        <f t="shared" si="56"/>
        <v>EG_SHER</v>
      </c>
    </row>
    <row r="3635" spans="1:8" x14ac:dyDescent="0.25">
      <c r="A3635" t="s">
        <v>18</v>
      </c>
      <c r="B3635" t="s">
        <v>6</v>
      </c>
      <c r="C3635" t="s">
        <v>10</v>
      </c>
      <c r="D3635" t="s">
        <v>375</v>
      </c>
      <c r="E3635">
        <v>2039</v>
      </c>
      <c r="F3635">
        <v>0</v>
      </c>
      <c r="G3635">
        <v>1.0999999999999999E-2</v>
      </c>
      <c r="H3635" s="2" t="str">
        <f t="shared" si="56"/>
        <v>EG_SHER</v>
      </c>
    </row>
    <row r="3636" spans="1:8" x14ac:dyDescent="0.25">
      <c r="A3636" t="s">
        <v>18</v>
      </c>
      <c r="B3636" t="s">
        <v>6</v>
      </c>
      <c r="C3636" t="s">
        <v>10</v>
      </c>
      <c r="D3636" t="s">
        <v>375</v>
      </c>
      <c r="E3636">
        <v>2040</v>
      </c>
      <c r="F3636">
        <v>0</v>
      </c>
      <c r="G3636">
        <v>1.0999999999999999E-2</v>
      </c>
      <c r="H3636" s="2" t="str">
        <f t="shared" si="56"/>
        <v>EG_SHER</v>
      </c>
    </row>
    <row r="3637" spans="1:8" x14ac:dyDescent="0.25">
      <c r="A3637" t="s">
        <v>18</v>
      </c>
      <c r="B3637" t="s">
        <v>6</v>
      </c>
      <c r="C3637" t="s">
        <v>10</v>
      </c>
      <c r="D3637" t="s">
        <v>375</v>
      </c>
      <c r="E3637">
        <v>2041</v>
      </c>
      <c r="F3637">
        <v>0</v>
      </c>
      <c r="G3637">
        <v>1.0999999999999999E-2</v>
      </c>
      <c r="H3637" s="2" t="str">
        <f t="shared" si="56"/>
        <v>EG_SHER</v>
      </c>
    </row>
    <row r="3638" spans="1:8" x14ac:dyDescent="0.25">
      <c r="A3638" t="s">
        <v>18</v>
      </c>
      <c r="B3638" t="s">
        <v>6</v>
      </c>
      <c r="C3638" t="s">
        <v>10</v>
      </c>
      <c r="D3638" t="s">
        <v>374</v>
      </c>
      <c r="E3638">
        <v>2024</v>
      </c>
      <c r="F3638">
        <v>1E-3</v>
      </c>
      <c r="G3638">
        <v>1E-3</v>
      </c>
      <c r="H3638" s="2" t="str">
        <f t="shared" si="56"/>
        <v>EG_SHER</v>
      </c>
    </row>
    <row r="3639" spans="1:8" x14ac:dyDescent="0.25">
      <c r="A3639" t="s">
        <v>18</v>
      </c>
      <c r="B3639" t="s">
        <v>6</v>
      </c>
      <c r="C3639" t="s">
        <v>10</v>
      </c>
      <c r="D3639" t="s">
        <v>374</v>
      </c>
      <c r="E3639">
        <v>2025</v>
      </c>
      <c r="F3639">
        <v>1E-3</v>
      </c>
      <c r="G3639">
        <v>1E-3</v>
      </c>
      <c r="H3639" s="2" t="str">
        <f t="shared" si="56"/>
        <v>EG_SHER</v>
      </c>
    </row>
    <row r="3640" spans="1:8" x14ac:dyDescent="0.25">
      <c r="A3640" t="s">
        <v>18</v>
      </c>
      <c r="B3640" t="s">
        <v>6</v>
      </c>
      <c r="C3640" t="s">
        <v>10</v>
      </c>
      <c r="D3640" t="s">
        <v>374</v>
      </c>
      <c r="E3640">
        <v>2026</v>
      </c>
      <c r="F3640">
        <v>1E-3</v>
      </c>
      <c r="G3640">
        <v>1E-3</v>
      </c>
      <c r="H3640" s="2" t="str">
        <f t="shared" si="56"/>
        <v>EG_SHER</v>
      </c>
    </row>
    <row r="3641" spans="1:8" x14ac:dyDescent="0.25">
      <c r="A3641" t="s">
        <v>18</v>
      </c>
      <c r="B3641" t="s">
        <v>6</v>
      </c>
      <c r="C3641" t="s">
        <v>10</v>
      </c>
      <c r="D3641" t="s">
        <v>374</v>
      </c>
      <c r="E3641">
        <v>2027</v>
      </c>
      <c r="F3641">
        <v>1E-3</v>
      </c>
      <c r="G3641">
        <v>1E-3</v>
      </c>
      <c r="H3641" s="2" t="str">
        <f t="shared" si="56"/>
        <v>EG_SHER</v>
      </c>
    </row>
    <row r="3642" spans="1:8" x14ac:dyDescent="0.25">
      <c r="A3642" t="s">
        <v>18</v>
      </c>
      <c r="B3642" t="s">
        <v>6</v>
      </c>
      <c r="C3642" t="s">
        <v>10</v>
      </c>
      <c r="D3642" t="s">
        <v>374</v>
      </c>
      <c r="E3642">
        <v>2028</v>
      </c>
      <c r="F3642">
        <v>1E-3</v>
      </c>
      <c r="G3642">
        <v>1E-3</v>
      </c>
      <c r="H3642" s="2" t="str">
        <f t="shared" si="56"/>
        <v>EG_SHER</v>
      </c>
    </row>
    <row r="3643" spans="1:8" x14ac:dyDescent="0.25">
      <c r="A3643" t="s">
        <v>18</v>
      </c>
      <c r="B3643" t="s">
        <v>6</v>
      </c>
      <c r="C3643" t="s">
        <v>10</v>
      </c>
      <c r="D3643" t="s">
        <v>374</v>
      </c>
      <c r="E3643">
        <v>2029</v>
      </c>
      <c r="F3643">
        <v>1E-3</v>
      </c>
      <c r="G3643">
        <v>1E-3</v>
      </c>
      <c r="H3643" s="2" t="str">
        <f t="shared" si="56"/>
        <v>EG_SHER</v>
      </c>
    </row>
    <row r="3644" spans="1:8" x14ac:dyDescent="0.25">
      <c r="A3644" t="s">
        <v>18</v>
      </c>
      <c r="B3644" t="s">
        <v>6</v>
      </c>
      <c r="C3644" t="s">
        <v>10</v>
      </c>
      <c r="D3644" t="s">
        <v>374</v>
      </c>
      <c r="E3644">
        <v>2030</v>
      </c>
      <c r="F3644">
        <v>1E-3</v>
      </c>
      <c r="G3644">
        <v>1.4E-2</v>
      </c>
      <c r="H3644" s="2" t="str">
        <f t="shared" si="56"/>
        <v>EG_SHER</v>
      </c>
    </row>
    <row r="3645" spans="1:8" x14ac:dyDescent="0.25">
      <c r="A3645" t="s">
        <v>18</v>
      </c>
      <c r="B3645" t="s">
        <v>6</v>
      </c>
      <c r="C3645" t="s">
        <v>10</v>
      </c>
      <c r="D3645" t="s">
        <v>374</v>
      </c>
      <c r="E3645">
        <v>2031</v>
      </c>
      <c r="F3645">
        <v>1E-3</v>
      </c>
      <c r="G3645">
        <v>1.4E-2</v>
      </c>
      <c r="H3645" s="2" t="str">
        <f t="shared" si="56"/>
        <v>EG_SHER</v>
      </c>
    </row>
    <row r="3646" spans="1:8" x14ac:dyDescent="0.25">
      <c r="A3646" t="s">
        <v>18</v>
      </c>
      <c r="B3646" t="s">
        <v>6</v>
      </c>
      <c r="C3646" t="s">
        <v>10</v>
      </c>
      <c r="D3646" t="s">
        <v>374</v>
      </c>
      <c r="E3646">
        <v>2032</v>
      </c>
      <c r="F3646">
        <v>1E-3</v>
      </c>
      <c r="G3646">
        <v>1.4E-2</v>
      </c>
      <c r="H3646" s="2" t="str">
        <f t="shared" si="56"/>
        <v>EG_SHER</v>
      </c>
    </row>
    <row r="3647" spans="1:8" x14ac:dyDescent="0.25">
      <c r="A3647" t="s">
        <v>18</v>
      </c>
      <c r="B3647" t="s">
        <v>6</v>
      </c>
      <c r="C3647" t="s">
        <v>10</v>
      </c>
      <c r="D3647" t="s">
        <v>374</v>
      </c>
      <c r="E3647">
        <v>2033</v>
      </c>
      <c r="F3647">
        <v>0</v>
      </c>
      <c r="G3647">
        <v>1.4E-2</v>
      </c>
      <c r="H3647" s="2" t="str">
        <f t="shared" si="56"/>
        <v>EG_SHER</v>
      </c>
    </row>
    <row r="3648" spans="1:8" x14ac:dyDescent="0.25">
      <c r="A3648" t="s">
        <v>18</v>
      </c>
      <c r="B3648" t="s">
        <v>6</v>
      </c>
      <c r="C3648" t="s">
        <v>10</v>
      </c>
      <c r="D3648" t="s">
        <v>374</v>
      </c>
      <c r="E3648">
        <v>2034</v>
      </c>
      <c r="F3648">
        <v>0</v>
      </c>
      <c r="G3648">
        <v>1.4E-2</v>
      </c>
      <c r="H3648" s="2" t="str">
        <f t="shared" si="56"/>
        <v>EG_SHER</v>
      </c>
    </row>
    <row r="3649" spans="1:8" x14ac:dyDescent="0.25">
      <c r="A3649" t="s">
        <v>18</v>
      </c>
      <c r="B3649" t="s">
        <v>6</v>
      </c>
      <c r="C3649" t="s">
        <v>10</v>
      </c>
      <c r="D3649" t="s">
        <v>374</v>
      </c>
      <c r="E3649">
        <v>2035</v>
      </c>
      <c r="F3649">
        <v>0</v>
      </c>
      <c r="G3649">
        <v>1.4E-2</v>
      </c>
      <c r="H3649" s="2" t="str">
        <f t="shared" si="56"/>
        <v>EG_SHER</v>
      </c>
    </row>
    <row r="3650" spans="1:8" x14ac:dyDescent="0.25">
      <c r="A3650" t="s">
        <v>18</v>
      </c>
      <c r="B3650" t="s">
        <v>6</v>
      </c>
      <c r="C3650" t="s">
        <v>10</v>
      </c>
      <c r="D3650" t="s">
        <v>374</v>
      </c>
      <c r="E3650">
        <v>2036</v>
      </c>
      <c r="F3650">
        <v>0</v>
      </c>
      <c r="G3650">
        <v>1.4E-2</v>
      </c>
      <c r="H3650" s="2" t="str">
        <f t="shared" si="56"/>
        <v>EG_SHER</v>
      </c>
    </row>
    <row r="3651" spans="1:8" x14ac:dyDescent="0.25">
      <c r="A3651" t="s">
        <v>18</v>
      </c>
      <c r="B3651" t="s">
        <v>6</v>
      </c>
      <c r="C3651" t="s">
        <v>10</v>
      </c>
      <c r="D3651" t="s">
        <v>374</v>
      </c>
      <c r="E3651">
        <v>2037</v>
      </c>
      <c r="F3651">
        <v>0</v>
      </c>
      <c r="G3651">
        <v>1.4E-2</v>
      </c>
      <c r="H3651" s="2" t="str">
        <f t="shared" ref="H3651:H3714" si="57">_xlfn.CONCAT(A3651,C3651)</f>
        <v>EG_SHER</v>
      </c>
    </row>
    <row r="3652" spans="1:8" x14ac:dyDescent="0.25">
      <c r="A3652" t="s">
        <v>18</v>
      </c>
      <c r="B3652" t="s">
        <v>6</v>
      </c>
      <c r="C3652" t="s">
        <v>10</v>
      </c>
      <c r="D3652" t="s">
        <v>374</v>
      </c>
      <c r="E3652">
        <v>2038</v>
      </c>
      <c r="F3652">
        <v>0</v>
      </c>
      <c r="G3652">
        <v>1.4E-2</v>
      </c>
      <c r="H3652" s="2" t="str">
        <f t="shared" si="57"/>
        <v>EG_SHER</v>
      </c>
    </row>
    <row r="3653" spans="1:8" x14ac:dyDescent="0.25">
      <c r="A3653" t="s">
        <v>18</v>
      </c>
      <c r="B3653" t="s">
        <v>6</v>
      </c>
      <c r="C3653" t="s">
        <v>10</v>
      </c>
      <c r="D3653" t="s">
        <v>374</v>
      </c>
      <c r="E3653">
        <v>2039</v>
      </c>
      <c r="F3653">
        <v>0</v>
      </c>
      <c r="G3653">
        <v>1.4E-2</v>
      </c>
      <c r="H3653" s="2" t="str">
        <f t="shared" si="57"/>
        <v>EG_SHER</v>
      </c>
    </row>
    <row r="3654" spans="1:8" x14ac:dyDescent="0.25">
      <c r="A3654" t="s">
        <v>18</v>
      </c>
      <c r="B3654" t="s">
        <v>6</v>
      </c>
      <c r="C3654" t="s">
        <v>10</v>
      </c>
      <c r="D3654" t="s">
        <v>374</v>
      </c>
      <c r="E3654">
        <v>2040</v>
      </c>
      <c r="F3654">
        <v>0</v>
      </c>
      <c r="G3654">
        <v>1.4E-2</v>
      </c>
      <c r="H3654" s="2" t="str">
        <f t="shared" si="57"/>
        <v>EG_SHER</v>
      </c>
    </row>
    <row r="3655" spans="1:8" x14ac:dyDescent="0.25">
      <c r="A3655" t="s">
        <v>18</v>
      </c>
      <c r="B3655" t="s">
        <v>6</v>
      </c>
      <c r="C3655" t="s">
        <v>10</v>
      </c>
      <c r="D3655" t="s">
        <v>374</v>
      </c>
      <c r="E3655">
        <v>2041</v>
      </c>
      <c r="F3655">
        <v>0</v>
      </c>
      <c r="G3655">
        <v>1.4E-2</v>
      </c>
      <c r="H3655" s="2" t="str">
        <f t="shared" si="57"/>
        <v>EG_SHER</v>
      </c>
    </row>
    <row r="3656" spans="1:8" x14ac:dyDescent="0.25">
      <c r="A3656" t="s">
        <v>18</v>
      </c>
      <c r="B3656" t="s">
        <v>6</v>
      </c>
      <c r="C3656" t="s">
        <v>10</v>
      </c>
      <c r="D3656" t="s">
        <v>373</v>
      </c>
      <c r="E3656">
        <v>2024</v>
      </c>
      <c r="F3656">
        <v>1E-3</v>
      </c>
      <c r="G3656">
        <v>1E-3</v>
      </c>
      <c r="H3656" s="2" t="str">
        <f t="shared" si="57"/>
        <v>EG_SHER</v>
      </c>
    </row>
    <row r="3657" spans="1:8" x14ac:dyDescent="0.25">
      <c r="A3657" t="s">
        <v>18</v>
      </c>
      <c r="B3657" t="s">
        <v>6</v>
      </c>
      <c r="C3657" t="s">
        <v>10</v>
      </c>
      <c r="D3657" t="s">
        <v>373</v>
      </c>
      <c r="E3657">
        <v>2025</v>
      </c>
      <c r="F3657">
        <v>1E-3</v>
      </c>
      <c r="G3657">
        <v>1E-3</v>
      </c>
      <c r="H3657" s="2" t="str">
        <f t="shared" si="57"/>
        <v>EG_SHER</v>
      </c>
    </row>
    <row r="3658" spans="1:8" x14ac:dyDescent="0.25">
      <c r="A3658" t="s">
        <v>18</v>
      </c>
      <c r="B3658" t="s">
        <v>6</v>
      </c>
      <c r="C3658" t="s">
        <v>10</v>
      </c>
      <c r="D3658" t="s">
        <v>373</v>
      </c>
      <c r="E3658">
        <v>2026</v>
      </c>
      <c r="F3658">
        <v>1E-3</v>
      </c>
      <c r="G3658">
        <v>1E-3</v>
      </c>
      <c r="H3658" s="2" t="str">
        <f t="shared" si="57"/>
        <v>EG_SHER</v>
      </c>
    </row>
    <row r="3659" spans="1:8" x14ac:dyDescent="0.25">
      <c r="A3659" t="s">
        <v>18</v>
      </c>
      <c r="B3659" t="s">
        <v>6</v>
      </c>
      <c r="C3659" t="s">
        <v>10</v>
      </c>
      <c r="D3659" t="s">
        <v>373</v>
      </c>
      <c r="E3659">
        <v>2027</v>
      </c>
      <c r="F3659">
        <v>1E-3</v>
      </c>
      <c r="G3659">
        <v>1E-3</v>
      </c>
      <c r="H3659" s="2" t="str">
        <f t="shared" si="57"/>
        <v>EG_SHER</v>
      </c>
    </row>
    <row r="3660" spans="1:8" x14ac:dyDescent="0.25">
      <c r="A3660" t="s">
        <v>18</v>
      </c>
      <c r="B3660" t="s">
        <v>6</v>
      </c>
      <c r="C3660" t="s">
        <v>10</v>
      </c>
      <c r="D3660" t="s">
        <v>373</v>
      </c>
      <c r="E3660">
        <v>2028</v>
      </c>
      <c r="F3660">
        <v>1E-3</v>
      </c>
      <c r="G3660">
        <v>1E-3</v>
      </c>
      <c r="H3660" s="2" t="str">
        <f t="shared" si="57"/>
        <v>EG_SHER</v>
      </c>
    </row>
    <row r="3661" spans="1:8" x14ac:dyDescent="0.25">
      <c r="A3661" t="s">
        <v>18</v>
      </c>
      <c r="B3661" t="s">
        <v>6</v>
      </c>
      <c r="C3661" t="s">
        <v>10</v>
      </c>
      <c r="D3661" t="s">
        <v>373</v>
      </c>
      <c r="E3661">
        <v>2029</v>
      </c>
      <c r="F3661">
        <v>1E-3</v>
      </c>
      <c r="G3661">
        <v>1E-3</v>
      </c>
      <c r="H3661" s="2" t="str">
        <f t="shared" si="57"/>
        <v>EG_SHER</v>
      </c>
    </row>
    <row r="3662" spans="1:8" x14ac:dyDescent="0.25">
      <c r="A3662" t="s">
        <v>18</v>
      </c>
      <c r="B3662" t="s">
        <v>6</v>
      </c>
      <c r="C3662" t="s">
        <v>10</v>
      </c>
      <c r="D3662" t="s">
        <v>373</v>
      </c>
      <c r="E3662">
        <v>2030</v>
      </c>
      <c r="F3662">
        <v>1E-3</v>
      </c>
      <c r="G3662">
        <v>1.9E-2</v>
      </c>
      <c r="H3662" s="2" t="str">
        <f t="shared" si="57"/>
        <v>EG_SHER</v>
      </c>
    </row>
    <row r="3663" spans="1:8" x14ac:dyDescent="0.25">
      <c r="A3663" t="s">
        <v>18</v>
      </c>
      <c r="B3663" t="s">
        <v>6</v>
      </c>
      <c r="C3663" t="s">
        <v>10</v>
      </c>
      <c r="D3663" t="s">
        <v>373</v>
      </c>
      <c r="E3663">
        <v>2031</v>
      </c>
      <c r="F3663">
        <v>1E-3</v>
      </c>
      <c r="G3663">
        <v>1.9E-2</v>
      </c>
      <c r="H3663" s="2" t="str">
        <f t="shared" si="57"/>
        <v>EG_SHER</v>
      </c>
    </row>
    <row r="3664" spans="1:8" x14ac:dyDescent="0.25">
      <c r="A3664" t="s">
        <v>18</v>
      </c>
      <c r="B3664" t="s">
        <v>6</v>
      </c>
      <c r="C3664" t="s">
        <v>10</v>
      </c>
      <c r="D3664" t="s">
        <v>373</v>
      </c>
      <c r="E3664">
        <v>2032</v>
      </c>
      <c r="F3664">
        <v>1E-3</v>
      </c>
      <c r="G3664">
        <v>1.9E-2</v>
      </c>
      <c r="H3664" s="2" t="str">
        <f t="shared" si="57"/>
        <v>EG_SHER</v>
      </c>
    </row>
    <row r="3665" spans="1:8" x14ac:dyDescent="0.25">
      <c r="A3665" t="s">
        <v>18</v>
      </c>
      <c r="B3665" t="s">
        <v>6</v>
      </c>
      <c r="C3665" t="s">
        <v>10</v>
      </c>
      <c r="D3665" t="s">
        <v>373</v>
      </c>
      <c r="E3665">
        <v>2033</v>
      </c>
      <c r="F3665">
        <v>0</v>
      </c>
      <c r="G3665">
        <v>1.9E-2</v>
      </c>
      <c r="H3665" s="2" t="str">
        <f t="shared" si="57"/>
        <v>EG_SHER</v>
      </c>
    </row>
    <row r="3666" spans="1:8" x14ac:dyDescent="0.25">
      <c r="A3666" t="s">
        <v>18</v>
      </c>
      <c r="B3666" t="s">
        <v>6</v>
      </c>
      <c r="C3666" t="s">
        <v>10</v>
      </c>
      <c r="D3666" t="s">
        <v>373</v>
      </c>
      <c r="E3666">
        <v>2034</v>
      </c>
      <c r="F3666">
        <v>0</v>
      </c>
      <c r="G3666">
        <v>1.9E-2</v>
      </c>
      <c r="H3666" s="2" t="str">
        <f t="shared" si="57"/>
        <v>EG_SHER</v>
      </c>
    </row>
    <row r="3667" spans="1:8" x14ac:dyDescent="0.25">
      <c r="A3667" t="s">
        <v>18</v>
      </c>
      <c r="B3667" t="s">
        <v>6</v>
      </c>
      <c r="C3667" t="s">
        <v>10</v>
      </c>
      <c r="D3667" t="s">
        <v>373</v>
      </c>
      <c r="E3667">
        <v>2035</v>
      </c>
      <c r="F3667">
        <v>0</v>
      </c>
      <c r="G3667">
        <v>1.9E-2</v>
      </c>
      <c r="H3667" s="2" t="str">
        <f t="shared" si="57"/>
        <v>EG_SHER</v>
      </c>
    </row>
    <row r="3668" spans="1:8" x14ac:dyDescent="0.25">
      <c r="A3668" t="s">
        <v>18</v>
      </c>
      <c r="B3668" t="s">
        <v>6</v>
      </c>
      <c r="C3668" t="s">
        <v>10</v>
      </c>
      <c r="D3668" t="s">
        <v>373</v>
      </c>
      <c r="E3668">
        <v>2036</v>
      </c>
      <c r="F3668">
        <v>0</v>
      </c>
      <c r="G3668">
        <v>1.9E-2</v>
      </c>
      <c r="H3668" s="2" t="str">
        <f t="shared" si="57"/>
        <v>EG_SHER</v>
      </c>
    </row>
    <row r="3669" spans="1:8" x14ac:dyDescent="0.25">
      <c r="A3669" t="s">
        <v>18</v>
      </c>
      <c r="B3669" t="s">
        <v>6</v>
      </c>
      <c r="C3669" t="s">
        <v>10</v>
      </c>
      <c r="D3669" t="s">
        <v>373</v>
      </c>
      <c r="E3669">
        <v>2037</v>
      </c>
      <c r="F3669">
        <v>0</v>
      </c>
      <c r="G3669">
        <v>1.9E-2</v>
      </c>
      <c r="H3669" s="2" t="str">
        <f t="shared" si="57"/>
        <v>EG_SHER</v>
      </c>
    </row>
    <row r="3670" spans="1:8" x14ac:dyDescent="0.25">
      <c r="A3670" t="s">
        <v>18</v>
      </c>
      <c r="B3670" t="s">
        <v>6</v>
      </c>
      <c r="C3670" t="s">
        <v>10</v>
      </c>
      <c r="D3670" t="s">
        <v>373</v>
      </c>
      <c r="E3670">
        <v>2038</v>
      </c>
      <c r="F3670">
        <v>0</v>
      </c>
      <c r="G3670">
        <v>1.9E-2</v>
      </c>
      <c r="H3670" s="2" t="str">
        <f t="shared" si="57"/>
        <v>EG_SHER</v>
      </c>
    </row>
    <row r="3671" spans="1:8" x14ac:dyDescent="0.25">
      <c r="A3671" t="s">
        <v>18</v>
      </c>
      <c r="B3671" t="s">
        <v>6</v>
      </c>
      <c r="C3671" t="s">
        <v>10</v>
      </c>
      <c r="D3671" t="s">
        <v>373</v>
      </c>
      <c r="E3671">
        <v>2039</v>
      </c>
      <c r="F3671">
        <v>0</v>
      </c>
      <c r="G3671">
        <v>1.9E-2</v>
      </c>
      <c r="H3671" s="2" t="str">
        <f t="shared" si="57"/>
        <v>EG_SHER</v>
      </c>
    </row>
    <row r="3672" spans="1:8" x14ac:dyDescent="0.25">
      <c r="A3672" t="s">
        <v>18</v>
      </c>
      <c r="B3672" t="s">
        <v>6</v>
      </c>
      <c r="C3672" t="s">
        <v>10</v>
      </c>
      <c r="D3672" t="s">
        <v>373</v>
      </c>
      <c r="E3672">
        <v>2040</v>
      </c>
      <c r="F3672">
        <v>0</v>
      </c>
      <c r="G3672">
        <v>1.9E-2</v>
      </c>
      <c r="H3672" s="2" t="str">
        <f t="shared" si="57"/>
        <v>EG_SHER</v>
      </c>
    </row>
    <row r="3673" spans="1:8" x14ac:dyDescent="0.25">
      <c r="A3673" t="s">
        <v>18</v>
      </c>
      <c r="B3673" t="s">
        <v>6</v>
      </c>
      <c r="C3673" t="s">
        <v>10</v>
      </c>
      <c r="D3673" t="s">
        <v>373</v>
      </c>
      <c r="E3673">
        <v>2041</v>
      </c>
      <c r="F3673">
        <v>0</v>
      </c>
      <c r="G3673">
        <v>1.9E-2</v>
      </c>
      <c r="H3673" s="2" t="str">
        <f t="shared" si="57"/>
        <v>EG_SHER</v>
      </c>
    </row>
    <row r="3674" spans="1:8" x14ac:dyDescent="0.25">
      <c r="A3674" t="s">
        <v>18</v>
      </c>
      <c r="B3674" t="s">
        <v>6</v>
      </c>
      <c r="C3674" t="s">
        <v>11</v>
      </c>
      <c r="D3674" t="s">
        <v>371</v>
      </c>
      <c r="E3674">
        <v>2024</v>
      </c>
      <c r="F3674">
        <v>4.0000000000000001E-3</v>
      </c>
      <c r="G3674">
        <v>4.0000000000000001E-3</v>
      </c>
      <c r="H3674" s="2" t="str">
        <f t="shared" si="57"/>
        <v>EG_SHWR</v>
      </c>
    </row>
    <row r="3675" spans="1:8" x14ac:dyDescent="0.25">
      <c r="A3675" t="s">
        <v>18</v>
      </c>
      <c r="B3675" t="s">
        <v>6</v>
      </c>
      <c r="C3675" t="s">
        <v>11</v>
      </c>
      <c r="D3675" t="s">
        <v>371</v>
      </c>
      <c r="E3675">
        <v>2025</v>
      </c>
      <c r="F3675">
        <v>4.0000000000000001E-3</v>
      </c>
      <c r="G3675">
        <v>4.0000000000000001E-3</v>
      </c>
      <c r="H3675" s="2" t="str">
        <f t="shared" si="57"/>
        <v>EG_SHWR</v>
      </c>
    </row>
    <row r="3676" spans="1:8" x14ac:dyDescent="0.25">
      <c r="A3676" t="s">
        <v>18</v>
      </c>
      <c r="B3676" t="s">
        <v>6</v>
      </c>
      <c r="C3676" t="s">
        <v>11</v>
      </c>
      <c r="D3676" t="s">
        <v>371</v>
      </c>
      <c r="E3676">
        <v>2026</v>
      </c>
      <c r="F3676">
        <v>4.0000000000000001E-3</v>
      </c>
      <c r="G3676">
        <v>4.0000000000000001E-3</v>
      </c>
      <c r="H3676" s="2" t="str">
        <f t="shared" si="57"/>
        <v>EG_SHWR</v>
      </c>
    </row>
    <row r="3677" spans="1:8" x14ac:dyDescent="0.25">
      <c r="A3677" t="s">
        <v>18</v>
      </c>
      <c r="B3677" t="s">
        <v>6</v>
      </c>
      <c r="C3677" t="s">
        <v>11</v>
      </c>
      <c r="D3677" t="s">
        <v>371</v>
      </c>
      <c r="E3677">
        <v>2027</v>
      </c>
      <c r="F3677">
        <v>4.0000000000000001E-3</v>
      </c>
      <c r="G3677">
        <v>4.0000000000000001E-3</v>
      </c>
      <c r="H3677" s="2" t="str">
        <f t="shared" si="57"/>
        <v>EG_SHWR</v>
      </c>
    </row>
    <row r="3678" spans="1:8" x14ac:dyDescent="0.25">
      <c r="A3678" t="s">
        <v>18</v>
      </c>
      <c r="B3678" t="s">
        <v>6</v>
      </c>
      <c r="C3678" t="s">
        <v>11</v>
      </c>
      <c r="D3678" t="s">
        <v>371</v>
      </c>
      <c r="E3678">
        <v>2028</v>
      </c>
      <c r="F3678">
        <v>3.0000000000000001E-3</v>
      </c>
      <c r="G3678">
        <v>3.0000000000000001E-3</v>
      </c>
      <c r="H3678" s="2" t="str">
        <f t="shared" si="57"/>
        <v>EG_SHWR</v>
      </c>
    </row>
    <row r="3679" spans="1:8" x14ac:dyDescent="0.25">
      <c r="A3679" t="s">
        <v>18</v>
      </c>
      <c r="B3679" t="s">
        <v>6</v>
      </c>
      <c r="C3679" t="s">
        <v>11</v>
      </c>
      <c r="D3679" t="s">
        <v>371</v>
      </c>
      <c r="E3679">
        <v>2029</v>
      </c>
      <c r="F3679">
        <v>3.0000000000000001E-3</v>
      </c>
      <c r="G3679">
        <v>3.0000000000000001E-3</v>
      </c>
      <c r="H3679" s="2" t="str">
        <f t="shared" si="57"/>
        <v>EG_SHWR</v>
      </c>
    </row>
    <row r="3680" spans="1:8" x14ac:dyDescent="0.25">
      <c r="A3680" t="s">
        <v>18</v>
      </c>
      <c r="B3680" t="s">
        <v>6</v>
      </c>
      <c r="C3680" t="s">
        <v>11</v>
      </c>
      <c r="D3680" t="s">
        <v>371</v>
      </c>
      <c r="E3680">
        <v>2030</v>
      </c>
      <c r="F3680">
        <v>3.0000000000000001E-3</v>
      </c>
      <c r="G3680">
        <v>5.1999999999999998E-2</v>
      </c>
      <c r="H3680" s="2" t="str">
        <f t="shared" si="57"/>
        <v>EG_SHWR</v>
      </c>
    </row>
    <row r="3681" spans="1:8" x14ac:dyDescent="0.25">
      <c r="A3681" t="s">
        <v>18</v>
      </c>
      <c r="B3681" t="s">
        <v>6</v>
      </c>
      <c r="C3681" t="s">
        <v>11</v>
      </c>
      <c r="D3681" t="s">
        <v>371</v>
      </c>
      <c r="E3681">
        <v>2031</v>
      </c>
      <c r="F3681">
        <v>3.0000000000000001E-3</v>
      </c>
      <c r="G3681">
        <v>5.1999999999999998E-2</v>
      </c>
      <c r="H3681" s="2" t="str">
        <f t="shared" si="57"/>
        <v>EG_SHWR</v>
      </c>
    </row>
    <row r="3682" spans="1:8" x14ac:dyDescent="0.25">
      <c r="A3682" t="s">
        <v>18</v>
      </c>
      <c r="B3682" t="s">
        <v>6</v>
      </c>
      <c r="C3682" t="s">
        <v>11</v>
      </c>
      <c r="D3682" t="s">
        <v>371</v>
      </c>
      <c r="E3682">
        <v>2032</v>
      </c>
      <c r="F3682">
        <v>3.0000000000000001E-3</v>
      </c>
      <c r="G3682">
        <v>5.1999999999999998E-2</v>
      </c>
      <c r="H3682" s="2" t="str">
        <f t="shared" si="57"/>
        <v>EG_SHWR</v>
      </c>
    </row>
    <row r="3683" spans="1:8" x14ac:dyDescent="0.25">
      <c r="A3683" t="s">
        <v>18</v>
      </c>
      <c r="B3683" t="s">
        <v>6</v>
      </c>
      <c r="C3683" t="s">
        <v>11</v>
      </c>
      <c r="D3683" t="s">
        <v>371</v>
      </c>
      <c r="E3683">
        <v>2033</v>
      </c>
      <c r="F3683">
        <v>0</v>
      </c>
      <c r="G3683">
        <v>5.1999999999999998E-2</v>
      </c>
      <c r="H3683" s="2" t="str">
        <f t="shared" si="57"/>
        <v>EG_SHWR</v>
      </c>
    </row>
    <row r="3684" spans="1:8" x14ac:dyDescent="0.25">
      <c r="A3684" t="s">
        <v>18</v>
      </c>
      <c r="B3684" t="s">
        <v>6</v>
      </c>
      <c r="C3684" t="s">
        <v>11</v>
      </c>
      <c r="D3684" t="s">
        <v>371</v>
      </c>
      <c r="E3684">
        <v>2034</v>
      </c>
      <c r="F3684">
        <v>0</v>
      </c>
      <c r="G3684">
        <v>5.1999999999999998E-2</v>
      </c>
      <c r="H3684" s="2" t="str">
        <f t="shared" si="57"/>
        <v>EG_SHWR</v>
      </c>
    </row>
    <row r="3685" spans="1:8" x14ac:dyDescent="0.25">
      <c r="A3685" t="s">
        <v>18</v>
      </c>
      <c r="B3685" t="s">
        <v>6</v>
      </c>
      <c r="C3685" t="s">
        <v>11</v>
      </c>
      <c r="D3685" t="s">
        <v>371</v>
      </c>
      <c r="E3685">
        <v>2035</v>
      </c>
      <c r="F3685">
        <v>0</v>
      </c>
      <c r="G3685">
        <v>5.1999999999999998E-2</v>
      </c>
      <c r="H3685" s="2" t="str">
        <f t="shared" si="57"/>
        <v>EG_SHWR</v>
      </c>
    </row>
    <row r="3686" spans="1:8" x14ac:dyDescent="0.25">
      <c r="A3686" t="s">
        <v>18</v>
      </c>
      <c r="B3686" t="s">
        <v>6</v>
      </c>
      <c r="C3686" t="s">
        <v>11</v>
      </c>
      <c r="D3686" t="s">
        <v>371</v>
      </c>
      <c r="E3686">
        <v>2036</v>
      </c>
      <c r="F3686">
        <v>0</v>
      </c>
      <c r="G3686">
        <v>5.1999999999999998E-2</v>
      </c>
      <c r="H3686" s="2" t="str">
        <f t="shared" si="57"/>
        <v>EG_SHWR</v>
      </c>
    </row>
    <row r="3687" spans="1:8" x14ac:dyDescent="0.25">
      <c r="A3687" t="s">
        <v>18</v>
      </c>
      <c r="B3687" t="s">
        <v>6</v>
      </c>
      <c r="C3687" t="s">
        <v>11</v>
      </c>
      <c r="D3687" t="s">
        <v>371</v>
      </c>
      <c r="E3687">
        <v>2037</v>
      </c>
      <c r="F3687">
        <v>0</v>
      </c>
      <c r="G3687">
        <v>5.1999999999999998E-2</v>
      </c>
      <c r="H3687" s="2" t="str">
        <f t="shared" si="57"/>
        <v>EG_SHWR</v>
      </c>
    </row>
    <row r="3688" spans="1:8" x14ac:dyDescent="0.25">
      <c r="A3688" t="s">
        <v>18</v>
      </c>
      <c r="B3688" t="s">
        <v>6</v>
      </c>
      <c r="C3688" t="s">
        <v>11</v>
      </c>
      <c r="D3688" t="s">
        <v>371</v>
      </c>
      <c r="E3688">
        <v>2038</v>
      </c>
      <c r="F3688">
        <v>0</v>
      </c>
      <c r="G3688">
        <v>5.1999999999999998E-2</v>
      </c>
      <c r="H3688" s="2" t="str">
        <f t="shared" si="57"/>
        <v>EG_SHWR</v>
      </c>
    </row>
    <row r="3689" spans="1:8" x14ac:dyDescent="0.25">
      <c r="A3689" t="s">
        <v>18</v>
      </c>
      <c r="B3689" t="s">
        <v>6</v>
      </c>
      <c r="C3689" t="s">
        <v>11</v>
      </c>
      <c r="D3689" t="s">
        <v>371</v>
      </c>
      <c r="E3689">
        <v>2039</v>
      </c>
      <c r="F3689">
        <v>0</v>
      </c>
      <c r="G3689">
        <v>5.1999999999999998E-2</v>
      </c>
      <c r="H3689" s="2" t="str">
        <f t="shared" si="57"/>
        <v>EG_SHWR</v>
      </c>
    </row>
    <row r="3690" spans="1:8" x14ac:dyDescent="0.25">
      <c r="A3690" t="s">
        <v>18</v>
      </c>
      <c r="B3690" t="s">
        <v>6</v>
      </c>
      <c r="C3690" t="s">
        <v>11</v>
      </c>
      <c r="D3690" t="s">
        <v>371</v>
      </c>
      <c r="E3690">
        <v>2040</v>
      </c>
      <c r="F3690">
        <v>0</v>
      </c>
      <c r="G3690">
        <v>5.1999999999999998E-2</v>
      </c>
      <c r="H3690" s="2" t="str">
        <f t="shared" si="57"/>
        <v>EG_SHWR</v>
      </c>
    </row>
    <row r="3691" spans="1:8" x14ac:dyDescent="0.25">
      <c r="A3691" t="s">
        <v>18</v>
      </c>
      <c r="B3691" t="s">
        <v>6</v>
      </c>
      <c r="C3691" t="s">
        <v>11</v>
      </c>
      <c r="D3691" t="s">
        <v>371</v>
      </c>
      <c r="E3691">
        <v>2041</v>
      </c>
      <c r="F3691">
        <v>0</v>
      </c>
      <c r="G3691">
        <v>5.1999999999999998E-2</v>
      </c>
      <c r="H3691" s="2" t="str">
        <f t="shared" si="57"/>
        <v>EG_SHWR</v>
      </c>
    </row>
    <row r="3692" spans="1:8" x14ac:dyDescent="0.25">
      <c r="A3692" t="s">
        <v>18</v>
      </c>
      <c r="B3692" t="s">
        <v>6</v>
      </c>
      <c r="C3692" t="s">
        <v>11</v>
      </c>
      <c r="D3692" t="s">
        <v>370</v>
      </c>
      <c r="E3692">
        <v>2024</v>
      </c>
      <c r="F3692">
        <v>1E-3</v>
      </c>
      <c r="G3692">
        <v>1E-3</v>
      </c>
      <c r="H3692" s="2" t="str">
        <f t="shared" si="57"/>
        <v>EG_SHWR</v>
      </c>
    </row>
    <row r="3693" spans="1:8" x14ac:dyDescent="0.25">
      <c r="A3693" t="s">
        <v>18</v>
      </c>
      <c r="B3693" t="s">
        <v>6</v>
      </c>
      <c r="C3693" t="s">
        <v>11</v>
      </c>
      <c r="D3693" t="s">
        <v>370</v>
      </c>
      <c r="E3693">
        <v>2025</v>
      </c>
      <c r="F3693">
        <v>1E-3</v>
      </c>
      <c r="G3693">
        <v>1E-3</v>
      </c>
      <c r="H3693" s="2" t="str">
        <f t="shared" si="57"/>
        <v>EG_SHWR</v>
      </c>
    </row>
    <row r="3694" spans="1:8" x14ac:dyDescent="0.25">
      <c r="A3694" t="s">
        <v>18</v>
      </c>
      <c r="B3694" t="s">
        <v>6</v>
      </c>
      <c r="C3694" t="s">
        <v>11</v>
      </c>
      <c r="D3694" t="s">
        <v>370</v>
      </c>
      <c r="E3694">
        <v>2026</v>
      </c>
      <c r="F3694">
        <v>1E-3</v>
      </c>
      <c r="G3694">
        <v>1E-3</v>
      </c>
      <c r="H3694" s="2" t="str">
        <f t="shared" si="57"/>
        <v>EG_SHWR</v>
      </c>
    </row>
    <row r="3695" spans="1:8" x14ac:dyDescent="0.25">
      <c r="A3695" t="s">
        <v>18</v>
      </c>
      <c r="B3695" t="s">
        <v>6</v>
      </c>
      <c r="C3695" t="s">
        <v>11</v>
      </c>
      <c r="D3695" t="s">
        <v>370</v>
      </c>
      <c r="E3695">
        <v>2027</v>
      </c>
      <c r="F3695">
        <v>1E-3</v>
      </c>
      <c r="G3695">
        <v>1E-3</v>
      </c>
      <c r="H3695" s="2" t="str">
        <f t="shared" si="57"/>
        <v>EG_SHWR</v>
      </c>
    </row>
    <row r="3696" spans="1:8" x14ac:dyDescent="0.25">
      <c r="A3696" t="s">
        <v>18</v>
      </c>
      <c r="B3696" t="s">
        <v>6</v>
      </c>
      <c r="C3696" t="s">
        <v>11</v>
      </c>
      <c r="D3696" t="s">
        <v>370</v>
      </c>
      <c r="E3696">
        <v>2028</v>
      </c>
      <c r="F3696">
        <v>0</v>
      </c>
      <c r="G3696">
        <v>0</v>
      </c>
      <c r="H3696" s="2" t="str">
        <f t="shared" si="57"/>
        <v>EG_SHWR</v>
      </c>
    </row>
    <row r="3697" spans="1:8" x14ac:dyDescent="0.25">
      <c r="A3697" t="s">
        <v>18</v>
      </c>
      <c r="B3697" t="s">
        <v>6</v>
      </c>
      <c r="C3697" t="s">
        <v>11</v>
      </c>
      <c r="D3697" t="s">
        <v>370</v>
      </c>
      <c r="E3697">
        <v>2029</v>
      </c>
      <c r="F3697">
        <v>0</v>
      </c>
      <c r="G3697">
        <v>0</v>
      </c>
      <c r="H3697" s="2" t="str">
        <f t="shared" si="57"/>
        <v>EG_SHWR</v>
      </c>
    </row>
    <row r="3698" spans="1:8" x14ac:dyDescent="0.25">
      <c r="A3698" t="s">
        <v>18</v>
      </c>
      <c r="B3698" t="s">
        <v>6</v>
      </c>
      <c r="C3698" t="s">
        <v>11</v>
      </c>
      <c r="D3698" t="s">
        <v>370</v>
      </c>
      <c r="E3698">
        <v>2030</v>
      </c>
      <c r="F3698">
        <v>0</v>
      </c>
      <c r="G3698">
        <v>0.01</v>
      </c>
      <c r="H3698" s="2" t="str">
        <f t="shared" si="57"/>
        <v>EG_SHWR</v>
      </c>
    </row>
    <row r="3699" spans="1:8" x14ac:dyDescent="0.25">
      <c r="A3699" t="s">
        <v>18</v>
      </c>
      <c r="B3699" t="s">
        <v>6</v>
      </c>
      <c r="C3699" t="s">
        <v>11</v>
      </c>
      <c r="D3699" t="s">
        <v>370</v>
      </c>
      <c r="E3699">
        <v>2031</v>
      </c>
      <c r="F3699">
        <v>0</v>
      </c>
      <c r="G3699">
        <v>0.01</v>
      </c>
      <c r="H3699" s="2" t="str">
        <f t="shared" si="57"/>
        <v>EG_SHWR</v>
      </c>
    </row>
    <row r="3700" spans="1:8" x14ac:dyDescent="0.25">
      <c r="A3700" t="s">
        <v>18</v>
      </c>
      <c r="B3700" t="s">
        <v>6</v>
      </c>
      <c r="C3700" t="s">
        <v>11</v>
      </c>
      <c r="D3700" t="s">
        <v>370</v>
      </c>
      <c r="E3700">
        <v>2032</v>
      </c>
      <c r="F3700">
        <v>0</v>
      </c>
      <c r="G3700">
        <v>0.01</v>
      </c>
      <c r="H3700" s="2" t="str">
        <f t="shared" si="57"/>
        <v>EG_SHWR</v>
      </c>
    </row>
    <row r="3701" spans="1:8" x14ac:dyDescent="0.25">
      <c r="A3701" t="s">
        <v>18</v>
      </c>
      <c r="B3701" t="s">
        <v>6</v>
      </c>
      <c r="C3701" t="s">
        <v>11</v>
      </c>
      <c r="D3701" t="s">
        <v>370</v>
      </c>
      <c r="E3701">
        <v>2033</v>
      </c>
      <c r="F3701">
        <v>0</v>
      </c>
      <c r="G3701">
        <v>0.01</v>
      </c>
      <c r="H3701" s="2" t="str">
        <f t="shared" si="57"/>
        <v>EG_SHWR</v>
      </c>
    </row>
    <row r="3702" spans="1:8" x14ac:dyDescent="0.25">
      <c r="A3702" t="s">
        <v>18</v>
      </c>
      <c r="B3702" t="s">
        <v>6</v>
      </c>
      <c r="C3702" t="s">
        <v>11</v>
      </c>
      <c r="D3702" t="s">
        <v>370</v>
      </c>
      <c r="E3702">
        <v>2034</v>
      </c>
      <c r="F3702">
        <v>0</v>
      </c>
      <c r="G3702">
        <v>0.01</v>
      </c>
      <c r="H3702" s="2" t="str">
        <f t="shared" si="57"/>
        <v>EG_SHWR</v>
      </c>
    </row>
    <row r="3703" spans="1:8" x14ac:dyDescent="0.25">
      <c r="A3703" t="s">
        <v>18</v>
      </c>
      <c r="B3703" t="s">
        <v>6</v>
      </c>
      <c r="C3703" t="s">
        <v>11</v>
      </c>
      <c r="D3703" t="s">
        <v>370</v>
      </c>
      <c r="E3703">
        <v>2035</v>
      </c>
      <c r="F3703">
        <v>0</v>
      </c>
      <c r="G3703">
        <v>0.01</v>
      </c>
      <c r="H3703" s="2" t="str">
        <f t="shared" si="57"/>
        <v>EG_SHWR</v>
      </c>
    </row>
    <row r="3704" spans="1:8" x14ac:dyDescent="0.25">
      <c r="A3704" t="s">
        <v>18</v>
      </c>
      <c r="B3704" t="s">
        <v>6</v>
      </c>
      <c r="C3704" t="s">
        <v>11</v>
      </c>
      <c r="D3704" t="s">
        <v>370</v>
      </c>
      <c r="E3704">
        <v>2036</v>
      </c>
      <c r="F3704">
        <v>0</v>
      </c>
      <c r="G3704">
        <v>0.01</v>
      </c>
      <c r="H3704" s="2" t="str">
        <f t="shared" si="57"/>
        <v>EG_SHWR</v>
      </c>
    </row>
    <row r="3705" spans="1:8" x14ac:dyDescent="0.25">
      <c r="A3705" t="s">
        <v>18</v>
      </c>
      <c r="B3705" t="s">
        <v>6</v>
      </c>
      <c r="C3705" t="s">
        <v>11</v>
      </c>
      <c r="D3705" t="s">
        <v>370</v>
      </c>
      <c r="E3705">
        <v>2037</v>
      </c>
      <c r="F3705">
        <v>0</v>
      </c>
      <c r="G3705">
        <v>0.01</v>
      </c>
      <c r="H3705" s="2" t="str">
        <f t="shared" si="57"/>
        <v>EG_SHWR</v>
      </c>
    </row>
    <row r="3706" spans="1:8" x14ac:dyDescent="0.25">
      <c r="A3706" t="s">
        <v>18</v>
      </c>
      <c r="B3706" t="s">
        <v>6</v>
      </c>
      <c r="C3706" t="s">
        <v>11</v>
      </c>
      <c r="D3706" t="s">
        <v>370</v>
      </c>
      <c r="E3706">
        <v>2038</v>
      </c>
      <c r="F3706">
        <v>0</v>
      </c>
      <c r="G3706">
        <v>0.01</v>
      </c>
      <c r="H3706" s="2" t="str">
        <f t="shared" si="57"/>
        <v>EG_SHWR</v>
      </c>
    </row>
    <row r="3707" spans="1:8" x14ac:dyDescent="0.25">
      <c r="A3707" t="s">
        <v>18</v>
      </c>
      <c r="B3707" t="s">
        <v>6</v>
      </c>
      <c r="C3707" t="s">
        <v>11</v>
      </c>
      <c r="D3707" t="s">
        <v>370</v>
      </c>
      <c r="E3707">
        <v>2039</v>
      </c>
      <c r="F3707">
        <v>0</v>
      </c>
      <c r="G3707">
        <v>0.01</v>
      </c>
      <c r="H3707" s="2" t="str">
        <f t="shared" si="57"/>
        <v>EG_SHWR</v>
      </c>
    </row>
    <row r="3708" spans="1:8" x14ac:dyDescent="0.25">
      <c r="A3708" t="s">
        <v>18</v>
      </c>
      <c r="B3708" t="s">
        <v>6</v>
      </c>
      <c r="C3708" t="s">
        <v>11</v>
      </c>
      <c r="D3708" t="s">
        <v>370</v>
      </c>
      <c r="E3708">
        <v>2040</v>
      </c>
      <c r="F3708">
        <v>0</v>
      </c>
      <c r="G3708">
        <v>0.01</v>
      </c>
      <c r="H3708" s="2" t="str">
        <f t="shared" si="57"/>
        <v>EG_SHWR</v>
      </c>
    </row>
    <row r="3709" spans="1:8" x14ac:dyDescent="0.25">
      <c r="A3709" t="s">
        <v>18</v>
      </c>
      <c r="B3709" t="s">
        <v>6</v>
      </c>
      <c r="C3709" t="s">
        <v>11</v>
      </c>
      <c r="D3709" t="s">
        <v>370</v>
      </c>
      <c r="E3709">
        <v>2041</v>
      </c>
      <c r="F3709">
        <v>0</v>
      </c>
      <c r="G3709">
        <v>0.01</v>
      </c>
      <c r="H3709" s="2" t="str">
        <f t="shared" si="57"/>
        <v>EG_SHWR</v>
      </c>
    </row>
    <row r="3710" spans="1:8" x14ac:dyDescent="0.25">
      <c r="A3710" t="s">
        <v>18</v>
      </c>
      <c r="B3710" t="s">
        <v>6</v>
      </c>
      <c r="C3710" t="s">
        <v>11</v>
      </c>
      <c r="D3710" t="s">
        <v>369</v>
      </c>
      <c r="E3710">
        <v>2024</v>
      </c>
      <c r="F3710">
        <v>3.0000000000000001E-3</v>
      </c>
      <c r="G3710">
        <v>3.0000000000000001E-3</v>
      </c>
      <c r="H3710" s="2" t="str">
        <f t="shared" si="57"/>
        <v>EG_SHWR</v>
      </c>
    </row>
    <row r="3711" spans="1:8" x14ac:dyDescent="0.25">
      <c r="A3711" t="s">
        <v>18</v>
      </c>
      <c r="B3711" t="s">
        <v>6</v>
      </c>
      <c r="C3711" t="s">
        <v>11</v>
      </c>
      <c r="D3711" t="s">
        <v>369</v>
      </c>
      <c r="E3711">
        <v>2025</v>
      </c>
      <c r="F3711">
        <v>3.0000000000000001E-3</v>
      </c>
      <c r="G3711">
        <v>3.0000000000000001E-3</v>
      </c>
      <c r="H3711" s="2" t="str">
        <f t="shared" si="57"/>
        <v>EG_SHWR</v>
      </c>
    </row>
    <row r="3712" spans="1:8" x14ac:dyDescent="0.25">
      <c r="A3712" t="s">
        <v>18</v>
      </c>
      <c r="B3712" t="s">
        <v>6</v>
      </c>
      <c r="C3712" t="s">
        <v>11</v>
      </c>
      <c r="D3712" t="s">
        <v>369</v>
      </c>
      <c r="E3712">
        <v>2026</v>
      </c>
      <c r="F3712">
        <v>3.0000000000000001E-3</v>
      </c>
      <c r="G3712">
        <v>3.0000000000000001E-3</v>
      </c>
      <c r="H3712" s="2" t="str">
        <f t="shared" si="57"/>
        <v>EG_SHWR</v>
      </c>
    </row>
    <row r="3713" spans="1:8" x14ac:dyDescent="0.25">
      <c r="A3713" t="s">
        <v>18</v>
      </c>
      <c r="B3713" t="s">
        <v>6</v>
      </c>
      <c r="C3713" t="s">
        <v>11</v>
      </c>
      <c r="D3713" t="s">
        <v>369</v>
      </c>
      <c r="E3713">
        <v>2027</v>
      </c>
      <c r="F3713">
        <v>3.0000000000000001E-3</v>
      </c>
      <c r="G3713">
        <v>3.0000000000000001E-3</v>
      </c>
      <c r="H3713" s="2" t="str">
        <f t="shared" si="57"/>
        <v>EG_SHWR</v>
      </c>
    </row>
    <row r="3714" spans="1:8" x14ac:dyDescent="0.25">
      <c r="A3714" t="s">
        <v>18</v>
      </c>
      <c r="B3714" t="s">
        <v>6</v>
      </c>
      <c r="C3714" t="s">
        <v>11</v>
      </c>
      <c r="D3714" t="s">
        <v>369</v>
      </c>
      <c r="E3714">
        <v>2028</v>
      </c>
      <c r="F3714">
        <v>2E-3</v>
      </c>
      <c r="G3714">
        <v>2E-3</v>
      </c>
      <c r="H3714" s="2" t="str">
        <f t="shared" si="57"/>
        <v>EG_SHWR</v>
      </c>
    </row>
    <row r="3715" spans="1:8" x14ac:dyDescent="0.25">
      <c r="A3715" t="s">
        <v>18</v>
      </c>
      <c r="B3715" t="s">
        <v>6</v>
      </c>
      <c r="C3715" t="s">
        <v>11</v>
      </c>
      <c r="D3715" t="s">
        <v>369</v>
      </c>
      <c r="E3715">
        <v>2029</v>
      </c>
      <c r="F3715">
        <v>2E-3</v>
      </c>
      <c r="G3715">
        <v>2E-3</v>
      </c>
      <c r="H3715" s="2" t="str">
        <f t="shared" ref="H3715:H3778" si="58">_xlfn.CONCAT(A3715,C3715)</f>
        <v>EG_SHWR</v>
      </c>
    </row>
    <row r="3716" spans="1:8" x14ac:dyDescent="0.25">
      <c r="A3716" t="s">
        <v>18</v>
      </c>
      <c r="B3716" t="s">
        <v>6</v>
      </c>
      <c r="C3716" t="s">
        <v>11</v>
      </c>
      <c r="D3716" t="s">
        <v>369</v>
      </c>
      <c r="E3716">
        <v>2030</v>
      </c>
      <c r="F3716">
        <v>2E-3</v>
      </c>
      <c r="G3716">
        <v>3.9E-2</v>
      </c>
      <c r="H3716" s="2" t="str">
        <f t="shared" si="58"/>
        <v>EG_SHWR</v>
      </c>
    </row>
    <row r="3717" spans="1:8" x14ac:dyDescent="0.25">
      <c r="A3717" t="s">
        <v>18</v>
      </c>
      <c r="B3717" t="s">
        <v>6</v>
      </c>
      <c r="C3717" t="s">
        <v>11</v>
      </c>
      <c r="D3717" t="s">
        <v>369</v>
      </c>
      <c r="E3717">
        <v>2031</v>
      </c>
      <c r="F3717">
        <v>2E-3</v>
      </c>
      <c r="G3717">
        <v>3.9E-2</v>
      </c>
      <c r="H3717" s="2" t="str">
        <f t="shared" si="58"/>
        <v>EG_SHWR</v>
      </c>
    </row>
    <row r="3718" spans="1:8" x14ac:dyDescent="0.25">
      <c r="A3718" t="s">
        <v>18</v>
      </c>
      <c r="B3718" t="s">
        <v>6</v>
      </c>
      <c r="C3718" t="s">
        <v>11</v>
      </c>
      <c r="D3718" t="s">
        <v>369</v>
      </c>
      <c r="E3718">
        <v>2032</v>
      </c>
      <c r="F3718">
        <v>2E-3</v>
      </c>
      <c r="G3718">
        <v>3.9E-2</v>
      </c>
      <c r="H3718" s="2" t="str">
        <f t="shared" si="58"/>
        <v>EG_SHWR</v>
      </c>
    </row>
    <row r="3719" spans="1:8" x14ac:dyDescent="0.25">
      <c r="A3719" t="s">
        <v>18</v>
      </c>
      <c r="B3719" t="s">
        <v>6</v>
      </c>
      <c r="C3719" t="s">
        <v>11</v>
      </c>
      <c r="D3719" t="s">
        <v>369</v>
      </c>
      <c r="E3719">
        <v>2033</v>
      </c>
      <c r="F3719">
        <v>0</v>
      </c>
      <c r="G3719">
        <v>3.9E-2</v>
      </c>
      <c r="H3719" s="2" t="str">
        <f t="shared" si="58"/>
        <v>EG_SHWR</v>
      </c>
    </row>
    <row r="3720" spans="1:8" x14ac:dyDescent="0.25">
      <c r="A3720" t="s">
        <v>18</v>
      </c>
      <c r="B3720" t="s">
        <v>6</v>
      </c>
      <c r="C3720" t="s">
        <v>11</v>
      </c>
      <c r="D3720" t="s">
        <v>369</v>
      </c>
      <c r="E3720">
        <v>2034</v>
      </c>
      <c r="F3720">
        <v>0</v>
      </c>
      <c r="G3720">
        <v>3.9E-2</v>
      </c>
      <c r="H3720" s="2" t="str">
        <f t="shared" si="58"/>
        <v>EG_SHWR</v>
      </c>
    </row>
    <row r="3721" spans="1:8" x14ac:dyDescent="0.25">
      <c r="A3721" t="s">
        <v>18</v>
      </c>
      <c r="B3721" t="s">
        <v>6</v>
      </c>
      <c r="C3721" t="s">
        <v>11</v>
      </c>
      <c r="D3721" t="s">
        <v>369</v>
      </c>
      <c r="E3721">
        <v>2035</v>
      </c>
      <c r="F3721">
        <v>0</v>
      </c>
      <c r="G3721">
        <v>3.9E-2</v>
      </c>
      <c r="H3721" s="2" t="str">
        <f t="shared" si="58"/>
        <v>EG_SHWR</v>
      </c>
    </row>
    <row r="3722" spans="1:8" x14ac:dyDescent="0.25">
      <c r="A3722" t="s">
        <v>18</v>
      </c>
      <c r="B3722" t="s">
        <v>6</v>
      </c>
      <c r="C3722" t="s">
        <v>11</v>
      </c>
      <c r="D3722" t="s">
        <v>369</v>
      </c>
      <c r="E3722">
        <v>2036</v>
      </c>
      <c r="F3722">
        <v>0</v>
      </c>
      <c r="G3722">
        <v>3.9E-2</v>
      </c>
      <c r="H3722" s="2" t="str">
        <f t="shared" si="58"/>
        <v>EG_SHWR</v>
      </c>
    </row>
    <row r="3723" spans="1:8" x14ac:dyDescent="0.25">
      <c r="A3723" t="s">
        <v>18</v>
      </c>
      <c r="B3723" t="s">
        <v>6</v>
      </c>
      <c r="C3723" t="s">
        <v>11</v>
      </c>
      <c r="D3723" t="s">
        <v>369</v>
      </c>
      <c r="E3723">
        <v>2037</v>
      </c>
      <c r="F3723">
        <v>0</v>
      </c>
      <c r="G3723">
        <v>3.9E-2</v>
      </c>
      <c r="H3723" s="2" t="str">
        <f t="shared" si="58"/>
        <v>EG_SHWR</v>
      </c>
    </row>
    <row r="3724" spans="1:8" x14ac:dyDescent="0.25">
      <c r="A3724" t="s">
        <v>18</v>
      </c>
      <c r="B3724" t="s">
        <v>6</v>
      </c>
      <c r="C3724" t="s">
        <v>11</v>
      </c>
      <c r="D3724" t="s">
        <v>369</v>
      </c>
      <c r="E3724">
        <v>2038</v>
      </c>
      <c r="F3724">
        <v>0</v>
      </c>
      <c r="G3724">
        <v>3.9E-2</v>
      </c>
      <c r="H3724" s="2" t="str">
        <f t="shared" si="58"/>
        <v>EG_SHWR</v>
      </c>
    </row>
    <row r="3725" spans="1:8" x14ac:dyDescent="0.25">
      <c r="A3725" t="s">
        <v>18</v>
      </c>
      <c r="B3725" t="s">
        <v>6</v>
      </c>
      <c r="C3725" t="s">
        <v>11</v>
      </c>
      <c r="D3725" t="s">
        <v>369</v>
      </c>
      <c r="E3725">
        <v>2039</v>
      </c>
      <c r="F3725">
        <v>0</v>
      </c>
      <c r="G3725">
        <v>3.9E-2</v>
      </c>
      <c r="H3725" s="2" t="str">
        <f t="shared" si="58"/>
        <v>EG_SHWR</v>
      </c>
    </row>
    <row r="3726" spans="1:8" x14ac:dyDescent="0.25">
      <c r="A3726" t="s">
        <v>18</v>
      </c>
      <c r="B3726" t="s">
        <v>6</v>
      </c>
      <c r="C3726" t="s">
        <v>11</v>
      </c>
      <c r="D3726" t="s">
        <v>369</v>
      </c>
      <c r="E3726">
        <v>2040</v>
      </c>
      <c r="F3726">
        <v>0</v>
      </c>
      <c r="G3726">
        <v>3.9E-2</v>
      </c>
      <c r="H3726" s="2" t="str">
        <f t="shared" si="58"/>
        <v>EG_SHWR</v>
      </c>
    </row>
    <row r="3727" spans="1:8" x14ac:dyDescent="0.25">
      <c r="A3727" t="s">
        <v>18</v>
      </c>
      <c r="B3727" t="s">
        <v>6</v>
      </c>
      <c r="C3727" t="s">
        <v>11</v>
      </c>
      <c r="D3727" t="s">
        <v>369</v>
      </c>
      <c r="E3727">
        <v>2041</v>
      </c>
      <c r="F3727">
        <v>0</v>
      </c>
      <c r="G3727">
        <v>3.9E-2</v>
      </c>
      <c r="H3727" s="2" t="str">
        <f t="shared" si="58"/>
        <v>EG_SHWR</v>
      </c>
    </row>
    <row r="3728" spans="1:8" x14ac:dyDescent="0.25">
      <c r="A3728" t="s">
        <v>18</v>
      </c>
      <c r="B3728" t="s">
        <v>6</v>
      </c>
      <c r="C3728" t="s">
        <v>11</v>
      </c>
      <c r="D3728" t="s">
        <v>368</v>
      </c>
      <c r="E3728">
        <v>2024</v>
      </c>
      <c r="F3728">
        <v>3.0000000000000001E-3</v>
      </c>
      <c r="G3728">
        <v>3.0000000000000001E-3</v>
      </c>
      <c r="H3728" s="2" t="str">
        <f t="shared" si="58"/>
        <v>EG_SHWR</v>
      </c>
    </row>
    <row r="3729" spans="1:8" x14ac:dyDescent="0.25">
      <c r="A3729" t="s">
        <v>18</v>
      </c>
      <c r="B3729" t="s">
        <v>6</v>
      </c>
      <c r="C3729" t="s">
        <v>11</v>
      </c>
      <c r="D3729" t="s">
        <v>368</v>
      </c>
      <c r="E3729">
        <v>2025</v>
      </c>
      <c r="F3729">
        <v>3.0000000000000001E-3</v>
      </c>
      <c r="G3729">
        <v>3.0000000000000001E-3</v>
      </c>
      <c r="H3729" s="2" t="str">
        <f t="shared" si="58"/>
        <v>EG_SHWR</v>
      </c>
    </row>
    <row r="3730" spans="1:8" x14ac:dyDescent="0.25">
      <c r="A3730" t="s">
        <v>18</v>
      </c>
      <c r="B3730" t="s">
        <v>6</v>
      </c>
      <c r="C3730" t="s">
        <v>11</v>
      </c>
      <c r="D3730" t="s">
        <v>368</v>
      </c>
      <c r="E3730">
        <v>2026</v>
      </c>
      <c r="F3730">
        <v>3.0000000000000001E-3</v>
      </c>
      <c r="G3730">
        <v>3.0000000000000001E-3</v>
      </c>
      <c r="H3730" s="2" t="str">
        <f t="shared" si="58"/>
        <v>EG_SHWR</v>
      </c>
    </row>
    <row r="3731" spans="1:8" x14ac:dyDescent="0.25">
      <c r="A3731" t="s">
        <v>18</v>
      </c>
      <c r="B3731" t="s">
        <v>6</v>
      </c>
      <c r="C3731" t="s">
        <v>11</v>
      </c>
      <c r="D3731" t="s">
        <v>368</v>
      </c>
      <c r="E3731">
        <v>2027</v>
      </c>
      <c r="F3731">
        <v>3.0000000000000001E-3</v>
      </c>
      <c r="G3731">
        <v>3.0000000000000001E-3</v>
      </c>
      <c r="H3731" s="2" t="str">
        <f t="shared" si="58"/>
        <v>EG_SHWR</v>
      </c>
    </row>
    <row r="3732" spans="1:8" x14ac:dyDescent="0.25">
      <c r="A3732" t="s">
        <v>18</v>
      </c>
      <c r="B3732" t="s">
        <v>6</v>
      </c>
      <c r="C3732" t="s">
        <v>11</v>
      </c>
      <c r="D3732" t="s">
        <v>368</v>
      </c>
      <c r="E3732">
        <v>2028</v>
      </c>
      <c r="F3732">
        <v>2E-3</v>
      </c>
      <c r="G3732">
        <v>2E-3</v>
      </c>
      <c r="H3732" s="2" t="str">
        <f t="shared" si="58"/>
        <v>EG_SHWR</v>
      </c>
    </row>
    <row r="3733" spans="1:8" x14ac:dyDescent="0.25">
      <c r="A3733" t="s">
        <v>18</v>
      </c>
      <c r="B3733" t="s">
        <v>6</v>
      </c>
      <c r="C3733" t="s">
        <v>11</v>
      </c>
      <c r="D3733" t="s">
        <v>368</v>
      </c>
      <c r="E3733">
        <v>2029</v>
      </c>
      <c r="F3733">
        <v>2E-3</v>
      </c>
      <c r="G3733">
        <v>2E-3</v>
      </c>
      <c r="H3733" s="2" t="str">
        <f t="shared" si="58"/>
        <v>EG_SHWR</v>
      </c>
    </row>
    <row r="3734" spans="1:8" x14ac:dyDescent="0.25">
      <c r="A3734" t="s">
        <v>18</v>
      </c>
      <c r="B3734" t="s">
        <v>6</v>
      </c>
      <c r="C3734" t="s">
        <v>11</v>
      </c>
      <c r="D3734" t="s">
        <v>368</v>
      </c>
      <c r="E3734">
        <v>2030</v>
      </c>
      <c r="F3734">
        <v>2E-3</v>
      </c>
      <c r="G3734">
        <v>3.6999999999999998E-2</v>
      </c>
      <c r="H3734" s="2" t="str">
        <f t="shared" si="58"/>
        <v>EG_SHWR</v>
      </c>
    </row>
    <row r="3735" spans="1:8" x14ac:dyDescent="0.25">
      <c r="A3735" t="s">
        <v>18</v>
      </c>
      <c r="B3735" t="s">
        <v>6</v>
      </c>
      <c r="C3735" t="s">
        <v>11</v>
      </c>
      <c r="D3735" t="s">
        <v>368</v>
      </c>
      <c r="E3735">
        <v>2031</v>
      </c>
      <c r="F3735">
        <v>2E-3</v>
      </c>
      <c r="G3735">
        <v>3.6999999999999998E-2</v>
      </c>
      <c r="H3735" s="2" t="str">
        <f t="shared" si="58"/>
        <v>EG_SHWR</v>
      </c>
    </row>
    <row r="3736" spans="1:8" x14ac:dyDescent="0.25">
      <c r="A3736" t="s">
        <v>18</v>
      </c>
      <c r="B3736" t="s">
        <v>6</v>
      </c>
      <c r="C3736" t="s">
        <v>11</v>
      </c>
      <c r="D3736" t="s">
        <v>368</v>
      </c>
      <c r="E3736">
        <v>2032</v>
      </c>
      <c r="F3736">
        <v>2E-3</v>
      </c>
      <c r="G3736">
        <v>3.6999999999999998E-2</v>
      </c>
      <c r="H3736" s="2" t="str">
        <f t="shared" si="58"/>
        <v>EG_SHWR</v>
      </c>
    </row>
    <row r="3737" spans="1:8" x14ac:dyDescent="0.25">
      <c r="A3737" t="s">
        <v>18</v>
      </c>
      <c r="B3737" t="s">
        <v>6</v>
      </c>
      <c r="C3737" t="s">
        <v>11</v>
      </c>
      <c r="D3737" t="s">
        <v>368</v>
      </c>
      <c r="E3737">
        <v>2033</v>
      </c>
      <c r="F3737">
        <v>0</v>
      </c>
      <c r="G3737">
        <v>3.6999999999999998E-2</v>
      </c>
      <c r="H3737" s="2" t="str">
        <f t="shared" si="58"/>
        <v>EG_SHWR</v>
      </c>
    </row>
    <row r="3738" spans="1:8" x14ac:dyDescent="0.25">
      <c r="A3738" t="s">
        <v>18</v>
      </c>
      <c r="B3738" t="s">
        <v>6</v>
      </c>
      <c r="C3738" t="s">
        <v>11</v>
      </c>
      <c r="D3738" t="s">
        <v>368</v>
      </c>
      <c r="E3738">
        <v>2034</v>
      </c>
      <c r="F3738">
        <v>0</v>
      </c>
      <c r="G3738">
        <v>3.6999999999999998E-2</v>
      </c>
      <c r="H3738" s="2" t="str">
        <f t="shared" si="58"/>
        <v>EG_SHWR</v>
      </c>
    </row>
    <row r="3739" spans="1:8" x14ac:dyDescent="0.25">
      <c r="A3739" t="s">
        <v>18</v>
      </c>
      <c r="B3739" t="s">
        <v>6</v>
      </c>
      <c r="C3739" t="s">
        <v>11</v>
      </c>
      <c r="D3739" t="s">
        <v>368</v>
      </c>
      <c r="E3739">
        <v>2035</v>
      </c>
      <c r="F3739">
        <v>0</v>
      </c>
      <c r="G3739">
        <v>3.6999999999999998E-2</v>
      </c>
      <c r="H3739" s="2" t="str">
        <f t="shared" si="58"/>
        <v>EG_SHWR</v>
      </c>
    </row>
    <row r="3740" spans="1:8" x14ac:dyDescent="0.25">
      <c r="A3740" t="s">
        <v>18</v>
      </c>
      <c r="B3740" t="s">
        <v>6</v>
      </c>
      <c r="C3740" t="s">
        <v>11</v>
      </c>
      <c r="D3740" t="s">
        <v>368</v>
      </c>
      <c r="E3740">
        <v>2036</v>
      </c>
      <c r="F3740">
        <v>0</v>
      </c>
      <c r="G3740">
        <v>3.6999999999999998E-2</v>
      </c>
      <c r="H3740" s="2" t="str">
        <f t="shared" si="58"/>
        <v>EG_SHWR</v>
      </c>
    </row>
    <row r="3741" spans="1:8" x14ac:dyDescent="0.25">
      <c r="A3741" t="s">
        <v>18</v>
      </c>
      <c r="B3741" t="s">
        <v>6</v>
      </c>
      <c r="C3741" t="s">
        <v>11</v>
      </c>
      <c r="D3741" t="s">
        <v>368</v>
      </c>
      <c r="E3741">
        <v>2037</v>
      </c>
      <c r="F3741">
        <v>0</v>
      </c>
      <c r="G3741">
        <v>3.6999999999999998E-2</v>
      </c>
      <c r="H3741" s="2" t="str">
        <f t="shared" si="58"/>
        <v>EG_SHWR</v>
      </c>
    </row>
    <row r="3742" spans="1:8" x14ac:dyDescent="0.25">
      <c r="A3742" t="s">
        <v>18</v>
      </c>
      <c r="B3742" t="s">
        <v>6</v>
      </c>
      <c r="C3742" t="s">
        <v>11</v>
      </c>
      <c r="D3742" t="s">
        <v>368</v>
      </c>
      <c r="E3742">
        <v>2038</v>
      </c>
      <c r="F3742">
        <v>0</v>
      </c>
      <c r="G3742">
        <v>3.6999999999999998E-2</v>
      </c>
      <c r="H3742" s="2" t="str">
        <f t="shared" si="58"/>
        <v>EG_SHWR</v>
      </c>
    </row>
    <row r="3743" spans="1:8" x14ac:dyDescent="0.25">
      <c r="A3743" t="s">
        <v>18</v>
      </c>
      <c r="B3743" t="s">
        <v>6</v>
      </c>
      <c r="C3743" t="s">
        <v>11</v>
      </c>
      <c r="D3743" t="s">
        <v>368</v>
      </c>
      <c r="E3743">
        <v>2039</v>
      </c>
      <c r="F3743">
        <v>0</v>
      </c>
      <c r="G3743">
        <v>3.6999999999999998E-2</v>
      </c>
      <c r="H3743" s="2" t="str">
        <f t="shared" si="58"/>
        <v>EG_SHWR</v>
      </c>
    </row>
    <row r="3744" spans="1:8" x14ac:dyDescent="0.25">
      <c r="A3744" t="s">
        <v>18</v>
      </c>
      <c r="B3744" t="s">
        <v>6</v>
      </c>
      <c r="C3744" t="s">
        <v>11</v>
      </c>
      <c r="D3744" t="s">
        <v>368</v>
      </c>
      <c r="E3744">
        <v>2040</v>
      </c>
      <c r="F3744">
        <v>0</v>
      </c>
      <c r="G3744">
        <v>3.6999999999999998E-2</v>
      </c>
      <c r="H3744" s="2" t="str">
        <f t="shared" si="58"/>
        <v>EG_SHWR</v>
      </c>
    </row>
    <row r="3745" spans="1:8" x14ac:dyDescent="0.25">
      <c r="A3745" t="s">
        <v>18</v>
      </c>
      <c r="B3745" t="s">
        <v>6</v>
      </c>
      <c r="C3745" t="s">
        <v>11</v>
      </c>
      <c r="D3745" t="s">
        <v>368</v>
      </c>
      <c r="E3745">
        <v>2041</v>
      </c>
      <c r="F3745">
        <v>0</v>
      </c>
      <c r="G3745">
        <v>3.6999999999999998E-2</v>
      </c>
      <c r="H3745" s="2" t="str">
        <f t="shared" si="58"/>
        <v>EG_SHWR</v>
      </c>
    </row>
    <row r="3746" spans="1:8" x14ac:dyDescent="0.25">
      <c r="A3746" t="s">
        <v>18</v>
      </c>
      <c r="B3746" t="s">
        <v>6</v>
      </c>
      <c r="C3746" t="s">
        <v>11</v>
      </c>
      <c r="D3746" t="s">
        <v>367</v>
      </c>
      <c r="E3746">
        <v>2024</v>
      </c>
      <c r="F3746">
        <v>0</v>
      </c>
      <c r="G3746">
        <v>0</v>
      </c>
      <c r="H3746" s="2" t="str">
        <f t="shared" si="58"/>
        <v>EG_SHWR</v>
      </c>
    </row>
    <row r="3747" spans="1:8" x14ac:dyDescent="0.25">
      <c r="A3747" t="s">
        <v>18</v>
      </c>
      <c r="B3747" t="s">
        <v>6</v>
      </c>
      <c r="C3747" t="s">
        <v>11</v>
      </c>
      <c r="D3747" t="s">
        <v>367</v>
      </c>
      <c r="E3747">
        <v>2025</v>
      </c>
      <c r="F3747">
        <v>0</v>
      </c>
      <c r="G3747">
        <v>0</v>
      </c>
      <c r="H3747" s="2" t="str">
        <f t="shared" si="58"/>
        <v>EG_SHWR</v>
      </c>
    </row>
    <row r="3748" spans="1:8" x14ac:dyDescent="0.25">
      <c r="A3748" t="s">
        <v>18</v>
      </c>
      <c r="B3748" t="s">
        <v>6</v>
      </c>
      <c r="C3748" t="s">
        <v>11</v>
      </c>
      <c r="D3748" t="s">
        <v>367</v>
      </c>
      <c r="E3748">
        <v>2026</v>
      </c>
      <c r="F3748">
        <v>0</v>
      </c>
      <c r="G3748">
        <v>0</v>
      </c>
      <c r="H3748" s="2" t="str">
        <f t="shared" si="58"/>
        <v>EG_SHWR</v>
      </c>
    </row>
    <row r="3749" spans="1:8" x14ac:dyDescent="0.25">
      <c r="A3749" t="s">
        <v>18</v>
      </c>
      <c r="B3749" t="s">
        <v>6</v>
      </c>
      <c r="C3749" t="s">
        <v>11</v>
      </c>
      <c r="D3749" t="s">
        <v>367</v>
      </c>
      <c r="E3749">
        <v>2027</v>
      </c>
      <c r="F3749">
        <v>0</v>
      </c>
      <c r="G3749">
        <v>0</v>
      </c>
      <c r="H3749" s="2" t="str">
        <f t="shared" si="58"/>
        <v>EG_SHWR</v>
      </c>
    </row>
    <row r="3750" spans="1:8" x14ac:dyDescent="0.25">
      <c r="A3750" t="s">
        <v>18</v>
      </c>
      <c r="B3750" t="s">
        <v>6</v>
      </c>
      <c r="C3750" t="s">
        <v>11</v>
      </c>
      <c r="D3750" t="s">
        <v>367</v>
      </c>
      <c r="E3750">
        <v>2028</v>
      </c>
      <c r="F3750">
        <v>0</v>
      </c>
      <c r="G3750">
        <v>0</v>
      </c>
      <c r="H3750" s="2" t="str">
        <f t="shared" si="58"/>
        <v>EG_SHWR</v>
      </c>
    </row>
    <row r="3751" spans="1:8" x14ac:dyDescent="0.25">
      <c r="A3751" t="s">
        <v>18</v>
      </c>
      <c r="B3751" t="s">
        <v>6</v>
      </c>
      <c r="C3751" t="s">
        <v>11</v>
      </c>
      <c r="D3751" t="s">
        <v>367</v>
      </c>
      <c r="E3751">
        <v>2029</v>
      </c>
      <c r="F3751">
        <v>0</v>
      </c>
      <c r="G3751">
        <v>0</v>
      </c>
      <c r="H3751" s="2" t="str">
        <f t="shared" si="58"/>
        <v>EG_SHWR</v>
      </c>
    </row>
    <row r="3752" spans="1:8" x14ac:dyDescent="0.25">
      <c r="A3752" t="s">
        <v>18</v>
      </c>
      <c r="B3752" t="s">
        <v>6</v>
      </c>
      <c r="C3752" t="s">
        <v>11</v>
      </c>
      <c r="D3752" t="s">
        <v>367</v>
      </c>
      <c r="E3752">
        <v>2030</v>
      </c>
      <c r="F3752">
        <v>0</v>
      </c>
      <c r="G3752">
        <v>0</v>
      </c>
      <c r="H3752" s="2" t="str">
        <f t="shared" si="58"/>
        <v>EG_SHWR</v>
      </c>
    </row>
    <row r="3753" spans="1:8" x14ac:dyDescent="0.25">
      <c r="A3753" t="s">
        <v>18</v>
      </c>
      <c r="B3753" t="s">
        <v>6</v>
      </c>
      <c r="C3753" t="s">
        <v>11</v>
      </c>
      <c r="D3753" t="s">
        <v>367</v>
      </c>
      <c r="E3753">
        <v>2031</v>
      </c>
      <c r="F3753">
        <v>0</v>
      </c>
      <c r="G3753">
        <v>0</v>
      </c>
      <c r="H3753" s="2" t="str">
        <f t="shared" si="58"/>
        <v>EG_SHWR</v>
      </c>
    </row>
    <row r="3754" spans="1:8" x14ac:dyDescent="0.25">
      <c r="A3754" t="s">
        <v>18</v>
      </c>
      <c r="B3754" t="s">
        <v>6</v>
      </c>
      <c r="C3754" t="s">
        <v>11</v>
      </c>
      <c r="D3754" t="s">
        <v>367</v>
      </c>
      <c r="E3754">
        <v>2032</v>
      </c>
      <c r="F3754">
        <v>0</v>
      </c>
      <c r="G3754">
        <v>0</v>
      </c>
      <c r="H3754" s="2" t="str">
        <f t="shared" si="58"/>
        <v>EG_SHWR</v>
      </c>
    </row>
    <row r="3755" spans="1:8" x14ac:dyDescent="0.25">
      <c r="A3755" t="s">
        <v>18</v>
      </c>
      <c r="B3755" t="s">
        <v>6</v>
      </c>
      <c r="C3755" t="s">
        <v>11</v>
      </c>
      <c r="D3755" t="s">
        <v>367</v>
      </c>
      <c r="E3755">
        <v>2033</v>
      </c>
      <c r="F3755">
        <v>0</v>
      </c>
      <c r="G3755">
        <v>0</v>
      </c>
      <c r="H3755" s="2" t="str">
        <f t="shared" si="58"/>
        <v>EG_SHWR</v>
      </c>
    </row>
    <row r="3756" spans="1:8" x14ac:dyDescent="0.25">
      <c r="A3756" t="s">
        <v>18</v>
      </c>
      <c r="B3756" t="s">
        <v>6</v>
      </c>
      <c r="C3756" t="s">
        <v>11</v>
      </c>
      <c r="D3756" t="s">
        <v>367</v>
      </c>
      <c r="E3756">
        <v>2034</v>
      </c>
      <c r="F3756">
        <v>0</v>
      </c>
      <c r="G3756">
        <v>0</v>
      </c>
      <c r="H3756" s="2" t="str">
        <f t="shared" si="58"/>
        <v>EG_SHWR</v>
      </c>
    </row>
    <row r="3757" spans="1:8" x14ac:dyDescent="0.25">
      <c r="A3757" t="s">
        <v>18</v>
      </c>
      <c r="B3757" t="s">
        <v>6</v>
      </c>
      <c r="C3757" t="s">
        <v>11</v>
      </c>
      <c r="D3757" t="s">
        <v>367</v>
      </c>
      <c r="E3757">
        <v>2035</v>
      </c>
      <c r="F3757">
        <v>0</v>
      </c>
      <c r="G3757">
        <v>0</v>
      </c>
      <c r="H3757" s="2" t="str">
        <f t="shared" si="58"/>
        <v>EG_SHWR</v>
      </c>
    </row>
    <row r="3758" spans="1:8" x14ac:dyDescent="0.25">
      <c r="A3758" t="s">
        <v>18</v>
      </c>
      <c r="B3758" t="s">
        <v>6</v>
      </c>
      <c r="C3758" t="s">
        <v>11</v>
      </c>
      <c r="D3758" t="s">
        <v>367</v>
      </c>
      <c r="E3758">
        <v>2036</v>
      </c>
      <c r="F3758">
        <v>0</v>
      </c>
      <c r="G3758">
        <v>0</v>
      </c>
      <c r="H3758" s="2" t="str">
        <f t="shared" si="58"/>
        <v>EG_SHWR</v>
      </c>
    </row>
    <row r="3759" spans="1:8" x14ac:dyDescent="0.25">
      <c r="A3759" t="s">
        <v>18</v>
      </c>
      <c r="B3759" t="s">
        <v>6</v>
      </c>
      <c r="C3759" t="s">
        <v>11</v>
      </c>
      <c r="D3759" t="s">
        <v>367</v>
      </c>
      <c r="E3759">
        <v>2037</v>
      </c>
      <c r="F3759">
        <v>0</v>
      </c>
      <c r="G3759">
        <v>0</v>
      </c>
      <c r="H3759" s="2" t="str">
        <f t="shared" si="58"/>
        <v>EG_SHWR</v>
      </c>
    </row>
    <row r="3760" spans="1:8" x14ac:dyDescent="0.25">
      <c r="A3760" t="s">
        <v>18</v>
      </c>
      <c r="B3760" t="s">
        <v>6</v>
      </c>
      <c r="C3760" t="s">
        <v>11</v>
      </c>
      <c r="D3760" t="s">
        <v>367</v>
      </c>
      <c r="E3760">
        <v>2038</v>
      </c>
      <c r="F3760">
        <v>0</v>
      </c>
      <c r="G3760">
        <v>0</v>
      </c>
      <c r="H3760" s="2" t="str">
        <f t="shared" si="58"/>
        <v>EG_SHWR</v>
      </c>
    </row>
    <row r="3761" spans="1:8" x14ac:dyDescent="0.25">
      <c r="A3761" t="s">
        <v>18</v>
      </c>
      <c r="B3761" t="s">
        <v>6</v>
      </c>
      <c r="C3761" t="s">
        <v>11</v>
      </c>
      <c r="D3761" t="s">
        <v>367</v>
      </c>
      <c r="E3761">
        <v>2039</v>
      </c>
      <c r="F3761">
        <v>0</v>
      </c>
      <c r="G3761">
        <v>0</v>
      </c>
      <c r="H3761" s="2" t="str">
        <f t="shared" si="58"/>
        <v>EG_SHWR</v>
      </c>
    </row>
    <row r="3762" spans="1:8" x14ac:dyDescent="0.25">
      <c r="A3762" t="s">
        <v>18</v>
      </c>
      <c r="B3762" t="s">
        <v>6</v>
      </c>
      <c r="C3762" t="s">
        <v>11</v>
      </c>
      <c r="D3762" t="s">
        <v>367</v>
      </c>
      <c r="E3762">
        <v>2040</v>
      </c>
      <c r="F3762">
        <v>0</v>
      </c>
      <c r="G3762">
        <v>0</v>
      </c>
      <c r="H3762" s="2" t="str">
        <f t="shared" si="58"/>
        <v>EG_SHWR</v>
      </c>
    </row>
    <row r="3763" spans="1:8" x14ac:dyDescent="0.25">
      <c r="A3763" t="s">
        <v>18</v>
      </c>
      <c r="B3763" t="s">
        <v>6</v>
      </c>
      <c r="C3763" t="s">
        <v>11</v>
      </c>
      <c r="D3763" t="s">
        <v>367</v>
      </c>
      <c r="E3763">
        <v>2041</v>
      </c>
      <c r="F3763">
        <v>0</v>
      </c>
      <c r="G3763">
        <v>0</v>
      </c>
      <c r="H3763" s="2" t="str">
        <f t="shared" si="58"/>
        <v>EG_SHWR</v>
      </c>
    </row>
    <row r="3764" spans="1:8" x14ac:dyDescent="0.25">
      <c r="A3764" t="s">
        <v>18</v>
      </c>
      <c r="B3764" t="s">
        <v>6</v>
      </c>
      <c r="C3764" t="s">
        <v>9</v>
      </c>
      <c r="D3764" t="s">
        <v>366</v>
      </c>
      <c r="E3764">
        <v>2024</v>
      </c>
      <c r="F3764">
        <v>1E-3</v>
      </c>
      <c r="G3764">
        <v>1E-3</v>
      </c>
      <c r="H3764" s="2" t="str">
        <f t="shared" si="58"/>
        <v>EG_SHNER</v>
      </c>
    </row>
    <row r="3765" spans="1:8" x14ac:dyDescent="0.25">
      <c r="A3765" t="s">
        <v>18</v>
      </c>
      <c r="B3765" t="s">
        <v>6</v>
      </c>
      <c r="C3765" t="s">
        <v>9</v>
      </c>
      <c r="D3765" t="s">
        <v>366</v>
      </c>
      <c r="E3765">
        <v>2025</v>
      </c>
      <c r="F3765">
        <v>1E-3</v>
      </c>
      <c r="G3765">
        <v>1E-3</v>
      </c>
      <c r="H3765" s="2" t="str">
        <f t="shared" si="58"/>
        <v>EG_SHNER</v>
      </c>
    </row>
    <row r="3766" spans="1:8" x14ac:dyDescent="0.25">
      <c r="A3766" t="s">
        <v>18</v>
      </c>
      <c r="B3766" t="s">
        <v>6</v>
      </c>
      <c r="C3766" t="s">
        <v>9</v>
      </c>
      <c r="D3766" t="s">
        <v>366</v>
      </c>
      <c r="E3766">
        <v>2026</v>
      </c>
      <c r="F3766">
        <v>1E-3</v>
      </c>
      <c r="G3766">
        <v>1E-3</v>
      </c>
      <c r="H3766" s="2" t="str">
        <f t="shared" si="58"/>
        <v>EG_SHNER</v>
      </c>
    </row>
    <row r="3767" spans="1:8" x14ac:dyDescent="0.25">
      <c r="A3767" t="s">
        <v>18</v>
      </c>
      <c r="B3767" t="s">
        <v>6</v>
      </c>
      <c r="C3767" t="s">
        <v>9</v>
      </c>
      <c r="D3767" t="s">
        <v>366</v>
      </c>
      <c r="E3767">
        <v>2027</v>
      </c>
      <c r="F3767">
        <v>1E-3</v>
      </c>
      <c r="G3767">
        <v>1E-3</v>
      </c>
      <c r="H3767" s="2" t="str">
        <f t="shared" si="58"/>
        <v>EG_SHNER</v>
      </c>
    </row>
    <row r="3768" spans="1:8" x14ac:dyDescent="0.25">
      <c r="A3768" t="s">
        <v>18</v>
      </c>
      <c r="B3768" t="s">
        <v>6</v>
      </c>
      <c r="C3768" t="s">
        <v>9</v>
      </c>
      <c r="D3768" t="s">
        <v>366</v>
      </c>
      <c r="E3768">
        <v>2028</v>
      </c>
      <c r="F3768">
        <v>0</v>
      </c>
      <c r="G3768">
        <v>0</v>
      </c>
      <c r="H3768" s="2" t="str">
        <f t="shared" si="58"/>
        <v>EG_SHNER</v>
      </c>
    </row>
    <row r="3769" spans="1:8" x14ac:dyDescent="0.25">
      <c r="A3769" t="s">
        <v>18</v>
      </c>
      <c r="B3769" t="s">
        <v>6</v>
      </c>
      <c r="C3769" t="s">
        <v>9</v>
      </c>
      <c r="D3769" t="s">
        <v>366</v>
      </c>
      <c r="E3769">
        <v>2029</v>
      </c>
      <c r="F3769">
        <v>0</v>
      </c>
      <c r="G3769">
        <v>0</v>
      </c>
      <c r="H3769" s="2" t="str">
        <f t="shared" si="58"/>
        <v>EG_SHNER</v>
      </c>
    </row>
    <row r="3770" spans="1:8" x14ac:dyDescent="0.25">
      <c r="A3770" t="s">
        <v>18</v>
      </c>
      <c r="B3770" t="s">
        <v>6</v>
      </c>
      <c r="C3770" t="s">
        <v>9</v>
      </c>
      <c r="D3770" t="s">
        <v>366</v>
      </c>
      <c r="E3770">
        <v>2030</v>
      </c>
      <c r="F3770">
        <v>0</v>
      </c>
      <c r="G3770">
        <v>0.01</v>
      </c>
      <c r="H3770" s="2" t="str">
        <f t="shared" si="58"/>
        <v>EG_SHNER</v>
      </c>
    </row>
    <row r="3771" spans="1:8" x14ac:dyDescent="0.25">
      <c r="A3771" t="s">
        <v>18</v>
      </c>
      <c r="B3771" t="s">
        <v>6</v>
      </c>
      <c r="C3771" t="s">
        <v>9</v>
      </c>
      <c r="D3771" t="s">
        <v>366</v>
      </c>
      <c r="E3771">
        <v>2031</v>
      </c>
      <c r="F3771">
        <v>0</v>
      </c>
      <c r="G3771">
        <v>0.01</v>
      </c>
      <c r="H3771" s="2" t="str">
        <f t="shared" si="58"/>
        <v>EG_SHNER</v>
      </c>
    </row>
    <row r="3772" spans="1:8" x14ac:dyDescent="0.25">
      <c r="A3772" t="s">
        <v>18</v>
      </c>
      <c r="B3772" t="s">
        <v>6</v>
      </c>
      <c r="C3772" t="s">
        <v>9</v>
      </c>
      <c r="D3772" t="s">
        <v>366</v>
      </c>
      <c r="E3772">
        <v>2032</v>
      </c>
      <c r="F3772">
        <v>0</v>
      </c>
      <c r="G3772">
        <v>0.01</v>
      </c>
      <c r="H3772" s="2" t="str">
        <f t="shared" si="58"/>
        <v>EG_SHNER</v>
      </c>
    </row>
    <row r="3773" spans="1:8" x14ac:dyDescent="0.25">
      <c r="A3773" t="s">
        <v>18</v>
      </c>
      <c r="B3773" t="s">
        <v>6</v>
      </c>
      <c r="C3773" t="s">
        <v>9</v>
      </c>
      <c r="D3773" t="s">
        <v>366</v>
      </c>
      <c r="E3773">
        <v>2033</v>
      </c>
      <c r="F3773">
        <v>0</v>
      </c>
      <c r="G3773">
        <v>0.01</v>
      </c>
      <c r="H3773" s="2" t="str">
        <f t="shared" si="58"/>
        <v>EG_SHNER</v>
      </c>
    </row>
    <row r="3774" spans="1:8" x14ac:dyDescent="0.25">
      <c r="A3774" t="s">
        <v>18</v>
      </c>
      <c r="B3774" t="s">
        <v>6</v>
      </c>
      <c r="C3774" t="s">
        <v>9</v>
      </c>
      <c r="D3774" t="s">
        <v>366</v>
      </c>
      <c r="E3774">
        <v>2034</v>
      </c>
      <c r="F3774">
        <v>0</v>
      </c>
      <c r="G3774">
        <v>0.01</v>
      </c>
      <c r="H3774" s="2" t="str">
        <f t="shared" si="58"/>
        <v>EG_SHNER</v>
      </c>
    </row>
    <row r="3775" spans="1:8" x14ac:dyDescent="0.25">
      <c r="A3775" t="s">
        <v>18</v>
      </c>
      <c r="B3775" t="s">
        <v>6</v>
      </c>
      <c r="C3775" t="s">
        <v>9</v>
      </c>
      <c r="D3775" t="s">
        <v>366</v>
      </c>
      <c r="E3775">
        <v>2035</v>
      </c>
      <c r="F3775">
        <v>0</v>
      </c>
      <c r="G3775">
        <v>0.01</v>
      </c>
      <c r="H3775" s="2" t="str">
        <f t="shared" si="58"/>
        <v>EG_SHNER</v>
      </c>
    </row>
    <row r="3776" spans="1:8" x14ac:dyDescent="0.25">
      <c r="A3776" t="s">
        <v>18</v>
      </c>
      <c r="B3776" t="s">
        <v>6</v>
      </c>
      <c r="C3776" t="s">
        <v>9</v>
      </c>
      <c r="D3776" t="s">
        <v>366</v>
      </c>
      <c r="E3776">
        <v>2036</v>
      </c>
      <c r="F3776">
        <v>0</v>
      </c>
      <c r="G3776">
        <v>0.01</v>
      </c>
      <c r="H3776" s="2" t="str">
        <f t="shared" si="58"/>
        <v>EG_SHNER</v>
      </c>
    </row>
    <row r="3777" spans="1:8" x14ac:dyDescent="0.25">
      <c r="A3777" t="s">
        <v>18</v>
      </c>
      <c r="B3777" t="s">
        <v>6</v>
      </c>
      <c r="C3777" t="s">
        <v>9</v>
      </c>
      <c r="D3777" t="s">
        <v>366</v>
      </c>
      <c r="E3777">
        <v>2037</v>
      </c>
      <c r="F3777">
        <v>0</v>
      </c>
      <c r="G3777">
        <v>0.01</v>
      </c>
      <c r="H3777" s="2" t="str">
        <f t="shared" si="58"/>
        <v>EG_SHNER</v>
      </c>
    </row>
    <row r="3778" spans="1:8" x14ac:dyDescent="0.25">
      <c r="A3778" t="s">
        <v>18</v>
      </c>
      <c r="B3778" t="s">
        <v>6</v>
      </c>
      <c r="C3778" t="s">
        <v>9</v>
      </c>
      <c r="D3778" t="s">
        <v>366</v>
      </c>
      <c r="E3778">
        <v>2038</v>
      </c>
      <c r="F3778">
        <v>0</v>
      </c>
      <c r="G3778">
        <v>0.01</v>
      </c>
      <c r="H3778" s="2" t="str">
        <f t="shared" si="58"/>
        <v>EG_SHNER</v>
      </c>
    </row>
    <row r="3779" spans="1:8" x14ac:dyDescent="0.25">
      <c r="A3779" t="s">
        <v>18</v>
      </c>
      <c r="B3779" t="s">
        <v>6</v>
      </c>
      <c r="C3779" t="s">
        <v>9</v>
      </c>
      <c r="D3779" t="s">
        <v>366</v>
      </c>
      <c r="E3779">
        <v>2039</v>
      </c>
      <c r="F3779">
        <v>0</v>
      </c>
      <c r="G3779">
        <v>0.01</v>
      </c>
      <c r="H3779" s="2" t="str">
        <f t="shared" ref="H3779:H3842" si="59">_xlfn.CONCAT(A3779,C3779)</f>
        <v>EG_SHNER</v>
      </c>
    </row>
    <row r="3780" spans="1:8" x14ac:dyDescent="0.25">
      <c r="A3780" t="s">
        <v>18</v>
      </c>
      <c r="B3780" t="s">
        <v>6</v>
      </c>
      <c r="C3780" t="s">
        <v>9</v>
      </c>
      <c r="D3780" t="s">
        <v>366</v>
      </c>
      <c r="E3780">
        <v>2040</v>
      </c>
      <c r="F3780">
        <v>0</v>
      </c>
      <c r="G3780">
        <v>0.01</v>
      </c>
      <c r="H3780" s="2" t="str">
        <f t="shared" si="59"/>
        <v>EG_SHNER</v>
      </c>
    </row>
    <row r="3781" spans="1:8" x14ac:dyDescent="0.25">
      <c r="A3781" t="s">
        <v>18</v>
      </c>
      <c r="B3781" t="s">
        <v>6</v>
      </c>
      <c r="C3781" t="s">
        <v>9</v>
      </c>
      <c r="D3781" t="s">
        <v>366</v>
      </c>
      <c r="E3781">
        <v>2041</v>
      </c>
      <c r="F3781">
        <v>0</v>
      </c>
      <c r="G3781">
        <v>0.01</v>
      </c>
      <c r="H3781" s="2" t="str">
        <f t="shared" si="59"/>
        <v>EG_SHNER</v>
      </c>
    </row>
    <row r="3782" spans="1:8" x14ac:dyDescent="0.25">
      <c r="A3782" t="s">
        <v>18</v>
      </c>
      <c r="B3782" t="s">
        <v>6</v>
      </c>
      <c r="C3782" t="s">
        <v>9</v>
      </c>
      <c r="D3782" t="s">
        <v>365</v>
      </c>
      <c r="E3782">
        <v>2024</v>
      </c>
      <c r="F3782">
        <v>8.9999999999999993E-3</v>
      </c>
      <c r="G3782">
        <v>8.9999999999999993E-3</v>
      </c>
      <c r="H3782" s="2" t="str">
        <f t="shared" si="59"/>
        <v>EG_SHNER</v>
      </c>
    </row>
    <row r="3783" spans="1:8" x14ac:dyDescent="0.25">
      <c r="A3783" t="s">
        <v>18</v>
      </c>
      <c r="B3783" t="s">
        <v>6</v>
      </c>
      <c r="C3783" t="s">
        <v>9</v>
      </c>
      <c r="D3783" t="s">
        <v>365</v>
      </c>
      <c r="E3783">
        <v>2025</v>
      </c>
      <c r="F3783">
        <v>8.9999999999999993E-3</v>
      </c>
      <c r="G3783">
        <v>8.9999999999999993E-3</v>
      </c>
      <c r="H3783" s="2" t="str">
        <f t="shared" si="59"/>
        <v>EG_SHNER</v>
      </c>
    </row>
    <row r="3784" spans="1:8" x14ac:dyDescent="0.25">
      <c r="A3784" t="s">
        <v>18</v>
      </c>
      <c r="B3784" t="s">
        <v>6</v>
      </c>
      <c r="C3784" t="s">
        <v>9</v>
      </c>
      <c r="D3784" t="s">
        <v>365</v>
      </c>
      <c r="E3784">
        <v>2026</v>
      </c>
      <c r="F3784">
        <v>8.9999999999999993E-3</v>
      </c>
      <c r="G3784">
        <v>8.9999999999999993E-3</v>
      </c>
      <c r="H3784" s="2" t="str">
        <f t="shared" si="59"/>
        <v>EG_SHNER</v>
      </c>
    </row>
    <row r="3785" spans="1:8" x14ac:dyDescent="0.25">
      <c r="A3785" t="s">
        <v>18</v>
      </c>
      <c r="B3785" t="s">
        <v>6</v>
      </c>
      <c r="C3785" t="s">
        <v>9</v>
      </c>
      <c r="D3785" t="s">
        <v>365</v>
      </c>
      <c r="E3785">
        <v>2027</v>
      </c>
      <c r="F3785">
        <v>8.9999999999999993E-3</v>
      </c>
      <c r="G3785">
        <v>8.9999999999999993E-3</v>
      </c>
      <c r="H3785" s="2" t="str">
        <f t="shared" si="59"/>
        <v>EG_SHNER</v>
      </c>
    </row>
    <row r="3786" spans="1:8" x14ac:dyDescent="0.25">
      <c r="A3786" t="s">
        <v>18</v>
      </c>
      <c r="B3786" t="s">
        <v>6</v>
      </c>
      <c r="C3786" t="s">
        <v>9</v>
      </c>
      <c r="D3786" t="s">
        <v>365</v>
      </c>
      <c r="E3786">
        <v>2028</v>
      </c>
      <c r="F3786">
        <v>7.0000000000000001E-3</v>
      </c>
      <c r="G3786">
        <v>7.0000000000000001E-3</v>
      </c>
      <c r="H3786" s="2" t="str">
        <f t="shared" si="59"/>
        <v>EG_SHNER</v>
      </c>
    </row>
    <row r="3787" spans="1:8" x14ac:dyDescent="0.25">
      <c r="A3787" t="s">
        <v>18</v>
      </c>
      <c r="B3787" t="s">
        <v>6</v>
      </c>
      <c r="C3787" t="s">
        <v>9</v>
      </c>
      <c r="D3787" t="s">
        <v>365</v>
      </c>
      <c r="E3787">
        <v>2029</v>
      </c>
      <c r="F3787">
        <v>7.0000000000000001E-3</v>
      </c>
      <c r="G3787">
        <v>7.0000000000000001E-3</v>
      </c>
      <c r="H3787" s="2" t="str">
        <f t="shared" si="59"/>
        <v>EG_SHNER</v>
      </c>
    </row>
    <row r="3788" spans="1:8" x14ac:dyDescent="0.25">
      <c r="A3788" t="s">
        <v>18</v>
      </c>
      <c r="B3788" t="s">
        <v>6</v>
      </c>
      <c r="C3788" t="s">
        <v>9</v>
      </c>
      <c r="D3788" t="s">
        <v>365</v>
      </c>
      <c r="E3788">
        <v>2030</v>
      </c>
      <c r="F3788">
        <v>7.0000000000000001E-3</v>
      </c>
      <c r="G3788">
        <v>0.13200000000000001</v>
      </c>
      <c r="H3788" s="2" t="str">
        <f t="shared" si="59"/>
        <v>EG_SHNER</v>
      </c>
    </row>
    <row r="3789" spans="1:8" x14ac:dyDescent="0.25">
      <c r="A3789" t="s">
        <v>18</v>
      </c>
      <c r="B3789" t="s">
        <v>6</v>
      </c>
      <c r="C3789" t="s">
        <v>9</v>
      </c>
      <c r="D3789" t="s">
        <v>365</v>
      </c>
      <c r="E3789">
        <v>2031</v>
      </c>
      <c r="F3789">
        <v>7.0000000000000001E-3</v>
      </c>
      <c r="G3789">
        <v>0.13200000000000001</v>
      </c>
      <c r="H3789" s="2" t="str">
        <f t="shared" si="59"/>
        <v>EG_SHNER</v>
      </c>
    </row>
    <row r="3790" spans="1:8" x14ac:dyDescent="0.25">
      <c r="A3790" t="s">
        <v>18</v>
      </c>
      <c r="B3790" t="s">
        <v>6</v>
      </c>
      <c r="C3790" t="s">
        <v>9</v>
      </c>
      <c r="D3790" t="s">
        <v>365</v>
      </c>
      <c r="E3790">
        <v>2032</v>
      </c>
      <c r="F3790">
        <v>7.0000000000000001E-3</v>
      </c>
      <c r="G3790">
        <v>0.13200000000000001</v>
      </c>
      <c r="H3790" s="2" t="str">
        <f t="shared" si="59"/>
        <v>EG_SHNER</v>
      </c>
    </row>
    <row r="3791" spans="1:8" x14ac:dyDescent="0.25">
      <c r="A3791" t="s">
        <v>18</v>
      </c>
      <c r="B3791" t="s">
        <v>6</v>
      </c>
      <c r="C3791" t="s">
        <v>9</v>
      </c>
      <c r="D3791" t="s">
        <v>365</v>
      </c>
      <c r="E3791">
        <v>2033</v>
      </c>
      <c r="F3791">
        <v>0</v>
      </c>
      <c r="G3791">
        <v>0.13200000000000001</v>
      </c>
      <c r="H3791" s="2" t="str">
        <f t="shared" si="59"/>
        <v>EG_SHNER</v>
      </c>
    </row>
    <row r="3792" spans="1:8" x14ac:dyDescent="0.25">
      <c r="A3792" t="s">
        <v>18</v>
      </c>
      <c r="B3792" t="s">
        <v>6</v>
      </c>
      <c r="C3792" t="s">
        <v>9</v>
      </c>
      <c r="D3792" t="s">
        <v>365</v>
      </c>
      <c r="E3792">
        <v>2034</v>
      </c>
      <c r="F3792">
        <v>0</v>
      </c>
      <c r="G3792">
        <v>0.13200000000000001</v>
      </c>
      <c r="H3792" s="2" t="str">
        <f t="shared" si="59"/>
        <v>EG_SHNER</v>
      </c>
    </row>
    <row r="3793" spans="1:8" x14ac:dyDescent="0.25">
      <c r="A3793" t="s">
        <v>18</v>
      </c>
      <c r="B3793" t="s">
        <v>6</v>
      </c>
      <c r="C3793" t="s">
        <v>9</v>
      </c>
      <c r="D3793" t="s">
        <v>365</v>
      </c>
      <c r="E3793">
        <v>2035</v>
      </c>
      <c r="F3793">
        <v>0</v>
      </c>
      <c r="G3793">
        <v>0.13200000000000001</v>
      </c>
      <c r="H3793" s="2" t="str">
        <f t="shared" si="59"/>
        <v>EG_SHNER</v>
      </c>
    </row>
    <row r="3794" spans="1:8" x14ac:dyDescent="0.25">
      <c r="A3794" t="s">
        <v>18</v>
      </c>
      <c r="B3794" t="s">
        <v>6</v>
      </c>
      <c r="C3794" t="s">
        <v>9</v>
      </c>
      <c r="D3794" t="s">
        <v>365</v>
      </c>
      <c r="E3794">
        <v>2036</v>
      </c>
      <c r="F3794">
        <v>0</v>
      </c>
      <c r="G3794">
        <v>0.13200000000000001</v>
      </c>
      <c r="H3794" s="2" t="str">
        <f t="shared" si="59"/>
        <v>EG_SHNER</v>
      </c>
    </row>
    <row r="3795" spans="1:8" x14ac:dyDescent="0.25">
      <c r="A3795" t="s">
        <v>18</v>
      </c>
      <c r="B3795" t="s">
        <v>6</v>
      </c>
      <c r="C3795" t="s">
        <v>9</v>
      </c>
      <c r="D3795" t="s">
        <v>365</v>
      </c>
      <c r="E3795">
        <v>2037</v>
      </c>
      <c r="F3795">
        <v>0</v>
      </c>
      <c r="G3795">
        <v>0.13200000000000001</v>
      </c>
      <c r="H3795" s="2" t="str">
        <f t="shared" si="59"/>
        <v>EG_SHNER</v>
      </c>
    </row>
    <row r="3796" spans="1:8" x14ac:dyDescent="0.25">
      <c r="A3796" t="s">
        <v>18</v>
      </c>
      <c r="B3796" t="s">
        <v>6</v>
      </c>
      <c r="C3796" t="s">
        <v>9</v>
      </c>
      <c r="D3796" t="s">
        <v>365</v>
      </c>
      <c r="E3796">
        <v>2038</v>
      </c>
      <c r="F3796">
        <v>0</v>
      </c>
      <c r="G3796">
        <v>0.13200000000000001</v>
      </c>
      <c r="H3796" s="2" t="str">
        <f t="shared" si="59"/>
        <v>EG_SHNER</v>
      </c>
    </row>
    <row r="3797" spans="1:8" x14ac:dyDescent="0.25">
      <c r="A3797" t="s">
        <v>18</v>
      </c>
      <c r="B3797" t="s">
        <v>6</v>
      </c>
      <c r="C3797" t="s">
        <v>9</v>
      </c>
      <c r="D3797" t="s">
        <v>365</v>
      </c>
      <c r="E3797">
        <v>2039</v>
      </c>
      <c r="F3797">
        <v>0</v>
      </c>
      <c r="G3797">
        <v>0.13200000000000001</v>
      </c>
      <c r="H3797" s="2" t="str">
        <f t="shared" si="59"/>
        <v>EG_SHNER</v>
      </c>
    </row>
    <row r="3798" spans="1:8" x14ac:dyDescent="0.25">
      <c r="A3798" t="s">
        <v>18</v>
      </c>
      <c r="B3798" t="s">
        <v>6</v>
      </c>
      <c r="C3798" t="s">
        <v>9</v>
      </c>
      <c r="D3798" t="s">
        <v>365</v>
      </c>
      <c r="E3798">
        <v>2040</v>
      </c>
      <c r="F3798">
        <v>0</v>
      </c>
      <c r="G3798">
        <v>0.13200000000000001</v>
      </c>
      <c r="H3798" s="2" t="str">
        <f t="shared" si="59"/>
        <v>EG_SHNER</v>
      </c>
    </row>
    <row r="3799" spans="1:8" x14ac:dyDescent="0.25">
      <c r="A3799" t="s">
        <v>18</v>
      </c>
      <c r="B3799" t="s">
        <v>6</v>
      </c>
      <c r="C3799" t="s">
        <v>9</v>
      </c>
      <c r="D3799" t="s">
        <v>365</v>
      </c>
      <c r="E3799">
        <v>2041</v>
      </c>
      <c r="F3799">
        <v>0</v>
      </c>
      <c r="G3799">
        <v>0.13200000000000001</v>
      </c>
      <c r="H3799" s="2" t="str">
        <f t="shared" si="59"/>
        <v>EG_SHNER</v>
      </c>
    </row>
    <row r="3800" spans="1:8" x14ac:dyDescent="0.25">
      <c r="A3800" t="s">
        <v>18</v>
      </c>
      <c r="B3800" t="s">
        <v>6</v>
      </c>
      <c r="C3800" t="s">
        <v>8</v>
      </c>
      <c r="D3800" t="s">
        <v>364</v>
      </c>
      <c r="E3800">
        <v>2024</v>
      </c>
      <c r="F3800">
        <v>1E-3</v>
      </c>
      <c r="G3800">
        <v>1E-3</v>
      </c>
      <c r="H3800" s="2" t="str">
        <f t="shared" si="59"/>
        <v>EG_SHSR</v>
      </c>
    </row>
    <row r="3801" spans="1:8" x14ac:dyDescent="0.25">
      <c r="A3801" t="s">
        <v>18</v>
      </c>
      <c r="B3801" t="s">
        <v>6</v>
      </c>
      <c r="C3801" t="s">
        <v>8</v>
      </c>
      <c r="D3801" t="s">
        <v>364</v>
      </c>
      <c r="E3801">
        <v>2025</v>
      </c>
      <c r="F3801">
        <v>1E-3</v>
      </c>
      <c r="G3801">
        <v>1E-3</v>
      </c>
      <c r="H3801" s="2" t="str">
        <f t="shared" si="59"/>
        <v>EG_SHSR</v>
      </c>
    </row>
    <row r="3802" spans="1:8" x14ac:dyDescent="0.25">
      <c r="A3802" t="s">
        <v>18</v>
      </c>
      <c r="B3802" t="s">
        <v>6</v>
      </c>
      <c r="C3802" t="s">
        <v>8</v>
      </c>
      <c r="D3802" t="s">
        <v>364</v>
      </c>
      <c r="E3802">
        <v>2026</v>
      </c>
      <c r="F3802">
        <v>1E-3</v>
      </c>
      <c r="G3802">
        <v>1E-3</v>
      </c>
      <c r="H3802" s="2" t="str">
        <f t="shared" si="59"/>
        <v>EG_SHSR</v>
      </c>
    </row>
    <row r="3803" spans="1:8" x14ac:dyDescent="0.25">
      <c r="A3803" t="s">
        <v>18</v>
      </c>
      <c r="B3803" t="s">
        <v>6</v>
      </c>
      <c r="C3803" t="s">
        <v>8</v>
      </c>
      <c r="D3803" t="s">
        <v>364</v>
      </c>
      <c r="E3803">
        <v>2027</v>
      </c>
      <c r="F3803">
        <v>1E-3</v>
      </c>
      <c r="G3803">
        <v>1E-3</v>
      </c>
      <c r="H3803" s="2" t="str">
        <f t="shared" si="59"/>
        <v>EG_SHSR</v>
      </c>
    </row>
    <row r="3804" spans="1:8" x14ac:dyDescent="0.25">
      <c r="A3804" t="s">
        <v>18</v>
      </c>
      <c r="B3804" t="s">
        <v>6</v>
      </c>
      <c r="C3804" t="s">
        <v>8</v>
      </c>
      <c r="D3804" t="s">
        <v>364</v>
      </c>
      <c r="E3804">
        <v>2028</v>
      </c>
      <c r="F3804">
        <v>1E-3</v>
      </c>
      <c r="G3804">
        <v>1E-3</v>
      </c>
      <c r="H3804" s="2" t="str">
        <f t="shared" si="59"/>
        <v>EG_SHSR</v>
      </c>
    </row>
    <row r="3805" spans="1:8" x14ac:dyDescent="0.25">
      <c r="A3805" t="s">
        <v>18</v>
      </c>
      <c r="B3805" t="s">
        <v>6</v>
      </c>
      <c r="C3805" t="s">
        <v>8</v>
      </c>
      <c r="D3805" t="s">
        <v>364</v>
      </c>
      <c r="E3805">
        <v>2029</v>
      </c>
      <c r="F3805">
        <v>1E-3</v>
      </c>
      <c r="G3805">
        <v>1E-3</v>
      </c>
      <c r="H3805" s="2" t="str">
        <f t="shared" si="59"/>
        <v>EG_SHSR</v>
      </c>
    </row>
    <row r="3806" spans="1:8" x14ac:dyDescent="0.25">
      <c r="A3806" t="s">
        <v>18</v>
      </c>
      <c r="B3806" t="s">
        <v>6</v>
      </c>
      <c r="C3806" t="s">
        <v>8</v>
      </c>
      <c r="D3806" t="s">
        <v>364</v>
      </c>
      <c r="E3806">
        <v>2030</v>
      </c>
      <c r="F3806">
        <v>1E-3</v>
      </c>
      <c r="G3806">
        <v>1.9E-2</v>
      </c>
      <c r="H3806" s="2" t="str">
        <f t="shared" si="59"/>
        <v>EG_SHSR</v>
      </c>
    </row>
    <row r="3807" spans="1:8" x14ac:dyDescent="0.25">
      <c r="A3807" t="s">
        <v>18</v>
      </c>
      <c r="B3807" t="s">
        <v>6</v>
      </c>
      <c r="C3807" t="s">
        <v>8</v>
      </c>
      <c r="D3807" t="s">
        <v>364</v>
      </c>
      <c r="E3807">
        <v>2031</v>
      </c>
      <c r="F3807">
        <v>1E-3</v>
      </c>
      <c r="G3807">
        <v>1.9E-2</v>
      </c>
      <c r="H3807" s="2" t="str">
        <f t="shared" si="59"/>
        <v>EG_SHSR</v>
      </c>
    </row>
    <row r="3808" spans="1:8" x14ac:dyDescent="0.25">
      <c r="A3808" t="s">
        <v>18</v>
      </c>
      <c r="B3808" t="s">
        <v>6</v>
      </c>
      <c r="C3808" t="s">
        <v>8</v>
      </c>
      <c r="D3808" t="s">
        <v>364</v>
      </c>
      <c r="E3808">
        <v>2032</v>
      </c>
      <c r="F3808">
        <v>1E-3</v>
      </c>
      <c r="G3808">
        <v>1.9E-2</v>
      </c>
      <c r="H3808" s="2" t="str">
        <f t="shared" si="59"/>
        <v>EG_SHSR</v>
      </c>
    </row>
    <row r="3809" spans="1:8" x14ac:dyDescent="0.25">
      <c r="A3809" t="s">
        <v>18</v>
      </c>
      <c r="B3809" t="s">
        <v>6</v>
      </c>
      <c r="C3809" t="s">
        <v>8</v>
      </c>
      <c r="D3809" t="s">
        <v>364</v>
      </c>
      <c r="E3809">
        <v>2033</v>
      </c>
      <c r="F3809">
        <v>0</v>
      </c>
      <c r="G3809">
        <v>1.9E-2</v>
      </c>
      <c r="H3809" s="2" t="str">
        <f t="shared" si="59"/>
        <v>EG_SHSR</v>
      </c>
    </row>
    <row r="3810" spans="1:8" x14ac:dyDescent="0.25">
      <c r="A3810" t="s">
        <v>18</v>
      </c>
      <c r="B3810" t="s">
        <v>6</v>
      </c>
      <c r="C3810" t="s">
        <v>8</v>
      </c>
      <c r="D3810" t="s">
        <v>364</v>
      </c>
      <c r="E3810">
        <v>2034</v>
      </c>
      <c r="F3810">
        <v>0</v>
      </c>
      <c r="G3810">
        <v>1.9E-2</v>
      </c>
      <c r="H3810" s="2" t="str">
        <f t="shared" si="59"/>
        <v>EG_SHSR</v>
      </c>
    </row>
    <row r="3811" spans="1:8" x14ac:dyDescent="0.25">
      <c r="A3811" t="s">
        <v>18</v>
      </c>
      <c r="B3811" t="s">
        <v>6</v>
      </c>
      <c r="C3811" t="s">
        <v>8</v>
      </c>
      <c r="D3811" t="s">
        <v>364</v>
      </c>
      <c r="E3811">
        <v>2035</v>
      </c>
      <c r="F3811">
        <v>0</v>
      </c>
      <c r="G3811">
        <v>1.9E-2</v>
      </c>
      <c r="H3811" s="2" t="str">
        <f t="shared" si="59"/>
        <v>EG_SHSR</v>
      </c>
    </row>
    <row r="3812" spans="1:8" x14ac:dyDescent="0.25">
      <c r="A3812" t="s">
        <v>18</v>
      </c>
      <c r="B3812" t="s">
        <v>6</v>
      </c>
      <c r="C3812" t="s">
        <v>8</v>
      </c>
      <c r="D3812" t="s">
        <v>364</v>
      </c>
      <c r="E3812">
        <v>2036</v>
      </c>
      <c r="F3812">
        <v>0</v>
      </c>
      <c r="G3812">
        <v>1.9E-2</v>
      </c>
      <c r="H3812" s="2" t="str">
        <f t="shared" si="59"/>
        <v>EG_SHSR</v>
      </c>
    </row>
    <row r="3813" spans="1:8" x14ac:dyDescent="0.25">
      <c r="A3813" t="s">
        <v>18</v>
      </c>
      <c r="B3813" t="s">
        <v>6</v>
      </c>
      <c r="C3813" t="s">
        <v>8</v>
      </c>
      <c r="D3813" t="s">
        <v>364</v>
      </c>
      <c r="E3813">
        <v>2037</v>
      </c>
      <c r="F3813">
        <v>0</v>
      </c>
      <c r="G3813">
        <v>1.9E-2</v>
      </c>
      <c r="H3813" s="2" t="str">
        <f t="shared" si="59"/>
        <v>EG_SHSR</v>
      </c>
    </row>
    <row r="3814" spans="1:8" x14ac:dyDescent="0.25">
      <c r="A3814" t="s">
        <v>18</v>
      </c>
      <c r="B3814" t="s">
        <v>6</v>
      </c>
      <c r="C3814" t="s">
        <v>8</v>
      </c>
      <c r="D3814" t="s">
        <v>364</v>
      </c>
      <c r="E3814">
        <v>2038</v>
      </c>
      <c r="F3814">
        <v>0</v>
      </c>
      <c r="G3814">
        <v>1.9E-2</v>
      </c>
      <c r="H3814" s="2" t="str">
        <f t="shared" si="59"/>
        <v>EG_SHSR</v>
      </c>
    </row>
    <row r="3815" spans="1:8" x14ac:dyDescent="0.25">
      <c r="A3815" t="s">
        <v>18</v>
      </c>
      <c r="B3815" t="s">
        <v>6</v>
      </c>
      <c r="C3815" t="s">
        <v>8</v>
      </c>
      <c r="D3815" t="s">
        <v>364</v>
      </c>
      <c r="E3815">
        <v>2039</v>
      </c>
      <c r="F3815">
        <v>0</v>
      </c>
      <c r="G3815">
        <v>1.9E-2</v>
      </c>
      <c r="H3815" s="2" t="str">
        <f t="shared" si="59"/>
        <v>EG_SHSR</v>
      </c>
    </row>
    <row r="3816" spans="1:8" x14ac:dyDescent="0.25">
      <c r="A3816" t="s">
        <v>18</v>
      </c>
      <c r="B3816" t="s">
        <v>6</v>
      </c>
      <c r="C3816" t="s">
        <v>8</v>
      </c>
      <c r="D3816" t="s">
        <v>364</v>
      </c>
      <c r="E3816">
        <v>2040</v>
      </c>
      <c r="F3816">
        <v>0</v>
      </c>
      <c r="G3816">
        <v>1.9E-2</v>
      </c>
      <c r="H3816" s="2" t="str">
        <f t="shared" si="59"/>
        <v>EG_SHSR</v>
      </c>
    </row>
    <row r="3817" spans="1:8" x14ac:dyDescent="0.25">
      <c r="A3817" t="s">
        <v>18</v>
      </c>
      <c r="B3817" t="s">
        <v>6</v>
      </c>
      <c r="C3817" t="s">
        <v>8</v>
      </c>
      <c r="D3817" t="s">
        <v>364</v>
      </c>
      <c r="E3817">
        <v>2041</v>
      </c>
      <c r="F3817">
        <v>0</v>
      </c>
      <c r="G3817">
        <v>1.9E-2</v>
      </c>
      <c r="H3817" s="2" t="str">
        <f t="shared" si="59"/>
        <v>EG_SHSR</v>
      </c>
    </row>
    <row r="3818" spans="1:8" x14ac:dyDescent="0.25">
      <c r="A3818" t="s">
        <v>18</v>
      </c>
      <c r="B3818" t="s">
        <v>6</v>
      </c>
      <c r="C3818" t="s">
        <v>8</v>
      </c>
      <c r="D3818" t="s">
        <v>363</v>
      </c>
      <c r="E3818">
        <v>2024</v>
      </c>
      <c r="F3818">
        <v>1.2E-2</v>
      </c>
      <c r="G3818">
        <v>1.2E-2</v>
      </c>
      <c r="H3818" s="2" t="str">
        <f t="shared" si="59"/>
        <v>EG_SHSR</v>
      </c>
    </row>
    <row r="3819" spans="1:8" x14ac:dyDescent="0.25">
      <c r="A3819" t="s">
        <v>18</v>
      </c>
      <c r="B3819" t="s">
        <v>6</v>
      </c>
      <c r="C3819" t="s">
        <v>8</v>
      </c>
      <c r="D3819" t="s">
        <v>363</v>
      </c>
      <c r="E3819">
        <v>2025</v>
      </c>
      <c r="F3819">
        <v>1.2E-2</v>
      </c>
      <c r="G3819">
        <v>1.2E-2</v>
      </c>
      <c r="H3819" s="2" t="str">
        <f t="shared" si="59"/>
        <v>EG_SHSR</v>
      </c>
    </row>
    <row r="3820" spans="1:8" x14ac:dyDescent="0.25">
      <c r="A3820" t="s">
        <v>18</v>
      </c>
      <c r="B3820" t="s">
        <v>6</v>
      </c>
      <c r="C3820" t="s">
        <v>8</v>
      </c>
      <c r="D3820" t="s">
        <v>363</v>
      </c>
      <c r="E3820">
        <v>2026</v>
      </c>
      <c r="F3820">
        <v>1.2E-2</v>
      </c>
      <c r="G3820">
        <v>1.2E-2</v>
      </c>
      <c r="H3820" s="2" t="str">
        <f t="shared" si="59"/>
        <v>EG_SHSR</v>
      </c>
    </row>
    <row r="3821" spans="1:8" x14ac:dyDescent="0.25">
      <c r="A3821" t="s">
        <v>18</v>
      </c>
      <c r="B3821" t="s">
        <v>6</v>
      </c>
      <c r="C3821" t="s">
        <v>8</v>
      </c>
      <c r="D3821" t="s">
        <v>363</v>
      </c>
      <c r="E3821">
        <v>2027</v>
      </c>
      <c r="F3821">
        <v>1.2E-2</v>
      </c>
      <c r="G3821">
        <v>1.2E-2</v>
      </c>
      <c r="H3821" s="2" t="str">
        <f t="shared" si="59"/>
        <v>EG_SHSR</v>
      </c>
    </row>
    <row r="3822" spans="1:8" x14ac:dyDescent="0.25">
      <c r="A3822" t="s">
        <v>18</v>
      </c>
      <c r="B3822" t="s">
        <v>6</v>
      </c>
      <c r="C3822" t="s">
        <v>8</v>
      </c>
      <c r="D3822" t="s">
        <v>363</v>
      </c>
      <c r="E3822">
        <v>2028</v>
      </c>
      <c r="F3822">
        <v>8.9999999999999993E-3</v>
      </c>
      <c r="G3822">
        <v>8.9999999999999993E-3</v>
      </c>
      <c r="H3822" s="2" t="str">
        <f t="shared" si="59"/>
        <v>EG_SHSR</v>
      </c>
    </row>
    <row r="3823" spans="1:8" x14ac:dyDescent="0.25">
      <c r="A3823" t="s">
        <v>18</v>
      </c>
      <c r="B3823" t="s">
        <v>6</v>
      </c>
      <c r="C3823" t="s">
        <v>8</v>
      </c>
      <c r="D3823" t="s">
        <v>363</v>
      </c>
      <c r="E3823">
        <v>2029</v>
      </c>
      <c r="F3823">
        <v>8.9999999999999993E-3</v>
      </c>
      <c r="G3823">
        <v>8.9999999999999993E-3</v>
      </c>
      <c r="H3823" s="2" t="str">
        <f t="shared" si="59"/>
        <v>EG_SHSR</v>
      </c>
    </row>
    <row r="3824" spans="1:8" x14ac:dyDescent="0.25">
      <c r="A3824" t="s">
        <v>18</v>
      </c>
      <c r="B3824" t="s">
        <v>6</v>
      </c>
      <c r="C3824" t="s">
        <v>8</v>
      </c>
      <c r="D3824" t="s">
        <v>363</v>
      </c>
      <c r="E3824">
        <v>2030</v>
      </c>
      <c r="F3824">
        <v>8.9999999999999993E-3</v>
      </c>
      <c r="G3824">
        <v>0.17599999999999999</v>
      </c>
      <c r="H3824" s="2" t="str">
        <f t="shared" si="59"/>
        <v>EG_SHSR</v>
      </c>
    </row>
    <row r="3825" spans="1:8" x14ac:dyDescent="0.25">
      <c r="A3825" t="s">
        <v>18</v>
      </c>
      <c r="B3825" t="s">
        <v>6</v>
      </c>
      <c r="C3825" t="s">
        <v>8</v>
      </c>
      <c r="D3825" t="s">
        <v>363</v>
      </c>
      <c r="E3825">
        <v>2031</v>
      </c>
      <c r="F3825">
        <v>8.9999999999999993E-3</v>
      </c>
      <c r="G3825">
        <v>0.17599999999999999</v>
      </c>
      <c r="H3825" s="2" t="str">
        <f t="shared" si="59"/>
        <v>EG_SHSR</v>
      </c>
    </row>
    <row r="3826" spans="1:8" x14ac:dyDescent="0.25">
      <c r="A3826" t="s">
        <v>18</v>
      </c>
      <c r="B3826" t="s">
        <v>6</v>
      </c>
      <c r="C3826" t="s">
        <v>8</v>
      </c>
      <c r="D3826" t="s">
        <v>363</v>
      </c>
      <c r="E3826">
        <v>2032</v>
      </c>
      <c r="F3826">
        <v>8.9999999999999993E-3</v>
      </c>
      <c r="G3826">
        <v>0.17599999999999999</v>
      </c>
      <c r="H3826" s="2" t="str">
        <f t="shared" si="59"/>
        <v>EG_SHSR</v>
      </c>
    </row>
    <row r="3827" spans="1:8" x14ac:dyDescent="0.25">
      <c r="A3827" t="s">
        <v>18</v>
      </c>
      <c r="B3827" t="s">
        <v>6</v>
      </c>
      <c r="C3827" t="s">
        <v>8</v>
      </c>
      <c r="D3827" t="s">
        <v>363</v>
      </c>
      <c r="E3827">
        <v>2033</v>
      </c>
      <c r="F3827">
        <v>0</v>
      </c>
      <c r="G3827">
        <v>0.17599999999999999</v>
      </c>
      <c r="H3827" s="2" t="str">
        <f t="shared" si="59"/>
        <v>EG_SHSR</v>
      </c>
    </row>
    <row r="3828" spans="1:8" x14ac:dyDescent="0.25">
      <c r="A3828" t="s">
        <v>18</v>
      </c>
      <c r="B3828" t="s">
        <v>6</v>
      </c>
      <c r="C3828" t="s">
        <v>8</v>
      </c>
      <c r="D3828" t="s">
        <v>363</v>
      </c>
      <c r="E3828">
        <v>2034</v>
      </c>
      <c r="F3828">
        <v>0</v>
      </c>
      <c r="G3828">
        <v>0.17599999999999999</v>
      </c>
      <c r="H3828" s="2" t="str">
        <f t="shared" si="59"/>
        <v>EG_SHSR</v>
      </c>
    </row>
    <row r="3829" spans="1:8" x14ac:dyDescent="0.25">
      <c r="A3829" t="s">
        <v>18</v>
      </c>
      <c r="B3829" t="s">
        <v>6</v>
      </c>
      <c r="C3829" t="s">
        <v>8</v>
      </c>
      <c r="D3829" t="s">
        <v>363</v>
      </c>
      <c r="E3829">
        <v>2035</v>
      </c>
      <c r="F3829">
        <v>0</v>
      </c>
      <c r="G3829">
        <v>0.17599999999999999</v>
      </c>
      <c r="H3829" s="2" t="str">
        <f t="shared" si="59"/>
        <v>EG_SHSR</v>
      </c>
    </row>
    <row r="3830" spans="1:8" x14ac:dyDescent="0.25">
      <c r="A3830" t="s">
        <v>18</v>
      </c>
      <c r="B3830" t="s">
        <v>6</v>
      </c>
      <c r="C3830" t="s">
        <v>8</v>
      </c>
      <c r="D3830" t="s">
        <v>363</v>
      </c>
      <c r="E3830">
        <v>2036</v>
      </c>
      <c r="F3830">
        <v>0</v>
      </c>
      <c r="G3830">
        <v>0.17599999999999999</v>
      </c>
      <c r="H3830" s="2" t="str">
        <f t="shared" si="59"/>
        <v>EG_SHSR</v>
      </c>
    </row>
    <row r="3831" spans="1:8" x14ac:dyDescent="0.25">
      <c r="A3831" t="s">
        <v>18</v>
      </c>
      <c r="B3831" t="s">
        <v>6</v>
      </c>
      <c r="C3831" t="s">
        <v>8</v>
      </c>
      <c r="D3831" t="s">
        <v>363</v>
      </c>
      <c r="E3831">
        <v>2037</v>
      </c>
      <c r="F3831">
        <v>0</v>
      </c>
      <c r="G3831">
        <v>0.17599999999999999</v>
      </c>
      <c r="H3831" s="2" t="str">
        <f t="shared" si="59"/>
        <v>EG_SHSR</v>
      </c>
    </row>
    <row r="3832" spans="1:8" x14ac:dyDescent="0.25">
      <c r="A3832" t="s">
        <v>18</v>
      </c>
      <c r="B3832" t="s">
        <v>6</v>
      </c>
      <c r="C3832" t="s">
        <v>8</v>
      </c>
      <c r="D3832" t="s">
        <v>363</v>
      </c>
      <c r="E3832">
        <v>2038</v>
      </c>
      <c r="F3832">
        <v>0</v>
      </c>
      <c r="G3832">
        <v>0.17599999999999999</v>
      </c>
      <c r="H3832" s="2" t="str">
        <f t="shared" si="59"/>
        <v>EG_SHSR</v>
      </c>
    </row>
    <row r="3833" spans="1:8" x14ac:dyDescent="0.25">
      <c r="A3833" t="s">
        <v>18</v>
      </c>
      <c r="B3833" t="s">
        <v>6</v>
      </c>
      <c r="C3833" t="s">
        <v>8</v>
      </c>
      <c r="D3833" t="s">
        <v>363</v>
      </c>
      <c r="E3833">
        <v>2039</v>
      </c>
      <c r="F3833">
        <v>0</v>
      </c>
      <c r="G3833">
        <v>0.17599999999999999</v>
      </c>
      <c r="H3833" s="2" t="str">
        <f t="shared" si="59"/>
        <v>EG_SHSR</v>
      </c>
    </row>
    <row r="3834" spans="1:8" x14ac:dyDescent="0.25">
      <c r="A3834" t="s">
        <v>18</v>
      </c>
      <c r="B3834" t="s">
        <v>6</v>
      </c>
      <c r="C3834" t="s">
        <v>8</v>
      </c>
      <c r="D3834" t="s">
        <v>363</v>
      </c>
      <c r="E3834">
        <v>2040</v>
      </c>
      <c r="F3834">
        <v>0</v>
      </c>
      <c r="G3834">
        <v>0.17599999999999999</v>
      </c>
      <c r="H3834" s="2" t="str">
        <f t="shared" si="59"/>
        <v>EG_SHSR</v>
      </c>
    </row>
    <row r="3835" spans="1:8" x14ac:dyDescent="0.25">
      <c r="A3835" t="s">
        <v>18</v>
      </c>
      <c r="B3835" t="s">
        <v>6</v>
      </c>
      <c r="C3835" t="s">
        <v>8</v>
      </c>
      <c r="D3835" t="s">
        <v>363</v>
      </c>
      <c r="E3835">
        <v>2041</v>
      </c>
      <c r="F3835">
        <v>0</v>
      </c>
      <c r="G3835">
        <v>0.17599999999999999</v>
      </c>
      <c r="H3835" s="2" t="str">
        <f t="shared" si="59"/>
        <v>EG_SHSR</v>
      </c>
    </row>
    <row r="3836" spans="1:8" x14ac:dyDescent="0.25">
      <c r="A3836" t="s">
        <v>18</v>
      </c>
      <c r="B3836" t="s">
        <v>6</v>
      </c>
      <c r="C3836" t="s">
        <v>8</v>
      </c>
      <c r="D3836" t="s">
        <v>362</v>
      </c>
      <c r="E3836">
        <v>2024</v>
      </c>
      <c r="F3836">
        <v>2E-3</v>
      </c>
      <c r="G3836">
        <v>2E-3</v>
      </c>
      <c r="H3836" s="2" t="str">
        <f t="shared" si="59"/>
        <v>EG_SHSR</v>
      </c>
    </row>
    <row r="3837" spans="1:8" x14ac:dyDescent="0.25">
      <c r="A3837" t="s">
        <v>18</v>
      </c>
      <c r="B3837" t="s">
        <v>6</v>
      </c>
      <c r="C3837" t="s">
        <v>8</v>
      </c>
      <c r="D3837" t="s">
        <v>362</v>
      </c>
      <c r="E3837">
        <v>2025</v>
      </c>
      <c r="F3837">
        <v>2E-3</v>
      </c>
      <c r="G3837">
        <v>2E-3</v>
      </c>
      <c r="H3837" s="2" t="str">
        <f t="shared" si="59"/>
        <v>EG_SHSR</v>
      </c>
    </row>
    <row r="3838" spans="1:8" x14ac:dyDescent="0.25">
      <c r="A3838" t="s">
        <v>18</v>
      </c>
      <c r="B3838" t="s">
        <v>6</v>
      </c>
      <c r="C3838" t="s">
        <v>8</v>
      </c>
      <c r="D3838" t="s">
        <v>362</v>
      </c>
      <c r="E3838">
        <v>2026</v>
      </c>
      <c r="F3838">
        <v>2E-3</v>
      </c>
      <c r="G3838">
        <v>2E-3</v>
      </c>
      <c r="H3838" s="2" t="str">
        <f t="shared" si="59"/>
        <v>EG_SHSR</v>
      </c>
    </row>
    <row r="3839" spans="1:8" x14ac:dyDescent="0.25">
      <c r="A3839" t="s">
        <v>18</v>
      </c>
      <c r="B3839" t="s">
        <v>6</v>
      </c>
      <c r="C3839" t="s">
        <v>8</v>
      </c>
      <c r="D3839" t="s">
        <v>362</v>
      </c>
      <c r="E3839">
        <v>2027</v>
      </c>
      <c r="F3839">
        <v>2E-3</v>
      </c>
      <c r="G3839">
        <v>2E-3</v>
      </c>
      <c r="H3839" s="2" t="str">
        <f t="shared" si="59"/>
        <v>EG_SHSR</v>
      </c>
    </row>
    <row r="3840" spans="1:8" x14ac:dyDescent="0.25">
      <c r="A3840" t="s">
        <v>18</v>
      </c>
      <c r="B3840" t="s">
        <v>6</v>
      </c>
      <c r="C3840" t="s">
        <v>8</v>
      </c>
      <c r="D3840" t="s">
        <v>362</v>
      </c>
      <c r="E3840">
        <v>2028</v>
      </c>
      <c r="F3840">
        <v>2E-3</v>
      </c>
      <c r="G3840">
        <v>2E-3</v>
      </c>
      <c r="H3840" s="2" t="str">
        <f t="shared" si="59"/>
        <v>EG_SHSR</v>
      </c>
    </row>
    <row r="3841" spans="1:8" x14ac:dyDescent="0.25">
      <c r="A3841" t="s">
        <v>18</v>
      </c>
      <c r="B3841" t="s">
        <v>6</v>
      </c>
      <c r="C3841" t="s">
        <v>8</v>
      </c>
      <c r="D3841" t="s">
        <v>362</v>
      </c>
      <c r="E3841">
        <v>2029</v>
      </c>
      <c r="F3841">
        <v>2E-3</v>
      </c>
      <c r="G3841">
        <v>2E-3</v>
      </c>
      <c r="H3841" s="2" t="str">
        <f t="shared" si="59"/>
        <v>EG_SHSR</v>
      </c>
    </row>
    <row r="3842" spans="1:8" x14ac:dyDescent="0.25">
      <c r="A3842" t="s">
        <v>18</v>
      </c>
      <c r="B3842" t="s">
        <v>6</v>
      </c>
      <c r="C3842" t="s">
        <v>8</v>
      </c>
      <c r="D3842" t="s">
        <v>362</v>
      </c>
      <c r="E3842">
        <v>2030</v>
      </c>
      <c r="F3842">
        <v>2E-3</v>
      </c>
      <c r="G3842">
        <v>3.1E-2</v>
      </c>
      <c r="H3842" s="2" t="str">
        <f t="shared" si="59"/>
        <v>EG_SHSR</v>
      </c>
    </row>
    <row r="3843" spans="1:8" x14ac:dyDescent="0.25">
      <c r="A3843" t="s">
        <v>18</v>
      </c>
      <c r="B3843" t="s">
        <v>6</v>
      </c>
      <c r="C3843" t="s">
        <v>8</v>
      </c>
      <c r="D3843" t="s">
        <v>362</v>
      </c>
      <c r="E3843">
        <v>2031</v>
      </c>
      <c r="F3843">
        <v>2E-3</v>
      </c>
      <c r="G3843">
        <v>3.1E-2</v>
      </c>
      <c r="H3843" s="2" t="str">
        <f t="shared" ref="H3843:H3906" si="60">_xlfn.CONCAT(A3843,C3843)</f>
        <v>EG_SHSR</v>
      </c>
    </row>
    <row r="3844" spans="1:8" x14ac:dyDescent="0.25">
      <c r="A3844" t="s">
        <v>18</v>
      </c>
      <c r="B3844" t="s">
        <v>6</v>
      </c>
      <c r="C3844" t="s">
        <v>8</v>
      </c>
      <c r="D3844" t="s">
        <v>362</v>
      </c>
      <c r="E3844">
        <v>2032</v>
      </c>
      <c r="F3844">
        <v>2E-3</v>
      </c>
      <c r="G3844">
        <v>3.1E-2</v>
      </c>
      <c r="H3844" s="2" t="str">
        <f t="shared" si="60"/>
        <v>EG_SHSR</v>
      </c>
    </row>
    <row r="3845" spans="1:8" x14ac:dyDescent="0.25">
      <c r="A3845" t="s">
        <v>18</v>
      </c>
      <c r="B3845" t="s">
        <v>6</v>
      </c>
      <c r="C3845" t="s">
        <v>8</v>
      </c>
      <c r="D3845" t="s">
        <v>362</v>
      </c>
      <c r="E3845">
        <v>2033</v>
      </c>
      <c r="F3845">
        <v>0</v>
      </c>
      <c r="G3845">
        <v>3.1E-2</v>
      </c>
      <c r="H3845" s="2" t="str">
        <f t="shared" si="60"/>
        <v>EG_SHSR</v>
      </c>
    </row>
    <row r="3846" spans="1:8" x14ac:dyDescent="0.25">
      <c r="A3846" t="s">
        <v>18</v>
      </c>
      <c r="B3846" t="s">
        <v>6</v>
      </c>
      <c r="C3846" t="s">
        <v>8</v>
      </c>
      <c r="D3846" t="s">
        <v>362</v>
      </c>
      <c r="E3846">
        <v>2034</v>
      </c>
      <c r="F3846">
        <v>0</v>
      </c>
      <c r="G3846">
        <v>3.1E-2</v>
      </c>
      <c r="H3846" s="2" t="str">
        <f t="shared" si="60"/>
        <v>EG_SHSR</v>
      </c>
    </row>
    <row r="3847" spans="1:8" x14ac:dyDescent="0.25">
      <c r="A3847" t="s">
        <v>18</v>
      </c>
      <c r="B3847" t="s">
        <v>6</v>
      </c>
      <c r="C3847" t="s">
        <v>8</v>
      </c>
      <c r="D3847" t="s">
        <v>362</v>
      </c>
      <c r="E3847">
        <v>2035</v>
      </c>
      <c r="F3847">
        <v>0</v>
      </c>
      <c r="G3847">
        <v>3.1E-2</v>
      </c>
      <c r="H3847" s="2" t="str">
        <f t="shared" si="60"/>
        <v>EG_SHSR</v>
      </c>
    </row>
    <row r="3848" spans="1:8" x14ac:dyDescent="0.25">
      <c r="A3848" t="s">
        <v>18</v>
      </c>
      <c r="B3848" t="s">
        <v>6</v>
      </c>
      <c r="C3848" t="s">
        <v>8</v>
      </c>
      <c r="D3848" t="s">
        <v>362</v>
      </c>
      <c r="E3848">
        <v>2036</v>
      </c>
      <c r="F3848">
        <v>0</v>
      </c>
      <c r="G3848">
        <v>3.1E-2</v>
      </c>
      <c r="H3848" s="2" t="str">
        <f t="shared" si="60"/>
        <v>EG_SHSR</v>
      </c>
    </row>
    <row r="3849" spans="1:8" x14ac:dyDescent="0.25">
      <c r="A3849" t="s">
        <v>18</v>
      </c>
      <c r="B3849" t="s">
        <v>6</v>
      </c>
      <c r="C3849" t="s">
        <v>8</v>
      </c>
      <c r="D3849" t="s">
        <v>362</v>
      </c>
      <c r="E3849">
        <v>2037</v>
      </c>
      <c r="F3849">
        <v>0</v>
      </c>
      <c r="G3849">
        <v>3.1E-2</v>
      </c>
      <c r="H3849" s="2" t="str">
        <f t="shared" si="60"/>
        <v>EG_SHSR</v>
      </c>
    </row>
    <row r="3850" spans="1:8" x14ac:dyDescent="0.25">
      <c r="A3850" t="s">
        <v>18</v>
      </c>
      <c r="B3850" t="s">
        <v>6</v>
      </c>
      <c r="C3850" t="s">
        <v>8</v>
      </c>
      <c r="D3850" t="s">
        <v>362</v>
      </c>
      <c r="E3850">
        <v>2038</v>
      </c>
      <c r="F3850">
        <v>0</v>
      </c>
      <c r="G3850">
        <v>3.1E-2</v>
      </c>
      <c r="H3850" s="2" t="str">
        <f t="shared" si="60"/>
        <v>EG_SHSR</v>
      </c>
    </row>
    <row r="3851" spans="1:8" x14ac:dyDescent="0.25">
      <c r="A3851" t="s">
        <v>18</v>
      </c>
      <c r="B3851" t="s">
        <v>6</v>
      </c>
      <c r="C3851" t="s">
        <v>8</v>
      </c>
      <c r="D3851" t="s">
        <v>362</v>
      </c>
      <c r="E3851">
        <v>2039</v>
      </c>
      <c r="F3851">
        <v>0</v>
      </c>
      <c r="G3851">
        <v>3.1E-2</v>
      </c>
      <c r="H3851" s="2" t="str">
        <f t="shared" si="60"/>
        <v>EG_SHSR</v>
      </c>
    </row>
    <row r="3852" spans="1:8" x14ac:dyDescent="0.25">
      <c r="A3852" t="s">
        <v>18</v>
      </c>
      <c r="B3852" t="s">
        <v>6</v>
      </c>
      <c r="C3852" t="s">
        <v>8</v>
      </c>
      <c r="D3852" t="s">
        <v>362</v>
      </c>
      <c r="E3852">
        <v>2040</v>
      </c>
      <c r="F3852">
        <v>0</v>
      </c>
      <c r="G3852">
        <v>3.1E-2</v>
      </c>
      <c r="H3852" s="2" t="str">
        <f t="shared" si="60"/>
        <v>EG_SHSR</v>
      </c>
    </row>
    <row r="3853" spans="1:8" x14ac:dyDescent="0.25">
      <c r="A3853" t="s">
        <v>18</v>
      </c>
      <c r="B3853" t="s">
        <v>6</v>
      </c>
      <c r="C3853" t="s">
        <v>8</v>
      </c>
      <c r="D3853" t="s">
        <v>362</v>
      </c>
      <c r="E3853">
        <v>2041</v>
      </c>
      <c r="F3853">
        <v>0</v>
      </c>
      <c r="G3853">
        <v>3.1E-2</v>
      </c>
      <c r="H3853" s="2" t="str">
        <f t="shared" si="60"/>
        <v>EG_SHSR</v>
      </c>
    </row>
    <row r="3854" spans="1:8" x14ac:dyDescent="0.25">
      <c r="A3854" t="s">
        <v>18</v>
      </c>
      <c r="B3854" t="s">
        <v>6</v>
      </c>
      <c r="C3854" t="s">
        <v>8</v>
      </c>
      <c r="D3854" t="s">
        <v>361</v>
      </c>
      <c r="E3854">
        <v>2024</v>
      </c>
      <c r="F3854">
        <v>2E-3</v>
      </c>
      <c r="G3854">
        <v>2E-3</v>
      </c>
      <c r="H3854" s="2" t="str">
        <f t="shared" si="60"/>
        <v>EG_SHSR</v>
      </c>
    </row>
    <row r="3855" spans="1:8" x14ac:dyDescent="0.25">
      <c r="A3855" t="s">
        <v>18</v>
      </c>
      <c r="B3855" t="s">
        <v>6</v>
      </c>
      <c r="C3855" t="s">
        <v>8</v>
      </c>
      <c r="D3855" t="s">
        <v>361</v>
      </c>
      <c r="E3855">
        <v>2025</v>
      </c>
      <c r="F3855">
        <v>2E-3</v>
      </c>
      <c r="G3855">
        <v>2E-3</v>
      </c>
      <c r="H3855" s="2" t="str">
        <f t="shared" si="60"/>
        <v>EG_SHSR</v>
      </c>
    </row>
    <row r="3856" spans="1:8" x14ac:dyDescent="0.25">
      <c r="A3856" t="s">
        <v>18</v>
      </c>
      <c r="B3856" t="s">
        <v>6</v>
      </c>
      <c r="C3856" t="s">
        <v>8</v>
      </c>
      <c r="D3856" t="s">
        <v>361</v>
      </c>
      <c r="E3856">
        <v>2026</v>
      </c>
      <c r="F3856">
        <v>2E-3</v>
      </c>
      <c r="G3856">
        <v>2E-3</v>
      </c>
      <c r="H3856" s="2" t="str">
        <f t="shared" si="60"/>
        <v>EG_SHSR</v>
      </c>
    </row>
    <row r="3857" spans="1:8" x14ac:dyDescent="0.25">
      <c r="A3857" t="s">
        <v>18</v>
      </c>
      <c r="B3857" t="s">
        <v>6</v>
      </c>
      <c r="C3857" t="s">
        <v>8</v>
      </c>
      <c r="D3857" t="s">
        <v>361</v>
      </c>
      <c r="E3857">
        <v>2027</v>
      </c>
      <c r="F3857">
        <v>2E-3</v>
      </c>
      <c r="G3857">
        <v>2E-3</v>
      </c>
      <c r="H3857" s="2" t="str">
        <f t="shared" si="60"/>
        <v>EG_SHSR</v>
      </c>
    </row>
    <row r="3858" spans="1:8" x14ac:dyDescent="0.25">
      <c r="A3858" t="s">
        <v>18</v>
      </c>
      <c r="B3858" t="s">
        <v>6</v>
      </c>
      <c r="C3858" t="s">
        <v>8</v>
      </c>
      <c r="D3858" t="s">
        <v>361</v>
      </c>
      <c r="E3858">
        <v>2028</v>
      </c>
      <c r="F3858">
        <v>1E-3</v>
      </c>
      <c r="G3858">
        <v>1E-3</v>
      </c>
      <c r="H3858" s="2" t="str">
        <f t="shared" si="60"/>
        <v>EG_SHSR</v>
      </c>
    </row>
    <row r="3859" spans="1:8" x14ac:dyDescent="0.25">
      <c r="A3859" t="s">
        <v>18</v>
      </c>
      <c r="B3859" t="s">
        <v>6</v>
      </c>
      <c r="C3859" t="s">
        <v>8</v>
      </c>
      <c r="D3859" t="s">
        <v>361</v>
      </c>
      <c r="E3859">
        <v>2029</v>
      </c>
      <c r="F3859">
        <v>1E-3</v>
      </c>
      <c r="G3859">
        <v>1E-3</v>
      </c>
      <c r="H3859" s="2" t="str">
        <f t="shared" si="60"/>
        <v>EG_SHSR</v>
      </c>
    </row>
    <row r="3860" spans="1:8" x14ac:dyDescent="0.25">
      <c r="A3860" t="s">
        <v>18</v>
      </c>
      <c r="B3860" t="s">
        <v>6</v>
      </c>
      <c r="C3860" t="s">
        <v>8</v>
      </c>
      <c r="D3860" t="s">
        <v>361</v>
      </c>
      <c r="E3860">
        <v>2030</v>
      </c>
      <c r="F3860">
        <v>1E-3</v>
      </c>
      <c r="G3860">
        <v>2.9000000000000001E-2</v>
      </c>
      <c r="H3860" s="2" t="str">
        <f t="shared" si="60"/>
        <v>EG_SHSR</v>
      </c>
    </row>
    <row r="3861" spans="1:8" x14ac:dyDescent="0.25">
      <c r="A3861" t="s">
        <v>18</v>
      </c>
      <c r="B3861" t="s">
        <v>6</v>
      </c>
      <c r="C3861" t="s">
        <v>8</v>
      </c>
      <c r="D3861" t="s">
        <v>361</v>
      </c>
      <c r="E3861">
        <v>2031</v>
      </c>
      <c r="F3861">
        <v>1E-3</v>
      </c>
      <c r="G3861">
        <v>2.9000000000000001E-2</v>
      </c>
      <c r="H3861" s="2" t="str">
        <f t="shared" si="60"/>
        <v>EG_SHSR</v>
      </c>
    </row>
    <row r="3862" spans="1:8" x14ac:dyDescent="0.25">
      <c r="A3862" t="s">
        <v>18</v>
      </c>
      <c r="B3862" t="s">
        <v>6</v>
      </c>
      <c r="C3862" t="s">
        <v>8</v>
      </c>
      <c r="D3862" t="s">
        <v>361</v>
      </c>
      <c r="E3862">
        <v>2032</v>
      </c>
      <c r="F3862">
        <v>1E-3</v>
      </c>
      <c r="G3862">
        <v>2.9000000000000001E-2</v>
      </c>
      <c r="H3862" s="2" t="str">
        <f t="shared" si="60"/>
        <v>EG_SHSR</v>
      </c>
    </row>
    <row r="3863" spans="1:8" x14ac:dyDescent="0.25">
      <c r="A3863" t="s">
        <v>18</v>
      </c>
      <c r="B3863" t="s">
        <v>6</v>
      </c>
      <c r="C3863" t="s">
        <v>8</v>
      </c>
      <c r="D3863" t="s">
        <v>361</v>
      </c>
      <c r="E3863">
        <v>2033</v>
      </c>
      <c r="F3863">
        <v>0</v>
      </c>
      <c r="G3863">
        <v>2.9000000000000001E-2</v>
      </c>
      <c r="H3863" s="2" t="str">
        <f t="shared" si="60"/>
        <v>EG_SHSR</v>
      </c>
    </row>
    <row r="3864" spans="1:8" x14ac:dyDescent="0.25">
      <c r="A3864" t="s">
        <v>18</v>
      </c>
      <c r="B3864" t="s">
        <v>6</v>
      </c>
      <c r="C3864" t="s">
        <v>8</v>
      </c>
      <c r="D3864" t="s">
        <v>361</v>
      </c>
      <c r="E3864">
        <v>2034</v>
      </c>
      <c r="F3864">
        <v>0</v>
      </c>
      <c r="G3864">
        <v>2.9000000000000001E-2</v>
      </c>
      <c r="H3864" s="2" t="str">
        <f t="shared" si="60"/>
        <v>EG_SHSR</v>
      </c>
    </row>
    <row r="3865" spans="1:8" x14ac:dyDescent="0.25">
      <c r="A3865" t="s">
        <v>18</v>
      </c>
      <c r="B3865" t="s">
        <v>6</v>
      </c>
      <c r="C3865" t="s">
        <v>8</v>
      </c>
      <c r="D3865" t="s">
        <v>361</v>
      </c>
      <c r="E3865">
        <v>2035</v>
      </c>
      <c r="F3865">
        <v>0</v>
      </c>
      <c r="G3865">
        <v>2.9000000000000001E-2</v>
      </c>
      <c r="H3865" s="2" t="str">
        <f t="shared" si="60"/>
        <v>EG_SHSR</v>
      </c>
    </row>
    <row r="3866" spans="1:8" x14ac:dyDescent="0.25">
      <c r="A3866" t="s">
        <v>18</v>
      </c>
      <c r="B3866" t="s">
        <v>6</v>
      </c>
      <c r="C3866" t="s">
        <v>8</v>
      </c>
      <c r="D3866" t="s">
        <v>361</v>
      </c>
      <c r="E3866">
        <v>2036</v>
      </c>
      <c r="F3866">
        <v>0</v>
      </c>
      <c r="G3866">
        <v>2.9000000000000001E-2</v>
      </c>
      <c r="H3866" s="2" t="str">
        <f t="shared" si="60"/>
        <v>EG_SHSR</v>
      </c>
    </row>
    <row r="3867" spans="1:8" x14ac:dyDescent="0.25">
      <c r="A3867" t="s">
        <v>18</v>
      </c>
      <c r="B3867" t="s">
        <v>6</v>
      </c>
      <c r="C3867" t="s">
        <v>8</v>
      </c>
      <c r="D3867" t="s">
        <v>361</v>
      </c>
      <c r="E3867">
        <v>2037</v>
      </c>
      <c r="F3867">
        <v>0</v>
      </c>
      <c r="G3867">
        <v>2.9000000000000001E-2</v>
      </c>
      <c r="H3867" s="2" t="str">
        <f t="shared" si="60"/>
        <v>EG_SHSR</v>
      </c>
    </row>
    <row r="3868" spans="1:8" x14ac:dyDescent="0.25">
      <c r="A3868" t="s">
        <v>18</v>
      </c>
      <c r="B3868" t="s">
        <v>6</v>
      </c>
      <c r="C3868" t="s">
        <v>8</v>
      </c>
      <c r="D3868" t="s">
        <v>361</v>
      </c>
      <c r="E3868">
        <v>2038</v>
      </c>
      <c r="F3868">
        <v>0</v>
      </c>
      <c r="G3868">
        <v>2.9000000000000001E-2</v>
      </c>
      <c r="H3868" s="2" t="str">
        <f t="shared" si="60"/>
        <v>EG_SHSR</v>
      </c>
    </row>
    <row r="3869" spans="1:8" x14ac:dyDescent="0.25">
      <c r="A3869" t="s">
        <v>18</v>
      </c>
      <c r="B3869" t="s">
        <v>6</v>
      </c>
      <c r="C3869" t="s">
        <v>8</v>
      </c>
      <c r="D3869" t="s">
        <v>361</v>
      </c>
      <c r="E3869">
        <v>2039</v>
      </c>
      <c r="F3869">
        <v>0</v>
      </c>
      <c r="G3869">
        <v>2.9000000000000001E-2</v>
      </c>
      <c r="H3869" s="2" t="str">
        <f t="shared" si="60"/>
        <v>EG_SHSR</v>
      </c>
    </row>
    <row r="3870" spans="1:8" x14ac:dyDescent="0.25">
      <c r="A3870" t="s">
        <v>18</v>
      </c>
      <c r="B3870" t="s">
        <v>6</v>
      </c>
      <c r="C3870" t="s">
        <v>8</v>
      </c>
      <c r="D3870" t="s">
        <v>361</v>
      </c>
      <c r="E3870">
        <v>2040</v>
      </c>
      <c r="F3870">
        <v>0</v>
      </c>
      <c r="G3870">
        <v>2.9000000000000001E-2</v>
      </c>
      <c r="H3870" s="2" t="str">
        <f t="shared" si="60"/>
        <v>EG_SHSR</v>
      </c>
    </row>
    <row r="3871" spans="1:8" x14ac:dyDescent="0.25">
      <c r="A3871" t="s">
        <v>18</v>
      </c>
      <c r="B3871" t="s">
        <v>6</v>
      </c>
      <c r="C3871" t="s">
        <v>8</v>
      </c>
      <c r="D3871" t="s">
        <v>361</v>
      </c>
      <c r="E3871">
        <v>2041</v>
      </c>
      <c r="F3871">
        <v>0</v>
      </c>
      <c r="G3871">
        <v>2.9000000000000001E-2</v>
      </c>
      <c r="H3871" s="2" t="str">
        <f t="shared" si="60"/>
        <v>EG_SHSR</v>
      </c>
    </row>
    <row r="3872" spans="1:8" x14ac:dyDescent="0.25">
      <c r="A3872" t="s">
        <v>18</v>
      </c>
      <c r="B3872" t="s">
        <v>6</v>
      </c>
      <c r="C3872" t="s">
        <v>8</v>
      </c>
      <c r="D3872" t="s">
        <v>360</v>
      </c>
      <c r="E3872">
        <v>2024</v>
      </c>
      <c r="F3872">
        <v>0</v>
      </c>
      <c r="G3872">
        <v>0</v>
      </c>
      <c r="H3872" s="2" t="str">
        <f t="shared" si="60"/>
        <v>EG_SHSR</v>
      </c>
    </row>
    <row r="3873" spans="1:8" x14ac:dyDescent="0.25">
      <c r="A3873" t="s">
        <v>18</v>
      </c>
      <c r="B3873" t="s">
        <v>6</v>
      </c>
      <c r="C3873" t="s">
        <v>8</v>
      </c>
      <c r="D3873" t="s">
        <v>360</v>
      </c>
      <c r="E3873">
        <v>2025</v>
      </c>
      <c r="F3873">
        <v>0</v>
      </c>
      <c r="G3873">
        <v>0</v>
      </c>
      <c r="H3873" s="2" t="str">
        <f t="shared" si="60"/>
        <v>EG_SHSR</v>
      </c>
    </row>
    <row r="3874" spans="1:8" x14ac:dyDescent="0.25">
      <c r="A3874" t="s">
        <v>18</v>
      </c>
      <c r="B3874" t="s">
        <v>6</v>
      </c>
      <c r="C3874" t="s">
        <v>8</v>
      </c>
      <c r="D3874" t="s">
        <v>360</v>
      </c>
      <c r="E3874">
        <v>2026</v>
      </c>
      <c r="F3874">
        <v>0</v>
      </c>
      <c r="G3874">
        <v>0</v>
      </c>
      <c r="H3874" s="2" t="str">
        <f t="shared" si="60"/>
        <v>EG_SHSR</v>
      </c>
    </row>
    <row r="3875" spans="1:8" x14ac:dyDescent="0.25">
      <c r="A3875" t="s">
        <v>18</v>
      </c>
      <c r="B3875" t="s">
        <v>6</v>
      </c>
      <c r="C3875" t="s">
        <v>8</v>
      </c>
      <c r="D3875" t="s">
        <v>360</v>
      </c>
      <c r="E3875">
        <v>2027</v>
      </c>
      <c r="F3875">
        <v>0</v>
      </c>
      <c r="G3875">
        <v>0</v>
      </c>
      <c r="H3875" s="2" t="str">
        <f t="shared" si="60"/>
        <v>EG_SHSR</v>
      </c>
    </row>
    <row r="3876" spans="1:8" x14ac:dyDescent="0.25">
      <c r="A3876" t="s">
        <v>18</v>
      </c>
      <c r="B3876" t="s">
        <v>6</v>
      </c>
      <c r="C3876" t="s">
        <v>8</v>
      </c>
      <c r="D3876" t="s">
        <v>360</v>
      </c>
      <c r="E3876">
        <v>2028</v>
      </c>
      <c r="F3876">
        <v>0</v>
      </c>
      <c r="G3876">
        <v>0</v>
      </c>
      <c r="H3876" s="2" t="str">
        <f t="shared" si="60"/>
        <v>EG_SHSR</v>
      </c>
    </row>
    <row r="3877" spans="1:8" x14ac:dyDescent="0.25">
      <c r="A3877" t="s">
        <v>18</v>
      </c>
      <c r="B3877" t="s">
        <v>6</v>
      </c>
      <c r="C3877" t="s">
        <v>8</v>
      </c>
      <c r="D3877" t="s">
        <v>360</v>
      </c>
      <c r="E3877">
        <v>2029</v>
      </c>
      <c r="F3877">
        <v>0</v>
      </c>
      <c r="G3877">
        <v>0</v>
      </c>
      <c r="H3877" s="2" t="str">
        <f t="shared" si="60"/>
        <v>EG_SHSR</v>
      </c>
    </row>
    <row r="3878" spans="1:8" x14ac:dyDescent="0.25">
      <c r="A3878" t="s">
        <v>18</v>
      </c>
      <c r="B3878" t="s">
        <v>6</v>
      </c>
      <c r="C3878" t="s">
        <v>8</v>
      </c>
      <c r="D3878" t="s">
        <v>360</v>
      </c>
      <c r="E3878">
        <v>2030</v>
      </c>
      <c r="F3878">
        <v>0</v>
      </c>
      <c r="G3878">
        <v>5.0000000000000001E-3</v>
      </c>
      <c r="H3878" s="2" t="str">
        <f t="shared" si="60"/>
        <v>EG_SHSR</v>
      </c>
    </row>
    <row r="3879" spans="1:8" x14ac:dyDescent="0.25">
      <c r="A3879" t="s">
        <v>18</v>
      </c>
      <c r="B3879" t="s">
        <v>6</v>
      </c>
      <c r="C3879" t="s">
        <v>8</v>
      </c>
      <c r="D3879" t="s">
        <v>360</v>
      </c>
      <c r="E3879">
        <v>2031</v>
      </c>
      <c r="F3879">
        <v>0</v>
      </c>
      <c r="G3879">
        <v>5.0000000000000001E-3</v>
      </c>
      <c r="H3879" s="2" t="str">
        <f t="shared" si="60"/>
        <v>EG_SHSR</v>
      </c>
    </row>
    <row r="3880" spans="1:8" x14ac:dyDescent="0.25">
      <c r="A3880" t="s">
        <v>18</v>
      </c>
      <c r="B3880" t="s">
        <v>6</v>
      </c>
      <c r="C3880" t="s">
        <v>8</v>
      </c>
      <c r="D3880" t="s">
        <v>360</v>
      </c>
      <c r="E3880">
        <v>2032</v>
      </c>
      <c r="F3880">
        <v>0</v>
      </c>
      <c r="G3880">
        <v>5.0000000000000001E-3</v>
      </c>
      <c r="H3880" s="2" t="str">
        <f t="shared" si="60"/>
        <v>EG_SHSR</v>
      </c>
    </row>
    <row r="3881" spans="1:8" x14ac:dyDescent="0.25">
      <c r="A3881" t="s">
        <v>18</v>
      </c>
      <c r="B3881" t="s">
        <v>6</v>
      </c>
      <c r="C3881" t="s">
        <v>8</v>
      </c>
      <c r="D3881" t="s">
        <v>360</v>
      </c>
      <c r="E3881">
        <v>2033</v>
      </c>
      <c r="F3881">
        <v>0</v>
      </c>
      <c r="G3881">
        <v>5.0000000000000001E-3</v>
      </c>
      <c r="H3881" s="2" t="str">
        <f t="shared" si="60"/>
        <v>EG_SHSR</v>
      </c>
    </row>
    <row r="3882" spans="1:8" x14ac:dyDescent="0.25">
      <c r="A3882" t="s">
        <v>18</v>
      </c>
      <c r="B3882" t="s">
        <v>6</v>
      </c>
      <c r="C3882" t="s">
        <v>8</v>
      </c>
      <c r="D3882" t="s">
        <v>360</v>
      </c>
      <c r="E3882">
        <v>2034</v>
      </c>
      <c r="F3882">
        <v>0</v>
      </c>
      <c r="G3882">
        <v>5.0000000000000001E-3</v>
      </c>
      <c r="H3882" s="2" t="str">
        <f t="shared" si="60"/>
        <v>EG_SHSR</v>
      </c>
    </row>
    <row r="3883" spans="1:8" x14ac:dyDescent="0.25">
      <c r="A3883" t="s">
        <v>18</v>
      </c>
      <c r="B3883" t="s">
        <v>6</v>
      </c>
      <c r="C3883" t="s">
        <v>8</v>
      </c>
      <c r="D3883" t="s">
        <v>360</v>
      </c>
      <c r="E3883">
        <v>2035</v>
      </c>
      <c r="F3883">
        <v>0</v>
      </c>
      <c r="G3883">
        <v>5.0000000000000001E-3</v>
      </c>
      <c r="H3883" s="2" t="str">
        <f t="shared" si="60"/>
        <v>EG_SHSR</v>
      </c>
    </row>
    <row r="3884" spans="1:8" x14ac:dyDescent="0.25">
      <c r="A3884" t="s">
        <v>18</v>
      </c>
      <c r="B3884" t="s">
        <v>6</v>
      </c>
      <c r="C3884" t="s">
        <v>8</v>
      </c>
      <c r="D3884" t="s">
        <v>360</v>
      </c>
      <c r="E3884">
        <v>2036</v>
      </c>
      <c r="F3884">
        <v>0</v>
      </c>
      <c r="G3884">
        <v>5.0000000000000001E-3</v>
      </c>
      <c r="H3884" s="2" t="str">
        <f t="shared" si="60"/>
        <v>EG_SHSR</v>
      </c>
    </row>
    <row r="3885" spans="1:8" x14ac:dyDescent="0.25">
      <c r="A3885" t="s">
        <v>18</v>
      </c>
      <c r="B3885" t="s">
        <v>6</v>
      </c>
      <c r="C3885" t="s">
        <v>8</v>
      </c>
      <c r="D3885" t="s">
        <v>360</v>
      </c>
      <c r="E3885">
        <v>2037</v>
      </c>
      <c r="F3885">
        <v>0</v>
      </c>
      <c r="G3885">
        <v>5.0000000000000001E-3</v>
      </c>
      <c r="H3885" s="2" t="str">
        <f t="shared" si="60"/>
        <v>EG_SHSR</v>
      </c>
    </row>
    <row r="3886" spans="1:8" x14ac:dyDescent="0.25">
      <c r="A3886" t="s">
        <v>18</v>
      </c>
      <c r="B3886" t="s">
        <v>6</v>
      </c>
      <c r="C3886" t="s">
        <v>8</v>
      </c>
      <c r="D3886" t="s">
        <v>360</v>
      </c>
      <c r="E3886">
        <v>2038</v>
      </c>
      <c r="F3886">
        <v>0</v>
      </c>
      <c r="G3886">
        <v>5.0000000000000001E-3</v>
      </c>
      <c r="H3886" s="2" t="str">
        <f t="shared" si="60"/>
        <v>EG_SHSR</v>
      </c>
    </row>
    <row r="3887" spans="1:8" x14ac:dyDescent="0.25">
      <c r="A3887" t="s">
        <v>18</v>
      </c>
      <c r="B3887" t="s">
        <v>6</v>
      </c>
      <c r="C3887" t="s">
        <v>8</v>
      </c>
      <c r="D3887" t="s">
        <v>360</v>
      </c>
      <c r="E3887">
        <v>2039</v>
      </c>
      <c r="F3887">
        <v>0</v>
      </c>
      <c r="G3887">
        <v>5.0000000000000001E-3</v>
      </c>
      <c r="H3887" s="2" t="str">
        <f t="shared" si="60"/>
        <v>EG_SHSR</v>
      </c>
    </row>
    <row r="3888" spans="1:8" x14ac:dyDescent="0.25">
      <c r="A3888" t="s">
        <v>18</v>
      </c>
      <c r="B3888" t="s">
        <v>6</v>
      </c>
      <c r="C3888" t="s">
        <v>8</v>
      </c>
      <c r="D3888" t="s">
        <v>360</v>
      </c>
      <c r="E3888">
        <v>2040</v>
      </c>
      <c r="F3888">
        <v>0</v>
      </c>
      <c r="G3888">
        <v>5.0000000000000001E-3</v>
      </c>
      <c r="H3888" s="2" t="str">
        <f t="shared" si="60"/>
        <v>EG_SHSR</v>
      </c>
    </row>
    <row r="3889" spans="1:8" x14ac:dyDescent="0.25">
      <c r="A3889" t="s">
        <v>18</v>
      </c>
      <c r="B3889" t="s">
        <v>6</v>
      </c>
      <c r="C3889" t="s">
        <v>8</v>
      </c>
      <c r="D3889" t="s">
        <v>360</v>
      </c>
      <c r="E3889">
        <v>2041</v>
      </c>
      <c r="F3889">
        <v>0</v>
      </c>
      <c r="G3889">
        <v>5.0000000000000001E-3</v>
      </c>
      <c r="H3889" s="2" t="str">
        <f t="shared" si="60"/>
        <v>EG_SHSR</v>
      </c>
    </row>
    <row r="3890" spans="1:8" x14ac:dyDescent="0.25">
      <c r="A3890" t="s">
        <v>18</v>
      </c>
      <c r="B3890" t="s">
        <v>6</v>
      </c>
      <c r="C3890" t="s">
        <v>12</v>
      </c>
      <c r="D3890" t="s">
        <v>359</v>
      </c>
      <c r="E3890">
        <v>2024</v>
      </c>
      <c r="F3890">
        <v>0</v>
      </c>
      <c r="G3890">
        <v>0</v>
      </c>
      <c r="H3890" s="2" t="str">
        <f t="shared" si="60"/>
        <v>EG_SHNR</v>
      </c>
    </row>
    <row r="3891" spans="1:8" x14ac:dyDescent="0.25">
      <c r="A3891" t="s">
        <v>18</v>
      </c>
      <c r="B3891" t="s">
        <v>6</v>
      </c>
      <c r="C3891" t="s">
        <v>12</v>
      </c>
      <c r="D3891" t="s">
        <v>359</v>
      </c>
      <c r="E3891">
        <v>2025</v>
      </c>
      <c r="F3891">
        <v>0</v>
      </c>
      <c r="G3891">
        <v>0</v>
      </c>
      <c r="H3891" s="2" t="str">
        <f t="shared" si="60"/>
        <v>EG_SHNR</v>
      </c>
    </row>
    <row r="3892" spans="1:8" x14ac:dyDescent="0.25">
      <c r="A3892" t="s">
        <v>18</v>
      </c>
      <c r="B3892" t="s">
        <v>6</v>
      </c>
      <c r="C3892" t="s">
        <v>12</v>
      </c>
      <c r="D3892" t="s">
        <v>359</v>
      </c>
      <c r="E3892">
        <v>2026</v>
      </c>
      <c r="F3892">
        <v>0</v>
      </c>
      <c r="G3892">
        <v>0</v>
      </c>
      <c r="H3892" s="2" t="str">
        <f t="shared" si="60"/>
        <v>EG_SHNR</v>
      </c>
    </row>
    <row r="3893" spans="1:8" x14ac:dyDescent="0.25">
      <c r="A3893" t="s">
        <v>18</v>
      </c>
      <c r="B3893" t="s">
        <v>6</v>
      </c>
      <c r="C3893" t="s">
        <v>12</v>
      </c>
      <c r="D3893" t="s">
        <v>359</v>
      </c>
      <c r="E3893">
        <v>2027</v>
      </c>
      <c r="F3893">
        <v>0</v>
      </c>
      <c r="G3893">
        <v>0</v>
      </c>
      <c r="H3893" s="2" t="str">
        <f t="shared" si="60"/>
        <v>EG_SHNR</v>
      </c>
    </row>
    <row r="3894" spans="1:8" x14ac:dyDescent="0.25">
      <c r="A3894" t="s">
        <v>18</v>
      </c>
      <c r="B3894" t="s">
        <v>6</v>
      </c>
      <c r="C3894" t="s">
        <v>12</v>
      </c>
      <c r="D3894" t="s">
        <v>359</v>
      </c>
      <c r="E3894">
        <v>2028</v>
      </c>
      <c r="F3894">
        <v>0</v>
      </c>
      <c r="G3894">
        <v>0</v>
      </c>
      <c r="H3894" s="2" t="str">
        <f t="shared" si="60"/>
        <v>EG_SHNR</v>
      </c>
    </row>
    <row r="3895" spans="1:8" x14ac:dyDescent="0.25">
      <c r="A3895" t="s">
        <v>18</v>
      </c>
      <c r="B3895" t="s">
        <v>6</v>
      </c>
      <c r="C3895" t="s">
        <v>12</v>
      </c>
      <c r="D3895" t="s">
        <v>359</v>
      </c>
      <c r="E3895">
        <v>2029</v>
      </c>
      <c r="F3895">
        <v>0</v>
      </c>
      <c r="G3895">
        <v>0</v>
      </c>
      <c r="H3895" s="2" t="str">
        <f t="shared" si="60"/>
        <v>EG_SHNR</v>
      </c>
    </row>
    <row r="3896" spans="1:8" x14ac:dyDescent="0.25">
      <c r="A3896" t="s">
        <v>18</v>
      </c>
      <c r="B3896" t="s">
        <v>6</v>
      </c>
      <c r="C3896" t="s">
        <v>12</v>
      </c>
      <c r="D3896" t="s">
        <v>359</v>
      </c>
      <c r="E3896">
        <v>2030</v>
      </c>
      <c r="F3896">
        <v>0</v>
      </c>
      <c r="G3896">
        <v>0</v>
      </c>
      <c r="H3896" s="2" t="str">
        <f t="shared" si="60"/>
        <v>EG_SHNR</v>
      </c>
    </row>
    <row r="3897" spans="1:8" x14ac:dyDescent="0.25">
      <c r="A3897" t="s">
        <v>18</v>
      </c>
      <c r="B3897" t="s">
        <v>6</v>
      </c>
      <c r="C3897" t="s">
        <v>12</v>
      </c>
      <c r="D3897" t="s">
        <v>359</v>
      </c>
      <c r="E3897">
        <v>2031</v>
      </c>
      <c r="F3897">
        <v>0</v>
      </c>
      <c r="G3897">
        <v>0</v>
      </c>
      <c r="H3897" s="2" t="str">
        <f t="shared" si="60"/>
        <v>EG_SHNR</v>
      </c>
    </row>
    <row r="3898" spans="1:8" x14ac:dyDescent="0.25">
      <c r="A3898" t="s">
        <v>18</v>
      </c>
      <c r="B3898" t="s">
        <v>6</v>
      </c>
      <c r="C3898" t="s">
        <v>12</v>
      </c>
      <c r="D3898" t="s">
        <v>359</v>
      </c>
      <c r="E3898">
        <v>2032</v>
      </c>
      <c r="F3898">
        <v>0</v>
      </c>
      <c r="G3898">
        <v>0</v>
      </c>
      <c r="H3898" s="2" t="str">
        <f t="shared" si="60"/>
        <v>EG_SHNR</v>
      </c>
    </row>
    <row r="3899" spans="1:8" x14ac:dyDescent="0.25">
      <c r="A3899" t="s">
        <v>18</v>
      </c>
      <c r="B3899" t="s">
        <v>6</v>
      </c>
      <c r="C3899" t="s">
        <v>12</v>
      </c>
      <c r="D3899" t="s">
        <v>359</v>
      </c>
      <c r="E3899">
        <v>2033</v>
      </c>
      <c r="F3899">
        <v>0</v>
      </c>
      <c r="G3899">
        <v>0</v>
      </c>
      <c r="H3899" s="2" t="str">
        <f t="shared" si="60"/>
        <v>EG_SHNR</v>
      </c>
    </row>
    <row r="3900" spans="1:8" x14ac:dyDescent="0.25">
      <c r="A3900" t="s">
        <v>18</v>
      </c>
      <c r="B3900" t="s">
        <v>6</v>
      </c>
      <c r="C3900" t="s">
        <v>12</v>
      </c>
      <c r="D3900" t="s">
        <v>359</v>
      </c>
      <c r="E3900">
        <v>2034</v>
      </c>
      <c r="F3900">
        <v>0</v>
      </c>
      <c r="G3900">
        <v>0</v>
      </c>
      <c r="H3900" s="2" t="str">
        <f t="shared" si="60"/>
        <v>EG_SHNR</v>
      </c>
    </row>
    <row r="3901" spans="1:8" x14ac:dyDescent="0.25">
      <c r="A3901" t="s">
        <v>18</v>
      </c>
      <c r="B3901" t="s">
        <v>6</v>
      </c>
      <c r="C3901" t="s">
        <v>12</v>
      </c>
      <c r="D3901" t="s">
        <v>359</v>
      </c>
      <c r="E3901">
        <v>2035</v>
      </c>
      <c r="F3901">
        <v>0</v>
      </c>
      <c r="G3901">
        <v>0</v>
      </c>
      <c r="H3901" s="2" t="str">
        <f t="shared" si="60"/>
        <v>EG_SHNR</v>
      </c>
    </row>
    <row r="3902" spans="1:8" x14ac:dyDescent="0.25">
      <c r="A3902" t="s">
        <v>18</v>
      </c>
      <c r="B3902" t="s">
        <v>6</v>
      </c>
      <c r="C3902" t="s">
        <v>12</v>
      </c>
      <c r="D3902" t="s">
        <v>359</v>
      </c>
      <c r="E3902">
        <v>2036</v>
      </c>
      <c r="F3902">
        <v>0</v>
      </c>
      <c r="G3902">
        <v>0</v>
      </c>
      <c r="H3902" s="2" t="str">
        <f t="shared" si="60"/>
        <v>EG_SHNR</v>
      </c>
    </row>
    <row r="3903" spans="1:8" x14ac:dyDescent="0.25">
      <c r="A3903" t="s">
        <v>18</v>
      </c>
      <c r="B3903" t="s">
        <v>6</v>
      </c>
      <c r="C3903" t="s">
        <v>12</v>
      </c>
      <c r="D3903" t="s">
        <v>359</v>
      </c>
      <c r="E3903">
        <v>2037</v>
      </c>
      <c r="F3903">
        <v>0</v>
      </c>
      <c r="G3903">
        <v>0</v>
      </c>
      <c r="H3903" s="2" t="str">
        <f t="shared" si="60"/>
        <v>EG_SHNR</v>
      </c>
    </row>
    <row r="3904" spans="1:8" x14ac:dyDescent="0.25">
      <c r="A3904" t="s">
        <v>18</v>
      </c>
      <c r="B3904" t="s">
        <v>6</v>
      </c>
      <c r="C3904" t="s">
        <v>12</v>
      </c>
      <c r="D3904" t="s">
        <v>359</v>
      </c>
      <c r="E3904">
        <v>2038</v>
      </c>
      <c r="F3904">
        <v>0</v>
      </c>
      <c r="G3904">
        <v>0</v>
      </c>
      <c r="H3904" s="2" t="str">
        <f t="shared" si="60"/>
        <v>EG_SHNR</v>
      </c>
    </row>
    <row r="3905" spans="1:8" x14ac:dyDescent="0.25">
      <c r="A3905" t="s">
        <v>18</v>
      </c>
      <c r="B3905" t="s">
        <v>6</v>
      </c>
      <c r="C3905" t="s">
        <v>12</v>
      </c>
      <c r="D3905" t="s">
        <v>359</v>
      </c>
      <c r="E3905">
        <v>2039</v>
      </c>
      <c r="F3905">
        <v>0</v>
      </c>
      <c r="G3905">
        <v>0</v>
      </c>
      <c r="H3905" s="2" t="str">
        <f t="shared" si="60"/>
        <v>EG_SHNR</v>
      </c>
    </row>
    <row r="3906" spans="1:8" x14ac:dyDescent="0.25">
      <c r="A3906" t="s">
        <v>18</v>
      </c>
      <c r="B3906" t="s">
        <v>6</v>
      </c>
      <c r="C3906" t="s">
        <v>12</v>
      </c>
      <c r="D3906" t="s">
        <v>359</v>
      </c>
      <c r="E3906">
        <v>2040</v>
      </c>
      <c r="F3906">
        <v>0</v>
      </c>
      <c r="G3906">
        <v>0</v>
      </c>
      <c r="H3906" s="2" t="str">
        <f t="shared" si="60"/>
        <v>EG_SHNR</v>
      </c>
    </row>
    <row r="3907" spans="1:8" x14ac:dyDescent="0.25">
      <c r="A3907" t="s">
        <v>18</v>
      </c>
      <c r="B3907" t="s">
        <v>6</v>
      </c>
      <c r="C3907" t="s">
        <v>12</v>
      </c>
      <c r="D3907" t="s">
        <v>359</v>
      </c>
      <c r="E3907">
        <v>2041</v>
      </c>
      <c r="F3907">
        <v>0</v>
      </c>
      <c r="G3907">
        <v>0</v>
      </c>
      <c r="H3907" s="2" t="str">
        <f t="shared" ref="H3907:H3970" si="61">_xlfn.CONCAT(A3907,C3907)</f>
        <v>EG_SHNR</v>
      </c>
    </row>
    <row r="3908" spans="1:8" x14ac:dyDescent="0.25">
      <c r="A3908" t="s">
        <v>18</v>
      </c>
      <c r="B3908" t="s">
        <v>6</v>
      </c>
      <c r="C3908" t="s">
        <v>12</v>
      </c>
      <c r="D3908" t="s">
        <v>358</v>
      </c>
      <c r="E3908">
        <v>2024</v>
      </c>
      <c r="F3908">
        <v>0</v>
      </c>
      <c r="G3908">
        <v>0</v>
      </c>
      <c r="H3908" s="2" t="str">
        <f t="shared" si="61"/>
        <v>EG_SHNR</v>
      </c>
    </row>
    <row r="3909" spans="1:8" x14ac:dyDescent="0.25">
      <c r="A3909" t="s">
        <v>18</v>
      </c>
      <c r="B3909" t="s">
        <v>6</v>
      </c>
      <c r="C3909" t="s">
        <v>12</v>
      </c>
      <c r="D3909" t="s">
        <v>358</v>
      </c>
      <c r="E3909">
        <v>2025</v>
      </c>
      <c r="F3909">
        <v>0</v>
      </c>
      <c r="G3909">
        <v>0</v>
      </c>
      <c r="H3909" s="2" t="str">
        <f t="shared" si="61"/>
        <v>EG_SHNR</v>
      </c>
    </row>
    <row r="3910" spans="1:8" x14ac:dyDescent="0.25">
      <c r="A3910" t="s">
        <v>18</v>
      </c>
      <c r="B3910" t="s">
        <v>6</v>
      </c>
      <c r="C3910" t="s">
        <v>12</v>
      </c>
      <c r="D3910" t="s">
        <v>358</v>
      </c>
      <c r="E3910">
        <v>2026</v>
      </c>
      <c r="F3910">
        <v>0</v>
      </c>
      <c r="G3910">
        <v>0</v>
      </c>
      <c r="H3910" s="2" t="str">
        <f t="shared" si="61"/>
        <v>EG_SHNR</v>
      </c>
    </row>
    <row r="3911" spans="1:8" x14ac:dyDescent="0.25">
      <c r="A3911" t="s">
        <v>18</v>
      </c>
      <c r="B3911" t="s">
        <v>6</v>
      </c>
      <c r="C3911" t="s">
        <v>12</v>
      </c>
      <c r="D3911" t="s">
        <v>358</v>
      </c>
      <c r="E3911">
        <v>2027</v>
      </c>
      <c r="F3911">
        <v>0</v>
      </c>
      <c r="G3911">
        <v>0</v>
      </c>
      <c r="H3911" s="2" t="str">
        <f t="shared" si="61"/>
        <v>EG_SHNR</v>
      </c>
    </row>
    <row r="3912" spans="1:8" x14ac:dyDescent="0.25">
      <c r="A3912" t="s">
        <v>18</v>
      </c>
      <c r="B3912" t="s">
        <v>6</v>
      </c>
      <c r="C3912" t="s">
        <v>12</v>
      </c>
      <c r="D3912" t="s">
        <v>358</v>
      </c>
      <c r="E3912">
        <v>2028</v>
      </c>
      <c r="F3912">
        <v>0</v>
      </c>
      <c r="G3912">
        <v>0</v>
      </c>
      <c r="H3912" s="2" t="str">
        <f t="shared" si="61"/>
        <v>EG_SHNR</v>
      </c>
    </row>
    <row r="3913" spans="1:8" x14ac:dyDescent="0.25">
      <c r="A3913" t="s">
        <v>18</v>
      </c>
      <c r="B3913" t="s">
        <v>6</v>
      </c>
      <c r="C3913" t="s">
        <v>12</v>
      </c>
      <c r="D3913" t="s">
        <v>358</v>
      </c>
      <c r="E3913">
        <v>2029</v>
      </c>
      <c r="F3913">
        <v>0</v>
      </c>
      <c r="G3913">
        <v>0</v>
      </c>
      <c r="H3913" s="2" t="str">
        <f t="shared" si="61"/>
        <v>EG_SHNR</v>
      </c>
    </row>
    <row r="3914" spans="1:8" x14ac:dyDescent="0.25">
      <c r="A3914" t="s">
        <v>18</v>
      </c>
      <c r="B3914" t="s">
        <v>6</v>
      </c>
      <c r="C3914" t="s">
        <v>12</v>
      </c>
      <c r="D3914" t="s">
        <v>358</v>
      </c>
      <c r="E3914">
        <v>2030</v>
      </c>
      <c r="F3914">
        <v>0</v>
      </c>
      <c r="G3914">
        <v>5.0000000000000001E-3</v>
      </c>
      <c r="H3914" s="2" t="str">
        <f t="shared" si="61"/>
        <v>EG_SHNR</v>
      </c>
    </row>
    <row r="3915" spans="1:8" x14ac:dyDescent="0.25">
      <c r="A3915" t="s">
        <v>18</v>
      </c>
      <c r="B3915" t="s">
        <v>6</v>
      </c>
      <c r="C3915" t="s">
        <v>12</v>
      </c>
      <c r="D3915" t="s">
        <v>358</v>
      </c>
      <c r="E3915">
        <v>2031</v>
      </c>
      <c r="F3915">
        <v>0</v>
      </c>
      <c r="G3915">
        <v>5.0000000000000001E-3</v>
      </c>
      <c r="H3915" s="2" t="str">
        <f t="shared" si="61"/>
        <v>EG_SHNR</v>
      </c>
    </row>
    <row r="3916" spans="1:8" x14ac:dyDescent="0.25">
      <c r="A3916" t="s">
        <v>18</v>
      </c>
      <c r="B3916" t="s">
        <v>6</v>
      </c>
      <c r="C3916" t="s">
        <v>12</v>
      </c>
      <c r="D3916" t="s">
        <v>358</v>
      </c>
      <c r="E3916">
        <v>2032</v>
      </c>
      <c r="F3916">
        <v>0</v>
      </c>
      <c r="G3916">
        <v>5.0000000000000001E-3</v>
      </c>
      <c r="H3916" s="2" t="str">
        <f t="shared" si="61"/>
        <v>EG_SHNR</v>
      </c>
    </row>
    <row r="3917" spans="1:8" x14ac:dyDescent="0.25">
      <c r="A3917" t="s">
        <v>18</v>
      </c>
      <c r="B3917" t="s">
        <v>6</v>
      </c>
      <c r="C3917" t="s">
        <v>12</v>
      </c>
      <c r="D3917" t="s">
        <v>358</v>
      </c>
      <c r="E3917">
        <v>2033</v>
      </c>
      <c r="F3917">
        <v>0</v>
      </c>
      <c r="G3917">
        <v>5.0000000000000001E-3</v>
      </c>
      <c r="H3917" s="2" t="str">
        <f t="shared" si="61"/>
        <v>EG_SHNR</v>
      </c>
    </row>
    <row r="3918" spans="1:8" x14ac:dyDescent="0.25">
      <c r="A3918" t="s">
        <v>18</v>
      </c>
      <c r="B3918" t="s">
        <v>6</v>
      </c>
      <c r="C3918" t="s">
        <v>12</v>
      </c>
      <c r="D3918" t="s">
        <v>358</v>
      </c>
      <c r="E3918">
        <v>2034</v>
      </c>
      <c r="F3918">
        <v>0</v>
      </c>
      <c r="G3918">
        <v>5.0000000000000001E-3</v>
      </c>
      <c r="H3918" s="2" t="str">
        <f t="shared" si="61"/>
        <v>EG_SHNR</v>
      </c>
    </row>
    <row r="3919" spans="1:8" x14ac:dyDescent="0.25">
      <c r="A3919" t="s">
        <v>18</v>
      </c>
      <c r="B3919" t="s">
        <v>6</v>
      </c>
      <c r="C3919" t="s">
        <v>12</v>
      </c>
      <c r="D3919" t="s">
        <v>358</v>
      </c>
      <c r="E3919">
        <v>2035</v>
      </c>
      <c r="F3919">
        <v>0</v>
      </c>
      <c r="G3919">
        <v>5.0000000000000001E-3</v>
      </c>
      <c r="H3919" s="2" t="str">
        <f t="shared" si="61"/>
        <v>EG_SHNR</v>
      </c>
    </row>
    <row r="3920" spans="1:8" x14ac:dyDescent="0.25">
      <c r="A3920" t="s">
        <v>18</v>
      </c>
      <c r="B3920" t="s">
        <v>6</v>
      </c>
      <c r="C3920" t="s">
        <v>12</v>
      </c>
      <c r="D3920" t="s">
        <v>358</v>
      </c>
      <c r="E3920">
        <v>2036</v>
      </c>
      <c r="F3920">
        <v>0</v>
      </c>
      <c r="G3920">
        <v>5.0000000000000001E-3</v>
      </c>
      <c r="H3920" s="2" t="str">
        <f t="shared" si="61"/>
        <v>EG_SHNR</v>
      </c>
    </row>
    <row r="3921" spans="1:8" x14ac:dyDescent="0.25">
      <c r="A3921" t="s">
        <v>18</v>
      </c>
      <c r="B3921" t="s">
        <v>6</v>
      </c>
      <c r="C3921" t="s">
        <v>12</v>
      </c>
      <c r="D3921" t="s">
        <v>358</v>
      </c>
      <c r="E3921">
        <v>2037</v>
      </c>
      <c r="F3921">
        <v>0</v>
      </c>
      <c r="G3921">
        <v>5.0000000000000001E-3</v>
      </c>
      <c r="H3921" s="2" t="str">
        <f t="shared" si="61"/>
        <v>EG_SHNR</v>
      </c>
    </row>
    <row r="3922" spans="1:8" x14ac:dyDescent="0.25">
      <c r="A3922" t="s">
        <v>18</v>
      </c>
      <c r="B3922" t="s">
        <v>6</v>
      </c>
      <c r="C3922" t="s">
        <v>12</v>
      </c>
      <c r="D3922" t="s">
        <v>358</v>
      </c>
      <c r="E3922">
        <v>2038</v>
      </c>
      <c r="F3922">
        <v>0</v>
      </c>
      <c r="G3922">
        <v>5.0000000000000001E-3</v>
      </c>
      <c r="H3922" s="2" t="str">
        <f t="shared" si="61"/>
        <v>EG_SHNR</v>
      </c>
    </row>
    <row r="3923" spans="1:8" x14ac:dyDescent="0.25">
      <c r="A3923" t="s">
        <v>18</v>
      </c>
      <c r="B3923" t="s">
        <v>6</v>
      </c>
      <c r="C3923" t="s">
        <v>12</v>
      </c>
      <c r="D3923" t="s">
        <v>358</v>
      </c>
      <c r="E3923">
        <v>2039</v>
      </c>
      <c r="F3923">
        <v>0</v>
      </c>
      <c r="G3923">
        <v>5.0000000000000001E-3</v>
      </c>
      <c r="H3923" s="2" t="str">
        <f t="shared" si="61"/>
        <v>EG_SHNR</v>
      </c>
    </row>
    <row r="3924" spans="1:8" x14ac:dyDescent="0.25">
      <c r="A3924" t="s">
        <v>18</v>
      </c>
      <c r="B3924" t="s">
        <v>6</v>
      </c>
      <c r="C3924" t="s">
        <v>12</v>
      </c>
      <c r="D3924" t="s">
        <v>358</v>
      </c>
      <c r="E3924">
        <v>2040</v>
      </c>
      <c r="F3924">
        <v>0</v>
      </c>
      <c r="G3924">
        <v>5.0000000000000001E-3</v>
      </c>
      <c r="H3924" s="2" t="str">
        <f t="shared" si="61"/>
        <v>EG_SHNR</v>
      </c>
    </row>
    <row r="3925" spans="1:8" x14ac:dyDescent="0.25">
      <c r="A3925" t="s">
        <v>18</v>
      </c>
      <c r="B3925" t="s">
        <v>6</v>
      </c>
      <c r="C3925" t="s">
        <v>12</v>
      </c>
      <c r="D3925" t="s">
        <v>358</v>
      </c>
      <c r="E3925">
        <v>2041</v>
      </c>
      <c r="F3925">
        <v>0</v>
      </c>
      <c r="G3925">
        <v>5.0000000000000001E-3</v>
      </c>
      <c r="H3925" s="2" t="str">
        <f t="shared" si="61"/>
        <v>EG_SHNR</v>
      </c>
    </row>
    <row r="3926" spans="1:8" x14ac:dyDescent="0.25">
      <c r="A3926" t="s">
        <v>18</v>
      </c>
      <c r="B3926" t="s">
        <v>6</v>
      </c>
      <c r="C3926" t="s">
        <v>12</v>
      </c>
      <c r="D3926" t="s">
        <v>357</v>
      </c>
      <c r="E3926">
        <v>2024</v>
      </c>
      <c r="F3926">
        <v>1.2E-2</v>
      </c>
      <c r="G3926">
        <v>1.2E-2</v>
      </c>
      <c r="H3926" s="2" t="str">
        <f t="shared" si="61"/>
        <v>EG_SHNR</v>
      </c>
    </row>
    <row r="3927" spans="1:8" x14ac:dyDescent="0.25">
      <c r="A3927" t="s">
        <v>18</v>
      </c>
      <c r="B3927" t="s">
        <v>6</v>
      </c>
      <c r="C3927" t="s">
        <v>12</v>
      </c>
      <c r="D3927" t="s">
        <v>357</v>
      </c>
      <c r="E3927">
        <v>2025</v>
      </c>
      <c r="F3927">
        <v>1.2E-2</v>
      </c>
      <c r="G3927">
        <v>1.2E-2</v>
      </c>
      <c r="H3927" s="2" t="str">
        <f t="shared" si="61"/>
        <v>EG_SHNR</v>
      </c>
    </row>
    <row r="3928" spans="1:8" x14ac:dyDescent="0.25">
      <c r="A3928" t="s">
        <v>18</v>
      </c>
      <c r="B3928" t="s">
        <v>6</v>
      </c>
      <c r="C3928" t="s">
        <v>12</v>
      </c>
      <c r="D3928" t="s">
        <v>357</v>
      </c>
      <c r="E3928">
        <v>2026</v>
      </c>
      <c r="F3928">
        <v>1.2E-2</v>
      </c>
      <c r="G3928">
        <v>1.2E-2</v>
      </c>
      <c r="H3928" s="2" t="str">
        <f t="shared" si="61"/>
        <v>EG_SHNR</v>
      </c>
    </row>
    <row r="3929" spans="1:8" x14ac:dyDescent="0.25">
      <c r="A3929" t="s">
        <v>18</v>
      </c>
      <c r="B3929" t="s">
        <v>6</v>
      </c>
      <c r="C3929" t="s">
        <v>12</v>
      </c>
      <c r="D3929" t="s">
        <v>357</v>
      </c>
      <c r="E3929">
        <v>2027</v>
      </c>
      <c r="F3929">
        <v>1.2E-2</v>
      </c>
      <c r="G3929">
        <v>1.2E-2</v>
      </c>
      <c r="H3929" s="2" t="str">
        <f t="shared" si="61"/>
        <v>EG_SHNR</v>
      </c>
    </row>
    <row r="3930" spans="1:8" x14ac:dyDescent="0.25">
      <c r="A3930" t="s">
        <v>18</v>
      </c>
      <c r="B3930" t="s">
        <v>6</v>
      </c>
      <c r="C3930" t="s">
        <v>12</v>
      </c>
      <c r="D3930" t="s">
        <v>357</v>
      </c>
      <c r="E3930">
        <v>2028</v>
      </c>
      <c r="F3930">
        <v>8.0000000000000002E-3</v>
      </c>
      <c r="G3930">
        <v>8.0000000000000002E-3</v>
      </c>
      <c r="H3930" s="2" t="str">
        <f t="shared" si="61"/>
        <v>EG_SHNR</v>
      </c>
    </row>
    <row r="3931" spans="1:8" x14ac:dyDescent="0.25">
      <c r="A3931" t="s">
        <v>18</v>
      </c>
      <c r="B3931" t="s">
        <v>6</v>
      </c>
      <c r="C3931" t="s">
        <v>12</v>
      </c>
      <c r="D3931" t="s">
        <v>357</v>
      </c>
      <c r="E3931">
        <v>2029</v>
      </c>
      <c r="F3931">
        <v>8.0000000000000002E-3</v>
      </c>
      <c r="G3931">
        <v>8.0000000000000002E-3</v>
      </c>
      <c r="H3931" s="2" t="str">
        <f t="shared" si="61"/>
        <v>EG_SHNR</v>
      </c>
    </row>
    <row r="3932" spans="1:8" x14ac:dyDescent="0.25">
      <c r="A3932" t="s">
        <v>18</v>
      </c>
      <c r="B3932" t="s">
        <v>6</v>
      </c>
      <c r="C3932" t="s">
        <v>12</v>
      </c>
      <c r="D3932" t="s">
        <v>357</v>
      </c>
      <c r="E3932">
        <v>2030</v>
      </c>
      <c r="F3932">
        <v>8.0000000000000002E-3</v>
      </c>
      <c r="G3932">
        <v>0.16400000000000001</v>
      </c>
      <c r="H3932" s="2" t="str">
        <f t="shared" si="61"/>
        <v>EG_SHNR</v>
      </c>
    </row>
    <row r="3933" spans="1:8" x14ac:dyDescent="0.25">
      <c r="A3933" t="s">
        <v>18</v>
      </c>
      <c r="B3933" t="s">
        <v>6</v>
      </c>
      <c r="C3933" t="s">
        <v>12</v>
      </c>
      <c r="D3933" t="s">
        <v>357</v>
      </c>
      <c r="E3933">
        <v>2031</v>
      </c>
      <c r="F3933">
        <v>8.0000000000000002E-3</v>
      </c>
      <c r="G3933">
        <v>0.16400000000000001</v>
      </c>
      <c r="H3933" s="2" t="str">
        <f t="shared" si="61"/>
        <v>EG_SHNR</v>
      </c>
    </row>
    <row r="3934" spans="1:8" x14ac:dyDescent="0.25">
      <c r="A3934" t="s">
        <v>18</v>
      </c>
      <c r="B3934" t="s">
        <v>6</v>
      </c>
      <c r="C3934" t="s">
        <v>12</v>
      </c>
      <c r="D3934" t="s">
        <v>357</v>
      </c>
      <c r="E3934">
        <v>2032</v>
      </c>
      <c r="F3934">
        <v>8.0000000000000002E-3</v>
      </c>
      <c r="G3934">
        <v>0.16400000000000001</v>
      </c>
      <c r="H3934" s="2" t="str">
        <f t="shared" si="61"/>
        <v>EG_SHNR</v>
      </c>
    </row>
    <row r="3935" spans="1:8" x14ac:dyDescent="0.25">
      <c r="A3935" t="s">
        <v>18</v>
      </c>
      <c r="B3935" t="s">
        <v>6</v>
      </c>
      <c r="C3935" t="s">
        <v>12</v>
      </c>
      <c r="D3935" t="s">
        <v>357</v>
      </c>
      <c r="E3935">
        <v>2033</v>
      </c>
      <c r="F3935">
        <v>0</v>
      </c>
      <c r="G3935">
        <v>0.16400000000000001</v>
      </c>
      <c r="H3935" s="2" t="str">
        <f t="shared" si="61"/>
        <v>EG_SHNR</v>
      </c>
    </row>
    <row r="3936" spans="1:8" x14ac:dyDescent="0.25">
      <c r="A3936" t="s">
        <v>18</v>
      </c>
      <c r="B3936" t="s">
        <v>6</v>
      </c>
      <c r="C3936" t="s">
        <v>12</v>
      </c>
      <c r="D3936" t="s">
        <v>357</v>
      </c>
      <c r="E3936">
        <v>2034</v>
      </c>
      <c r="F3936">
        <v>0</v>
      </c>
      <c r="G3936">
        <v>0.16400000000000001</v>
      </c>
      <c r="H3936" s="2" t="str">
        <f t="shared" si="61"/>
        <v>EG_SHNR</v>
      </c>
    </row>
    <row r="3937" spans="1:8" x14ac:dyDescent="0.25">
      <c r="A3937" t="s">
        <v>18</v>
      </c>
      <c r="B3937" t="s">
        <v>6</v>
      </c>
      <c r="C3937" t="s">
        <v>12</v>
      </c>
      <c r="D3937" t="s">
        <v>357</v>
      </c>
      <c r="E3937">
        <v>2035</v>
      </c>
      <c r="F3937">
        <v>0</v>
      </c>
      <c r="G3937">
        <v>0.16400000000000001</v>
      </c>
      <c r="H3937" s="2" t="str">
        <f t="shared" si="61"/>
        <v>EG_SHNR</v>
      </c>
    </row>
    <row r="3938" spans="1:8" x14ac:dyDescent="0.25">
      <c r="A3938" t="s">
        <v>18</v>
      </c>
      <c r="B3938" t="s">
        <v>6</v>
      </c>
      <c r="C3938" t="s">
        <v>12</v>
      </c>
      <c r="D3938" t="s">
        <v>357</v>
      </c>
      <c r="E3938">
        <v>2036</v>
      </c>
      <c r="F3938">
        <v>0</v>
      </c>
      <c r="G3938">
        <v>0.16400000000000001</v>
      </c>
      <c r="H3938" s="2" t="str">
        <f t="shared" si="61"/>
        <v>EG_SHNR</v>
      </c>
    </row>
    <row r="3939" spans="1:8" x14ac:dyDescent="0.25">
      <c r="A3939" t="s">
        <v>18</v>
      </c>
      <c r="B3939" t="s">
        <v>6</v>
      </c>
      <c r="C3939" t="s">
        <v>12</v>
      </c>
      <c r="D3939" t="s">
        <v>357</v>
      </c>
      <c r="E3939">
        <v>2037</v>
      </c>
      <c r="F3939">
        <v>0</v>
      </c>
      <c r="G3939">
        <v>0.16400000000000001</v>
      </c>
      <c r="H3939" s="2" t="str">
        <f t="shared" si="61"/>
        <v>EG_SHNR</v>
      </c>
    </row>
    <row r="3940" spans="1:8" x14ac:dyDescent="0.25">
      <c r="A3940" t="s">
        <v>18</v>
      </c>
      <c r="B3940" t="s">
        <v>6</v>
      </c>
      <c r="C3940" t="s">
        <v>12</v>
      </c>
      <c r="D3940" t="s">
        <v>357</v>
      </c>
      <c r="E3940">
        <v>2038</v>
      </c>
      <c r="F3940">
        <v>0</v>
      </c>
      <c r="G3940">
        <v>0.16400000000000001</v>
      </c>
      <c r="H3940" s="2" t="str">
        <f t="shared" si="61"/>
        <v>EG_SHNR</v>
      </c>
    </row>
    <row r="3941" spans="1:8" x14ac:dyDescent="0.25">
      <c r="A3941" t="s">
        <v>18</v>
      </c>
      <c r="B3941" t="s">
        <v>6</v>
      </c>
      <c r="C3941" t="s">
        <v>12</v>
      </c>
      <c r="D3941" t="s">
        <v>357</v>
      </c>
      <c r="E3941">
        <v>2039</v>
      </c>
      <c r="F3941">
        <v>0</v>
      </c>
      <c r="G3941">
        <v>0.16400000000000001</v>
      </c>
      <c r="H3941" s="2" t="str">
        <f t="shared" si="61"/>
        <v>EG_SHNR</v>
      </c>
    </row>
    <row r="3942" spans="1:8" x14ac:dyDescent="0.25">
      <c r="A3942" t="s">
        <v>18</v>
      </c>
      <c r="B3942" t="s">
        <v>6</v>
      </c>
      <c r="C3942" t="s">
        <v>12</v>
      </c>
      <c r="D3942" t="s">
        <v>357</v>
      </c>
      <c r="E3942">
        <v>2040</v>
      </c>
      <c r="F3942">
        <v>0</v>
      </c>
      <c r="G3942">
        <v>0.16400000000000001</v>
      </c>
      <c r="H3942" s="2" t="str">
        <f t="shared" si="61"/>
        <v>EG_SHNR</v>
      </c>
    </row>
    <row r="3943" spans="1:8" x14ac:dyDescent="0.25">
      <c r="A3943" t="s">
        <v>18</v>
      </c>
      <c r="B3943" t="s">
        <v>6</v>
      </c>
      <c r="C3943" t="s">
        <v>12</v>
      </c>
      <c r="D3943" t="s">
        <v>357</v>
      </c>
      <c r="E3943">
        <v>2041</v>
      </c>
      <c r="F3943">
        <v>0</v>
      </c>
      <c r="G3943">
        <v>0.16400000000000001</v>
      </c>
      <c r="H3943" s="2" t="str">
        <f t="shared" si="61"/>
        <v>EG_SHNR</v>
      </c>
    </row>
    <row r="3944" spans="1:8" x14ac:dyDescent="0.25">
      <c r="A3944" t="s">
        <v>18</v>
      </c>
      <c r="B3944" t="s">
        <v>6</v>
      </c>
      <c r="C3944" t="s">
        <v>12</v>
      </c>
      <c r="D3944" t="s">
        <v>356</v>
      </c>
      <c r="E3944">
        <v>2024</v>
      </c>
      <c r="F3944">
        <v>6.0000000000000001E-3</v>
      </c>
      <c r="G3944">
        <v>6.0000000000000001E-3</v>
      </c>
      <c r="H3944" s="2" t="str">
        <f t="shared" si="61"/>
        <v>EG_SHNR</v>
      </c>
    </row>
    <row r="3945" spans="1:8" x14ac:dyDescent="0.25">
      <c r="A3945" t="s">
        <v>18</v>
      </c>
      <c r="B3945" t="s">
        <v>6</v>
      </c>
      <c r="C3945" t="s">
        <v>12</v>
      </c>
      <c r="D3945" t="s">
        <v>356</v>
      </c>
      <c r="E3945">
        <v>2025</v>
      </c>
      <c r="F3945">
        <v>6.0000000000000001E-3</v>
      </c>
      <c r="G3945">
        <v>6.0000000000000001E-3</v>
      </c>
      <c r="H3945" s="2" t="str">
        <f t="shared" si="61"/>
        <v>EG_SHNR</v>
      </c>
    </row>
    <row r="3946" spans="1:8" x14ac:dyDescent="0.25">
      <c r="A3946" t="s">
        <v>18</v>
      </c>
      <c r="B3946" t="s">
        <v>6</v>
      </c>
      <c r="C3946" t="s">
        <v>12</v>
      </c>
      <c r="D3946" t="s">
        <v>356</v>
      </c>
      <c r="E3946">
        <v>2026</v>
      </c>
      <c r="F3946">
        <v>6.0000000000000001E-3</v>
      </c>
      <c r="G3946">
        <v>6.0000000000000001E-3</v>
      </c>
      <c r="H3946" s="2" t="str">
        <f t="shared" si="61"/>
        <v>EG_SHNR</v>
      </c>
    </row>
    <row r="3947" spans="1:8" x14ac:dyDescent="0.25">
      <c r="A3947" t="s">
        <v>18</v>
      </c>
      <c r="B3947" t="s">
        <v>6</v>
      </c>
      <c r="C3947" t="s">
        <v>12</v>
      </c>
      <c r="D3947" t="s">
        <v>356</v>
      </c>
      <c r="E3947">
        <v>2027</v>
      </c>
      <c r="F3947">
        <v>6.0000000000000001E-3</v>
      </c>
      <c r="G3947">
        <v>6.0000000000000001E-3</v>
      </c>
      <c r="H3947" s="2" t="str">
        <f t="shared" si="61"/>
        <v>EG_SHNR</v>
      </c>
    </row>
    <row r="3948" spans="1:8" x14ac:dyDescent="0.25">
      <c r="A3948" t="s">
        <v>18</v>
      </c>
      <c r="B3948" t="s">
        <v>6</v>
      </c>
      <c r="C3948" t="s">
        <v>12</v>
      </c>
      <c r="D3948" t="s">
        <v>356</v>
      </c>
      <c r="E3948">
        <v>2028</v>
      </c>
      <c r="F3948">
        <v>4.0000000000000001E-3</v>
      </c>
      <c r="G3948">
        <v>4.0000000000000001E-3</v>
      </c>
      <c r="H3948" s="2" t="str">
        <f t="shared" si="61"/>
        <v>EG_SHNR</v>
      </c>
    </row>
    <row r="3949" spans="1:8" x14ac:dyDescent="0.25">
      <c r="A3949" t="s">
        <v>18</v>
      </c>
      <c r="B3949" t="s">
        <v>6</v>
      </c>
      <c r="C3949" t="s">
        <v>12</v>
      </c>
      <c r="D3949" t="s">
        <v>356</v>
      </c>
      <c r="E3949">
        <v>2029</v>
      </c>
      <c r="F3949">
        <v>4.0000000000000001E-3</v>
      </c>
      <c r="G3949">
        <v>4.0000000000000001E-3</v>
      </c>
      <c r="H3949" s="2" t="str">
        <f t="shared" si="61"/>
        <v>EG_SHNR</v>
      </c>
    </row>
    <row r="3950" spans="1:8" x14ac:dyDescent="0.25">
      <c r="A3950" t="s">
        <v>18</v>
      </c>
      <c r="B3950" t="s">
        <v>6</v>
      </c>
      <c r="C3950" t="s">
        <v>12</v>
      </c>
      <c r="D3950" t="s">
        <v>356</v>
      </c>
      <c r="E3950">
        <v>2030</v>
      </c>
      <c r="F3950">
        <v>4.0000000000000001E-3</v>
      </c>
      <c r="G3950">
        <v>8.1000000000000003E-2</v>
      </c>
      <c r="H3950" s="2" t="str">
        <f t="shared" si="61"/>
        <v>EG_SHNR</v>
      </c>
    </row>
    <row r="3951" spans="1:8" x14ac:dyDescent="0.25">
      <c r="A3951" t="s">
        <v>18</v>
      </c>
      <c r="B3951" t="s">
        <v>6</v>
      </c>
      <c r="C3951" t="s">
        <v>12</v>
      </c>
      <c r="D3951" t="s">
        <v>356</v>
      </c>
      <c r="E3951">
        <v>2031</v>
      </c>
      <c r="F3951">
        <v>4.0000000000000001E-3</v>
      </c>
      <c r="G3951">
        <v>8.1000000000000003E-2</v>
      </c>
      <c r="H3951" s="2" t="str">
        <f t="shared" si="61"/>
        <v>EG_SHNR</v>
      </c>
    </row>
    <row r="3952" spans="1:8" x14ac:dyDescent="0.25">
      <c r="A3952" t="s">
        <v>18</v>
      </c>
      <c r="B3952" t="s">
        <v>6</v>
      </c>
      <c r="C3952" t="s">
        <v>12</v>
      </c>
      <c r="D3952" t="s">
        <v>356</v>
      </c>
      <c r="E3952">
        <v>2032</v>
      </c>
      <c r="F3952">
        <v>4.0000000000000001E-3</v>
      </c>
      <c r="G3952">
        <v>8.1000000000000003E-2</v>
      </c>
      <c r="H3952" s="2" t="str">
        <f t="shared" si="61"/>
        <v>EG_SHNR</v>
      </c>
    </row>
    <row r="3953" spans="1:8" x14ac:dyDescent="0.25">
      <c r="A3953" t="s">
        <v>18</v>
      </c>
      <c r="B3953" t="s">
        <v>6</v>
      </c>
      <c r="C3953" t="s">
        <v>12</v>
      </c>
      <c r="D3953" t="s">
        <v>356</v>
      </c>
      <c r="E3953">
        <v>2033</v>
      </c>
      <c r="F3953">
        <v>0</v>
      </c>
      <c r="G3953">
        <v>8.1000000000000003E-2</v>
      </c>
      <c r="H3953" s="2" t="str">
        <f t="shared" si="61"/>
        <v>EG_SHNR</v>
      </c>
    </row>
    <row r="3954" spans="1:8" x14ac:dyDescent="0.25">
      <c r="A3954" t="s">
        <v>18</v>
      </c>
      <c r="B3954" t="s">
        <v>6</v>
      </c>
      <c r="C3954" t="s">
        <v>12</v>
      </c>
      <c r="D3954" t="s">
        <v>356</v>
      </c>
      <c r="E3954">
        <v>2034</v>
      </c>
      <c r="F3954">
        <v>0</v>
      </c>
      <c r="G3954">
        <v>8.1000000000000003E-2</v>
      </c>
      <c r="H3954" s="2" t="str">
        <f t="shared" si="61"/>
        <v>EG_SHNR</v>
      </c>
    </row>
    <row r="3955" spans="1:8" x14ac:dyDescent="0.25">
      <c r="A3955" t="s">
        <v>18</v>
      </c>
      <c r="B3955" t="s">
        <v>6</v>
      </c>
      <c r="C3955" t="s">
        <v>12</v>
      </c>
      <c r="D3955" t="s">
        <v>356</v>
      </c>
      <c r="E3955">
        <v>2035</v>
      </c>
      <c r="F3955">
        <v>0</v>
      </c>
      <c r="G3955">
        <v>8.1000000000000003E-2</v>
      </c>
      <c r="H3955" s="2" t="str">
        <f t="shared" si="61"/>
        <v>EG_SHNR</v>
      </c>
    </row>
    <row r="3956" spans="1:8" x14ac:dyDescent="0.25">
      <c r="A3956" t="s">
        <v>18</v>
      </c>
      <c r="B3956" t="s">
        <v>6</v>
      </c>
      <c r="C3956" t="s">
        <v>12</v>
      </c>
      <c r="D3956" t="s">
        <v>356</v>
      </c>
      <c r="E3956">
        <v>2036</v>
      </c>
      <c r="F3956">
        <v>0</v>
      </c>
      <c r="G3956">
        <v>8.1000000000000003E-2</v>
      </c>
      <c r="H3956" s="2" t="str">
        <f t="shared" si="61"/>
        <v>EG_SHNR</v>
      </c>
    </row>
    <row r="3957" spans="1:8" x14ac:dyDescent="0.25">
      <c r="A3957" t="s">
        <v>18</v>
      </c>
      <c r="B3957" t="s">
        <v>6</v>
      </c>
      <c r="C3957" t="s">
        <v>12</v>
      </c>
      <c r="D3957" t="s">
        <v>356</v>
      </c>
      <c r="E3957">
        <v>2037</v>
      </c>
      <c r="F3957">
        <v>0</v>
      </c>
      <c r="G3957">
        <v>8.1000000000000003E-2</v>
      </c>
      <c r="H3957" s="2" t="str">
        <f t="shared" si="61"/>
        <v>EG_SHNR</v>
      </c>
    </row>
    <row r="3958" spans="1:8" x14ac:dyDescent="0.25">
      <c r="A3958" t="s">
        <v>18</v>
      </c>
      <c r="B3958" t="s">
        <v>6</v>
      </c>
      <c r="C3958" t="s">
        <v>12</v>
      </c>
      <c r="D3958" t="s">
        <v>356</v>
      </c>
      <c r="E3958">
        <v>2038</v>
      </c>
      <c r="F3958">
        <v>0</v>
      </c>
      <c r="G3958">
        <v>8.1000000000000003E-2</v>
      </c>
      <c r="H3958" s="2" t="str">
        <f t="shared" si="61"/>
        <v>EG_SHNR</v>
      </c>
    </row>
    <row r="3959" spans="1:8" x14ac:dyDescent="0.25">
      <c r="A3959" t="s">
        <v>18</v>
      </c>
      <c r="B3959" t="s">
        <v>6</v>
      </c>
      <c r="C3959" t="s">
        <v>12</v>
      </c>
      <c r="D3959" t="s">
        <v>356</v>
      </c>
      <c r="E3959">
        <v>2039</v>
      </c>
      <c r="F3959">
        <v>0</v>
      </c>
      <c r="G3959">
        <v>8.1000000000000003E-2</v>
      </c>
      <c r="H3959" s="2" t="str">
        <f t="shared" si="61"/>
        <v>EG_SHNR</v>
      </c>
    </row>
    <row r="3960" spans="1:8" x14ac:dyDescent="0.25">
      <c r="A3960" t="s">
        <v>18</v>
      </c>
      <c r="B3960" t="s">
        <v>6</v>
      </c>
      <c r="C3960" t="s">
        <v>12</v>
      </c>
      <c r="D3960" t="s">
        <v>356</v>
      </c>
      <c r="E3960">
        <v>2040</v>
      </c>
      <c r="F3960">
        <v>0</v>
      </c>
      <c r="G3960">
        <v>8.1000000000000003E-2</v>
      </c>
      <c r="H3960" s="2" t="str">
        <f t="shared" si="61"/>
        <v>EG_SHNR</v>
      </c>
    </row>
    <row r="3961" spans="1:8" x14ac:dyDescent="0.25">
      <c r="A3961" t="s">
        <v>18</v>
      </c>
      <c r="B3961" t="s">
        <v>6</v>
      </c>
      <c r="C3961" t="s">
        <v>12</v>
      </c>
      <c r="D3961" t="s">
        <v>356</v>
      </c>
      <c r="E3961">
        <v>2041</v>
      </c>
      <c r="F3961">
        <v>0</v>
      </c>
      <c r="G3961">
        <v>8.1000000000000003E-2</v>
      </c>
      <c r="H3961" s="2" t="str">
        <f t="shared" si="61"/>
        <v>EG_SHNR</v>
      </c>
    </row>
    <row r="3962" spans="1:8" x14ac:dyDescent="0.25">
      <c r="A3962" t="s">
        <v>18</v>
      </c>
      <c r="B3962" t="s">
        <v>6</v>
      </c>
      <c r="C3962" t="s">
        <v>12</v>
      </c>
      <c r="D3962" t="s">
        <v>355</v>
      </c>
      <c r="E3962">
        <v>2024</v>
      </c>
      <c r="F3962">
        <v>2E-3</v>
      </c>
      <c r="G3962">
        <v>2E-3</v>
      </c>
      <c r="H3962" s="2" t="str">
        <f t="shared" si="61"/>
        <v>EG_SHNR</v>
      </c>
    </row>
    <row r="3963" spans="1:8" x14ac:dyDescent="0.25">
      <c r="A3963" t="s">
        <v>18</v>
      </c>
      <c r="B3963" t="s">
        <v>6</v>
      </c>
      <c r="C3963" t="s">
        <v>12</v>
      </c>
      <c r="D3963" t="s">
        <v>355</v>
      </c>
      <c r="E3963">
        <v>2025</v>
      </c>
      <c r="F3963">
        <v>2E-3</v>
      </c>
      <c r="G3963">
        <v>2E-3</v>
      </c>
      <c r="H3963" s="2" t="str">
        <f t="shared" si="61"/>
        <v>EG_SHNR</v>
      </c>
    </row>
    <row r="3964" spans="1:8" x14ac:dyDescent="0.25">
      <c r="A3964" t="s">
        <v>18</v>
      </c>
      <c r="B3964" t="s">
        <v>6</v>
      </c>
      <c r="C3964" t="s">
        <v>12</v>
      </c>
      <c r="D3964" t="s">
        <v>355</v>
      </c>
      <c r="E3964">
        <v>2026</v>
      </c>
      <c r="F3964">
        <v>2E-3</v>
      </c>
      <c r="G3964">
        <v>2E-3</v>
      </c>
      <c r="H3964" s="2" t="str">
        <f t="shared" si="61"/>
        <v>EG_SHNR</v>
      </c>
    </row>
    <row r="3965" spans="1:8" x14ac:dyDescent="0.25">
      <c r="A3965" t="s">
        <v>18</v>
      </c>
      <c r="B3965" t="s">
        <v>6</v>
      </c>
      <c r="C3965" t="s">
        <v>12</v>
      </c>
      <c r="D3965" t="s">
        <v>355</v>
      </c>
      <c r="E3965">
        <v>2027</v>
      </c>
      <c r="F3965">
        <v>2E-3</v>
      </c>
      <c r="G3965">
        <v>2E-3</v>
      </c>
      <c r="H3965" s="2" t="str">
        <f t="shared" si="61"/>
        <v>EG_SHNR</v>
      </c>
    </row>
    <row r="3966" spans="1:8" x14ac:dyDescent="0.25">
      <c r="A3966" t="s">
        <v>18</v>
      </c>
      <c r="B3966" t="s">
        <v>6</v>
      </c>
      <c r="C3966" t="s">
        <v>12</v>
      </c>
      <c r="D3966" t="s">
        <v>355</v>
      </c>
      <c r="E3966">
        <v>2028</v>
      </c>
      <c r="F3966">
        <v>1E-3</v>
      </c>
      <c r="G3966">
        <v>1E-3</v>
      </c>
      <c r="H3966" s="2" t="str">
        <f t="shared" si="61"/>
        <v>EG_SHNR</v>
      </c>
    </row>
    <row r="3967" spans="1:8" x14ac:dyDescent="0.25">
      <c r="A3967" t="s">
        <v>18</v>
      </c>
      <c r="B3967" t="s">
        <v>6</v>
      </c>
      <c r="C3967" t="s">
        <v>12</v>
      </c>
      <c r="D3967" t="s">
        <v>355</v>
      </c>
      <c r="E3967">
        <v>2029</v>
      </c>
      <c r="F3967">
        <v>1E-3</v>
      </c>
      <c r="G3967">
        <v>1E-3</v>
      </c>
      <c r="H3967" s="2" t="str">
        <f t="shared" si="61"/>
        <v>EG_SHNR</v>
      </c>
    </row>
    <row r="3968" spans="1:8" x14ac:dyDescent="0.25">
      <c r="A3968" t="s">
        <v>18</v>
      </c>
      <c r="B3968" t="s">
        <v>6</v>
      </c>
      <c r="C3968" t="s">
        <v>12</v>
      </c>
      <c r="D3968" t="s">
        <v>355</v>
      </c>
      <c r="E3968">
        <v>2030</v>
      </c>
      <c r="F3968">
        <v>1E-3</v>
      </c>
      <c r="G3968">
        <v>2.7E-2</v>
      </c>
      <c r="H3968" s="2" t="str">
        <f t="shared" si="61"/>
        <v>EG_SHNR</v>
      </c>
    </row>
    <row r="3969" spans="1:8" x14ac:dyDescent="0.25">
      <c r="A3969" t="s">
        <v>18</v>
      </c>
      <c r="B3969" t="s">
        <v>6</v>
      </c>
      <c r="C3969" t="s">
        <v>12</v>
      </c>
      <c r="D3969" t="s">
        <v>355</v>
      </c>
      <c r="E3969">
        <v>2031</v>
      </c>
      <c r="F3969">
        <v>1E-3</v>
      </c>
      <c r="G3969">
        <v>2.7E-2</v>
      </c>
      <c r="H3969" s="2" t="str">
        <f t="shared" si="61"/>
        <v>EG_SHNR</v>
      </c>
    </row>
    <row r="3970" spans="1:8" x14ac:dyDescent="0.25">
      <c r="A3970" t="s">
        <v>18</v>
      </c>
      <c r="B3970" t="s">
        <v>6</v>
      </c>
      <c r="C3970" t="s">
        <v>12</v>
      </c>
      <c r="D3970" t="s">
        <v>355</v>
      </c>
      <c r="E3970">
        <v>2032</v>
      </c>
      <c r="F3970">
        <v>1E-3</v>
      </c>
      <c r="G3970">
        <v>2.7E-2</v>
      </c>
      <c r="H3970" s="2" t="str">
        <f t="shared" si="61"/>
        <v>EG_SHNR</v>
      </c>
    </row>
    <row r="3971" spans="1:8" x14ac:dyDescent="0.25">
      <c r="A3971" t="s">
        <v>18</v>
      </c>
      <c r="B3971" t="s">
        <v>6</v>
      </c>
      <c r="C3971" t="s">
        <v>12</v>
      </c>
      <c r="D3971" t="s">
        <v>355</v>
      </c>
      <c r="E3971">
        <v>2033</v>
      </c>
      <c r="F3971">
        <v>0</v>
      </c>
      <c r="G3971">
        <v>2.7E-2</v>
      </c>
      <c r="H3971" s="2" t="str">
        <f t="shared" ref="H3971:H4034" si="62">_xlfn.CONCAT(A3971,C3971)</f>
        <v>EG_SHNR</v>
      </c>
    </row>
    <row r="3972" spans="1:8" x14ac:dyDescent="0.25">
      <c r="A3972" t="s">
        <v>18</v>
      </c>
      <c r="B3972" t="s">
        <v>6</v>
      </c>
      <c r="C3972" t="s">
        <v>12</v>
      </c>
      <c r="D3972" t="s">
        <v>355</v>
      </c>
      <c r="E3972">
        <v>2034</v>
      </c>
      <c r="F3972">
        <v>0</v>
      </c>
      <c r="G3972">
        <v>2.7E-2</v>
      </c>
      <c r="H3972" s="2" t="str">
        <f t="shared" si="62"/>
        <v>EG_SHNR</v>
      </c>
    </row>
    <row r="3973" spans="1:8" x14ac:dyDescent="0.25">
      <c r="A3973" t="s">
        <v>18</v>
      </c>
      <c r="B3973" t="s">
        <v>6</v>
      </c>
      <c r="C3973" t="s">
        <v>12</v>
      </c>
      <c r="D3973" t="s">
        <v>355</v>
      </c>
      <c r="E3973">
        <v>2035</v>
      </c>
      <c r="F3973">
        <v>0</v>
      </c>
      <c r="G3973">
        <v>2.7E-2</v>
      </c>
      <c r="H3973" s="2" t="str">
        <f t="shared" si="62"/>
        <v>EG_SHNR</v>
      </c>
    </row>
    <row r="3974" spans="1:8" x14ac:dyDescent="0.25">
      <c r="A3974" t="s">
        <v>18</v>
      </c>
      <c r="B3974" t="s">
        <v>6</v>
      </c>
      <c r="C3974" t="s">
        <v>12</v>
      </c>
      <c r="D3974" t="s">
        <v>355</v>
      </c>
      <c r="E3974">
        <v>2036</v>
      </c>
      <c r="F3974">
        <v>0</v>
      </c>
      <c r="G3974">
        <v>2.7E-2</v>
      </c>
      <c r="H3974" s="2" t="str">
        <f t="shared" si="62"/>
        <v>EG_SHNR</v>
      </c>
    </row>
    <row r="3975" spans="1:8" x14ac:dyDescent="0.25">
      <c r="A3975" t="s">
        <v>18</v>
      </c>
      <c r="B3975" t="s">
        <v>6</v>
      </c>
      <c r="C3975" t="s">
        <v>12</v>
      </c>
      <c r="D3975" t="s">
        <v>355</v>
      </c>
      <c r="E3975">
        <v>2037</v>
      </c>
      <c r="F3975">
        <v>0</v>
      </c>
      <c r="G3975">
        <v>2.7E-2</v>
      </c>
      <c r="H3975" s="2" t="str">
        <f t="shared" si="62"/>
        <v>EG_SHNR</v>
      </c>
    </row>
    <row r="3976" spans="1:8" x14ac:dyDescent="0.25">
      <c r="A3976" t="s">
        <v>18</v>
      </c>
      <c r="B3976" t="s">
        <v>6</v>
      </c>
      <c r="C3976" t="s">
        <v>12</v>
      </c>
      <c r="D3976" t="s">
        <v>355</v>
      </c>
      <c r="E3976">
        <v>2038</v>
      </c>
      <c r="F3976">
        <v>0</v>
      </c>
      <c r="G3976">
        <v>2.7E-2</v>
      </c>
      <c r="H3976" s="2" t="str">
        <f t="shared" si="62"/>
        <v>EG_SHNR</v>
      </c>
    </row>
    <row r="3977" spans="1:8" x14ac:dyDescent="0.25">
      <c r="A3977" t="s">
        <v>18</v>
      </c>
      <c r="B3977" t="s">
        <v>6</v>
      </c>
      <c r="C3977" t="s">
        <v>12</v>
      </c>
      <c r="D3977" t="s">
        <v>355</v>
      </c>
      <c r="E3977">
        <v>2039</v>
      </c>
      <c r="F3977">
        <v>0</v>
      </c>
      <c r="G3977">
        <v>2.7E-2</v>
      </c>
      <c r="H3977" s="2" t="str">
        <f t="shared" si="62"/>
        <v>EG_SHNR</v>
      </c>
    </row>
    <row r="3978" spans="1:8" x14ac:dyDescent="0.25">
      <c r="A3978" t="s">
        <v>18</v>
      </c>
      <c r="B3978" t="s">
        <v>6</v>
      </c>
      <c r="C3978" t="s">
        <v>12</v>
      </c>
      <c r="D3978" t="s">
        <v>355</v>
      </c>
      <c r="E3978">
        <v>2040</v>
      </c>
      <c r="F3978">
        <v>0</v>
      </c>
      <c r="G3978">
        <v>2.7E-2</v>
      </c>
      <c r="H3978" s="2" t="str">
        <f t="shared" si="62"/>
        <v>EG_SHNR</v>
      </c>
    </row>
    <row r="3979" spans="1:8" x14ac:dyDescent="0.25">
      <c r="A3979" t="s">
        <v>18</v>
      </c>
      <c r="B3979" t="s">
        <v>6</v>
      </c>
      <c r="C3979" t="s">
        <v>12</v>
      </c>
      <c r="D3979" t="s">
        <v>355</v>
      </c>
      <c r="E3979">
        <v>2041</v>
      </c>
      <c r="F3979">
        <v>0</v>
      </c>
      <c r="G3979">
        <v>2.7E-2</v>
      </c>
      <c r="H3979" s="2" t="str">
        <f t="shared" si="62"/>
        <v>EG_SHNR</v>
      </c>
    </row>
    <row r="3980" spans="1:8" x14ac:dyDescent="0.25">
      <c r="A3980" t="s">
        <v>18</v>
      </c>
      <c r="B3980" t="s">
        <v>6</v>
      </c>
      <c r="C3980" t="s">
        <v>12</v>
      </c>
      <c r="D3980" t="s">
        <v>354</v>
      </c>
      <c r="E3980">
        <v>2024</v>
      </c>
      <c r="F3980">
        <v>0</v>
      </c>
      <c r="G3980">
        <v>0</v>
      </c>
      <c r="H3980" s="2" t="str">
        <f t="shared" si="62"/>
        <v>EG_SHNR</v>
      </c>
    </row>
    <row r="3981" spans="1:8" x14ac:dyDescent="0.25">
      <c r="A3981" t="s">
        <v>18</v>
      </c>
      <c r="B3981" t="s">
        <v>6</v>
      </c>
      <c r="C3981" t="s">
        <v>12</v>
      </c>
      <c r="D3981" t="s">
        <v>354</v>
      </c>
      <c r="E3981">
        <v>2025</v>
      </c>
      <c r="F3981">
        <v>0</v>
      </c>
      <c r="G3981">
        <v>0</v>
      </c>
      <c r="H3981" s="2" t="str">
        <f t="shared" si="62"/>
        <v>EG_SHNR</v>
      </c>
    </row>
    <row r="3982" spans="1:8" x14ac:dyDescent="0.25">
      <c r="A3982" t="s">
        <v>18</v>
      </c>
      <c r="B3982" t="s">
        <v>6</v>
      </c>
      <c r="C3982" t="s">
        <v>12</v>
      </c>
      <c r="D3982" t="s">
        <v>354</v>
      </c>
      <c r="E3982">
        <v>2026</v>
      </c>
      <c r="F3982">
        <v>0</v>
      </c>
      <c r="G3982">
        <v>0</v>
      </c>
      <c r="H3982" s="2" t="str">
        <f t="shared" si="62"/>
        <v>EG_SHNR</v>
      </c>
    </row>
    <row r="3983" spans="1:8" x14ac:dyDescent="0.25">
      <c r="A3983" t="s">
        <v>18</v>
      </c>
      <c r="B3983" t="s">
        <v>6</v>
      </c>
      <c r="C3983" t="s">
        <v>12</v>
      </c>
      <c r="D3983" t="s">
        <v>354</v>
      </c>
      <c r="E3983">
        <v>2027</v>
      </c>
      <c r="F3983">
        <v>0</v>
      </c>
      <c r="G3983">
        <v>0</v>
      </c>
      <c r="H3983" s="2" t="str">
        <f t="shared" si="62"/>
        <v>EG_SHNR</v>
      </c>
    </row>
    <row r="3984" spans="1:8" x14ac:dyDescent="0.25">
      <c r="A3984" t="s">
        <v>18</v>
      </c>
      <c r="B3984" t="s">
        <v>6</v>
      </c>
      <c r="C3984" t="s">
        <v>12</v>
      </c>
      <c r="D3984" t="s">
        <v>354</v>
      </c>
      <c r="E3984">
        <v>2028</v>
      </c>
      <c r="F3984">
        <v>0</v>
      </c>
      <c r="G3984">
        <v>0</v>
      </c>
      <c r="H3984" s="2" t="str">
        <f t="shared" si="62"/>
        <v>EG_SHNR</v>
      </c>
    </row>
    <row r="3985" spans="1:8" x14ac:dyDescent="0.25">
      <c r="A3985" t="s">
        <v>18</v>
      </c>
      <c r="B3985" t="s">
        <v>6</v>
      </c>
      <c r="C3985" t="s">
        <v>12</v>
      </c>
      <c r="D3985" t="s">
        <v>354</v>
      </c>
      <c r="E3985">
        <v>2029</v>
      </c>
      <c r="F3985">
        <v>0</v>
      </c>
      <c r="G3985">
        <v>0</v>
      </c>
      <c r="H3985" s="2" t="str">
        <f t="shared" si="62"/>
        <v>EG_SHNR</v>
      </c>
    </row>
    <row r="3986" spans="1:8" x14ac:dyDescent="0.25">
      <c r="A3986" t="s">
        <v>18</v>
      </c>
      <c r="B3986" t="s">
        <v>6</v>
      </c>
      <c r="C3986" t="s">
        <v>12</v>
      </c>
      <c r="D3986" t="s">
        <v>354</v>
      </c>
      <c r="E3986">
        <v>2030</v>
      </c>
      <c r="F3986">
        <v>0</v>
      </c>
      <c r="G3986">
        <v>2E-3</v>
      </c>
      <c r="H3986" s="2" t="str">
        <f t="shared" si="62"/>
        <v>EG_SHNR</v>
      </c>
    </row>
    <row r="3987" spans="1:8" x14ac:dyDescent="0.25">
      <c r="A3987" t="s">
        <v>18</v>
      </c>
      <c r="B3987" t="s">
        <v>6</v>
      </c>
      <c r="C3987" t="s">
        <v>12</v>
      </c>
      <c r="D3987" t="s">
        <v>354</v>
      </c>
      <c r="E3987">
        <v>2031</v>
      </c>
      <c r="F3987">
        <v>0</v>
      </c>
      <c r="G3987">
        <v>2E-3</v>
      </c>
      <c r="H3987" s="2" t="str">
        <f t="shared" si="62"/>
        <v>EG_SHNR</v>
      </c>
    </row>
    <row r="3988" spans="1:8" x14ac:dyDescent="0.25">
      <c r="A3988" t="s">
        <v>18</v>
      </c>
      <c r="B3988" t="s">
        <v>6</v>
      </c>
      <c r="C3988" t="s">
        <v>12</v>
      </c>
      <c r="D3988" t="s">
        <v>354</v>
      </c>
      <c r="E3988">
        <v>2032</v>
      </c>
      <c r="F3988">
        <v>0</v>
      </c>
      <c r="G3988">
        <v>2E-3</v>
      </c>
      <c r="H3988" s="2" t="str">
        <f t="shared" si="62"/>
        <v>EG_SHNR</v>
      </c>
    </row>
    <row r="3989" spans="1:8" x14ac:dyDescent="0.25">
      <c r="A3989" t="s">
        <v>18</v>
      </c>
      <c r="B3989" t="s">
        <v>6</v>
      </c>
      <c r="C3989" t="s">
        <v>12</v>
      </c>
      <c r="D3989" t="s">
        <v>354</v>
      </c>
      <c r="E3989">
        <v>2033</v>
      </c>
      <c r="F3989">
        <v>0</v>
      </c>
      <c r="G3989">
        <v>2E-3</v>
      </c>
      <c r="H3989" s="2" t="str">
        <f t="shared" si="62"/>
        <v>EG_SHNR</v>
      </c>
    </row>
    <row r="3990" spans="1:8" x14ac:dyDescent="0.25">
      <c r="A3990" t="s">
        <v>18</v>
      </c>
      <c r="B3990" t="s">
        <v>6</v>
      </c>
      <c r="C3990" t="s">
        <v>12</v>
      </c>
      <c r="D3990" t="s">
        <v>354</v>
      </c>
      <c r="E3990">
        <v>2034</v>
      </c>
      <c r="F3990">
        <v>0</v>
      </c>
      <c r="G3990">
        <v>2E-3</v>
      </c>
      <c r="H3990" s="2" t="str">
        <f t="shared" si="62"/>
        <v>EG_SHNR</v>
      </c>
    </row>
    <row r="3991" spans="1:8" x14ac:dyDescent="0.25">
      <c r="A3991" t="s">
        <v>18</v>
      </c>
      <c r="B3991" t="s">
        <v>6</v>
      </c>
      <c r="C3991" t="s">
        <v>12</v>
      </c>
      <c r="D3991" t="s">
        <v>354</v>
      </c>
      <c r="E3991">
        <v>2035</v>
      </c>
      <c r="F3991">
        <v>0</v>
      </c>
      <c r="G3991">
        <v>2E-3</v>
      </c>
      <c r="H3991" s="2" t="str">
        <f t="shared" si="62"/>
        <v>EG_SHNR</v>
      </c>
    </row>
    <row r="3992" spans="1:8" x14ac:dyDescent="0.25">
      <c r="A3992" t="s">
        <v>18</v>
      </c>
      <c r="B3992" t="s">
        <v>6</v>
      </c>
      <c r="C3992" t="s">
        <v>12</v>
      </c>
      <c r="D3992" t="s">
        <v>354</v>
      </c>
      <c r="E3992">
        <v>2036</v>
      </c>
      <c r="F3992">
        <v>0</v>
      </c>
      <c r="G3992">
        <v>2E-3</v>
      </c>
      <c r="H3992" s="2" t="str">
        <f t="shared" si="62"/>
        <v>EG_SHNR</v>
      </c>
    </row>
    <row r="3993" spans="1:8" x14ac:dyDescent="0.25">
      <c r="A3993" t="s">
        <v>18</v>
      </c>
      <c r="B3993" t="s">
        <v>6</v>
      </c>
      <c r="C3993" t="s">
        <v>12</v>
      </c>
      <c r="D3993" t="s">
        <v>354</v>
      </c>
      <c r="E3993">
        <v>2037</v>
      </c>
      <c r="F3993">
        <v>0</v>
      </c>
      <c r="G3993">
        <v>2E-3</v>
      </c>
      <c r="H3993" s="2" t="str">
        <f t="shared" si="62"/>
        <v>EG_SHNR</v>
      </c>
    </row>
    <row r="3994" spans="1:8" x14ac:dyDescent="0.25">
      <c r="A3994" t="s">
        <v>18</v>
      </c>
      <c r="B3994" t="s">
        <v>6</v>
      </c>
      <c r="C3994" t="s">
        <v>12</v>
      </c>
      <c r="D3994" t="s">
        <v>354</v>
      </c>
      <c r="E3994">
        <v>2038</v>
      </c>
      <c r="F3994">
        <v>0</v>
      </c>
      <c r="G3994">
        <v>2E-3</v>
      </c>
      <c r="H3994" s="2" t="str">
        <f t="shared" si="62"/>
        <v>EG_SHNR</v>
      </c>
    </row>
    <row r="3995" spans="1:8" x14ac:dyDescent="0.25">
      <c r="A3995" t="s">
        <v>18</v>
      </c>
      <c r="B3995" t="s">
        <v>6</v>
      </c>
      <c r="C3995" t="s">
        <v>12</v>
      </c>
      <c r="D3995" t="s">
        <v>354</v>
      </c>
      <c r="E3995">
        <v>2039</v>
      </c>
      <c r="F3995">
        <v>0</v>
      </c>
      <c r="G3995">
        <v>2E-3</v>
      </c>
      <c r="H3995" s="2" t="str">
        <f t="shared" si="62"/>
        <v>EG_SHNR</v>
      </c>
    </row>
    <row r="3996" spans="1:8" x14ac:dyDescent="0.25">
      <c r="A3996" t="s">
        <v>18</v>
      </c>
      <c r="B3996" t="s">
        <v>6</v>
      </c>
      <c r="C3996" t="s">
        <v>12</v>
      </c>
      <c r="D3996" t="s">
        <v>354</v>
      </c>
      <c r="E3996">
        <v>2040</v>
      </c>
      <c r="F3996">
        <v>0</v>
      </c>
      <c r="G3996">
        <v>2E-3</v>
      </c>
      <c r="H3996" s="2" t="str">
        <f t="shared" si="62"/>
        <v>EG_SHNR</v>
      </c>
    </row>
    <row r="3997" spans="1:8" x14ac:dyDescent="0.25">
      <c r="A3997" t="s">
        <v>18</v>
      </c>
      <c r="B3997" t="s">
        <v>6</v>
      </c>
      <c r="C3997" t="s">
        <v>12</v>
      </c>
      <c r="D3997" t="s">
        <v>354</v>
      </c>
      <c r="E3997">
        <v>2041</v>
      </c>
      <c r="F3997">
        <v>0</v>
      </c>
      <c r="G3997">
        <v>2E-3</v>
      </c>
      <c r="H3997" s="2" t="str">
        <f t="shared" si="62"/>
        <v>EG_SHNR</v>
      </c>
    </row>
    <row r="3998" spans="1:8" x14ac:dyDescent="0.25">
      <c r="A3998" t="s">
        <v>18</v>
      </c>
      <c r="B3998" t="s">
        <v>6</v>
      </c>
      <c r="C3998" t="s">
        <v>12</v>
      </c>
      <c r="D3998" t="s">
        <v>353</v>
      </c>
      <c r="E3998">
        <v>2024</v>
      </c>
      <c r="F3998">
        <v>2E-3</v>
      </c>
      <c r="G3998">
        <v>2E-3</v>
      </c>
      <c r="H3998" s="2" t="str">
        <f t="shared" si="62"/>
        <v>EG_SHNR</v>
      </c>
    </row>
    <row r="3999" spans="1:8" x14ac:dyDescent="0.25">
      <c r="A3999" t="s">
        <v>18</v>
      </c>
      <c r="B3999" t="s">
        <v>6</v>
      </c>
      <c r="C3999" t="s">
        <v>12</v>
      </c>
      <c r="D3999" t="s">
        <v>353</v>
      </c>
      <c r="E3999">
        <v>2025</v>
      </c>
      <c r="F3999">
        <v>2E-3</v>
      </c>
      <c r="G3999">
        <v>2E-3</v>
      </c>
      <c r="H3999" s="2" t="str">
        <f t="shared" si="62"/>
        <v>EG_SHNR</v>
      </c>
    </row>
    <row r="4000" spans="1:8" x14ac:dyDescent="0.25">
      <c r="A4000" t="s">
        <v>18</v>
      </c>
      <c r="B4000" t="s">
        <v>6</v>
      </c>
      <c r="C4000" t="s">
        <v>12</v>
      </c>
      <c r="D4000" t="s">
        <v>353</v>
      </c>
      <c r="E4000">
        <v>2026</v>
      </c>
      <c r="F4000">
        <v>2E-3</v>
      </c>
      <c r="G4000">
        <v>2E-3</v>
      </c>
      <c r="H4000" s="2" t="str">
        <f t="shared" si="62"/>
        <v>EG_SHNR</v>
      </c>
    </row>
    <row r="4001" spans="1:8" x14ac:dyDescent="0.25">
      <c r="A4001" t="s">
        <v>18</v>
      </c>
      <c r="B4001" t="s">
        <v>6</v>
      </c>
      <c r="C4001" t="s">
        <v>12</v>
      </c>
      <c r="D4001" t="s">
        <v>353</v>
      </c>
      <c r="E4001">
        <v>2027</v>
      </c>
      <c r="F4001">
        <v>2E-3</v>
      </c>
      <c r="G4001">
        <v>2E-3</v>
      </c>
      <c r="H4001" s="2" t="str">
        <f t="shared" si="62"/>
        <v>EG_SHNR</v>
      </c>
    </row>
    <row r="4002" spans="1:8" x14ac:dyDescent="0.25">
      <c r="A4002" t="s">
        <v>18</v>
      </c>
      <c r="B4002" t="s">
        <v>6</v>
      </c>
      <c r="C4002" t="s">
        <v>12</v>
      </c>
      <c r="D4002" t="s">
        <v>353</v>
      </c>
      <c r="E4002">
        <v>2028</v>
      </c>
      <c r="F4002">
        <v>1E-3</v>
      </c>
      <c r="G4002">
        <v>1E-3</v>
      </c>
      <c r="H4002" s="2" t="str">
        <f t="shared" si="62"/>
        <v>EG_SHNR</v>
      </c>
    </row>
    <row r="4003" spans="1:8" x14ac:dyDescent="0.25">
      <c r="A4003" t="s">
        <v>18</v>
      </c>
      <c r="B4003" t="s">
        <v>6</v>
      </c>
      <c r="C4003" t="s">
        <v>12</v>
      </c>
      <c r="D4003" t="s">
        <v>353</v>
      </c>
      <c r="E4003">
        <v>2029</v>
      </c>
      <c r="F4003">
        <v>1E-3</v>
      </c>
      <c r="G4003">
        <v>1E-3</v>
      </c>
      <c r="H4003" s="2" t="str">
        <f t="shared" si="62"/>
        <v>EG_SHNR</v>
      </c>
    </row>
    <row r="4004" spans="1:8" x14ac:dyDescent="0.25">
      <c r="A4004" t="s">
        <v>18</v>
      </c>
      <c r="B4004" t="s">
        <v>6</v>
      </c>
      <c r="C4004" t="s">
        <v>12</v>
      </c>
      <c r="D4004" t="s">
        <v>353</v>
      </c>
      <c r="E4004">
        <v>2030</v>
      </c>
      <c r="F4004">
        <v>1E-3</v>
      </c>
      <c r="G4004">
        <v>2.1999999999999999E-2</v>
      </c>
      <c r="H4004" s="2" t="str">
        <f t="shared" si="62"/>
        <v>EG_SHNR</v>
      </c>
    </row>
    <row r="4005" spans="1:8" x14ac:dyDescent="0.25">
      <c r="A4005" t="s">
        <v>18</v>
      </c>
      <c r="B4005" t="s">
        <v>6</v>
      </c>
      <c r="C4005" t="s">
        <v>12</v>
      </c>
      <c r="D4005" t="s">
        <v>353</v>
      </c>
      <c r="E4005">
        <v>2031</v>
      </c>
      <c r="F4005">
        <v>1E-3</v>
      </c>
      <c r="G4005">
        <v>2.1999999999999999E-2</v>
      </c>
      <c r="H4005" s="2" t="str">
        <f t="shared" si="62"/>
        <v>EG_SHNR</v>
      </c>
    </row>
    <row r="4006" spans="1:8" x14ac:dyDescent="0.25">
      <c r="A4006" t="s">
        <v>18</v>
      </c>
      <c r="B4006" t="s">
        <v>6</v>
      </c>
      <c r="C4006" t="s">
        <v>12</v>
      </c>
      <c r="D4006" t="s">
        <v>353</v>
      </c>
      <c r="E4006">
        <v>2032</v>
      </c>
      <c r="F4006">
        <v>1E-3</v>
      </c>
      <c r="G4006">
        <v>2.1999999999999999E-2</v>
      </c>
      <c r="H4006" s="2" t="str">
        <f t="shared" si="62"/>
        <v>EG_SHNR</v>
      </c>
    </row>
    <row r="4007" spans="1:8" x14ac:dyDescent="0.25">
      <c r="A4007" t="s">
        <v>18</v>
      </c>
      <c r="B4007" t="s">
        <v>6</v>
      </c>
      <c r="C4007" t="s">
        <v>12</v>
      </c>
      <c r="D4007" t="s">
        <v>353</v>
      </c>
      <c r="E4007">
        <v>2033</v>
      </c>
      <c r="F4007">
        <v>0</v>
      </c>
      <c r="G4007">
        <v>2.1999999999999999E-2</v>
      </c>
      <c r="H4007" s="2" t="str">
        <f t="shared" si="62"/>
        <v>EG_SHNR</v>
      </c>
    </row>
    <row r="4008" spans="1:8" x14ac:dyDescent="0.25">
      <c r="A4008" t="s">
        <v>18</v>
      </c>
      <c r="B4008" t="s">
        <v>6</v>
      </c>
      <c r="C4008" t="s">
        <v>12</v>
      </c>
      <c r="D4008" t="s">
        <v>353</v>
      </c>
      <c r="E4008">
        <v>2034</v>
      </c>
      <c r="F4008">
        <v>0</v>
      </c>
      <c r="G4008">
        <v>2.1999999999999999E-2</v>
      </c>
      <c r="H4008" s="2" t="str">
        <f t="shared" si="62"/>
        <v>EG_SHNR</v>
      </c>
    </row>
    <row r="4009" spans="1:8" x14ac:dyDescent="0.25">
      <c r="A4009" t="s">
        <v>18</v>
      </c>
      <c r="B4009" t="s">
        <v>6</v>
      </c>
      <c r="C4009" t="s">
        <v>12</v>
      </c>
      <c r="D4009" t="s">
        <v>353</v>
      </c>
      <c r="E4009">
        <v>2035</v>
      </c>
      <c r="F4009">
        <v>0</v>
      </c>
      <c r="G4009">
        <v>2.1999999999999999E-2</v>
      </c>
      <c r="H4009" s="2" t="str">
        <f t="shared" si="62"/>
        <v>EG_SHNR</v>
      </c>
    </row>
    <row r="4010" spans="1:8" x14ac:dyDescent="0.25">
      <c r="A4010" t="s">
        <v>18</v>
      </c>
      <c r="B4010" t="s">
        <v>6</v>
      </c>
      <c r="C4010" t="s">
        <v>12</v>
      </c>
      <c r="D4010" t="s">
        <v>353</v>
      </c>
      <c r="E4010">
        <v>2036</v>
      </c>
      <c r="F4010">
        <v>0</v>
      </c>
      <c r="G4010">
        <v>2.1999999999999999E-2</v>
      </c>
      <c r="H4010" s="2" t="str">
        <f t="shared" si="62"/>
        <v>EG_SHNR</v>
      </c>
    </row>
    <row r="4011" spans="1:8" x14ac:dyDescent="0.25">
      <c r="A4011" t="s">
        <v>18</v>
      </c>
      <c r="B4011" t="s">
        <v>6</v>
      </c>
      <c r="C4011" t="s">
        <v>12</v>
      </c>
      <c r="D4011" t="s">
        <v>353</v>
      </c>
      <c r="E4011">
        <v>2037</v>
      </c>
      <c r="F4011">
        <v>0</v>
      </c>
      <c r="G4011">
        <v>2.1999999999999999E-2</v>
      </c>
      <c r="H4011" s="2" t="str">
        <f t="shared" si="62"/>
        <v>EG_SHNR</v>
      </c>
    </row>
    <row r="4012" spans="1:8" x14ac:dyDescent="0.25">
      <c r="A4012" t="s">
        <v>18</v>
      </c>
      <c r="B4012" t="s">
        <v>6</v>
      </c>
      <c r="C4012" t="s">
        <v>12</v>
      </c>
      <c r="D4012" t="s">
        <v>353</v>
      </c>
      <c r="E4012">
        <v>2038</v>
      </c>
      <c r="F4012">
        <v>0</v>
      </c>
      <c r="G4012">
        <v>2.1999999999999999E-2</v>
      </c>
      <c r="H4012" s="2" t="str">
        <f t="shared" si="62"/>
        <v>EG_SHNR</v>
      </c>
    </row>
    <row r="4013" spans="1:8" x14ac:dyDescent="0.25">
      <c r="A4013" t="s">
        <v>18</v>
      </c>
      <c r="B4013" t="s">
        <v>6</v>
      </c>
      <c r="C4013" t="s">
        <v>12</v>
      </c>
      <c r="D4013" t="s">
        <v>353</v>
      </c>
      <c r="E4013">
        <v>2039</v>
      </c>
      <c r="F4013">
        <v>0</v>
      </c>
      <c r="G4013">
        <v>2.1999999999999999E-2</v>
      </c>
      <c r="H4013" s="2" t="str">
        <f t="shared" si="62"/>
        <v>EG_SHNR</v>
      </c>
    </row>
    <row r="4014" spans="1:8" x14ac:dyDescent="0.25">
      <c r="A4014" t="s">
        <v>18</v>
      </c>
      <c r="B4014" t="s">
        <v>6</v>
      </c>
      <c r="C4014" t="s">
        <v>12</v>
      </c>
      <c r="D4014" t="s">
        <v>353</v>
      </c>
      <c r="E4014">
        <v>2040</v>
      </c>
      <c r="F4014">
        <v>0</v>
      </c>
      <c r="G4014">
        <v>2.1999999999999999E-2</v>
      </c>
      <c r="H4014" s="2" t="str">
        <f t="shared" si="62"/>
        <v>EG_SHNR</v>
      </c>
    </row>
    <row r="4015" spans="1:8" x14ac:dyDescent="0.25">
      <c r="A4015" t="s">
        <v>18</v>
      </c>
      <c r="B4015" t="s">
        <v>6</v>
      </c>
      <c r="C4015" t="s">
        <v>12</v>
      </c>
      <c r="D4015" t="s">
        <v>353</v>
      </c>
      <c r="E4015">
        <v>2041</v>
      </c>
      <c r="F4015">
        <v>0</v>
      </c>
      <c r="G4015">
        <v>2.1999999999999999E-2</v>
      </c>
      <c r="H4015" s="2" t="str">
        <f t="shared" si="62"/>
        <v>EG_SHNR</v>
      </c>
    </row>
    <row r="4016" spans="1:8" x14ac:dyDescent="0.25">
      <c r="A4016" t="s">
        <v>18</v>
      </c>
      <c r="B4016" t="s">
        <v>6</v>
      </c>
      <c r="C4016" t="s">
        <v>12</v>
      </c>
      <c r="D4016" t="s">
        <v>352</v>
      </c>
      <c r="E4016">
        <v>2024</v>
      </c>
      <c r="F4016">
        <v>6.0000000000000001E-3</v>
      </c>
      <c r="G4016">
        <v>6.0000000000000001E-3</v>
      </c>
      <c r="H4016" s="2" t="str">
        <f t="shared" si="62"/>
        <v>EG_SHNR</v>
      </c>
    </row>
    <row r="4017" spans="1:8" x14ac:dyDescent="0.25">
      <c r="A4017" t="s">
        <v>18</v>
      </c>
      <c r="B4017" t="s">
        <v>6</v>
      </c>
      <c r="C4017" t="s">
        <v>12</v>
      </c>
      <c r="D4017" t="s">
        <v>352</v>
      </c>
      <c r="E4017">
        <v>2025</v>
      </c>
      <c r="F4017">
        <v>6.0000000000000001E-3</v>
      </c>
      <c r="G4017">
        <v>6.0000000000000001E-3</v>
      </c>
      <c r="H4017" s="2" t="str">
        <f t="shared" si="62"/>
        <v>EG_SHNR</v>
      </c>
    </row>
    <row r="4018" spans="1:8" x14ac:dyDescent="0.25">
      <c r="A4018" t="s">
        <v>18</v>
      </c>
      <c r="B4018" t="s">
        <v>6</v>
      </c>
      <c r="C4018" t="s">
        <v>12</v>
      </c>
      <c r="D4018" t="s">
        <v>352</v>
      </c>
      <c r="E4018">
        <v>2026</v>
      </c>
      <c r="F4018">
        <v>6.0000000000000001E-3</v>
      </c>
      <c r="G4018">
        <v>6.0000000000000001E-3</v>
      </c>
      <c r="H4018" s="2" t="str">
        <f t="shared" si="62"/>
        <v>EG_SHNR</v>
      </c>
    </row>
    <row r="4019" spans="1:8" x14ac:dyDescent="0.25">
      <c r="A4019" t="s">
        <v>18</v>
      </c>
      <c r="B4019" t="s">
        <v>6</v>
      </c>
      <c r="C4019" t="s">
        <v>12</v>
      </c>
      <c r="D4019" t="s">
        <v>352</v>
      </c>
      <c r="E4019">
        <v>2027</v>
      </c>
      <c r="F4019">
        <v>6.0000000000000001E-3</v>
      </c>
      <c r="G4019">
        <v>6.0000000000000001E-3</v>
      </c>
      <c r="H4019" s="2" t="str">
        <f t="shared" si="62"/>
        <v>EG_SHNR</v>
      </c>
    </row>
    <row r="4020" spans="1:8" x14ac:dyDescent="0.25">
      <c r="A4020" t="s">
        <v>18</v>
      </c>
      <c r="B4020" t="s">
        <v>6</v>
      </c>
      <c r="C4020" t="s">
        <v>12</v>
      </c>
      <c r="D4020" t="s">
        <v>352</v>
      </c>
      <c r="E4020">
        <v>2028</v>
      </c>
      <c r="F4020">
        <v>4.0000000000000001E-3</v>
      </c>
      <c r="G4020">
        <v>4.0000000000000001E-3</v>
      </c>
      <c r="H4020" s="2" t="str">
        <f t="shared" si="62"/>
        <v>EG_SHNR</v>
      </c>
    </row>
    <row r="4021" spans="1:8" x14ac:dyDescent="0.25">
      <c r="A4021" t="s">
        <v>18</v>
      </c>
      <c r="B4021" t="s">
        <v>6</v>
      </c>
      <c r="C4021" t="s">
        <v>12</v>
      </c>
      <c r="D4021" t="s">
        <v>352</v>
      </c>
      <c r="E4021">
        <v>2029</v>
      </c>
      <c r="F4021">
        <v>4.0000000000000001E-3</v>
      </c>
      <c r="G4021">
        <v>4.0000000000000001E-3</v>
      </c>
      <c r="H4021" s="2" t="str">
        <f t="shared" si="62"/>
        <v>EG_SHNR</v>
      </c>
    </row>
    <row r="4022" spans="1:8" x14ac:dyDescent="0.25">
      <c r="A4022" t="s">
        <v>18</v>
      </c>
      <c r="B4022" t="s">
        <v>6</v>
      </c>
      <c r="C4022" t="s">
        <v>12</v>
      </c>
      <c r="D4022" t="s">
        <v>352</v>
      </c>
      <c r="E4022">
        <v>2030</v>
      </c>
      <c r="F4022">
        <v>4.0000000000000001E-3</v>
      </c>
      <c r="G4022">
        <v>7.9000000000000001E-2</v>
      </c>
      <c r="H4022" s="2" t="str">
        <f t="shared" si="62"/>
        <v>EG_SHNR</v>
      </c>
    </row>
    <row r="4023" spans="1:8" x14ac:dyDescent="0.25">
      <c r="A4023" t="s">
        <v>18</v>
      </c>
      <c r="B4023" t="s">
        <v>6</v>
      </c>
      <c r="C4023" t="s">
        <v>12</v>
      </c>
      <c r="D4023" t="s">
        <v>352</v>
      </c>
      <c r="E4023">
        <v>2031</v>
      </c>
      <c r="F4023">
        <v>4.0000000000000001E-3</v>
      </c>
      <c r="G4023">
        <v>7.9000000000000001E-2</v>
      </c>
      <c r="H4023" s="2" t="str">
        <f t="shared" si="62"/>
        <v>EG_SHNR</v>
      </c>
    </row>
    <row r="4024" spans="1:8" x14ac:dyDescent="0.25">
      <c r="A4024" t="s">
        <v>18</v>
      </c>
      <c r="B4024" t="s">
        <v>6</v>
      </c>
      <c r="C4024" t="s">
        <v>12</v>
      </c>
      <c r="D4024" t="s">
        <v>352</v>
      </c>
      <c r="E4024">
        <v>2032</v>
      </c>
      <c r="F4024">
        <v>4.0000000000000001E-3</v>
      </c>
      <c r="G4024">
        <v>7.9000000000000001E-2</v>
      </c>
      <c r="H4024" s="2" t="str">
        <f t="shared" si="62"/>
        <v>EG_SHNR</v>
      </c>
    </row>
    <row r="4025" spans="1:8" x14ac:dyDescent="0.25">
      <c r="A4025" t="s">
        <v>18</v>
      </c>
      <c r="B4025" t="s">
        <v>6</v>
      </c>
      <c r="C4025" t="s">
        <v>12</v>
      </c>
      <c r="D4025" t="s">
        <v>352</v>
      </c>
      <c r="E4025">
        <v>2033</v>
      </c>
      <c r="F4025">
        <v>0</v>
      </c>
      <c r="G4025">
        <v>7.9000000000000001E-2</v>
      </c>
      <c r="H4025" s="2" t="str">
        <f t="shared" si="62"/>
        <v>EG_SHNR</v>
      </c>
    </row>
    <row r="4026" spans="1:8" x14ac:dyDescent="0.25">
      <c r="A4026" t="s">
        <v>18</v>
      </c>
      <c r="B4026" t="s">
        <v>6</v>
      </c>
      <c r="C4026" t="s">
        <v>12</v>
      </c>
      <c r="D4026" t="s">
        <v>352</v>
      </c>
      <c r="E4026">
        <v>2034</v>
      </c>
      <c r="F4026">
        <v>0</v>
      </c>
      <c r="G4026">
        <v>7.9000000000000001E-2</v>
      </c>
      <c r="H4026" s="2" t="str">
        <f t="shared" si="62"/>
        <v>EG_SHNR</v>
      </c>
    </row>
    <row r="4027" spans="1:8" x14ac:dyDescent="0.25">
      <c r="A4027" t="s">
        <v>18</v>
      </c>
      <c r="B4027" t="s">
        <v>6</v>
      </c>
      <c r="C4027" t="s">
        <v>12</v>
      </c>
      <c r="D4027" t="s">
        <v>352</v>
      </c>
      <c r="E4027">
        <v>2035</v>
      </c>
      <c r="F4027">
        <v>0</v>
      </c>
      <c r="G4027">
        <v>7.9000000000000001E-2</v>
      </c>
      <c r="H4027" s="2" t="str">
        <f t="shared" si="62"/>
        <v>EG_SHNR</v>
      </c>
    </row>
    <row r="4028" spans="1:8" x14ac:dyDescent="0.25">
      <c r="A4028" t="s">
        <v>18</v>
      </c>
      <c r="B4028" t="s">
        <v>6</v>
      </c>
      <c r="C4028" t="s">
        <v>12</v>
      </c>
      <c r="D4028" t="s">
        <v>352</v>
      </c>
      <c r="E4028">
        <v>2036</v>
      </c>
      <c r="F4028">
        <v>0</v>
      </c>
      <c r="G4028">
        <v>7.9000000000000001E-2</v>
      </c>
      <c r="H4028" s="2" t="str">
        <f t="shared" si="62"/>
        <v>EG_SHNR</v>
      </c>
    </row>
    <row r="4029" spans="1:8" x14ac:dyDescent="0.25">
      <c r="A4029" t="s">
        <v>18</v>
      </c>
      <c r="B4029" t="s">
        <v>6</v>
      </c>
      <c r="C4029" t="s">
        <v>12</v>
      </c>
      <c r="D4029" t="s">
        <v>352</v>
      </c>
      <c r="E4029">
        <v>2037</v>
      </c>
      <c r="F4029">
        <v>0</v>
      </c>
      <c r="G4029">
        <v>7.9000000000000001E-2</v>
      </c>
      <c r="H4029" s="2" t="str">
        <f t="shared" si="62"/>
        <v>EG_SHNR</v>
      </c>
    </row>
    <row r="4030" spans="1:8" x14ac:dyDescent="0.25">
      <c r="A4030" t="s">
        <v>18</v>
      </c>
      <c r="B4030" t="s">
        <v>6</v>
      </c>
      <c r="C4030" t="s">
        <v>12</v>
      </c>
      <c r="D4030" t="s">
        <v>352</v>
      </c>
      <c r="E4030">
        <v>2038</v>
      </c>
      <c r="F4030">
        <v>0</v>
      </c>
      <c r="G4030">
        <v>7.9000000000000001E-2</v>
      </c>
      <c r="H4030" s="2" t="str">
        <f t="shared" si="62"/>
        <v>EG_SHNR</v>
      </c>
    </row>
    <row r="4031" spans="1:8" x14ac:dyDescent="0.25">
      <c r="A4031" t="s">
        <v>18</v>
      </c>
      <c r="B4031" t="s">
        <v>6</v>
      </c>
      <c r="C4031" t="s">
        <v>12</v>
      </c>
      <c r="D4031" t="s">
        <v>352</v>
      </c>
      <c r="E4031">
        <v>2039</v>
      </c>
      <c r="F4031">
        <v>0</v>
      </c>
      <c r="G4031">
        <v>7.9000000000000001E-2</v>
      </c>
      <c r="H4031" s="2" t="str">
        <f t="shared" si="62"/>
        <v>EG_SHNR</v>
      </c>
    </row>
    <row r="4032" spans="1:8" x14ac:dyDescent="0.25">
      <c r="A4032" t="s">
        <v>18</v>
      </c>
      <c r="B4032" t="s">
        <v>6</v>
      </c>
      <c r="C4032" t="s">
        <v>12</v>
      </c>
      <c r="D4032" t="s">
        <v>352</v>
      </c>
      <c r="E4032">
        <v>2040</v>
      </c>
      <c r="F4032">
        <v>0</v>
      </c>
      <c r="G4032">
        <v>7.9000000000000001E-2</v>
      </c>
      <c r="H4032" s="2" t="str">
        <f t="shared" si="62"/>
        <v>EG_SHNR</v>
      </c>
    </row>
    <row r="4033" spans="1:8" x14ac:dyDescent="0.25">
      <c r="A4033" t="s">
        <v>18</v>
      </c>
      <c r="B4033" t="s">
        <v>6</v>
      </c>
      <c r="C4033" t="s">
        <v>12</v>
      </c>
      <c r="D4033" t="s">
        <v>352</v>
      </c>
      <c r="E4033">
        <v>2041</v>
      </c>
      <c r="F4033">
        <v>0</v>
      </c>
      <c r="G4033">
        <v>7.9000000000000001E-2</v>
      </c>
      <c r="H4033" s="2" t="str">
        <f t="shared" si="62"/>
        <v>EG_SHNR</v>
      </c>
    </row>
    <row r="4034" spans="1:8" x14ac:dyDescent="0.25">
      <c r="A4034" t="s">
        <v>18</v>
      </c>
      <c r="B4034" t="s">
        <v>6</v>
      </c>
      <c r="C4034" t="s">
        <v>10</v>
      </c>
      <c r="D4034" t="s">
        <v>372</v>
      </c>
      <c r="E4034">
        <v>2024</v>
      </c>
      <c r="F4034">
        <v>1E-3</v>
      </c>
      <c r="G4034">
        <v>1E-3</v>
      </c>
      <c r="H4034" s="2" t="str">
        <f t="shared" si="62"/>
        <v>EG_SHER</v>
      </c>
    </row>
    <row r="4035" spans="1:8" x14ac:dyDescent="0.25">
      <c r="A4035" t="s">
        <v>18</v>
      </c>
      <c r="B4035" t="s">
        <v>6</v>
      </c>
      <c r="C4035" t="s">
        <v>10</v>
      </c>
      <c r="D4035" t="s">
        <v>372</v>
      </c>
      <c r="E4035">
        <v>2025</v>
      </c>
      <c r="F4035">
        <v>1E-3</v>
      </c>
      <c r="G4035">
        <v>1E-3</v>
      </c>
      <c r="H4035" s="2" t="str">
        <f t="shared" ref="H4035:H4098" si="63">_xlfn.CONCAT(A4035,C4035)</f>
        <v>EG_SHER</v>
      </c>
    </row>
    <row r="4036" spans="1:8" x14ac:dyDescent="0.25">
      <c r="A4036" t="s">
        <v>18</v>
      </c>
      <c r="B4036" t="s">
        <v>6</v>
      </c>
      <c r="C4036" t="s">
        <v>10</v>
      </c>
      <c r="D4036" t="s">
        <v>372</v>
      </c>
      <c r="E4036">
        <v>2026</v>
      </c>
      <c r="F4036">
        <v>1E-3</v>
      </c>
      <c r="G4036">
        <v>1E-3</v>
      </c>
      <c r="H4036" s="2" t="str">
        <f t="shared" si="63"/>
        <v>EG_SHER</v>
      </c>
    </row>
    <row r="4037" spans="1:8" x14ac:dyDescent="0.25">
      <c r="A4037" t="s">
        <v>18</v>
      </c>
      <c r="B4037" t="s">
        <v>6</v>
      </c>
      <c r="C4037" t="s">
        <v>10</v>
      </c>
      <c r="D4037" t="s">
        <v>372</v>
      </c>
      <c r="E4037">
        <v>2027</v>
      </c>
      <c r="F4037">
        <v>1E-3</v>
      </c>
      <c r="G4037">
        <v>1E-3</v>
      </c>
      <c r="H4037" s="2" t="str">
        <f t="shared" si="63"/>
        <v>EG_SHER</v>
      </c>
    </row>
    <row r="4038" spans="1:8" x14ac:dyDescent="0.25">
      <c r="A4038" t="s">
        <v>18</v>
      </c>
      <c r="B4038" t="s">
        <v>6</v>
      </c>
      <c r="C4038" t="s">
        <v>10</v>
      </c>
      <c r="D4038" t="s">
        <v>372</v>
      </c>
      <c r="E4038">
        <v>2028</v>
      </c>
      <c r="F4038">
        <v>1E-3</v>
      </c>
      <c r="G4038">
        <v>1E-3</v>
      </c>
      <c r="H4038" s="2" t="str">
        <f t="shared" si="63"/>
        <v>EG_SHER</v>
      </c>
    </row>
    <row r="4039" spans="1:8" x14ac:dyDescent="0.25">
      <c r="A4039" t="s">
        <v>18</v>
      </c>
      <c r="B4039" t="s">
        <v>6</v>
      </c>
      <c r="C4039" t="s">
        <v>10</v>
      </c>
      <c r="D4039" t="s">
        <v>372</v>
      </c>
      <c r="E4039">
        <v>2029</v>
      </c>
      <c r="F4039">
        <v>1E-3</v>
      </c>
      <c r="G4039">
        <v>1E-3</v>
      </c>
      <c r="H4039" s="2" t="str">
        <f t="shared" si="63"/>
        <v>EG_SHER</v>
      </c>
    </row>
    <row r="4040" spans="1:8" x14ac:dyDescent="0.25">
      <c r="A4040" t="s">
        <v>18</v>
      </c>
      <c r="B4040" t="s">
        <v>6</v>
      </c>
      <c r="C4040" t="s">
        <v>10</v>
      </c>
      <c r="D4040" t="s">
        <v>372</v>
      </c>
      <c r="E4040">
        <v>2030</v>
      </c>
      <c r="F4040">
        <v>1E-3</v>
      </c>
      <c r="G4040">
        <v>1.2999999999999999E-2</v>
      </c>
      <c r="H4040" s="2" t="str">
        <f t="shared" si="63"/>
        <v>EG_SHER</v>
      </c>
    </row>
    <row r="4041" spans="1:8" x14ac:dyDescent="0.25">
      <c r="A4041" t="s">
        <v>18</v>
      </c>
      <c r="B4041" t="s">
        <v>6</v>
      </c>
      <c r="C4041" t="s">
        <v>10</v>
      </c>
      <c r="D4041" t="s">
        <v>372</v>
      </c>
      <c r="E4041">
        <v>2031</v>
      </c>
      <c r="F4041">
        <v>1E-3</v>
      </c>
      <c r="G4041">
        <v>1.2999999999999999E-2</v>
      </c>
      <c r="H4041" s="2" t="str">
        <f t="shared" si="63"/>
        <v>EG_SHER</v>
      </c>
    </row>
    <row r="4042" spans="1:8" x14ac:dyDescent="0.25">
      <c r="A4042" t="s">
        <v>18</v>
      </c>
      <c r="B4042" t="s">
        <v>6</v>
      </c>
      <c r="C4042" t="s">
        <v>10</v>
      </c>
      <c r="D4042" t="s">
        <v>372</v>
      </c>
      <c r="E4042">
        <v>2032</v>
      </c>
      <c r="F4042">
        <v>1E-3</v>
      </c>
      <c r="G4042">
        <v>1.2999999999999999E-2</v>
      </c>
      <c r="H4042" s="2" t="str">
        <f t="shared" si="63"/>
        <v>EG_SHER</v>
      </c>
    </row>
    <row r="4043" spans="1:8" x14ac:dyDescent="0.25">
      <c r="A4043" t="s">
        <v>18</v>
      </c>
      <c r="B4043" t="s">
        <v>6</v>
      </c>
      <c r="C4043" t="s">
        <v>10</v>
      </c>
      <c r="D4043" t="s">
        <v>372</v>
      </c>
      <c r="E4043">
        <v>2033</v>
      </c>
      <c r="F4043">
        <v>0</v>
      </c>
      <c r="G4043">
        <v>1.2999999999999999E-2</v>
      </c>
      <c r="H4043" s="2" t="str">
        <f t="shared" si="63"/>
        <v>EG_SHER</v>
      </c>
    </row>
    <row r="4044" spans="1:8" x14ac:dyDescent="0.25">
      <c r="A4044" t="s">
        <v>18</v>
      </c>
      <c r="B4044" t="s">
        <v>6</v>
      </c>
      <c r="C4044" t="s">
        <v>10</v>
      </c>
      <c r="D4044" t="s">
        <v>372</v>
      </c>
      <c r="E4044">
        <v>2034</v>
      </c>
      <c r="F4044">
        <v>0</v>
      </c>
      <c r="G4044">
        <v>1.2999999999999999E-2</v>
      </c>
      <c r="H4044" s="2" t="str">
        <f t="shared" si="63"/>
        <v>EG_SHER</v>
      </c>
    </row>
    <row r="4045" spans="1:8" x14ac:dyDescent="0.25">
      <c r="A4045" t="s">
        <v>18</v>
      </c>
      <c r="B4045" t="s">
        <v>6</v>
      </c>
      <c r="C4045" t="s">
        <v>10</v>
      </c>
      <c r="D4045" t="s">
        <v>372</v>
      </c>
      <c r="E4045">
        <v>2035</v>
      </c>
      <c r="F4045">
        <v>0</v>
      </c>
      <c r="G4045">
        <v>1.2999999999999999E-2</v>
      </c>
      <c r="H4045" s="2" t="str">
        <f t="shared" si="63"/>
        <v>EG_SHER</v>
      </c>
    </row>
    <row r="4046" spans="1:8" x14ac:dyDescent="0.25">
      <c r="A4046" t="s">
        <v>18</v>
      </c>
      <c r="B4046" t="s">
        <v>6</v>
      </c>
      <c r="C4046" t="s">
        <v>10</v>
      </c>
      <c r="D4046" t="s">
        <v>372</v>
      </c>
      <c r="E4046">
        <v>2036</v>
      </c>
      <c r="F4046">
        <v>0</v>
      </c>
      <c r="G4046">
        <v>1.2999999999999999E-2</v>
      </c>
      <c r="H4046" s="2" t="str">
        <f t="shared" si="63"/>
        <v>EG_SHER</v>
      </c>
    </row>
    <row r="4047" spans="1:8" x14ac:dyDescent="0.25">
      <c r="A4047" t="s">
        <v>18</v>
      </c>
      <c r="B4047" t="s">
        <v>6</v>
      </c>
      <c r="C4047" t="s">
        <v>10</v>
      </c>
      <c r="D4047" t="s">
        <v>372</v>
      </c>
      <c r="E4047">
        <v>2037</v>
      </c>
      <c r="F4047">
        <v>0</v>
      </c>
      <c r="G4047">
        <v>1.2999999999999999E-2</v>
      </c>
      <c r="H4047" s="2" t="str">
        <f t="shared" si="63"/>
        <v>EG_SHER</v>
      </c>
    </row>
    <row r="4048" spans="1:8" x14ac:dyDescent="0.25">
      <c r="A4048" t="s">
        <v>18</v>
      </c>
      <c r="B4048" t="s">
        <v>6</v>
      </c>
      <c r="C4048" t="s">
        <v>10</v>
      </c>
      <c r="D4048" t="s">
        <v>372</v>
      </c>
      <c r="E4048">
        <v>2038</v>
      </c>
      <c r="F4048">
        <v>0</v>
      </c>
      <c r="G4048">
        <v>1.2999999999999999E-2</v>
      </c>
      <c r="H4048" s="2" t="str">
        <f t="shared" si="63"/>
        <v>EG_SHER</v>
      </c>
    </row>
    <row r="4049" spans="1:8" x14ac:dyDescent="0.25">
      <c r="A4049" t="s">
        <v>18</v>
      </c>
      <c r="B4049" t="s">
        <v>6</v>
      </c>
      <c r="C4049" t="s">
        <v>10</v>
      </c>
      <c r="D4049" t="s">
        <v>372</v>
      </c>
      <c r="E4049">
        <v>2039</v>
      </c>
      <c r="F4049">
        <v>0</v>
      </c>
      <c r="G4049">
        <v>1.2999999999999999E-2</v>
      </c>
      <c r="H4049" s="2" t="str">
        <f t="shared" si="63"/>
        <v>EG_SHER</v>
      </c>
    </row>
    <row r="4050" spans="1:8" x14ac:dyDescent="0.25">
      <c r="A4050" t="s">
        <v>18</v>
      </c>
      <c r="B4050" t="s">
        <v>6</v>
      </c>
      <c r="C4050" t="s">
        <v>10</v>
      </c>
      <c r="D4050" t="s">
        <v>372</v>
      </c>
      <c r="E4050">
        <v>2040</v>
      </c>
      <c r="F4050">
        <v>0</v>
      </c>
      <c r="G4050">
        <v>1.2999999999999999E-2</v>
      </c>
      <c r="H4050" s="2" t="str">
        <f t="shared" si="63"/>
        <v>EG_SHER</v>
      </c>
    </row>
    <row r="4051" spans="1:8" x14ac:dyDescent="0.25">
      <c r="A4051" t="s">
        <v>18</v>
      </c>
      <c r="B4051" t="s">
        <v>6</v>
      </c>
      <c r="C4051" t="s">
        <v>10</v>
      </c>
      <c r="D4051" t="s">
        <v>372</v>
      </c>
      <c r="E4051">
        <v>2041</v>
      </c>
      <c r="F4051">
        <v>0</v>
      </c>
      <c r="G4051">
        <v>1.2999999999999999E-2</v>
      </c>
      <c r="H4051" s="2" t="str">
        <f t="shared" si="63"/>
        <v>EG_SHER</v>
      </c>
    </row>
    <row r="4052" spans="1:8" x14ac:dyDescent="0.25">
      <c r="A4052" t="s">
        <v>17</v>
      </c>
      <c r="B4052" t="s">
        <v>6</v>
      </c>
      <c r="C4052" t="s">
        <v>10</v>
      </c>
      <c r="D4052" t="s">
        <v>376</v>
      </c>
      <c r="E4052">
        <v>2024</v>
      </c>
      <c r="F4052">
        <v>0</v>
      </c>
      <c r="G4052">
        <v>0</v>
      </c>
      <c r="H4052" s="2" t="str">
        <f t="shared" si="63"/>
        <v>EG_PHWRER</v>
      </c>
    </row>
    <row r="4053" spans="1:8" x14ac:dyDescent="0.25">
      <c r="A4053" t="s">
        <v>17</v>
      </c>
      <c r="B4053" t="s">
        <v>6</v>
      </c>
      <c r="C4053" t="s">
        <v>10</v>
      </c>
      <c r="D4053" t="s">
        <v>376</v>
      </c>
      <c r="E4053">
        <v>2025</v>
      </c>
      <c r="F4053">
        <v>0</v>
      </c>
      <c r="G4053">
        <v>0</v>
      </c>
      <c r="H4053" s="2" t="str">
        <f t="shared" si="63"/>
        <v>EG_PHWRER</v>
      </c>
    </row>
    <row r="4054" spans="1:8" x14ac:dyDescent="0.25">
      <c r="A4054" t="s">
        <v>17</v>
      </c>
      <c r="B4054" t="s">
        <v>6</v>
      </c>
      <c r="C4054" t="s">
        <v>10</v>
      </c>
      <c r="D4054" t="s">
        <v>376</v>
      </c>
      <c r="E4054">
        <v>2026</v>
      </c>
      <c r="F4054">
        <v>0</v>
      </c>
      <c r="G4054">
        <v>0</v>
      </c>
      <c r="H4054" s="2" t="str">
        <f t="shared" si="63"/>
        <v>EG_PHWRER</v>
      </c>
    </row>
    <row r="4055" spans="1:8" x14ac:dyDescent="0.25">
      <c r="A4055" t="s">
        <v>17</v>
      </c>
      <c r="B4055" t="s">
        <v>6</v>
      </c>
      <c r="C4055" t="s">
        <v>10</v>
      </c>
      <c r="D4055" t="s">
        <v>376</v>
      </c>
      <c r="E4055">
        <v>2027</v>
      </c>
      <c r="F4055">
        <v>0</v>
      </c>
      <c r="G4055">
        <v>0</v>
      </c>
      <c r="H4055" s="2" t="str">
        <f t="shared" si="63"/>
        <v>EG_PHWRER</v>
      </c>
    </row>
    <row r="4056" spans="1:8" x14ac:dyDescent="0.25">
      <c r="A4056" t="s">
        <v>17</v>
      </c>
      <c r="B4056" t="s">
        <v>6</v>
      </c>
      <c r="C4056" t="s">
        <v>10</v>
      </c>
      <c r="D4056" t="s">
        <v>376</v>
      </c>
      <c r="E4056">
        <v>2028</v>
      </c>
      <c r="F4056">
        <v>0</v>
      </c>
      <c r="G4056">
        <v>0</v>
      </c>
      <c r="H4056" s="2" t="str">
        <f t="shared" si="63"/>
        <v>EG_PHWRER</v>
      </c>
    </row>
    <row r="4057" spans="1:8" x14ac:dyDescent="0.25">
      <c r="A4057" t="s">
        <v>17</v>
      </c>
      <c r="B4057" t="s">
        <v>6</v>
      </c>
      <c r="C4057" t="s">
        <v>10</v>
      </c>
      <c r="D4057" t="s">
        <v>376</v>
      </c>
      <c r="E4057">
        <v>2029</v>
      </c>
      <c r="F4057">
        <v>0</v>
      </c>
      <c r="G4057">
        <v>0</v>
      </c>
      <c r="H4057" s="2" t="str">
        <f t="shared" si="63"/>
        <v>EG_PHWRER</v>
      </c>
    </row>
    <row r="4058" spans="1:8" x14ac:dyDescent="0.25">
      <c r="A4058" t="s">
        <v>17</v>
      </c>
      <c r="B4058" t="s">
        <v>6</v>
      </c>
      <c r="C4058" t="s">
        <v>10</v>
      </c>
      <c r="D4058" t="s">
        <v>376</v>
      </c>
      <c r="E4058">
        <v>2030</v>
      </c>
      <c r="F4058">
        <v>0</v>
      </c>
      <c r="G4058">
        <v>0</v>
      </c>
      <c r="H4058" s="2" t="str">
        <f t="shared" si="63"/>
        <v>EG_PHWRER</v>
      </c>
    </row>
    <row r="4059" spans="1:8" x14ac:dyDescent="0.25">
      <c r="A4059" t="s">
        <v>17</v>
      </c>
      <c r="B4059" t="s">
        <v>6</v>
      </c>
      <c r="C4059" t="s">
        <v>10</v>
      </c>
      <c r="D4059" t="s">
        <v>376</v>
      </c>
      <c r="E4059">
        <v>2031</v>
      </c>
      <c r="F4059">
        <v>0</v>
      </c>
      <c r="G4059">
        <v>0</v>
      </c>
      <c r="H4059" s="2" t="str">
        <f t="shared" si="63"/>
        <v>EG_PHWRER</v>
      </c>
    </row>
    <row r="4060" spans="1:8" x14ac:dyDescent="0.25">
      <c r="A4060" t="s">
        <v>17</v>
      </c>
      <c r="B4060" t="s">
        <v>6</v>
      </c>
      <c r="C4060" t="s">
        <v>10</v>
      </c>
      <c r="D4060" t="s">
        <v>376</v>
      </c>
      <c r="E4060">
        <v>2032</v>
      </c>
      <c r="F4060">
        <v>0</v>
      </c>
      <c r="G4060">
        <v>0</v>
      </c>
      <c r="H4060" s="2" t="str">
        <f t="shared" si="63"/>
        <v>EG_PHWRER</v>
      </c>
    </row>
    <row r="4061" spans="1:8" x14ac:dyDescent="0.25">
      <c r="A4061" t="s">
        <v>17</v>
      </c>
      <c r="B4061" t="s">
        <v>6</v>
      </c>
      <c r="C4061" t="s">
        <v>10</v>
      </c>
      <c r="D4061" t="s">
        <v>376</v>
      </c>
      <c r="E4061">
        <v>2033</v>
      </c>
      <c r="F4061">
        <v>0</v>
      </c>
      <c r="G4061">
        <v>0</v>
      </c>
      <c r="H4061" s="2" t="str">
        <f t="shared" si="63"/>
        <v>EG_PHWRER</v>
      </c>
    </row>
    <row r="4062" spans="1:8" x14ac:dyDescent="0.25">
      <c r="A4062" t="s">
        <v>17</v>
      </c>
      <c r="B4062" t="s">
        <v>6</v>
      </c>
      <c r="C4062" t="s">
        <v>10</v>
      </c>
      <c r="D4062" t="s">
        <v>376</v>
      </c>
      <c r="E4062">
        <v>2034</v>
      </c>
      <c r="F4062">
        <v>0</v>
      </c>
      <c r="G4062">
        <v>0</v>
      </c>
      <c r="H4062" s="2" t="str">
        <f t="shared" si="63"/>
        <v>EG_PHWRER</v>
      </c>
    </row>
    <row r="4063" spans="1:8" x14ac:dyDescent="0.25">
      <c r="A4063" t="s">
        <v>17</v>
      </c>
      <c r="B4063" t="s">
        <v>6</v>
      </c>
      <c r="C4063" t="s">
        <v>10</v>
      </c>
      <c r="D4063" t="s">
        <v>376</v>
      </c>
      <c r="E4063">
        <v>2035</v>
      </c>
      <c r="F4063">
        <v>0</v>
      </c>
      <c r="G4063">
        <v>0</v>
      </c>
      <c r="H4063" s="2" t="str">
        <f t="shared" si="63"/>
        <v>EG_PHWRER</v>
      </c>
    </row>
    <row r="4064" spans="1:8" x14ac:dyDescent="0.25">
      <c r="A4064" t="s">
        <v>17</v>
      </c>
      <c r="B4064" t="s">
        <v>6</v>
      </c>
      <c r="C4064" t="s">
        <v>10</v>
      </c>
      <c r="D4064" t="s">
        <v>376</v>
      </c>
      <c r="E4064">
        <v>2036</v>
      </c>
      <c r="F4064">
        <v>0</v>
      </c>
      <c r="G4064">
        <v>0</v>
      </c>
      <c r="H4064" s="2" t="str">
        <f t="shared" si="63"/>
        <v>EG_PHWRER</v>
      </c>
    </row>
    <row r="4065" spans="1:8" x14ac:dyDescent="0.25">
      <c r="A4065" t="s">
        <v>17</v>
      </c>
      <c r="B4065" t="s">
        <v>6</v>
      </c>
      <c r="C4065" t="s">
        <v>10</v>
      </c>
      <c r="D4065" t="s">
        <v>376</v>
      </c>
      <c r="E4065">
        <v>2037</v>
      </c>
      <c r="F4065">
        <v>0</v>
      </c>
      <c r="G4065">
        <v>0</v>
      </c>
      <c r="H4065" s="2" t="str">
        <f t="shared" si="63"/>
        <v>EG_PHWRER</v>
      </c>
    </row>
    <row r="4066" spans="1:8" x14ac:dyDescent="0.25">
      <c r="A4066" t="s">
        <v>17</v>
      </c>
      <c r="B4066" t="s">
        <v>6</v>
      </c>
      <c r="C4066" t="s">
        <v>10</v>
      </c>
      <c r="D4066" t="s">
        <v>376</v>
      </c>
      <c r="E4066">
        <v>2038</v>
      </c>
      <c r="F4066">
        <v>0</v>
      </c>
      <c r="G4066">
        <v>0</v>
      </c>
      <c r="H4066" s="2" t="str">
        <f t="shared" si="63"/>
        <v>EG_PHWRER</v>
      </c>
    </row>
    <row r="4067" spans="1:8" x14ac:dyDescent="0.25">
      <c r="A4067" t="s">
        <v>17</v>
      </c>
      <c r="B4067" t="s">
        <v>6</v>
      </c>
      <c r="C4067" t="s">
        <v>10</v>
      </c>
      <c r="D4067" t="s">
        <v>376</v>
      </c>
      <c r="E4067">
        <v>2039</v>
      </c>
      <c r="F4067">
        <v>0</v>
      </c>
      <c r="G4067">
        <v>0</v>
      </c>
      <c r="H4067" s="2" t="str">
        <f t="shared" si="63"/>
        <v>EG_PHWRER</v>
      </c>
    </row>
    <row r="4068" spans="1:8" x14ac:dyDescent="0.25">
      <c r="A4068" t="s">
        <v>17</v>
      </c>
      <c r="B4068" t="s">
        <v>6</v>
      </c>
      <c r="C4068" t="s">
        <v>10</v>
      </c>
      <c r="D4068" t="s">
        <v>376</v>
      </c>
      <c r="E4068">
        <v>2040</v>
      </c>
      <c r="F4068">
        <v>0</v>
      </c>
      <c r="G4068">
        <v>0</v>
      </c>
      <c r="H4068" s="2" t="str">
        <f t="shared" si="63"/>
        <v>EG_PHWRER</v>
      </c>
    </row>
    <row r="4069" spans="1:8" x14ac:dyDescent="0.25">
      <c r="A4069" t="s">
        <v>17</v>
      </c>
      <c r="B4069" t="s">
        <v>6</v>
      </c>
      <c r="C4069" t="s">
        <v>10</v>
      </c>
      <c r="D4069" t="s">
        <v>376</v>
      </c>
      <c r="E4069">
        <v>2041</v>
      </c>
      <c r="F4069">
        <v>0</v>
      </c>
      <c r="G4069">
        <v>0</v>
      </c>
      <c r="H4069" s="2" t="str">
        <f t="shared" si="63"/>
        <v>EG_PHWRER</v>
      </c>
    </row>
    <row r="4070" spans="1:8" x14ac:dyDescent="0.25">
      <c r="A4070" t="s">
        <v>17</v>
      </c>
      <c r="B4070" t="s">
        <v>6</v>
      </c>
      <c r="C4070" t="s">
        <v>10</v>
      </c>
      <c r="D4070" t="s">
        <v>375</v>
      </c>
      <c r="E4070">
        <v>2024</v>
      </c>
      <c r="F4070">
        <v>0</v>
      </c>
      <c r="G4070">
        <v>0</v>
      </c>
      <c r="H4070" s="2" t="str">
        <f t="shared" si="63"/>
        <v>EG_PHWRER</v>
      </c>
    </row>
    <row r="4071" spans="1:8" x14ac:dyDescent="0.25">
      <c r="A4071" t="s">
        <v>17</v>
      </c>
      <c r="B4071" t="s">
        <v>6</v>
      </c>
      <c r="C4071" t="s">
        <v>10</v>
      </c>
      <c r="D4071" t="s">
        <v>375</v>
      </c>
      <c r="E4071">
        <v>2025</v>
      </c>
      <c r="F4071">
        <v>0</v>
      </c>
      <c r="G4071">
        <v>0</v>
      </c>
      <c r="H4071" s="2" t="str">
        <f t="shared" si="63"/>
        <v>EG_PHWRER</v>
      </c>
    </row>
    <row r="4072" spans="1:8" x14ac:dyDescent="0.25">
      <c r="A4072" t="s">
        <v>17</v>
      </c>
      <c r="B4072" t="s">
        <v>6</v>
      </c>
      <c r="C4072" t="s">
        <v>10</v>
      </c>
      <c r="D4072" t="s">
        <v>375</v>
      </c>
      <c r="E4072">
        <v>2026</v>
      </c>
      <c r="F4072">
        <v>0</v>
      </c>
      <c r="G4072">
        <v>0</v>
      </c>
      <c r="H4072" s="2" t="str">
        <f t="shared" si="63"/>
        <v>EG_PHWRER</v>
      </c>
    </row>
    <row r="4073" spans="1:8" x14ac:dyDescent="0.25">
      <c r="A4073" t="s">
        <v>17</v>
      </c>
      <c r="B4073" t="s">
        <v>6</v>
      </c>
      <c r="C4073" t="s">
        <v>10</v>
      </c>
      <c r="D4073" t="s">
        <v>375</v>
      </c>
      <c r="E4073">
        <v>2027</v>
      </c>
      <c r="F4073">
        <v>0</v>
      </c>
      <c r="G4073">
        <v>0</v>
      </c>
      <c r="H4073" s="2" t="str">
        <f t="shared" si="63"/>
        <v>EG_PHWRER</v>
      </c>
    </row>
    <row r="4074" spans="1:8" x14ac:dyDescent="0.25">
      <c r="A4074" t="s">
        <v>17</v>
      </c>
      <c r="B4074" t="s">
        <v>6</v>
      </c>
      <c r="C4074" t="s">
        <v>10</v>
      </c>
      <c r="D4074" t="s">
        <v>375</v>
      </c>
      <c r="E4074">
        <v>2028</v>
      </c>
      <c r="F4074">
        <v>0</v>
      </c>
      <c r="G4074">
        <v>0</v>
      </c>
      <c r="H4074" s="2" t="str">
        <f t="shared" si="63"/>
        <v>EG_PHWRER</v>
      </c>
    </row>
    <row r="4075" spans="1:8" x14ac:dyDescent="0.25">
      <c r="A4075" t="s">
        <v>17</v>
      </c>
      <c r="B4075" t="s">
        <v>6</v>
      </c>
      <c r="C4075" t="s">
        <v>10</v>
      </c>
      <c r="D4075" t="s">
        <v>375</v>
      </c>
      <c r="E4075">
        <v>2029</v>
      </c>
      <c r="F4075">
        <v>0</v>
      </c>
      <c r="G4075">
        <v>0</v>
      </c>
      <c r="H4075" s="2" t="str">
        <f t="shared" si="63"/>
        <v>EG_PHWRER</v>
      </c>
    </row>
    <row r="4076" spans="1:8" x14ac:dyDescent="0.25">
      <c r="A4076" t="s">
        <v>17</v>
      </c>
      <c r="B4076" t="s">
        <v>6</v>
      </c>
      <c r="C4076" t="s">
        <v>10</v>
      </c>
      <c r="D4076" t="s">
        <v>375</v>
      </c>
      <c r="E4076">
        <v>2030</v>
      </c>
      <c r="F4076">
        <v>0</v>
      </c>
      <c r="G4076">
        <v>0</v>
      </c>
      <c r="H4076" s="2" t="str">
        <f t="shared" si="63"/>
        <v>EG_PHWRER</v>
      </c>
    </row>
    <row r="4077" spans="1:8" x14ac:dyDescent="0.25">
      <c r="A4077" t="s">
        <v>17</v>
      </c>
      <c r="B4077" t="s">
        <v>6</v>
      </c>
      <c r="C4077" t="s">
        <v>10</v>
      </c>
      <c r="D4077" t="s">
        <v>375</v>
      </c>
      <c r="E4077">
        <v>2031</v>
      </c>
      <c r="F4077">
        <v>0</v>
      </c>
      <c r="G4077">
        <v>0</v>
      </c>
      <c r="H4077" s="2" t="str">
        <f t="shared" si="63"/>
        <v>EG_PHWRER</v>
      </c>
    </row>
    <row r="4078" spans="1:8" x14ac:dyDescent="0.25">
      <c r="A4078" t="s">
        <v>17</v>
      </c>
      <c r="B4078" t="s">
        <v>6</v>
      </c>
      <c r="C4078" t="s">
        <v>10</v>
      </c>
      <c r="D4078" t="s">
        <v>375</v>
      </c>
      <c r="E4078">
        <v>2032</v>
      </c>
      <c r="F4078">
        <v>0</v>
      </c>
      <c r="G4078">
        <v>0</v>
      </c>
      <c r="H4078" s="2" t="str">
        <f t="shared" si="63"/>
        <v>EG_PHWRER</v>
      </c>
    </row>
    <row r="4079" spans="1:8" x14ac:dyDescent="0.25">
      <c r="A4079" t="s">
        <v>17</v>
      </c>
      <c r="B4079" t="s">
        <v>6</v>
      </c>
      <c r="C4079" t="s">
        <v>10</v>
      </c>
      <c r="D4079" t="s">
        <v>375</v>
      </c>
      <c r="E4079">
        <v>2033</v>
      </c>
      <c r="F4079">
        <v>0</v>
      </c>
      <c r="G4079">
        <v>0</v>
      </c>
      <c r="H4079" s="2" t="str">
        <f t="shared" si="63"/>
        <v>EG_PHWRER</v>
      </c>
    </row>
    <row r="4080" spans="1:8" x14ac:dyDescent="0.25">
      <c r="A4080" t="s">
        <v>17</v>
      </c>
      <c r="B4080" t="s">
        <v>6</v>
      </c>
      <c r="C4080" t="s">
        <v>10</v>
      </c>
      <c r="D4080" t="s">
        <v>375</v>
      </c>
      <c r="E4080">
        <v>2034</v>
      </c>
      <c r="F4080">
        <v>0</v>
      </c>
      <c r="G4080">
        <v>0</v>
      </c>
      <c r="H4080" s="2" t="str">
        <f t="shared" si="63"/>
        <v>EG_PHWRER</v>
      </c>
    </row>
    <row r="4081" spans="1:8" x14ac:dyDescent="0.25">
      <c r="A4081" t="s">
        <v>17</v>
      </c>
      <c r="B4081" t="s">
        <v>6</v>
      </c>
      <c r="C4081" t="s">
        <v>10</v>
      </c>
      <c r="D4081" t="s">
        <v>375</v>
      </c>
      <c r="E4081">
        <v>2035</v>
      </c>
      <c r="F4081">
        <v>0</v>
      </c>
      <c r="G4081">
        <v>0</v>
      </c>
      <c r="H4081" s="2" t="str">
        <f t="shared" si="63"/>
        <v>EG_PHWRER</v>
      </c>
    </row>
    <row r="4082" spans="1:8" x14ac:dyDescent="0.25">
      <c r="A4082" t="s">
        <v>17</v>
      </c>
      <c r="B4082" t="s">
        <v>6</v>
      </c>
      <c r="C4082" t="s">
        <v>10</v>
      </c>
      <c r="D4082" t="s">
        <v>375</v>
      </c>
      <c r="E4082">
        <v>2036</v>
      </c>
      <c r="F4082">
        <v>0</v>
      </c>
      <c r="G4082">
        <v>0</v>
      </c>
      <c r="H4082" s="2" t="str">
        <f t="shared" si="63"/>
        <v>EG_PHWRER</v>
      </c>
    </row>
    <row r="4083" spans="1:8" x14ac:dyDescent="0.25">
      <c r="A4083" t="s">
        <v>17</v>
      </c>
      <c r="B4083" t="s">
        <v>6</v>
      </c>
      <c r="C4083" t="s">
        <v>10</v>
      </c>
      <c r="D4083" t="s">
        <v>375</v>
      </c>
      <c r="E4083">
        <v>2037</v>
      </c>
      <c r="F4083">
        <v>0</v>
      </c>
      <c r="G4083">
        <v>0</v>
      </c>
      <c r="H4083" s="2" t="str">
        <f t="shared" si="63"/>
        <v>EG_PHWRER</v>
      </c>
    </row>
    <row r="4084" spans="1:8" x14ac:dyDescent="0.25">
      <c r="A4084" t="s">
        <v>17</v>
      </c>
      <c r="B4084" t="s">
        <v>6</v>
      </c>
      <c r="C4084" t="s">
        <v>10</v>
      </c>
      <c r="D4084" t="s">
        <v>375</v>
      </c>
      <c r="E4084">
        <v>2038</v>
      </c>
      <c r="F4084">
        <v>0</v>
      </c>
      <c r="G4084">
        <v>0</v>
      </c>
      <c r="H4084" s="2" t="str">
        <f t="shared" si="63"/>
        <v>EG_PHWRER</v>
      </c>
    </row>
    <row r="4085" spans="1:8" x14ac:dyDescent="0.25">
      <c r="A4085" t="s">
        <v>17</v>
      </c>
      <c r="B4085" t="s">
        <v>6</v>
      </c>
      <c r="C4085" t="s">
        <v>10</v>
      </c>
      <c r="D4085" t="s">
        <v>375</v>
      </c>
      <c r="E4085">
        <v>2039</v>
      </c>
      <c r="F4085">
        <v>0</v>
      </c>
      <c r="G4085">
        <v>0</v>
      </c>
      <c r="H4085" s="2" t="str">
        <f t="shared" si="63"/>
        <v>EG_PHWRER</v>
      </c>
    </row>
    <row r="4086" spans="1:8" x14ac:dyDescent="0.25">
      <c r="A4086" t="s">
        <v>17</v>
      </c>
      <c r="B4086" t="s">
        <v>6</v>
      </c>
      <c r="C4086" t="s">
        <v>10</v>
      </c>
      <c r="D4086" t="s">
        <v>375</v>
      </c>
      <c r="E4086">
        <v>2040</v>
      </c>
      <c r="F4086">
        <v>0</v>
      </c>
      <c r="G4086">
        <v>0</v>
      </c>
      <c r="H4086" s="2" t="str">
        <f t="shared" si="63"/>
        <v>EG_PHWRER</v>
      </c>
    </row>
    <row r="4087" spans="1:8" x14ac:dyDescent="0.25">
      <c r="A4087" t="s">
        <v>17</v>
      </c>
      <c r="B4087" t="s">
        <v>6</v>
      </c>
      <c r="C4087" t="s">
        <v>10</v>
      </c>
      <c r="D4087" t="s">
        <v>375</v>
      </c>
      <c r="E4087">
        <v>2041</v>
      </c>
      <c r="F4087">
        <v>0</v>
      </c>
      <c r="G4087">
        <v>0</v>
      </c>
      <c r="H4087" s="2" t="str">
        <f t="shared" si="63"/>
        <v>EG_PHWRER</v>
      </c>
    </row>
    <row r="4088" spans="1:8" x14ac:dyDescent="0.25">
      <c r="A4088" t="s">
        <v>17</v>
      </c>
      <c r="B4088" t="s">
        <v>6</v>
      </c>
      <c r="C4088" t="s">
        <v>10</v>
      </c>
      <c r="D4088" t="s">
        <v>374</v>
      </c>
      <c r="E4088">
        <v>2024</v>
      </c>
      <c r="F4088">
        <v>0</v>
      </c>
      <c r="G4088">
        <v>0</v>
      </c>
      <c r="H4088" s="2" t="str">
        <f t="shared" si="63"/>
        <v>EG_PHWRER</v>
      </c>
    </row>
    <row r="4089" spans="1:8" x14ac:dyDescent="0.25">
      <c r="A4089" t="s">
        <v>17</v>
      </c>
      <c r="B4089" t="s">
        <v>6</v>
      </c>
      <c r="C4089" t="s">
        <v>10</v>
      </c>
      <c r="D4089" t="s">
        <v>374</v>
      </c>
      <c r="E4089">
        <v>2025</v>
      </c>
      <c r="F4089">
        <v>0</v>
      </c>
      <c r="G4089">
        <v>0</v>
      </c>
      <c r="H4089" s="2" t="str">
        <f t="shared" si="63"/>
        <v>EG_PHWRER</v>
      </c>
    </row>
    <row r="4090" spans="1:8" x14ac:dyDescent="0.25">
      <c r="A4090" t="s">
        <v>17</v>
      </c>
      <c r="B4090" t="s">
        <v>6</v>
      </c>
      <c r="C4090" t="s">
        <v>10</v>
      </c>
      <c r="D4090" t="s">
        <v>374</v>
      </c>
      <c r="E4090">
        <v>2026</v>
      </c>
      <c r="F4090">
        <v>0</v>
      </c>
      <c r="G4090">
        <v>0</v>
      </c>
      <c r="H4090" s="2" t="str">
        <f t="shared" si="63"/>
        <v>EG_PHWRER</v>
      </c>
    </row>
    <row r="4091" spans="1:8" x14ac:dyDescent="0.25">
      <c r="A4091" t="s">
        <v>17</v>
      </c>
      <c r="B4091" t="s">
        <v>6</v>
      </c>
      <c r="C4091" t="s">
        <v>10</v>
      </c>
      <c r="D4091" t="s">
        <v>374</v>
      </c>
      <c r="E4091">
        <v>2027</v>
      </c>
      <c r="F4091">
        <v>0</v>
      </c>
      <c r="G4091">
        <v>0</v>
      </c>
      <c r="H4091" s="2" t="str">
        <f t="shared" si="63"/>
        <v>EG_PHWRER</v>
      </c>
    </row>
    <row r="4092" spans="1:8" x14ac:dyDescent="0.25">
      <c r="A4092" t="s">
        <v>17</v>
      </c>
      <c r="B4092" t="s">
        <v>6</v>
      </c>
      <c r="C4092" t="s">
        <v>10</v>
      </c>
      <c r="D4092" t="s">
        <v>374</v>
      </c>
      <c r="E4092">
        <v>2028</v>
      </c>
      <c r="F4092">
        <v>0</v>
      </c>
      <c r="G4092">
        <v>0</v>
      </c>
      <c r="H4092" s="2" t="str">
        <f t="shared" si="63"/>
        <v>EG_PHWRER</v>
      </c>
    </row>
    <row r="4093" spans="1:8" x14ac:dyDescent="0.25">
      <c r="A4093" t="s">
        <v>17</v>
      </c>
      <c r="B4093" t="s">
        <v>6</v>
      </c>
      <c r="C4093" t="s">
        <v>10</v>
      </c>
      <c r="D4093" t="s">
        <v>374</v>
      </c>
      <c r="E4093">
        <v>2029</v>
      </c>
      <c r="F4093">
        <v>0</v>
      </c>
      <c r="G4093">
        <v>0</v>
      </c>
      <c r="H4093" s="2" t="str">
        <f t="shared" si="63"/>
        <v>EG_PHWRER</v>
      </c>
    </row>
    <row r="4094" spans="1:8" x14ac:dyDescent="0.25">
      <c r="A4094" t="s">
        <v>17</v>
      </c>
      <c r="B4094" t="s">
        <v>6</v>
      </c>
      <c r="C4094" t="s">
        <v>10</v>
      </c>
      <c r="D4094" t="s">
        <v>374</v>
      </c>
      <c r="E4094">
        <v>2030</v>
      </c>
      <c r="F4094">
        <v>0</v>
      </c>
      <c r="G4094">
        <v>0</v>
      </c>
      <c r="H4094" s="2" t="str">
        <f t="shared" si="63"/>
        <v>EG_PHWRER</v>
      </c>
    </row>
    <row r="4095" spans="1:8" x14ac:dyDescent="0.25">
      <c r="A4095" t="s">
        <v>17</v>
      </c>
      <c r="B4095" t="s">
        <v>6</v>
      </c>
      <c r="C4095" t="s">
        <v>10</v>
      </c>
      <c r="D4095" t="s">
        <v>374</v>
      </c>
      <c r="E4095">
        <v>2031</v>
      </c>
      <c r="F4095">
        <v>0</v>
      </c>
      <c r="G4095">
        <v>0</v>
      </c>
      <c r="H4095" s="2" t="str">
        <f t="shared" si="63"/>
        <v>EG_PHWRER</v>
      </c>
    </row>
    <row r="4096" spans="1:8" x14ac:dyDescent="0.25">
      <c r="A4096" t="s">
        <v>17</v>
      </c>
      <c r="B4096" t="s">
        <v>6</v>
      </c>
      <c r="C4096" t="s">
        <v>10</v>
      </c>
      <c r="D4096" t="s">
        <v>374</v>
      </c>
      <c r="E4096">
        <v>2032</v>
      </c>
      <c r="F4096">
        <v>0</v>
      </c>
      <c r="G4096">
        <v>0</v>
      </c>
      <c r="H4096" s="2" t="str">
        <f t="shared" si="63"/>
        <v>EG_PHWRER</v>
      </c>
    </row>
    <row r="4097" spans="1:8" x14ac:dyDescent="0.25">
      <c r="A4097" t="s">
        <v>17</v>
      </c>
      <c r="B4097" t="s">
        <v>6</v>
      </c>
      <c r="C4097" t="s">
        <v>10</v>
      </c>
      <c r="D4097" t="s">
        <v>374</v>
      </c>
      <c r="E4097">
        <v>2033</v>
      </c>
      <c r="F4097">
        <v>0</v>
      </c>
      <c r="G4097">
        <v>0</v>
      </c>
      <c r="H4097" s="2" t="str">
        <f t="shared" si="63"/>
        <v>EG_PHWRER</v>
      </c>
    </row>
    <row r="4098" spans="1:8" x14ac:dyDescent="0.25">
      <c r="A4098" t="s">
        <v>17</v>
      </c>
      <c r="B4098" t="s">
        <v>6</v>
      </c>
      <c r="C4098" t="s">
        <v>10</v>
      </c>
      <c r="D4098" t="s">
        <v>374</v>
      </c>
      <c r="E4098">
        <v>2034</v>
      </c>
      <c r="F4098">
        <v>0</v>
      </c>
      <c r="G4098">
        <v>0</v>
      </c>
      <c r="H4098" s="2" t="str">
        <f t="shared" si="63"/>
        <v>EG_PHWRER</v>
      </c>
    </row>
    <row r="4099" spans="1:8" x14ac:dyDescent="0.25">
      <c r="A4099" t="s">
        <v>17</v>
      </c>
      <c r="B4099" t="s">
        <v>6</v>
      </c>
      <c r="C4099" t="s">
        <v>10</v>
      </c>
      <c r="D4099" t="s">
        <v>374</v>
      </c>
      <c r="E4099">
        <v>2035</v>
      </c>
      <c r="F4099">
        <v>0</v>
      </c>
      <c r="G4099">
        <v>0</v>
      </c>
      <c r="H4099" s="2" t="str">
        <f t="shared" ref="H4099:H4162" si="64">_xlfn.CONCAT(A4099,C4099)</f>
        <v>EG_PHWRER</v>
      </c>
    </row>
    <row r="4100" spans="1:8" x14ac:dyDescent="0.25">
      <c r="A4100" t="s">
        <v>17</v>
      </c>
      <c r="B4100" t="s">
        <v>6</v>
      </c>
      <c r="C4100" t="s">
        <v>10</v>
      </c>
      <c r="D4100" t="s">
        <v>374</v>
      </c>
      <c r="E4100">
        <v>2036</v>
      </c>
      <c r="F4100">
        <v>0</v>
      </c>
      <c r="G4100">
        <v>0</v>
      </c>
      <c r="H4100" s="2" t="str">
        <f t="shared" si="64"/>
        <v>EG_PHWRER</v>
      </c>
    </row>
    <row r="4101" spans="1:8" x14ac:dyDescent="0.25">
      <c r="A4101" t="s">
        <v>17</v>
      </c>
      <c r="B4101" t="s">
        <v>6</v>
      </c>
      <c r="C4101" t="s">
        <v>10</v>
      </c>
      <c r="D4101" t="s">
        <v>374</v>
      </c>
      <c r="E4101">
        <v>2037</v>
      </c>
      <c r="F4101">
        <v>0</v>
      </c>
      <c r="G4101">
        <v>0</v>
      </c>
      <c r="H4101" s="2" t="str">
        <f t="shared" si="64"/>
        <v>EG_PHWRER</v>
      </c>
    </row>
    <row r="4102" spans="1:8" x14ac:dyDescent="0.25">
      <c r="A4102" t="s">
        <v>17</v>
      </c>
      <c r="B4102" t="s">
        <v>6</v>
      </c>
      <c r="C4102" t="s">
        <v>10</v>
      </c>
      <c r="D4102" t="s">
        <v>374</v>
      </c>
      <c r="E4102">
        <v>2038</v>
      </c>
      <c r="F4102">
        <v>0</v>
      </c>
      <c r="G4102">
        <v>0</v>
      </c>
      <c r="H4102" s="2" t="str">
        <f t="shared" si="64"/>
        <v>EG_PHWRER</v>
      </c>
    </row>
    <row r="4103" spans="1:8" x14ac:dyDescent="0.25">
      <c r="A4103" t="s">
        <v>17</v>
      </c>
      <c r="B4103" t="s">
        <v>6</v>
      </c>
      <c r="C4103" t="s">
        <v>10</v>
      </c>
      <c r="D4103" t="s">
        <v>374</v>
      </c>
      <c r="E4103">
        <v>2039</v>
      </c>
      <c r="F4103">
        <v>0</v>
      </c>
      <c r="G4103">
        <v>0</v>
      </c>
      <c r="H4103" s="2" t="str">
        <f t="shared" si="64"/>
        <v>EG_PHWRER</v>
      </c>
    </row>
    <row r="4104" spans="1:8" x14ac:dyDescent="0.25">
      <c r="A4104" t="s">
        <v>17</v>
      </c>
      <c r="B4104" t="s">
        <v>6</v>
      </c>
      <c r="C4104" t="s">
        <v>10</v>
      </c>
      <c r="D4104" t="s">
        <v>374</v>
      </c>
      <c r="E4104">
        <v>2040</v>
      </c>
      <c r="F4104">
        <v>0</v>
      </c>
      <c r="G4104">
        <v>0</v>
      </c>
      <c r="H4104" s="2" t="str">
        <f t="shared" si="64"/>
        <v>EG_PHWRER</v>
      </c>
    </row>
    <row r="4105" spans="1:8" x14ac:dyDescent="0.25">
      <c r="A4105" t="s">
        <v>17</v>
      </c>
      <c r="B4105" t="s">
        <v>6</v>
      </c>
      <c r="C4105" t="s">
        <v>10</v>
      </c>
      <c r="D4105" t="s">
        <v>374</v>
      </c>
      <c r="E4105">
        <v>2041</v>
      </c>
      <c r="F4105">
        <v>0</v>
      </c>
      <c r="G4105">
        <v>0</v>
      </c>
      <c r="H4105" s="2" t="str">
        <f t="shared" si="64"/>
        <v>EG_PHWRER</v>
      </c>
    </row>
    <row r="4106" spans="1:8" x14ac:dyDescent="0.25">
      <c r="A4106" t="s">
        <v>17</v>
      </c>
      <c r="B4106" t="s">
        <v>6</v>
      </c>
      <c r="C4106" t="s">
        <v>10</v>
      </c>
      <c r="D4106" t="s">
        <v>373</v>
      </c>
      <c r="E4106">
        <v>2024</v>
      </c>
      <c r="F4106">
        <v>0</v>
      </c>
      <c r="G4106">
        <v>0</v>
      </c>
      <c r="H4106" s="2" t="str">
        <f t="shared" si="64"/>
        <v>EG_PHWRER</v>
      </c>
    </row>
    <row r="4107" spans="1:8" x14ac:dyDescent="0.25">
      <c r="A4107" t="s">
        <v>17</v>
      </c>
      <c r="B4107" t="s">
        <v>6</v>
      </c>
      <c r="C4107" t="s">
        <v>10</v>
      </c>
      <c r="D4107" t="s">
        <v>373</v>
      </c>
      <c r="E4107">
        <v>2025</v>
      </c>
      <c r="F4107">
        <v>0</v>
      </c>
      <c r="G4107">
        <v>0</v>
      </c>
      <c r="H4107" s="2" t="str">
        <f t="shared" si="64"/>
        <v>EG_PHWRER</v>
      </c>
    </row>
    <row r="4108" spans="1:8" x14ac:dyDescent="0.25">
      <c r="A4108" t="s">
        <v>17</v>
      </c>
      <c r="B4108" t="s">
        <v>6</v>
      </c>
      <c r="C4108" t="s">
        <v>10</v>
      </c>
      <c r="D4108" t="s">
        <v>373</v>
      </c>
      <c r="E4108">
        <v>2026</v>
      </c>
      <c r="F4108">
        <v>0</v>
      </c>
      <c r="G4108">
        <v>0</v>
      </c>
      <c r="H4108" s="2" t="str">
        <f t="shared" si="64"/>
        <v>EG_PHWRER</v>
      </c>
    </row>
    <row r="4109" spans="1:8" x14ac:dyDescent="0.25">
      <c r="A4109" t="s">
        <v>17</v>
      </c>
      <c r="B4109" t="s">
        <v>6</v>
      </c>
      <c r="C4109" t="s">
        <v>10</v>
      </c>
      <c r="D4109" t="s">
        <v>373</v>
      </c>
      <c r="E4109">
        <v>2027</v>
      </c>
      <c r="F4109">
        <v>0</v>
      </c>
      <c r="G4109">
        <v>0</v>
      </c>
      <c r="H4109" s="2" t="str">
        <f t="shared" si="64"/>
        <v>EG_PHWRER</v>
      </c>
    </row>
    <row r="4110" spans="1:8" x14ac:dyDescent="0.25">
      <c r="A4110" t="s">
        <v>17</v>
      </c>
      <c r="B4110" t="s">
        <v>6</v>
      </c>
      <c r="C4110" t="s">
        <v>10</v>
      </c>
      <c r="D4110" t="s">
        <v>373</v>
      </c>
      <c r="E4110">
        <v>2028</v>
      </c>
      <c r="F4110">
        <v>0</v>
      </c>
      <c r="G4110">
        <v>0</v>
      </c>
      <c r="H4110" s="2" t="str">
        <f t="shared" si="64"/>
        <v>EG_PHWRER</v>
      </c>
    </row>
    <row r="4111" spans="1:8" x14ac:dyDescent="0.25">
      <c r="A4111" t="s">
        <v>17</v>
      </c>
      <c r="B4111" t="s">
        <v>6</v>
      </c>
      <c r="C4111" t="s">
        <v>10</v>
      </c>
      <c r="D4111" t="s">
        <v>373</v>
      </c>
      <c r="E4111">
        <v>2029</v>
      </c>
      <c r="F4111">
        <v>0</v>
      </c>
      <c r="G4111">
        <v>0</v>
      </c>
      <c r="H4111" s="2" t="str">
        <f t="shared" si="64"/>
        <v>EG_PHWRER</v>
      </c>
    </row>
    <row r="4112" spans="1:8" x14ac:dyDescent="0.25">
      <c r="A4112" t="s">
        <v>17</v>
      </c>
      <c r="B4112" t="s">
        <v>6</v>
      </c>
      <c r="C4112" t="s">
        <v>10</v>
      </c>
      <c r="D4112" t="s">
        <v>373</v>
      </c>
      <c r="E4112">
        <v>2030</v>
      </c>
      <c r="F4112">
        <v>0</v>
      </c>
      <c r="G4112">
        <v>0</v>
      </c>
      <c r="H4112" s="2" t="str">
        <f t="shared" si="64"/>
        <v>EG_PHWRER</v>
      </c>
    </row>
    <row r="4113" spans="1:8" x14ac:dyDescent="0.25">
      <c r="A4113" t="s">
        <v>17</v>
      </c>
      <c r="B4113" t="s">
        <v>6</v>
      </c>
      <c r="C4113" t="s">
        <v>10</v>
      </c>
      <c r="D4113" t="s">
        <v>373</v>
      </c>
      <c r="E4113">
        <v>2031</v>
      </c>
      <c r="F4113">
        <v>0</v>
      </c>
      <c r="G4113">
        <v>0</v>
      </c>
      <c r="H4113" s="2" t="str">
        <f t="shared" si="64"/>
        <v>EG_PHWRER</v>
      </c>
    </row>
    <row r="4114" spans="1:8" x14ac:dyDescent="0.25">
      <c r="A4114" t="s">
        <v>17</v>
      </c>
      <c r="B4114" t="s">
        <v>6</v>
      </c>
      <c r="C4114" t="s">
        <v>10</v>
      </c>
      <c r="D4114" t="s">
        <v>373</v>
      </c>
      <c r="E4114">
        <v>2032</v>
      </c>
      <c r="F4114">
        <v>0</v>
      </c>
      <c r="G4114">
        <v>0</v>
      </c>
      <c r="H4114" s="2" t="str">
        <f t="shared" si="64"/>
        <v>EG_PHWRER</v>
      </c>
    </row>
    <row r="4115" spans="1:8" x14ac:dyDescent="0.25">
      <c r="A4115" t="s">
        <v>17</v>
      </c>
      <c r="B4115" t="s">
        <v>6</v>
      </c>
      <c r="C4115" t="s">
        <v>10</v>
      </c>
      <c r="D4115" t="s">
        <v>373</v>
      </c>
      <c r="E4115">
        <v>2033</v>
      </c>
      <c r="F4115">
        <v>0</v>
      </c>
      <c r="G4115">
        <v>0</v>
      </c>
      <c r="H4115" s="2" t="str">
        <f t="shared" si="64"/>
        <v>EG_PHWRER</v>
      </c>
    </row>
    <row r="4116" spans="1:8" x14ac:dyDescent="0.25">
      <c r="A4116" t="s">
        <v>17</v>
      </c>
      <c r="B4116" t="s">
        <v>6</v>
      </c>
      <c r="C4116" t="s">
        <v>10</v>
      </c>
      <c r="D4116" t="s">
        <v>373</v>
      </c>
      <c r="E4116">
        <v>2034</v>
      </c>
      <c r="F4116">
        <v>0</v>
      </c>
      <c r="G4116">
        <v>0</v>
      </c>
      <c r="H4116" s="2" t="str">
        <f t="shared" si="64"/>
        <v>EG_PHWRER</v>
      </c>
    </row>
    <row r="4117" spans="1:8" x14ac:dyDescent="0.25">
      <c r="A4117" t="s">
        <v>17</v>
      </c>
      <c r="B4117" t="s">
        <v>6</v>
      </c>
      <c r="C4117" t="s">
        <v>10</v>
      </c>
      <c r="D4117" t="s">
        <v>373</v>
      </c>
      <c r="E4117">
        <v>2035</v>
      </c>
      <c r="F4117">
        <v>0</v>
      </c>
      <c r="G4117">
        <v>0</v>
      </c>
      <c r="H4117" s="2" t="str">
        <f t="shared" si="64"/>
        <v>EG_PHWRER</v>
      </c>
    </row>
    <row r="4118" spans="1:8" x14ac:dyDescent="0.25">
      <c r="A4118" t="s">
        <v>17</v>
      </c>
      <c r="B4118" t="s">
        <v>6</v>
      </c>
      <c r="C4118" t="s">
        <v>10</v>
      </c>
      <c r="D4118" t="s">
        <v>373</v>
      </c>
      <c r="E4118">
        <v>2036</v>
      </c>
      <c r="F4118">
        <v>0</v>
      </c>
      <c r="G4118">
        <v>0</v>
      </c>
      <c r="H4118" s="2" t="str">
        <f t="shared" si="64"/>
        <v>EG_PHWRER</v>
      </c>
    </row>
    <row r="4119" spans="1:8" x14ac:dyDescent="0.25">
      <c r="A4119" t="s">
        <v>17</v>
      </c>
      <c r="B4119" t="s">
        <v>6</v>
      </c>
      <c r="C4119" t="s">
        <v>10</v>
      </c>
      <c r="D4119" t="s">
        <v>373</v>
      </c>
      <c r="E4119">
        <v>2037</v>
      </c>
      <c r="F4119">
        <v>0</v>
      </c>
      <c r="G4119">
        <v>0</v>
      </c>
      <c r="H4119" s="2" t="str">
        <f t="shared" si="64"/>
        <v>EG_PHWRER</v>
      </c>
    </row>
    <row r="4120" spans="1:8" x14ac:dyDescent="0.25">
      <c r="A4120" t="s">
        <v>17</v>
      </c>
      <c r="B4120" t="s">
        <v>6</v>
      </c>
      <c r="C4120" t="s">
        <v>10</v>
      </c>
      <c r="D4120" t="s">
        <v>373</v>
      </c>
      <c r="E4120">
        <v>2038</v>
      </c>
      <c r="F4120">
        <v>0</v>
      </c>
      <c r="G4120">
        <v>0</v>
      </c>
      <c r="H4120" s="2" t="str">
        <f t="shared" si="64"/>
        <v>EG_PHWRER</v>
      </c>
    </row>
    <row r="4121" spans="1:8" x14ac:dyDescent="0.25">
      <c r="A4121" t="s">
        <v>17</v>
      </c>
      <c r="B4121" t="s">
        <v>6</v>
      </c>
      <c r="C4121" t="s">
        <v>10</v>
      </c>
      <c r="D4121" t="s">
        <v>373</v>
      </c>
      <c r="E4121">
        <v>2039</v>
      </c>
      <c r="F4121">
        <v>0</v>
      </c>
      <c r="G4121">
        <v>0</v>
      </c>
      <c r="H4121" s="2" t="str">
        <f t="shared" si="64"/>
        <v>EG_PHWRER</v>
      </c>
    </row>
    <row r="4122" spans="1:8" x14ac:dyDescent="0.25">
      <c r="A4122" t="s">
        <v>17</v>
      </c>
      <c r="B4122" t="s">
        <v>6</v>
      </c>
      <c r="C4122" t="s">
        <v>10</v>
      </c>
      <c r="D4122" t="s">
        <v>373</v>
      </c>
      <c r="E4122">
        <v>2040</v>
      </c>
      <c r="F4122">
        <v>0</v>
      </c>
      <c r="G4122">
        <v>0</v>
      </c>
      <c r="H4122" s="2" t="str">
        <f t="shared" si="64"/>
        <v>EG_PHWRER</v>
      </c>
    </row>
    <row r="4123" spans="1:8" x14ac:dyDescent="0.25">
      <c r="A4123" t="s">
        <v>17</v>
      </c>
      <c r="B4123" t="s">
        <v>6</v>
      </c>
      <c r="C4123" t="s">
        <v>10</v>
      </c>
      <c r="D4123" t="s">
        <v>373</v>
      </c>
      <c r="E4123">
        <v>2041</v>
      </c>
      <c r="F4123">
        <v>0</v>
      </c>
      <c r="G4123">
        <v>0</v>
      </c>
      <c r="H4123" s="2" t="str">
        <f t="shared" si="64"/>
        <v>EG_PHWRER</v>
      </c>
    </row>
    <row r="4124" spans="1:8" x14ac:dyDescent="0.25">
      <c r="A4124" t="s">
        <v>17</v>
      </c>
      <c r="B4124" t="s">
        <v>6</v>
      </c>
      <c r="C4124" t="s">
        <v>11</v>
      </c>
      <c r="D4124" t="s">
        <v>371</v>
      </c>
      <c r="E4124">
        <v>2024</v>
      </c>
      <c r="F4124">
        <v>0</v>
      </c>
      <c r="G4124">
        <v>0</v>
      </c>
      <c r="H4124" s="2" t="str">
        <f t="shared" si="64"/>
        <v>EG_PHWRWR</v>
      </c>
    </row>
    <row r="4125" spans="1:8" x14ac:dyDescent="0.25">
      <c r="A4125" t="s">
        <v>17</v>
      </c>
      <c r="B4125" t="s">
        <v>6</v>
      </c>
      <c r="C4125" t="s">
        <v>11</v>
      </c>
      <c r="D4125" t="s">
        <v>371</v>
      </c>
      <c r="E4125">
        <v>2025</v>
      </c>
      <c r="F4125">
        <v>0</v>
      </c>
      <c r="G4125">
        <v>0</v>
      </c>
      <c r="H4125" s="2" t="str">
        <f t="shared" si="64"/>
        <v>EG_PHWRWR</v>
      </c>
    </row>
    <row r="4126" spans="1:8" x14ac:dyDescent="0.25">
      <c r="A4126" t="s">
        <v>17</v>
      </c>
      <c r="B4126" t="s">
        <v>6</v>
      </c>
      <c r="C4126" t="s">
        <v>11</v>
      </c>
      <c r="D4126" t="s">
        <v>371</v>
      </c>
      <c r="E4126">
        <v>2026</v>
      </c>
      <c r="F4126">
        <v>0</v>
      </c>
      <c r="G4126">
        <v>0</v>
      </c>
      <c r="H4126" s="2" t="str">
        <f t="shared" si="64"/>
        <v>EG_PHWRWR</v>
      </c>
    </row>
    <row r="4127" spans="1:8" x14ac:dyDescent="0.25">
      <c r="A4127" t="s">
        <v>17</v>
      </c>
      <c r="B4127" t="s">
        <v>6</v>
      </c>
      <c r="C4127" t="s">
        <v>11</v>
      </c>
      <c r="D4127" t="s">
        <v>371</v>
      </c>
      <c r="E4127">
        <v>2027</v>
      </c>
      <c r="F4127">
        <v>0</v>
      </c>
      <c r="G4127">
        <v>0</v>
      </c>
      <c r="H4127" s="2" t="str">
        <f t="shared" si="64"/>
        <v>EG_PHWRWR</v>
      </c>
    </row>
    <row r="4128" spans="1:8" x14ac:dyDescent="0.25">
      <c r="A4128" t="s">
        <v>17</v>
      </c>
      <c r="B4128" t="s">
        <v>6</v>
      </c>
      <c r="C4128" t="s">
        <v>11</v>
      </c>
      <c r="D4128" t="s">
        <v>371</v>
      </c>
      <c r="E4128">
        <v>2028</v>
      </c>
      <c r="F4128">
        <v>0</v>
      </c>
      <c r="G4128">
        <v>0</v>
      </c>
      <c r="H4128" s="2" t="str">
        <f t="shared" si="64"/>
        <v>EG_PHWRWR</v>
      </c>
    </row>
    <row r="4129" spans="1:8" x14ac:dyDescent="0.25">
      <c r="A4129" t="s">
        <v>17</v>
      </c>
      <c r="B4129" t="s">
        <v>6</v>
      </c>
      <c r="C4129" t="s">
        <v>11</v>
      </c>
      <c r="D4129" t="s">
        <v>371</v>
      </c>
      <c r="E4129">
        <v>2029</v>
      </c>
      <c r="F4129">
        <v>0</v>
      </c>
      <c r="G4129">
        <v>0</v>
      </c>
      <c r="H4129" s="2" t="str">
        <f t="shared" si="64"/>
        <v>EG_PHWRWR</v>
      </c>
    </row>
    <row r="4130" spans="1:8" x14ac:dyDescent="0.25">
      <c r="A4130" t="s">
        <v>17</v>
      </c>
      <c r="B4130" t="s">
        <v>6</v>
      </c>
      <c r="C4130" t="s">
        <v>11</v>
      </c>
      <c r="D4130" t="s">
        <v>371</v>
      </c>
      <c r="E4130">
        <v>2030</v>
      </c>
      <c r="F4130">
        <v>0</v>
      </c>
      <c r="G4130">
        <v>0</v>
      </c>
      <c r="H4130" s="2" t="str">
        <f t="shared" si="64"/>
        <v>EG_PHWRWR</v>
      </c>
    </row>
    <row r="4131" spans="1:8" x14ac:dyDescent="0.25">
      <c r="A4131" t="s">
        <v>17</v>
      </c>
      <c r="B4131" t="s">
        <v>6</v>
      </c>
      <c r="C4131" t="s">
        <v>11</v>
      </c>
      <c r="D4131" t="s">
        <v>371</v>
      </c>
      <c r="E4131">
        <v>2031</v>
      </c>
      <c r="F4131">
        <v>0</v>
      </c>
      <c r="G4131">
        <v>0</v>
      </c>
      <c r="H4131" s="2" t="str">
        <f t="shared" si="64"/>
        <v>EG_PHWRWR</v>
      </c>
    </row>
    <row r="4132" spans="1:8" x14ac:dyDescent="0.25">
      <c r="A4132" t="s">
        <v>17</v>
      </c>
      <c r="B4132" t="s">
        <v>6</v>
      </c>
      <c r="C4132" t="s">
        <v>11</v>
      </c>
      <c r="D4132" t="s">
        <v>371</v>
      </c>
      <c r="E4132">
        <v>2032</v>
      </c>
      <c r="F4132">
        <v>0</v>
      </c>
      <c r="G4132">
        <v>0</v>
      </c>
      <c r="H4132" s="2" t="str">
        <f t="shared" si="64"/>
        <v>EG_PHWRWR</v>
      </c>
    </row>
    <row r="4133" spans="1:8" x14ac:dyDescent="0.25">
      <c r="A4133" t="s">
        <v>17</v>
      </c>
      <c r="B4133" t="s">
        <v>6</v>
      </c>
      <c r="C4133" t="s">
        <v>11</v>
      </c>
      <c r="D4133" t="s">
        <v>371</v>
      </c>
      <c r="E4133">
        <v>2033</v>
      </c>
      <c r="F4133">
        <v>0</v>
      </c>
      <c r="G4133">
        <v>0</v>
      </c>
      <c r="H4133" s="2" t="str">
        <f t="shared" si="64"/>
        <v>EG_PHWRWR</v>
      </c>
    </row>
    <row r="4134" spans="1:8" x14ac:dyDescent="0.25">
      <c r="A4134" t="s">
        <v>17</v>
      </c>
      <c r="B4134" t="s">
        <v>6</v>
      </c>
      <c r="C4134" t="s">
        <v>11</v>
      </c>
      <c r="D4134" t="s">
        <v>371</v>
      </c>
      <c r="E4134">
        <v>2034</v>
      </c>
      <c r="F4134">
        <v>0</v>
      </c>
      <c r="G4134">
        <v>1.9E-2</v>
      </c>
      <c r="H4134" s="2" t="str">
        <f t="shared" si="64"/>
        <v>EG_PHWRWR</v>
      </c>
    </row>
    <row r="4135" spans="1:8" x14ac:dyDescent="0.25">
      <c r="A4135" t="s">
        <v>17</v>
      </c>
      <c r="B4135" t="s">
        <v>6</v>
      </c>
      <c r="C4135" t="s">
        <v>11</v>
      </c>
      <c r="D4135" t="s">
        <v>371</v>
      </c>
      <c r="E4135">
        <v>2035</v>
      </c>
      <c r="F4135">
        <v>0</v>
      </c>
      <c r="G4135">
        <v>1.9E-2</v>
      </c>
      <c r="H4135" s="2" t="str">
        <f t="shared" si="64"/>
        <v>EG_PHWRWR</v>
      </c>
    </row>
    <row r="4136" spans="1:8" x14ac:dyDescent="0.25">
      <c r="A4136" t="s">
        <v>17</v>
      </c>
      <c r="B4136" t="s">
        <v>6</v>
      </c>
      <c r="C4136" t="s">
        <v>11</v>
      </c>
      <c r="D4136" t="s">
        <v>371</v>
      </c>
      <c r="E4136">
        <v>2036</v>
      </c>
      <c r="F4136">
        <v>0</v>
      </c>
      <c r="G4136">
        <v>1.9E-2</v>
      </c>
      <c r="H4136" s="2" t="str">
        <f t="shared" si="64"/>
        <v>EG_PHWRWR</v>
      </c>
    </row>
    <row r="4137" spans="1:8" x14ac:dyDescent="0.25">
      <c r="A4137" t="s">
        <v>17</v>
      </c>
      <c r="B4137" t="s">
        <v>6</v>
      </c>
      <c r="C4137" t="s">
        <v>11</v>
      </c>
      <c r="D4137" t="s">
        <v>371</v>
      </c>
      <c r="E4137">
        <v>2037</v>
      </c>
      <c r="F4137">
        <v>0</v>
      </c>
      <c r="G4137">
        <v>1.9E-2</v>
      </c>
      <c r="H4137" s="2" t="str">
        <f t="shared" si="64"/>
        <v>EG_PHWRWR</v>
      </c>
    </row>
    <row r="4138" spans="1:8" x14ac:dyDescent="0.25">
      <c r="A4138" t="s">
        <v>17</v>
      </c>
      <c r="B4138" t="s">
        <v>6</v>
      </c>
      <c r="C4138" t="s">
        <v>11</v>
      </c>
      <c r="D4138" t="s">
        <v>371</v>
      </c>
      <c r="E4138">
        <v>2038</v>
      </c>
      <c r="F4138">
        <v>0</v>
      </c>
      <c r="G4138">
        <v>1.9E-2</v>
      </c>
      <c r="H4138" s="2" t="str">
        <f t="shared" si="64"/>
        <v>EG_PHWRWR</v>
      </c>
    </row>
    <row r="4139" spans="1:8" x14ac:dyDescent="0.25">
      <c r="A4139" t="s">
        <v>17</v>
      </c>
      <c r="B4139" t="s">
        <v>6</v>
      </c>
      <c r="C4139" t="s">
        <v>11</v>
      </c>
      <c r="D4139" t="s">
        <v>371</v>
      </c>
      <c r="E4139">
        <v>2039</v>
      </c>
      <c r="F4139">
        <v>0</v>
      </c>
      <c r="G4139">
        <v>1.9E-2</v>
      </c>
      <c r="H4139" s="2" t="str">
        <f t="shared" si="64"/>
        <v>EG_PHWRWR</v>
      </c>
    </row>
    <row r="4140" spans="1:8" x14ac:dyDescent="0.25">
      <c r="A4140" t="s">
        <v>17</v>
      </c>
      <c r="B4140" t="s">
        <v>6</v>
      </c>
      <c r="C4140" t="s">
        <v>11</v>
      </c>
      <c r="D4140" t="s">
        <v>371</v>
      </c>
      <c r="E4140">
        <v>2040</v>
      </c>
      <c r="F4140">
        <v>0</v>
      </c>
      <c r="G4140">
        <v>1.9E-2</v>
      </c>
      <c r="H4140" s="2" t="str">
        <f t="shared" si="64"/>
        <v>EG_PHWRWR</v>
      </c>
    </row>
    <row r="4141" spans="1:8" x14ac:dyDescent="0.25">
      <c r="A4141" t="s">
        <v>17</v>
      </c>
      <c r="B4141" t="s">
        <v>6</v>
      </c>
      <c r="C4141" t="s">
        <v>11</v>
      </c>
      <c r="D4141" t="s">
        <v>371</v>
      </c>
      <c r="E4141">
        <v>2041</v>
      </c>
      <c r="F4141">
        <v>0</v>
      </c>
      <c r="G4141">
        <v>1.9E-2</v>
      </c>
      <c r="H4141" s="2" t="str">
        <f t="shared" si="64"/>
        <v>EG_PHWRWR</v>
      </c>
    </row>
    <row r="4142" spans="1:8" x14ac:dyDescent="0.25">
      <c r="A4142" t="s">
        <v>17</v>
      </c>
      <c r="B4142" t="s">
        <v>6</v>
      </c>
      <c r="C4142" t="s">
        <v>11</v>
      </c>
      <c r="D4142" t="s">
        <v>370</v>
      </c>
      <c r="E4142">
        <v>2024</v>
      </c>
      <c r="F4142">
        <v>1.4</v>
      </c>
      <c r="G4142">
        <v>1.4</v>
      </c>
      <c r="H4142" s="2" t="str">
        <f t="shared" si="64"/>
        <v>EG_PHWRWR</v>
      </c>
    </row>
    <row r="4143" spans="1:8" x14ac:dyDescent="0.25">
      <c r="A4143" t="s">
        <v>17</v>
      </c>
      <c r="B4143" t="s">
        <v>6</v>
      </c>
      <c r="C4143" t="s">
        <v>11</v>
      </c>
      <c r="D4143" t="s">
        <v>370</v>
      </c>
      <c r="E4143">
        <v>2025</v>
      </c>
      <c r="F4143">
        <v>0</v>
      </c>
      <c r="G4143">
        <v>0</v>
      </c>
      <c r="H4143" s="2" t="str">
        <f t="shared" si="64"/>
        <v>EG_PHWRWR</v>
      </c>
    </row>
    <row r="4144" spans="1:8" x14ac:dyDescent="0.25">
      <c r="A4144" t="s">
        <v>17</v>
      </c>
      <c r="B4144" t="s">
        <v>6</v>
      </c>
      <c r="C4144" t="s">
        <v>11</v>
      </c>
      <c r="D4144" t="s">
        <v>370</v>
      </c>
      <c r="E4144">
        <v>2026</v>
      </c>
      <c r="F4144">
        <v>0</v>
      </c>
      <c r="G4144">
        <v>0</v>
      </c>
      <c r="H4144" s="2" t="str">
        <f t="shared" si="64"/>
        <v>EG_PHWRWR</v>
      </c>
    </row>
    <row r="4145" spans="1:8" x14ac:dyDescent="0.25">
      <c r="A4145" t="s">
        <v>17</v>
      </c>
      <c r="B4145" t="s">
        <v>6</v>
      </c>
      <c r="C4145" t="s">
        <v>11</v>
      </c>
      <c r="D4145" t="s">
        <v>370</v>
      </c>
      <c r="E4145">
        <v>2027</v>
      </c>
      <c r="F4145">
        <v>0</v>
      </c>
      <c r="G4145">
        <v>0</v>
      </c>
      <c r="H4145" s="2" t="str">
        <f t="shared" si="64"/>
        <v>EG_PHWRWR</v>
      </c>
    </row>
    <row r="4146" spans="1:8" x14ac:dyDescent="0.25">
      <c r="A4146" t="s">
        <v>17</v>
      </c>
      <c r="B4146" t="s">
        <v>6</v>
      </c>
      <c r="C4146" t="s">
        <v>11</v>
      </c>
      <c r="D4146" t="s">
        <v>370</v>
      </c>
      <c r="E4146">
        <v>2028</v>
      </c>
      <c r="F4146">
        <v>0</v>
      </c>
      <c r="G4146">
        <v>0</v>
      </c>
      <c r="H4146" s="2" t="str">
        <f t="shared" si="64"/>
        <v>EG_PHWRWR</v>
      </c>
    </row>
    <row r="4147" spans="1:8" x14ac:dyDescent="0.25">
      <c r="A4147" t="s">
        <v>17</v>
      </c>
      <c r="B4147" t="s">
        <v>6</v>
      </c>
      <c r="C4147" t="s">
        <v>11</v>
      </c>
      <c r="D4147" t="s">
        <v>370</v>
      </c>
      <c r="E4147">
        <v>2029</v>
      </c>
      <c r="F4147">
        <v>0</v>
      </c>
      <c r="G4147">
        <v>0</v>
      </c>
      <c r="H4147" s="2" t="str">
        <f t="shared" si="64"/>
        <v>EG_PHWRWR</v>
      </c>
    </row>
    <row r="4148" spans="1:8" x14ac:dyDescent="0.25">
      <c r="A4148" t="s">
        <v>17</v>
      </c>
      <c r="B4148" t="s">
        <v>6</v>
      </c>
      <c r="C4148" t="s">
        <v>11</v>
      </c>
      <c r="D4148" t="s">
        <v>370</v>
      </c>
      <c r="E4148">
        <v>2030</v>
      </c>
      <c r="F4148">
        <v>0</v>
      </c>
      <c r="G4148">
        <v>0</v>
      </c>
      <c r="H4148" s="2" t="str">
        <f t="shared" si="64"/>
        <v>EG_PHWRWR</v>
      </c>
    </row>
    <row r="4149" spans="1:8" x14ac:dyDescent="0.25">
      <c r="A4149" t="s">
        <v>17</v>
      </c>
      <c r="B4149" t="s">
        <v>6</v>
      </c>
      <c r="C4149" t="s">
        <v>11</v>
      </c>
      <c r="D4149" t="s">
        <v>370</v>
      </c>
      <c r="E4149">
        <v>2031</v>
      </c>
      <c r="F4149">
        <v>0</v>
      </c>
      <c r="G4149">
        <v>0</v>
      </c>
      <c r="H4149" s="2" t="str">
        <f t="shared" si="64"/>
        <v>EG_PHWRWR</v>
      </c>
    </row>
    <row r="4150" spans="1:8" x14ac:dyDescent="0.25">
      <c r="A4150" t="s">
        <v>17</v>
      </c>
      <c r="B4150" t="s">
        <v>6</v>
      </c>
      <c r="C4150" t="s">
        <v>11</v>
      </c>
      <c r="D4150" t="s">
        <v>370</v>
      </c>
      <c r="E4150">
        <v>2032</v>
      </c>
      <c r="F4150">
        <v>0</v>
      </c>
      <c r="G4150">
        <v>0</v>
      </c>
      <c r="H4150" s="2" t="str">
        <f t="shared" si="64"/>
        <v>EG_PHWRWR</v>
      </c>
    </row>
    <row r="4151" spans="1:8" x14ac:dyDescent="0.25">
      <c r="A4151" t="s">
        <v>17</v>
      </c>
      <c r="B4151" t="s">
        <v>6</v>
      </c>
      <c r="C4151" t="s">
        <v>11</v>
      </c>
      <c r="D4151" t="s">
        <v>370</v>
      </c>
      <c r="E4151">
        <v>2033</v>
      </c>
      <c r="F4151">
        <v>0</v>
      </c>
      <c r="G4151">
        <v>0</v>
      </c>
      <c r="H4151" s="2" t="str">
        <f t="shared" si="64"/>
        <v>EG_PHWRWR</v>
      </c>
    </row>
    <row r="4152" spans="1:8" x14ac:dyDescent="0.25">
      <c r="A4152" t="s">
        <v>17</v>
      </c>
      <c r="B4152" t="s">
        <v>6</v>
      </c>
      <c r="C4152" t="s">
        <v>11</v>
      </c>
      <c r="D4152" t="s">
        <v>370</v>
      </c>
      <c r="E4152">
        <v>2034</v>
      </c>
      <c r="F4152">
        <v>0</v>
      </c>
      <c r="G4152">
        <v>0.151</v>
      </c>
      <c r="H4152" s="2" t="str">
        <f t="shared" si="64"/>
        <v>EG_PHWRWR</v>
      </c>
    </row>
    <row r="4153" spans="1:8" x14ac:dyDescent="0.25">
      <c r="A4153" t="s">
        <v>17</v>
      </c>
      <c r="B4153" t="s">
        <v>6</v>
      </c>
      <c r="C4153" t="s">
        <v>11</v>
      </c>
      <c r="D4153" t="s">
        <v>370</v>
      </c>
      <c r="E4153">
        <v>2035</v>
      </c>
      <c r="F4153">
        <v>0</v>
      </c>
      <c r="G4153">
        <v>0.151</v>
      </c>
      <c r="H4153" s="2" t="str">
        <f t="shared" si="64"/>
        <v>EG_PHWRWR</v>
      </c>
    </row>
    <row r="4154" spans="1:8" x14ac:dyDescent="0.25">
      <c r="A4154" t="s">
        <v>17</v>
      </c>
      <c r="B4154" t="s">
        <v>6</v>
      </c>
      <c r="C4154" t="s">
        <v>11</v>
      </c>
      <c r="D4154" t="s">
        <v>370</v>
      </c>
      <c r="E4154">
        <v>2036</v>
      </c>
      <c r="F4154">
        <v>0</v>
      </c>
      <c r="G4154">
        <v>0.151</v>
      </c>
      <c r="H4154" s="2" t="str">
        <f t="shared" si="64"/>
        <v>EG_PHWRWR</v>
      </c>
    </row>
    <row r="4155" spans="1:8" x14ac:dyDescent="0.25">
      <c r="A4155" t="s">
        <v>17</v>
      </c>
      <c r="B4155" t="s">
        <v>6</v>
      </c>
      <c r="C4155" t="s">
        <v>11</v>
      </c>
      <c r="D4155" t="s">
        <v>370</v>
      </c>
      <c r="E4155">
        <v>2037</v>
      </c>
      <c r="F4155">
        <v>0</v>
      </c>
      <c r="G4155">
        <v>0.151</v>
      </c>
      <c r="H4155" s="2" t="str">
        <f t="shared" si="64"/>
        <v>EG_PHWRWR</v>
      </c>
    </row>
    <row r="4156" spans="1:8" x14ac:dyDescent="0.25">
      <c r="A4156" t="s">
        <v>17</v>
      </c>
      <c r="B4156" t="s">
        <v>6</v>
      </c>
      <c r="C4156" t="s">
        <v>11</v>
      </c>
      <c r="D4156" t="s">
        <v>370</v>
      </c>
      <c r="E4156">
        <v>2038</v>
      </c>
      <c r="F4156">
        <v>0</v>
      </c>
      <c r="G4156">
        <v>0.151</v>
      </c>
      <c r="H4156" s="2" t="str">
        <f t="shared" si="64"/>
        <v>EG_PHWRWR</v>
      </c>
    </row>
    <row r="4157" spans="1:8" x14ac:dyDescent="0.25">
      <c r="A4157" t="s">
        <v>17</v>
      </c>
      <c r="B4157" t="s">
        <v>6</v>
      </c>
      <c r="C4157" t="s">
        <v>11</v>
      </c>
      <c r="D4157" t="s">
        <v>370</v>
      </c>
      <c r="E4157">
        <v>2039</v>
      </c>
      <c r="F4157">
        <v>0</v>
      </c>
      <c r="G4157">
        <v>0.151</v>
      </c>
      <c r="H4157" s="2" t="str">
        <f t="shared" si="64"/>
        <v>EG_PHWRWR</v>
      </c>
    </row>
    <row r="4158" spans="1:8" x14ac:dyDescent="0.25">
      <c r="A4158" t="s">
        <v>17</v>
      </c>
      <c r="B4158" t="s">
        <v>6</v>
      </c>
      <c r="C4158" t="s">
        <v>11</v>
      </c>
      <c r="D4158" t="s">
        <v>370</v>
      </c>
      <c r="E4158">
        <v>2040</v>
      </c>
      <c r="F4158">
        <v>0</v>
      </c>
      <c r="G4158">
        <v>0.151</v>
      </c>
      <c r="H4158" s="2" t="str">
        <f t="shared" si="64"/>
        <v>EG_PHWRWR</v>
      </c>
    </row>
    <row r="4159" spans="1:8" x14ac:dyDescent="0.25">
      <c r="A4159" t="s">
        <v>17</v>
      </c>
      <c r="B4159" t="s">
        <v>6</v>
      </c>
      <c r="C4159" t="s">
        <v>11</v>
      </c>
      <c r="D4159" t="s">
        <v>370</v>
      </c>
      <c r="E4159">
        <v>2041</v>
      </c>
      <c r="F4159">
        <v>0</v>
      </c>
      <c r="G4159">
        <v>0.151</v>
      </c>
      <c r="H4159" s="2" t="str">
        <f t="shared" si="64"/>
        <v>EG_PHWRWR</v>
      </c>
    </row>
    <row r="4160" spans="1:8" x14ac:dyDescent="0.25">
      <c r="A4160" t="s">
        <v>17</v>
      </c>
      <c r="B4160" t="s">
        <v>6</v>
      </c>
      <c r="C4160" t="s">
        <v>11</v>
      </c>
      <c r="D4160" t="s">
        <v>369</v>
      </c>
      <c r="E4160">
        <v>2024</v>
      </c>
      <c r="F4160">
        <v>0</v>
      </c>
      <c r="G4160">
        <v>0</v>
      </c>
      <c r="H4160" s="2" t="str">
        <f t="shared" si="64"/>
        <v>EG_PHWRWR</v>
      </c>
    </row>
    <row r="4161" spans="1:8" x14ac:dyDescent="0.25">
      <c r="A4161" t="s">
        <v>17</v>
      </c>
      <c r="B4161" t="s">
        <v>6</v>
      </c>
      <c r="C4161" t="s">
        <v>11</v>
      </c>
      <c r="D4161" t="s">
        <v>369</v>
      </c>
      <c r="E4161">
        <v>2025</v>
      </c>
      <c r="F4161">
        <v>0</v>
      </c>
      <c r="G4161">
        <v>0</v>
      </c>
      <c r="H4161" s="2" t="str">
        <f t="shared" si="64"/>
        <v>EG_PHWRWR</v>
      </c>
    </row>
    <row r="4162" spans="1:8" x14ac:dyDescent="0.25">
      <c r="A4162" t="s">
        <v>17</v>
      </c>
      <c r="B4162" t="s">
        <v>6</v>
      </c>
      <c r="C4162" t="s">
        <v>11</v>
      </c>
      <c r="D4162" t="s">
        <v>369</v>
      </c>
      <c r="E4162">
        <v>2026</v>
      </c>
      <c r="F4162">
        <v>0</v>
      </c>
      <c r="G4162">
        <v>0</v>
      </c>
      <c r="H4162" s="2" t="str">
        <f t="shared" si="64"/>
        <v>EG_PHWRWR</v>
      </c>
    </row>
    <row r="4163" spans="1:8" x14ac:dyDescent="0.25">
      <c r="A4163" t="s">
        <v>17</v>
      </c>
      <c r="B4163" t="s">
        <v>6</v>
      </c>
      <c r="C4163" t="s">
        <v>11</v>
      </c>
      <c r="D4163" t="s">
        <v>369</v>
      </c>
      <c r="E4163">
        <v>2027</v>
      </c>
      <c r="F4163">
        <v>0</v>
      </c>
      <c r="G4163">
        <v>0</v>
      </c>
      <c r="H4163" s="2" t="str">
        <f t="shared" ref="H4163:H4226" si="65">_xlfn.CONCAT(A4163,C4163)</f>
        <v>EG_PHWRWR</v>
      </c>
    </row>
    <row r="4164" spans="1:8" x14ac:dyDescent="0.25">
      <c r="A4164" t="s">
        <v>17</v>
      </c>
      <c r="B4164" t="s">
        <v>6</v>
      </c>
      <c r="C4164" t="s">
        <v>11</v>
      </c>
      <c r="D4164" t="s">
        <v>369</v>
      </c>
      <c r="E4164">
        <v>2028</v>
      </c>
      <c r="F4164">
        <v>0</v>
      </c>
      <c r="G4164">
        <v>0</v>
      </c>
      <c r="H4164" s="2" t="str">
        <f t="shared" si="65"/>
        <v>EG_PHWRWR</v>
      </c>
    </row>
    <row r="4165" spans="1:8" x14ac:dyDescent="0.25">
      <c r="A4165" t="s">
        <v>17</v>
      </c>
      <c r="B4165" t="s">
        <v>6</v>
      </c>
      <c r="C4165" t="s">
        <v>11</v>
      </c>
      <c r="D4165" t="s">
        <v>369</v>
      </c>
      <c r="E4165">
        <v>2029</v>
      </c>
      <c r="F4165">
        <v>0</v>
      </c>
      <c r="G4165">
        <v>0</v>
      </c>
      <c r="H4165" s="2" t="str">
        <f t="shared" si="65"/>
        <v>EG_PHWRWR</v>
      </c>
    </row>
    <row r="4166" spans="1:8" x14ac:dyDescent="0.25">
      <c r="A4166" t="s">
        <v>17</v>
      </c>
      <c r="B4166" t="s">
        <v>6</v>
      </c>
      <c r="C4166" t="s">
        <v>11</v>
      </c>
      <c r="D4166" t="s">
        <v>369</v>
      </c>
      <c r="E4166">
        <v>2030</v>
      </c>
      <c r="F4166">
        <v>0</v>
      </c>
      <c r="G4166">
        <v>0</v>
      </c>
      <c r="H4166" s="2" t="str">
        <f t="shared" si="65"/>
        <v>EG_PHWRWR</v>
      </c>
    </row>
    <row r="4167" spans="1:8" x14ac:dyDescent="0.25">
      <c r="A4167" t="s">
        <v>17</v>
      </c>
      <c r="B4167" t="s">
        <v>6</v>
      </c>
      <c r="C4167" t="s">
        <v>11</v>
      </c>
      <c r="D4167" t="s">
        <v>369</v>
      </c>
      <c r="E4167">
        <v>2031</v>
      </c>
      <c r="F4167">
        <v>0</v>
      </c>
      <c r="G4167">
        <v>0</v>
      </c>
      <c r="H4167" s="2" t="str">
        <f t="shared" si="65"/>
        <v>EG_PHWRWR</v>
      </c>
    </row>
    <row r="4168" spans="1:8" x14ac:dyDescent="0.25">
      <c r="A4168" t="s">
        <v>17</v>
      </c>
      <c r="B4168" t="s">
        <v>6</v>
      </c>
      <c r="C4168" t="s">
        <v>11</v>
      </c>
      <c r="D4168" t="s">
        <v>369</v>
      </c>
      <c r="E4168">
        <v>2032</v>
      </c>
      <c r="F4168">
        <v>0</v>
      </c>
      <c r="G4168">
        <v>0</v>
      </c>
      <c r="H4168" s="2" t="str">
        <f t="shared" si="65"/>
        <v>EG_PHWRWR</v>
      </c>
    </row>
    <row r="4169" spans="1:8" x14ac:dyDescent="0.25">
      <c r="A4169" t="s">
        <v>17</v>
      </c>
      <c r="B4169" t="s">
        <v>6</v>
      </c>
      <c r="C4169" t="s">
        <v>11</v>
      </c>
      <c r="D4169" t="s">
        <v>369</v>
      </c>
      <c r="E4169">
        <v>2033</v>
      </c>
      <c r="F4169">
        <v>0</v>
      </c>
      <c r="G4169">
        <v>0</v>
      </c>
      <c r="H4169" s="2" t="str">
        <f t="shared" si="65"/>
        <v>EG_PHWRWR</v>
      </c>
    </row>
    <row r="4170" spans="1:8" x14ac:dyDescent="0.25">
      <c r="A4170" t="s">
        <v>17</v>
      </c>
      <c r="B4170" t="s">
        <v>6</v>
      </c>
      <c r="C4170" t="s">
        <v>11</v>
      </c>
      <c r="D4170" t="s">
        <v>369</v>
      </c>
      <c r="E4170">
        <v>2034</v>
      </c>
      <c r="F4170">
        <v>0</v>
      </c>
      <c r="G4170">
        <v>7.0000000000000007E-2</v>
      </c>
      <c r="H4170" s="2" t="str">
        <f t="shared" si="65"/>
        <v>EG_PHWRWR</v>
      </c>
    </row>
    <row r="4171" spans="1:8" x14ac:dyDescent="0.25">
      <c r="A4171" t="s">
        <v>17</v>
      </c>
      <c r="B4171" t="s">
        <v>6</v>
      </c>
      <c r="C4171" t="s">
        <v>11</v>
      </c>
      <c r="D4171" t="s">
        <v>369</v>
      </c>
      <c r="E4171">
        <v>2035</v>
      </c>
      <c r="F4171">
        <v>0</v>
      </c>
      <c r="G4171">
        <v>7.0000000000000007E-2</v>
      </c>
      <c r="H4171" s="2" t="str">
        <f t="shared" si="65"/>
        <v>EG_PHWRWR</v>
      </c>
    </row>
    <row r="4172" spans="1:8" x14ac:dyDescent="0.25">
      <c r="A4172" t="s">
        <v>17</v>
      </c>
      <c r="B4172" t="s">
        <v>6</v>
      </c>
      <c r="C4172" t="s">
        <v>11</v>
      </c>
      <c r="D4172" t="s">
        <v>369</v>
      </c>
      <c r="E4172">
        <v>2036</v>
      </c>
      <c r="F4172">
        <v>0</v>
      </c>
      <c r="G4172">
        <v>7.0000000000000007E-2</v>
      </c>
      <c r="H4172" s="2" t="str">
        <f t="shared" si="65"/>
        <v>EG_PHWRWR</v>
      </c>
    </row>
    <row r="4173" spans="1:8" x14ac:dyDescent="0.25">
      <c r="A4173" t="s">
        <v>17</v>
      </c>
      <c r="B4173" t="s">
        <v>6</v>
      </c>
      <c r="C4173" t="s">
        <v>11</v>
      </c>
      <c r="D4173" t="s">
        <v>369</v>
      </c>
      <c r="E4173">
        <v>2037</v>
      </c>
      <c r="F4173">
        <v>0</v>
      </c>
      <c r="G4173">
        <v>7.0000000000000007E-2</v>
      </c>
      <c r="H4173" s="2" t="str">
        <f t="shared" si="65"/>
        <v>EG_PHWRWR</v>
      </c>
    </row>
    <row r="4174" spans="1:8" x14ac:dyDescent="0.25">
      <c r="A4174" t="s">
        <v>17</v>
      </c>
      <c r="B4174" t="s">
        <v>6</v>
      </c>
      <c r="C4174" t="s">
        <v>11</v>
      </c>
      <c r="D4174" t="s">
        <v>369</v>
      </c>
      <c r="E4174">
        <v>2038</v>
      </c>
      <c r="F4174">
        <v>0</v>
      </c>
      <c r="G4174">
        <v>7.0000000000000007E-2</v>
      </c>
      <c r="H4174" s="2" t="str">
        <f t="shared" si="65"/>
        <v>EG_PHWRWR</v>
      </c>
    </row>
    <row r="4175" spans="1:8" x14ac:dyDescent="0.25">
      <c r="A4175" t="s">
        <v>17</v>
      </c>
      <c r="B4175" t="s">
        <v>6</v>
      </c>
      <c r="C4175" t="s">
        <v>11</v>
      </c>
      <c r="D4175" t="s">
        <v>369</v>
      </c>
      <c r="E4175">
        <v>2039</v>
      </c>
      <c r="F4175">
        <v>0</v>
      </c>
      <c r="G4175">
        <v>7.0000000000000007E-2</v>
      </c>
      <c r="H4175" s="2" t="str">
        <f t="shared" si="65"/>
        <v>EG_PHWRWR</v>
      </c>
    </row>
    <row r="4176" spans="1:8" x14ac:dyDescent="0.25">
      <c r="A4176" t="s">
        <v>17</v>
      </c>
      <c r="B4176" t="s">
        <v>6</v>
      </c>
      <c r="C4176" t="s">
        <v>11</v>
      </c>
      <c r="D4176" t="s">
        <v>369</v>
      </c>
      <c r="E4176">
        <v>2040</v>
      </c>
      <c r="F4176">
        <v>0</v>
      </c>
      <c r="G4176">
        <v>7.0000000000000007E-2</v>
      </c>
      <c r="H4176" s="2" t="str">
        <f t="shared" si="65"/>
        <v>EG_PHWRWR</v>
      </c>
    </row>
    <row r="4177" spans="1:8" x14ac:dyDescent="0.25">
      <c r="A4177" t="s">
        <v>17</v>
      </c>
      <c r="B4177" t="s">
        <v>6</v>
      </c>
      <c r="C4177" t="s">
        <v>11</v>
      </c>
      <c r="D4177" t="s">
        <v>369</v>
      </c>
      <c r="E4177">
        <v>2041</v>
      </c>
      <c r="F4177">
        <v>0</v>
      </c>
      <c r="G4177">
        <v>7.0000000000000007E-2</v>
      </c>
      <c r="H4177" s="2" t="str">
        <f t="shared" si="65"/>
        <v>EG_PHWRWR</v>
      </c>
    </row>
    <row r="4178" spans="1:8" x14ac:dyDescent="0.25">
      <c r="A4178" t="s">
        <v>17</v>
      </c>
      <c r="B4178" t="s">
        <v>6</v>
      </c>
      <c r="C4178" t="s">
        <v>11</v>
      </c>
      <c r="D4178" t="s">
        <v>368</v>
      </c>
      <c r="E4178">
        <v>2024</v>
      </c>
      <c r="F4178">
        <v>0</v>
      </c>
      <c r="G4178">
        <v>0</v>
      </c>
      <c r="H4178" s="2" t="str">
        <f t="shared" si="65"/>
        <v>EG_PHWRWR</v>
      </c>
    </row>
    <row r="4179" spans="1:8" x14ac:dyDescent="0.25">
      <c r="A4179" t="s">
        <v>17</v>
      </c>
      <c r="B4179" t="s">
        <v>6</v>
      </c>
      <c r="C4179" t="s">
        <v>11</v>
      </c>
      <c r="D4179" t="s">
        <v>368</v>
      </c>
      <c r="E4179">
        <v>2025</v>
      </c>
      <c r="F4179">
        <v>0</v>
      </c>
      <c r="G4179">
        <v>0</v>
      </c>
      <c r="H4179" s="2" t="str">
        <f t="shared" si="65"/>
        <v>EG_PHWRWR</v>
      </c>
    </row>
    <row r="4180" spans="1:8" x14ac:dyDescent="0.25">
      <c r="A4180" t="s">
        <v>17</v>
      </c>
      <c r="B4180" t="s">
        <v>6</v>
      </c>
      <c r="C4180" t="s">
        <v>11</v>
      </c>
      <c r="D4180" t="s">
        <v>368</v>
      </c>
      <c r="E4180">
        <v>2026</v>
      </c>
      <c r="F4180">
        <v>0</v>
      </c>
      <c r="G4180">
        <v>0</v>
      </c>
      <c r="H4180" s="2" t="str">
        <f t="shared" si="65"/>
        <v>EG_PHWRWR</v>
      </c>
    </row>
    <row r="4181" spans="1:8" x14ac:dyDescent="0.25">
      <c r="A4181" t="s">
        <v>17</v>
      </c>
      <c r="B4181" t="s">
        <v>6</v>
      </c>
      <c r="C4181" t="s">
        <v>11</v>
      </c>
      <c r="D4181" t="s">
        <v>368</v>
      </c>
      <c r="E4181">
        <v>2027</v>
      </c>
      <c r="F4181">
        <v>0</v>
      </c>
      <c r="G4181">
        <v>0</v>
      </c>
      <c r="H4181" s="2" t="str">
        <f t="shared" si="65"/>
        <v>EG_PHWRWR</v>
      </c>
    </row>
    <row r="4182" spans="1:8" x14ac:dyDescent="0.25">
      <c r="A4182" t="s">
        <v>17</v>
      </c>
      <c r="B4182" t="s">
        <v>6</v>
      </c>
      <c r="C4182" t="s">
        <v>11</v>
      </c>
      <c r="D4182" t="s">
        <v>368</v>
      </c>
      <c r="E4182">
        <v>2028</v>
      </c>
      <c r="F4182">
        <v>0</v>
      </c>
      <c r="G4182">
        <v>0</v>
      </c>
      <c r="H4182" s="2" t="str">
        <f t="shared" si="65"/>
        <v>EG_PHWRWR</v>
      </c>
    </row>
    <row r="4183" spans="1:8" x14ac:dyDescent="0.25">
      <c r="A4183" t="s">
        <v>17</v>
      </c>
      <c r="B4183" t="s">
        <v>6</v>
      </c>
      <c r="C4183" t="s">
        <v>11</v>
      </c>
      <c r="D4183" t="s">
        <v>368</v>
      </c>
      <c r="E4183">
        <v>2029</v>
      </c>
      <c r="F4183">
        <v>0</v>
      </c>
      <c r="G4183">
        <v>0</v>
      </c>
      <c r="H4183" s="2" t="str">
        <f t="shared" si="65"/>
        <v>EG_PHWRWR</v>
      </c>
    </row>
    <row r="4184" spans="1:8" x14ac:dyDescent="0.25">
      <c r="A4184" t="s">
        <v>17</v>
      </c>
      <c r="B4184" t="s">
        <v>6</v>
      </c>
      <c r="C4184" t="s">
        <v>11</v>
      </c>
      <c r="D4184" t="s">
        <v>368</v>
      </c>
      <c r="E4184">
        <v>2030</v>
      </c>
      <c r="F4184">
        <v>0</v>
      </c>
      <c r="G4184">
        <v>0</v>
      </c>
      <c r="H4184" s="2" t="str">
        <f t="shared" si="65"/>
        <v>EG_PHWRWR</v>
      </c>
    </row>
    <row r="4185" spans="1:8" x14ac:dyDescent="0.25">
      <c r="A4185" t="s">
        <v>17</v>
      </c>
      <c r="B4185" t="s">
        <v>6</v>
      </c>
      <c r="C4185" t="s">
        <v>11</v>
      </c>
      <c r="D4185" t="s">
        <v>368</v>
      </c>
      <c r="E4185">
        <v>2031</v>
      </c>
      <c r="F4185">
        <v>0</v>
      </c>
      <c r="G4185">
        <v>0</v>
      </c>
      <c r="H4185" s="2" t="str">
        <f t="shared" si="65"/>
        <v>EG_PHWRWR</v>
      </c>
    </row>
    <row r="4186" spans="1:8" x14ac:dyDescent="0.25">
      <c r="A4186" t="s">
        <v>17</v>
      </c>
      <c r="B4186" t="s">
        <v>6</v>
      </c>
      <c r="C4186" t="s">
        <v>11</v>
      </c>
      <c r="D4186" t="s">
        <v>368</v>
      </c>
      <c r="E4186">
        <v>2032</v>
      </c>
      <c r="F4186">
        <v>0</v>
      </c>
      <c r="G4186">
        <v>0</v>
      </c>
      <c r="H4186" s="2" t="str">
        <f t="shared" si="65"/>
        <v>EG_PHWRWR</v>
      </c>
    </row>
    <row r="4187" spans="1:8" x14ac:dyDescent="0.25">
      <c r="A4187" t="s">
        <v>17</v>
      </c>
      <c r="B4187" t="s">
        <v>6</v>
      </c>
      <c r="C4187" t="s">
        <v>11</v>
      </c>
      <c r="D4187" t="s">
        <v>368</v>
      </c>
      <c r="E4187">
        <v>2033</v>
      </c>
      <c r="F4187">
        <v>0</v>
      </c>
      <c r="G4187">
        <v>0</v>
      </c>
      <c r="H4187" s="2" t="str">
        <f t="shared" si="65"/>
        <v>EG_PHWRWR</v>
      </c>
    </row>
    <row r="4188" spans="1:8" x14ac:dyDescent="0.25">
      <c r="A4188" t="s">
        <v>17</v>
      </c>
      <c r="B4188" t="s">
        <v>6</v>
      </c>
      <c r="C4188" t="s">
        <v>11</v>
      </c>
      <c r="D4188" t="s">
        <v>368</v>
      </c>
      <c r="E4188">
        <v>2034</v>
      </c>
      <c r="F4188">
        <v>0</v>
      </c>
      <c r="G4188">
        <v>0.151</v>
      </c>
      <c r="H4188" s="2" t="str">
        <f t="shared" si="65"/>
        <v>EG_PHWRWR</v>
      </c>
    </row>
    <row r="4189" spans="1:8" x14ac:dyDescent="0.25">
      <c r="A4189" t="s">
        <v>17</v>
      </c>
      <c r="B4189" t="s">
        <v>6</v>
      </c>
      <c r="C4189" t="s">
        <v>11</v>
      </c>
      <c r="D4189" t="s">
        <v>368</v>
      </c>
      <c r="E4189">
        <v>2035</v>
      </c>
      <c r="F4189">
        <v>0</v>
      </c>
      <c r="G4189">
        <v>0.151</v>
      </c>
      <c r="H4189" s="2" t="str">
        <f t="shared" si="65"/>
        <v>EG_PHWRWR</v>
      </c>
    </row>
    <row r="4190" spans="1:8" x14ac:dyDescent="0.25">
      <c r="A4190" t="s">
        <v>17</v>
      </c>
      <c r="B4190" t="s">
        <v>6</v>
      </c>
      <c r="C4190" t="s">
        <v>11</v>
      </c>
      <c r="D4190" t="s">
        <v>368</v>
      </c>
      <c r="E4190">
        <v>2036</v>
      </c>
      <c r="F4190">
        <v>0</v>
      </c>
      <c r="G4190">
        <v>0.151</v>
      </c>
      <c r="H4190" s="2" t="str">
        <f t="shared" si="65"/>
        <v>EG_PHWRWR</v>
      </c>
    </row>
    <row r="4191" spans="1:8" x14ac:dyDescent="0.25">
      <c r="A4191" t="s">
        <v>17</v>
      </c>
      <c r="B4191" t="s">
        <v>6</v>
      </c>
      <c r="C4191" t="s">
        <v>11</v>
      </c>
      <c r="D4191" t="s">
        <v>368</v>
      </c>
      <c r="E4191">
        <v>2037</v>
      </c>
      <c r="F4191">
        <v>0</v>
      </c>
      <c r="G4191">
        <v>0.151</v>
      </c>
      <c r="H4191" s="2" t="str">
        <f t="shared" si="65"/>
        <v>EG_PHWRWR</v>
      </c>
    </row>
    <row r="4192" spans="1:8" x14ac:dyDescent="0.25">
      <c r="A4192" t="s">
        <v>17</v>
      </c>
      <c r="B4192" t="s">
        <v>6</v>
      </c>
      <c r="C4192" t="s">
        <v>11</v>
      </c>
      <c r="D4192" t="s">
        <v>368</v>
      </c>
      <c r="E4192">
        <v>2038</v>
      </c>
      <c r="F4192">
        <v>0</v>
      </c>
      <c r="G4192">
        <v>0.151</v>
      </c>
      <c r="H4192" s="2" t="str">
        <f t="shared" si="65"/>
        <v>EG_PHWRWR</v>
      </c>
    </row>
    <row r="4193" spans="1:8" x14ac:dyDescent="0.25">
      <c r="A4193" t="s">
        <v>17</v>
      </c>
      <c r="B4193" t="s">
        <v>6</v>
      </c>
      <c r="C4193" t="s">
        <v>11</v>
      </c>
      <c r="D4193" t="s">
        <v>368</v>
      </c>
      <c r="E4193">
        <v>2039</v>
      </c>
      <c r="F4193">
        <v>0</v>
      </c>
      <c r="G4193">
        <v>0.151</v>
      </c>
      <c r="H4193" s="2" t="str">
        <f t="shared" si="65"/>
        <v>EG_PHWRWR</v>
      </c>
    </row>
    <row r="4194" spans="1:8" x14ac:dyDescent="0.25">
      <c r="A4194" t="s">
        <v>17</v>
      </c>
      <c r="B4194" t="s">
        <v>6</v>
      </c>
      <c r="C4194" t="s">
        <v>11</v>
      </c>
      <c r="D4194" t="s">
        <v>368</v>
      </c>
      <c r="E4194">
        <v>2040</v>
      </c>
      <c r="F4194">
        <v>0</v>
      </c>
      <c r="G4194">
        <v>0.151</v>
      </c>
      <c r="H4194" s="2" t="str">
        <f t="shared" si="65"/>
        <v>EG_PHWRWR</v>
      </c>
    </row>
    <row r="4195" spans="1:8" x14ac:dyDescent="0.25">
      <c r="A4195" t="s">
        <v>17</v>
      </c>
      <c r="B4195" t="s">
        <v>6</v>
      </c>
      <c r="C4195" t="s">
        <v>11</v>
      </c>
      <c r="D4195" t="s">
        <v>368</v>
      </c>
      <c r="E4195">
        <v>2041</v>
      </c>
      <c r="F4195">
        <v>0</v>
      </c>
      <c r="G4195">
        <v>0.151</v>
      </c>
      <c r="H4195" s="2" t="str">
        <f t="shared" si="65"/>
        <v>EG_PHWRWR</v>
      </c>
    </row>
    <row r="4196" spans="1:8" x14ac:dyDescent="0.25">
      <c r="A4196" t="s">
        <v>17</v>
      </c>
      <c r="B4196" t="s">
        <v>6</v>
      </c>
      <c r="C4196" t="s">
        <v>11</v>
      </c>
      <c r="D4196" t="s">
        <v>367</v>
      </c>
      <c r="E4196">
        <v>2024</v>
      </c>
      <c r="F4196">
        <v>0</v>
      </c>
      <c r="G4196">
        <v>0</v>
      </c>
      <c r="H4196" s="2" t="str">
        <f t="shared" si="65"/>
        <v>EG_PHWRWR</v>
      </c>
    </row>
    <row r="4197" spans="1:8" x14ac:dyDescent="0.25">
      <c r="A4197" t="s">
        <v>17</v>
      </c>
      <c r="B4197" t="s">
        <v>6</v>
      </c>
      <c r="C4197" t="s">
        <v>11</v>
      </c>
      <c r="D4197" t="s">
        <v>367</v>
      </c>
      <c r="E4197">
        <v>2025</v>
      </c>
      <c r="F4197">
        <v>0</v>
      </c>
      <c r="G4197">
        <v>0</v>
      </c>
      <c r="H4197" s="2" t="str">
        <f t="shared" si="65"/>
        <v>EG_PHWRWR</v>
      </c>
    </row>
    <row r="4198" spans="1:8" x14ac:dyDescent="0.25">
      <c r="A4198" t="s">
        <v>17</v>
      </c>
      <c r="B4198" t="s">
        <v>6</v>
      </c>
      <c r="C4198" t="s">
        <v>11</v>
      </c>
      <c r="D4198" t="s">
        <v>367</v>
      </c>
      <c r="E4198">
        <v>2026</v>
      </c>
      <c r="F4198">
        <v>0</v>
      </c>
      <c r="G4198">
        <v>0</v>
      </c>
      <c r="H4198" s="2" t="str">
        <f t="shared" si="65"/>
        <v>EG_PHWRWR</v>
      </c>
    </row>
    <row r="4199" spans="1:8" x14ac:dyDescent="0.25">
      <c r="A4199" t="s">
        <v>17</v>
      </c>
      <c r="B4199" t="s">
        <v>6</v>
      </c>
      <c r="C4199" t="s">
        <v>11</v>
      </c>
      <c r="D4199" t="s">
        <v>367</v>
      </c>
      <c r="E4199">
        <v>2027</v>
      </c>
      <c r="F4199">
        <v>0</v>
      </c>
      <c r="G4199">
        <v>0</v>
      </c>
      <c r="H4199" s="2" t="str">
        <f t="shared" si="65"/>
        <v>EG_PHWRWR</v>
      </c>
    </row>
    <row r="4200" spans="1:8" x14ac:dyDescent="0.25">
      <c r="A4200" t="s">
        <v>17</v>
      </c>
      <c r="B4200" t="s">
        <v>6</v>
      </c>
      <c r="C4200" t="s">
        <v>11</v>
      </c>
      <c r="D4200" t="s">
        <v>367</v>
      </c>
      <c r="E4200">
        <v>2028</v>
      </c>
      <c r="F4200">
        <v>0</v>
      </c>
      <c r="G4200">
        <v>0</v>
      </c>
      <c r="H4200" s="2" t="str">
        <f t="shared" si="65"/>
        <v>EG_PHWRWR</v>
      </c>
    </row>
    <row r="4201" spans="1:8" x14ac:dyDescent="0.25">
      <c r="A4201" t="s">
        <v>17</v>
      </c>
      <c r="B4201" t="s">
        <v>6</v>
      </c>
      <c r="C4201" t="s">
        <v>11</v>
      </c>
      <c r="D4201" t="s">
        <v>367</v>
      </c>
      <c r="E4201">
        <v>2029</v>
      </c>
      <c r="F4201">
        <v>0</v>
      </c>
      <c r="G4201">
        <v>0</v>
      </c>
      <c r="H4201" s="2" t="str">
        <f t="shared" si="65"/>
        <v>EG_PHWRWR</v>
      </c>
    </row>
    <row r="4202" spans="1:8" x14ac:dyDescent="0.25">
      <c r="A4202" t="s">
        <v>17</v>
      </c>
      <c r="B4202" t="s">
        <v>6</v>
      </c>
      <c r="C4202" t="s">
        <v>11</v>
      </c>
      <c r="D4202" t="s">
        <v>367</v>
      </c>
      <c r="E4202">
        <v>2030</v>
      </c>
      <c r="F4202">
        <v>0</v>
      </c>
      <c r="G4202">
        <v>0</v>
      </c>
      <c r="H4202" s="2" t="str">
        <f t="shared" si="65"/>
        <v>EG_PHWRWR</v>
      </c>
    </row>
    <row r="4203" spans="1:8" x14ac:dyDescent="0.25">
      <c r="A4203" t="s">
        <v>17</v>
      </c>
      <c r="B4203" t="s">
        <v>6</v>
      </c>
      <c r="C4203" t="s">
        <v>11</v>
      </c>
      <c r="D4203" t="s">
        <v>367</v>
      </c>
      <c r="E4203">
        <v>2031</v>
      </c>
      <c r="F4203">
        <v>0</v>
      </c>
      <c r="G4203">
        <v>0</v>
      </c>
      <c r="H4203" s="2" t="str">
        <f t="shared" si="65"/>
        <v>EG_PHWRWR</v>
      </c>
    </row>
    <row r="4204" spans="1:8" x14ac:dyDescent="0.25">
      <c r="A4204" t="s">
        <v>17</v>
      </c>
      <c r="B4204" t="s">
        <v>6</v>
      </c>
      <c r="C4204" t="s">
        <v>11</v>
      </c>
      <c r="D4204" t="s">
        <v>367</v>
      </c>
      <c r="E4204">
        <v>2032</v>
      </c>
      <c r="F4204">
        <v>0</v>
      </c>
      <c r="G4204">
        <v>0</v>
      </c>
      <c r="H4204" s="2" t="str">
        <f t="shared" si="65"/>
        <v>EG_PHWRWR</v>
      </c>
    </row>
    <row r="4205" spans="1:8" x14ac:dyDescent="0.25">
      <c r="A4205" t="s">
        <v>17</v>
      </c>
      <c r="B4205" t="s">
        <v>6</v>
      </c>
      <c r="C4205" t="s">
        <v>11</v>
      </c>
      <c r="D4205" t="s">
        <v>367</v>
      </c>
      <c r="E4205">
        <v>2033</v>
      </c>
      <c r="F4205">
        <v>0</v>
      </c>
      <c r="G4205">
        <v>0</v>
      </c>
      <c r="H4205" s="2" t="str">
        <f t="shared" si="65"/>
        <v>EG_PHWRWR</v>
      </c>
    </row>
    <row r="4206" spans="1:8" x14ac:dyDescent="0.25">
      <c r="A4206" t="s">
        <v>17</v>
      </c>
      <c r="B4206" t="s">
        <v>6</v>
      </c>
      <c r="C4206" t="s">
        <v>11</v>
      </c>
      <c r="D4206" t="s">
        <v>367</v>
      </c>
      <c r="E4206">
        <v>2034</v>
      </c>
      <c r="F4206">
        <v>0</v>
      </c>
      <c r="G4206">
        <v>6.0000000000000001E-3</v>
      </c>
      <c r="H4206" s="2" t="str">
        <f t="shared" si="65"/>
        <v>EG_PHWRWR</v>
      </c>
    </row>
    <row r="4207" spans="1:8" x14ac:dyDescent="0.25">
      <c r="A4207" t="s">
        <v>17</v>
      </c>
      <c r="B4207" t="s">
        <v>6</v>
      </c>
      <c r="C4207" t="s">
        <v>11</v>
      </c>
      <c r="D4207" t="s">
        <v>367</v>
      </c>
      <c r="E4207">
        <v>2035</v>
      </c>
      <c r="F4207">
        <v>0</v>
      </c>
      <c r="G4207">
        <v>6.0000000000000001E-3</v>
      </c>
      <c r="H4207" s="2" t="str">
        <f t="shared" si="65"/>
        <v>EG_PHWRWR</v>
      </c>
    </row>
    <row r="4208" spans="1:8" x14ac:dyDescent="0.25">
      <c r="A4208" t="s">
        <v>17</v>
      </c>
      <c r="B4208" t="s">
        <v>6</v>
      </c>
      <c r="C4208" t="s">
        <v>11</v>
      </c>
      <c r="D4208" t="s">
        <v>367</v>
      </c>
      <c r="E4208">
        <v>2036</v>
      </c>
      <c r="F4208">
        <v>0</v>
      </c>
      <c r="G4208">
        <v>6.0000000000000001E-3</v>
      </c>
      <c r="H4208" s="2" t="str">
        <f t="shared" si="65"/>
        <v>EG_PHWRWR</v>
      </c>
    </row>
    <row r="4209" spans="1:8" x14ac:dyDescent="0.25">
      <c r="A4209" t="s">
        <v>17</v>
      </c>
      <c r="B4209" t="s">
        <v>6</v>
      </c>
      <c r="C4209" t="s">
        <v>11</v>
      </c>
      <c r="D4209" t="s">
        <v>367</v>
      </c>
      <c r="E4209">
        <v>2037</v>
      </c>
      <c r="F4209">
        <v>0</v>
      </c>
      <c r="G4209">
        <v>6.0000000000000001E-3</v>
      </c>
      <c r="H4209" s="2" t="str">
        <f t="shared" si="65"/>
        <v>EG_PHWRWR</v>
      </c>
    </row>
    <row r="4210" spans="1:8" x14ac:dyDescent="0.25">
      <c r="A4210" t="s">
        <v>17</v>
      </c>
      <c r="B4210" t="s">
        <v>6</v>
      </c>
      <c r="C4210" t="s">
        <v>11</v>
      </c>
      <c r="D4210" t="s">
        <v>367</v>
      </c>
      <c r="E4210">
        <v>2038</v>
      </c>
      <c r="F4210">
        <v>0</v>
      </c>
      <c r="G4210">
        <v>6.0000000000000001E-3</v>
      </c>
      <c r="H4210" s="2" t="str">
        <f t="shared" si="65"/>
        <v>EG_PHWRWR</v>
      </c>
    </row>
    <row r="4211" spans="1:8" x14ac:dyDescent="0.25">
      <c r="A4211" t="s">
        <v>17</v>
      </c>
      <c r="B4211" t="s">
        <v>6</v>
      </c>
      <c r="C4211" t="s">
        <v>11</v>
      </c>
      <c r="D4211" t="s">
        <v>367</v>
      </c>
      <c r="E4211">
        <v>2039</v>
      </c>
      <c r="F4211">
        <v>0</v>
      </c>
      <c r="G4211">
        <v>6.0000000000000001E-3</v>
      </c>
      <c r="H4211" s="2" t="str">
        <f t="shared" si="65"/>
        <v>EG_PHWRWR</v>
      </c>
    </row>
    <row r="4212" spans="1:8" x14ac:dyDescent="0.25">
      <c r="A4212" t="s">
        <v>17</v>
      </c>
      <c r="B4212" t="s">
        <v>6</v>
      </c>
      <c r="C4212" t="s">
        <v>11</v>
      </c>
      <c r="D4212" t="s">
        <v>367</v>
      </c>
      <c r="E4212">
        <v>2040</v>
      </c>
      <c r="F4212">
        <v>0</v>
      </c>
      <c r="G4212">
        <v>6.0000000000000001E-3</v>
      </c>
      <c r="H4212" s="2" t="str">
        <f t="shared" si="65"/>
        <v>EG_PHWRWR</v>
      </c>
    </row>
    <row r="4213" spans="1:8" x14ac:dyDescent="0.25">
      <c r="A4213" t="s">
        <v>17</v>
      </c>
      <c r="B4213" t="s">
        <v>6</v>
      </c>
      <c r="C4213" t="s">
        <v>11</v>
      </c>
      <c r="D4213" t="s">
        <v>367</v>
      </c>
      <c r="E4213">
        <v>2041</v>
      </c>
      <c r="F4213">
        <v>0</v>
      </c>
      <c r="G4213">
        <v>6.0000000000000001E-3</v>
      </c>
      <c r="H4213" s="2" t="str">
        <f t="shared" si="65"/>
        <v>EG_PHWRWR</v>
      </c>
    </row>
    <row r="4214" spans="1:8" x14ac:dyDescent="0.25">
      <c r="A4214" t="s">
        <v>17</v>
      </c>
      <c r="B4214" t="s">
        <v>6</v>
      </c>
      <c r="C4214" t="s">
        <v>9</v>
      </c>
      <c r="D4214" t="s">
        <v>366</v>
      </c>
      <c r="E4214">
        <v>2024</v>
      </c>
      <c r="F4214">
        <v>0</v>
      </c>
      <c r="G4214">
        <v>0</v>
      </c>
      <c r="H4214" s="2" t="str">
        <f t="shared" si="65"/>
        <v>EG_PHWRNER</v>
      </c>
    </row>
    <row r="4215" spans="1:8" x14ac:dyDescent="0.25">
      <c r="A4215" t="s">
        <v>17</v>
      </c>
      <c r="B4215" t="s">
        <v>6</v>
      </c>
      <c r="C4215" t="s">
        <v>9</v>
      </c>
      <c r="D4215" t="s">
        <v>366</v>
      </c>
      <c r="E4215">
        <v>2025</v>
      </c>
      <c r="F4215">
        <v>0</v>
      </c>
      <c r="G4215">
        <v>0</v>
      </c>
      <c r="H4215" s="2" t="str">
        <f t="shared" si="65"/>
        <v>EG_PHWRNER</v>
      </c>
    </row>
    <row r="4216" spans="1:8" x14ac:dyDescent="0.25">
      <c r="A4216" t="s">
        <v>17</v>
      </c>
      <c r="B4216" t="s">
        <v>6</v>
      </c>
      <c r="C4216" t="s">
        <v>9</v>
      </c>
      <c r="D4216" t="s">
        <v>366</v>
      </c>
      <c r="E4216">
        <v>2026</v>
      </c>
      <c r="F4216">
        <v>0</v>
      </c>
      <c r="G4216">
        <v>0</v>
      </c>
      <c r="H4216" s="2" t="str">
        <f t="shared" si="65"/>
        <v>EG_PHWRNER</v>
      </c>
    </row>
    <row r="4217" spans="1:8" x14ac:dyDescent="0.25">
      <c r="A4217" t="s">
        <v>17</v>
      </c>
      <c r="B4217" t="s">
        <v>6</v>
      </c>
      <c r="C4217" t="s">
        <v>9</v>
      </c>
      <c r="D4217" t="s">
        <v>366</v>
      </c>
      <c r="E4217">
        <v>2027</v>
      </c>
      <c r="F4217">
        <v>0</v>
      </c>
      <c r="G4217">
        <v>0</v>
      </c>
      <c r="H4217" s="2" t="str">
        <f t="shared" si="65"/>
        <v>EG_PHWRNER</v>
      </c>
    </row>
    <row r="4218" spans="1:8" x14ac:dyDescent="0.25">
      <c r="A4218" t="s">
        <v>17</v>
      </c>
      <c r="B4218" t="s">
        <v>6</v>
      </c>
      <c r="C4218" t="s">
        <v>9</v>
      </c>
      <c r="D4218" t="s">
        <v>366</v>
      </c>
      <c r="E4218">
        <v>2028</v>
      </c>
      <c r="F4218">
        <v>0</v>
      </c>
      <c r="G4218">
        <v>0</v>
      </c>
      <c r="H4218" s="2" t="str">
        <f t="shared" si="65"/>
        <v>EG_PHWRNER</v>
      </c>
    </row>
    <row r="4219" spans="1:8" x14ac:dyDescent="0.25">
      <c r="A4219" t="s">
        <v>17</v>
      </c>
      <c r="B4219" t="s">
        <v>6</v>
      </c>
      <c r="C4219" t="s">
        <v>9</v>
      </c>
      <c r="D4219" t="s">
        <v>366</v>
      </c>
      <c r="E4219">
        <v>2029</v>
      </c>
      <c r="F4219">
        <v>0</v>
      </c>
      <c r="G4219">
        <v>0</v>
      </c>
      <c r="H4219" s="2" t="str">
        <f t="shared" si="65"/>
        <v>EG_PHWRNER</v>
      </c>
    </row>
    <row r="4220" spans="1:8" x14ac:dyDescent="0.25">
      <c r="A4220" t="s">
        <v>17</v>
      </c>
      <c r="B4220" t="s">
        <v>6</v>
      </c>
      <c r="C4220" t="s">
        <v>9</v>
      </c>
      <c r="D4220" t="s">
        <v>366</v>
      </c>
      <c r="E4220">
        <v>2030</v>
      </c>
      <c r="F4220">
        <v>0</v>
      </c>
      <c r="G4220">
        <v>0</v>
      </c>
      <c r="H4220" s="2" t="str">
        <f t="shared" si="65"/>
        <v>EG_PHWRNER</v>
      </c>
    </row>
    <row r="4221" spans="1:8" x14ac:dyDescent="0.25">
      <c r="A4221" t="s">
        <v>17</v>
      </c>
      <c r="B4221" t="s">
        <v>6</v>
      </c>
      <c r="C4221" t="s">
        <v>9</v>
      </c>
      <c r="D4221" t="s">
        <v>366</v>
      </c>
      <c r="E4221">
        <v>2031</v>
      </c>
      <c r="F4221">
        <v>0</v>
      </c>
      <c r="G4221">
        <v>0</v>
      </c>
      <c r="H4221" s="2" t="str">
        <f t="shared" si="65"/>
        <v>EG_PHWRNER</v>
      </c>
    </row>
    <row r="4222" spans="1:8" x14ac:dyDescent="0.25">
      <c r="A4222" t="s">
        <v>17</v>
      </c>
      <c r="B4222" t="s">
        <v>6</v>
      </c>
      <c r="C4222" t="s">
        <v>9</v>
      </c>
      <c r="D4222" t="s">
        <v>366</v>
      </c>
      <c r="E4222">
        <v>2032</v>
      </c>
      <c r="F4222">
        <v>0</v>
      </c>
      <c r="G4222">
        <v>0</v>
      </c>
      <c r="H4222" s="2" t="str">
        <f t="shared" si="65"/>
        <v>EG_PHWRNER</v>
      </c>
    </row>
    <row r="4223" spans="1:8" x14ac:dyDescent="0.25">
      <c r="A4223" t="s">
        <v>17</v>
      </c>
      <c r="B4223" t="s">
        <v>6</v>
      </c>
      <c r="C4223" t="s">
        <v>9</v>
      </c>
      <c r="D4223" t="s">
        <v>366</v>
      </c>
      <c r="E4223">
        <v>2033</v>
      </c>
      <c r="F4223">
        <v>0</v>
      </c>
      <c r="G4223">
        <v>0</v>
      </c>
      <c r="H4223" s="2" t="str">
        <f t="shared" si="65"/>
        <v>EG_PHWRNER</v>
      </c>
    </row>
    <row r="4224" spans="1:8" x14ac:dyDescent="0.25">
      <c r="A4224" t="s">
        <v>17</v>
      </c>
      <c r="B4224" t="s">
        <v>6</v>
      </c>
      <c r="C4224" t="s">
        <v>9</v>
      </c>
      <c r="D4224" t="s">
        <v>366</v>
      </c>
      <c r="E4224">
        <v>2034</v>
      </c>
      <c r="F4224">
        <v>0</v>
      </c>
      <c r="G4224">
        <v>0</v>
      </c>
      <c r="H4224" s="2" t="str">
        <f t="shared" si="65"/>
        <v>EG_PHWRNER</v>
      </c>
    </row>
    <row r="4225" spans="1:8" x14ac:dyDescent="0.25">
      <c r="A4225" t="s">
        <v>17</v>
      </c>
      <c r="B4225" t="s">
        <v>6</v>
      </c>
      <c r="C4225" t="s">
        <v>9</v>
      </c>
      <c r="D4225" t="s">
        <v>366</v>
      </c>
      <c r="E4225">
        <v>2035</v>
      </c>
      <c r="F4225">
        <v>0</v>
      </c>
      <c r="G4225">
        <v>0</v>
      </c>
      <c r="H4225" s="2" t="str">
        <f t="shared" si="65"/>
        <v>EG_PHWRNER</v>
      </c>
    </row>
    <row r="4226" spans="1:8" x14ac:dyDescent="0.25">
      <c r="A4226" t="s">
        <v>17</v>
      </c>
      <c r="B4226" t="s">
        <v>6</v>
      </c>
      <c r="C4226" t="s">
        <v>9</v>
      </c>
      <c r="D4226" t="s">
        <v>366</v>
      </c>
      <c r="E4226">
        <v>2036</v>
      </c>
      <c r="F4226">
        <v>0</v>
      </c>
      <c r="G4226">
        <v>0</v>
      </c>
      <c r="H4226" s="2" t="str">
        <f t="shared" si="65"/>
        <v>EG_PHWRNER</v>
      </c>
    </row>
    <row r="4227" spans="1:8" x14ac:dyDescent="0.25">
      <c r="A4227" t="s">
        <v>17</v>
      </c>
      <c r="B4227" t="s">
        <v>6</v>
      </c>
      <c r="C4227" t="s">
        <v>9</v>
      </c>
      <c r="D4227" t="s">
        <v>366</v>
      </c>
      <c r="E4227">
        <v>2037</v>
      </c>
      <c r="F4227">
        <v>0</v>
      </c>
      <c r="G4227">
        <v>0</v>
      </c>
      <c r="H4227" s="2" t="str">
        <f t="shared" ref="H4227:H4290" si="66">_xlfn.CONCAT(A4227,C4227)</f>
        <v>EG_PHWRNER</v>
      </c>
    </row>
    <row r="4228" spans="1:8" x14ac:dyDescent="0.25">
      <c r="A4228" t="s">
        <v>17</v>
      </c>
      <c r="B4228" t="s">
        <v>6</v>
      </c>
      <c r="C4228" t="s">
        <v>9</v>
      </c>
      <c r="D4228" t="s">
        <v>366</v>
      </c>
      <c r="E4228">
        <v>2038</v>
      </c>
      <c r="F4228">
        <v>0</v>
      </c>
      <c r="G4228">
        <v>0</v>
      </c>
      <c r="H4228" s="2" t="str">
        <f t="shared" si="66"/>
        <v>EG_PHWRNER</v>
      </c>
    </row>
    <row r="4229" spans="1:8" x14ac:dyDescent="0.25">
      <c r="A4229" t="s">
        <v>17</v>
      </c>
      <c r="B4229" t="s">
        <v>6</v>
      </c>
      <c r="C4229" t="s">
        <v>9</v>
      </c>
      <c r="D4229" t="s">
        <v>366</v>
      </c>
      <c r="E4229">
        <v>2039</v>
      </c>
      <c r="F4229">
        <v>0</v>
      </c>
      <c r="G4229">
        <v>0</v>
      </c>
      <c r="H4229" s="2" t="str">
        <f t="shared" si="66"/>
        <v>EG_PHWRNER</v>
      </c>
    </row>
    <row r="4230" spans="1:8" x14ac:dyDescent="0.25">
      <c r="A4230" t="s">
        <v>17</v>
      </c>
      <c r="B4230" t="s">
        <v>6</v>
      </c>
      <c r="C4230" t="s">
        <v>9</v>
      </c>
      <c r="D4230" t="s">
        <v>366</v>
      </c>
      <c r="E4230">
        <v>2040</v>
      </c>
      <c r="F4230">
        <v>0</v>
      </c>
      <c r="G4230">
        <v>0</v>
      </c>
      <c r="H4230" s="2" t="str">
        <f t="shared" si="66"/>
        <v>EG_PHWRNER</v>
      </c>
    </row>
    <row r="4231" spans="1:8" x14ac:dyDescent="0.25">
      <c r="A4231" t="s">
        <v>17</v>
      </c>
      <c r="B4231" t="s">
        <v>6</v>
      </c>
      <c r="C4231" t="s">
        <v>9</v>
      </c>
      <c r="D4231" t="s">
        <v>366</v>
      </c>
      <c r="E4231">
        <v>2041</v>
      </c>
      <c r="F4231">
        <v>0</v>
      </c>
      <c r="G4231">
        <v>0</v>
      </c>
      <c r="H4231" s="2" t="str">
        <f t="shared" si="66"/>
        <v>EG_PHWRNER</v>
      </c>
    </row>
    <row r="4232" spans="1:8" x14ac:dyDescent="0.25">
      <c r="A4232" t="s">
        <v>17</v>
      </c>
      <c r="B4232" t="s">
        <v>6</v>
      </c>
      <c r="C4232" t="s">
        <v>9</v>
      </c>
      <c r="D4232" t="s">
        <v>365</v>
      </c>
      <c r="E4232">
        <v>2024</v>
      </c>
      <c r="F4232">
        <v>0</v>
      </c>
      <c r="G4232">
        <v>0</v>
      </c>
      <c r="H4232" s="2" t="str">
        <f t="shared" si="66"/>
        <v>EG_PHWRNER</v>
      </c>
    </row>
    <row r="4233" spans="1:8" x14ac:dyDescent="0.25">
      <c r="A4233" t="s">
        <v>17</v>
      </c>
      <c r="B4233" t="s">
        <v>6</v>
      </c>
      <c r="C4233" t="s">
        <v>9</v>
      </c>
      <c r="D4233" t="s">
        <v>365</v>
      </c>
      <c r="E4233">
        <v>2025</v>
      </c>
      <c r="F4233">
        <v>0</v>
      </c>
      <c r="G4233">
        <v>0</v>
      </c>
      <c r="H4233" s="2" t="str">
        <f t="shared" si="66"/>
        <v>EG_PHWRNER</v>
      </c>
    </row>
    <row r="4234" spans="1:8" x14ac:dyDescent="0.25">
      <c r="A4234" t="s">
        <v>17</v>
      </c>
      <c r="B4234" t="s">
        <v>6</v>
      </c>
      <c r="C4234" t="s">
        <v>9</v>
      </c>
      <c r="D4234" t="s">
        <v>365</v>
      </c>
      <c r="E4234">
        <v>2026</v>
      </c>
      <c r="F4234">
        <v>0</v>
      </c>
      <c r="G4234">
        <v>0</v>
      </c>
      <c r="H4234" s="2" t="str">
        <f t="shared" si="66"/>
        <v>EG_PHWRNER</v>
      </c>
    </row>
    <row r="4235" spans="1:8" x14ac:dyDescent="0.25">
      <c r="A4235" t="s">
        <v>17</v>
      </c>
      <c r="B4235" t="s">
        <v>6</v>
      </c>
      <c r="C4235" t="s">
        <v>9</v>
      </c>
      <c r="D4235" t="s">
        <v>365</v>
      </c>
      <c r="E4235">
        <v>2027</v>
      </c>
      <c r="F4235">
        <v>0</v>
      </c>
      <c r="G4235">
        <v>0</v>
      </c>
      <c r="H4235" s="2" t="str">
        <f t="shared" si="66"/>
        <v>EG_PHWRNER</v>
      </c>
    </row>
    <row r="4236" spans="1:8" x14ac:dyDescent="0.25">
      <c r="A4236" t="s">
        <v>17</v>
      </c>
      <c r="B4236" t="s">
        <v>6</v>
      </c>
      <c r="C4236" t="s">
        <v>9</v>
      </c>
      <c r="D4236" t="s">
        <v>365</v>
      </c>
      <c r="E4236">
        <v>2028</v>
      </c>
      <c r="F4236">
        <v>0</v>
      </c>
      <c r="G4236">
        <v>0</v>
      </c>
      <c r="H4236" s="2" t="str">
        <f t="shared" si="66"/>
        <v>EG_PHWRNER</v>
      </c>
    </row>
    <row r="4237" spans="1:8" x14ac:dyDescent="0.25">
      <c r="A4237" t="s">
        <v>17</v>
      </c>
      <c r="B4237" t="s">
        <v>6</v>
      </c>
      <c r="C4237" t="s">
        <v>9</v>
      </c>
      <c r="D4237" t="s">
        <v>365</v>
      </c>
      <c r="E4237">
        <v>2029</v>
      </c>
      <c r="F4237">
        <v>0</v>
      </c>
      <c r="G4237">
        <v>0</v>
      </c>
      <c r="H4237" s="2" t="str">
        <f t="shared" si="66"/>
        <v>EG_PHWRNER</v>
      </c>
    </row>
    <row r="4238" spans="1:8" x14ac:dyDescent="0.25">
      <c r="A4238" t="s">
        <v>17</v>
      </c>
      <c r="B4238" t="s">
        <v>6</v>
      </c>
      <c r="C4238" t="s">
        <v>9</v>
      </c>
      <c r="D4238" t="s">
        <v>365</v>
      </c>
      <c r="E4238">
        <v>2030</v>
      </c>
      <c r="F4238">
        <v>0</v>
      </c>
      <c r="G4238">
        <v>0</v>
      </c>
      <c r="H4238" s="2" t="str">
        <f t="shared" si="66"/>
        <v>EG_PHWRNER</v>
      </c>
    </row>
    <row r="4239" spans="1:8" x14ac:dyDescent="0.25">
      <c r="A4239" t="s">
        <v>17</v>
      </c>
      <c r="B4239" t="s">
        <v>6</v>
      </c>
      <c r="C4239" t="s">
        <v>9</v>
      </c>
      <c r="D4239" t="s">
        <v>365</v>
      </c>
      <c r="E4239">
        <v>2031</v>
      </c>
      <c r="F4239">
        <v>0</v>
      </c>
      <c r="G4239">
        <v>0</v>
      </c>
      <c r="H4239" s="2" t="str">
        <f t="shared" si="66"/>
        <v>EG_PHWRNER</v>
      </c>
    </row>
    <row r="4240" spans="1:8" x14ac:dyDescent="0.25">
      <c r="A4240" t="s">
        <v>17</v>
      </c>
      <c r="B4240" t="s">
        <v>6</v>
      </c>
      <c r="C4240" t="s">
        <v>9</v>
      </c>
      <c r="D4240" t="s">
        <v>365</v>
      </c>
      <c r="E4240">
        <v>2032</v>
      </c>
      <c r="F4240">
        <v>0</v>
      </c>
      <c r="G4240">
        <v>0</v>
      </c>
      <c r="H4240" s="2" t="str">
        <f t="shared" si="66"/>
        <v>EG_PHWRNER</v>
      </c>
    </row>
    <row r="4241" spans="1:8" x14ac:dyDescent="0.25">
      <c r="A4241" t="s">
        <v>17</v>
      </c>
      <c r="B4241" t="s">
        <v>6</v>
      </c>
      <c r="C4241" t="s">
        <v>9</v>
      </c>
      <c r="D4241" t="s">
        <v>365</v>
      </c>
      <c r="E4241">
        <v>2033</v>
      </c>
      <c r="F4241">
        <v>0</v>
      </c>
      <c r="G4241">
        <v>0</v>
      </c>
      <c r="H4241" s="2" t="str">
        <f t="shared" si="66"/>
        <v>EG_PHWRNER</v>
      </c>
    </row>
    <row r="4242" spans="1:8" x14ac:dyDescent="0.25">
      <c r="A4242" t="s">
        <v>17</v>
      </c>
      <c r="B4242" t="s">
        <v>6</v>
      </c>
      <c r="C4242" t="s">
        <v>9</v>
      </c>
      <c r="D4242" t="s">
        <v>365</v>
      </c>
      <c r="E4242">
        <v>2034</v>
      </c>
      <c r="F4242">
        <v>0</v>
      </c>
      <c r="G4242">
        <v>0</v>
      </c>
      <c r="H4242" s="2" t="str">
        <f t="shared" si="66"/>
        <v>EG_PHWRNER</v>
      </c>
    </row>
    <row r="4243" spans="1:8" x14ac:dyDescent="0.25">
      <c r="A4243" t="s">
        <v>17</v>
      </c>
      <c r="B4243" t="s">
        <v>6</v>
      </c>
      <c r="C4243" t="s">
        <v>9</v>
      </c>
      <c r="D4243" t="s">
        <v>365</v>
      </c>
      <c r="E4243">
        <v>2035</v>
      </c>
      <c r="F4243">
        <v>0</v>
      </c>
      <c r="G4243">
        <v>0</v>
      </c>
      <c r="H4243" s="2" t="str">
        <f t="shared" si="66"/>
        <v>EG_PHWRNER</v>
      </c>
    </row>
    <row r="4244" spans="1:8" x14ac:dyDescent="0.25">
      <c r="A4244" t="s">
        <v>17</v>
      </c>
      <c r="B4244" t="s">
        <v>6</v>
      </c>
      <c r="C4244" t="s">
        <v>9</v>
      </c>
      <c r="D4244" t="s">
        <v>365</v>
      </c>
      <c r="E4244">
        <v>2036</v>
      </c>
      <c r="F4244">
        <v>0</v>
      </c>
      <c r="G4244">
        <v>0</v>
      </c>
      <c r="H4244" s="2" t="str">
        <f t="shared" si="66"/>
        <v>EG_PHWRNER</v>
      </c>
    </row>
    <row r="4245" spans="1:8" x14ac:dyDescent="0.25">
      <c r="A4245" t="s">
        <v>17</v>
      </c>
      <c r="B4245" t="s">
        <v>6</v>
      </c>
      <c r="C4245" t="s">
        <v>9</v>
      </c>
      <c r="D4245" t="s">
        <v>365</v>
      </c>
      <c r="E4245">
        <v>2037</v>
      </c>
      <c r="F4245">
        <v>0</v>
      </c>
      <c r="G4245">
        <v>0</v>
      </c>
      <c r="H4245" s="2" t="str">
        <f t="shared" si="66"/>
        <v>EG_PHWRNER</v>
      </c>
    </row>
    <row r="4246" spans="1:8" x14ac:dyDescent="0.25">
      <c r="A4246" t="s">
        <v>17</v>
      </c>
      <c r="B4246" t="s">
        <v>6</v>
      </c>
      <c r="C4246" t="s">
        <v>9</v>
      </c>
      <c r="D4246" t="s">
        <v>365</v>
      </c>
      <c r="E4246">
        <v>2038</v>
      </c>
      <c r="F4246">
        <v>0</v>
      </c>
      <c r="G4246">
        <v>0</v>
      </c>
      <c r="H4246" s="2" t="str">
        <f t="shared" si="66"/>
        <v>EG_PHWRNER</v>
      </c>
    </row>
    <row r="4247" spans="1:8" x14ac:dyDescent="0.25">
      <c r="A4247" t="s">
        <v>17</v>
      </c>
      <c r="B4247" t="s">
        <v>6</v>
      </c>
      <c r="C4247" t="s">
        <v>9</v>
      </c>
      <c r="D4247" t="s">
        <v>365</v>
      </c>
      <c r="E4247">
        <v>2039</v>
      </c>
      <c r="F4247">
        <v>0</v>
      </c>
      <c r="G4247">
        <v>0</v>
      </c>
      <c r="H4247" s="2" t="str">
        <f t="shared" si="66"/>
        <v>EG_PHWRNER</v>
      </c>
    </row>
    <row r="4248" spans="1:8" x14ac:dyDescent="0.25">
      <c r="A4248" t="s">
        <v>17</v>
      </c>
      <c r="B4248" t="s">
        <v>6</v>
      </c>
      <c r="C4248" t="s">
        <v>9</v>
      </c>
      <c r="D4248" t="s">
        <v>365</v>
      </c>
      <c r="E4248">
        <v>2040</v>
      </c>
      <c r="F4248">
        <v>0</v>
      </c>
      <c r="G4248">
        <v>0</v>
      </c>
      <c r="H4248" s="2" t="str">
        <f t="shared" si="66"/>
        <v>EG_PHWRNER</v>
      </c>
    </row>
    <row r="4249" spans="1:8" x14ac:dyDescent="0.25">
      <c r="A4249" t="s">
        <v>17</v>
      </c>
      <c r="B4249" t="s">
        <v>6</v>
      </c>
      <c r="C4249" t="s">
        <v>9</v>
      </c>
      <c r="D4249" t="s">
        <v>365</v>
      </c>
      <c r="E4249">
        <v>2041</v>
      </c>
      <c r="F4249">
        <v>0</v>
      </c>
      <c r="G4249">
        <v>0</v>
      </c>
      <c r="H4249" s="2" t="str">
        <f t="shared" si="66"/>
        <v>EG_PHWRNER</v>
      </c>
    </row>
    <row r="4250" spans="1:8" x14ac:dyDescent="0.25">
      <c r="A4250" t="s">
        <v>17</v>
      </c>
      <c r="B4250" t="s">
        <v>6</v>
      </c>
      <c r="C4250" t="s">
        <v>8</v>
      </c>
      <c r="D4250" t="s">
        <v>364</v>
      </c>
      <c r="E4250">
        <v>2024</v>
      </c>
      <c r="F4250">
        <v>0</v>
      </c>
      <c r="G4250">
        <v>0</v>
      </c>
      <c r="H4250" s="2" t="str">
        <f t="shared" si="66"/>
        <v>EG_PHWRSR</v>
      </c>
    </row>
    <row r="4251" spans="1:8" x14ac:dyDescent="0.25">
      <c r="A4251" t="s">
        <v>17</v>
      </c>
      <c r="B4251" t="s">
        <v>6</v>
      </c>
      <c r="C4251" t="s">
        <v>8</v>
      </c>
      <c r="D4251" t="s">
        <v>364</v>
      </c>
      <c r="E4251">
        <v>2025</v>
      </c>
      <c r="F4251">
        <v>0</v>
      </c>
      <c r="G4251">
        <v>0</v>
      </c>
      <c r="H4251" s="2" t="str">
        <f t="shared" si="66"/>
        <v>EG_PHWRSR</v>
      </c>
    </row>
    <row r="4252" spans="1:8" x14ac:dyDescent="0.25">
      <c r="A4252" t="s">
        <v>17</v>
      </c>
      <c r="B4252" t="s">
        <v>6</v>
      </c>
      <c r="C4252" t="s">
        <v>8</v>
      </c>
      <c r="D4252" t="s">
        <v>364</v>
      </c>
      <c r="E4252">
        <v>2026</v>
      </c>
      <c r="F4252">
        <v>0</v>
      </c>
      <c r="G4252">
        <v>0</v>
      </c>
      <c r="H4252" s="2" t="str">
        <f t="shared" si="66"/>
        <v>EG_PHWRSR</v>
      </c>
    </row>
    <row r="4253" spans="1:8" x14ac:dyDescent="0.25">
      <c r="A4253" t="s">
        <v>17</v>
      </c>
      <c r="B4253" t="s">
        <v>6</v>
      </c>
      <c r="C4253" t="s">
        <v>8</v>
      </c>
      <c r="D4253" t="s">
        <v>364</v>
      </c>
      <c r="E4253">
        <v>2027</v>
      </c>
      <c r="F4253">
        <v>0</v>
      </c>
      <c r="G4253">
        <v>0</v>
      </c>
      <c r="H4253" s="2" t="str">
        <f t="shared" si="66"/>
        <v>EG_PHWRSR</v>
      </c>
    </row>
    <row r="4254" spans="1:8" x14ac:dyDescent="0.25">
      <c r="A4254" t="s">
        <v>17</v>
      </c>
      <c r="B4254" t="s">
        <v>6</v>
      </c>
      <c r="C4254" t="s">
        <v>8</v>
      </c>
      <c r="D4254" t="s">
        <v>364</v>
      </c>
      <c r="E4254">
        <v>2028</v>
      </c>
      <c r="F4254">
        <v>0</v>
      </c>
      <c r="G4254">
        <v>0</v>
      </c>
      <c r="H4254" s="2" t="str">
        <f t="shared" si="66"/>
        <v>EG_PHWRSR</v>
      </c>
    </row>
    <row r="4255" spans="1:8" x14ac:dyDescent="0.25">
      <c r="A4255" t="s">
        <v>17</v>
      </c>
      <c r="B4255" t="s">
        <v>6</v>
      </c>
      <c r="C4255" t="s">
        <v>8</v>
      </c>
      <c r="D4255" t="s">
        <v>364</v>
      </c>
      <c r="E4255">
        <v>2029</v>
      </c>
      <c r="F4255">
        <v>0</v>
      </c>
      <c r="G4255">
        <v>0</v>
      </c>
      <c r="H4255" s="2" t="str">
        <f t="shared" si="66"/>
        <v>EG_PHWRSR</v>
      </c>
    </row>
    <row r="4256" spans="1:8" x14ac:dyDescent="0.25">
      <c r="A4256" t="s">
        <v>17</v>
      </c>
      <c r="B4256" t="s">
        <v>6</v>
      </c>
      <c r="C4256" t="s">
        <v>8</v>
      </c>
      <c r="D4256" t="s">
        <v>364</v>
      </c>
      <c r="E4256">
        <v>2030</v>
      </c>
      <c r="F4256">
        <v>0</v>
      </c>
      <c r="G4256">
        <v>0</v>
      </c>
      <c r="H4256" s="2" t="str">
        <f t="shared" si="66"/>
        <v>EG_PHWRSR</v>
      </c>
    </row>
    <row r="4257" spans="1:8" x14ac:dyDescent="0.25">
      <c r="A4257" t="s">
        <v>17</v>
      </c>
      <c r="B4257" t="s">
        <v>6</v>
      </c>
      <c r="C4257" t="s">
        <v>8</v>
      </c>
      <c r="D4257" t="s">
        <v>364</v>
      </c>
      <c r="E4257">
        <v>2031</v>
      </c>
      <c r="F4257">
        <v>0</v>
      </c>
      <c r="G4257">
        <v>0</v>
      </c>
      <c r="H4257" s="2" t="str">
        <f t="shared" si="66"/>
        <v>EG_PHWRSR</v>
      </c>
    </row>
    <row r="4258" spans="1:8" x14ac:dyDescent="0.25">
      <c r="A4258" t="s">
        <v>17</v>
      </c>
      <c r="B4258" t="s">
        <v>6</v>
      </c>
      <c r="C4258" t="s">
        <v>8</v>
      </c>
      <c r="D4258" t="s">
        <v>364</v>
      </c>
      <c r="E4258">
        <v>2032</v>
      </c>
      <c r="F4258">
        <v>0</v>
      </c>
      <c r="G4258">
        <v>0</v>
      </c>
      <c r="H4258" s="2" t="str">
        <f t="shared" si="66"/>
        <v>EG_PHWRSR</v>
      </c>
    </row>
    <row r="4259" spans="1:8" x14ac:dyDescent="0.25">
      <c r="A4259" t="s">
        <v>17</v>
      </c>
      <c r="B4259" t="s">
        <v>6</v>
      </c>
      <c r="C4259" t="s">
        <v>8</v>
      </c>
      <c r="D4259" t="s">
        <v>364</v>
      </c>
      <c r="E4259">
        <v>2033</v>
      </c>
      <c r="F4259">
        <v>0</v>
      </c>
      <c r="G4259">
        <v>0</v>
      </c>
      <c r="H4259" s="2" t="str">
        <f t="shared" si="66"/>
        <v>EG_PHWRSR</v>
      </c>
    </row>
    <row r="4260" spans="1:8" x14ac:dyDescent="0.25">
      <c r="A4260" t="s">
        <v>17</v>
      </c>
      <c r="B4260" t="s">
        <v>6</v>
      </c>
      <c r="C4260" t="s">
        <v>8</v>
      </c>
      <c r="D4260" t="s">
        <v>364</v>
      </c>
      <c r="E4260">
        <v>2034</v>
      </c>
      <c r="F4260">
        <v>0</v>
      </c>
      <c r="G4260">
        <v>1.7999999999999999E-2</v>
      </c>
      <c r="H4260" s="2" t="str">
        <f t="shared" si="66"/>
        <v>EG_PHWRSR</v>
      </c>
    </row>
    <row r="4261" spans="1:8" x14ac:dyDescent="0.25">
      <c r="A4261" t="s">
        <v>17</v>
      </c>
      <c r="B4261" t="s">
        <v>6</v>
      </c>
      <c r="C4261" t="s">
        <v>8</v>
      </c>
      <c r="D4261" t="s">
        <v>364</v>
      </c>
      <c r="E4261">
        <v>2035</v>
      </c>
      <c r="F4261">
        <v>0</v>
      </c>
      <c r="G4261">
        <v>1.7999999999999999E-2</v>
      </c>
      <c r="H4261" s="2" t="str">
        <f t="shared" si="66"/>
        <v>EG_PHWRSR</v>
      </c>
    </row>
    <row r="4262" spans="1:8" x14ac:dyDescent="0.25">
      <c r="A4262" t="s">
        <v>17</v>
      </c>
      <c r="B4262" t="s">
        <v>6</v>
      </c>
      <c r="C4262" t="s">
        <v>8</v>
      </c>
      <c r="D4262" t="s">
        <v>364</v>
      </c>
      <c r="E4262">
        <v>2036</v>
      </c>
      <c r="F4262">
        <v>0</v>
      </c>
      <c r="G4262">
        <v>1.7999999999999999E-2</v>
      </c>
      <c r="H4262" s="2" t="str">
        <f t="shared" si="66"/>
        <v>EG_PHWRSR</v>
      </c>
    </row>
    <row r="4263" spans="1:8" x14ac:dyDescent="0.25">
      <c r="A4263" t="s">
        <v>17</v>
      </c>
      <c r="B4263" t="s">
        <v>6</v>
      </c>
      <c r="C4263" t="s">
        <v>8</v>
      </c>
      <c r="D4263" t="s">
        <v>364</v>
      </c>
      <c r="E4263">
        <v>2037</v>
      </c>
      <c r="F4263">
        <v>0</v>
      </c>
      <c r="G4263">
        <v>1.7999999999999999E-2</v>
      </c>
      <c r="H4263" s="2" t="str">
        <f t="shared" si="66"/>
        <v>EG_PHWRSR</v>
      </c>
    </row>
    <row r="4264" spans="1:8" x14ac:dyDescent="0.25">
      <c r="A4264" t="s">
        <v>17</v>
      </c>
      <c r="B4264" t="s">
        <v>6</v>
      </c>
      <c r="C4264" t="s">
        <v>8</v>
      </c>
      <c r="D4264" t="s">
        <v>364</v>
      </c>
      <c r="E4264">
        <v>2038</v>
      </c>
      <c r="F4264">
        <v>0</v>
      </c>
      <c r="G4264">
        <v>1.7999999999999999E-2</v>
      </c>
      <c r="H4264" s="2" t="str">
        <f t="shared" si="66"/>
        <v>EG_PHWRSR</v>
      </c>
    </row>
    <row r="4265" spans="1:8" x14ac:dyDescent="0.25">
      <c r="A4265" t="s">
        <v>17</v>
      </c>
      <c r="B4265" t="s">
        <v>6</v>
      </c>
      <c r="C4265" t="s">
        <v>8</v>
      </c>
      <c r="D4265" t="s">
        <v>364</v>
      </c>
      <c r="E4265">
        <v>2039</v>
      </c>
      <c r="F4265">
        <v>0</v>
      </c>
      <c r="G4265">
        <v>1.7999999999999999E-2</v>
      </c>
      <c r="H4265" s="2" t="str">
        <f t="shared" si="66"/>
        <v>EG_PHWRSR</v>
      </c>
    </row>
    <row r="4266" spans="1:8" x14ac:dyDescent="0.25">
      <c r="A4266" t="s">
        <v>17</v>
      </c>
      <c r="B4266" t="s">
        <v>6</v>
      </c>
      <c r="C4266" t="s">
        <v>8</v>
      </c>
      <c r="D4266" t="s">
        <v>364</v>
      </c>
      <c r="E4266">
        <v>2040</v>
      </c>
      <c r="F4266">
        <v>0</v>
      </c>
      <c r="G4266">
        <v>1.7999999999999999E-2</v>
      </c>
      <c r="H4266" s="2" t="str">
        <f t="shared" si="66"/>
        <v>EG_PHWRSR</v>
      </c>
    </row>
    <row r="4267" spans="1:8" x14ac:dyDescent="0.25">
      <c r="A4267" t="s">
        <v>17</v>
      </c>
      <c r="B4267" t="s">
        <v>6</v>
      </c>
      <c r="C4267" t="s">
        <v>8</v>
      </c>
      <c r="D4267" t="s">
        <v>364</v>
      </c>
      <c r="E4267">
        <v>2041</v>
      </c>
      <c r="F4267">
        <v>0</v>
      </c>
      <c r="G4267">
        <v>1.7999999999999999E-2</v>
      </c>
      <c r="H4267" s="2" t="str">
        <f t="shared" si="66"/>
        <v>EG_PHWRSR</v>
      </c>
    </row>
    <row r="4268" spans="1:8" x14ac:dyDescent="0.25">
      <c r="A4268" t="s">
        <v>17</v>
      </c>
      <c r="B4268" t="s">
        <v>6</v>
      </c>
      <c r="C4268" t="s">
        <v>8</v>
      </c>
      <c r="D4268" t="s">
        <v>363</v>
      </c>
      <c r="E4268">
        <v>2024</v>
      </c>
      <c r="F4268">
        <v>0</v>
      </c>
      <c r="G4268">
        <v>0</v>
      </c>
      <c r="H4268" s="2" t="str">
        <f t="shared" si="66"/>
        <v>EG_PHWRSR</v>
      </c>
    </row>
    <row r="4269" spans="1:8" x14ac:dyDescent="0.25">
      <c r="A4269" t="s">
        <v>17</v>
      </c>
      <c r="B4269" t="s">
        <v>6</v>
      </c>
      <c r="C4269" t="s">
        <v>8</v>
      </c>
      <c r="D4269" t="s">
        <v>363</v>
      </c>
      <c r="E4269">
        <v>2025</v>
      </c>
      <c r="F4269">
        <v>0</v>
      </c>
      <c r="G4269">
        <v>0</v>
      </c>
      <c r="H4269" s="2" t="str">
        <f t="shared" si="66"/>
        <v>EG_PHWRSR</v>
      </c>
    </row>
    <row r="4270" spans="1:8" x14ac:dyDescent="0.25">
      <c r="A4270" t="s">
        <v>17</v>
      </c>
      <c r="B4270" t="s">
        <v>6</v>
      </c>
      <c r="C4270" t="s">
        <v>8</v>
      </c>
      <c r="D4270" t="s">
        <v>363</v>
      </c>
      <c r="E4270">
        <v>2026</v>
      </c>
      <c r="F4270">
        <v>0</v>
      </c>
      <c r="G4270">
        <v>0</v>
      </c>
      <c r="H4270" s="2" t="str">
        <f t="shared" si="66"/>
        <v>EG_PHWRSR</v>
      </c>
    </row>
    <row r="4271" spans="1:8" x14ac:dyDescent="0.25">
      <c r="A4271" t="s">
        <v>17</v>
      </c>
      <c r="B4271" t="s">
        <v>6</v>
      </c>
      <c r="C4271" t="s">
        <v>8</v>
      </c>
      <c r="D4271" t="s">
        <v>363</v>
      </c>
      <c r="E4271">
        <v>2027</v>
      </c>
      <c r="F4271">
        <v>0</v>
      </c>
      <c r="G4271">
        <v>0</v>
      </c>
      <c r="H4271" s="2" t="str">
        <f t="shared" si="66"/>
        <v>EG_PHWRSR</v>
      </c>
    </row>
    <row r="4272" spans="1:8" x14ac:dyDescent="0.25">
      <c r="A4272" t="s">
        <v>17</v>
      </c>
      <c r="B4272" t="s">
        <v>6</v>
      </c>
      <c r="C4272" t="s">
        <v>8</v>
      </c>
      <c r="D4272" t="s">
        <v>363</v>
      </c>
      <c r="E4272">
        <v>2028</v>
      </c>
      <c r="F4272">
        <v>0</v>
      </c>
      <c r="G4272">
        <v>0</v>
      </c>
      <c r="H4272" s="2" t="str">
        <f t="shared" si="66"/>
        <v>EG_PHWRSR</v>
      </c>
    </row>
    <row r="4273" spans="1:8" x14ac:dyDescent="0.25">
      <c r="A4273" t="s">
        <v>17</v>
      </c>
      <c r="B4273" t="s">
        <v>6</v>
      </c>
      <c r="C4273" t="s">
        <v>8</v>
      </c>
      <c r="D4273" t="s">
        <v>363</v>
      </c>
      <c r="E4273">
        <v>2029</v>
      </c>
      <c r="F4273">
        <v>0</v>
      </c>
      <c r="G4273">
        <v>0</v>
      </c>
      <c r="H4273" s="2" t="str">
        <f t="shared" si="66"/>
        <v>EG_PHWRSR</v>
      </c>
    </row>
    <row r="4274" spans="1:8" x14ac:dyDescent="0.25">
      <c r="A4274" t="s">
        <v>17</v>
      </c>
      <c r="B4274" t="s">
        <v>6</v>
      </c>
      <c r="C4274" t="s">
        <v>8</v>
      </c>
      <c r="D4274" t="s">
        <v>363</v>
      </c>
      <c r="E4274">
        <v>2030</v>
      </c>
      <c r="F4274">
        <v>0</v>
      </c>
      <c r="G4274">
        <v>0</v>
      </c>
      <c r="H4274" s="2" t="str">
        <f t="shared" si="66"/>
        <v>EG_PHWRSR</v>
      </c>
    </row>
    <row r="4275" spans="1:8" x14ac:dyDescent="0.25">
      <c r="A4275" t="s">
        <v>17</v>
      </c>
      <c r="B4275" t="s">
        <v>6</v>
      </c>
      <c r="C4275" t="s">
        <v>8</v>
      </c>
      <c r="D4275" t="s">
        <v>363</v>
      </c>
      <c r="E4275">
        <v>2031</v>
      </c>
      <c r="F4275">
        <v>0</v>
      </c>
      <c r="G4275">
        <v>0</v>
      </c>
      <c r="H4275" s="2" t="str">
        <f t="shared" si="66"/>
        <v>EG_PHWRSR</v>
      </c>
    </row>
    <row r="4276" spans="1:8" x14ac:dyDescent="0.25">
      <c r="A4276" t="s">
        <v>17</v>
      </c>
      <c r="B4276" t="s">
        <v>6</v>
      </c>
      <c r="C4276" t="s">
        <v>8</v>
      </c>
      <c r="D4276" t="s">
        <v>363</v>
      </c>
      <c r="E4276">
        <v>2032</v>
      </c>
      <c r="F4276">
        <v>0</v>
      </c>
      <c r="G4276">
        <v>0</v>
      </c>
      <c r="H4276" s="2" t="str">
        <f t="shared" si="66"/>
        <v>EG_PHWRSR</v>
      </c>
    </row>
    <row r="4277" spans="1:8" x14ac:dyDescent="0.25">
      <c r="A4277" t="s">
        <v>17</v>
      </c>
      <c r="B4277" t="s">
        <v>6</v>
      </c>
      <c r="C4277" t="s">
        <v>8</v>
      </c>
      <c r="D4277" t="s">
        <v>363</v>
      </c>
      <c r="E4277">
        <v>2033</v>
      </c>
      <c r="F4277">
        <v>0</v>
      </c>
      <c r="G4277">
        <v>0</v>
      </c>
      <c r="H4277" s="2" t="str">
        <f t="shared" si="66"/>
        <v>EG_PHWRSR</v>
      </c>
    </row>
    <row r="4278" spans="1:8" x14ac:dyDescent="0.25">
      <c r="A4278" t="s">
        <v>17</v>
      </c>
      <c r="B4278" t="s">
        <v>6</v>
      </c>
      <c r="C4278" t="s">
        <v>8</v>
      </c>
      <c r="D4278" t="s">
        <v>363</v>
      </c>
      <c r="E4278">
        <v>2034</v>
      </c>
      <c r="F4278">
        <v>0</v>
      </c>
      <c r="G4278">
        <v>9.9000000000000005E-2</v>
      </c>
      <c r="H4278" s="2" t="str">
        <f t="shared" si="66"/>
        <v>EG_PHWRSR</v>
      </c>
    </row>
    <row r="4279" spans="1:8" x14ac:dyDescent="0.25">
      <c r="A4279" t="s">
        <v>17</v>
      </c>
      <c r="B4279" t="s">
        <v>6</v>
      </c>
      <c r="C4279" t="s">
        <v>8</v>
      </c>
      <c r="D4279" t="s">
        <v>363</v>
      </c>
      <c r="E4279">
        <v>2035</v>
      </c>
      <c r="F4279">
        <v>0</v>
      </c>
      <c r="G4279">
        <v>9.9000000000000005E-2</v>
      </c>
      <c r="H4279" s="2" t="str">
        <f t="shared" si="66"/>
        <v>EG_PHWRSR</v>
      </c>
    </row>
    <row r="4280" spans="1:8" x14ac:dyDescent="0.25">
      <c r="A4280" t="s">
        <v>17</v>
      </c>
      <c r="B4280" t="s">
        <v>6</v>
      </c>
      <c r="C4280" t="s">
        <v>8</v>
      </c>
      <c r="D4280" t="s">
        <v>363</v>
      </c>
      <c r="E4280">
        <v>2036</v>
      </c>
      <c r="F4280">
        <v>0</v>
      </c>
      <c r="G4280">
        <v>9.9000000000000005E-2</v>
      </c>
      <c r="H4280" s="2" t="str">
        <f t="shared" si="66"/>
        <v>EG_PHWRSR</v>
      </c>
    </row>
    <row r="4281" spans="1:8" x14ac:dyDescent="0.25">
      <c r="A4281" t="s">
        <v>17</v>
      </c>
      <c r="B4281" t="s">
        <v>6</v>
      </c>
      <c r="C4281" t="s">
        <v>8</v>
      </c>
      <c r="D4281" t="s">
        <v>363</v>
      </c>
      <c r="E4281">
        <v>2037</v>
      </c>
      <c r="F4281">
        <v>0</v>
      </c>
      <c r="G4281">
        <v>9.9000000000000005E-2</v>
      </c>
      <c r="H4281" s="2" t="str">
        <f t="shared" si="66"/>
        <v>EG_PHWRSR</v>
      </c>
    </row>
    <row r="4282" spans="1:8" x14ac:dyDescent="0.25">
      <c r="A4282" t="s">
        <v>17</v>
      </c>
      <c r="B4282" t="s">
        <v>6</v>
      </c>
      <c r="C4282" t="s">
        <v>8</v>
      </c>
      <c r="D4282" t="s">
        <v>363</v>
      </c>
      <c r="E4282">
        <v>2038</v>
      </c>
      <c r="F4282">
        <v>0</v>
      </c>
      <c r="G4282">
        <v>9.9000000000000005E-2</v>
      </c>
      <c r="H4282" s="2" t="str">
        <f t="shared" si="66"/>
        <v>EG_PHWRSR</v>
      </c>
    </row>
    <row r="4283" spans="1:8" x14ac:dyDescent="0.25">
      <c r="A4283" t="s">
        <v>17</v>
      </c>
      <c r="B4283" t="s">
        <v>6</v>
      </c>
      <c r="C4283" t="s">
        <v>8</v>
      </c>
      <c r="D4283" t="s">
        <v>363</v>
      </c>
      <c r="E4283">
        <v>2039</v>
      </c>
      <c r="F4283">
        <v>0</v>
      </c>
      <c r="G4283">
        <v>9.9000000000000005E-2</v>
      </c>
      <c r="H4283" s="2" t="str">
        <f t="shared" si="66"/>
        <v>EG_PHWRSR</v>
      </c>
    </row>
    <row r="4284" spans="1:8" x14ac:dyDescent="0.25">
      <c r="A4284" t="s">
        <v>17</v>
      </c>
      <c r="B4284" t="s">
        <v>6</v>
      </c>
      <c r="C4284" t="s">
        <v>8</v>
      </c>
      <c r="D4284" t="s">
        <v>363</v>
      </c>
      <c r="E4284">
        <v>2040</v>
      </c>
      <c r="F4284">
        <v>0</v>
      </c>
      <c r="G4284">
        <v>9.9000000000000005E-2</v>
      </c>
      <c r="H4284" s="2" t="str">
        <f t="shared" si="66"/>
        <v>EG_PHWRSR</v>
      </c>
    </row>
    <row r="4285" spans="1:8" x14ac:dyDescent="0.25">
      <c r="A4285" t="s">
        <v>17</v>
      </c>
      <c r="B4285" t="s">
        <v>6</v>
      </c>
      <c r="C4285" t="s">
        <v>8</v>
      </c>
      <c r="D4285" t="s">
        <v>363</v>
      </c>
      <c r="E4285">
        <v>2041</v>
      </c>
      <c r="F4285">
        <v>0</v>
      </c>
      <c r="G4285">
        <v>9.9000000000000005E-2</v>
      </c>
      <c r="H4285" s="2" t="str">
        <f t="shared" si="66"/>
        <v>EG_PHWRSR</v>
      </c>
    </row>
    <row r="4286" spans="1:8" x14ac:dyDescent="0.25">
      <c r="A4286" t="s">
        <v>17</v>
      </c>
      <c r="B4286" t="s">
        <v>6</v>
      </c>
      <c r="C4286" t="s">
        <v>8</v>
      </c>
      <c r="D4286" t="s">
        <v>362</v>
      </c>
      <c r="E4286">
        <v>2024</v>
      </c>
      <c r="F4286">
        <v>0</v>
      </c>
      <c r="G4286">
        <v>0</v>
      </c>
      <c r="H4286" s="2" t="str">
        <f t="shared" si="66"/>
        <v>EG_PHWRSR</v>
      </c>
    </row>
    <row r="4287" spans="1:8" x14ac:dyDescent="0.25">
      <c r="A4287" t="s">
        <v>17</v>
      </c>
      <c r="B4287" t="s">
        <v>6</v>
      </c>
      <c r="C4287" t="s">
        <v>8</v>
      </c>
      <c r="D4287" t="s">
        <v>362</v>
      </c>
      <c r="E4287">
        <v>2025</v>
      </c>
      <c r="F4287">
        <v>0</v>
      </c>
      <c r="G4287">
        <v>0</v>
      </c>
      <c r="H4287" s="2" t="str">
        <f t="shared" si="66"/>
        <v>EG_PHWRSR</v>
      </c>
    </row>
    <row r="4288" spans="1:8" x14ac:dyDescent="0.25">
      <c r="A4288" t="s">
        <v>17</v>
      </c>
      <c r="B4288" t="s">
        <v>6</v>
      </c>
      <c r="C4288" t="s">
        <v>8</v>
      </c>
      <c r="D4288" t="s">
        <v>362</v>
      </c>
      <c r="E4288">
        <v>2026</v>
      </c>
      <c r="F4288">
        <v>0</v>
      </c>
      <c r="G4288">
        <v>0</v>
      </c>
      <c r="H4288" s="2" t="str">
        <f t="shared" si="66"/>
        <v>EG_PHWRSR</v>
      </c>
    </row>
    <row r="4289" spans="1:8" x14ac:dyDescent="0.25">
      <c r="A4289" t="s">
        <v>17</v>
      </c>
      <c r="B4289" t="s">
        <v>6</v>
      </c>
      <c r="C4289" t="s">
        <v>8</v>
      </c>
      <c r="D4289" t="s">
        <v>362</v>
      </c>
      <c r="E4289">
        <v>2027</v>
      </c>
      <c r="F4289">
        <v>0</v>
      </c>
      <c r="G4289">
        <v>0</v>
      </c>
      <c r="H4289" s="2" t="str">
        <f t="shared" si="66"/>
        <v>EG_PHWRSR</v>
      </c>
    </row>
    <row r="4290" spans="1:8" x14ac:dyDescent="0.25">
      <c r="A4290" t="s">
        <v>17</v>
      </c>
      <c r="B4290" t="s">
        <v>6</v>
      </c>
      <c r="C4290" t="s">
        <v>8</v>
      </c>
      <c r="D4290" t="s">
        <v>362</v>
      </c>
      <c r="E4290">
        <v>2028</v>
      </c>
      <c r="F4290">
        <v>0</v>
      </c>
      <c r="G4290">
        <v>0</v>
      </c>
      <c r="H4290" s="2" t="str">
        <f t="shared" si="66"/>
        <v>EG_PHWRSR</v>
      </c>
    </row>
    <row r="4291" spans="1:8" x14ac:dyDescent="0.25">
      <c r="A4291" t="s">
        <v>17</v>
      </c>
      <c r="B4291" t="s">
        <v>6</v>
      </c>
      <c r="C4291" t="s">
        <v>8</v>
      </c>
      <c r="D4291" t="s">
        <v>362</v>
      </c>
      <c r="E4291">
        <v>2029</v>
      </c>
      <c r="F4291">
        <v>0</v>
      </c>
      <c r="G4291">
        <v>0</v>
      </c>
      <c r="H4291" s="2" t="str">
        <f t="shared" ref="H4291:H4354" si="67">_xlfn.CONCAT(A4291,C4291)</f>
        <v>EG_PHWRSR</v>
      </c>
    </row>
    <row r="4292" spans="1:8" x14ac:dyDescent="0.25">
      <c r="A4292" t="s">
        <v>17</v>
      </c>
      <c r="B4292" t="s">
        <v>6</v>
      </c>
      <c r="C4292" t="s">
        <v>8</v>
      </c>
      <c r="D4292" t="s">
        <v>362</v>
      </c>
      <c r="E4292">
        <v>2030</v>
      </c>
      <c r="F4292">
        <v>0</v>
      </c>
      <c r="G4292">
        <v>0</v>
      </c>
      <c r="H4292" s="2" t="str">
        <f t="shared" si="67"/>
        <v>EG_PHWRSR</v>
      </c>
    </row>
    <row r="4293" spans="1:8" x14ac:dyDescent="0.25">
      <c r="A4293" t="s">
        <v>17</v>
      </c>
      <c r="B4293" t="s">
        <v>6</v>
      </c>
      <c r="C4293" t="s">
        <v>8</v>
      </c>
      <c r="D4293" t="s">
        <v>362</v>
      </c>
      <c r="E4293">
        <v>2031</v>
      </c>
      <c r="F4293">
        <v>0</v>
      </c>
      <c r="G4293">
        <v>0</v>
      </c>
      <c r="H4293" s="2" t="str">
        <f t="shared" si="67"/>
        <v>EG_PHWRSR</v>
      </c>
    </row>
    <row r="4294" spans="1:8" x14ac:dyDescent="0.25">
      <c r="A4294" t="s">
        <v>17</v>
      </c>
      <c r="B4294" t="s">
        <v>6</v>
      </c>
      <c r="C4294" t="s">
        <v>8</v>
      </c>
      <c r="D4294" t="s">
        <v>362</v>
      </c>
      <c r="E4294">
        <v>2032</v>
      </c>
      <c r="F4294">
        <v>0</v>
      </c>
      <c r="G4294">
        <v>0</v>
      </c>
      <c r="H4294" s="2" t="str">
        <f t="shared" si="67"/>
        <v>EG_PHWRSR</v>
      </c>
    </row>
    <row r="4295" spans="1:8" x14ac:dyDescent="0.25">
      <c r="A4295" t="s">
        <v>17</v>
      </c>
      <c r="B4295" t="s">
        <v>6</v>
      </c>
      <c r="C4295" t="s">
        <v>8</v>
      </c>
      <c r="D4295" t="s">
        <v>362</v>
      </c>
      <c r="E4295">
        <v>2033</v>
      </c>
      <c r="F4295">
        <v>0</v>
      </c>
      <c r="G4295">
        <v>0</v>
      </c>
      <c r="H4295" s="2" t="str">
        <f t="shared" si="67"/>
        <v>EG_PHWRSR</v>
      </c>
    </row>
    <row r="4296" spans="1:8" x14ac:dyDescent="0.25">
      <c r="A4296" t="s">
        <v>17</v>
      </c>
      <c r="B4296" t="s">
        <v>6</v>
      </c>
      <c r="C4296" t="s">
        <v>8</v>
      </c>
      <c r="D4296" t="s">
        <v>362</v>
      </c>
      <c r="E4296">
        <v>2034</v>
      </c>
      <c r="F4296">
        <v>0</v>
      </c>
      <c r="G4296">
        <v>5.0999999999999997E-2</v>
      </c>
      <c r="H4296" s="2" t="str">
        <f t="shared" si="67"/>
        <v>EG_PHWRSR</v>
      </c>
    </row>
    <row r="4297" spans="1:8" x14ac:dyDescent="0.25">
      <c r="A4297" t="s">
        <v>17</v>
      </c>
      <c r="B4297" t="s">
        <v>6</v>
      </c>
      <c r="C4297" t="s">
        <v>8</v>
      </c>
      <c r="D4297" t="s">
        <v>362</v>
      </c>
      <c r="E4297">
        <v>2035</v>
      </c>
      <c r="F4297">
        <v>0</v>
      </c>
      <c r="G4297">
        <v>5.0999999999999997E-2</v>
      </c>
      <c r="H4297" s="2" t="str">
        <f t="shared" si="67"/>
        <v>EG_PHWRSR</v>
      </c>
    </row>
    <row r="4298" spans="1:8" x14ac:dyDescent="0.25">
      <c r="A4298" t="s">
        <v>17</v>
      </c>
      <c r="B4298" t="s">
        <v>6</v>
      </c>
      <c r="C4298" t="s">
        <v>8</v>
      </c>
      <c r="D4298" t="s">
        <v>362</v>
      </c>
      <c r="E4298">
        <v>2036</v>
      </c>
      <c r="F4298">
        <v>0</v>
      </c>
      <c r="G4298">
        <v>5.0999999999999997E-2</v>
      </c>
      <c r="H4298" s="2" t="str">
        <f t="shared" si="67"/>
        <v>EG_PHWRSR</v>
      </c>
    </row>
    <row r="4299" spans="1:8" x14ac:dyDescent="0.25">
      <c r="A4299" t="s">
        <v>17</v>
      </c>
      <c r="B4299" t="s">
        <v>6</v>
      </c>
      <c r="C4299" t="s">
        <v>8</v>
      </c>
      <c r="D4299" t="s">
        <v>362</v>
      </c>
      <c r="E4299">
        <v>2037</v>
      </c>
      <c r="F4299">
        <v>0</v>
      </c>
      <c r="G4299">
        <v>5.0999999999999997E-2</v>
      </c>
      <c r="H4299" s="2" t="str">
        <f t="shared" si="67"/>
        <v>EG_PHWRSR</v>
      </c>
    </row>
    <row r="4300" spans="1:8" x14ac:dyDescent="0.25">
      <c r="A4300" t="s">
        <v>17</v>
      </c>
      <c r="B4300" t="s">
        <v>6</v>
      </c>
      <c r="C4300" t="s">
        <v>8</v>
      </c>
      <c r="D4300" t="s">
        <v>362</v>
      </c>
      <c r="E4300">
        <v>2038</v>
      </c>
      <c r="F4300">
        <v>0</v>
      </c>
      <c r="G4300">
        <v>5.0999999999999997E-2</v>
      </c>
      <c r="H4300" s="2" t="str">
        <f t="shared" si="67"/>
        <v>EG_PHWRSR</v>
      </c>
    </row>
    <row r="4301" spans="1:8" x14ac:dyDescent="0.25">
      <c r="A4301" t="s">
        <v>17</v>
      </c>
      <c r="B4301" t="s">
        <v>6</v>
      </c>
      <c r="C4301" t="s">
        <v>8</v>
      </c>
      <c r="D4301" t="s">
        <v>362</v>
      </c>
      <c r="E4301">
        <v>2039</v>
      </c>
      <c r="F4301">
        <v>0</v>
      </c>
      <c r="G4301">
        <v>5.0999999999999997E-2</v>
      </c>
      <c r="H4301" s="2" t="str">
        <f t="shared" si="67"/>
        <v>EG_PHWRSR</v>
      </c>
    </row>
    <row r="4302" spans="1:8" x14ac:dyDescent="0.25">
      <c r="A4302" t="s">
        <v>17</v>
      </c>
      <c r="B4302" t="s">
        <v>6</v>
      </c>
      <c r="C4302" t="s">
        <v>8</v>
      </c>
      <c r="D4302" t="s">
        <v>362</v>
      </c>
      <c r="E4302">
        <v>2040</v>
      </c>
      <c r="F4302">
        <v>0</v>
      </c>
      <c r="G4302">
        <v>5.0999999999999997E-2</v>
      </c>
      <c r="H4302" s="2" t="str">
        <f t="shared" si="67"/>
        <v>EG_PHWRSR</v>
      </c>
    </row>
    <row r="4303" spans="1:8" x14ac:dyDescent="0.25">
      <c r="A4303" t="s">
        <v>17</v>
      </c>
      <c r="B4303" t="s">
        <v>6</v>
      </c>
      <c r="C4303" t="s">
        <v>8</v>
      </c>
      <c r="D4303" t="s">
        <v>362</v>
      </c>
      <c r="E4303">
        <v>2041</v>
      </c>
      <c r="F4303">
        <v>0</v>
      </c>
      <c r="G4303">
        <v>5.0999999999999997E-2</v>
      </c>
      <c r="H4303" s="2" t="str">
        <f t="shared" si="67"/>
        <v>EG_PHWRSR</v>
      </c>
    </row>
    <row r="4304" spans="1:8" x14ac:dyDescent="0.25">
      <c r="A4304" t="s">
        <v>17</v>
      </c>
      <c r="B4304" t="s">
        <v>6</v>
      </c>
      <c r="C4304" t="s">
        <v>8</v>
      </c>
      <c r="D4304" t="s">
        <v>361</v>
      </c>
      <c r="E4304">
        <v>2024</v>
      </c>
      <c r="F4304">
        <v>0</v>
      </c>
      <c r="G4304">
        <v>0</v>
      </c>
      <c r="H4304" s="2" t="str">
        <f t="shared" si="67"/>
        <v>EG_PHWRSR</v>
      </c>
    </row>
    <row r="4305" spans="1:8" x14ac:dyDescent="0.25">
      <c r="A4305" t="s">
        <v>17</v>
      </c>
      <c r="B4305" t="s">
        <v>6</v>
      </c>
      <c r="C4305" t="s">
        <v>8</v>
      </c>
      <c r="D4305" t="s">
        <v>361</v>
      </c>
      <c r="E4305">
        <v>2025</v>
      </c>
      <c r="F4305">
        <v>0</v>
      </c>
      <c r="G4305">
        <v>0</v>
      </c>
      <c r="H4305" s="2" t="str">
        <f t="shared" si="67"/>
        <v>EG_PHWRSR</v>
      </c>
    </row>
    <row r="4306" spans="1:8" x14ac:dyDescent="0.25">
      <c r="A4306" t="s">
        <v>17</v>
      </c>
      <c r="B4306" t="s">
        <v>6</v>
      </c>
      <c r="C4306" t="s">
        <v>8</v>
      </c>
      <c r="D4306" t="s">
        <v>361</v>
      </c>
      <c r="E4306">
        <v>2026</v>
      </c>
      <c r="F4306">
        <v>0</v>
      </c>
      <c r="G4306">
        <v>0</v>
      </c>
      <c r="H4306" s="2" t="str">
        <f t="shared" si="67"/>
        <v>EG_PHWRSR</v>
      </c>
    </row>
    <row r="4307" spans="1:8" x14ac:dyDescent="0.25">
      <c r="A4307" t="s">
        <v>17</v>
      </c>
      <c r="B4307" t="s">
        <v>6</v>
      </c>
      <c r="C4307" t="s">
        <v>8</v>
      </c>
      <c r="D4307" t="s">
        <v>361</v>
      </c>
      <c r="E4307">
        <v>2027</v>
      </c>
      <c r="F4307">
        <v>2</v>
      </c>
      <c r="G4307">
        <v>2</v>
      </c>
      <c r="H4307" s="2" t="str">
        <f t="shared" si="67"/>
        <v>EG_PHWRSR</v>
      </c>
    </row>
    <row r="4308" spans="1:8" x14ac:dyDescent="0.25">
      <c r="A4308" t="s">
        <v>17</v>
      </c>
      <c r="B4308" t="s">
        <v>6</v>
      </c>
      <c r="C4308" t="s">
        <v>8</v>
      </c>
      <c r="D4308" t="s">
        <v>361</v>
      </c>
      <c r="E4308">
        <v>2028</v>
      </c>
      <c r="F4308">
        <v>0</v>
      </c>
      <c r="G4308">
        <v>0</v>
      </c>
      <c r="H4308" s="2" t="str">
        <f t="shared" si="67"/>
        <v>EG_PHWRSR</v>
      </c>
    </row>
    <row r="4309" spans="1:8" x14ac:dyDescent="0.25">
      <c r="A4309" t="s">
        <v>17</v>
      </c>
      <c r="B4309" t="s">
        <v>6</v>
      </c>
      <c r="C4309" t="s">
        <v>8</v>
      </c>
      <c r="D4309" t="s">
        <v>361</v>
      </c>
      <c r="E4309">
        <v>2029</v>
      </c>
      <c r="F4309">
        <v>0</v>
      </c>
      <c r="G4309">
        <v>0</v>
      </c>
      <c r="H4309" s="2" t="str">
        <f t="shared" si="67"/>
        <v>EG_PHWRSR</v>
      </c>
    </row>
    <row r="4310" spans="1:8" x14ac:dyDescent="0.25">
      <c r="A4310" t="s">
        <v>17</v>
      </c>
      <c r="B4310" t="s">
        <v>6</v>
      </c>
      <c r="C4310" t="s">
        <v>8</v>
      </c>
      <c r="D4310" t="s">
        <v>361</v>
      </c>
      <c r="E4310">
        <v>2030</v>
      </c>
      <c r="F4310">
        <v>0</v>
      </c>
      <c r="G4310">
        <v>0</v>
      </c>
      <c r="H4310" s="2" t="str">
        <f t="shared" si="67"/>
        <v>EG_PHWRSR</v>
      </c>
    </row>
    <row r="4311" spans="1:8" x14ac:dyDescent="0.25">
      <c r="A4311" t="s">
        <v>17</v>
      </c>
      <c r="B4311" t="s">
        <v>6</v>
      </c>
      <c r="C4311" t="s">
        <v>8</v>
      </c>
      <c r="D4311" t="s">
        <v>361</v>
      </c>
      <c r="E4311">
        <v>2031</v>
      </c>
      <c r="F4311">
        <v>0</v>
      </c>
      <c r="G4311">
        <v>0</v>
      </c>
      <c r="H4311" s="2" t="str">
        <f t="shared" si="67"/>
        <v>EG_PHWRSR</v>
      </c>
    </row>
    <row r="4312" spans="1:8" x14ac:dyDescent="0.25">
      <c r="A4312" t="s">
        <v>17</v>
      </c>
      <c r="B4312" t="s">
        <v>6</v>
      </c>
      <c r="C4312" t="s">
        <v>8</v>
      </c>
      <c r="D4312" t="s">
        <v>361</v>
      </c>
      <c r="E4312">
        <v>2032</v>
      </c>
      <c r="F4312">
        <v>0</v>
      </c>
      <c r="G4312">
        <v>0</v>
      </c>
      <c r="H4312" s="2" t="str">
        <f t="shared" si="67"/>
        <v>EG_PHWRSR</v>
      </c>
    </row>
    <row r="4313" spans="1:8" x14ac:dyDescent="0.25">
      <c r="A4313" t="s">
        <v>17</v>
      </c>
      <c r="B4313" t="s">
        <v>6</v>
      </c>
      <c r="C4313" t="s">
        <v>8</v>
      </c>
      <c r="D4313" t="s">
        <v>361</v>
      </c>
      <c r="E4313">
        <v>2033</v>
      </c>
      <c r="F4313">
        <v>2</v>
      </c>
      <c r="G4313">
        <v>2</v>
      </c>
      <c r="H4313" s="2" t="str">
        <f t="shared" si="67"/>
        <v>EG_PHWRSR</v>
      </c>
    </row>
    <row r="4314" spans="1:8" x14ac:dyDescent="0.25">
      <c r="A4314" t="s">
        <v>17</v>
      </c>
      <c r="B4314" t="s">
        <v>6</v>
      </c>
      <c r="C4314" t="s">
        <v>8</v>
      </c>
      <c r="D4314" t="s">
        <v>361</v>
      </c>
      <c r="E4314">
        <v>2034</v>
      </c>
      <c r="F4314">
        <v>0</v>
      </c>
      <c r="G4314">
        <v>0.217</v>
      </c>
      <c r="H4314" s="2" t="str">
        <f t="shared" si="67"/>
        <v>EG_PHWRSR</v>
      </c>
    </row>
    <row r="4315" spans="1:8" x14ac:dyDescent="0.25">
      <c r="A4315" t="s">
        <v>17</v>
      </c>
      <c r="B4315" t="s">
        <v>6</v>
      </c>
      <c r="C4315" t="s">
        <v>8</v>
      </c>
      <c r="D4315" t="s">
        <v>361</v>
      </c>
      <c r="E4315">
        <v>2035</v>
      </c>
      <c r="F4315">
        <v>0</v>
      </c>
      <c r="G4315">
        <v>0.217</v>
      </c>
      <c r="H4315" s="2" t="str">
        <f t="shared" si="67"/>
        <v>EG_PHWRSR</v>
      </c>
    </row>
    <row r="4316" spans="1:8" x14ac:dyDescent="0.25">
      <c r="A4316" t="s">
        <v>17</v>
      </c>
      <c r="B4316" t="s">
        <v>6</v>
      </c>
      <c r="C4316" t="s">
        <v>8</v>
      </c>
      <c r="D4316" t="s">
        <v>361</v>
      </c>
      <c r="E4316">
        <v>2036</v>
      </c>
      <c r="F4316">
        <v>0</v>
      </c>
      <c r="G4316">
        <v>0.217</v>
      </c>
      <c r="H4316" s="2" t="str">
        <f t="shared" si="67"/>
        <v>EG_PHWRSR</v>
      </c>
    </row>
    <row r="4317" spans="1:8" x14ac:dyDescent="0.25">
      <c r="A4317" t="s">
        <v>17</v>
      </c>
      <c r="B4317" t="s">
        <v>6</v>
      </c>
      <c r="C4317" t="s">
        <v>8</v>
      </c>
      <c r="D4317" t="s">
        <v>361</v>
      </c>
      <c r="E4317">
        <v>2037</v>
      </c>
      <c r="F4317">
        <v>0</v>
      </c>
      <c r="G4317">
        <v>0.217</v>
      </c>
      <c r="H4317" s="2" t="str">
        <f t="shared" si="67"/>
        <v>EG_PHWRSR</v>
      </c>
    </row>
    <row r="4318" spans="1:8" x14ac:dyDescent="0.25">
      <c r="A4318" t="s">
        <v>17</v>
      </c>
      <c r="B4318" t="s">
        <v>6</v>
      </c>
      <c r="C4318" t="s">
        <v>8</v>
      </c>
      <c r="D4318" t="s">
        <v>361</v>
      </c>
      <c r="E4318">
        <v>2038</v>
      </c>
      <c r="F4318">
        <v>0</v>
      </c>
      <c r="G4318">
        <v>0.217</v>
      </c>
      <c r="H4318" s="2" t="str">
        <f t="shared" si="67"/>
        <v>EG_PHWRSR</v>
      </c>
    </row>
    <row r="4319" spans="1:8" x14ac:dyDescent="0.25">
      <c r="A4319" t="s">
        <v>17</v>
      </c>
      <c r="B4319" t="s">
        <v>6</v>
      </c>
      <c r="C4319" t="s">
        <v>8</v>
      </c>
      <c r="D4319" t="s">
        <v>361</v>
      </c>
      <c r="E4319">
        <v>2039</v>
      </c>
      <c r="F4319">
        <v>0</v>
      </c>
      <c r="G4319">
        <v>0.217</v>
      </c>
      <c r="H4319" s="2" t="str">
        <f t="shared" si="67"/>
        <v>EG_PHWRSR</v>
      </c>
    </row>
    <row r="4320" spans="1:8" x14ac:dyDescent="0.25">
      <c r="A4320" t="s">
        <v>17</v>
      </c>
      <c r="B4320" t="s">
        <v>6</v>
      </c>
      <c r="C4320" t="s">
        <v>8</v>
      </c>
      <c r="D4320" t="s">
        <v>361</v>
      </c>
      <c r="E4320">
        <v>2040</v>
      </c>
      <c r="F4320">
        <v>0</v>
      </c>
      <c r="G4320">
        <v>0.217</v>
      </c>
      <c r="H4320" s="2" t="str">
        <f t="shared" si="67"/>
        <v>EG_PHWRSR</v>
      </c>
    </row>
    <row r="4321" spans="1:8" x14ac:dyDescent="0.25">
      <c r="A4321" t="s">
        <v>17</v>
      </c>
      <c r="B4321" t="s">
        <v>6</v>
      </c>
      <c r="C4321" t="s">
        <v>8</v>
      </c>
      <c r="D4321" t="s">
        <v>361</v>
      </c>
      <c r="E4321">
        <v>2041</v>
      </c>
      <c r="F4321">
        <v>0</v>
      </c>
      <c r="G4321">
        <v>0.217</v>
      </c>
      <c r="H4321" s="2" t="str">
        <f t="shared" si="67"/>
        <v>EG_PHWRSR</v>
      </c>
    </row>
    <row r="4322" spans="1:8" x14ac:dyDescent="0.25">
      <c r="A4322" t="s">
        <v>17</v>
      </c>
      <c r="B4322" t="s">
        <v>6</v>
      </c>
      <c r="C4322" t="s">
        <v>8</v>
      </c>
      <c r="D4322" t="s">
        <v>360</v>
      </c>
      <c r="E4322">
        <v>2024</v>
      </c>
      <c r="F4322">
        <v>0</v>
      </c>
      <c r="G4322">
        <v>0</v>
      </c>
      <c r="H4322" s="2" t="str">
        <f t="shared" si="67"/>
        <v>EG_PHWRSR</v>
      </c>
    </row>
    <row r="4323" spans="1:8" x14ac:dyDescent="0.25">
      <c r="A4323" t="s">
        <v>17</v>
      </c>
      <c r="B4323" t="s">
        <v>6</v>
      </c>
      <c r="C4323" t="s">
        <v>8</v>
      </c>
      <c r="D4323" t="s">
        <v>360</v>
      </c>
      <c r="E4323">
        <v>2025</v>
      </c>
      <c r="F4323">
        <v>0</v>
      </c>
      <c r="G4323">
        <v>0</v>
      </c>
      <c r="H4323" s="2" t="str">
        <f t="shared" si="67"/>
        <v>EG_PHWRSR</v>
      </c>
    </row>
    <row r="4324" spans="1:8" x14ac:dyDescent="0.25">
      <c r="A4324" t="s">
        <v>17</v>
      </c>
      <c r="B4324" t="s">
        <v>6</v>
      </c>
      <c r="C4324" t="s">
        <v>8</v>
      </c>
      <c r="D4324" t="s">
        <v>360</v>
      </c>
      <c r="E4324">
        <v>2026</v>
      </c>
      <c r="F4324">
        <v>0</v>
      </c>
      <c r="G4324">
        <v>0</v>
      </c>
      <c r="H4324" s="2" t="str">
        <f t="shared" si="67"/>
        <v>EG_PHWRSR</v>
      </c>
    </row>
    <row r="4325" spans="1:8" x14ac:dyDescent="0.25">
      <c r="A4325" t="s">
        <v>17</v>
      </c>
      <c r="B4325" t="s">
        <v>6</v>
      </c>
      <c r="C4325" t="s">
        <v>8</v>
      </c>
      <c r="D4325" t="s">
        <v>360</v>
      </c>
      <c r="E4325">
        <v>2027</v>
      </c>
      <c r="F4325">
        <v>0</v>
      </c>
      <c r="G4325">
        <v>0</v>
      </c>
      <c r="H4325" s="2" t="str">
        <f t="shared" si="67"/>
        <v>EG_PHWRSR</v>
      </c>
    </row>
    <row r="4326" spans="1:8" x14ac:dyDescent="0.25">
      <c r="A4326" t="s">
        <v>17</v>
      </c>
      <c r="B4326" t="s">
        <v>6</v>
      </c>
      <c r="C4326" t="s">
        <v>8</v>
      </c>
      <c r="D4326" t="s">
        <v>360</v>
      </c>
      <c r="E4326">
        <v>2028</v>
      </c>
      <c r="F4326">
        <v>0</v>
      </c>
      <c r="G4326">
        <v>0</v>
      </c>
      <c r="H4326" s="2" t="str">
        <f t="shared" si="67"/>
        <v>EG_PHWRSR</v>
      </c>
    </row>
    <row r="4327" spans="1:8" x14ac:dyDescent="0.25">
      <c r="A4327" t="s">
        <v>17</v>
      </c>
      <c r="B4327" t="s">
        <v>6</v>
      </c>
      <c r="C4327" t="s">
        <v>8</v>
      </c>
      <c r="D4327" t="s">
        <v>360</v>
      </c>
      <c r="E4327">
        <v>2029</v>
      </c>
      <c r="F4327">
        <v>0</v>
      </c>
      <c r="G4327">
        <v>0</v>
      </c>
      <c r="H4327" s="2" t="str">
        <f t="shared" si="67"/>
        <v>EG_PHWRSR</v>
      </c>
    </row>
    <row r="4328" spans="1:8" x14ac:dyDescent="0.25">
      <c r="A4328" t="s">
        <v>17</v>
      </c>
      <c r="B4328" t="s">
        <v>6</v>
      </c>
      <c r="C4328" t="s">
        <v>8</v>
      </c>
      <c r="D4328" t="s">
        <v>360</v>
      </c>
      <c r="E4328">
        <v>2030</v>
      </c>
      <c r="F4328">
        <v>0</v>
      </c>
      <c r="G4328">
        <v>0</v>
      </c>
      <c r="H4328" s="2" t="str">
        <f t="shared" si="67"/>
        <v>EG_PHWRSR</v>
      </c>
    </row>
    <row r="4329" spans="1:8" x14ac:dyDescent="0.25">
      <c r="A4329" t="s">
        <v>17</v>
      </c>
      <c r="B4329" t="s">
        <v>6</v>
      </c>
      <c r="C4329" t="s">
        <v>8</v>
      </c>
      <c r="D4329" t="s">
        <v>360</v>
      </c>
      <c r="E4329">
        <v>2031</v>
      </c>
      <c r="F4329">
        <v>0</v>
      </c>
      <c r="G4329">
        <v>0</v>
      </c>
      <c r="H4329" s="2" t="str">
        <f t="shared" si="67"/>
        <v>EG_PHWRSR</v>
      </c>
    </row>
    <row r="4330" spans="1:8" x14ac:dyDescent="0.25">
      <c r="A4330" t="s">
        <v>17</v>
      </c>
      <c r="B4330" t="s">
        <v>6</v>
      </c>
      <c r="C4330" t="s">
        <v>8</v>
      </c>
      <c r="D4330" t="s">
        <v>360</v>
      </c>
      <c r="E4330">
        <v>2032</v>
      </c>
      <c r="F4330">
        <v>0</v>
      </c>
      <c r="G4330">
        <v>0</v>
      </c>
      <c r="H4330" s="2" t="str">
        <f t="shared" si="67"/>
        <v>EG_PHWRSR</v>
      </c>
    </row>
    <row r="4331" spans="1:8" x14ac:dyDescent="0.25">
      <c r="A4331" t="s">
        <v>17</v>
      </c>
      <c r="B4331" t="s">
        <v>6</v>
      </c>
      <c r="C4331" t="s">
        <v>8</v>
      </c>
      <c r="D4331" t="s">
        <v>360</v>
      </c>
      <c r="E4331">
        <v>2033</v>
      </c>
      <c r="F4331">
        <v>0</v>
      </c>
      <c r="G4331">
        <v>0</v>
      </c>
      <c r="H4331" s="2" t="str">
        <f t="shared" si="67"/>
        <v>EG_PHWRSR</v>
      </c>
    </row>
    <row r="4332" spans="1:8" x14ac:dyDescent="0.25">
      <c r="A4332" t="s">
        <v>17</v>
      </c>
      <c r="B4332" t="s">
        <v>6</v>
      </c>
      <c r="C4332" t="s">
        <v>8</v>
      </c>
      <c r="D4332" t="s">
        <v>360</v>
      </c>
      <c r="E4332">
        <v>2034</v>
      </c>
      <c r="F4332">
        <v>0</v>
      </c>
      <c r="G4332">
        <v>2.1000000000000001E-2</v>
      </c>
      <c r="H4332" s="2" t="str">
        <f t="shared" si="67"/>
        <v>EG_PHWRSR</v>
      </c>
    </row>
    <row r="4333" spans="1:8" x14ac:dyDescent="0.25">
      <c r="A4333" t="s">
        <v>17</v>
      </c>
      <c r="B4333" t="s">
        <v>6</v>
      </c>
      <c r="C4333" t="s">
        <v>8</v>
      </c>
      <c r="D4333" t="s">
        <v>360</v>
      </c>
      <c r="E4333">
        <v>2035</v>
      </c>
      <c r="F4333">
        <v>0</v>
      </c>
      <c r="G4333">
        <v>2.1000000000000001E-2</v>
      </c>
      <c r="H4333" s="2" t="str">
        <f t="shared" si="67"/>
        <v>EG_PHWRSR</v>
      </c>
    </row>
    <row r="4334" spans="1:8" x14ac:dyDescent="0.25">
      <c r="A4334" t="s">
        <v>17</v>
      </c>
      <c r="B4334" t="s">
        <v>6</v>
      </c>
      <c r="C4334" t="s">
        <v>8</v>
      </c>
      <c r="D4334" t="s">
        <v>360</v>
      </c>
      <c r="E4334">
        <v>2036</v>
      </c>
      <c r="F4334">
        <v>0</v>
      </c>
      <c r="G4334">
        <v>2.1000000000000001E-2</v>
      </c>
      <c r="H4334" s="2" t="str">
        <f t="shared" si="67"/>
        <v>EG_PHWRSR</v>
      </c>
    </row>
    <row r="4335" spans="1:8" x14ac:dyDescent="0.25">
      <c r="A4335" t="s">
        <v>17</v>
      </c>
      <c r="B4335" t="s">
        <v>6</v>
      </c>
      <c r="C4335" t="s">
        <v>8</v>
      </c>
      <c r="D4335" t="s">
        <v>360</v>
      </c>
      <c r="E4335">
        <v>2037</v>
      </c>
      <c r="F4335">
        <v>0</v>
      </c>
      <c r="G4335">
        <v>2.1000000000000001E-2</v>
      </c>
      <c r="H4335" s="2" t="str">
        <f t="shared" si="67"/>
        <v>EG_PHWRSR</v>
      </c>
    </row>
    <row r="4336" spans="1:8" x14ac:dyDescent="0.25">
      <c r="A4336" t="s">
        <v>17</v>
      </c>
      <c r="B4336" t="s">
        <v>6</v>
      </c>
      <c r="C4336" t="s">
        <v>8</v>
      </c>
      <c r="D4336" t="s">
        <v>360</v>
      </c>
      <c r="E4336">
        <v>2038</v>
      </c>
      <c r="F4336">
        <v>0</v>
      </c>
      <c r="G4336">
        <v>2.1000000000000001E-2</v>
      </c>
      <c r="H4336" s="2" t="str">
        <f t="shared" si="67"/>
        <v>EG_PHWRSR</v>
      </c>
    </row>
    <row r="4337" spans="1:8" x14ac:dyDescent="0.25">
      <c r="A4337" t="s">
        <v>17</v>
      </c>
      <c r="B4337" t="s">
        <v>6</v>
      </c>
      <c r="C4337" t="s">
        <v>8</v>
      </c>
      <c r="D4337" t="s">
        <v>360</v>
      </c>
      <c r="E4337">
        <v>2039</v>
      </c>
      <c r="F4337">
        <v>0</v>
      </c>
      <c r="G4337">
        <v>2.1000000000000001E-2</v>
      </c>
      <c r="H4337" s="2" t="str">
        <f t="shared" si="67"/>
        <v>EG_PHWRSR</v>
      </c>
    </row>
    <row r="4338" spans="1:8" x14ac:dyDescent="0.25">
      <c r="A4338" t="s">
        <v>17</v>
      </c>
      <c r="B4338" t="s">
        <v>6</v>
      </c>
      <c r="C4338" t="s">
        <v>8</v>
      </c>
      <c r="D4338" t="s">
        <v>360</v>
      </c>
      <c r="E4338">
        <v>2040</v>
      </c>
      <c r="F4338">
        <v>0</v>
      </c>
      <c r="G4338">
        <v>2.1000000000000001E-2</v>
      </c>
      <c r="H4338" s="2" t="str">
        <f t="shared" si="67"/>
        <v>EG_PHWRSR</v>
      </c>
    </row>
    <row r="4339" spans="1:8" x14ac:dyDescent="0.25">
      <c r="A4339" t="s">
        <v>17</v>
      </c>
      <c r="B4339" t="s">
        <v>6</v>
      </c>
      <c r="C4339" t="s">
        <v>8</v>
      </c>
      <c r="D4339" t="s">
        <v>360</v>
      </c>
      <c r="E4339">
        <v>2041</v>
      </c>
      <c r="F4339">
        <v>0</v>
      </c>
      <c r="G4339">
        <v>2.1000000000000001E-2</v>
      </c>
      <c r="H4339" s="2" t="str">
        <f t="shared" si="67"/>
        <v>EG_PHWRSR</v>
      </c>
    </row>
    <row r="4340" spans="1:8" x14ac:dyDescent="0.25">
      <c r="A4340" t="s">
        <v>17</v>
      </c>
      <c r="B4340" t="s">
        <v>6</v>
      </c>
      <c r="C4340" t="s">
        <v>12</v>
      </c>
      <c r="D4340" t="s">
        <v>359</v>
      </c>
      <c r="E4340">
        <v>2024</v>
      </c>
      <c r="F4340">
        <v>0</v>
      </c>
      <c r="G4340">
        <v>0</v>
      </c>
      <c r="H4340" s="2" t="str">
        <f t="shared" si="67"/>
        <v>EG_PHWRNR</v>
      </c>
    </row>
    <row r="4341" spans="1:8" x14ac:dyDescent="0.25">
      <c r="A4341" t="s">
        <v>17</v>
      </c>
      <c r="B4341" t="s">
        <v>6</v>
      </c>
      <c r="C4341" t="s">
        <v>12</v>
      </c>
      <c r="D4341" t="s">
        <v>359</v>
      </c>
      <c r="E4341">
        <v>2025</v>
      </c>
      <c r="F4341">
        <v>0</v>
      </c>
      <c r="G4341">
        <v>0</v>
      </c>
      <c r="H4341" s="2" t="str">
        <f t="shared" si="67"/>
        <v>EG_PHWRNR</v>
      </c>
    </row>
    <row r="4342" spans="1:8" x14ac:dyDescent="0.25">
      <c r="A4342" t="s">
        <v>17</v>
      </c>
      <c r="B4342" t="s">
        <v>6</v>
      </c>
      <c r="C4342" t="s">
        <v>12</v>
      </c>
      <c r="D4342" t="s">
        <v>359</v>
      </c>
      <c r="E4342">
        <v>2026</v>
      </c>
      <c r="F4342">
        <v>0</v>
      </c>
      <c r="G4342">
        <v>0</v>
      </c>
      <c r="H4342" s="2" t="str">
        <f t="shared" si="67"/>
        <v>EG_PHWRNR</v>
      </c>
    </row>
    <row r="4343" spans="1:8" x14ac:dyDescent="0.25">
      <c r="A4343" t="s">
        <v>17</v>
      </c>
      <c r="B4343" t="s">
        <v>6</v>
      </c>
      <c r="C4343" t="s">
        <v>12</v>
      </c>
      <c r="D4343" t="s">
        <v>359</v>
      </c>
      <c r="E4343">
        <v>2027</v>
      </c>
      <c r="F4343">
        <v>0</v>
      </c>
      <c r="G4343">
        <v>0</v>
      </c>
      <c r="H4343" s="2" t="str">
        <f t="shared" si="67"/>
        <v>EG_PHWRNR</v>
      </c>
    </row>
    <row r="4344" spans="1:8" x14ac:dyDescent="0.25">
      <c r="A4344" t="s">
        <v>17</v>
      </c>
      <c r="B4344" t="s">
        <v>6</v>
      </c>
      <c r="C4344" t="s">
        <v>12</v>
      </c>
      <c r="D4344" t="s">
        <v>359</v>
      </c>
      <c r="E4344">
        <v>2028</v>
      </c>
      <c r="F4344">
        <v>0</v>
      </c>
      <c r="G4344">
        <v>0</v>
      </c>
      <c r="H4344" s="2" t="str">
        <f t="shared" si="67"/>
        <v>EG_PHWRNR</v>
      </c>
    </row>
    <row r="4345" spans="1:8" x14ac:dyDescent="0.25">
      <c r="A4345" t="s">
        <v>17</v>
      </c>
      <c r="B4345" t="s">
        <v>6</v>
      </c>
      <c r="C4345" t="s">
        <v>12</v>
      </c>
      <c r="D4345" t="s">
        <v>359</v>
      </c>
      <c r="E4345">
        <v>2029</v>
      </c>
      <c r="F4345">
        <v>0</v>
      </c>
      <c r="G4345">
        <v>0</v>
      </c>
      <c r="H4345" s="2" t="str">
        <f t="shared" si="67"/>
        <v>EG_PHWRNR</v>
      </c>
    </row>
    <row r="4346" spans="1:8" x14ac:dyDescent="0.25">
      <c r="A4346" t="s">
        <v>17</v>
      </c>
      <c r="B4346" t="s">
        <v>6</v>
      </c>
      <c r="C4346" t="s">
        <v>12</v>
      </c>
      <c r="D4346" t="s">
        <v>359</v>
      </c>
      <c r="E4346">
        <v>2030</v>
      </c>
      <c r="F4346">
        <v>0</v>
      </c>
      <c r="G4346">
        <v>0</v>
      </c>
      <c r="H4346" s="2" t="str">
        <f t="shared" si="67"/>
        <v>EG_PHWRNR</v>
      </c>
    </row>
    <row r="4347" spans="1:8" x14ac:dyDescent="0.25">
      <c r="A4347" t="s">
        <v>17</v>
      </c>
      <c r="B4347" t="s">
        <v>6</v>
      </c>
      <c r="C4347" t="s">
        <v>12</v>
      </c>
      <c r="D4347" t="s">
        <v>359</v>
      </c>
      <c r="E4347">
        <v>2031</v>
      </c>
      <c r="F4347">
        <v>0</v>
      </c>
      <c r="G4347">
        <v>0</v>
      </c>
      <c r="H4347" s="2" t="str">
        <f t="shared" si="67"/>
        <v>EG_PHWRNR</v>
      </c>
    </row>
    <row r="4348" spans="1:8" x14ac:dyDescent="0.25">
      <c r="A4348" t="s">
        <v>17</v>
      </c>
      <c r="B4348" t="s">
        <v>6</v>
      </c>
      <c r="C4348" t="s">
        <v>12</v>
      </c>
      <c r="D4348" t="s">
        <v>359</v>
      </c>
      <c r="E4348">
        <v>2032</v>
      </c>
      <c r="F4348">
        <v>0</v>
      </c>
      <c r="G4348">
        <v>0</v>
      </c>
      <c r="H4348" s="2" t="str">
        <f t="shared" si="67"/>
        <v>EG_PHWRNR</v>
      </c>
    </row>
    <row r="4349" spans="1:8" x14ac:dyDescent="0.25">
      <c r="A4349" t="s">
        <v>17</v>
      </c>
      <c r="B4349" t="s">
        <v>6</v>
      </c>
      <c r="C4349" t="s">
        <v>12</v>
      </c>
      <c r="D4349" t="s">
        <v>359</v>
      </c>
      <c r="E4349">
        <v>2033</v>
      </c>
      <c r="F4349">
        <v>0</v>
      </c>
      <c r="G4349">
        <v>0</v>
      </c>
      <c r="H4349" s="2" t="str">
        <f t="shared" si="67"/>
        <v>EG_PHWRNR</v>
      </c>
    </row>
    <row r="4350" spans="1:8" x14ac:dyDescent="0.25">
      <c r="A4350" t="s">
        <v>17</v>
      </c>
      <c r="B4350" t="s">
        <v>6</v>
      </c>
      <c r="C4350" t="s">
        <v>12</v>
      </c>
      <c r="D4350" t="s">
        <v>359</v>
      </c>
      <c r="E4350">
        <v>2034</v>
      </c>
      <c r="F4350">
        <v>0</v>
      </c>
      <c r="G4350">
        <v>1.4999999999999999E-2</v>
      </c>
      <c r="H4350" s="2" t="str">
        <f t="shared" si="67"/>
        <v>EG_PHWRNR</v>
      </c>
    </row>
    <row r="4351" spans="1:8" x14ac:dyDescent="0.25">
      <c r="A4351" t="s">
        <v>17</v>
      </c>
      <c r="B4351" t="s">
        <v>6</v>
      </c>
      <c r="C4351" t="s">
        <v>12</v>
      </c>
      <c r="D4351" t="s">
        <v>359</v>
      </c>
      <c r="E4351">
        <v>2035</v>
      </c>
      <c r="F4351">
        <v>0</v>
      </c>
      <c r="G4351">
        <v>1.4999999999999999E-2</v>
      </c>
      <c r="H4351" s="2" t="str">
        <f t="shared" si="67"/>
        <v>EG_PHWRNR</v>
      </c>
    </row>
    <row r="4352" spans="1:8" x14ac:dyDescent="0.25">
      <c r="A4352" t="s">
        <v>17</v>
      </c>
      <c r="B4352" t="s">
        <v>6</v>
      </c>
      <c r="C4352" t="s">
        <v>12</v>
      </c>
      <c r="D4352" t="s">
        <v>359</v>
      </c>
      <c r="E4352">
        <v>2036</v>
      </c>
      <c r="F4352">
        <v>0</v>
      </c>
      <c r="G4352">
        <v>1.4999999999999999E-2</v>
      </c>
      <c r="H4352" s="2" t="str">
        <f t="shared" si="67"/>
        <v>EG_PHWRNR</v>
      </c>
    </row>
    <row r="4353" spans="1:8" x14ac:dyDescent="0.25">
      <c r="A4353" t="s">
        <v>17</v>
      </c>
      <c r="B4353" t="s">
        <v>6</v>
      </c>
      <c r="C4353" t="s">
        <v>12</v>
      </c>
      <c r="D4353" t="s">
        <v>359</v>
      </c>
      <c r="E4353">
        <v>2037</v>
      </c>
      <c r="F4353">
        <v>0</v>
      </c>
      <c r="G4353">
        <v>1.4999999999999999E-2</v>
      </c>
      <c r="H4353" s="2" t="str">
        <f t="shared" si="67"/>
        <v>EG_PHWRNR</v>
      </c>
    </row>
    <row r="4354" spans="1:8" x14ac:dyDescent="0.25">
      <c r="A4354" t="s">
        <v>17</v>
      </c>
      <c r="B4354" t="s">
        <v>6</v>
      </c>
      <c r="C4354" t="s">
        <v>12</v>
      </c>
      <c r="D4354" t="s">
        <v>359</v>
      </c>
      <c r="E4354">
        <v>2038</v>
      </c>
      <c r="F4354">
        <v>0</v>
      </c>
      <c r="G4354">
        <v>1.4999999999999999E-2</v>
      </c>
      <c r="H4354" s="2" t="str">
        <f t="shared" si="67"/>
        <v>EG_PHWRNR</v>
      </c>
    </row>
    <row r="4355" spans="1:8" x14ac:dyDescent="0.25">
      <c r="A4355" t="s">
        <v>17</v>
      </c>
      <c r="B4355" t="s">
        <v>6</v>
      </c>
      <c r="C4355" t="s">
        <v>12</v>
      </c>
      <c r="D4355" t="s">
        <v>359</v>
      </c>
      <c r="E4355">
        <v>2039</v>
      </c>
      <c r="F4355">
        <v>0</v>
      </c>
      <c r="G4355">
        <v>1.4999999999999999E-2</v>
      </c>
      <c r="H4355" s="2" t="str">
        <f t="shared" ref="H4355:H4418" si="68">_xlfn.CONCAT(A4355,C4355)</f>
        <v>EG_PHWRNR</v>
      </c>
    </row>
    <row r="4356" spans="1:8" x14ac:dyDescent="0.25">
      <c r="A4356" t="s">
        <v>17</v>
      </c>
      <c r="B4356" t="s">
        <v>6</v>
      </c>
      <c r="C4356" t="s">
        <v>12</v>
      </c>
      <c r="D4356" t="s">
        <v>359</v>
      </c>
      <c r="E4356">
        <v>2040</v>
      </c>
      <c r="F4356">
        <v>0</v>
      </c>
      <c r="G4356">
        <v>1.4999999999999999E-2</v>
      </c>
      <c r="H4356" s="2" t="str">
        <f t="shared" si="68"/>
        <v>EG_PHWRNR</v>
      </c>
    </row>
    <row r="4357" spans="1:8" x14ac:dyDescent="0.25">
      <c r="A4357" t="s">
        <v>17</v>
      </c>
      <c r="B4357" t="s">
        <v>6</v>
      </c>
      <c r="C4357" t="s">
        <v>12</v>
      </c>
      <c r="D4357" t="s">
        <v>359</v>
      </c>
      <c r="E4357">
        <v>2041</v>
      </c>
      <c r="F4357">
        <v>0</v>
      </c>
      <c r="G4357">
        <v>1.4999999999999999E-2</v>
      </c>
      <c r="H4357" s="2" t="str">
        <f t="shared" si="68"/>
        <v>EG_PHWRNR</v>
      </c>
    </row>
    <row r="4358" spans="1:8" x14ac:dyDescent="0.25">
      <c r="A4358" t="s">
        <v>17</v>
      </c>
      <c r="B4358" t="s">
        <v>6</v>
      </c>
      <c r="C4358" t="s">
        <v>12</v>
      </c>
      <c r="D4358" t="s">
        <v>358</v>
      </c>
      <c r="E4358">
        <v>2024</v>
      </c>
      <c r="F4358">
        <v>0</v>
      </c>
      <c r="G4358">
        <v>0</v>
      </c>
      <c r="H4358" s="2" t="str">
        <f t="shared" si="68"/>
        <v>EG_PHWRNR</v>
      </c>
    </row>
    <row r="4359" spans="1:8" x14ac:dyDescent="0.25">
      <c r="A4359" t="s">
        <v>17</v>
      </c>
      <c r="B4359" t="s">
        <v>6</v>
      </c>
      <c r="C4359" t="s">
        <v>12</v>
      </c>
      <c r="D4359" t="s">
        <v>358</v>
      </c>
      <c r="E4359">
        <v>2025</v>
      </c>
      <c r="F4359">
        <v>0</v>
      </c>
      <c r="G4359">
        <v>0</v>
      </c>
      <c r="H4359" s="2" t="str">
        <f t="shared" si="68"/>
        <v>EG_PHWRNR</v>
      </c>
    </row>
    <row r="4360" spans="1:8" x14ac:dyDescent="0.25">
      <c r="A4360" t="s">
        <v>17</v>
      </c>
      <c r="B4360" t="s">
        <v>6</v>
      </c>
      <c r="C4360" t="s">
        <v>12</v>
      </c>
      <c r="D4360" t="s">
        <v>358</v>
      </c>
      <c r="E4360">
        <v>2026</v>
      </c>
      <c r="F4360">
        <v>0</v>
      </c>
      <c r="G4360">
        <v>0</v>
      </c>
      <c r="H4360" s="2" t="str">
        <f t="shared" si="68"/>
        <v>EG_PHWRNR</v>
      </c>
    </row>
    <row r="4361" spans="1:8" x14ac:dyDescent="0.25">
      <c r="A4361" t="s">
        <v>17</v>
      </c>
      <c r="B4361" t="s">
        <v>6</v>
      </c>
      <c r="C4361" t="s">
        <v>12</v>
      </c>
      <c r="D4361" t="s">
        <v>358</v>
      </c>
      <c r="E4361">
        <v>2027</v>
      </c>
      <c r="F4361">
        <v>0</v>
      </c>
      <c r="G4361">
        <v>0</v>
      </c>
      <c r="H4361" s="2" t="str">
        <f t="shared" si="68"/>
        <v>EG_PHWRNR</v>
      </c>
    </row>
    <row r="4362" spans="1:8" x14ac:dyDescent="0.25">
      <c r="A4362" t="s">
        <v>17</v>
      </c>
      <c r="B4362" t="s">
        <v>6</v>
      </c>
      <c r="C4362" t="s">
        <v>12</v>
      </c>
      <c r="D4362" t="s">
        <v>358</v>
      </c>
      <c r="E4362">
        <v>2028</v>
      </c>
      <c r="F4362">
        <v>0</v>
      </c>
      <c r="G4362">
        <v>0</v>
      </c>
      <c r="H4362" s="2" t="str">
        <f t="shared" si="68"/>
        <v>EG_PHWRNR</v>
      </c>
    </row>
    <row r="4363" spans="1:8" x14ac:dyDescent="0.25">
      <c r="A4363" t="s">
        <v>17</v>
      </c>
      <c r="B4363" t="s">
        <v>6</v>
      </c>
      <c r="C4363" t="s">
        <v>12</v>
      </c>
      <c r="D4363" t="s">
        <v>358</v>
      </c>
      <c r="E4363">
        <v>2029</v>
      </c>
      <c r="F4363">
        <v>0</v>
      </c>
      <c r="G4363">
        <v>0</v>
      </c>
      <c r="H4363" s="2" t="str">
        <f t="shared" si="68"/>
        <v>EG_PHWRNR</v>
      </c>
    </row>
    <row r="4364" spans="1:8" x14ac:dyDescent="0.25">
      <c r="A4364" t="s">
        <v>17</v>
      </c>
      <c r="B4364" t="s">
        <v>6</v>
      </c>
      <c r="C4364" t="s">
        <v>12</v>
      </c>
      <c r="D4364" t="s">
        <v>358</v>
      </c>
      <c r="E4364">
        <v>2030</v>
      </c>
      <c r="F4364">
        <v>1.4</v>
      </c>
      <c r="G4364">
        <v>1.4</v>
      </c>
      <c r="H4364" s="2" t="str">
        <f t="shared" si="68"/>
        <v>EG_PHWRNR</v>
      </c>
    </row>
    <row r="4365" spans="1:8" x14ac:dyDescent="0.25">
      <c r="A4365" t="s">
        <v>17</v>
      </c>
      <c r="B4365" t="s">
        <v>6</v>
      </c>
      <c r="C4365" t="s">
        <v>12</v>
      </c>
      <c r="D4365" t="s">
        <v>358</v>
      </c>
      <c r="E4365">
        <v>2031</v>
      </c>
      <c r="F4365">
        <v>0</v>
      </c>
      <c r="G4365">
        <v>0</v>
      </c>
      <c r="H4365" s="2" t="str">
        <f t="shared" si="68"/>
        <v>EG_PHWRNR</v>
      </c>
    </row>
    <row r="4366" spans="1:8" x14ac:dyDescent="0.25">
      <c r="A4366" t="s">
        <v>17</v>
      </c>
      <c r="B4366" t="s">
        <v>6</v>
      </c>
      <c r="C4366" t="s">
        <v>12</v>
      </c>
      <c r="D4366" t="s">
        <v>358</v>
      </c>
      <c r="E4366">
        <v>2032</v>
      </c>
      <c r="F4366">
        <v>0</v>
      </c>
      <c r="G4366">
        <v>0</v>
      </c>
      <c r="H4366" s="2" t="str">
        <f t="shared" si="68"/>
        <v>EG_PHWRNR</v>
      </c>
    </row>
    <row r="4367" spans="1:8" x14ac:dyDescent="0.25">
      <c r="A4367" t="s">
        <v>17</v>
      </c>
      <c r="B4367" t="s">
        <v>6</v>
      </c>
      <c r="C4367" t="s">
        <v>12</v>
      </c>
      <c r="D4367" t="s">
        <v>358</v>
      </c>
      <c r="E4367">
        <v>2033</v>
      </c>
      <c r="F4367">
        <v>0</v>
      </c>
      <c r="G4367">
        <v>0</v>
      </c>
      <c r="H4367" s="2" t="str">
        <f t="shared" si="68"/>
        <v>EG_PHWRNR</v>
      </c>
    </row>
    <row r="4368" spans="1:8" x14ac:dyDescent="0.25">
      <c r="A4368" t="s">
        <v>17</v>
      </c>
      <c r="B4368" t="s">
        <v>6</v>
      </c>
      <c r="C4368" t="s">
        <v>12</v>
      </c>
      <c r="D4368" t="s">
        <v>358</v>
      </c>
      <c r="E4368">
        <v>2034</v>
      </c>
      <c r="F4368">
        <v>0</v>
      </c>
      <c r="G4368">
        <v>1.4E-2</v>
      </c>
      <c r="H4368" s="2" t="str">
        <f t="shared" si="68"/>
        <v>EG_PHWRNR</v>
      </c>
    </row>
    <row r="4369" spans="1:8" x14ac:dyDescent="0.25">
      <c r="A4369" t="s">
        <v>17</v>
      </c>
      <c r="B4369" t="s">
        <v>6</v>
      </c>
      <c r="C4369" t="s">
        <v>12</v>
      </c>
      <c r="D4369" t="s">
        <v>358</v>
      </c>
      <c r="E4369">
        <v>2035</v>
      </c>
      <c r="F4369">
        <v>0</v>
      </c>
      <c r="G4369">
        <v>1.4E-2</v>
      </c>
      <c r="H4369" s="2" t="str">
        <f t="shared" si="68"/>
        <v>EG_PHWRNR</v>
      </c>
    </row>
    <row r="4370" spans="1:8" x14ac:dyDescent="0.25">
      <c r="A4370" t="s">
        <v>17</v>
      </c>
      <c r="B4370" t="s">
        <v>6</v>
      </c>
      <c r="C4370" t="s">
        <v>12</v>
      </c>
      <c r="D4370" t="s">
        <v>358</v>
      </c>
      <c r="E4370">
        <v>2036</v>
      </c>
      <c r="F4370">
        <v>0</v>
      </c>
      <c r="G4370">
        <v>1.4E-2</v>
      </c>
      <c r="H4370" s="2" t="str">
        <f t="shared" si="68"/>
        <v>EG_PHWRNR</v>
      </c>
    </row>
    <row r="4371" spans="1:8" x14ac:dyDescent="0.25">
      <c r="A4371" t="s">
        <v>17</v>
      </c>
      <c r="B4371" t="s">
        <v>6</v>
      </c>
      <c r="C4371" t="s">
        <v>12</v>
      </c>
      <c r="D4371" t="s">
        <v>358</v>
      </c>
      <c r="E4371">
        <v>2037</v>
      </c>
      <c r="F4371">
        <v>0</v>
      </c>
      <c r="G4371">
        <v>1.4E-2</v>
      </c>
      <c r="H4371" s="2" t="str">
        <f t="shared" si="68"/>
        <v>EG_PHWRNR</v>
      </c>
    </row>
    <row r="4372" spans="1:8" x14ac:dyDescent="0.25">
      <c r="A4372" t="s">
        <v>17</v>
      </c>
      <c r="B4372" t="s">
        <v>6</v>
      </c>
      <c r="C4372" t="s">
        <v>12</v>
      </c>
      <c r="D4372" t="s">
        <v>358</v>
      </c>
      <c r="E4372">
        <v>2038</v>
      </c>
      <c r="F4372">
        <v>0</v>
      </c>
      <c r="G4372">
        <v>1.4E-2</v>
      </c>
      <c r="H4372" s="2" t="str">
        <f t="shared" si="68"/>
        <v>EG_PHWRNR</v>
      </c>
    </row>
    <row r="4373" spans="1:8" x14ac:dyDescent="0.25">
      <c r="A4373" t="s">
        <v>17</v>
      </c>
      <c r="B4373" t="s">
        <v>6</v>
      </c>
      <c r="C4373" t="s">
        <v>12</v>
      </c>
      <c r="D4373" t="s">
        <v>358</v>
      </c>
      <c r="E4373">
        <v>2039</v>
      </c>
      <c r="F4373">
        <v>0</v>
      </c>
      <c r="G4373">
        <v>1.4E-2</v>
      </c>
      <c r="H4373" s="2" t="str">
        <f t="shared" si="68"/>
        <v>EG_PHWRNR</v>
      </c>
    </row>
    <row r="4374" spans="1:8" x14ac:dyDescent="0.25">
      <c r="A4374" t="s">
        <v>17</v>
      </c>
      <c r="B4374" t="s">
        <v>6</v>
      </c>
      <c r="C4374" t="s">
        <v>12</v>
      </c>
      <c r="D4374" t="s">
        <v>358</v>
      </c>
      <c r="E4374">
        <v>2040</v>
      </c>
      <c r="F4374">
        <v>0</v>
      </c>
      <c r="G4374">
        <v>1.4E-2</v>
      </c>
      <c r="H4374" s="2" t="str">
        <f t="shared" si="68"/>
        <v>EG_PHWRNR</v>
      </c>
    </row>
    <row r="4375" spans="1:8" x14ac:dyDescent="0.25">
      <c r="A4375" t="s">
        <v>17</v>
      </c>
      <c r="B4375" t="s">
        <v>6</v>
      </c>
      <c r="C4375" t="s">
        <v>12</v>
      </c>
      <c r="D4375" t="s">
        <v>358</v>
      </c>
      <c r="E4375">
        <v>2041</v>
      </c>
      <c r="F4375">
        <v>0</v>
      </c>
      <c r="G4375">
        <v>1.4E-2</v>
      </c>
      <c r="H4375" s="2" t="str">
        <f t="shared" si="68"/>
        <v>EG_PHWRNR</v>
      </c>
    </row>
    <row r="4376" spans="1:8" x14ac:dyDescent="0.25">
      <c r="A4376" t="s">
        <v>17</v>
      </c>
      <c r="B4376" t="s">
        <v>6</v>
      </c>
      <c r="C4376" t="s">
        <v>12</v>
      </c>
      <c r="D4376" t="s">
        <v>357</v>
      </c>
      <c r="E4376">
        <v>2024</v>
      </c>
      <c r="F4376">
        <v>0</v>
      </c>
      <c r="G4376">
        <v>0</v>
      </c>
      <c r="H4376" s="2" t="str">
        <f t="shared" si="68"/>
        <v>EG_PHWRNR</v>
      </c>
    </row>
    <row r="4377" spans="1:8" x14ac:dyDescent="0.25">
      <c r="A4377" t="s">
        <v>17</v>
      </c>
      <c r="B4377" t="s">
        <v>6</v>
      </c>
      <c r="C4377" t="s">
        <v>12</v>
      </c>
      <c r="D4377" t="s">
        <v>357</v>
      </c>
      <c r="E4377">
        <v>2025</v>
      </c>
      <c r="F4377">
        <v>0</v>
      </c>
      <c r="G4377">
        <v>0</v>
      </c>
      <c r="H4377" s="2" t="str">
        <f t="shared" si="68"/>
        <v>EG_PHWRNR</v>
      </c>
    </row>
    <row r="4378" spans="1:8" x14ac:dyDescent="0.25">
      <c r="A4378" t="s">
        <v>17</v>
      </c>
      <c r="B4378" t="s">
        <v>6</v>
      </c>
      <c r="C4378" t="s">
        <v>12</v>
      </c>
      <c r="D4378" t="s">
        <v>357</v>
      </c>
      <c r="E4378">
        <v>2026</v>
      </c>
      <c r="F4378">
        <v>0</v>
      </c>
      <c r="G4378">
        <v>0</v>
      </c>
      <c r="H4378" s="2" t="str">
        <f t="shared" si="68"/>
        <v>EG_PHWRNR</v>
      </c>
    </row>
    <row r="4379" spans="1:8" x14ac:dyDescent="0.25">
      <c r="A4379" t="s">
        <v>17</v>
      </c>
      <c r="B4379" t="s">
        <v>6</v>
      </c>
      <c r="C4379" t="s">
        <v>12</v>
      </c>
      <c r="D4379" t="s">
        <v>357</v>
      </c>
      <c r="E4379">
        <v>2027</v>
      </c>
      <c r="F4379">
        <v>0</v>
      </c>
      <c r="G4379">
        <v>0</v>
      </c>
      <c r="H4379" s="2" t="str">
        <f t="shared" si="68"/>
        <v>EG_PHWRNR</v>
      </c>
    </row>
    <row r="4380" spans="1:8" x14ac:dyDescent="0.25">
      <c r="A4380" t="s">
        <v>17</v>
      </c>
      <c r="B4380" t="s">
        <v>6</v>
      </c>
      <c r="C4380" t="s">
        <v>12</v>
      </c>
      <c r="D4380" t="s">
        <v>357</v>
      </c>
      <c r="E4380">
        <v>2028</v>
      </c>
      <c r="F4380">
        <v>0</v>
      </c>
      <c r="G4380">
        <v>0</v>
      </c>
      <c r="H4380" s="2" t="str">
        <f t="shared" si="68"/>
        <v>EG_PHWRNR</v>
      </c>
    </row>
    <row r="4381" spans="1:8" x14ac:dyDescent="0.25">
      <c r="A4381" t="s">
        <v>17</v>
      </c>
      <c r="B4381" t="s">
        <v>6</v>
      </c>
      <c r="C4381" t="s">
        <v>12</v>
      </c>
      <c r="D4381" t="s">
        <v>357</v>
      </c>
      <c r="E4381">
        <v>2029</v>
      </c>
      <c r="F4381">
        <v>0</v>
      </c>
      <c r="G4381">
        <v>0</v>
      </c>
      <c r="H4381" s="2" t="str">
        <f t="shared" si="68"/>
        <v>EG_PHWRNR</v>
      </c>
    </row>
    <row r="4382" spans="1:8" x14ac:dyDescent="0.25">
      <c r="A4382" t="s">
        <v>17</v>
      </c>
      <c r="B4382" t="s">
        <v>6</v>
      </c>
      <c r="C4382" t="s">
        <v>12</v>
      </c>
      <c r="D4382" t="s">
        <v>357</v>
      </c>
      <c r="E4382">
        <v>2030</v>
      </c>
      <c r="F4382">
        <v>0</v>
      </c>
      <c r="G4382">
        <v>0</v>
      </c>
      <c r="H4382" s="2" t="str">
        <f t="shared" si="68"/>
        <v>EG_PHWRNR</v>
      </c>
    </row>
    <row r="4383" spans="1:8" x14ac:dyDescent="0.25">
      <c r="A4383" t="s">
        <v>17</v>
      </c>
      <c r="B4383" t="s">
        <v>6</v>
      </c>
      <c r="C4383" t="s">
        <v>12</v>
      </c>
      <c r="D4383" t="s">
        <v>357</v>
      </c>
      <c r="E4383">
        <v>2031</v>
      </c>
      <c r="F4383">
        <v>0</v>
      </c>
      <c r="G4383">
        <v>0</v>
      </c>
      <c r="H4383" s="2" t="str">
        <f t="shared" si="68"/>
        <v>EG_PHWRNR</v>
      </c>
    </row>
    <row r="4384" spans="1:8" x14ac:dyDescent="0.25">
      <c r="A4384" t="s">
        <v>17</v>
      </c>
      <c r="B4384" t="s">
        <v>6</v>
      </c>
      <c r="C4384" t="s">
        <v>12</v>
      </c>
      <c r="D4384" t="s">
        <v>357</v>
      </c>
      <c r="E4384">
        <v>2032</v>
      </c>
      <c r="F4384">
        <v>0</v>
      </c>
      <c r="G4384">
        <v>0</v>
      </c>
      <c r="H4384" s="2" t="str">
        <f t="shared" si="68"/>
        <v>EG_PHWRNR</v>
      </c>
    </row>
    <row r="4385" spans="1:8" x14ac:dyDescent="0.25">
      <c r="A4385" t="s">
        <v>17</v>
      </c>
      <c r="B4385" t="s">
        <v>6</v>
      </c>
      <c r="C4385" t="s">
        <v>12</v>
      </c>
      <c r="D4385" t="s">
        <v>357</v>
      </c>
      <c r="E4385">
        <v>2033</v>
      </c>
      <c r="F4385">
        <v>0</v>
      </c>
      <c r="G4385">
        <v>0</v>
      </c>
      <c r="H4385" s="2" t="str">
        <f t="shared" si="68"/>
        <v>EG_PHWRNR</v>
      </c>
    </row>
    <row r="4386" spans="1:8" x14ac:dyDescent="0.25">
      <c r="A4386" t="s">
        <v>17</v>
      </c>
      <c r="B4386" t="s">
        <v>6</v>
      </c>
      <c r="C4386" t="s">
        <v>12</v>
      </c>
      <c r="D4386" t="s">
        <v>357</v>
      </c>
      <c r="E4386">
        <v>2034</v>
      </c>
      <c r="F4386">
        <v>0</v>
      </c>
      <c r="G4386">
        <v>4.0000000000000001E-3</v>
      </c>
      <c r="H4386" s="2" t="str">
        <f t="shared" si="68"/>
        <v>EG_PHWRNR</v>
      </c>
    </row>
    <row r="4387" spans="1:8" x14ac:dyDescent="0.25">
      <c r="A4387" t="s">
        <v>17</v>
      </c>
      <c r="B4387" t="s">
        <v>6</v>
      </c>
      <c r="C4387" t="s">
        <v>12</v>
      </c>
      <c r="D4387" t="s">
        <v>357</v>
      </c>
      <c r="E4387">
        <v>2035</v>
      </c>
      <c r="F4387">
        <v>0</v>
      </c>
      <c r="G4387">
        <v>4.0000000000000001E-3</v>
      </c>
      <c r="H4387" s="2" t="str">
        <f t="shared" si="68"/>
        <v>EG_PHWRNR</v>
      </c>
    </row>
    <row r="4388" spans="1:8" x14ac:dyDescent="0.25">
      <c r="A4388" t="s">
        <v>17</v>
      </c>
      <c r="B4388" t="s">
        <v>6</v>
      </c>
      <c r="C4388" t="s">
        <v>12</v>
      </c>
      <c r="D4388" t="s">
        <v>357</v>
      </c>
      <c r="E4388">
        <v>2036</v>
      </c>
      <c r="F4388">
        <v>0</v>
      </c>
      <c r="G4388">
        <v>4.0000000000000001E-3</v>
      </c>
      <c r="H4388" s="2" t="str">
        <f t="shared" si="68"/>
        <v>EG_PHWRNR</v>
      </c>
    </row>
    <row r="4389" spans="1:8" x14ac:dyDescent="0.25">
      <c r="A4389" t="s">
        <v>17</v>
      </c>
      <c r="B4389" t="s">
        <v>6</v>
      </c>
      <c r="C4389" t="s">
        <v>12</v>
      </c>
      <c r="D4389" t="s">
        <v>357</v>
      </c>
      <c r="E4389">
        <v>2037</v>
      </c>
      <c r="F4389">
        <v>0</v>
      </c>
      <c r="G4389">
        <v>4.0000000000000001E-3</v>
      </c>
      <c r="H4389" s="2" t="str">
        <f t="shared" si="68"/>
        <v>EG_PHWRNR</v>
      </c>
    </row>
    <row r="4390" spans="1:8" x14ac:dyDescent="0.25">
      <c r="A4390" t="s">
        <v>17</v>
      </c>
      <c r="B4390" t="s">
        <v>6</v>
      </c>
      <c r="C4390" t="s">
        <v>12</v>
      </c>
      <c r="D4390" t="s">
        <v>357</v>
      </c>
      <c r="E4390">
        <v>2038</v>
      </c>
      <c r="F4390">
        <v>0</v>
      </c>
      <c r="G4390">
        <v>4.0000000000000001E-3</v>
      </c>
      <c r="H4390" s="2" t="str">
        <f t="shared" si="68"/>
        <v>EG_PHWRNR</v>
      </c>
    </row>
    <row r="4391" spans="1:8" x14ac:dyDescent="0.25">
      <c r="A4391" t="s">
        <v>17</v>
      </c>
      <c r="B4391" t="s">
        <v>6</v>
      </c>
      <c r="C4391" t="s">
        <v>12</v>
      </c>
      <c r="D4391" t="s">
        <v>357</v>
      </c>
      <c r="E4391">
        <v>2039</v>
      </c>
      <c r="F4391">
        <v>0</v>
      </c>
      <c r="G4391">
        <v>4.0000000000000001E-3</v>
      </c>
      <c r="H4391" s="2" t="str">
        <f t="shared" si="68"/>
        <v>EG_PHWRNR</v>
      </c>
    </row>
    <row r="4392" spans="1:8" x14ac:dyDescent="0.25">
      <c r="A4392" t="s">
        <v>17</v>
      </c>
      <c r="B4392" t="s">
        <v>6</v>
      </c>
      <c r="C4392" t="s">
        <v>12</v>
      </c>
      <c r="D4392" t="s">
        <v>357</v>
      </c>
      <c r="E4392">
        <v>2040</v>
      </c>
      <c r="F4392">
        <v>0</v>
      </c>
      <c r="G4392">
        <v>4.0000000000000001E-3</v>
      </c>
      <c r="H4392" s="2" t="str">
        <f t="shared" si="68"/>
        <v>EG_PHWRNR</v>
      </c>
    </row>
    <row r="4393" spans="1:8" x14ac:dyDescent="0.25">
      <c r="A4393" t="s">
        <v>17</v>
      </c>
      <c r="B4393" t="s">
        <v>6</v>
      </c>
      <c r="C4393" t="s">
        <v>12</v>
      </c>
      <c r="D4393" t="s">
        <v>357</v>
      </c>
      <c r="E4393">
        <v>2041</v>
      </c>
      <c r="F4393">
        <v>0</v>
      </c>
      <c r="G4393">
        <v>4.0000000000000001E-3</v>
      </c>
      <c r="H4393" s="2" t="str">
        <f t="shared" si="68"/>
        <v>EG_PHWRNR</v>
      </c>
    </row>
    <row r="4394" spans="1:8" x14ac:dyDescent="0.25">
      <c r="A4394" t="s">
        <v>17</v>
      </c>
      <c r="B4394" t="s">
        <v>6</v>
      </c>
      <c r="C4394" t="s">
        <v>12</v>
      </c>
      <c r="D4394" t="s">
        <v>356</v>
      </c>
      <c r="E4394">
        <v>2024</v>
      </c>
      <c r="F4394">
        <v>0</v>
      </c>
      <c r="G4394">
        <v>0</v>
      </c>
      <c r="H4394" s="2" t="str">
        <f t="shared" si="68"/>
        <v>EG_PHWRNR</v>
      </c>
    </row>
    <row r="4395" spans="1:8" x14ac:dyDescent="0.25">
      <c r="A4395" t="s">
        <v>17</v>
      </c>
      <c r="B4395" t="s">
        <v>6</v>
      </c>
      <c r="C4395" t="s">
        <v>12</v>
      </c>
      <c r="D4395" t="s">
        <v>356</v>
      </c>
      <c r="E4395">
        <v>2025</v>
      </c>
      <c r="F4395">
        <v>0</v>
      </c>
      <c r="G4395">
        <v>0</v>
      </c>
      <c r="H4395" s="2" t="str">
        <f t="shared" si="68"/>
        <v>EG_PHWRNR</v>
      </c>
    </row>
    <row r="4396" spans="1:8" x14ac:dyDescent="0.25">
      <c r="A4396" t="s">
        <v>17</v>
      </c>
      <c r="B4396" t="s">
        <v>6</v>
      </c>
      <c r="C4396" t="s">
        <v>12</v>
      </c>
      <c r="D4396" t="s">
        <v>356</v>
      </c>
      <c r="E4396">
        <v>2026</v>
      </c>
      <c r="F4396">
        <v>0</v>
      </c>
      <c r="G4396">
        <v>0</v>
      </c>
      <c r="H4396" s="2" t="str">
        <f t="shared" si="68"/>
        <v>EG_PHWRNR</v>
      </c>
    </row>
    <row r="4397" spans="1:8" x14ac:dyDescent="0.25">
      <c r="A4397" t="s">
        <v>17</v>
      </c>
      <c r="B4397" t="s">
        <v>6</v>
      </c>
      <c r="C4397" t="s">
        <v>12</v>
      </c>
      <c r="D4397" t="s">
        <v>356</v>
      </c>
      <c r="E4397">
        <v>2027</v>
      </c>
      <c r="F4397">
        <v>0</v>
      </c>
      <c r="G4397">
        <v>0</v>
      </c>
      <c r="H4397" s="2" t="str">
        <f t="shared" si="68"/>
        <v>EG_PHWRNR</v>
      </c>
    </row>
    <row r="4398" spans="1:8" x14ac:dyDescent="0.25">
      <c r="A4398" t="s">
        <v>17</v>
      </c>
      <c r="B4398" t="s">
        <v>6</v>
      </c>
      <c r="C4398" t="s">
        <v>12</v>
      </c>
      <c r="D4398" t="s">
        <v>356</v>
      </c>
      <c r="E4398">
        <v>2028</v>
      </c>
      <c r="F4398">
        <v>0</v>
      </c>
      <c r="G4398">
        <v>0</v>
      </c>
      <c r="H4398" s="2" t="str">
        <f t="shared" si="68"/>
        <v>EG_PHWRNR</v>
      </c>
    </row>
    <row r="4399" spans="1:8" x14ac:dyDescent="0.25">
      <c r="A4399" t="s">
        <v>17</v>
      </c>
      <c r="B4399" t="s">
        <v>6</v>
      </c>
      <c r="C4399" t="s">
        <v>12</v>
      </c>
      <c r="D4399" t="s">
        <v>356</v>
      </c>
      <c r="E4399">
        <v>2029</v>
      </c>
      <c r="F4399">
        <v>0</v>
      </c>
      <c r="G4399">
        <v>0</v>
      </c>
      <c r="H4399" s="2" t="str">
        <f t="shared" si="68"/>
        <v>EG_PHWRNR</v>
      </c>
    </row>
    <row r="4400" spans="1:8" x14ac:dyDescent="0.25">
      <c r="A4400" t="s">
        <v>17</v>
      </c>
      <c r="B4400" t="s">
        <v>6</v>
      </c>
      <c r="C4400" t="s">
        <v>12</v>
      </c>
      <c r="D4400" t="s">
        <v>356</v>
      </c>
      <c r="E4400">
        <v>2030</v>
      </c>
      <c r="F4400">
        <v>0</v>
      </c>
      <c r="G4400">
        <v>0</v>
      </c>
      <c r="H4400" s="2" t="str">
        <f t="shared" si="68"/>
        <v>EG_PHWRNR</v>
      </c>
    </row>
    <row r="4401" spans="1:8" x14ac:dyDescent="0.25">
      <c r="A4401" t="s">
        <v>17</v>
      </c>
      <c r="B4401" t="s">
        <v>6</v>
      </c>
      <c r="C4401" t="s">
        <v>12</v>
      </c>
      <c r="D4401" t="s">
        <v>356</v>
      </c>
      <c r="E4401">
        <v>2031</v>
      </c>
      <c r="F4401">
        <v>0</v>
      </c>
      <c r="G4401">
        <v>0</v>
      </c>
      <c r="H4401" s="2" t="str">
        <f t="shared" si="68"/>
        <v>EG_PHWRNR</v>
      </c>
    </row>
    <row r="4402" spans="1:8" x14ac:dyDescent="0.25">
      <c r="A4402" t="s">
        <v>17</v>
      </c>
      <c r="B4402" t="s">
        <v>6</v>
      </c>
      <c r="C4402" t="s">
        <v>12</v>
      </c>
      <c r="D4402" t="s">
        <v>356</v>
      </c>
      <c r="E4402">
        <v>2032</v>
      </c>
      <c r="F4402">
        <v>0</v>
      </c>
      <c r="G4402">
        <v>0</v>
      </c>
      <c r="H4402" s="2" t="str">
        <f t="shared" si="68"/>
        <v>EG_PHWRNR</v>
      </c>
    </row>
    <row r="4403" spans="1:8" x14ac:dyDescent="0.25">
      <c r="A4403" t="s">
        <v>17</v>
      </c>
      <c r="B4403" t="s">
        <v>6</v>
      </c>
      <c r="C4403" t="s">
        <v>12</v>
      </c>
      <c r="D4403" t="s">
        <v>356</v>
      </c>
      <c r="E4403">
        <v>2033</v>
      </c>
      <c r="F4403">
        <v>0</v>
      </c>
      <c r="G4403">
        <v>0</v>
      </c>
      <c r="H4403" s="2" t="str">
        <f t="shared" si="68"/>
        <v>EG_PHWRNR</v>
      </c>
    </row>
    <row r="4404" spans="1:8" x14ac:dyDescent="0.25">
      <c r="A4404" t="s">
        <v>17</v>
      </c>
      <c r="B4404" t="s">
        <v>6</v>
      </c>
      <c r="C4404" t="s">
        <v>12</v>
      </c>
      <c r="D4404" t="s">
        <v>356</v>
      </c>
      <c r="E4404">
        <v>2034</v>
      </c>
      <c r="F4404">
        <v>0</v>
      </c>
      <c r="G4404">
        <v>0.01</v>
      </c>
      <c r="H4404" s="2" t="str">
        <f t="shared" si="68"/>
        <v>EG_PHWRNR</v>
      </c>
    </row>
    <row r="4405" spans="1:8" x14ac:dyDescent="0.25">
      <c r="A4405" t="s">
        <v>17</v>
      </c>
      <c r="B4405" t="s">
        <v>6</v>
      </c>
      <c r="C4405" t="s">
        <v>12</v>
      </c>
      <c r="D4405" t="s">
        <v>356</v>
      </c>
      <c r="E4405">
        <v>2035</v>
      </c>
      <c r="F4405">
        <v>0</v>
      </c>
      <c r="G4405">
        <v>0.01</v>
      </c>
      <c r="H4405" s="2" t="str">
        <f t="shared" si="68"/>
        <v>EG_PHWRNR</v>
      </c>
    </row>
    <row r="4406" spans="1:8" x14ac:dyDescent="0.25">
      <c r="A4406" t="s">
        <v>17</v>
      </c>
      <c r="B4406" t="s">
        <v>6</v>
      </c>
      <c r="C4406" t="s">
        <v>12</v>
      </c>
      <c r="D4406" t="s">
        <v>356</v>
      </c>
      <c r="E4406">
        <v>2036</v>
      </c>
      <c r="F4406">
        <v>0</v>
      </c>
      <c r="G4406">
        <v>0.01</v>
      </c>
      <c r="H4406" s="2" t="str">
        <f t="shared" si="68"/>
        <v>EG_PHWRNR</v>
      </c>
    </row>
    <row r="4407" spans="1:8" x14ac:dyDescent="0.25">
      <c r="A4407" t="s">
        <v>17</v>
      </c>
      <c r="B4407" t="s">
        <v>6</v>
      </c>
      <c r="C4407" t="s">
        <v>12</v>
      </c>
      <c r="D4407" t="s">
        <v>356</v>
      </c>
      <c r="E4407">
        <v>2037</v>
      </c>
      <c r="F4407">
        <v>0</v>
      </c>
      <c r="G4407">
        <v>0.01</v>
      </c>
      <c r="H4407" s="2" t="str">
        <f t="shared" si="68"/>
        <v>EG_PHWRNR</v>
      </c>
    </row>
    <row r="4408" spans="1:8" x14ac:dyDescent="0.25">
      <c r="A4408" t="s">
        <v>17</v>
      </c>
      <c r="B4408" t="s">
        <v>6</v>
      </c>
      <c r="C4408" t="s">
        <v>12</v>
      </c>
      <c r="D4408" t="s">
        <v>356</v>
      </c>
      <c r="E4408">
        <v>2038</v>
      </c>
      <c r="F4408">
        <v>0</v>
      </c>
      <c r="G4408">
        <v>0.01</v>
      </c>
      <c r="H4408" s="2" t="str">
        <f t="shared" si="68"/>
        <v>EG_PHWRNR</v>
      </c>
    </row>
    <row r="4409" spans="1:8" x14ac:dyDescent="0.25">
      <c r="A4409" t="s">
        <v>17</v>
      </c>
      <c r="B4409" t="s">
        <v>6</v>
      </c>
      <c r="C4409" t="s">
        <v>12</v>
      </c>
      <c r="D4409" t="s">
        <v>356</v>
      </c>
      <c r="E4409">
        <v>2039</v>
      </c>
      <c r="F4409">
        <v>0</v>
      </c>
      <c r="G4409">
        <v>0.01</v>
      </c>
      <c r="H4409" s="2" t="str">
        <f t="shared" si="68"/>
        <v>EG_PHWRNR</v>
      </c>
    </row>
    <row r="4410" spans="1:8" x14ac:dyDescent="0.25">
      <c r="A4410" t="s">
        <v>17</v>
      </c>
      <c r="B4410" t="s">
        <v>6</v>
      </c>
      <c r="C4410" t="s">
        <v>12</v>
      </c>
      <c r="D4410" t="s">
        <v>356</v>
      </c>
      <c r="E4410">
        <v>2040</v>
      </c>
      <c r="F4410">
        <v>0</v>
      </c>
      <c r="G4410">
        <v>0.01</v>
      </c>
      <c r="H4410" s="2" t="str">
        <f t="shared" si="68"/>
        <v>EG_PHWRNR</v>
      </c>
    </row>
    <row r="4411" spans="1:8" x14ac:dyDescent="0.25">
      <c r="A4411" t="s">
        <v>17</v>
      </c>
      <c r="B4411" t="s">
        <v>6</v>
      </c>
      <c r="C4411" t="s">
        <v>12</v>
      </c>
      <c r="D4411" t="s">
        <v>356</v>
      </c>
      <c r="E4411">
        <v>2041</v>
      </c>
      <c r="F4411">
        <v>0</v>
      </c>
      <c r="G4411">
        <v>0.01</v>
      </c>
      <c r="H4411" s="2" t="str">
        <f t="shared" si="68"/>
        <v>EG_PHWRNR</v>
      </c>
    </row>
    <row r="4412" spans="1:8" x14ac:dyDescent="0.25">
      <c r="A4412" t="s">
        <v>17</v>
      </c>
      <c r="B4412" t="s">
        <v>6</v>
      </c>
      <c r="C4412" t="s">
        <v>12</v>
      </c>
      <c r="D4412" t="s">
        <v>355</v>
      </c>
      <c r="E4412">
        <v>2024</v>
      </c>
      <c r="F4412">
        <v>0</v>
      </c>
      <c r="G4412">
        <v>0</v>
      </c>
      <c r="H4412" s="2" t="str">
        <f t="shared" si="68"/>
        <v>EG_PHWRNR</v>
      </c>
    </row>
    <row r="4413" spans="1:8" x14ac:dyDescent="0.25">
      <c r="A4413" t="s">
        <v>17</v>
      </c>
      <c r="B4413" t="s">
        <v>6</v>
      </c>
      <c r="C4413" t="s">
        <v>12</v>
      </c>
      <c r="D4413" t="s">
        <v>355</v>
      </c>
      <c r="E4413">
        <v>2025</v>
      </c>
      <c r="F4413">
        <v>0</v>
      </c>
      <c r="G4413">
        <v>0</v>
      </c>
      <c r="H4413" s="2" t="str">
        <f t="shared" si="68"/>
        <v>EG_PHWRNR</v>
      </c>
    </row>
    <row r="4414" spans="1:8" x14ac:dyDescent="0.25">
      <c r="A4414" t="s">
        <v>17</v>
      </c>
      <c r="B4414" t="s">
        <v>6</v>
      </c>
      <c r="C4414" t="s">
        <v>12</v>
      </c>
      <c r="D4414" t="s">
        <v>355</v>
      </c>
      <c r="E4414">
        <v>2026</v>
      </c>
      <c r="F4414">
        <v>0</v>
      </c>
      <c r="G4414">
        <v>0</v>
      </c>
      <c r="H4414" s="2" t="str">
        <f t="shared" si="68"/>
        <v>EG_PHWRNR</v>
      </c>
    </row>
    <row r="4415" spans="1:8" x14ac:dyDescent="0.25">
      <c r="A4415" t="s">
        <v>17</v>
      </c>
      <c r="B4415" t="s">
        <v>6</v>
      </c>
      <c r="C4415" t="s">
        <v>12</v>
      </c>
      <c r="D4415" t="s">
        <v>355</v>
      </c>
      <c r="E4415">
        <v>2027</v>
      </c>
      <c r="F4415">
        <v>0</v>
      </c>
      <c r="G4415">
        <v>0</v>
      </c>
      <c r="H4415" s="2" t="str">
        <f t="shared" si="68"/>
        <v>EG_PHWRNR</v>
      </c>
    </row>
    <row r="4416" spans="1:8" x14ac:dyDescent="0.25">
      <c r="A4416" t="s">
        <v>17</v>
      </c>
      <c r="B4416" t="s">
        <v>6</v>
      </c>
      <c r="C4416" t="s">
        <v>12</v>
      </c>
      <c r="D4416" t="s">
        <v>355</v>
      </c>
      <c r="E4416">
        <v>2028</v>
      </c>
      <c r="F4416">
        <v>0</v>
      </c>
      <c r="G4416">
        <v>0</v>
      </c>
      <c r="H4416" s="2" t="str">
        <f t="shared" si="68"/>
        <v>EG_PHWRNR</v>
      </c>
    </row>
    <row r="4417" spans="1:8" x14ac:dyDescent="0.25">
      <c r="A4417" t="s">
        <v>17</v>
      </c>
      <c r="B4417" t="s">
        <v>6</v>
      </c>
      <c r="C4417" t="s">
        <v>12</v>
      </c>
      <c r="D4417" t="s">
        <v>355</v>
      </c>
      <c r="E4417">
        <v>2029</v>
      </c>
      <c r="F4417">
        <v>0</v>
      </c>
      <c r="G4417">
        <v>0</v>
      </c>
      <c r="H4417" s="2" t="str">
        <f t="shared" si="68"/>
        <v>EG_PHWRNR</v>
      </c>
    </row>
    <row r="4418" spans="1:8" x14ac:dyDescent="0.25">
      <c r="A4418" t="s">
        <v>17</v>
      </c>
      <c r="B4418" t="s">
        <v>6</v>
      </c>
      <c r="C4418" t="s">
        <v>12</v>
      </c>
      <c r="D4418" t="s">
        <v>355</v>
      </c>
      <c r="E4418">
        <v>2030</v>
      </c>
      <c r="F4418">
        <v>0</v>
      </c>
      <c r="G4418">
        <v>0</v>
      </c>
      <c r="H4418" s="2" t="str">
        <f t="shared" si="68"/>
        <v>EG_PHWRNR</v>
      </c>
    </row>
    <row r="4419" spans="1:8" x14ac:dyDescent="0.25">
      <c r="A4419" t="s">
        <v>17</v>
      </c>
      <c r="B4419" t="s">
        <v>6</v>
      </c>
      <c r="C4419" t="s">
        <v>12</v>
      </c>
      <c r="D4419" t="s">
        <v>355</v>
      </c>
      <c r="E4419">
        <v>2031</v>
      </c>
      <c r="F4419">
        <v>0</v>
      </c>
      <c r="G4419">
        <v>0</v>
      </c>
      <c r="H4419" s="2" t="str">
        <f t="shared" ref="H4419:H4482" si="69">_xlfn.CONCAT(A4419,C4419)</f>
        <v>EG_PHWRNR</v>
      </c>
    </row>
    <row r="4420" spans="1:8" x14ac:dyDescent="0.25">
      <c r="A4420" t="s">
        <v>17</v>
      </c>
      <c r="B4420" t="s">
        <v>6</v>
      </c>
      <c r="C4420" t="s">
        <v>12</v>
      </c>
      <c r="D4420" t="s">
        <v>355</v>
      </c>
      <c r="E4420">
        <v>2032</v>
      </c>
      <c r="F4420">
        <v>0</v>
      </c>
      <c r="G4420">
        <v>0</v>
      </c>
      <c r="H4420" s="2" t="str">
        <f t="shared" si="69"/>
        <v>EG_PHWRNR</v>
      </c>
    </row>
    <row r="4421" spans="1:8" x14ac:dyDescent="0.25">
      <c r="A4421" t="s">
        <v>17</v>
      </c>
      <c r="B4421" t="s">
        <v>6</v>
      </c>
      <c r="C4421" t="s">
        <v>12</v>
      </c>
      <c r="D4421" t="s">
        <v>355</v>
      </c>
      <c r="E4421">
        <v>2033</v>
      </c>
      <c r="F4421">
        <v>0</v>
      </c>
      <c r="G4421">
        <v>0</v>
      </c>
      <c r="H4421" s="2" t="str">
        <f t="shared" si="69"/>
        <v>EG_PHWRNR</v>
      </c>
    </row>
    <row r="4422" spans="1:8" x14ac:dyDescent="0.25">
      <c r="A4422" t="s">
        <v>17</v>
      </c>
      <c r="B4422" t="s">
        <v>6</v>
      </c>
      <c r="C4422" t="s">
        <v>12</v>
      </c>
      <c r="D4422" t="s">
        <v>355</v>
      </c>
      <c r="E4422">
        <v>2034</v>
      </c>
      <c r="F4422">
        <v>0</v>
      </c>
      <c r="G4422">
        <v>2.9000000000000001E-2</v>
      </c>
      <c r="H4422" s="2" t="str">
        <f t="shared" si="69"/>
        <v>EG_PHWRNR</v>
      </c>
    </row>
    <row r="4423" spans="1:8" x14ac:dyDescent="0.25">
      <c r="A4423" t="s">
        <v>17</v>
      </c>
      <c r="B4423" t="s">
        <v>6</v>
      </c>
      <c r="C4423" t="s">
        <v>12</v>
      </c>
      <c r="D4423" t="s">
        <v>355</v>
      </c>
      <c r="E4423">
        <v>2035</v>
      </c>
      <c r="F4423">
        <v>0</v>
      </c>
      <c r="G4423">
        <v>2.9000000000000001E-2</v>
      </c>
      <c r="H4423" s="2" t="str">
        <f t="shared" si="69"/>
        <v>EG_PHWRNR</v>
      </c>
    </row>
    <row r="4424" spans="1:8" x14ac:dyDescent="0.25">
      <c r="A4424" t="s">
        <v>17</v>
      </c>
      <c r="B4424" t="s">
        <v>6</v>
      </c>
      <c r="C4424" t="s">
        <v>12</v>
      </c>
      <c r="D4424" t="s">
        <v>355</v>
      </c>
      <c r="E4424">
        <v>2036</v>
      </c>
      <c r="F4424">
        <v>0</v>
      </c>
      <c r="G4424">
        <v>2.9000000000000001E-2</v>
      </c>
      <c r="H4424" s="2" t="str">
        <f t="shared" si="69"/>
        <v>EG_PHWRNR</v>
      </c>
    </row>
    <row r="4425" spans="1:8" x14ac:dyDescent="0.25">
      <c r="A4425" t="s">
        <v>17</v>
      </c>
      <c r="B4425" t="s">
        <v>6</v>
      </c>
      <c r="C4425" t="s">
        <v>12</v>
      </c>
      <c r="D4425" t="s">
        <v>355</v>
      </c>
      <c r="E4425">
        <v>2037</v>
      </c>
      <c r="F4425">
        <v>0</v>
      </c>
      <c r="G4425">
        <v>2.9000000000000001E-2</v>
      </c>
      <c r="H4425" s="2" t="str">
        <f t="shared" si="69"/>
        <v>EG_PHWRNR</v>
      </c>
    </row>
    <row r="4426" spans="1:8" x14ac:dyDescent="0.25">
      <c r="A4426" t="s">
        <v>17</v>
      </c>
      <c r="B4426" t="s">
        <v>6</v>
      </c>
      <c r="C4426" t="s">
        <v>12</v>
      </c>
      <c r="D4426" t="s">
        <v>355</v>
      </c>
      <c r="E4426">
        <v>2038</v>
      </c>
      <c r="F4426">
        <v>0</v>
      </c>
      <c r="G4426">
        <v>2.9000000000000001E-2</v>
      </c>
      <c r="H4426" s="2" t="str">
        <f t="shared" si="69"/>
        <v>EG_PHWRNR</v>
      </c>
    </row>
    <row r="4427" spans="1:8" x14ac:dyDescent="0.25">
      <c r="A4427" t="s">
        <v>17</v>
      </c>
      <c r="B4427" t="s">
        <v>6</v>
      </c>
      <c r="C4427" t="s">
        <v>12</v>
      </c>
      <c r="D4427" t="s">
        <v>355</v>
      </c>
      <c r="E4427">
        <v>2039</v>
      </c>
      <c r="F4427">
        <v>0</v>
      </c>
      <c r="G4427">
        <v>2.9000000000000001E-2</v>
      </c>
      <c r="H4427" s="2" t="str">
        <f t="shared" si="69"/>
        <v>EG_PHWRNR</v>
      </c>
    </row>
    <row r="4428" spans="1:8" x14ac:dyDescent="0.25">
      <c r="A4428" t="s">
        <v>17</v>
      </c>
      <c r="B4428" t="s">
        <v>6</v>
      </c>
      <c r="C4428" t="s">
        <v>12</v>
      </c>
      <c r="D4428" t="s">
        <v>355</v>
      </c>
      <c r="E4428">
        <v>2040</v>
      </c>
      <c r="F4428">
        <v>0</v>
      </c>
      <c r="G4428">
        <v>2.9000000000000001E-2</v>
      </c>
      <c r="H4428" s="2" t="str">
        <f t="shared" si="69"/>
        <v>EG_PHWRNR</v>
      </c>
    </row>
    <row r="4429" spans="1:8" x14ac:dyDescent="0.25">
      <c r="A4429" t="s">
        <v>17</v>
      </c>
      <c r="B4429" t="s">
        <v>6</v>
      </c>
      <c r="C4429" t="s">
        <v>12</v>
      </c>
      <c r="D4429" t="s">
        <v>355</v>
      </c>
      <c r="E4429">
        <v>2041</v>
      </c>
      <c r="F4429">
        <v>0</v>
      </c>
      <c r="G4429">
        <v>2.9000000000000001E-2</v>
      </c>
      <c r="H4429" s="2" t="str">
        <f t="shared" si="69"/>
        <v>EG_PHWRNR</v>
      </c>
    </row>
    <row r="4430" spans="1:8" x14ac:dyDescent="0.25">
      <c r="A4430" t="s">
        <v>17</v>
      </c>
      <c r="B4430" t="s">
        <v>6</v>
      </c>
      <c r="C4430" t="s">
        <v>12</v>
      </c>
      <c r="D4430" t="s">
        <v>354</v>
      </c>
      <c r="E4430">
        <v>2024</v>
      </c>
      <c r="F4430">
        <v>0</v>
      </c>
      <c r="G4430">
        <v>0</v>
      </c>
      <c r="H4430" s="2" t="str">
        <f t="shared" si="69"/>
        <v>EG_PHWRNR</v>
      </c>
    </row>
    <row r="4431" spans="1:8" x14ac:dyDescent="0.25">
      <c r="A4431" t="s">
        <v>17</v>
      </c>
      <c r="B4431" t="s">
        <v>6</v>
      </c>
      <c r="C4431" t="s">
        <v>12</v>
      </c>
      <c r="D4431" t="s">
        <v>354</v>
      </c>
      <c r="E4431">
        <v>2025</v>
      </c>
      <c r="F4431">
        <v>0.7</v>
      </c>
      <c r="G4431">
        <v>0.7</v>
      </c>
      <c r="H4431" s="2" t="str">
        <f t="shared" si="69"/>
        <v>EG_PHWRNR</v>
      </c>
    </row>
    <row r="4432" spans="1:8" x14ac:dyDescent="0.25">
      <c r="A4432" t="s">
        <v>17</v>
      </c>
      <c r="B4432" t="s">
        <v>6</v>
      </c>
      <c r="C4432" t="s">
        <v>12</v>
      </c>
      <c r="D4432" t="s">
        <v>354</v>
      </c>
      <c r="E4432">
        <v>2026</v>
      </c>
      <c r="F4432">
        <v>0.7</v>
      </c>
      <c r="G4432">
        <v>0.7</v>
      </c>
      <c r="H4432" s="2" t="str">
        <f t="shared" si="69"/>
        <v>EG_PHWRNR</v>
      </c>
    </row>
    <row r="4433" spans="1:8" x14ac:dyDescent="0.25">
      <c r="A4433" t="s">
        <v>17</v>
      </c>
      <c r="B4433" t="s">
        <v>6</v>
      </c>
      <c r="C4433" t="s">
        <v>12</v>
      </c>
      <c r="D4433" t="s">
        <v>354</v>
      </c>
      <c r="E4433">
        <v>2027</v>
      </c>
      <c r="F4433">
        <v>0</v>
      </c>
      <c r="G4433">
        <v>0</v>
      </c>
      <c r="H4433" s="2" t="str">
        <f t="shared" si="69"/>
        <v>EG_PHWRNR</v>
      </c>
    </row>
    <row r="4434" spans="1:8" x14ac:dyDescent="0.25">
      <c r="A4434" t="s">
        <v>17</v>
      </c>
      <c r="B4434" t="s">
        <v>6</v>
      </c>
      <c r="C4434" t="s">
        <v>12</v>
      </c>
      <c r="D4434" t="s">
        <v>354</v>
      </c>
      <c r="E4434">
        <v>2028</v>
      </c>
      <c r="F4434">
        <v>0</v>
      </c>
      <c r="G4434">
        <v>0</v>
      </c>
      <c r="H4434" s="2" t="str">
        <f t="shared" si="69"/>
        <v>EG_PHWRNR</v>
      </c>
    </row>
    <row r="4435" spans="1:8" x14ac:dyDescent="0.25">
      <c r="A4435" t="s">
        <v>17</v>
      </c>
      <c r="B4435" t="s">
        <v>6</v>
      </c>
      <c r="C4435" t="s">
        <v>12</v>
      </c>
      <c r="D4435" t="s">
        <v>354</v>
      </c>
      <c r="E4435">
        <v>2029</v>
      </c>
      <c r="F4435">
        <v>0</v>
      </c>
      <c r="G4435">
        <v>0</v>
      </c>
      <c r="H4435" s="2" t="str">
        <f t="shared" si="69"/>
        <v>EG_PHWRNR</v>
      </c>
    </row>
    <row r="4436" spans="1:8" x14ac:dyDescent="0.25">
      <c r="A4436" t="s">
        <v>17</v>
      </c>
      <c r="B4436" t="s">
        <v>6</v>
      </c>
      <c r="C4436" t="s">
        <v>12</v>
      </c>
      <c r="D4436" t="s">
        <v>354</v>
      </c>
      <c r="E4436">
        <v>2030</v>
      </c>
      <c r="F4436">
        <v>0</v>
      </c>
      <c r="G4436">
        <v>0</v>
      </c>
      <c r="H4436" s="2" t="str">
        <f t="shared" si="69"/>
        <v>EG_PHWRNR</v>
      </c>
    </row>
    <row r="4437" spans="1:8" x14ac:dyDescent="0.25">
      <c r="A4437" t="s">
        <v>17</v>
      </c>
      <c r="B4437" t="s">
        <v>6</v>
      </c>
      <c r="C4437" t="s">
        <v>12</v>
      </c>
      <c r="D4437" t="s">
        <v>354</v>
      </c>
      <c r="E4437">
        <v>2031</v>
      </c>
      <c r="F4437">
        <v>0</v>
      </c>
      <c r="G4437">
        <v>0</v>
      </c>
      <c r="H4437" s="2" t="str">
        <f t="shared" si="69"/>
        <v>EG_PHWRNR</v>
      </c>
    </row>
    <row r="4438" spans="1:8" x14ac:dyDescent="0.25">
      <c r="A4438" t="s">
        <v>17</v>
      </c>
      <c r="B4438" t="s">
        <v>6</v>
      </c>
      <c r="C4438" t="s">
        <v>12</v>
      </c>
      <c r="D4438" t="s">
        <v>354</v>
      </c>
      <c r="E4438">
        <v>2032</v>
      </c>
      <c r="F4438">
        <v>0</v>
      </c>
      <c r="G4438">
        <v>0</v>
      </c>
      <c r="H4438" s="2" t="str">
        <f t="shared" si="69"/>
        <v>EG_PHWRNR</v>
      </c>
    </row>
    <row r="4439" spans="1:8" x14ac:dyDescent="0.25">
      <c r="A4439" t="s">
        <v>17</v>
      </c>
      <c r="B4439" t="s">
        <v>6</v>
      </c>
      <c r="C4439" t="s">
        <v>12</v>
      </c>
      <c r="D4439" t="s">
        <v>354</v>
      </c>
      <c r="E4439">
        <v>2033</v>
      </c>
      <c r="F4439">
        <v>0</v>
      </c>
      <c r="G4439">
        <v>0</v>
      </c>
      <c r="H4439" s="2" t="str">
        <f t="shared" si="69"/>
        <v>EG_PHWRNR</v>
      </c>
    </row>
    <row r="4440" spans="1:8" x14ac:dyDescent="0.25">
      <c r="A4440" t="s">
        <v>17</v>
      </c>
      <c r="B4440" t="s">
        <v>6</v>
      </c>
      <c r="C4440" t="s">
        <v>12</v>
      </c>
      <c r="D4440" t="s">
        <v>354</v>
      </c>
      <c r="E4440">
        <v>2034</v>
      </c>
      <c r="F4440">
        <v>0</v>
      </c>
      <c r="G4440">
        <v>7.9000000000000001E-2</v>
      </c>
      <c r="H4440" s="2" t="str">
        <f t="shared" si="69"/>
        <v>EG_PHWRNR</v>
      </c>
    </row>
    <row r="4441" spans="1:8" x14ac:dyDescent="0.25">
      <c r="A4441" t="s">
        <v>17</v>
      </c>
      <c r="B4441" t="s">
        <v>6</v>
      </c>
      <c r="C4441" t="s">
        <v>12</v>
      </c>
      <c r="D4441" t="s">
        <v>354</v>
      </c>
      <c r="E4441">
        <v>2035</v>
      </c>
      <c r="F4441">
        <v>0</v>
      </c>
      <c r="G4441">
        <v>7.9000000000000001E-2</v>
      </c>
      <c r="H4441" s="2" t="str">
        <f t="shared" si="69"/>
        <v>EG_PHWRNR</v>
      </c>
    </row>
    <row r="4442" spans="1:8" x14ac:dyDescent="0.25">
      <c r="A4442" t="s">
        <v>17</v>
      </c>
      <c r="B4442" t="s">
        <v>6</v>
      </c>
      <c r="C4442" t="s">
        <v>12</v>
      </c>
      <c r="D4442" t="s">
        <v>354</v>
      </c>
      <c r="E4442">
        <v>2036</v>
      </c>
      <c r="F4442">
        <v>0</v>
      </c>
      <c r="G4442">
        <v>7.9000000000000001E-2</v>
      </c>
      <c r="H4442" s="2" t="str">
        <f t="shared" si="69"/>
        <v>EG_PHWRNR</v>
      </c>
    </row>
    <row r="4443" spans="1:8" x14ac:dyDescent="0.25">
      <c r="A4443" t="s">
        <v>17</v>
      </c>
      <c r="B4443" t="s">
        <v>6</v>
      </c>
      <c r="C4443" t="s">
        <v>12</v>
      </c>
      <c r="D4443" t="s">
        <v>354</v>
      </c>
      <c r="E4443">
        <v>2037</v>
      </c>
      <c r="F4443">
        <v>0</v>
      </c>
      <c r="G4443">
        <v>7.9000000000000001E-2</v>
      </c>
      <c r="H4443" s="2" t="str">
        <f t="shared" si="69"/>
        <v>EG_PHWRNR</v>
      </c>
    </row>
    <row r="4444" spans="1:8" x14ac:dyDescent="0.25">
      <c r="A4444" t="s">
        <v>17</v>
      </c>
      <c r="B4444" t="s">
        <v>6</v>
      </c>
      <c r="C4444" t="s">
        <v>12</v>
      </c>
      <c r="D4444" t="s">
        <v>354</v>
      </c>
      <c r="E4444">
        <v>2038</v>
      </c>
      <c r="F4444">
        <v>0</v>
      </c>
      <c r="G4444">
        <v>7.9000000000000001E-2</v>
      </c>
      <c r="H4444" s="2" t="str">
        <f t="shared" si="69"/>
        <v>EG_PHWRNR</v>
      </c>
    </row>
    <row r="4445" spans="1:8" x14ac:dyDescent="0.25">
      <c r="A4445" t="s">
        <v>17</v>
      </c>
      <c r="B4445" t="s">
        <v>6</v>
      </c>
      <c r="C4445" t="s">
        <v>12</v>
      </c>
      <c r="D4445" t="s">
        <v>354</v>
      </c>
      <c r="E4445">
        <v>2039</v>
      </c>
      <c r="F4445">
        <v>0</v>
      </c>
      <c r="G4445">
        <v>7.9000000000000001E-2</v>
      </c>
      <c r="H4445" s="2" t="str">
        <f t="shared" si="69"/>
        <v>EG_PHWRNR</v>
      </c>
    </row>
    <row r="4446" spans="1:8" x14ac:dyDescent="0.25">
      <c r="A4446" t="s">
        <v>17</v>
      </c>
      <c r="B4446" t="s">
        <v>6</v>
      </c>
      <c r="C4446" t="s">
        <v>12</v>
      </c>
      <c r="D4446" t="s">
        <v>354</v>
      </c>
      <c r="E4446">
        <v>2040</v>
      </c>
      <c r="F4446">
        <v>0</v>
      </c>
      <c r="G4446">
        <v>7.9000000000000001E-2</v>
      </c>
      <c r="H4446" s="2" t="str">
        <f t="shared" si="69"/>
        <v>EG_PHWRNR</v>
      </c>
    </row>
    <row r="4447" spans="1:8" x14ac:dyDescent="0.25">
      <c r="A4447" t="s">
        <v>17</v>
      </c>
      <c r="B4447" t="s">
        <v>6</v>
      </c>
      <c r="C4447" t="s">
        <v>12</v>
      </c>
      <c r="D4447" t="s">
        <v>354</v>
      </c>
      <c r="E4447">
        <v>2041</v>
      </c>
      <c r="F4447">
        <v>0</v>
      </c>
      <c r="G4447">
        <v>7.9000000000000001E-2</v>
      </c>
      <c r="H4447" s="2" t="str">
        <f t="shared" si="69"/>
        <v>EG_PHWRNR</v>
      </c>
    </row>
    <row r="4448" spans="1:8" x14ac:dyDescent="0.25">
      <c r="A4448" t="s">
        <v>17</v>
      </c>
      <c r="B4448" t="s">
        <v>6</v>
      </c>
      <c r="C4448" t="s">
        <v>12</v>
      </c>
      <c r="D4448" t="s">
        <v>353</v>
      </c>
      <c r="E4448">
        <v>2024</v>
      </c>
      <c r="F4448">
        <v>0</v>
      </c>
      <c r="G4448">
        <v>0</v>
      </c>
      <c r="H4448" s="2" t="str">
        <f t="shared" si="69"/>
        <v>EG_PHWRNR</v>
      </c>
    </row>
    <row r="4449" spans="1:8" x14ac:dyDescent="0.25">
      <c r="A4449" t="s">
        <v>17</v>
      </c>
      <c r="B4449" t="s">
        <v>6</v>
      </c>
      <c r="C4449" t="s">
        <v>12</v>
      </c>
      <c r="D4449" t="s">
        <v>353</v>
      </c>
      <c r="E4449">
        <v>2025</v>
      </c>
      <c r="F4449">
        <v>0</v>
      </c>
      <c r="G4449">
        <v>0</v>
      </c>
      <c r="H4449" s="2" t="str">
        <f t="shared" si="69"/>
        <v>EG_PHWRNR</v>
      </c>
    </row>
    <row r="4450" spans="1:8" x14ac:dyDescent="0.25">
      <c r="A4450" t="s">
        <v>17</v>
      </c>
      <c r="B4450" t="s">
        <v>6</v>
      </c>
      <c r="C4450" t="s">
        <v>12</v>
      </c>
      <c r="D4450" t="s">
        <v>353</v>
      </c>
      <c r="E4450">
        <v>2026</v>
      </c>
      <c r="F4450">
        <v>0</v>
      </c>
      <c r="G4450">
        <v>0</v>
      </c>
      <c r="H4450" s="2" t="str">
        <f t="shared" si="69"/>
        <v>EG_PHWRNR</v>
      </c>
    </row>
    <row r="4451" spans="1:8" x14ac:dyDescent="0.25">
      <c r="A4451" t="s">
        <v>17</v>
      </c>
      <c r="B4451" t="s">
        <v>6</v>
      </c>
      <c r="C4451" t="s">
        <v>12</v>
      </c>
      <c r="D4451" t="s">
        <v>353</v>
      </c>
      <c r="E4451">
        <v>2027</v>
      </c>
      <c r="F4451">
        <v>0</v>
      </c>
      <c r="G4451">
        <v>0</v>
      </c>
      <c r="H4451" s="2" t="str">
        <f t="shared" si="69"/>
        <v>EG_PHWRNR</v>
      </c>
    </row>
    <row r="4452" spans="1:8" x14ac:dyDescent="0.25">
      <c r="A4452" t="s">
        <v>17</v>
      </c>
      <c r="B4452" t="s">
        <v>6</v>
      </c>
      <c r="C4452" t="s">
        <v>12</v>
      </c>
      <c r="D4452" t="s">
        <v>353</v>
      </c>
      <c r="E4452">
        <v>2028</v>
      </c>
      <c r="F4452">
        <v>0</v>
      </c>
      <c r="G4452">
        <v>0</v>
      </c>
      <c r="H4452" s="2" t="str">
        <f t="shared" si="69"/>
        <v>EG_PHWRNR</v>
      </c>
    </row>
    <row r="4453" spans="1:8" x14ac:dyDescent="0.25">
      <c r="A4453" t="s">
        <v>17</v>
      </c>
      <c r="B4453" t="s">
        <v>6</v>
      </c>
      <c r="C4453" t="s">
        <v>12</v>
      </c>
      <c r="D4453" t="s">
        <v>353</v>
      </c>
      <c r="E4453">
        <v>2029</v>
      </c>
      <c r="F4453">
        <v>0</v>
      </c>
      <c r="G4453">
        <v>0</v>
      </c>
      <c r="H4453" s="2" t="str">
        <f t="shared" si="69"/>
        <v>EG_PHWRNR</v>
      </c>
    </row>
    <row r="4454" spans="1:8" x14ac:dyDescent="0.25">
      <c r="A4454" t="s">
        <v>17</v>
      </c>
      <c r="B4454" t="s">
        <v>6</v>
      </c>
      <c r="C4454" t="s">
        <v>12</v>
      </c>
      <c r="D4454" t="s">
        <v>353</v>
      </c>
      <c r="E4454">
        <v>2030</v>
      </c>
      <c r="F4454">
        <v>0</v>
      </c>
      <c r="G4454">
        <v>0</v>
      </c>
      <c r="H4454" s="2" t="str">
        <f t="shared" si="69"/>
        <v>EG_PHWRNR</v>
      </c>
    </row>
    <row r="4455" spans="1:8" x14ac:dyDescent="0.25">
      <c r="A4455" t="s">
        <v>17</v>
      </c>
      <c r="B4455" t="s">
        <v>6</v>
      </c>
      <c r="C4455" t="s">
        <v>12</v>
      </c>
      <c r="D4455" t="s">
        <v>353</v>
      </c>
      <c r="E4455">
        <v>2031</v>
      </c>
      <c r="F4455">
        <v>0</v>
      </c>
      <c r="G4455">
        <v>0</v>
      </c>
      <c r="H4455" s="2" t="str">
        <f t="shared" si="69"/>
        <v>EG_PHWRNR</v>
      </c>
    </row>
    <row r="4456" spans="1:8" x14ac:dyDescent="0.25">
      <c r="A4456" t="s">
        <v>17</v>
      </c>
      <c r="B4456" t="s">
        <v>6</v>
      </c>
      <c r="C4456" t="s">
        <v>12</v>
      </c>
      <c r="D4456" t="s">
        <v>353</v>
      </c>
      <c r="E4456">
        <v>2032</v>
      </c>
      <c r="F4456">
        <v>0</v>
      </c>
      <c r="G4456">
        <v>0</v>
      </c>
      <c r="H4456" s="2" t="str">
        <f t="shared" si="69"/>
        <v>EG_PHWRNR</v>
      </c>
    </row>
    <row r="4457" spans="1:8" x14ac:dyDescent="0.25">
      <c r="A4457" t="s">
        <v>17</v>
      </c>
      <c r="B4457" t="s">
        <v>6</v>
      </c>
      <c r="C4457" t="s">
        <v>12</v>
      </c>
      <c r="D4457" t="s">
        <v>353</v>
      </c>
      <c r="E4457">
        <v>2033</v>
      </c>
      <c r="F4457">
        <v>0</v>
      </c>
      <c r="G4457">
        <v>0</v>
      </c>
      <c r="H4457" s="2" t="str">
        <f t="shared" si="69"/>
        <v>EG_PHWRNR</v>
      </c>
    </row>
    <row r="4458" spans="1:8" x14ac:dyDescent="0.25">
      <c r="A4458" t="s">
        <v>17</v>
      </c>
      <c r="B4458" t="s">
        <v>6</v>
      </c>
      <c r="C4458" t="s">
        <v>12</v>
      </c>
      <c r="D4458" t="s">
        <v>353</v>
      </c>
      <c r="E4458">
        <v>2034</v>
      </c>
      <c r="F4458">
        <v>0</v>
      </c>
      <c r="G4458">
        <v>4.1000000000000002E-2</v>
      </c>
      <c r="H4458" s="2" t="str">
        <f t="shared" si="69"/>
        <v>EG_PHWRNR</v>
      </c>
    </row>
    <row r="4459" spans="1:8" x14ac:dyDescent="0.25">
      <c r="A4459" t="s">
        <v>17</v>
      </c>
      <c r="B4459" t="s">
        <v>6</v>
      </c>
      <c r="C4459" t="s">
        <v>12</v>
      </c>
      <c r="D4459" t="s">
        <v>353</v>
      </c>
      <c r="E4459">
        <v>2035</v>
      </c>
      <c r="F4459">
        <v>0</v>
      </c>
      <c r="G4459">
        <v>4.1000000000000002E-2</v>
      </c>
      <c r="H4459" s="2" t="str">
        <f t="shared" si="69"/>
        <v>EG_PHWRNR</v>
      </c>
    </row>
    <row r="4460" spans="1:8" x14ac:dyDescent="0.25">
      <c r="A4460" t="s">
        <v>17</v>
      </c>
      <c r="B4460" t="s">
        <v>6</v>
      </c>
      <c r="C4460" t="s">
        <v>12</v>
      </c>
      <c r="D4460" t="s">
        <v>353</v>
      </c>
      <c r="E4460">
        <v>2036</v>
      </c>
      <c r="F4460">
        <v>0</v>
      </c>
      <c r="G4460">
        <v>4.1000000000000002E-2</v>
      </c>
      <c r="H4460" s="2" t="str">
        <f t="shared" si="69"/>
        <v>EG_PHWRNR</v>
      </c>
    </row>
    <row r="4461" spans="1:8" x14ac:dyDescent="0.25">
      <c r="A4461" t="s">
        <v>17</v>
      </c>
      <c r="B4461" t="s">
        <v>6</v>
      </c>
      <c r="C4461" t="s">
        <v>12</v>
      </c>
      <c r="D4461" t="s">
        <v>353</v>
      </c>
      <c r="E4461">
        <v>2037</v>
      </c>
      <c r="F4461">
        <v>0</v>
      </c>
      <c r="G4461">
        <v>4.1000000000000002E-2</v>
      </c>
      <c r="H4461" s="2" t="str">
        <f t="shared" si="69"/>
        <v>EG_PHWRNR</v>
      </c>
    </row>
    <row r="4462" spans="1:8" x14ac:dyDescent="0.25">
      <c r="A4462" t="s">
        <v>17</v>
      </c>
      <c r="B4462" t="s">
        <v>6</v>
      </c>
      <c r="C4462" t="s">
        <v>12</v>
      </c>
      <c r="D4462" t="s">
        <v>353</v>
      </c>
      <c r="E4462">
        <v>2038</v>
      </c>
      <c r="F4462">
        <v>0</v>
      </c>
      <c r="G4462">
        <v>4.1000000000000002E-2</v>
      </c>
      <c r="H4462" s="2" t="str">
        <f t="shared" si="69"/>
        <v>EG_PHWRNR</v>
      </c>
    </row>
    <row r="4463" spans="1:8" x14ac:dyDescent="0.25">
      <c r="A4463" t="s">
        <v>17</v>
      </c>
      <c r="B4463" t="s">
        <v>6</v>
      </c>
      <c r="C4463" t="s">
        <v>12</v>
      </c>
      <c r="D4463" t="s">
        <v>353</v>
      </c>
      <c r="E4463">
        <v>2039</v>
      </c>
      <c r="F4463">
        <v>0</v>
      </c>
      <c r="G4463">
        <v>4.1000000000000002E-2</v>
      </c>
      <c r="H4463" s="2" t="str">
        <f t="shared" si="69"/>
        <v>EG_PHWRNR</v>
      </c>
    </row>
    <row r="4464" spans="1:8" x14ac:dyDescent="0.25">
      <c r="A4464" t="s">
        <v>17</v>
      </c>
      <c r="B4464" t="s">
        <v>6</v>
      </c>
      <c r="C4464" t="s">
        <v>12</v>
      </c>
      <c r="D4464" t="s">
        <v>353</v>
      </c>
      <c r="E4464">
        <v>2040</v>
      </c>
      <c r="F4464">
        <v>0</v>
      </c>
      <c r="G4464">
        <v>4.1000000000000002E-2</v>
      </c>
      <c r="H4464" s="2" t="str">
        <f t="shared" si="69"/>
        <v>EG_PHWRNR</v>
      </c>
    </row>
    <row r="4465" spans="1:8" x14ac:dyDescent="0.25">
      <c r="A4465" t="s">
        <v>17</v>
      </c>
      <c r="B4465" t="s">
        <v>6</v>
      </c>
      <c r="C4465" t="s">
        <v>12</v>
      </c>
      <c r="D4465" t="s">
        <v>353</v>
      </c>
      <c r="E4465">
        <v>2041</v>
      </c>
      <c r="F4465">
        <v>0</v>
      </c>
      <c r="G4465">
        <v>4.1000000000000002E-2</v>
      </c>
      <c r="H4465" s="2" t="str">
        <f t="shared" si="69"/>
        <v>EG_PHWRNR</v>
      </c>
    </row>
    <row r="4466" spans="1:8" x14ac:dyDescent="0.25">
      <c r="A4466" t="s">
        <v>17</v>
      </c>
      <c r="B4466" t="s">
        <v>6</v>
      </c>
      <c r="C4466" t="s">
        <v>12</v>
      </c>
      <c r="D4466" t="s">
        <v>352</v>
      </c>
      <c r="E4466">
        <v>2024</v>
      </c>
      <c r="F4466">
        <v>0</v>
      </c>
      <c r="G4466">
        <v>0</v>
      </c>
      <c r="H4466" s="2" t="str">
        <f t="shared" si="69"/>
        <v>EG_PHWRNR</v>
      </c>
    </row>
    <row r="4467" spans="1:8" x14ac:dyDescent="0.25">
      <c r="A4467" t="s">
        <v>17</v>
      </c>
      <c r="B4467" t="s">
        <v>6</v>
      </c>
      <c r="C4467" t="s">
        <v>12</v>
      </c>
      <c r="D4467" t="s">
        <v>352</v>
      </c>
      <c r="E4467">
        <v>2025</v>
      </c>
      <c r="F4467">
        <v>0</v>
      </c>
      <c r="G4467">
        <v>0</v>
      </c>
      <c r="H4467" s="2" t="str">
        <f t="shared" si="69"/>
        <v>EG_PHWRNR</v>
      </c>
    </row>
    <row r="4468" spans="1:8" x14ac:dyDescent="0.25">
      <c r="A4468" t="s">
        <v>17</v>
      </c>
      <c r="B4468" t="s">
        <v>6</v>
      </c>
      <c r="C4468" t="s">
        <v>12</v>
      </c>
      <c r="D4468" t="s">
        <v>352</v>
      </c>
      <c r="E4468">
        <v>2026</v>
      </c>
      <c r="F4468">
        <v>0</v>
      </c>
      <c r="G4468">
        <v>0</v>
      </c>
      <c r="H4468" s="2" t="str">
        <f t="shared" si="69"/>
        <v>EG_PHWRNR</v>
      </c>
    </row>
    <row r="4469" spans="1:8" x14ac:dyDescent="0.25">
      <c r="A4469" t="s">
        <v>17</v>
      </c>
      <c r="B4469" t="s">
        <v>6</v>
      </c>
      <c r="C4469" t="s">
        <v>12</v>
      </c>
      <c r="D4469" t="s">
        <v>352</v>
      </c>
      <c r="E4469">
        <v>2027</v>
      </c>
      <c r="F4469">
        <v>0</v>
      </c>
      <c r="G4469">
        <v>0</v>
      </c>
      <c r="H4469" s="2" t="str">
        <f t="shared" si="69"/>
        <v>EG_PHWRNR</v>
      </c>
    </row>
    <row r="4470" spans="1:8" x14ac:dyDescent="0.25">
      <c r="A4470" t="s">
        <v>17</v>
      </c>
      <c r="B4470" t="s">
        <v>6</v>
      </c>
      <c r="C4470" t="s">
        <v>12</v>
      </c>
      <c r="D4470" t="s">
        <v>352</v>
      </c>
      <c r="E4470">
        <v>2028</v>
      </c>
      <c r="F4470">
        <v>0</v>
      </c>
      <c r="G4470">
        <v>0</v>
      </c>
      <c r="H4470" s="2" t="str">
        <f t="shared" si="69"/>
        <v>EG_PHWRNR</v>
      </c>
    </row>
    <row r="4471" spans="1:8" x14ac:dyDescent="0.25">
      <c r="A4471" t="s">
        <v>17</v>
      </c>
      <c r="B4471" t="s">
        <v>6</v>
      </c>
      <c r="C4471" t="s">
        <v>12</v>
      </c>
      <c r="D4471" t="s">
        <v>352</v>
      </c>
      <c r="E4471">
        <v>2029</v>
      </c>
      <c r="F4471">
        <v>0</v>
      </c>
      <c r="G4471">
        <v>0</v>
      </c>
      <c r="H4471" s="2" t="str">
        <f t="shared" si="69"/>
        <v>EG_PHWRNR</v>
      </c>
    </row>
    <row r="4472" spans="1:8" x14ac:dyDescent="0.25">
      <c r="A4472" t="s">
        <v>17</v>
      </c>
      <c r="B4472" t="s">
        <v>6</v>
      </c>
      <c r="C4472" t="s">
        <v>12</v>
      </c>
      <c r="D4472" t="s">
        <v>352</v>
      </c>
      <c r="E4472">
        <v>2030</v>
      </c>
      <c r="F4472">
        <v>0</v>
      </c>
      <c r="G4472">
        <v>0</v>
      </c>
      <c r="H4472" s="2" t="str">
        <f t="shared" si="69"/>
        <v>EG_PHWRNR</v>
      </c>
    </row>
    <row r="4473" spans="1:8" x14ac:dyDescent="0.25">
      <c r="A4473" t="s">
        <v>17</v>
      </c>
      <c r="B4473" t="s">
        <v>6</v>
      </c>
      <c r="C4473" t="s">
        <v>12</v>
      </c>
      <c r="D4473" t="s">
        <v>352</v>
      </c>
      <c r="E4473">
        <v>2031</v>
      </c>
      <c r="F4473">
        <v>0</v>
      </c>
      <c r="G4473">
        <v>0</v>
      </c>
      <c r="H4473" s="2" t="str">
        <f t="shared" si="69"/>
        <v>EG_PHWRNR</v>
      </c>
    </row>
    <row r="4474" spans="1:8" x14ac:dyDescent="0.25">
      <c r="A4474" t="s">
        <v>17</v>
      </c>
      <c r="B4474" t="s">
        <v>6</v>
      </c>
      <c r="C4474" t="s">
        <v>12</v>
      </c>
      <c r="D4474" t="s">
        <v>352</v>
      </c>
      <c r="E4474">
        <v>2032</v>
      </c>
      <c r="F4474">
        <v>0</v>
      </c>
      <c r="G4474">
        <v>0</v>
      </c>
      <c r="H4474" s="2" t="str">
        <f t="shared" si="69"/>
        <v>EG_PHWRNR</v>
      </c>
    </row>
    <row r="4475" spans="1:8" x14ac:dyDescent="0.25">
      <c r="A4475" t="s">
        <v>17</v>
      </c>
      <c r="B4475" t="s">
        <v>6</v>
      </c>
      <c r="C4475" t="s">
        <v>12</v>
      </c>
      <c r="D4475" t="s">
        <v>352</v>
      </c>
      <c r="E4475">
        <v>2033</v>
      </c>
      <c r="F4475">
        <v>0</v>
      </c>
      <c r="G4475">
        <v>0</v>
      </c>
      <c r="H4475" s="2" t="str">
        <f t="shared" si="69"/>
        <v>EG_PHWRNR</v>
      </c>
    </row>
    <row r="4476" spans="1:8" x14ac:dyDescent="0.25">
      <c r="A4476" t="s">
        <v>17</v>
      </c>
      <c r="B4476" t="s">
        <v>6</v>
      </c>
      <c r="C4476" t="s">
        <v>12</v>
      </c>
      <c r="D4476" t="s">
        <v>352</v>
      </c>
      <c r="E4476">
        <v>2034</v>
      </c>
      <c r="F4476">
        <v>0</v>
      </c>
      <c r="G4476">
        <v>4.0000000000000001E-3</v>
      </c>
      <c r="H4476" s="2" t="str">
        <f t="shared" si="69"/>
        <v>EG_PHWRNR</v>
      </c>
    </row>
    <row r="4477" spans="1:8" x14ac:dyDescent="0.25">
      <c r="A4477" t="s">
        <v>17</v>
      </c>
      <c r="B4477" t="s">
        <v>6</v>
      </c>
      <c r="C4477" t="s">
        <v>12</v>
      </c>
      <c r="D4477" t="s">
        <v>352</v>
      </c>
      <c r="E4477">
        <v>2035</v>
      </c>
      <c r="F4477">
        <v>0</v>
      </c>
      <c r="G4477">
        <v>4.0000000000000001E-3</v>
      </c>
      <c r="H4477" s="2" t="str">
        <f t="shared" si="69"/>
        <v>EG_PHWRNR</v>
      </c>
    </row>
    <row r="4478" spans="1:8" x14ac:dyDescent="0.25">
      <c r="A4478" t="s">
        <v>17</v>
      </c>
      <c r="B4478" t="s">
        <v>6</v>
      </c>
      <c r="C4478" t="s">
        <v>12</v>
      </c>
      <c r="D4478" t="s">
        <v>352</v>
      </c>
      <c r="E4478">
        <v>2036</v>
      </c>
      <c r="F4478">
        <v>0</v>
      </c>
      <c r="G4478">
        <v>4.0000000000000001E-3</v>
      </c>
      <c r="H4478" s="2" t="str">
        <f t="shared" si="69"/>
        <v>EG_PHWRNR</v>
      </c>
    </row>
    <row r="4479" spans="1:8" x14ac:dyDescent="0.25">
      <c r="A4479" t="s">
        <v>17</v>
      </c>
      <c r="B4479" t="s">
        <v>6</v>
      </c>
      <c r="C4479" t="s">
        <v>12</v>
      </c>
      <c r="D4479" t="s">
        <v>352</v>
      </c>
      <c r="E4479">
        <v>2037</v>
      </c>
      <c r="F4479">
        <v>0</v>
      </c>
      <c r="G4479">
        <v>4.0000000000000001E-3</v>
      </c>
      <c r="H4479" s="2" t="str">
        <f t="shared" si="69"/>
        <v>EG_PHWRNR</v>
      </c>
    </row>
    <row r="4480" spans="1:8" x14ac:dyDescent="0.25">
      <c r="A4480" t="s">
        <v>17</v>
      </c>
      <c r="B4480" t="s">
        <v>6</v>
      </c>
      <c r="C4480" t="s">
        <v>12</v>
      </c>
      <c r="D4480" t="s">
        <v>352</v>
      </c>
      <c r="E4480">
        <v>2038</v>
      </c>
      <c r="F4480">
        <v>0</v>
      </c>
      <c r="G4480">
        <v>4.0000000000000001E-3</v>
      </c>
      <c r="H4480" s="2" t="str">
        <f t="shared" si="69"/>
        <v>EG_PHWRNR</v>
      </c>
    </row>
    <row r="4481" spans="1:8" x14ac:dyDescent="0.25">
      <c r="A4481" t="s">
        <v>17</v>
      </c>
      <c r="B4481" t="s">
        <v>6</v>
      </c>
      <c r="C4481" t="s">
        <v>12</v>
      </c>
      <c r="D4481" t="s">
        <v>352</v>
      </c>
      <c r="E4481">
        <v>2039</v>
      </c>
      <c r="F4481">
        <v>0</v>
      </c>
      <c r="G4481">
        <v>4.0000000000000001E-3</v>
      </c>
      <c r="H4481" s="2" t="str">
        <f t="shared" si="69"/>
        <v>EG_PHWRNR</v>
      </c>
    </row>
    <row r="4482" spans="1:8" x14ac:dyDescent="0.25">
      <c r="A4482" t="s">
        <v>17</v>
      </c>
      <c r="B4482" t="s">
        <v>6</v>
      </c>
      <c r="C4482" t="s">
        <v>12</v>
      </c>
      <c r="D4482" t="s">
        <v>352</v>
      </c>
      <c r="E4482">
        <v>2040</v>
      </c>
      <c r="F4482">
        <v>0</v>
      </c>
      <c r="G4482">
        <v>4.0000000000000001E-3</v>
      </c>
      <c r="H4482" s="2" t="str">
        <f t="shared" si="69"/>
        <v>EG_PHWRNR</v>
      </c>
    </row>
    <row r="4483" spans="1:8" x14ac:dyDescent="0.25">
      <c r="A4483" t="s">
        <v>17</v>
      </c>
      <c r="B4483" t="s">
        <v>6</v>
      </c>
      <c r="C4483" t="s">
        <v>12</v>
      </c>
      <c r="D4483" t="s">
        <v>352</v>
      </c>
      <c r="E4483">
        <v>2041</v>
      </c>
      <c r="F4483">
        <v>0</v>
      </c>
      <c r="G4483">
        <v>4.0000000000000001E-3</v>
      </c>
      <c r="H4483" s="2" t="str">
        <f t="shared" ref="H4483:H4546" si="70">_xlfn.CONCAT(A4483,C4483)</f>
        <v>EG_PHWRNR</v>
      </c>
    </row>
    <row r="4484" spans="1:8" x14ac:dyDescent="0.25">
      <c r="A4484" t="s">
        <v>17</v>
      </c>
      <c r="B4484" t="s">
        <v>6</v>
      </c>
      <c r="C4484" t="s">
        <v>10</v>
      </c>
      <c r="D4484" t="s">
        <v>372</v>
      </c>
      <c r="E4484">
        <v>2024</v>
      </c>
      <c r="F4484">
        <v>0</v>
      </c>
      <c r="G4484">
        <v>0</v>
      </c>
      <c r="H4484" s="2" t="str">
        <f t="shared" si="70"/>
        <v>EG_PHWRER</v>
      </c>
    </row>
    <row r="4485" spans="1:8" x14ac:dyDescent="0.25">
      <c r="A4485" t="s">
        <v>17</v>
      </c>
      <c r="B4485" t="s">
        <v>6</v>
      </c>
      <c r="C4485" t="s">
        <v>10</v>
      </c>
      <c r="D4485" t="s">
        <v>372</v>
      </c>
      <c r="E4485">
        <v>2025</v>
      </c>
      <c r="F4485">
        <v>0</v>
      </c>
      <c r="G4485">
        <v>0</v>
      </c>
      <c r="H4485" s="2" t="str">
        <f t="shared" si="70"/>
        <v>EG_PHWRER</v>
      </c>
    </row>
    <row r="4486" spans="1:8" x14ac:dyDescent="0.25">
      <c r="A4486" t="s">
        <v>17</v>
      </c>
      <c r="B4486" t="s">
        <v>6</v>
      </c>
      <c r="C4486" t="s">
        <v>10</v>
      </c>
      <c r="D4486" t="s">
        <v>372</v>
      </c>
      <c r="E4486">
        <v>2026</v>
      </c>
      <c r="F4486">
        <v>0</v>
      </c>
      <c r="G4486">
        <v>0</v>
      </c>
      <c r="H4486" s="2" t="str">
        <f t="shared" si="70"/>
        <v>EG_PHWRER</v>
      </c>
    </row>
    <row r="4487" spans="1:8" x14ac:dyDescent="0.25">
      <c r="A4487" t="s">
        <v>17</v>
      </c>
      <c r="B4487" t="s">
        <v>6</v>
      </c>
      <c r="C4487" t="s">
        <v>10</v>
      </c>
      <c r="D4487" t="s">
        <v>372</v>
      </c>
      <c r="E4487">
        <v>2027</v>
      </c>
      <c r="F4487">
        <v>0</v>
      </c>
      <c r="G4487">
        <v>0</v>
      </c>
      <c r="H4487" s="2" t="str">
        <f t="shared" si="70"/>
        <v>EG_PHWRER</v>
      </c>
    </row>
    <row r="4488" spans="1:8" x14ac:dyDescent="0.25">
      <c r="A4488" t="s">
        <v>17</v>
      </c>
      <c r="B4488" t="s">
        <v>6</v>
      </c>
      <c r="C4488" t="s">
        <v>10</v>
      </c>
      <c r="D4488" t="s">
        <v>372</v>
      </c>
      <c r="E4488">
        <v>2028</v>
      </c>
      <c r="F4488">
        <v>0</v>
      </c>
      <c r="G4488">
        <v>0</v>
      </c>
      <c r="H4488" s="2" t="str">
        <f t="shared" si="70"/>
        <v>EG_PHWRER</v>
      </c>
    </row>
    <row r="4489" spans="1:8" x14ac:dyDescent="0.25">
      <c r="A4489" t="s">
        <v>17</v>
      </c>
      <c r="B4489" t="s">
        <v>6</v>
      </c>
      <c r="C4489" t="s">
        <v>10</v>
      </c>
      <c r="D4489" t="s">
        <v>372</v>
      </c>
      <c r="E4489">
        <v>2029</v>
      </c>
      <c r="F4489">
        <v>0</v>
      </c>
      <c r="G4489">
        <v>0</v>
      </c>
      <c r="H4489" s="2" t="str">
        <f t="shared" si="70"/>
        <v>EG_PHWRER</v>
      </c>
    </row>
    <row r="4490" spans="1:8" x14ac:dyDescent="0.25">
      <c r="A4490" t="s">
        <v>17</v>
      </c>
      <c r="B4490" t="s">
        <v>6</v>
      </c>
      <c r="C4490" t="s">
        <v>10</v>
      </c>
      <c r="D4490" t="s">
        <v>372</v>
      </c>
      <c r="E4490">
        <v>2030</v>
      </c>
      <c r="F4490">
        <v>0</v>
      </c>
      <c r="G4490">
        <v>0</v>
      </c>
      <c r="H4490" s="2" t="str">
        <f t="shared" si="70"/>
        <v>EG_PHWRER</v>
      </c>
    </row>
    <row r="4491" spans="1:8" x14ac:dyDescent="0.25">
      <c r="A4491" t="s">
        <v>17</v>
      </c>
      <c r="B4491" t="s">
        <v>6</v>
      </c>
      <c r="C4491" t="s">
        <v>10</v>
      </c>
      <c r="D4491" t="s">
        <v>372</v>
      </c>
      <c r="E4491">
        <v>2031</v>
      </c>
      <c r="F4491">
        <v>0</v>
      </c>
      <c r="G4491">
        <v>0</v>
      </c>
      <c r="H4491" s="2" t="str">
        <f t="shared" si="70"/>
        <v>EG_PHWRER</v>
      </c>
    </row>
    <row r="4492" spans="1:8" x14ac:dyDescent="0.25">
      <c r="A4492" t="s">
        <v>17</v>
      </c>
      <c r="B4492" t="s">
        <v>6</v>
      </c>
      <c r="C4492" t="s">
        <v>10</v>
      </c>
      <c r="D4492" t="s">
        <v>372</v>
      </c>
      <c r="E4492">
        <v>2032</v>
      </c>
      <c r="F4492">
        <v>0</v>
      </c>
      <c r="G4492">
        <v>0</v>
      </c>
      <c r="H4492" s="2" t="str">
        <f t="shared" si="70"/>
        <v>EG_PHWRER</v>
      </c>
    </row>
    <row r="4493" spans="1:8" x14ac:dyDescent="0.25">
      <c r="A4493" t="s">
        <v>17</v>
      </c>
      <c r="B4493" t="s">
        <v>6</v>
      </c>
      <c r="C4493" t="s">
        <v>10</v>
      </c>
      <c r="D4493" t="s">
        <v>372</v>
      </c>
      <c r="E4493">
        <v>2033</v>
      </c>
      <c r="F4493">
        <v>0</v>
      </c>
      <c r="G4493">
        <v>0</v>
      </c>
      <c r="H4493" s="2" t="str">
        <f t="shared" si="70"/>
        <v>EG_PHWRER</v>
      </c>
    </row>
    <row r="4494" spans="1:8" x14ac:dyDescent="0.25">
      <c r="A4494" t="s">
        <v>17</v>
      </c>
      <c r="B4494" t="s">
        <v>6</v>
      </c>
      <c r="C4494" t="s">
        <v>10</v>
      </c>
      <c r="D4494" t="s">
        <v>372</v>
      </c>
      <c r="E4494">
        <v>2034</v>
      </c>
      <c r="F4494">
        <v>0</v>
      </c>
      <c r="G4494">
        <v>0</v>
      </c>
      <c r="H4494" s="2" t="str">
        <f t="shared" si="70"/>
        <v>EG_PHWRER</v>
      </c>
    </row>
    <row r="4495" spans="1:8" x14ac:dyDescent="0.25">
      <c r="A4495" t="s">
        <v>17</v>
      </c>
      <c r="B4495" t="s">
        <v>6</v>
      </c>
      <c r="C4495" t="s">
        <v>10</v>
      </c>
      <c r="D4495" t="s">
        <v>372</v>
      </c>
      <c r="E4495">
        <v>2035</v>
      </c>
      <c r="F4495">
        <v>0</v>
      </c>
      <c r="G4495">
        <v>0</v>
      </c>
      <c r="H4495" s="2" t="str">
        <f t="shared" si="70"/>
        <v>EG_PHWRER</v>
      </c>
    </row>
    <row r="4496" spans="1:8" x14ac:dyDescent="0.25">
      <c r="A4496" t="s">
        <v>17</v>
      </c>
      <c r="B4496" t="s">
        <v>6</v>
      </c>
      <c r="C4496" t="s">
        <v>10</v>
      </c>
      <c r="D4496" t="s">
        <v>372</v>
      </c>
      <c r="E4496">
        <v>2036</v>
      </c>
      <c r="F4496">
        <v>0</v>
      </c>
      <c r="G4496">
        <v>0</v>
      </c>
      <c r="H4496" s="2" t="str">
        <f t="shared" si="70"/>
        <v>EG_PHWRER</v>
      </c>
    </row>
    <row r="4497" spans="1:8" x14ac:dyDescent="0.25">
      <c r="A4497" t="s">
        <v>17</v>
      </c>
      <c r="B4497" t="s">
        <v>6</v>
      </c>
      <c r="C4497" t="s">
        <v>10</v>
      </c>
      <c r="D4497" t="s">
        <v>372</v>
      </c>
      <c r="E4497">
        <v>2037</v>
      </c>
      <c r="F4497">
        <v>0</v>
      </c>
      <c r="G4497">
        <v>0</v>
      </c>
      <c r="H4497" s="2" t="str">
        <f t="shared" si="70"/>
        <v>EG_PHWRER</v>
      </c>
    </row>
    <row r="4498" spans="1:8" x14ac:dyDescent="0.25">
      <c r="A4498" t="s">
        <v>17</v>
      </c>
      <c r="B4498" t="s">
        <v>6</v>
      </c>
      <c r="C4498" t="s">
        <v>10</v>
      </c>
      <c r="D4498" t="s">
        <v>372</v>
      </c>
      <c r="E4498">
        <v>2038</v>
      </c>
      <c r="F4498">
        <v>0</v>
      </c>
      <c r="G4498">
        <v>0</v>
      </c>
      <c r="H4498" s="2" t="str">
        <f t="shared" si="70"/>
        <v>EG_PHWRER</v>
      </c>
    </row>
    <row r="4499" spans="1:8" x14ac:dyDescent="0.25">
      <c r="A4499" t="s">
        <v>17</v>
      </c>
      <c r="B4499" t="s">
        <v>6</v>
      </c>
      <c r="C4499" t="s">
        <v>10</v>
      </c>
      <c r="D4499" t="s">
        <v>372</v>
      </c>
      <c r="E4499">
        <v>2039</v>
      </c>
      <c r="F4499">
        <v>0</v>
      </c>
      <c r="G4499">
        <v>0</v>
      </c>
      <c r="H4499" s="2" t="str">
        <f t="shared" si="70"/>
        <v>EG_PHWRER</v>
      </c>
    </row>
    <row r="4500" spans="1:8" x14ac:dyDescent="0.25">
      <c r="A4500" t="s">
        <v>17</v>
      </c>
      <c r="B4500" t="s">
        <v>6</v>
      </c>
      <c r="C4500" t="s">
        <v>10</v>
      </c>
      <c r="D4500" t="s">
        <v>372</v>
      </c>
      <c r="E4500">
        <v>2040</v>
      </c>
      <c r="F4500">
        <v>0</v>
      </c>
      <c r="G4500">
        <v>0</v>
      </c>
      <c r="H4500" s="2" t="str">
        <f t="shared" si="70"/>
        <v>EG_PHWRER</v>
      </c>
    </row>
    <row r="4501" spans="1:8" x14ac:dyDescent="0.25">
      <c r="A4501" t="s">
        <v>17</v>
      </c>
      <c r="B4501" t="s">
        <v>6</v>
      </c>
      <c r="C4501" t="s">
        <v>10</v>
      </c>
      <c r="D4501" t="s">
        <v>372</v>
      </c>
      <c r="E4501">
        <v>2041</v>
      </c>
      <c r="F4501">
        <v>0</v>
      </c>
      <c r="G4501">
        <v>0</v>
      </c>
      <c r="H4501" s="2" t="str">
        <f t="shared" si="70"/>
        <v>EG_PHWRER</v>
      </c>
    </row>
    <row r="4502" spans="1:8" x14ac:dyDescent="0.25">
      <c r="A4502" t="s">
        <v>14</v>
      </c>
      <c r="B4502" t="s">
        <v>6</v>
      </c>
      <c r="C4502" t="s">
        <v>10</v>
      </c>
      <c r="D4502" t="s">
        <v>376</v>
      </c>
      <c r="E4502">
        <v>2024</v>
      </c>
      <c r="F4502">
        <v>0</v>
      </c>
      <c r="G4502">
        <v>0</v>
      </c>
      <c r="H4502" s="2" t="str">
        <f t="shared" si="70"/>
        <v>EG_CCGTER</v>
      </c>
    </row>
    <row r="4503" spans="1:8" x14ac:dyDescent="0.25">
      <c r="A4503" t="s">
        <v>14</v>
      </c>
      <c r="B4503" t="s">
        <v>6</v>
      </c>
      <c r="C4503" t="s">
        <v>10</v>
      </c>
      <c r="D4503" t="s">
        <v>376</v>
      </c>
      <c r="E4503">
        <v>2025</v>
      </c>
      <c r="F4503">
        <v>0</v>
      </c>
      <c r="G4503">
        <v>0</v>
      </c>
      <c r="H4503" s="2" t="str">
        <f t="shared" si="70"/>
        <v>EG_CCGTER</v>
      </c>
    </row>
    <row r="4504" spans="1:8" x14ac:dyDescent="0.25">
      <c r="A4504" t="s">
        <v>14</v>
      </c>
      <c r="B4504" t="s">
        <v>6</v>
      </c>
      <c r="C4504" t="s">
        <v>10</v>
      </c>
      <c r="D4504" t="s">
        <v>376</v>
      </c>
      <c r="E4504">
        <v>2026</v>
      </c>
      <c r="F4504">
        <v>0</v>
      </c>
      <c r="G4504">
        <v>0</v>
      </c>
      <c r="H4504" s="2" t="str">
        <f t="shared" si="70"/>
        <v>EG_CCGTER</v>
      </c>
    </row>
    <row r="4505" spans="1:8" x14ac:dyDescent="0.25">
      <c r="A4505" t="s">
        <v>14</v>
      </c>
      <c r="B4505" t="s">
        <v>6</v>
      </c>
      <c r="C4505" t="s">
        <v>10</v>
      </c>
      <c r="D4505" t="s">
        <v>376</v>
      </c>
      <c r="E4505">
        <v>2027</v>
      </c>
      <c r="F4505">
        <v>0</v>
      </c>
      <c r="G4505">
        <v>0</v>
      </c>
      <c r="H4505" s="2" t="str">
        <f t="shared" si="70"/>
        <v>EG_CCGTER</v>
      </c>
    </row>
    <row r="4506" spans="1:8" x14ac:dyDescent="0.25">
      <c r="A4506" t="s">
        <v>14</v>
      </c>
      <c r="B4506" t="s">
        <v>6</v>
      </c>
      <c r="C4506" t="s">
        <v>10</v>
      </c>
      <c r="D4506" t="s">
        <v>376</v>
      </c>
      <c r="E4506">
        <v>2028</v>
      </c>
      <c r="F4506">
        <v>0</v>
      </c>
      <c r="G4506">
        <v>3.0000000000000001E-3</v>
      </c>
      <c r="H4506" s="2" t="str">
        <f t="shared" si="70"/>
        <v>EG_CCGTER</v>
      </c>
    </row>
    <row r="4507" spans="1:8" x14ac:dyDescent="0.25">
      <c r="A4507" t="s">
        <v>14</v>
      </c>
      <c r="B4507" t="s">
        <v>6</v>
      </c>
      <c r="C4507" t="s">
        <v>10</v>
      </c>
      <c r="D4507" t="s">
        <v>376</v>
      </c>
      <c r="E4507">
        <v>2029</v>
      </c>
      <c r="F4507">
        <v>0</v>
      </c>
      <c r="G4507">
        <v>3.0000000000000001E-3</v>
      </c>
      <c r="H4507" s="2" t="str">
        <f t="shared" si="70"/>
        <v>EG_CCGTER</v>
      </c>
    </row>
    <row r="4508" spans="1:8" x14ac:dyDescent="0.25">
      <c r="A4508" t="s">
        <v>14</v>
      </c>
      <c r="B4508" t="s">
        <v>6</v>
      </c>
      <c r="C4508" t="s">
        <v>10</v>
      </c>
      <c r="D4508" t="s">
        <v>376</v>
      </c>
      <c r="E4508">
        <v>2030</v>
      </c>
      <c r="F4508">
        <v>0</v>
      </c>
      <c r="G4508">
        <v>3.0000000000000001E-3</v>
      </c>
      <c r="H4508" s="2" t="str">
        <f t="shared" si="70"/>
        <v>EG_CCGTER</v>
      </c>
    </row>
    <row r="4509" spans="1:8" x14ac:dyDescent="0.25">
      <c r="A4509" t="s">
        <v>14</v>
      </c>
      <c r="B4509" t="s">
        <v>6</v>
      </c>
      <c r="C4509" t="s">
        <v>10</v>
      </c>
      <c r="D4509" t="s">
        <v>376</v>
      </c>
      <c r="E4509">
        <v>2031</v>
      </c>
      <c r="F4509">
        <v>0</v>
      </c>
      <c r="G4509">
        <v>3.0000000000000001E-3</v>
      </c>
      <c r="H4509" s="2" t="str">
        <f t="shared" si="70"/>
        <v>EG_CCGTER</v>
      </c>
    </row>
    <row r="4510" spans="1:8" x14ac:dyDescent="0.25">
      <c r="A4510" t="s">
        <v>14</v>
      </c>
      <c r="B4510" t="s">
        <v>6</v>
      </c>
      <c r="C4510" t="s">
        <v>10</v>
      </c>
      <c r="D4510" t="s">
        <v>376</v>
      </c>
      <c r="E4510">
        <v>2032</v>
      </c>
      <c r="F4510">
        <v>0</v>
      </c>
      <c r="G4510">
        <v>3.0000000000000001E-3</v>
      </c>
      <c r="H4510" s="2" t="str">
        <f t="shared" si="70"/>
        <v>EG_CCGTER</v>
      </c>
    </row>
    <row r="4511" spans="1:8" x14ac:dyDescent="0.25">
      <c r="A4511" t="s">
        <v>14</v>
      </c>
      <c r="B4511" t="s">
        <v>6</v>
      </c>
      <c r="C4511" t="s">
        <v>10</v>
      </c>
      <c r="D4511" t="s">
        <v>376</v>
      </c>
      <c r="E4511">
        <v>2033</v>
      </c>
      <c r="F4511">
        <v>0</v>
      </c>
      <c r="G4511">
        <v>3.0000000000000001E-3</v>
      </c>
      <c r="H4511" s="2" t="str">
        <f t="shared" si="70"/>
        <v>EG_CCGTER</v>
      </c>
    </row>
    <row r="4512" spans="1:8" x14ac:dyDescent="0.25">
      <c r="A4512" t="s">
        <v>14</v>
      </c>
      <c r="B4512" t="s">
        <v>6</v>
      </c>
      <c r="C4512" t="s">
        <v>10</v>
      </c>
      <c r="D4512" t="s">
        <v>376</v>
      </c>
      <c r="E4512">
        <v>2034</v>
      </c>
      <c r="F4512">
        <v>0</v>
      </c>
      <c r="G4512">
        <v>3.0000000000000001E-3</v>
      </c>
      <c r="H4512" s="2" t="str">
        <f t="shared" si="70"/>
        <v>EG_CCGTER</v>
      </c>
    </row>
    <row r="4513" spans="1:8" x14ac:dyDescent="0.25">
      <c r="A4513" t="s">
        <v>14</v>
      </c>
      <c r="B4513" t="s">
        <v>6</v>
      </c>
      <c r="C4513" t="s">
        <v>10</v>
      </c>
      <c r="D4513" t="s">
        <v>376</v>
      </c>
      <c r="E4513">
        <v>2035</v>
      </c>
      <c r="F4513">
        <v>0</v>
      </c>
      <c r="G4513">
        <v>3.0000000000000001E-3</v>
      </c>
      <c r="H4513" s="2" t="str">
        <f t="shared" si="70"/>
        <v>EG_CCGTER</v>
      </c>
    </row>
    <row r="4514" spans="1:8" x14ac:dyDescent="0.25">
      <c r="A4514" t="s">
        <v>14</v>
      </c>
      <c r="B4514" t="s">
        <v>6</v>
      </c>
      <c r="C4514" t="s">
        <v>10</v>
      </c>
      <c r="D4514" t="s">
        <v>376</v>
      </c>
      <c r="E4514">
        <v>2036</v>
      </c>
      <c r="F4514">
        <v>0</v>
      </c>
      <c r="G4514">
        <v>3.0000000000000001E-3</v>
      </c>
      <c r="H4514" s="2" t="str">
        <f t="shared" si="70"/>
        <v>EG_CCGTER</v>
      </c>
    </row>
    <row r="4515" spans="1:8" x14ac:dyDescent="0.25">
      <c r="A4515" t="s">
        <v>14</v>
      </c>
      <c r="B4515" t="s">
        <v>6</v>
      </c>
      <c r="C4515" t="s">
        <v>10</v>
      </c>
      <c r="D4515" t="s">
        <v>376</v>
      </c>
      <c r="E4515">
        <v>2037</v>
      </c>
      <c r="F4515">
        <v>0</v>
      </c>
      <c r="G4515">
        <v>3.0000000000000001E-3</v>
      </c>
      <c r="H4515" s="2" t="str">
        <f t="shared" si="70"/>
        <v>EG_CCGTER</v>
      </c>
    </row>
    <row r="4516" spans="1:8" x14ac:dyDescent="0.25">
      <c r="A4516" t="s">
        <v>14</v>
      </c>
      <c r="B4516" t="s">
        <v>6</v>
      </c>
      <c r="C4516" t="s">
        <v>10</v>
      </c>
      <c r="D4516" t="s">
        <v>376</v>
      </c>
      <c r="E4516">
        <v>2038</v>
      </c>
      <c r="F4516">
        <v>0</v>
      </c>
      <c r="G4516">
        <v>3.0000000000000001E-3</v>
      </c>
      <c r="H4516" s="2" t="str">
        <f t="shared" si="70"/>
        <v>EG_CCGTER</v>
      </c>
    </row>
    <row r="4517" spans="1:8" x14ac:dyDescent="0.25">
      <c r="A4517" t="s">
        <v>14</v>
      </c>
      <c r="B4517" t="s">
        <v>6</v>
      </c>
      <c r="C4517" t="s">
        <v>10</v>
      </c>
      <c r="D4517" t="s">
        <v>376</v>
      </c>
      <c r="E4517">
        <v>2039</v>
      </c>
      <c r="F4517">
        <v>0</v>
      </c>
      <c r="G4517">
        <v>3.0000000000000001E-3</v>
      </c>
      <c r="H4517" s="2" t="str">
        <f t="shared" si="70"/>
        <v>EG_CCGTER</v>
      </c>
    </row>
    <row r="4518" spans="1:8" x14ac:dyDescent="0.25">
      <c r="A4518" t="s">
        <v>14</v>
      </c>
      <c r="B4518" t="s">
        <v>6</v>
      </c>
      <c r="C4518" t="s">
        <v>10</v>
      </c>
      <c r="D4518" t="s">
        <v>376</v>
      </c>
      <c r="E4518">
        <v>2040</v>
      </c>
      <c r="F4518">
        <v>0</v>
      </c>
      <c r="G4518">
        <v>3.0000000000000001E-3</v>
      </c>
      <c r="H4518" s="2" t="str">
        <f t="shared" si="70"/>
        <v>EG_CCGTER</v>
      </c>
    </row>
    <row r="4519" spans="1:8" x14ac:dyDescent="0.25">
      <c r="A4519" t="s">
        <v>14</v>
      </c>
      <c r="B4519" t="s">
        <v>6</v>
      </c>
      <c r="C4519" t="s">
        <v>10</v>
      </c>
      <c r="D4519" t="s">
        <v>376</v>
      </c>
      <c r="E4519">
        <v>2041</v>
      </c>
      <c r="F4519">
        <v>0</v>
      </c>
      <c r="G4519">
        <v>3.0000000000000001E-3</v>
      </c>
      <c r="H4519" s="2" t="str">
        <f t="shared" si="70"/>
        <v>EG_CCGTER</v>
      </c>
    </row>
    <row r="4520" spans="1:8" x14ac:dyDescent="0.25">
      <c r="A4520" t="s">
        <v>14</v>
      </c>
      <c r="B4520" t="s">
        <v>6</v>
      </c>
      <c r="C4520" t="s">
        <v>10</v>
      </c>
      <c r="D4520" t="s">
        <v>375</v>
      </c>
      <c r="E4520">
        <v>2024</v>
      </c>
      <c r="F4520">
        <v>0</v>
      </c>
      <c r="G4520">
        <v>0</v>
      </c>
      <c r="H4520" s="2" t="str">
        <f t="shared" si="70"/>
        <v>EG_CCGTER</v>
      </c>
    </row>
    <row r="4521" spans="1:8" x14ac:dyDescent="0.25">
      <c r="A4521" t="s">
        <v>14</v>
      </c>
      <c r="B4521" t="s">
        <v>6</v>
      </c>
      <c r="C4521" t="s">
        <v>10</v>
      </c>
      <c r="D4521" t="s">
        <v>375</v>
      </c>
      <c r="E4521">
        <v>2025</v>
      </c>
      <c r="F4521">
        <v>0</v>
      </c>
      <c r="G4521">
        <v>0</v>
      </c>
      <c r="H4521" s="2" t="str">
        <f t="shared" si="70"/>
        <v>EG_CCGTER</v>
      </c>
    </row>
    <row r="4522" spans="1:8" x14ac:dyDescent="0.25">
      <c r="A4522" t="s">
        <v>14</v>
      </c>
      <c r="B4522" t="s">
        <v>6</v>
      </c>
      <c r="C4522" t="s">
        <v>10</v>
      </c>
      <c r="D4522" t="s">
        <v>375</v>
      </c>
      <c r="E4522">
        <v>2026</v>
      </c>
      <c r="F4522">
        <v>0</v>
      </c>
      <c r="G4522">
        <v>0</v>
      </c>
      <c r="H4522" s="2" t="str">
        <f t="shared" si="70"/>
        <v>EG_CCGTER</v>
      </c>
    </row>
    <row r="4523" spans="1:8" x14ac:dyDescent="0.25">
      <c r="A4523" t="s">
        <v>14</v>
      </c>
      <c r="B4523" t="s">
        <v>6</v>
      </c>
      <c r="C4523" t="s">
        <v>10</v>
      </c>
      <c r="D4523" t="s">
        <v>375</v>
      </c>
      <c r="E4523">
        <v>2027</v>
      </c>
      <c r="F4523">
        <v>0</v>
      </c>
      <c r="G4523">
        <v>0</v>
      </c>
      <c r="H4523" s="2" t="str">
        <f t="shared" si="70"/>
        <v>EG_CCGTER</v>
      </c>
    </row>
    <row r="4524" spans="1:8" x14ac:dyDescent="0.25">
      <c r="A4524" t="s">
        <v>14</v>
      </c>
      <c r="B4524" t="s">
        <v>6</v>
      </c>
      <c r="C4524" t="s">
        <v>10</v>
      </c>
      <c r="D4524" t="s">
        <v>375</v>
      </c>
      <c r="E4524">
        <v>2028</v>
      </c>
      <c r="F4524">
        <v>0</v>
      </c>
      <c r="G4524">
        <v>3.0000000000000001E-3</v>
      </c>
      <c r="H4524" s="2" t="str">
        <f t="shared" si="70"/>
        <v>EG_CCGTER</v>
      </c>
    </row>
    <row r="4525" spans="1:8" x14ac:dyDescent="0.25">
      <c r="A4525" t="s">
        <v>14</v>
      </c>
      <c r="B4525" t="s">
        <v>6</v>
      </c>
      <c r="C4525" t="s">
        <v>10</v>
      </c>
      <c r="D4525" t="s">
        <v>375</v>
      </c>
      <c r="E4525">
        <v>2029</v>
      </c>
      <c r="F4525">
        <v>0</v>
      </c>
      <c r="G4525">
        <v>3.0000000000000001E-3</v>
      </c>
      <c r="H4525" s="2" t="str">
        <f t="shared" si="70"/>
        <v>EG_CCGTER</v>
      </c>
    </row>
    <row r="4526" spans="1:8" x14ac:dyDescent="0.25">
      <c r="A4526" t="s">
        <v>14</v>
      </c>
      <c r="B4526" t="s">
        <v>6</v>
      </c>
      <c r="C4526" t="s">
        <v>10</v>
      </c>
      <c r="D4526" t="s">
        <v>375</v>
      </c>
      <c r="E4526">
        <v>2030</v>
      </c>
      <c r="F4526">
        <v>0</v>
      </c>
      <c r="G4526">
        <v>3.0000000000000001E-3</v>
      </c>
      <c r="H4526" s="2" t="str">
        <f t="shared" si="70"/>
        <v>EG_CCGTER</v>
      </c>
    </row>
    <row r="4527" spans="1:8" x14ac:dyDescent="0.25">
      <c r="A4527" t="s">
        <v>14</v>
      </c>
      <c r="B4527" t="s">
        <v>6</v>
      </c>
      <c r="C4527" t="s">
        <v>10</v>
      </c>
      <c r="D4527" t="s">
        <v>375</v>
      </c>
      <c r="E4527">
        <v>2031</v>
      </c>
      <c r="F4527">
        <v>0</v>
      </c>
      <c r="G4527">
        <v>3.0000000000000001E-3</v>
      </c>
      <c r="H4527" s="2" t="str">
        <f t="shared" si="70"/>
        <v>EG_CCGTER</v>
      </c>
    </row>
    <row r="4528" spans="1:8" x14ac:dyDescent="0.25">
      <c r="A4528" t="s">
        <v>14</v>
      </c>
      <c r="B4528" t="s">
        <v>6</v>
      </c>
      <c r="C4528" t="s">
        <v>10</v>
      </c>
      <c r="D4528" t="s">
        <v>375</v>
      </c>
      <c r="E4528">
        <v>2032</v>
      </c>
      <c r="F4528">
        <v>0</v>
      </c>
      <c r="G4528">
        <v>3.0000000000000001E-3</v>
      </c>
      <c r="H4528" s="2" t="str">
        <f t="shared" si="70"/>
        <v>EG_CCGTER</v>
      </c>
    </row>
    <row r="4529" spans="1:8" x14ac:dyDescent="0.25">
      <c r="A4529" t="s">
        <v>14</v>
      </c>
      <c r="B4529" t="s">
        <v>6</v>
      </c>
      <c r="C4529" t="s">
        <v>10</v>
      </c>
      <c r="D4529" t="s">
        <v>375</v>
      </c>
      <c r="E4529">
        <v>2033</v>
      </c>
      <c r="F4529">
        <v>0</v>
      </c>
      <c r="G4529">
        <v>3.0000000000000001E-3</v>
      </c>
      <c r="H4529" s="2" t="str">
        <f t="shared" si="70"/>
        <v>EG_CCGTER</v>
      </c>
    </row>
    <row r="4530" spans="1:8" x14ac:dyDescent="0.25">
      <c r="A4530" t="s">
        <v>14</v>
      </c>
      <c r="B4530" t="s">
        <v>6</v>
      </c>
      <c r="C4530" t="s">
        <v>10</v>
      </c>
      <c r="D4530" t="s">
        <v>375</v>
      </c>
      <c r="E4530">
        <v>2034</v>
      </c>
      <c r="F4530">
        <v>0</v>
      </c>
      <c r="G4530">
        <v>3.0000000000000001E-3</v>
      </c>
      <c r="H4530" s="2" t="str">
        <f t="shared" si="70"/>
        <v>EG_CCGTER</v>
      </c>
    </row>
    <row r="4531" spans="1:8" x14ac:dyDescent="0.25">
      <c r="A4531" t="s">
        <v>14</v>
      </c>
      <c r="B4531" t="s">
        <v>6</v>
      </c>
      <c r="C4531" t="s">
        <v>10</v>
      </c>
      <c r="D4531" t="s">
        <v>375</v>
      </c>
      <c r="E4531">
        <v>2035</v>
      </c>
      <c r="F4531">
        <v>0</v>
      </c>
      <c r="G4531">
        <v>3.0000000000000001E-3</v>
      </c>
      <c r="H4531" s="2" t="str">
        <f t="shared" si="70"/>
        <v>EG_CCGTER</v>
      </c>
    </row>
    <row r="4532" spans="1:8" x14ac:dyDescent="0.25">
      <c r="A4532" t="s">
        <v>14</v>
      </c>
      <c r="B4532" t="s">
        <v>6</v>
      </c>
      <c r="C4532" t="s">
        <v>10</v>
      </c>
      <c r="D4532" t="s">
        <v>375</v>
      </c>
      <c r="E4532">
        <v>2036</v>
      </c>
      <c r="F4532">
        <v>0</v>
      </c>
      <c r="G4532">
        <v>3.0000000000000001E-3</v>
      </c>
      <c r="H4532" s="2" t="str">
        <f t="shared" si="70"/>
        <v>EG_CCGTER</v>
      </c>
    </row>
    <row r="4533" spans="1:8" x14ac:dyDescent="0.25">
      <c r="A4533" t="s">
        <v>14</v>
      </c>
      <c r="B4533" t="s">
        <v>6</v>
      </c>
      <c r="C4533" t="s">
        <v>10</v>
      </c>
      <c r="D4533" t="s">
        <v>375</v>
      </c>
      <c r="E4533">
        <v>2037</v>
      </c>
      <c r="F4533">
        <v>0</v>
      </c>
      <c r="G4533">
        <v>3.0000000000000001E-3</v>
      </c>
      <c r="H4533" s="2" t="str">
        <f t="shared" si="70"/>
        <v>EG_CCGTER</v>
      </c>
    </row>
    <row r="4534" spans="1:8" x14ac:dyDescent="0.25">
      <c r="A4534" t="s">
        <v>14</v>
      </c>
      <c r="B4534" t="s">
        <v>6</v>
      </c>
      <c r="C4534" t="s">
        <v>10</v>
      </c>
      <c r="D4534" t="s">
        <v>375</v>
      </c>
      <c r="E4534">
        <v>2038</v>
      </c>
      <c r="F4534">
        <v>0</v>
      </c>
      <c r="G4534">
        <v>3.0000000000000001E-3</v>
      </c>
      <c r="H4534" s="2" t="str">
        <f t="shared" si="70"/>
        <v>EG_CCGTER</v>
      </c>
    </row>
    <row r="4535" spans="1:8" x14ac:dyDescent="0.25">
      <c r="A4535" t="s">
        <v>14</v>
      </c>
      <c r="B4535" t="s">
        <v>6</v>
      </c>
      <c r="C4535" t="s">
        <v>10</v>
      </c>
      <c r="D4535" t="s">
        <v>375</v>
      </c>
      <c r="E4535">
        <v>2039</v>
      </c>
      <c r="F4535">
        <v>0</v>
      </c>
      <c r="G4535">
        <v>3.0000000000000001E-3</v>
      </c>
      <c r="H4535" s="2" t="str">
        <f t="shared" si="70"/>
        <v>EG_CCGTER</v>
      </c>
    </row>
    <row r="4536" spans="1:8" x14ac:dyDescent="0.25">
      <c r="A4536" t="s">
        <v>14</v>
      </c>
      <c r="B4536" t="s">
        <v>6</v>
      </c>
      <c r="C4536" t="s">
        <v>10</v>
      </c>
      <c r="D4536" t="s">
        <v>375</v>
      </c>
      <c r="E4536">
        <v>2040</v>
      </c>
      <c r="F4536">
        <v>0</v>
      </c>
      <c r="G4536">
        <v>3.0000000000000001E-3</v>
      </c>
      <c r="H4536" s="2" t="str">
        <f t="shared" si="70"/>
        <v>EG_CCGTER</v>
      </c>
    </row>
    <row r="4537" spans="1:8" x14ac:dyDescent="0.25">
      <c r="A4537" t="s">
        <v>14</v>
      </c>
      <c r="B4537" t="s">
        <v>6</v>
      </c>
      <c r="C4537" t="s">
        <v>10</v>
      </c>
      <c r="D4537" t="s">
        <v>375</v>
      </c>
      <c r="E4537">
        <v>2041</v>
      </c>
      <c r="F4537">
        <v>0</v>
      </c>
      <c r="G4537">
        <v>3.0000000000000001E-3</v>
      </c>
      <c r="H4537" s="2" t="str">
        <f t="shared" si="70"/>
        <v>EG_CCGTER</v>
      </c>
    </row>
    <row r="4538" spans="1:8" x14ac:dyDescent="0.25">
      <c r="A4538" t="s">
        <v>14</v>
      </c>
      <c r="B4538" t="s">
        <v>6</v>
      </c>
      <c r="C4538" t="s">
        <v>10</v>
      </c>
      <c r="D4538" t="s">
        <v>374</v>
      </c>
      <c r="E4538">
        <v>2024</v>
      </c>
      <c r="F4538">
        <v>0</v>
      </c>
      <c r="G4538">
        <v>0</v>
      </c>
      <c r="H4538" s="2" t="str">
        <f t="shared" si="70"/>
        <v>EG_CCGTER</v>
      </c>
    </row>
    <row r="4539" spans="1:8" x14ac:dyDescent="0.25">
      <c r="A4539" t="s">
        <v>14</v>
      </c>
      <c r="B4539" t="s">
        <v>6</v>
      </c>
      <c r="C4539" t="s">
        <v>10</v>
      </c>
      <c r="D4539" t="s">
        <v>374</v>
      </c>
      <c r="E4539">
        <v>2025</v>
      </c>
      <c r="F4539">
        <v>0</v>
      </c>
      <c r="G4539">
        <v>0</v>
      </c>
      <c r="H4539" s="2" t="str">
        <f t="shared" si="70"/>
        <v>EG_CCGTER</v>
      </c>
    </row>
    <row r="4540" spans="1:8" x14ac:dyDescent="0.25">
      <c r="A4540" t="s">
        <v>14</v>
      </c>
      <c r="B4540" t="s">
        <v>6</v>
      </c>
      <c r="C4540" t="s">
        <v>10</v>
      </c>
      <c r="D4540" t="s">
        <v>374</v>
      </c>
      <c r="E4540">
        <v>2026</v>
      </c>
      <c r="F4540">
        <v>0</v>
      </c>
      <c r="G4540">
        <v>0</v>
      </c>
      <c r="H4540" s="2" t="str">
        <f t="shared" si="70"/>
        <v>EG_CCGTER</v>
      </c>
    </row>
    <row r="4541" spans="1:8" x14ac:dyDescent="0.25">
      <c r="A4541" t="s">
        <v>14</v>
      </c>
      <c r="B4541" t="s">
        <v>6</v>
      </c>
      <c r="C4541" t="s">
        <v>10</v>
      </c>
      <c r="D4541" t="s">
        <v>374</v>
      </c>
      <c r="E4541">
        <v>2027</v>
      </c>
      <c r="F4541">
        <v>0</v>
      </c>
      <c r="G4541">
        <v>0</v>
      </c>
      <c r="H4541" s="2" t="str">
        <f t="shared" si="70"/>
        <v>EG_CCGTER</v>
      </c>
    </row>
    <row r="4542" spans="1:8" x14ac:dyDescent="0.25">
      <c r="A4542" t="s">
        <v>14</v>
      </c>
      <c r="B4542" t="s">
        <v>6</v>
      </c>
      <c r="C4542" t="s">
        <v>10</v>
      </c>
      <c r="D4542" t="s">
        <v>374</v>
      </c>
      <c r="E4542">
        <v>2028</v>
      </c>
      <c r="F4542">
        <v>0</v>
      </c>
      <c r="G4542">
        <v>1.2999999999999999E-2</v>
      </c>
      <c r="H4542" s="2" t="str">
        <f t="shared" si="70"/>
        <v>EG_CCGTER</v>
      </c>
    </row>
    <row r="4543" spans="1:8" x14ac:dyDescent="0.25">
      <c r="A4543" t="s">
        <v>14</v>
      </c>
      <c r="B4543" t="s">
        <v>6</v>
      </c>
      <c r="C4543" t="s">
        <v>10</v>
      </c>
      <c r="D4543" t="s">
        <v>374</v>
      </c>
      <c r="E4543">
        <v>2029</v>
      </c>
      <c r="F4543">
        <v>0</v>
      </c>
      <c r="G4543">
        <v>1.2999999999999999E-2</v>
      </c>
      <c r="H4543" s="2" t="str">
        <f t="shared" si="70"/>
        <v>EG_CCGTER</v>
      </c>
    </row>
    <row r="4544" spans="1:8" x14ac:dyDescent="0.25">
      <c r="A4544" t="s">
        <v>14</v>
      </c>
      <c r="B4544" t="s">
        <v>6</v>
      </c>
      <c r="C4544" t="s">
        <v>10</v>
      </c>
      <c r="D4544" t="s">
        <v>374</v>
      </c>
      <c r="E4544">
        <v>2030</v>
      </c>
      <c r="F4544">
        <v>0</v>
      </c>
      <c r="G4544">
        <v>1.2999999999999999E-2</v>
      </c>
      <c r="H4544" s="2" t="str">
        <f t="shared" si="70"/>
        <v>EG_CCGTER</v>
      </c>
    </row>
    <row r="4545" spans="1:8" x14ac:dyDescent="0.25">
      <c r="A4545" t="s">
        <v>14</v>
      </c>
      <c r="B4545" t="s">
        <v>6</v>
      </c>
      <c r="C4545" t="s">
        <v>10</v>
      </c>
      <c r="D4545" t="s">
        <v>374</v>
      </c>
      <c r="E4545">
        <v>2031</v>
      </c>
      <c r="F4545">
        <v>0</v>
      </c>
      <c r="G4545">
        <v>1.2999999999999999E-2</v>
      </c>
      <c r="H4545" s="2" t="str">
        <f t="shared" si="70"/>
        <v>EG_CCGTER</v>
      </c>
    </row>
    <row r="4546" spans="1:8" x14ac:dyDescent="0.25">
      <c r="A4546" t="s">
        <v>14</v>
      </c>
      <c r="B4546" t="s">
        <v>6</v>
      </c>
      <c r="C4546" t="s">
        <v>10</v>
      </c>
      <c r="D4546" t="s">
        <v>374</v>
      </c>
      <c r="E4546">
        <v>2032</v>
      </c>
      <c r="F4546">
        <v>0</v>
      </c>
      <c r="G4546">
        <v>1.2999999999999999E-2</v>
      </c>
      <c r="H4546" s="2" t="str">
        <f t="shared" si="70"/>
        <v>EG_CCGTER</v>
      </c>
    </row>
    <row r="4547" spans="1:8" x14ac:dyDescent="0.25">
      <c r="A4547" t="s">
        <v>14</v>
      </c>
      <c r="B4547" t="s">
        <v>6</v>
      </c>
      <c r="C4547" t="s">
        <v>10</v>
      </c>
      <c r="D4547" t="s">
        <v>374</v>
      </c>
      <c r="E4547">
        <v>2033</v>
      </c>
      <c r="F4547">
        <v>0</v>
      </c>
      <c r="G4547">
        <v>1.2999999999999999E-2</v>
      </c>
      <c r="H4547" s="2" t="str">
        <f t="shared" ref="H4547:H4610" si="71">_xlfn.CONCAT(A4547,C4547)</f>
        <v>EG_CCGTER</v>
      </c>
    </row>
    <row r="4548" spans="1:8" x14ac:dyDescent="0.25">
      <c r="A4548" t="s">
        <v>14</v>
      </c>
      <c r="B4548" t="s">
        <v>6</v>
      </c>
      <c r="C4548" t="s">
        <v>10</v>
      </c>
      <c r="D4548" t="s">
        <v>374</v>
      </c>
      <c r="E4548">
        <v>2034</v>
      </c>
      <c r="F4548">
        <v>0</v>
      </c>
      <c r="G4548">
        <v>1.2999999999999999E-2</v>
      </c>
      <c r="H4548" s="2" t="str">
        <f t="shared" si="71"/>
        <v>EG_CCGTER</v>
      </c>
    </row>
    <row r="4549" spans="1:8" x14ac:dyDescent="0.25">
      <c r="A4549" t="s">
        <v>14</v>
      </c>
      <c r="B4549" t="s">
        <v>6</v>
      </c>
      <c r="C4549" t="s">
        <v>10</v>
      </c>
      <c r="D4549" t="s">
        <v>374</v>
      </c>
      <c r="E4549">
        <v>2035</v>
      </c>
      <c r="F4549">
        <v>0</v>
      </c>
      <c r="G4549">
        <v>1.2999999999999999E-2</v>
      </c>
      <c r="H4549" s="2" t="str">
        <f t="shared" si="71"/>
        <v>EG_CCGTER</v>
      </c>
    </row>
    <row r="4550" spans="1:8" x14ac:dyDescent="0.25">
      <c r="A4550" t="s">
        <v>14</v>
      </c>
      <c r="B4550" t="s">
        <v>6</v>
      </c>
      <c r="C4550" t="s">
        <v>10</v>
      </c>
      <c r="D4550" t="s">
        <v>374</v>
      </c>
      <c r="E4550">
        <v>2036</v>
      </c>
      <c r="F4550">
        <v>0</v>
      </c>
      <c r="G4550">
        <v>1.2999999999999999E-2</v>
      </c>
      <c r="H4550" s="2" t="str">
        <f t="shared" si="71"/>
        <v>EG_CCGTER</v>
      </c>
    </row>
    <row r="4551" spans="1:8" x14ac:dyDescent="0.25">
      <c r="A4551" t="s">
        <v>14</v>
      </c>
      <c r="B4551" t="s">
        <v>6</v>
      </c>
      <c r="C4551" t="s">
        <v>10</v>
      </c>
      <c r="D4551" t="s">
        <v>374</v>
      </c>
      <c r="E4551">
        <v>2037</v>
      </c>
      <c r="F4551">
        <v>0</v>
      </c>
      <c r="G4551">
        <v>1.2999999999999999E-2</v>
      </c>
      <c r="H4551" s="2" t="str">
        <f t="shared" si="71"/>
        <v>EG_CCGTER</v>
      </c>
    </row>
    <row r="4552" spans="1:8" x14ac:dyDescent="0.25">
      <c r="A4552" t="s">
        <v>14</v>
      </c>
      <c r="B4552" t="s">
        <v>6</v>
      </c>
      <c r="C4552" t="s">
        <v>10</v>
      </c>
      <c r="D4552" t="s">
        <v>374</v>
      </c>
      <c r="E4552">
        <v>2038</v>
      </c>
      <c r="F4552">
        <v>0</v>
      </c>
      <c r="G4552">
        <v>1.2999999999999999E-2</v>
      </c>
      <c r="H4552" s="2" t="str">
        <f t="shared" si="71"/>
        <v>EG_CCGTER</v>
      </c>
    </row>
    <row r="4553" spans="1:8" x14ac:dyDescent="0.25">
      <c r="A4553" t="s">
        <v>14</v>
      </c>
      <c r="B4553" t="s">
        <v>6</v>
      </c>
      <c r="C4553" t="s">
        <v>10</v>
      </c>
      <c r="D4553" t="s">
        <v>374</v>
      </c>
      <c r="E4553">
        <v>2039</v>
      </c>
      <c r="F4553">
        <v>0</v>
      </c>
      <c r="G4553">
        <v>1.2999999999999999E-2</v>
      </c>
      <c r="H4553" s="2" t="str">
        <f t="shared" si="71"/>
        <v>EG_CCGTER</v>
      </c>
    </row>
    <row r="4554" spans="1:8" x14ac:dyDescent="0.25">
      <c r="A4554" t="s">
        <v>14</v>
      </c>
      <c r="B4554" t="s">
        <v>6</v>
      </c>
      <c r="C4554" t="s">
        <v>10</v>
      </c>
      <c r="D4554" t="s">
        <v>374</v>
      </c>
      <c r="E4554">
        <v>2040</v>
      </c>
      <c r="F4554">
        <v>0</v>
      </c>
      <c r="G4554">
        <v>1.2999999999999999E-2</v>
      </c>
      <c r="H4554" s="2" t="str">
        <f t="shared" si="71"/>
        <v>EG_CCGTER</v>
      </c>
    </row>
    <row r="4555" spans="1:8" x14ac:dyDescent="0.25">
      <c r="A4555" t="s">
        <v>14</v>
      </c>
      <c r="B4555" t="s">
        <v>6</v>
      </c>
      <c r="C4555" t="s">
        <v>10</v>
      </c>
      <c r="D4555" t="s">
        <v>374</v>
      </c>
      <c r="E4555">
        <v>2041</v>
      </c>
      <c r="F4555">
        <v>0</v>
      </c>
      <c r="G4555">
        <v>1.2999999999999999E-2</v>
      </c>
      <c r="H4555" s="2" t="str">
        <f t="shared" si="71"/>
        <v>EG_CCGTER</v>
      </c>
    </row>
    <row r="4556" spans="1:8" x14ac:dyDescent="0.25">
      <c r="A4556" t="s">
        <v>14</v>
      </c>
      <c r="B4556" t="s">
        <v>6</v>
      </c>
      <c r="C4556" t="s">
        <v>10</v>
      </c>
      <c r="D4556" t="s">
        <v>373</v>
      </c>
      <c r="E4556">
        <v>2024</v>
      </c>
      <c r="F4556">
        <v>0</v>
      </c>
      <c r="G4556">
        <v>0</v>
      </c>
      <c r="H4556" s="2" t="str">
        <f t="shared" si="71"/>
        <v>EG_CCGTER</v>
      </c>
    </row>
    <row r="4557" spans="1:8" x14ac:dyDescent="0.25">
      <c r="A4557" t="s">
        <v>14</v>
      </c>
      <c r="B4557" t="s">
        <v>6</v>
      </c>
      <c r="C4557" t="s">
        <v>10</v>
      </c>
      <c r="D4557" t="s">
        <v>373</v>
      </c>
      <c r="E4557">
        <v>2025</v>
      </c>
      <c r="F4557">
        <v>0</v>
      </c>
      <c r="G4557">
        <v>0</v>
      </c>
      <c r="H4557" s="2" t="str">
        <f t="shared" si="71"/>
        <v>EG_CCGTER</v>
      </c>
    </row>
    <row r="4558" spans="1:8" x14ac:dyDescent="0.25">
      <c r="A4558" t="s">
        <v>14</v>
      </c>
      <c r="B4558" t="s">
        <v>6</v>
      </c>
      <c r="C4558" t="s">
        <v>10</v>
      </c>
      <c r="D4558" t="s">
        <v>373</v>
      </c>
      <c r="E4558">
        <v>2026</v>
      </c>
      <c r="F4558">
        <v>0</v>
      </c>
      <c r="G4558">
        <v>0</v>
      </c>
      <c r="H4558" s="2" t="str">
        <f t="shared" si="71"/>
        <v>EG_CCGTER</v>
      </c>
    </row>
    <row r="4559" spans="1:8" x14ac:dyDescent="0.25">
      <c r="A4559" t="s">
        <v>14</v>
      </c>
      <c r="B4559" t="s">
        <v>6</v>
      </c>
      <c r="C4559" t="s">
        <v>10</v>
      </c>
      <c r="D4559" t="s">
        <v>373</v>
      </c>
      <c r="E4559">
        <v>2027</v>
      </c>
      <c r="F4559">
        <v>0</v>
      </c>
      <c r="G4559">
        <v>0</v>
      </c>
      <c r="H4559" s="2" t="str">
        <f t="shared" si="71"/>
        <v>EG_CCGTER</v>
      </c>
    </row>
    <row r="4560" spans="1:8" x14ac:dyDescent="0.25">
      <c r="A4560" t="s">
        <v>14</v>
      </c>
      <c r="B4560" t="s">
        <v>6</v>
      </c>
      <c r="C4560" t="s">
        <v>10</v>
      </c>
      <c r="D4560" t="s">
        <v>373</v>
      </c>
      <c r="E4560">
        <v>2028</v>
      </c>
      <c r="F4560">
        <v>0</v>
      </c>
      <c r="G4560">
        <v>6.0000000000000001E-3</v>
      </c>
      <c r="H4560" s="2" t="str">
        <f t="shared" si="71"/>
        <v>EG_CCGTER</v>
      </c>
    </row>
    <row r="4561" spans="1:8" x14ac:dyDescent="0.25">
      <c r="A4561" t="s">
        <v>14</v>
      </c>
      <c r="B4561" t="s">
        <v>6</v>
      </c>
      <c r="C4561" t="s">
        <v>10</v>
      </c>
      <c r="D4561" t="s">
        <v>373</v>
      </c>
      <c r="E4561">
        <v>2029</v>
      </c>
      <c r="F4561">
        <v>0</v>
      </c>
      <c r="G4561">
        <v>6.0000000000000001E-3</v>
      </c>
      <c r="H4561" s="2" t="str">
        <f t="shared" si="71"/>
        <v>EG_CCGTER</v>
      </c>
    </row>
    <row r="4562" spans="1:8" x14ac:dyDescent="0.25">
      <c r="A4562" t="s">
        <v>14</v>
      </c>
      <c r="B4562" t="s">
        <v>6</v>
      </c>
      <c r="C4562" t="s">
        <v>10</v>
      </c>
      <c r="D4562" t="s">
        <v>373</v>
      </c>
      <c r="E4562">
        <v>2030</v>
      </c>
      <c r="F4562">
        <v>0</v>
      </c>
      <c r="G4562">
        <v>6.0000000000000001E-3</v>
      </c>
      <c r="H4562" s="2" t="str">
        <f t="shared" si="71"/>
        <v>EG_CCGTER</v>
      </c>
    </row>
    <row r="4563" spans="1:8" x14ac:dyDescent="0.25">
      <c r="A4563" t="s">
        <v>14</v>
      </c>
      <c r="B4563" t="s">
        <v>6</v>
      </c>
      <c r="C4563" t="s">
        <v>10</v>
      </c>
      <c r="D4563" t="s">
        <v>373</v>
      </c>
      <c r="E4563">
        <v>2031</v>
      </c>
      <c r="F4563">
        <v>0</v>
      </c>
      <c r="G4563">
        <v>6.0000000000000001E-3</v>
      </c>
      <c r="H4563" s="2" t="str">
        <f t="shared" si="71"/>
        <v>EG_CCGTER</v>
      </c>
    </row>
    <row r="4564" spans="1:8" x14ac:dyDescent="0.25">
      <c r="A4564" t="s">
        <v>14</v>
      </c>
      <c r="B4564" t="s">
        <v>6</v>
      </c>
      <c r="C4564" t="s">
        <v>10</v>
      </c>
      <c r="D4564" t="s">
        <v>373</v>
      </c>
      <c r="E4564">
        <v>2032</v>
      </c>
      <c r="F4564">
        <v>0</v>
      </c>
      <c r="G4564">
        <v>6.0000000000000001E-3</v>
      </c>
      <c r="H4564" s="2" t="str">
        <f t="shared" si="71"/>
        <v>EG_CCGTER</v>
      </c>
    </row>
    <row r="4565" spans="1:8" x14ac:dyDescent="0.25">
      <c r="A4565" t="s">
        <v>14</v>
      </c>
      <c r="B4565" t="s">
        <v>6</v>
      </c>
      <c r="C4565" t="s">
        <v>10</v>
      </c>
      <c r="D4565" t="s">
        <v>373</v>
      </c>
      <c r="E4565">
        <v>2033</v>
      </c>
      <c r="F4565">
        <v>0</v>
      </c>
      <c r="G4565">
        <v>6.0000000000000001E-3</v>
      </c>
      <c r="H4565" s="2" t="str">
        <f t="shared" si="71"/>
        <v>EG_CCGTER</v>
      </c>
    </row>
    <row r="4566" spans="1:8" x14ac:dyDescent="0.25">
      <c r="A4566" t="s">
        <v>14</v>
      </c>
      <c r="B4566" t="s">
        <v>6</v>
      </c>
      <c r="C4566" t="s">
        <v>10</v>
      </c>
      <c r="D4566" t="s">
        <v>373</v>
      </c>
      <c r="E4566">
        <v>2034</v>
      </c>
      <c r="F4566">
        <v>0</v>
      </c>
      <c r="G4566">
        <v>6.0000000000000001E-3</v>
      </c>
      <c r="H4566" s="2" t="str">
        <f t="shared" si="71"/>
        <v>EG_CCGTER</v>
      </c>
    </row>
    <row r="4567" spans="1:8" x14ac:dyDescent="0.25">
      <c r="A4567" t="s">
        <v>14</v>
      </c>
      <c r="B4567" t="s">
        <v>6</v>
      </c>
      <c r="C4567" t="s">
        <v>10</v>
      </c>
      <c r="D4567" t="s">
        <v>373</v>
      </c>
      <c r="E4567">
        <v>2035</v>
      </c>
      <c r="F4567">
        <v>0</v>
      </c>
      <c r="G4567">
        <v>6.0000000000000001E-3</v>
      </c>
      <c r="H4567" s="2" t="str">
        <f t="shared" si="71"/>
        <v>EG_CCGTER</v>
      </c>
    </row>
    <row r="4568" spans="1:8" x14ac:dyDescent="0.25">
      <c r="A4568" t="s">
        <v>14</v>
      </c>
      <c r="B4568" t="s">
        <v>6</v>
      </c>
      <c r="C4568" t="s">
        <v>10</v>
      </c>
      <c r="D4568" t="s">
        <v>373</v>
      </c>
      <c r="E4568">
        <v>2036</v>
      </c>
      <c r="F4568">
        <v>0</v>
      </c>
      <c r="G4568">
        <v>6.0000000000000001E-3</v>
      </c>
      <c r="H4568" s="2" t="str">
        <f t="shared" si="71"/>
        <v>EG_CCGTER</v>
      </c>
    </row>
    <row r="4569" spans="1:8" x14ac:dyDescent="0.25">
      <c r="A4569" t="s">
        <v>14</v>
      </c>
      <c r="B4569" t="s">
        <v>6</v>
      </c>
      <c r="C4569" t="s">
        <v>10</v>
      </c>
      <c r="D4569" t="s">
        <v>373</v>
      </c>
      <c r="E4569">
        <v>2037</v>
      </c>
      <c r="F4569">
        <v>0</v>
      </c>
      <c r="G4569">
        <v>6.0000000000000001E-3</v>
      </c>
      <c r="H4569" s="2" t="str">
        <f t="shared" si="71"/>
        <v>EG_CCGTER</v>
      </c>
    </row>
    <row r="4570" spans="1:8" x14ac:dyDescent="0.25">
      <c r="A4570" t="s">
        <v>14</v>
      </c>
      <c r="B4570" t="s">
        <v>6</v>
      </c>
      <c r="C4570" t="s">
        <v>10</v>
      </c>
      <c r="D4570" t="s">
        <v>373</v>
      </c>
      <c r="E4570">
        <v>2038</v>
      </c>
      <c r="F4570">
        <v>0</v>
      </c>
      <c r="G4570">
        <v>6.0000000000000001E-3</v>
      </c>
      <c r="H4570" s="2" t="str">
        <f t="shared" si="71"/>
        <v>EG_CCGTER</v>
      </c>
    </row>
    <row r="4571" spans="1:8" x14ac:dyDescent="0.25">
      <c r="A4571" t="s">
        <v>14</v>
      </c>
      <c r="B4571" t="s">
        <v>6</v>
      </c>
      <c r="C4571" t="s">
        <v>10</v>
      </c>
      <c r="D4571" t="s">
        <v>373</v>
      </c>
      <c r="E4571">
        <v>2039</v>
      </c>
      <c r="F4571">
        <v>0</v>
      </c>
      <c r="G4571">
        <v>6.0000000000000001E-3</v>
      </c>
      <c r="H4571" s="2" t="str">
        <f t="shared" si="71"/>
        <v>EG_CCGTER</v>
      </c>
    </row>
    <row r="4572" spans="1:8" x14ac:dyDescent="0.25">
      <c r="A4572" t="s">
        <v>14</v>
      </c>
      <c r="B4572" t="s">
        <v>6</v>
      </c>
      <c r="C4572" t="s">
        <v>10</v>
      </c>
      <c r="D4572" t="s">
        <v>373</v>
      </c>
      <c r="E4572">
        <v>2040</v>
      </c>
      <c r="F4572">
        <v>0</v>
      </c>
      <c r="G4572">
        <v>6.0000000000000001E-3</v>
      </c>
      <c r="H4572" s="2" t="str">
        <f t="shared" si="71"/>
        <v>EG_CCGTER</v>
      </c>
    </row>
    <row r="4573" spans="1:8" x14ac:dyDescent="0.25">
      <c r="A4573" t="s">
        <v>14</v>
      </c>
      <c r="B4573" t="s">
        <v>6</v>
      </c>
      <c r="C4573" t="s">
        <v>10</v>
      </c>
      <c r="D4573" t="s">
        <v>373</v>
      </c>
      <c r="E4573">
        <v>2041</v>
      </c>
      <c r="F4573">
        <v>0</v>
      </c>
      <c r="G4573">
        <v>6.0000000000000001E-3</v>
      </c>
      <c r="H4573" s="2" t="str">
        <f t="shared" si="71"/>
        <v>EG_CCGTER</v>
      </c>
    </row>
    <row r="4574" spans="1:8" x14ac:dyDescent="0.25">
      <c r="A4574" t="s">
        <v>14</v>
      </c>
      <c r="B4574" t="s">
        <v>6</v>
      </c>
      <c r="C4574" t="s">
        <v>11</v>
      </c>
      <c r="D4574" t="s">
        <v>371</v>
      </c>
      <c r="E4574">
        <v>2024</v>
      </c>
      <c r="F4574">
        <v>0</v>
      </c>
      <c r="G4574">
        <v>0</v>
      </c>
      <c r="H4574" s="2" t="str">
        <f t="shared" si="71"/>
        <v>EG_CCGTWR</v>
      </c>
    </row>
    <row r="4575" spans="1:8" x14ac:dyDescent="0.25">
      <c r="A4575" t="s">
        <v>14</v>
      </c>
      <c r="B4575" t="s">
        <v>6</v>
      </c>
      <c r="C4575" t="s">
        <v>11</v>
      </c>
      <c r="D4575" t="s">
        <v>371</v>
      </c>
      <c r="E4575">
        <v>2025</v>
      </c>
      <c r="F4575">
        <v>0</v>
      </c>
      <c r="G4575">
        <v>0</v>
      </c>
      <c r="H4575" s="2" t="str">
        <f t="shared" si="71"/>
        <v>EG_CCGTWR</v>
      </c>
    </row>
    <row r="4576" spans="1:8" x14ac:dyDescent="0.25">
      <c r="A4576" t="s">
        <v>14</v>
      </c>
      <c r="B4576" t="s">
        <v>6</v>
      </c>
      <c r="C4576" t="s">
        <v>11</v>
      </c>
      <c r="D4576" t="s">
        <v>371</v>
      </c>
      <c r="E4576">
        <v>2026</v>
      </c>
      <c r="F4576">
        <v>0</v>
      </c>
      <c r="G4576">
        <v>0</v>
      </c>
      <c r="H4576" s="2" t="str">
        <f t="shared" si="71"/>
        <v>EG_CCGTWR</v>
      </c>
    </row>
    <row r="4577" spans="1:8" x14ac:dyDescent="0.25">
      <c r="A4577" t="s">
        <v>14</v>
      </c>
      <c r="B4577" t="s">
        <v>6</v>
      </c>
      <c r="C4577" t="s">
        <v>11</v>
      </c>
      <c r="D4577" t="s">
        <v>371</v>
      </c>
      <c r="E4577">
        <v>2027</v>
      </c>
      <c r="F4577">
        <v>0</v>
      </c>
      <c r="G4577">
        <v>0</v>
      </c>
      <c r="H4577" s="2" t="str">
        <f t="shared" si="71"/>
        <v>EG_CCGTWR</v>
      </c>
    </row>
    <row r="4578" spans="1:8" x14ac:dyDescent="0.25">
      <c r="A4578" t="s">
        <v>14</v>
      </c>
      <c r="B4578" t="s">
        <v>6</v>
      </c>
      <c r="C4578" t="s">
        <v>11</v>
      </c>
      <c r="D4578" t="s">
        <v>371</v>
      </c>
      <c r="E4578">
        <v>2028</v>
      </c>
      <c r="F4578">
        <v>0</v>
      </c>
      <c r="G4578">
        <v>3.0000000000000001E-3</v>
      </c>
      <c r="H4578" s="2" t="str">
        <f t="shared" si="71"/>
        <v>EG_CCGTWR</v>
      </c>
    </row>
    <row r="4579" spans="1:8" x14ac:dyDescent="0.25">
      <c r="A4579" t="s">
        <v>14</v>
      </c>
      <c r="B4579" t="s">
        <v>6</v>
      </c>
      <c r="C4579" t="s">
        <v>11</v>
      </c>
      <c r="D4579" t="s">
        <v>371</v>
      </c>
      <c r="E4579">
        <v>2029</v>
      </c>
      <c r="F4579">
        <v>0</v>
      </c>
      <c r="G4579">
        <v>3.0000000000000001E-3</v>
      </c>
      <c r="H4579" s="2" t="str">
        <f t="shared" si="71"/>
        <v>EG_CCGTWR</v>
      </c>
    </row>
    <row r="4580" spans="1:8" x14ac:dyDescent="0.25">
      <c r="A4580" t="s">
        <v>14</v>
      </c>
      <c r="B4580" t="s">
        <v>6</v>
      </c>
      <c r="C4580" t="s">
        <v>11</v>
      </c>
      <c r="D4580" t="s">
        <v>371</v>
      </c>
      <c r="E4580">
        <v>2030</v>
      </c>
      <c r="F4580">
        <v>0</v>
      </c>
      <c r="G4580">
        <v>3.0000000000000001E-3</v>
      </c>
      <c r="H4580" s="2" t="str">
        <f t="shared" si="71"/>
        <v>EG_CCGTWR</v>
      </c>
    </row>
    <row r="4581" spans="1:8" x14ac:dyDescent="0.25">
      <c r="A4581" t="s">
        <v>14</v>
      </c>
      <c r="B4581" t="s">
        <v>6</v>
      </c>
      <c r="C4581" t="s">
        <v>11</v>
      </c>
      <c r="D4581" t="s">
        <v>371</v>
      </c>
      <c r="E4581">
        <v>2031</v>
      </c>
      <c r="F4581">
        <v>0</v>
      </c>
      <c r="G4581">
        <v>3.0000000000000001E-3</v>
      </c>
      <c r="H4581" s="2" t="str">
        <f t="shared" si="71"/>
        <v>EG_CCGTWR</v>
      </c>
    </row>
    <row r="4582" spans="1:8" x14ac:dyDescent="0.25">
      <c r="A4582" t="s">
        <v>14</v>
      </c>
      <c r="B4582" t="s">
        <v>6</v>
      </c>
      <c r="C4582" t="s">
        <v>11</v>
      </c>
      <c r="D4582" t="s">
        <v>371</v>
      </c>
      <c r="E4582">
        <v>2032</v>
      </c>
      <c r="F4582">
        <v>0</v>
      </c>
      <c r="G4582">
        <v>3.0000000000000001E-3</v>
      </c>
      <c r="H4582" s="2" t="str">
        <f t="shared" si="71"/>
        <v>EG_CCGTWR</v>
      </c>
    </row>
    <row r="4583" spans="1:8" x14ac:dyDescent="0.25">
      <c r="A4583" t="s">
        <v>14</v>
      </c>
      <c r="B4583" t="s">
        <v>6</v>
      </c>
      <c r="C4583" t="s">
        <v>11</v>
      </c>
      <c r="D4583" t="s">
        <v>371</v>
      </c>
      <c r="E4583">
        <v>2033</v>
      </c>
      <c r="F4583">
        <v>0</v>
      </c>
      <c r="G4583">
        <v>3.0000000000000001E-3</v>
      </c>
      <c r="H4583" s="2" t="str">
        <f t="shared" si="71"/>
        <v>EG_CCGTWR</v>
      </c>
    </row>
    <row r="4584" spans="1:8" x14ac:dyDescent="0.25">
      <c r="A4584" t="s">
        <v>14</v>
      </c>
      <c r="B4584" t="s">
        <v>6</v>
      </c>
      <c r="C4584" t="s">
        <v>11</v>
      </c>
      <c r="D4584" t="s">
        <v>371</v>
      </c>
      <c r="E4584">
        <v>2034</v>
      </c>
      <c r="F4584">
        <v>0</v>
      </c>
      <c r="G4584">
        <v>3.0000000000000001E-3</v>
      </c>
      <c r="H4584" s="2" t="str">
        <f t="shared" si="71"/>
        <v>EG_CCGTWR</v>
      </c>
    </row>
    <row r="4585" spans="1:8" x14ac:dyDescent="0.25">
      <c r="A4585" t="s">
        <v>14</v>
      </c>
      <c r="B4585" t="s">
        <v>6</v>
      </c>
      <c r="C4585" t="s">
        <v>11</v>
      </c>
      <c r="D4585" t="s">
        <v>371</v>
      </c>
      <c r="E4585">
        <v>2035</v>
      </c>
      <c r="F4585">
        <v>0</v>
      </c>
      <c r="G4585">
        <v>3.0000000000000001E-3</v>
      </c>
      <c r="H4585" s="2" t="str">
        <f t="shared" si="71"/>
        <v>EG_CCGTWR</v>
      </c>
    </row>
    <row r="4586" spans="1:8" x14ac:dyDescent="0.25">
      <c r="A4586" t="s">
        <v>14</v>
      </c>
      <c r="B4586" t="s">
        <v>6</v>
      </c>
      <c r="C4586" t="s">
        <v>11</v>
      </c>
      <c r="D4586" t="s">
        <v>371</v>
      </c>
      <c r="E4586">
        <v>2036</v>
      </c>
      <c r="F4586">
        <v>0</v>
      </c>
      <c r="G4586">
        <v>3.0000000000000001E-3</v>
      </c>
      <c r="H4586" s="2" t="str">
        <f t="shared" si="71"/>
        <v>EG_CCGTWR</v>
      </c>
    </row>
    <row r="4587" spans="1:8" x14ac:dyDescent="0.25">
      <c r="A4587" t="s">
        <v>14</v>
      </c>
      <c r="B4587" t="s">
        <v>6</v>
      </c>
      <c r="C4587" t="s">
        <v>11</v>
      </c>
      <c r="D4587" t="s">
        <v>371</v>
      </c>
      <c r="E4587">
        <v>2037</v>
      </c>
      <c r="F4587">
        <v>0</v>
      </c>
      <c r="G4587">
        <v>3.0000000000000001E-3</v>
      </c>
      <c r="H4587" s="2" t="str">
        <f t="shared" si="71"/>
        <v>EG_CCGTWR</v>
      </c>
    </row>
    <row r="4588" spans="1:8" x14ac:dyDescent="0.25">
      <c r="A4588" t="s">
        <v>14</v>
      </c>
      <c r="B4588" t="s">
        <v>6</v>
      </c>
      <c r="C4588" t="s">
        <v>11</v>
      </c>
      <c r="D4588" t="s">
        <v>371</v>
      </c>
      <c r="E4588">
        <v>2038</v>
      </c>
      <c r="F4588">
        <v>0</v>
      </c>
      <c r="G4588">
        <v>3.0000000000000001E-3</v>
      </c>
      <c r="H4588" s="2" t="str">
        <f t="shared" si="71"/>
        <v>EG_CCGTWR</v>
      </c>
    </row>
    <row r="4589" spans="1:8" x14ac:dyDescent="0.25">
      <c r="A4589" t="s">
        <v>14</v>
      </c>
      <c r="B4589" t="s">
        <v>6</v>
      </c>
      <c r="C4589" t="s">
        <v>11</v>
      </c>
      <c r="D4589" t="s">
        <v>371</v>
      </c>
      <c r="E4589">
        <v>2039</v>
      </c>
      <c r="F4589">
        <v>0</v>
      </c>
      <c r="G4589">
        <v>3.0000000000000001E-3</v>
      </c>
      <c r="H4589" s="2" t="str">
        <f t="shared" si="71"/>
        <v>EG_CCGTWR</v>
      </c>
    </row>
    <row r="4590" spans="1:8" x14ac:dyDescent="0.25">
      <c r="A4590" t="s">
        <v>14</v>
      </c>
      <c r="B4590" t="s">
        <v>6</v>
      </c>
      <c r="C4590" t="s">
        <v>11</v>
      </c>
      <c r="D4590" t="s">
        <v>371</v>
      </c>
      <c r="E4590">
        <v>2040</v>
      </c>
      <c r="F4590">
        <v>0</v>
      </c>
      <c r="G4590">
        <v>3.0000000000000001E-3</v>
      </c>
      <c r="H4590" s="2" t="str">
        <f t="shared" si="71"/>
        <v>EG_CCGTWR</v>
      </c>
    </row>
    <row r="4591" spans="1:8" x14ac:dyDescent="0.25">
      <c r="A4591" t="s">
        <v>14</v>
      </c>
      <c r="B4591" t="s">
        <v>6</v>
      </c>
      <c r="C4591" t="s">
        <v>11</v>
      </c>
      <c r="D4591" t="s">
        <v>371</v>
      </c>
      <c r="E4591">
        <v>2041</v>
      </c>
      <c r="F4591">
        <v>0</v>
      </c>
      <c r="G4591">
        <v>3.0000000000000001E-3</v>
      </c>
      <c r="H4591" s="2" t="str">
        <f t="shared" si="71"/>
        <v>EG_CCGTWR</v>
      </c>
    </row>
    <row r="4592" spans="1:8" x14ac:dyDescent="0.25">
      <c r="A4592" t="s">
        <v>14</v>
      </c>
      <c r="B4592" t="s">
        <v>6</v>
      </c>
      <c r="C4592" t="s">
        <v>11</v>
      </c>
      <c r="D4592" t="s">
        <v>370</v>
      </c>
      <c r="E4592">
        <v>2024</v>
      </c>
      <c r="F4592">
        <v>0</v>
      </c>
      <c r="G4592">
        <v>0</v>
      </c>
      <c r="H4592" s="2" t="str">
        <f t="shared" si="71"/>
        <v>EG_CCGTWR</v>
      </c>
    </row>
    <row r="4593" spans="1:8" x14ac:dyDescent="0.25">
      <c r="A4593" t="s">
        <v>14</v>
      </c>
      <c r="B4593" t="s">
        <v>6</v>
      </c>
      <c r="C4593" t="s">
        <v>11</v>
      </c>
      <c r="D4593" t="s">
        <v>370</v>
      </c>
      <c r="E4593">
        <v>2025</v>
      </c>
      <c r="F4593">
        <v>0</v>
      </c>
      <c r="G4593">
        <v>0</v>
      </c>
      <c r="H4593" s="2" t="str">
        <f t="shared" si="71"/>
        <v>EG_CCGTWR</v>
      </c>
    </row>
    <row r="4594" spans="1:8" x14ac:dyDescent="0.25">
      <c r="A4594" t="s">
        <v>14</v>
      </c>
      <c r="B4594" t="s">
        <v>6</v>
      </c>
      <c r="C4594" t="s">
        <v>11</v>
      </c>
      <c r="D4594" t="s">
        <v>370</v>
      </c>
      <c r="E4594">
        <v>2026</v>
      </c>
      <c r="F4594">
        <v>0</v>
      </c>
      <c r="G4594">
        <v>0</v>
      </c>
      <c r="H4594" s="2" t="str">
        <f t="shared" si="71"/>
        <v>EG_CCGTWR</v>
      </c>
    </row>
    <row r="4595" spans="1:8" x14ac:dyDescent="0.25">
      <c r="A4595" t="s">
        <v>14</v>
      </c>
      <c r="B4595" t="s">
        <v>6</v>
      </c>
      <c r="C4595" t="s">
        <v>11</v>
      </c>
      <c r="D4595" t="s">
        <v>370</v>
      </c>
      <c r="E4595">
        <v>2027</v>
      </c>
      <c r="F4595">
        <v>0</v>
      </c>
      <c r="G4595">
        <v>0</v>
      </c>
      <c r="H4595" s="2" t="str">
        <f t="shared" si="71"/>
        <v>EG_CCGTWR</v>
      </c>
    </row>
    <row r="4596" spans="1:8" x14ac:dyDescent="0.25">
      <c r="A4596" t="s">
        <v>14</v>
      </c>
      <c r="B4596" t="s">
        <v>6</v>
      </c>
      <c r="C4596" t="s">
        <v>11</v>
      </c>
      <c r="D4596" t="s">
        <v>370</v>
      </c>
      <c r="E4596">
        <v>2028</v>
      </c>
      <c r="F4596">
        <v>0</v>
      </c>
      <c r="G4596">
        <v>0.27800000000000002</v>
      </c>
      <c r="H4596" s="2" t="str">
        <f t="shared" si="71"/>
        <v>EG_CCGTWR</v>
      </c>
    </row>
    <row r="4597" spans="1:8" x14ac:dyDescent="0.25">
      <c r="A4597" t="s">
        <v>14</v>
      </c>
      <c r="B4597" t="s">
        <v>6</v>
      </c>
      <c r="C4597" t="s">
        <v>11</v>
      </c>
      <c r="D4597" t="s">
        <v>370</v>
      </c>
      <c r="E4597">
        <v>2029</v>
      </c>
      <c r="F4597">
        <v>0</v>
      </c>
      <c r="G4597">
        <v>0.27800000000000002</v>
      </c>
      <c r="H4597" s="2" t="str">
        <f t="shared" si="71"/>
        <v>EG_CCGTWR</v>
      </c>
    </row>
    <row r="4598" spans="1:8" x14ac:dyDescent="0.25">
      <c r="A4598" t="s">
        <v>14</v>
      </c>
      <c r="B4598" t="s">
        <v>6</v>
      </c>
      <c r="C4598" t="s">
        <v>11</v>
      </c>
      <c r="D4598" t="s">
        <v>370</v>
      </c>
      <c r="E4598">
        <v>2030</v>
      </c>
      <c r="F4598">
        <v>0</v>
      </c>
      <c r="G4598">
        <v>0.27800000000000002</v>
      </c>
      <c r="H4598" s="2" t="str">
        <f t="shared" si="71"/>
        <v>EG_CCGTWR</v>
      </c>
    </row>
    <row r="4599" spans="1:8" x14ac:dyDescent="0.25">
      <c r="A4599" t="s">
        <v>14</v>
      </c>
      <c r="B4599" t="s">
        <v>6</v>
      </c>
      <c r="C4599" t="s">
        <v>11</v>
      </c>
      <c r="D4599" t="s">
        <v>370</v>
      </c>
      <c r="E4599">
        <v>2031</v>
      </c>
      <c r="F4599">
        <v>0</v>
      </c>
      <c r="G4599">
        <v>0.27800000000000002</v>
      </c>
      <c r="H4599" s="2" t="str">
        <f t="shared" si="71"/>
        <v>EG_CCGTWR</v>
      </c>
    </row>
    <row r="4600" spans="1:8" x14ac:dyDescent="0.25">
      <c r="A4600" t="s">
        <v>14</v>
      </c>
      <c r="B4600" t="s">
        <v>6</v>
      </c>
      <c r="C4600" t="s">
        <v>11</v>
      </c>
      <c r="D4600" t="s">
        <v>370</v>
      </c>
      <c r="E4600">
        <v>2032</v>
      </c>
      <c r="F4600">
        <v>0</v>
      </c>
      <c r="G4600">
        <v>0.27800000000000002</v>
      </c>
      <c r="H4600" s="2" t="str">
        <f t="shared" si="71"/>
        <v>EG_CCGTWR</v>
      </c>
    </row>
    <row r="4601" spans="1:8" x14ac:dyDescent="0.25">
      <c r="A4601" t="s">
        <v>14</v>
      </c>
      <c r="B4601" t="s">
        <v>6</v>
      </c>
      <c r="C4601" t="s">
        <v>11</v>
      </c>
      <c r="D4601" t="s">
        <v>370</v>
      </c>
      <c r="E4601">
        <v>2033</v>
      </c>
      <c r="F4601">
        <v>0</v>
      </c>
      <c r="G4601">
        <v>0.27800000000000002</v>
      </c>
      <c r="H4601" s="2" t="str">
        <f t="shared" si="71"/>
        <v>EG_CCGTWR</v>
      </c>
    </row>
    <row r="4602" spans="1:8" x14ac:dyDescent="0.25">
      <c r="A4602" t="s">
        <v>14</v>
      </c>
      <c r="B4602" t="s">
        <v>6</v>
      </c>
      <c r="C4602" t="s">
        <v>11</v>
      </c>
      <c r="D4602" t="s">
        <v>370</v>
      </c>
      <c r="E4602">
        <v>2034</v>
      </c>
      <c r="F4602">
        <v>0</v>
      </c>
      <c r="G4602">
        <v>0.27800000000000002</v>
      </c>
      <c r="H4602" s="2" t="str">
        <f t="shared" si="71"/>
        <v>EG_CCGTWR</v>
      </c>
    </row>
    <row r="4603" spans="1:8" x14ac:dyDescent="0.25">
      <c r="A4603" t="s">
        <v>14</v>
      </c>
      <c r="B4603" t="s">
        <v>6</v>
      </c>
      <c r="C4603" t="s">
        <v>11</v>
      </c>
      <c r="D4603" t="s">
        <v>370</v>
      </c>
      <c r="E4603">
        <v>2035</v>
      </c>
      <c r="F4603">
        <v>0</v>
      </c>
      <c r="G4603">
        <v>0.27800000000000002</v>
      </c>
      <c r="H4603" s="2" t="str">
        <f t="shared" si="71"/>
        <v>EG_CCGTWR</v>
      </c>
    </row>
    <row r="4604" spans="1:8" x14ac:dyDescent="0.25">
      <c r="A4604" t="s">
        <v>14</v>
      </c>
      <c r="B4604" t="s">
        <v>6</v>
      </c>
      <c r="C4604" t="s">
        <v>11</v>
      </c>
      <c r="D4604" t="s">
        <v>370</v>
      </c>
      <c r="E4604">
        <v>2036</v>
      </c>
      <c r="F4604">
        <v>0</v>
      </c>
      <c r="G4604">
        <v>0.27800000000000002</v>
      </c>
      <c r="H4604" s="2" t="str">
        <f t="shared" si="71"/>
        <v>EG_CCGTWR</v>
      </c>
    </row>
    <row r="4605" spans="1:8" x14ac:dyDescent="0.25">
      <c r="A4605" t="s">
        <v>14</v>
      </c>
      <c r="B4605" t="s">
        <v>6</v>
      </c>
      <c r="C4605" t="s">
        <v>11</v>
      </c>
      <c r="D4605" t="s">
        <v>370</v>
      </c>
      <c r="E4605">
        <v>2037</v>
      </c>
      <c r="F4605">
        <v>0</v>
      </c>
      <c r="G4605">
        <v>0.27800000000000002</v>
      </c>
      <c r="H4605" s="2" t="str">
        <f t="shared" si="71"/>
        <v>EG_CCGTWR</v>
      </c>
    </row>
    <row r="4606" spans="1:8" x14ac:dyDescent="0.25">
      <c r="A4606" t="s">
        <v>14</v>
      </c>
      <c r="B4606" t="s">
        <v>6</v>
      </c>
      <c r="C4606" t="s">
        <v>11</v>
      </c>
      <c r="D4606" t="s">
        <v>370</v>
      </c>
      <c r="E4606">
        <v>2038</v>
      </c>
      <c r="F4606">
        <v>0</v>
      </c>
      <c r="G4606">
        <v>0.27800000000000002</v>
      </c>
      <c r="H4606" s="2" t="str">
        <f t="shared" si="71"/>
        <v>EG_CCGTWR</v>
      </c>
    </row>
    <row r="4607" spans="1:8" x14ac:dyDescent="0.25">
      <c r="A4607" t="s">
        <v>14</v>
      </c>
      <c r="B4607" t="s">
        <v>6</v>
      </c>
      <c r="C4607" t="s">
        <v>11</v>
      </c>
      <c r="D4607" t="s">
        <v>370</v>
      </c>
      <c r="E4607">
        <v>2039</v>
      </c>
      <c r="F4607">
        <v>0</v>
      </c>
      <c r="G4607">
        <v>0.27800000000000002</v>
      </c>
      <c r="H4607" s="2" t="str">
        <f t="shared" si="71"/>
        <v>EG_CCGTWR</v>
      </c>
    </row>
    <row r="4608" spans="1:8" x14ac:dyDescent="0.25">
      <c r="A4608" t="s">
        <v>14</v>
      </c>
      <c r="B4608" t="s">
        <v>6</v>
      </c>
      <c r="C4608" t="s">
        <v>11</v>
      </c>
      <c r="D4608" t="s">
        <v>370</v>
      </c>
      <c r="E4608">
        <v>2040</v>
      </c>
      <c r="F4608">
        <v>0</v>
      </c>
      <c r="G4608">
        <v>0.27800000000000002</v>
      </c>
      <c r="H4608" s="2" t="str">
        <f t="shared" si="71"/>
        <v>EG_CCGTWR</v>
      </c>
    </row>
    <row r="4609" spans="1:8" x14ac:dyDescent="0.25">
      <c r="A4609" t="s">
        <v>14</v>
      </c>
      <c r="B4609" t="s">
        <v>6</v>
      </c>
      <c r="C4609" t="s">
        <v>11</v>
      </c>
      <c r="D4609" t="s">
        <v>370</v>
      </c>
      <c r="E4609">
        <v>2041</v>
      </c>
      <c r="F4609">
        <v>0</v>
      </c>
      <c r="G4609">
        <v>0.27800000000000002</v>
      </c>
      <c r="H4609" s="2" t="str">
        <f t="shared" si="71"/>
        <v>EG_CCGTWR</v>
      </c>
    </row>
    <row r="4610" spans="1:8" x14ac:dyDescent="0.25">
      <c r="A4610" t="s">
        <v>14</v>
      </c>
      <c r="B4610" t="s">
        <v>6</v>
      </c>
      <c r="C4610" t="s">
        <v>11</v>
      </c>
      <c r="D4610" t="s">
        <v>369</v>
      </c>
      <c r="E4610">
        <v>2024</v>
      </c>
      <c r="F4610">
        <v>0</v>
      </c>
      <c r="G4610">
        <v>0</v>
      </c>
      <c r="H4610" s="2" t="str">
        <f t="shared" si="71"/>
        <v>EG_CCGTWR</v>
      </c>
    </row>
    <row r="4611" spans="1:8" x14ac:dyDescent="0.25">
      <c r="A4611" t="s">
        <v>14</v>
      </c>
      <c r="B4611" t="s">
        <v>6</v>
      </c>
      <c r="C4611" t="s">
        <v>11</v>
      </c>
      <c r="D4611" t="s">
        <v>369</v>
      </c>
      <c r="E4611">
        <v>2025</v>
      </c>
      <c r="F4611">
        <v>0</v>
      </c>
      <c r="G4611">
        <v>0</v>
      </c>
      <c r="H4611" s="2" t="str">
        <f t="shared" ref="H4611:H4674" si="72">_xlfn.CONCAT(A4611,C4611)</f>
        <v>EG_CCGTWR</v>
      </c>
    </row>
    <row r="4612" spans="1:8" x14ac:dyDescent="0.25">
      <c r="A4612" t="s">
        <v>14</v>
      </c>
      <c r="B4612" t="s">
        <v>6</v>
      </c>
      <c r="C4612" t="s">
        <v>11</v>
      </c>
      <c r="D4612" t="s">
        <v>369</v>
      </c>
      <c r="E4612">
        <v>2026</v>
      </c>
      <c r="F4612">
        <v>0</v>
      </c>
      <c r="G4612">
        <v>0</v>
      </c>
      <c r="H4612" s="2" t="str">
        <f t="shared" si="72"/>
        <v>EG_CCGTWR</v>
      </c>
    </row>
    <row r="4613" spans="1:8" x14ac:dyDescent="0.25">
      <c r="A4613" t="s">
        <v>14</v>
      </c>
      <c r="B4613" t="s">
        <v>6</v>
      </c>
      <c r="C4613" t="s">
        <v>11</v>
      </c>
      <c r="D4613" t="s">
        <v>369</v>
      </c>
      <c r="E4613">
        <v>2027</v>
      </c>
      <c r="F4613">
        <v>0</v>
      </c>
      <c r="G4613">
        <v>0</v>
      </c>
      <c r="H4613" s="2" t="str">
        <f t="shared" si="72"/>
        <v>EG_CCGTWR</v>
      </c>
    </row>
    <row r="4614" spans="1:8" x14ac:dyDescent="0.25">
      <c r="A4614" t="s">
        <v>14</v>
      </c>
      <c r="B4614" t="s">
        <v>6</v>
      </c>
      <c r="C4614" t="s">
        <v>11</v>
      </c>
      <c r="D4614" t="s">
        <v>369</v>
      </c>
      <c r="E4614">
        <v>2028</v>
      </c>
      <c r="F4614">
        <v>0</v>
      </c>
      <c r="G4614">
        <v>1.7000000000000001E-2</v>
      </c>
      <c r="H4614" s="2" t="str">
        <f t="shared" si="72"/>
        <v>EG_CCGTWR</v>
      </c>
    </row>
    <row r="4615" spans="1:8" x14ac:dyDescent="0.25">
      <c r="A4615" t="s">
        <v>14</v>
      </c>
      <c r="B4615" t="s">
        <v>6</v>
      </c>
      <c r="C4615" t="s">
        <v>11</v>
      </c>
      <c r="D4615" t="s">
        <v>369</v>
      </c>
      <c r="E4615">
        <v>2029</v>
      </c>
      <c r="F4615">
        <v>0</v>
      </c>
      <c r="G4615">
        <v>1.7000000000000001E-2</v>
      </c>
      <c r="H4615" s="2" t="str">
        <f t="shared" si="72"/>
        <v>EG_CCGTWR</v>
      </c>
    </row>
    <row r="4616" spans="1:8" x14ac:dyDescent="0.25">
      <c r="A4616" t="s">
        <v>14</v>
      </c>
      <c r="B4616" t="s">
        <v>6</v>
      </c>
      <c r="C4616" t="s">
        <v>11</v>
      </c>
      <c r="D4616" t="s">
        <v>369</v>
      </c>
      <c r="E4616">
        <v>2030</v>
      </c>
      <c r="F4616">
        <v>0</v>
      </c>
      <c r="G4616">
        <v>1.7000000000000001E-2</v>
      </c>
      <c r="H4616" s="2" t="str">
        <f t="shared" si="72"/>
        <v>EG_CCGTWR</v>
      </c>
    </row>
    <row r="4617" spans="1:8" x14ac:dyDescent="0.25">
      <c r="A4617" t="s">
        <v>14</v>
      </c>
      <c r="B4617" t="s">
        <v>6</v>
      </c>
      <c r="C4617" t="s">
        <v>11</v>
      </c>
      <c r="D4617" t="s">
        <v>369</v>
      </c>
      <c r="E4617">
        <v>2031</v>
      </c>
      <c r="F4617">
        <v>0</v>
      </c>
      <c r="G4617">
        <v>1.7000000000000001E-2</v>
      </c>
      <c r="H4617" s="2" t="str">
        <f t="shared" si="72"/>
        <v>EG_CCGTWR</v>
      </c>
    </row>
    <row r="4618" spans="1:8" x14ac:dyDescent="0.25">
      <c r="A4618" t="s">
        <v>14</v>
      </c>
      <c r="B4618" t="s">
        <v>6</v>
      </c>
      <c r="C4618" t="s">
        <v>11</v>
      </c>
      <c r="D4618" t="s">
        <v>369</v>
      </c>
      <c r="E4618">
        <v>2032</v>
      </c>
      <c r="F4618">
        <v>0</v>
      </c>
      <c r="G4618">
        <v>1.7000000000000001E-2</v>
      </c>
      <c r="H4618" s="2" t="str">
        <f t="shared" si="72"/>
        <v>EG_CCGTWR</v>
      </c>
    </row>
    <row r="4619" spans="1:8" x14ac:dyDescent="0.25">
      <c r="A4619" t="s">
        <v>14</v>
      </c>
      <c r="B4619" t="s">
        <v>6</v>
      </c>
      <c r="C4619" t="s">
        <v>11</v>
      </c>
      <c r="D4619" t="s">
        <v>369</v>
      </c>
      <c r="E4619">
        <v>2033</v>
      </c>
      <c r="F4619">
        <v>0</v>
      </c>
      <c r="G4619">
        <v>1.7000000000000001E-2</v>
      </c>
      <c r="H4619" s="2" t="str">
        <f t="shared" si="72"/>
        <v>EG_CCGTWR</v>
      </c>
    </row>
    <row r="4620" spans="1:8" x14ac:dyDescent="0.25">
      <c r="A4620" t="s">
        <v>14</v>
      </c>
      <c r="B4620" t="s">
        <v>6</v>
      </c>
      <c r="C4620" t="s">
        <v>11</v>
      </c>
      <c r="D4620" t="s">
        <v>369</v>
      </c>
      <c r="E4620">
        <v>2034</v>
      </c>
      <c r="F4620">
        <v>0</v>
      </c>
      <c r="G4620">
        <v>1.7000000000000001E-2</v>
      </c>
      <c r="H4620" s="2" t="str">
        <f t="shared" si="72"/>
        <v>EG_CCGTWR</v>
      </c>
    </row>
    <row r="4621" spans="1:8" x14ac:dyDescent="0.25">
      <c r="A4621" t="s">
        <v>14</v>
      </c>
      <c r="B4621" t="s">
        <v>6</v>
      </c>
      <c r="C4621" t="s">
        <v>11</v>
      </c>
      <c r="D4621" t="s">
        <v>369</v>
      </c>
      <c r="E4621">
        <v>2035</v>
      </c>
      <c r="F4621">
        <v>0</v>
      </c>
      <c r="G4621">
        <v>1.7000000000000001E-2</v>
      </c>
      <c r="H4621" s="2" t="str">
        <f t="shared" si="72"/>
        <v>EG_CCGTWR</v>
      </c>
    </row>
    <row r="4622" spans="1:8" x14ac:dyDescent="0.25">
      <c r="A4622" t="s">
        <v>14</v>
      </c>
      <c r="B4622" t="s">
        <v>6</v>
      </c>
      <c r="C4622" t="s">
        <v>11</v>
      </c>
      <c r="D4622" t="s">
        <v>369</v>
      </c>
      <c r="E4622">
        <v>2036</v>
      </c>
      <c r="F4622">
        <v>0</v>
      </c>
      <c r="G4622">
        <v>1.7000000000000001E-2</v>
      </c>
      <c r="H4622" s="2" t="str">
        <f t="shared" si="72"/>
        <v>EG_CCGTWR</v>
      </c>
    </row>
    <row r="4623" spans="1:8" x14ac:dyDescent="0.25">
      <c r="A4623" t="s">
        <v>14</v>
      </c>
      <c r="B4623" t="s">
        <v>6</v>
      </c>
      <c r="C4623" t="s">
        <v>11</v>
      </c>
      <c r="D4623" t="s">
        <v>369</v>
      </c>
      <c r="E4623">
        <v>2037</v>
      </c>
      <c r="F4623">
        <v>0</v>
      </c>
      <c r="G4623">
        <v>1.7000000000000001E-2</v>
      </c>
      <c r="H4623" s="2" t="str">
        <f t="shared" si="72"/>
        <v>EG_CCGTWR</v>
      </c>
    </row>
    <row r="4624" spans="1:8" x14ac:dyDescent="0.25">
      <c r="A4624" t="s">
        <v>14</v>
      </c>
      <c r="B4624" t="s">
        <v>6</v>
      </c>
      <c r="C4624" t="s">
        <v>11</v>
      </c>
      <c r="D4624" t="s">
        <v>369</v>
      </c>
      <c r="E4624">
        <v>2038</v>
      </c>
      <c r="F4624">
        <v>0</v>
      </c>
      <c r="G4624">
        <v>1.7000000000000001E-2</v>
      </c>
      <c r="H4624" s="2" t="str">
        <f t="shared" si="72"/>
        <v>EG_CCGTWR</v>
      </c>
    </row>
    <row r="4625" spans="1:8" x14ac:dyDescent="0.25">
      <c r="A4625" t="s">
        <v>14</v>
      </c>
      <c r="B4625" t="s">
        <v>6</v>
      </c>
      <c r="C4625" t="s">
        <v>11</v>
      </c>
      <c r="D4625" t="s">
        <v>369</v>
      </c>
      <c r="E4625">
        <v>2039</v>
      </c>
      <c r="F4625">
        <v>0</v>
      </c>
      <c r="G4625">
        <v>1.7000000000000001E-2</v>
      </c>
      <c r="H4625" s="2" t="str">
        <f t="shared" si="72"/>
        <v>EG_CCGTWR</v>
      </c>
    </row>
    <row r="4626" spans="1:8" x14ac:dyDescent="0.25">
      <c r="A4626" t="s">
        <v>14</v>
      </c>
      <c r="B4626" t="s">
        <v>6</v>
      </c>
      <c r="C4626" t="s">
        <v>11</v>
      </c>
      <c r="D4626" t="s">
        <v>369</v>
      </c>
      <c r="E4626">
        <v>2040</v>
      </c>
      <c r="F4626">
        <v>0</v>
      </c>
      <c r="G4626">
        <v>1.7000000000000001E-2</v>
      </c>
      <c r="H4626" s="2" t="str">
        <f t="shared" si="72"/>
        <v>EG_CCGTWR</v>
      </c>
    </row>
    <row r="4627" spans="1:8" x14ac:dyDescent="0.25">
      <c r="A4627" t="s">
        <v>14</v>
      </c>
      <c r="B4627" t="s">
        <v>6</v>
      </c>
      <c r="C4627" t="s">
        <v>11</v>
      </c>
      <c r="D4627" t="s">
        <v>369</v>
      </c>
      <c r="E4627">
        <v>2041</v>
      </c>
      <c r="F4627">
        <v>0</v>
      </c>
      <c r="G4627">
        <v>1.7000000000000001E-2</v>
      </c>
      <c r="H4627" s="2" t="str">
        <f t="shared" si="72"/>
        <v>EG_CCGTWR</v>
      </c>
    </row>
    <row r="4628" spans="1:8" x14ac:dyDescent="0.25">
      <c r="A4628" t="s">
        <v>14</v>
      </c>
      <c r="B4628" t="s">
        <v>6</v>
      </c>
      <c r="C4628" t="s">
        <v>11</v>
      </c>
      <c r="D4628" t="s">
        <v>368</v>
      </c>
      <c r="E4628">
        <v>2024</v>
      </c>
      <c r="F4628">
        <v>0</v>
      </c>
      <c r="G4628">
        <v>0</v>
      </c>
      <c r="H4628" s="2" t="str">
        <f t="shared" si="72"/>
        <v>EG_CCGTWR</v>
      </c>
    </row>
    <row r="4629" spans="1:8" x14ac:dyDescent="0.25">
      <c r="A4629" t="s">
        <v>14</v>
      </c>
      <c r="B4629" t="s">
        <v>6</v>
      </c>
      <c r="C4629" t="s">
        <v>11</v>
      </c>
      <c r="D4629" t="s">
        <v>368</v>
      </c>
      <c r="E4629">
        <v>2025</v>
      </c>
      <c r="F4629">
        <v>0</v>
      </c>
      <c r="G4629">
        <v>0</v>
      </c>
      <c r="H4629" s="2" t="str">
        <f t="shared" si="72"/>
        <v>EG_CCGTWR</v>
      </c>
    </row>
    <row r="4630" spans="1:8" x14ac:dyDescent="0.25">
      <c r="A4630" t="s">
        <v>14</v>
      </c>
      <c r="B4630" t="s">
        <v>6</v>
      </c>
      <c r="C4630" t="s">
        <v>11</v>
      </c>
      <c r="D4630" t="s">
        <v>368</v>
      </c>
      <c r="E4630">
        <v>2026</v>
      </c>
      <c r="F4630">
        <v>0</v>
      </c>
      <c r="G4630">
        <v>0</v>
      </c>
      <c r="H4630" s="2" t="str">
        <f t="shared" si="72"/>
        <v>EG_CCGTWR</v>
      </c>
    </row>
    <row r="4631" spans="1:8" x14ac:dyDescent="0.25">
      <c r="A4631" t="s">
        <v>14</v>
      </c>
      <c r="B4631" t="s">
        <v>6</v>
      </c>
      <c r="C4631" t="s">
        <v>11</v>
      </c>
      <c r="D4631" t="s">
        <v>368</v>
      </c>
      <c r="E4631">
        <v>2027</v>
      </c>
      <c r="F4631">
        <v>0</v>
      </c>
      <c r="G4631">
        <v>0</v>
      </c>
      <c r="H4631" s="2" t="str">
        <f t="shared" si="72"/>
        <v>EG_CCGTWR</v>
      </c>
    </row>
    <row r="4632" spans="1:8" x14ac:dyDescent="0.25">
      <c r="A4632" t="s">
        <v>14</v>
      </c>
      <c r="B4632" t="s">
        <v>6</v>
      </c>
      <c r="C4632" t="s">
        <v>11</v>
      </c>
      <c r="D4632" t="s">
        <v>368</v>
      </c>
      <c r="E4632">
        <v>2028</v>
      </c>
      <c r="F4632">
        <v>0</v>
      </c>
      <c r="G4632">
        <v>0.13200000000000001</v>
      </c>
      <c r="H4632" s="2" t="str">
        <f t="shared" si="72"/>
        <v>EG_CCGTWR</v>
      </c>
    </row>
    <row r="4633" spans="1:8" x14ac:dyDescent="0.25">
      <c r="A4633" t="s">
        <v>14</v>
      </c>
      <c r="B4633" t="s">
        <v>6</v>
      </c>
      <c r="C4633" t="s">
        <v>11</v>
      </c>
      <c r="D4633" t="s">
        <v>368</v>
      </c>
      <c r="E4633">
        <v>2029</v>
      </c>
      <c r="F4633">
        <v>0</v>
      </c>
      <c r="G4633">
        <v>0.13200000000000001</v>
      </c>
      <c r="H4633" s="2" t="str">
        <f t="shared" si="72"/>
        <v>EG_CCGTWR</v>
      </c>
    </row>
    <row r="4634" spans="1:8" x14ac:dyDescent="0.25">
      <c r="A4634" t="s">
        <v>14</v>
      </c>
      <c r="B4634" t="s">
        <v>6</v>
      </c>
      <c r="C4634" t="s">
        <v>11</v>
      </c>
      <c r="D4634" t="s">
        <v>368</v>
      </c>
      <c r="E4634">
        <v>2030</v>
      </c>
      <c r="F4634">
        <v>0</v>
      </c>
      <c r="G4634">
        <v>0.13200000000000001</v>
      </c>
      <c r="H4634" s="2" t="str">
        <f t="shared" si="72"/>
        <v>EG_CCGTWR</v>
      </c>
    </row>
    <row r="4635" spans="1:8" x14ac:dyDescent="0.25">
      <c r="A4635" t="s">
        <v>14</v>
      </c>
      <c r="B4635" t="s">
        <v>6</v>
      </c>
      <c r="C4635" t="s">
        <v>11</v>
      </c>
      <c r="D4635" t="s">
        <v>368</v>
      </c>
      <c r="E4635">
        <v>2031</v>
      </c>
      <c r="F4635">
        <v>0</v>
      </c>
      <c r="G4635">
        <v>0.13200000000000001</v>
      </c>
      <c r="H4635" s="2" t="str">
        <f t="shared" si="72"/>
        <v>EG_CCGTWR</v>
      </c>
    </row>
    <row r="4636" spans="1:8" x14ac:dyDescent="0.25">
      <c r="A4636" t="s">
        <v>14</v>
      </c>
      <c r="B4636" t="s">
        <v>6</v>
      </c>
      <c r="C4636" t="s">
        <v>11</v>
      </c>
      <c r="D4636" t="s">
        <v>368</v>
      </c>
      <c r="E4636">
        <v>2032</v>
      </c>
      <c r="F4636">
        <v>0</v>
      </c>
      <c r="G4636">
        <v>0.13200000000000001</v>
      </c>
      <c r="H4636" s="2" t="str">
        <f t="shared" si="72"/>
        <v>EG_CCGTWR</v>
      </c>
    </row>
    <row r="4637" spans="1:8" x14ac:dyDescent="0.25">
      <c r="A4637" t="s">
        <v>14</v>
      </c>
      <c r="B4637" t="s">
        <v>6</v>
      </c>
      <c r="C4637" t="s">
        <v>11</v>
      </c>
      <c r="D4637" t="s">
        <v>368</v>
      </c>
      <c r="E4637">
        <v>2033</v>
      </c>
      <c r="F4637">
        <v>0</v>
      </c>
      <c r="G4637">
        <v>0.13200000000000001</v>
      </c>
      <c r="H4637" s="2" t="str">
        <f t="shared" si="72"/>
        <v>EG_CCGTWR</v>
      </c>
    </row>
    <row r="4638" spans="1:8" x14ac:dyDescent="0.25">
      <c r="A4638" t="s">
        <v>14</v>
      </c>
      <c r="B4638" t="s">
        <v>6</v>
      </c>
      <c r="C4638" t="s">
        <v>11</v>
      </c>
      <c r="D4638" t="s">
        <v>368</v>
      </c>
      <c r="E4638">
        <v>2034</v>
      </c>
      <c r="F4638">
        <v>0</v>
      </c>
      <c r="G4638">
        <v>0.13200000000000001</v>
      </c>
      <c r="H4638" s="2" t="str">
        <f t="shared" si="72"/>
        <v>EG_CCGTWR</v>
      </c>
    </row>
    <row r="4639" spans="1:8" x14ac:dyDescent="0.25">
      <c r="A4639" t="s">
        <v>14</v>
      </c>
      <c r="B4639" t="s">
        <v>6</v>
      </c>
      <c r="C4639" t="s">
        <v>11</v>
      </c>
      <c r="D4639" t="s">
        <v>368</v>
      </c>
      <c r="E4639">
        <v>2035</v>
      </c>
      <c r="F4639">
        <v>0</v>
      </c>
      <c r="G4639">
        <v>0.13200000000000001</v>
      </c>
      <c r="H4639" s="2" t="str">
        <f t="shared" si="72"/>
        <v>EG_CCGTWR</v>
      </c>
    </row>
    <row r="4640" spans="1:8" x14ac:dyDescent="0.25">
      <c r="A4640" t="s">
        <v>14</v>
      </c>
      <c r="B4640" t="s">
        <v>6</v>
      </c>
      <c r="C4640" t="s">
        <v>11</v>
      </c>
      <c r="D4640" t="s">
        <v>368</v>
      </c>
      <c r="E4640">
        <v>2036</v>
      </c>
      <c r="F4640">
        <v>0</v>
      </c>
      <c r="G4640">
        <v>0.13200000000000001</v>
      </c>
      <c r="H4640" s="2" t="str">
        <f t="shared" si="72"/>
        <v>EG_CCGTWR</v>
      </c>
    </row>
    <row r="4641" spans="1:8" x14ac:dyDescent="0.25">
      <c r="A4641" t="s">
        <v>14</v>
      </c>
      <c r="B4641" t="s">
        <v>6</v>
      </c>
      <c r="C4641" t="s">
        <v>11</v>
      </c>
      <c r="D4641" t="s">
        <v>368</v>
      </c>
      <c r="E4641">
        <v>2037</v>
      </c>
      <c r="F4641">
        <v>0</v>
      </c>
      <c r="G4641">
        <v>0.13200000000000001</v>
      </c>
      <c r="H4641" s="2" t="str">
        <f t="shared" si="72"/>
        <v>EG_CCGTWR</v>
      </c>
    </row>
    <row r="4642" spans="1:8" x14ac:dyDescent="0.25">
      <c r="A4642" t="s">
        <v>14</v>
      </c>
      <c r="B4642" t="s">
        <v>6</v>
      </c>
      <c r="C4642" t="s">
        <v>11</v>
      </c>
      <c r="D4642" t="s">
        <v>368</v>
      </c>
      <c r="E4642">
        <v>2038</v>
      </c>
      <c r="F4642">
        <v>0</v>
      </c>
      <c r="G4642">
        <v>0.13200000000000001</v>
      </c>
      <c r="H4642" s="2" t="str">
        <f t="shared" si="72"/>
        <v>EG_CCGTWR</v>
      </c>
    </row>
    <row r="4643" spans="1:8" x14ac:dyDescent="0.25">
      <c r="A4643" t="s">
        <v>14</v>
      </c>
      <c r="B4643" t="s">
        <v>6</v>
      </c>
      <c r="C4643" t="s">
        <v>11</v>
      </c>
      <c r="D4643" t="s">
        <v>368</v>
      </c>
      <c r="E4643">
        <v>2039</v>
      </c>
      <c r="F4643">
        <v>0</v>
      </c>
      <c r="G4643">
        <v>0.13200000000000001</v>
      </c>
      <c r="H4643" s="2" t="str">
        <f t="shared" si="72"/>
        <v>EG_CCGTWR</v>
      </c>
    </row>
    <row r="4644" spans="1:8" x14ac:dyDescent="0.25">
      <c r="A4644" t="s">
        <v>14</v>
      </c>
      <c r="B4644" t="s">
        <v>6</v>
      </c>
      <c r="C4644" t="s">
        <v>11</v>
      </c>
      <c r="D4644" t="s">
        <v>368</v>
      </c>
      <c r="E4644">
        <v>2040</v>
      </c>
      <c r="F4644">
        <v>0</v>
      </c>
      <c r="G4644">
        <v>0.13200000000000001</v>
      </c>
      <c r="H4644" s="2" t="str">
        <f t="shared" si="72"/>
        <v>EG_CCGTWR</v>
      </c>
    </row>
    <row r="4645" spans="1:8" x14ac:dyDescent="0.25">
      <c r="A4645" t="s">
        <v>14</v>
      </c>
      <c r="B4645" t="s">
        <v>6</v>
      </c>
      <c r="C4645" t="s">
        <v>11</v>
      </c>
      <c r="D4645" t="s">
        <v>368</v>
      </c>
      <c r="E4645">
        <v>2041</v>
      </c>
      <c r="F4645">
        <v>0</v>
      </c>
      <c r="G4645">
        <v>0.13200000000000001</v>
      </c>
      <c r="H4645" s="2" t="str">
        <f t="shared" si="72"/>
        <v>EG_CCGTWR</v>
      </c>
    </row>
    <row r="4646" spans="1:8" x14ac:dyDescent="0.25">
      <c r="A4646" t="s">
        <v>14</v>
      </c>
      <c r="B4646" t="s">
        <v>6</v>
      </c>
      <c r="C4646" t="s">
        <v>11</v>
      </c>
      <c r="D4646" t="s">
        <v>367</v>
      </c>
      <c r="E4646">
        <v>2024</v>
      </c>
      <c r="F4646">
        <v>0</v>
      </c>
      <c r="G4646">
        <v>0</v>
      </c>
      <c r="H4646" s="2" t="str">
        <f t="shared" si="72"/>
        <v>EG_CCGTWR</v>
      </c>
    </row>
    <row r="4647" spans="1:8" x14ac:dyDescent="0.25">
      <c r="A4647" t="s">
        <v>14</v>
      </c>
      <c r="B4647" t="s">
        <v>6</v>
      </c>
      <c r="C4647" t="s">
        <v>11</v>
      </c>
      <c r="D4647" t="s">
        <v>367</v>
      </c>
      <c r="E4647">
        <v>2025</v>
      </c>
      <c r="F4647">
        <v>0</v>
      </c>
      <c r="G4647">
        <v>0</v>
      </c>
      <c r="H4647" s="2" t="str">
        <f t="shared" si="72"/>
        <v>EG_CCGTWR</v>
      </c>
    </row>
    <row r="4648" spans="1:8" x14ac:dyDescent="0.25">
      <c r="A4648" t="s">
        <v>14</v>
      </c>
      <c r="B4648" t="s">
        <v>6</v>
      </c>
      <c r="C4648" t="s">
        <v>11</v>
      </c>
      <c r="D4648" t="s">
        <v>367</v>
      </c>
      <c r="E4648">
        <v>2026</v>
      </c>
      <c r="F4648">
        <v>0</v>
      </c>
      <c r="G4648">
        <v>0</v>
      </c>
      <c r="H4648" s="2" t="str">
        <f t="shared" si="72"/>
        <v>EG_CCGTWR</v>
      </c>
    </row>
    <row r="4649" spans="1:8" x14ac:dyDescent="0.25">
      <c r="A4649" t="s">
        <v>14</v>
      </c>
      <c r="B4649" t="s">
        <v>6</v>
      </c>
      <c r="C4649" t="s">
        <v>11</v>
      </c>
      <c r="D4649" t="s">
        <v>367</v>
      </c>
      <c r="E4649">
        <v>2027</v>
      </c>
      <c r="F4649">
        <v>0</v>
      </c>
      <c r="G4649">
        <v>0</v>
      </c>
      <c r="H4649" s="2" t="str">
        <f t="shared" si="72"/>
        <v>EG_CCGTWR</v>
      </c>
    </row>
    <row r="4650" spans="1:8" x14ac:dyDescent="0.25">
      <c r="A4650" t="s">
        <v>14</v>
      </c>
      <c r="B4650" t="s">
        <v>6</v>
      </c>
      <c r="C4650" t="s">
        <v>11</v>
      </c>
      <c r="D4650" t="s">
        <v>367</v>
      </c>
      <c r="E4650">
        <v>2028</v>
      </c>
      <c r="F4650">
        <v>0</v>
      </c>
      <c r="G4650">
        <v>2E-3</v>
      </c>
      <c r="H4650" s="2" t="str">
        <f t="shared" si="72"/>
        <v>EG_CCGTWR</v>
      </c>
    </row>
    <row r="4651" spans="1:8" x14ac:dyDescent="0.25">
      <c r="A4651" t="s">
        <v>14</v>
      </c>
      <c r="B4651" t="s">
        <v>6</v>
      </c>
      <c r="C4651" t="s">
        <v>11</v>
      </c>
      <c r="D4651" t="s">
        <v>367</v>
      </c>
      <c r="E4651">
        <v>2029</v>
      </c>
      <c r="F4651">
        <v>0</v>
      </c>
      <c r="G4651">
        <v>2E-3</v>
      </c>
      <c r="H4651" s="2" t="str">
        <f t="shared" si="72"/>
        <v>EG_CCGTWR</v>
      </c>
    </row>
    <row r="4652" spans="1:8" x14ac:dyDescent="0.25">
      <c r="A4652" t="s">
        <v>14</v>
      </c>
      <c r="B4652" t="s">
        <v>6</v>
      </c>
      <c r="C4652" t="s">
        <v>11</v>
      </c>
      <c r="D4652" t="s">
        <v>367</v>
      </c>
      <c r="E4652">
        <v>2030</v>
      </c>
      <c r="F4652">
        <v>0</v>
      </c>
      <c r="G4652">
        <v>2E-3</v>
      </c>
      <c r="H4652" s="2" t="str">
        <f t="shared" si="72"/>
        <v>EG_CCGTWR</v>
      </c>
    </row>
    <row r="4653" spans="1:8" x14ac:dyDescent="0.25">
      <c r="A4653" t="s">
        <v>14</v>
      </c>
      <c r="B4653" t="s">
        <v>6</v>
      </c>
      <c r="C4653" t="s">
        <v>11</v>
      </c>
      <c r="D4653" t="s">
        <v>367</v>
      </c>
      <c r="E4653">
        <v>2031</v>
      </c>
      <c r="F4653">
        <v>0</v>
      </c>
      <c r="G4653">
        <v>2E-3</v>
      </c>
      <c r="H4653" s="2" t="str">
        <f t="shared" si="72"/>
        <v>EG_CCGTWR</v>
      </c>
    </row>
    <row r="4654" spans="1:8" x14ac:dyDescent="0.25">
      <c r="A4654" t="s">
        <v>14</v>
      </c>
      <c r="B4654" t="s">
        <v>6</v>
      </c>
      <c r="C4654" t="s">
        <v>11</v>
      </c>
      <c r="D4654" t="s">
        <v>367</v>
      </c>
      <c r="E4654">
        <v>2032</v>
      </c>
      <c r="F4654">
        <v>0</v>
      </c>
      <c r="G4654">
        <v>2E-3</v>
      </c>
      <c r="H4654" s="2" t="str">
        <f t="shared" si="72"/>
        <v>EG_CCGTWR</v>
      </c>
    </row>
    <row r="4655" spans="1:8" x14ac:dyDescent="0.25">
      <c r="A4655" t="s">
        <v>14</v>
      </c>
      <c r="B4655" t="s">
        <v>6</v>
      </c>
      <c r="C4655" t="s">
        <v>11</v>
      </c>
      <c r="D4655" t="s">
        <v>367</v>
      </c>
      <c r="E4655">
        <v>2033</v>
      </c>
      <c r="F4655">
        <v>0</v>
      </c>
      <c r="G4655">
        <v>2E-3</v>
      </c>
      <c r="H4655" s="2" t="str">
        <f t="shared" si="72"/>
        <v>EG_CCGTWR</v>
      </c>
    </row>
    <row r="4656" spans="1:8" x14ac:dyDescent="0.25">
      <c r="A4656" t="s">
        <v>14</v>
      </c>
      <c r="B4656" t="s">
        <v>6</v>
      </c>
      <c r="C4656" t="s">
        <v>11</v>
      </c>
      <c r="D4656" t="s">
        <v>367</v>
      </c>
      <c r="E4656">
        <v>2034</v>
      </c>
      <c r="F4656">
        <v>0</v>
      </c>
      <c r="G4656">
        <v>2E-3</v>
      </c>
      <c r="H4656" s="2" t="str">
        <f t="shared" si="72"/>
        <v>EG_CCGTWR</v>
      </c>
    </row>
    <row r="4657" spans="1:8" x14ac:dyDescent="0.25">
      <c r="A4657" t="s">
        <v>14</v>
      </c>
      <c r="B4657" t="s">
        <v>6</v>
      </c>
      <c r="C4657" t="s">
        <v>11</v>
      </c>
      <c r="D4657" t="s">
        <v>367</v>
      </c>
      <c r="E4657">
        <v>2035</v>
      </c>
      <c r="F4657">
        <v>0</v>
      </c>
      <c r="G4657">
        <v>2E-3</v>
      </c>
      <c r="H4657" s="2" t="str">
        <f t="shared" si="72"/>
        <v>EG_CCGTWR</v>
      </c>
    </row>
    <row r="4658" spans="1:8" x14ac:dyDescent="0.25">
      <c r="A4658" t="s">
        <v>14</v>
      </c>
      <c r="B4658" t="s">
        <v>6</v>
      </c>
      <c r="C4658" t="s">
        <v>11</v>
      </c>
      <c r="D4658" t="s">
        <v>367</v>
      </c>
      <c r="E4658">
        <v>2036</v>
      </c>
      <c r="F4658">
        <v>0</v>
      </c>
      <c r="G4658">
        <v>2E-3</v>
      </c>
      <c r="H4658" s="2" t="str">
        <f t="shared" si="72"/>
        <v>EG_CCGTWR</v>
      </c>
    </row>
    <row r="4659" spans="1:8" x14ac:dyDescent="0.25">
      <c r="A4659" t="s">
        <v>14</v>
      </c>
      <c r="B4659" t="s">
        <v>6</v>
      </c>
      <c r="C4659" t="s">
        <v>11</v>
      </c>
      <c r="D4659" t="s">
        <v>367</v>
      </c>
      <c r="E4659">
        <v>2037</v>
      </c>
      <c r="F4659">
        <v>0</v>
      </c>
      <c r="G4659">
        <v>2E-3</v>
      </c>
      <c r="H4659" s="2" t="str">
        <f t="shared" si="72"/>
        <v>EG_CCGTWR</v>
      </c>
    </row>
    <row r="4660" spans="1:8" x14ac:dyDescent="0.25">
      <c r="A4660" t="s">
        <v>14</v>
      </c>
      <c r="B4660" t="s">
        <v>6</v>
      </c>
      <c r="C4660" t="s">
        <v>11</v>
      </c>
      <c r="D4660" t="s">
        <v>367</v>
      </c>
      <c r="E4660">
        <v>2038</v>
      </c>
      <c r="F4660">
        <v>0</v>
      </c>
      <c r="G4660">
        <v>2E-3</v>
      </c>
      <c r="H4660" s="2" t="str">
        <f t="shared" si="72"/>
        <v>EG_CCGTWR</v>
      </c>
    </row>
    <row r="4661" spans="1:8" x14ac:dyDescent="0.25">
      <c r="A4661" t="s">
        <v>14</v>
      </c>
      <c r="B4661" t="s">
        <v>6</v>
      </c>
      <c r="C4661" t="s">
        <v>11</v>
      </c>
      <c r="D4661" t="s">
        <v>367</v>
      </c>
      <c r="E4661">
        <v>2039</v>
      </c>
      <c r="F4661">
        <v>0</v>
      </c>
      <c r="G4661">
        <v>2E-3</v>
      </c>
      <c r="H4661" s="2" t="str">
        <f t="shared" si="72"/>
        <v>EG_CCGTWR</v>
      </c>
    </row>
    <row r="4662" spans="1:8" x14ac:dyDescent="0.25">
      <c r="A4662" t="s">
        <v>14</v>
      </c>
      <c r="B4662" t="s">
        <v>6</v>
      </c>
      <c r="C4662" t="s">
        <v>11</v>
      </c>
      <c r="D4662" t="s">
        <v>367</v>
      </c>
      <c r="E4662">
        <v>2040</v>
      </c>
      <c r="F4662">
        <v>0</v>
      </c>
      <c r="G4662">
        <v>2E-3</v>
      </c>
      <c r="H4662" s="2" t="str">
        <f t="shared" si="72"/>
        <v>EG_CCGTWR</v>
      </c>
    </row>
    <row r="4663" spans="1:8" x14ac:dyDescent="0.25">
      <c r="A4663" t="s">
        <v>14</v>
      </c>
      <c r="B4663" t="s">
        <v>6</v>
      </c>
      <c r="C4663" t="s">
        <v>11</v>
      </c>
      <c r="D4663" t="s">
        <v>367</v>
      </c>
      <c r="E4663">
        <v>2041</v>
      </c>
      <c r="F4663">
        <v>0</v>
      </c>
      <c r="G4663">
        <v>2E-3</v>
      </c>
      <c r="H4663" s="2" t="str">
        <f t="shared" si="72"/>
        <v>EG_CCGTWR</v>
      </c>
    </row>
    <row r="4664" spans="1:8" x14ac:dyDescent="0.25">
      <c r="A4664" t="s">
        <v>14</v>
      </c>
      <c r="B4664" t="s">
        <v>6</v>
      </c>
      <c r="C4664" t="s">
        <v>9</v>
      </c>
      <c r="D4664" t="s">
        <v>366</v>
      </c>
      <c r="E4664">
        <v>2024</v>
      </c>
      <c r="F4664">
        <v>0</v>
      </c>
      <c r="G4664">
        <v>0</v>
      </c>
      <c r="H4664" s="2" t="str">
        <f t="shared" si="72"/>
        <v>EG_CCGTNER</v>
      </c>
    </row>
    <row r="4665" spans="1:8" x14ac:dyDescent="0.25">
      <c r="A4665" t="s">
        <v>14</v>
      </c>
      <c r="B4665" t="s">
        <v>6</v>
      </c>
      <c r="C4665" t="s">
        <v>9</v>
      </c>
      <c r="D4665" t="s">
        <v>366</v>
      </c>
      <c r="E4665">
        <v>2025</v>
      </c>
      <c r="F4665">
        <v>0</v>
      </c>
      <c r="G4665">
        <v>0</v>
      </c>
      <c r="H4665" s="2" t="str">
        <f t="shared" si="72"/>
        <v>EG_CCGTNER</v>
      </c>
    </row>
    <row r="4666" spans="1:8" x14ac:dyDescent="0.25">
      <c r="A4666" t="s">
        <v>14</v>
      </c>
      <c r="B4666" t="s">
        <v>6</v>
      </c>
      <c r="C4666" t="s">
        <v>9</v>
      </c>
      <c r="D4666" t="s">
        <v>366</v>
      </c>
      <c r="E4666">
        <v>2026</v>
      </c>
      <c r="F4666">
        <v>0</v>
      </c>
      <c r="G4666">
        <v>0</v>
      </c>
      <c r="H4666" s="2" t="str">
        <f t="shared" si="72"/>
        <v>EG_CCGTNER</v>
      </c>
    </row>
    <row r="4667" spans="1:8" x14ac:dyDescent="0.25">
      <c r="A4667" t="s">
        <v>14</v>
      </c>
      <c r="B4667" t="s">
        <v>6</v>
      </c>
      <c r="C4667" t="s">
        <v>9</v>
      </c>
      <c r="D4667" t="s">
        <v>366</v>
      </c>
      <c r="E4667">
        <v>2027</v>
      </c>
      <c r="F4667">
        <v>0</v>
      </c>
      <c r="G4667">
        <v>0</v>
      </c>
      <c r="H4667" s="2" t="str">
        <f t="shared" si="72"/>
        <v>EG_CCGTNER</v>
      </c>
    </row>
    <row r="4668" spans="1:8" x14ac:dyDescent="0.25">
      <c r="A4668" t="s">
        <v>14</v>
      </c>
      <c r="B4668" t="s">
        <v>6</v>
      </c>
      <c r="C4668" t="s">
        <v>9</v>
      </c>
      <c r="D4668" t="s">
        <v>366</v>
      </c>
      <c r="E4668">
        <v>2028</v>
      </c>
      <c r="F4668">
        <v>0</v>
      </c>
      <c r="G4668">
        <v>3.5999999999999997E-2</v>
      </c>
      <c r="H4668" s="2" t="str">
        <f t="shared" si="72"/>
        <v>EG_CCGTNER</v>
      </c>
    </row>
    <row r="4669" spans="1:8" x14ac:dyDescent="0.25">
      <c r="A4669" t="s">
        <v>14</v>
      </c>
      <c r="B4669" t="s">
        <v>6</v>
      </c>
      <c r="C4669" t="s">
        <v>9</v>
      </c>
      <c r="D4669" t="s">
        <v>366</v>
      </c>
      <c r="E4669">
        <v>2029</v>
      </c>
      <c r="F4669">
        <v>0</v>
      </c>
      <c r="G4669">
        <v>3.5999999999999997E-2</v>
      </c>
      <c r="H4669" s="2" t="str">
        <f t="shared" si="72"/>
        <v>EG_CCGTNER</v>
      </c>
    </row>
    <row r="4670" spans="1:8" x14ac:dyDescent="0.25">
      <c r="A4670" t="s">
        <v>14</v>
      </c>
      <c r="B4670" t="s">
        <v>6</v>
      </c>
      <c r="C4670" t="s">
        <v>9</v>
      </c>
      <c r="D4670" t="s">
        <v>366</v>
      </c>
      <c r="E4670">
        <v>2030</v>
      </c>
      <c r="F4670">
        <v>0</v>
      </c>
      <c r="G4670">
        <v>3.5999999999999997E-2</v>
      </c>
      <c r="H4670" s="2" t="str">
        <f t="shared" si="72"/>
        <v>EG_CCGTNER</v>
      </c>
    </row>
    <row r="4671" spans="1:8" x14ac:dyDescent="0.25">
      <c r="A4671" t="s">
        <v>14</v>
      </c>
      <c r="B4671" t="s">
        <v>6</v>
      </c>
      <c r="C4671" t="s">
        <v>9</v>
      </c>
      <c r="D4671" t="s">
        <v>366</v>
      </c>
      <c r="E4671">
        <v>2031</v>
      </c>
      <c r="F4671">
        <v>0</v>
      </c>
      <c r="G4671">
        <v>3.5999999999999997E-2</v>
      </c>
      <c r="H4671" s="2" t="str">
        <f t="shared" si="72"/>
        <v>EG_CCGTNER</v>
      </c>
    </row>
    <row r="4672" spans="1:8" x14ac:dyDescent="0.25">
      <c r="A4672" t="s">
        <v>14</v>
      </c>
      <c r="B4672" t="s">
        <v>6</v>
      </c>
      <c r="C4672" t="s">
        <v>9</v>
      </c>
      <c r="D4672" t="s">
        <v>366</v>
      </c>
      <c r="E4672">
        <v>2032</v>
      </c>
      <c r="F4672">
        <v>0</v>
      </c>
      <c r="G4672">
        <v>3.5999999999999997E-2</v>
      </c>
      <c r="H4672" s="2" t="str">
        <f t="shared" si="72"/>
        <v>EG_CCGTNER</v>
      </c>
    </row>
    <row r="4673" spans="1:8" x14ac:dyDescent="0.25">
      <c r="A4673" t="s">
        <v>14</v>
      </c>
      <c r="B4673" t="s">
        <v>6</v>
      </c>
      <c r="C4673" t="s">
        <v>9</v>
      </c>
      <c r="D4673" t="s">
        <v>366</v>
      </c>
      <c r="E4673">
        <v>2033</v>
      </c>
      <c r="F4673">
        <v>0</v>
      </c>
      <c r="G4673">
        <v>3.5999999999999997E-2</v>
      </c>
      <c r="H4673" s="2" t="str">
        <f t="shared" si="72"/>
        <v>EG_CCGTNER</v>
      </c>
    </row>
    <row r="4674" spans="1:8" x14ac:dyDescent="0.25">
      <c r="A4674" t="s">
        <v>14</v>
      </c>
      <c r="B4674" t="s">
        <v>6</v>
      </c>
      <c r="C4674" t="s">
        <v>9</v>
      </c>
      <c r="D4674" t="s">
        <v>366</v>
      </c>
      <c r="E4674">
        <v>2034</v>
      </c>
      <c r="F4674">
        <v>0</v>
      </c>
      <c r="G4674">
        <v>3.5999999999999997E-2</v>
      </c>
      <c r="H4674" s="2" t="str">
        <f t="shared" si="72"/>
        <v>EG_CCGTNER</v>
      </c>
    </row>
    <row r="4675" spans="1:8" x14ac:dyDescent="0.25">
      <c r="A4675" t="s">
        <v>14</v>
      </c>
      <c r="B4675" t="s">
        <v>6</v>
      </c>
      <c r="C4675" t="s">
        <v>9</v>
      </c>
      <c r="D4675" t="s">
        <v>366</v>
      </c>
      <c r="E4675">
        <v>2035</v>
      </c>
      <c r="F4675">
        <v>0</v>
      </c>
      <c r="G4675">
        <v>3.5999999999999997E-2</v>
      </c>
      <c r="H4675" s="2" t="str">
        <f t="shared" ref="H4675:H4738" si="73">_xlfn.CONCAT(A4675,C4675)</f>
        <v>EG_CCGTNER</v>
      </c>
    </row>
    <row r="4676" spans="1:8" x14ac:dyDescent="0.25">
      <c r="A4676" t="s">
        <v>14</v>
      </c>
      <c r="B4676" t="s">
        <v>6</v>
      </c>
      <c r="C4676" t="s">
        <v>9</v>
      </c>
      <c r="D4676" t="s">
        <v>366</v>
      </c>
      <c r="E4676">
        <v>2036</v>
      </c>
      <c r="F4676">
        <v>0</v>
      </c>
      <c r="G4676">
        <v>3.5999999999999997E-2</v>
      </c>
      <c r="H4676" s="2" t="str">
        <f t="shared" si="73"/>
        <v>EG_CCGTNER</v>
      </c>
    </row>
    <row r="4677" spans="1:8" x14ac:dyDescent="0.25">
      <c r="A4677" t="s">
        <v>14</v>
      </c>
      <c r="B4677" t="s">
        <v>6</v>
      </c>
      <c r="C4677" t="s">
        <v>9</v>
      </c>
      <c r="D4677" t="s">
        <v>366</v>
      </c>
      <c r="E4677">
        <v>2037</v>
      </c>
      <c r="F4677">
        <v>0</v>
      </c>
      <c r="G4677">
        <v>3.5999999999999997E-2</v>
      </c>
      <c r="H4677" s="2" t="str">
        <f t="shared" si="73"/>
        <v>EG_CCGTNER</v>
      </c>
    </row>
    <row r="4678" spans="1:8" x14ac:dyDescent="0.25">
      <c r="A4678" t="s">
        <v>14</v>
      </c>
      <c r="B4678" t="s">
        <v>6</v>
      </c>
      <c r="C4678" t="s">
        <v>9</v>
      </c>
      <c r="D4678" t="s">
        <v>366</v>
      </c>
      <c r="E4678">
        <v>2038</v>
      </c>
      <c r="F4678">
        <v>0</v>
      </c>
      <c r="G4678">
        <v>3.5999999999999997E-2</v>
      </c>
      <c r="H4678" s="2" t="str">
        <f t="shared" si="73"/>
        <v>EG_CCGTNER</v>
      </c>
    </row>
    <row r="4679" spans="1:8" x14ac:dyDescent="0.25">
      <c r="A4679" t="s">
        <v>14</v>
      </c>
      <c r="B4679" t="s">
        <v>6</v>
      </c>
      <c r="C4679" t="s">
        <v>9</v>
      </c>
      <c r="D4679" t="s">
        <v>366</v>
      </c>
      <c r="E4679">
        <v>2039</v>
      </c>
      <c r="F4679">
        <v>0</v>
      </c>
      <c r="G4679">
        <v>3.5999999999999997E-2</v>
      </c>
      <c r="H4679" s="2" t="str">
        <f t="shared" si="73"/>
        <v>EG_CCGTNER</v>
      </c>
    </row>
    <row r="4680" spans="1:8" x14ac:dyDescent="0.25">
      <c r="A4680" t="s">
        <v>14</v>
      </c>
      <c r="B4680" t="s">
        <v>6</v>
      </c>
      <c r="C4680" t="s">
        <v>9</v>
      </c>
      <c r="D4680" t="s">
        <v>366</v>
      </c>
      <c r="E4680">
        <v>2040</v>
      </c>
      <c r="F4680">
        <v>0</v>
      </c>
      <c r="G4680">
        <v>3.5999999999999997E-2</v>
      </c>
      <c r="H4680" s="2" t="str">
        <f t="shared" si="73"/>
        <v>EG_CCGTNER</v>
      </c>
    </row>
    <row r="4681" spans="1:8" x14ac:dyDescent="0.25">
      <c r="A4681" t="s">
        <v>14</v>
      </c>
      <c r="B4681" t="s">
        <v>6</v>
      </c>
      <c r="C4681" t="s">
        <v>9</v>
      </c>
      <c r="D4681" t="s">
        <v>366</v>
      </c>
      <c r="E4681">
        <v>2041</v>
      </c>
      <c r="F4681">
        <v>0</v>
      </c>
      <c r="G4681">
        <v>3.5999999999999997E-2</v>
      </c>
      <c r="H4681" s="2" t="str">
        <f t="shared" si="73"/>
        <v>EG_CCGTNER</v>
      </c>
    </row>
    <row r="4682" spans="1:8" x14ac:dyDescent="0.25">
      <c r="A4682" t="s">
        <v>14</v>
      </c>
      <c r="B4682" t="s">
        <v>6</v>
      </c>
      <c r="C4682" t="s">
        <v>9</v>
      </c>
      <c r="D4682" t="s">
        <v>365</v>
      </c>
      <c r="E4682">
        <v>2024</v>
      </c>
      <c r="F4682">
        <v>0</v>
      </c>
      <c r="G4682">
        <v>0</v>
      </c>
      <c r="H4682" s="2" t="str">
        <f t="shared" si="73"/>
        <v>EG_CCGTNER</v>
      </c>
    </row>
    <row r="4683" spans="1:8" x14ac:dyDescent="0.25">
      <c r="A4683" t="s">
        <v>14</v>
      </c>
      <c r="B4683" t="s">
        <v>6</v>
      </c>
      <c r="C4683" t="s">
        <v>9</v>
      </c>
      <c r="D4683" t="s">
        <v>365</v>
      </c>
      <c r="E4683">
        <v>2025</v>
      </c>
      <c r="F4683">
        <v>0</v>
      </c>
      <c r="G4683">
        <v>0</v>
      </c>
      <c r="H4683" s="2" t="str">
        <f t="shared" si="73"/>
        <v>EG_CCGTNER</v>
      </c>
    </row>
    <row r="4684" spans="1:8" x14ac:dyDescent="0.25">
      <c r="A4684" t="s">
        <v>14</v>
      </c>
      <c r="B4684" t="s">
        <v>6</v>
      </c>
      <c r="C4684" t="s">
        <v>9</v>
      </c>
      <c r="D4684" t="s">
        <v>365</v>
      </c>
      <c r="E4684">
        <v>2026</v>
      </c>
      <c r="F4684">
        <v>0</v>
      </c>
      <c r="G4684">
        <v>0</v>
      </c>
      <c r="H4684" s="2" t="str">
        <f t="shared" si="73"/>
        <v>EG_CCGTNER</v>
      </c>
    </row>
    <row r="4685" spans="1:8" x14ac:dyDescent="0.25">
      <c r="A4685" t="s">
        <v>14</v>
      </c>
      <c r="B4685" t="s">
        <v>6</v>
      </c>
      <c r="C4685" t="s">
        <v>9</v>
      </c>
      <c r="D4685" t="s">
        <v>365</v>
      </c>
      <c r="E4685">
        <v>2027</v>
      </c>
      <c r="F4685">
        <v>0</v>
      </c>
      <c r="G4685">
        <v>0</v>
      </c>
      <c r="H4685" s="2" t="str">
        <f t="shared" si="73"/>
        <v>EG_CCGTNER</v>
      </c>
    </row>
    <row r="4686" spans="1:8" x14ac:dyDescent="0.25">
      <c r="A4686" t="s">
        <v>14</v>
      </c>
      <c r="B4686" t="s">
        <v>6</v>
      </c>
      <c r="C4686" t="s">
        <v>9</v>
      </c>
      <c r="D4686" t="s">
        <v>365</v>
      </c>
      <c r="E4686">
        <v>2028</v>
      </c>
      <c r="F4686">
        <v>0</v>
      </c>
      <c r="G4686">
        <v>2.8000000000000001E-2</v>
      </c>
      <c r="H4686" s="2" t="str">
        <f t="shared" si="73"/>
        <v>EG_CCGTNER</v>
      </c>
    </row>
    <row r="4687" spans="1:8" x14ac:dyDescent="0.25">
      <c r="A4687" t="s">
        <v>14</v>
      </c>
      <c r="B4687" t="s">
        <v>6</v>
      </c>
      <c r="C4687" t="s">
        <v>9</v>
      </c>
      <c r="D4687" t="s">
        <v>365</v>
      </c>
      <c r="E4687">
        <v>2029</v>
      </c>
      <c r="F4687">
        <v>0</v>
      </c>
      <c r="G4687">
        <v>2.8000000000000001E-2</v>
      </c>
      <c r="H4687" s="2" t="str">
        <f t="shared" si="73"/>
        <v>EG_CCGTNER</v>
      </c>
    </row>
    <row r="4688" spans="1:8" x14ac:dyDescent="0.25">
      <c r="A4688" t="s">
        <v>14</v>
      </c>
      <c r="B4688" t="s">
        <v>6</v>
      </c>
      <c r="C4688" t="s">
        <v>9</v>
      </c>
      <c r="D4688" t="s">
        <v>365</v>
      </c>
      <c r="E4688">
        <v>2030</v>
      </c>
      <c r="F4688">
        <v>0</v>
      </c>
      <c r="G4688">
        <v>2.8000000000000001E-2</v>
      </c>
      <c r="H4688" s="2" t="str">
        <f t="shared" si="73"/>
        <v>EG_CCGTNER</v>
      </c>
    </row>
    <row r="4689" spans="1:8" x14ac:dyDescent="0.25">
      <c r="A4689" t="s">
        <v>14</v>
      </c>
      <c r="B4689" t="s">
        <v>6</v>
      </c>
      <c r="C4689" t="s">
        <v>9</v>
      </c>
      <c r="D4689" t="s">
        <v>365</v>
      </c>
      <c r="E4689">
        <v>2031</v>
      </c>
      <c r="F4689">
        <v>0</v>
      </c>
      <c r="G4689">
        <v>2.8000000000000001E-2</v>
      </c>
      <c r="H4689" s="2" t="str">
        <f t="shared" si="73"/>
        <v>EG_CCGTNER</v>
      </c>
    </row>
    <row r="4690" spans="1:8" x14ac:dyDescent="0.25">
      <c r="A4690" t="s">
        <v>14</v>
      </c>
      <c r="B4690" t="s">
        <v>6</v>
      </c>
      <c r="C4690" t="s">
        <v>9</v>
      </c>
      <c r="D4690" t="s">
        <v>365</v>
      </c>
      <c r="E4690">
        <v>2032</v>
      </c>
      <c r="F4690">
        <v>0</v>
      </c>
      <c r="G4690">
        <v>2.8000000000000001E-2</v>
      </c>
      <c r="H4690" s="2" t="str">
        <f t="shared" si="73"/>
        <v>EG_CCGTNER</v>
      </c>
    </row>
    <row r="4691" spans="1:8" x14ac:dyDescent="0.25">
      <c r="A4691" t="s">
        <v>14</v>
      </c>
      <c r="B4691" t="s">
        <v>6</v>
      </c>
      <c r="C4691" t="s">
        <v>9</v>
      </c>
      <c r="D4691" t="s">
        <v>365</v>
      </c>
      <c r="E4691">
        <v>2033</v>
      </c>
      <c r="F4691">
        <v>0</v>
      </c>
      <c r="G4691">
        <v>2.8000000000000001E-2</v>
      </c>
      <c r="H4691" s="2" t="str">
        <f t="shared" si="73"/>
        <v>EG_CCGTNER</v>
      </c>
    </row>
    <row r="4692" spans="1:8" x14ac:dyDescent="0.25">
      <c r="A4692" t="s">
        <v>14</v>
      </c>
      <c r="B4692" t="s">
        <v>6</v>
      </c>
      <c r="C4692" t="s">
        <v>9</v>
      </c>
      <c r="D4692" t="s">
        <v>365</v>
      </c>
      <c r="E4692">
        <v>2034</v>
      </c>
      <c r="F4692">
        <v>0</v>
      </c>
      <c r="G4692">
        <v>2.8000000000000001E-2</v>
      </c>
      <c r="H4692" s="2" t="str">
        <f t="shared" si="73"/>
        <v>EG_CCGTNER</v>
      </c>
    </row>
    <row r="4693" spans="1:8" x14ac:dyDescent="0.25">
      <c r="A4693" t="s">
        <v>14</v>
      </c>
      <c r="B4693" t="s">
        <v>6</v>
      </c>
      <c r="C4693" t="s">
        <v>9</v>
      </c>
      <c r="D4693" t="s">
        <v>365</v>
      </c>
      <c r="E4693">
        <v>2035</v>
      </c>
      <c r="F4693">
        <v>0</v>
      </c>
      <c r="G4693">
        <v>2.8000000000000001E-2</v>
      </c>
      <c r="H4693" s="2" t="str">
        <f t="shared" si="73"/>
        <v>EG_CCGTNER</v>
      </c>
    </row>
    <row r="4694" spans="1:8" x14ac:dyDescent="0.25">
      <c r="A4694" t="s">
        <v>14</v>
      </c>
      <c r="B4694" t="s">
        <v>6</v>
      </c>
      <c r="C4694" t="s">
        <v>9</v>
      </c>
      <c r="D4694" t="s">
        <v>365</v>
      </c>
      <c r="E4694">
        <v>2036</v>
      </c>
      <c r="F4694">
        <v>0</v>
      </c>
      <c r="G4694">
        <v>2.8000000000000001E-2</v>
      </c>
      <c r="H4694" s="2" t="str">
        <f t="shared" si="73"/>
        <v>EG_CCGTNER</v>
      </c>
    </row>
    <row r="4695" spans="1:8" x14ac:dyDescent="0.25">
      <c r="A4695" t="s">
        <v>14</v>
      </c>
      <c r="B4695" t="s">
        <v>6</v>
      </c>
      <c r="C4695" t="s">
        <v>9</v>
      </c>
      <c r="D4695" t="s">
        <v>365</v>
      </c>
      <c r="E4695">
        <v>2037</v>
      </c>
      <c r="F4695">
        <v>0</v>
      </c>
      <c r="G4695">
        <v>2.8000000000000001E-2</v>
      </c>
      <c r="H4695" s="2" t="str">
        <f t="shared" si="73"/>
        <v>EG_CCGTNER</v>
      </c>
    </row>
    <row r="4696" spans="1:8" x14ac:dyDescent="0.25">
      <c r="A4696" t="s">
        <v>14</v>
      </c>
      <c r="B4696" t="s">
        <v>6</v>
      </c>
      <c r="C4696" t="s">
        <v>9</v>
      </c>
      <c r="D4696" t="s">
        <v>365</v>
      </c>
      <c r="E4696">
        <v>2038</v>
      </c>
      <c r="F4696">
        <v>0</v>
      </c>
      <c r="G4696">
        <v>2.8000000000000001E-2</v>
      </c>
      <c r="H4696" s="2" t="str">
        <f t="shared" si="73"/>
        <v>EG_CCGTNER</v>
      </c>
    </row>
    <row r="4697" spans="1:8" x14ac:dyDescent="0.25">
      <c r="A4697" t="s">
        <v>14</v>
      </c>
      <c r="B4697" t="s">
        <v>6</v>
      </c>
      <c r="C4697" t="s">
        <v>9</v>
      </c>
      <c r="D4697" t="s">
        <v>365</v>
      </c>
      <c r="E4697">
        <v>2039</v>
      </c>
      <c r="F4697">
        <v>0</v>
      </c>
      <c r="G4697">
        <v>2.8000000000000001E-2</v>
      </c>
      <c r="H4697" s="2" t="str">
        <f t="shared" si="73"/>
        <v>EG_CCGTNER</v>
      </c>
    </row>
    <row r="4698" spans="1:8" x14ac:dyDescent="0.25">
      <c r="A4698" t="s">
        <v>14</v>
      </c>
      <c r="B4698" t="s">
        <v>6</v>
      </c>
      <c r="C4698" t="s">
        <v>9</v>
      </c>
      <c r="D4698" t="s">
        <v>365</v>
      </c>
      <c r="E4698">
        <v>2040</v>
      </c>
      <c r="F4698">
        <v>0</v>
      </c>
      <c r="G4698">
        <v>2.8000000000000001E-2</v>
      </c>
      <c r="H4698" s="2" t="str">
        <f t="shared" si="73"/>
        <v>EG_CCGTNER</v>
      </c>
    </row>
    <row r="4699" spans="1:8" x14ac:dyDescent="0.25">
      <c r="A4699" t="s">
        <v>14</v>
      </c>
      <c r="B4699" t="s">
        <v>6</v>
      </c>
      <c r="C4699" t="s">
        <v>9</v>
      </c>
      <c r="D4699" t="s">
        <v>365</v>
      </c>
      <c r="E4699">
        <v>2041</v>
      </c>
      <c r="F4699">
        <v>0</v>
      </c>
      <c r="G4699">
        <v>2.8000000000000001E-2</v>
      </c>
      <c r="H4699" s="2" t="str">
        <f t="shared" si="73"/>
        <v>EG_CCGTNER</v>
      </c>
    </row>
    <row r="4700" spans="1:8" x14ac:dyDescent="0.25">
      <c r="A4700" t="s">
        <v>14</v>
      </c>
      <c r="B4700" t="s">
        <v>6</v>
      </c>
      <c r="C4700" t="s">
        <v>8</v>
      </c>
      <c r="D4700" t="s">
        <v>364</v>
      </c>
      <c r="E4700">
        <v>2024</v>
      </c>
      <c r="F4700">
        <v>0</v>
      </c>
      <c r="G4700">
        <v>0</v>
      </c>
      <c r="H4700" s="2" t="str">
        <f t="shared" si="73"/>
        <v>EG_CCGTSR</v>
      </c>
    </row>
    <row r="4701" spans="1:8" x14ac:dyDescent="0.25">
      <c r="A4701" t="s">
        <v>14</v>
      </c>
      <c r="B4701" t="s">
        <v>6</v>
      </c>
      <c r="C4701" t="s">
        <v>8</v>
      </c>
      <c r="D4701" t="s">
        <v>364</v>
      </c>
      <c r="E4701">
        <v>2025</v>
      </c>
      <c r="F4701">
        <v>0</v>
      </c>
      <c r="G4701">
        <v>0</v>
      </c>
      <c r="H4701" s="2" t="str">
        <f t="shared" si="73"/>
        <v>EG_CCGTSR</v>
      </c>
    </row>
    <row r="4702" spans="1:8" x14ac:dyDescent="0.25">
      <c r="A4702" t="s">
        <v>14</v>
      </c>
      <c r="B4702" t="s">
        <v>6</v>
      </c>
      <c r="C4702" t="s">
        <v>8</v>
      </c>
      <c r="D4702" t="s">
        <v>364</v>
      </c>
      <c r="E4702">
        <v>2026</v>
      </c>
      <c r="F4702">
        <v>0</v>
      </c>
      <c r="G4702">
        <v>0</v>
      </c>
      <c r="H4702" s="2" t="str">
        <f t="shared" si="73"/>
        <v>EG_CCGTSR</v>
      </c>
    </row>
    <row r="4703" spans="1:8" x14ac:dyDescent="0.25">
      <c r="A4703" t="s">
        <v>14</v>
      </c>
      <c r="B4703" t="s">
        <v>6</v>
      </c>
      <c r="C4703" t="s">
        <v>8</v>
      </c>
      <c r="D4703" t="s">
        <v>364</v>
      </c>
      <c r="E4703">
        <v>2027</v>
      </c>
      <c r="F4703">
        <v>0</v>
      </c>
      <c r="G4703">
        <v>0</v>
      </c>
      <c r="H4703" s="2" t="str">
        <f t="shared" si="73"/>
        <v>EG_CCGTSR</v>
      </c>
    </row>
    <row r="4704" spans="1:8" x14ac:dyDescent="0.25">
      <c r="A4704" t="s">
        <v>14</v>
      </c>
      <c r="B4704" t="s">
        <v>6</v>
      </c>
      <c r="C4704" t="s">
        <v>8</v>
      </c>
      <c r="D4704" t="s">
        <v>364</v>
      </c>
      <c r="E4704">
        <v>2028</v>
      </c>
      <c r="F4704">
        <v>0</v>
      </c>
      <c r="G4704">
        <v>0.14000000000000001</v>
      </c>
      <c r="H4704" s="2" t="str">
        <f t="shared" si="73"/>
        <v>EG_CCGTSR</v>
      </c>
    </row>
    <row r="4705" spans="1:8" x14ac:dyDescent="0.25">
      <c r="A4705" t="s">
        <v>14</v>
      </c>
      <c r="B4705" t="s">
        <v>6</v>
      </c>
      <c r="C4705" t="s">
        <v>8</v>
      </c>
      <c r="D4705" t="s">
        <v>364</v>
      </c>
      <c r="E4705">
        <v>2029</v>
      </c>
      <c r="F4705">
        <v>0</v>
      </c>
      <c r="G4705">
        <v>0.14000000000000001</v>
      </c>
      <c r="H4705" s="2" t="str">
        <f t="shared" si="73"/>
        <v>EG_CCGTSR</v>
      </c>
    </row>
    <row r="4706" spans="1:8" x14ac:dyDescent="0.25">
      <c r="A4706" t="s">
        <v>14</v>
      </c>
      <c r="B4706" t="s">
        <v>6</v>
      </c>
      <c r="C4706" t="s">
        <v>8</v>
      </c>
      <c r="D4706" t="s">
        <v>364</v>
      </c>
      <c r="E4706">
        <v>2030</v>
      </c>
      <c r="F4706">
        <v>0</v>
      </c>
      <c r="G4706">
        <v>0.14000000000000001</v>
      </c>
      <c r="H4706" s="2" t="str">
        <f t="shared" si="73"/>
        <v>EG_CCGTSR</v>
      </c>
    </row>
    <row r="4707" spans="1:8" x14ac:dyDescent="0.25">
      <c r="A4707" t="s">
        <v>14</v>
      </c>
      <c r="B4707" t="s">
        <v>6</v>
      </c>
      <c r="C4707" t="s">
        <v>8</v>
      </c>
      <c r="D4707" t="s">
        <v>364</v>
      </c>
      <c r="E4707">
        <v>2031</v>
      </c>
      <c r="F4707">
        <v>0</v>
      </c>
      <c r="G4707">
        <v>0.14000000000000001</v>
      </c>
      <c r="H4707" s="2" t="str">
        <f t="shared" si="73"/>
        <v>EG_CCGTSR</v>
      </c>
    </row>
    <row r="4708" spans="1:8" x14ac:dyDescent="0.25">
      <c r="A4708" t="s">
        <v>14</v>
      </c>
      <c r="B4708" t="s">
        <v>6</v>
      </c>
      <c r="C4708" t="s">
        <v>8</v>
      </c>
      <c r="D4708" t="s">
        <v>364</v>
      </c>
      <c r="E4708">
        <v>2032</v>
      </c>
      <c r="F4708">
        <v>0</v>
      </c>
      <c r="G4708">
        <v>0.14000000000000001</v>
      </c>
      <c r="H4708" s="2" t="str">
        <f t="shared" si="73"/>
        <v>EG_CCGTSR</v>
      </c>
    </row>
    <row r="4709" spans="1:8" x14ac:dyDescent="0.25">
      <c r="A4709" t="s">
        <v>14</v>
      </c>
      <c r="B4709" t="s">
        <v>6</v>
      </c>
      <c r="C4709" t="s">
        <v>8</v>
      </c>
      <c r="D4709" t="s">
        <v>364</v>
      </c>
      <c r="E4709">
        <v>2033</v>
      </c>
      <c r="F4709">
        <v>0</v>
      </c>
      <c r="G4709">
        <v>0.14000000000000001</v>
      </c>
      <c r="H4709" s="2" t="str">
        <f t="shared" si="73"/>
        <v>EG_CCGTSR</v>
      </c>
    </row>
    <row r="4710" spans="1:8" x14ac:dyDescent="0.25">
      <c r="A4710" t="s">
        <v>14</v>
      </c>
      <c r="B4710" t="s">
        <v>6</v>
      </c>
      <c r="C4710" t="s">
        <v>8</v>
      </c>
      <c r="D4710" t="s">
        <v>364</v>
      </c>
      <c r="E4710">
        <v>2034</v>
      </c>
      <c r="F4710">
        <v>0</v>
      </c>
      <c r="G4710">
        <v>0.14000000000000001</v>
      </c>
      <c r="H4710" s="2" t="str">
        <f t="shared" si="73"/>
        <v>EG_CCGTSR</v>
      </c>
    </row>
    <row r="4711" spans="1:8" x14ac:dyDescent="0.25">
      <c r="A4711" t="s">
        <v>14</v>
      </c>
      <c r="B4711" t="s">
        <v>6</v>
      </c>
      <c r="C4711" t="s">
        <v>8</v>
      </c>
      <c r="D4711" t="s">
        <v>364</v>
      </c>
      <c r="E4711">
        <v>2035</v>
      </c>
      <c r="F4711">
        <v>0</v>
      </c>
      <c r="G4711">
        <v>0.14000000000000001</v>
      </c>
      <c r="H4711" s="2" t="str">
        <f t="shared" si="73"/>
        <v>EG_CCGTSR</v>
      </c>
    </row>
    <row r="4712" spans="1:8" x14ac:dyDescent="0.25">
      <c r="A4712" t="s">
        <v>14</v>
      </c>
      <c r="B4712" t="s">
        <v>6</v>
      </c>
      <c r="C4712" t="s">
        <v>8</v>
      </c>
      <c r="D4712" t="s">
        <v>364</v>
      </c>
      <c r="E4712">
        <v>2036</v>
      </c>
      <c r="F4712">
        <v>0</v>
      </c>
      <c r="G4712">
        <v>0.14000000000000001</v>
      </c>
      <c r="H4712" s="2" t="str">
        <f t="shared" si="73"/>
        <v>EG_CCGTSR</v>
      </c>
    </row>
    <row r="4713" spans="1:8" x14ac:dyDescent="0.25">
      <c r="A4713" t="s">
        <v>14</v>
      </c>
      <c r="B4713" t="s">
        <v>6</v>
      </c>
      <c r="C4713" t="s">
        <v>8</v>
      </c>
      <c r="D4713" t="s">
        <v>364</v>
      </c>
      <c r="E4713">
        <v>2037</v>
      </c>
      <c r="F4713">
        <v>0</v>
      </c>
      <c r="G4713">
        <v>0.14000000000000001</v>
      </c>
      <c r="H4713" s="2" t="str">
        <f t="shared" si="73"/>
        <v>EG_CCGTSR</v>
      </c>
    </row>
    <row r="4714" spans="1:8" x14ac:dyDescent="0.25">
      <c r="A4714" t="s">
        <v>14</v>
      </c>
      <c r="B4714" t="s">
        <v>6</v>
      </c>
      <c r="C4714" t="s">
        <v>8</v>
      </c>
      <c r="D4714" t="s">
        <v>364</v>
      </c>
      <c r="E4714">
        <v>2038</v>
      </c>
      <c r="F4714">
        <v>0</v>
      </c>
      <c r="G4714">
        <v>0.14000000000000001</v>
      </c>
      <c r="H4714" s="2" t="str">
        <f t="shared" si="73"/>
        <v>EG_CCGTSR</v>
      </c>
    </row>
    <row r="4715" spans="1:8" x14ac:dyDescent="0.25">
      <c r="A4715" t="s">
        <v>14</v>
      </c>
      <c r="B4715" t="s">
        <v>6</v>
      </c>
      <c r="C4715" t="s">
        <v>8</v>
      </c>
      <c r="D4715" t="s">
        <v>364</v>
      </c>
      <c r="E4715">
        <v>2039</v>
      </c>
      <c r="F4715">
        <v>0</v>
      </c>
      <c r="G4715">
        <v>0.14000000000000001</v>
      </c>
      <c r="H4715" s="2" t="str">
        <f t="shared" si="73"/>
        <v>EG_CCGTSR</v>
      </c>
    </row>
    <row r="4716" spans="1:8" x14ac:dyDescent="0.25">
      <c r="A4716" t="s">
        <v>14</v>
      </c>
      <c r="B4716" t="s">
        <v>6</v>
      </c>
      <c r="C4716" t="s">
        <v>8</v>
      </c>
      <c r="D4716" t="s">
        <v>364</v>
      </c>
      <c r="E4716">
        <v>2040</v>
      </c>
      <c r="F4716">
        <v>0</v>
      </c>
      <c r="G4716">
        <v>0.14000000000000001</v>
      </c>
      <c r="H4716" s="2" t="str">
        <f t="shared" si="73"/>
        <v>EG_CCGTSR</v>
      </c>
    </row>
    <row r="4717" spans="1:8" x14ac:dyDescent="0.25">
      <c r="A4717" t="s">
        <v>14</v>
      </c>
      <c r="B4717" t="s">
        <v>6</v>
      </c>
      <c r="C4717" t="s">
        <v>8</v>
      </c>
      <c r="D4717" t="s">
        <v>364</v>
      </c>
      <c r="E4717">
        <v>2041</v>
      </c>
      <c r="F4717">
        <v>0</v>
      </c>
      <c r="G4717">
        <v>0.14000000000000001</v>
      </c>
      <c r="H4717" s="2" t="str">
        <f t="shared" si="73"/>
        <v>EG_CCGTSR</v>
      </c>
    </row>
    <row r="4718" spans="1:8" x14ac:dyDescent="0.25">
      <c r="A4718" t="s">
        <v>14</v>
      </c>
      <c r="B4718" t="s">
        <v>6</v>
      </c>
      <c r="C4718" t="s">
        <v>8</v>
      </c>
      <c r="D4718" t="s">
        <v>363</v>
      </c>
      <c r="E4718">
        <v>2024</v>
      </c>
      <c r="F4718">
        <v>0.37</v>
      </c>
      <c r="G4718">
        <v>0.37</v>
      </c>
      <c r="H4718" s="2" t="str">
        <f t="shared" si="73"/>
        <v>EG_CCGTSR</v>
      </c>
    </row>
    <row r="4719" spans="1:8" x14ac:dyDescent="0.25">
      <c r="A4719" t="s">
        <v>14</v>
      </c>
      <c r="B4719" t="s">
        <v>6</v>
      </c>
      <c r="C4719" t="s">
        <v>8</v>
      </c>
      <c r="D4719" t="s">
        <v>363</v>
      </c>
      <c r="E4719">
        <v>2025</v>
      </c>
      <c r="F4719">
        <v>0</v>
      </c>
      <c r="G4719">
        <v>0</v>
      </c>
      <c r="H4719" s="2" t="str">
        <f t="shared" si="73"/>
        <v>EG_CCGTSR</v>
      </c>
    </row>
    <row r="4720" spans="1:8" x14ac:dyDescent="0.25">
      <c r="A4720" t="s">
        <v>14</v>
      </c>
      <c r="B4720" t="s">
        <v>6</v>
      </c>
      <c r="C4720" t="s">
        <v>8</v>
      </c>
      <c r="D4720" t="s">
        <v>363</v>
      </c>
      <c r="E4720">
        <v>2026</v>
      </c>
      <c r="F4720">
        <v>0</v>
      </c>
      <c r="G4720">
        <v>0</v>
      </c>
      <c r="H4720" s="2" t="str">
        <f t="shared" si="73"/>
        <v>EG_CCGTSR</v>
      </c>
    </row>
    <row r="4721" spans="1:8" x14ac:dyDescent="0.25">
      <c r="A4721" t="s">
        <v>14</v>
      </c>
      <c r="B4721" t="s">
        <v>6</v>
      </c>
      <c r="C4721" t="s">
        <v>8</v>
      </c>
      <c r="D4721" t="s">
        <v>363</v>
      </c>
      <c r="E4721">
        <v>2027</v>
      </c>
      <c r="F4721">
        <v>0</v>
      </c>
      <c r="G4721">
        <v>0</v>
      </c>
      <c r="H4721" s="2" t="str">
        <f t="shared" si="73"/>
        <v>EG_CCGTSR</v>
      </c>
    </row>
    <row r="4722" spans="1:8" x14ac:dyDescent="0.25">
      <c r="A4722" t="s">
        <v>14</v>
      </c>
      <c r="B4722" t="s">
        <v>6</v>
      </c>
      <c r="C4722" t="s">
        <v>8</v>
      </c>
      <c r="D4722" t="s">
        <v>363</v>
      </c>
      <c r="E4722">
        <v>2028</v>
      </c>
      <c r="F4722">
        <v>0</v>
      </c>
      <c r="G4722">
        <v>5.0000000000000001E-3</v>
      </c>
      <c r="H4722" s="2" t="str">
        <f t="shared" si="73"/>
        <v>EG_CCGTSR</v>
      </c>
    </row>
    <row r="4723" spans="1:8" x14ac:dyDescent="0.25">
      <c r="A4723" t="s">
        <v>14</v>
      </c>
      <c r="B4723" t="s">
        <v>6</v>
      </c>
      <c r="C4723" t="s">
        <v>8</v>
      </c>
      <c r="D4723" t="s">
        <v>363</v>
      </c>
      <c r="E4723">
        <v>2029</v>
      </c>
      <c r="F4723">
        <v>0</v>
      </c>
      <c r="G4723">
        <v>5.0000000000000001E-3</v>
      </c>
      <c r="H4723" s="2" t="str">
        <f t="shared" si="73"/>
        <v>EG_CCGTSR</v>
      </c>
    </row>
    <row r="4724" spans="1:8" x14ac:dyDescent="0.25">
      <c r="A4724" t="s">
        <v>14</v>
      </c>
      <c r="B4724" t="s">
        <v>6</v>
      </c>
      <c r="C4724" t="s">
        <v>8</v>
      </c>
      <c r="D4724" t="s">
        <v>363</v>
      </c>
      <c r="E4724">
        <v>2030</v>
      </c>
      <c r="F4724">
        <v>0</v>
      </c>
      <c r="G4724">
        <v>5.0000000000000001E-3</v>
      </c>
      <c r="H4724" s="2" t="str">
        <f t="shared" si="73"/>
        <v>EG_CCGTSR</v>
      </c>
    </row>
    <row r="4725" spans="1:8" x14ac:dyDescent="0.25">
      <c r="A4725" t="s">
        <v>14</v>
      </c>
      <c r="B4725" t="s">
        <v>6</v>
      </c>
      <c r="C4725" t="s">
        <v>8</v>
      </c>
      <c r="D4725" t="s">
        <v>363</v>
      </c>
      <c r="E4725">
        <v>2031</v>
      </c>
      <c r="F4725">
        <v>0</v>
      </c>
      <c r="G4725">
        <v>5.0000000000000001E-3</v>
      </c>
      <c r="H4725" s="2" t="str">
        <f t="shared" si="73"/>
        <v>EG_CCGTSR</v>
      </c>
    </row>
    <row r="4726" spans="1:8" x14ac:dyDescent="0.25">
      <c r="A4726" t="s">
        <v>14</v>
      </c>
      <c r="B4726" t="s">
        <v>6</v>
      </c>
      <c r="C4726" t="s">
        <v>8</v>
      </c>
      <c r="D4726" t="s">
        <v>363</v>
      </c>
      <c r="E4726">
        <v>2032</v>
      </c>
      <c r="F4726">
        <v>0</v>
      </c>
      <c r="G4726">
        <v>5.0000000000000001E-3</v>
      </c>
      <c r="H4726" s="2" t="str">
        <f t="shared" si="73"/>
        <v>EG_CCGTSR</v>
      </c>
    </row>
    <row r="4727" spans="1:8" x14ac:dyDescent="0.25">
      <c r="A4727" t="s">
        <v>14</v>
      </c>
      <c r="B4727" t="s">
        <v>6</v>
      </c>
      <c r="C4727" t="s">
        <v>8</v>
      </c>
      <c r="D4727" t="s">
        <v>363</v>
      </c>
      <c r="E4727">
        <v>2033</v>
      </c>
      <c r="F4727">
        <v>0</v>
      </c>
      <c r="G4727">
        <v>5.0000000000000001E-3</v>
      </c>
      <c r="H4727" s="2" t="str">
        <f t="shared" si="73"/>
        <v>EG_CCGTSR</v>
      </c>
    </row>
    <row r="4728" spans="1:8" x14ac:dyDescent="0.25">
      <c r="A4728" t="s">
        <v>14</v>
      </c>
      <c r="B4728" t="s">
        <v>6</v>
      </c>
      <c r="C4728" t="s">
        <v>8</v>
      </c>
      <c r="D4728" t="s">
        <v>363</v>
      </c>
      <c r="E4728">
        <v>2034</v>
      </c>
      <c r="F4728">
        <v>0</v>
      </c>
      <c r="G4728">
        <v>5.0000000000000001E-3</v>
      </c>
      <c r="H4728" s="2" t="str">
        <f t="shared" si="73"/>
        <v>EG_CCGTSR</v>
      </c>
    </row>
    <row r="4729" spans="1:8" x14ac:dyDescent="0.25">
      <c r="A4729" t="s">
        <v>14</v>
      </c>
      <c r="B4729" t="s">
        <v>6</v>
      </c>
      <c r="C4729" t="s">
        <v>8</v>
      </c>
      <c r="D4729" t="s">
        <v>363</v>
      </c>
      <c r="E4729">
        <v>2035</v>
      </c>
      <c r="F4729">
        <v>0</v>
      </c>
      <c r="G4729">
        <v>5.0000000000000001E-3</v>
      </c>
      <c r="H4729" s="2" t="str">
        <f t="shared" si="73"/>
        <v>EG_CCGTSR</v>
      </c>
    </row>
    <row r="4730" spans="1:8" x14ac:dyDescent="0.25">
      <c r="A4730" t="s">
        <v>14</v>
      </c>
      <c r="B4730" t="s">
        <v>6</v>
      </c>
      <c r="C4730" t="s">
        <v>8</v>
      </c>
      <c r="D4730" t="s">
        <v>363</v>
      </c>
      <c r="E4730">
        <v>2036</v>
      </c>
      <c r="F4730">
        <v>0</v>
      </c>
      <c r="G4730">
        <v>5.0000000000000001E-3</v>
      </c>
      <c r="H4730" s="2" t="str">
        <f t="shared" si="73"/>
        <v>EG_CCGTSR</v>
      </c>
    </row>
    <row r="4731" spans="1:8" x14ac:dyDescent="0.25">
      <c r="A4731" t="s">
        <v>14</v>
      </c>
      <c r="B4731" t="s">
        <v>6</v>
      </c>
      <c r="C4731" t="s">
        <v>8</v>
      </c>
      <c r="D4731" t="s">
        <v>363</v>
      </c>
      <c r="E4731">
        <v>2037</v>
      </c>
      <c r="F4731">
        <v>0</v>
      </c>
      <c r="G4731">
        <v>5.0000000000000001E-3</v>
      </c>
      <c r="H4731" s="2" t="str">
        <f t="shared" si="73"/>
        <v>EG_CCGTSR</v>
      </c>
    </row>
    <row r="4732" spans="1:8" x14ac:dyDescent="0.25">
      <c r="A4732" t="s">
        <v>14</v>
      </c>
      <c r="B4732" t="s">
        <v>6</v>
      </c>
      <c r="C4732" t="s">
        <v>8</v>
      </c>
      <c r="D4732" t="s">
        <v>363</v>
      </c>
      <c r="E4732">
        <v>2038</v>
      </c>
      <c r="F4732">
        <v>0</v>
      </c>
      <c r="G4732">
        <v>5.0000000000000001E-3</v>
      </c>
      <c r="H4732" s="2" t="str">
        <f t="shared" si="73"/>
        <v>EG_CCGTSR</v>
      </c>
    </row>
    <row r="4733" spans="1:8" x14ac:dyDescent="0.25">
      <c r="A4733" t="s">
        <v>14</v>
      </c>
      <c r="B4733" t="s">
        <v>6</v>
      </c>
      <c r="C4733" t="s">
        <v>8</v>
      </c>
      <c r="D4733" t="s">
        <v>363</v>
      </c>
      <c r="E4733">
        <v>2039</v>
      </c>
      <c r="F4733">
        <v>0</v>
      </c>
      <c r="G4733">
        <v>5.0000000000000001E-3</v>
      </c>
      <c r="H4733" s="2" t="str">
        <f t="shared" si="73"/>
        <v>EG_CCGTSR</v>
      </c>
    </row>
    <row r="4734" spans="1:8" x14ac:dyDescent="0.25">
      <c r="A4734" t="s">
        <v>14</v>
      </c>
      <c r="B4734" t="s">
        <v>6</v>
      </c>
      <c r="C4734" t="s">
        <v>8</v>
      </c>
      <c r="D4734" t="s">
        <v>363</v>
      </c>
      <c r="E4734">
        <v>2040</v>
      </c>
      <c r="F4734">
        <v>0</v>
      </c>
      <c r="G4734">
        <v>5.0000000000000001E-3</v>
      </c>
      <c r="H4734" s="2" t="str">
        <f t="shared" si="73"/>
        <v>EG_CCGTSR</v>
      </c>
    </row>
    <row r="4735" spans="1:8" x14ac:dyDescent="0.25">
      <c r="A4735" t="s">
        <v>14</v>
      </c>
      <c r="B4735" t="s">
        <v>6</v>
      </c>
      <c r="C4735" t="s">
        <v>8</v>
      </c>
      <c r="D4735" t="s">
        <v>363</v>
      </c>
      <c r="E4735">
        <v>2041</v>
      </c>
      <c r="F4735">
        <v>0</v>
      </c>
      <c r="G4735">
        <v>5.0000000000000001E-3</v>
      </c>
      <c r="H4735" s="2" t="str">
        <f t="shared" si="73"/>
        <v>EG_CCGTSR</v>
      </c>
    </row>
    <row r="4736" spans="1:8" x14ac:dyDescent="0.25">
      <c r="A4736" t="s">
        <v>14</v>
      </c>
      <c r="B4736" t="s">
        <v>6</v>
      </c>
      <c r="C4736" t="s">
        <v>8</v>
      </c>
      <c r="D4736" t="s">
        <v>362</v>
      </c>
      <c r="E4736">
        <v>2024</v>
      </c>
      <c r="F4736">
        <v>0</v>
      </c>
      <c r="G4736">
        <v>0</v>
      </c>
      <c r="H4736" s="2" t="str">
        <f t="shared" si="73"/>
        <v>EG_CCGTSR</v>
      </c>
    </row>
    <row r="4737" spans="1:8" x14ac:dyDescent="0.25">
      <c r="A4737" t="s">
        <v>14</v>
      </c>
      <c r="B4737" t="s">
        <v>6</v>
      </c>
      <c r="C4737" t="s">
        <v>8</v>
      </c>
      <c r="D4737" t="s">
        <v>362</v>
      </c>
      <c r="E4737">
        <v>2025</v>
      </c>
      <c r="F4737">
        <v>0</v>
      </c>
      <c r="G4737">
        <v>0</v>
      </c>
      <c r="H4737" s="2" t="str">
        <f t="shared" si="73"/>
        <v>EG_CCGTSR</v>
      </c>
    </row>
    <row r="4738" spans="1:8" x14ac:dyDescent="0.25">
      <c r="A4738" t="s">
        <v>14</v>
      </c>
      <c r="B4738" t="s">
        <v>6</v>
      </c>
      <c r="C4738" t="s">
        <v>8</v>
      </c>
      <c r="D4738" t="s">
        <v>362</v>
      </c>
      <c r="E4738">
        <v>2026</v>
      </c>
      <c r="F4738">
        <v>0</v>
      </c>
      <c r="G4738">
        <v>0</v>
      </c>
      <c r="H4738" s="2" t="str">
        <f t="shared" si="73"/>
        <v>EG_CCGTSR</v>
      </c>
    </row>
    <row r="4739" spans="1:8" x14ac:dyDescent="0.25">
      <c r="A4739" t="s">
        <v>14</v>
      </c>
      <c r="B4739" t="s">
        <v>6</v>
      </c>
      <c r="C4739" t="s">
        <v>8</v>
      </c>
      <c r="D4739" t="s">
        <v>362</v>
      </c>
      <c r="E4739">
        <v>2027</v>
      </c>
      <c r="F4739">
        <v>0</v>
      </c>
      <c r="G4739">
        <v>0</v>
      </c>
      <c r="H4739" s="2" t="str">
        <f t="shared" ref="H4739:H4802" si="74">_xlfn.CONCAT(A4739,C4739)</f>
        <v>EG_CCGTSR</v>
      </c>
    </row>
    <row r="4740" spans="1:8" x14ac:dyDescent="0.25">
      <c r="A4740" t="s">
        <v>14</v>
      </c>
      <c r="B4740" t="s">
        <v>6</v>
      </c>
      <c r="C4740" t="s">
        <v>8</v>
      </c>
      <c r="D4740" t="s">
        <v>362</v>
      </c>
      <c r="E4740">
        <v>2028</v>
      </c>
      <c r="F4740">
        <v>0</v>
      </c>
      <c r="G4740">
        <v>2.4E-2</v>
      </c>
      <c r="H4740" s="2" t="str">
        <f t="shared" si="74"/>
        <v>EG_CCGTSR</v>
      </c>
    </row>
    <row r="4741" spans="1:8" x14ac:dyDescent="0.25">
      <c r="A4741" t="s">
        <v>14</v>
      </c>
      <c r="B4741" t="s">
        <v>6</v>
      </c>
      <c r="C4741" t="s">
        <v>8</v>
      </c>
      <c r="D4741" t="s">
        <v>362</v>
      </c>
      <c r="E4741">
        <v>2029</v>
      </c>
      <c r="F4741">
        <v>0</v>
      </c>
      <c r="G4741">
        <v>2.4E-2</v>
      </c>
      <c r="H4741" s="2" t="str">
        <f t="shared" si="74"/>
        <v>EG_CCGTSR</v>
      </c>
    </row>
    <row r="4742" spans="1:8" x14ac:dyDescent="0.25">
      <c r="A4742" t="s">
        <v>14</v>
      </c>
      <c r="B4742" t="s">
        <v>6</v>
      </c>
      <c r="C4742" t="s">
        <v>8</v>
      </c>
      <c r="D4742" t="s">
        <v>362</v>
      </c>
      <c r="E4742">
        <v>2030</v>
      </c>
      <c r="F4742">
        <v>0</v>
      </c>
      <c r="G4742">
        <v>2.4E-2</v>
      </c>
      <c r="H4742" s="2" t="str">
        <f t="shared" si="74"/>
        <v>EG_CCGTSR</v>
      </c>
    </row>
    <row r="4743" spans="1:8" x14ac:dyDescent="0.25">
      <c r="A4743" t="s">
        <v>14</v>
      </c>
      <c r="B4743" t="s">
        <v>6</v>
      </c>
      <c r="C4743" t="s">
        <v>8</v>
      </c>
      <c r="D4743" t="s">
        <v>362</v>
      </c>
      <c r="E4743">
        <v>2031</v>
      </c>
      <c r="F4743">
        <v>0</v>
      </c>
      <c r="G4743">
        <v>2.4E-2</v>
      </c>
      <c r="H4743" s="2" t="str">
        <f t="shared" si="74"/>
        <v>EG_CCGTSR</v>
      </c>
    </row>
    <row r="4744" spans="1:8" x14ac:dyDescent="0.25">
      <c r="A4744" t="s">
        <v>14</v>
      </c>
      <c r="B4744" t="s">
        <v>6</v>
      </c>
      <c r="C4744" t="s">
        <v>8</v>
      </c>
      <c r="D4744" t="s">
        <v>362</v>
      </c>
      <c r="E4744">
        <v>2032</v>
      </c>
      <c r="F4744">
        <v>0</v>
      </c>
      <c r="G4744">
        <v>2.4E-2</v>
      </c>
      <c r="H4744" s="2" t="str">
        <f t="shared" si="74"/>
        <v>EG_CCGTSR</v>
      </c>
    </row>
    <row r="4745" spans="1:8" x14ac:dyDescent="0.25">
      <c r="A4745" t="s">
        <v>14</v>
      </c>
      <c r="B4745" t="s">
        <v>6</v>
      </c>
      <c r="C4745" t="s">
        <v>8</v>
      </c>
      <c r="D4745" t="s">
        <v>362</v>
      </c>
      <c r="E4745">
        <v>2033</v>
      </c>
      <c r="F4745">
        <v>0</v>
      </c>
      <c r="G4745">
        <v>2.4E-2</v>
      </c>
      <c r="H4745" s="2" t="str">
        <f t="shared" si="74"/>
        <v>EG_CCGTSR</v>
      </c>
    </row>
    <row r="4746" spans="1:8" x14ac:dyDescent="0.25">
      <c r="A4746" t="s">
        <v>14</v>
      </c>
      <c r="B4746" t="s">
        <v>6</v>
      </c>
      <c r="C4746" t="s">
        <v>8</v>
      </c>
      <c r="D4746" t="s">
        <v>362</v>
      </c>
      <c r="E4746">
        <v>2034</v>
      </c>
      <c r="F4746">
        <v>0</v>
      </c>
      <c r="G4746">
        <v>2.4E-2</v>
      </c>
      <c r="H4746" s="2" t="str">
        <f t="shared" si="74"/>
        <v>EG_CCGTSR</v>
      </c>
    </row>
    <row r="4747" spans="1:8" x14ac:dyDescent="0.25">
      <c r="A4747" t="s">
        <v>14</v>
      </c>
      <c r="B4747" t="s">
        <v>6</v>
      </c>
      <c r="C4747" t="s">
        <v>8</v>
      </c>
      <c r="D4747" t="s">
        <v>362</v>
      </c>
      <c r="E4747">
        <v>2035</v>
      </c>
      <c r="F4747">
        <v>0</v>
      </c>
      <c r="G4747">
        <v>2.4E-2</v>
      </c>
      <c r="H4747" s="2" t="str">
        <f t="shared" si="74"/>
        <v>EG_CCGTSR</v>
      </c>
    </row>
    <row r="4748" spans="1:8" x14ac:dyDescent="0.25">
      <c r="A4748" t="s">
        <v>14</v>
      </c>
      <c r="B4748" t="s">
        <v>6</v>
      </c>
      <c r="C4748" t="s">
        <v>8</v>
      </c>
      <c r="D4748" t="s">
        <v>362</v>
      </c>
      <c r="E4748">
        <v>2036</v>
      </c>
      <c r="F4748">
        <v>0</v>
      </c>
      <c r="G4748">
        <v>2.4E-2</v>
      </c>
      <c r="H4748" s="2" t="str">
        <f t="shared" si="74"/>
        <v>EG_CCGTSR</v>
      </c>
    </row>
    <row r="4749" spans="1:8" x14ac:dyDescent="0.25">
      <c r="A4749" t="s">
        <v>14</v>
      </c>
      <c r="B4749" t="s">
        <v>6</v>
      </c>
      <c r="C4749" t="s">
        <v>8</v>
      </c>
      <c r="D4749" t="s">
        <v>362</v>
      </c>
      <c r="E4749">
        <v>2037</v>
      </c>
      <c r="F4749">
        <v>0</v>
      </c>
      <c r="G4749">
        <v>2.4E-2</v>
      </c>
      <c r="H4749" s="2" t="str">
        <f t="shared" si="74"/>
        <v>EG_CCGTSR</v>
      </c>
    </row>
    <row r="4750" spans="1:8" x14ac:dyDescent="0.25">
      <c r="A4750" t="s">
        <v>14</v>
      </c>
      <c r="B4750" t="s">
        <v>6</v>
      </c>
      <c r="C4750" t="s">
        <v>8</v>
      </c>
      <c r="D4750" t="s">
        <v>362</v>
      </c>
      <c r="E4750">
        <v>2038</v>
      </c>
      <c r="F4750">
        <v>0</v>
      </c>
      <c r="G4750">
        <v>2.4E-2</v>
      </c>
      <c r="H4750" s="2" t="str">
        <f t="shared" si="74"/>
        <v>EG_CCGTSR</v>
      </c>
    </row>
    <row r="4751" spans="1:8" x14ac:dyDescent="0.25">
      <c r="A4751" t="s">
        <v>14</v>
      </c>
      <c r="B4751" t="s">
        <v>6</v>
      </c>
      <c r="C4751" t="s">
        <v>8</v>
      </c>
      <c r="D4751" t="s">
        <v>362</v>
      </c>
      <c r="E4751">
        <v>2039</v>
      </c>
      <c r="F4751">
        <v>0</v>
      </c>
      <c r="G4751">
        <v>2.4E-2</v>
      </c>
      <c r="H4751" s="2" t="str">
        <f t="shared" si="74"/>
        <v>EG_CCGTSR</v>
      </c>
    </row>
    <row r="4752" spans="1:8" x14ac:dyDescent="0.25">
      <c r="A4752" t="s">
        <v>14</v>
      </c>
      <c r="B4752" t="s">
        <v>6</v>
      </c>
      <c r="C4752" t="s">
        <v>8</v>
      </c>
      <c r="D4752" t="s">
        <v>362</v>
      </c>
      <c r="E4752">
        <v>2040</v>
      </c>
      <c r="F4752">
        <v>0</v>
      </c>
      <c r="G4752">
        <v>2.4E-2</v>
      </c>
      <c r="H4752" s="2" t="str">
        <f t="shared" si="74"/>
        <v>EG_CCGTSR</v>
      </c>
    </row>
    <row r="4753" spans="1:8" x14ac:dyDescent="0.25">
      <c r="A4753" t="s">
        <v>14</v>
      </c>
      <c r="B4753" t="s">
        <v>6</v>
      </c>
      <c r="C4753" t="s">
        <v>8</v>
      </c>
      <c r="D4753" t="s">
        <v>362</v>
      </c>
      <c r="E4753">
        <v>2041</v>
      </c>
      <c r="F4753">
        <v>0</v>
      </c>
      <c r="G4753">
        <v>2.4E-2</v>
      </c>
      <c r="H4753" s="2" t="str">
        <f t="shared" si="74"/>
        <v>EG_CCGTSR</v>
      </c>
    </row>
    <row r="4754" spans="1:8" x14ac:dyDescent="0.25">
      <c r="A4754" t="s">
        <v>14</v>
      </c>
      <c r="B4754" t="s">
        <v>6</v>
      </c>
      <c r="C4754" t="s">
        <v>8</v>
      </c>
      <c r="D4754" t="s">
        <v>361</v>
      </c>
      <c r="E4754">
        <v>2024</v>
      </c>
      <c r="F4754">
        <v>0</v>
      </c>
      <c r="G4754">
        <v>0</v>
      </c>
      <c r="H4754" s="2" t="str">
        <f t="shared" si="74"/>
        <v>EG_CCGTSR</v>
      </c>
    </row>
    <row r="4755" spans="1:8" x14ac:dyDescent="0.25">
      <c r="A4755" t="s">
        <v>14</v>
      </c>
      <c r="B4755" t="s">
        <v>6</v>
      </c>
      <c r="C4755" t="s">
        <v>8</v>
      </c>
      <c r="D4755" t="s">
        <v>361</v>
      </c>
      <c r="E4755">
        <v>2025</v>
      </c>
      <c r="F4755">
        <v>0</v>
      </c>
      <c r="G4755">
        <v>0</v>
      </c>
      <c r="H4755" s="2" t="str">
        <f t="shared" si="74"/>
        <v>EG_CCGTSR</v>
      </c>
    </row>
    <row r="4756" spans="1:8" x14ac:dyDescent="0.25">
      <c r="A4756" t="s">
        <v>14</v>
      </c>
      <c r="B4756" t="s">
        <v>6</v>
      </c>
      <c r="C4756" t="s">
        <v>8</v>
      </c>
      <c r="D4756" t="s">
        <v>361</v>
      </c>
      <c r="E4756">
        <v>2026</v>
      </c>
      <c r="F4756">
        <v>0</v>
      </c>
      <c r="G4756">
        <v>0</v>
      </c>
      <c r="H4756" s="2" t="str">
        <f t="shared" si="74"/>
        <v>EG_CCGTSR</v>
      </c>
    </row>
    <row r="4757" spans="1:8" x14ac:dyDescent="0.25">
      <c r="A4757" t="s">
        <v>14</v>
      </c>
      <c r="B4757" t="s">
        <v>6</v>
      </c>
      <c r="C4757" t="s">
        <v>8</v>
      </c>
      <c r="D4757" t="s">
        <v>361</v>
      </c>
      <c r="E4757">
        <v>2027</v>
      </c>
      <c r="F4757">
        <v>0</v>
      </c>
      <c r="G4757">
        <v>0</v>
      </c>
      <c r="H4757" s="2" t="str">
        <f t="shared" si="74"/>
        <v>EG_CCGTSR</v>
      </c>
    </row>
    <row r="4758" spans="1:8" x14ac:dyDescent="0.25">
      <c r="A4758" t="s">
        <v>14</v>
      </c>
      <c r="B4758" t="s">
        <v>6</v>
      </c>
      <c r="C4758" t="s">
        <v>8</v>
      </c>
      <c r="D4758" t="s">
        <v>361</v>
      </c>
      <c r="E4758">
        <v>2028</v>
      </c>
      <c r="F4758">
        <v>0</v>
      </c>
      <c r="G4758">
        <v>0.05</v>
      </c>
      <c r="H4758" s="2" t="str">
        <f t="shared" si="74"/>
        <v>EG_CCGTSR</v>
      </c>
    </row>
    <row r="4759" spans="1:8" x14ac:dyDescent="0.25">
      <c r="A4759" t="s">
        <v>14</v>
      </c>
      <c r="B4759" t="s">
        <v>6</v>
      </c>
      <c r="C4759" t="s">
        <v>8</v>
      </c>
      <c r="D4759" t="s">
        <v>361</v>
      </c>
      <c r="E4759">
        <v>2029</v>
      </c>
      <c r="F4759">
        <v>0</v>
      </c>
      <c r="G4759">
        <v>0.05</v>
      </c>
      <c r="H4759" s="2" t="str">
        <f t="shared" si="74"/>
        <v>EG_CCGTSR</v>
      </c>
    </row>
    <row r="4760" spans="1:8" x14ac:dyDescent="0.25">
      <c r="A4760" t="s">
        <v>14</v>
      </c>
      <c r="B4760" t="s">
        <v>6</v>
      </c>
      <c r="C4760" t="s">
        <v>8</v>
      </c>
      <c r="D4760" t="s">
        <v>361</v>
      </c>
      <c r="E4760">
        <v>2030</v>
      </c>
      <c r="F4760">
        <v>0</v>
      </c>
      <c r="G4760">
        <v>0.05</v>
      </c>
      <c r="H4760" s="2" t="str">
        <f t="shared" si="74"/>
        <v>EG_CCGTSR</v>
      </c>
    </row>
    <row r="4761" spans="1:8" x14ac:dyDescent="0.25">
      <c r="A4761" t="s">
        <v>14</v>
      </c>
      <c r="B4761" t="s">
        <v>6</v>
      </c>
      <c r="C4761" t="s">
        <v>8</v>
      </c>
      <c r="D4761" t="s">
        <v>361</v>
      </c>
      <c r="E4761">
        <v>2031</v>
      </c>
      <c r="F4761">
        <v>0</v>
      </c>
      <c r="G4761">
        <v>0.05</v>
      </c>
      <c r="H4761" s="2" t="str">
        <f t="shared" si="74"/>
        <v>EG_CCGTSR</v>
      </c>
    </row>
    <row r="4762" spans="1:8" x14ac:dyDescent="0.25">
      <c r="A4762" t="s">
        <v>14</v>
      </c>
      <c r="B4762" t="s">
        <v>6</v>
      </c>
      <c r="C4762" t="s">
        <v>8</v>
      </c>
      <c r="D4762" t="s">
        <v>361</v>
      </c>
      <c r="E4762">
        <v>2032</v>
      </c>
      <c r="F4762">
        <v>0</v>
      </c>
      <c r="G4762">
        <v>0.05</v>
      </c>
      <c r="H4762" s="2" t="str">
        <f t="shared" si="74"/>
        <v>EG_CCGTSR</v>
      </c>
    </row>
    <row r="4763" spans="1:8" x14ac:dyDescent="0.25">
      <c r="A4763" t="s">
        <v>14</v>
      </c>
      <c r="B4763" t="s">
        <v>6</v>
      </c>
      <c r="C4763" t="s">
        <v>8</v>
      </c>
      <c r="D4763" t="s">
        <v>361</v>
      </c>
      <c r="E4763">
        <v>2033</v>
      </c>
      <c r="F4763">
        <v>0</v>
      </c>
      <c r="G4763">
        <v>0.05</v>
      </c>
      <c r="H4763" s="2" t="str">
        <f t="shared" si="74"/>
        <v>EG_CCGTSR</v>
      </c>
    </row>
    <row r="4764" spans="1:8" x14ac:dyDescent="0.25">
      <c r="A4764" t="s">
        <v>14</v>
      </c>
      <c r="B4764" t="s">
        <v>6</v>
      </c>
      <c r="C4764" t="s">
        <v>8</v>
      </c>
      <c r="D4764" t="s">
        <v>361</v>
      </c>
      <c r="E4764">
        <v>2034</v>
      </c>
      <c r="F4764">
        <v>0</v>
      </c>
      <c r="G4764">
        <v>0.05</v>
      </c>
      <c r="H4764" s="2" t="str">
        <f t="shared" si="74"/>
        <v>EG_CCGTSR</v>
      </c>
    </row>
    <row r="4765" spans="1:8" x14ac:dyDescent="0.25">
      <c r="A4765" t="s">
        <v>14</v>
      </c>
      <c r="B4765" t="s">
        <v>6</v>
      </c>
      <c r="C4765" t="s">
        <v>8</v>
      </c>
      <c r="D4765" t="s">
        <v>361</v>
      </c>
      <c r="E4765">
        <v>2035</v>
      </c>
      <c r="F4765">
        <v>0</v>
      </c>
      <c r="G4765">
        <v>0.05</v>
      </c>
      <c r="H4765" s="2" t="str">
        <f t="shared" si="74"/>
        <v>EG_CCGTSR</v>
      </c>
    </row>
    <row r="4766" spans="1:8" x14ac:dyDescent="0.25">
      <c r="A4766" t="s">
        <v>14</v>
      </c>
      <c r="B4766" t="s">
        <v>6</v>
      </c>
      <c r="C4766" t="s">
        <v>8</v>
      </c>
      <c r="D4766" t="s">
        <v>361</v>
      </c>
      <c r="E4766">
        <v>2036</v>
      </c>
      <c r="F4766">
        <v>0</v>
      </c>
      <c r="G4766">
        <v>0.05</v>
      </c>
      <c r="H4766" s="2" t="str">
        <f t="shared" si="74"/>
        <v>EG_CCGTSR</v>
      </c>
    </row>
    <row r="4767" spans="1:8" x14ac:dyDescent="0.25">
      <c r="A4767" t="s">
        <v>14</v>
      </c>
      <c r="B4767" t="s">
        <v>6</v>
      </c>
      <c r="C4767" t="s">
        <v>8</v>
      </c>
      <c r="D4767" t="s">
        <v>361</v>
      </c>
      <c r="E4767">
        <v>2037</v>
      </c>
      <c r="F4767">
        <v>0</v>
      </c>
      <c r="G4767">
        <v>0.05</v>
      </c>
      <c r="H4767" s="2" t="str">
        <f t="shared" si="74"/>
        <v>EG_CCGTSR</v>
      </c>
    </row>
    <row r="4768" spans="1:8" x14ac:dyDescent="0.25">
      <c r="A4768" t="s">
        <v>14</v>
      </c>
      <c r="B4768" t="s">
        <v>6</v>
      </c>
      <c r="C4768" t="s">
        <v>8</v>
      </c>
      <c r="D4768" t="s">
        <v>361</v>
      </c>
      <c r="E4768">
        <v>2038</v>
      </c>
      <c r="F4768">
        <v>0</v>
      </c>
      <c r="G4768">
        <v>0.05</v>
      </c>
      <c r="H4768" s="2" t="str">
        <f t="shared" si="74"/>
        <v>EG_CCGTSR</v>
      </c>
    </row>
    <row r="4769" spans="1:8" x14ac:dyDescent="0.25">
      <c r="A4769" t="s">
        <v>14</v>
      </c>
      <c r="B4769" t="s">
        <v>6</v>
      </c>
      <c r="C4769" t="s">
        <v>8</v>
      </c>
      <c r="D4769" t="s">
        <v>361</v>
      </c>
      <c r="E4769">
        <v>2039</v>
      </c>
      <c r="F4769">
        <v>0</v>
      </c>
      <c r="G4769">
        <v>0.05</v>
      </c>
      <c r="H4769" s="2" t="str">
        <f t="shared" si="74"/>
        <v>EG_CCGTSR</v>
      </c>
    </row>
    <row r="4770" spans="1:8" x14ac:dyDescent="0.25">
      <c r="A4770" t="s">
        <v>14</v>
      </c>
      <c r="B4770" t="s">
        <v>6</v>
      </c>
      <c r="C4770" t="s">
        <v>8</v>
      </c>
      <c r="D4770" t="s">
        <v>361</v>
      </c>
      <c r="E4770">
        <v>2040</v>
      </c>
      <c r="F4770">
        <v>0</v>
      </c>
      <c r="G4770">
        <v>0.05</v>
      </c>
      <c r="H4770" s="2" t="str">
        <f t="shared" si="74"/>
        <v>EG_CCGTSR</v>
      </c>
    </row>
    <row r="4771" spans="1:8" x14ac:dyDescent="0.25">
      <c r="A4771" t="s">
        <v>14</v>
      </c>
      <c r="B4771" t="s">
        <v>6</v>
      </c>
      <c r="C4771" t="s">
        <v>8</v>
      </c>
      <c r="D4771" t="s">
        <v>361</v>
      </c>
      <c r="E4771">
        <v>2041</v>
      </c>
      <c r="F4771">
        <v>0</v>
      </c>
      <c r="G4771">
        <v>0.05</v>
      </c>
      <c r="H4771" s="2" t="str">
        <f t="shared" si="74"/>
        <v>EG_CCGTSR</v>
      </c>
    </row>
    <row r="4772" spans="1:8" x14ac:dyDescent="0.25">
      <c r="A4772" t="s">
        <v>14</v>
      </c>
      <c r="B4772" t="s">
        <v>6</v>
      </c>
      <c r="C4772" t="s">
        <v>8</v>
      </c>
      <c r="D4772" t="s">
        <v>360</v>
      </c>
      <c r="E4772">
        <v>2024</v>
      </c>
      <c r="F4772">
        <v>0</v>
      </c>
      <c r="G4772">
        <v>0</v>
      </c>
      <c r="H4772" s="2" t="str">
        <f t="shared" si="74"/>
        <v>EG_CCGTSR</v>
      </c>
    </row>
    <row r="4773" spans="1:8" x14ac:dyDescent="0.25">
      <c r="A4773" t="s">
        <v>14</v>
      </c>
      <c r="B4773" t="s">
        <v>6</v>
      </c>
      <c r="C4773" t="s">
        <v>8</v>
      </c>
      <c r="D4773" t="s">
        <v>360</v>
      </c>
      <c r="E4773">
        <v>2025</v>
      </c>
      <c r="F4773">
        <v>0</v>
      </c>
      <c r="G4773">
        <v>0</v>
      </c>
      <c r="H4773" s="2" t="str">
        <f t="shared" si="74"/>
        <v>EG_CCGTSR</v>
      </c>
    </row>
    <row r="4774" spans="1:8" x14ac:dyDescent="0.25">
      <c r="A4774" t="s">
        <v>14</v>
      </c>
      <c r="B4774" t="s">
        <v>6</v>
      </c>
      <c r="C4774" t="s">
        <v>8</v>
      </c>
      <c r="D4774" t="s">
        <v>360</v>
      </c>
      <c r="E4774">
        <v>2026</v>
      </c>
      <c r="F4774">
        <v>0</v>
      </c>
      <c r="G4774">
        <v>0</v>
      </c>
      <c r="H4774" s="2" t="str">
        <f t="shared" si="74"/>
        <v>EG_CCGTSR</v>
      </c>
    </row>
    <row r="4775" spans="1:8" x14ac:dyDescent="0.25">
      <c r="A4775" t="s">
        <v>14</v>
      </c>
      <c r="B4775" t="s">
        <v>6</v>
      </c>
      <c r="C4775" t="s">
        <v>8</v>
      </c>
      <c r="D4775" t="s">
        <v>360</v>
      </c>
      <c r="E4775">
        <v>2027</v>
      </c>
      <c r="F4775">
        <v>0</v>
      </c>
      <c r="G4775">
        <v>0</v>
      </c>
      <c r="H4775" s="2" t="str">
        <f t="shared" si="74"/>
        <v>EG_CCGTSR</v>
      </c>
    </row>
    <row r="4776" spans="1:8" x14ac:dyDescent="0.25">
      <c r="A4776" t="s">
        <v>14</v>
      </c>
      <c r="B4776" t="s">
        <v>6</v>
      </c>
      <c r="C4776" t="s">
        <v>8</v>
      </c>
      <c r="D4776" t="s">
        <v>360</v>
      </c>
      <c r="E4776">
        <v>2028</v>
      </c>
      <c r="F4776">
        <v>0</v>
      </c>
      <c r="G4776">
        <v>2.7E-2</v>
      </c>
      <c r="H4776" s="2" t="str">
        <f t="shared" si="74"/>
        <v>EG_CCGTSR</v>
      </c>
    </row>
    <row r="4777" spans="1:8" x14ac:dyDescent="0.25">
      <c r="A4777" t="s">
        <v>14</v>
      </c>
      <c r="B4777" t="s">
        <v>6</v>
      </c>
      <c r="C4777" t="s">
        <v>8</v>
      </c>
      <c r="D4777" t="s">
        <v>360</v>
      </c>
      <c r="E4777">
        <v>2029</v>
      </c>
      <c r="F4777">
        <v>0</v>
      </c>
      <c r="G4777">
        <v>2.7E-2</v>
      </c>
      <c r="H4777" s="2" t="str">
        <f t="shared" si="74"/>
        <v>EG_CCGTSR</v>
      </c>
    </row>
    <row r="4778" spans="1:8" x14ac:dyDescent="0.25">
      <c r="A4778" t="s">
        <v>14</v>
      </c>
      <c r="B4778" t="s">
        <v>6</v>
      </c>
      <c r="C4778" t="s">
        <v>8</v>
      </c>
      <c r="D4778" t="s">
        <v>360</v>
      </c>
      <c r="E4778">
        <v>2030</v>
      </c>
      <c r="F4778">
        <v>0</v>
      </c>
      <c r="G4778">
        <v>2.7E-2</v>
      </c>
      <c r="H4778" s="2" t="str">
        <f t="shared" si="74"/>
        <v>EG_CCGTSR</v>
      </c>
    </row>
    <row r="4779" spans="1:8" x14ac:dyDescent="0.25">
      <c r="A4779" t="s">
        <v>14</v>
      </c>
      <c r="B4779" t="s">
        <v>6</v>
      </c>
      <c r="C4779" t="s">
        <v>8</v>
      </c>
      <c r="D4779" t="s">
        <v>360</v>
      </c>
      <c r="E4779">
        <v>2031</v>
      </c>
      <c r="F4779">
        <v>0</v>
      </c>
      <c r="G4779">
        <v>2.7E-2</v>
      </c>
      <c r="H4779" s="2" t="str">
        <f t="shared" si="74"/>
        <v>EG_CCGTSR</v>
      </c>
    </row>
    <row r="4780" spans="1:8" x14ac:dyDescent="0.25">
      <c r="A4780" t="s">
        <v>14</v>
      </c>
      <c r="B4780" t="s">
        <v>6</v>
      </c>
      <c r="C4780" t="s">
        <v>8</v>
      </c>
      <c r="D4780" t="s">
        <v>360</v>
      </c>
      <c r="E4780">
        <v>2032</v>
      </c>
      <c r="F4780">
        <v>0</v>
      </c>
      <c r="G4780">
        <v>2.7E-2</v>
      </c>
      <c r="H4780" s="2" t="str">
        <f t="shared" si="74"/>
        <v>EG_CCGTSR</v>
      </c>
    </row>
    <row r="4781" spans="1:8" x14ac:dyDescent="0.25">
      <c r="A4781" t="s">
        <v>14</v>
      </c>
      <c r="B4781" t="s">
        <v>6</v>
      </c>
      <c r="C4781" t="s">
        <v>8</v>
      </c>
      <c r="D4781" t="s">
        <v>360</v>
      </c>
      <c r="E4781">
        <v>2033</v>
      </c>
      <c r="F4781">
        <v>0</v>
      </c>
      <c r="G4781">
        <v>2.7E-2</v>
      </c>
      <c r="H4781" s="2" t="str">
        <f t="shared" si="74"/>
        <v>EG_CCGTSR</v>
      </c>
    </row>
    <row r="4782" spans="1:8" x14ac:dyDescent="0.25">
      <c r="A4782" t="s">
        <v>14</v>
      </c>
      <c r="B4782" t="s">
        <v>6</v>
      </c>
      <c r="C4782" t="s">
        <v>8</v>
      </c>
      <c r="D4782" t="s">
        <v>360</v>
      </c>
      <c r="E4782">
        <v>2034</v>
      </c>
      <c r="F4782">
        <v>0</v>
      </c>
      <c r="G4782">
        <v>2.7E-2</v>
      </c>
      <c r="H4782" s="2" t="str">
        <f t="shared" si="74"/>
        <v>EG_CCGTSR</v>
      </c>
    </row>
    <row r="4783" spans="1:8" x14ac:dyDescent="0.25">
      <c r="A4783" t="s">
        <v>14</v>
      </c>
      <c r="B4783" t="s">
        <v>6</v>
      </c>
      <c r="C4783" t="s">
        <v>8</v>
      </c>
      <c r="D4783" t="s">
        <v>360</v>
      </c>
      <c r="E4783">
        <v>2035</v>
      </c>
      <c r="F4783">
        <v>0</v>
      </c>
      <c r="G4783">
        <v>2.7E-2</v>
      </c>
      <c r="H4783" s="2" t="str">
        <f t="shared" si="74"/>
        <v>EG_CCGTSR</v>
      </c>
    </row>
    <row r="4784" spans="1:8" x14ac:dyDescent="0.25">
      <c r="A4784" t="s">
        <v>14</v>
      </c>
      <c r="B4784" t="s">
        <v>6</v>
      </c>
      <c r="C4784" t="s">
        <v>8</v>
      </c>
      <c r="D4784" t="s">
        <v>360</v>
      </c>
      <c r="E4784">
        <v>2036</v>
      </c>
      <c r="F4784">
        <v>0</v>
      </c>
      <c r="G4784">
        <v>2.7E-2</v>
      </c>
      <c r="H4784" s="2" t="str">
        <f t="shared" si="74"/>
        <v>EG_CCGTSR</v>
      </c>
    </row>
    <row r="4785" spans="1:8" x14ac:dyDescent="0.25">
      <c r="A4785" t="s">
        <v>14</v>
      </c>
      <c r="B4785" t="s">
        <v>6</v>
      </c>
      <c r="C4785" t="s">
        <v>8</v>
      </c>
      <c r="D4785" t="s">
        <v>360</v>
      </c>
      <c r="E4785">
        <v>2037</v>
      </c>
      <c r="F4785">
        <v>0</v>
      </c>
      <c r="G4785">
        <v>2.7E-2</v>
      </c>
      <c r="H4785" s="2" t="str">
        <f t="shared" si="74"/>
        <v>EG_CCGTSR</v>
      </c>
    </row>
    <row r="4786" spans="1:8" x14ac:dyDescent="0.25">
      <c r="A4786" t="s">
        <v>14</v>
      </c>
      <c r="B4786" t="s">
        <v>6</v>
      </c>
      <c r="C4786" t="s">
        <v>8</v>
      </c>
      <c r="D4786" t="s">
        <v>360</v>
      </c>
      <c r="E4786">
        <v>2038</v>
      </c>
      <c r="F4786">
        <v>0</v>
      </c>
      <c r="G4786">
        <v>2.7E-2</v>
      </c>
      <c r="H4786" s="2" t="str">
        <f t="shared" si="74"/>
        <v>EG_CCGTSR</v>
      </c>
    </row>
    <row r="4787" spans="1:8" x14ac:dyDescent="0.25">
      <c r="A4787" t="s">
        <v>14</v>
      </c>
      <c r="B4787" t="s">
        <v>6</v>
      </c>
      <c r="C4787" t="s">
        <v>8</v>
      </c>
      <c r="D4787" t="s">
        <v>360</v>
      </c>
      <c r="E4787">
        <v>2039</v>
      </c>
      <c r="F4787">
        <v>0</v>
      </c>
      <c r="G4787">
        <v>2.7E-2</v>
      </c>
      <c r="H4787" s="2" t="str">
        <f t="shared" si="74"/>
        <v>EG_CCGTSR</v>
      </c>
    </row>
    <row r="4788" spans="1:8" x14ac:dyDescent="0.25">
      <c r="A4788" t="s">
        <v>14</v>
      </c>
      <c r="B4788" t="s">
        <v>6</v>
      </c>
      <c r="C4788" t="s">
        <v>8</v>
      </c>
      <c r="D4788" t="s">
        <v>360</v>
      </c>
      <c r="E4788">
        <v>2040</v>
      </c>
      <c r="F4788">
        <v>0</v>
      </c>
      <c r="G4788">
        <v>2.7E-2</v>
      </c>
      <c r="H4788" s="2" t="str">
        <f t="shared" si="74"/>
        <v>EG_CCGTSR</v>
      </c>
    </row>
    <row r="4789" spans="1:8" x14ac:dyDescent="0.25">
      <c r="A4789" t="s">
        <v>14</v>
      </c>
      <c r="B4789" t="s">
        <v>6</v>
      </c>
      <c r="C4789" t="s">
        <v>8</v>
      </c>
      <c r="D4789" t="s">
        <v>360</v>
      </c>
      <c r="E4789">
        <v>2041</v>
      </c>
      <c r="F4789">
        <v>0</v>
      </c>
      <c r="G4789">
        <v>2.7E-2</v>
      </c>
      <c r="H4789" s="2" t="str">
        <f t="shared" si="74"/>
        <v>EG_CCGTSR</v>
      </c>
    </row>
    <row r="4790" spans="1:8" x14ac:dyDescent="0.25">
      <c r="A4790" t="s">
        <v>14</v>
      </c>
      <c r="B4790" t="s">
        <v>6</v>
      </c>
      <c r="C4790" t="s">
        <v>12</v>
      </c>
      <c r="D4790" t="s">
        <v>359</v>
      </c>
      <c r="E4790">
        <v>2024</v>
      </c>
      <c r="F4790">
        <v>0</v>
      </c>
      <c r="G4790">
        <v>0</v>
      </c>
      <c r="H4790" s="2" t="str">
        <f t="shared" si="74"/>
        <v>EG_CCGTNR</v>
      </c>
    </row>
    <row r="4791" spans="1:8" x14ac:dyDescent="0.25">
      <c r="A4791" t="s">
        <v>14</v>
      </c>
      <c r="B4791" t="s">
        <v>6</v>
      </c>
      <c r="C4791" t="s">
        <v>12</v>
      </c>
      <c r="D4791" t="s">
        <v>359</v>
      </c>
      <c r="E4791">
        <v>2025</v>
      </c>
      <c r="F4791">
        <v>0</v>
      </c>
      <c r="G4791">
        <v>0</v>
      </c>
      <c r="H4791" s="2" t="str">
        <f t="shared" si="74"/>
        <v>EG_CCGTNR</v>
      </c>
    </row>
    <row r="4792" spans="1:8" x14ac:dyDescent="0.25">
      <c r="A4792" t="s">
        <v>14</v>
      </c>
      <c r="B4792" t="s">
        <v>6</v>
      </c>
      <c r="C4792" t="s">
        <v>12</v>
      </c>
      <c r="D4792" t="s">
        <v>359</v>
      </c>
      <c r="E4792">
        <v>2026</v>
      </c>
      <c r="F4792">
        <v>0</v>
      </c>
      <c r="G4792">
        <v>0</v>
      </c>
      <c r="H4792" s="2" t="str">
        <f t="shared" si="74"/>
        <v>EG_CCGTNR</v>
      </c>
    </row>
    <row r="4793" spans="1:8" x14ac:dyDescent="0.25">
      <c r="A4793" t="s">
        <v>14</v>
      </c>
      <c r="B4793" t="s">
        <v>6</v>
      </c>
      <c r="C4793" t="s">
        <v>12</v>
      </c>
      <c r="D4793" t="s">
        <v>359</v>
      </c>
      <c r="E4793">
        <v>2027</v>
      </c>
      <c r="F4793">
        <v>0</v>
      </c>
      <c r="G4793">
        <v>0</v>
      </c>
      <c r="H4793" s="2" t="str">
        <f t="shared" si="74"/>
        <v>EG_CCGTNR</v>
      </c>
    </row>
    <row r="4794" spans="1:8" x14ac:dyDescent="0.25">
      <c r="A4794" t="s">
        <v>14</v>
      </c>
      <c r="B4794" t="s">
        <v>6</v>
      </c>
      <c r="C4794" t="s">
        <v>12</v>
      </c>
      <c r="D4794" t="s">
        <v>359</v>
      </c>
      <c r="E4794">
        <v>2028</v>
      </c>
      <c r="F4794">
        <v>0</v>
      </c>
      <c r="G4794">
        <v>6.9000000000000006E-2</v>
      </c>
      <c r="H4794" s="2" t="str">
        <f t="shared" si="74"/>
        <v>EG_CCGTNR</v>
      </c>
    </row>
    <row r="4795" spans="1:8" x14ac:dyDescent="0.25">
      <c r="A4795" t="s">
        <v>14</v>
      </c>
      <c r="B4795" t="s">
        <v>6</v>
      </c>
      <c r="C4795" t="s">
        <v>12</v>
      </c>
      <c r="D4795" t="s">
        <v>359</v>
      </c>
      <c r="E4795">
        <v>2029</v>
      </c>
      <c r="F4795">
        <v>0</v>
      </c>
      <c r="G4795">
        <v>6.9000000000000006E-2</v>
      </c>
      <c r="H4795" s="2" t="str">
        <f t="shared" si="74"/>
        <v>EG_CCGTNR</v>
      </c>
    </row>
    <row r="4796" spans="1:8" x14ac:dyDescent="0.25">
      <c r="A4796" t="s">
        <v>14</v>
      </c>
      <c r="B4796" t="s">
        <v>6</v>
      </c>
      <c r="C4796" t="s">
        <v>12</v>
      </c>
      <c r="D4796" t="s">
        <v>359</v>
      </c>
      <c r="E4796">
        <v>2030</v>
      </c>
      <c r="F4796">
        <v>0</v>
      </c>
      <c r="G4796">
        <v>6.9000000000000006E-2</v>
      </c>
      <c r="H4796" s="2" t="str">
        <f t="shared" si="74"/>
        <v>EG_CCGTNR</v>
      </c>
    </row>
    <row r="4797" spans="1:8" x14ac:dyDescent="0.25">
      <c r="A4797" t="s">
        <v>14</v>
      </c>
      <c r="B4797" t="s">
        <v>6</v>
      </c>
      <c r="C4797" t="s">
        <v>12</v>
      </c>
      <c r="D4797" t="s">
        <v>359</v>
      </c>
      <c r="E4797">
        <v>2031</v>
      </c>
      <c r="F4797">
        <v>0</v>
      </c>
      <c r="G4797">
        <v>6.9000000000000006E-2</v>
      </c>
      <c r="H4797" s="2" t="str">
        <f t="shared" si="74"/>
        <v>EG_CCGTNR</v>
      </c>
    </row>
    <row r="4798" spans="1:8" x14ac:dyDescent="0.25">
      <c r="A4798" t="s">
        <v>14</v>
      </c>
      <c r="B4798" t="s">
        <v>6</v>
      </c>
      <c r="C4798" t="s">
        <v>12</v>
      </c>
      <c r="D4798" t="s">
        <v>359</v>
      </c>
      <c r="E4798">
        <v>2032</v>
      </c>
      <c r="F4798">
        <v>0</v>
      </c>
      <c r="G4798">
        <v>6.9000000000000006E-2</v>
      </c>
      <c r="H4798" s="2" t="str">
        <f t="shared" si="74"/>
        <v>EG_CCGTNR</v>
      </c>
    </row>
    <row r="4799" spans="1:8" x14ac:dyDescent="0.25">
      <c r="A4799" t="s">
        <v>14</v>
      </c>
      <c r="B4799" t="s">
        <v>6</v>
      </c>
      <c r="C4799" t="s">
        <v>12</v>
      </c>
      <c r="D4799" t="s">
        <v>359</v>
      </c>
      <c r="E4799">
        <v>2033</v>
      </c>
      <c r="F4799">
        <v>0</v>
      </c>
      <c r="G4799">
        <v>6.9000000000000006E-2</v>
      </c>
      <c r="H4799" s="2" t="str">
        <f t="shared" si="74"/>
        <v>EG_CCGTNR</v>
      </c>
    </row>
    <row r="4800" spans="1:8" x14ac:dyDescent="0.25">
      <c r="A4800" t="s">
        <v>14</v>
      </c>
      <c r="B4800" t="s">
        <v>6</v>
      </c>
      <c r="C4800" t="s">
        <v>12</v>
      </c>
      <c r="D4800" t="s">
        <v>359</v>
      </c>
      <c r="E4800">
        <v>2034</v>
      </c>
      <c r="F4800">
        <v>0</v>
      </c>
      <c r="G4800">
        <v>6.9000000000000006E-2</v>
      </c>
      <c r="H4800" s="2" t="str">
        <f t="shared" si="74"/>
        <v>EG_CCGTNR</v>
      </c>
    </row>
    <row r="4801" spans="1:8" x14ac:dyDescent="0.25">
      <c r="A4801" t="s">
        <v>14</v>
      </c>
      <c r="B4801" t="s">
        <v>6</v>
      </c>
      <c r="C4801" t="s">
        <v>12</v>
      </c>
      <c r="D4801" t="s">
        <v>359</v>
      </c>
      <c r="E4801">
        <v>2035</v>
      </c>
      <c r="F4801">
        <v>0</v>
      </c>
      <c r="G4801">
        <v>6.9000000000000006E-2</v>
      </c>
      <c r="H4801" s="2" t="str">
        <f t="shared" si="74"/>
        <v>EG_CCGTNR</v>
      </c>
    </row>
    <row r="4802" spans="1:8" x14ac:dyDescent="0.25">
      <c r="A4802" t="s">
        <v>14</v>
      </c>
      <c r="B4802" t="s">
        <v>6</v>
      </c>
      <c r="C4802" t="s">
        <v>12</v>
      </c>
      <c r="D4802" t="s">
        <v>359</v>
      </c>
      <c r="E4802">
        <v>2036</v>
      </c>
      <c r="F4802">
        <v>0</v>
      </c>
      <c r="G4802">
        <v>6.9000000000000006E-2</v>
      </c>
      <c r="H4802" s="2" t="str">
        <f t="shared" si="74"/>
        <v>EG_CCGTNR</v>
      </c>
    </row>
    <row r="4803" spans="1:8" x14ac:dyDescent="0.25">
      <c r="A4803" t="s">
        <v>14</v>
      </c>
      <c r="B4803" t="s">
        <v>6</v>
      </c>
      <c r="C4803" t="s">
        <v>12</v>
      </c>
      <c r="D4803" t="s">
        <v>359</v>
      </c>
      <c r="E4803">
        <v>2037</v>
      </c>
      <c r="F4803">
        <v>0</v>
      </c>
      <c r="G4803">
        <v>6.9000000000000006E-2</v>
      </c>
      <c r="H4803" s="2" t="str">
        <f t="shared" ref="H4803:H4866" si="75">_xlfn.CONCAT(A4803,C4803)</f>
        <v>EG_CCGTNR</v>
      </c>
    </row>
    <row r="4804" spans="1:8" x14ac:dyDescent="0.25">
      <c r="A4804" t="s">
        <v>14</v>
      </c>
      <c r="B4804" t="s">
        <v>6</v>
      </c>
      <c r="C4804" t="s">
        <v>12</v>
      </c>
      <c r="D4804" t="s">
        <v>359</v>
      </c>
      <c r="E4804">
        <v>2038</v>
      </c>
      <c r="F4804">
        <v>0</v>
      </c>
      <c r="G4804">
        <v>6.9000000000000006E-2</v>
      </c>
      <c r="H4804" s="2" t="str">
        <f t="shared" si="75"/>
        <v>EG_CCGTNR</v>
      </c>
    </row>
    <row r="4805" spans="1:8" x14ac:dyDescent="0.25">
      <c r="A4805" t="s">
        <v>14</v>
      </c>
      <c r="B4805" t="s">
        <v>6</v>
      </c>
      <c r="C4805" t="s">
        <v>12</v>
      </c>
      <c r="D4805" t="s">
        <v>359</v>
      </c>
      <c r="E4805">
        <v>2039</v>
      </c>
      <c r="F4805">
        <v>0</v>
      </c>
      <c r="G4805">
        <v>6.9000000000000006E-2</v>
      </c>
      <c r="H4805" s="2" t="str">
        <f t="shared" si="75"/>
        <v>EG_CCGTNR</v>
      </c>
    </row>
    <row r="4806" spans="1:8" x14ac:dyDescent="0.25">
      <c r="A4806" t="s">
        <v>14</v>
      </c>
      <c r="B4806" t="s">
        <v>6</v>
      </c>
      <c r="C4806" t="s">
        <v>12</v>
      </c>
      <c r="D4806" t="s">
        <v>359</v>
      </c>
      <c r="E4806">
        <v>2040</v>
      </c>
      <c r="F4806">
        <v>0</v>
      </c>
      <c r="G4806">
        <v>6.9000000000000006E-2</v>
      </c>
      <c r="H4806" s="2" t="str">
        <f t="shared" si="75"/>
        <v>EG_CCGTNR</v>
      </c>
    </row>
    <row r="4807" spans="1:8" x14ac:dyDescent="0.25">
      <c r="A4807" t="s">
        <v>14</v>
      </c>
      <c r="B4807" t="s">
        <v>6</v>
      </c>
      <c r="C4807" t="s">
        <v>12</v>
      </c>
      <c r="D4807" t="s">
        <v>359</v>
      </c>
      <c r="E4807">
        <v>2041</v>
      </c>
      <c r="F4807">
        <v>0</v>
      </c>
      <c r="G4807">
        <v>6.9000000000000006E-2</v>
      </c>
      <c r="H4807" s="2" t="str">
        <f t="shared" si="75"/>
        <v>EG_CCGTNR</v>
      </c>
    </row>
    <row r="4808" spans="1:8" x14ac:dyDescent="0.25">
      <c r="A4808" t="s">
        <v>14</v>
      </c>
      <c r="B4808" t="s">
        <v>6</v>
      </c>
      <c r="C4808" t="s">
        <v>12</v>
      </c>
      <c r="D4808" t="s">
        <v>358</v>
      </c>
      <c r="E4808">
        <v>2024</v>
      </c>
      <c r="F4808">
        <v>0</v>
      </c>
      <c r="G4808">
        <v>0</v>
      </c>
      <c r="H4808" s="2" t="str">
        <f t="shared" si="75"/>
        <v>EG_CCGTNR</v>
      </c>
    </row>
    <row r="4809" spans="1:8" x14ac:dyDescent="0.25">
      <c r="A4809" t="s">
        <v>14</v>
      </c>
      <c r="B4809" t="s">
        <v>6</v>
      </c>
      <c r="C4809" t="s">
        <v>12</v>
      </c>
      <c r="D4809" t="s">
        <v>358</v>
      </c>
      <c r="E4809">
        <v>2025</v>
      </c>
      <c r="F4809">
        <v>0</v>
      </c>
      <c r="G4809">
        <v>0</v>
      </c>
      <c r="H4809" s="2" t="str">
        <f t="shared" si="75"/>
        <v>EG_CCGTNR</v>
      </c>
    </row>
    <row r="4810" spans="1:8" x14ac:dyDescent="0.25">
      <c r="A4810" t="s">
        <v>14</v>
      </c>
      <c r="B4810" t="s">
        <v>6</v>
      </c>
      <c r="C4810" t="s">
        <v>12</v>
      </c>
      <c r="D4810" t="s">
        <v>358</v>
      </c>
      <c r="E4810">
        <v>2026</v>
      </c>
      <c r="F4810">
        <v>0</v>
      </c>
      <c r="G4810">
        <v>0</v>
      </c>
      <c r="H4810" s="2" t="str">
        <f t="shared" si="75"/>
        <v>EG_CCGTNR</v>
      </c>
    </row>
    <row r="4811" spans="1:8" x14ac:dyDescent="0.25">
      <c r="A4811" t="s">
        <v>14</v>
      </c>
      <c r="B4811" t="s">
        <v>6</v>
      </c>
      <c r="C4811" t="s">
        <v>12</v>
      </c>
      <c r="D4811" t="s">
        <v>358</v>
      </c>
      <c r="E4811">
        <v>2027</v>
      </c>
      <c r="F4811">
        <v>0</v>
      </c>
      <c r="G4811">
        <v>0</v>
      </c>
      <c r="H4811" s="2" t="str">
        <f t="shared" si="75"/>
        <v>EG_CCGTNR</v>
      </c>
    </row>
    <row r="4812" spans="1:8" x14ac:dyDescent="0.25">
      <c r="A4812" t="s">
        <v>14</v>
      </c>
      <c r="B4812" t="s">
        <v>6</v>
      </c>
      <c r="C4812" t="s">
        <v>12</v>
      </c>
      <c r="D4812" t="s">
        <v>358</v>
      </c>
      <c r="E4812">
        <v>2028</v>
      </c>
      <c r="F4812">
        <v>0</v>
      </c>
      <c r="G4812">
        <v>4.3999999999999997E-2</v>
      </c>
      <c r="H4812" s="2" t="str">
        <f t="shared" si="75"/>
        <v>EG_CCGTNR</v>
      </c>
    </row>
    <row r="4813" spans="1:8" x14ac:dyDescent="0.25">
      <c r="A4813" t="s">
        <v>14</v>
      </c>
      <c r="B4813" t="s">
        <v>6</v>
      </c>
      <c r="C4813" t="s">
        <v>12</v>
      </c>
      <c r="D4813" t="s">
        <v>358</v>
      </c>
      <c r="E4813">
        <v>2029</v>
      </c>
      <c r="F4813">
        <v>0</v>
      </c>
      <c r="G4813">
        <v>4.3999999999999997E-2</v>
      </c>
      <c r="H4813" s="2" t="str">
        <f t="shared" si="75"/>
        <v>EG_CCGTNR</v>
      </c>
    </row>
    <row r="4814" spans="1:8" x14ac:dyDescent="0.25">
      <c r="A4814" t="s">
        <v>14</v>
      </c>
      <c r="B4814" t="s">
        <v>6</v>
      </c>
      <c r="C4814" t="s">
        <v>12</v>
      </c>
      <c r="D4814" t="s">
        <v>358</v>
      </c>
      <c r="E4814">
        <v>2030</v>
      </c>
      <c r="F4814">
        <v>0</v>
      </c>
      <c r="G4814">
        <v>4.3999999999999997E-2</v>
      </c>
      <c r="H4814" s="2" t="str">
        <f t="shared" si="75"/>
        <v>EG_CCGTNR</v>
      </c>
    </row>
    <row r="4815" spans="1:8" x14ac:dyDescent="0.25">
      <c r="A4815" t="s">
        <v>14</v>
      </c>
      <c r="B4815" t="s">
        <v>6</v>
      </c>
      <c r="C4815" t="s">
        <v>12</v>
      </c>
      <c r="D4815" t="s">
        <v>358</v>
      </c>
      <c r="E4815">
        <v>2031</v>
      </c>
      <c r="F4815">
        <v>0</v>
      </c>
      <c r="G4815">
        <v>4.3999999999999997E-2</v>
      </c>
      <c r="H4815" s="2" t="str">
        <f t="shared" si="75"/>
        <v>EG_CCGTNR</v>
      </c>
    </row>
    <row r="4816" spans="1:8" x14ac:dyDescent="0.25">
      <c r="A4816" t="s">
        <v>14</v>
      </c>
      <c r="B4816" t="s">
        <v>6</v>
      </c>
      <c r="C4816" t="s">
        <v>12</v>
      </c>
      <c r="D4816" t="s">
        <v>358</v>
      </c>
      <c r="E4816">
        <v>2032</v>
      </c>
      <c r="F4816">
        <v>0</v>
      </c>
      <c r="G4816">
        <v>4.3999999999999997E-2</v>
      </c>
      <c r="H4816" s="2" t="str">
        <f t="shared" si="75"/>
        <v>EG_CCGTNR</v>
      </c>
    </row>
    <row r="4817" spans="1:8" x14ac:dyDescent="0.25">
      <c r="A4817" t="s">
        <v>14</v>
      </c>
      <c r="B4817" t="s">
        <v>6</v>
      </c>
      <c r="C4817" t="s">
        <v>12</v>
      </c>
      <c r="D4817" t="s">
        <v>358</v>
      </c>
      <c r="E4817">
        <v>2033</v>
      </c>
      <c r="F4817">
        <v>0</v>
      </c>
      <c r="G4817">
        <v>4.3999999999999997E-2</v>
      </c>
      <c r="H4817" s="2" t="str">
        <f t="shared" si="75"/>
        <v>EG_CCGTNR</v>
      </c>
    </row>
    <row r="4818" spans="1:8" x14ac:dyDescent="0.25">
      <c r="A4818" t="s">
        <v>14</v>
      </c>
      <c r="B4818" t="s">
        <v>6</v>
      </c>
      <c r="C4818" t="s">
        <v>12</v>
      </c>
      <c r="D4818" t="s">
        <v>358</v>
      </c>
      <c r="E4818">
        <v>2034</v>
      </c>
      <c r="F4818">
        <v>0</v>
      </c>
      <c r="G4818">
        <v>4.3999999999999997E-2</v>
      </c>
      <c r="H4818" s="2" t="str">
        <f t="shared" si="75"/>
        <v>EG_CCGTNR</v>
      </c>
    </row>
    <row r="4819" spans="1:8" x14ac:dyDescent="0.25">
      <c r="A4819" t="s">
        <v>14</v>
      </c>
      <c r="B4819" t="s">
        <v>6</v>
      </c>
      <c r="C4819" t="s">
        <v>12</v>
      </c>
      <c r="D4819" t="s">
        <v>358</v>
      </c>
      <c r="E4819">
        <v>2035</v>
      </c>
      <c r="F4819">
        <v>0</v>
      </c>
      <c r="G4819">
        <v>4.3999999999999997E-2</v>
      </c>
      <c r="H4819" s="2" t="str">
        <f t="shared" si="75"/>
        <v>EG_CCGTNR</v>
      </c>
    </row>
    <row r="4820" spans="1:8" x14ac:dyDescent="0.25">
      <c r="A4820" t="s">
        <v>14</v>
      </c>
      <c r="B4820" t="s">
        <v>6</v>
      </c>
      <c r="C4820" t="s">
        <v>12</v>
      </c>
      <c r="D4820" t="s">
        <v>358</v>
      </c>
      <c r="E4820">
        <v>2036</v>
      </c>
      <c r="F4820">
        <v>0</v>
      </c>
      <c r="G4820">
        <v>4.3999999999999997E-2</v>
      </c>
      <c r="H4820" s="2" t="str">
        <f t="shared" si="75"/>
        <v>EG_CCGTNR</v>
      </c>
    </row>
    <row r="4821" spans="1:8" x14ac:dyDescent="0.25">
      <c r="A4821" t="s">
        <v>14</v>
      </c>
      <c r="B4821" t="s">
        <v>6</v>
      </c>
      <c r="C4821" t="s">
        <v>12</v>
      </c>
      <c r="D4821" t="s">
        <v>358</v>
      </c>
      <c r="E4821">
        <v>2037</v>
      </c>
      <c r="F4821">
        <v>0</v>
      </c>
      <c r="G4821">
        <v>4.3999999999999997E-2</v>
      </c>
      <c r="H4821" s="2" t="str">
        <f t="shared" si="75"/>
        <v>EG_CCGTNR</v>
      </c>
    </row>
    <row r="4822" spans="1:8" x14ac:dyDescent="0.25">
      <c r="A4822" t="s">
        <v>14</v>
      </c>
      <c r="B4822" t="s">
        <v>6</v>
      </c>
      <c r="C4822" t="s">
        <v>12</v>
      </c>
      <c r="D4822" t="s">
        <v>358</v>
      </c>
      <c r="E4822">
        <v>2038</v>
      </c>
      <c r="F4822">
        <v>0</v>
      </c>
      <c r="G4822">
        <v>4.3999999999999997E-2</v>
      </c>
      <c r="H4822" s="2" t="str">
        <f t="shared" si="75"/>
        <v>EG_CCGTNR</v>
      </c>
    </row>
    <row r="4823" spans="1:8" x14ac:dyDescent="0.25">
      <c r="A4823" t="s">
        <v>14</v>
      </c>
      <c r="B4823" t="s">
        <v>6</v>
      </c>
      <c r="C4823" t="s">
        <v>12</v>
      </c>
      <c r="D4823" t="s">
        <v>358</v>
      </c>
      <c r="E4823">
        <v>2039</v>
      </c>
      <c r="F4823">
        <v>0</v>
      </c>
      <c r="G4823">
        <v>4.3999999999999997E-2</v>
      </c>
      <c r="H4823" s="2" t="str">
        <f t="shared" si="75"/>
        <v>EG_CCGTNR</v>
      </c>
    </row>
    <row r="4824" spans="1:8" x14ac:dyDescent="0.25">
      <c r="A4824" t="s">
        <v>14</v>
      </c>
      <c r="B4824" t="s">
        <v>6</v>
      </c>
      <c r="C4824" t="s">
        <v>12</v>
      </c>
      <c r="D4824" t="s">
        <v>358</v>
      </c>
      <c r="E4824">
        <v>2040</v>
      </c>
      <c r="F4824">
        <v>0</v>
      </c>
      <c r="G4824">
        <v>4.3999999999999997E-2</v>
      </c>
      <c r="H4824" s="2" t="str">
        <f t="shared" si="75"/>
        <v>EG_CCGTNR</v>
      </c>
    </row>
    <row r="4825" spans="1:8" x14ac:dyDescent="0.25">
      <c r="A4825" t="s">
        <v>14</v>
      </c>
      <c r="B4825" t="s">
        <v>6</v>
      </c>
      <c r="C4825" t="s">
        <v>12</v>
      </c>
      <c r="D4825" t="s">
        <v>358</v>
      </c>
      <c r="E4825">
        <v>2041</v>
      </c>
      <c r="F4825">
        <v>0</v>
      </c>
      <c r="G4825">
        <v>4.3999999999999997E-2</v>
      </c>
      <c r="H4825" s="2" t="str">
        <f t="shared" si="75"/>
        <v>EG_CCGTNR</v>
      </c>
    </row>
    <row r="4826" spans="1:8" x14ac:dyDescent="0.25">
      <c r="A4826" t="s">
        <v>14</v>
      </c>
      <c r="B4826" t="s">
        <v>6</v>
      </c>
      <c r="C4826" t="s">
        <v>12</v>
      </c>
      <c r="D4826" t="s">
        <v>357</v>
      </c>
      <c r="E4826">
        <v>2024</v>
      </c>
      <c r="F4826">
        <v>0</v>
      </c>
      <c r="G4826">
        <v>0</v>
      </c>
      <c r="H4826" s="2" t="str">
        <f t="shared" si="75"/>
        <v>EG_CCGTNR</v>
      </c>
    </row>
    <row r="4827" spans="1:8" x14ac:dyDescent="0.25">
      <c r="A4827" t="s">
        <v>14</v>
      </c>
      <c r="B4827" t="s">
        <v>6</v>
      </c>
      <c r="C4827" t="s">
        <v>12</v>
      </c>
      <c r="D4827" t="s">
        <v>357</v>
      </c>
      <c r="E4827">
        <v>2025</v>
      </c>
      <c r="F4827">
        <v>0</v>
      </c>
      <c r="G4827">
        <v>0</v>
      </c>
      <c r="H4827" s="2" t="str">
        <f t="shared" si="75"/>
        <v>EG_CCGTNR</v>
      </c>
    </row>
    <row r="4828" spans="1:8" x14ac:dyDescent="0.25">
      <c r="A4828" t="s">
        <v>14</v>
      </c>
      <c r="B4828" t="s">
        <v>6</v>
      </c>
      <c r="C4828" t="s">
        <v>12</v>
      </c>
      <c r="D4828" t="s">
        <v>357</v>
      </c>
      <c r="E4828">
        <v>2026</v>
      </c>
      <c r="F4828">
        <v>0</v>
      </c>
      <c r="G4828">
        <v>0</v>
      </c>
      <c r="H4828" s="2" t="str">
        <f t="shared" si="75"/>
        <v>EG_CCGTNR</v>
      </c>
    </row>
    <row r="4829" spans="1:8" x14ac:dyDescent="0.25">
      <c r="A4829" t="s">
        <v>14</v>
      </c>
      <c r="B4829" t="s">
        <v>6</v>
      </c>
      <c r="C4829" t="s">
        <v>12</v>
      </c>
      <c r="D4829" t="s">
        <v>357</v>
      </c>
      <c r="E4829">
        <v>2027</v>
      </c>
      <c r="F4829">
        <v>0</v>
      </c>
      <c r="G4829">
        <v>0</v>
      </c>
      <c r="H4829" s="2" t="str">
        <f t="shared" si="75"/>
        <v>EG_CCGTNR</v>
      </c>
    </row>
    <row r="4830" spans="1:8" x14ac:dyDescent="0.25">
      <c r="A4830" t="s">
        <v>14</v>
      </c>
      <c r="B4830" t="s">
        <v>6</v>
      </c>
      <c r="C4830" t="s">
        <v>12</v>
      </c>
      <c r="D4830" t="s">
        <v>357</v>
      </c>
      <c r="E4830">
        <v>2028</v>
      </c>
      <c r="F4830">
        <v>0</v>
      </c>
      <c r="G4830">
        <v>0</v>
      </c>
      <c r="H4830" s="2" t="str">
        <f t="shared" si="75"/>
        <v>EG_CCGTNR</v>
      </c>
    </row>
    <row r="4831" spans="1:8" x14ac:dyDescent="0.25">
      <c r="A4831" t="s">
        <v>14</v>
      </c>
      <c r="B4831" t="s">
        <v>6</v>
      </c>
      <c r="C4831" t="s">
        <v>12</v>
      </c>
      <c r="D4831" t="s">
        <v>357</v>
      </c>
      <c r="E4831">
        <v>2029</v>
      </c>
      <c r="F4831">
        <v>0</v>
      </c>
      <c r="G4831">
        <v>0</v>
      </c>
      <c r="H4831" s="2" t="str">
        <f t="shared" si="75"/>
        <v>EG_CCGTNR</v>
      </c>
    </row>
    <row r="4832" spans="1:8" x14ac:dyDescent="0.25">
      <c r="A4832" t="s">
        <v>14</v>
      </c>
      <c r="B4832" t="s">
        <v>6</v>
      </c>
      <c r="C4832" t="s">
        <v>12</v>
      </c>
      <c r="D4832" t="s">
        <v>357</v>
      </c>
      <c r="E4832">
        <v>2030</v>
      </c>
      <c r="F4832">
        <v>0</v>
      </c>
      <c r="G4832">
        <v>0</v>
      </c>
      <c r="H4832" s="2" t="str">
        <f t="shared" si="75"/>
        <v>EG_CCGTNR</v>
      </c>
    </row>
    <row r="4833" spans="1:8" x14ac:dyDescent="0.25">
      <c r="A4833" t="s">
        <v>14</v>
      </c>
      <c r="B4833" t="s">
        <v>6</v>
      </c>
      <c r="C4833" t="s">
        <v>12</v>
      </c>
      <c r="D4833" t="s">
        <v>357</v>
      </c>
      <c r="E4833">
        <v>2031</v>
      </c>
      <c r="F4833">
        <v>0</v>
      </c>
      <c r="G4833">
        <v>0</v>
      </c>
      <c r="H4833" s="2" t="str">
        <f t="shared" si="75"/>
        <v>EG_CCGTNR</v>
      </c>
    </row>
    <row r="4834" spans="1:8" x14ac:dyDescent="0.25">
      <c r="A4834" t="s">
        <v>14</v>
      </c>
      <c r="B4834" t="s">
        <v>6</v>
      </c>
      <c r="C4834" t="s">
        <v>12</v>
      </c>
      <c r="D4834" t="s">
        <v>357</v>
      </c>
      <c r="E4834">
        <v>2032</v>
      </c>
      <c r="F4834">
        <v>0</v>
      </c>
      <c r="G4834">
        <v>0</v>
      </c>
      <c r="H4834" s="2" t="str">
        <f t="shared" si="75"/>
        <v>EG_CCGTNR</v>
      </c>
    </row>
    <row r="4835" spans="1:8" x14ac:dyDescent="0.25">
      <c r="A4835" t="s">
        <v>14</v>
      </c>
      <c r="B4835" t="s">
        <v>6</v>
      </c>
      <c r="C4835" t="s">
        <v>12</v>
      </c>
      <c r="D4835" t="s">
        <v>357</v>
      </c>
      <c r="E4835">
        <v>2033</v>
      </c>
      <c r="F4835">
        <v>0</v>
      </c>
      <c r="G4835">
        <v>0</v>
      </c>
      <c r="H4835" s="2" t="str">
        <f t="shared" si="75"/>
        <v>EG_CCGTNR</v>
      </c>
    </row>
    <row r="4836" spans="1:8" x14ac:dyDescent="0.25">
      <c r="A4836" t="s">
        <v>14</v>
      </c>
      <c r="B4836" t="s">
        <v>6</v>
      </c>
      <c r="C4836" t="s">
        <v>12</v>
      </c>
      <c r="D4836" t="s">
        <v>357</v>
      </c>
      <c r="E4836">
        <v>2034</v>
      </c>
      <c r="F4836">
        <v>0</v>
      </c>
      <c r="G4836">
        <v>0</v>
      </c>
      <c r="H4836" s="2" t="str">
        <f t="shared" si="75"/>
        <v>EG_CCGTNR</v>
      </c>
    </row>
    <row r="4837" spans="1:8" x14ac:dyDescent="0.25">
      <c r="A4837" t="s">
        <v>14</v>
      </c>
      <c r="B4837" t="s">
        <v>6</v>
      </c>
      <c r="C4837" t="s">
        <v>12</v>
      </c>
      <c r="D4837" t="s">
        <v>357</v>
      </c>
      <c r="E4837">
        <v>2035</v>
      </c>
      <c r="F4837">
        <v>0</v>
      </c>
      <c r="G4837">
        <v>0</v>
      </c>
      <c r="H4837" s="2" t="str">
        <f t="shared" si="75"/>
        <v>EG_CCGTNR</v>
      </c>
    </row>
    <row r="4838" spans="1:8" x14ac:dyDescent="0.25">
      <c r="A4838" t="s">
        <v>14</v>
      </c>
      <c r="B4838" t="s">
        <v>6</v>
      </c>
      <c r="C4838" t="s">
        <v>12</v>
      </c>
      <c r="D4838" t="s">
        <v>357</v>
      </c>
      <c r="E4838">
        <v>2036</v>
      </c>
      <c r="F4838">
        <v>0</v>
      </c>
      <c r="G4838">
        <v>0</v>
      </c>
      <c r="H4838" s="2" t="str">
        <f t="shared" si="75"/>
        <v>EG_CCGTNR</v>
      </c>
    </row>
    <row r="4839" spans="1:8" x14ac:dyDescent="0.25">
      <c r="A4839" t="s">
        <v>14</v>
      </c>
      <c r="B4839" t="s">
        <v>6</v>
      </c>
      <c r="C4839" t="s">
        <v>12</v>
      </c>
      <c r="D4839" t="s">
        <v>357</v>
      </c>
      <c r="E4839">
        <v>2037</v>
      </c>
      <c r="F4839">
        <v>0</v>
      </c>
      <c r="G4839">
        <v>0</v>
      </c>
      <c r="H4839" s="2" t="str">
        <f t="shared" si="75"/>
        <v>EG_CCGTNR</v>
      </c>
    </row>
    <row r="4840" spans="1:8" x14ac:dyDescent="0.25">
      <c r="A4840" t="s">
        <v>14</v>
      </c>
      <c r="B4840" t="s">
        <v>6</v>
      </c>
      <c r="C4840" t="s">
        <v>12</v>
      </c>
      <c r="D4840" t="s">
        <v>357</v>
      </c>
      <c r="E4840">
        <v>2038</v>
      </c>
      <c r="F4840">
        <v>0</v>
      </c>
      <c r="G4840">
        <v>0</v>
      </c>
      <c r="H4840" s="2" t="str">
        <f t="shared" si="75"/>
        <v>EG_CCGTNR</v>
      </c>
    </row>
    <row r="4841" spans="1:8" x14ac:dyDescent="0.25">
      <c r="A4841" t="s">
        <v>14</v>
      </c>
      <c r="B4841" t="s">
        <v>6</v>
      </c>
      <c r="C4841" t="s">
        <v>12</v>
      </c>
      <c r="D4841" t="s">
        <v>357</v>
      </c>
      <c r="E4841">
        <v>2039</v>
      </c>
      <c r="F4841">
        <v>0</v>
      </c>
      <c r="G4841">
        <v>0</v>
      </c>
      <c r="H4841" s="2" t="str">
        <f t="shared" si="75"/>
        <v>EG_CCGTNR</v>
      </c>
    </row>
    <row r="4842" spans="1:8" x14ac:dyDescent="0.25">
      <c r="A4842" t="s">
        <v>14</v>
      </c>
      <c r="B4842" t="s">
        <v>6</v>
      </c>
      <c r="C4842" t="s">
        <v>12</v>
      </c>
      <c r="D4842" t="s">
        <v>357</v>
      </c>
      <c r="E4842">
        <v>2040</v>
      </c>
      <c r="F4842">
        <v>0</v>
      </c>
      <c r="G4842">
        <v>0</v>
      </c>
      <c r="H4842" s="2" t="str">
        <f t="shared" si="75"/>
        <v>EG_CCGTNR</v>
      </c>
    </row>
    <row r="4843" spans="1:8" x14ac:dyDescent="0.25">
      <c r="A4843" t="s">
        <v>14</v>
      </c>
      <c r="B4843" t="s">
        <v>6</v>
      </c>
      <c r="C4843" t="s">
        <v>12</v>
      </c>
      <c r="D4843" t="s">
        <v>357</v>
      </c>
      <c r="E4843">
        <v>2041</v>
      </c>
      <c r="F4843">
        <v>0</v>
      </c>
      <c r="G4843">
        <v>0</v>
      </c>
      <c r="H4843" s="2" t="str">
        <f t="shared" si="75"/>
        <v>EG_CCGTNR</v>
      </c>
    </row>
    <row r="4844" spans="1:8" x14ac:dyDescent="0.25">
      <c r="A4844" t="s">
        <v>14</v>
      </c>
      <c r="B4844" t="s">
        <v>6</v>
      </c>
      <c r="C4844" t="s">
        <v>12</v>
      </c>
      <c r="D4844" t="s">
        <v>356</v>
      </c>
      <c r="E4844">
        <v>2024</v>
      </c>
      <c r="F4844">
        <v>0</v>
      </c>
      <c r="G4844">
        <v>0</v>
      </c>
      <c r="H4844" s="2" t="str">
        <f t="shared" si="75"/>
        <v>EG_CCGTNR</v>
      </c>
    </row>
    <row r="4845" spans="1:8" x14ac:dyDescent="0.25">
      <c r="A4845" t="s">
        <v>14</v>
      </c>
      <c r="B4845" t="s">
        <v>6</v>
      </c>
      <c r="C4845" t="s">
        <v>12</v>
      </c>
      <c r="D4845" t="s">
        <v>356</v>
      </c>
      <c r="E4845">
        <v>2025</v>
      </c>
      <c r="F4845">
        <v>0</v>
      </c>
      <c r="G4845">
        <v>0</v>
      </c>
      <c r="H4845" s="2" t="str">
        <f t="shared" si="75"/>
        <v>EG_CCGTNR</v>
      </c>
    </row>
    <row r="4846" spans="1:8" x14ac:dyDescent="0.25">
      <c r="A4846" t="s">
        <v>14</v>
      </c>
      <c r="B4846" t="s">
        <v>6</v>
      </c>
      <c r="C4846" t="s">
        <v>12</v>
      </c>
      <c r="D4846" t="s">
        <v>356</v>
      </c>
      <c r="E4846">
        <v>2026</v>
      </c>
      <c r="F4846">
        <v>0</v>
      </c>
      <c r="G4846">
        <v>0</v>
      </c>
      <c r="H4846" s="2" t="str">
        <f t="shared" si="75"/>
        <v>EG_CCGTNR</v>
      </c>
    </row>
    <row r="4847" spans="1:8" x14ac:dyDescent="0.25">
      <c r="A4847" t="s">
        <v>14</v>
      </c>
      <c r="B4847" t="s">
        <v>6</v>
      </c>
      <c r="C4847" t="s">
        <v>12</v>
      </c>
      <c r="D4847" t="s">
        <v>356</v>
      </c>
      <c r="E4847">
        <v>2027</v>
      </c>
      <c r="F4847">
        <v>0</v>
      </c>
      <c r="G4847">
        <v>0</v>
      </c>
      <c r="H4847" s="2" t="str">
        <f t="shared" si="75"/>
        <v>EG_CCGTNR</v>
      </c>
    </row>
    <row r="4848" spans="1:8" x14ac:dyDescent="0.25">
      <c r="A4848" t="s">
        <v>14</v>
      </c>
      <c r="B4848" t="s">
        <v>6</v>
      </c>
      <c r="C4848" t="s">
        <v>12</v>
      </c>
      <c r="D4848" t="s">
        <v>356</v>
      </c>
      <c r="E4848">
        <v>2028</v>
      </c>
      <c r="F4848">
        <v>0</v>
      </c>
      <c r="G4848">
        <v>0.01</v>
      </c>
      <c r="H4848" s="2" t="str">
        <f t="shared" si="75"/>
        <v>EG_CCGTNR</v>
      </c>
    </row>
    <row r="4849" spans="1:8" x14ac:dyDescent="0.25">
      <c r="A4849" t="s">
        <v>14</v>
      </c>
      <c r="B4849" t="s">
        <v>6</v>
      </c>
      <c r="C4849" t="s">
        <v>12</v>
      </c>
      <c r="D4849" t="s">
        <v>356</v>
      </c>
      <c r="E4849">
        <v>2029</v>
      </c>
      <c r="F4849">
        <v>0</v>
      </c>
      <c r="G4849">
        <v>0.01</v>
      </c>
      <c r="H4849" s="2" t="str">
        <f t="shared" si="75"/>
        <v>EG_CCGTNR</v>
      </c>
    </row>
    <row r="4850" spans="1:8" x14ac:dyDescent="0.25">
      <c r="A4850" t="s">
        <v>14</v>
      </c>
      <c r="B4850" t="s">
        <v>6</v>
      </c>
      <c r="C4850" t="s">
        <v>12</v>
      </c>
      <c r="D4850" t="s">
        <v>356</v>
      </c>
      <c r="E4850">
        <v>2030</v>
      </c>
      <c r="F4850">
        <v>0</v>
      </c>
      <c r="G4850">
        <v>0.01</v>
      </c>
      <c r="H4850" s="2" t="str">
        <f t="shared" si="75"/>
        <v>EG_CCGTNR</v>
      </c>
    </row>
    <row r="4851" spans="1:8" x14ac:dyDescent="0.25">
      <c r="A4851" t="s">
        <v>14</v>
      </c>
      <c r="B4851" t="s">
        <v>6</v>
      </c>
      <c r="C4851" t="s">
        <v>12</v>
      </c>
      <c r="D4851" t="s">
        <v>356</v>
      </c>
      <c r="E4851">
        <v>2031</v>
      </c>
      <c r="F4851">
        <v>0</v>
      </c>
      <c r="G4851">
        <v>0.01</v>
      </c>
      <c r="H4851" s="2" t="str">
        <f t="shared" si="75"/>
        <v>EG_CCGTNR</v>
      </c>
    </row>
    <row r="4852" spans="1:8" x14ac:dyDescent="0.25">
      <c r="A4852" t="s">
        <v>14</v>
      </c>
      <c r="B4852" t="s">
        <v>6</v>
      </c>
      <c r="C4852" t="s">
        <v>12</v>
      </c>
      <c r="D4852" t="s">
        <v>356</v>
      </c>
      <c r="E4852">
        <v>2032</v>
      </c>
      <c r="F4852">
        <v>0</v>
      </c>
      <c r="G4852">
        <v>0.01</v>
      </c>
      <c r="H4852" s="2" t="str">
        <f t="shared" si="75"/>
        <v>EG_CCGTNR</v>
      </c>
    </row>
    <row r="4853" spans="1:8" x14ac:dyDescent="0.25">
      <c r="A4853" t="s">
        <v>14</v>
      </c>
      <c r="B4853" t="s">
        <v>6</v>
      </c>
      <c r="C4853" t="s">
        <v>12</v>
      </c>
      <c r="D4853" t="s">
        <v>356</v>
      </c>
      <c r="E4853">
        <v>2033</v>
      </c>
      <c r="F4853">
        <v>0</v>
      </c>
      <c r="G4853">
        <v>0.01</v>
      </c>
      <c r="H4853" s="2" t="str">
        <f t="shared" si="75"/>
        <v>EG_CCGTNR</v>
      </c>
    </row>
    <row r="4854" spans="1:8" x14ac:dyDescent="0.25">
      <c r="A4854" t="s">
        <v>14</v>
      </c>
      <c r="B4854" t="s">
        <v>6</v>
      </c>
      <c r="C4854" t="s">
        <v>12</v>
      </c>
      <c r="D4854" t="s">
        <v>356</v>
      </c>
      <c r="E4854">
        <v>2034</v>
      </c>
      <c r="F4854">
        <v>0</v>
      </c>
      <c r="G4854">
        <v>0.01</v>
      </c>
      <c r="H4854" s="2" t="str">
        <f t="shared" si="75"/>
        <v>EG_CCGTNR</v>
      </c>
    </row>
    <row r="4855" spans="1:8" x14ac:dyDescent="0.25">
      <c r="A4855" t="s">
        <v>14</v>
      </c>
      <c r="B4855" t="s">
        <v>6</v>
      </c>
      <c r="C4855" t="s">
        <v>12</v>
      </c>
      <c r="D4855" t="s">
        <v>356</v>
      </c>
      <c r="E4855">
        <v>2035</v>
      </c>
      <c r="F4855">
        <v>0</v>
      </c>
      <c r="G4855">
        <v>0.01</v>
      </c>
      <c r="H4855" s="2" t="str">
        <f t="shared" si="75"/>
        <v>EG_CCGTNR</v>
      </c>
    </row>
    <row r="4856" spans="1:8" x14ac:dyDescent="0.25">
      <c r="A4856" t="s">
        <v>14</v>
      </c>
      <c r="B4856" t="s">
        <v>6</v>
      </c>
      <c r="C4856" t="s">
        <v>12</v>
      </c>
      <c r="D4856" t="s">
        <v>356</v>
      </c>
      <c r="E4856">
        <v>2036</v>
      </c>
      <c r="F4856">
        <v>0</v>
      </c>
      <c r="G4856">
        <v>0.01</v>
      </c>
      <c r="H4856" s="2" t="str">
        <f t="shared" si="75"/>
        <v>EG_CCGTNR</v>
      </c>
    </row>
    <row r="4857" spans="1:8" x14ac:dyDescent="0.25">
      <c r="A4857" t="s">
        <v>14</v>
      </c>
      <c r="B4857" t="s">
        <v>6</v>
      </c>
      <c r="C4857" t="s">
        <v>12</v>
      </c>
      <c r="D4857" t="s">
        <v>356</v>
      </c>
      <c r="E4857">
        <v>2037</v>
      </c>
      <c r="F4857">
        <v>0</v>
      </c>
      <c r="G4857">
        <v>0.01</v>
      </c>
      <c r="H4857" s="2" t="str">
        <f t="shared" si="75"/>
        <v>EG_CCGTNR</v>
      </c>
    </row>
    <row r="4858" spans="1:8" x14ac:dyDescent="0.25">
      <c r="A4858" t="s">
        <v>14</v>
      </c>
      <c r="B4858" t="s">
        <v>6</v>
      </c>
      <c r="C4858" t="s">
        <v>12</v>
      </c>
      <c r="D4858" t="s">
        <v>356</v>
      </c>
      <c r="E4858">
        <v>2038</v>
      </c>
      <c r="F4858">
        <v>0</v>
      </c>
      <c r="G4858">
        <v>0.01</v>
      </c>
      <c r="H4858" s="2" t="str">
        <f t="shared" si="75"/>
        <v>EG_CCGTNR</v>
      </c>
    </row>
    <row r="4859" spans="1:8" x14ac:dyDescent="0.25">
      <c r="A4859" t="s">
        <v>14</v>
      </c>
      <c r="B4859" t="s">
        <v>6</v>
      </c>
      <c r="C4859" t="s">
        <v>12</v>
      </c>
      <c r="D4859" t="s">
        <v>356</v>
      </c>
      <c r="E4859">
        <v>2039</v>
      </c>
      <c r="F4859">
        <v>0</v>
      </c>
      <c r="G4859">
        <v>0.01</v>
      </c>
      <c r="H4859" s="2" t="str">
        <f t="shared" si="75"/>
        <v>EG_CCGTNR</v>
      </c>
    </row>
    <row r="4860" spans="1:8" x14ac:dyDescent="0.25">
      <c r="A4860" t="s">
        <v>14</v>
      </c>
      <c r="B4860" t="s">
        <v>6</v>
      </c>
      <c r="C4860" t="s">
        <v>12</v>
      </c>
      <c r="D4860" t="s">
        <v>356</v>
      </c>
      <c r="E4860">
        <v>2040</v>
      </c>
      <c r="F4860">
        <v>0</v>
      </c>
      <c r="G4860">
        <v>0.01</v>
      </c>
      <c r="H4860" s="2" t="str">
        <f t="shared" si="75"/>
        <v>EG_CCGTNR</v>
      </c>
    </row>
    <row r="4861" spans="1:8" x14ac:dyDescent="0.25">
      <c r="A4861" t="s">
        <v>14</v>
      </c>
      <c r="B4861" t="s">
        <v>6</v>
      </c>
      <c r="C4861" t="s">
        <v>12</v>
      </c>
      <c r="D4861" t="s">
        <v>356</v>
      </c>
      <c r="E4861">
        <v>2041</v>
      </c>
      <c r="F4861">
        <v>0</v>
      </c>
      <c r="G4861">
        <v>0.01</v>
      </c>
      <c r="H4861" s="2" t="str">
        <f t="shared" si="75"/>
        <v>EG_CCGTNR</v>
      </c>
    </row>
    <row r="4862" spans="1:8" x14ac:dyDescent="0.25">
      <c r="A4862" t="s">
        <v>14</v>
      </c>
      <c r="B4862" t="s">
        <v>6</v>
      </c>
      <c r="C4862" t="s">
        <v>12</v>
      </c>
      <c r="D4862" t="s">
        <v>355</v>
      </c>
      <c r="E4862">
        <v>2024</v>
      </c>
      <c r="F4862">
        <v>0</v>
      </c>
      <c r="G4862">
        <v>0</v>
      </c>
      <c r="H4862" s="2" t="str">
        <f t="shared" si="75"/>
        <v>EG_CCGTNR</v>
      </c>
    </row>
    <row r="4863" spans="1:8" x14ac:dyDescent="0.25">
      <c r="A4863" t="s">
        <v>14</v>
      </c>
      <c r="B4863" t="s">
        <v>6</v>
      </c>
      <c r="C4863" t="s">
        <v>12</v>
      </c>
      <c r="D4863" t="s">
        <v>355</v>
      </c>
      <c r="E4863">
        <v>2025</v>
      </c>
      <c r="F4863">
        <v>0</v>
      </c>
      <c r="G4863">
        <v>0</v>
      </c>
      <c r="H4863" s="2" t="str">
        <f t="shared" si="75"/>
        <v>EG_CCGTNR</v>
      </c>
    </row>
    <row r="4864" spans="1:8" x14ac:dyDescent="0.25">
      <c r="A4864" t="s">
        <v>14</v>
      </c>
      <c r="B4864" t="s">
        <v>6</v>
      </c>
      <c r="C4864" t="s">
        <v>12</v>
      </c>
      <c r="D4864" t="s">
        <v>355</v>
      </c>
      <c r="E4864">
        <v>2026</v>
      </c>
      <c r="F4864">
        <v>0</v>
      </c>
      <c r="G4864">
        <v>0</v>
      </c>
      <c r="H4864" s="2" t="str">
        <f t="shared" si="75"/>
        <v>EG_CCGTNR</v>
      </c>
    </row>
    <row r="4865" spans="1:8" x14ac:dyDescent="0.25">
      <c r="A4865" t="s">
        <v>14</v>
      </c>
      <c r="B4865" t="s">
        <v>6</v>
      </c>
      <c r="C4865" t="s">
        <v>12</v>
      </c>
      <c r="D4865" t="s">
        <v>355</v>
      </c>
      <c r="E4865">
        <v>2027</v>
      </c>
      <c r="F4865">
        <v>0</v>
      </c>
      <c r="G4865">
        <v>0</v>
      </c>
      <c r="H4865" s="2" t="str">
        <f t="shared" si="75"/>
        <v>EG_CCGTNR</v>
      </c>
    </row>
    <row r="4866" spans="1:8" x14ac:dyDescent="0.25">
      <c r="A4866" t="s">
        <v>14</v>
      </c>
      <c r="B4866" t="s">
        <v>6</v>
      </c>
      <c r="C4866" t="s">
        <v>12</v>
      </c>
      <c r="D4866" t="s">
        <v>355</v>
      </c>
      <c r="E4866">
        <v>2028</v>
      </c>
      <c r="F4866">
        <v>0</v>
      </c>
      <c r="G4866">
        <v>1.4E-2</v>
      </c>
      <c r="H4866" s="2" t="str">
        <f t="shared" si="75"/>
        <v>EG_CCGTNR</v>
      </c>
    </row>
    <row r="4867" spans="1:8" x14ac:dyDescent="0.25">
      <c r="A4867" t="s">
        <v>14</v>
      </c>
      <c r="B4867" t="s">
        <v>6</v>
      </c>
      <c r="C4867" t="s">
        <v>12</v>
      </c>
      <c r="D4867" t="s">
        <v>355</v>
      </c>
      <c r="E4867">
        <v>2029</v>
      </c>
      <c r="F4867">
        <v>0</v>
      </c>
      <c r="G4867">
        <v>1.4E-2</v>
      </c>
      <c r="H4867" s="2" t="str">
        <f t="shared" ref="H4867:H4930" si="76">_xlfn.CONCAT(A4867,C4867)</f>
        <v>EG_CCGTNR</v>
      </c>
    </row>
    <row r="4868" spans="1:8" x14ac:dyDescent="0.25">
      <c r="A4868" t="s">
        <v>14</v>
      </c>
      <c r="B4868" t="s">
        <v>6</v>
      </c>
      <c r="C4868" t="s">
        <v>12</v>
      </c>
      <c r="D4868" t="s">
        <v>355</v>
      </c>
      <c r="E4868">
        <v>2030</v>
      </c>
      <c r="F4868">
        <v>0</v>
      </c>
      <c r="G4868">
        <v>1.4E-2</v>
      </c>
      <c r="H4868" s="2" t="str">
        <f t="shared" si="76"/>
        <v>EG_CCGTNR</v>
      </c>
    </row>
    <row r="4869" spans="1:8" x14ac:dyDescent="0.25">
      <c r="A4869" t="s">
        <v>14</v>
      </c>
      <c r="B4869" t="s">
        <v>6</v>
      </c>
      <c r="C4869" t="s">
        <v>12</v>
      </c>
      <c r="D4869" t="s">
        <v>355</v>
      </c>
      <c r="E4869">
        <v>2031</v>
      </c>
      <c r="F4869">
        <v>0</v>
      </c>
      <c r="G4869">
        <v>1.4E-2</v>
      </c>
      <c r="H4869" s="2" t="str">
        <f t="shared" si="76"/>
        <v>EG_CCGTNR</v>
      </c>
    </row>
    <row r="4870" spans="1:8" x14ac:dyDescent="0.25">
      <c r="A4870" t="s">
        <v>14</v>
      </c>
      <c r="B4870" t="s">
        <v>6</v>
      </c>
      <c r="C4870" t="s">
        <v>12</v>
      </c>
      <c r="D4870" t="s">
        <v>355</v>
      </c>
      <c r="E4870">
        <v>2032</v>
      </c>
      <c r="F4870">
        <v>0</v>
      </c>
      <c r="G4870">
        <v>1.4E-2</v>
      </c>
      <c r="H4870" s="2" t="str">
        <f t="shared" si="76"/>
        <v>EG_CCGTNR</v>
      </c>
    </row>
    <row r="4871" spans="1:8" x14ac:dyDescent="0.25">
      <c r="A4871" t="s">
        <v>14</v>
      </c>
      <c r="B4871" t="s">
        <v>6</v>
      </c>
      <c r="C4871" t="s">
        <v>12</v>
      </c>
      <c r="D4871" t="s">
        <v>355</v>
      </c>
      <c r="E4871">
        <v>2033</v>
      </c>
      <c r="F4871">
        <v>0</v>
      </c>
      <c r="G4871">
        <v>1.4E-2</v>
      </c>
      <c r="H4871" s="2" t="str">
        <f t="shared" si="76"/>
        <v>EG_CCGTNR</v>
      </c>
    </row>
    <row r="4872" spans="1:8" x14ac:dyDescent="0.25">
      <c r="A4872" t="s">
        <v>14</v>
      </c>
      <c r="B4872" t="s">
        <v>6</v>
      </c>
      <c r="C4872" t="s">
        <v>12</v>
      </c>
      <c r="D4872" t="s">
        <v>355</v>
      </c>
      <c r="E4872">
        <v>2034</v>
      </c>
      <c r="F4872">
        <v>0</v>
      </c>
      <c r="G4872">
        <v>1.4E-2</v>
      </c>
      <c r="H4872" s="2" t="str">
        <f t="shared" si="76"/>
        <v>EG_CCGTNR</v>
      </c>
    </row>
    <row r="4873" spans="1:8" x14ac:dyDescent="0.25">
      <c r="A4873" t="s">
        <v>14</v>
      </c>
      <c r="B4873" t="s">
        <v>6</v>
      </c>
      <c r="C4873" t="s">
        <v>12</v>
      </c>
      <c r="D4873" t="s">
        <v>355</v>
      </c>
      <c r="E4873">
        <v>2035</v>
      </c>
      <c r="F4873">
        <v>0</v>
      </c>
      <c r="G4873">
        <v>1.4E-2</v>
      </c>
      <c r="H4873" s="2" t="str">
        <f t="shared" si="76"/>
        <v>EG_CCGTNR</v>
      </c>
    </row>
    <row r="4874" spans="1:8" x14ac:dyDescent="0.25">
      <c r="A4874" t="s">
        <v>14</v>
      </c>
      <c r="B4874" t="s">
        <v>6</v>
      </c>
      <c r="C4874" t="s">
        <v>12</v>
      </c>
      <c r="D4874" t="s">
        <v>355</v>
      </c>
      <c r="E4874">
        <v>2036</v>
      </c>
      <c r="F4874">
        <v>0</v>
      </c>
      <c r="G4874">
        <v>1.4E-2</v>
      </c>
      <c r="H4874" s="2" t="str">
        <f t="shared" si="76"/>
        <v>EG_CCGTNR</v>
      </c>
    </row>
    <row r="4875" spans="1:8" x14ac:dyDescent="0.25">
      <c r="A4875" t="s">
        <v>14</v>
      </c>
      <c r="B4875" t="s">
        <v>6</v>
      </c>
      <c r="C4875" t="s">
        <v>12</v>
      </c>
      <c r="D4875" t="s">
        <v>355</v>
      </c>
      <c r="E4875">
        <v>2037</v>
      </c>
      <c r="F4875">
        <v>0</v>
      </c>
      <c r="G4875">
        <v>1.4E-2</v>
      </c>
      <c r="H4875" s="2" t="str">
        <f t="shared" si="76"/>
        <v>EG_CCGTNR</v>
      </c>
    </row>
    <row r="4876" spans="1:8" x14ac:dyDescent="0.25">
      <c r="A4876" t="s">
        <v>14</v>
      </c>
      <c r="B4876" t="s">
        <v>6</v>
      </c>
      <c r="C4876" t="s">
        <v>12</v>
      </c>
      <c r="D4876" t="s">
        <v>355</v>
      </c>
      <c r="E4876">
        <v>2038</v>
      </c>
      <c r="F4876">
        <v>0</v>
      </c>
      <c r="G4876">
        <v>1.4E-2</v>
      </c>
      <c r="H4876" s="2" t="str">
        <f t="shared" si="76"/>
        <v>EG_CCGTNR</v>
      </c>
    </row>
    <row r="4877" spans="1:8" x14ac:dyDescent="0.25">
      <c r="A4877" t="s">
        <v>14</v>
      </c>
      <c r="B4877" t="s">
        <v>6</v>
      </c>
      <c r="C4877" t="s">
        <v>12</v>
      </c>
      <c r="D4877" t="s">
        <v>355</v>
      </c>
      <c r="E4877">
        <v>2039</v>
      </c>
      <c r="F4877">
        <v>0</v>
      </c>
      <c r="G4877">
        <v>1.4E-2</v>
      </c>
      <c r="H4877" s="2" t="str">
        <f t="shared" si="76"/>
        <v>EG_CCGTNR</v>
      </c>
    </row>
    <row r="4878" spans="1:8" x14ac:dyDescent="0.25">
      <c r="A4878" t="s">
        <v>14</v>
      </c>
      <c r="B4878" t="s">
        <v>6</v>
      </c>
      <c r="C4878" t="s">
        <v>12</v>
      </c>
      <c r="D4878" t="s">
        <v>355</v>
      </c>
      <c r="E4878">
        <v>2040</v>
      </c>
      <c r="F4878">
        <v>0</v>
      </c>
      <c r="G4878">
        <v>1.4E-2</v>
      </c>
      <c r="H4878" s="2" t="str">
        <f t="shared" si="76"/>
        <v>EG_CCGTNR</v>
      </c>
    </row>
    <row r="4879" spans="1:8" x14ac:dyDescent="0.25">
      <c r="A4879" t="s">
        <v>14</v>
      </c>
      <c r="B4879" t="s">
        <v>6</v>
      </c>
      <c r="C4879" t="s">
        <v>12</v>
      </c>
      <c r="D4879" t="s">
        <v>355</v>
      </c>
      <c r="E4879">
        <v>2041</v>
      </c>
      <c r="F4879">
        <v>0</v>
      </c>
      <c r="G4879">
        <v>1.4E-2</v>
      </c>
      <c r="H4879" s="2" t="str">
        <f t="shared" si="76"/>
        <v>EG_CCGTNR</v>
      </c>
    </row>
    <row r="4880" spans="1:8" x14ac:dyDescent="0.25">
      <c r="A4880" t="s">
        <v>14</v>
      </c>
      <c r="B4880" t="s">
        <v>6</v>
      </c>
      <c r="C4880" t="s">
        <v>12</v>
      </c>
      <c r="D4880" t="s">
        <v>354</v>
      </c>
      <c r="E4880">
        <v>2024</v>
      </c>
      <c r="F4880">
        <v>0</v>
      </c>
      <c r="G4880">
        <v>0</v>
      </c>
      <c r="H4880" s="2" t="str">
        <f t="shared" si="76"/>
        <v>EG_CCGTNR</v>
      </c>
    </row>
    <row r="4881" spans="1:8" x14ac:dyDescent="0.25">
      <c r="A4881" t="s">
        <v>14</v>
      </c>
      <c r="B4881" t="s">
        <v>6</v>
      </c>
      <c r="C4881" t="s">
        <v>12</v>
      </c>
      <c r="D4881" t="s">
        <v>354</v>
      </c>
      <c r="E4881">
        <v>2025</v>
      </c>
      <c r="F4881">
        <v>0</v>
      </c>
      <c r="G4881">
        <v>0</v>
      </c>
      <c r="H4881" s="2" t="str">
        <f t="shared" si="76"/>
        <v>EG_CCGTNR</v>
      </c>
    </row>
    <row r="4882" spans="1:8" x14ac:dyDescent="0.25">
      <c r="A4882" t="s">
        <v>14</v>
      </c>
      <c r="B4882" t="s">
        <v>6</v>
      </c>
      <c r="C4882" t="s">
        <v>12</v>
      </c>
      <c r="D4882" t="s">
        <v>354</v>
      </c>
      <c r="E4882">
        <v>2026</v>
      </c>
      <c r="F4882">
        <v>0</v>
      </c>
      <c r="G4882">
        <v>0</v>
      </c>
      <c r="H4882" s="2" t="str">
        <f t="shared" si="76"/>
        <v>EG_CCGTNR</v>
      </c>
    </row>
    <row r="4883" spans="1:8" x14ac:dyDescent="0.25">
      <c r="A4883" t="s">
        <v>14</v>
      </c>
      <c r="B4883" t="s">
        <v>6</v>
      </c>
      <c r="C4883" t="s">
        <v>12</v>
      </c>
      <c r="D4883" t="s">
        <v>354</v>
      </c>
      <c r="E4883">
        <v>2027</v>
      </c>
      <c r="F4883">
        <v>0</v>
      </c>
      <c r="G4883">
        <v>0</v>
      </c>
      <c r="H4883" s="2" t="str">
        <f t="shared" si="76"/>
        <v>EG_CCGTNR</v>
      </c>
    </row>
    <row r="4884" spans="1:8" x14ac:dyDescent="0.25">
      <c r="A4884" t="s">
        <v>14</v>
      </c>
      <c r="B4884" t="s">
        <v>6</v>
      </c>
      <c r="C4884" t="s">
        <v>12</v>
      </c>
      <c r="D4884" t="s">
        <v>354</v>
      </c>
      <c r="E4884">
        <v>2028</v>
      </c>
      <c r="F4884">
        <v>0</v>
      </c>
      <c r="G4884">
        <v>0.03</v>
      </c>
      <c r="H4884" s="2" t="str">
        <f t="shared" si="76"/>
        <v>EG_CCGTNR</v>
      </c>
    </row>
    <row r="4885" spans="1:8" x14ac:dyDescent="0.25">
      <c r="A4885" t="s">
        <v>14</v>
      </c>
      <c r="B4885" t="s">
        <v>6</v>
      </c>
      <c r="C4885" t="s">
        <v>12</v>
      </c>
      <c r="D4885" t="s">
        <v>354</v>
      </c>
      <c r="E4885">
        <v>2029</v>
      </c>
      <c r="F4885">
        <v>0</v>
      </c>
      <c r="G4885">
        <v>0.03</v>
      </c>
      <c r="H4885" s="2" t="str">
        <f t="shared" si="76"/>
        <v>EG_CCGTNR</v>
      </c>
    </row>
    <row r="4886" spans="1:8" x14ac:dyDescent="0.25">
      <c r="A4886" t="s">
        <v>14</v>
      </c>
      <c r="B4886" t="s">
        <v>6</v>
      </c>
      <c r="C4886" t="s">
        <v>12</v>
      </c>
      <c r="D4886" t="s">
        <v>354</v>
      </c>
      <c r="E4886">
        <v>2030</v>
      </c>
      <c r="F4886">
        <v>0</v>
      </c>
      <c r="G4886">
        <v>0.03</v>
      </c>
      <c r="H4886" s="2" t="str">
        <f t="shared" si="76"/>
        <v>EG_CCGTNR</v>
      </c>
    </row>
    <row r="4887" spans="1:8" x14ac:dyDescent="0.25">
      <c r="A4887" t="s">
        <v>14</v>
      </c>
      <c r="B4887" t="s">
        <v>6</v>
      </c>
      <c r="C4887" t="s">
        <v>12</v>
      </c>
      <c r="D4887" t="s">
        <v>354</v>
      </c>
      <c r="E4887">
        <v>2031</v>
      </c>
      <c r="F4887">
        <v>0</v>
      </c>
      <c r="G4887">
        <v>0.03</v>
      </c>
      <c r="H4887" s="2" t="str">
        <f t="shared" si="76"/>
        <v>EG_CCGTNR</v>
      </c>
    </row>
    <row r="4888" spans="1:8" x14ac:dyDescent="0.25">
      <c r="A4888" t="s">
        <v>14</v>
      </c>
      <c r="B4888" t="s">
        <v>6</v>
      </c>
      <c r="C4888" t="s">
        <v>12</v>
      </c>
      <c r="D4888" t="s">
        <v>354</v>
      </c>
      <c r="E4888">
        <v>2032</v>
      </c>
      <c r="F4888">
        <v>0</v>
      </c>
      <c r="G4888">
        <v>0.03</v>
      </c>
      <c r="H4888" s="2" t="str">
        <f t="shared" si="76"/>
        <v>EG_CCGTNR</v>
      </c>
    </row>
    <row r="4889" spans="1:8" x14ac:dyDescent="0.25">
      <c r="A4889" t="s">
        <v>14</v>
      </c>
      <c r="B4889" t="s">
        <v>6</v>
      </c>
      <c r="C4889" t="s">
        <v>12</v>
      </c>
      <c r="D4889" t="s">
        <v>354</v>
      </c>
      <c r="E4889">
        <v>2033</v>
      </c>
      <c r="F4889">
        <v>0</v>
      </c>
      <c r="G4889">
        <v>0.03</v>
      </c>
      <c r="H4889" s="2" t="str">
        <f t="shared" si="76"/>
        <v>EG_CCGTNR</v>
      </c>
    </row>
    <row r="4890" spans="1:8" x14ac:dyDescent="0.25">
      <c r="A4890" t="s">
        <v>14</v>
      </c>
      <c r="B4890" t="s">
        <v>6</v>
      </c>
      <c r="C4890" t="s">
        <v>12</v>
      </c>
      <c r="D4890" t="s">
        <v>354</v>
      </c>
      <c r="E4890">
        <v>2034</v>
      </c>
      <c r="F4890">
        <v>0</v>
      </c>
      <c r="G4890">
        <v>0.03</v>
      </c>
      <c r="H4890" s="2" t="str">
        <f t="shared" si="76"/>
        <v>EG_CCGTNR</v>
      </c>
    </row>
    <row r="4891" spans="1:8" x14ac:dyDescent="0.25">
      <c r="A4891" t="s">
        <v>14</v>
      </c>
      <c r="B4891" t="s">
        <v>6</v>
      </c>
      <c r="C4891" t="s">
        <v>12</v>
      </c>
      <c r="D4891" t="s">
        <v>354</v>
      </c>
      <c r="E4891">
        <v>2035</v>
      </c>
      <c r="F4891">
        <v>0</v>
      </c>
      <c r="G4891">
        <v>0.03</v>
      </c>
      <c r="H4891" s="2" t="str">
        <f t="shared" si="76"/>
        <v>EG_CCGTNR</v>
      </c>
    </row>
    <row r="4892" spans="1:8" x14ac:dyDescent="0.25">
      <c r="A4892" t="s">
        <v>14</v>
      </c>
      <c r="B4892" t="s">
        <v>6</v>
      </c>
      <c r="C4892" t="s">
        <v>12</v>
      </c>
      <c r="D4892" t="s">
        <v>354</v>
      </c>
      <c r="E4892">
        <v>2036</v>
      </c>
      <c r="F4892">
        <v>0</v>
      </c>
      <c r="G4892">
        <v>0.03</v>
      </c>
      <c r="H4892" s="2" t="str">
        <f t="shared" si="76"/>
        <v>EG_CCGTNR</v>
      </c>
    </row>
    <row r="4893" spans="1:8" x14ac:dyDescent="0.25">
      <c r="A4893" t="s">
        <v>14</v>
      </c>
      <c r="B4893" t="s">
        <v>6</v>
      </c>
      <c r="C4893" t="s">
        <v>12</v>
      </c>
      <c r="D4893" t="s">
        <v>354</v>
      </c>
      <c r="E4893">
        <v>2037</v>
      </c>
      <c r="F4893">
        <v>0</v>
      </c>
      <c r="G4893">
        <v>0.03</v>
      </c>
      <c r="H4893" s="2" t="str">
        <f t="shared" si="76"/>
        <v>EG_CCGTNR</v>
      </c>
    </row>
    <row r="4894" spans="1:8" x14ac:dyDescent="0.25">
      <c r="A4894" t="s">
        <v>14</v>
      </c>
      <c r="B4894" t="s">
        <v>6</v>
      </c>
      <c r="C4894" t="s">
        <v>12</v>
      </c>
      <c r="D4894" t="s">
        <v>354</v>
      </c>
      <c r="E4894">
        <v>2038</v>
      </c>
      <c r="F4894">
        <v>0</v>
      </c>
      <c r="G4894">
        <v>0.03</v>
      </c>
      <c r="H4894" s="2" t="str">
        <f t="shared" si="76"/>
        <v>EG_CCGTNR</v>
      </c>
    </row>
    <row r="4895" spans="1:8" x14ac:dyDescent="0.25">
      <c r="A4895" t="s">
        <v>14</v>
      </c>
      <c r="B4895" t="s">
        <v>6</v>
      </c>
      <c r="C4895" t="s">
        <v>12</v>
      </c>
      <c r="D4895" t="s">
        <v>354</v>
      </c>
      <c r="E4895">
        <v>2039</v>
      </c>
      <c r="F4895">
        <v>0</v>
      </c>
      <c r="G4895">
        <v>0.03</v>
      </c>
      <c r="H4895" s="2" t="str">
        <f t="shared" si="76"/>
        <v>EG_CCGTNR</v>
      </c>
    </row>
    <row r="4896" spans="1:8" x14ac:dyDescent="0.25">
      <c r="A4896" t="s">
        <v>14</v>
      </c>
      <c r="B4896" t="s">
        <v>6</v>
      </c>
      <c r="C4896" t="s">
        <v>12</v>
      </c>
      <c r="D4896" t="s">
        <v>354</v>
      </c>
      <c r="E4896">
        <v>2040</v>
      </c>
      <c r="F4896">
        <v>0</v>
      </c>
      <c r="G4896">
        <v>0.03</v>
      </c>
      <c r="H4896" s="2" t="str">
        <f t="shared" si="76"/>
        <v>EG_CCGTNR</v>
      </c>
    </row>
    <row r="4897" spans="1:8" x14ac:dyDescent="0.25">
      <c r="A4897" t="s">
        <v>14</v>
      </c>
      <c r="B4897" t="s">
        <v>6</v>
      </c>
      <c r="C4897" t="s">
        <v>12</v>
      </c>
      <c r="D4897" t="s">
        <v>354</v>
      </c>
      <c r="E4897">
        <v>2041</v>
      </c>
      <c r="F4897">
        <v>0</v>
      </c>
      <c r="G4897">
        <v>0.03</v>
      </c>
      <c r="H4897" s="2" t="str">
        <f t="shared" si="76"/>
        <v>EG_CCGTNR</v>
      </c>
    </row>
    <row r="4898" spans="1:8" x14ac:dyDescent="0.25">
      <c r="A4898" t="s">
        <v>14</v>
      </c>
      <c r="B4898" t="s">
        <v>6</v>
      </c>
      <c r="C4898" t="s">
        <v>12</v>
      </c>
      <c r="D4898" t="s">
        <v>353</v>
      </c>
      <c r="E4898">
        <v>2024</v>
      </c>
      <c r="F4898">
        <v>0</v>
      </c>
      <c r="G4898">
        <v>0</v>
      </c>
      <c r="H4898" s="2" t="str">
        <f t="shared" si="76"/>
        <v>EG_CCGTNR</v>
      </c>
    </row>
    <row r="4899" spans="1:8" x14ac:dyDescent="0.25">
      <c r="A4899" t="s">
        <v>14</v>
      </c>
      <c r="B4899" t="s">
        <v>6</v>
      </c>
      <c r="C4899" t="s">
        <v>12</v>
      </c>
      <c r="D4899" t="s">
        <v>353</v>
      </c>
      <c r="E4899">
        <v>2025</v>
      </c>
      <c r="F4899">
        <v>0</v>
      </c>
      <c r="G4899">
        <v>0</v>
      </c>
      <c r="H4899" s="2" t="str">
        <f t="shared" si="76"/>
        <v>EG_CCGTNR</v>
      </c>
    </row>
    <row r="4900" spans="1:8" x14ac:dyDescent="0.25">
      <c r="A4900" t="s">
        <v>14</v>
      </c>
      <c r="B4900" t="s">
        <v>6</v>
      </c>
      <c r="C4900" t="s">
        <v>12</v>
      </c>
      <c r="D4900" t="s">
        <v>353</v>
      </c>
      <c r="E4900">
        <v>2026</v>
      </c>
      <c r="F4900">
        <v>0</v>
      </c>
      <c r="G4900">
        <v>0</v>
      </c>
      <c r="H4900" s="2" t="str">
        <f t="shared" si="76"/>
        <v>EG_CCGTNR</v>
      </c>
    </row>
    <row r="4901" spans="1:8" x14ac:dyDescent="0.25">
      <c r="A4901" t="s">
        <v>14</v>
      </c>
      <c r="B4901" t="s">
        <v>6</v>
      </c>
      <c r="C4901" t="s">
        <v>12</v>
      </c>
      <c r="D4901" t="s">
        <v>353</v>
      </c>
      <c r="E4901">
        <v>2027</v>
      </c>
      <c r="F4901">
        <v>0</v>
      </c>
      <c r="G4901">
        <v>0</v>
      </c>
      <c r="H4901" s="2" t="str">
        <f t="shared" si="76"/>
        <v>EG_CCGTNR</v>
      </c>
    </row>
    <row r="4902" spans="1:8" x14ac:dyDescent="0.25">
      <c r="A4902" t="s">
        <v>14</v>
      </c>
      <c r="B4902" t="s">
        <v>6</v>
      </c>
      <c r="C4902" t="s">
        <v>12</v>
      </c>
      <c r="D4902" t="s">
        <v>353</v>
      </c>
      <c r="E4902">
        <v>2028</v>
      </c>
      <c r="F4902">
        <v>0</v>
      </c>
      <c r="G4902">
        <v>4.2999999999999997E-2</v>
      </c>
      <c r="H4902" s="2" t="str">
        <f t="shared" si="76"/>
        <v>EG_CCGTNR</v>
      </c>
    </row>
    <row r="4903" spans="1:8" x14ac:dyDescent="0.25">
      <c r="A4903" t="s">
        <v>14</v>
      </c>
      <c r="B4903" t="s">
        <v>6</v>
      </c>
      <c r="C4903" t="s">
        <v>12</v>
      </c>
      <c r="D4903" t="s">
        <v>353</v>
      </c>
      <c r="E4903">
        <v>2029</v>
      </c>
      <c r="F4903">
        <v>0</v>
      </c>
      <c r="G4903">
        <v>4.2999999999999997E-2</v>
      </c>
      <c r="H4903" s="2" t="str">
        <f t="shared" si="76"/>
        <v>EG_CCGTNR</v>
      </c>
    </row>
    <row r="4904" spans="1:8" x14ac:dyDescent="0.25">
      <c r="A4904" t="s">
        <v>14</v>
      </c>
      <c r="B4904" t="s">
        <v>6</v>
      </c>
      <c r="C4904" t="s">
        <v>12</v>
      </c>
      <c r="D4904" t="s">
        <v>353</v>
      </c>
      <c r="E4904">
        <v>2030</v>
      </c>
      <c r="F4904">
        <v>0</v>
      </c>
      <c r="G4904">
        <v>4.2999999999999997E-2</v>
      </c>
      <c r="H4904" s="2" t="str">
        <f t="shared" si="76"/>
        <v>EG_CCGTNR</v>
      </c>
    </row>
    <row r="4905" spans="1:8" x14ac:dyDescent="0.25">
      <c r="A4905" t="s">
        <v>14</v>
      </c>
      <c r="B4905" t="s">
        <v>6</v>
      </c>
      <c r="C4905" t="s">
        <v>12</v>
      </c>
      <c r="D4905" t="s">
        <v>353</v>
      </c>
      <c r="E4905">
        <v>2031</v>
      </c>
      <c r="F4905">
        <v>0</v>
      </c>
      <c r="G4905">
        <v>4.2999999999999997E-2</v>
      </c>
      <c r="H4905" s="2" t="str">
        <f t="shared" si="76"/>
        <v>EG_CCGTNR</v>
      </c>
    </row>
    <row r="4906" spans="1:8" x14ac:dyDescent="0.25">
      <c r="A4906" t="s">
        <v>14</v>
      </c>
      <c r="B4906" t="s">
        <v>6</v>
      </c>
      <c r="C4906" t="s">
        <v>12</v>
      </c>
      <c r="D4906" t="s">
        <v>353</v>
      </c>
      <c r="E4906">
        <v>2032</v>
      </c>
      <c r="F4906">
        <v>0</v>
      </c>
      <c r="G4906">
        <v>4.2999999999999997E-2</v>
      </c>
      <c r="H4906" s="2" t="str">
        <f t="shared" si="76"/>
        <v>EG_CCGTNR</v>
      </c>
    </row>
    <row r="4907" spans="1:8" x14ac:dyDescent="0.25">
      <c r="A4907" t="s">
        <v>14</v>
      </c>
      <c r="B4907" t="s">
        <v>6</v>
      </c>
      <c r="C4907" t="s">
        <v>12</v>
      </c>
      <c r="D4907" t="s">
        <v>353</v>
      </c>
      <c r="E4907">
        <v>2033</v>
      </c>
      <c r="F4907">
        <v>0</v>
      </c>
      <c r="G4907">
        <v>4.2999999999999997E-2</v>
      </c>
      <c r="H4907" s="2" t="str">
        <f t="shared" si="76"/>
        <v>EG_CCGTNR</v>
      </c>
    </row>
    <row r="4908" spans="1:8" x14ac:dyDescent="0.25">
      <c r="A4908" t="s">
        <v>14</v>
      </c>
      <c r="B4908" t="s">
        <v>6</v>
      </c>
      <c r="C4908" t="s">
        <v>12</v>
      </c>
      <c r="D4908" t="s">
        <v>353</v>
      </c>
      <c r="E4908">
        <v>2034</v>
      </c>
      <c r="F4908">
        <v>0</v>
      </c>
      <c r="G4908">
        <v>4.2999999999999997E-2</v>
      </c>
      <c r="H4908" s="2" t="str">
        <f t="shared" si="76"/>
        <v>EG_CCGTNR</v>
      </c>
    </row>
    <row r="4909" spans="1:8" x14ac:dyDescent="0.25">
      <c r="A4909" t="s">
        <v>14</v>
      </c>
      <c r="B4909" t="s">
        <v>6</v>
      </c>
      <c r="C4909" t="s">
        <v>12</v>
      </c>
      <c r="D4909" t="s">
        <v>353</v>
      </c>
      <c r="E4909">
        <v>2035</v>
      </c>
      <c r="F4909">
        <v>0</v>
      </c>
      <c r="G4909">
        <v>4.2999999999999997E-2</v>
      </c>
      <c r="H4909" s="2" t="str">
        <f t="shared" si="76"/>
        <v>EG_CCGTNR</v>
      </c>
    </row>
    <row r="4910" spans="1:8" x14ac:dyDescent="0.25">
      <c r="A4910" t="s">
        <v>14</v>
      </c>
      <c r="B4910" t="s">
        <v>6</v>
      </c>
      <c r="C4910" t="s">
        <v>12</v>
      </c>
      <c r="D4910" t="s">
        <v>353</v>
      </c>
      <c r="E4910">
        <v>2036</v>
      </c>
      <c r="F4910">
        <v>0</v>
      </c>
      <c r="G4910">
        <v>4.2999999999999997E-2</v>
      </c>
      <c r="H4910" s="2" t="str">
        <f t="shared" si="76"/>
        <v>EG_CCGTNR</v>
      </c>
    </row>
    <row r="4911" spans="1:8" x14ac:dyDescent="0.25">
      <c r="A4911" t="s">
        <v>14</v>
      </c>
      <c r="B4911" t="s">
        <v>6</v>
      </c>
      <c r="C4911" t="s">
        <v>12</v>
      </c>
      <c r="D4911" t="s">
        <v>353</v>
      </c>
      <c r="E4911">
        <v>2037</v>
      </c>
      <c r="F4911">
        <v>0</v>
      </c>
      <c r="G4911">
        <v>4.2999999999999997E-2</v>
      </c>
      <c r="H4911" s="2" t="str">
        <f t="shared" si="76"/>
        <v>EG_CCGTNR</v>
      </c>
    </row>
    <row r="4912" spans="1:8" x14ac:dyDescent="0.25">
      <c r="A4912" t="s">
        <v>14</v>
      </c>
      <c r="B4912" t="s">
        <v>6</v>
      </c>
      <c r="C4912" t="s">
        <v>12</v>
      </c>
      <c r="D4912" t="s">
        <v>353</v>
      </c>
      <c r="E4912">
        <v>2038</v>
      </c>
      <c r="F4912">
        <v>0</v>
      </c>
      <c r="G4912">
        <v>4.2999999999999997E-2</v>
      </c>
      <c r="H4912" s="2" t="str">
        <f t="shared" si="76"/>
        <v>EG_CCGTNR</v>
      </c>
    </row>
    <row r="4913" spans="1:8" x14ac:dyDescent="0.25">
      <c r="A4913" t="s">
        <v>14</v>
      </c>
      <c r="B4913" t="s">
        <v>6</v>
      </c>
      <c r="C4913" t="s">
        <v>12</v>
      </c>
      <c r="D4913" t="s">
        <v>353</v>
      </c>
      <c r="E4913">
        <v>2039</v>
      </c>
      <c r="F4913">
        <v>0</v>
      </c>
      <c r="G4913">
        <v>4.2999999999999997E-2</v>
      </c>
      <c r="H4913" s="2" t="str">
        <f t="shared" si="76"/>
        <v>EG_CCGTNR</v>
      </c>
    </row>
    <row r="4914" spans="1:8" x14ac:dyDescent="0.25">
      <c r="A4914" t="s">
        <v>14</v>
      </c>
      <c r="B4914" t="s">
        <v>6</v>
      </c>
      <c r="C4914" t="s">
        <v>12</v>
      </c>
      <c r="D4914" t="s">
        <v>353</v>
      </c>
      <c r="E4914">
        <v>2040</v>
      </c>
      <c r="F4914">
        <v>0</v>
      </c>
      <c r="G4914">
        <v>4.2999999999999997E-2</v>
      </c>
      <c r="H4914" s="2" t="str">
        <f t="shared" si="76"/>
        <v>EG_CCGTNR</v>
      </c>
    </row>
    <row r="4915" spans="1:8" x14ac:dyDescent="0.25">
      <c r="A4915" t="s">
        <v>14</v>
      </c>
      <c r="B4915" t="s">
        <v>6</v>
      </c>
      <c r="C4915" t="s">
        <v>12</v>
      </c>
      <c r="D4915" t="s">
        <v>353</v>
      </c>
      <c r="E4915">
        <v>2041</v>
      </c>
      <c r="F4915">
        <v>0</v>
      </c>
      <c r="G4915">
        <v>4.2999999999999997E-2</v>
      </c>
      <c r="H4915" s="2" t="str">
        <f t="shared" si="76"/>
        <v>EG_CCGTNR</v>
      </c>
    </row>
    <row r="4916" spans="1:8" x14ac:dyDescent="0.25">
      <c r="A4916" t="s">
        <v>14</v>
      </c>
      <c r="B4916" t="s">
        <v>6</v>
      </c>
      <c r="C4916" t="s">
        <v>12</v>
      </c>
      <c r="D4916" t="s">
        <v>352</v>
      </c>
      <c r="E4916">
        <v>2024</v>
      </c>
      <c r="F4916">
        <v>0</v>
      </c>
      <c r="G4916">
        <v>0</v>
      </c>
      <c r="H4916" s="2" t="str">
        <f t="shared" si="76"/>
        <v>EG_CCGTNR</v>
      </c>
    </row>
    <row r="4917" spans="1:8" x14ac:dyDescent="0.25">
      <c r="A4917" t="s">
        <v>14</v>
      </c>
      <c r="B4917" t="s">
        <v>6</v>
      </c>
      <c r="C4917" t="s">
        <v>12</v>
      </c>
      <c r="D4917" t="s">
        <v>352</v>
      </c>
      <c r="E4917">
        <v>2025</v>
      </c>
      <c r="F4917">
        <v>0</v>
      </c>
      <c r="G4917">
        <v>0</v>
      </c>
      <c r="H4917" s="2" t="str">
        <f t="shared" si="76"/>
        <v>EG_CCGTNR</v>
      </c>
    </row>
    <row r="4918" spans="1:8" x14ac:dyDescent="0.25">
      <c r="A4918" t="s">
        <v>14</v>
      </c>
      <c r="B4918" t="s">
        <v>6</v>
      </c>
      <c r="C4918" t="s">
        <v>12</v>
      </c>
      <c r="D4918" t="s">
        <v>352</v>
      </c>
      <c r="E4918">
        <v>2026</v>
      </c>
      <c r="F4918">
        <v>0</v>
      </c>
      <c r="G4918">
        <v>0</v>
      </c>
      <c r="H4918" s="2" t="str">
        <f t="shared" si="76"/>
        <v>EG_CCGTNR</v>
      </c>
    </row>
    <row r="4919" spans="1:8" x14ac:dyDescent="0.25">
      <c r="A4919" t="s">
        <v>14</v>
      </c>
      <c r="B4919" t="s">
        <v>6</v>
      </c>
      <c r="C4919" t="s">
        <v>12</v>
      </c>
      <c r="D4919" t="s">
        <v>352</v>
      </c>
      <c r="E4919">
        <v>2027</v>
      </c>
      <c r="F4919">
        <v>0</v>
      </c>
      <c r="G4919">
        <v>0</v>
      </c>
      <c r="H4919" s="2" t="str">
        <f t="shared" si="76"/>
        <v>EG_CCGTNR</v>
      </c>
    </row>
    <row r="4920" spans="1:8" x14ac:dyDescent="0.25">
      <c r="A4920" t="s">
        <v>14</v>
      </c>
      <c r="B4920" t="s">
        <v>6</v>
      </c>
      <c r="C4920" t="s">
        <v>12</v>
      </c>
      <c r="D4920" t="s">
        <v>352</v>
      </c>
      <c r="E4920">
        <v>2028</v>
      </c>
      <c r="F4920">
        <v>0</v>
      </c>
      <c r="G4920">
        <v>2.4E-2</v>
      </c>
      <c r="H4920" s="2" t="str">
        <f t="shared" si="76"/>
        <v>EG_CCGTNR</v>
      </c>
    </row>
    <row r="4921" spans="1:8" x14ac:dyDescent="0.25">
      <c r="A4921" t="s">
        <v>14</v>
      </c>
      <c r="B4921" t="s">
        <v>6</v>
      </c>
      <c r="C4921" t="s">
        <v>12</v>
      </c>
      <c r="D4921" t="s">
        <v>352</v>
      </c>
      <c r="E4921">
        <v>2029</v>
      </c>
      <c r="F4921">
        <v>0</v>
      </c>
      <c r="G4921">
        <v>2.4E-2</v>
      </c>
      <c r="H4921" s="2" t="str">
        <f t="shared" si="76"/>
        <v>EG_CCGTNR</v>
      </c>
    </row>
    <row r="4922" spans="1:8" x14ac:dyDescent="0.25">
      <c r="A4922" t="s">
        <v>14</v>
      </c>
      <c r="B4922" t="s">
        <v>6</v>
      </c>
      <c r="C4922" t="s">
        <v>12</v>
      </c>
      <c r="D4922" t="s">
        <v>352</v>
      </c>
      <c r="E4922">
        <v>2030</v>
      </c>
      <c r="F4922">
        <v>0</v>
      </c>
      <c r="G4922">
        <v>2.4E-2</v>
      </c>
      <c r="H4922" s="2" t="str">
        <f t="shared" si="76"/>
        <v>EG_CCGTNR</v>
      </c>
    </row>
    <row r="4923" spans="1:8" x14ac:dyDescent="0.25">
      <c r="A4923" t="s">
        <v>14</v>
      </c>
      <c r="B4923" t="s">
        <v>6</v>
      </c>
      <c r="C4923" t="s">
        <v>12</v>
      </c>
      <c r="D4923" t="s">
        <v>352</v>
      </c>
      <c r="E4923">
        <v>2031</v>
      </c>
      <c r="F4923">
        <v>0</v>
      </c>
      <c r="G4923">
        <v>2.4E-2</v>
      </c>
      <c r="H4923" s="2" t="str">
        <f t="shared" si="76"/>
        <v>EG_CCGTNR</v>
      </c>
    </row>
    <row r="4924" spans="1:8" x14ac:dyDescent="0.25">
      <c r="A4924" t="s">
        <v>14</v>
      </c>
      <c r="B4924" t="s">
        <v>6</v>
      </c>
      <c r="C4924" t="s">
        <v>12</v>
      </c>
      <c r="D4924" t="s">
        <v>352</v>
      </c>
      <c r="E4924">
        <v>2032</v>
      </c>
      <c r="F4924">
        <v>0</v>
      </c>
      <c r="G4924">
        <v>2.4E-2</v>
      </c>
      <c r="H4924" s="2" t="str">
        <f t="shared" si="76"/>
        <v>EG_CCGTNR</v>
      </c>
    </row>
    <row r="4925" spans="1:8" x14ac:dyDescent="0.25">
      <c r="A4925" t="s">
        <v>14</v>
      </c>
      <c r="B4925" t="s">
        <v>6</v>
      </c>
      <c r="C4925" t="s">
        <v>12</v>
      </c>
      <c r="D4925" t="s">
        <v>352</v>
      </c>
      <c r="E4925">
        <v>2033</v>
      </c>
      <c r="F4925">
        <v>0</v>
      </c>
      <c r="G4925">
        <v>2.4E-2</v>
      </c>
      <c r="H4925" s="2" t="str">
        <f t="shared" si="76"/>
        <v>EG_CCGTNR</v>
      </c>
    </row>
    <row r="4926" spans="1:8" x14ac:dyDescent="0.25">
      <c r="A4926" t="s">
        <v>14</v>
      </c>
      <c r="B4926" t="s">
        <v>6</v>
      </c>
      <c r="C4926" t="s">
        <v>12</v>
      </c>
      <c r="D4926" t="s">
        <v>352</v>
      </c>
      <c r="E4926">
        <v>2034</v>
      </c>
      <c r="F4926">
        <v>0</v>
      </c>
      <c r="G4926">
        <v>2.4E-2</v>
      </c>
      <c r="H4926" s="2" t="str">
        <f t="shared" si="76"/>
        <v>EG_CCGTNR</v>
      </c>
    </row>
    <row r="4927" spans="1:8" x14ac:dyDescent="0.25">
      <c r="A4927" t="s">
        <v>14</v>
      </c>
      <c r="B4927" t="s">
        <v>6</v>
      </c>
      <c r="C4927" t="s">
        <v>12</v>
      </c>
      <c r="D4927" t="s">
        <v>352</v>
      </c>
      <c r="E4927">
        <v>2035</v>
      </c>
      <c r="F4927">
        <v>0</v>
      </c>
      <c r="G4927">
        <v>2.4E-2</v>
      </c>
      <c r="H4927" s="2" t="str">
        <f t="shared" si="76"/>
        <v>EG_CCGTNR</v>
      </c>
    </row>
    <row r="4928" spans="1:8" x14ac:dyDescent="0.25">
      <c r="A4928" t="s">
        <v>14</v>
      </c>
      <c r="B4928" t="s">
        <v>6</v>
      </c>
      <c r="C4928" t="s">
        <v>12</v>
      </c>
      <c r="D4928" t="s">
        <v>352</v>
      </c>
      <c r="E4928">
        <v>2036</v>
      </c>
      <c r="F4928">
        <v>0</v>
      </c>
      <c r="G4928">
        <v>2.4E-2</v>
      </c>
      <c r="H4928" s="2" t="str">
        <f t="shared" si="76"/>
        <v>EG_CCGTNR</v>
      </c>
    </row>
    <row r="4929" spans="1:8" x14ac:dyDescent="0.25">
      <c r="A4929" t="s">
        <v>14</v>
      </c>
      <c r="B4929" t="s">
        <v>6</v>
      </c>
      <c r="C4929" t="s">
        <v>12</v>
      </c>
      <c r="D4929" t="s">
        <v>352</v>
      </c>
      <c r="E4929">
        <v>2037</v>
      </c>
      <c r="F4929">
        <v>0</v>
      </c>
      <c r="G4929">
        <v>2.4E-2</v>
      </c>
      <c r="H4929" s="2" t="str">
        <f t="shared" si="76"/>
        <v>EG_CCGTNR</v>
      </c>
    </row>
    <row r="4930" spans="1:8" x14ac:dyDescent="0.25">
      <c r="A4930" t="s">
        <v>14</v>
      </c>
      <c r="B4930" t="s">
        <v>6</v>
      </c>
      <c r="C4930" t="s">
        <v>12</v>
      </c>
      <c r="D4930" t="s">
        <v>352</v>
      </c>
      <c r="E4930">
        <v>2038</v>
      </c>
      <c r="F4930">
        <v>0</v>
      </c>
      <c r="G4930">
        <v>2.4E-2</v>
      </c>
      <c r="H4930" s="2" t="str">
        <f t="shared" si="76"/>
        <v>EG_CCGTNR</v>
      </c>
    </row>
    <row r="4931" spans="1:8" x14ac:dyDescent="0.25">
      <c r="A4931" t="s">
        <v>14</v>
      </c>
      <c r="B4931" t="s">
        <v>6</v>
      </c>
      <c r="C4931" t="s">
        <v>12</v>
      </c>
      <c r="D4931" t="s">
        <v>352</v>
      </c>
      <c r="E4931">
        <v>2039</v>
      </c>
      <c r="F4931">
        <v>0</v>
      </c>
      <c r="G4931">
        <v>2.4E-2</v>
      </c>
      <c r="H4931" s="2" t="str">
        <f t="shared" ref="H4931:H4994" si="77">_xlfn.CONCAT(A4931,C4931)</f>
        <v>EG_CCGTNR</v>
      </c>
    </row>
    <row r="4932" spans="1:8" x14ac:dyDescent="0.25">
      <c r="A4932" t="s">
        <v>14</v>
      </c>
      <c r="B4932" t="s">
        <v>6</v>
      </c>
      <c r="C4932" t="s">
        <v>12</v>
      </c>
      <c r="D4932" t="s">
        <v>352</v>
      </c>
      <c r="E4932">
        <v>2040</v>
      </c>
      <c r="F4932">
        <v>0</v>
      </c>
      <c r="G4932">
        <v>2.4E-2</v>
      </c>
      <c r="H4932" s="2" t="str">
        <f t="shared" si="77"/>
        <v>EG_CCGTNR</v>
      </c>
    </row>
    <row r="4933" spans="1:8" x14ac:dyDescent="0.25">
      <c r="A4933" t="s">
        <v>14</v>
      </c>
      <c r="B4933" t="s">
        <v>6</v>
      </c>
      <c r="C4933" t="s">
        <v>12</v>
      </c>
      <c r="D4933" t="s">
        <v>352</v>
      </c>
      <c r="E4933">
        <v>2041</v>
      </c>
      <c r="F4933">
        <v>0</v>
      </c>
      <c r="G4933">
        <v>2.4E-2</v>
      </c>
      <c r="H4933" s="2" t="str">
        <f t="shared" si="77"/>
        <v>EG_CCGTNR</v>
      </c>
    </row>
    <row r="4934" spans="1:8" x14ac:dyDescent="0.25">
      <c r="A4934" t="s">
        <v>14</v>
      </c>
      <c r="B4934" t="s">
        <v>6</v>
      </c>
      <c r="C4934" t="s">
        <v>10</v>
      </c>
      <c r="D4934" t="s">
        <v>372</v>
      </c>
      <c r="E4934">
        <v>2024</v>
      </c>
      <c r="F4934">
        <v>0</v>
      </c>
      <c r="G4934">
        <v>0</v>
      </c>
      <c r="H4934" s="2" t="str">
        <f t="shared" si="77"/>
        <v>EG_CCGTER</v>
      </c>
    </row>
    <row r="4935" spans="1:8" x14ac:dyDescent="0.25">
      <c r="A4935" t="s">
        <v>14</v>
      </c>
      <c r="B4935" t="s">
        <v>6</v>
      </c>
      <c r="C4935" t="s">
        <v>10</v>
      </c>
      <c r="D4935" t="s">
        <v>372</v>
      </c>
      <c r="E4935">
        <v>2025</v>
      </c>
      <c r="F4935">
        <v>0</v>
      </c>
      <c r="G4935">
        <v>0</v>
      </c>
      <c r="H4935" s="2" t="str">
        <f t="shared" si="77"/>
        <v>EG_CCGTER</v>
      </c>
    </row>
    <row r="4936" spans="1:8" x14ac:dyDescent="0.25">
      <c r="A4936" t="s">
        <v>14</v>
      </c>
      <c r="B4936" t="s">
        <v>6</v>
      </c>
      <c r="C4936" t="s">
        <v>10</v>
      </c>
      <c r="D4936" t="s">
        <v>372</v>
      </c>
      <c r="E4936">
        <v>2026</v>
      </c>
      <c r="F4936">
        <v>0</v>
      </c>
      <c r="G4936">
        <v>0</v>
      </c>
      <c r="H4936" s="2" t="str">
        <f t="shared" si="77"/>
        <v>EG_CCGTER</v>
      </c>
    </row>
    <row r="4937" spans="1:8" x14ac:dyDescent="0.25">
      <c r="A4937" t="s">
        <v>14</v>
      </c>
      <c r="B4937" t="s">
        <v>6</v>
      </c>
      <c r="C4937" t="s">
        <v>10</v>
      </c>
      <c r="D4937" t="s">
        <v>372</v>
      </c>
      <c r="E4937">
        <v>2027</v>
      </c>
      <c r="F4937">
        <v>0</v>
      </c>
      <c r="G4937">
        <v>0</v>
      </c>
      <c r="H4937" s="2" t="str">
        <f t="shared" si="77"/>
        <v>EG_CCGTER</v>
      </c>
    </row>
    <row r="4938" spans="1:8" x14ac:dyDescent="0.25">
      <c r="A4938" t="s">
        <v>14</v>
      </c>
      <c r="B4938" t="s">
        <v>6</v>
      </c>
      <c r="C4938" t="s">
        <v>10</v>
      </c>
      <c r="D4938" t="s">
        <v>372</v>
      </c>
      <c r="E4938">
        <v>2028</v>
      </c>
      <c r="F4938">
        <v>0</v>
      </c>
      <c r="G4938">
        <v>0</v>
      </c>
      <c r="H4938" s="2" t="str">
        <f t="shared" si="77"/>
        <v>EG_CCGTER</v>
      </c>
    </row>
    <row r="4939" spans="1:8" x14ac:dyDescent="0.25">
      <c r="A4939" t="s">
        <v>14</v>
      </c>
      <c r="B4939" t="s">
        <v>6</v>
      </c>
      <c r="C4939" t="s">
        <v>10</v>
      </c>
      <c r="D4939" t="s">
        <v>372</v>
      </c>
      <c r="E4939">
        <v>2029</v>
      </c>
      <c r="F4939">
        <v>0</v>
      </c>
      <c r="G4939">
        <v>0</v>
      </c>
      <c r="H4939" s="2" t="str">
        <f t="shared" si="77"/>
        <v>EG_CCGTER</v>
      </c>
    </row>
    <row r="4940" spans="1:8" x14ac:dyDescent="0.25">
      <c r="A4940" t="s">
        <v>14</v>
      </c>
      <c r="B4940" t="s">
        <v>6</v>
      </c>
      <c r="C4940" t="s">
        <v>10</v>
      </c>
      <c r="D4940" t="s">
        <v>372</v>
      </c>
      <c r="E4940">
        <v>2030</v>
      </c>
      <c r="F4940">
        <v>0</v>
      </c>
      <c r="G4940">
        <v>0</v>
      </c>
      <c r="H4940" s="2" t="str">
        <f t="shared" si="77"/>
        <v>EG_CCGTER</v>
      </c>
    </row>
    <row r="4941" spans="1:8" x14ac:dyDescent="0.25">
      <c r="A4941" t="s">
        <v>14</v>
      </c>
      <c r="B4941" t="s">
        <v>6</v>
      </c>
      <c r="C4941" t="s">
        <v>10</v>
      </c>
      <c r="D4941" t="s">
        <v>372</v>
      </c>
      <c r="E4941">
        <v>2031</v>
      </c>
      <c r="F4941">
        <v>0</v>
      </c>
      <c r="G4941">
        <v>0</v>
      </c>
      <c r="H4941" s="2" t="str">
        <f t="shared" si="77"/>
        <v>EG_CCGTER</v>
      </c>
    </row>
    <row r="4942" spans="1:8" x14ac:dyDescent="0.25">
      <c r="A4942" t="s">
        <v>14</v>
      </c>
      <c r="B4942" t="s">
        <v>6</v>
      </c>
      <c r="C4942" t="s">
        <v>10</v>
      </c>
      <c r="D4942" t="s">
        <v>372</v>
      </c>
      <c r="E4942">
        <v>2032</v>
      </c>
      <c r="F4942">
        <v>0</v>
      </c>
      <c r="G4942">
        <v>0</v>
      </c>
      <c r="H4942" s="2" t="str">
        <f t="shared" si="77"/>
        <v>EG_CCGTER</v>
      </c>
    </row>
    <row r="4943" spans="1:8" x14ac:dyDescent="0.25">
      <c r="A4943" t="s">
        <v>14</v>
      </c>
      <c r="B4943" t="s">
        <v>6</v>
      </c>
      <c r="C4943" t="s">
        <v>10</v>
      </c>
      <c r="D4943" t="s">
        <v>372</v>
      </c>
      <c r="E4943">
        <v>2033</v>
      </c>
      <c r="F4943">
        <v>0</v>
      </c>
      <c r="G4943">
        <v>0</v>
      </c>
      <c r="H4943" s="2" t="str">
        <f t="shared" si="77"/>
        <v>EG_CCGTER</v>
      </c>
    </row>
    <row r="4944" spans="1:8" x14ac:dyDescent="0.25">
      <c r="A4944" t="s">
        <v>14</v>
      </c>
      <c r="B4944" t="s">
        <v>6</v>
      </c>
      <c r="C4944" t="s">
        <v>10</v>
      </c>
      <c r="D4944" t="s">
        <v>372</v>
      </c>
      <c r="E4944">
        <v>2034</v>
      </c>
      <c r="F4944">
        <v>0</v>
      </c>
      <c r="G4944">
        <v>0</v>
      </c>
      <c r="H4944" s="2" t="str">
        <f t="shared" si="77"/>
        <v>EG_CCGTER</v>
      </c>
    </row>
    <row r="4945" spans="1:8" x14ac:dyDescent="0.25">
      <c r="A4945" t="s">
        <v>14</v>
      </c>
      <c r="B4945" t="s">
        <v>6</v>
      </c>
      <c r="C4945" t="s">
        <v>10</v>
      </c>
      <c r="D4945" t="s">
        <v>372</v>
      </c>
      <c r="E4945">
        <v>2035</v>
      </c>
      <c r="F4945">
        <v>0</v>
      </c>
      <c r="G4945">
        <v>0</v>
      </c>
      <c r="H4945" s="2" t="str">
        <f t="shared" si="77"/>
        <v>EG_CCGTER</v>
      </c>
    </row>
    <row r="4946" spans="1:8" x14ac:dyDescent="0.25">
      <c r="A4946" t="s">
        <v>14</v>
      </c>
      <c r="B4946" t="s">
        <v>6</v>
      </c>
      <c r="C4946" t="s">
        <v>10</v>
      </c>
      <c r="D4946" t="s">
        <v>372</v>
      </c>
      <c r="E4946">
        <v>2036</v>
      </c>
      <c r="F4946">
        <v>0</v>
      </c>
      <c r="G4946">
        <v>0</v>
      </c>
      <c r="H4946" s="2" t="str">
        <f t="shared" si="77"/>
        <v>EG_CCGTER</v>
      </c>
    </row>
    <row r="4947" spans="1:8" x14ac:dyDescent="0.25">
      <c r="A4947" t="s">
        <v>14</v>
      </c>
      <c r="B4947" t="s">
        <v>6</v>
      </c>
      <c r="C4947" t="s">
        <v>10</v>
      </c>
      <c r="D4947" t="s">
        <v>372</v>
      </c>
      <c r="E4947">
        <v>2037</v>
      </c>
      <c r="F4947">
        <v>0</v>
      </c>
      <c r="G4947">
        <v>0</v>
      </c>
      <c r="H4947" s="2" t="str">
        <f t="shared" si="77"/>
        <v>EG_CCGTER</v>
      </c>
    </row>
    <row r="4948" spans="1:8" x14ac:dyDescent="0.25">
      <c r="A4948" t="s">
        <v>14</v>
      </c>
      <c r="B4948" t="s">
        <v>6</v>
      </c>
      <c r="C4948" t="s">
        <v>10</v>
      </c>
      <c r="D4948" t="s">
        <v>372</v>
      </c>
      <c r="E4948">
        <v>2038</v>
      </c>
      <c r="F4948">
        <v>0</v>
      </c>
      <c r="G4948">
        <v>0</v>
      </c>
      <c r="H4948" s="2" t="str">
        <f t="shared" si="77"/>
        <v>EG_CCGTER</v>
      </c>
    </row>
    <row r="4949" spans="1:8" x14ac:dyDescent="0.25">
      <c r="A4949" t="s">
        <v>14</v>
      </c>
      <c r="B4949" t="s">
        <v>6</v>
      </c>
      <c r="C4949" t="s">
        <v>10</v>
      </c>
      <c r="D4949" t="s">
        <v>372</v>
      </c>
      <c r="E4949">
        <v>2039</v>
      </c>
      <c r="F4949">
        <v>0</v>
      </c>
      <c r="G4949">
        <v>0</v>
      </c>
      <c r="H4949" s="2" t="str">
        <f t="shared" si="77"/>
        <v>EG_CCGTER</v>
      </c>
    </row>
    <row r="4950" spans="1:8" x14ac:dyDescent="0.25">
      <c r="A4950" t="s">
        <v>14</v>
      </c>
      <c r="B4950" t="s">
        <v>6</v>
      </c>
      <c r="C4950" t="s">
        <v>10</v>
      </c>
      <c r="D4950" t="s">
        <v>372</v>
      </c>
      <c r="E4950">
        <v>2040</v>
      </c>
      <c r="F4950">
        <v>0</v>
      </c>
      <c r="G4950">
        <v>0</v>
      </c>
      <c r="H4950" s="2" t="str">
        <f t="shared" si="77"/>
        <v>EG_CCGTER</v>
      </c>
    </row>
    <row r="4951" spans="1:8" x14ac:dyDescent="0.25">
      <c r="A4951" t="s">
        <v>14</v>
      </c>
      <c r="B4951" t="s">
        <v>6</v>
      </c>
      <c r="C4951" t="s">
        <v>10</v>
      </c>
      <c r="D4951" t="s">
        <v>372</v>
      </c>
      <c r="E4951">
        <v>2041</v>
      </c>
      <c r="F4951">
        <v>0</v>
      </c>
      <c r="G4951">
        <v>0</v>
      </c>
      <c r="H4951" s="2" t="str">
        <f t="shared" si="77"/>
        <v>EG_CCGTER</v>
      </c>
    </row>
    <row r="4952" spans="1:8" x14ac:dyDescent="0.25">
      <c r="A4952" t="s">
        <v>22</v>
      </c>
      <c r="B4952" t="s">
        <v>6</v>
      </c>
      <c r="C4952" t="s">
        <v>10</v>
      </c>
      <c r="D4952" t="s">
        <v>376</v>
      </c>
      <c r="E4952">
        <v>2024</v>
      </c>
      <c r="F4952">
        <v>0</v>
      </c>
      <c r="G4952">
        <v>0</v>
      </c>
      <c r="H4952" s="2" t="str">
        <f t="shared" si="77"/>
        <v>EG_SMRER</v>
      </c>
    </row>
    <row r="4953" spans="1:8" x14ac:dyDescent="0.25">
      <c r="A4953" t="s">
        <v>22</v>
      </c>
      <c r="B4953" t="s">
        <v>6</v>
      </c>
      <c r="C4953" t="s">
        <v>10</v>
      </c>
      <c r="D4953" t="s">
        <v>376</v>
      </c>
      <c r="E4953">
        <v>2025</v>
      </c>
      <c r="F4953">
        <v>0</v>
      </c>
      <c r="G4953">
        <v>0</v>
      </c>
      <c r="H4953" s="2" t="str">
        <f t="shared" si="77"/>
        <v>EG_SMRER</v>
      </c>
    </row>
    <row r="4954" spans="1:8" x14ac:dyDescent="0.25">
      <c r="A4954" t="s">
        <v>22</v>
      </c>
      <c r="B4954" t="s">
        <v>6</v>
      </c>
      <c r="C4954" t="s">
        <v>10</v>
      </c>
      <c r="D4954" t="s">
        <v>376</v>
      </c>
      <c r="E4954">
        <v>2026</v>
      </c>
      <c r="F4954">
        <v>0</v>
      </c>
      <c r="G4954">
        <v>0</v>
      </c>
      <c r="H4954" s="2" t="str">
        <f t="shared" si="77"/>
        <v>EG_SMRER</v>
      </c>
    </row>
    <row r="4955" spans="1:8" x14ac:dyDescent="0.25">
      <c r="A4955" t="s">
        <v>22</v>
      </c>
      <c r="B4955" t="s">
        <v>6</v>
      </c>
      <c r="C4955" t="s">
        <v>10</v>
      </c>
      <c r="D4955" t="s">
        <v>376</v>
      </c>
      <c r="E4955">
        <v>2027</v>
      </c>
      <c r="F4955">
        <v>0</v>
      </c>
      <c r="G4955">
        <v>0</v>
      </c>
      <c r="H4955" s="2" t="str">
        <f t="shared" si="77"/>
        <v>EG_SMRER</v>
      </c>
    </row>
    <row r="4956" spans="1:8" x14ac:dyDescent="0.25">
      <c r="A4956" t="s">
        <v>22</v>
      </c>
      <c r="B4956" t="s">
        <v>6</v>
      </c>
      <c r="C4956" t="s">
        <v>10</v>
      </c>
      <c r="D4956" t="s">
        <v>376</v>
      </c>
      <c r="E4956">
        <v>2028</v>
      </c>
      <c r="F4956">
        <v>0</v>
      </c>
      <c r="G4956">
        <v>0</v>
      </c>
      <c r="H4956" s="2" t="str">
        <f t="shared" si="77"/>
        <v>EG_SMRER</v>
      </c>
    </row>
    <row r="4957" spans="1:8" x14ac:dyDescent="0.25">
      <c r="A4957" t="s">
        <v>22</v>
      </c>
      <c r="B4957" t="s">
        <v>6</v>
      </c>
      <c r="C4957" t="s">
        <v>10</v>
      </c>
      <c r="D4957" t="s">
        <v>376</v>
      </c>
      <c r="E4957">
        <v>2029</v>
      </c>
      <c r="F4957">
        <v>0</v>
      </c>
      <c r="G4957">
        <v>0</v>
      </c>
      <c r="H4957" s="2" t="str">
        <f t="shared" si="77"/>
        <v>EG_SMRER</v>
      </c>
    </row>
    <row r="4958" spans="1:8" x14ac:dyDescent="0.25">
      <c r="A4958" t="s">
        <v>22</v>
      </c>
      <c r="B4958" t="s">
        <v>6</v>
      </c>
      <c r="C4958" t="s">
        <v>10</v>
      </c>
      <c r="D4958" t="s">
        <v>376</v>
      </c>
      <c r="E4958">
        <v>2030</v>
      </c>
      <c r="F4958">
        <v>0</v>
      </c>
      <c r="G4958">
        <v>0</v>
      </c>
      <c r="H4958" s="2" t="str">
        <f t="shared" si="77"/>
        <v>EG_SMRER</v>
      </c>
    </row>
    <row r="4959" spans="1:8" x14ac:dyDescent="0.25">
      <c r="A4959" t="s">
        <v>22</v>
      </c>
      <c r="B4959" t="s">
        <v>6</v>
      </c>
      <c r="C4959" t="s">
        <v>10</v>
      </c>
      <c r="D4959" t="s">
        <v>376</v>
      </c>
      <c r="E4959">
        <v>2031</v>
      </c>
      <c r="F4959">
        <v>0</v>
      </c>
      <c r="G4959">
        <v>0</v>
      </c>
      <c r="H4959" s="2" t="str">
        <f t="shared" si="77"/>
        <v>EG_SMRER</v>
      </c>
    </row>
    <row r="4960" spans="1:8" x14ac:dyDescent="0.25">
      <c r="A4960" t="s">
        <v>22</v>
      </c>
      <c r="B4960" t="s">
        <v>6</v>
      </c>
      <c r="C4960" t="s">
        <v>10</v>
      </c>
      <c r="D4960" t="s">
        <v>376</v>
      </c>
      <c r="E4960">
        <v>2032</v>
      </c>
      <c r="F4960">
        <v>0</v>
      </c>
      <c r="G4960">
        <v>0</v>
      </c>
      <c r="H4960" s="2" t="str">
        <f t="shared" si="77"/>
        <v>EG_SMRER</v>
      </c>
    </row>
    <row r="4961" spans="1:8" x14ac:dyDescent="0.25">
      <c r="A4961" t="s">
        <v>22</v>
      </c>
      <c r="B4961" t="s">
        <v>6</v>
      </c>
      <c r="C4961" t="s">
        <v>10</v>
      </c>
      <c r="D4961" t="s">
        <v>376</v>
      </c>
      <c r="E4961">
        <v>2033</v>
      </c>
      <c r="F4961">
        <v>0</v>
      </c>
      <c r="G4961">
        <v>0</v>
      </c>
      <c r="H4961" s="2" t="str">
        <f t="shared" si="77"/>
        <v>EG_SMRER</v>
      </c>
    </row>
    <row r="4962" spans="1:8" x14ac:dyDescent="0.25">
      <c r="A4962" t="s">
        <v>22</v>
      </c>
      <c r="B4962" t="s">
        <v>6</v>
      </c>
      <c r="C4962" t="s">
        <v>10</v>
      </c>
      <c r="D4962" t="s">
        <v>376</v>
      </c>
      <c r="E4962">
        <v>2034</v>
      </c>
      <c r="F4962">
        <v>0</v>
      </c>
      <c r="G4962">
        <v>0</v>
      </c>
      <c r="H4962" s="2" t="str">
        <f t="shared" si="77"/>
        <v>EG_SMRER</v>
      </c>
    </row>
    <row r="4963" spans="1:8" x14ac:dyDescent="0.25">
      <c r="A4963" t="s">
        <v>22</v>
      </c>
      <c r="B4963" t="s">
        <v>6</v>
      </c>
      <c r="C4963" t="s">
        <v>10</v>
      </c>
      <c r="D4963" t="s">
        <v>376</v>
      </c>
      <c r="E4963">
        <v>2035</v>
      </c>
      <c r="F4963">
        <v>0</v>
      </c>
      <c r="G4963">
        <v>0</v>
      </c>
      <c r="H4963" s="2" t="str">
        <f t="shared" si="77"/>
        <v>EG_SMRER</v>
      </c>
    </row>
    <row r="4964" spans="1:8" x14ac:dyDescent="0.25">
      <c r="A4964" t="s">
        <v>22</v>
      </c>
      <c r="B4964" t="s">
        <v>6</v>
      </c>
      <c r="C4964" t="s">
        <v>10</v>
      </c>
      <c r="D4964" t="s">
        <v>376</v>
      </c>
      <c r="E4964">
        <v>2036</v>
      </c>
      <c r="F4964">
        <v>0</v>
      </c>
      <c r="G4964">
        <v>0</v>
      </c>
      <c r="H4964" s="2" t="str">
        <f t="shared" si="77"/>
        <v>EG_SMRER</v>
      </c>
    </row>
    <row r="4965" spans="1:8" x14ac:dyDescent="0.25">
      <c r="A4965" t="s">
        <v>22</v>
      </c>
      <c r="B4965" t="s">
        <v>6</v>
      </c>
      <c r="C4965" t="s">
        <v>10</v>
      </c>
      <c r="D4965" t="s">
        <v>376</v>
      </c>
      <c r="E4965">
        <v>2037</v>
      </c>
      <c r="F4965">
        <v>0</v>
      </c>
      <c r="G4965">
        <v>0</v>
      </c>
      <c r="H4965" s="2" t="str">
        <f t="shared" si="77"/>
        <v>EG_SMRER</v>
      </c>
    </row>
    <row r="4966" spans="1:8" x14ac:dyDescent="0.25">
      <c r="A4966" t="s">
        <v>22</v>
      </c>
      <c r="B4966" t="s">
        <v>6</v>
      </c>
      <c r="C4966" t="s">
        <v>10</v>
      </c>
      <c r="D4966" t="s">
        <v>376</v>
      </c>
      <c r="E4966">
        <v>2038</v>
      </c>
      <c r="F4966">
        <v>0</v>
      </c>
      <c r="G4966">
        <v>0</v>
      </c>
      <c r="H4966" s="2" t="str">
        <f t="shared" si="77"/>
        <v>EG_SMRER</v>
      </c>
    </row>
    <row r="4967" spans="1:8" x14ac:dyDescent="0.25">
      <c r="A4967" t="s">
        <v>22</v>
      </c>
      <c r="B4967" t="s">
        <v>6</v>
      </c>
      <c r="C4967" t="s">
        <v>10</v>
      </c>
      <c r="D4967" t="s">
        <v>376</v>
      </c>
      <c r="E4967">
        <v>2039</v>
      </c>
      <c r="F4967">
        <v>0</v>
      </c>
      <c r="G4967">
        <v>0</v>
      </c>
      <c r="H4967" s="2" t="str">
        <f t="shared" si="77"/>
        <v>EG_SMRER</v>
      </c>
    </row>
    <row r="4968" spans="1:8" x14ac:dyDescent="0.25">
      <c r="A4968" t="s">
        <v>22</v>
      </c>
      <c r="B4968" t="s">
        <v>6</v>
      </c>
      <c r="C4968" t="s">
        <v>10</v>
      </c>
      <c r="D4968" t="s">
        <v>376</v>
      </c>
      <c r="E4968">
        <v>2040</v>
      </c>
      <c r="F4968">
        <v>0</v>
      </c>
      <c r="G4968">
        <v>0</v>
      </c>
      <c r="H4968" s="2" t="str">
        <f t="shared" si="77"/>
        <v>EG_SMRER</v>
      </c>
    </row>
    <row r="4969" spans="1:8" x14ac:dyDescent="0.25">
      <c r="A4969" t="s">
        <v>22</v>
      </c>
      <c r="B4969" t="s">
        <v>6</v>
      </c>
      <c r="C4969" t="s">
        <v>10</v>
      </c>
      <c r="D4969" t="s">
        <v>376</v>
      </c>
      <c r="E4969">
        <v>2041</v>
      </c>
      <c r="F4969">
        <v>0</v>
      </c>
      <c r="G4969">
        <v>0</v>
      </c>
      <c r="H4969" s="2" t="str">
        <f t="shared" si="77"/>
        <v>EG_SMRER</v>
      </c>
    </row>
    <row r="4970" spans="1:8" x14ac:dyDescent="0.25">
      <c r="A4970" t="s">
        <v>22</v>
      </c>
      <c r="B4970" t="s">
        <v>6</v>
      </c>
      <c r="C4970" t="s">
        <v>10</v>
      </c>
      <c r="D4970" t="s">
        <v>375</v>
      </c>
      <c r="E4970">
        <v>2024</v>
      </c>
      <c r="F4970">
        <v>0</v>
      </c>
      <c r="G4970">
        <v>0</v>
      </c>
      <c r="H4970" s="2" t="str">
        <f t="shared" si="77"/>
        <v>EG_SMRER</v>
      </c>
    </row>
    <row r="4971" spans="1:8" x14ac:dyDescent="0.25">
      <c r="A4971" t="s">
        <v>22</v>
      </c>
      <c r="B4971" t="s">
        <v>6</v>
      </c>
      <c r="C4971" t="s">
        <v>10</v>
      </c>
      <c r="D4971" t="s">
        <v>375</v>
      </c>
      <c r="E4971">
        <v>2025</v>
      </c>
      <c r="F4971">
        <v>0</v>
      </c>
      <c r="G4971">
        <v>0</v>
      </c>
      <c r="H4971" s="2" t="str">
        <f t="shared" si="77"/>
        <v>EG_SMRER</v>
      </c>
    </row>
    <row r="4972" spans="1:8" x14ac:dyDescent="0.25">
      <c r="A4972" t="s">
        <v>22</v>
      </c>
      <c r="B4972" t="s">
        <v>6</v>
      </c>
      <c r="C4972" t="s">
        <v>10</v>
      </c>
      <c r="D4972" t="s">
        <v>375</v>
      </c>
      <c r="E4972">
        <v>2026</v>
      </c>
      <c r="F4972">
        <v>0</v>
      </c>
      <c r="G4972">
        <v>0</v>
      </c>
      <c r="H4972" s="2" t="str">
        <f t="shared" si="77"/>
        <v>EG_SMRER</v>
      </c>
    </row>
    <row r="4973" spans="1:8" x14ac:dyDescent="0.25">
      <c r="A4973" t="s">
        <v>22</v>
      </c>
      <c r="B4973" t="s">
        <v>6</v>
      </c>
      <c r="C4973" t="s">
        <v>10</v>
      </c>
      <c r="D4973" t="s">
        <v>375</v>
      </c>
      <c r="E4973">
        <v>2027</v>
      </c>
      <c r="F4973">
        <v>0</v>
      </c>
      <c r="G4973">
        <v>0</v>
      </c>
      <c r="H4973" s="2" t="str">
        <f t="shared" si="77"/>
        <v>EG_SMRER</v>
      </c>
    </row>
    <row r="4974" spans="1:8" x14ac:dyDescent="0.25">
      <c r="A4974" t="s">
        <v>22</v>
      </c>
      <c r="B4974" t="s">
        <v>6</v>
      </c>
      <c r="C4974" t="s">
        <v>10</v>
      </c>
      <c r="D4974" t="s">
        <v>375</v>
      </c>
      <c r="E4974">
        <v>2028</v>
      </c>
      <c r="F4974">
        <v>0</v>
      </c>
      <c r="G4974">
        <v>0</v>
      </c>
      <c r="H4974" s="2" t="str">
        <f t="shared" si="77"/>
        <v>EG_SMRER</v>
      </c>
    </row>
    <row r="4975" spans="1:8" x14ac:dyDescent="0.25">
      <c r="A4975" t="s">
        <v>22</v>
      </c>
      <c r="B4975" t="s">
        <v>6</v>
      </c>
      <c r="C4975" t="s">
        <v>10</v>
      </c>
      <c r="D4975" t="s">
        <v>375</v>
      </c>
      <c r="E4975">
        <v>2029</v>
      </c>
      <c r="F4975">
        <v>0</v>
      </c>
      <c r="G4975">
        <v>0</v>
      </c>
      <c r="H4975" s="2" t="str">
        <f t="shared" si="77"/>
        <v>EG_SMRER</v>
      </c>
    </row>
    <row r="4976" spans="1:8" x14ac:dyDescent="0.25">
      <c r="A4976" t="s">
        <v>22</v>
      </c>
      <c r="B4976" t="s">
        <v>6</v>
      </c>
      <c r="C4976" t="s">
        <v>10</v>
      </c>
      <c r="D4976" t="s">
        <v>375</v>
      </c>
      <c r="E4976">
        <v>2030</v>
      </c>
      <c r="F4976">
        <v>0</v>
      </c>
      <c r="G4976">
        <v>0</v>
      </c>
      <c r="H4976" s="2" t="str">
        <f t="shared" si="77"/>
        <v>EG_SMRER</v>
      </c>
    </row>
    <row r="4977" spans="1:8" x14ac:dyDescent="0.25">
      <c r="A4977" t="s">
        <v>22</v>
      </c>
      <c r="B4977" t="s">
        <v>6</v>
      </c>
      <c r="C4977" t="s">
        <v>10</v>
      </c>
      <c r="D4977" t="s">
        <v>375</v>
      </c>
      <c r="E4977">
        <v>2031</v>
      </c>
      <c r="F4977">
        <v>0</v>
      </c>
      <c r="G4977">
        <v>0</v>
      </c>
      <c r="H4977" s="2" t="str">
        <f t="shared" si="77"/>
        <v>EG_SMRER</v>
      </c>
    </row>
    <row r="4978" spans="1:8" x14ac:dyDescent="0.25">
      <c r="A4978" t="s">
        <v>22</v>
      </c>
      <c r="B4978" t="s">
        <v>6</v>
      </c>
      <c r="C4978" t="s">
        <v>10</v>
      </c>
      <c r="D4978" t="s">
        <v>375</v>
      </c>
      <c r="E4978">
        <v>2032</v>
      </c>
      <c r="F4978">
        <v>0</v>
      </c>
      <c r="G4978">
        <v>0</v>
      </c>
      <c r="H4978" s="2" t="str">
        <f t="shared" si="77"/>
        <v>EG_SMRER</v>
      </c>
    </row>
    <row r="4979" spans="1:8" x14ac:dyDescent="0.25">
      <c r="A4979" t="s">
        <v>22</v>
      </c>
      <c r="B4979" t="s">
        <v>6</v>
      </c>
      <c r="C4979" t="s">
        <v>10</v>
      </c>
      <c r="D4979" t="s">
        <v>375</v>
      </c>
      <c r="E4979">
        <v>2033</v>
      </c>
      <c r="F4979">
        <v>0</v>
      </c>
      <c r="G4979">
        <v>0</v>
      </c>
      <c r="H4979" s="2" t="str">
        <f t="shared" si="77"/>
        <v>EG_SMRER</v>
      </c>
    </row>
    <row r="4980" spans="1:8" x14ac:dyDescent="0.25">
      <c r="A4980" t="s">
        <v>22</v>
      </c>
      <c r="B4980" t="s">
        <v>6</v>
      </c>
      <c r="C4980" t="s">
        <v>10</v>
      </c>
      <c r="D4980" t="s">
        <v>375</v>
      </c>
      <c r="E4980">
        <v>2034</v>
      </c>
      <c r="F4980">
        <v>0</v>
      </c>
      <c r="G4980">
        <v>0</v>
      </c>
      <c r="H4980" s="2" t="str">
        <f t="shared" si="77"/>
        <v>EG_SMRER</v>
      </c>
    </row>
    <row r="4981" spans="1:8" x14ac:dyDescent="0.25">
      <c r="A4981" t="s">
        <v>22</v>
      </c>
      <c r="B4981" t="s">
        <v>6</v>
      </c>
      <c r="C4981" t="s">
        <v>10</v>
      </c>
      <c r="D4981" t="s">
        <v>375</v>
      </c>
      <c r="E4981">
        <v>2035</v>
      </c>
      <c r="F4981">
        <v>0</v>
      </c>
      <c r="G4981">
        <v>0</v>
      </c>
      <c r="H4981" s="2" t="str">
        <f t="shared" si="77"/>
        <v>EG_SMRER</v>
      </c>
    </row>
    <row r="4982" spans="1:8" x14ac:dyDescent="0.25">
      <c r="A4982" t="s">
        <v>22</v>
      </c>
      <c r="B4982" t="s">
        <v>6</v>
      </c>
      <c r="C4982" t="s">
        <v>10</v>
      </c>
      <c r="D4982" t="s">
        <v>375</v>
      </c>
      <c r="E4982">
        <v>2036</v>
      </c>
      <c r="F4982">
        <v>0</v>
      </c>
      <c r="G4982">
        <v>0</v>
      </c>
      <c r="H4982" s="2" t="str">
        <f t="shared" si="77"/>
        <v>EG_SMRER</v>
      </c>
    </row>
    <row r="4983" spans="1:8" x14ac:dyDescent="0.25">
      <c r="A4983" t="s">
        <v>22</v>
      </c>
      <c r="B4983" t="s">
        <v>6</v>
      </c>
      <c r="C4983" t="s">
        <v>10</v>
      </c>
      <c r="D4983" t="s">
        <v>375</v>
      </c>
      <c r="E4983">
        <v>2037</v>
      </c>
      <c r="F4983">
        <v>0</v>
      </c>
      <c r="G4983">
        <v>0</v>
      </c>
      <c r="H4983" s="2" t="str">
        <f t="shared" si="77"/>
        <v>EG_SMRER</v>
      </c>
    </row>
    <row r="4984" spans="1:8" x14ac:dyDescent="0.25">
      <c r="A4984" t="s">
        <v>22</v>
      </c>
      <c r="B4984" t="s">
        <v>6</v>
      </c>
      <c r="C4984" t="s">
        <v>10</v>
      </c>
      <c r="D4984" t="s">
        <v>375</v>
      </c>
      <c r="E4984">
        <v>2038</v>
      </c>
      <c r="F4984">
        <v>0</v>
      </c>
      <c r="G4984">
        <v>0</v>
      </c>
      <c r="H4984" s="2" t="str">
        <f t="shared" si="77"/>
        <v>EG_SMRER</v>
      </c>
    </row>
    <row r="4985" spans="1:8" x14ac:dyDescent="0.25">
      <c r="A4985" t="s">
        <v>22</v>
      </c>
      <c r="B4985" t="s">
        <v>6</v>
      </c>
      <c r="C4985" t="s">
        <v>10</v>
      </c>
      <c r="D4985" t="s">
        <v>375</v>
      </c>
      <c r="E4985">
        <v>2039</v>
      </c>
      <c r="F4985">
        <v>0</v>
      </c>
      <c r="G4985">
        <v>0</v>
      </c>
      <c r="H4985" s="2" t="str">
        <f t="shared" si="77"/>
        <v>EG_SMRER</v>
      </c>
    </row>
    <row r="4986" spans="1:8" x14ac:dyDescent="0.25">
      <c r="A4986" t="s">
        <v>22</v>
      </c>
      <c r="B4986" t="s">
        <v>6</v>
      </c>
      <c r="C4986" t="s">
        <v>10</v>
      </c>
      <c r="D4986" t="s">
        <v>375</v>
      </c>
      <c r="E4986">
        <v>2040</v>
      </c>
      <c r="F4986">
        <v>0</v>
      </c>
      <c r="G4986">
        <v>0</v>
      </c>
      <c r="H4986" s="2" t="str">
        <f t="shared" si="77"/>
        <v>EG_SMRER</v>
      </c>
    </row>
    <row r="4987" spans="1:8" x14ac:dyDescent="0.25">
      <c r="A4987" t="s">
        <v>22</v>
      </c>
      <c r="B4987" t="s">
        <v>6</v>
      </c>
      <c r="C4987" t="s">
        <v>10</v>
      </c>
      <c r="D4987" t="s">
        <v>375</v>
      </c>
      <c r="E4987">
        <v>2041</v>
      </c>
      <c r="F4987">
        <v>0</v>
      </c>
      <c r="G4987">
        <v>0</v>
      </c>
      <c r="H4987" s="2" t="str">
        <f t="shared" si="77"/>
        <v>EG_SMRER</v>
      </c>
    </row>
    <row r="4988" spans="1:8" x14ac:dyDescent="0.25">
      <c r="A4988" t="s">
        <v>22</v>
      </c>
      <c r="B4988" t="s">
        <v>6</v>
      </c>
      <c r="C4988" t="s">
        <v>10</v>
      </c>
      <c r="D4988" t="s">
        <v>374</v>
      </c>
      <c r="E4988">
        <v>2024</v>
      </c>
      <c r="F4988">
        <v>0</v>
      </c>
      <c r="G4988">
        <v>0</v>
      </c>
      <c r="H4988" s="2" t="str">
        <f t="shared" si="77"/>
        <v>EG_SMRER</v>
      </c>
    </row>
    <row r="4989" spans="1:8" x14ac:dyDescent="0.25">
      <c r="A4989" t="s">
        <v>22</v>
      </c>
      <c r="B4989" t="s">
        <v>6</v>
      </c>
      <c r="C4989" t="s">
        <v>10</v>
      </c>
      <c r="D4989" t="s">
        <v>374</v>
      </c>
      <c r="E4989">
        <v>2025</v>
      </c>
      <c r="F4989">
        <v>0</v>
      </c>
      <c r="G4989">
        <v>0</v>
      </c>
      <c r="H4989" s="2" t="str">
        <f t="shared" si="77"/>
        <v>EG_SMRER</v>
      </c>
    </row>
    <row r="4990" spans="1:8" x14ac:dyDescent="0.25">
      <c r="A4990" t="s">
        <v>22</v>
      </c>
      <c r="B4990" t="s">
        <v>6</v>
      </c>
      <c r="C4990" t="s">
        <v>10</v>
      </c>
      <c r="D4990" t="s">
        <v>374</v>
      </c>
      <c r="E4990">
        <v>2026</v>
      </c>
      <c r="F4990">
        <v>0</v>
      </c>
      <c r="G4990">
        <v>0</v>
      </c>
      <c r="H4990" s="2" t="str">
        <f t="shared" si="77"/>
        <v>EG_SMRER</v>
      </c>
    </row>
    <row r="4991" spans="1:8" x14ac:dyDescent="0.25">
      <c r="A4991" t="s">
        <v>22</v>
      </c>
      <c r="B4991" t="s">
        <v>6</v>
      </c>
      <c r="C4991" t="s">
        <v>10</v>
      </c>
      <c r="D4991" t="s">
        <v>374</v>
      </c>
      <c r="E4991">
        <v>2027</v>
      </c>
      <c r="F4991">
        <v>0</v>
      </c>
      <c r="G4991">
        <v>0</v>
      </c>
      <c r="H4991" s="2" t="str">
        <f t="shared" si="77"/>
        <v>EG_SMRER</v>
      </c>
    </row>
    <row r="4992" spans="1:8" x14ac:dyDescent="0.25">
      <c r="A4992" t="s">
        <v>22</v>
      </c>
      <c r="B4992" t="s">
        <v>6</v>
      </c>
      <c r="C4992" t="s">
        <v>10</v>
      </c>
      <c r="D4992" t="s">
        <v>374</v>
      </c>
      <c r="E4992">
        <v>2028</v>
      </c>
      <c r="F4992">
        <v>0</v>
      </c>
      <c r="G4992">
        <v>0</v>
      </c>
      <c r="H4992" s="2" t="str">
        <f t="shared" si="77"/>
        <v>EG_SMRER</v>
      </c>
    </row>
    <row r="4993" spans="1:8" x14ac:dyDescent="0.25">
      <c r="A4993" t="s">
        <v>22</v>
      </c>
      <c r="B4993" t="s">
        <v>6</v>
      </c>
      <c r="C4993" t="s">
        <v>10</v>
      </c>
      <c r="D4993" t="s">
        <v>374</v>
      </c>
      <c r="E4993">
        <v>2029</v>
      </c>
      <c r="F4993">
        <v>0</v>
      </c>
      <c r="G4993">
        <v>0</v>
      </c>
      <c r="H4993" s="2" t="str">
        <f t="shared" si="77"/>
        <v>EG_SMRER</v>
      </c>
    </row>
    <row r="4994" spans="1:8" x14ac:dyDescent="0.25">
      <c r="A4994" t="s">
        <v>22</v>
      </c>
      <c r="B4994" t="s">
        <v>6</v>
      </c>
      <c r="C4994" t="s">
        <v>10</v>
      </c>
      <c r="D4994" t="s">
        <v>374</v>
      </c>
      <c r="E4994">
        <v>2030</v>
      </c>
      <c r="F4994">
        <v>0</v>
      </c>
      <c r="G4994">
        <v>0</v>
      </c>
      <c r="H4994" s="2" t="str">
        <f t="shared" si="77"/>
        <v>EG_SMRER</v>
      </c>
    </row>
    <row r="4995" spans="1:8" x14ac:dyDescent="0.25">
      <c r="A4995" t="s">
        <v>22</v>
      </c>
      <c r="B4995" t="s">
        <v>6</v>
      </c>
      <c r="C4995" t="s">
        <v>10</v>
      </c>
      <c r="D4995" t="s">
        <v>374</v>
      </c>
      <c r="E4995">
        <v>2031</v>
      </c>
      <c r="F4995">
        <v>0</v>
      </c>
      <c r="G4995">
        <v>0</v>
      </c>
      <c r="H4995" s="2" t="str">
        <f t="shared" ref="H4995:H5058" si="78">_xlfn.CONCAT(A4995,C4995)</f>
        <v>EG_SMRER</v>
      </c>
    </row>
    <row r="4996" spans="1:8" x14ac:dyDescent="0.25">
      <c r="A4996" t="s">
        <v>22</v>
      </c>
      <c r="B4996" t="s">
        <v>6</v>
      </c>
      <c r="C4996" t="s">
        <v>10</v>
      </c>
      <c r="D4996" t="s">
        <v>374</v>
      </c>
      <c r="E4996">
        <v>2032</v>
      </c>
      <c r="F4996">
        <v>0</v>
      </c>
      <c r="G4996">
        <v>0</v>
      </c>
      <c r="H4996" s="2" t="str">
        <f t="shared" si="78"/>
        <v>EG_SMRER</v>
      </c>
    </row>
    <row r="4997" spans="1:8" x14ac:dyDescent="0.25">
      <c r="A4997" t="s">
        <v>22</v>
      </c>
      <c r="B4997" t="s">
        <v>6</v>
      </c>
      <c r="C4997" t="s">
        <v>10</v>
      </c>
      <c r="D4997" t="s">
        <v>374</v>
      </c>
      <c r="E4997">
        <v>2033</v>
      </c>
      <c r="F4997">
        <v>0</v>
      </c>
      <c r="G4997">
        <v>0</v>
      </c>
      <c r="H4997" s="2" t="str">
        <f t="shared" si="78"/>
        <v>EG_SMRER</v>
      </c>
    </row>
    <row r="4998" spans="1:8" x14ac:dyDescent="0.25">
      <c r="A4998" t="s">
        <v>22</v>
      </c>
      <c r="B4998" t="s">
        <v>6</v>
      </c>
      <c r="C4998" t="s">
        <v>10</v>
      </c>
      <c r="D4998" t="s">
        <v>374</v>
      </c>
      <c r="E4998">
        <v>2034</v>
      </c>
      <c r="F4998">
        <v>0</v>
      </c>
      <c r="G4998">
        <v>0</v>
      </c>
      <c r="H4998" s="2" t="str">
        <f t="shared" si="78"/>
        <v>EG_SMRER</v>
      </c>
    </row>
    <row r="4999" spans="1:8" x14ac:dyDescent="0.25">
      <c r="A4999" t="s">
        <v>22</v>
      </c>
      <c r="B4999" t="s">
        <v>6</v>
      </c>
      <c r="C4999" t="s">
        <v>10</v>
      </c>
      <c r="D4999" t="s">
        <v>374</v>
      </c>
      <c r="E4999">
        <v>2035</v>
      </c>
      <c r="F4999">
        <v>0</v>
      </c>
      <c r="G4999">
        <v>0</v>
      </c>
      <c r="H4999" s="2" t="str">
        <f t="shared" si="78"/>
        <v>EG_SMRER</v>
      </c>
    </row>
    <row r="5000" spans="1:8" x14ac:dyDescent="0.25">
      <c r="A5000" t="s">
        <v>22</v>
      </c>
      <c r="B5000" t="s">
        <v>6</v>
      </c>
      <c r="C5000" t="s">
        <v>10</v>
      </c>
      <c r="D5000" t="s">
        <v>374</v>
      </c>
      <c r="E5000">
        <v>2036</v>
      </c>
      <c r="F5000">
        <v>0</v>
      </c>
      <c r="G5000">
        <v>0</v>
      </c>
      <c r="H5000" s="2" t="str">
        <f t="shared" si="78"/>
        <v>EG_SMRER</v>
      </c>
    </row>
    <row r="5001" spans="1:8" x14ac:dyDescent="0.25">
      <c r="A5001" t="s">
        <v>22</v>
      </c>
      <c r="B5001" t="s">
        <v>6</v>
      </c>
      <c r="C5001" t="s">
        <v>10</v>
      </c>
      <c r="D5001" t="s">
        <v>374</v>
      </c>
      <c r="E5001">
        <v>2037</v>
      </c>
      <c r="F5001">
        <v>0</v>
      </c>
      <c r="G5001">
        <v>0</v>
      </c>
      <c r="H5001" s="2" t="str">
        <f t="shared" si="78"/>
        <v>EG_SMRER</v>
      </c>
    </row>
    <row r="5002" spans="1:8" x14ac:dyDescent="0.25">
      <c r="A5002" t="s">
        <v>22</v>
      </c>
      <c r="B5002" t="s">
        <v>6</v>
      </c>
      <c r="C5002" t="s">
        <v>10</v>
      </c>
      <c r="D5002" t="s">
        <v>374</v>
      </c>
      <c r="E5002">
        <v>2038</v>
      </c>
      <c r="F5002">
        <v>0</v>
      </c>
      <c r="G5002">
        <v>0</v>
      </c>
      <c r="H5002" s="2" t="str">
        <f t="shared" si="78"/>
        <v>EG_SMRER</v>
      </c>
    </row>
    <row r="5003" spans="1:8" x14ac:dyDescent="0.25">
      <c r="A5003" t="s">
        <v>22</v>
      </c>
      <c r="B5003" t="s">
        <v>6</v>
      </c>
      <c r="C5003" t="s">
        <v>10</v>
      </c>
      <c r="D5003" t="s">
        <v>374</v>
      </c>
      <c r="E5003">
        <v>2039</v>
      </c>
      <c r="F5003">
        <v>0</v>
      </c>
      <c r="G5003">
        <v>0</v>
      </c>
      <c r="H5003" s="2" t="str">
        <f t="shared" si="78"/>
        <v>EG_SMRER</v>
      </c>
    </row>
    <row r="5004" spans="1:8" x14ac:dyDescent="0.25">
      <c r="A5004" t="s">
        <v>22</v>
      </c>
      <c r="B5004" t="s">
        <v>6</v>
      </c>
      <c r="C5004" t="s">
        <v>10</v>
      </c>
      <c r="D5004" t="s">
        <v>374</v>
      </c>
      <c r="E5004">
        <v>2040</v>
      </c>
      <c r="F5004">
        <v>0</v>
      </c>
      <c r="G5004">
        <v>0</v>
      </c>
      <c r="H5004" s="2" t="str">
        <f t="shared" si="78"/>
        <v>EG_SMRER</v>
      </c>
    </row>
    <row r="5005" spans="1:8" x14ac:dyDescent="0.25">
      <c r="A5005" t="s">
        <v>22</v>
      </c>
      <c r="B5005" t="s">
        <v>6</v>
      </c>
      <c r="C5005" t="s">
        <v>10</v>
      </c>
      <c r="D5005" t="s">
        <v>374</v>
      </c>
      <c r="E5005">
        <v>2041</v>
      </c>
      <c r="F5005">
        <v>0</v>
      </c>
      <c r="G5005">
        <v>0</v>
      </c>
      <c r="H5005" s="2" t="str">
        <f t="shared" si="78"/>
        <v>EG_SMRER</v>
      </c>
    </row>
    <row r="5006" spans="1:8" x14ac:dyDescent="0.25">
      <c r="A5006" t="s">
        <v>22</v>
      </c>
      <c r="B5006" t="s">
        <v>6</v>
      </c>
      <c r="C5006" t="s">
        <v>10</v>
      </c>
      <c r="D5006" t="s">
        <v>373</v>
      </c>
      <c r="E5006">
        <v>2024</v>
      </c>
      <c r="F5006">
        <v>0</v>
      </c>
      <c r="G5006">
        <v>0</v>
      </c>
      <c r="H5006" s="2" t="str">
        <f t="shared" si="78"/>
        <v>EG_SMRER</v>
      </c>
    </row>
    <row r="5007" spans="1:8" x14ac:dyDescent="0.25">
      <c r="A5007" t="s">
        <v>22</v>
      </c>
      <c r="B5007" t="s">
        <v>6</v>
      </c>
      <c r="C5007" t="s">
        <v>10</v>
      </c>
      <c r="D5007" t="s">
        <v>373</v>
      </c>
      <c r="E5007">
        <v>2025</v>
      </c>
      <c r="F5007">
        <v>0</v>
      </c>
      <c r="G5007">
        <v>0</v>
      </c>
      <c r="H5007" s="2" t="str">
        <f t="shared" si="78"/>
        <v>EG_SMRER</v>
      </c>
    </row>
    <row r="5008" spans="1:8" x14ac:dyDescent="0.25">
      <c r="A5008" t="s">
        <v>22</v>
      </c>
      <c r="B5008" t="s">
        <v>6</v>
      </c>
      <c r="C5008" t="s">
        <v>10</v>
      </c>
      <c r="D5008" t="s">
        <v>373</v>
      </c>
      <c r="E5008">
        <v>2026</v>
      </c>
      <c r="F5008">
        <v>0</v>
      </c>
      <c r="G5008">
        <v>0</v>
      </c>
      <c r="H5008" s="2" t="str">
        <f t="shared" si="78"/>
        <v>EG_SMRER</v>
      </c>
    </row>
    <row r="5009" spans="1:8" x14ac:dyDescent="0.25">
      <c r="A5009" t="s">
        <v>22</v>
      </c>
      <c r="B5009" t="s">
        <v>6</v>
      </c>
      <c r="C5009" t="s">
        <v>10</v>
      </c>
      <c r="D5009" t="s">
        <v>373</v>
      </c>
      <c r="E5009">
        <v>2027</v>
      </c>
      <c r="F5009">
        <v>0</v>
      </c>
      <c r="G5009">
        <v>0</v>
      </c>
      <c r="H5009" s="2" t="str">
        <f t="shared" si="78"/>
        <v>EG_SMRER</v>
      </c>
    </row>
    <row r="5010" spans="1:8" x14ac:dyDescent="0.25">
      <c r="A5010" t="s">
        <v>22</v>
      </c>
      <c r="B5010" t="s">
        <v>6</v>
      </c>
      <c r="C5010" t="s">
        <v>10</v>
      </c>
      <c r="D5010" t="s">
        <v>373</v>
      </c>
      <c r="E5010">
        <v>2028</v>
      </c>
      <c r="F5010">
        <v>0</v>
      </c>
      <c r="G5010">
        <v>0</v>
      </c>
      <c r="H5010" s="2" t="str">
        <f t="shared" si="78"/>
        <v>EG_SMRER</v>
      </c>
    </row>
    <row r="5011" spans="1:8" x14ac:dyDescent="0.25">
      <c r="A5011" t="s">
        <v>22</v>
      </c>
      <c r="B5011" t="s">
        <v>6</v>
      </c>
      <c r="C5011" t="s">
        <v>10</v>
      </c>
      <c r="D5011" t="s">
        <v>373</v>
      </c>
      <c r="E5011">
        <v>2029</v>
      </c>
      <c r="F5011">
        <v>0</v>
      </c>
      <c r="G5011">
        <v>0</v>
      </c>
      <c r="H5011" s="2" t="str">
        <f t="shared" si="78"/>
        <v>EG_SMRER</v>
      </c>
    </row>
    <row r="5012" spans="1:8" x14ac:dyDescent="0.25">
      <c r="A5012" t="s">
        <v>22</v>
      </c>
      <c r="B5012" t="s">
        <v>6</v>
      </c>
      <c r="C5012" t="s">
        <v>10</v>
      </c>
      <c r="D5012" t="s">
        <v>373</v>
      </c>
      <c r="E5012">
        <v>2030</v>
      </c>
      <c r="F5012">
        <v>0</v>
      </c>
      <c r="G5012">
        <v>0</v>
      </c>
      <c r="H5012" s="2" t="str">
        <f t="shared" si="78"/>
        <v>EG_SMRER</v>
      </c>
    </row>
    <row r="5013" spans="1:8" x14ac:dyDescent="0.25">
      <c r="A5013" t="s">
        <v>22</v>
      </c>
      <c r="B5013" t="s">
        <v>6</v>
      </c>
      <c r="C5013" t="s">
        <v>10</v>
      </c>
      <c r="D5013" t="s">
        <v>373</v>
      </c>
      <c r="E5013">
        <v>2031</v>
      </c>
      <c r="F5013">
        <v>0</v>
      </c>
      <c r="G5013">
        <v>0</v>
      </c>
      <c r="H5013" s="2" t="str">
        <f t="shared" si="78"/>
        <v>EG_SMRER</v>
      </c>
    </row>
    <row r="5014" spans="1:8" x14ac:dyDescent="0.25">
      <c r="A5014" t="s">
        <v>22</v>
      </c>
      <c r="B5014" t="s">
        <v>6</v>
      </c>
      <c r="C5014" t="s">
        <v>10</v>
      </c>
      <c r="D5014" t="s">
        <v>373</v>
      </c>
      <c r="E5014">
        <v>2032</v>
      </c>
      <c r="F5014">
        <v>0</v>
      </c>
      <c r="G5014">
        <v>0</v>
      </c>
      <c r="H5014" s="2" t="str">
        <f t="shared" si="78"/>
        <v>EG_SMRER</v>
      </c>
    </row>
    <row r="5015" spans="1:8" x14ac:dyDescent="0.25">
      <c r="A5015" t="s">
        <v>22</v>
      </c>
      <c r="B5015" t="s">
        <v>6</v>
      </c>
      <c r="C5015" t="s">
        <v>10</v>
      </c>
      <c r="D5015" t="s">
        <v>373</v>
      </c>
      <c r="E5015">
        <v>2033</v>
      </c>
      <c r="F5015">
        <v>0</v>
      </c>
      <c r="G5015">
        <v>0</v>
      </c>
      <c r="H5015" s="2" t="str">
        <f t="shared" si="78"/>
        <v>EG_SMRER</v>
      </c>
    </row>
    <row r="5016" spans="1:8" x14ac:dyDescent="0.25">
      <c r="A5016" t="s">
        <v>22</v>
      </c>
      <c r="B5016" t="s">
        <v>6</v>
      </c>
      <c r="C5016" t="s">
        <v>10</v>
      </c>
      <c r="D5016" t="s">
        <v>373</v>
      </c>
      <c r="E5016">
        <v>2034</v>
      </c>
      <c r="F5016">
        <v>0</v>
      </c>
      <c r="G5016">
        <v>0</v>
      </c>
      <c r="H5016" s="2" t="str">
        <f t="shared" si="78"/>
        <v>EG_SMRER</v>
      </c>
    </row>
    <row r="5017" spans="1:8" x14ac:dyDescent="0.25">
      <c r="A5017" t="s">
        <v>22</v>
      </c>
      <c r="B5017" t="s">
        <v>6</v>
      </c>
      <c r="C5017" t="s">
        <v>10</v>
      </c>
      <c r="D5017" t="s">
        <v>373</v>
      </c>
      <c r="E5017">
        <v>2035</v>
      </c>
      <c r="F5017">
        <v>0</v>
      </c>
      <c r="G5017">
        <v>0</v>
      </c>
      <c r="H5017" s="2" t="str">
        <f t="shared" si="78"/>
        <v>EG_SMRER</v>
      </c>
    </row>
    <row r="5018" spans="1:8" x14ac:dyDescent="0.25">
      <c r="A5018" t="s">
        <v>22</v>
      </c>
      <c r="B5018" t="s">
        <v>6</v>
      </c>
      <c r="C5018" t="s">
        <v>10</v>
      </c>
      <c r="D5018" t="s">
        <v>373</v>
      </c>
      <c r="E5018">
        <v>2036</v>
      </c>
      <c r="F5018">
        <v>0</v>
      </c>
      <c r="G5018">
        <v>0</v>
      </c>
      <c r="H5018" s="2" t="str">
        <f t="shared" si="78"/>
        <v>EG_SMRER</v>
      </c>
    </row>
    <row r="5019" spans="1:8" x14ac:dyDescent="0.25">
      <c r="A5019" t="s">
        <v>22</v>
      </c>
      <c r="B5019" t="s">
        <v>6</v>
      </c>
      <c r="C5019" t="s">
        <v>10</v>
      </c>
      <c r="D5019" t="s">
        <v>373</v>
      </c>
      <c r="E5019">
        <v>2037</v>
      </c>
      <c r="F5019">
        <v>0</v>
      </c>
      <c r="G5019">
        <v>0</v>
      </c>
      <c r="H5019" s="2" t="str">
        <f t="shared" si="78"/>
        <v>EG_SMRER</v>
      </c>
    </row>
    <row r="5020" spans="1:8" x14ac:dyDescent="0.25">
      <c r="A5020" t="s">
        <v>22</v>
      </c>
      <c r="B5020" t="s">
        <v>6</v>
      </c>
      <c r="C5020" t="s">
        <v>10</v>
      </c>
      <c r="D5020" t="s">
        <v>373</v>
      </c>
      <c r="E5020">
        <v>2038</v>
      </c>
      <c r="F5020">
        <v>0</v>
      </c>
      <c r="G5020">
        <v>0</v>
      </c>
      <c r="H5020" s="2" t="str">
        <f t="shared" si="78"/>
        <v>EG_SMRER</v>
      </c>
    </row>
    <row r="5021" spans="1:8" x14ac:dyDescent="0.25">
      <c r="A5021" t="s">
        <v>22</v>
      </c>
      <c r="B5021" t="s">
        <v>6</v>
      </c>
      <c r="C5021" t="s">
        <v>10</v>
      </c>
      <c r="D5021" t="s">
        <v>373</v>
      </c>
      <c r="E5021">
        <v>2039</v>
      </c>
      <c r="F5021">
        <v>0</v>
      </c>
      <c r="G5021">
        <v>0</v>
      </c>
      <c r="H5021" s="2" t="str">
        <f t="shared" si="78"/>
        <v>EG_SMRER</v>
      </c>
    </row>
    <row r="5022" spans="1:8" x14ac:dyDescent="0.25">
      <c r="A5022" t="s">
        <v>22</v>
      </c>
      <c r="B5022" t="s">
        <v>6</v>
      </c>
      <c r="C5022" t="s">
        <v>10</v>
      </c>
      <c r="D5022" t="s">
        <v>373</v>
      </c>
      <c r="E5022">
        <v>2040</v>
      </c>
      <c r="F5022">
        <v>0</v>
      </c>
      <c r="G5022">
        <v>0</v>
      </c>
      <c r="H5022" s="2" t="str">
        <f t="shared" si="78"/>
        <v>EG_SMRER</v>
      </c>
    </row>
    <row r="5023" spans="1:8" x14ac:dyDescent="0.25">
      <c r="A5023" t="s">
        <v>22</v>
      </c>
      <c r="B5023" t="s">
        <v>6</v>
      </c>
      <c r="C5023" t="s">
        <v>10</v>
      </c>
      <c r="D5023" t="s">
        <v>373</v>
      </c>
      <c r="E5023">
        <v>2041</v>
      </c>
      <c r="F5023">
        <v>0</v>
      </c>
      <c r="G5023">
        <v>0</v>
      </c>
      <c r="H5023" s="2" t="str">
        <f t="shared" si="78"/>
        <v>EG_SMRER</v>
      </c>
    </row>
    <row r="5024" spans="1:8" x14ac:dyDescent="0.25">
      <c r="A5024" t="s">
        <v>22</v>
      </c>
      <c r="B5024" t="s">
        <v>6</v>
      </c>
      <c r="C5024" t="s">
        <v>11</v>
      </c>
      <c r="D5024" t="s">
        <v>371</v>
      </c>
      <c r="E5024">
        <v>2024</v>
      </c>
      <c r="F5024">
        <v>0</v>
      </c>
      <c r="G5024">
        <v>0</v>
      </c>
      <c r="H5024" s="2" t="str">
        <f t="shared" si="78"/>
        <v>EG_SMRWR</v>
      </c>
    </row>
    <row r="5025" spans="1:8" x14ac:dyDescent="0.25">
      <c r="A5025" t="s">
        <v>22</v>
      </c>
      <c r="B5025" t="s">
        <v>6</v>
      </c>
      <c r="C5025" t="s">
        <v>11</v>
      </c>
      <c r="D5025" t="s">
        <v>371</v>
      </c>
      <c r="E5025">
        <v>2025</v>
      </c>
      <c r="F5025">
        <v>0</v>
      </c>
      <c r="G5025">
        <v>0</v>
      </c>
      <c r="H5025" s="2" t="str">
        <f t="shared" si="78"/>
        <v>EG_SMRWR</v>
      </c>
    </row>
    <row r="5026" spans="1:8" x14ac:dyDescent="0.25">
      <c r="A5026" t="s">
        <v>22</v>
      </c>
      <c r="B5026" t="s">
        <v>6</v>
      </c>
      <c r="C5026" t="s">
        <v>11</v>
      </c>
      <c r="D5026" t="s">
        <v>371</v>
      </c>
      <c r="E5026">
        <v>2026</v>
      </c>
      <c r="F5026">
        <v>0</v>
      </c>
      <c r="G5026">
        <v>0</v>
      </c>
      <c r="H5026" s="2" t="str">
        <f t="shared" si="78"/>
        <v>EG_SMRWR</v>
      </c>
    </row>
    <row r="5027" spans="1:8" x14ac:dyDescent="0.25">
      <c r="A5027" t="s">
        <v>22</v>
      </c>
      <c r="B5027" t="s">
        <v>6</v>
      </c>
      <c r="C5027" t="s">
        <v>11</v>
      </c>
      <c r="D5027" t="s">
        <v>371</v>
      </c>
      <c r="E5027">
        <v>2027</v>
      </c>
      <c r="F5027">
        <v>0</v>
      </c>
      <c r="G5027">
        <v>0</v>
      </c>
      <c r="H5027" s="2" t="str">
        <f t="shared" si="78"/>
        <v>EG_SMRWR</v>
      </c>
    </row>
    <row r="5028" spans="1:8" x14ac:dyDescent="0.25">
      <c r="A5028" t="s">
        <v>22</v>
      </c>
      <c r="B5028" t="s">
        <v>6</v>
      </c>
      <c r="C5028" t="s">
        <v>11</v>
      </c>
      <c r="D5028" t="s">
        <v>371</v>
      </c>
      <c r="E5028">
        <v>2028</v>
      </c>
      <c r="F5028">
        <v>0</v>
      </c>
      <c r="G5028">
        <v>0</v>
      </c>
      <c r="H5028" s="2" t="str">
        <f t="shared" si="78"/>
        <v>EG_SMRWR</v>
      </c>
    </row>
    <row r="5029" spans="1:8" x14ac:dyDescent="0.25">
      <c r="A5029" t="s">
        <v>22</v>
      </c>
      <c r="B5029" t="s">
        <v>6</v>
      </c>
      <c r="C5029" t="s">
        <v>11</v>
      </c>
      <c r="D5029" t="s">
        <v>371</v>
      </c>
      <c r="E5029">
        <v>2029</v>
      </c>
      <c r="F5029">
        <v>0</v>
      </c>
      <c r="G5029">
        <v>0</v>
      </c>
      <c r="H5029" s="2" t="str">
        <f t="shared" si="78"/>
        <v>EG_SMRWR</v>
      </c>
    </row>
    <row r="5030" spans="1:8" x14ac:dyDescent="0.25">
      <c r="A5030" t="s">
        <v>22</v>
      </c>
      <c r="B5030" t="s">
        <v>6</v>
      </c>
      <c r="C5030" t="s">
        <v>11</v>
      </c>
      <c r="D5030" t="s">
        <v>371</v>
      </c>
      <c r="E5030">
        <v>2030</v>
      </c>
      <c r="F5030">
        <v>0</v>
      </c>
      <c r="G5030">
        <v>0</v>
      </c>
      <c r="H5030" s="2" t="str">
        <f t="shared" si="78"/>
        <v>EG_SMRWR</v>
      </c>
    </row>
    <row r="5031" spans="1:8" x14ac:dyDescent="0.25">
      <c r="A5031" t="s">
        <v>22</v>
      </c>
      <c r="B5031" t="s">
        <v>6</v>
      </c>
      <c r="C5031" t="s">
        <v>11</v>
      </c>
      <c r="D5031" t="s">
        <v>371</v>
      </c>
      <c r="E5031">
        <v>2031</v>
      </c>
      <c r="F5031">
        <v>0</v>
      </c>
      <c r="G5031">
        <v>0</v>
      </c>
      <c r="H5031" s="2" t="str">
        <f t="shared" si="78"/>
        <v>EG_SMRWR</v>
      </c>
    </row>
    <row r="5032" spans="1:8" x14ac:dyDescent="0.25">
      <c r="A5032" t="s">
        <v>22</v>
      </c>
      <c r="B5032" t="s">
        <v>6</v>
      </c>
      <c r="C5032" t="s">
        <v>11</v>
      </c>
      <c r="D5032" t="s">
        <v>371</v>
      </c>
      <c r="E5032">
        <v>2032</v>
      </c>
      <c r="F5032">
        <v>0</v>
      </c>
      <c r="G5032">
        <v>0</v>
      </c>
      <c r="H5032" s="2" t="str">
        <f t="shared" si="78"/>
        <v>EG_SMRWR</v>
      </c>
    </row>
    <row r="5033" spans="1:8" x14ac:dyDescent="0.25">
      <c r="A5033" t="s">
        <v>22</v>
      </c>
      <c r="B5033" t="s">
        <v>6</v>
      </c>
      <c r="C5033" t="s">
        <v>11</v>
      </c>
      <c r="D5033" t="s">
        <v>371</v>
      </c>
      <c r="E5033">
        <v>2033</v>
      </c>
      <c r="F5033">
        <v>0</v>
      </c>
      <c r="G5033">
        <v>0</v>
      </c>
      <c r="H5033" s="2" t="str">
        <f t="shared" si="78"/>
        <v>EG_SMRWR</v>
      </c>
    </row>
    <row r="5034" spans="1:8" x14ac:dyDescent="0.25">
      <c r="A5034" t="s">
        <v>22</v>
      </c>
      <c r="B5034" t="s">
        <v>6</v>
      </c>
      <c r="C5034" t="s">
        <v>11</v>
      </c>
      <c r="D5034" t="s">
        <v>371</v>
      </c>
      <c r="E5034">
        <v>2034</v>
      </c>
      <c r="F5034">
        <v>0</v>
      </c>
      <c r="G5034">
        <v>0</v>
      </c>
      <c r="H5034" s="2" t="str">
        <f t="shared" si="78"/>
        <v>EG_SMRWR</v>
      </c>
    </row>
    <row r="5035" spans="1:8" x14ac:dyDescent="0.25">
      <c r="A5035" t="s">
        <v>22</v>
      </c>
      <c r="B5035" t="s">
        <v>6</v>
      </c>
      <c r="C5035" t="s">
        <v>11</v>
      </c>
      <c r="D5035" t="s">
        <v>371</v>
      </c>
      <c r="E5035">
        <v>2035</v>
      </c>
      <c r="F5035">
        <v>0</v>
      </c>
      <c r="G5035">
        <v>0</v>
      </c>
      <c r="H5035" s="2" t="str">
        <f t="shared" si="78"/>
        <v>EG_SMRWR</v>
      </c>
    </row>
    <row r="5036" spans="1:8" x14ac:dyDescent="0.25">
      <c r="A5036" t="s">
        <v>22</v>
      </c>
      <c r="B5036" t="s">
        <v>6</v>
      </c>
      <c r="C5036" t="s">
        <v>11</v>
      </c>
      <c r="D5036" t="s">
        <v>371</v>
      </c>
      <c r="E5036">
        <v>2036</v>
      </c>
      <c r="F5036">
        <v>0</v>
      </c>
      <c r="G5036">
        <v>0</v>
      </c>
      <c r="H5036" s="2" t="str">
        <f t="shared" si="78"/>
        <v>EG_SMRWR</v>
      </c>
    </row>
    <row r="5037" spans="1:8" x14ac:dyDescent="0.25">
      <c r="A5037" t="s">
        <v>22</v>
      </c>
      <c r="B5037" t="s">
        <v>6</v>
      </c>
      <c r="C5037" t="s">
        <v>11</v>
      </c>
      <c r="D5037" t="s">
        <v>371</v>
      </c>
      <c r="E5037">
        <v>2037</v>
      </c>
      <c r="F5037">
        <v>0</v>
      </c>
      <c r="G5037">
        <v>0</v>
      </c>
      <c r="H5037" s="2" t="str">
        <f t="shared" si="78"/>
        <v>EG_SMRWR</v>
      </c>
    </row>
    <row r="5038" spans="1:8" x14ac:dyDescent="0.25">
      <c r="A5038" t="s">
        <v>22</v>
      </c>
      <c r="B5038" t="s">
        <v>6</v>
      </c>
      <c r="C5038" t="s">
        <v>11</v>
      </c>
      <c r="D5038" t="s">
        <v>371</v>
      </c>
      <c r="E5038">
        <v>2038</v>
      </c>
      <c r="F5038">
        <v>0</v>
      </c>
      <c r="G5038">
        <v>0</v>
      </c>
      <c r="H5038" s="2" t="str">
        <f t="shared" si="78"/>
        <v>EG_SMRWR</v>
      </c>
    </row>
    <row r="5039" spans="1:8" x14ac:dyDescent="0.25">
      <c r="A5039" t="s">
        <v>22</v>
      </c>
      <c r="B5039" t="s">
        <v>6</v>
      </c>
      <c r="C5039" t="s">
        <v>11</v>
      </c>
      <c r="D5039" t="s">
        <v>371</v>
      </c>
      <c r="E5039">
        <v>2039</v>
      </c>
      <c r="F5039">
        <v>0</v>
      </c>
      <c r="G5039">
        <v>0</v>
      </c>
      <c r="H5039" s="2" t="str">
        <f t="shared" si="78"/>
        <v>EG_SMRWR</v>
      </c>
    </row>
    <row r="5040" spans="1:8" x14ac:dyDescent="0.25">
      <c r="A5040" t="s">
        <v>22</v>
      </c>
      <c r="B5040" t="s">
        <v>6</v>
      </c>
      <c r="C5040" t="s">
        <v>11</v>
      </c>
      <c r="D5040" t="s">
        <v>371</v>
      </c>
      <c r="E5040">
        <v>2040</v>
      </c>
      <c r="F5040">
        <v>0</v>
      </c>
      <c r="G5040">
        <v>0</v>
      </c>
      <c r="H5040" s="2" t="str">
        <f t="shared" si="78"/>
        <v>EG_SMRWR</v>
      </c>
    </row>
    <row r="5041" spans="1:8" x14ac:dyDescent="0.25">
      <c r="A5041" t="s">
        <v>22</v>
      </c>
      <c r="B5041" t="s">
        <v>6</v>
      </c>
      <c r="C5041" t="s">
        <v>11</v>
      </c>
      <c r="D5041" t="s">
        <v>371</v>
      </c>
      <c r="E5041">
        <v>2041</v>
      </c>
      <c r="F5041">
        <v>0</v>
      </c>
      <c r="G5041">
        <v>0</v>
      </c>
      <c r="H5041" s="2" t="str">
        <f t="shared" si="78"/>
        <v>EG_SMRWR</v>
      </c>
    </row>
    <row r="5042" spans="1:8" x14ac:dyDescent="0.25">
      <c r="A5042" t="s">
        <v>22</v>
      </c>
      <c r="B5042" t="s">
        <v>6</v>
      </c>
      <c r="C5042" t="s">
        <v>11</v>
      </c>
      <c r="D5042" t="s">
        <v>370</v>
      </c>
      <c r="E5042">
        <v>2024</v>
      </c>
      <c r="F5042">
        <v>0</v>
      </c>
      <c r="G5042">
        <v>0</v>
      </c>
      <c r="H5042" s="2" t="str">
        <f t="shared" si="78"/>
        <v>EG_SMRWR</v>
      </c>
    </row>
    <row r="5043" spans="1:8" x14ac:dyDescent="0.25">
      <c r="A5043" t="s">
        <v>22</v>
      </c>
      <c r="B5043" t="s">
        <v>6</v>
      </c>
      <c r="C5043" t="s">
        <v>11</v>
      </c>
      <c r="D5043" t="s">
        <v>370</v>
      </c>
      <c r="E5043">
        <v>2025</v>
      </c>
      <c r="F5043">
        <v>0</v>
      </c>
      <c r="G5043">
        <v>0</v>
      </c>
      <c r="H5043" s="2" t="str">
        <f t="shared" si="78"/>
        <v>EG_SMRWR</v>
      </c>
    </row>
    <row r="5044" spans="1:8" x14ac:dyDescent="0.25">
      <c r="A5044" t="s">
        <v>22</v>
      </c>
      <c r="B5044" t="s">
        <v>6</v>
      </c>
      <c r="C5044" t="s">
        <v>11</v>
      </c>
      <c r="D5044" t="s">
        <v>370</v>
      </c>
      <c r="E5044">
        <v>2026</v>
      </c>
      <c r="F5044">
        <v>0</v>
      </c>
      <c r="G5044">
        <v>0</v>
      </c>
      <c r="H5044" s="2" t="str">
        <f t="shared" si="78"/>
        <v>EG_SMRWR</v>
      </c>
    </row>
    <row r="5045" spans="1:8" x14ac:dyDescent="0.25">
      <c r="A5045" t="s">
        <v>22</v>
      </c>
      <c r="B5045" t="s">
        <v>6</v>
      </c>
      <c r="C5045" t="s">
        <v>11</v>
      </c>
      <c r="D5045" t="s">
        <v>370</v>
      </c>
      <c r="E5045">
        <v>2027</v>
      </c>
      <c r="F5045">
        <v>0</v>
      </c>
      <c r="G5045">
        <v>0</v>
      </c>
      <c r="H5045" s="2" t="str">
        <f t="shared" si="78"/>
        <v>EG_SMRWR</v>
      </c>
    </row>
    <row r="5046" spans="1:8" x14ac:dyDescent="0.25">
      <c r="A5046" t="s">
        <v>22</v>
      </c>
      <c r="B5046" t="s">
        <v>6</v>
      </c>
      <c r="C5046" t="s">
        <v>11</v>
      </c>
      <c r="D5046" t="s">
        <v>370</v>
      </c>
      <c r="E5046">
        <v>2028</v>
      </c>
      <c r="F5046">
        <v>0</v>
      </c>
      <c r="G5046">
        <v>0</v>
      </c>
      <c r="H5046" s="2" t="str">
        <f t="shared" si="78"/>
        <v>EG_SMRWR</v>
      </c>
    </row>
    <row r="5047" spans="1:8" x14ac:dyDescent="0.25">
      <c r="A5047" t="s">
        <v>22</v>
      </c>
      <c r="B5047" t="s">
        <v>6</v>
      </c>
      <c r="C5047" t="s">
        <v>11</v>
      </c>
      <c r="D5047" t="s">
        <v>370</v>
      </c>
      <c r="E5047">
        <v>2029</v>
      </c>
      <c r="F5047">
        <v>0</v>
      </c>
      <c r="G5047">
        <v>0</v>
      </c>
      <c r="H5047" s="2" t="str">
        <f t="shared" si="78"/>
        <v>EG_SMRWR</v>
      </c>
    </row>
    <row r="5048" spans="1:8" x14ac:dyDescent="0.25">
      <c r="A5048" t="s">
        <v>22</v>
      </c>
      <c r="B5048" t="s">
        <v>6</v>
      </c>
      <c r="C5048" t="s">
        <v>11</v>
      </c>
      <c r="D5048" t="s">
        <v>370</v>
      </c>
      <c r="E5048">
        <v>2030</v>
      </c>
      <c r="F5048">
        <v>0</v>
      </c>
      <c r="G5048">
        <v>0</v>
      </c>
      <c r="H5048" s="2" t="str">
        <f t="shared" si="78"/>
        <v>EG_SMRWR</v>
      </c>
    </row>
    <row r="5049" spans="1:8" x14ac:dyDescent="0.25">
      <c r="A5049" t="s">
        <v>22</v>
      </c>
      <c r="B5049" t="s">
        <v>6</v>
      </c>
      <c r="C5049" t="s">
        <v>11</v>
      </c>
      <c r="D5049" t="s">
        <v>370</v>
      </c>
      <c r="E5049">
        <v>2031</v>
      </c>
      <c r="F5049">
        <v>0</v>
      </c>
      <c r="G5049">
        <v>0</v>
      </c>
      <c r="H5049" s="2" t="str">
        <f t="shared" si="78"/>
        <v>EG_SMRWR</v>
      </c>
    </row>
    <row r="5050" spans="1:8" x14ac:dyDescent="0.25">
      <c r="A5050" t="s">
        <v>22</v>
      </c>
      <c r="B5050" t="s">
        <v>6</v>
      </c>
      <c r="C5050" t="s">
        <v>11</v>
      </c>
      <c r="D5050" t="s">
        <v>370</v>
      </c>
      <c r="E5050">
        <v>2032</v>
      </c>
      <c r="F5050">
        <v>0</v>
      </c>
      <c r="G5050">
        <v>0</v>
      </c>
      <c r="H5050" s="2" t="str">
        <f t="shared" si="78"/>
        <v>EG_SMRWR</v>
      </c>
    </row>
    <row r="5051" spans="1:8" x14ac:dyDescent="0.25">
      <c r="A5051" t="s">
        <v>22</v>
      </c>
      <c r="B5051" t="s">
        <v>6</v>
      </c>
      <c r="C5051" t="s">
        <v>11</v>
      </c>
      <c r="D5051" t="s">
        <v>370</v>
      </c>
      <c r="E5051">
        <v>2033</v>
      </c>
      <c r="F5051">
        <v>0</v>
      </c>
      <c r="G5051">
        <v>1.2999999999999999E-2</v>
      </c>
      <c r="H5051" s="2" t="str">
        <f t="shared" si="78"/>
        <v>EG_SMRWR</v>
      </c>
    </row>
    <row r="5052" spans="1:8" x14ac:dyDescent="0.25">
      <c r="A5052" t="s">
        <v>22</v>
      </c>
      <c r="B5052" t="s">
        <v>6</v>
      </c>
      <c r="C5052" t="s">
        <v>11</v>
      </c>
      <c r="D5052" t="s">
        <v>370</v>
      </c>
      <c r="E5052">
        <v>2034</v>
      </c>
      <c r="F5052">
        <v>0</v>
      </c>
      <c r="G5052">
        <v>1.2999999999999999E-2</v>
      </c>
      <c r="H5052" s="2" t="str">
        <f t="shared" si="78"/>
        <v>EG_SMRWR</v>
      </c>
    </row>
    <row r="5053" spans="1:8" x14ac:dyDescent="0.25">
      <c r="A5053" t="s">
        <v>22</v>
      </c>
      <c r="B5053" t="s">
        <v>6</v>
      </c>
      <c r="C5053" t="s">
        <v>11</v>
      </c>
      <c r="D5053" t="s">
        <v>370</v>
      </c>
      <c r="E5053">
        <v>2035</v>
      </c>
      <c r="F5053">
        <v>0</v>
      </c>
      <c r="G5053">
        <v>1.2999999999999999E-2</v>
      </c>
      <c r="H5053" s="2" t="str">
        <f t="shared" si="78"/>
        <v>EG_SMRWR</v>
      </c>
    </row>
    <row r="5054" spans="1:8" x14ac:dyDescent="0.25">
      <c r="A5054" t="s">
        <v>22</v>
      </c>
      <c r="B5054" t="s">
        <v>6</v>
      </c>
      <c r="C5054" t="s">
        <v>11</v>
      </c>
      <c r="D5054" t="s">
        <v>370</v>
      </c>
      <c r="E5054">
        <v>2036</v>
      </c>
      <c r="F5054">
        <v>0</v>
      </c>
      <c r="G5054">
        <v>1.2999999999999999E-2</v>
      </c>
      <c r="H5054" s="2" t="str">
        <f t="shared" si="78"/>
        <v>EG_SMRWR</v>
      </c>
    </row>
    <row r="5055" spans="1:8" x14ac:dyDescent="0.25">
      <c r="A5055" t="s">
        <v>22</v>
      </c>
      <c r="B5055" t="s">
        <v>6</v>
      </c>
      <c r="C5055" t="s">
        <v>11</v>
      </c>
      <c r="D5055" t="s">
        <v>370</v>
      </c>
      <c r="E5055">
        <v>2037</v>
      </c>
      <c r="F5055">
        <v>0</v>
      </c>
      <c r="G5055">
        <v>1.2999999999999999E-2</v>
      </c>
      <c r="H5055" s="2" t="str">
        <f t="shared" si="78"/>
        <v>EG_SMRWR</v>
      </c>
    </row>
    <row r="5056" spans="1:8" x14ac:dyDescent="0.25">
      <c r="A5056" t="s">
        <v>22</v>
      </c>
      <c r="B5056" t="s">
        <v>6</v>
      </c>
      <c r="C5056" t="s">
        <v>11</v>
      </c>
      <c r="D5056" t="s">
        <v>370</v>
      </c>
      <c r="E5056">
        <v>2038</v>
      </c>
      <c r="F5056">
        <v>0</v>
      </c>
      <c r="G5056">
        <v>1.2999999999999999E-2</v>
      </c>
      <c r="H5056" s="2" t="str">
        <f t="shared" si="78"/>
        <v>EG_SMRWR</v>
      </c>
    </row>
    <row r="5057" spans="1:8" x14ac:dyDescent="0.25">
      <c r="A5057" t="s">
        <v>22</v>
      </c>
      <c r="B5057" t="s">
        <v>6</v>
      </c>
      <c r="C5057" t="s">
        <v>11</v>
      </c>
      <c r="D5057" t="s">
        <v>370</v>
      </c>
      <c r="E5057">
        <v>2039</v>
      </c>
      <c r="F5057">
        <v>0</v>
      </c>
      <c r="G5057">
        <v>1.2999999999999999E-2</v>
      </c>
      <c r="H5057" s="2" t="str">
        <f t="shared" si="78"/>
        <v>EG_SMRWR</v>
      </c>
    </row>
    <row r="5058" spans="1:8" x14ac:dyDescent="0.25">
      <c r="A5058" t="s">
        <v>22</v>
      </c>
      <c r="B5058" t="s">
        <v>6</v>
      </c>
      <c r="C5058" t="s">
        <v>11</v>
      </c>
      <c r="D5058" t="s">
        <v>370</v>
      </c>
      <c r="E5058">
        <v>2040</v>
      </c>
      <c r="F5058">
        <v>0</v>
      </c>
      <c r="G5058">
        <v>1.2999999999999999E-2</v>
      </c>
      <c r="H5058" s="2" t="str">
        <f t="shared" si="78"/>
        <v>EG_SMRWR</v>
      </c>
    </row>
    <row r="5059" spans="1:8" x14ac:dyDescent="0.25">
      <c r="A5059" t="s">
        <v>22</v>
      </c>
      <c r="B5059" t="s">
        <v>6</v>
      </c>
      <c r="C5059" t="s">
        <v>11</v>
      </c>
      <c r="D5059" t="s">
        <v>370</v>
      </c>
      <c r="E5059">
        <v>2041</v>
      </c>
      <c r="F5059">
        <v>0</v>
      </c>
      <c r="G5059">
        <v>1.2999999999999999E-2</v>
      </c>
      <c r="H5059" s="2" t="str">
        <f t="shared" ref="H5059:H5122" si="79">_xlfn.CONCAT(A5059,C5059)</f>
        <v>EG_SMRWR</v>
      </c>
    </row>
    <row r="5060" spans="1:8" x14ac:dyDescent="0.25">
      <c r="A5060" t="s">
        <v>22</v>
      </c>
      <c r="B5060" t="s">
        <v>6</v>
      </c>
      <c r="C5060" t="s">
        <v>11</v>
      </c>
      <c r="D5060" t="s">
        <v>369</v>
      </c>
      <c r="E5060">
        <v>2024</v>
      </c>
      <c r="F5060">
        <v>0</v>
      </c>
      <c r="G5060">
        <v>0</v>
      </c>
      <c r="H5060" s="2" t="str">
        <f t="shared" si="79"/>
        <v>EG_SMRWR</v>
      </c>
    </row>
    <row r="5061" spans="1:8" x14ac:dyDescent="0.25">
      <c r="A5061" t="s">
        <v>22</v>
      </c>
      <c r="B5061" t="s">
        <v>6</v>
      </c>
      <c r="C5061" t="s">
        <v>11</v>
      </c>
      <c r="D5061" t="s">
        <v>369</v>
      </c>
      <c r="E5061">
        <v>2025</v>
      </c>
      <c r="F5061">
        <v>0</v>
      </c>
      <c r="G5061">
        <v>0</v>
      </c>
      <c r="H5061" s="2" t="str">
        <f t="shared" si="79"/>
        <v>EG_SMRWR</v>
      </c>
    </row>
    <row r="5062" spans="1:8" x14ac:dyDescent="0.25">
      <c r="A5062" t="s">
        <v>22</v>
      </c>
      <c r="B5062" t="s">
        <v>6</v>
      </c>
      <c r="C5062" t="s">
        <v>11</v>
      </c>
      <c r="D5062" t="s">
        <v>369</v>
      </c>
      <c r="E5062">
        <v>2026</v>
      </c>
      <c r="F5062">
        <v>0</v>
      </c>
      <c r="G5062">
        <v>0</v>
      </c>
      <c r="H5062" s="2" t="str">
        <f t="shared" si="79"/>
        <v>EG_SMRWR</v>
      </c>
    </row>
    <row r="5063" spans="1:8" x14ac:dyDescent="0.25">
      <c r="A5063" t="s">
        <v>22</v>
      </c>
      <c r="B5063" t="s">
        <v>6</v>
      </c>
      <c r="C5063" t="s">
        <v>11</v>
      </c>
      <c r="D5063" t="s">
        <v>369</v>
      </c>
      <c r="E5063">
        <v>2027</v>
      </c>
      <c r="F5063">
        <v>0</v>
      </c>
      <c r="G5063">
        <v>0</v>
      </c>
      <c r="H5063" s="2" t="str">
        <f t="shared" si="79"/>
        <v>EG_SMRWR</v>
      </c>
    </row>
    <row r="5064" spans="1:8" x14ac:dyDescent="0.25">
      <c r="A5064" t="s">
        <v>22</v>
      </c>
      <c r="B5064" t="s">
        <v>6</v>
      </c>
      <c r="C5064" t="s">
        <v>11</v>
      </c>
      <c r="D5064" t="s">
        <v>369</v>
      </c>
      <c r="E5064">
        <v>2028</v>
      </c>
      <c r="F5064">
        <v>0</v>
      </c>
      <c r="G5064">
        <v>0</v>
      </c>
      <c r="H5064" s="2" t="str">
        <f t="shared" si="79"/>
        <v>EG_SMRWR</v>
      </c>
    </row>
    <row r="5065" spans="1:8" x14ac:dyDescent="0.25">
      <c r="A5065" t="s">
        <v>22</v>
      </c>
      <c r="B5065" t="s">
        <v>6</v>
      </c>
      <c r="C5065" t="s">
        <v>11</v>
      </c>
      <c r="D5065" t="s">
        <v>369</v>
      </c>
      <c r="E5065">
        <v>2029</v>
      </c>
      <c r="F5065">
        <v>0</v>
      </c>
      <c r="G5065">
        <v>0</v>
      </c>
      <c r="H5065" s="2" t="str">
        <f t="shared" si="79"/>
        <v>EG_SMRWR</v>
      </c>
    </row>
    <row r="5066" spans="1:8" x14ac:dyDescent="0.25">
      <c r="A5066" t="s">
        <v>22</v>
      </c>
      <c r="B5066" t="s">
        <v>6</v>
      </c>
      <c r="C5066" t="s">
        <v>11</v>
      </c>
      <c r="D5066" t="s">
        <v>369</v>
      </c>
      <c r="E5066">
        <v>2030</v>
      </c>
      <c r="F5066">
        <v>0</v>
      </c>
      <c r="G5066">
        <v>0</v>
      </c>
      <c r="H5066" s="2" t="str">
        <f t="shared" si="79"/>
        <v>EG_SMRWR</v>
      </c>
    </row>
    <row r="5067" spans="1:8" x14ac:dyDescent="0.25">
      <c r="A5067" t="s">
        <v>22</v>
      </c>
      <c r="B5067" t="s">
        <v>6</v>
      </c>
      <c r="C5067" t="s">
        <v>11</v>
      </c>
      <c r="D5067" t="s">
        <v>369</v>
      </c>
      <c r="E5067">
        <v>2031</v>
      </c>
      <c r="F5067">
        <v>0</v>
      </c>
      <c r="G5067">
        <v>0</v>
      </c>
      <c r="H5067" s="2" t="str">
        <f t="shared" si="79"/>
        <v>EG_SMRWR</v>
      </c>
    </row>
    <row r="5068" spans="1:8" x14ac:dyDescent="0.25">
      <c r="A5068" t="s">
        <v>22</v>
      </c>
      <c r="B5068" t="s">
        <v>6</v>
      </c>
      <c r="C5068" t="s">
        <v>11</v>
      </c>
      <c r="D5068" t="s">
        <v>369</v>
      </c>
      <c r="E5068">
        <v>2032</v>
      </c>
      <c r="F5068">
        <v>0</v>
      </c>
      <c r="G5068">
        <v>0</v>
      </c>
      <c r="H5068" s="2" t="str">
        <f t="shared" si="79"/>
        <v>EG_SMRWR</v>
      </c>
    </row>
    <row r="5069" spans="1:8" x14ac:dyDescent="0.25">
      <c r="A5069" t="s">
        <v>22</v>
      </c>
      <c r="B5069" t="s">
        <v>6</v>
      </c>
      <c r="C5069" t="s">
        <v>11</v>
      </c>
      <c r="D5069" t="s">
        <v>369</v>
      </c>
      <c r="E5069">
        <v>2033</v>
      </c>
      <c r="F5069">
        <v>0</v>
      </c>
      <c r="G5069">
        <v>0</v>
      </c>
      <c r="H5069" s="2" t="str">
        <f t="shared" si="79"/>
        <v>EG_SMRWR</v>
      </c>
    </row>
    <row r="5070" spans="1:8" x14ac:dyDescent="0.25">
      <c r="A5070" t="s">
        <v>22</v>
      </c>
      <c r="B5070" t="s">
        <v>6</v>
      </c>
      <c r="C5070" t="s">
        <v>11</v>
      </c>
      <c r="D5070" t="s">
        <v>369</v>
      </c>
      <c r="E5070">
        <v>2034</v>
      </c>
      <c r="F5070">
        <v>0</v>
      </c>
      <c r="G5070">
        <v>0</v>
      </c>
      <c r="H5070" s="2" t="str">
        <f t="shared" si="79"/>
        <v>EG_SMRWR</v>
      </c>
    </row>
    <row r="5071" spans="1:8" x14ac:dyDescent="0.25">
      <c r="A5071" t="s">
        <v>22</v>
      </c>
      <c r="B5071" t="s">
        <v>6</v>
      </c>
      <c r="C5071" t="s">
        <v>11</v>
      </c>
      <c r="D5071" t="s">
        <v>369</v>
      </c>
      <c r="E5071">
        <v>2035</v>
      </c>
      <c r="F5071">
        <v>0</v>
      </c>
      <c r="G5071">
        <v>0</v>
      </c>
      <c r="H5071" s="2" t="str">
        <f t="shared" si="79"/>
        <v>EG_SMRWR</v>
      </c>
    </row>
    <row r="5072" spans="1:8" x14ac:dyDescent="0.25">
      <c r="A5072" t="s">
        <v>22</v>
      </c>
      <c r="B5072" t="s">
        <v>6</v>
      </c>
      <c r="C5072" t="s">
        <v>11</v>
      </c>
      <c r="D5072" t="s">
        <v>369</v>
      </c>
      <c r="E5072">
        <v>2036</v>
      </c>
      <c r="F5072">
        <v>0</v>
      </c>
      <c r="G5072">
        <v>0</v>
      </c>
      <c r="H5072" s="2" t="str">
        <f t="shared" si="79"/>
        <v>EG_SMRWR</v>
      </c>
    </row>
    <row r="5073" spans="1:8" x14ac:dyDescent="0.25">
      <c r="A5073" t="s">
        <v>22</v>
      </c>
      <c r="B5073" t="s">
        <v>6</v>
      </c>
      <c r="C5073" t="s">
        <v>11</v>
      </c>
      <c r="D5073" t="s">
        <v>369</v>
      </c>
      <c r="E5073">
        <v>2037</v>
      </c>
      <c r="F5073">
        <v>0</v>
      </c>
      <c r="G5073">
        <v>0</v>
      </c>
      <c r="H5073" s="2" t="str">
        <f t="shared" si="79"/>
        <v>EG_SMRWR</v>
      </c>
    </row>
    <row r="5074" spans="1:8" x14ac:dyDescent="0.25">
      <c r="A5074" t="s">
        <v>22</v>
      </c>
      <c r="B5074" t="s">
        <v>6</v>
      </c>
      <c r="C5074" t="s">
        <v>11</v>
      </c>
      <c r="D5074" t="s">
        <v>369</v>
      </c>
      <c r="E5074">
        <v>2038</v>
      </c>
      <c r="F5074">
        <v>0</v>
      </c>
      <c r="G5074">
        <v>0</v>
      </c>
      <c r="H5074" s="2" t="str">
        <f t="shared" si="79"/>
        <v>EG_SMRWR</v>
      </c>
    </row>
    <row r="5075" spans="1:8" x14ac:dyDescent="0.25">
      <c r="A5075" t="s">
        <v>22</v>
      </c>
      <c r="B5075" t="s">
        <v>6</v>
      </c>
      <c r="C5075" t="s">
        <v>11</v>
      </c>
      <c r="D5075" t="s">
        <v>369</v>
      </c>
      <c r="E5075">
        <v>2039</v>
      </c>
      <c r="F5075">
        <v>0</v>
      </c>
      <c r="G5075">
        <v>0</v>
      </c>
      <c r="H5075" s="2" t="str">
        <f t="shared" si="79"/>
        <v>EG_SMRWR</v>
      </c>
    </row>
    <row r="5076" spans="1:8" x14ac:dyDescent="0.25">
      <c r="A5076" t="s">
        <v>22</v>
      </c>
      <c r="B5076" t="s">
        <v>6</v>
      </c>
      <c r="C5076" t="s">
        <v>11</v>
      </c>
      <c r="D5076" t="s">
        <v>369</v>
      </c>
      <c r="E5076">
        <v>2040</v>
      </c>
      <c r="F5076">
        <v>0</v>
      </c>
      <c r="G5076">
        <v>0</v>
      </c>
      <c r="H5076" s="2" t="str">
        <f t="shared" si="79"/>
        <v>EG_SMRWR</v>
      </c>
    </row>
    <row r="5077" spans="1:8" x14ac:dyDescent="0.25">
      <c r="A5077" t="s">
        <v>22</v>
      </c>
      <c r="B5077" t="s">
        <v>6</v>
      </c>
      <c r="C5077" t="s">
        <v>11</v>
      </c>
      <c r="D5077" t="s">
        <v>369</v>
      </c>
      <c r="E5077">
        <v>2041</v>
      </c>
      <c r="F5077">
        <v>0</v>
      </c>
      <c r="G5077">
        <v>0</v>
      </c>
      <c r="H5077" s="2" t="str">
        <f t="shared" si="79"/>
        <v>EG_SMRWR</v>
      </c>
    </row>
    <row r="5078" spans="1:8" x14ac:dyDescent="0.25">
      <c r="A5078" t="s">
        <v>22</v>
      </c>
      <c r="B5078" t="s">
        <v>6</v>
      </c>
      <c r="C5078" t="s">
        <v>11</v>
      </c>
      <c r="D5078" t="s">
        <v>368</v>
      </c>
      <c r="E5078">
        <v>2024</v>
      </c>
      <c r="F5078">
        <v>0</v>
      </c>
      <c r="G5078">
        <v>0</v>
      </c>
      <c r="H5078" s="2" t="str">
        <f t="shared" si="79"/>
        <v>EG_SMRWR</v>
      </c>
    </row>
    <row r="5079" spans="1:8" x14ac:dyDescent="0.25">
      <c r="A5079" t="s">
        <v>22</v>
      </c>
      <c r="B5079" t="s">
        <v>6</v>
      </c>
      <c r="C5079" t="s">
        <v>11</v>
      </c>
      <c r="D5079" t="s">
        <v>368</v>
      </c>
      <c r="E5079">
        <v>2025</v>
      </c>
      <c r="F5079">
        <v>0</v>
      </c>
      <c r="G5079">
        <v>0</v>
      </c>
      <c r="H5079" s="2" t="str">
        <f t="shared" si="79"/>
        <v>EG_SMRWR</v>
      </c>
    </row>
    <row r="5080" spans="1:8" x14ac:dyDescent="0.25">
      <c r="A5080" t="s">
        <v>22</v>
      </c>
      <c r="B5080" t="s">
        <v>6</v>
      </c>
      <c r="C5080" t="s">
        <v>11</v>
      </c>
      <c r="D5080" t="s">
        <v>368</v>
      </c>
      <c r="E5080">
        <v>2026</v>
      </c>
      <c r="F5080">
        <v>0</v>
      </c>
      <c r="G5080">
        <v>0</v>
      </c>
      <c r="H5080" s="2" t="str">
        <f t="shared" si="79"/>
        <v>EG_SMRWR</v>
      </c>
    </row>
    <row r="5081" spans="1:8" x14ac:dyDescent="0.25">
      <c r="A5081" t="s">
        <v>22</v>
      </c>
      <c r="B5081" t="s">
        <v>6</v>
      </c>
      <c r="C5081" t="s">
        <v>11</v>
      </c>
      <c r="D5081" t="s">
        <v>368</v>
      </c>
      <c r="E5081">
        <v>2027</v>
      </c>
      <c r="F5081">
        <v>0</v>
      </c>
      <c r="G5081">
        <v>0</v>
      </c>
      <c r="H5081" s="2" t="str">
        <f t="shared" si="79"/>
        <v>EG_SMRWR</v>
      </c>
    </row>
    <row r="5082" spans="1:8" x14ac:dyDescent="0.25">
      <c r="A5082" t="s">
        <v>22</v>
      </c>
      <c r="B5082" t="s">
        <v>6</v>
      </c>
      <c r="C5082" t="s">
        <v>11</v>
      </c>
      <c r="D5082" t="s">
        <v>368</v>
      </c>
      <c r="E5082">
        <v>2028</v>
      </c>
      <c r="F5082">
        <v>0</v>
      </c>
      <c r="G5082">
        <v>0</v>
      </c>
      <c r="H5082" s="2" t="str">
        <f t="shared" si="79"/>
        <v>EG_SMRWR</v>
      </c>
    </row>
    <row r="5083" spans="1:8" x14ac:dyDescent="0.25">
      <c r="A5083" t="s">
        <v>22</v>
      </c>
      <c r="B5083" t="s">
        <v>6</v>
      </c>
      <c r="C5083" t="s">
        <v>11</v>
      </c>
      <c r="D5083" t="s">
        <v>368</v>
      </c>
      <c r="E5083">
        <v>2029</v>
      </c>
      <c r="F5083">
        <v>0</v>
      </c>
      <c r="G5083">
        <v>0</v>
      </c>
      <c r="H5083" s="2" t="str">
        <f t="shared" si="79"/>
        <v>EG_SMRWR</v>
      </c>
    </row>
    <row r="5084" spans="1:8" x14ac:dyDescent="0.25">
      <c r="A5084" t="s">
        <v>22</v>
      </c>
      <c r="B5084" t="s">
        <v>6</v>
      </c>
      <c r="C5084" t="s">
        <v>11</v>
      </c>
      <c r="D5084" t="s">
        <v>368</v>
      </c>
      <c r="E5084">
        <v>2030</v>
      </c>
      <c r="F5084">
        <v>0</v>
      </c>
      <c r="G5084">
        <v>0</v>
      </c>
      <c r="H5084" s="2" t="str">
        <f t="shared" si="79"/>
        <v>EG_SMRWR</v>
      </c>
    </row>
    <row r="5085" spans="1:8" x14ac:dyDescent="0.25">
      <c r="A5085" t="s">
        <v>22</v>
      </c>
      <c r="B5085" t="s">
        <v>6</v>
      </c>
      <c r="C5085" t="s">
        <v>11</v>
      </c>
      <c r="D5085" t="s">
        <v>368</v>
      </c>
      <c r="E5085">
        <v>2031</v>
      </c>
      <c r="F5085">
        <v>0</v>
      </c>
      <c r="G5085">
        <v>0</v>
      </c>
      <c r="H5085" s="2" t="str">
        <f t="shared" si="79"/>
        <v>EG_SMRWR</v>
      </c>
    </row>
    <row r="5086" spans="1:8" x14ac:dyDescent="0.25">
      <c r="A5086" t="s">
        <v>22</v>
      </c>
      <c r="B5086" t="s">
        <v>6</v>
      </c>
      <c r="C5086" t="s">
        <v>11</v>
      </c>
      <c r="D5086" t="s">
        <v>368</v>
      </c>
      <c r="E5086">
        <v>2032</v>
      </c>
      <c r="F5086">
        <v>0</v>
      </c>
      <c r="G5086">
        <v>0</v>
      </c>
      <c r="H5086" s="2" t="str">
        <f t="shared" si="79"/>
        <v>EG_SMRWR</v>
      </c>
    </row>
    <row r="5087" spans="1:8" x14ac:dyDescent="0.25">
      <c r="A5087" t="s">
        <v>22</v>
      </c>
      <c r="B5087" t="s">
        <v>6</v>
      </c>
      <c r="C5087" t="s">
        <v>11</v>
      </c>
      <c r="D5087" t="s">
        <v>368</v>
      </c>
      <c r="E5087">
        <v>2033</v>
      </c>
      <c r="F5087">
        <v>0.5</v>
      </c>
      <c r="G5087">
        <v>0.5</v>
      </c>
      <c r="H5087" s="2" t="str">
        <f t="shared" si="79"/>
        <v>EG_SMRWR</v>
      </c>
    </row>
    <row r="5088" spans="1:8" x14ac:dyDescent="0.25">
      <c r="A5088" t="s">
        <v>22</v>
      </c>
      <c r="B5088" t="s">
        <v>6</v>
      </c>
      <c r="C5088" t="s">
        <v>11</v>
      </c>
      <c r="D5088" t="s">
        <v>368</v>
      </c>
      <c r="E5088">
        <v>2034</v>
      </c>
      <c r="F5088">
        <v>0</v>
      </c>
      <c r="G5088">
        <v>4.1000000000000002E-2</v>
      </c>
      <c r="H5088" s="2" t="str">
        <f t="shared" si="79"/>
        <v>EG_SMRWR</v>
      </c>
    </row>
    <row r="5089" spans="1:8" x14ac:dyDescent="0.25">
      <c r="A5089" t="s">
        <v>22</v>
      </c>
      <c r="B5089" t="s">
        <v>6</v>
      </c>
      <c r="C5089" t="s">
        <v>11</v>
      </c>
      <c r="D5089" t="s">
        <v>368</v>
      </c>
      <c r="E5089">
        <v>2035</v>
      </c>
      <c r="F5089">
        <v>0</v>
      </c>
      <c r="G5089">
        <v>4.1000000000000002E-2</v>
      </c>
      <c r="H5089" s="2" t="str">
        <f t="shared" si="79"/>
        <v>EG_SMRWR</v>
      </c>
    </row>
    <row r="5090" spans="1:8" x14ac:dyDescent="0.25">
      <c r="A5090" t="s">
        <v>22</v>
      </c>
      <c r="B5090" t="s">
        <v>6</v>
      </c>
      <c r="C5090" t="s">
        <v>11</v>
      </c>
      <c r="D5090" t="s">
        <v>368</v>
      </c>
      <c r="E5090">
        <v>2036</v>
      </c>
      <c r="F5090">
        <v>0</v>
      </c>
      <c r="G5090">
        <v>4.1000000000000002E-2</v>
      </c>
      <c r="H5090" s="2" t="str">
        <f t="shared" si="79"/>
        <v>EG_SMRWR</v>
      </c>
    </row>
    <row r="5091" spans="1:8" x14ac:dyDescent="0.25">
      <c r="A5091" t="s">
        <v>22</v>
      </c>
      <c r="B5091" t="s">
        <v>6</v>
      </c>
      <c r="C5091" t="s">
        <v>11</v>
      </c>
      <c r="D5091" t="s">
        <v>368</v>
      </c>
      <c r="E5091">
        <v>2037</v>
      </c>
      <c r="F5091">
        <v>0</v>
      </c>
      <c r="G5091">
        <v>4.1000000000000002E-2</v>
      </c>
      <c r="H5091" s="2" t="str">
        <f t="shared" si="79"/>
        <v>EG_SMRWR</v>
      </c>
    </row>
    <row r="5092" spans="1:8" x14ac:dyDescent="0.25">
      <c r="A5092" t="s">
        <v>22</v>
      </c>
      <c r="B5092" t="s">
        <v>6</v>
      </c>
      <c r="C5092" t="s">
        <v>11</v>
      </c>
      <c r="D5092" t="s">
        <v>368</v>
      </c>
      <c r="E5092">
        <v>2038</v>
      </c>
      <c r="F5092">
        <v>0</v>
      </c>
      <c r="G5092">
        <v>4.1000000000000002E-2</v>
      </c>
      <c r="H5092" s="2" t="str">
        <f t="shared" si="79"/>
        <v>EG_SMRWR</v>
      </c>
    </row>
    <row r="5093" spans="1:8" x14ac:dyDescent="0.25">
      <c r="A5093" t="s">
        <v>22</v>
      </c>
      <c r="B5093" t="s">
        <v>6</v>
      </c>
      <c r="C5093" t="s">
        <v>11</v>
      </c>
      <c r="D5093" t="s">
        <v>368</v>
      </c>
      <c r="E5093">
        <v>2039</v>
      </c>
      <c r="F5093">
        <v>0</v>
      </c>
      <c r="G5093">
        <v>4.1000000000000002E-2</v>
      </c>
      <c r="H5093" s="2" t="str">
        <f t="shared" si="79"/>
        <v>EG_SMRWR</v>
      </c>
    </row>
    <row r="5094" spans="1:8" x14ac:dyDescent="0.25">
      <c r="A5094" t="s">
        <v>22</v>
      </c>
      <c r="B5094" t="s">
        <v>6</v>
      </c>
      <c r="C5094" t="s">
        <v>11</v>
      </c>
      <c r="D5094" t="s">
        <v>368</v>
      </c>
      <c r="E5094">
        <v>2040</v>
      </c>
      <c r="F5094">
        <v>0</v>
      </c>
      <c r="G5094">
        <v>4.1000000000000002E-2</v>
      </c>
      <c r="H5094" s="2" t="str">
        <f t="shared" si="79"/>
        <v>EG_SMRWR</v>
      </c>
    </row>
    <row r="5095" spans="1:8" x14ac:dyDescent="0.25">
      <c r="A5095" t="s">
        <v>22</v>
      </c>
      <c r="B5095" t="s">
        <v>6</v>
      </c>
      <c r="C5095" t="s">
        <v>11</v>
      </c>
      <c r="D5095" t="s">
        <v>368</v>
      </c>
      <c r="E5095">
        <v>2041</v>
      </c>
      <c r="F5095">
        <v>0</v>
      </c>
      <c r="G5095">
        <v>4.1000000000000002E-2</v>
      </c>
      <c r="H5095" s="2" t="str">
        <f t="shared" si="79"/>
        <v>EG_SMRWR</v>
      </c>
    </row>
    <row r="5096" spans="1:8" x14ac:dyDescent="0.25">
      <c r="A5096" t="s">
        <v>22</v>
      </c>
      <c r="B5096" t="s">
        <v>6</v>
      </c>
      <c r="C5096" t="s">
        <v>11</v>
      </c>
      <c r="D5096" t="s">
        <v>367</v>
      </c>
      <c r="E5096">
        <v>2024</v>
      </c>
      <c r="F5096">
        <v>0</v>
      </c>
      <c r="G5096">
        <v>0</v>
      </c>
      <c r="H5096" s="2" t="str">
        <f t="shared" si="79"/>
        <v>EG_SMRWR</v>
      </c>
    </row>
    <row r="5097" spans="1:8" x14ac:dyDescent="0.25">
      <c r="A5097" t="s">
        <v>22</v>
      </c>
      <c r="B5097" t="s">
        <v>6</v>
      </c>
      <c r="C5097" t="s">
        <v>11</v>
      </c>
      <c r="D5097" t="s">
        <v>367</v>
      </c>
      <c r="E5097">
        <v>2025</v>
      </c>
      <c r="F5097">
        <v>0</v>
      </c>
      <c r="G5097">
        <v>0</v>
      </c>
      <c r="H5097" s="2" t="str">
        <f t="shared" si="79"/>
        <v>EG_SMRWR</v>
      </c>
    </row>
    <row r="5098" spans="1:8" x14ac:dyDescent="0.25">
      <c r="A5098" t="s">
        <v>22</v>
      </c>
      <c r="B5098" t="s">
        <v>6</v>
      </c>
      <c r="C5098" t="s">
        <v>11</v>
      </c>
      <c r="D5098" t="s">
        <v>367</v>
      </c>
      <c r="E5098">
        <v>2026</v>
      </c>
      <c r="F5098">
        <v>0</v>
      </c>
      <c r="G5098">
        <v>0</v>
      </c>
      <c r="H5098" s="2" t="str">
        <f t="shared" si="79"/>
        <v>EG_SMRWR</v>
      </c>
    </row>
    <row r="5099" spans="1:8" x14ac:dyDescent="0.25">
      <c r="A5099" t="s">
        <v>22</v>
      </c>
      <c r="B5099" t="s">
        <v>6</v>
      </c>
      <c r="C5099" t="s">
        <v>11</v>
      </c>
      <c r="D5099" t="s">
        <v>367</v>
      </c>
      <c r="E5099">
        <v>2027</v>
      </c>
      <c r="F5099">
        <v>0</v>
      </c>
      <c r="G5099">
        <v>0</v>
      </c>
      <c r="H5099" s="2" t="str">
        <f t="shared" si="79"/>
        <v>EG_SMRWR</v>
      </c>
    </row>
    <row r="5100" spans="1:8" x14ac:dyDescent="0.25">
      <c r="A5100" t="s">
        <v>22</v>
      </c>
      <c r="B5100" t="s">
        <v>6</v>
      </c>
      <c r="C5100" t="s">
        <v>11</v>
      </c>
      <c r="D5100" t="s">
        <v>367</v>
      </c>
      <c r="E5100">
        <v>2028</v>
      </c>
      <c r="F5100">
        <v>0</v>
      </c>
      <c r="G5100">
        <v>0</v>
      </c>
      <c r="H5100" s="2" t="str">
        <f t="shared" si="79"/>
        <v>EG_SMRWR</v>
      </c>
    </row>
    <row r="5101" spans="1:8" x14ac:dyDescent="0.25">
      <c r="A5101" t="s">
        <v>22</v>
      </c>
      <c r="B5101" t="s">
        <v>6</v>
      </c>
      <c r="C5101" t="s">
        <v>11</v>
      </c>
      <c r="D5101" t="s">
        <v>367</v>
      </c>
      <c r="E5101">
        <v>2029</v>
      </c>
      <c r="F5101">
        <v>0</v>
      </c>
      <c r="G5101">
        <v>0</v>
      </c>
      <c r="H5101" s="2" t="str">
        <f t="shared" si="79"/>
        <v>EG_SMRWR</v>
      </c>
    </row>
    <row r="5102" spans="1:8" x14ac:dyDescent="0.25">
      <c r="A5102" t="s">
        <v>22</v>
      </c>
      <c r="B5102" t="s">
        <v>6</v>
      </c>
      <c r="C5102" t="s">
        <v>11</v>
      </c>
      <c r="D5102" t="s">
        <v>367</v>
      </c>
      <c r="E5102">
        <v>2030</v>
      </c>
      <c r="F5102">
        <v>0</v>
      </c>
      <c r="G5102">
        <v>0</v>
      </c>
      <c r="H5102" s="2" t="str">
        <f t="shared" si="79"/>
        <v>EG_SMRWR</v>
      </c>
    </row>
    <row r="5103" spans="1:8" x14ac:dyDescent="0.25">
      <c r="A5103" t="s">
        <v>22</v>
      </c>
      <c r="B5103" t="s">
        <v>6</v>
      </c>
      <c r="C5103" t="s">
        <v>11</v>
      </c>
      <c r="D5103" t="s">
        <v>367</v>
      </c>
      <c r="E5103">
        <v>2031</v>
      </c>
      <c r="F5103">
        <v>0</v>
      </c>
      <c r="G5103">
        <v>0</v>
      </c>
      <c r="H5103" s="2" t="str">
        <f t="shared" si="79"/>
        <v>EG_SMRWR</v>
      </c>
    </row>
    <row r="5104" spans="1:8" x14ac:dyDescent="0.25">
      <c r="A5104" t="s">
        <v>22</v>
      </c>
      <c r="B5104" t="s">
        <v>6</v>
      </c>
      <c r="C5104" t="s">
        <v>11</v>
      </c>
      <c r="D5104" t="s">
        <v>367</v>
      </c>
      <c r="E5104">
        <v>2032</v>
      </c>
      <c r="F5104">
        <v>0</v>
      </c>
      <c r="G5104">
        <v>0</v>
      </c>
      <c r="H5104" s="2" t="str">
        <f t="shared" si="79"/>
        <v>EG_SMRWR</v>
      </c>
    </row>
    <row r="5105" spans="1:8" x14ac:dyDescent="0.25">
      <c r="A5105" t="s">
        <v>22</v>
      </c>
      <c r="B5105" t="s">
        <v>6</v>
      </c>
      <c r="C5105" t="s">
        <v>11</v>
      </c>
      <c r="D5105" t="s">
        <v>367</v>
      </c>
      <c r="E5105">
        <v>2033</v>
      </c>
      <c r="F5105">
        <v>0</v>
      </c>
      <c r="G5105">
        <v>0</v>
      </c>
      <c r="H5105" s="2" t="str">
        <f t="shared" si="79"/>
        <v>EG_SMRWR</v>
      </c>
    </row>
    <row r="5106" spans="1:8" x14ac:dyDescent="0.25">
      <c r="A5106" t="s">
        <v>22</v>
      </c>
      <c r="B5106" t="s">
        <v>6</v>
      </c>
      <c r="C5106" t="s">
        <v>11</v>
      </c>
      <c r="D5106" t="s">
        <v>367</v>
      </c>
      <c r="E5106">
        <v>2034</v>
      </c>
      <c r="F5106">
        <v>0</v>
      </c>
      <c r="G5106">
        <v>0</v>
      </c>
      <c r="H5106" s="2" t="str">
        <f t="shared" si="79"/>
        <v>EG_SMRWR</v>
      </c>
    </row>
    <row r="5107" spans="1:8" x14ac:dyDescent="0.25">
      <c r="A5107" t="s">
        <v>22</v>
      </c>
      <c r="B5107" t="s">
        <v>6</v>
      </c>
      <c r="C5107" t="s">
        <v>11</v>
      </c>
      <c r="D5107" t="s">
        <v>367</v>
      </c>
      <c r="E5107">
        <v>2035</v>
      </c>
      <c r="F5107">
        <v>0</v>
      </c>
      <c r="G5107">
        <v>0</v>
      </c>
      <c r="H5107" s="2" t="str">
        <f t="shared" si="79"/>
        <v>EG_SMRWR</v>
      </c>
    </row>
    <row r="5108" spans="1:8" x14ac:dyDescent="0.25">
      <c r="A5108" t="s">
        <v>22</v>
      </c>
      <c r="B5108" t="s">
        <v>6</v>
      </c>
      <c r="C5108" t="s">
        <v>11</v>
      </c>
      <c r="D5108" t="s">
        <v>367</v>
      </c>
      <c r="E5108">
        <v>2036</v>
      </c>
      <c r="F5108">
        <v>0</v>
      </c>
      <c r="G5108">
        <v>0</v>
      </c>
      <c r="H5108" s="2" t="str">
        <f t="shared" si="79"/>
        <v>EG_SMRWR</v>
      </c>
    </row>
    <row r="5109" spans="1:8" x14ac:dyDescent="0.25">
      <c r="A5109" t="s">
        <v>22</v>
      </c>
      <c r="B5109" t="s">
        <v>6</v>
      </c>
      <c r="C5109" t="s">
        <v>11</v>
      </c>
      <c r="D5109" t="s">
        <v>367</v>
      </c>
      <c r="E5109">
        <v>2037</v>
      </c>
      <c r="F5109">
        <v>0</v>
      </c>
      <c r="G5109">
        <v>0</v>
      </c>
      <c r="H5109" s="2" t="str">
        <f t="shared" si="79"/>
        <v>EG_SMRWR</v>
      </c>
    </row>
    <row r="5110" spans="1:8" x14ac:dyDescent="0.25">
      <c r="A5110" t="s">
        <v>22</v>
      </c>
      <c r="B5110" t="s">
        <v>6</v>
      </c>
      <c r="C5110" t="s">
        <v>11</v>
      </c>
      <c r="D5110" t="s">
        <v>367</v>
      </c>
      <c r="E5110">
        <v>2038</v>
      </c>
      <c r="F5110">
        <v>0</v>
      </c>
      <c r="G5110">
        <v>0</v>
      </c>
      <c r="H5110" s="2" t="str">
        <f t="shared" si="79"/>
        <v>EG_SMRWR</v>
      </c>
    </row>
    <row r="5111" spans="1:8" x14ac:dyDescent="0.25">
      <c r="A5111" t="s">
        <v>22</v>
      </c>
      <c r="B5111" t="s">
        <v>6</v>
      </c>
      <c r="C5111" t="s">
        <v>11</v>
      </c>
      <c r="D5111" t="s">
        <v>367</v>
      </c>
      <c r="E5111">
        <v>2039</v>
      </c>
      <c r="F5111">
        <v>0</v>
      </c>
      <c r="G5111">
        <v>0</v>
      </c>
      <c r="H5111" s="2" t="str">
        <f t="shared" si="79"/>
        <v>EG_SMRWR</v>
      </c>
    </row>
    <row r="5112" spans="1:8" x14ac:dyDescent="0.25">
      <c r="A5112" t="s">
        <v>22</v>
      </c>
      <c r="B5112" t="s">
        <v>6</v>
      </c>
      <c r="C5112" t="s">
        <v>11</v>
      </c>
      <c r="D5112" t="s">
        <v>367</v>
      </c>
      <c r="E5112">
        <v>2040</v>
      </c>
      <c r="F5112">
        <v>0</v>
      </c>
      <c r="G5112">
        <v>0</v>
      </c>
      <c r="H5112" s="2" t="str">
        <f t="shared" si="79"/>
        <v>EG_SMRWR</v>
      </c>
    </row>
    <row r="5113" spans="1:8" x14ac:dyDescent="0.25">
      <c r="A5113" t="s">
        <v>22</v>
      </c>
      <c r="B5113" t="s">
        <v>6</v>
      </c>
      <c r="C5113" t="s">
        <v>11</v>
      </c>
      <c r="D5113" t="s">
        <v>367</v>
      </c>
      <c r="E5113">
        <v>2041</v>
      </c>
      <c r="F5113">
        <v>0</v>
      </c>
      <c r="G5113">
        <v>0</v>
      </c>
      <c r="H5113" s="2" t="str">
        <f t="shared" si="79"/>
        <v>EG_SMRWR</v>
      </c>
    </row>
    <row r="5114" spans="1:8" x14ac:dyDescent="0.25">
      <c r="A5114" t="s">
        <v>22</v>
      </c>
      <c r="B5114" t="s">
        <v>6</v>
      </c>
      <c r="C5114" t="s">
        <v>9</v>
      </c>
      <c r="D5114" t="s">
        <v>366</v>
      </c>
      <c r="E5114">
        <v>2024</v>
      </c>
      <c r="F5114">
        <v>0</v>
      </c>
      <c r="G5114">
        <v>0</v>
      </c>
      <c r="H5114" s="2" t="str">
        <f t="shared" si="79"/>
        <v>EG_SMRNER</v>
      </c>
    </row>
    <row r="5115" spans="1:8" x14ac:dyDescent="0.25">
      <c r="A5115" t="s">
        <v>22</v>
      </c>
      <c r="B5115" t="s">
        <v>6</v>
      </c>
      <c r="C5115" t="s">
        <v>9</v>
      </c>
      <c r="D5115" t="s">
        <v>366</v>
      </c>
      <c r="E5115">
        <v>2025</v>
      </c>
      <c r="F5115">
        <v>0</v>
      </c>
      <c r="G5115">
        <v>0</v>
      </c>
      <c r="H5115" s="2" t="str">
        <f t="shared" si="79"/>
        <v>EG_SMRNER</v>
      </c>
    </row>
    <row r="5116" spans="1:8" x14ac:dyDescent="0.25">
      <c r="A5116" t="s">
        <v>22</v>
      </c>
      <c r="B5116" t="s">
        <v>6</v>
      </c>
      <c r="C5116" t="s">
        <v>9</v>
      </c>
      <c r="D5116" t="s">
        <v>366</v>
      </c>
      <c r="E5116">
        <v>2026</v>
      </c>
      <c r="F5116">
        <v>0</v>
      </c>
      <c r="G5116">
        <v>0</v>
      </c>
      <c r="H5116" s="2" t="str">
        <f t="shared" si="79"/>
        <v>EG_SMRNER</v>
      </c>
    </row>
    <row r="5117" spans="1:8" x14ac:dyDescent="0.25">
      <c r="A5117" t="s">
        <v>22</v>
      </c>
      <c r="B5117" t="s">
        <v>6</v>
      </c>
      <c r="C5117" t="s">
        <v>9</v>
      </c>
      <c r="D5117" t="s">
        <v>366</v>
      </c>
      <c r="E5117">
        <v>2027</v>
      </c>
      <c r="F5117">
        <v>0</v>
      </c>
      <c r="G5117">
        <v>0</v>
      </c>
      <c r="H5117" s="2" t="str">
        <f t="shared" si="79"/>
        <v>EG_SMRNER</v>
      </c>
    </row>
    <row r="5118" spans="1:8" x14ac:dyDescent="0.25">
      <c r="A5118" t="s">
        <v>22</v>
      </c>
      <c r="B5118" t="s">
        <v>6</v>
      </c>
      <c r="C5118" t="s">
        <v>9</v>
      </c>
      <c r="D5118" t="s">
        <v>366</v>
      </c>
      <c r="E5118">
        <v>2028</v>
      </c>
      <c r="F5118">
        <v>0</v>
      </c>
      <c r="G5118">
        <v>0</v>
      </c>
      <c r="H5118" s="2" t="str">
        <f t="shared" si="79"/>
        <v>EG_SMRNER</v>
      </c>
    </row>
    <row r="5119" spans="1:8" x14ac:dyDescent="0.25">
      <c r="A5119" t="s">
        <v>22</v>
      </c>
      <c r="B5119" t="s">
        <v>6</v>
      </c>
      <c r="C5119" t="s">
        <v>9</v>
      </c>
      <c r="D5119" t="s">
        <v>366</v>
      </c>
      <c r="E5119">
        <v>2029</v>
      </c>
      <c r="F5119">
        <v>0</v>
      </c>
      <c r="G5119">
        <v>0</v>
      </c>
      <c r="H5119" s="2" t="str">
        <f t="shared" si="79"/>
        <v>EG_SMRNER</v>
      </c>
    </row>
    <row r="5120" spans="1:8" x14ac:dyDescent="0.25">
      <c r="A5120" t="s">
        <v>22</v>
      </c>
      <c r="B5120" t="s">
        <v>6</v>
      </c>
      <c r="C5120" t="s">
        <v>9</v>
      </c>
      <c r="D5120" t="s">
        <v>366</v>
      </c>
      <c r="E5120">
        <v>2030</v>
      </c>
      <c r="F5120">
        <v>0</v>
      </c>
      <c r="G5120">
        <v>0</v>
      </c>
      <c r="H5120" s="2" t="str">
        <f t="shared" si="79"/>
        <v>EG_SMRNER</v>
      </c>
    </row>
    <row r="5121" spans="1:8" x14ac:dyDescent="0.25">
      <c r="A5121" t="s">
        <v>22</v>
      </c>
      <c r="B5121" t="s">
        <v>6</v>
      </c>
      <c r="C5121" t="s">
        <v>9</v>
      </c>
      <c r="D5121" t="s">
        <v>366</v>
      </c>
      <c r="E5121">
        <v>2031</v>
      </c>
      <c r="F5121">
        <v>0</v>
      </c>
      <c r="G5121">
        <v>0</v>
      </c>
      <c r="H5121" s="2" t="str">
        <f t="shared" si="79"/>
        <v>EG_SMRNER</v>
      </c>
    </row>
    <row r="5122" spans="1:8" x14ac:dyDescent="0.25">
      <c r="A5122" t="s">
        <v>22</v>
      </c>
      <c r="B5122" t="s">
        <v>6</v>
      </c>
      <c r="C5122" t="s">
        <v>9</v>
      </c>
      <c r="D5122" t="s">
        <v>366</v>
      </c>
      <c r="E5122">
        <v>2032</v>
      </c>
      <c r="F5122">
        <v>0</v>
      </c>
      <c r="G5122">
        <v>0</v>
      </c>
      <c r="H5122" s="2" t="str">
        <f t="shared" si="79"/>
        <v>EG_SMRNER</v>
      </c>
    </row>
    <row r="5123" spans="1:8" x14ac:dyDescent="0.25">
      <c r="A5123" t="s">
        <v>22</v>
      </c>
      <c r="B5123" t="s">
        <v>6</v>
      </c>
      <c r="C5123" t="s">
        <v>9</v>
      </c>
      <c r="D5123" t="s">
        <v>366</v>
      </c>
      <c r="E5123">
        <v>2033</v>
      </c>
      <c r="F5123">
        <v>0</v>
      </c>
      <c r="G5123">
        <v>0</v>
      </c>
      <c r="H5123" s="2" t="str">
        <f t="shared" ref="H5123:H5186" si="80">_xlfn.CONCAT(A5123,C5123)</f>
        <v>EG_SMRNER</v>
      </c>
    </row>
    <row r="5124" spans="1:8" x14ac:dyDescent="0.25">
      <c r="A5124" t="s">
        <v>22</v>
      </c>
      <c r="B5124" t="s">
        <v>6</v>
      </c>
      <c r="C5124" t="s">
        <v>9</v>
      </c>
      <c r="D5124" t="s">
        <v>366</v>
      </c>
      <c r="E5124">
        <v>2034</v>
      </c>
      <c r="F5124">
        <v>0</v>
      </c>
      <c r="G5124">
        <v>0</v>
      </c>
      <c r="H5124" s="2" t="str">
        <f t="shared" si="80"/>
        <v>EG_SMRNER</v>
      </c>
    </row>
    <row r="5125" spans="1:8" x14ac:dyDescent="0.25">
      <c r="A5125" t="s">
        <v>22</v>
      </c>
      <c r="B5125" t="s">
        <v>6</v>
      </c>
      <c r="C5125" t="s">
        <v>9</v>
      </c>
      <c r="D5125" t="s">
        <v>366</v>
      </c>
      <c r="E5125">
        <v>2035</v>
      </c>
      <c r="F5125">
        <v>0</v>
      </c>
      <c r="G5125">
        <v>0</v>
      </c>
      <c r="H5125" s="2" t="str">
        <f t="shared" si="80"/>
        <v>EG_SMRNER</v>
      </c>
    </row>
    <row r="5126" spans="1:8" x14ac:dyDescent="0.25">
      <c r="A5126" t="s">
        <v>22</v>
      </c>
      <c r="B5126" t="s">
        <v>6</v>
      </c>
      <c r="C5126" t="s">
        <v>9</v>
      </c>
      <c r="D5126" t="s">
        <v>366</v>
      </c>
      <c r="E5126">
        <v>2036</v>
      </c>
      <c r="F5126">
        <v>0</v>
      </c>
      <c r="G5126">
        <v>0</v>
      </c>
      <c r="H5126" s="2" t="str">
        <f t="shared" si="80"/>
        <v>EG_SMRNER</v>
      </c>
    </row>
    <row r="5127" spans="1:8" x14ac:dyDescent="0.25">
      <c r="A5127" t="s">
        <v>22</v>
      </c>
      <c r="B5127" t="s">
        <v>6</v>
      </c>
      <c r="C5127" t="s">
        <v>9</v>
      </c>
      <c r="D5127" t="s">
        <v>366</v>
      </c>
      <c r="E5127">
        <v>2037</v>
      </c>
      <c r="F5127">
        <v>0</v>
      </c>
      <c r="G5127">
        <v>0</v>
      </c>
      <c r="H5127" s="2" t="str">
        <f t="shared" si="80"/>
        <v>EG_SMRNER</v>
      </c>
    </row>
    <row r="5128" spans="1:8" x14ac:dyDescent="0.25">
      <c r="A5128" t="s">
        <v>22</v>
      </c>
      <c r="B5128" t="s">
        <v>6</v>
      </c>
      <c r="C5128" t="s">
        <v>9</v>
      </c>
      <c r="D5128" t="s">
        <v>366</v>
      </c>
      <c r="E5128">
        <v>2038</v>
      </c>
      <c r="F5128">
        <v>0</v>
      </c>
      <c r="G5128">
        <v>0</v>
      </c>
      <c r="H5128" s="2" t="str">
        <f t="shared" si="80"/>
        <v>EG_SMRNER</v>
      </c>
    </row>
    <row r="5129" spans="1:8" x14ac:dyDescent="0.25">
      <c r="A5129" t="s">
        <v>22</v>
      </c>
      <c r="B5129" t="s">
        <v>6</v>
      </c>
      <c r="C5129" t="s">
        <v>9</v>
      </c>
      <c r="D5129" t="s">
        <v>366</v>
      </c>
      <c r="E5129">
        <v>2039</v>
      </c>
      <c r="F5129">
        <v>0</v>
      </c>
      <c r="G5129">
        <v>0</v>
      </c>
      <c r="H5129" s="2" t="str">
        <f t="shared" si="80"/>
        <v>EG_SMRNER</v>
      </c>
    </row>
    <row r="5130" spans="1:8" x14ac:dyDescent="0.25">
      <c r="A5130" t="s">
        <v>22</v>
      </c>
      <c r="B5130" t="s">
        <v>6</v>
      </c>
      <c r="C5130" t="s">
        <v>9</v>
      </c>
      <c r="D5130" t="s">
        <v>366</v>
      </c>
      <c r="E5130">
        <v>2040</v>
      </c>
      <c r="F5130">
        <v>0</v>
      </c>
      <c r="G5130">
        <v>0</v>
      </c>
      <c r="H5130" s="2" t="str">
        <f t="shared" si="80"/>
        <v>EG_SMRNER</v>
      </c>
    </row>
    <row r="5131" spans="1:8" x14ac:dyDescent="0.25">
      <c r="A5131" t="s">
        <v>22</v>
      </c>
      <c r="B5131" t="s">
        <v>6</v>
      </c>
      <c r="C5131" t="s">
        <v>9</v>
      </c>
      <c r="D5131" t="s">
        <v>366</v>
      </c>
      <c r="E5131">
        <v>2041</v>
      </c>
      <c r="F5131">
        <v>0</v>
      </c>
      <c r="G5131">
        <v>0</v>
      </c>
      <c r="H5131" s="2" t="str">
        <f t="shared" si="80"/>
        <v>EG_SMRNER</v>
      </c>
    </row>
    <row r="5132" spans="1:8" x14ac:dyDescent="0.25">
      <c r="A5132" t="s">
        <v>22</v>
      </c>
      <c r="B5132" t="s">
        <v>6</v>
      </c>
      <c r="C5132" t="s">
        <v>9</v>
      </c>
      <c r="D5132" t="s">
        <v>365</v>
      </c>
      <c r="E5132">
        <v>2024</v>
      </c>
      <c r="F5132">
        <v>0</v>
      </c>
      <c r="G5132">
        <v>0</v>
      </c>
      <c r="H5132" s="2" t="str">
        <f t="shared" si="80"/>
        <v>EG_SMRNER</v>
      </c>
    </row>
    <row r="5133" spans="1:8" x14ac:dyDescent="0.25">
      <c r="A5133" t="s">
        <v>22</v>
      </c>
      <c r="B5133" t="s">
        <v>6</v>
      </c>
      <c r="C5133" t="s">
        <v>9</v>
      </c>
      <c r="D5133" t="s">
        <v>365</v>
      </c>
      <c r="E5133">
        <v>2025</v>
      </c>
      <c r="F5133">
        <v>0</v>
      </c>
      <c r="G5133">
        <v>0</v>
      </c>
      <c r="H5133" s="2" t="str">
        <f t="shared" si="80"/>
        <v>EG_SMRNER</v>
      </c>
    </row>
    <row r="5134" spans="1:8" x14ac:dyDescent="0.25">
      <c r="A5134" t="s">
        <v>22</v>
      </c>
      <c r="B5134" t="s">
        <v>6</v>
      </c>
      <c r="C5134" t="s">
        <v>9</v>
      </c>
      <c r="D5134" t="s">
        <v>365</v>
      </c>
      <c r="E5134">
        <v>2026</v>
      </c>
      <c r="F5134">
        <v>0</v>
      </c>
      <c r="G5134">
        <v>0</v>
      </c>
      <c r="H5134" s="2" t="str">
        <f t="shared" si="80"/>
        <v>EG_SMRNER</v>
      </c>
    </row>
    <row r="5135" spans="1:8" x14ac:dyDescent="0.25">
      <c r="A5135" t="s">
        <v>22</v>
      </c>
      <c r="B5135" t="s">
        <v>6</v>
      </c>
      <c r="C5135" t="s">
        <v>9</v>
      </c>
      <c r="D5135" t="s">
        <v>365</v>
      </c>
      <c r="E5135">
        <v>2027</v>
      </c>
      <c r="F5135">
        <v>0</v>
      </c>
      <c r="G5135">
        <v>0</v>
      </c>
      <c r="H5135" s="2" t="str">
        <f t="shared" si="80"/>
        <v>EG_SMRNER</v>
      </c>
    </row>
    <row r="5136" spans="1:8" x14ac:dyDescent="0.25">
      <c r="A5136" t="s">
        <v>22</v>
      </c>
      <c r="B5136" t="s">
        <v>6</v>
      </c>
      <c r="C5136" t="s">
        <v>9</v>
      </c>
      <c r="D5136" t="s">
        <v>365</v>
      </c>
      <c r="E5136">
        <v>2028</v>
      </c>
      <c r="F5136">
        <v>0</v>
      </c>
      <c r="G5136">
        <v>0</v>
      </c>
      <c r="H5136" s="2" t="str">
        <f t="shared" si="80"/>
        <v>EG_SMRNER</v>
      </c>
    </row>
    <row r="5137" spans="1:8" x14ac:dyDescent="0.25">
      <c r="A5137" t="s">
        <v>22</v>
      </c>
      <c r="B5137" t="s">
        <v>6</v>
      </c>
      <c r="C5137" t="s">
        <v>9</v>
      </c>
      <c r="D5137" t="s">
        <v>365</v>
      </c>
      <c r="E5137">
        <v>2029</v>
      </c>
      <c r="F5137">
        <v>0</v>
      </c>
      <c r="G5137">
        <v>0</v>
      </c>
      <c r="H5137" s="2" t="str">
        <f t="shared" si="80"/>
        <v>EG_SMRNER</v>
      </c>
    </row>
    <row r="5138" spans="1:8" x14ac:dyDescent="0.25">
      <c r="A5138" t="s">
        <v>22</v>
      </c>
      <c r="B5138" t="s">
        <v>6</v>
      </c>
      <c r="C5138" t="s">
        <v>9</v>
      </c>
      <c r="D5138" t="s">
        <v>365</v>
      </c>
      <c r="E5138">
        <v>2030</v>
      </c>
      <c r="F5138">
        <v>0</v>
      </c>
      <c r="G5138">
        <v>0</v>
      </c>
      <c r="H5138" s="2" t="str">
        <f t="shared" si="80"/>
        <v>EG_SMRNER</v>
      </c>
    </row>
    <row r="5139" spans="1:8" x14ac:dyDescent="0.25">
      <c r="A5139" t="s">
        <v>22</v>
      </c>
      <c r="B5139" t="s">
        <v>6</v>
      </c>
      <c r="C5139" t="s">
        <v>9</v>
      </c>
      <c r="D5139" t="s">
        <v>365</v>
      </c>
      <c r="E5139">
        <v>2031</v>
      </c>
      <c r="F5139">
        <v>0</v>
      </c>
      <c r="G5139">
        <v>0</v>
      </c>
      <c r="H5139" s="2" t="str">
        <f t="shared" si="80"/>
        <v>EG_SMRNER</v>
      </c>
    </row>
    <row r="5140" spans="1:8" x14ac:dyDescent="0.25">
      <c r="A5140" t="s">
        <v>22</v>
      </c>
      <c r="B5140" t="s">
        <v>6</v>
      </c>
      <c r="C5140" t="s">
        <v>9</v>
      </c>
      <c r="D5140" t="s">
        <v>365</v>
      </c>
      <c r="E5140">
        <v>2032</v>
      </c>
      <c r="F5140">
        <v>0</v>
      </c>
      <c r="G5140">
        <v>0</v>
      </c>
      <c r="H5140" s="2" t="str">
        <f t="shared" si="80"/>
        <v>EG_SMRNER</v>
      </c>
    </row>
    <row r="5141" spans="1:8" x14ac:dyDescent="0.25">
      <c r="A5141" t="s">
        <v>22</v>
      </c>
      <c r="B5141" t="s">
        <v>6</v>
      </c>
      <c r="C5141" t="s">
        <v>9</v>
      </c>
      <c r="D5141" t="s">
        <v>365</v>
      </c>
      <c r="E5141">
        <v>2033</v>
      </c>
      <c r="F5141">
        <v>0</v>
      </c>
      <c r="G5141">
        <v>0</v>
      </c>
      <c r="H5141" s="2" t="str">
        <f t="shared" si="80"/>
        <v>EG_SMRNER</v>
      </c>
    </row>
    <row r="5142" spans="1:8" x14ac:dyDescent="0.25">
      <c r="A5142" t="s">
        <v>22</v>
      </c>
      <c r="B5142" t="s">
        <v>6</v>
      </c>
      <c r="C5142" t="s">
        <v>9</v>
      </c>
      <c r="D5142" t="s">
        <v>365</v>
      </c>
      <c r="E5142">
        <v>2034</v>
      </c>
      <c r="F5142">
        <v>0</v>
      </c>
      <c r="G5142">
        <v>0</v>
      </c>
      <c r="H5142" s="2" t="str">
        <f t="shared" si="80"/>
        <v>EG_SMRNER</v>
      </c>
    </row>
    <row r="5143" spans="1:8" x14ac:dyDescent="0.25">
      <c r="A5143" t="s">
        <v>22</v>
      </c>
      <c r="B5143" t="s">
        <v>6</v>
      </c>
      <c r="C5143" t="s">
        <v>9</v>
      </c>
      <c r="D5143" t="s">
        <v>365</v>
      </c>
      <c r="E5143">
        <v>2035</v>
      </c>
      <c r="F5143">
        <v>0</v>
      </c>
      <c r="G5143">
        <v>0</v>
      </c>
      <c r="H5143" s="2" t="str">
        <f t="shared" si="80"/>
        <v>EG_SMRNER</v>
      </c>
    </row>
    <row r="5144" spans="1:8" x14ac:dyDescent="0.25">
      <c r="A5144" t="s">
        <v>22</v>
      </c>
      <c r="B5144" t="s">
        <v>6</v>
      </c>
      <c r="C5144" t="s">
        <v>9</v>
      </c>
      <c r="D5144" t="s">
        <v>365</v>
      </c>
      <c r="E5144">
        <v>2036</v>
      </c>
      <c r="F5144">
        <v>0</v>
      </c>
      <c r="G5144">
        <v>0</v>
      </c>
      <c r="H5144" s="2" t="str">
        <f t="shared" si="80"/>
        <v>EG_SMRNER</v>
      </c>
    </row>
    <row r="5145" spans="1:8" x14ac:dyDescent="0.25">
      <c r="A5145" t="s">
        <v>22</v>
      </c>
      <c r="B5145" t="s">
        <v>6</v>
      </c>
      <c r="C5145" t="s">
        <v>9</v>
      </c>
      <c r="D5145" t="s">
        <v>365</v>
      </c>
      <c r="E5145">
        <v>2037</v>
      </c>
      <c r="F5145">
        <v>0</v>
      </c>
      <c r="G5145">
        <v>0</v>
      </c>
      <c r="H5145" s="2" t="str">
        <f t="shared" si="80"/>
        <v>EG_SMRNER</v>
      </c>
    </row>
    <row r="5146" spans="1:8" x14ac:dyDescent="0.25">
      <c r="A5146" t="s">
        <v>22</v>
      </c>
      <c r="B5146" t="s">
        <v>6</v>
      </c>
      <c r="C5146" t="s">
        <v>9</v>
      </c>
      <c r="D5146" t="s">
        <v>365</v>
      </c>
      <c r="E5146">
        <v>2038</v>
      </c>
      <c r="F5146">
        <v>0</v>
      </c>
      <c r="G5146">
        <v>0</v>
      </c>
      <c r="H5146" s="2" t="str">
        <f t="shared" si="80"/>
        <v>EG_SMRNER</v>
      </c>
    </row>
    <row r="5147" spans="1:8" x14ac:dyDescent="0.25">
      <c r="A5147" t="s">
        <v>22</v>
      </c>
      <c r="B5147" t="s">
        <v>6</v>
      </c>
      <c r="C5147" t="s">
        <v>9</v>
      </c>
      <c r="D5147" t="s">
        <v>365</v>
      </c>
      <c r="E5147">
        <v>2039</v>
      </c>
      <c r="F5147">
        <v>0</v>
      </c>
      <c r="G5147">
        <v>0</v>
      </c>
      <c r="H5147" s="2" t="str">
        <f t="shared" si="80"/>
        <v>EG_SMRNER</v>
      </c>
    </row>
    <row r="5148" spans="1:8" x14ac:dyDescent="0.25">
      <c r="A5148" t="s">
        <v>22</v>
      </c>
      <c r="B5148" t="s">
        <v>6</v>
      </c>
      <c r="C5148" t="s">
        <v>9</v>
      </c>
      <c r="D5148" t="s">
        <v>365</v>
      </c>
      <c r="E5148">
        <v>2040</v>
      </c>
      <c r="F5148">
        <v>0</v>
      </c>
      <c r="G5148">
        <v>0</v>
      </c>
      <c r="H5148" s="2" t="str">
        <f t="shared" si="80"/>
        <v>EG_SMRNER</v>
      </c>
    </row>
    <row r="5149" spans="1:8" x14ac:dyDescent="0.25">
      <c r="A5149" t="s">
        <v>22</v>
      </c>
      <c r="B5149" t="s">
        <v>6</v>
      </c>
      <c r="C5149" t="s">
        <v>9</v>
      </c>
      <c r="D5149" t="s">
        <v>365</v>
      </c>
      <c r="E5149">
        <v>2041</v>
      </c>
      <c r="F5149">
        <v>0</v>
      </c>
      <c r="G5149">
        <v>0</v>
      </c>
      <c r="H5149" s="2" t="str">
        <f t="shared" si="80"/>
        <v>EG_SMRNER</v>
      </c>
    </row>
    <row r="5150" spans="1:8" x14ac:dyDescent="0.25">
      <c r="A5150" t="s">
        <v>22</v>
      </c>
      <c r="B5150" t="s">
        <v>6</v>
      </c>
      <c r="C5150" t="s">
        <v>8</v>
      </c>
      <c r="D5150" t="s">
        <v>364</v>
      </c>
      <c r="E5150">
        <v>2024</v>
      </c>
      <c r="F5150">
        <v>0</v>
      </c>
      <c r="G5150">
        <v>0</v>
      </c>
      <c r="H5150" s="2" t="str">
        <f t="shared" si="80"/>
        <v>EG_SMRSR</v>
      </c>
    </row>
    <row r="5151" spans="1:8" x14ac:dyDescent="0.25">
      <c r="A5151" t="s">
        <v>22</v>
      </c>
      <c r="B5151" t="s">
        <v>6</v>
      </c>
      <c r="C5151" t="s">
        <v>8</v>
      </c>
      <c r="D5151" t="s">
        <v>364</v>
      </c>
      <c r="E5151">
        <v>2025</v>
      </c>
      <c r="F5151">
        <v>0</v>
      </c>
      <c r="G5151">
        <v>0</v>
      </c>
      <c r="H5151" s="2" t="str">
        <f t="shared" si="80"/>
        <v>EG_SMRSR</v>
      </c>
    </row>
    <row r="5152" spans="1:8" x14ac:dyDescent="0.25">
      <c r="A5152" t="s">
        <v>22</v>
      </c>
      <c r="B5152" t="s">
        <v>6</v>
      </c>
      <c r="C5152" t="s">
        <v>8</v>
      </c>
      <c r="D5152" t="s">
        <v>364</v>
      </c>
      <c r="E5152">
        <v>2026</v>
      </c>
      <c r="F5152">
        <v>0</v>
      </c>
      <c r="G5152">
        <v>0</v>
      </c>
      <c r="H5152" s="2" t="str">
        <f t="shared" si="80"/>
        <v>EG_SMRSR</v>
      </c>
    </row>
    <row r="5153" spans="1:8" x14ac:dyDescent="0.25">
      <c r="A5153" t="s">
        <v>22</v>
      </c>
      <c r="B5153" t="s">
        <v>6</v>
      </c>
      <c r="C5153" t="s">
        <v>8</v>
      </c>
      <c r="D5153" t="s">
        <v>364</v>
      </c>
      <c r="E5153">
        <v>2027</v>
      </c>
      <c r="F5153">
        <v>0</v>
      </c>
      <c r="G5153">
        <v>0</v>
      </c>
      <c r="H5153" s="2" t="str">
        <f t="shared" si="80"/>
        <v>EG_SMRSR</v>
      </c>
    </row>
    <row r="5154" spans="1:8" x14ac:dyDescent="0.25">
      <c r="A5154" t="s">
        <v>22</v>
      </c>
      <c r="B5154" t="s">
        <v>6</v>
      </c>
      <c r="C5154" t="s">
        <v>8</v>
      </c>
      <c r="D5154" t="s">
        <v>364</v>
      </c>
      <c r="E5154">
        <v>2028</v>
      </c>
      <c r="F5154">
        <v>0</v>
      </c>
      <c r="G5154">
        <v>0</v>
      </c>
      <c r="H5154" s="2" t="str">
        <f t="shared" si="80"/>
        <v>EG_SMRSR</v>
      </c>
    </row>
    <row r="5155" spans="1:8" x14ac:dyDescent="0.25">
      <c r="A5155" t="s">
        <v>22</v>
      </c>
      <c r="B5155" t="s">
        <v>6</v>
      </c>
      <c r="C5155" t="s">
        <v>8</v>
      </c>
      <c r="D5155" t="s">
        <v>364</v>
      </c>
      <c r="E5155">
        <v>2029</v>
      </c>
      <c r="F5155">
        <v>0</v>
      </c>
      <c r="G5155">
        <v>0</v>
      </c>
      <c r="H5155" s="2" t="str">
        <f t="shared" si="80"/>
        <v>EG_SMRSR</v>
      </c>
    </row>
    <row r="5156" spans="1:8" x14ac:dyDescent="0.25">
      <c r="A5156" t="s">
        <v>22</v>
      </c>
      <c r="B5156" t="s">
        <v>6</v>
      </c>
      <c r="C5156" t="s">
        <v>8</v>
      </c>
      <c r="D5156" t="s">
        <v>364</v>
      </c>
      <c r="E5156">
        <v>2030</v>
      </c>
      <c r="F5156">
        <v>0</v>
      </c>
      <c r="G5156">
        <v>0</v>
      </c>
      <c r="H5156" s="2" t="str">
        <f t="shared" si="80"/>
        <v>EG_SMRSR</v>
      </c>
    </row>
    <row r="5157" spans="1:8" x14ac:dyDescent="0.25">
      <c r="A5157" t="s">
        <v>22</v>
      </c>
      <c r="B5157" t="s">
        <v>6</v>
      </c>
      <c r="C5157" t="s">
        <v>8</v>
      </c>
      <c r="D5157" t="s">
        <v>364</v>
      </c>
      <c r="E5157">
        <v>2031</v>
      </c>
      <c r="F5157">
        <v>0</v>
      </c>
      <c r="G5157">
        <v>0</v>
      </c>
      <c r="H5157" s="2" t="str">
        <f t="shared" si="80"/>
        <v>EG_SMRSR</v>
      </c>
    </row>
    <row r="5158" spans="1:8" x14ac:dyDescent="0.25">
      <c r="A5158" t="s">
        <v>22</v>
      </c>
      <c r="B5158" t="s">
        <v>6</v>
      </c>
      <c r="C5158" t="s">
        <v>8</v>
      </c>
      <c r="D5158" t="s">
        <v>364</v>
      </c>
      <c r="E5158">
        <v>2032</v>
      </c>
      <c r="F5158">
        <v>0</v>
      </c>
      <c r="G5158">
        <v>0</v>
      </c>
      <c r="H5158" s="2" t="str">
        <f t="shared" si="80"/>
        <v>EG_SMRSR</v>
      </c>
    </row>
    <row r="5159" spans="1:8" x14ac:dyDescent="0.25">
      <c r="A5159" t="s">
        <v>22</v>
      </c>
      <c r="B5159" t="s">
        <v>6</v>
      </c>
      <c r="C5159" t="s">
        <v>8</v>
      </c>
      <c r="D5159" t="s">
        <v>364</v>
      </c>
      <c r="E5159">
        <v>2033</v>
      </c>
      <c r="F5159">
        <v>0</v>
      </c>
      <c r="G5159">
        <v>0</v>
      </c>
      <c r="H5159" s="2" t="str">
        <f t="shared" si="80"/>
        <v>EG_SMRSR</v>
      </c>
    </row>
    <row r="5160" spans="1:8" x14ac:dyDescent="0.25">
      <c r="A5160" t="s">
        <v>22</v>
      </c>
      <c r="B5160" t="s">
        <v>6</v>
      </c>
      <c r="C5160" t="s">
        <v>8</v>
      </c>
      <c r="D5160" t="s">
        <v>364</v>
      </c>
      <c r="E5160">
        <v>2034</v>
      </c>
      <c r="F5160">
        <v>0</v>
      </c>
      <c r="G5160">
        <v>0</v>
      </c>
      <c r="H5160" s="2" t="str">
        <f t="shared" si="80"/>
        <v>EG_SMRSR</v>
      </c>
    </row>
    <row r="5161" spans="1:8" x14ac:dyDescent="0.25">
      <c r="A5161" t="s">
        <v>22</v>
      </c>
      <c r="B5161" t="s">
        <v>6</v>
      </c>
      <c r="C5161" t="s">
        <v>8</v>
      </c>
      <c r="D5161" t="s">
        <v>364</v>
      </c>
      <c r="E5161">
        <v>2035</v>
      </c>
      <c r="F5161">
        <v>0</v>
      </c>
      <c r="G5161">
        <v>0</v>
      </c>
      <c r="H5161" s="2" t="str">
        <f t="shared" si="80"/>
        <v>EG_SMRSR</v>
      </c>
    </row>
    <row r="5162" spans="1:8" x14ac:dyDescent="0.25">
      <c r="A5162" t="s">
        <v>22</v>
      </c>
      <c r="B5162" t="s">
        <v>6</v>
      </c>
      <c r="C5162" t="s">
        <v>8</v>
      </c>
      <c r="D5162" t="s">
        <v>364</v>
      </c>
      <c r="E5162">
        <v>2036</v>
      </c>
      <c r="F5162">
        <v>0</v>
      </c>
      <c r="G5162">
        <v>0</v>
      </c>
      <c r="H5162" s="2" t="str">
        <f t="shared" si="80"/>
        <v>EG_SMRSR</v>
      </c>
    </row>
    <row r="5163" spans="1:8" x14ac:dyDescent="0.25">
      <c r="A5163" t="s">
        <v>22</v>
      </c>
      <c r="B5163" t="s">
        <v>6</v>
      </c>
      <c r="C5163" t="s">
        <v>8</v>
      </c>
      <c r="D5163" t="s">
        <v>364</v>
      </c>
      <c r="E5163">
        <v>2037</v>
      </c>
      <c r="F5163">
        <v>0</v>
      </c>
      <c r="G5163">
        <v>0</v>
      </c>
      <c r="H5163" s="2" t="str">
        <f t="shared" si="80"/>
        <v>EG_SMRSR</v>
      </c>
    </row>
    <row r="5164" spans="1:8" x14ac:dyDescent="0.25">
      <c r="A5164" t="s">
        <v>22</v>
      </c>
      <c r="B5164" t="s">
        <v>6</v>
      </c>
      <c r="C5164" t="s">
        <v>8</v>
      </c>
      <c r="D5164" t="s">
        <v>364</v>
      </c>
      <c r="E5164">
        <v>2038</v>
      </c>
      <c r="F5164">
        <v>0</v>
      </c>
      <c r="G5164">
        <v>0</v>
      </c>
      <c r="H5164" s="2" t="str">
        <f t="shared" si="80"/>
        <v>EG_SMRSR</v>
      </c>
    </row>
    <row r="5165" spans="1:8" x14ac:dyDescent="0.25">
      <c r="A5165" t="s">
        <v>22</v>
      </c>
      <c r="B5165" t="s">
        <v>6</v>
      </c>
      <c r="C5165" t="s">
        <v>8</v>
      </c>
      <c r="D5165" t="s">
        <v>364</v>
      </c>
      <c r="E5165">
        <v>2039</v>
      </c>
      <c r="F5165">
        <v>0</v>
      </c>
      <c r="G5165">
        <v>0</v>
      </c>
      <c r="H5165" s="2" t="str">
        <f t="shared" si="80"/>
        <v>EG_SMRSR</v>
      </c>
    </row>
    <row r="5166" spans="1:8" x14ac:dyDescent="0.25">
      <c r="A5166" t="s">
        <v>22</v>
      </c>
      <c r="B5166" t="s">
        <v>6</v>
      </c>
      <c r="C5166" t="s">
        <v>8</v>
      </c>
      <c r="D5166" t="s">
        <v>364</v>
      </c>
      <c r="E5166">
        <v>2040</v>
      </c>
      <c r="F5166">
        <v>0</v>
      </c>
      <c r="G5166">
        <v>0</v>
      </c>
      <c r="H5166" s="2" t="str">
        <f t="shared" si="80"/>
        <v>EG_SMRSR</v>
      </c>
    </row>
    <row r="5167" spans="1:8" x14ac:dyDescent="0.25">
      <c r="A5167" t="s">
        <v>22</v>
      </c>
      <c r="B5167" t="s">
        <v>6</v>
      </c>
      <c r="C5167" t="s">
        <v>8</v>
      </c>
      <c r="D5167" t="s">
        <v>364</v>
      </c>
      <c r="E5167">
        <v>2041</v>
      </c>
      <c r="F5167">
        <v>0</v>
      </c>
      <c r="G5167">
        <v>0</v>
      </c>
      <c r="H5167" s="2" t="str">
        <f t="shared" si="80"/>
        <v>EG_SMRSR</v>
      </c>
    </row>
    <row r="5168" spans="1:8" x14ac:dyDescent="0.25">
      <c r="A5168" t="s">
        <v>22</v>
      </c>
      <c r="B5168" t="s">
        <v>6</v>
      </c>
      <c r="C5168" t="s">
        <v>8</v>
      </c>
      <c r="D5168" t="s">
        <v>363</v>
      </c>
      <c r="E5168">
        <v>2024</v>
      </c>
      <c r="F5168">
        <v>0</v>
      </c>
      <c r="G5168">
        <v>0</v>
      </c>
      <c r="H5168" s="2" t="str">
        <f t="shared" si="80"/>
        <v>EG_SMRSR</v>
      </c>
    </row>
    <row r="5169" spans="1:8" x14ac:dyDescent="0.25">
      <c r="A5169" t="s">
        <v>22</v>
      </c>
      <c r="B5169" t="s">
        <v>6</v>
      </c>
      <c r="C5169" t="s">
        <v>8</v>
      </c>
      <c r="D5169" t="s">
        <v>363</v>
      </c>
      <c r="E5169">
        <v>2025</v>
      </c>
      <c r="F5169">
        <v>0</v>
      </c>
      <c r="G5169">
        <v>0</v>
      </c>
      <c r="H5169" s="2" t="str">
        <f t="shared" si="80"/>
        <v>EG_SMRSR</v>
      </c>
    </row>
    <row r="5170" spans="1:8" x14ac:dyDescent="0.25">
      <c r="A5170" t="s">
        <v>22</v>
      </c>
      <c r="B5170" t="s">
        <v>6</v>
      </c>
      <c r="C5170" t="s">
        <v>8</v>
      </c>
      <c r="D5170" t="s">
        <v>363</v>
      </c>
      <c r="E5170">
        <v>2026</v>
      </c>
      <c r="F5170">
        <v>0</v>
      </c>
      <c r="G5170">
        <v>0</v>
      </c>
      <c r="H5170" s="2" t="str">
        <f t="shared" si="80"/>
        <v>EG_SMRSR</v>
      </c>
    </row>
    <row r="5171" spans="1:8" x14ac:dyDescent="0.25">
      <c r="A5171" t="s">
        <v>22</v>
      </c>
      <c r="B5171" t="s">
        <v>6</v>
      </c>
      <c r="C5171" t="s">
        <v>8</v>
      </c>
      <c r="D5171" t="s">
        <v>363</v>
      </c>
      <c r="E5171">
        <v>2027</v>
      </c>
      <c r="F5171">
        <v>0</v>
      </c>
      <c r="G5171">
        <v>0</v>
      </c>
      <c r="H5171" s="2" t="str">
        <f t="shared" si="80"/>
        <v>EG_SMRSR</v>
      </c>
    </row>
    <row r="5172" spans="1:8" x14ac:dyDescent="0.25">
      <c r="A5172" t="s">
        <v>22</v>
      </c>
      <c r="B5172" t="s">
        <v>6</v>
      </c>
      <c r="C5172" t="s">
        <v>8</v>
      </c>
      <c r="D5172" t="s">
        <v>363</v>
      </c>
      <c r="E5172">
        <v>2028</v>
      </c>
      <c r="F5172">
        <v>0</v>
      </c>
      <c r="G5172">
        <v>0</v>
      </c>
      <c r="H5172" s="2" t="str">
        <f t="shared" si="80"/>
        <v>EG_SMRSR</v>
      </c>
    </row>
    <row r="5173" spans="1:8" x14ac:dyDescent="0.25">
      <c r="A5173" t="s">
        <v>22</v>
      </c>
      <c r="B5173" t="s">
        <v>6</v>
      </c>
      <c r="C5173" t="s">
        <v>8</v>
      </c>
      <c r="D5173" t="s">
        <v>363</v>
      </c>
      <c r="E5173">
        <v>2029</v>
      </c>
      <c r="F5173">
        <v>0</v>
      </c>
      <c r="G5173">
        <v>0</v>
      </c>
      <c r="H5173" s="2" t="str">
        <f t="shared" si="80"/>
        <v>EG_SMRSR</v>
      </c>
    </row>
    <row r="5174" spans="1:8" x14ac:dyDescent="0.25">
      <c r="A5174" t="s">
        <v>22</v>
      </c>
      <c r="B5174" t="s">
        <v>6</v>
      </c>
      <c r="C5174" t="s">
        <v>8</v>
      </c>
      <c r="D5174" t="s">
        <v>363</v>
      </c>
      <c r="E5174">
        <v>2030</v>
      </c>
      <c r="F5174">
        <v>0</v>
      </c>
      <c r="G5174">
        <v>0</v>
      </c>
      <c r="H5174" s="2" t="str">
        <f t="shared" si="80"/>
        <v>EG_SMRSR</v>
      </c>
    </row>
    <row r="5175" spans="1:8" x14ac:dyDescent="0.25">
      <c r="A5175" t="s">
        <v>22</v>
      </c>
      <c r="B5175" t="s">
        <v>6</v>
      </c>
      <c r="C5175" t="s">
        <v>8</v>
      </c>
      <c r="D5175" t="s">
        <v>363</v>
      </c>
      <c r="E5175">
        <v>2031</v>
      </c>
      <c r="F5175">
        <v>0</v>
      </c>
      <c r="G5175">
        <v>0</v>
      </c>
      <c r="H5175" s="2" t="str">
        <f t="shared" si="80"/>
        <v>EG_SMRSR</v>
      </c>
    </row>
    <row r="5176" spans="1:8" x14ac:dyDescent="0.25">
      <c r="A5176" t="s">
        <v>22</v>
      </c>
      <c r="B5176" t="s">
        <v>6</v>
      </c>
      <c r="C5176" t="s">
        <v>8</v>
      </c>
      <c r="D5176" t="s">
        <v>363</v>
      </c>
      <c r="E5176">
        <v>2032</v>
      </c>
      <c r="F5176">
        <v>0</v>
      </c>
      <c r="G5176">
        <v>0</v>
      </c>
      <c r="H5176" s="2" t="str">
        <f t="shared" si="80"/>
        <v>EG_SMRSR</v>
      </c>
    </row>
    <row r="5177" spans="1:8" x14ac:dyDescent="0.25">
      <c r="A5177" t="s">
        <v>22</v>
      </c>
      <c r="B5177" t="s">
        <v>6</v>
      </c>
      <c r="C5177" t="s">
        <v>8</v>
      </c>
      <c r="D5177" t="s">
        <v>363</v>
      </c>
      <c r="E5177">
        <v>2033</v>
      </c>
      <c r="F5177">
        <v>0</v>
      </c>
      <c r="G5177">
        <v>2.5999999999999999E-2</v>
      </c>
      <c r="H5177" s="2" t="str">
        <f t="shared" si="80"/>
        <v>EG_SMRSR</v>
      </c>
    </row>
    <row r="5178" spans="1:8" x14ac:dyDescent="0.25">
      <c r="A5178" t="s">
        <v>22</v>
      </c>
      <c r="B5178" t="s">
        <v>6</v>
      </c>
      <c r="C5178" t="s">
        <v>8</v>
      </c>
      <c r="D5178" t="s">
        <v>363</v>
      </c>
      <c r="E5178">
        <v>2034</v>
      </c>
      <c r="F5178">
        <v>0</v>
      </c>
      <c r="G5178">
        <v>2.5999999999999999E-2</v>
      </c>
      <c r="H5178" s="2" t="str">
        <f t="shared" si="80"/>
        <v>EG_SMRSR</v>
      </c>
    </row>
    <row r="5179" spans="1:8" x14ac:dyDescent="0.25">
      <c r="A5179" t="s">
        <v>22</v>
      </c>
      <c r="B5179" t="s">
        <v>6</v>
      </c>
      <c r="C5179" t="s">
        <v>8</v>
      </c>
      <c r="D5179" t="s">
        <v>363</v>
      </c>
      <c r="E5179">
        <v>2035</v>
      </c>
      <c r="F5179">
        <v>0</v>
      </c>
      <c r="G5179">
        <v>2.5999999999999999E-2</v>
      </c>
      <c r="H5179" s="2" t="str">
        <f t="shared" si="80"/>
        <v>EG_SMRSR</v>
      </c>
    </row>
    <row r="5180" spans="1:8" x14ac:dyDescent="0.25">
      <c r="A5180" t="s">
        <v>22</v>
      </c>
      <c r="B5180" t="s">
        <v>6</v>
      </c>
      <c r="C5180" t="s">
        <v>8</v>
      </c>
      <c r="D5180" t="s">
        <v>363</v>
      </c>
      <c r="E5180">
        <v>2036</v>
      </c>
      <c r="F5180">
        <v>0</v>
      </c>
      <c r="G5180">
        <v>2.5999999999999999E-2</v>
      </c>
      <c r="H5180" s="2" t="str">
        <f t="shared" si="80"/>
        <v>EG_SMRSR</v>
      </c>
    </row>
    <row r="5181" spans="1:8" x14ac:dyDescent="0.25">
      <c r="A5181" t="s">
        <v>22</v>
      </c>
      <c r="B5181" t="s">
        <v>6</v>
      </c>
      <c r="C5181" t="s">
        <v>8</v>
      </c>
      <c r="D5181" t="s">
        <v>363</v>
      </c>
      <c r="E5181">
        <v>2037</v>
      </c>
      <c r="F5181">
        <v>0</v>
      </c>
      <c r="G5181">
        <v>2.5999999999999999E-2</v>
      </c>
      <c r="H5181" s="2" t="str">
        <f t="shared" si="80"/>
        <v>EG_SMRSR</v>
      </c>
    </row>
    <row r="5182" spans="1:8" x14ac:dyDescent="0.25">
      <c r="A5182" t="s">
        <v>22</v>
      </c>
      <c r="B5182" t="s">
        <v>6</v>
      </c>
      <c r="C5182" t="s">
        <v>8</v>
      </c>
      <c r="D5182" t="s">
        <v>363</v>
      </c>
      <c r="E5182">
        <v>2038</v>
      </c>
      <c r="F5182">
        <v>0</v>
      </c>
      <c r="G5182">
        <v>2.5999999999999999E-2</v>
      </c>
      <c r="H5182" s="2" t="str">
        <f t="shared" si="80"/>
        <v>EG_SMRSR</v>
      </c>
    </row>
    <row r="5183" spans="1:8" x14ac:dyDescent="0.25">
      <c r="A5183" t="s">
        <v>22</v>
      </c>
      <c r="B5183" t="s">
        <v>6</v>
      </c>
      <c r="C5183" t="s">
        <v>8</v>
      </c>
      <c r="D5183" t="s">
        <v>363</v>
      </c>
      <c r="E5183">
        <v>2039</v>
      </c>
      <c r="F5183">
        <v>0</v>
      </c>
      <c r="G5183">
        <v>2.5999999999999999E-2</v>
      </c>
      <c r="H5183" s="2" t="str">
        <f t="shared" si="80"/>
        <v>EG_SMRSR</v>
      </c>
    </row>
    <row r="5184" spans="1:8" x14ac:dyDescent="0.25">
      <c r="A5184" t="s">
        <v>22</v>
      </c>
      <c r="B5184" t="s">
        <v>6</v>
      </c>
      <c r="C5184" t="s">
        <v>8</v>
      </c>
      <c r="D5184" t="s">
        <v>363</v>
      </c>
      <c r="E5184">
        <v>2040</v>
      </c>
      <c r="F5184">
        <v>0</v>
      </c>
      <c r="G5184">
        <v>2.5999999999999999E-2</v>
      </c>
      <c r="H5184" s="2" t="str">
        <f t="shared" si="80"/>
        <v>EG_SMRSR</v>
      </c>
    </row>
    <row r="5185" spans="1:8" x14ac:dyDescent="0.25">
      <c r="A5185" t="s">
        <v>22</v>
      </c>
      <c r="B5185" t="s">
        <v>6</v>
      </c>
      <c r="C5185" t="s">
        <v>8</v>
      </c>
      <c r="D5185" t="s">
        <v>363</v>
      </c>
      <c r="E5185">
        <v>2041</v>
      </c>
      <c r="F5185">
        <v>0</v>
      </c>
      <c r="G5185">
        <v>2.5999999999999999E-2</v>
      </c>
      <c r="H5185" s="2" t="str">
        <f t="shared" si="80"/>
        <v>EG_SMRSR</v>
      </c>
    </row>
    <row r="5186" spans="1:8" x14ac:dyDescent="0.25">
      <c r="A5186" t="s">
        <v>22</v>
      </c>
      <c r="B5186" t="s">
        <v>6</v>
      </c>
      <c r="C5186" t="s">
        <v>8</v>
      </c>
      <c r="D5186" t="s">
        <v>362</v>
      </c>
      <c r="E5186">
        <v>2024</v>
      </c>
      <c r="F5186">
        <v>0</v>
      </c>
      <c r="G5186">
        <v>0</v>
      </c>
      <c r="H5186" s="2" t="str">
        <f t="shared" si="80"/>
        <v>EG_SMRSR</v>
      </c>
    </row>
    <row r="5187" spans="1:8" x14ac:dyDescent="0.25">
      <c r="A5187" t="s">
        <v>22</v>
      </c>
      <c r="B5187" t="s">
        <v>6</v>
      </c>
      <c r="C5187" t="s">
        <v>8</v>
      </c>
      <c r="D5187" t="s">
        <v>362</v>
      </c>
      <c r="E5187">
        <v>2025</v>
      </c>
      <c r="F5187">
        <v>0</v>
      </c>
      <c r="G5187">
        <v>0</v>
      </c>
      <c r="H5187" s="2" t="str">
        <f t="shared" ref="H5187:H5250" si="81">_xlfn.CONCAT(A5187,C5187)</f>
        <v>EG_SMRSR</v>
      </c>
    </row>
    <row r="5188" spans="1:8" x14ac:dyDescent="0.25">
      <c r="A5188" t="s">
        <v>22</v>
      </c>
      <c r="B5188" t="s">
        <v>6</v>
      </c>
      <c r="C5188" t="s">
        <v>8</v>
      </c>
      <c r="D5188" t="s">
        <v>362</v>
      </c>
      <c r="E5188">
        <v>2026</v>
      </c>
      <c r="F5188">
        <v>0</v>
      </c>
      <c r="G5188">
        <v>0</v>
      </c>
      <c r="H5188" s="2" t="str">
        <f t="shared" si="81"/>
        <v>EG_SMRSR</v>
      </c>
    </row>
    <row r="5189" spans="1:8" x14ac:dyDescent="0.25">
      <c r="A5189" t="s">
        <v>22</v>
      </c>
      <c r="B5189" t="s">
        <v>6</v>
      </c>
      <c r="C5189" t="s">
        <v>8</v>
      </c>
      <c r="D5189" t="s">
        <v>362</v>
      </c>
      <c r="E5189">
        <v>2027</v>
      </c>
      <c r="F5189">
        <v>0</v>
      </c>
      <c r="G5189">
        <v>0</v>
      </c>
      <c r="H5189" s="2" t="str">
        <f t="shared" si="81"/>
        <v>EG_SMRSR</v>
      </c>
    </row>
    <row r="5190" spans="1:8" x14ac:dyDescent="0.25">
      <c r="A5190" t="s">
        <v>22</v>
      </c>
      <c r="B5190" t="s">
        <v>6</v>
      </c>
      <c r="C5190" t="s">
        <v>8</v>
      </c>
      <c r="D5190" t="s">
        <v>362</v>
      </c>
      <c r="E5190">
        <v>2028</v>
      </c>
      <c r="F5190">
        <v>0</v>
      </c>
      <c r="G5190">
        <v>0</v>
      </c>
      <c r="H5190" s="2" t="str">
        <f t="shared" si="81"/>
        <v>EG_SMRSR</v>
      </c>
    </row>
    <row r="5191" spans="1:8" x14ac:dyDescent="0.25">
      <c r="A5191" t="s">
        <v>22</v>
      </c>
      <c r="B5191" t="s">
        <v>6</v>
      </c>
      <c r="C5191" t="s">
        <v>8</v>
      </c>
      <c r="D5191" t="s">
        <v>362</v>
      </c>
      <c r="E5191">
        <v>2029</v>
      </c>
      <c r="F5191">
        <v>0</v>
      </c>
      <c r="G5191">
        <v>0</v>
      </c>
      <c r="H5191" s="2" t="str">
        <f t="shared" si="81"/>
        <v>EG_SMRSR</v>
      </c>
    </row>
    <row r="5192" spans="1:8" x14ac:dyDescent="0.25">
      <c r="A5192" t="s">
        <v>22</v>
      </c>
      <c r="B5192" t="s">
        <v>6</v>
      </c>
      <c r="C5192" t="s">
        <v>8</v>
      </c>
      <c r="D5192" t="s">
        <v>362</v>
      </c>
      <c r="E5192">
        <v>2030</v>
      </c>
      <c r="F5192">
        <v>0</v>
      </c>
      <c r="G5192">
        <v>0</v>
      </c>
      <c r="H5192" s="2" t="str">
        <f t="shared" si="81"/>
        <v>EG_SMRSR</v>
      </c>
    </row>
    <row r="5193" spans="1:8" x14ac:dyDescent="0.25">
      <c r="A5193" t="s">
        <v>22</v>
      </c>
      <c r="B5193" t="s">
        <v>6</v>
      </c>
      <c r="C5193" t="s">
        <v>8</v>
      </c>
      <c r="D5193" t="s">
        <v>362</v>
      </c>
      <c r="E5193">
        <v>2031</v>
      </c>
      <c r="F5193">
        <v>0</v>
      </c>
      <c r="G5193">
        <v>0</v>
      </c>
      <c r="H5193" s="2" t="str">
        <f t="shared" si="81"/>
        <v>EG_SMRSR</v>
      </c>
    </row>
    <row r="5194" spans="1:8" x14ac:dyDescent="0.25">
      <c r="A5194" t="s">
        <v>22</v>
      </c>
      <c r="B5194" t="s">
        <v>6</v>
      </c>
      <c r="C5194" t="s">
        <v>8</v>
      </c>
      <c r="D5194" t="s">
        <v>362</v>
      </c>
      <c r="E5194">
        <v>2032</v>
      </c>
      <c r="F5194">
        <v>0</v>
      </c>
      <c r="G5194">
        <v>0</v>
      </c>
      <c r="H5194" s="2" t="str">
        <f t="shared" si="81"/>
        <v>EG_SMRSR</v>
      </c>
    </row>
    <row r="5195" spans="1:8" x14ac:dyDescent="0.25">
      <c r="A5195" t="s">
        <v>22</v>
      </c>
      <c r="B5195" t="s">
        <v>6</v>
      </c>
      <c r="C5195" t="s">
        <v>8</v>
      </c>
      <c r="D5195" t="s">
        <v>362</v>
      </c>
      <c r="E5195">
        <v>2033</v>
      </c>
      <c r="F5195">
        <v>0</v>
      </c>
      <c r="G5195">
        <v>0</v>
      </c>
      <c r="H5195" s="2" t="str">
        <f t="shared" si="81"/>
        <v>EG_SMRSR</v>
      </c>
    </row>
    <row r="5196" spans="1:8" x14ac:dyDescent="0.25">
      <c r="A5196" t="s">
        <v>22</v>
      </c>
      <c r="B5196" t="s">
        <v>6</v>
      </c>
      <c r="C5196" t="s">
        <v>8</v>
      </c>
      <c r="D5196" t="s">
        <v>362</v>
      </c>
      <c r="E5196">
        <v>2034</v>
      </c>
      <c r="F5196">
        <v>0</v>
      </c>
      <c r="G5196">
        <v>0</v>
      </c>
      <c r="H5196" s="2" t="str">
        <f t="shared" si="81"/>
        <v>EG_SMRSR</v>
      </c>
    </row>
    <row r="5197" spans="1:8" x14ac:dyDescent="0.25">
      <c r="A5197" t="s">
        <v>22</v>
      </c>
      <c r="B5197" t="s">
        <v>6</v>
      </c>
      <c r="C5197" t="s">
        <v>8</v>
      </c>
      <c r="D5197" t="s">
        <v>362</v>
      </c>
      <c r="E5197">
        <v>2035</v>
      </c>
      <c r="F5197">
        <v>0</v>
      </c>
      <c r="G5197">
        <v>0</v>
      </c>
      <c r="H5197" s="2" t="str">
        <f t="shared" si="81"/>
        <v>EG_SMRSR</v>
      </c>
    </row>
    <row r="5198" spans="1:8" x14ac:dyDescent="0.25">
      <c r="A5198" t="s">
        <v>22</v>
      </c>
      <c r="B5198" t="s">
        <v>6</v>
      </c>
      <c r="C5198" t="s">
        <v>8</v>
      </c>
      <c r="D5198" t="s">
        <v>362</v>
      </c>
      <c r="E5198">
        <v>2036</v>
      </c>
      <c r="F5198">
        <v>0</v>
      </c>
      <c r="G5198">
        <v>0</v>
      </c>
      <c r="H5198" s="2" t="str">
        <f t="shared" si="81"/>
        <v>EG_SMRSR</v>
      </c>
    </row>
    <row r="5199" spans="1:8" x14ac:dyDescent="0.25">
      <c r="A5199" t="s">
        <v>22</v>
      </c>
      <c r="B5199" t="s">
        <v>6</v>
      </c>
      <c r="C5199" t="s">
        <v>8</v>
      </c>
      <c r="D5199" t="s">
        <v>362</v>
      </c>
      <c r="E5199">
        <v>2037</v>
      </c>
      <c r="F5199">
        <v>0</v>
      </c>
      <c r="G5199">
        <v>0</v>
      </c>
      <c r="H5199" s="2" t="str">
        <f t="shared" si="81"/>
        <v>EG_SMRSR</v>
      </c>
    </row>
    <row r="5200" spans="1:8" x14ac:dyDescent="0.25">
      <c r="A5200" t="s">
        <v>22</v>
      </c>
      <c r="B5200" t="s">
        <v>6</v>
      </c>
      <c r="C5200" t="s">
        <v>8</v>
      </c>
      <c r="D5200" t="s">
        <v>362</v>
      </c>
      <c r="E5200">
        <v>2038</v>
      </c>
      <c r="F5200">
        <v>0</v>
      </c>
      <c r="G5200">
        <v>0</v>
      </c>
      <c r="H5200" s="2" t="str">
        <f t="shared" si="81"/>
        <v>EG_SMRSR</v>
      </c>
    </row>
    <row r="5201" spans="1:8" x14ac:dyDescent="0.25">
      <c r="A5201" t="s">
        <v>22</v>
      </c>
      <c r="B5201" t="s">
        <v>6</v>
      </c>
      <c r="C5201" t="s">
        <v>8</v>
      </c>
      <c r="D5201" t="s">
        <v>362</v>
      </c>
      <c r="E5201">
        <v>2039</v>
      </c>
      <c r="F5201">
        <v>0</v>
      </c>
      <c r="G5201">
        <v>0</v>
      </c>
      <c r="H5201" s="2" t="str">
        <f t="shared" si="81"/>
        <v>EG_SMRSR</v>
      </c>
    </row>
    <row r="5202" spans="1:8" x14ac:dyDescent="0.25">
      <c r="A5202" t="s">
        <v>22</v>
      </c>
      <c r="B5202" t="s">
        <v>6</v>
      </c>
      <c r="C5202" t="s">
        <v>8</v>
      </c>
      <c r="D5202" t="s">
        <v>362</v>
      </c>
      <c r="E5202">
        <v>2040</v>
      </c>
      <c r="F5202">
        <v>0</v>
      </c>
      <c r="G5202">
        <v>0</v>
      </c>
      <c r="H5202" s="2" t="str">
        <f t="shared" si="81"/>
        <v>EG_SMRSR</v>
      </c>
    </row>
    <row r="5203" spans="1:8" x14ac:dyDescent="0.25">
      <c r="A5203" t="s">
        <v>22</v>
      </c>
      <c r="B5203" t="s">
        <v>6</v>
      </c>
      <c r="C5203" t="s">
        <v>8</v>
      </c>
      <c r="D5203" t="s">
        <v>362</v>
      </c>
      <c r="E5203">
        <v>2041</v>
      </c>
      <c r="F5203">
        <v>0</v>
      </c>
      <c r="G5203">
        <v>0</v>
      </c>
      <c r="H5203" s="2" t="str">
        <f t="shared" si="81"/>
        <v>EG_SMRSR</v>
      </c>
    </row>
    <row r="5204" spans="1:8" x14ac:dyDescent="0.25">
      <c r="A5204" t="s">
        <v>22</v>
      </c>
      <c r="B5204" t="s">
        <v>6</v>
      </c>
      <c r="C5204" t="s">
        <v>8</v>
      </c>
      <c r="D5204" t="s">
        <v>361</v>
      </c>
      <c r="E5204">
        <v>2024</v>
      </c>
      <c r="F5204">
        <v>0</v>
      </c>
      <c r="G5204">
        <v>0</v>
      </c>
      <c r="H5204" s="2" t="str">
        <f t="shared" si="81"/>
        <v>EG_SMRSR</v>
      </c>
    </row>
    <row r="5205" spans="1:8" x14ac:dyDescent="0.25">
      <c r="A5205" t="s">
        <v>22</v>
      </c>
      <c r="B5205" t="s">
        <v>6</v>
      </c>
      <c r="C5205" t="s">
        <v>8</v>
      </c>
      <c r="D5205" t="s">
        <v>361</v>
      </c>
      <c r="E5205">
        <v>2025</v>
      </c>
      <c r="F5205">
        <v>0</v>
      </c>
      <c r="G5205">
        <v>0</v>
      </c>
      <c r="H5205" s="2" t="str">
        <f t="shared" si="81"/>
        <v>EG_SMRSR</v>
      </c>
    </row>
    <row r="5206" spans="1:8" x14ac:dyDescent="0.25">
      <c r="A5206" t="s">
        <v>22</v>
      </c>
      <c r="B5206" t="s">
        <v>6</v>
      </c>
      <c r="C5206" t="s">
        <v>8</v>
      </c>
      <c r="D5206" t="s">
        <v>361</v>
      </c>
      <c r="E5206">
        <v>2026</v>
      </c>
      <c r="F5206">
        <v>0</v>
      </c>
      <c r="G5206">
        <v>0</v>
      </c>
      <c r="H5206" s="2" t="str">
        <f t="shared" si="81"/>
        <v>EG_SMRSR</v>
      </c>
    </row>
    <row r="5207" spans="1:8" x14ac:dyDescent="0.25">
      <c r="A5207" t="s">
        <v>22</v>
      </c>
      <c r="B5207" t="s">
        <v>6</v>
      </c>
      <c r="C5207" t="s">
        <v>8</v>
      </c>
      <c r="D5207" t="s">
        <v>361</v>
      </c>
      <c r="E5207">
        <v>2027</v>
      </c>
      <c r="F5207">
        <v>0</v>
      </c>
      <c r="G5207">
        <v>0</v>
      </c>
      <c r="H5207" s="2" t="str">
        <f t="shared" si="81"/>
        <v>EG_SMRSR</v>
      </c>
    </row>
    <row r="5208" spans="1:8" x14ac:dyDescent="0.25">
      <c r="A5208" t="s">
        <v>22</v>
      </c>
      <c r="B5208" t="s">
        <v>6</v>
      </c>
      <c r="C5208" t="s">
        <v>8</v>
      </c>
      <c r="D5208" t="s">
        <v>361</v>
      </c>
      <c r="E5208">
        <v>2028</v>
      </c>
      <c r="F5208">
        <v>0</v>
      </c>
      <c r="G5208">
        <v>0</v>
      </c>
      <c r="H5208" s="2" t="str">
        <f t="shared" si="81"/>
        <v>EG_SMRSR</v>
      </c>
    </row>
    <row r="5209" spans="1:8" x14ac:dyDescent="0.25">
      <c r="A5209" t="s">
        <v>22</v>
      </c>
      <c r="B5209" t="s">
        <v>6</v>
      </c>
      <c r="C5209" t="s">
        <v>8</v>
      </c>
      <c r="D5209" t="s">
        <v>361</v>
      </c>
      <c r="E5209">
        <v>2029</v>
      </c>
      <c r="F5209">
        <v>0</v>
      </c>
      <c r="G5209">
        <v>0</v>
      </c>
      <c r="H5209" s="2" t="str">
        <f t="shared" si="81"/>
        <v>EG_SMRSR</v>
      </c>
    </row>
    <row r="5210" spans="1:8" x14ac:dyDescent="0.25">
      <c r="A5210" t="s">
        <v>22</v>
      </c>
      <c r="B5210" t="s">
        <v>6</v>
      </c>
      <c r="C5210" t="s">
        <v>8</v>
      </c>
      <c r="D5210" t="s">
        <v>361</v>
      </c>
      <c r="E5210">
        <v>2030</v>
      </c>
      <c r="F5210">
        <v>0</v>
      </c>
      <c r="G5210">
        <v>0</v>
      </c>
      <c r="H5210" s="2" t="str">
        <f t="shared" si="81"/>
        <v>EG_SMRSR</v>
      </c>
    </row>
    <row r="5211" spans="1:8" x14ac:dyDescent="0.25">
      <c r="A5211" t="s">
        <v>22</v>
      </c>
      <c r="B5211" t="s">
        <v>6</v>
      </c>
      <c r="C5211" t="s">
        <v>8</v>
      </c>
      <c r="D5211" t="s">
        <v>361</v>
      </c>
      <c r="E5211">
        <v>2031</v>
      </c>
      <c r="F5211">
        <v>0</v>
      </c>
      <c r="G5211">
        <v>0</v>
      </c>
      <c r="H5211" s="2" t="str">
        <f t="shared" si="81"/>
        <v>EG_SMRSR</v>
      </c>
    </row>
    <row r="5212" spans="1:8" x14ac:dyDescent="0.25">
      <c r="A5212" t="s">
        <v>22</v>
      </c>
      <c r="B5212" t="s">
        <v>6</v>
      </c>
      <c r="C5212" t="s">
        <v>8</v>
      </c>
      <c r="D5212" t="s">
        <v>361</v>
      </c>
      <c r="E5212">
        <v>2032</v>
      </c>
      <c r="F5212">
        <v>0</v>
      </c>
      <c r="G5212">
        <v>0</v>
      </c>
      <c r="H5212" s="2" t="str">
        <f t="shared" si="81"/>
        <v>EG_SMRSR</v>
      </c>
    </row>
    <row r="5213" spans="1:8" x14ac:dyDescent="0.25">
      <c r="A5213" t="s">
        <v>22</v>
      </c>
      <c r="B5213" t="s">
        <v>6</v>
      </c>
      <c r="C5213" t="s">
        <v>8</v>
      </c>
      <c r="D5213" t="s">
        <v>361</v>
      </c>
      <c r="E5213">
        <v>2033</v>
      </c>
      <c r="F5213">
        <v>0</v>
      </c>
      <c r="G5213">
        <v>7.1999999999999995E-2</v>
      </c>
      <c r="H5213" s="2" t="str">
        <f t="shared" si="81"/>
        <v>EG_SMRSR</v>
      </c>
    </row>
    <row r="5214" spans="1:8" x14ac:dyDescent="0.25">
      <c r="A5214" t="s">
        <v>22</v>
      </c>
      <c r="B5214" t="s">
        <v>6</v>
      </c>
      <c r="C5214" t="s">
        <v>8</v>
      </c>
      <c r="D5214" t="s">
        <v>361</v>
      </c>
      <c r="E5214">
        <v>2034</v>
      </c>
      <c r="F5214">
        <v>0</v>
      </c>
      <c r="G5214">
        <v>7.1999999999999995E-2</v>
      </c>
      <c r="H5214" s="2" t="str">
        <f t="shared" si="81"/>
        <v>EG_SMRSR</v>
      </c>
    </row>
    <row r="5215" spans="1:8" x14ac:dyDescent="0.25">
      <c r="A5215" t="s">
        <v>22</v>
      </c>
      <c r="B5215" t="s">
        <v>6</v>
      </c>
      <c r="C5215" t="s">
        <v>8</v>
      </c>
      <c r="D5215" t="s">
        <v>361</v>
      </c>
      <c r="E5215">
        <v>2035</v>
      </c>
      <c r="F5215">
        <v>0</v>
      </c>
      <c r="G5215">
        <v>7.1999999999999995E-2</v>
      </c>
      <c r="H5215" s="2" t="str">
        <f t="shared" si="81"/>
        <v>EG_SMRSR</v>
      </c>
    </row>
    <row r="5216" spans="1:8" x14ac:dyDescent="0.25">
      <c r="A5216" t="s">
        <v>22</v>
      </c>
      <c r="B5216" t="s">
        <v>6</v>
      </c>
      <c r="C5216" t="s">
        <v>8</v>
      </c>
      <c r="D5216" t="s">
        <v>361</v>
      </c>
      <c r="E5216">
        <v>2036</v>
      </c>
      <c r="F5216">
        <v>0</v>
      </c>
      <c r="G5216">
        <v>7.1999999999999995E-2</v>
      </c>
      <c r="H5216" s="2" t="str">
        <f t="shared" si="81"/>
        <v>EG_SMRSR</v>
      </c>
    </row>
    <row r="5217" spans="1:8" x14ac:dyDescent="0.25">
      <c r="A5217" t="s">
        <v>22</v>
      </c>
      <c r="B5217" t="s">
        <v>6</v>
      </c>
      <c r="C5217" t="s">
        <v>8</v>
      </c>
      <c r="D5217" t="s">
        <v>361</v>
      </c>
      <c r="E5217">
        <v>2037</v>
      </c>
      <c r="F5217">
        <v>0</v>
      </c>
      <c r="G5217">
        <v>7.1999999999999995E-2</v>
      </c>
      <c r="H5217" s="2" t="str">
        <f t="shared" si="81"/>
        <v>EG_SMRSR</v>
      </c>
    </row>
    <row r="5218" spans="1:8" x14ac:dyDescent="0.25">
      <c r="A5218" t="s">
        <v>22</v>
      </c>
      <c r="B5218" t="s">
        <v>6</v>
      </c>
      <c r="C5218" t="s">
        <v>8</v>
      </c>
      <c r="D5218" t="s">
        <v>361</v>
      </c>
      <c r="E5218">
        <v>2038</v>
      </c>
      <c r="F5218">
        <v>0</v>
      </c>
      <c r="G5218">
        <v>7.1999999999999995E-2</v>
      </c>
      <c r="H5218" s="2" t="str">
        <f t="shared" si="81"/>
        <v>EG_SMRSR</v>
      </c>
    </row>
    <row r="5219" spans="1:8" x14ac:dyDescent="0.25">
      <c r="A5219" t="s">
        <v>22</v>
      </c>
      <c r="B5219" t="s">
        <v>6</v>
      </c>
      <c r="C5219" t="s">
        <v>8</v>
      </c>
      <c r="D5219" t="s">
        <v>361</v>
      </c>
      <c r="E5219">
        <v>2039</v>
      </c>
      <c r="F5219">
        <v>0</v>
      </c>
      <c r="G5219">
        <v>7.1999999999999995E-2</v>
      </c>
      <c r="H5219" s="2" t="str">
        <f t="shared" si="81"/>
        <v>EG_SMRSR</v>
      </c>
    </row>
    <row r="5220" spans="1:8" x14ac:dyDescent="0.25">
      <c r="A5220" t="s">
        <v>22</v>
      </c>
      <c r="B5220" t="s">
        <v>6</v>
      </c>
      <c r="C5220" t="s">
        <v>8</v>
      </c>
      <c r="D5220" t="s">
        <v>361</v>
      </c>
      <c r="E5220">
        <v>2040</v>
      </c>
      <c r="F5220">
        <v>0</v>
      </c>
      <c r="G5220">
        <v>7.1999999999999995E-2</v>
      </c>
      <c r="H5220" s="2" t="str">
        <f t="shared" si="81"/>
        <v>EG_SMRSR</v>
      </c>
    </row>
    <row r="5221" spans="1:8" x14ac:dyDescent="0.25">
      <c r="A5221" t="s">
        <v>22</v>
      </c>
      <c r="B5221" t="s">
        <v>6</v>
      </c>
      <c r="C5221" t="s">
        <v>8</v>
      </c>
      <c r="D5221" t="s">
        <v>361</v>
      </c>
      <c r="E5221">
        <v>2041</v>
      </c>
      <c r="F5221">
        <v>0</v>
      </c>
      <c r="G5221">
        <v>7.1999999999999995E-2</v>
      </c>
      <c r="H5221" s="2" t="str">
        <f t="shared" si="81"/>
        <v>EG_SMRSR</v>
      </c>
    </row>
    <row r="5222" spans="1:8" x14ac:dyDescent="0.25">
      <c r="A5222" t="s">
        <v>22</v>
      </c>
      <c r="B5222" t="s">
        <v>6</v>
      </c>
      <c r="C5222" t="s">
        <v>8</v>
      </c>
      <c r="D5222" t="s">
        <v>360</v>
      </c>
      <c r="E5222">
        <v>2024</v>
      </c>
      <c r="F5222">
        <v>0</v>
      </c>
      <c r="G5222">
        <v>0</v>
      </c>
      <c r="H5222" s="2" t="str">
        <f t="shared" si="81"/>
        <v>EG_SMRSR</v>
      </c>
    </row>
    <row r="5223" spans="1:8" x14ac:dyDescent="0.25">
      <c r="A5223" t="s">
        <v>22</v>
      </c>
      <c r="B5223" t="s">
        <v>6</v>
      </c>
      <c r="C5223" t="s">
        <v>8</v>
      </c>
      <c r="D5223" t="s">
        <v>360</v>
      </c>
      <c r="E5223">
        <v>2025</v>
      </c>
      <c r="F5223">
        <v>0</v>
      </c>
      <c r="G5223">
        <v>0</v>
      </c>
      <c r="H5223" s="2" t="str">
        <f t="shared" si="81"/>
        <v>EG_SMRSR</v>
      </c>
    </row>
    <row r="5224" spans="1:8" x14ac:dyDescent="0.25">
      <c r="A5224" t="s">
        <v>22</v>
      </c>
      <c r="B5224" t="s">
        <v>6</v>
      </c>
      <c r="C5224" t="s">
        <v>8</v>
      </c>
      <c r="D5224" t="s">
        <v>360</v>
      </c>
      <c r="E5224">
        <v>2026</v>
      </c>
      <c r="F5224">
        <v>0</v>
      </c>
      <c r="G5224">
        <v>0</v>
      </c>
      <c r="H5224" s="2" t="str">
        <f t="shared" si="81"/>
        <v>EG_SMRSR</v>
      </c>
    </row>
    <row r="5225" spans="1:8" x14ac:dyDescent="0.25">
      <c r="A5225" t="s">
        <v>22</v>
      </c>
      <c r="B5225" t="s">
        <v>6</v>
      </c>
      <c r="C5225" t="s">
        <v>8</v>
      </c>
      <c r="D5225" t="s">
        <v>360</v>
      </c>
      <c r="E5225">
        <v>2027</v>
      </c>
      <c r="F5225">
        <v>0</v>
      </c>
      <c r="G5225">
        <v>0</v>
      </c>
      <c r="H5225" s="2" t="str">
        <f t="shared" si="81"/>
        <v>EG_SMRSR</v>
      </c>
    </row>
    <row r="5226" spans="1:8" x14ac:dyDescent="0.25">
      <c r="A5226" t="s">
        <v>22</v>
      </c>
      <c r="B5226" t="s">
        <v>6</v>
      </c>
      <c r="C5226" t="s">
        <v>8</v>
      </c>
      <c r="D5226" t="s">
        <v>360</v>
      </c>
      <c r="E5226">
        <v>2028</v>
      </c>
      <c r="F5226">
        <v>0</v>
      </c>
      <c r="G5226">
        <v>0</v>
      </c>
      <c r="H5226" s="2" t="str">
        <f t="shared" si="81"/>
        <v>EG_SMRSR</v>
      </c>
    </row>
    <row r="5227" spans="1:8" x14ac:dyDescent="0.25">
      <c r="A5227" t="s">
        <v>22</v>
      </c>
      <c r="B5227" t="s">
        <v>6</v>
      </c>
      <c r="C5227" t="s">
        <v>8</v>
      </c>
      <c r="D5227" t="s">
        <v>360</v>
      </c>
      <c r="E5227">
        <v>2029</v>
      </c>
      <c r="F5227">
        <v>0</v>
      </c>
      <c r="G5227">
        <v>0</v>
      </c>
      <c r="H5227" s="2" t="str">
        <f t="shared" si="81"/>
        <v>EG_SMRSR</v>
      </c>
    </row>
    <row r="5228" spans="1:8" x14ac:dyDescent="0.25">
      <c r="A5228" t="s">
        <v>22</v>
      </c>
      <c r="B5228" t="s">
        <v>6</v>
      </c>
      <c r="C5228" t="s">
        <v>8</v>
      </c>
      <c r="D5228" t="s">
        <v>360</v>
      </c>
      <c r="E5228">
        <v>2030</v>
      </c>
      <c r="F5228">
        <v>0</v>
      </c>
      <c r="G5228">
        <v>0</v>
      </c>
      <c r="H5228" s="2" t="str">
        <f t="shared" si="81"/>
        <v>EG_SMRSR</v>
      </c>
    </row>
    <row r="5229" spans="1:8" x14ac:dyDescent="0.25">
      <c r="A5229" t="s">
        <v>22</v>
      </c>
      <c r="B5229" t="s">
        <v>6</v>
      </c>
      <c r="C5229" t="s">
        <v>8</v>
      </c>
      <c r="D5229" t="s">
        <v>360</v>
      </c>
      <c r="E5229">
        <v>2031</v>
      </c>
      <c r="F5229">
        <v>0</v>
      </c>
      <c r="G5229">
        <v>0</v>
      </c>
      <c r="H5229" s="2" t="str">
        <f t="shared" si="81"/>
        <v>EG_SMRSR</v>
      </c>
    </row>
    <row r="5230" spans="1:8" x14ac:dyDescent="0.25">
      <c r="A5230" t="s">
        <v>22</v>
      </c>
      <c r="B5230" t="s">
        <v>6</v>
      </c>
      <c r="C5230" t="s">
        <v>8</v>
      </c>
      <c r="D5230" t="s">
        <v>360</v>
      </c>
      <c r="E5230">
        <v>2032</v>
      </c>
      <c r="F5230">
        <v>0</v>
      </c>
      <c r="G5230">
        <v>0</v>
      </c>
      <c r="H5230" s="2" t="str">
        <f t="shared" si="81"/>
        <v>EG_SMRSR</v>
      </c>
    </row>
    <row r="5231" spans="1:8" x14ac:dyDescent="0.25">
      <c r="A5231" t="s">
        <v>22</v>
      </c>
      <c r="B5231" t="s">
        <v>6</v>
      </c>
      <c r="C5231" t="s">
        <v>8</v>
      </c>
      <c r="D5231" t="s">
        <v>360</v>
      </c>
      <c r="E5231">
        <v>2033</v>
      </c>
      <c r="F5231">
        <v>0</v>
      </c>
      <c r="G5231">
        <v>0</v>
      </c>
      <c r="H5231" s="2" t="str">
        <f t="shared" si="81"/>
        <v>EG_SMRSR</v>
      </c>
    </row>
    <row r="5232" spans="1:8" x14ac:dyDescent="0.25">
      <c r="A5232" t="s">
        <v>22</v>
      </c>
      <c r="B5232" t="s">
        <v>6</v>
      </c>
      <c r="C5232" t="s">
        <v>8</v>
      </c>
      <c r="D5232" t="s">
        <v>360</v>
      </c>
      <c r="E5232">
        <v>2034</v>
      </c>
      <c r="F5232">
        <v>0</v>
      </c>
      <c r="G5232">
        <v>0</v>
      </c>
      <c r="H5232" s="2" t="str">
        <f t="shared" si="81"/>
        <v>EG_SMRSR</v>
      </c>
    </row>
    <row r="5233" spans="1:8" x14ac:dyDescent="0.25">
      <c r="A5233" t="s">
        <v>22</v>
      </c>
      <c r="B5233" t="s">
        <v>6</v>
      </c>
      <c r="C5233" t="s">
        <v>8</v>
      </c>
      <c r="D5233" t="s">
        <v>360</v>
      </c>
      <c r="E5233">
        <v>2035</v>
      </c>
      <c r="F5233">
        <v>0</v>
      </c>
      <c r="G5233">
        <v>0</v>
      </c>
      <c r="H5233" s="2" t="str">
        <f t="shared" si="81"/>
        <v>EG_SMRSR</v>
      </c>
    </row>
    <row r="5234" spans="1:8" x14ac:dyDescent="0.25">
      <c r="A5234" t="s">
        <v>22</v>
      </c>
      <c r="B5234" t="s">
        <v>6</v>
      </c>
      <c r="C5234" t="s">
        <v>8</v>
      </c>
      <c r="D5234" t="s">
        <v>360</v>
      </c>
      <c r="E5234">
        <v>2036</v>
      </c>
      <c r="F5234">
        <v>0</v>
      </c>
      <c r="G5234">
        <v>0</v>
      </c>
      <c r="H5234" s="2" t="str">
        <f t="shared" si="81"/>
        <v>EG_SMRSR</v>
      </c>
    </row>
    <row r="5235" spans="1:8" x14ac:dyDescent="0.25">
      <c r="A5235" t="s">
        <v>22</v>
      </c>
      <c r="B5235" t="s">
        <v>6</v>
      </c>
      <c r="C5235" t="s">
        <v>8</v>
      </c>
      <c r="D5235" t="s">
        <v>360</v>
      </c>
      <c r="E5235">
        <v>2037</v>
      </c>
      <c r="F5235">
        <v>0</v>
      </c>
      <c r="G5235">
        <v>0</v>
      </c>
      <c r="H5235" s="2" t="str">
        <f t="shared" si="81"/>
        <v>EG_SMRSR</v>
      </c>
    </row>
    <row r="5236" spans="1:8" x14ac:dyDescent="0.25">
      <c r="A5236" t="s">
        <v>22</v>
      </c>
      <c r="B5236" t="s">
        <v>6</v>
      </c>
      <c r="C5236" t="s">
        <v>8</v>
      </c>
      <c r="D5236" t="s">
        <v>360</v>
      </c>
      <c r="E5236">
        <v>2038</v>
      </c>
      <c r="F5236">
        <v>0</v>
      </c>
      <c r="G5236">
        <v>0</v>
      </c>
      <c r="H5236" s="2" t="str">
        <f t="shared" si="81"/>
        <v>EG_SMRSR</v>
      </c>
    </row>
    <row r="5237" spans="1:8" x14ac:dyDescent="0.25">
      <c r="A5237" t="s">
        <v>22</v>
      </c>
      <c r="B5237" t="s">
        <v>6</v>
      </c>
      <c r="C5237" t="s">
        <v>8</v>
      </c>
      <c r="D5237" t="s">
        <v>360</v>
      </c>
      <c r="E5237">
        <v>2039</v>
      </c>
      <c r="F5237">
        <v>0</v>
      </c>
      <c r="G5237">
        <v>0</v>
      </c>
      <c r="H5237" s="2" t="str">
        <f t="shared" si="81"/>
        <v>EG_SMRSR</v>
      </c>
    </row>
    <row r="5238" spans="1:8" x14ac:dyDescent="0.25">
      <c r="A5238" t="s">
        <v>22</v>
      </c>
      <c r="B5238" t="s">
        <v>6</v>
      </c>
      <c r="C5238" t="s">
        <v>8</v>
      </c>
      <c r="D5238" t="s">
        <v>360</v>
      </c>
      <c r="E5238">
        <v>2040</v>
      </c>
      <c r="F5238">
        <v>0</v>
      </c>
      <c r="G5238">
        <v>0</v>
      </c>
      <c r="H5238" s="2" t="str">
        <f t="shared" si="81"/>
        <v>EG_SMRSR</v>
      </c>
    </row>
    <row r="5239" spans="1:8" x14ac:dyDescent="0.25">
      <c r="A5239" t="s">
        <v>22</v>
      </c>
      <c r="B5239" t="s">
        <v>6</v>
      </c>
      <c r="C5239" t="s">
        <v>8</v>
      </c>
      <c r="D5239" t="s">
        <v>360</v>
      </c>
      <c r="E5239">
        <v>2041</v>
      </c>
      <c r="F5239">
        <v>0</v>
      </c>
      <c r="G5239">
        <v>0</v>
      </c>
      <c r="H5239" s="2" t="str">
        <f t="shared" si="81"/>
        <v>EG_SMRSR</v>
      </c>
    </row>
    <row r="5240" spans="1:8" x14ac:dyDescent="0.25">
      <c r="A5240" t="s">
        <v>22</v>
      </c>
      <c r="B5240" t="s">
        <v>6</v>
      </c>
      <c r="C5240" t="s">
        <v>12</v>
      </c>
      <c r="D5240" t="s">
        <v>359</v>
      </c>
      <c r="E5240">
        <v>2024</v>
      </c>
      <c r="F5240">
        <v>0</v>
      </c>
      <c r="G5240">
        <v>0</v>
      </c>
      <c r="H5240" s="2" t="str">
        <f t="shared" si="81"/>
        <v>EG_SMRNR</v>
      </c>
    </row>
    <row r="5241" spans="1:8" x14ac:dyDescent="0.25">
      <c r="A5241" t="s">
        <v>22</v>
      </c>
      <c r="B5241" t="s">
        <v>6</v>
      </c>
      <c r="C5241" t="s">
        <v>12</v>
      </c>
      <c r="D5241" t="s">
        <v>359</v>
      </c>
      <c r="E5241">
        <v>2025</v>
      </c>
      <c r="F5241">
        <v>0</v>
      </c>
      <c r="G5241">
        <v>0</v>
      </c>
      <c r="H5241" s="2" t="str">
        <f t="shared" si="81"/>
        <v>EG_SMRNR</v>
      </c>
    </row>
    <row r="5242" spans="1:8" x14ac:dyDescent="0.25">
      <c r="A5242" t="s">
        <v>22</v>
      </c>
      <c r="B5242" t="s">
        <v>6</v>
      </c>
      <c r="C5242" t="s">
        <v>12</v>
      </c>
      <c r="D5242" t="s">
        <v>359</v>
      </c>
      <c r="E5242">
        <v>2026</v>
      </c>
      <c r="F5242">
        <v>0</v>
      </c>
      <c r="G5242">
        <v>0</v>
      </c>
      <c r="H5242" s="2" t="str">
        <f t="shared" si="81"/>
        <v>EG_SMRNR</v>
      </c>
    </row>
    <row r="5243" spans="1:8" x14ac:dyDescent="0.25">
      <c r="A5243" t="s">
        <v>22</v>
      </c>
      <c r="B5243" t="s">
        <v>6</v>
      </c>
      <c r="C5243" t="s">
        <v>12</v>
      </c>
      <c r="D5243" t="s">
        <v>359</v>
      </c>
      <c r="E5243">
        <v>2027</v>
      </c>
      <c r="F5243">
        <v>0</v>
      </c>
      <c r="G5243">
        <v>0</v>
      </c>
      <c r="H5243" s="2" t="str">
        <f t="shared" si="81"/>
        <v>EG_SMRNR</v>
      </c>
    </row>
    <row r="5244" spans="1:8" x14ac:dyDescent="0.25">
      <c r="A5244" t="s">
        <v>22</v>
      </c>
      <c r="B5244" t="s">
        <v>6</v>
      </c>
      <c r="C5244" t="s">
        <v>12</v>
      </c>
      <c r="D5244" t="s">
        <v>359</v>
      </c>
      <c r="E5244">
        <v>2028</v>
      </c>
      <c r="F5244">
        <v>0</v>
      </c>
      <c r="G5244">
        <v>0</v>
      </c>
      <c r="H5244" s="2" t="str">
        <f t="shared" si="81"/>
        <v>EG_SMRNR</v>
      </c>
    </row>
    <row r="5245" spans="1:8" x14ac:dyDescent="0.25">
      <c r="A5245" t="s">
        <v>22</v>
      </c>
      <c r="B5245" t="s">
        <v>6</v>
      </c>
      <c r="C5245" t="s">
        <v>12</v>
      </c>
      <c r="D5245" t="s">
        <v>359</v>
      </c>
      <c r="E5245">
        <v>2029</v>
      </c>
      <c r="F5245">
        <v>0</v>
      </c>
      <c r="G5245">
        <v>0</v>
      </c>
      <c r="H5245" s="2" t="str">
        <f t="shared" si="81"/>
        <v>EG_SMRNR</v>
      </c>
    </row>
    <row r="5246" spans="1:8" x14ac:dyDescent="0.25">
      <c r="A5246" t="s">
        <v>22</v>
      </c>
      <c r="B5246" t="s">
        <v>6</v>
      </c>
      <c r="C5246" t="s">
        <v>12</v>
      </c>
      <c r="D5246" t="s">
        <v>359</v>
      </c>
      <c r="E5246">
        <v>2030</v>
      </c>
      <c r="F5246">
        <v>0</v>
      </c>
      <c r="G5246">
        <v>0</v>
      </c>
      <c r="H5246" s="2" t="str">
        <f t="shared" si="81"/>
        <v>EG_SMRNR</v>
      </c>
    </row>
    <row r="5247" spans="1:8" x14ac:dyDescent="0.25">
      <c r="A5247" t="s">
        <v>22</v>
      </c>
      <c r="B5247" t="s">
        <v>6</v>
      </c>
      <c r="C5247" t="s">
        <v>12</v>
      </c>
      <c r="D5247" t="s">
        <v>359</v>
      </c>
      <c r="E5247">
        <v>2031</v>
      </c>
      <c r="F5247">
        <v>0</v>
      </c>
      <c r="G5247">
        <v>0</v>
      </c>
      <c r="H5247" s="2" t="str">
        <f t="shared" si="81"/>
        <v>EG_SMRNR</v>
      </c>
    </row>
    <row r="5248" spans="1:8" x14ac:dyDescent="0.25">
      <c r="A5248" t="s">
        <v>22</v>
      </c>
      <c r="B5248" t="s">
        <v>6</v>
      </c>
      <c r="C5248" t="s">
        <v>12</v>
      </c>
      <c r="D5248" t="s">
        <v>359</v>
      </c>
      <c r="E5248">
        <v>2032</v>
      </c>
      <c r="F5248">
        <v>0</v>
      </c>
      <c r="G5248">
        <v>0</v>
      </c>
      <c r="H5248" s="2" t="str">
        <f t="shared" si="81"/>
        <v>EG_SMRNR</v>
      </c>
    </row>
    <row r="5249" spans="1:8" x14ac:dyDescent="0.25">
      <c r="A5249" t="s">
        <v>22</v>
      </c>
      <c r="B5249" t="s">
        <v>6</v>
      </c>
      <c r="C5249" t="s">
        <v>12</v>
      </c>
      <c r="D5249" t="s">
        <v>359</v>
      </c>
      <c r="E5249">
        <v>2033</v>
      </c>
      <c r="F5249">
        <v>0</v>
      </c>
      <c r="G5249">
        <v>0</v>
      </c>
      <c r="H5249" s="2" t="str">
        <f t="shared" si="81"/>
        <v>EG_SMRNR</v>
      </c>
    </row>
    <row r="5250" spans="1:8" x14ac:dyDescent="0.25">
      <c r="A5250" t="s">
        <v>22</v>
      </c>
      <c r="B5250" t="s">
        <v>6</v>
      </c>
      <c r="C5250" t="s">
        <v>12</v>
      </c>
      <c r="D5250" t="s">
        <v>359</v>
      </c>
      <c r="E5250">
        <v>2034</v>
      </c>
      <c r="F5250">
        <v>0</v>
      </c>
      <c r="G5250">
        <v>0</v>
      </c>
      <c r="H5250" s="2" t="str">
        <f t="shared" si="81"/>
        <v>EG_SMRNR</v>
      </c>
    </row>
    <row r="5251" spans="1:8" x14ac:dyDescent="0.25">
      <c r="A5251" t="s">
        <v>22</v>
      </c>
      <c r="B5251" t="s">
        <v>6</v>
      </c>
      <c r="C5251" t="s">
        <v>12</v>
      </c>
      <c r="D5251" t="s">
        <v>359</v>
      </c>
      <c r="E5251">
        <v>2035</v>
      </c>
      <c r="F5251">
        <v>0</v>
      </c>
      <c r="G5251">
        <v>0</v>
      </c>
      <c r="H5251" s="2" t="str">
        <f t="shared" ref="H5251:H5314" si="82">_xlfn.CONCAT(A5251,C5251)</f>
        <v>EG_SMRNR</v>
      </c>
    </row>
    <row r="5252" spans="1:8" x14ac:dyDescent="0.25">
      <c r="A5252" t="s">
        <v>22</v>
      </c>
      <c r="B5252" t="s">
        <v>6</v>
      </c>
      <c r="C5252" t="s">
        <v>12</v>
      </c>
      <c r="D5252" t="s">
        <v>359</v>
      </c>
      <c r="E5252">
        <v>2036</v>
      </c>
      <c r="F5252">
        <v>0</v>
      </c>
      <c r="G5252">
        <v>0</v>
      </c>
      <c r="H5252" s="2" t="str">
        <f t="shared" si="82"/>
        <v>EG_SMRNR</v>
      </c>
    </row>
    <row r="5253" spans="1:8" x14ac:dyDescent="0.25">
      <c r="A5253" t="s">
        <v>22</v>
      </c>
      <c r="B5253" t="s">
        <v>6</v>
      </c>
      <c r="C5253" t="s">
        <v>12</v>
      </c>
      <c r="D5253" t="s">
        <v>359</v>
      </c>
      <c r="E5253">
        <v>2037</v>
      </c>
      <c r="F5253">
        <v>0</v>
      </c>
      <c r="G5253">
        <v>0</v>
      </c>
      <c r="H5253" s="2" t="str">
        <f t="shared" si="82"/>
        <v>EG_SMRNR</v>
      </c>
    </row>
    <row r="5254" spans="1:8" x14ac:dyDescent="0.25">
      <c r="A5254" t="s">
        <v>22</v>
      </c>
      <c r="B5254" t="s">
        <v>6</v>
      </c>
      <c r="C5254" t="s">
        <v>12</v>
      </c>
      <c r="D5254" t="s">
        <v>359</v>
      </c>
      <c r="E5254">
        <v>2038</v>
      </c>
      <c r="F5254">
        <v>0</v>
      </c>
      <c r="G5254">
        <v>0</v>
      </c>
      <c r="H5254" s="2" t="str">
        <f t="shared" si="82"/>
        <v>EG_SMRNR</v>
      </c>
    </row>
    <row r="5255" spans="1:8" x14ac:dyDescent="0.25">
      <c r="A5255" t="s">
        <v>22</v>
      </c>
      <c r="B5255" t="s">
        <v>6</v>
      </c>
      <c r="C5255" t="s">
        <v>12</v>
      </c>
      <c r="D5255" t="s">
        <v>359</v>
      </c>
      <c r="E5255">
        <v>2039</v>
      </c>
      <c r="F5255">
        <v>0</v>
      </c>
      <c r="G5255">
        <v>0</v>
      </c>
      <c r="H5255" s="2" t="str">
        <f t="shared" si="82"/>
        <v>EG_SMRNR</v>
      </c>
    </row>
    <row r="5256" spans="1:8" x14ac:dyDescent="0.25">
      <c r="A5256" t="s">
        <v>22</v>
      </c>
      <c r="B5256" t="s">
        <v>6</v>
      </c>
      <c r="C5256" t="s">
        <v>12</v>
      </c>
      <c r="D5256" t="s">
        <v>359</v>
      </c>
      <c r="E5256">
        <v>2040</v>
      </c>
      <c r="F5256">
        <v>0</v>
      </c>
      <c r="G5256">
        <v>0</v>
      </c>
      <c r="H5256" s="2" t="str">
        <f t="shared" si="82"/>
        <v>EG_SMRNR</v>
      </c>
    </row>
    <row r="5257" spans="1:8" x14ac:dyDescent="0.25">
      <c r="A5257" t="s">
        <v>22</v>
      </c>
      <c r="B5257" t="s">
        <v>6</v>
      </c>
      <c r="C5257" t="s">
        <v>12</v>
      </c>
      <c r="D5257" t="s">
        <v>359</v>
      </c>
      <c r="E5257">
        <v>2041</v>
      </c>
      <c r="F5257">
        <v>0</v>
      </c>
      <c r="G5257">
        <v>0</v>
      </c>
      <c r="H5257" s="2" t="str">
        <f t="shared" si="82"/>
        <v>EG_SMRNR</v>
      </c>
    </row>
    <row r="5258" spans="1:8" x14ac:dyDescent="0.25">
      <c r="A5258" t="s">
        <v>22</v>
      </c>
      <c r="B5258" t="s">
        <v>6</v>
      </c>
      <c r="C5258" t="s">
        <v>12</v>
      </c>
      <c r="D5258" t="s">
        <v>358</v>
      </c>
      <c r="E5258">
        <v>2024</v>
      </c>
      <c r="F5258">
        <v>0</v>
      </c>
      <c r="G5258">
        <v>0</v>
      </c>
      <c r="H5258" s="2" t="str">
        <f t="shared" si="82"/>
        <v>EG_SMRNR</v>
      </c>
    </row>
    <row r="5259" spans="1:8" x14ac:dyDescent="0.25">
      <c r="A5259" t="s">
        <v>22</v>
      </c>
      <c r="B5259" t="s">
        <v>6</v>
      </c>
      <c r="C5259" t="s">
        <v>12</v>
      </c>
      <c r="D5259" t="s">
        <v>358</v>
      </c>
      <c r="E5259">
        <v>2025</v>
      </c>
      <c r="F5259">
        <v>0</v>
      </c>
      <c r="G5259">
        <v>0</v>
      </c>
      <c r="H5259" s="2" t="str">
        <f t="shared" si="82"/>
        <v>EG_SMRNR</v>
      </c>
    </row>
    <row r="5260" spans="1:8" x14ac:dyDescent="0.25">
      <c r="A5260" t="s">
        <v>22</v>
      </c>
      <c r="B5260" t="s">
        <v>6</v>
      </c>
      <c r="C5260" t="s">
        <v>12</v>
      </c>
      <c r="D5260" t="s">
        <v>358</v>
      </c>
      <c r="E5260">
        <v>2026</v>
      </c>
      <c r="F5260">
        <v>0</v>
      </c>
      <c r="G5260">
        <v>0</v>
      </c>
      <c r="H5260" s="2" t="str">
        <f t="shared" si="82"/>
        <v>EG_SMRNR</v>
      </c>
    </row>
    <row r="5261" spans="1:8" x14ac:dyDescent="0.25">
      <c r="A5261" t="s">
        <v>22</v>
      </c>
      <c r="B5261" t="s">
        <v>6</v>
      </c>
      <c r="C5261" t="s">
        <v>12</v>
      </c>
      <c r="D5261" t="s">
        <v>358</v>
      </c>
      <c r="E5261">
        <v>2027</v>
      </c>
      <c r="F5261">
        <v>0</v>
      </c>
      <c r="G5261">
        <v>0</v>
      </c>
      <c r="H5261" s="2" t="str">
        <f t="shared" si="82"/>
        <v>EG_SMRNR</v>
      </c>
    </row>
    <row r="5262" spans="1:8" x14ac:dyDescent="0.25">
      <c r="A5262" t="s">
        <v>22</v>
      </c>
      <c r="B5262" t="s">
        <v>6</v>
      </c>
      <c r="C5262" t="s">
        <v>12</v>
      </c>
      <c r="D5262" t="s">
        <v>358</v>
      </c>
      <c r="E5262">
        <v>2028</v>
      </c>
      <c r="F5262">
        <v>0</v>
      </c>
      <c r="G5262">
        <v>0</v>
      </c>
      <c r="H5262" s="2" t="str">
        <f t="shared" si="82"/>
        <v>EG_SMRNR</v>
      </c>
    </row>
    <row r="5263" spans="1:8" x14ac:dyDescent="0.25">
      <c r="A5263" t="s">
        <v>22</v>
      </c>
      <c r="B5263" t="s">
        <v>6</v>
      </c>
      <c r="C5263" t="s">
        <v>12</v>
      </c>
      <c r="D5263" t="s">
        <v>358</v>
      </c>
      <c r="E5263">
        <v>2029</v>
      </c>
      <c r="F5263">
        <v>0</v>
      </c>
      <c r="G5263">
        <v>0</v>
      </c>
      <c r="H5263" s="2" t="str">
        <f t="shared" si="82"/>
        <v>EG_SMRNR</v>
      </c>
    </row>
    <row r="5264" spans="1:8" x14ac:dyDescent="0.25">
      <c r="A5264" t="s">
        <v>22</v>
      </c>
      <c r="B5264" t="s">
        <v>6</v>
      </c>
      <c r="C5264" t="s">
        <v>12</v>
      </c>
      <c r="D5264" t="s">
        <v>358</v>
      </c>
      <c r="E5264">
        <v>2030</v>
      </c>
      <c r="F5264">
        <v>0</v>
      </c>
      <c r="G5264">
        <v>0</v>
      </c>
      <c r="H5264" s="2" t="str">
        <f t="shared" si="82"/>
        <v>EG_SMRNR</v>
      </c>
    </row>
    <row r="5265" spans="1:8" x14ac:dyDescent="0.25">
      <c r="A5265" t="s">
        <v>22</v>
      </c>
      <c r="B5265" t="s">
        <v>6</v>
      </c>
      <c r="C5265" t="s">
        <v>12</v>
      </c>
      <c r="D5265" t="s">
        <v>358</v>
      </c>
      <c r="E5265">
        <v>2031</v>
      </c>
      <c r="F5265">
        <v>0</v>
      </c>
      <c r="G5265">
        <v>0</v>
      </c>
      <c r="H5265" s="2" t="str">
        <f t="shared" si="82"/>
        <v>EG_SMRNR</v>
      </c>
    </row>
    <row r="5266" spans="1:8" x14ac:dyDescent="0.25">
      <c r="A5266" t="s">
        <v>22</v>
      </c>
      <c r="B5266" t="s">
        <v>6</v>
      </c>
      <c r="C5266" t="s">
        <v>12</v>
      </c>
      <c r="D5266" t="s">
        <v>358</v>
      </c>
      <c r="E5266">
        <v>2032</v>
      </c>
      <c r="F5266">
        <v>0</v>
      </c>
      <c r="G5266">
        <v>0</v>
      </c>
      <c r="H5266" s="2" t="str">
        <f t="shared" si="82"/>
        <v>EG_SMRNR</v>
      </c>
    </row>
    <row r="5267" spans="1:8" x14ac:dyDescent="0.25">
      <c r="A5267" t="s">
        <v>22</v>
      </c>
      <c r="B5267" t="s">
        <v>6</v>
      </c>
      <c r="C5267" t="s">
        <v>12</v>
      </c>
      <c r="D5267" t="s">
        <v>358</v>
      </c>
      <c r="E5267">
        <v>2033</v>
      </c>
      <c r="F5267">
        <v>0</v>
      </c>
      <c r="G5267">
        <v>0</v>
      </c>
      <c r="H5267" s="2" t="str">
        <f t="shared" si="82"/>
        <v>EG_SMRNR</v>
      </c>
    </row>
    <row r="5268" spans="1:8" x14ac:dyDescent="0.25">
      <c r="A5268" t="s">
        <v>22</v>
      </c>
      <c r="B5268" t="s">
        <v>6</v>
      </c>
      <c r="C5268" t="s">
        <v>12</v>
      </c>
      <c r="D5268" t="s">
        <v>358</v>
      </c>
      <c r="E5268">
        <v>2034</v>
      </c>
      <c r="F5268">
        <v>0</v>
      </c>
      <c r="G5268">
        <v>0</v>
      </c>
      <c r="H5268" s="2" t="str">
        <f t="shared" si="82"/>
        <v>EG_SMRNR</v>
      </c>
    </row>
    <row r="5269" spans="1:8" x14ac:dyDescent="0.25">
      <c r="A5269" t="s">
        <v>22</v>
      </c>
      <c r="B5269" t="s">
        <v>6</v>
      </c>
      <c r="C5269" t="s">
        <v>12</v>
      </c>
      <c r="D5269" t="s">
        <v>358</v>
      </c>
      <c r="E5269">
        <v>2035</v>
      </c>
      <c r="F5269">
        <v>0</v>
      </c>
      <c r="G5269">
        <v>0</v>
      </c>
      <c r="H5269" s="2" t="str">
        <f t="shared" si="82"/>
        <v>EG_SMRNR</v>
      </c>
    </row>
    <row r="5270" spans="1:8" x14ac:dyDescent="0.25">
      <c r="A5270" t="s">
        <v>22</v>
      </c>
      <c r="B5270" t="s">
        <v>6</v>
      </c>
      <c r="C5270" t="s">
        <v>12</v>
      </c>
      <c r="D5270" t="s">
        <v>358</v>
      </c>
      <c r="E5270">
        <v>2036</v>
      </c>
      <c r="F5270">
        <v>0</v>
      </c>
      <c r="G5270">
        <v>0</v>
      </c>
      <c r="H5270" s="2" t="str">
        <f t="shared" si="82"/>
        <v>EG_SMRNR</v>
      </c>
    </row>
    <row r="5271" spans="1:8" x14ac:dyDescent="0.25">
      <c r="A5271" t="s">
        <v>22</v>
      </c>
      <c r="B5271" t="s">
        <v>6</v>
      </c>
      <c r="C5271" t="s">
        <v>12</v>
      </c>
      <c r="D5271" t="s">
        <v>358</v>
      </c>
      <c r="E5271">
        <v>2037</v>
      </c>
      <c r="F5271">
        <v>0</v>
      </c>
      <c r="G5271">
        <v>0</v>
      </c>
      <c r="H5271" s="2" t="str">
        <f t="shared" si="82"/>
        <v>EG_SMRNR</v>
      </c>
    </row>
    <row r="5272" spans="1:8" x14ac:dyDescent="0.25">
      <c r="A5272" t="s">
        <v>22</v>
      </c>
      <c r="B5272" t="s">
        <v>6</v>
      </c>
      <c r="C5272" t="s">
        <v>12</v>
      </c>
      <c r="D5272" t="s">
        <v>358</v>
      </c>
      <c r="E5272">
        <v>2038</v>
      </c>
      <c r="F5272">
        <v>0</v>
      </c>
      <c r="G5272">
        <v>0</v>
      </c>
      <c r="H5272" s="2" t="str">
        <f t="shared" si="82"/>
        <v>EG_SMRNR</v>
      </c>
    </row>
    <row r="5273" spans="1:8" x14ac:dyDescent="0.25">
      <c r="A5273" t="s">
        <v>22</v>
      </c>
      <c r="B5273" t="s">
        <v>6</v>
      </c>
      <c r="C5273" t="s">
        <v>12</v>
      </c>
      <c r="D5273" t="s">
        <v>358</v>
      </c>
      <c r="E5273">
        <v>2039</v>
      </c>
      <c r="F5273">
        <v>0</v>
      </c>
      <c r="G5273">
        <v>0</v>
      </c>
      <c r="H5273" s="2" t="str">
        <f t="shared" si="82"/>
        <v>EG_SMRNR</v>
      </c>
    </row>
    <row r="5274" spans="1:8" x14ac:dyDescent="0.25">
      <c r="A5274" t="s">
        <v>22</v>
      </c>
      <c r="B5274" t="s">
        <v>6</v>
      </c>
      <c r="C5274" t="s">
        <v>12</v>
      </c>
      <c r="D5274" t="s">
        <v>358</v>
      </c>
      <c r="E5274">
        <v>2040</v>
      </c>
      <c r="F5274">
        <v>0</v>
      </c>
      <c r="G5274">
        <v>0</v>
      </c>
      <c r="H5274" s="2" t="str">
        <f t="shared" si="82"/>
        <v>EG_SMRNR</v>
      </c>
    </row>
    <row r="5275" spans="1:8" x14ac:dyDescent="0.25">
      <c r="A5275" t="s">
        <v>22</v>
      </c>
      <c r="B5275" t="s">
        <v>6</v>
      </c>
      <c r="C5275" t="s">
        <v>12</v>
      </c>
      <c r="D5275" t="s">
        <v>358</v>
      </c>
      <c r="E5275">
        <v>2041</v>
      </c>
      <c r="F5275">
        <v>0</v>
      </c>
      <c r="G5275">
        <v>0</v>
      </c>
      <c r="H5275" s="2" t="str">
        <f t="shared" si="82"/>
        <v>EG_SMRNR</v>
      </c>
    </row>
    <row r="5276" spans="1:8" x14ac:dyDescent="0.25">
      <c r="A5276" t="s">
        <v>22</v>
      </c>
      <c r="B5276" t="s">
        <v>6</v>
      </c>
      <c r="C5276" t="s">
        <v>12</v>
      </c>
      <c r="D5276" t="s">
        <v>357</v>
      </c>
      <c r="E5276">
        <v>2024</v>
      </c>
      <c r="F5276">
        <v>0</v>
      </c>
      <c r="G5276">
        <v>0</v>
      </c>
      <c r="H5276" s="2" t="str">
        <f t="shared" si="82"/>
        <v>EG_SMRNR</v>
      </c>
    </row>
    <row r="5277" spans="1:8" x14ac:dyDescent="0.25">
      <c r="A5277" t="s">
        <v>22</v>
      </c>
      <c r="B5277" t="s">
        <v>6</v>
      </c>
      <c r="C5277" t="s">
        <v>12</v>
      </c>
      <c r="D5277" t="s">
        <v>357</v>
      </c>
      <c r="E5277">
        <v>2025</v>
      </c>
      <c r="F5277">
        <v>0</v>
      </c>
      <c r="G5277">
        <v>0</v>
      </c>
      <c r="H5277" s="2" t="str">
        <f t="shared" si="82"/>
        <v>EG_SMRNR</v>
      </c>
    </row>
    <row r="5278" spans="1:8" x14ac:dyDescent="0.25">
      <c r="A5278" t="s">
        <v>22</v>
      </c>
      <c r="B5278" t="s">
        <v>6</v>
      </c>
      <c r="C5278" t="s">
        <v>12</v>
      </c>
      <c r="D5278" t="s">
        <v>357</v>
      </c>
      <c r="E5278">
        <v>2026</v>
      </c>
      <c r="F5278">
        <v>0</v>
      </c>
      <c r="G5278">
        <v>0</v>
      </c>
      <c r="H5278" s="2" t="str">
        <f t="shared" si="82"/>
        <v>EG_SMRNR</v>
      </c>
    </row>
    <row r="5279" spans="1:8" x14ac:dyDescent="0.25">
      <c r="A5279" t="s">
        <v>22</v>
      </c>
      <c r="B5279" t="s">
        <v>6</v>
      </c>
      <c r="C5279" t="s">
        <v>12</v>
      </c>
      <c r="D5279" t="s">
        <v>357</v>
      </c>
      <c r="E5279">
        <v>2027</v>
      </c>
      <c r="F5279">
        <v>0</v>
      </c>
      <c r="G5279">
        <v>0</v>
      </c>
      <c r="H5279" s="2" t="str">
        <f t="shared" si="82"/>
        <v>EG_SMRNR</v>
      </c>
    </row>
    <row r="5280" spans="1:8" x14ac:dyDescent="0.25">
      <c r="A5280" t="s">
        <v>22</v>
      </c>
      <c r="B5280" t="s">
        <v>6</v>
      </c>
      <c r="C5280" t="s">
        <v>12</v>
      </c>
      <c r="D5280" t="s">
        <v>357</v>
      </c>
      <c r="E5280">
        <v>2028</v>
      </c>
      <c r="F5280">
        <v>0</v>
      </c>
      <c r="G5280">
        <v>0</v>
      </c>
      <c r="H5280" s="2" t="str">
        <f t="shared" si="82"/>
        <v>EG_SMRNR</v>
      </c>
    </row>
    <row r="5281" spans="1:8" x14ac:dyDescent="0.25">
      <c r="A5281" t="s">
        <v>22</v>
      </c>
      <c r="B5281" t="s">
        <v>6</v>
      </c>
      <c r="C5281" t="s">
        <v>12</v>
      </c>
      <c r="D5281" t="s">
        <v>357</v>
      </c>
      <c r="E5281">
        <v>2029</v>
      </c>
      <c r="F5281">
        <v>0</v>
      </c>
      <c r="G5281">
        <v>0</v>
      </c>
      <c r="H5281" s="2" t="str">
        <f t="shared" si="82"/>
        <v>EG_SMRNR</v>
      </c>
    </row>
    <row r="5282" spans="1:8" x14ac:dyDescent="0.25">
      <c r="A5282" t="s">
        <v>22</v>
      </c>
      <c r="B5282" t="s">
        <v>6</v>
      </c>
      <c r="C5282" t="s">
        <v>12</v>
      </c>
      <c r="D5282" t="s">
        <v>357</v>
      </c>
      <c r="E5282">
        <v>2030</v>
      </c>
      <c r="F5282">
        <v>0</v>
      </c>
      <c r="G5282">
        <v>0</v>
      </c>
      <c r="H5282" s="2" t="str">
        <f t="shared" si="82"/>
        <v>EG_SMRNR</v>
      </c>
    </row>
    <row r="5283" spans="1:8" x14ac:dyDescent="0.25">
      <c r="A5283" t="s">
        <v>22</v>
      </c>
      <c r="B5283" t="s">
        <v>6</v>
      </c>
      <c r="C5283" t="s">
        <v>12</v>
      </c>
      <c r="D5283" t="s">
        <v>357</v>
      </c>
      <c r="E5283">
        <v>2031</v>
      </c>
      <c r="F5283">
        <v>0</v>
      </c>
      <c r="G5283">
        <v>0</v>
      </c>
      <c r="H5283" s="2" t="str">
        <f t="shared" si="82"/>
        <v>EG_SMRNR</v>
      </c>
    </row>
    <row r="5284" spans="1:8" x14ac:dyDescent="0.25">
      <c r="A5284" t="s">
        <v>22</v>
      </c>
      <c r="B5284" t="s">
        <v>6</v>
      </c>
      <c r="C5284" t="s">
        <v>12</v>
      </c>
      <c r="D5284" t="s">
        <v>357</v>
      </c>
      <c r="E5284">
        <v>2032</v>
      </c>
      <c r="F5284">
        <v>0</v>
      </c>
      <c r="G5284">
        <v>0</v>
      </c>
      <c r="H5284" s="2" t="str">
        <f t="shared" si="82"/>
        <v>EG_SMRNR</v>
      </c>
    </row>
    <row r="5285" spans="1:8" x14ac:dyDescent="0.25">
      <c r="A5285" t="s">
        <v>22</v>
      </c>
      <c r="B5285" t="s">
        <v>6</v>
      </c>
      <c r="C5285" t="s">
        <v>12</v>
      </c>
      <c r="D5285" t="s">
        <v>357</v>
      </c>
      <c r="E5285">
        <v>2033</v>
      </c>
      <c r="F5285">
        <v>0</v>
      </c>
      <c r="G5285">
        <v>0</v>
      </c>
      <c r="H5285" s="2" t="str">
        <f t="shared" si="82"/>
        <v>EG_SMRNR</v>
      </c>
    </row>
    <row r="5286" spans="1:8" x14ac:dyDescent="0.25">
      <c r="A5286" t="s">
        <v>22</v>
      </c>
      <c r="B5286" t="s">
        <v>6</v>
      </c>
      <c r="C5286" t="s">
        <v>12</v>
      </c>
      <c r="D5286" t="s">
        <v>357</v>
      </c>
      <c r="E5286">
        <v>2034</v>
      </c>
      <c r="F5286">
        <v>0</v>
      </c>
      <c r="G5286">
        <v>0</v>
      </c>
      <c r="H5286" s="2" t="str">
        <f t="shared" si="82"/>
        <v>EG_SMRNR</v>
      </c>
    </row>
    <row r="5287" spans="1:8" x14ac:dyDescent="0.25">
      <c r="A5287" t="s">
        <v>22</v>
      </c>
      <c r="B5287" t="s">
        <v>6</v>
      </c>
      <c r="C5287" t="s">
        <v>12</v>
      </c>
      <c r="D5287" t="s">
        <v>357</v>
      </c>
      <c r="E5287">
        <v>2035</v>
      </c>
      <c r="F5287">
        <v>0</v>
      </c>
      <c r="G5287">
        <v>0</v>
      </c>
      <c r="H5287" s="2" t="str">
        <f t="shared" si="82"/>
        <v>EG_SMRNR</v>
      </c>
    </row>
    <row r="5288" spans="1:8" x14ac:dyDescent="0.25">
      <c r="A5288" t="s">
        <v>22</v>
      </c>
      <c r="B5288" t="s">
        <v>6</v>
      </c>
      <c r="C5288" t="s">
        <v>12</v>
      </c>
      <c r="D5288" t="s">
        <v>357</v>
      </c>
      <c r="E5288">
        <v>2036</v>
      </c>
      <c r="F5288">
        <v>0</v>
      </c>
      <c r="G5288">
        <v>0</v>
      </c>
      <c r="H5288" s="2" t="str">
        <f t="shared" si="82"/>
        <v>EG_SMRNR</v>
      </c>
    </row>
    <row r="5289" spans="1:8" x14ac:dyDescent="0.25">
      <c r="A5289" t="s">
        <v>22</v>
      </c>
      <c r="B5289" t="s">
        <v>6</v>
      </c>
      <c r="C5289" t="s">
        <v>12</v>
      </c>
      <c r="D5289" t="s">
        <v>357</v>
      </c>
      <c r="E5289">
        <v>2037</v>
      </c>
      <c r="F5289">
        <v>0</v>
      </c>
      <c r="G5289">
        <v>0</v>
      </c>
      <c r="H5289" s="2" t="str">
        <f t="shared" si="82"/>
        <v>EG_SMRNR</v>
      </c>
    </row>
    <row r="5290" spans="1:8" x14ac:dyDescent="0.25">
      <c r="A5290" t="s">
        <v>22</v>
      </c>
      <c r="B5290" t="s">
        <v>6</v>
      </c>
      <c r="C5290" t="s">
        <v>12</v>
      </c>
      <c r="D5290" t="s">
        <v>357</v>
      </c>
      <c r="E5290">
        <v>2038</v>
      </c>
      <c r="F5290">
        <v>0</v>
      </c>
      <c r="G5290">
        <v>0</v>
      </c>
      <c r="H5290" s="2" t="str">
        <f t="shared" si="82"/>
        <v>EG_SMRNR</v>
      </c>
    </row>
    <row r="5291" spans="1:8" x14ac:dyDescent="0.25">
      <c r="A5291" t="s">
        <v>22</v>
      </c>
      <c r="B5291" t="s">
        <v>6</v>
      </c>
      <c r="C5291" t="s">
        <v>12</v>
      </c>
      <c r="D5291" t="s">
        <v>357</v>
      </c>
      <c r="E5291">
        <v>2039</v>
      </c>
      <c r="F5291">
        <v>0</v>
      </c>
      <c r="G5291">
        <v>0</v>
      </c>
      <c r="H5291" s="2" t="str">
        <f t="shared" si="82"/>
        <v>EG_SMRNR</v>
      </c>
    </row>
    <row r="5292" spans="1:8" x14ac:dyDescent="0.25">
      <c r="A5292" t="s">
        <v>22</v>
      </c>
      <c r="B5292" t="s">
        <v>6</v>
      </c>
      <c r="C5292" t="s">
        <v>12</v>
      </c>
      <c r="D5292" t="s">
        <v>357</v>
      </c>
      <c r="E5292">
        <v>2040</v>
      </c>
      <c r="F5292">
        <v>0</v>
      </c>
      <c r="G5292">
        <v>0</v>
      </c>
      <c r="H5292" s="2" t="str">
        <f t="shared" si="82"/>
        <v>EG_SMRNR</v>
      </c>
    </row>
    <row r="5293" spans="1:8" x14ac:dyDescent="0.25">
      <c r="A5293" t="s">
        <v>22</v>
      </c>
      <c r="B5293" t="s">
        <v>6</v>
      </c>
      <c r="C5293" t="s">
        <v>12</v>
      </c>
      <c r="D5293" t="s">
        <v>357</v>
      </c>
      <c r="E5293">
        <v>2041</v>
      </c>
      <c r="F5293">
        <v>0</v>
      </c>
      <c r="G5293">
        <v>0</v>
      </c>
      <c r="H5293" s="2" t="str">
        <f t="shared" si="82"/>
        <v>EG_SMRNR</v>
      </c>
    </row>
    <row r="5294" spans="1:8" x14ac:dyDescent="0.25">
      <c r="A5294" t="s">
        <v>22</v>
      </c>
      <c r="B5294" t="s">
        <v>6</v>
      </c>
      <c r="C5294" t="s">
        <v>12</v>
      </c>
      <c r="D5294" t="s">
        <v>356</v>
      </c>
      <c r="E5294">
        <v>2024</v>
      </c>
      <c r="F5294">
        <v>0</v>
      </c>
      <c r="G5294">
        <v>0</v>
      </c>
      <c r="H5294" s="2" t="str">
        <f t="shared" si="82"/>
        <v>EG_SMRNR</v>
      </c>
    </row>
    <row r="5295" spans="1:8" x14ac:dyDescent="0.25">
      <c r="A5295" t="s">
        <v>22</v>
      </c>
      <c r="B5295" t="s">
        <v>6</v>
      </c>
      <c r="C5295" t="s">
        <v>12</v>
      </c>
      <c r="D5295" t="s">
        <v>356</v>
      </c>
      <c r="E5295">
        <v>2025</v>
      </c>
      <c r="F5295">
        <v>0</v>
      </c>
      <c r="G5295">
        <v>0</v>
      </c>
      <c r="H5295" s="2" t="str">
        <f t="shared" si="82"/>
        <v>EG_SMRNR</v>
      </c>
    </row>
    <row r="5296" spans="1:8" x14ac:dyDescent="0.25">
      <c r="A5296" t="s">
        <v>22</v>
      </c>
      <c r="B5296" t="s">
        <v>6</v>
      </c>
      <c r="C5296" t="s">
        <v>12</v>
      </c>
      <c r="D5296" t="s">
        <v>356</v>
      </c>
      <c r="E5296">
        <v>2026</v>
      </c>
      <c r="F5296">
        <v>0</v>
      </c>
      <c r="G5296">
        <v>0</v>
      </c>
      <c r="H5296" s="2" t="str">
        <f t="shared" si="82"/>
        <v>EG_SMRNR</v>
      </c>
    </row>
    <row r="5297" spans="1:8" x14ac:dyDescent="0.25">
      <c r="A5297" t="s">
        <v>22</v>
      </c>
      <c r="B5297" t="s">
        <v>6</v>
      </c>
      <c r="C5297" t="s">
        <v>12</v>
      </c>
      <c r="D5297" t="s">
        <v>356</v>
      </c>
      <c r="E5297">
        <v>2027</v>
      </c>
      <c r="F5297">
        <v>0</v>
      </c>
      <c r="G5297">
        <v>0</v>
      </c>
      <c r="H5297" s="2" t="str">
        <f t="shared" si="82"/>
        <v>EG_SMRNR</v>
      </c>
    </row>
    <row r="5298" spans="1:8" x14ac:dyDescent="0.25">
      <c r="A5298" t="s">
        <v>22</v>
      </c>
      <c r="B5298" t="s">
        <v>6</v>
      </c>
      <c r="C5298" t="s">
        <v>12</v>
      </c>
      <c r="D5298" t="s">
        <v>356</v>
      </c>
      <c r="E5298">
        <v>2028</v>
      </c>
      <c r="F5298">
        <v>0</v>
      </c>
      <c r="G5298">
        <v>0</v>
      </c>
      <c r="H5298" s="2" t="str">
        <f t="shared" si="82"/>
        <v>EG_SMRNR</v>
      </c>
    </row>
    <row r="5299" spans="1:8" x14ac:dyDescent="0.25">
      <c r="A5299" t="s">
        <v>22</v>
      </c>
      <c r="B5299" t="s">
        <v>6</v>
      </c>
      <c r="C5299" t="s">
        <v>12</v>
      </c>
      <c r="D5299" t="s">
        <v>356</v>
      </c>
      <c r="E5299">
        <v>2029</v>
      </c>
      <c r="F5299">
        <v>0</v>
      </c>
      <c r="G5299">
        <v>0</v>
      </c>
      <c r="H5299" s="2" t="str">
        <f t="shared" si="82"/>
        <v>EG_SMRNR</v>
      </c>
    </row>
    <row r="5300" spans="1:8" x14ac:dyDescent="0.25">
      <c r="A5300" t="s">
        <v>22</v>
      </c>
      <c r="B5300" t="s">
        <v>6</v>
      </c>
      <c r="C5300" t="s">
        <v>12</v>
      </c>
      <c r="D5300" t="s">
        <v>356</v>
      </c>
      <c r="E5300">
        <v>2030</v>
      </c>
      <c r="F5300">
        <v>0</v>
      </c>
      <c r="G5300">
        <v>0</v>
      </c>
      <c r="H5300" s="2" t="str">
        <f t="shared" si="82"/>
        <v>EG_SMRNR</v>
      </c>
    </row>
    <row r="5301" spans="1:8" x14ac:dyDescent="0.25">
      <c r="A5301" t="s">
        <v>22</v>
      </c>
      <c r="B5301" t="s">
        <v>6</v>
      </c>
      <c r="C5301" t="s">
        <v>12</v>
      </c>
      <c r="D5301" t="s">
        <v>356</v>
      </c>
      <c r="E5301">
        <v>2031</v>
      </c>
      <c r="F5301">
        <v>0</v>
      </c>
      <c r="G5301">
        <v>0</v>
      </c>
      <c r="H5301" s="2" t="str">
        <f t="shared" si="82"/>
        <v>EG_SMRNR</v>
      </c>
    </row>
    <row r="5302" spans="1:8" x14ac:dyDescent="0.25">
      <c r="A5302" t="s">
        <v>22</v>
      </c>
      <c r="B5302" t="s">
        <v>6</v>
      </c>
      <c r="C5302" t="s">
        <v>12</v>
      </c>
      <c r="D5302" t="s">
        <v>356</v>
      </c>
      <c r="E5302">
        <v>2032</v>
      </c>
      <c r="F5302">
        <v>0</v>
      </c>
      <c r="G5302">
        <v>0</v>
      </c>
      <c r="H5302" s="2" t="str">
        <f t="shared" si="82"/>
        <v>EG_SMRNR</v>
      </c>
    </row>
    <row r="5303" spans="1:8" x14ac:dyDescent="0.25">
      <c r="A5303" t="s">
        <v>22</v>
      </c>
      <c r="B5303" t="s">
        <v>6</v>
      </c>
      <c r="C5303" t="s">
        <v>12</v>
      </c>
      <c r="D5303" t="s">
        <v>356</v>
      </c>
      <c r="E5303">
        <v>2033</v>
      </c>
      <c r="F5303">
        <v>0</v>
      </c>
      <c r="G5303">
        <v>0</v>
      </c>
      <c r="H5303" s="2" t="str">
        <f t="shared" si="82"/>
        <v>EG_SMRNR</v>
      </c>
    </row>
    <row r="5304" spans="1:8" x14ac:dyDescent="0.25">
      <c r="A5304" t="s">
        <v>22</v>
      </c>
      <c r="B5304" t="s">
        <v>6</v>
      </c>
      <c r="C5304" t="s">
        <v>12</v>
      </c>
      <c r="D5304" t="s">
        <v>356</v>
      </c>
      <c r="E5304">
        <v>2034</v>
      </c>
      <c r="F5304">
        <v>0</v>
      </c>
      <c r="G5304">
        <v>0</v>
      </c>
      <c r="H5304" s="2" t="str">
        <f t="shared" si="82"/>
        <v>EG_SMRNR</v>
      </c>
    </row>
    <row r="5305" spans="1:8" x14ac:dyDescent="0.25">
      <c r="A5305" t="s">
        <v>22</v>
      </c>
      <c r="B5305" t="s">
        <v>6</v>
      </c>
      <c r="C5305" t="s">
        <v>12</v>
      </c>
      <c r="D5305" t="s">
        <v>356</v>
      </c>
      <c r="E5305">
        <v>2035</v>
      </c>
      <c r="F5305">
        <v>0</v>
      </c>
      <c r="G5305">
        <v>0</v>
      </c>
      <c r="H5305" s="2" t="str">
        <f t="shared" si="82"/>
        <v>EG_SMRNR</v>
      </c>
    </row>
    <row r="5306" spans="1:8" x14ac:dyDescent="0.25">
      <c r="A5306" t="s">
        <v>22</v>
      </c>
      <c r="B5306" t="s">
        <v>6</v>
      </c>
      <c r="C5306" t="s">
        <v>12</v>
      </c>
      <c r="D5306" t="s">
        <v>356</v>
      </c>
      <c r="E5306">
        <v>2036</v>
      </c>
      <c r="F5306">
        <v>0</v>
      </c>
      <c r="G5306">
        <v>0</v>
      </c>
      <c r="H5306" s="2" t="str">
        <f t="shared" si="82"/>
        <v>EG_SMRNR</v>
      </c>
    </row>
    <row r="5307" spans="1:8" x14ac:dyDescent="0.25">
      <c r="A5307" t="s">
        <v>22</v>
      </c>
      <c r="B5307" t="s">
        <v>6</v>
      </c>
      <c r="C5307" t="s">
        <v>12</v>
      </c>
      <c r="D5307" t="s">
        <v>356</v>
      </c>
      <c r="E5307">
        <v>2037</v>
      </c>
      <c r="F5307">
        <v>0</v>
      </c>
      <c r="G5307">
        <v>0</v>
      </c>
      <c r="H5307" s="2" t="str">
        <f t="shared" si="82"/>
        <v>EG_SMRNR</v>
      </c>
    </row>
    <row r="5308" spans="1:8" x14ac:dyDescent="0.25">
      <c r="A5308" t="s">
        <v>22</v>
      </c>
      <c r="B5308" t="s">
        <v>6</v>
      </c>
      <c r="C5308" t="s">
        <v>12</v>
      </c>
      <c r="D5308" t="s">
        <v>356</v>
      </c>
      <c r="E5308">
        <v>2038</v>
      </c>
      <c r="F5308">
        <v>0</v>
      </c>
      <c r="G5308">
        <v>0</v>
      </c>
      <c r="H5308" s="2" t="str">
        <f t="shared" si="82"/>
        <v>EG_SMRNR</v>
      </c>
    </row>
    <row r="5309" spans="1:8" x14ac:dyDescent="0.25">
      <c r="A5309" t="s">
        <v>22</v>
      </c>
      <c r="B5309" t="s">
        <v>6</v>
      </c>
      <c r="C5309" t="s">
        <v>12</v>
      </c>
      <c r="D5309" t="s">
        <v>356</v>
      </c>
      <c r="E5309">
        <v>2039</v>
      </c>
      <c r="F5309">
        <v>0</v>
      </c>
      <c r="G5309">
        <v>0</v>
      </c>
      <c r="H5309" s="2" t="str">
        <f t="shared" si="82"/>
        <v>EG_SMRNR</v>
      </c>
    </row>
    <row r="5310" spans="1:8" x14ac:dyDescent="0.25">
      <c r="A5310" t="s">
        <v>22</v>
      </c>
      <c r="B5310" t="s">
        <v>6</v>
      </c>
      <c r="C5310" t="s">
        <v>12</v>
      </c>
      <c r="D5310" t="s">
        <v>356</v>
      </c>
      <c r="E5310">
        <v>2040</v>
      </c>
      <c r="F5310">
        <v>0</v>
      </c>
      <c r="G5310">
        <v>0</v>
      </c>
      <c r="H5310" s="2" t="str">
        <f t="shared" si="82"/>
        <v>EG_SMRNR</v>
      </c>
    </row>
    <row r="5311" spans="1:8" x14ac:dyDescent="0.25">
      <c r="A5311" t="s">
        <v>22</v>
      </c>
      <c r="B5311" t="s">
        <v>6</v>
      </c>
      <c r="C5311" t="s">
        <v>12</v>
      </c>
      <c r="D5311" t="s">
        <v>356</v>
      </c>
      <c r="E5311">
        <v>2041</v>
      </c>
      <c r="F5311">
        <v>0</v>
      </c>
      <c r="G5311">
        <v>0</v>
      </c>
      <c r="H5311" s="2" t="str">
        <f t="shared" si="82"/>
        <v>EG_SMRNR</v>
      </c>
    </row>
    <row r="5312" spans="1:8" x14ac:dyDescent="0.25">
      <c r="A5312" t="s">
        <v>22</v>
      </c>
      <c r="B5312" t="s">
        <v>6</v>
      </c>
      <c r="C5312" t="s">
        <v>12</v>
      </c>
      <c r="D5312" t="s">
        <v>355</v>
      </c>
      <c r="E5312">
        <v>2024</v>
      </c>
      <c r="F5312">
        <v>0</v>
      </c>
      <c r="G5312">
        <v>0</v>
      </c>
      <c r="H5312" s="2" t="str">
        <f t="shared" si="82"/>
        <v>EG_SMRNR</v>
      </c>
    </row>
    <row r="5313" spans="1:8" x14ac:dyDescent="0.25">
      <c r="A5313" t="s">
        <v>22</v>
      </c>
      <c r="B5313" t="s">
        <v>6</v>
      </c>
      <c r="C5313" t="s">
        <v>12</v>
      </c>
      <c r="D5313" t="s">
        <v>355</v>
      </c>
      <c r="E5313">
        <v>2025</v>
      </c>
      <c r="F5313">
        <v>0</v>
      </c>
      <c r="G5313">
        <v>0</v>
      </c>
      <c r="H5313" s="2" t="str">
        <f t="shared" si="82"/>
        <v>EG_SMRNR</v>
      </c>
    </row>
    <row r="5314" spans="1:8" x14ac:dyDescent="0.25">
      <c r="A5314" t="s">
        <v>22</v>
      </c>
      <c r="B5314" t="s">
        <v>6</v>
      </c>
      <c r="C5314" t="s">
        <v>12</v>
      </c>
      <c r="D5314" t="s">
        <v>355</v>
      </c>
      <c r="E5314">
        <v>2026</v>
      </c>
      <c r="F5314">
        <v>0</v>
      </c>
      <c r="G5314">
        <v>0</v>
      </c>
      <c r="H5314" s="2" t="str">
        <f t="shared" si="82"/>
        <v>EG_SMRNR</v>
      </c>
    </row>
    <row r="5315" spans="1:8" x14ac:dyDescent="0.25">
      <c r="A5315" t="s">
        <v>22</v>
      </c>
      <c r="B5315" t="s">
        <v>6</v>
      </c>
      <c r="C5315" t="s">
        <v>12</v>
      </c>
      <c r="D5315" t="s">
        <v>355</v>
      </c>
      <c r="E5315">
        <v>2027</v>
      </c>
      <c r="F5315">
        <v>0</v>
      </c>
      <c r="G5315">
        <v>0</v>
      </c>
      <c r="H5315" s="2" t="str">
        <f t="shared" ref="H5315:H5378" si="83">_xlfn.CONCAT(A5315,C5315)</f>
        <v>EG_SMRNR</v>
      </c>
    </row>
    <row r="5316" spans="1:8" x14ac:dyDescent="0.25">
      <c r="A5316" t="s">
        <v>22</v>
      </c>
      <c r="B5316" t="s">
        <v>6</v>
      </c>
      <c r="C5316" t="s">
        <v>12</v>
      </c>
      <c r="D5316" t="s">
        <v>355</v>
      </c>
      <c r="E5316">
        <v>2028</v>
      </c>
      <c r="F5316">
        <v>0</v>
      </c>
      <c r="G5316">
        <v>0</v>
      </c>
      <c r="H5316" s="2" t="str">
        <f t="shared" si="83"/>
        <v>EG_SMRNR</v>
      </c>
    </row>
    <row r="5317" spans="1:8" x14ac:dyDescent="0.25">
      <c r="A5317" t="s">
        <v>22</v>
      </c>
      <c r="B5317" t="s">
        <v>6</v>
      </c>
      <c r="C5317" t="s">
        <v>12</v>
      </c>
      <c r="D5317" t="s">
        <v>355</v>
      </c>
      <c r="E5317">
        <v>2029</v>
      </c>
      <c r="F5317">
        <v>0</v>
      </c>
      <c r="G5317">
        <v>0</v>
      </c>
      <c r="H5317" s="2" t="str">
        <f t="shared" si="83"/>
        <v>EG_SMRNR</v>
      </c>
    </row>
    <row r="5318" spans="1:8" x14ac:dyDescent="0.25">
      <c r="A5318" t="s">
        <v>22</v>
      </c>
      <c r="B5318" t="s">
        <v>6</v>
      </c>
      <c r="C5318" t="s">
        <v>12</v>
      </c>
      <c r="D5318" t="s">
        <v>355</v>
      </c>
      <c r="E5318">
        <v>2030</v>
      </c>
      <c r="F5318">
        <v>0</v>
      </c>
      <c r="G5318">
        <v>0</v>
      </c>
      <c r="H5318" s="2" t="str">
        <f t="shared" si="83"/>
        <v>EG_SMRNR</v>
      </c>
    </row>
    <row r="5319" spans="1:8" x14ac:dyDescent="0.25">
      <c r="A5319" t="s">
        <v>22</v>
      </c>
      <c r="B5319" t="s">
        <v>6</v>
      </c>
      <c r="C5319" t="s">
        <v>12</v>
      </c>
      <c r="D5319" t="s">
        <v>355</v>
      </c>
      <c r="E5319">
        <v>2031</v>
      </c>
      <c r="F5319">
        <v>0</v>
      </c>
      <c r="G5319">
        <v>0</v>
      </c>
      <c r="H5319" s="2" t="str">
        <f t="shared" si="83"/>
        <v>EG_SMRNR</v>
      </c>
    </row>
    <row r="5320" spans="1:8" x14ac:dyDescent="0.25">
      <c r="A5320" t="s">
        <v>22</v>
      </c>
      <c r="B5320" t="s">
        <v>6</v>
      </c>
      <c r="C5320" t="s">
        <v>12</v>
      </c>
      <c r="D5320" t="s">
        <v>355</v>
      </c>
      <c r="E5320">
        <v>2032</v>
      </c>
      <c r="F5320">
        <v>0</v>
      </c>
      <c r="G5320">
        <v>0</v>
      </c>
      <c r="H5320" s="2" t="str">
        <f t="shared" si="83"/>
        <v>EG_SMRNR</v>
      </c>
    </row>
    <row r="5321" spans="1:8" x14ac:dyDescent="0.25">
      <c r="A5321" t="s">
        <v>22</v>
      </c>
      <c r="B5321" t="s">
        <v>6</v>
      </c>
      <c r="C5321" t="s">
        <v>12</v>
      </c>
      <c r="D5321" t="s">
        <v>355</v>
      </c>
      <c r="E5321">
        <v>2033</v>
      </c>
      <c r="F5321">
        <v>0</v>
      </c>
      <c r="G5321">
        <v>0</v>
      </c>
      <c r="H5321" s="2" t="str">
        <f t="shared" si="83"/>
        <v>EG_SMRNR</v>
      </c>
    </row>
    <row r="5322" spans="1:8" x14ac:dyDescent="0.25">
      <c r="A5322" t="s">
        <v>22</v>
      </c>
      <c r="B5322" t="s">
        <v>6</v>
      </c>
      <c r="C5322" t="s">
        <v>12</v>
      </c>
      <c r="D5322" t="s">
        <v>355</v>
      </c>
      <c r="E5322">
        <v>2034</v>
      </c>
      <c r="F5322">
        <v>0</v>
      </c>
      <c r="G5322">
        <v>0</v>
      </c>
      <c r="H5322" s="2" t="str">
        <f t="shared" si="83"/>
        <v>EG_SMRNR</v>
      </c>
    </row>
    <row r="5323" spans="1:8" x14ac:dyDescent="0.25">
      <c r="A5323" t="s">
        <v>22</v>
      </c>
      <c r="B5323" t="s">
        <v>6</v>
      </c>
      <c r="C5323" t="s">
        <v>12</v>
      </c>
      <c r="D5323" t="s">
        <v>355</v>
      </c>
      <c r="E5323">
        <v>2035</v>
      </c>
      <c r="F5323">
        <v>0</v>
      </c>
      <c r="G5323">
        <v>0</v>
      </c>
      <c r="H5323" s="2" t="str">
        <f t="shared" si="83"/>
        <v>EG_SMRNR</v>
      </c>
    </row>
    <row r="5324" spans="1:8" x14ac:dyDescent="0.25">
      <c r="A5324" t="s">
        <v>22</v>
      </c>
      <c r="B5324" t="s">
        <v>6</v>
      </c>
      <c r="C5324" t="s">
        <v>12</v>
      </c>
      <c r="D5324" t="s">
        <v>355</v>
      </c>
      <c r="E5324">
        <v>2036</v>
      </c>
      <c r="F5324">
        <v>0</v>
      </c>
      <c r="G5324">
        <v>0</v>
      </c>
      <c r="H5324" s="2" t="str">
        <f t="shared" si="83"/>
        <v>EG_SMRNR</v>
      </c>
    </row>
    <row r="5325" spans="1:8" x14ac:dyDescent="0.25">
      <c r="A5325" t="s">
        <v>22</v>
      </c>
      <c r="B5325" t="s">
        <v>6</v>
      </c>
      <c r="C5325" t="s">
        <v>12</v>
      </c>
      <c r="D5325" t="s">
        <v>355</v>
      </c>
      <c r="E5325">
        <v>2037</v>
      </c>
      <c r="F5325">
        <v>0</v>
      </c>
      <c r="G5325">
        <v>0</v>
      </c>
      <c r="H5325" s="2" t="str">
        <f t="shared" si="83"/>
        <v>EG_SMRNR</v>
      </c>
    </row>
    <row r="5326" spans="1:8" x14ac:dyDescent="0.25">
      <c r="A5326" t="s">
        <v>22</v>
      </c>
      <c r="B5326" t="s">
        <v>6</v>
      </c>
      <c r="C5326" t="s">
        <v>12</v>
      </c>
      <c r="D5326" t="s">
        <v>355</v>
      </c>
      <c r="E5326">
        <v>2038</v>
      </c>
      <c r="F5326">
        <v>0</v>
      </c>
      <c r="G5326">
        <v>0</v>
      </c>
      <c r="H5326" s="2" t="str">
        <f t="shared" si="83"/>
        <v>EG_SMRNR</v>
      </c>
    </row>
    <row r="5327" spans="1:8" x14ac:dyDescent="0.25">
      <c r="A5327" t="s">
        <v>22</v>
      </c>
      <c r="B5327" t="s">
        <v>6</v>
      </c>
      <c r="C5327" t="s">
        <v>12</v>
      </c>
      <c r="D5327" t="s">
        <v>355</v>
      </c>
      <c r="E5327">
        <v>2039</v>
      </c>
      <c r="F5327">
        <v>0</v>
      </c>
      <c r="G5327">
        <v>0</v>
      </c>
      <c r="H5327" s="2" t="str">
        <f t="shared" si="83"/>
        <v>EG_SMRNR</v>
      </c>
    </row>
    <row r="5328" spans="1:8" x14ac:dyDescent="0.25">
      <c r="A5328" t="s">
        <v>22</v>
      </c>
      <c r="B5328" t="s">
        <v>6</v>
      </c>
      <c r="C5328" t="s">
        <v>12</v>
      </c>
      <c r="D5328" t="s">
        <v>355</v>
      </c>
      <c r="E5328">
        <v>2040</v>
      </c>
      <c r="F5328">
        <v>0</v>
      </c>
      <c r="G5328">
        <v>0</v>
      </c>
      <c r="H5328" s="2" t="str">
        <f t="shared" si="83"/>
        <v>EG_SMRNR</v>
      </c>
    </row>
    <row r="5329" spans="1:8" x14ac:dyDescent="0.25">
      <c r="A5329" t="s">
        <v>22</v>
      </c>
      <c r="B5329" t="s">
        <v>6</v>
      </c>
      <c r="C5329" t="s">
        <v>12</v>
      </c>
      <c r="D5329" t="s">
        <v>355</v>
      </c>
      <c r="E5329">
        <v>2041</v>
      </c>
      <c r="F5329">
        <v>0</v>
      </c>
      <c r="G5329">
        <v>0</v>
      </c>
      <c r="H5329" s="2" t="str">
        <f t="shared" si="83"/>
        <v>EG_SMRNR</v>
      </c>
    </row>
    <row r="5330" spans="1:8" x14ac:dyDescent="0.25">
      <c r="A5330" t="s">
        <v>22</v>
      </c>
      <c r="B5330" t="s">
        <v>6</v>
      </c>
      <c r="C5330" t="s">
        <v>12</v>
      </c>
      <c r="D5330" t="s">
        <v>354</v>
      </c>
      <c r="E5330">
        <v>2024</v>
      </c>
      <c r="F5330">
        <v>0</v>
      </c>
      <c r="G5330">
        <v>0</v>
      </c>
      <c r="H5330" s="2" t="str">
        <f t="shared" si="83"/>
        <v>EG_SMRNR</v>
      </c>
    </row>
    <row r="5331" spans="1:8" x14ac:dyDescent="0.25">
      <c r="A5331" t="s">
        <v>22</v>
      </c>
      <c r="B5331" t="s">
        <v>6</v>
      </c>
      <c r="C5331" t="s">
        <v>12</v>
      </c>
      <c r="D5331" t="s">
        <v>354</v>
      </c>
      <c r="E5331">
        <v>2025</v>
      </c>
      <c r="F5331">
        <v>0</v>
      </c>
      <c r="G5331">
        <v>0</v>
      </c>
      <c r="H5331" s="2" t="str">
        <f t="shared" si="83"/>
        <v>EG_SMRNR</v>
      </c>
    </row>
    <row r="5332" spans="1:8" x14ac:dyDescent="0.25">
      <c r="A5332" t="s">
        <v>22</v>
      </c>
      <c r="B5332" t="s">
        <v>6</v>
      </c>
      <c r="C5332" t="s">
        <v>12</v>
      </c>
      <c r="D5332" t="s">
        <v>354</v>
      </c>
      <c r="E5332">
        <v>2026</v>
      </c>
      <c r="F5332">
        <v>0</v>
      </c>
      <c r="G5332">
        <v>0</v>
      </c>
      <c r="H5332" s="2" t="str">
        <f t="shared" si="83"/>
        <v>EG_SMRNR</v>
      </c>
    </row>
    <row r="5333" spans="1:8" x14ac:dyDescent="0.25">
      <c r="A5333" t="s">
        <v>22</v>
      </c>
      <c r="B5333" t="s">
        <v>6</v>
      </c>
      <c r="C5333" t="s">
        <v>12</v>
      </c>
      <c r="D5333" t="s">
        <v>354</v>
      </c>
      <c r="E5333">
        <v>2027</v>
      </c>
      <c r="F5333">
        <v>0</v>
      </c>
      <c r="G5333">
        <v>0</v>
      </c>
      <c r="H5333" s="2" t="str">
        <f t="shared" si="83"/>
        <v>EG_SMRNR</v>
      </c>
    </row>
    <row r="5334" spans="1:8" x14ac:dyDescent="0.25">
      <c r="A5334" t="s">
        <v>22</v>
      </c>
      <c r="B5334" t="s">
        <v>6</v>
      </c>
      <c r="C5334" t="s">
        <v>12</v>
      </c>
      <c r="D5334" t="s">
        <v>354</v>
      </c>
      <c r="E5334">
        <v>2028</v>
      </c>
      <c r="F5334">
        <v>0</v>
      </c>
      <c r="G5334">
        <v>0</v>
      </c>
      <c r="H5334" s="2" t="str">
        <f t="shared" si="83"/>
        <v>EG_SMRNR</v>
      </c>
    </row>
    <row r="5335" spans="1:8" x14ac:dyDescent="0.25">
      <c r="A5335" t="s">
        <v>22</v>
      </c>
      <c r="B5335" t="s">
        <v>6</v>
      </c>
      <c r="C5335" t="s">
        <v>12</v>
      </c>
      <c r="D5335" t="s">
        <v>354</v>
      </c>
      <c r="E5335">
        <v>2029</v>
      </c>
      <c r="F5335">
        <v>0</v>
      </c>
      <c r="G5335">
        <v>0</v>
      </c>
      <c r="H5335" s="2" t="str">
        <f t="shared" si="83"/>
        <v>EG_SMRNR</v>
      </c>
    </row>
    <row r="5336" spans="1:8" x14ac:dyDescent="0.25">
      <c r="A5336" t="s">
        <v>22</v>
      </c>
      <c r="B5336" t="s">
        <v>6</v>
      </c>
      <c r="C5336" t="s">
        <v>12</v>
      </c>
      <c r="D5336" t="s">
        <v>354</v>
      </c>
      <c r="E5336">
        <v>2030</v>
      </c>
      <c r="F5336">
        <v>0</v>
      </c>
      <c r="G5336">
        <v>0</v>
      </c>
      <c r="H5336" s="2" t="str">
        <f t="shared" si="83"/>
        <v>EG_SMRNR</v>
      </c>
    </row>
    <row r="5337" spans="1:8" x14ac:dyDescent="0.25">
      <c r="A5337" t="s">
        <v>22</v>
      </c>
      <c r="B5337" t="s">
        <v>6</v>
      </c>
      <c r="C5337" t="s">
        <v>12</v>
      </c>
      <c r="D5337" t="s">
        <v>354</v>
      </c>
      <c r="E5337">
        <v>2031</v>
      </c>
      <c r="F5337">
        <v>0</v>
      </c>
      <c r="G5337">
        <v>0</v>
      </c>
      <c r="H5337" s="2" t="str">
        <f t="shared" si="83"/>
        <v>EG_SMRNR</v>
      </c>
    </row>
    <row r="5338" spans="1:8" x14ac:dyDescent="0.25">
      <c r="A5338" t="s">
        <v>22</v>
      </c>
      <c r="B5338" t="s">
        <v>6</v>
      </c>
      <c r="C5338" t="s">
        <v>12</v>
      </c>
      <c r="D5338" t="s">
        <v>354</v>
      </c>
      <c r="E5338">
        <v>2032</v>
      </c>
      <c r="F5338">
        <v>0</v>
      </c>
      <c r="G5338">
        <v>0</v>
      </c>
      <c r="H5338" s="2" t="str">
        <f t="shared" si="83"/>
        <v>EG_SMRNR</v>
      </c>
    </row>
    <row r="5339" spans="1:8" x14ac:dyDescent="0.25">
      <c r="A5339" t="s">
        <v>22</v>
      </c>
      <c r="B5339" t="s">
        <v>6</v>
      </c>
      <c r="C5339" t="s">
        <v>12</v>
      </c>
      <c r="D5339" t="s">
        <v>354</v>
      </c>
      <c r="E5339">
        <v>2033</v>
      </c>
      <c r="F5339">
        <v>0</v>
      </c>
      <c r="G5339">
        <v>3.5000000000000003E-2</v>
      </c>
      <c r="H5339" s="2" t="str">
        <f t="shared" si="83"/>
        <v>EG_SMRNR</v>
      </c>
    </row>
    <row r="5340" spans="1:8" x14ac:dyDescent="0.25">
      <c r="A5340" t="s">
        <v>22</v>
      </c>
      <c r="B5340" t="s">
        <v>6</v>
      </c>
      <c r="C5340" t="s">
        <v>12</v>
      </c>
      <c r="D5340" t="s">
        <v>354</v>
      </c>
      <c r="E5340">
        <v>2034</v>
      </c>
      <c r="F5340">
        <v>0</v>
      </c>
      <c r="G5340">
        <v>3.5000000000000003E-2</v>
      </c>
      <c r="H5340" s="2" t="str">
        <f t="shared" si="83"/>
        <v>EG_SMRNR</v>
      </c>
    </row>
    <row r="5341" spans="1:8" x14ac:dyDescent="0.25">
      <c r="A5341" t="s">
        <v>22</v>
      </c>
      <c r="B5341" t="s">
        <v>6</v>
      </c>
      <c r="C5341" t="s">
        <v>12</v>
      </c>
      <c r="D5341" t="s">
        <v>354</v>
      </c>
      <c r="E5341">
        <v>2035</v>
      </c>
      <c r="F5341">
        <v>0</v>
      </c>
      <c r="G5341">
        <v>3.5000000000000003E-2</v>
      </c>
      <c r="H5341" s="2" t="str">
        <f t="shared" si="83"/>
        <v>EG_SMRNR</v>
      </c>
    </row>
    <row r="5342" spans="1:8" x14ac:dyDescent="0.25">
      <c r="A5342" t="s">
        <v>22</v>
      </c>
      <c r="B5342" t="s">
        <v>6</v>
      </c>
      <c r="C5342" t="s">
        <v>12</v>
      </c>
      <c r="D5342" t="s">
        <v>354</v>
      </c>
      <c r="E5342">
        <v>2036</v>
      </c>
      <c r="F5342">
        <v>0</v>
      </c>
      <c r="G5342">
        <v>3.5000000000000003E-2</v>
      </c>
      <c r="H5342" s="2" t="str">
        <f t="shared" si="83"/>
        <v>EG_SMRNR</v>
      </c>
    </row>
    <row r="5343" spans="1:8" x14ac:dyDescent="0.25">
      <c r="A5343" t="s">
        <v>22</v>
      </c>
      <c r="B5343" t="s">
        <v>6</v>
      </c>
      <c r="C5343" t="s">
        <v>12</v>
      </c>
      <c r="D5343" t="s">
        <v>354</v>
      </c>
      <c r="E5343">
        <v>2037</v>
      </c>
      <c r="F5343">
        <v>0</v>
      </c>
      <c r="G5343">
        <v>3.5000000000000003E-2</v>
      </c>
      <c r="H5343" s="2" t="str">
        <f t="shared" si="83"/>
        <v>EG_SMRNR</v>
      </c>
    </row>
    <row r="5344" spans="1:8" x14ac:dyDescent="0.25">
      <c r="A5344" t="s">
        <v>22</v>
      </c>
      <c r="B5344" t="s">
        <v>6</v>
      </c>
      <c r="C5344" t="s">
        <v>12</v>
      </c>
      <c r="D5344" t="s">
        <v>354</v>
      </c>
      <c r="E5344">
        <v>2038</v>
      </c>
      <c r="F5344">
        <v>0</v>
      </c>
      <c r="G5344">
        <v>3.5000000000000003E-2</v>
      </c>
      <c r="H5344" s="2" t="str">
        <f t="shared" si="83"/>
        <v>EG_SMRNR</v>
      </c>
    </row>
    <row r="5345" spans="1:8" x14ac:dyDescent="0.25">
      <c r="A5345" t="s">
        <v>22</v>
      </c>
      <c r="B5345" t="s">
        <v>6</v>
      </c>
      <c r="C5345" t="s">
        <v>12</v>
      </c>
      <c r="D5345" t="s">
        <v>354</v>
      </c>
      <c r="E5345">
        <v>2039</v>
      </c>
      <c r="F5345">
        <v>0</v>
      </c>
      <c r="G5345">
        <v>3.5000000000000003E-2</v>
      </c>
      <c r="H5345" s="2" t="str">
        <f t="shared" si="83"/>
        <v>EG_SMRNR</v>
      </c>
    </row>
    <row r="5346" spans="1:8" x14ac:dyDescent="0.25">
      <c r="A5346" t="s">
        <v>22</v>
      </c>
      <c r="B5346" t="s">
        <v>6</v>
      </c>
      <c r="C5346" t="s">
        <v>12</v>
      </c>
      <c r="D5346" t="s">
        <v>354</v>
      </c>
      <c r="E5346">
        <v>2040</v>
      </c>
      <c r="F5346">
        <v>0</v>
      </c>
      <c r="G5346">
        <v>3.5000000000000003E-2</v>
      </c>
      <c r="H5346" s="2" t="str">
        <f t="shared" si="83"/>
        <v>EG_SMRNR</v>
      </c>
    </row>
    <row r="5347" spans="1:8" x14ac:dyDescent="0.25">
      <c r="A5347" t="s">
        <v>22</v>
      </c>
      <c r="B5347" t="s">
        <v>6</v>
      </c>
      <c r="C5347" t="s">
        <v>12</v>
      </c>
      <c r="D5347" t="s">
        <v>354</v>
      </c>
      <c r="E5347">
        <v>2041</v>
      </c>
      <c r="F5347">
        <v>0</v>
      </c>
      <c r="G5347">
        <v>3.5000000000000003E-2</v>
      </c>
      <c r="H5347" s="2" t="str">
        <f t="shared" si="83"/>
        <v>EG_SMRNR</v>
      </c>
    </row>
    <row r="5348" spans="1:8" x14ac:dyDescent="0.25">
      <c r="A5348" t="s">
        <v>22</v>
      </c>
      <c r="B5348" t="s">
        <v>6</v>
      </c>
      <c r="C5348" t="s">
        <v>12</v>
      </c>
      <c r="D5348" t="s">
        <v>353</v>
      </c>
      <c r="E5348">
        <v>2024</v>
      </c>
      <c r="F5348">
        <v>0</v>
      </c>
      <c r="G5348">
        <v>0</v>
      </c>
      <c r="H5348" s="2" t="str">
        <f t="shared" si="83"/>
        <v>EG_SMRNR</v>
      </c>
    </row>
    <row r="5349" spans="1:8" x14ac:dyDescent="0.25">
      <c r="A5349" t="s">
        <v>22</v>
      </c>
      <c r="B5349" t="s">
        <v>6</v>
      </c>
      <c r="C5349" t="s">
        <v>12</v>
      </c>
      <c r="D5349" t="s">
        <v>353</v>
      </c>
      <c r="E5349">
        <v>2025</v>
      </c>
      <c r="F5349">
        <v>0</v>
      </c>
      <c r="G5349">
        <v>0</v>
      </c>
      <c r="H5349" s="2" t="str">
        <f t="shared" si="83"/>
        <v>EG_SMRNR</v>
      </c>
    </row>
    <row r="5350" spans="1:8" x14ac:dyDescent="0.25">
      <c r="A5350" t="s">
        <v>22</v>
      </c>
      <c r="B5350" t="s">
        <v>6</v>
      </c>
      <c r="C5350" t="s">
        <v>12</v>
      </c>
      <c r="D5350" t="s">
        <v>353</v>
      </c>
      <c r="E5350">
        <v>2026</v>
      </c>
      <c r="F5350">
        <v>0</v>
      </c>
      <c r="G5350">
        <v>0</v>
      </c>
      <c r="H5350" s="2" t="str">
        <f t="shared" si="83"/>
        <v>EG_SMRNR</v>
      </c>
    </row>
    <row r="5351" spans="1:8" x14ac:dyDescent="0.25">
      <c r="A5351" t="s">
        <v>22</v>
      </c>
      <c r="B5351" t="s">
        <v>6</v>
      </c>
      <c r="C5351" t="s">
        <v>12</v>
      </c>
      <c r="D5351" t="s">
        <v>353</v>
      </c>
      <c r="E5351">
        <v>2027</v>
      </c>
      <c r="F5351">
        <v>0</v>
      </c>
      <c r="G5351">
        <v>0</v>
      </c>
      <c r="H5351" s="2" t="str">
        <f t="shared" si="83"/>
        <v>EG_SMRNR</v>
      </c>
    </row>
    <row r="5352" spans="1:8" x14ac:dyDescent="0.25">
      <c r="A5352" t="s">
        <v>22</v>
      </c>
      <c r="B5352" t="s">
        <v>6</v>
      </c>
      <c r="C5352" t="s">
        <v>12</v>
      </c>
      <c r="D5352" t="s">
        <v>353</v>
      </c>
      <c r="E5352">
        <v>2028</v>
      </c>
      <c r="F5352">
        <v>0</v>
      </c>
      <c r="G5352">
        <v>0</v>
      </c>
      <c r="H5352" s="2" t="str">
        <f t="shared" si="83"/>
        <v>EG_SMRNR</v>
      </c>
    </row>
    <row r="5353" spans="1:8" x14ac:dyDescent="0.25">
      <c r="A5353" t="s">
        <v>22</v>
      </c>
      <c r="B5353" t="s">
        <v>6</v>
      </c>
      <c r="C5353" t="s">
        <v>12</v>
      </c>
      <c r="D5353" t="s">
        <v>353</v>
      </c>
      <c r="E5353">
        <v>2029</v>
      </c>
      <c r="F5353">
        <v>0</v>
      </c>
      <c r="G5353">
        <v>0</v>
      </c>
      <c r="H5353" s="2" t="str">
        <f t="shared" si="83"/>
        <v>EG_SMRNR</v>
      </c>
    </row>
    <row r="5354" spans="1:8" x14ac:dyDescent="0.25">
      <c r="A5354" t="s">
        <v>22</v>
      </c>
      <c r="B5354" t="s">
        <v>6</v>
      </c>
      <c r="C5354" t="s">
        <v>12</v>
      </c>
      <c r="D5354" t="s">
        <v>353</v>
      </c>
      <c r="E5354">
        <v>2030</v>
      </c>
      <c r="F5354">
        <v>0</v>
      </c>
      <c r="G5354">
        <v>0</v>
      </c>
      <c r="H5354" s="2" t="str">
        <f t="shared" si="83"/>
        <v>EG_SMRNR</v>
      </c>
    </row>
    <row r="5355" spans="1:8" x14ac:dyDescent="0.25">
      <c r="A5355" t="s">
        <v>22</v>
      </c>
      <c r="B5355" t="s">
        <v>6</v>
      </c>
      <c r="C5355" t="s">
        <v>12</v>
      </c>
      <c r="D5355" t="s">
        <v>353</v>
      </c>
      <c r="E5355">
        <v>2031</v>
      </c>
      <c r="F5355">
        <v>0</v>
      </c>
      <c r="G5355">
        <v>0</v>
      </c>
      <c r="H5355" s="2" t="str">
        <f t="shared" si="83"/>
        <v>EG_SMRNR</v>
      </c>
    </row>
    <row r="5356" spans="1:8" x14ac:dyDescent="0.25">
      <c r="A5356" t="s">
        <v>22</v>
      </c>
      <c r="B5356" t="s">
        <v>6</v>
      </c>
      <c r="C5356" t="s">
        <v>12</v>
      </c>
      <c r="D5356" t="s">
        <v>353</v>
      </c>
      <c r="E5356">
        <v>2032</v>
      </c>
      <c r="F5356">
        <v>0</v>
      </c>
      <c r="G5356">
        <v>0</v>
      </c>
      <c r="H5356" s="2" t="str">
        <f t="shared" si="83"/>
        <v>EG_SMRNR</v>
      </c>
    </row>
    <row r="5357" spans="1:8" x14ac:dyDescent="0.25">
      <c r="A5357" t="s">
        <v>22</v>
      </c>
      <c r="B5357" t="s">
        <v>6</v>
      </c>
      <c r="C5357" t="s">
        <v>12</v>
      </c>
      <c r="D5357" t="s">
        <v>353</v>
      </c>
      <c r="E5357">
        <v>2033</v>
      </c>
      <c r="F5357">
        <v>0</v>
      </c>
      <c r="G5357">
        <v>1.2999999999999999E-2</v>
      </c>
      <c r="H5357" s="2" t="str">
        <f t="shared" si="83"/>
        <v>EG_SMRNR</v>
      </c>
    </row>
    <row r="5358" spans="1:8" x14ac:dyDescent="0.25">
      <c r="A5358" t="s">
        <v>22</v>
      </c>
      <c r="B5358" t="s">
        <v>6</v>
      </c>
      <c r="C5358" t="s">
        <v>12</v>
      </c>
      <c r="D5358" t="s">
        <v>353</v>
      </c>
      <c r="E5358">
        <v>2034</v>
      </c>
      <c r="F5358">
        <v>0</v>
      </c>
      <c r="G5358">
        <v>1.2999999999999999E-2</v>
      </c>
      <c r="H5358" s="2" t="str">
        <f t="shared" si="83"/>
        <v>EG_SMRNR</v>
      </c>
    </row>
    <row r="5359" spans="1:8" x14ac:dyDescent="0.25">
      <c r="A5359" t="s">
        <v>22</v>
      </c>
      <c r="B5359" t="s">
        <v>6</v>
      </c>
      <c r="C5359" t="s">
        <v>12</v>
      </c>
      <c r="D5359" t="s">
        <v>353</v>
      </c>
      <c r="E5359">
        <v>2035</v>
      </c>
      <c r="F5359">
        <v>0</v>
      </c>
      <c r="G5359">
        <v>1.2999999999999999E-2</v>
      </c>
      <c r="H5359" s="2" t="str">
        <f t="shared" si="83"/>
        <v>EG_SMRNR</v>
      </c>
    </row>
    <row r="5360" spans="1:8" x14ac:dyDescent="0.25">
      <c r="A5360" t="s">
        <v>22</v>
      </c>
      <c r="B5360" t="s">
        <v>6</v>
      </c>
      <c r="C5360" t="s">
        <v>12</v>
      </c>
      <c r="D5360" t="s">
        <v>353</v>
      </c>
      <c r="E5360">
        <v>2036</v>
      </c>
      <c r="F5360">
        <v>0</v>
      </c>
      <c r="G5360">
        <v>1.2999999999999999E-2</v>
      </c>
      <c r="H5360" s="2" t="str">
        <f t="shared" si="83"/>
        <v>EG_SMRNR</v>
      </c>
    </row>
    <row r="5361" spans="1:8" x14ac:dyDescent="0.25">
      <c r="A5361" t="s">
        <v>22</v>
      </c>
      <c r="B5361" t="s">
        <v>6</v>
      </c>
      <c r="C5361" t="s">
        <v>12</v>
      </c>
      <c r="D5361" t="s">
        <v>353</v>
      </c>
      <c r="E5361">
        <v>2037</v>
      </c>
      <c r="F5361">
        <v>0</v>
      </c>
      <c r="G5361">
        <v>1.2999999999999999E-2</v>
      </c>
      <c r="H5361" s="2" t="str">
        <f t="shared" si="83"/>
        <v>EG_SMRNR</v>
      </c>
    </row>
    <row r="5362" spans="1:8" x14ac:dyDescent="0.25">
      <c r="A5362" t="s">
        <v>22</v>
      </c>
      <c r="B5362" t="s">
        <v>6</v>
      </c>
      <c r="C5362" t="s">
        <v>12</v>
      </c>
      <c r="D5362" t="s">
        <v>353</v>
      </c>
      <c r="E5362">
        <v>2038</v>
      </c>
      <c r="F5362">
        <v>0</v>
      </c>
      <c r="G5362">
        <v>1.2999999999999999E-2</v>
      </c>
      <c r="H5362" s="2" t="str">
        <f t="shared" si="83"/>
        <v>EG_SMRNR</v>
      </c>
    </row>
    <row r="5363" spans="1:8" x14ac:dyDescent="0.25">
      <c r="A5363" t="s">
        <v>22</v>
      </c>
      <c r="B5363" t="s">
        <v>6</v>
      </c>
      <c r="C5363" t="s">
        <v>12</v>
      </c>
      <c r="D5363" t="s">
        <v>353</v>
      </c>
      <c r="E5363">
        <v>2039</v>
      </c>
      <c r="F5363">
        <v>0</v>
      </c>
      <c r="G5363">
        <v>1.2999999999999999E-2</v>
      </c>
      <c r="H5363" s="2" t="str">
        <f t="shared" si="83"/>
        <v>EG_SMRNR</v>
      </c>
    </row>
    <row r="5364" spans="1:8" x14ac:dyDescent="0.25">
      <c r="A5364" t="s">
        <v>22</v>
      </c>
      <c r="B5364" t="s">
        <v>6</v>
      </c>
      <c r="C5364" t="s">
        <v>12</v>
      </c>
      <c r="D5364" t="s">
        <v>353</v>
      </c>
      <c r="E5364">
        <v>2040</v>
      </c>
      <c r="F5364">
        <v>0</v>
      </c>
      <c r="G5364">
        <v>1.2999999999999999E-2</v>
      </c>
      <c r="H5364" s="2" t="str">
        <f t="shared" si="83"/>
        <v>EG_SMRNR</v>
      </c>
    </row>
    <row r="5365" spans="1:8" x14ac:dyDescent="0.25">
      <c r="A5365" t="s">
        <v>22</v>
      </c>
      <c r="B5365" t="s">
        <v>6</v>
      </c>
      <c r="C5365" t="s">
        <v>12</v>
      </c>
      <c r="D5365" t="s">
        <v>353</v>
      </c>
      <c r="E5365">
        <v>2041</v>
      </c>
      <c r="F5365">
        <v>0</v>
      </c>
      <c r="G5365">
        <v>1.2999999999999999E-2</v>
      </c>
      <c r="H5365" s="2" t="str">
        <f t="shared" si="83"/>
        <v>EG_SMRNR</v>
      </c>
    </row>
    <row r="5366" spans="1:8" x14ac:dyDescent="0.25">
      <c r="A5366" t="s">
        <v>22</v>
      </c>
      <c r="B5366" t="s">
        <v>6</v>
      </c>
      <c r="C5366" t="s">
        <v>12</v>
      </c>
      <c r="D5366" t="s">
        <v>352</v>
      </c>
      <c r="E5366">
        <v>2024</v>
      </c>
      <c r="F5366">
        <v>0</v>
      </c>
      <c r="G5366">
        <v>0</v>
      </c>
      <c r="H5366" s="2" t="str">
        <f t="shared" si="83"/>
        <v>EG_SMRNR</v>
      </c>
    </row>
    <row r="5367" spans="1:8" x14ac:dyDescent="0.25">
      <c r="A5367" t="s">
        <v>22</v>
      </c>
      <c r="B5367" t="s">
        <v>6</v>
      </c>
      <c r="C5367" t="s">
        <v>12</v>
      </c>
      <c r="D5367" t="s">
        <v>352</v>
      </c>
      <c r="E5367">
        <v>2025</v>
      </c>
      <c r="F5367">
        <v>0</v>
      </c>
      <c r="G5367">
        <v>0</v>
      </c>
      <c r="H5367" s="2" t="str">
        <f t="shared" si="83"/>
        <v>EG_SMRNR</v>
      </c>
    </row>
    <row r="5368" spans="1:8" x14ac:dyDescent="0.25">
      <c r="A5368" t="s">
        <v>22</v>
      </c>
      <c r="B5368" t="s">
        <v>6</v>
      </c>
      <c r="C5368" t="s">
        <v>12</v>
      </c>
      <c r="D5368" t="s">
        <v>352</v>
      </c>
      <c r="E5368">
        <v>2026</v>
      </c>
      <c r="F5368">
        <v>0</v>
      </c>
      <c r="G5368">
        <v>0</v>
      </c>
      <c r="H5368" s="2" t="str">
        <f t="shared" si="83"/>
        <v>EG_SMRNR</v>
      </c>
    </row>
    <row r="5369" spans="1:8" x14ac:dyDescent="0.25">
      <c r="A5369" t="s">
        <v>22</v>
      </c>
      <c r="B5369" t="s">
        <v>6</v>
      </c>
      <c r="C5369" t="s">
        <v>12</v>
      </c>
      <c r="D5369" t="s">
        <v>352</v>
      </c>
      <c r="E5369">
        <v>2027</v>
      </c>
      <c r="F5369">
        <v>0</v>
      </c>
      <c r="G5369">
        <v>0</v>
      </c>
      <c r="H5369" s="2" t="str">
        <f t="shared" si="83"/>
        <v>EG_SMRNR</v>
      </c>
    </row>
    <row r="5370" spans="1:8" x14ac:dyDescent="0.25">
      <c r="A5370" t="s">
        <v>22</v>
      </c>
      <c r="B5370" t="s">
        <v>6</v>
      </c>
      <c r="C5370" t="s">
        <v>12</v>
      </c>
      <c r="D5370" t="s">
        <v>352</v>
      </c>
      <c r="E5370">
        <v>2028</v>
      </c>
      <c r="F5370">
        <v>0</v>
      </c>
      <c r="G5370">
        <v>0</v>
      </c>
      <c r="H5370" s="2" t="str">
        <f t="shared" si="83"/>
        <v>EG_SMRNR</v>
      </c>
    </row>
    <row r="5371" spans="1:8" x14ac:dyDescent="0.25">
      <c r="A5371" t="s">
        <v>22</v>
      </c>
      <c r="B5371" t="s">
        <v>6</v>
      </c>
      <c r="C5371" t="s">
        <v>12</v>
      </c>
      <c r="D5371" t="s">
        <v>352</v>
      </c>
      <c r="E5371">
        <v>2029</v>
      </c>
      <c r="F5371">
        <v>0</v>
      </c>
      <c r="G5371">
        <v>0</v>
      </c>
      <c r="H5371" s="2" t="str">
        <f t="shared" si="83"/>
        <v>EG_SMRNR</v>
      </c>
    </row>
    <row r="5372" spans="1:8" x14ac:dyDescent="0.25">
      <c r="A5372" t="s">
        <v>22</v>
      </c>
      <c r="B5372" t="s">
        <v>6</v>
      </c>
      <c r="C5372" t="s">
        <v>12</v>
      </c>
      <c r="D5372" t="s">
        <v>352</v>
      </c>
      <c r="E5372">
        <v>2030</v>
      </c>
      <c r="F5372">
        <v>0</v>
      </c>
      <c r="G5372">
        <v>0</v>
      </c>
      <c r="H5372" s="2" t="str">
        <f t="shared" si="83"/>
        <v>EG_SMRNR</v>
      </c>
    </row>
    <row r="5373" spans="1:8" x14ac:dyDescent="0.25">
      <c r="A5373" t="s">
        <v>22</v>
      </c>
      <c r="B5373" t="s">
        <v>6</v>
      </c>
      <c r="C5373" t="s">
        <v>12</v>
      </c>
      <c r="D5373" t="s">
        <v>352</v>
      </c>
      <c r="E5373">
        <v>2031</v>
      </c>
      <c r="F5373">
        <v>0</v>
      </c>
      <c r="G5373">
        <v>0</v>
      </c>
      <c r="H5373" s="2" t="str">
        <f t="shared" si="83"/>
        <v>EG_SMRNR</v>
      </c>
    </row>
    <row r="5374" spans="1:8" x14ac:dyDescent="0.25">
      <c r="A5374" t="s">
        <v>22</v>
      </c>
      <c r="B5374" t="s">
        <v>6</v>
      </c>
      <c r="C5374" t="s">
        <v>12</v>
      </c>
      <c r="D5374" t="s">
        <v>352</v>
      </c>
      <c r="E5374">
        <v>2032</v>
      </c>
      <c r="F5374">
        <v>0</v>
      </c>
      <c r="G5374">
        <v>0</v>
      </c>
      <c r="H5374" s="2" t="str">
        <f t="shared" si="83"/>
        <v>EG_SMRNR</v>
      </c>
    </row>
    <row r="5375" spans="1:8" x14ac:dyDescent="0.25">
      <c r="A5375" t="s">
        <v>22</v>
      </c>
      <c r="B5375" t="s">
        <v>6</v>
      </c>
      <c r="C5375" t="s">
        <v>12</v>
      </c>
      <c r="D5375" t="s">
        <v>352</v>
      </c>
      <c r="E5375">
        <v>2033</v>
      </c>
      <c r="F5375">
        <v>0</v>
      </c>
      <c r="G5375">
        <v>0</v>
      </c>
      <c r="H5375" s="2" t="str">
        <f t="shared" si="83"/>
        <v>EG_SMRNR</v>
      </c>
    </row>
    <row r="5376" spans="1:8" x14ac:dyDescent="0.25">
      <c r="A5376" t="s">
        <v>22</v>
      </c>
      <c r="B5376" t="s">
        <v>6</v>
      </c>
      <c r="C5376" t="s">
        <v>12</v>
      </c>
      <c r="D5376" t="s">
        <v>352</v>
      </c>
      <c r="E5376">
        <v>2034</v>
      </c>
      <c r="F5376">
        <v>0</v>
      </c>
      <c r="G5376">
        <v>0</v>
      </c>
      <c r="H5376" s="2" t="str">
        <f t="shared" si="83"/>
        <v>EG_SMRNR</v>
      </c>
    </row>
    <row r="5377" spans="1:8" x14ac:dyDescent="0.25">
      <c r="A5377" t="s">
        <v>22</v>
      </c>
      <c r="B5377" t="s">
        <v>6</v>
      </c>
      <c r="C5377" t="s">
        <v>12</v>
      </c>
      <c r="D5377" t="s">
        <v>352</v>
      </c>
      <c r="E5377">
        <v>2035</v>
      </c>
      <c r="F5377">
        <v>0</v>
      </c>
      <c r="G5377">
        <v>0</v>
      </c>
      <c r="H5377" s="2" t="str">
        <f t="shared" si="83"/>
        <v>EG_SMRNR</v>
      </c>
    </row>
    <row r="5378" spans="1:8" x14ac:dyDescent="0.25">
      <c r="A5378" t="s">
        <v>22</v>
      </c>
      <c r="B5378" t="s">
        <v>6</v>
      </c>
      <c r="C5378" t="s">
        <v>12</v>
      </c>
      <c r="D5378" t="s">
        <v>352</v>
      </c>
      <c r="E5378">
        <v>2036</v>
      </c>
      <c r="F5378">
        <v>0</v>
      </c>
      <c r="G5378">
        <v>0</v>
      </c>
      <c r="H5378" s="2" t="str">
        <f t="shared" si="83"/>
        <v>EG_SMRNR</v>
      </c>
    </row>
    <row r="5379" spans="1:8" x14ac:dyDescent="0.25">
      <c r="A5379" t="s">
        <v>22</v>
      </c>
      <c r="B5379" t="s">
        <v>6</v>
      </c>
      <c r="C5379" t="s">
        <v>12</v>
      </c>
      <c r="D5379" t="s">
        <v>352</v>
      </c>
      <c r="E5379">
        <v>2037</v>
      </c>
      <c r="F5379">
        <v>0</v>
      </c>
      <c r="G5379">
        <v>0</v>
      </c>
      <c r="H5379" s="2" t="str">
        <f t="shared" ref="H5379:H5442" si="84">_xlfn.CONCAT(A5379,C5379)</f>
        <v>EG_SMRNR</v>
      </c>
    </row>
    <row r="5380" spans="1:8" x14ac:dyDescent="0.25">
      <c r="A5380" t="s">
        <v>22</v>
      </c>
      <c r="B5380" t="s">
        <v>6</v>
      </c>
      <c r="C5380" t="s">
        <v>12</v>
      </c>
      <c r="D5380" t="s">
        <v>352</v>
      </c>
      <c r="E5380">
        <v>2038</v>
      </c>
      <c r="F5380">
        <v>0</v>
      </c>
      <c r="G5380">
        <v>0</v>
      </c>
      <c r="H5380" s="2" t="str">
        <f t="shared" si="84"/>
        <v>EG_SMRNR</v>
      </c>
    </row>
    <row r="5381" spans="1:8" x14ac:dyDescent="0.25">
      <c r="A5381" t="s">
        <v>22</v>
      </c>
      <c r="B5381" t="s">
        <v>6</v>
      </c>
      <c r="C5381" t="s">
        <v>12</v>
      </c>
      <c r="D5381" t="s">
        <v>352</v>
      </c>
      <c r="E5381">
        <v>2039</v>
      </c>
      <c r="F5381">
        <v>0</v>
      </c>
      <c r="G5381">
        <v>0</v>
      </c>
      <c r="H5381" s="2" t="str">
        <f t="shared" si="84"/>
        <v>EG_SMRNR</v>
      </c>
    </row>
    <row r="5382" spans="1:8" x14ac:dyDescent="0.25">
      <c r="A5382" t="s">
        <v>22</v>
      </c>
      <c r="B5382" t="s">
        <v>6</v>
      </c>
      <c r="C5382" t="s">
        <v>12</v>
      </c>
      <c r="D5382" t="s">
        <v>352</v>
      </c>
      <c r="E5382">
        <v>2040</v>
      </c>
      <c r="F5382">
        <v>0</v>
      </c>
      <c r="G5382">
        <v>0</v>
      </c>
      <c r="H5382" s="2" t="str">
        <f t="shared" si="84"/>
        <v>EG_SMRNR</v>
      </c>
    </row>
    <row r="5383" spans="1:8" x14ac:dyDescent="0.25">
      <c r="A5383" t="s">
        <v>22</v>
      </c>
      <c r="B5383" t="s">
        <v>6</v>
      </c>
      <c r="C5383" t="s">
        <v>12</v>
      </c>
      <c r="D5383" t="s">
        <v>352</v>
      </c>
      <c r="E5383">
        <v>2041</v>
      </c>
      <c r="F5383">
        <v>0</v>
      </c>
      <c r="G5383">
        <v>0</v>
      </c>
      <c r="H5383" s="2" t="str">
        <f t="shared" si="84"/>
        <v>EG_SMRNR</v>
      </c>
    </row>
    <row r="5384" spans="1:8" x14ac:dyDescent="0.25">
      <c r="A5384" t="s">
        <v>22</v>
      </c>
      <c r="B5384" t="s">
        <v>6</v>
      </c>
      <c r="C5384" t="s">
        <v>10</v>
      </c>
      <c r="D5384" t="s">
        <v>372</v>
      </c>
      <c r="E5384">
        <v>2024</v>
      </c>
      <c r="F5384">
        <v>0</v>
      </c>
      <c r="G5384">
        <v>0</v>
      </c>
      <c r="H5384" s="2" t="str">
        <f t="shared" si="84"/>
        <v>EG_SMRER</v>
      </c>
    </row>
    <row r="5385" spans="1:8" x14ac:dyDescent="0.25">
      <c r="A5385" t="s">
        <v>22</v>
      </c>
      <c r="B5385" t="s">
        <v>6</v>
      </c>
      <c r="C5385" t="s">
        <v>10</v>
      </c>
      <c r="D5385" t="s">
        <v>372</v>
      </c>
      <c r="E5385">
        <v>2025</v>
      </c>
      <c r="F5385">
        <v>0</v>
      </c>
      <c r="G5385">
        <v>0</v>
      </c>
      <c r="H5385" s="2" t="str">
        <f t="shared" si="84"/>
        <v>EG_SMRER</v>
      </c>
    </row>
    <row r="5386" spans="1:8" x14ac:dyDescent="0.25">
      <c r="A5386" t="s">
        <v>22</v>
      </c>
      <c r="B5386" t="s">
        <v>6</v>
      </c>
      <c r="C5386" t="s">
        <v>10</v>
      </c>
      <c r="D5386" t="s">
        <v>372</v>
      </c>
      <c r="E5386">
        <v>2026</v>
      </c>
      <c r="F5386">
        <v>0</v>
      </c>
      <c r="G5386">
        <v>0</v>
      </c>
      <c r="H5386" s="2" t="str">
        <f t="shared" si="84"/>
        <v>EG_SMRER</v>
      </c>
    </row>
    <row r="5387" spans="1:8" x14ac:dyDescent="0.25">
      <c r="A5387" t="s">
        <v>22</v>
      </c>
      <c r="B5387" t="s">
        <v>6</v>
      </c>
      <c r="C5387" t="s">
        <v>10</v>
      </c>
      <c r="D5387" t="s">
        <v>372</v>
      </c>
      <c r="E5387">
        <v>2027</v>
      </c>
      <c r="F5387">
        <v>0</v>
      </c>
      <c r="G5387">
        <v>0</v>
      </c>
      <c r="H5387" s="2" t="str">
        <f t="shared" si="84"/>
        <v>EG_SMRER</v>
      </c>
    </row>
    <row r="5388" spans="1:8" x14ac:dyDescent="0.25">
      <c r="A5388" t="s">
        <v>22</v>
      </c>
      <c r="B5388" t="s">
        <v>6</v>
      </c>
      <c r="C5388" t="s">
        <v>10</v>
      </c>
      <c r="D5388" t="s">
        <v>372</v>
      </c>
      <c r="E5388">
        <v>2028</v>
      </c>
      <c r="F5388">
        <v>0</v>
      </c>
      <c r="G5388">
        <v>0</v>
      </c>
      <c r="H5388" s="2" t="str">
        <f t="shared" si="84"/>
        <v>EG_SMRER</v>
      </c>
    </row>
    <row r="5389" spans="1:8" x14ac:dyDescent="0.25">
      <c r="A5389" t="s">
        <v>22</v>
      </c>
      <c r="B5389" t="s">
        <v>6</v>
      </c>
      <c r="C5389" t="s">
        <v>10</v>
      </c>
      <c r="D5389" t="s">
        <v>372</v>
      </c>
      <c r="E5389">
        <v>2029</v>
      </c>
      <c r="F5389">
        <v>0</v>
      </c>
      <c r="G5389">
        <v>0</v>
      </c>
      <c r="H5389" s="2" t="str">
        <f t="shared" si="84"/>
        <v>EG_SMRER</v>
      </c>
    </row>
    <row r="5390" spans="1:8" x14ac:dyDescent="0.25">
      <c r="A5390" t="s">
        <v>22</v>
      </c>
      <c r="B5390" t="s">
        <v>6</v>
      </c>
      <c r="C5390" t="s">
        <v>10</v>
      </c>
      <c r="D5390" t="s">
        <v>372</v>
      </c>
      <c r="E5390">
        <v>2030</v>
      </c>
      <c r="F5390">
        <v>0</v>
      </c>
      <c r="G5390">
        <v>0</v>
      </c>
      <c r="H5390" s="2" t="str">
        <f t="shared" si="84"/>
        <v>EG_SMRER</v>
      </c>
    </row>
    <row r="5391" spans="1:8" x14ac:dyDescent="0.25">
      <c r="A5391" t="s">
        <v>22</v>
      </c>
      <c r="B5391" t="s">
        <v>6</v>
      </c>
      <c r="C5391" t="s">
        <v>10</v>
      </c>
      <c r="D5391" t="s">
        <v>372</v>
      </c>
      <c r="E5391">
        <v>2031</v>
      </c>
      <c r="F5391">
        <v>0</v>
      </c>
      <c r="G5391">
        <v>0</v>
      </c>
      <c r="H5391" s="2" t="str">
        <f t="shared" si="84"/>
        <v>EG_SMRER</v>
      </c>
    </row>
    <row r="5392" spans="1:8" x14ac:dyDescent="0.25">
      <c r="A5392" t="s">
        <v>22</v>
      </c>
      <c r="B5392" t="s">
        <v>6</v>
      </c>
      <c r="C5392" t="s">
        <v>10</v>
      </c>
      <c r="D5392" t="s">
        <v>372</v>
      </c>
      <c r="E5392">
        <v>2032</v>
      </c>
      <c r="F5392">
        <v>0</v>
      </c>
      <c r="G5392">
        <v>0</v>
      </c>
      <c r="H5392" s="2" t="str">
        <f t="shared" si="84"/>
        <v>EG_SMRER</v>
      </c>
    </row>
    <row r="5393" spans="1:8" x14ac:dyDescent="0.25">
      <c r="A5393" t="s">
        <v>22</v>
      </c>
      <c r="B5393" t="s">
        <v>6</v>
      </c>
      <c r="C5393" t="s">
        <v>10</v>
      </c>
      <c r="D5393" t="s">
        <v>372</v>
      </c>
      <c r="E5393">
        <v>2033</v>
      </c>
      <c r="F5393">
        <v>0</v>
      </c>
      <c r="G5393">
        <v>0</v>
      </c>
      <c r="H5393" s="2" t="str">
        <f t="shared" si="84"/>
        <v>EG_SMRER</v>
      </c>
    </row>
    <row r="5394" spans="1:8" x14ac:dyDescent="0.25">
      <c r="A5394" t="s">
        <v>22</v>
      </c>
      <c r="B5394" t="s">
        <v>6</v>
      </c>
      <c r="C5394" t="s">
        <v>10</v>
      </c>
      <c r="D5394" t="s">
        <v>372</v>
      </c>
      <c r="E5394">
        <v>2034</v>
      </c>
      <c r="F5394">
        <v>0</v>
      </c>
      <c r="G5394">
        <v>0</v>
      </c>
      <c r="H5394" s="2" t="str">
        <f t="shared" si="84"/>
        <v>EG_SMRER</v>
      </c>
    </row>
    <row r="5395" spans="1:8" x14ac:dyDescent="0.25">
      <c r="A5395" t="s">
        <v>22</v>
      </c>
      <c r="B5395" t="s">
        <v>6</v>
      </c>
      <c r="C5395" t="s">
        <v>10</v>
      </c>
      <c r="D5395" t="s">
        <v>372</v>
      </c>
      <c r="E5395">
        <v>2035</v>
      </c>
      <c r="F5395">
        <v>0</v>
      </c>
      <c r="G5395">
        <v>0</v>
      </c>
      <c r="H5395" s="2" t="str">
        <f t="shared" si="84"/>
        <v>EG_SMRER</v>
      </c>
    </row>
    <row r="5396" spans="1:8" x14ac:dyDescent="0.25">
      <c r="A5396" t="s">
        <v>22</v>
      </c>
      <c r="B5396" t="s">
        <v>6</v>
      </c>
      <c r="C5396" t="s">
        <v>10</v>
      </c>
      <c r="D5396" t="s">
        <v>372</v>
      </c>
      <c r="E5396">
        <v>2036</v>
      </c>
      <c r="F5396">
        <v>0</v>
      </c>
      <c r="G5396">
        <v>0</v>
      </c>
      <c r="H5396" s="2" t="str">
        <f t="shared" si="84"/>
        <v>EG_SMRER</v>
      </c>
    </row>
    <row r="5397" spans="1:8" x14ac:dyDescent="0.25">
      <c r="A5397" t="s">
        <v>22</v>
      </c>
      <c r="B5397" t="s">
        <v>6</v>
      </c>
      <c r="C5397" t="s">
        <v>10</v>
      </c>
      <c r="D5397" t="s">
        <v>372</v>
      </c>
      <c r="E5397">
        <v>2037</v>
      </c>
      <c r="F5397">
        <v>0</v>
      </c>
      <c r="G5397">
        <v>0</v>
      </c>
      <c r="H5397" s="2" t="str">
        <f t="shared" si="84"/>
        <v>EG_SMRER</v>
      </c>
    </row>
    <row r="5398" spans="1:8" x14ac:dyDescent="0.25">
      <c r="A5398" t="s">
        <v>22</v>
      </c>
      <c r="B5398" t="s">
        <v>6</v>
      </c>
      <c r="C5398" t="s">
        <v>10</v>
      </c>
      <c r="D5398" t="s">
        <v>372</v>
      </c>
      <c r="E5398">
        <v>2038</v>
      </c>
      <c r="F5398">
        <v>0</v>
      </c>
      <c r="G5398">
        <v>0</v>
      </c>
      <c r="H5398" s="2" t="str">
        <f t="shared" si="84"/>
        <v>EG_SMRER</v>
      </c>
    </row>
    <row r="5399" spans="1:8" x14ac:dyDescent="0.25">
      <c r="A5399" t="s">
        <v>22</v>
      </c>
      <c r="B5399" t="s">
        <v>6</v>
      </c>
      <c r="C5399" t="s">
        <v>10</v>
      </c>
      <c r="D5399" t="s">
        <v>372</v>
      </c>
      <c r="E5399">
        <v>2039</v>
      </c>
      <c r="F5399">
        <v>0</v>
      </c>
      <c r="G5399">
        <v>0</v>
      </c>
      <c r="H5399" s="2" t="str">
        <f t="shared" si="84"/>
        <v>EG_SMRER</v>
      </c>
    </row>
    <row r="5400" spans="1:8" x14ac:dyDescent="0.25">
      <c r="A5400" t="s">
        <v>22</v>
      </c>
      <c r="B5400" t="s">
        <v>6</v>
      </c>
      <c r="C5400" t="s">
        <v>10</v>
      </c>
      <c r="D5400" t="s">
        <v>372</v>
      </c>
      <c r="E5400">
        <v>2040</v>
      </c>
      <c r="F5400">
        <v>0</v>
      </c>
      <c r="G5400">
        <v>0</v>
      </c>
      <c r="H5400" s="2" t="str">
        <f t="shared" si="84"/>
        <v>EG_SMRER</v>
      </c>
    </row>
    <row r="5401" spans="1:8" x14ac:dyDescent="0.25">
      <c r="A5401" t="s">
        <v>22</v>
      </c>
      <c r="B5401" t="s">
        <v>6</v>
      </c>
      <c r="C5401" t="s">
        <v>10</v>
      </c>
      <c r="D5401" t="s">
        <v>372</v>
      </c>
      <c r="E5401">
        <v>2041</v>
      </c>
      <c r="F5401">
        <v>0</v>
      </c>
      <c r="G5401">
        <v>0</v>
      </c>
      <c r="H5401" s="2" t="str">
        <f t="shared" si="84"/>
        <v>EG_SMRER</v>
      </c>
    </row>
    <row r="5402" spans="1:8" x14ac:dyDescent="0.25">
      <c r="A5402" t="s">
        <v>162</v>
      </c>
      <c r="B5402" t="s">
        <v>6</v>
      </c>
      <c r="E5402">
        <v>2024</v>
      </c>
      <c r="F5402">
        <v>9.8184910000000004E-3</v>
      </c>
      <c r="G5402">
        <v>9.8184910000000004E-3</v>
      </c>
      <c r="H5402" s="2" t="str">
        <f t="shared" si="84"/>
        <v>RF_LPG</v>
      </c>
    </row>
    <row r="5403" spans="1:8" x14ac:dyDescent="0.25">
      <c r="A5403" t="s">
        <v>162</v>
      </c>
      <c r="B5403" t="s">
        <v>6</v>
      </c>
      <c r="E5403">
        <v>2025</v>
      </c>
      <c r="F5403">
        <v>1.0113046219999999</v>
      </c>
      <c r="G5403">
        <v>1.0113046219999999</v>
      </c>
      <c r="H5403" s="2" t="str">
        <f t="shared" si="84"/>
        <v>RF_LPG</v>
      </c>
    </row>
    <row r="5404" spans="1:8" x14ac:dyDescent="0.25">
      <c r="A5404" t="s">
        <v>162</v>
      </c>
      <c r="B5404" t="s">
        <v>6</v>
      </c>
      <c r="E5404">
        <v>2026</v>
      </c>
      <c r="F5404">
        <v>1.097216422</v>
      </c>
      <c r="G5404">
        <v>1.371520528</v>
      </c>
      <c r="H5404" s="2" t="str">
        <f t="shared" si="84"/>
        <v>RF_LPG</v>
      </c>
    </row>
    <row r="5405" spans="1:8" x14ac:dyDescent="0.25">
      <c r="A5405" t="s">
        <v>162</v>
      </c>
      <c r="B5405" t="s">
        <v>6</v>
      </c>
      <c r="E5405">
        <v>2027</v>
      </c>
      <c r="F5405">
        <v>0</v>
      </c>
      <c r="G5405">
        <v>0.25773540099999998</v>
      </c>
      <c r="H5405" s="2" t="str">
        <f t="shared" si="84"/>
        <v>RF_LPG</v>
      </c>
    </row>
    <row r="5406" spans="1:8" x14ac:dyDescent="0.25">
      <c r="A5406" t="s">
        <v>162</v>
      </c>
      <c r="B5406" t="s">
        <v>6</v>
      </c>
      <c r="E5406">
        <v>2028</v>
      </c>
      <c r="F5406">
        <v>0</v>
      </c>
      <c r="G5406">
        <v>1.2830999999999999</v>
      </c>
      <c r="H5406" s="2" t="str">
        <f t="shared" si="84"/>
        <v>RF_LPG</v>
      </c>
    </row>
    <row r="5407" spans="1:8" x14ac:dyDescent="0.25">
      <c r="A5407" t="s">
        <v>162</v>
      </c>
      <c r="B5407" t="s">
        <v>6</v>
      </c>
      <c r="E5407">
        <v>2029</v>
      </c>
      <c r="F5407">
        <v>0</v>
      </c>
      <c r="G5407">
        <v>1.3472550000000001</v>
      </c>
      <c r="H5407" s="2" t="str">
        <f t="shared" si="84"/>
        <v>RF_LPG</v>
      </c>
    </row>
    <row r="5408" spans="1:8" x14ac:dyDescent="0.25">
      <c r="A5408" t="s">
        <v>162</v>
      </c>
      <c r="B5408" t="s">
        <v>6</v>
      </c>
      <c r="E5408">
        <v>2030</v>
      </c>
      <c r="F5408">
        <v>0</v>
      </c>
      <c r="G5408">
        <v>1.4146177499999999</v>
      </c>
      <c r="H5408" s="2" t="str">
        <f t="shared" si="84"/>
        <v>RF_LPG</v>
      </c>
    </row>
    <row r="5409" spans="1:8" x14ac:dyDescent="0.25">
      <c r="A5409" t="s">
        <v>162</v>
      </c>
      <c r="B5409" t="s">
        <v>6</v>
      </c>
      <c r="E5409">
        <v>2031</v>
      </c>
      <c r="F5409">
        <v>1</v>
      </c>
      <c r="G5409">
        <v>1.4853486380000001</v>
      </c>
      <c r="H5409" s="2" t="str">
        <f t="shared" si="84"/>
        <v>RF_LPG</v>
      </c>
    </row>
    <row r="5410" spans="1:8" x14ac:dyDescent="0.25">
      <c r="A5410" t="s">
        <v>162</v>
      </c>
      <c r="B5410" t="s">
        <v>6</v>
      </c>
      <c r="E5410">
        <v>2032</v>
      </c>
      <c r="F5410">
        <v>0</v>
      </c>
      <c r="G5410">
        <v>1.559616069</v>
      </c>
      <c r="H5410" s="2" t="str">
        <f t="shared" si="84"/>
        <v>RF_LPG</v>
      </c>
    </row>
    <row r="5411" spans="1:8" x14ac:dyDescent="0.25">
      <c r="A5411" t="s">
        <v>162</v>
      </c>
      <c r="B5411" t="s">
        <v>6</v>
      </c>
      <c r="E5411">
        <v>2033</v>
      </c>
      <c r="F5411">
        <v>1</v>
      </c>
      <c r="G5411">
        <v>1.6375968729999999</v>
      </c>
      <c r="H5411" s="2" t="str">
        <f t="shared" si="84"/>
        <v>RF_LPG</v>
      </c>
    </row>
    <row r="5412" spans="1:8" x14ac:dyDescent="0.25">
      <c r="A5412" t="s">
        <v>162</v>
      </c>
      <c r="B5412" t="s">
        <v>6</v>
      </c>
      <c r="E5412">
        <v>2034</v>
      </c>
      <c r="F5412">
        <v>0</v>
      </c>
      <c r="G5412">
        <v>1.719476716</v>
      </c>
      <c r="H5412" s="2" t="str">
        <f t="shared" si="84"/>
        <v>RF_LPG</v>
      </c>
    </row>
    <row r="5413" spans="1:8" x14ac:dyDescent="0.25">
      <c r="A5413" t="s">
        <v>162</v>
      </c>
      <c r="B5413" t="s">
        <v>6</v>
      </c>
      <c r="E5413">
        <v>2035</v>
      </c>
      <c r="F5413">
        <v>0</v>
      </c>
      <c r="G5413">
        <v>1.8054505519999999</v>
      </c>
      <c r="H5413" s="2" t="str">
        <f t="shared" si="84"/>
        <v>RF_LPG</v>
      </c>
    </row>
    <row r="5414" spans="1:8" x14ac:dyDescent="0.25">
      <c r="A5414" t="s">
        <v>162</v>
      </c>
      <c r="B5414" t="s">
        <v>6</v>
      </c>
      <c r="E5414">
        <v>2036</v>
      </c>
      <c r="F5414">
        <v>1</v>
      </c>
      <c r="G5414">
        <v>1.89572308</v>
      </c>
      <c r="H5414" s="2" t="str">
        <f t="shared" si="84"/>
        <v>RF_LPG</v>
      </c>
    </row>
    <row r="5415" spans="1:8" x14ac:dyDescent="0.25">
      <c r="A5415" t="s">
        <v>162</v>
      </c>
      <c r="B5415" t="s">
        <v>6</v>
      </c>
      <c r="E5415">
        <v>2037</v>
      </c>
      <c r="F5415">
        <v>0</v>
      </c>
      <c r="G5415">
        <v>1.9905092339999999</v>
      </c>
      <c r="H5415" s="2" t="str">
        <f t="shared" si="84"/>
        <v>RF_LPG</v>
      </c>
    </row>
    <row r="5416" spans="1:8" x14ac:dyDescent="0.25">
      <c r="A5416" t="s">
        <v>162</v>
      </c>
      <c r="B5416" t="s">
        <v>6</v>
      </c>
      <c r="E5416">
        <v>2038</v>
      </c>
      <c r="F5416">
        <v>0</v>
      </c>
      <c r="G5416">
        <v>2.090034696</v>
      </c>
      <c r="H5416" s="2" t="str">
        <f t="shared" si="84"/>
        <v>RF_LPG</v>
      </c>
    </row>
    <row r="5417" spans="1:8" x14ac:dyDescent="0.25">
      <c r="A5417" t="s">
        <v>162</v>
      </c>
      <c r="B5417" t="s">
        <v>6</v>
      </c>
      <c r="E5417">
        <v>2039</v>
      </c>
      <c r="F5417">
        <v>0</v>
      </c>
      <c r="G5417">
        <v>2.1945364299999999</v>
      </c>
      <c r="H5417" s="2" t="str">
        <f t="shared" si="84"/>
        <v>RF_LPG</v>
      </c>
    </row>
    <row r="5418" spans="1:8" x14ac:dyDescent="0.25">
      <c r="A5418" t="s">
        <v>162</v>
      </c>
      <c r="B5418" t="s">
        <v>6</v>
      </c>
      <c r="E5418">
        <v>2040</v>
      </c>
      <c r="F5418">
        <v>0</v>
      </c>
      <c r="G5418">
        <v>2.3042632520000002</v>
      </c>
      <c r="H5418" s="2" t="str">
        <f t="shared" si="84"/>
        <v>RF_LPG</v>
      </c>
    </row>
    <row r="5419" spans="1:8" x14ac:dyDescent="0.25">
      <c r="A5419" t="s">
        <v>162</v>
      </c>
      <c r="B5419" t="s">
        <v>6</v>
      </c>
      <c r="E5419">
        <v>2041</v>
      </c>
      <c r="F5419">
        <v>0</v>
      </c>
      <c r="G5419">
        <v>2.4194764150000001</v>
      </c>
      <c r="H5419" s="2" t="str">
        <f t="shared" si="84"/>
        <v>RF_LPG</v>
      </c>
    </row>
    <row r="5420" spans="1:8" x14ac:dyDescent="0.25">
      <c r="A5420" t="s">
        <v>163</v>
      </c>
      <c r="B5420" t="s">
        <v>6</v>
      </c>
      <c r="E5420">
        <v>2024</v>
      </c>
      <c r="F5420">
        <v>3.0557553000000001E-2</v>
      </c>
      <c r="G5420">
        <v>3.0557553000000001E-2</v>
      </c>
      <c r="H5420" s="2" t="str">
        <f t="shared" si="84"/>
        <v>RF_MS</v>
      </c>
    </row>
    <row r="5421" spans="1:8" x14ac:dyDescent="0.25">
      <c r="A5421" t="s">
        <v>163</v>
      </c>
      <c r="B5421" t="s">
        <v>6</v>
      </c>
      <c r="E5421">
        <v>2025</v>
      </c>
      <c r="F5421">
        <v>3.1474279749999998</v>
      </c>
      <c r="G5421">
        <v>3.1474279749999998</v>
      </c>
      <c r="H5421" s="2" t="str">
        <f t="shared" si="84"/>
        <v>RF_MS</v>
      </c>
    </row>
    <row r="5422" spans="1:8" x14ac:dyDescent="0.25">
      <c r="A5422" t="s">
        <v>163</v>
      </c>
      <c r="B5422" t="s">
        <v>6</v>
      </c>
      <c r="E5422">
        <v>2026</v>
      </c>
      <c r="F5422">
        <v>3.4148065650000001</v>
      </c>
      <c r="G5422">
        <v>4.2685082059999999</v>
      </c>
      <c r="H5422" s="2" t="str">
        <f t="shared" si="84"/>
        <v>RF_MS</v>
      </c>
    </row>
    <row r="5423" spans="1:8" x14ac:dyDescent="0.25">
      <c r="A5423" t="s">
        <v>163</v>
      </c>
      <c r="B5423" t="s">
        <v>6</v>
      </c>
      <c r="E5423">
        <v>2027</v>
      </c>
      <c r="F5423">
        <v>0</v>
      </c>
      <c r="G5423">
        <v>0.80213577000000003</v>
      </c>
      <c r="H5423" s="2" t="str">
        <f t="shared" si="84"/>
        <v>RF_MS</v>
      </c>
    </row>
    <row r="5424" spans="1:8" x14ac:dyDescent="0.25">
      <c r="A5424" t="s">
        <v>163</v>
      </c>
      <c r="B5424" t="s">
        <v>6</v>
      </c>
      <c r="E5424">
        <v>2028</v>
      </c>
      <c r="F5424">
        <v>0</v>
      </c>
      <c r="G5424">
        <v>4.2816999999999998</v>
      </c>
      <c r="H5424" s="2" t="str">
        <f t="shared" si="84"/>
        <v>RF_MS</v>
      </c>
    </row>
    <row r="5425" spans="1:8" x14ac:dyDescent="0.25">
      <c r="A5425" t="s">
        <v>163</v>
      </c>
      <c r="B5425" t="s">
        <v>6</v>
      </c>
      <c r="E5425">
        <v>2029</v>
      </c>
      <c r="F5425">
        <v>2</v>
      </c>
      <c r="G5425">
        <v>4.4957849999999997</v>
      </c>
      <c r="H5425" s="2" t="str">
        <f t="shared" si="84"/>
        <v>RF_MS</v>
      </c>
    </row>
    <row r="5426" spans="1:8" x14ac:dyDescent="0.25">
      <c r="A5426" t="s">
        <v>163</v>
      </c>
      <c r="B5426" t="s">
        <v>6</v>
      </c>
      <c r="E5426">
        <v>2030</v>
      </c>
      <c r="F5426">
        <v>2</v>
      </c>
      <c r="G5426">
        <v>4.7205742500000003</v>
      </c>
      <c r="H5426" s="2" t="str">
        <f t="shared" si="84"/>
        <v>RF_MS</v>
      </c>
    </row>
    <row r="5427" spans="1:8" x14ac:dyDescent="0.25">
      <c r="A5427" t="s">
        <v>163</v>
      </c>
      <c r="B5427" t="s">
        <v>6</v>
      </c>
      <c r="E5427">
        <v>2031</v>
      </c>
      <c r="F5427">
        <v>3</v>
      </c>
      <c r="G5427">
        <v>4.9566029629999999</v>
      </c>
      <c r="H5427" s="2" t="str">
        <f t="shared" si="84"/>
        <v>RF_MS</v>
      </c>
    </row>
    <row r="5428" spans="1:8" x14ac:dyDescent="0.25">
      <c r="A5428" t="s">
        <v>163</v>
      </c>
      <c r="B5428" t="s">
        <v>6</v>
      </c>
      <c r="E5428">
        <v>2032</v>
      </c>
      <c r="F5428">
        <v>0</v>
      </c>
      <c r="G5428">
        <v>5.2044331110000002</v>
      </c>
      <c r="H5428" s="2" t="str">
        <f t="shared" si="84"/>
        <v>RF_MS</v>
      </c>
    </row>
    <row r="5429" spans="1:8" x14ac:dyDescent="0.25">
      <c r="A5429" t="s">
        <v>163</v>
      </c>
      <c r="B5429" t="s">
        <v>6</v>
      </c>
      <c r="E5429">
        <v>2033</v>
      </c>
      <c r="F5429">
        <v>3</v>
      </c>
      <c r="G5429">
        <v>5.4646547659999998</v>
      </c>
      <c r="H5429" s="2" t="str">
        <f t="shared" si="84"/>
        <v>RF_MS</v>
      </c>
    </row>
    <row r="5430" spans="1:8" x14ac:dyDescent="0.25">
      <c r="A5430" t="s">
        <v>163</v>
      </c>
      <c r="B5430" t="s">
        <v>6</v>
      </c>
      <c r="E5430">
        <v>2034</v>
      </c>
      <c r="F5430">
        <v>0</v>
      </c>
      <c r="G5430">
        <v>5.7378875039999997</v>
      </c>
      <c r="H5430" s="2" t="str">
        <f t="shared" si="84"/>
        <v>RF_MS</v>
      </c>
    </row>
    <row r="5431" spans="1:8" x14ac:dyDescent="0.25">
      <c r="A5431" t="s">
        <v>163</v>
      </c>
      <c r="B5431" t="s">
        <v>6</v>
      </c>
      <c r="E5431">
        <v>2035</v>
      </c>
      <c r="F5431">
        <v>0</v>
      </c>
      <c r="G5431">
        <v>6.0247818799999999</v>
      </c>
      <c r="H5431" s="2" t="str">
        <f t="shared" si="84"/>
        <v>RF_MS</v>
      </c>
    </row>
    <row r="5432" spans="1:8" x14ac:dyDescent="0.25">
      <c r="A5432" t="s">
        <v>163</v>
      </c>
      <c r="B5432" t="s">
        <v>6</v>
      </c>
      <c r="E5432">
        <v>2036</v>
      </c>
      <c r="F5432">
        <v>3</v>
      </c>
      <c r="G5432">
        <v>6.3260209740000004</v>
      </c>
      <c r="H5432" s="2" t="str">
        <f t="shared" si="84"/>
        <v>RF_MS</v>
      </c>
    </row>
    <row r="5433" spans="1:8" x14ac:dyDescent="0.25">
      <c r="A5433" t="s">
        <v>163</v>
      </c>
      <c r="B5433" t="s">
        <v>6</v>
      </c>
      <c r="E5433">
        <v>2037</v>
      </c>
      <c r="F5433">
        <v>0</v>
      </c>
      <c r="G5433">
        <v>6.6423220220000001</v>
      </c>
      <c r="H5433" s="2" t="str">
        <f t="shared" si="84"/>
        <v>RF_MS</v>
      </c>
    </row>
    <row r="5434" spans="1:8" x14ac:dyDescent="0.25">
      <c r="A5434" t="s">
        <v>163</v>
      </c>
      <c r="B5434" t="s">
        <v>6</v>
      </c>
      <c r="E5434">
        <v>2038</v>
      </c>
      <c r="F5434">
        <v>0</v>
      </c>
      <c r="G5434">
        <v>6.9744381229999997</v>
      </c>
      <c r="H5434" s="2" t="str">
        <f t="shared" si="84"/>
        <v>RF_MS</v>
      </c>
    </row>
    <row r="5435" spans="1:8" x14ac:dyDescent="0.25">
      <c r="A5435" t="s">
        <v>163</v>
      </c>
      <c r="B5435" t="s">
        <v>6</v>
      </c>
      <c r="E5435">
        <v>2039</v>
      </c>
      <c r="F5435">
        <v>0</v>
      </c>
      <c r="G5435">
        <v>7.3231600300000004</v>
      </c>
      <c r="H5435" s="2" t="str">
        <f t="shared" si="84"/>
        <v>RF_MS</v>
      </c>
    </row>
    <row r="5436" spans="1:8" x14ac:dyDescent="0.25">
      <c r="A5436" t="s">
        <v>163</v>
      </c>
      <c r="B5436" t="s">
        <v>6</v>
      </c>
      <c r="E5436">
        <v>2040</v>
      </c>
      <c r="F5436">
        <v>0</v>
      </c>
      <c r="G5436">
        <v>7.689318031</v>
      </c>
      <c r="H5436" s="2" t="str">
        <f t="shared" si="84"/>
        <v>RF_MS</v>
      </c>
    </row>
    <row r="5437" spans="1:8" x14ac:dyDescent="0.25">
      <c r="A5437" t="s">
        <v>163</v>
      </c>
      <c r="B5437" t="s">
        <v>6</v>
      </c>
      <c r="E5437">
        <v>2041</v>
      </c>
      <c r="F5437">
        <v>0</v>
      </c>
      <c r="G5437">
        <v>8.0737839329999996</v>
      </c>
      <c r="H5437" s="2" t="str">
        <f t="shared" si="84"/>
        <v>RF_MS</v>
      </c>
    </row>
    <row r="5438" spans="1:8" x14ac:dyDescent="0.25">
      <c r="A5438" t="s">
        <v>160</v>
      </c>
      <c r="B5438" t="s">
        <v>6</v>
      </c>
      <c r="E5438">
        <v>2024</v>
      </c>
      <c r="F5438">
        <v>9.7689830000000002E-3</v>
      </c>
      <c r="G5438">
        <v>9.7689830000000002E-3</v>
      </c>
      <c r="H5438" s="2" t="str">
        <f t="shared" si="84"/>
        <v>RF_ATF</v>
      </c>
    </row>
    <row r="5439" spans="1:8" x14ac:dyDescent="0.25">
      <c r="A5439" t="s">
        <v>160</v>
      </c>
      <c r="B5439" t="s">
        <v>6</v>
      </c>
      <c r="E5439">
        <v>2025</v>
      </c>
      <c r="F5439">
        <v>1.006205236</v>
      </c>
      <c r="G5439">
        <v>1.006205236</v>
      </c>
      <c r="H5439" s="2" t="str">
        <f t="shared" si="84"/>
        <v>RF_ATF</v>
      </c>
    </row>
    <row r="5440" spans="1:8" x14ac:dyDescent="0.25">
      <c r="A5440" t="s">
        <v>160</v>
      </c>
      <c r="B5440" t="s">
        <v>6</v>
      </c>
      <c r="E5440">
        <v>2026</v>
      </c>
      <c r="F5440">
        <v>1.0916838360000001</v>
      </c>
      <c r="G5440">
        <v>1.364604795</v>
      </c>
      <c r="H5440" s="2" t="str">
        <f t="shared" si="84"/>
        <v>RF_ATF</v>
      </c>
    </row>
    <row r="5441" spans="1:8" x14ac:dyDescent="0.25">
      <c r="A5441" t="s">
        <v>160</v>
      </c>
      <c r="B5441" t="s">
        <v>6</v>
      </c>
      <c r="E5441">
        <v>2027</v>
      </c>
      <c r="F5441">
        <v>0</v>
      </c>
      <c r="G5441">
        <v>0.25643579999999999</v>
      </c>
      <c r="H5441" s="2" t="str">
        <f t="shared" si="84"/>
        <v>RF_ATF</v>
      </c>
    </row>
    <row r="5442" spans="1:8" x14ac:dyDescent="0.25">
      <c r="A5442" t="s">
        <v>160</v>
      </c>
      <c r="B5442" t="s">
        <v>6</v>
      </c>
      <c r="E5442">
        <v>2028</v>
      </c>
      <c r="F5442">
        <v>0</v>
      </c>
      <c r="G5442">
        <v>1.5039</v>
      </c>
      <c r="H5442" s="2" t="str">
        <f t="shared" si="84"/>
        <v>RF_ATF</v>
      </c>
    </row>
    <row r="5443" spans="1:8" x14ac:dyDescent="0.25">
      <c r="A5443" t="s">
        <v>160</v>
      </c>
      <c r="B5443" t="s">
        <v>6</v>
      </c>
      <c r="E5443">
        <v>2029</v>
      </c>
      <c r="F5443">
        <v>0</v>
      </c>
      <c r="G5443">
        <v>1.5790949999999999</v>
      </c>
      <c r="H5443" s="2" t="str">
        <f t="shared" ref="H5443:H5506" si="85">_xlfn.CONCAT(A5443,C5443)</f>
        <v>RF_ATF</v>
      </c>
    </row>
    <row r="5444" spans="1:8" x14ac:dyDescent="0.25">
      <c r="A5444" t="s">
        <v>160</v>
      </c>
      <c r="B5444" t="s">
        <v>6</v>
      </c>
      <c r="E5444">
        <v>2030</v>
      </c>
      <c r="F5444">
        <v>0</v>
      </c>
      <c r="G5444">
        <v>1.65804975</v>
      </c>
      <c r="H5444" s="2" t="str">
        <f t="shared" si="85"/>
        <v>RF_ATF</v>
      </c>
    </row>
    <row r="5445" spans="1:8" x14ac:dyDescent="0.25">
      <c r="A5445" t="s">
        <v>160</v>
      </c>
      <c r="B5445" t="s">
        <v>6</v>
      </c>
      <c r="E5445">
        <v>2031</v>
      </c>
      <c r="F5445">
        <v>1</v>
      </c>
      <c r="G5445">
        <v>1.740952238</v>
      </c>
      <c r="H5445" s="2" t="str">
        <f t="shared" si="85"/>
        <v>RF_ATF</v>
      </c>
    </row>
    <row r="5446" spans="1:8" x14ac:dyDescent="0.25">
      <c r="A5446" t="s">
        <v>160</v>
      </c>
      <c r="B5446" t="s">
        <v>6</v>
      </c>
      <c r="E5446">
        <v>2032</v>
      </c>
      <c r="F5446">
        <v>0</v>
      </c>
      <c r="G5446">
        <v>1.827999849</v>
      </c>
      <c r="H5446" s="2" t="str">
        <f t="shared" si="85"/>
        <v>RF_ATF</v>
      </c>
    </row>
    <row r="5447" spans="1:8" x14ac:dyDescent="0.25">
      <c r="A5447" t="s">
        <v>160</v>
      </c>
      <c r="B5447" t="s">
        <v>6</v>
      </c>
      <c r="E5447">
        <v>2033</v>
      </c>
      <c r="F5447">
        <v>1</v>
      </c>
      <c r="G5447">
        <v>1.919399842</v>
      </c>
      <c r="H5447" s="2" t="str">
        <f t="shared" si="85"/>
        <v>RF_ATF</v>
      </c>
    </row>
    <row r="5448" spans="1:8" x14ac:dyDescent="0.25">
      <c r="A5448" t="s">
        <v>160</v>
      </c>
      <c r="B5448" t="s">
        <v>6</v>
      </c>
      <c r="E5448">
        <v>2034</v>
      </c>
      <c r="F5448">
        <v>0</v>
      </c>
      <c r="G5448">
        <v>2.0153698339999999</v>
      </c>
      <c r="H5448" s="2" t="str">
        <f t="shared" si="85"/>
        <v>RF_ATF</v>
      </c>
    </row>
    <row r="5449" spans="1:8" x14ac:dyDescent="0.25">
      <c r="A5449" t="s">
        <v>160</v>
      </c>
      <c r="B5449" t="s">
        <v>6</v>
      </c>
      <c r="E5449">
        <v>2035</v>
      </c>
      <c r="F5449">
        <v>0</v>
      </c>
      <c r="G5449">
        <v>2.1161383260000002</v>
      </c>
      <c r="H5449" s="2" t="str">
        <f t="shared" si="85"/>
        <v>RF_ATF</v>
      </c>
    </row>
    <row r="5450" spans="1:8" x14ac:dyDescent="0.25">
      <c r="A5450" t="s">
        <v>160</v>
      </c>
      <c r="B5450" t="s">
        <v>6</v>
      </c>
      <c r="E5450">
        <v>2036</v>
      </c>
      <c r="F5450">
        <v>1</v>
      </c>
      <c r="G5450">
        <v>2.2219452419999999</v>
      </c>
      <c r="H5450" s="2" t="str">
        <f t="shared" si="85"/>
        <v>RF_ATF</v>
      </c>
    </row>
    <row r="5451" spans="1:8" x14ac:dyDescent="0.25">
      <c r="A5451" t="s">
        <v>160</v>
      </c>
      <c r="B5451" t="s">
        <v>6</v>
      </c>
      <c r="E5451">
        <v>2037</v>
      </c>
      <c r="F5451">
        <v>0</v>
      </c>
      <c r="G5451">
        <v>2.3330425039999998</v>
      </c>
      <c r="H5451" s="2" t="str">
        <f t="shared" si="85"/>
        <v>RF_ATF</v>
      </c>
    </row>
    <row r="5452" spans="1:8" x14ac:dyDescent="0.25">
      <c r="A5452" t="s">
        <v>160</v>
      </c>
      <c r="B5452" t="s">
        <v>6</v>
      </c>
      <c r="E5452">
        <v>2038</v>
      </c>
      <c r="F5452">
        <v>0</v>
      </c>
      <c r="G5452">
        <v>2.4496946290000001</v>
      </c>
      <c r="H5452" s="2" t="str">
        <f t="shared" si="85"/>
        <v>RF_ATF</v>
      </c>
    </row>
    <row r="5453" spans="1:8" x14ac:dyDescent="0.25">
      <c r="A5453" t="s">
        <v>160</v>
      </c>
      <c r="B5453" t="s">
        <v>6</v>
      </c>
      <c r="E5453">
        <v>2039</v>
      </c>
      <c r="F5453">
        <v>0</v>
      </c>
      <c r="G5453">
        <v>2.5721793609999999</v>
      </c>
      <c r="H5453" s="2" t="str">
        <f t="shared" si="85"/>
        <v>RF_ATF</v>
      </c>
    </row>
    <row r="5454" spans="1:8" x14ac:dyDescent="0.25">
      <c r="A5454" t="s">
        <v>160</v>
      </c>
      <c r="B5454" t="s">
        <v>6</v>
      </c>
      <c r="E5454">
        <v>2040</v>
      </c>
      <c r="F5454">
        <v>0</v>
      </c>
      <c r="G5454">
        <v>2.7007883289999999</v>
      </c>
      <c r="H5454" s="2" t="str">
        <f t="shared" si="85"/>
        <v>RF_ATF</v>
      </c>
    </row>
    <row r="5455" spans="1:8" x14ac:dyDescent="0.25">
      <c r="A5455" t="s">
        <v>160</v>
      </c>
      <c r="B5455" t="s">
        <v>6</v>
      </c>
      <c r="E5455">
        <v>2041</v>
      </c>
      <c r="F5455">
        <v>0</v>
      </c>
      <c r="G5455">
        <v>2.835827745</v>
      </c>
      <c r="H5455" s="2" t="str">
        <f t="shared" si="85"/>
        <v>RF_ATF</v>
      </c>
    </row>
    <row r="5456" spans="1:8" x14ac:dyDescent="0.25">
      <c r="A5456" t="s">
        <v>161</v>
      </c>
      <c r="B5456" t="s">
        <v>6</v>
      </c>
      <c r="E5456">
        <v>2024</v>
      </c>
      <c r="F5456">
        <v>8.4909668999999993E-2</v>
      </c>
      <c r="G5456">
        <v>8.4909668999999993E-2</v>
      </c>
      <c r="H5456" s="2" t="str">
        <f t="shared" si="85"/>
        <v>RF_HSD</v>
      </c>
    </row>
    <row r="5457" spans="1:8" x14ac:dyDescent="0.25">
      <c r="A5457" t="s">
        <v>161</v>
      </c>
      <c r="B5457" t="s">
        <v>6</v>
      </c>
      <c r="E5457">
        <v>2025</v>
      </c>
      <c r="F5457">
        <v>8.7456958960000009</v>
      </c>
      <c r="G5457">
        <v>8.7456958960000009</v>
      </c>
      <c r="H5457" s="2" t="str">
        <f t="shared" si="85"/>
        <v>RF_HSD</v>
      </c>
    </row>
    <row r="5458" spans="1:8" x14ac:dyDescent="0.25">
      <c r="A5458" t="s">
        <v>161</v>
      </c>
      <c r="B5458" t="s">
        <v>6</v>
      </c>
      <c r="E5458">
        <v>2026</v>
      </c>
      <c r="F5458">
        <v>9.488655498</v>
      </c>
      <c r="G5458">
        <v>11.86081937</v>
      </c>
      <c r="H5458" s="2" t="str">
        <f t="shared" si="85"/>
        <v>RF_HSD</v>
      </c>
    </row>
    <row r="5459" spans="1:8" x14ac:dyDescent="0.25">
      <c r="A5459" t="s">
        <v>161</v>
      </c>
      <c r="B5459" t="s">
        <v>6</v>
      </c>
      <c r="E5459">
        <v>2027</v>
      </c>
      <c r="F5459">
        <v>1</v>
      </c>
      <c r="G5459">
        <v>2.2288788080000002</v>
      </c>
      <c r="H5459" s="2" t="str">
        <f t="shared" si="85"/>
        <v>RF_HSD</v>
      </c>
    </row>
    <row r="5460" spans="1:8" x14ac:dyDescent="0.25">
      <c r="A5460" t="s">
        <v>161</v>
      </c>
      <c r="B5460" t="s">
        <v>6</v>
      </c>
      <c r="E5460">
        <v>2028</v>
      </c>
      <c r="F5460">
        <v>0</v>
      </c>
      <c r="G5460">
        <v>11.377599999999999</v>
      </c>
      <c r="H5460" s="2" t="str">
        <f t="shared" si="85"/>
        <v>RF_HSD</v>
      </c>
    </row>
    <row r="5461" spans="1:8" x14ac:dyDescent="0.25">
      <c r="A5461" t="s">
        <v>161</v>
      </c>
      <c r="B5461" t="s">
        <v>6</v>
      </c>
      <c r="E5461">
        <v>2029</v>
      </c>
      <c r="F5461">
        <v>4</v>
      </c>
      <c r="G5461">
        <v>11.946479999999999</v>
      </c>
      <c r="H5461" s="2" t="str">
        <f t="shared" si="85"/>
        <v>RF_HSD</v>
      </c>
    </row>
    <row r="5462" spans="1:8" x14ac:dyDescent="0.25">
      <c r="A5462" t="s">
        <v>161</v>
      </c>
      <c r="B5462" t="s">
        <v>6</v>
      </c>
      <c r="E5462">
        <v>2030</v>
      </c>
      <c r="F5462">
        <v>4</v>
      </c>
      <c r="G5462">
        <v>12.543804</v>
      </c>
      <c r="H5462" s="2" t="str">
        <f t="shared" si="85"/>
        <v>RF_HSD</v>
      </c>
    </row>
    <row r="5463" spans="1:8" x14ac:dyDescent="0.25">
      <c r="A5463" t="s">
        <v>161</v>
      </c>
      <c r="B5463" t="s">
        <v>6</v>
      </c>
      <c r="E5463">
        <v>2031</v>
      </c>
      <c r="F5463">
        <v>8</v>
      </c>
      <c r="G5463">
        <v>13.170994200000001</v>
      </c>
      <c r="H5463" s="2" t="str">
        <f t="shared" si="85"/>
        <v>RF_HSD</v>
      </c>
    </row>
    <row r="5464" spans="1:8" x14ac:dyDescent="0.25">
      <c r="A5464" t="s">
        <v>161</v>
      </c>
      <c r="B5464" t="s">
        <v>6</v>
      </c>
      <c r="E5464">
        <v>2032</v>
      </c>
      <c r="F5464">
        <v>0</v>
      </c>
      <c r="G5464">
        <v>13.82954391</v>
      </c>
      <c r="H5464" s="2" t="str">
        <f t="shared" si="85"/>
        <v>RF_HSD</v>
      </c>
    </row>
    <row r="5465" spans="1:8" x14ac:dyDescent="0.25">
      <c r="A5465" t="s">
        <v>161</v>
      </c>
      <c r="B5465" t="s">
        <v>6</v>
      </c>
      <c r="E5465">
        <v>2033</v>
      </c>
      <c r="F5465">
        <v>8</v>
      </c>
      <c r="G5465">
        <v>14.52102111</v>
      </c>
      <c r="H5465" s="2" t="str">
        <f t="shared" si="85"/>
        <v>RF_HSD</v>
      </c>
    </row>
    <row r="5466" spans="1:8" x14ac:dyDescent="0.25">
      <c r="A5466" t="s">
        <v>161</v>
      </c>
      <c r="B5466" t="s">
        <v>6</v>
      </c>
      <c r="E5466">
        <v>2034</v>
      </c>
      <c r="F5466">
        <v>0</v>
      </c>
      <c r="G5466">
        <v>15.24707216</v>
      </c>
      <c r="H5466" s="2" t="str">
        <f t="shared" si="85"/>
        <v>RF_HSD</v>
      </c>
    </row>
    <row r="5467" spans="1:8" x14ac:dyDescent="0.25">
      <c r="A5467" t="s">
        <v>161</v>
      </c>
      <c r="B5467" t="s">
        <v>6</v>
      </c>
      <c r="E5467">
        <v>2035</v>
      </c>
      <c r="F5467">
        <v>0</v>
      </c>
      <c r="G5467">
        <v>16.00942577</v>
      </c>
      <c r="H5467" s="2" t="str">
        <f t="shared" si="85"/>
        <v>RF_HSD</v>
      </c>
    </row>
    <row r="5468" spans="1:8" x14ac:dyDescent="0.25">
      <c r="A5468" t="s">
        <v>161</v>
      </c>
      <c r="B5468" t="s">
        <v>6</v>
      </c>
      <c r="E5468">
        <v>2036</v>
      </c>
      <c r="F5468">
        <v>8</v>
      </c>
      <c r="G5468">
        <v>16.809897060000001</v>
      </c>
      <c r="H5468" s="2" t="str">
        <f t="shared" si="85"/>
        <v>RF_HSD</v>
      </c>
    </row>
    <row r="5469" spans="1:8" x14ac:dyDescent="0.25">
      <c r="A5469" t="s">
        <v>161</v>
      </c>
      <c r="B5469" t="s">
        <v>6</v>
      </c>
      <c r="E5469">
        <v>2037</v>
      </c>
      <c r="F5469">
        <v>0</v>
      </c>
      <c r="G5469">
        <v>17.65039191</v>
      </c>
      <c r="H5469" s="2" t="str">
        <f t="shared" si="85"/>
        <v>RF_HSD</v>
      </c>
    </row>
    <row r="5470" spans="1:8" x14ac:dyDescent="0.25">
      <c r="A5470" t="s">
        <v>161</v>
      </c>
      <c r="B5470" t="s">
        <v>6</v>
      </c>
      <c r="E5470">
        <v>2038</v>
      </c>
      <c r="F5470">
        <v>0</v>
      </c>
      <c r="G5470">
        <v>18.532911510000002</v>
      </c>
      <c r="H5470" s="2" t="str">
        <f t="shared" si="85"/>
        <v>RF_HSD</v>
      </c>
    </row>
    <row r="5471" spans="1:8" x14ac:dyDescent="0.25">
      <c r="A5471" t="s">
        <v>161</v>
      </c>
      <c r="B5471" t="s">
        <v>6</v>
      </c>
      <c r="E5471">
        <v>2039</v>
      </c>
      <c r="F5471">
        <v>0</v>
      </c>
      <c r="G5471">
        <v>19.45955708</v>
      </c>
      <c r="H5471" s="2" t="str">
        <f t="shared" si="85"/>
        <v>RF_HSD</v>
      </c>
    </row>
    <row r="5472" spans="1:8" x14ac:dyDescent="0.25">
      <c r="A5472" t="s">
        <v>161</v>
      </c>
      <c r="B5472" t="s">
        <v>6</v>
      </c>
      <c r="E5472">
        <v>2040</v>
      </c>
      <c r="F5472">
        <v>0</v>
      </c>
      <c r="G5472">
        <v>20.432534929999999</v>
      </c>
      <c r="H5472" s="2" t="str">
        <f t="shared" si="85"/>
        <v>RF_HSD</v>
      </c>
    </row>
    <row r="5473" spans="1:8" x14ac:dyDescent="0.25">
      <c r="A5473" t="s">
        <v>161</v>
      </c>
      <c r="B5473" t="s">
        <v>6</v>
      </c>
      <c r="E5473">
        <v>2041</v>
      </c>
      <c r="F5473">
        <v>0</v>
      </c>
      <c r="G5473">
        <v>21.454161679999999</v>
      </c>
      <c r="H5473" s="2" t="str">
        <f t="shared" si="85"/>
        <v>RF_HSD</v>
      </c>
    </row>
    <row r="5474" spans="1:8" x14ac:dyDescent="0.25">
      <c r="A5474" t="s">
        <v>165</v>
      </c>
      <c r="B5474" t="s">
        <v>6</v>
      </c>
      <c r="E5474">
        <v>2024</v>
      </c>
      <c r="F5474">
        <v>1.1516389E-2</v>
      </c>
      <c r="G5474">
        <v>1.1516389E-2</v>
      </c>
      <c r="H5474" s="2" t="str">
        <f t="shared" si="85"/>
        <v>RF_PETCOKE</v>
      </c>
    </row>
    <row r="5475" spans="1:8" x14ac:dyDescent="0.25">
      <c r="A5475" t="s">
        <v>165</v>
      </c>
      <c r="B5475" t="s">
        <v>6</v>
      </c>
      <c r="E5475">
        <v>2025</v>
      </c>
      <c r="F5475">
        <v>1.186188072</v>
      </c>
      <c r="G5475">
        <v>1.186188072</v>
      </c>
      <c r="H5475" s="2" t="str">
        <f t="shared" si="85"/>
        <v>RF_PETCOKE</v>
      </c>
    </row>
    <row r="5476" spans="1:8" x14ac:dyDescent="0.25">
      <c r="A5476" t="s">
        <v>165</v>
      </c>
      <c r="B5476" t="s">
        <v>6</v>
      </c>
      <c r="E5476">
        <v>2026</v>
      </c>
      <c r="F5476">
        <v>1.2869564760000001</v>
      </c>
      <c r="G5476">
        <v>1.608695596</v>
      </c>
      <c r="H5476" s="2" t="str">
        <f t="shared" si="85"/>
        <v>RF_PETCOKE</v>
      </c>
    </row>
    <row r="5477" spans="1:8" x14ac:dyDescent="0.25">
      <c r="A5477" t="s">
        <v>165</v>
      </c>
      <c r="B5477" t="s">
        <v>6</v>
      </c>
      <c r="E5477">
        <v>2027</v>
      </c>
      <c r="F5477">
        <v>0</v>
      </c>
      <c r="G5477">
        <v>0.30230521300000002</v>
      </c>
      <c r="H5477" s="2" t="str">
        <f t="shared" si="85"/>
        <v>RF_PETCOKE</v>
      </c>
    </row>
    <row r="5478" spans="1:8" x14ac:dyDescent="0.25">
      <c r="A5478" t="s">
        <v>165</v>
      </c>
      <c r="B5478" t="s">
        <v>6</v>
      </c>
      <c r="E5478">
        <v>2028</v>
      </c>
      <c r="F5478">
        <v>0</v>
      </c>
      <c r="G5478">
        <v>1.5389999999999999</v>
      </c>
      <c r="H5478" s="2" t="str">
        <f t="shared" si="85"/>
        <v>RF_PETCOKE</v>
      </c>
    </row>
    <row r="5479" spans="1:8" x14ac:dyDescent="0.25">
      <c r="A5479" t="s">
        <v>165</v>
      </c>
      <c r="B5479" t="s">
        <v>6</v>
      </c>
      <c r="E5479">
        <v>2029</v>
      </c>
      <c r="F5479">
        <v>1</v>
      </c>
      <c r="G5479">
        <v>1.61595</v>
      </c>
      <c r="H5479" s="2" t="str">
        <f t="shared" si="85"/>
        <v>RF_PETCOKE</v>
      </c>
    </row>
    <row r="5480" spans="1:8" x14ac:dyDescent="0.25">
      <c r="A5480" t="s">
        <v>165</v>
      </c>
      <c r="B5480" t="s">
        <v>6</v>
      </c>
      <c r="E5480">
        <v>2030</v>
      </c>
      <c r="F5480">
        <v>1</v>
      </c>
      <c r="G5480">
        <v>1.6967475000000001</v>
      </c>
      <c r="H5480" s="2" t="str">
        <f t="shared" si="85"/>
        <v>RF_PETCOKE</v>
      </c>
    </row>
    <row r="5481" spans="1:8" x14ac:dyDescent="0.25">
      <c r="A5481" t="s">
        <v>165</v>
      </c>
      <c r="B5481" t="s">
        <v>6</v>
      </c>
      <c r="E5481">
        <v>2031</v>
      </c>
      <c r="F5481">
        <v>1</v>
      </c>
      <c r="G5481">
        <v>1.7815848750000001</v>
      </c>
      <c r="H5481" s="2" t="str">
        <f t="shared" si="85"/>
        <v>RF_PETCOKE</v>
      </c>
    </row>
    <row r="5482" spans="1:8" x14ac:dyDescent="0.25">
      <c r="A5482" t="s">
        <v>165</v>
      </c>
      <c r="B5482" t="s">
        <v>6</v>
      </c>
      <c r="E5482">
        <v>2032</v>
      </c>
      <c r="F5482">
        <v>0</v>
      </c>
      <c r="G5482">
        <v>1.870664119</v>
      </c>
      <c r="H5482" s="2" t="str">
        <f t="shared" si="85"/>
        <v>RF_PETCOKE</v>
      </c>
    </row>
    <row r="5483" spans="1:8" x14ac:dyDescent="0.25">
      <c r="A5483" t="s">
        <v>165</v>
      </c>
      <c r="B5483" t="s">
        <v>6</v>
      </c>
      <c r="E5483">
        <v>2033</v>
      </c>
      <c r="F5483">
        <v>1</v>
      </c>
      <c r="G5483">
        <v>1.964197325</v>
      </c>
      <c r="H5483" s="2" t="str">
        <f t="shared" si="85"/>
        <v>RF_PETCOKE</v>
      </c>
    </row>
    <row r="5484" spans="1:8" x14ac:dyDescent="0.25">
      <c r="A5484" t="s">
        <v>165</v>
      </c>
      <c r="B5484" t="s">
        <v>6</v>
      </c>
      <c r="E5484">
        <v>2034</v>
      </c>
      <c r="F5484">
        <v>0</v>
      </c>
      <c r="G5484">
        <v>2.0624071910000001</v>
      </c>
      <c r="H5484" s="2" t="str">
        <f t="shared" si="85"/>
        <v>RF_PETCOKE</v>
      </c>
    </row>
    <row r="5485" spans="1:8" x14ac:dyDescent="0.25">
      <c r="A5485" t="s">
        <v>165</v>
      </c>
      <c r="B5485" t="s">
        <v>6</v>
      </c>
      <c r="E5485">
        <v>2035</v>
      </c>
      <c r="F5485">
        <v>0</v>
      </c>
      <c r="G5485">
        <v>2.1655275500000002</v>
      </c>
      <c r="H5485" s="2" t="str">
        <f t="shared" si="85"/>
        <v>RF_PETCOKE</v>
      </c>
    </row>
    <row r="5486" spans="1:8" x14ac:dyDescent="0.25">
      <c r="A5486" t="s">
        <v>165</v>
      </c>
      <c r="B5486" t="s">
        <v>6</v>
      </c>
      <c r="E5486">
        <v>2036</v>
      </c>
      <c r="F5486">
        <v>1</v>
      </c>
      <c r="G5486">
        <v>2.273803928</v>
      </c>
      <c r="H5486" s="2" t="str">
        <f t="shared" si="85"/>
        <v>RF_PETCOKE</v>
      </c>
    </row>
    <row r="5487" spans="1:8" x14ac:dyDescent="0.25">
      <c r="A5487" t="s">
        <v>165</v>
      </c>
      <c r="B5487" t="s">
        <v>6</v>
      </c>
      <c r="E5487">
        <v>2037</v>
      </c>
      <c r="F5487">
        <v>0</v>
      </c>
      <c r="G5487">
        <v>2.3874941239999998</v>
      </c>
      <c r="H5487" s="2" t="str">
        <f t="shared" si="85"/>
        <v>RF_PETCOKE</v>
      </c>
    </row>
    <row r="5488" spans="1:8" x14ac:dyDescent="0.25">
      <c r="A5488" t="s">
        <v>165</v>
      </c>
      <c r="B5488" t="s">
        <v>6</v>
      </c>
      <c r="E5488">
        <v>2038</v>
      </c>
      <c r="F5488">
        <v>0</v>
      </c>
      <c r="G5488">
        <v>2.5068688309999998</v>
      </c>
      <c r="H5488" s="2" t="str">
        <f t="shared" si="85"/>
        <v>RF_PETCOKE</v>
      </c>
    </row>
    <row r="5489" spans="1:8" x14ac:dyDescent="0.25">
      <c r="A5489" t="s">
        <v>165</v>
      </c>
      <c r="B5489" t="s">
        <v>6</v>
      </c>
      <c r="E5489">
        <v>2039</v>
      </c>
      <c r="F5489">
        <v>0</v>
      </c>
      <c r="G5489">
        <v>2.6322122719999999</v>
      </c>
      <c r="H5489" s="2" t="str">
        <f t="shared" si="85"/>
        <v>RF_PETCOKE</v>
      </c>
    </row>
    <row r="5490" spans="1:8" x14ac:dyDescent="0.25">
      <c r="A5490" t="s">
        <v>165</v>
      </c>
      <c r="B5490" t="s">
        <v>6</v>
      </c>
      <c r="E5490">
        <v>2040</v>
      </c>
      <c r="F5490">
        <v>0</v>
      </c>
      <c r="G5490">
        <v>2.7638228859999998</v>
      </c>
      <c r="H5490" s="2" t="str">
        <f t="shared" si="85"/>
        <v>RF_PETCOKE</v>
      </c>
    </row>
    <row r="5491" spans="1:8" x14ac:dyDescent="0.25">
      <c r="A5491" t="s">
        <v>165</v>
      </c>
      <c r="B5491" t="s">
        <v>6</v>
      </c>
      <c r="E5491">
        <v>2041</v>
      </c>
      <c r="F5491">
        <v>0</v>
      </c>
      <c r="G5491">
        <v>2.9020140300000001</v>
      </c>
      <c r="H5491" s="2" t="str">
        <f t="shared" si="85"/>
        <v>RF_PETCOKE</v>
      </c>
    </row>
    <row r="5492" spans="1:8" x14ac:dyDescent="0.25">
      <c r="A5492" t="s">
        <v>164</v>
      </c>
      <c r="B5492" t="s">
        <v>6</v>
      </c>
      <c r="E5492">
        <v>2024</v>
      </c>
      <c r="F5492">
        <v>9.5341869999999995E-3</v>
      </c>
      <c r="G5492">
        <v>9.5341869999999995E-3</v>
      </c>
      <c r="H5492" s="2" t="str">
        <f t="shared" si="85"/>
        <v>RF_OTHERPP</v>
      </c>
    </row>
    <row r="5493" spans="1:8" x14ac:dyDescent="0.25">
      <c r="A5493" t="s">
        <v>164</v>
      </c>
      <c r="B5493" t="s">
        <v>6</v>
      </c>
      <c r="E5493">
        <v>2025</v>
      </c>
      <c r="F5493">
        <v>0.98202120999999998</v>
      </c>
      <c r="G5493">
        <v>0.98202120999999998</v>
      </c>
      <c r="H5493" s="2" t="str">
        <f t="shared" si="85"/>
        <v>RF_OTHERPP</v>
      </c>
    </row>
    <row r="5494" spans="1:8" x14ac:dyDescent="0.25">
      <c r="A5494" t="s">
        <v>164</v>
      </c>
      <c r="B5494" t="s">
        <v>6</v>
      </c>
      <c r="E5494">
        <v>2026</v>
      </c>
      <c r="F5494">
        <v>1.0654453420000001</v>
      </c>
      <c r="G5494">
        <v>1.331806678</v>
      </c>
      <c r="H5494" s="2" t="str">
        <f t="shared" si="85"/>
        <v>RF_OTHERPP</v>
      </c>
    </row>
    <row r="5495" spans="1:8" x14ac:dyDescent="0.25">
      <c r="A5495" t="s">
        <v>164</v>
      </c>
      <c r="B5495" t="s">
        <v>6</v>
      </c>
      <c r="E5495">
        <v>2027</v>
      </c>
      <c r="F5495">
        <v>0</v>
      </c>
      <c r="G5495">
        <v>0.25027239600000001</v>
      </c>
      <c r="H5495" s="2" t="str">
        <f t="shared" si="85"/>
        <v>RF_OTHERPP</v>
      </c>
    </row>
    <row r="5496" spans="1:8" x14ac:dyDescent="0.25">
      <c r="A5496" t="s">
        <v>164</v>
      </c>
      <c r="B5496" t="s">
        <v>6</v>
      </c>
      <c r="E5496">
        <v>2028</v>
      </c>
      <c r="F5496">
        <v>0</v>
      </c>
      <c r="G5496">
        <v>1.1850000000000001</v>
      </c>
      <c r="H5496" s="2" t="str">
        <f t="shared" si="85"/>
        <v>RF_OTHERPP</v>
      </c>
    </row>
    <row r="5497" spans="1:8" x14ac:dyDescent="0.25">
      <c r="A5497" t="s">
        <v>164</v>
      </c>
      <c r="B5497" t="s">
        <v>6</v>
      </c>
      <c r="E5497">
        <v>2029</v>
      </c>
      <c r="F5497">
        <v>0</v>
      </c>
      <c r="G5497">
        <v>1.2442500000000001</v>
      </c>
      <c r="H5497" s="2" t="str">
        <f t="shared" si="85"/>
        <v>RF_OTHERPP</v>
      </c>
    </row>
    <row r="5498" spans="1:8" x14ac:dyDescent="0.25">
      <c r="A5498" t="s">
        <v>164</v>
      </c>
      <c r="B5498" t="s">
        <v>6</v>
      </c>
      <c r="E5498">
        <v>2030</v>
      </c>
      <c r="F5498">
        <v>0</v>
      </c>
      <c r="G5498">
        <v>1.3064625000000001</v>
      </c>
      <c r="H5498" s="2" t="str">
        <f t="shared" si="85"/>
        <v>RF_OTHERPP</v>
      </c>
    </row>
    <row r="5499" spans="1:8" x14ac:dyDescent="0.25">
      <c r="A5499" t="s">
        <v>164</v>
      </c>
      <c r="B5499" t="s">
        <v>6</v>
      </c>
      <c r="E5499">
        <v>2031</v>
      </c>
      <c r="F5499">
        <v>1</v>
      </c>
      <c r="G5499">
        <v>1.371785625</v>
      </c>
      <c r="H5499" s="2" t="str">
        <f t="shared" si="85"/>
        <v>RF_OTHERPP</v>
      </c>
    </row>
    <row r="5500" spans="1:8" x14ac:dyDescent="0.25">
      <c r="A5500" t="s">
        <v>164</v>
      </c>
      <c r="B5500" t="s">
        <v>6</v>
      </c>
      <c r="E5500">
        <v>2032</v>
      </c>
      <c r="F5500">
        <v>0</v>
      </c>
      <c r="G5500">
        <v>1.440374906</v>
      </c>
      <c r="H5500" s="2" t="str">
        <f t="shared" si="85"/>
        <v>RF_OTHERPP</v>
      </c>
    </row>
    <row r="5501" spans="1:8" x14ac:dyDescent="0.25">
      <c r="A5501" t="s">
        <v>164</v>
      </c>
      <c r="B5501" t="s">
        <v>6</v>
      </c>
      <c r="E5501">
        <v>2033</v>
      </c>
      <c r="F5501">
        <v>1</v>
      </c>
      <c r="G5501">
        <v>1.5123936520000001</v>
      </c>
      <c r="H5501" s="2" t="str">
        <f t="shared" si="85"/>
        <v>RF_OTHERPP</v>
      </c>
    </row>
    <row r="5502" spans="1:8" x14ac:dyDescent="0.25">
      <c r="A5502" t="s">
        <v>164</v>
      </c>
      <c r="B5502" t="s">
        <v>6</v>
      </c>
      <c r="E5502">
        <v>2034</v>
      </c>
      <c r="F5502">
        <v>0</v>
      </c>
      <c r="G5502">
        <v>1.588013334</v>
      </c>
      <c r="H5502" s="2" t="str">
        <f t="shared" si="85"/>
        <v>RF_OTHERPP</v>
      </c>
    </row>
    <row r="5503" spans="1:8" x14ac:dyDescent="0.25">
      <c r="A5503" t="s">
        <v>164</v>
      </c>
      <c r="B5503" t="s">
        <v>6</v>
      </c>
      <c r="E5503">
        <v>2035</v>
      </c>
      <c r="F5503">
        <v>0</v>
      </c>
      <c r="G5503">
        <v>1.667414001</v>
      </c>
      <c r="H5503" s="2" t="str">
        <f t="shared" si="85"/>
        <v>RF_OTHERPP</v>
      </c>
    </row>
    <row r="5504" spans="1:8" x14ac:dyDescent="0.25">
      <c r="A5504" t="s">
        <v>164</v>
      </c>
      <c r="B5504" t="s">
        <v>6</v>
      </c>
      <c r="E5504">
        <v>2036</v>
      </c>
      <c r="F5504">
        <v>1</v>
      </c>
      <c r="G5504">
        <v>1.7507847009999999</v>
      </c>
      <c r="H5504" s="2" t="str">
        <f t="shared" si="85"/>
        <v>RF_OTHERPP</v>
      </c>
    </row>
    <row r="5505" spans="1:8" x14ac:dyDescent="0.25">
      <c r="A5505" t="s">
        <v>164</v>
      </c>
      <c r="B5505" t="s">
        <v>6</v>
      </c>
      <c r="E5505">
        <v>2037</v>
      </c>
      <c r="F5505">
        <v>0</v>
      </c>
      <c r="G5505">
        <v>1.8383239360000001</v>
      </c>
      <c r="H5505" s="2" t="str">
        <f t="shared" si="85"/>
        <v>RF_OTHERPP</v>
      </c>
    </row>
    <row r="5506" spans="1:8" x14ac:dyDescent="0.25">
      <c r="A5506" t="s">
        <v>164</v>
      </c>
      <c r="B5506" t="s">
        <v>6</v>
      </c>
      <c r="E5506">
        <v>2038</v>
      </c>
      <c r="F5506">
        <v>0</v>
      </c>
      <c r="G5506">
        <v>1.9302401330000001</v>
      </c>
      <c r="H5506" s="2" t="str">
        <f t="shared" si="85"/>
        <v>RF_OTHERPP</v>
      </c>
    </row>
    <row r="5507" spans="1:8" x14ac:dyDescent="0.25">
      <c r="A5507" t="s">
        <v>164</v>
      </c>
      <c r="B5507" t="s">
        <v>6</v>
      </c>
      <c r="E5507">
        <v>2039</v>
      </c>
      <c r="F5507">
        <v>0</v>
      </c>
      <c r="G5507">
        <v>2.0267521390000001</v>
      </c>
      <c r="H5507" s="2" t="str">
        <f t="shared" ref="H5507:H5570" si="86">_xlfn.CONCAT(A5507,C5507)</f>
        <v>RF_OTHERPP</v>
      </c>
    </row>
    <row r="5508" spans="1:8" x14ac:dyDescent="0.25">
      <c r="A5508" t="s">
        <v>164</v>
      </c>
      <c r="B5508" t="s">
        <v>6</v>
      </c>
      <c r="E5508">
        <v>2040</v>
      </c>
      <c r="F5508">
        <v>0</v>
      </c>
      <c r="G5508">
        <v>2.1280897460000001</v>
      </c>
      <c r="H5508" s="2" t="str">
        <f t="shared" si="86"/>
        <v>RF_OTHERPP</v>
      </c>
    </row>
    <row r="5509" spans="1:8" x14ac:dyDescent="0.25">
      <c r="A5509" t="s">
        <v>164</v>
      </c>
      <c r="B5509" t="s">
        <v>6</v>
      </c>
      <c r="E5509">
        <v>2041</v>
      </c>
      <c r="F5509">
        <v>0</v>
      </c>
      <c r="G5509">
        <v>2.234494234</v>
      </c>
      <c r="H5509" s="2" t="str">
        <f t="shared" si="86"/>
        <v>RF_OTHERPP</v>
      </c>
    </row>
    <row r="5510" spans="1:8" x14ac:dyDescent="0.25">
      <c r="A5510" t="s">
        <v>24</v>
      </c>
      <c r="B5510" t="s">
        <v>6</v>
      </c>
      <c r="C5510" t="s">
        <v>10</v>
      </c>
      <c r="D5510" t="s">
        <v>376</v>
      </c>
      <c r="E5510">
        <v>2024</v>
      </c>
      <c r="F5510" s="81">
        <v>1.1040600000000001E-5</v>
      </c>
      <c r="G5510" s="81">
        <v>1.1040600000000001E-5</v>
      </c>
      <c r="H5510" s="2" t="str">
        <f t="shared" si="86"/>
        <v>GH_ELECTROLYSISER</v>
      </c>
    </row>
    <row r="5511" spans="1:8" x14ac:dyDescent="0.25">
      <c r="A5511" t="s">
        <v>24</v>
      </c>
      <c r="B5511" t="s">
        <v>6</v>
      </c>
      <c r="C5511" t="s">
        <v>10</v>
      </c>
      <c r="D5511" t="s">
        <v>376</v>
      </c>
      <c r="E5511">
        <v>2025</v>
      </c>
      <c r="F5511" s="81">
        <v>6.1324399999999999E-5</v>
      </c>
      <c r="G5511">
        <v>2.9609319999999999E-3</v>
      </c>
      <c r="H5511" s="2" t="str">
        <f t="shared" si="86"/>
        <v>GH_ELECTROLYSISER</v>
      </c>
    </row>
    <row r="5512" spans="1:8" x14ac:dyDescent="0.25">
      <c r="A5512" t="s">
        <v>24</v>
      </c>
      <c r="B5512" t="s">
        <v>6</v>
      </c>
      <c r="C5512" t="s">
        <v>10</v>
      </c>
      <c r="D5512" t="s">
        <v>376</v>
      </c>
      <c r="E5512">
        <v>2026</v>
      </c>
      <c r="F5512">
        <v>1.27692E-4</v>
      </c>
      <c r="G5512">
        <v>9.0362250000000002E-3</v>
      </c>
      <c r="H5512" s="2" t="str">
        <f t="shared" si="86"/>
        <v>GH_ELECTROLYSISER</v>
      </c>
    </row>
    <row r="5513" spans="1:8" x14ac:dyDescent="0.25">
      <c r="A5513" t="s">
        <v>24</v>
      </c>
      <c r="B5513" t="s">
        <v>6</v>
      </c>
      <c r="C5513" t="s">
        <v>10</v>
      </c>
      <c r="D5513" t="s">
        <v>376</v>
      </c>
      <c r="E5513">
        <v>2027</v>
      </c>
      <c r="F5513">
        <v>4.7058969999999997E-3</v>
      </c>
      <c r="G5513">
        <v>1.9668921999999998E-2</v>
      </c>
      <c r="H5513" s="2" t="str">
        <f t="shared" si="86"/>
        <v>GH_ELECTROLYSISER</v>
      </c>
    </row>
    <row r="5514" spans="1:8" x14ac:dyDescent="0.25">
      <c r="A5514" t="s">
        <v>24</v>
      </c>
      <c r="B5514" t="s">
        <v>6</v>
      </c>
      <c r="C5514" t="s">
        <v>10</v>
      </c>
      <c r="D5514" t="s">
        <v>376</v>
      </c>
      <c r="E5514">
        <v>2028</v>
      </c>
      <c r="F5514">
        <v>3.3675409999999999E-3</v>
      </c>
      <c r="G5514">
        <v>4.3241307999999999E-2</v>
      </c>
      <c r="H5514" s="2" t="str">
        <f t="shared" si="86"/>
        <v>GH_ELECTROLYSISER</v>
      </c>
    </row>
    <row r="5515" spans="1:8" x14ac:dyDescent="0.25">
      <c r="A5515" t="s">
        <v>24</v>
      </c>
      <c r="B5515" t="s">
        <v>6</v>
      </c>
      <c r="C5515" t="s">
        <v>10</v>
      </c>
      <c r="D5515" t="s">
        <v>376</v>
      </c>
      <c r="E5515">
        <v>2029</v>
      </c>
      <c r="F5515">
        <v>4.4194530000000003E-3</v>
      </c>
      <c r="G5515">
        <v>9.2024752000000001E-2</v>
      </c>
      <c r="H5515" s="2" t="str">
        <f t="shared" si="86"/>
        <v>GH_ELECTROLYSISER</v>
      </c>
    </row>
    <row r="5516" spans="1:8" x14ac:dyDescent="0.25">
      <c r="A5516" t="s">
        <v>24</v>
      </c>
      <c r="B5516" t="s">
        <v>6</v>
      </c>
      <c r="C5516" t="s">
        <v>10</v>
      </c>
      <c r="D5516" t="s">
        <v>376</v>
      </c>
      <c r="E5516">
        <v>2030</v>
      </c>
      <c r="F5516">
        <v>4.2825290000000002E-3</v>
      </c>
      <c r="G5516">
        <v>0.19604450400000001</v>
      </c>
      <c r="H5516" s="2" t="str">
        <f t="shared" si="86"/>
        <v>GH_ELECTROLYSISER</v>
      </c>
    </row>
    <row r="5517" spans="1:8" x14ac:dyDescent="0.25">
      <c r="A5517" t="s">
        <v>24</v>
      </c>
      <c r="B5517" t="s">
        <v>6</v>
      </c>
      <c r="C5517" t="s">
        <v>10</v>
      </c>
      <c r="D5517" t="s">
        <v>376</v>
      </c>
      <c r="E5517">
        <v>2031</v>
      </c>
      <c r="F5517">
        <v>4.0326479999999998E-3</v>
      </c>
      <c r="G5517">
        <v>0.40584759599999998</v>
      </c>
      <c r="H5517" s="2" t="str">
        <f t="shared" si="86"/>
        <v>GH_ELECTROLYSISER</v>
      </c>
    </row>
    <row r="5518" spans="1:8" x14ac:dyDescent="0.25">
      <c r="A5518" t="s">
        <v>24</v>
      </c>
      <c r="B5518" t="s">
        <v>6</v>
      </c>
      <c r="C5518" t="s">
        <v>10</v>
      </c>
      <c r="D5518" t="s">
        <v>376</v>
      </c>
      <c r="E5518">
        <v>2032</v>
      </c>
      <c r="F5518">
        <v>0</v>
      </c>
      <c r="G5518">
        <v>0.40584759599999998</v>
      </c>
      <c r="H5518" s="2" t="str">
        <f t="shared" si="86"/>
        <v>GH_ELECTROLYSISER</v>
      </c>
    </row>
    <row r="5519" spans="1:8" x14ac:dyDescent="0.25">
      <c r="A5519" t="s">
        <v>24</v>
      </c>
      <c r="B5519" t="s">
        <v>6</v>
      </c>
      <c r="C5519" t="s">
        <v>10</v>
      </c>
      <c r="D5519" t="s">
        <v>376</v>
      </c>
      <c r="E5519">
        <v>2033</v>
      </c>
      <c r="F5519">
        <v>0</v>
      </c>
      <c r="G5519">
        <v>0.38347242300000001</v>
      </c>
      <c r="H5519" s="2" t="str">
        <f t="shared" si="86"/>
        <v>GH_ELECTROLYSISER</v>
      </c>
    </row>
    <row r="5520" spans="1:8" x14ac:dyDescent="0.25">
      <c r="A5520" t="s">
        <v>24</v>
      </c>
      <c r="B5520" t="s">
        <v>6</v>
      </c>
      <c r="C5520" t="s">
        <v>10</v>
      </c>
      <c r="D5520" t="s">
        <v>376</v>
      </c>
      <c r="E5520">
        <v>2034</v>
      </c>
      <c r="F5520">
        <v>0</v>
      </c>
      <c r="G5520">
        <v>0.38347242300000001</v>
      </c>
      <c r="H5520" s="2" t="str">
        <f t="shared" si="86"/>
        <v>GH_ELECTROLYSISER</v>
      </c>
    </row>
    <row r="5521" spans="1:8" x14ac:dyDescent="0.25">
      <c r="A5521" t="s">
        <v>24</v>
      </c>
      <c r="B5521" t="s">
        <v>6</v>
      </c>
      <c r="C5521" t="s">
        <v>10</v>
      </c>
      <c r="D5521" t="s">
        <v>376</v>
      </c>
      <c r="E5521">
        <v>2035</v>
      </c>
      <c r="F5521">
        <v>0</v>
      </c>
      <c r="G5521">
        <v>0.38347242300000001</v>
      </c>
      <c r="H5521" s="2" t="str">
        <f t="shared" si="86"/>
        <v>GH_ELECTROLYSISER</v>
      </c>
    </row>
    <row r="5522" spans="1:8" x14ac:dyDescent="0.25">
      <c r="A5522" t="s">
        <v>24</v>
      </c>
      <c r="B5522" t="s">
        <v>6</v>
      </c>
      <c r="C5522" t="s">
        <v>10</v>
      </c>
      <c r="D5522" t="s">
        <v>376</v>
      </c>
      <c r="E5522">
        <v>2036</v>
      </c>
      <c r="F5522">
        <v>0</v>
      </c>
      <c r="G5522">
        <v>0.36343551099999999</v>
      </c>
      <c r="H5522" s="2" t="str">
        <f t="shared" si="86"/>
        <v>GH_ELECTROLYSISER</v>
      </c>
    </row>
    <row r="5523" spans="1:8" x14ac:dyDescent="0.25">
      <c r="A5523" t="s">
        <v>24</v>
      </c>
      <c r="B5523" t="s">
        <v>6</v>
      </c>
      <c r="C5523" t="s">
        <v>10</v>
      </c>
      <c r="D5523" t="s">
        <v>376</v>
      </c>
      <c r="E5523">
        <v>2037</v>
      </c>
      <c r="F5523">
        <v>0</v>
      </c>
      <c r="G5523">
        <v>0.36343551099999999</v>
      </c>
      <c r="H5523" s="2" t="str">
        <f t="shared" si="86"/>
        <v>GH_ELECTROLYSISER</v>
      </c>
    </row>
    <row r="5524" spans="1:8" x14ac:dyDescent="0.25">
      <c r="A5524" t="s">
        <v>24</v>
      </c>
      <c r="B5524" t="s">
        <v>6</v>
      </c>
      <c r="C5524" t="s">
        <v>10</v>
      </c>
      <c r="D5524" t="s">
        <v>376</v>
      </c>
      <c r="E5524">
        <v>2038</v>
      </c>
      <c r="F5524">
        <v>0</v>
      </c>
      <c r="G5524">
        <v>0.36343551099999999</v>
      </c>
      <c r="H5524" s="2" t="str">
        <f t="shared" si="86"/>
        <v>GH_ELECTROLYSISER</v>
      </c>
    </row>
    <row r="5525" spans="1:8" x14ac:dyDescent="0.25">
      <c r="A5525" t="s">
        <v>24</v>
      </c>
      <c r="B5525" t="s">
        <v>6</v>
      </c>
      <c r="C5525" t="s">
        <v>10</v>
      </c>
      <c r="D5525" t="s">
        <v>376</v>
      </c>
      <c r="E5525">
        <v>2039</v>
      </c>
      <c r="F5525">
        <v>0</v>
      </c>
      <c r="G5525">
        <v>0.36343551099999999</v>
      </c>
      <c r="H5525" s="2" t="str">
        <f t="shared" si="86"/>
        <v>GH_ELECTROLYSISER</v>
      </c>
    </row>
    <row r="5526" spans="1:8" x14ac:dyDescent="0.25">
      <c r="A5526" t="s">
        <v>24</v>
      </c>
      <c r="B5526" t="s">
        <v>6</v>
      </c>
      <c r="C5526" t="s">
        <v>10</v>
      </c>
      <c r="D5526" t="s">
        <v>376</v>
      </c>
      <c r="E5526">
        <v>2040</v>
      </c>
      <c r="F5526">
        <v>0</v>
      </c>
      <c r="G5526">
        <v>0.36343551099999999</v>
      </c>
      <c r="H5526" s="2" t="str">
        <f t="shared" si="86"/>
        <v>GH_ELECTROLYSISER</v>
      </c>
    </row>
    <row r="5527" spans="1:8" x14ac:dyDescent="0.25">
      <c r="A5527" t="s">
        <v>24</v>
      </c>
      <c r="B5527" t="s">
        <v>6</v>
      </c>
      <c r="C5527" t="s">
        <v>10</v>
      </c>
      <c r="D5527" t="s">
        <v>376</v>
      </c>
      <c r="E5527">
        <v>2041</v>
      </c>
      <c r="F5527">
        <v>0</v>
      </c>
      <c r="G5527">
        <v>0.36343551099999999</v>
      </c>
      <c r="H5527" s="2" t="str">
        <f t="shared" si="86"/>
        <v>GH_ELECTROLYSISER</v>
      </c>
    </row>
    <row r="5528" spans="1:8" x14ac:dyDescent="0.25">
      <c r="A5528" t="s">
        <v>24</v>
      </c>
      <c r="B5528" t="s">
        <v>6</v>
      </c>
      <c r="C5528" t="s">
        <v>10</v>
      </c>
      <c r="D5528" t="s">
        <v>375</v>
      </c>
      <c r="E5528">
        <v>2024</v>
      </c>
      <c r="F5528">
        <v>0</v>
      </c>
      <c r="G5528">
        <v>0</v>
      </c>
      <c r="H5528" s="2" t="str">
        <f t="shared" si="86"/>
        <v>GH_ELECTROLYSISER</v>
      </c>
    </row>
    <row r="5529" spans="1:8" x14ac:dyDescent="0.25">
      <c r="A5529" t="s">
        <v>24</v>
      </c>
      <c r="B5529" t="s">
        <v>6</v>
      </c>
      <c r="C5529" t="s">
        <v>10</v>
      </c>
      <c r="D5529" t="s">
        <v>375</v>
      </c>
      <c r="E5529">
        <v>2025</v>
      </c>
      <c r="F5529">
        <v>0</v>
      </c>
      <c r="G5529">
        <v>0</v>
      </c>
      <c r="H5529" s="2" t="str">
        <f t="shared" si="86"/>
        <v>GH_ELECTROLYSISER</v>
      </c>
    </row>
    <row r="5530" spans="1:8" x14ac:dyDescent="0.25">
      <c r="A5530" t="s">
        <v>24</v>
      </c>
      <c r="B5530" t="s">
        <v>6</v>
      </c>
      <c r="C5530" t="s">
        <v>10</v>
      </c>
      <c r="D5530" t="s">
        <v>375</v>
      </c>
      <c r="E5530">
        <v>2026</v>
      </c>
      <c r="F5530">
        <v>0</v>
      </c>
      <c r="G5530">
        <v>0</v>
      </c>
      <c r="H5530" s="2" t="str">
        <f t="shared" si="86"/>
        <v>GH_ELECTROLYSISER</v>
      </c>
    </row>
    <row r="5531" spans="1:8" x14ac:dyDescent="0.25">
      <c r="A5531" t="s">
        <v>24</v>
      </c>
      <c r="B5531" t="s">
        <v>6</v>
      </c>
      <c r="C5531" t="s">
        <v>10</v>
      </c>
      <c r="D5531" t="s">
        <v>375</v>
      </c>
      <c r="E5531">
        <v>2027</v>
      </c>
      <c r="F5531">
        <v>0</v>
      </c>
      <c r="G5531">
        <v>0</v>
      </c>
      <c r="H5531" s="2" t="str">
        <f t="shared" si="86"/>
        <v>GH_ELECTROLYSISER</v>
      </c>
    </row>
    <row r="5532" spans="1:8" x14ac:dyDescent="0.25">
      <c r="A5532" t="s">
        <v>24</v>
      </c>
      <c r="B5532" t="s">
        <v>6</v>
      </c>
      <c r="C5532" t="s">
        <v>10</v>
      </c>
      <c r="D5532" t="s">
        <v>375</v>
      </c>
      <c r="E5532">
        <v>2028</v>
      </c>
      <c r="F5532">
        <v>0</v>
      </c>
      <c r="G5532">
        <v>0</v>
      </c>
      <c r="H5532" s="2" t="str">
        <f t="shared" si="86"/>
        <v>GH_ELECTROLYSISER</v>
      </c>
    </row>
    <row r="5533" spans="1:8" x14ac:dyDescent="0.25">
      <c r="A5533" t="s">
        <v>24</v>
      </c>
      <c r="B5533" t="s">
        <v>6</v>
      </c>
      <c r="C5533" t="s">
        <v>10</v>
      </c>
      <c r="D5533" t="s">
        <v>375</v>
      </c>
      <c r="E5533">
        <v>2029</v>
      </c>
      <c r="F5533">
        <v>0</v>
      </c>
      <c r="G5533">
        <v>0</v>
      </c>
      <c r="H5533" s="2" t="str">
        <f t="shared" si="86"/>
        <v>GH_ELECTROLYSISER</v>
      </c>
    </row>
    <row r="5534" spans="1:8" x14ac:dyDescent="0.25">
      <c r="A5534" t="s">
        <v>24</v>
      </c>
      <c r="B5534" t="s">
        <v>6</v>
      </c>
      <c r="C5534" t="s">
        <v>10</v>
      </c>
      <c r="D5534" t="s">
        <v>375</v>
      </c>
      <c r="E5534">
        <v>2030</v>
      </c>
      <c r="F5534">
        <v>0</v>
      </c>
      <c r="G5534">
        <v>0</v>
      </c>
      <c r="H5534" s="2" t="str">
        <f t="shared" si="86"/>
        <v>GH_ELECTROLYSISER</v>
      </c>
    </row>
    <row r="5535" spans="1:8" x14ac:dyDescent="0.25">
      <c r="A5535" t="s">
        <v>24</v>
      </c>
      <c r="B5535" t="s">
        <v>6</v>
      </c>
      <c r="C5535" t="s">
        <v>10</v>
      </c>
      <c r="D5535" t="s">
        <v>375</v>
      </c>
      <c r="E5535">
        <v>2031</v>
      </c>
      <c r="F5535">
        <v>0</v>
      </c>
      <c r="G5535">
        <v>0</v>
      </c>
      <c r="H5535" s="2" t="str">
        <f t="shared" si="86"/>
        <v>GH_ELECTROLYSISER</v>
      </c>
    </row>
    <row r="5536" spans="1:8" x14ac:dyDescent="0.25">
      <c r="A5536" t="s">
        <v>24</v>
      </c>
      <c r="B5536" t="s">
        <v>6</v>
      </c>
      <c r="C5536" t="s">
        <v>10</v>
      </c>
      <c r="D5536" t="s">
        <v>375</v>
      </c>
      <c r="E5536">
        <v>2032</v>
      </c>
      <c r="F5536">
        <v>0</v>
      </c>
      <c r="G5536">
        <v>0</v>
      </c>
      <c r="H5536" s="2" t="str">
        <f t="shared" si="86"/>
        <v>GH_ELECTROLYSISER</v>
      </c>
    </row>
    <row r="5537" spans="1:8" x14ac:dyDescent="0.25">
      <c r="A5537" t="s">
        <v>24</v>
      </c>
      <c r="B5537" t="s">
        <v>6</v>
      </c>
      <c r="C5537" t="s">
        <v>10</v>
      </c>
      <c r="D5537" t="s">
        <v>375</v>
      </c>
      <c r="E5537">
        <v>2033</v>
      </c>
      <c r="F5537">
        <v>0</v>
      </c>
      <c r="G5537">
        <v>0</v>
      </c>
      <c r="H5537" s="2" t="str">
        <f t="shared" si="86"/>
        <v>GH_ELECTROLYSISER</v>
      </c>
    </row>
    <row r="5538" spans="1:8" x14ac:dyDescent="0.25">
      <c r="A5538" t="s">
        <v>24</v>
      </c>
      <c r="B5538" t="s">
        <v>6</v>
      </c>
      <c r="C5538" t="s">
        <v>10</v>
      </c>
      <c r="D5538" t="s">
        <v>375</v>
      </c>
      <c r="E5538">
        <v>2034</v>
      </c>
      <c r="F5538">
        <v>0</v>
      </c>
      <c r="G5538">
        <v>0</v>
      </c>
      <c r="H5538" s="2" t="str">
        <f t="shared" si="86"/>
        <v>GH_ELECTROLYSISER</v>
      </c>
    </row>
    <row r="5539" spans="1:8" x14ac:dyDescent="0.25">
      <c r="A5539" t="s">
        <v>24</v>
      </c>
      <c r="B5539" t="s">
        <v>6</v>
      </c>
      <c r="C5539" t="s">
        <v>10</v>
      </c>
      <c r="D5539" t="s">
        <v>375</v>
      </c>
      <c r="E5539">
        <v>2035</v>
      </c>
      <c r="F5539">
        <v>0</v>
      </c>
      <c r="G5539">
        <v>0</v>
      </c>
      <c r="H5539" s="2" t="str">
        <f t="shared" si="86"/>
        <v>GH_ELECTROLYSISER</v>
      </c>
    </row>
    <row r="5540" spans="1:8" x14ac:dyDescent="0.25">
      <c r="A5540" t="s">
        <v>24</v>
      </c>
      <c r="B5540" t="s">
        <v>6</v>
      </c>
      <c r="C5540" t="s">
        <v>10</v>
      </c>
      <c r="D5540" t="s">
        <v>375</v>
      </c>
      <c r="E5540">
        <v>2036</v>
      </c>
      <c r="F5540">
        <v>0</v>
      </c>
      <c r="G5540">
        <v>0</v>
      </c>
      <c r="H5540" s="2" t="str">
        <f t="shared" si="86"/>
        <v>GH_ELECTROLYSISER</v>
      </c>
    </row>
    <row r="5541" spans="1:8" x14ac:dyDescent="0.25">
      <c r="A5541" t="s">
        <v>24</v>
      </c>
      <c r="B5541" t="s">
        <v>6</v>
      </c>
      <c r="C5541" t="s">
        <v>10</v>
      </c>
      <c r="D5541" t="s">
        <v>375</v>
      </c>
      <c r="E5541">
        <v>2037</v>
      </c>
      <c r="F5541">
        <v>0</v>
      </c>
      <c r="G5541">
        <v>0</v>
      </c>
      <c r="H5541" s="2" t="str">
        <f t="shared" si="86"/>
        <v>GH_ELECTROLYSISER</v>
      </c>
    </row>
    <row r="5542" spans="1:8" x14ac:dyDescent="0.25">
      <c r="A5542" t="s">
        <v>24</v>
      </c>
      <c r="B5542" t="s">
        <v>6</v>
      </c>
      <c r="C5542" t="s">
        <v>10</v>
      </c>
      <c r="D5542" t="s">
        <v>375</v>
      </c>
      <c r="E5542">
        <v>2038</v>
      </c>
      <c r="F5542">
        <v>0</v>
      </c>
      <c r="G5542">
        <v>0</v>
      </c>
      <c r="H5542" s="2" t="str">
        <f t="shared" si="86"/>
        <v>GH_ELECTROLYSISER</v>
      </c>
    </row>
    <row r="5543" spans="1:8" x14ac:dyDescent="0.25">
      <c r="A5543" t="s">
        <v>24</v>
      </c>
      <c r="B5543" t="s">
        <v>6</v>
      </c>
      <c r="C5543" t="s">
        <v>10</v>
      </c>
      <c r="D5543" t="s">
        <v>375</v>
      </c>
      <c r="E5543">
        <v>2039</v>
      </c>
      <c r="F5543">
        <v>0</v>
      </c>
      <c r="G5543">
        <v>0</v>
      </c>
      <c r="H5543" s="2" t="str">
        <f t="shared" si="86"/>
        <v>GH_ELECTROLYSISER</v>
      </c>
    </row>
    <row r="5544" spans="1:8" x14ac:dyDescent="0.25">
      <c r="A5544" t="s">
        <v>24</v>
      </c>
      <c r="B5544" t="s">
        <v>6</v>
      </c>
      <c r="C5544" t="s">
        <v>10</v>
      </c>
      <c r="D5544" t="s">
        <v>375</v>
      </c>
      <c r="E5544">
        <v>2040</v>
      </c>
      <c r="F5544">
        <v>0</v>
      </c>
      <c r="G5544">
        <v>0</v>
      </c>
      <c r="H5544" s="2" t="str">
        <f t="shared" si="86"/>
        <v>GH_ELECTROLYSISER</v>
      </c>
    </row>
    <row r="5545" spans="1:8" x14ac:dyDescent="0.25">
      <c r="A5545" t="s">
        <v>24</v>
      </c>
      <c r="B5545" t="s">
        <v>6</v>
      </c>
      <c r="C5545" t="s">
        <v>10</v>
      </c>
      <c r="D5545" t="s">
        <v>375</v>
      </c>
      <c r="E5545">
        <v>2041</v>
      </c>
      <c r="F5545">
        <v>0</v>
      </c>
      <c r="G5545">
        <v>0</v>
      </c>
      <c r="H5545" s="2" t="str">
        <f t="shared" si="86"/>
        <v>GH_ELECTROLYSISER</v>
      </c>
    </row>
    <row r="5546" spans="1:8" x14ac:dyDescent="0.25">
      <c r="A5546" t="s">
        <v>24</v>
      </c>
      <c r="B5546" t="s">
        <v>6</v>
      </c>
      <c r="C5546" t="s">
        <v>10</v>
      </c>
      <c r="D5546" t="s">
        <v>374</v>
      </c>
      <c r="E5546">
        <v>2024</v>
      </c>
      <c r="F5546" s="81">
        <v>8.0142200000000007E-5</v>
      </c>
      <c r="G5546" s="81">
        <v>8.0142200000000007E-5</v>
      </c>
      <c r="H5546" s="2" t="str">
        <f t="shared" si="86"/>
        <v>GH_ELECTROLYSISER</v>
      </c>
    </row>
    <row r="5547" spans="1:8" x14ac:dyDescent="0.25">
      <c r="A5547" t="s">
        <v>24</v>
      </c>
      <c r="B5547" t="s">
        <v>6</v>
      </c>
      <c r="C5547" t="s">
        <v>10</v>
      </c>
      <c r="D5547" t="s">
        <v>374</v>
      </c>
      <c r="E5547">
        <v>2025</v>
      </c>
      <c r="F5547">
        <v>4.6855600000000002E-4</v>
      </c>
      <c r="G5547">
        <v>2.2623333999999998E-2</v>
      </c>
      <c r="H5547" s="2" t="str">
        <f t="shared" si="86"/>
        <v>GH_ELECTROLYSISER</v>
      </c>
    </row>
    <row r="5548" spans="1:8" x14ac:dyDescent="0.25">
      <c r="A5548" t="s">
        <v>24</v>
      </c>
      <c r="B5548" t="s">
        <v>6</v>
      </c>
      <c r="C5548" t="s">
        <v>10</v>
      </c>
      <c r="D5548" t="s">
        <v>374</v>
      </c>
      <c r="E5548">
        <v>2026</v>
      </c>
      <c r="F5548">
        <v>6.8568800000000005E-4</v>
      </c>
      <c r="G5548">
        <v>4.8523122000000002E-2</v>
      </c>
      <c r="H5548" s="2" t="str">
        <f t="shared" si="86"/>
        <v>GH_ELECTROLYSISER</v>
      </c>
    </row>
    <row r="5549" spans="1:8" x14ac:dyDescent="0.25">
      <c r="A5549" t="s">
        <v>24</v>
      </c>
      <c r="B5549" t="s">
        <v>6</v>
      </c>
      <c r="C5549" t="s">
        <v>10</v>
      </c>
      <c r="D5549" t="s">
        <v>374</v>
      </c>
      <c r="E5549">
        <v>2027</v>
      </c>
      <c r="F5549">
        <v>2.5444339999999999E-2</v>
      </c>
      <c r="G5549">
        <v>0.106347996</v>
      </c>
      <c r="H5549" s="2" t="str">
        <f t="shared" si="86"/>
        <v>GH_ELECTROLYSISER</v>
      </c>
    </row>
    <row r="5550" spans="1:8" x14ac:dyDescent="0.25">
      <c r="A5550" t="s">
        <v>24</v>
      </c>
      <c r="B5550" t="s">
        <v>6</v>
      </c>
      <c r="C5550" t="s">
        <v>10</v>
      </c>
      <c r="D5550" t="s">
        <v>374</v>
      </c>
      <c r="E5550">
        <v>2028</v>
      </c>
      <c r="F5550">
        <v>1.8207971999999999E-2</v>
      </c>
      <c r="G5550">
        <v>0.233801651</v>
      </c>
      <c r="H5550" s="2" t="str">
        <f t="shared" si="86"/>
        <v>GH_ELECTROLYSISER</v>
      </c>
    </row>
    <row r="5551" spans="1:8" x14ac:dyDescent="0.25">
      <c r="A5551" t="s">
        <v>24</v>
      </c>
      <c r="B5551" t="s">
        <v>6</v>
      </c>
      <c r="C5551" t="s">
        <v>10</v>
      </c>
      <c r="D5551" t="s">
        <v>374</v>
      </c>
      <c r="E5551">
        <v>2029</v>
      </c>
      <c r="F5551">
        <v>2.4441526000000002E-2</v>
      </c>
      <c r="G5551">
        <v>0.50893743700000005</v>
      </c>
      <c r="H5551" s="2" t="str">
        <f t="shared" si="86"/>
        <v>GH_ELECTROLYSISER</v>
      </c>
    </row>
    <row r="5552" spans="1:8" x14ac:dyDescent="0.25">
      <c r="A5552" t="s">
        <v>24</v>
      </c>
      <c r="B5552" t="s">
        <v>6</v>
      </c>
      <c r="C5552" t="s">
        <v>10</v>
      </c>
      <c r="D5552" t="s">
        <v>374</v>
      </c>
      <c r="E5552">
        <v>2030</v>
      </c>
      <c r="F5552">
        <v>2.8971684000000001E-2</v>
      </c>
      <c r="G5552">
        <v>1.326258221</v>
      </c>
      <c r="H5552" s="2" t="str">
        <f t="shared" si="86"/>
        <v>GH_ELECTROLYSISER</v>
      </c>
    </row>
    <row r="5553" spans="1:8" x14ac:dyDescent="0.25">
      <c r="A5553" t="s">
        <v>24</v>
      </c>
      <c r="B5553" t="s">
        <v>6</v>
      </c>
      <c r="C5553" t="s">
        <v>10</v>
      </c>
      <c r="D5553" t="s">
        <v>374</v>
      </c>
      <c r="E5553">
        <v>2031</v>
      </c>
      <c r="F5553">
        <v>2.8277571000000001E-2</v>
      </c>
      <c r="G5553">
        <v>2.8458677579999998</v>
      </c>
      <c r="H5553" s="2" t="str">
        <f t="shared" si="86"/>
        <v>GH_ELECTROLYSISER</v>
      </c>
    </row>
    <row r="5554" spans="1:8" x14ac:dyDescent="0.25">
      <c r="A5554" t="s">
        <v>24</v>
      </c>
      <c r="B5554" t="s">
        <v>6</v>
      </c>
      <c r="C5554" t="s">
        <v>10</v>
      </c>
      <c r="D5554" t="s">
        <v>374</v>
      </c>
      <c r="E5554">
        <v>2032</v>
      </c>
      <c r="F5554">
        <v>0</v>
      </c>
      <c r="G5554">
        <v>2.8458677579999998</v>
      </c>
      <c r="H5554" s="2" t="str">
        <f t="shared" si="86"/>
        <v>GH_ELECTROLYSISER</v>
      </c>
    </row>
    <row r="5555" spans="1:8" x14ac:dyDescent="0.25">
      <c r="A5555" t="s">
        <v>24</v>
      </c>
      <c r="B5555" t="s">
        <v>6</v>
      </c>
      <c r="C5555" t="s">
        <v>10</v>
      </c>
      <c r="D5555" t="s">
        <v>374</v>
      </c>
      <c r="E5555">
        <v>2033</v>
      </c>
      <c r="F5555">
        <v>0</v>
      </c>
      <c r="G5555">
        <v>2.7837144999999999</v>
      </c>
      <c r="H5555" s="2" t="str">
        <f t="shared" si="86"/>
        <v>GH_ELECTROLYSISER</v>
      </c>
    </row>
    <row r="5556" spans="1:8" x14ac:dyDescent="0.25">
      <c r="A5556" t="s">
        <v>24</v>
      </c>
      <c r="B5556" t="s">
        <v>6</v>
      </c>
      <c r="C5556" t="s">
        <v>10</v>
      </c>
      <c r="D5556" t="s">
        <v>374</v>
      </c>
      <c r="E5556">
        <v>2034</v>
      </c>
      <c r="F5556">
        <v>0</v>
      </c>
      <c r="G5556">
        <v>2.7837144999999999</v>
      </c>
      <c r="H5556" s="2" t="str">
        <f t="shared" si="86"/>
        <v>GH_ELECTROLYSISER</v>
      </c>
    </row>
    <row r="5557" spans="1:8" x14ac:dyDescent="0.25">
      <c r="A5557" t="s">
        <v>24</v>
      </c>
      <c r="B5557" t="s">
        <v>6</v>
      </c>
      <c r="C5557" t="s">
        <v>10</v>
      </c>
      <c r="D5557" t="s">
        <v>374</v>
      </c>
      <c r="E5557">
        <v>2035</v>
      </c>
      <c r="F5557">
        <v>0</v>
      </c>
      <c r="G5557">
        <v>2.7837144999999999</v>
      </c>
      <c r="H5557" s="2" t="str">
        <f t="shared" si="86"/>
        <v>GH_ELECTROLYSISER</v>
      </c>
    </row>
    <row r="5558" spans="1:8" x14ac:dyDescent="0.25">
      <c r="A5558" t="s">
        <v>24</v>
      </c>
      <c r="B5558" t="s">
        <v>6</v>
      </c>
      <c r="C5558" t="s">
        <v>10</v>
      </c>
      <c r="D5558" t="s">
        <v>374</v>
      </c>
      <c r="E5558">
        <v>2036</v>
      </c>
      <c r="F5558">
        <v>0</v>
      </c>
      <c r="G5558">
        <v>2.728056413</v>
      </c>
      <c r="H5558" s="2" t="str">
        <f t="shared" si="86"/>
        <v>GH_ELECTROLYSISER</v>
      </c>
    </row>
    <row r="5559" spans="1:8" x14ac:dyDescent="0.25">
      <c r="A5559" t="s">
        <v>24</v>
      </c>
      <c r="B5559" t="s">
        <v>6</v>
      </c>
      <c r="C5559" t="s">
        <v>10</v>
      </c>
      <c r="D5559" t="s">
        <v>374</v>
      </c>
      <c r="E5559">
        <v>2037</v>
      </c>
      <c r="F5559">
        <v>0</v>
      </c>
      <c r="G5559">
        <v>2.728056413</v>
      </c>
      <c r="H5559" s="2" t="str">
        <f t="shared" si="86"/>
        <v>GH_ELECTROLYSISER</v>
      </c>
    </row>
    <row r="5560" spans="1:8" x14ac:dyDescent="0.25">
      <c r="A5560" t="s">
        <v>24</v>
      </c>
      <c r="B5560" t="s">
        <v>6</v>
      </c>
      <c r="C5560" t="s">
        <v>10</v>
      </c>
      <c r="D5560" t="s">
        <v>374</v>
      </c>
      <c r="E5560">
        <v>2038</v>
      </c>
      <c r="F5560">
        <v>0</v>
      </c>
      <c r="G5560">
        <v>2.728056413</v>
      </c>
      <c r="H5560" s="2" t="str">
        <f t="shared" si="86"/>
        <v>GH_ELECTROLYSISER</v>
      </c>
    </row>
    <row r="5561" spans="1:8" x14ac:dyDescent="0.25">
      <c r="A5561" t="s">
        <v>24</v>
      </c>
      <c r="B5561" t="s">
        <v>6</v>
      </c>
      <c r="C5561" t="s">
        <v>10</v>
      </c>
      <c r="D5561" t="s">
        <v>374</v>
      </c>
      <c r="E5561">
        <v>2039</v>
      </c>
      <c r="F5561">
        <v>0</v>
      </c>
      <c r="G5561">
        <v>2.728056413</v>
      </c>
      <c r="H5561" s="2" t="str">
        <f t="shared" si="86"/>
        <v>GH_ELECTROLYSISER</v>
      </c>
    </row>
    <row r="5562" spans="1:8" x14ac:dyDescent="0.25">
      <c r="A5562" t="s">
        <v>24</v>
      </c>
      <c r="B5562" t="s">
        <v>6</v>
      </c>
      <c r="C5562" t="s">
        <v>10</v>
      </c>
      <c r="D5562" t="s">
        <v>374</v>
      </c>
      <c r="E5562">
        <v>2040</v>
      </c>
      <c r="F5562">
        <v>0</v>
      </c>
      <c r="G5562">
        <v>2.728056413</v>
      </c>
      <c r="H5562" s="2" t="str">
        <f t="shared" si="86"/>
        <v>GH_ELECTROLYSISER</v>
      </c>
    </row>
    <row r="5563" spans="1:8" x14ac:dyDescent="0.25">
      <c r="A5563" t="s">
        <v>24</v>
      </c>
      <c r="B5563" t="s">
        <v>6</v>
      </c>
      <c r="C5563" t="s">
        <v>10</v>
      </c>
      <c r="D5563" t="s">
        <v>374</v>
      </c>
      <c r="E5563">
        <v>2041</v>
      </c>
      <c r="F5563">
        <v>0</v>
      </c>
      <c r="G5563">
        <v>2.728056413</v>
      </c>
      <c r="H5563" s="2" t="str">
        <f t="shared" si="86"/>
        <v>GH_ELECTROLYSISER</v>
      </c>
    </row>
    <row r="5564" spans="1:8" x14ac:dyDescent="0.25">
      <c r="A5564" t="s">
        <v>24</v>
      </c>
      <c r="B5564" t="s">
        <v>6</v>
      </c>
      <c r="C5564" t="s">
        <v>10</v>
      </c>
      <c r="D5564" t="s">
        <v>373</v>
      </c>
      <c r="E5564">
        <v>2024</v>
      </c>
      <c r="F5564" s="81">
        <v>1.47208E-5</v>
      </c>
      <c r="G5564" s="81">
        <v>1.47208E-5</v>
      </c>
      <c r="H5564" s="2" t="str">
        <f t="shared" si="86"/>
        <v>GH_ELECTROLYSISER</v>
      </c>
    </row>
    <row r="5565" spans="1:8" x14ac:dyDescent="0.25">
      <c r="A5565" t="s">
        <v>24</v>
      </c>
      <c r="B5565" t="s">
        <v>6</v>
      </c>
      <c r="C5565" t="s">
        <v>10</v>
      </c>
      <c r="D5565" t="s">
        <v>373</v>
      </c>
      <c r="E5565">
        <v>2025</v>
      </c>
      <c r="F5565" s="81">
        <v>8.1765899999999996E-5</v>
      </c>
      <c r="G5565">
        <v>3.9479090000000003E-3</v>
      </c>
      <c r="H5565" s="2" t="str">
        <f t="shared" si="86"/>
        <v>GH_ELECTROLYSISER</v>
      </c>
    </row>
    <row r="5566" spans="1:8" x14ac:dyDescent="0.25">
      <c r="A5566" t="s">
        <v>24</v>
      </c>
      <c r="B5566" t="s">
        <v>6</v>
      </c>
      <c r="C5566" t="s">
        <v>10</v>
      </c>
      <c r="D5566" t="s">
        <v>373</v>
      </c>
      <c r="E5566">
        <v>2026</v>
      </c>
      <c r="F5566">
        <v>1.13504E-4</v>
      </c>
      <c r="G5566">
        <v>8.0321999999999998E-3</v>
      </c>
      <c r="H5566" s="2" t="str">
        <f t="shared" si="86"/>
        <v>GH_ELECTROLYSISER</v>
      </c>
    </row>
    <row r="5567" spans="1:8" x14ac:dyDescent="0.25">
      <c r="A5567" t="s">
        <v>24</v>
      </c>
      <c r="B5567" t="s">
        <v>6</v>
      </c>
      <c r="C5567" t="s">
        <v>10</v>
      </c>
      <c r="D5567" t="s">
        <v>373</v>
      </c>
      <c r="E5567">
        <v>2027</v>
      </c>
      <c r="F5567">
        <v>4.18302E-3</v>
      </c>
      <c r="G5567">
        <v>1.7483485999999999E-2</v>
      </c>
      <c r="H5567" s="2" t="str">
        <f t="shared" si="86"/>
        <v>GH_ELECTROLYSISER</v>
      </c>
    </row>
    <row r="5568" spans="1:8" x14ac:dyDescent="0.25">
      <c r="A5568" t="s">
        <v>24</v>
      </c>
      <c r="B5568" t="s">
        <v>6</v>
      </c>
      <c r="C5568" t="s">
        <v>10</v>
      </c>
      <c r="D5568" t="s">
        <v>373</v>
      </c>
      <c r="E5568">
        <v>2028</v>
      </c>
      <c r="F5568">
        <v>2.9933690000000001E-3</v>
      </c>
      <c r="G5568">
        <v>3.8436718000000002E-2</v>
      </c>
      <c r="H5568" s="2" t="str">
        <f t="shared" si="86"/>
        <v>GH_ELECTROLYSISER</v>
      </c>
    </row>
    <row r="5569" spans="1:8" x14ac:dyDescent="0.25">
      <c r="A5569" t="s">
        <v>24</v>
      </c>
      <c r="B5569" t="s">
        <v>6</v>
      </c>
      <c r="C5569" t="s">
        <v>10</v>
      </c>
      <c r="D5569" t="s">
        <v>373</v>
      </c>
      <c r="E5569">
        <v>2029</v>
      </c>
      <c r="F5569">
        <v>3.9284029999999996E-3</v>
      </c>
      <c r="G5569">
        <v>8.1799779000000003E-2</v>
      </c>
      <c r="H5569" s="2" t="str">
        <f t="shared" si="86"/>
        <v>GH_ELECTROLYSISER</v>
      </c>
    </row>
    <row r="5570" spans="1:8" x14ac:dyDescent="0.25">
      <c r="A5570" t="s">
        <v>24</v>
      </c>
      <c r="B5570" t="s">
        <v>6</v>
      </c>
      <c r="C5570" t="s">
        <v>10</v>
      </c>
      <c r="D5570" t="s">
        <v>373</v>
      </c>
      <c r="E5570">
        <v>2030</v>
      </c>
      <c r="F5570">
        <v>3.8066929999999999E-3</v>
      </c>
      <c r="G5570">
        <v>0.174261781</v>
      </c>
      <c r="H5570" s="2" t="str">
        <f t="shared" si="86"/>
        <v>GH_ELECTROLYSISER</v>
      </c>
    </row>
    <row r="5571" spans="1:8" x14ac:dyDescent="0.25">
      <c r="A5571" t="s">
        <v>24</v>
      </c>
      <c r="B5571" t="s">
        <v>6</v>
      </c>
      <c r="C5571" t="s">
        <v>10</v>
      </c>
      <c r="D5571" t="s">
        <v>373</v>
      </c>
      <c r="E5571">
        <v>2031</v>
      </c>
      <c r="F5571">
        <v>3.5845759999999999E-3</v>
      </c>
      <c r="G5571">
        <v>0.36075341799999999</v>
      </c>
      <c r="H5571" s="2" t="str">
        <f t="shared" ref="H5571:H5634" si="87">_xlfn.CONCAT(A5571,C5571)</f>
        <v>GH_ELECTROLYSISER</v>
      </c>
    </row>
    <row r="5572" spans="1:8" x14ac:dyDescent="0.25">
      <c r="A5572" t="s">
        <v>24</v>
      </c>
      <c r="B5572" t="s">
        <v>6</v>
      </c>
      <c r="C5572" t="s">
        <v>10</v>
      </c>
      <c r="D5572" t="s">
        <v>373</v>
      </c>
      <c r="E5572">
        <v>2032</v>
      </c>
      <c r="F5572">
        <v>0</v>
      </c>
      <c r="G5572">
        <v>0.36075341799999999</v>
      </c>
      <c r="H5572" s="2" t="str">
        <f t="shared" si="87"/>
        <v>GH_ELECTROLYSISER</v>
      </c>
    </row>
    <row r="5573" spans="1:8" x14ac:dyDescent="0.25">
      <c r="A5573" t="s">
        <v>24</v>
      </c>
      <c r="B5573" t="s">
        <v>6</v>
      </c>
      <c r="C5573" t="s">
        <v>10</v>
      </c>
      <c r="D5573" t="s">
        <v>373</v>
      </c>
      <c r="E5573">
        <v>2033</v>
      </c>
      <c r="F5573">
        <v>0</v>
      </c>
      <c r="G5573">
        <v>0.34086437600000002</v>
      </c>
      <c r="H5573" s="2" t="str">
        <f t="shared" si="87"/>
        <v>GH_ELECTROLYSISER</v>
      </c>
    </row>
    <row r="5574" spans="1:8" x14ac:dyDescent="0.25">
      <c r="A5574" t="s">
        <v>24</v>
      </c>
      <c r="B5574" t="s">
        <v>6</v>
      </c>
      <c r="C5574" t="s">
        <v>10</v>
      </c>
      <c r="D5574" t="s">
        <v>373</v>
      </c>
      <c r="E5574">
        <v>2034</v>
      </c>
      <c r="F5574">
        <v>0</v>
      </c>
      <c r="G5574">
        <v>0.34086437600000002</v>
      </c>
      <c r="H5574" s="2" t="str">
        <f t="shared" si="87"/>
        <v>GH_ELECTROLYSISER</v>
      </c>
    </row>
    <row r="5575" spans="1:8" x14ac:dyDescent="0.25">
      <c r="A5575" t="s">
        <v>24</v>
      </c>
      <c r="B5575" t="s">
        <v>6</v>
      </c>
      <c r="C5575" t="s">
        <v>10</v>
      </c>
      <c r="D5575" t="s">
        <v>373</v>
      </c>
      <c r="E5575">
        <v>2035</v>
      </c>
      <c r="F5575">
        <v>0</v>
      </c>
      <c r="G5575">
        <v>0.34086437600000002</v>
      </c>
      <c r="H5575" s="2" t="str">
        <f t="shared" si="87"/>
        <v>GH_ELECTROLYSISER</v>
      </c>
    </row>
    <row r="5576" spans="1:8" x14ac:dyDescent="0.25">
      <c r="A5576" t="s">
        <v>24</v>
      </c>
      <c r="B5576" t="s">
        <v>6</v>
      </c>
      <c r="C5576" t="s">
        <v>10</v>
      </c>
      <c r="D5576" t="s">
        <v>373</v>
      </c>
      <c r="E5576">
        <v>2036</v>
      </c>
      <c r="F5576">
        <v>0</v>
      </c>
      <c r="G5576">
        <v>0.32305378800000001</v>
      </c>
      <c r="H5576" s="2" t="str">
        <f t="shared" si="87"/>
        <v>GH_ELECTROLYSISER</v>
      </c>
    </row>
    <row r="5577" spans="1:8" x14ac:dyDescent="0.25">
      <c r="A5577" t="s">
        <v>24</v>
      </c>
      <c r="B5577" t="s">
        <v>6</v>
      </c>
      <c r="C5577" t="s">
        <v>10</v>
      </c>
      <c r="D5577" t="s">
        <v>373</v>
      </c>
      <c r="E5577">
        <v>2037</v>
      </c>
      <c r="F5577">
        <v>0</v>
      </c>
      <c r="G5577">
        <v>0.32305378800000001</v>
      </c>
      <c r="H5577" s="2" t="str">
        <f t="shared" si="87"/>
        <v>GH_ELECTROLYSISER</v>
      </c>
    </row>
    <row r="5578" spans="1:8" x14ac:dyDescent="0.25">
      <c r="A5578" t="s">
        <v>24</v>
      </c>
      <c r="B5578" t="s">
        <v>6</v>
      </c>
      <c r="C5578" t="s">
        <v>10</v>
      </c>
      <c r="D5578" t="s">
        <v>373</v>
      </c>
      <c r="E5578">
        <v>2038</v>
      </c>
      <c r="F5578">
        <v>0</v>
      </c>
      <c r="G5578">
        <v>0.32305378800000001</v>
      </c>
      <c r="H5578" s="2" t="str">
        <f t="shared" si="87"/>
        <v>GH_ELECTROLYSISER</v>
      </c>
    </row>
    <row r="5579" spans="1:8" x14ac:dyDescent="0.25">
      <c r="A5579" t="s">
        <v>24</v>
      </c>
      <c r="B5579" t="s">
        <v>6</v>
      </c>
      <c r="C5579" t="s">
        <v>10</v>
      </c>
      <c r="D5579" t="s">
        <v>373</v>
      </c>
      <c r="E5579">
        <v>2039</v>
      </c>
      <c r="F5579">
        <v>0</v>
      </c>
      <c r="G5579">
        <v>0.32305378800000001</v>
      </c>
      <c r="H5579" s="2" t="str">
        <f t="shared" si="87"/>
        <v>GH_ELECTROLYSISER</v>
      </c>
    </row>
    <row r="5580" spans="1:8" x14ac:dyDescent="0.25">
      <c r="A5580" t="s">
        <v>24</v>
      </c>
      <c r="B5580" t="s">
        <v>6</v>
      </c>
      <c r="C5580" t="s">
        <v>10</v>
      </c>
      <c r="D5580" t="s">
        <v>373</v>
      </c>
      <c r="E5580">
        <v>2040</v>
      </c>
      <c r="F5580">
        <v>0</v>
      </c>
      <c r="G5580">
        <v>0.32305378800000001</v>
      </c>
      <c r="H5580" s="2" t="str">
        <f t="shared" si="87"/>
        <v>GH_ELECTROLYSISER</v>
      </c>
    </row>
    <row r="5581" spans="1:8" x14ac:dyDescent="0.25">
      <c r="A5581" t="s">
        <v>24</v>
      </c>
      <c r="B5581" t="s">
        <v>6</v>
      </c>
      <c r="C5581" t="s">
        <v>10</v>
      </c>
      <c r="D5581" t="s">
        <v>373</v>
      </c>
      <c r="E5581">
        <v>2041</v>
      </c>
      <c r="F5581">
        <v>0</v>
      </c>
      <c r="G5581">
        <v>0.32305378800000001</v>
      </c>
      <c r="H5581" s="2" t="str">
        <f t="shared" si="87"/>
        <v>GH_ELECTROLYSISER</v>
      </c>
    </row>
    <row r="5582" spans="1:8" x14ac:dyDescent="0.25">
      <c r="A5582" t="s">
        <v>24</v>
      </c>
      <c r="B5582" t="s">
        <v>6</v>
      </c>
      <c r="C5582" t="s">
        <v>10</v>
      </c>
      <c r="D5582" t="s">
        <v>372</v>
      </c>
      <c r="E5582">
        <v>2024</v>
      </c>
      <c r="F5582">
        <v>0</v>
      </c>
      <c r="G5582">
        <v>0</v>
      </c>
      <c r="H5582" s="2" t="str">
        <f t="shared" si="87"/>
        <v>GH_ELECTROLYSISER</v>
      </c>
    </row>
    <row r="5583" spans="1:8" x14ac:dyDescent="0.25">
      <c r="A5583" t="s">
        <v>24</v>
      </c>
      <c r="B5583" t="s">
        <v>6</v>
      </c>
      <c r="C5583" t="s">
        <v>10</v>
      </c>
      <c r="D5583" t="s">
        <v>372</v>
      </c>
      <c r="E5583">
        <v>2025</v>
      </c>
      <c r="F5583">
        <v>0</v>
      </c>
      <c r="G5583">
        <v>0</v>
      </c>
      <c r="H5583" s="2" t="str">
        <f t="shared" si="87"/>
        <v>GH_ELECTROLYSISER</v>
      </c>
    </row>
    <row r="5584" spans="1:8" x14ac:dyDescent="0.25">
      <c r="A5584" t="s">
        <v>24</v>
      </c>
      <c r="B5584" t="s">
        <v>6</v>
      </c>
      <c r="C5584" t="s">
        <v>10</v>
      </c>
      <c r="D5584" t="s">
        <v>372</v>
      </c>
      <c r="E5584">
        <v>2026</v>
      </c>
      <c r="F5584">
        <v>0</v>
      </c>
      <c r="G5584">
        <v>0</v>
      </c>
      <c r="H5584" s="2" t="str">
        <f t="shared" si="87"/>
        <v>GH_ELECTROLYSISER</v>
      </c>
    </row>
    <row r="5585" spans="1:8" x14ac:dyDescent="0.25">
      <c r="A5585" t="s">
        <v>24</v>
      </c>
      <c r="B5585" t="s">
        <v>6</v>
      </c>
      <c r="C5585" t="s">
        <v>10</v>
      </c>
      <c r="D5585" t="s">
        <v>372</v>
      </c>
      <c r="E5585">
        <v>2027</v>
      </c>
      <c r="F5585">
        <v>0</v>
      </c>
      <c r="G5585">
        <v>0</v>
      </c>
      <c r="H5585" s="2" t="str">
        <f t="shared" si="87"/>
        <v>GH_ELECTROLYSISER</v>
      </c>
    </row>
    <row r="5586" spans="1:8" x14ac:dyDescent="0.25">
      <c r="A5586" t="s">
        <v>24</v>
      </c>
      <c r="B5586" t="s">
        <v>6</v>
      </c>
      <c r="C5586" t="s">
        <v>10</v>
      </c>
      <c r="D5586" t="s">
        <v>372</v>
      </c>
      <c r="E5586">
        <v>2028</v>
      </c>
      <c r="F5586">
        <v>0</v>
      </c>
      <c r="G5586">
        <v>0</v>
      </c>
      <c r="H5586" s="2" t="str">
        <f t="shared" si="87"/>
        <v>GH_ELECTROLYSISER</v>
      </c>
    </row>
    <row r="5587" spans="1:8" x14ac:dyDescent="0.25">
      <c r="A5587" t="s">
        <v>24</v>
      </c>
      <c r="B5587" t="s">
        <v>6</v>
      </c>
      <c r="C5587" t="s">
        <v>10</v>
      </c>
      <c r="D5587" t="s">
        <v>372</v>
      </c>
      <c r="E5587">
        <v>2029</v>
      </c>
      <c r="F5587">
        <v>0</v>
      </c>
      <c r="G5587">
        <v>0</v>
      </c>
      <c r="H5587" s="2" t="str">
        <f t="shared" si="87"/>
        <v>GH_ELECTROLYSISER</v>
      </c>
    </row>
    <row r="5588" spans="1:8" x14ac:dyDescent="0.25">
      <c r="A5588" t="s">
        <v>24</v>
      </c>
      <c r="B5588" t="s">
        <v>6</v>
      </c>
      <c r="C5588" t="s">
        <v>10</v>
      </c>
      <c r="D5588" t="s">
        <v>372</v>
      </c>
      <c r="E5588">
        <v>2030</v>
      </c>
      <c r="F5588">
        <v>0</v>
      </c>
      <c r="G5588">
        <v>0</v>
      </c>
      <c r="H5588" s="2" t="str">
        <f t="shared" si="87"/>
        <v>GH_ELECTROLYSISER</v>
      </c>
    </row>
    <row r="5589" spans="1:8" x14ac:dyDescent="0.25">
      <c r="A5589" t="s">
        <v>24</v>
      </c>
      <c r="B5589" t="s">
        <v>6</v>
      </c>
      <c r="C5589" t="s">
        <v>10</v>
      </c>
      <c r="D5589" t="s">
        <v>372</v>
      </c>
      <c r="E5589">
        <v>2031</v>
      </c>
      <c r="F5589">
        <v>0</v>
      </c>
      <c r="G5589">
        <v>0</v>
      </c>
      <c r="H5589" s="2" t="str">
        <f t="shared" si="87"/>
        <v>GH_ELECTROLYSISER</v>
      </c>
    </row>
    <row r="5590" spans="1:8" x14ac:dyDescent="0.25">
      <c r="A5590" t="s">
        <v>24</v>
      </c>
      <c r="B5590" t="s">
        <v>6</v>
      </c>
      <c r="C5590" t="s">
        <v>10</v>
      </c>
      <c r="D5590" t="s">
        <v>372</v>
      </c>
      <c r="E5590">
        <v>2032</v>
      </c>
      <c r="F5590">
        <v>0</v>
      </c>
      <c r="G5590">
        <v>0</v>
      </c>
      <c r="H5590" s="2" t="str">
        <f t="shared" si="87"/>
        <v>GH_ELECTROLYSISER</v>
      </c>
    </row>
    <row r="5591" spans="1:8" x14ac:dyDescent="0.25">
      <c r="A5591" t="s">
        <v>24</v>
      </c>
      <c r="B5591" t="s">
        <v>6</v>
      </c>
      <c r="C5591" t="s">
        <v>10</v>
      </c>
      <c r="D5591" t="s">
        <v>372</v>
      </c>
      <c r="E5591">
        <v>2033</v>
      </c>
      <c r="F5591">
        <v>0</v>
      </c>
      <c r="G5591">
        <v>0</v>
      </c>
      <c r="H5591" s="2" t="str">
        <f t="shared" si="87"/>
        <v>GH_ELECTROLYSISER</v>
      </c>
    </row>
    <row r="5592" spans="1:8" x14ac:dyDescent="0.25">
      <c r="A5592" t="s">
        <v>24</v>
      </c>
      <c r="B5592" t="s">
        <v>6</v>
      </c>
      <c r="C5592" t="s">
        <v>10</v>
      </c>
      <c r="D5592" t="s">
        <v>372</v>
      </c>
      <c r="E5592">
        <v>2034</v>
      </c>
      <c r="F5592">
        <v>0</v>
      </c>
      <c r="G5592">
        <v>0</v>
      </c>
      <c r="H5592" s="2" t="str">
        <f t="shared" si="87"/>
        <v>GH_ELECTROLYSISER</v>
      </c>
    </row>
    <row r="5593" spans="1:8" x14ac:dyDescent="0.25">
      <c r="A5593" t="s">
        <v>24</v>
      </c>
      <c r="B5593" t="s">
        <v>6</v>
      </c>
      <c r="C5593" t="s">
        <v>10</v>
      </c>
      <c r="D5593" t="s">
        <v>372</v>
      </c>
      <c r="E5593">
        <v>2035</v>
      </c>
      <c r="F5593">
        <v>0</v>
      </c>
      <c r="G5593">
        <v>0</v>
      </c>
      <c r="H5593" s="2" t="str">
        <f t="shared" si="87"/>
        <v>GH_ELECTROLYSISER</v>
      </c>
    </row>
    <row r="5594" spans="1:8" x14ac:dyDescent="0.25">
      <c r="A5594" t="s">
        <v>24</v>
      </c>
      <c r="B5594" t="s">
        <v>6</v>
      </c>
      <c r="C5594" t="s">
        <v>10</v>
      </c>
      <c r="D5594" t="s">
        <v>372</v>
      </c>
      <c r="E5594">
        <v>2036</v>
      </c>
      <c r="F5594">
        <v>0</v>
      </c>
      <c r="G5594">
        <v>0</v>
      </c>
      <c r="H5594" s="2" t="str">
        <f t="shared" si="87"/>
        <v>GH_ELECTROLYSISER</v>
      </c>
    </row>
    <row r="5595" spans="1:8" x14ac:dyDescent="0.25">
      <c r="A5595" t="s">
        <v>24</v>
      </c>
      <c r="B5595" t="s">
        <v>6</v>
      </c>
      <c r="C5595" t="s">
        <v>10</v>
      </c>
      <c r="D5595" t="s">
        <v>372</v>
      </c>
      <c r="E5595">
        <v>2037</v>
      </c>
      <c r="F5595">
        <v>0</v>
      </c>
      <c r="G5595">
        <v>0</v>
      </c>
      <c r="H5595" s="2" t="str">
        <f t="shared" si="87"/>
        <v>GH_ELECTROLYSISER</v>
      </c>
    </row>
    <row r="5596" spans="1:8" x14ac:dyDescent="0.25">
      <c r="A5596" t="s">
        <v>24</v>
      </c>
      <c r="B5596" t="s">
        <v>6</v>
      </c>
      <c r="C5596" t="s">
        <v>10</v>
      </c>
      <c r="D5596" t="s">
        <v>372</v>
      </c>
      <c r="E5596">
        <v>2038</v>
      </c>
      <c r="F5596">
        <v>0</v>
      </c>
      <c r="G5596">
        <v>0</v>
      </c>
      <c r="H5596" s="2" t="str">
        <f t="shared" si="87"/>
        <v>GH_ELECTROLYSISER</v>
      </c>
    </row>
    <row r="5597" spans="1:8" x14ac:dyDescent="0.25">
      <c r="A5597" t="s">
        <v>24</v>
      </c>
      <c r="B5597" t="s">
        <v>6</v>
      </c>
      <c r="C5597" t="s">
        <v>10</v>
      </c>
      <c r="D5597" t="s">
        <v>372</v>
      </c>
      <c r="E5597">
        <v>2039</v>
      </c>
      <c r="F5597">
        <v>0</v>
      </c>
      <c r="G5597">
        <v>0</v>
      </c>
      <c r="H5597" s="2" t="str">
        <f t="shared" si="87"/>
        <v>GH_ELECTROLYSISER</v>
      </c>
    </row>
    <row r="5598" spans="1:8" x14ac:dyDescent="0.25">
      <c r="A5598" t="s">
        <v>24</v>
      </c>
      <c r="B5598" t="s">
        <v>6</v>
      </c>
      <c r="C5598" t="s">
        <v>10</v>
      </c>
      <c r="D5598" t="s">
        <v>372</v>
      </c>
      <c r="E5598">
        <v>2040</v>
      </c>
      <c r="F5598">
        <v>0</v>
      </c>
      <c r="G5598">
        <v>0</v>
      </c>
      <c r="H5598" s="2" t="str">
        <f t="shared" si="87"/>
        <v>GH_ELECTROLYSISER</v>
      </c>
    </row>
    <row r="5599" spans="1:8" x14ac:dyDescent="0.25">
      <c r="A5599" t="s">
        <v>24</v>
      </c>
      <c r="B5599" t="s">
        <v>6</v>
      </c>
      <c r="C5599" t="s">
        <v>10</v>
      </c>
      <c r="D5599" t="s">
        <v>372</v>
      </c>
      <c r="E5599">
        <v>2041</v>
      </c>
      <c r="F5599">
        <v>0</v>
      </c>
      <c r="G5599">
        <v>0</v>
      </c>
      <c r="H5599" s="2" t="str">
        <f t="shared" si="87"/>
        <v>GH_ELECTROLYSISER</v>
      </c>
    </row>
    <row r="5600" spans="1:8" x14ac:dyDescent="0.25">
      <c r="A5600" t="s">
        <v>24</v>
      </c>
      <c r="B5600" t="s">
        <v>6</v>
      </c>
      <c r="C5600" t="s">
        <v>11</v>
      </c>
      <c r="D5600" t="s">
        <v>371</v>
      </c>
      <c r="E5600">
        <v>2024</v>
      </c>
      <c r="F5600">
        <v>0</v>
      </c>
      <c r="G5600">
        <v>0</v>
      </c>
      <c r="H5600" s="2" t="str">
        <f t="shared" si="87"/>
        <v>GH_ELECTROLYSISWR</v>
      </c>
    </row>
    <row r="5601" spans="1:8" x14ac:dyDescent="0.25">
      <c r="A5601" t="s">
        <v>24</v>
      </c>
      <c r="B5601" t="s">
        <v>6</v>
      </c>
      <c r="C5601" t="s">
        <v>11</v>
      </c>
      <c r="D5601" t="s">
        <v>371</v>
      </c>
      <c r="E5601">
        <v>2025</v>
      </c>
      <c r="F5601">
        <v>0</v>
      </c>
      <c r="G5601">
        <v>0</v>
      </c>
      <c r="H5601" s="2" t="str">
        <f t="shared" si="87"/>
        <v>GH_ELECTROLYSISWR</v>
      </c>
    </row>
    <row r="5602" spans="1:8" x14ac:dyDescent="0.25">
      <c r="A5602" t="s">
        <v>24</v>
      </c>
      <c r="B5602" t="s">
        <v>6</v>
      </c>
      <c r="C5602" t="s">
        <v>11</v>
      </c>
      <c r="D5602" t="s">
        <v>371</v>
      </c>
      <c r="E5602">
        <v>2026</v>
      </c>
      <c r="F5602">
        <v>0</v>
      </c>
      <c r="G5602">
        <v>0</v>
      </c>
      <c r="H5602" s="2" t="str">
        <f t="shared" si="87"/>
        <v>GH_ELECTROLYSISWR</v>
      </c>
    </row>
    <row r="5603" spans="1:8" x14ac:dyDescent="0.25">
      <c r="A5603" t="s">
        <v>24</v>
      </c>
      <c r="B5603" t="s">
        <v>6</v>
      </c>
      <c r="C5603" t="s">
        <v>11</v>
      </c>
      <c r="D5603" t="s">
        <v>371</v>
      </c>
      <c r="E5603">
        <v>2027</v>
      </c>
      <c r="F5603">
        <v>0</v>
      </c>
      <c r="G5603">
        <v>0</v>
      </c>
      <c r="H5603" s="2" t="str">
        <f t="shared" si="87"/>
        <v>GH_ELECTROLYSISWR</v>
      </c>
    </row>
    <row r="5604" spans="1:8" x14ac:dyDescent="0.25">
      <c r="A5604" t="s">
        <v>24</v>
      </c>
      <c r="B5604" t="s">
        <v>6</v>
      </c>
      <c r="C5604" t="s">
        <v>11</v>
      </c>
      <c r="D5604" t="s">
        <v>371</v>
      </c>
      <c r="E5604">
        <v>2028</v>
      </c>
      <c r="F5604">
        <v>0</v>
      </c>
      <c r="G5604">
        <v>0</v>
      </c>
      <c r="H5604" s="2" t="str">
        <f t="shared" si="87"/>
        <v>GH_ELECTROLYSISWR</v>
      </c>
    </row>
    <row r="5605" spans="1:8" x14ac:dyDescent="0.25">
      <c r="A5605" t="s">
        <v>24</v>
      </c>
      <c r="B5605" t="s">
        <v>6</v>
      </c>
      <c r="C5605" t="s">
        <v>11</v>
      </c>
      <c r="D5605" t="s">
        <v>371</v>
      </c>
      <c r="E5605">
        <v>2029</v>
      </c>
      <c r="F5605">
        <v>0</v>
      </c>
      <c r="G5605">
        <v>0</v>
      </c>
      <c r="H5605" s="2" t="str">
        <f t="shared" si="87"/>
        <v>GH_ELECTROLYSISWR</v>
      </c>
    </row>
    <row r="5606" spans="1:8" x14ac:dyDescent="0.25">
      <c r="A5606" t="s">
        <v>24</v>
      </c>
      <c r="B5606" t="s">
        <v>6</v>
      </c>
      <c r="C5606" t="s">
        <v>11</v>
      </c>
      <c r="D5606" t="s">
        <v>371</v>
      </c>
      <c r="E5606">
        <v>2030</v>
      </c>
      <c r="F5606">
        <v>0</v>
      </c>
      <c r="G5606">
        <v>0</v>
      </c>
      <c r="H5606" s="2" t="str">
        <f t="shared" si="87"/>
        <v>GH_ELECTROLYSISWR</v>
      </c>
    </row>
    <row r="5607" spans="1:8" x14ac:dyDescent="0.25">
      <c r="A5607" t="s">
        <v>24</v>
      </c>
      <c r="B5607" t="s">
        <v>6</v>
      </c>
      <c r="C5607" t="s">
        <v>11</v>
      </c>
      <c r="D5607" t="s">
        <v>371</v>
      </c>
      <c r="E5607">
        <v>2031</v>
      </c>
      <c r="F5607">
        <v>0</v>
      </c>
      <c r="G5607">
        <v>0</v>
      </c>
      <c r="H5607" s="2" t="str">
        <f t="shared" si="87"/>
        <v>GH_ELECTROLYSISWR</v>
      </c>
    </row>
    <row r="5608" spans="1:8" x14ac:dyDescent="0.25">
      <c r="A5608" t="s">
        <v>24</v>
      </c>
      <c r="B5608" t="s">
        <v>6</v>
      </c>
      <c r="C5608" t="s">
        <v>11</v>
      </c>
      <c r="D5608" t="s">
        <v>371</v>
      </c>
      <c r="E5608">
        <v>2032</v>
      </c>
      <c r="F5608">
        <v>0</v>
      </c>
      <c r="G5608">
        <v>0</v>
      </c>
      <c r="H5608" s="2" t="str">
        <f t="shared" si="87"/>
        <v>GH_ELECTROLYSISWR</v>
      </c>
    </row>
    <row r="5609" spans="1:8" x14ac:dyDescent="0.25">
      <c r="A5609" t="s">
        <v>24</v>
      </c>
      <c r="B5609" t="s">
        <v>6</v>
      </c>
      <c r="C5609" t="s">
        <v>11</v>
      </c>
      <c r="D5609" t="s">
        <v>371</v>
      </c>
      <c r="E5609">
        <v>2033</v>
      </c>
      <c r="F5609">
        <v>0</v>
      </c>
      <c r="G5609">
        <v>0</v>
      </c>
      <c r="H5609" s="2" t="str">
        <f t="shared" si="87"/>
        <v>GH_ELECTROLYSISWR</v>
      </c>
    </row>
    <row r="5610" spans="1:8" x14ac:dyDescent="0.25">
      <c r="A5610" t="s">
        <v>24</v>
      </c>
      <c r="B5610" t="s">
        <v>6</v>
      </c>
      <c r="C5610" t="s">
        <v>11</v>
      </c>
      <c r="D5610" t="s">
        <v>371</v>
      </c>
      <c r="E5610">
        <v>2034</v>
      </c>
      <c r="F5610">
        <v>0</v>
      </c>
      <c r="G5610">
        <v>0</v>
      </c>
      <c r="H5610" s="2" t="str">
        <f t="shared" si="87"/>
        <v>GH_ELECTROLYSISWR</v>
      </c>
    </row>
    <row r="5611" spans="1:8" x14ac:dyDescent="0.25">
      <c r="A5611" t="s">
        <v>24</v>
      </c>
      <c r="B5611" t="s">
        <v>6</v>
      </c>
      <c r="C5611" t="s">
        <v>11</v>
      </c>
      <c r="D5611" t="s">
        <v>371</v>
      </c>
      <c r="E5611">
        <v>2035</v>
      </c>
      <c r="F5611">
        <v>0</v>
      </c>
      <c r="G5611">
        <v>0</v>
      </c>
      <c r="H5611" s="2" t="str">
        <f t="shared" si="87"/>
        <v>GH_ELECTROLYSISWR</v>
      </c>
    </row>
    <row r="5612" spans="1:8" x14ac:dyDescent="0.25">
      <c r="A5612" t="s">
        <v>24</v>
      </c>
      <c r="B5612" t="s">
        <v>6</v>
      </c>
      <c r="C5612" t="s">
        <v>11</v>
      </c>
      <c r="D5612" t="s">
        <v>371</v>
      </c>
      <c r="E5612">
        <v>2036</v>
      </c>
      <c r="F5612">
        <v>0</v>
      </c>
      <c r="G5612">
        <v>0</v>
      </c>
      <c r="H5612" s="2" t="str">
        <f t="shared" si="87"/>
        <v>GH_ELECTROLYSISWR</v>
      </c>
    </row>
    <row r="5613" spans="1:8" x14ac:dyDescent="0.25">
      <c r="A5613" t="s">
        <v>24</v>
      </c>
      <c r="B5613" t="s">
        <v>6</v>
      </c>
      <c r="C5613" t="s">
        <v>11</v>
      </c>
      <c r="D5613" t="s">
        <v>371</v>
      </c>
      <c r="E5613">
        <v>2037</v>
      </c>
      <c r="F5613">
        <v>0</v>
      </c>
      <c r="G5613">
        <v>0</v>
      </c>
      <c r="H5613" s="2" t="str">
        <f t="shared" si="87"/>
        <v>GH_ELECTROLYSISWR</v>
      </c>
    </row>
    <row r="5614" spans="1:8" x14ac:dyDescent="0.25">
      <c r="A5614" t="s">
        <v>24</v>
      </c>
      <c r="B5614" t="s">
        <v>6</v>
      </c>
      <c r="C5614" t="s">
        <v>11</v>
      </c>
      <c r="D5614" t="s">
        <v>371</v>
      </c>
      <c r="E5614">
        <v>2038</v>
      </c>
      <c r="F5614">
        <v>0</v>
      </c>
      <c r="G5614">
        <v>0</v>
      </c>
      <c r="H5614" s="2" t="str">
        <f t="shared" si="87"/>
        <v>GH_ELECTROLYSISWR</v>
      </c>
    </row>
    <row r="5615" spans="1:8" x14ac:dyDescent="0.25">
      <c r="A5615" t="s">
        <v>24</v>
      </c>
      <c r="B5615" t="s">
        <v>6</v>
      </c>
      <c r="C5615" t="s">
        <v>11</v>
      </c>
      <c r="D5615" t="s">
        <v>371</v>
      </c>
      <c r="E5615">
        <v>2039</v>
      </c>
      <c r="F5615">
        <v>0</v>
      </c>
      <c r="G5615">
        <v>0</v>
      </c>
      <c r="H5615" s="2" t="str">
        <f t="shared" si="87"/>
        <v>GH_ELECTROLYSISWR</v>
      </c>
    </row>
    <row r="5616" spans="1:8" x14ac:dyDescent="0.25">
      <c r="A5616" t="s">
        <v>24</v>
      </c>
      <c r="B5616" t="s">
        <v>6</v>
      </c>
      <c r="C5616" t="s">
        <v>11</v>
      </c>
      <c r="D5616" t="s">
        <v>371</v>
      </c>
      <c r="E5616">
        <v>2040</v>
      </c>
      <c r="F5616">
        <v>0</v>
      </c>
      <c r="G5616">
        <v>0</v>
      </c>
      <c r="H5616" s="2" t="str">
        <f t="shared" si="87"/>
        <v>GH_ELECTROLYSISWR</v>
      </c>
    </row>
    <row r="5617" spans="1:8" x14ac:dyDescent="0.25">
      <c r="A5617" t="s">
        <v>24</v>
      </c>
      <c r="B5617" t="s">
        <v>6</v>
      </c>
      <c r="C5617" t="s">
        <v>11</v>
      </c>
      <c r="D5617" t="s">
        <v>371</v>
      </c>
      <c r="E5617">
        <v>2041</v>
      </c>
      <c r="F5617">
        <v>0</v>
      </c>
      <c r="G5617">
        <v>0</v>
      </c>
      <c r="H5617" s="2" t="str">
        <f t="shared" si="87"/>
        <v>GH_ELECTROLYSISWR</v>
      </c>
    </row>
    <row r="5618" spans="1:8" x14ac:dyDescent="0.25">
      <c r="A5618" t="s">
        <v>24</v>
      </c>
      <c r="B5618" t="s">
        <v>6</v>
      </c>
      <c r="C5618" t="s">
        <v>11</v>
      </c>
      <c r="D5618" t="s">
        <v>370</v>
      </c>
      <c r="E5618">
        <v>2024</v>
      </c>
      <c r="F5618">
        <v>2.7673699999999999E-4</v>
      </c>
      <c r="G5618">
        <v>2.7673699999999999E-4</v>
      </c>
      <c r="H5618" s="2" t="str">
        <f t="shared" si="87"/>
        <v>GH_ELECTROLYSISWR</v>
      </c>
    </row>
    <row r="5619" spans="1:8" x14ac:dyDescent="0.25">
      <c r="A5619" t="s">
        <v>24</v>
      </c>
      <c r="B5619" t="s">
        <v>6</v>
      </c>
      <c r="C5619" t="s">
        <v>11</v>
      </c>
      <c r="D5619" t="s">
        <v>370</v>
      </c>
      <c r="E5619">
        <v>2025</v>
      </c>
      <c r="F5619">
        <v>1.620827E-3</v>
      </c>
      <c r="G5619">
        <v>7.8258574999999997E-2</v>
      </c>
      <c r="H5619" s="2" t="str">
        <f t="shared" si="87"/>
        <v>GH_ELECTROLYSISWR</v>
      </c>
    </row>
    <row r="5620" spans="1:8" x14ac:dyDescent="0.25">
      <c r="A5620" t="s">
        <v>24</v>
      </c>
      <c r="B5620" t="s">
        <v>6</v>
      </c>
      <c r="C5620" t="s">
        <v>11</v>
      </c>
      <c r="D5620" t="s">
        <v>370</v>
      </c>
      <c r="E5620">
        <v>2026</v>
      </c>
      <c r="F5620">
        <v>2.3098480000000002E-3</v>
      </c>
      <c r="G5620">
        <v>0.16345779299999999</v>
      </c>
      <c r="H5620" s="2" t="str">
        <f t="shared" si="87"/>
        <v>GH_ELECTROLYSISWR</v>
      </c>
    </row>
    <row r="5621" spans="1:8" x14ac:dyDescent="0.25">
      <c r="A5621" t="s">
        <v>24</v>
      </c>
      <c r="B5621" t="s">
        <v>6</v>
      </c>
      <c r="C5621" t="s">
        <v>11</v>
      </c>
      <c r="D5621" t="s">
        <v>370</v>
      </c>
      <c r="E5621">
        <v>2027</v>
      </c>
      <c r="F5621">
        <v>8.5421962000000004E-2</v>
      </c>
      <c r="G5621">
        <v>0.35703242099999999</v>
      </c>
      <c r="H5621" s="2" t="str">
        <f t="shared" si="87"/>
        <v>GH_ELECTROLYSISWR</v>
      </c>
    </row>
    <row r="5622" spans="1:8" x14ac:dyDescent="0.25">
      <c r="A5622" t="s">
        <v>24</v>
      </c>
      <c r="B5622" t="s">
        <v>6</v>
      </c>
      <c r="C5622" t="s">
        <v>11</v>
      </c>
      <c r="D5622" t="s">
        <v>370</v>
      </c>
      <c r="E5622">
        <v>2028</v>
      </c>
      <c r="F5622">
        <v>6.1127963E-2</v>
      </c>
      <c r="G5622">
        <v>0.78492094400000001</v>
      </c>
      <c r="H5622" s="2" t="str">
        <f t="shared" si="87"/>
        <v>GH_ELECTROLYSISWR</v>
      </c>
    </row>
    <row r="5623" spans="1:8" x14ac:dyDescent="0.25">
      <c r="A5623" t="s">
        <v>24</v>
      </c>
      <c r="B5623" t="s">
        <v>6</v>
      </c>
      <c r="C5623" t="s">
        <v>11</v>
      </c>
      <c r="D5623" t="s">
        <v>370</v>
      </c>
      <c r="E5623">
        <v>2029</v>
      </c>
      <c r="F5623">
        <v>8.1149614999999994E-2</v>
      </c>
      <c r="G5623">
        <v>1.6897503620000001</v>
      </c>
      <c r="H5623" s="2" t="str">
        <f t="shared" si="87"/>
        <v>GH_ELECTROLYSISWR</v>
      </c>
    </row>
    <row r="5624" spans="1:8" x14ac:dyDescent="0.25">
      <c r="A5624" t="s">
        <v>24</v>
      </c>
      <c r="B5624" t="s">
        <v>6</v>
      </c>
      <c r="C5624" t="s">
        <v>11</v>
      </c>
      <c r="D5624" t="s">
        <v>370</v>
      </c>
      <c r="E5624">
        <v>2030</v>
      </c>
      <c r="F5624">
        <v>7.9533907000000001E-2</v>
      </c>
      <c r="G5624">
        <v>3.6408825149999999</v>
      </c>
      <c r="H5624" s="2" t="str">
        <f t="shared" si="87"/>
        <v>GH_ELECTROLYSISWR</v>
      </c>
    </row>
    <row r="5625" spans="1:8" x14ac:dyDescent="0.25">
      <c r="A5625" t="s">
        <v>24</v>
      </c>
      <c r="B5625" t="s">
        <v>6</v>
      </c>
      <c r="C5625" t="s">
        <v>11</v>
      </c>
      <c r="D5625" t="s">
        <v>370</v>
      </c>
      <c r="E5625">
        <v>2031</v>
      </c>
      <c r="F5625">
        <v>7.6585316000000001E-2</v>
      </c>
      <c r="G5625">
        <v>7.7075813450000004</v>
      </c>
      <c r="H5625" s="2" t="str">
        <f t="shared" si="87"/>
        <v>GH_ELECTROLYSISWR</v>
      </c>
    </row>
    <row r="5626" spans="1:8" x14ac:dyDescent="0.25">
      <c r="A5626" t="s">
        <v>24</v>
      </c>
      <c r="B5626" t="s">
        <v>6</v>
      </c>
      <c r="C5626" t="s">
        <v>11</v>
      </c>
      <c r="D5626" t="s">
        <v>370</v>
      </c>
      <c r="E5626">
        <v>2032</v>
      </c>
      <c r="F5626">
        <v>0</v>
      </c>
      <c r="G5626">
        <v>7.7075813450000004</v>
      </c>
      <c r="H5626" s="2" t="str">
        <f t="shared" si="87"/>
        <v>GH_ELECTROLYSISWR</v>
      </c>
    </row>
    <row r="5627" spans="1:8" x14ac:dyDescent="0.25">
      <c r="A5627" t="s">
        <v>24</v>
      </c>
      <c r="B5627" t="s">
        <v>6</v>
      </c>
      <c r="C5627" t="s">
        <v>11</v>
      </c>
      <c r="D5627" t="s">
        <v>370</v>
      </c>
      <c r="E5627">
        <v>2033</v>
      </c>
      <c r="F5627">
        <v>0</v>
      </c>
      <c r="G5627">
        <v>7.4435543070000003</v>
      </c>
      <c r="H5627" s="2" t="str">
        <f t="shared" si="87"/>
        <v>GH_ELECTROLYSISWR</v>
      </c>
    </row>
    <row r="5628" spans="1:8" x14ac:dyDescent="0.25">
      <c r="A5628" t="s">
        <v>24</v>
      </c>
      <c r="B5628" t="s">
        <v>6</v>
      </c>
      <c r="C5628" t="s">
        <v>11</v>
      </c>
      <c r="D5628" t="s">
        <v>370</v>
      </c>
      <c r="E5628">
        <v>2034</v>
      </c>
      <c r="F5628">
        <v>0</v>
      </c>
      <c r="G5628">
        <v>7.4435543070000003</v>
      </c>
      <c r="H5628" s="2" t="str">
        <f t="shared" si="87"/>
        <v>GH_ELECTROLYSISWR</v>
      </c>
    </row>
    <row r="5629" spans="1:8" x14ac:dyDescent="0.25">
      <c r="A5629" t="s">
        <v>24</v>
      </c>
      <c r="B5629" t="s">
        <v>6</v>
      </c>
      <c r="C5629" t="s">
        <v>11</v>
      </c>
      <c r="D5629" t="s">
        <v>370</v>
      </c>
      <c r="E5629">
        <v>2035</v>
      </c>
      <c r="F5629">
        <v>0</v>
      </c>
      <c r="G5629">
        <v>7.4435543070000003</v>
      </c>
      <c r="H5629" s="2" t="str">
        <f t="shared" si="87"/>
        <v>GH_ELECTROLYSISWR</v>
      </c>
    </row>
    <row r="5630" spans="1:8" x14ac:dyDescent="0.25">
      <c r="A5630" t="s">
        <v>24</v>
      </c>
      <c r="B5630" t="s">
        <v>6</v>
      </c>
      <c r="C5630" t="s">
        <v>11</v>
      </c>
      <c r="D5630" t="s">
        <v>370</v>
      </c>
      <c r="E5630">
        <v>2036</v>
      </c>
      <c r="F5630">
        <v>0</v>
      </c>
      <c r="G5630">
        <v>7.2071187510000003</v>
      </c>
      <c r="H5630" s="2" t="str">
        <f t="shared" si="87"/>
        <v>GH_ELECTROLYSISWR</v>
      </c>
    </row>
    <row r="5631" spans="1:8" x14ac:dyDescent="0.25">
      <c r="A5631" t="s">
        <v>24</v>
      </c>
      <c r="B5631" t="s">
        <v>6</v>
      </c>
      <c r="C5631" t="s">
        <v>11</v>
      </c>
      <c r="D5631" t="s">
        <v>370</v>
      </c>
      <c r="E5631">
        <v>2037</v>
      </c>
      <c r="F5631">
        <v>0</v>
      </c>
      <c r="G5631">
        <v>7.2071187510000003</v>
      </c>
      <c r="H5631" s="2" t="str">
        <f t="shared" si="87"/>
        <v>GH_ELECTROLYSISWR</v>
      </c>
    </row>
    <row r="5632" spans="1:8" x14ac:dyDescent="0.25">
      <c r="A5632" t="s">
        <v>24</v>
      </c>
      <c r="B5632" t="s">
        <v>6</v>
      </c>
      <c r="C5632" t="s">
        <v>11</v>
      </c>
      <c r="D5632" t="s">
        <v>370</v>
      </c>
      <c r="E5632">
        <v>2038</v>
      </c>
      <c r="F5632">
        <v>0</v>
      </c>
      <c r="G5632">
        <v>7.2071187510000003</v>
      </c>
      <c r="H5632" s="2" t="str">
        <f t="shared" si="87"/>
        <v>GH_ELECTROLYSISWR</v>
      </c>
    </row>
    <row r="5633" spans="1:8" x14ac:dyDescent="0.25">
      <c r="A5633" t="s">
        <v>24</v>
      </c>
      <c r="B5633" t="s">
        <v>6</v>
      </c>
      <c r="C5633" t="s">
        <v>11</v>
      </c>
      <c r="D5633" t="s">
        <v>370</v>
      </c>
      <c r="E5633">
        <v>2039</v>
      </c>
      <c r="F5633">
        <v>0</v>
      </c>
      <c r="G5633">
        <v>7.2071187510000003</v>
      </c>
      <c r="H5633" s="2" t="str">
        <f t="shared" si="87"/>
        <v>GH_ELECTROLYSISWR</v>
      </c>
    </row>
    <row r="5634" spans="1:8" x14ac:dyDescent="0.25">
      <c r="A5634" t="s">
        <v>24</v>
      </c>
      <c r="B5634" t="s">
        <v>6</v>
      </c>
      <c r="C5634" t="s">
        <v>11</v>
      </c>
      <c r="D5634" t="s">
        <v>370</v>
      </c>
      <c r="E5634">
        <v>2040</v>
      </c>
      <c r="F5634">
        <v>0</v>
      </c>
      <c r="G5634">
        <v>7.2071187510000003</v>
      </c>
      <c r="H5634" s="2" t="str">
        <f t="shared" si="87"/>
        <v>GH_ELECTROLYSISWR</v>
      </c>
    </row>
    <row r="5635" spans="1:8" x14ac:dyDescent="0.25">
      <c r="A5635" t="s">
        <v>24</v>
      </c>
      <c r="B5635" t="s">
        <v>6</v>
      </c>
      <c r="C5635" t="s">
        <v>11</v>
      </c>
      <c r="D5635" t="s">
        <v>370</v>
      </c>
      <c r="E5635">
        <v>2041</v>
      </c>
      <c r="F5635">
        <v>0</v>
      </c>
      <c r="G5635">
        <v>7.2071187510000003</v>
      </c>
      <c r="H5635" s="2" t="str">
        <f t="shared" ref="H5635:H5698" si="88">_xlfn.CONCAT(A5635,C5635)</f>
        <v>GH_ELECTROLYSISWR</v>
      </c>
    </row>
    <row r="5636" spans="1:8" x14ac:dyDescent="0.25">
      <c r="A5636" t="s">
        <v>24</v>
      </c>
      <c r="B5636" t="s">
        <v>6</v>
      </c>
      <c r="C5636" t="s">
        <v>11</v>
      </c>
      <c r="D5636" t="s">
        <v>369</v>
      </c>
      <c r="E5636">
        <v>2024</v>
      </c>
      <c r="F5636" s="81">
        <v>5.65969E-5</v>
      </c>
      <c r="G5636" s="81">
        <v>5.65969E-5</v>
      </c>
      <c r="H5636" s="2" t="str">
        <f t="shared" si="88"/>
        <v>GH_ELECTROLYSISWR</v>
      </c>
    </row>
    <row r="5637" spans="1:8" x14ac:dyDescent="0.25">
      <c r="A5637" t="s">
        <v>24</v>
      </c>
      <c r="B5637" t="s">
        <v>6</v>
      </c>
      <c r="C5637" t="s">
        <v>11</v>
      </c>
      <c r="D5637" t="s">
        <v>369</v>
      </c>
      <c r="E5637">
        <v>2025</v>
      </c>
      <c r="F5637">
        <v>3.3318699999999998E-4</v>
      </c>
      <c r="G5637">
        <v>1.6087284E-2</v>
      </c>
      <c r="H5637" s="2" t="str">
        <f t="shared" si="88"/>
        <v>GH_ELECTROLYSISWR</v>
      </c>
    </row>
    <row r="5638" spans="1:8" x14ac:dyDescent="0.25">
      <c r="A5638" t="s">
        <v>24</v>
      </c>
      <c r="B5638" t="s">
        <v>6</v>
      </c>
      <c r="C5638" t="s">
        <v>11</v>
      </c>
      <c r="D5638" t="s">
        <v>369</v>
      </c>
      <c r="E5638">
        <v>2026</v>
      </c>
      <c r="F5638">
        <v>4.9086400000000004E-4</v>
      </c>
      <c r="G5638">
        <v>3.4736290000000003E-2</v>
      </c>
      <c r="H5638" s="2" t="str">
        <f t="shared" si="88"/>
        <v>GH_ELECTROLYSISWR</v>
      </c>
    </row>
    <row r="5639" spans="1:8" x14ac:dyDescent="0.25">
      <c r="A5639" t="s">
        <v>24</v>
      </c>
      <c r="B5639" t="s">
        <v>6</v>
      </c>
      <c r="C5639" t="s">
        <v>11</v>
      </c>
      <c r="D5639" t="s">
        <v>369</v>
      </c>
      <c r="E5639">
        <v>2027</v>
      </c>
      <c r="F5639">
        <v>1.8230237E-2</v>
      </c>
      <c r="G5639">
        <v>7.6195693999999994E-2</v>
      </c>
      <c r="H5639" s="2" t="str">
        <f t="shared" si="88"/>
        <v>GH_ELECTROLYSISWR</v>
      </c>
    </row>
    <row r="5640" spans="1:8" x14ac:dyDescent="0.25">
      <c r="A5640" t="s">
        <v>24</v>
      </c>
      <c r="B5640" t="s">
        <v>6</v>
      </c>
      <c r="C5640" t="s">
        <v>11</v>
      </c>
      <c r="D5640" t="s">
        <v>369</v>
      </c>
      <c r="E5640">
        <v>2028</v>
      </c>
      <c r="F5640">
        <v>1.3045559E-2</v>
      </c>
      <c r="G5640">
        <v>0.16751306799999999</v>
      </c>
      <c r="H5640" s="2" t="str">
        <f t="shared" si="88"/>
        <v>GH_ELECTROLYSISWR</v>
      </c>
    </row>
    <row r="5641" spans="1:8" x14ac:dyDescent="0.25">
      <c r="A5641" t="s">
        <v>24</v>
      </c>
      <c r="B5641" t="s">
        <v>6</v>
      </c>
      <c r="C5641" t="s">
        <v>11</v>
      </c>
      <c r="D5641" t="s">
        <v>369</v>
      </c>
      <c r="E5641">
        <v>2029</v>
      </c>
      <c r="F5641">
        <v>1.9278221000000002E-2</v>
      </c>
      <c r="G5641">
        <v>0.40142371700000001</v>
      </c>
      <c r="H5641" s="2" t="str">
        <f t="shared" si="88"/>
        <v>GH_ELECTROLYSISWR</v>
      </c>
    </row>
    <row r="5642" spans="1:8" x14ac:dyDescent="0.25">
      <c r="A5642" t="s">
        <v>24</v>
      </c>
      <c r="B5642" t="s">
        <v>6</v>
      </c>
      <c r="C5642" t="s">
        <v>11</v>
      </c>
      <c r="D5642" t="s">
        <v>369</v>
      </c>
      <c r="E5642">
        <v>2030</v>
      </c>
      <c r="F5642">
        <v>1.9106304000000001E-2</v>
      </c>
      <c r="G5642">
        <v>0.87464343</v>
      </c>
      <c r="H5642" s="2" t="str">
        <f t="shared" si="88"/>
        <v>GH_ELECTROLYSISWR</v>
      </c>
    </row>
    <row r="5643" spans="1:8" x14ac:dyDescent="0.25">
      <c r="A5643" t="s">
        <v>24</v>
      </c>
      <c r="B5643" t="s">
        <v>6</v>
      </c>
      <c r="C5643" t="s">
        <v>11</v>
      </c>
      <c r="D5643" t="s">
        <v>369</v>
      </c>
      <c r="E5643">
        <v>2031</v>
      </c>
      <c r="F5643">
        <v>1.8792565000000001E-2</v>
      </c>
      <c r="G5643">
        <v>1.891292403</v>
      </c>
      <c r="H5643" s="2" t="str">
        <f t="shared" si="88"/>
        <v>GH_ELECTROLYSISWR</v>
      </c>
    </row>
    <row r="5644" spans="1:8" x14ac:dyDescent="0.25">
      <c r="A5644" t="s">
        <v>24</v>
      </c>
      <c r="B5644" t="s">
        <v>6</v>
      </c>
      <c r="C5644" t="s">
        <v>11</v>
      </c>
      <c r="D5644" t="s">
        <v>369</v>
      </c>
      <c r="E5644">
        <v>2032</v>
      </c>
      <c r="F5644">
        <v>0</v>
      </c>
      <c r="G5644">
        <v>1.891292403</v>
      </c>
      <c r="H5644" s="2" t="str">
        <f t="shared" si="88"/>
        <v>GH_ELECTROLYSISWR</v>
      </c>
    </row>
    <row r="5645" spans="1:8" x14ac:dyDescent="0.25">
      <c r="A5645" t="s">
        <v>24</v>
      </c>
      <c r="B5645" t="s">
        <v>6</v>
      </c>
      <c r="C5645" t="s">
        <v>11</v>
      </c>
      <c r="D5645" t="s">
        <v>369</v>
      </c>
      <c r="E5645">
        <v>2033</v>
      </c>
      <c r="F5645">
        <v>0</v>
      </c>
      <c r="G5645">
        <v>1.8631991299999999</v>
      </c>
      <c r="H5645" s="2" t="str">
        <f t="shared" si="88"/>
        <v>GH_ELECTROLYSISWR</v>
      </c>
    </row>
    <row r="5646" spans="1:8" x14ac:dyDescent="0.25">
      <c r="A5646" t="s">
        <v>24</v>
      </c>
      <c r="B5646" t="s">
        <v>6</v>
      </c>
      <c r="C5646" t="s">
        <v>11</v>
      </c>
      <c r="D5646" t="s">
        <v>369</v>
      </c>
      <c r="E5646">
        <v>2034</v>
      </c>
      <c r="F5646">
        <v>0</v>
      </c>
      <c r="G5646">
        <v>1.8631991299999999</v>
      </c>
      <c r="H5646" s="2" t="str">
        <f t="shared" si="88"/>
        <v>GH_ELECTROLYSISWR</v>
      </c>
    </row>
    <row r="5647" spans="1:8" x14ac:dyDescent="0.25">
      <c r="A5647" t="s">
        <v>24</v>
      </c>
      <c r="B5647" t="s">
        <v>6</v>
      </c>
      <c r="C5647" t="s">
        <v>11</v>
      </c>
      <c r="D5647" t="s">
        <v>369</v>
      </c>
      <c r="E5647">
        <v>2035</v>
      </c>
      <c r="F5647">
        <v>0</v>
      </c>
      <c r="G5647">
        <v>1.8631991299999999</v>
      </c>
      <c r="H5647" s="2" t="str">
        <f t="shared" si="88"/>
        <v>GH_ELECTROLYSISWR</v>
      </c>
    </row>
    <row r="5648" spans="1:8" x14ac:dyDescent="0.25">
      <c r="A5648" t="s">
        <v>24</v>
      </c>
      <c r="B5648" t="s">
        <v>6</v>
      </c>
      <c r="C5648" t="s">
        <v>11</v>
      </c>
      <c r="D5648" t="s">
        <v>369</v>
      </c>
      <c r="E5648">
        <v>2036</v>
      </c>
      <c r="F5648">
        <v>0</v>
      </c>
      <c r="G5648">
        <v>1.8380416749999999</v>
      </c>
      <c r="H5648" s="2" t="str">
        <f t="shared" si="88"/>
        <v>GH_ELECTROLYSISWR</v>
      </c>
    </row>
    <row r="5649" spans="1:8" x14ac:dyDescent="0.25">
      <c r="A5649" t="s">
        <v>24</v>
      </c>
      <c r="B5649" t="s">
        <v>6</v>
      </c>
      <c r="C5649" t="s">
        <v>11</v>
      </c>
      <c r="D5649" t="s">
        <v>369</v>
      </c>
      <c r="E5649">
        <v>2037</v>
      </c>
      <c r="F5649">
        <v>0</v>
      </c>
      <c r="G5649">
        <v>1.8380416749999999</v>
      </c>
      <c r="H5649" s="2" t="str">
        <f t="shared" si="88"/>
        <v>GH_ELECTROLYSISWR</v>
      </c>
    </row>
    <row r="5650" spans="1:8" x14ac:dyDescent="0.25">
      <c r="A5650" t="s">
        <v>24</v>
      </c>
      <c r="B5650" t="s">
        <v>6</v>
      </c>
      <c r="C5650" t="s">
        <v>11</v>
      </c>
      <c r="D5650" t="s">
        <v>369</v>
      </c>
      <c r="E5650">
        <v>2038</v>
      </c>
      <c r="F5650">
        <v>0</v>
      </c>
      <c r="G5650">
        <v>1.8380416749999999</v>
      </c>
      <c r="H5650" s="2" t="str">
        <f t="shared" si="88"/>
        <v>GH_ELECTROLYSISWR</v>
      </c>
    </row>
    <row r="5651" spans="1:8" x14ac:dyDescent="0.25">
      <c r="A5651" t="s">
        <v>24</v>
      </c>
      <c r="B5651" t="s">
        <v>6</v>
      </c>
      <c r="C5651" t="s">
        <v>11</v>
      </c>
      <c r="D5651" t="s">
        <v>369</v>
      </c>
      <c r="E5651">
        <v>2039</v>
      </c>
      <c r="F5651">
        <v>0</v>
      </c>
      <c r="G5651">
        <v>1.8380416749999999</v>
      </c>
      <c r="H5651" s="2" t="str">
        <f t="shared" si="88"/>
        <v>GH_ELECTROLYSISWR</v>
      </c>
    </row>
    <row r="5652" spans="1:8" x14ac:dyDescent="0.25">
      <c r="A5652" t="s">
        <v>24</v>
      </c>
      <c r="B5652" t="s">
        <v>6</v>
      </c>
      <c r="C5652" t="s">
        <v>11</v>
      </c>
      <c r="D5652" t="s">
        <v>369</v>
      </c>
      <c r="E5652">
        <v>2040</v>
      </c>
      <c r="F5652">
        <v>0</v>
      </c>
      <c r="G5652">
        <v>1.8380416749999999</v>
      </c>
      <c r="H5652" s="2" t="str">
        <f t="shared" si="88"/>
        <v>GH_ELECTROLYSISWR</v>
      </c>
    </row>
    <row r="5653" spans="1:8" x14ac:dyDescent="0.25">
      <c r="A5653" t="s">
        <v>24</v>
      </c>
      <c r="B5653" t="s">
        <v>6</v>
      </c>
      <c r="C5653" t="s">
        <v>11</v>
      </c>
      <c r="D5653" t="s">
        <v>369</v>
      </c>
      <c r="E5653">
        <v>2041</v>
      </c>
      <c r="F5653">
        <v>0</v>
      </c>
      <c r="G5653">
        <v>1.8380416749999999</v>
      </c>
      <c r="H5653" s="2" t="str">
        <f t="shared" si="88"/>
        <v>GH_ELECTROLYSISWR</v>
      </c>
    </row>
    <row r="5654" spans="1:8" x14ac:dyDescent="0.25">
      <c r="A5654" t="s">
        <v>24</v>
      </c>
      <c r="B5654" t="s">
        <v>6</v>
      </c>
      <c r="C5654" t="s">
        <v>11</v>
      </c>
      <c r="D5654" t="s">
        <v>368</v>
      </c>
      <c r="E5654">
        <v>2024</v>
      </c>
      <c r="F5654">
        <v>1.07317E-4</v>
      </c>
      <c r="G5654">
        <v>1.07317E-4</v>
      </c>
      <c r="H5654" s="2" t="str">
        <f t="shared" si="88"/>
        <v>GH_ELECTROLYSISWR</v>
      </c>
    </row>
    <row r="5655" spans="1:8" x14ac:dyDescent="0.25">
      <c r="A5655" t="s">
        <v>24</v>
      </c>
      <c r="B5655" t="s">
        <v>6</v>
      </c>
      <c r="C5655" t="s">
        <v>11</v>
      </c>
      <c r="D5655" t="s">
        <v>368</v>
      </c>
      <c r="E5655">
        <v>2025</v>
      </c>
      <c r="F5655">
        <v>6.26273E-4</v>
      </c>
      <c r="G5655">
        <v>3.0238412999999999E-2</v>
      </c>
      <c r="H5655" s="2" t="str">
        <f t="shared" si="88"/>
        <v>GH_ELECTROLYSISWR</v>
      </c>
    </row>
    <row r="5656" spans="1:8" x14ac:dyDescent="0.25">
      <c r="A5656" t="s">
        <v>24</v>
      </c>
      <c r="B5656" t="s">
        <v>6</v>
      </c>
      <c r="C5656" t="s">
        <v>11</v>
      </c>
      <c r="D5656" t="s">
        <v>368</v>
      </c>
      <c r="E5656">
        <v>2026</v>
      </c>
      <c r="F5656">
        <v>9.14834E-4</v>
      </c>
      <c r="G5656">
        <v>6.4738776999999997E-2</v>
      </c>
      <c r="H5656" s="2" t="str">
        <f t="shared" si="88"/>
        <v>GH_ELECTROLYSISWR</v>
      </c>
    </row>
    <row r="5657" spans="1:8" x14ac:dyDescent="0.25">
      <c r="A5657" t="s">
        <v>24</v>
      </c>
      <c r="B5657" t="s">
        <v>6</v>
      </c>
      <c r="C5657" t="s">
        <v>11</v>
      </c>
      <c r="D5657" t="s">
        <v>368</v>
      </c>
      <c r="E5657">
        <v>2027</v>
      </c>
      <c r="F5657">
        <v>3.3939652000000001E-2</v>
      </c>
      <c r="G5657">
        <v>0.141855277</v>
      </c>
      <c r="H5657" s="2" t="str">
        <f t="shared" si="88"/>
        <v>GH_ELECTROLYSISWR</v>
      </c>
    </row>
    <row r="5658" spans="1:8" x14ac:dyDescent="0.25">
      <c r="A5658" t="s">
        <v>24</v>
      </c>
      <c r="B5658" t="s">
        <v>6</v>
      </c>
      <c r="C5658" t="s">
        <v>11</v>
      </c>
      <c r="D5658" t="s">
        <v>368</v>
      </c>
      <c r="E5658">
        <v>2028</v>
      </c>
      <c r="F5658">
        <v>2.4287217999999999E-2</v>
      </c>
      <c r="G5658">
        <v>0.31186293199999998</v>
      </c>
      <c r="H5658" s="2" t="str">
        <f t="shared" si="88"/>
        <v>GH_ELECTROLYSISWR</v>
      </c>
    </row>
    <row r="5659" spans="1:8" x14ac:dyDescent="0.25">
      <c r="A5659" t="s">
        <v>24</v>
      </c>
      <c r="B5659" t="s">
        <v>6</v>
      </c>
      <c r="C5659" t="s">
        <v>11</v>
      </c>
      <c r="D5659" t="s">
        <v>368</v>
      </c>
      <c r="E5659">
        <v>2029</v>
      </c>
      <c r="F5659">
        <v>3.4542024999999997E-2</v>
      </c>
      <c r="G5659">
        <v>0.71925663699999998</v>
      </c>
      <c r="H5659" s="2" t="str">
        <f t="shared" si="88"/>
        <v>GH_ELECTROLYSISWR</v>
      </c>
    </row>
    <row r="5660" spans="1:8" x14ac:dyDescent="0.25">
      <c r="A5660" t="s">
        <v>24</v>
      </c>
      <c r="B5660" t="s">
        <v>6</v>
      </c>
      <c r="C5660" t="s">
        <v>11</v>
      </c>
      <c r="D5660" t="s">
        <v>368</v>
      </c>
      <c r="E5660">
        <v>2030</v>
      </c>
      <c r="F5660">
        <v>3.4154073E-2</v>
      </c>
      <c r="G5660">
        <v>1.5634962480000001</v>
      </c>
      <c r="H5660" s="2" t="str">
        <f t="shared" si="88"/>
        <v>GH_ELECTROLYSISWR</v>
      </c>
    </row>
    <row r="5661" spans="1:8" x14ac:dyDescent="0.25">
      <c r="A5661" t="s">
        <v>24</v>
      </c>
      <c r="B5661" t="s">
        <v>6</v>
      </c>
      <c r="C5661" t="s">
        <v>11</v>
      </c>
      <c r="D5661" t="s">
        <v>368</v>
      </c>
      <c r="E5661">
        <v>2031</v>
      </c>
      <c r="F5661">
        <v>4.2407517999999998E-2</v>
      </c>
      <c r="G5661">
        <v>4.2679121320000002</v>
      </c>
      <c r="H5661" s="2" t="str">
        <f t="shared" si="88"/>
        <v>GH_ELECTROLYSISWR</v>
      </c>
    </row>
    <row r="5662" spans="1:8" x14ac:dyDescent="0.25">
      <c r="A5662" t="s">
        <v>24</v>
      </c>
      <c r="B5662" t="s">
        <v>6</v>
      </c>
      <c r="C5662" t="s">
        <v>11</v>
      </c>
      <c r="D5662" t="s">
        <v>368</v>
      </c>
      <c r="E5662">
        <v>2032</v>
      </c>
      <c r="F5662">
        <v>0</v>
      </c>
      <c r="G5662">
        <v>4.2679121320000002</v>
      </c>
      <c r="H5662" s="2" t="str">
        <f t="shared" si="88"/>
        <v>GH_ELECTROLYSISWR</v>
      </c>
    </row>
    <row r="5663" spans="1:8" x14ac:dyDescent="0.25">
      <c r="A5663" t="s">
        <v>24</v>
      </c>
      <c r="B5663" t="s">
        <v>6</v>
      </c>
      <c r="C5663" t="s">
        <v>11</v>
      </c>
      <c r="D5663" t="s">
        <v>368</v>
      </c>
      <c r="E5663">
        <v>2033</v>
      </c>
      <c r="F5663">
        <v>0</v>
      </c>
      <c r="G5663">
        <v>5.0069541429999997</v>
      </c>
      <c r="H5663" s="2" t="str">
        <f t="shared" si="88"/>
        <v>GH_ELECTROLYSISWR</v>
      </c>
    </row>
    <row r="5664" spans="1:8" x14ac:dyDescent="0.25">
      <c r="A5664" t="s">
        <v>24</v>
      </c>
      <c r="B5664" t="s">
        <v>6</v>
      </c>
      <c r="C5664" t="s">
        <v>11</v>
      </c>
      <c r="D5664" t="s">
        <v>368</v>
      </c>
      <c r="E5664">
        <v>2034</v>
      </c>
      <c r="F5664">
        <v>0</v>
      </c>
      <c r="G5664">
        <v>5.0069541429999997</v>
      </c>
      <c r="H5664" s="2" t="str">
        <f t="shared" si="88"/>
        <v>GH_ELECTROLYSISWR</v>
      </c>
    </row>
    <row r="5665" spans="1:8" x14ac:dyDescent="0.25">
      <c r="A5665" t="s">
        <v>24</v>
      </c>
      <c r="B5665" t="s">
        <v>6</v>
      </c>
      <c r="C5665" t="s">
        <v>11</v>
      </c>
      <c r="D5665" t="s">
        <v>368</v>
      </c>
      <c r="E5665">
        <v>2035</v>
      </c>
      <c r="F5665">
        <v>0</v>
      </c>
      <c r="G5665">
        <v>5.0069541429999997</v>
      </c>
      <c r="H5665" s="2" t="str">
        <f t="shared" si="88"/>
        <v>GH_ELECTROLYSISWR</v>
      </c>
    </row>
    <row r="5666" spans="1:8" x14ac:dyDescent="0.25">
      <c r="A5666" t="s">
        <v>24</v>
      </c>
      <c r="B5666" t="s">
        <v>6</v>
      </c>
      <c r="C5666" t="s">
        <v>11</v>
      </c>
      <c r="D5666" t="s">
        <v>368</v>
      </c>
      <c r="E5666">
        <v>2036</v>
      </c>
      <c r="F5666">
        <v>0</v>
      </c>
      <c r="G5666">
        <v>5.6687644239999999</v>
      </c>
      <c r="H5666" s="2" t="str">
        <f t="shared" si="88"/>
        <v>GH_ELECTROLYSISWR</v>
      </c>
    </row>
    <row r="5667" spans="1:8" x14ac:dyDescent="0.25">
      <c r="A5667" t="s">
        <v>24</v>
      </c>
      <c r="B5667" t="s">
        <v>6</v>
      </c>
      <c r="C5667" t="s">
        <v>11</v>
      </c>
      <c r="D5667" t="s">
        <v>368</v>
      </c>
      <c r="E5667">
        <v>2037</v>
      </c>
      <c r="F5667">
        <v>0</v>
      </c>
      <c r="G5667">
        <v>5.6687644239999999</v>
      </c>
      <c r="H5667" s="2" t="str">
        <f t="shared" si="88"/>
        <v>GH_ELECTROLYSISWR</v>
      </c>
    </row>
    <row r="5668" spans="1:8" x14ac:dyDescent="0.25">
      <c r="A5668" t="s">
        <v>24</v>
      </c>
      <c r="B5668" t="s">
        <v>6</v>
      </c>
      <c r="C5668" t="s">
        <v>11</v>
      </c>
      <c r="D5668" t="s">
        <v>368</v>
      </c>
      <c r="E5668">
        <v>2038</v>
      </c>
      <c r="F5668">
        <v>0</v>
      </c>
      <c r="G5668">
        <v>5.6687644239999999</v>
      </c>
      <c r="H5668" s="2" t="str">
        <f t="shared" si="88"/>
        <v>GH_ELECTROLYSISWR</v>
      </c>
    </row>
    <row r="5669" spans="1:8" x14ac:dyDescent="0.25">
      <c r="A5669" t="s">
        <v>24</v>
      </c>
      <c r="B5669" t="s">
        <v>6</v>
      </c>
      <c r="C5669" t="s">
        <v>11</v>
      </c>
      <c r="D5669" t="s">
        <v>368</v>
      </c>
      <c r="E5669">
        <v>2039</v>
      </c>
      <c r="F5669">
        <v>0</v>
      </c>
      <c r="G5669">
        <v>5.6687644239999999</v>
      </c>
      <c r="H5669" s="2" t="str">
        <f t="shared" si="88"/>
        <v>GH_ELECTROLYSISWR</v>
      </c>
    </row>
    <row r="5670" spans="1:8" x14ac:dyDescent="0.25">
      <c r="A5670" t="s">
        <v>24</v>
      </c>
      <c r="B5670" t="s">
        <v>6</v>
      </c>
      <c r="C5670" t="s">
        <v>11</v>
      </c>
      <c r="D5670" t="s">
        <v>368</v>
      </c>
      <c r="E5670">
        <v>2040</v>
      </c>
      <c r="F5670">
        <v>0</v>
      </c>
      <c r="G5670">
        <v>5.6687644239999999</v>
      </c>
      <c r="H5670" s="2" t="str">
        <f t="shared" si="88"/>
        <v>GH_ELECTROLYSISWR</v>
      </c>
    </row>
    <row r="5671" spans="1:8" x14ac:dyDescent="0.25">
      <c r="A5671" t="s">
        <v>24</v>
      </c>
      <c r="B5671" t="s">
        <v>6</v>
      </c>
      <c r="C5671" t="s">
        <v>11</v>
      </c>
      <c r="D5671" t="s">
        <v>368</v>
      </c>
      <c r="E5671">
        <v>2041</v>
      </c>
      <c r="F5671">
        <v>0</v>
      </c>
      <c r="G5671">
        <v>5.6687644239999999</v>
      </c>
      <c r="H5671" s="2" t="str">
        <f t="shared" si="88"/>
        <v>GH_ELECTROLYSISWR</v>
      </c>
    </row>
    <row r="5672" spans="1:8" x14ac:dyDescent="0.25">
      <c r="A5672" t="s">
        <v>24</v>
      </c>
      <c r="B5672" t="s">
        <v>6</v>
      </c>
      <c r="C5672" t="s">
        <v>11</v>
      </c>
      <c r="D5672" t="s">
        <v>367</v>
      </c>
      <c r="E5672">
        <v>2024</v>
      </c>
      <c r="F5672" s="81">
        <v>7.3503499999999999E-6</v>
      </c>
      <c r="G5672" s="81">
        <v>7.3503499999999999E-6</v>
      </c>
      <c r="H5672" s="2" t="str">
        <f t="shared" si="88"/>
        <v>GH_ELECTROLYSISWR</v>
      </c>
    </row>
    <row r="5673" spans="1:8" x14ac:dyDescent="0.25">
      <c r="A5673" t="s">
        <v>24</v>
      </c>
      <c r="B5673" t="s">
        <v>6</v>
      </c>
      <c r="C5673" t="s">
        <v>11</v>
      </c>
      <c r="D5673" t="s">
        <v>367</v>
      </c>
      <c r="E5673">
        <v>2025</v>
      </c>
      <c r="F5673" s="81">
        <v>4.4102099999999999E-5</v>
      </c>
      <c r="G5673">
        <v>2.129386E-3</v>
      </c>
      <c r="H5673" s="2" t="str">
        <f t="shared" si="88"/>
        <v>GH_ELECTROLYSISWR</v>
      </c>
    </row>
    <row r="5674" spans="1:8" x14ac:dyDescent="0.25">
      <c r="A5674" t="s">
        <v>24</v>
      </c>
      <c r="B5674" t="s">
        <v>6</v>
      </c>
      <c r="C5674" t="s">
        <v>11</v>
      </c>
      <c r="D5674" t="s">
        <v>367</v>
      </c>
      <c r="E5674">
        <v>2026</v>
      </c>
      <c r="F5674" s="81">
        <v>6.6153099999999995E-5</v>
      </c>
      <c r="G5674">
        <v>4.6813660000000002E-3</v>
      </c>
      <c r="H5674" s="2" t="str">
        <f t="shared" si="88"/>
        <v>GH_ELECTROLYSISWR</v>
      </c>
    </row>
    <row r="5675" spans="1:8" x14ac:dyDescent="0.25">
      <c r="A5675" t="s">
        <v>24</v>
      </c>
      <c r="B5675" t="s">
        <v>6</v>
      </c>
      <c r="C5675" t="s">
        <v>11</v>
      </c>
      <c r="D5675" t="s">
        <v>367</v>
      </c>
      <c r="E5675">
        <v>2027</v>
      </c>
      <c r="F5675">
        <v>2.462367E-3</v>
      </c>
      <c r="G5675">
        <v>1.0291789000000001E-2</v>
      </c>
      <c r="H5675" s="2" t="str">
        <f t="shared" si="88"/>
        <v>GH_ELECTROLYSISWR</v>
      </c>
    </row>
    <row r="5676" spans="1:8" x14ac:dyDescent="0.25">
      <c r="A5676" t="s">
        <v>24</v>
      </c>
      <c r="B5676" t="s">
        <v>6</v>
      </c>
      <c r="C5676" t="s">
        <v>11</v>
      </c>
      <c r="D5676" t="s">
        <v>367</v>
      </c>
      <c r="E5676">
        <v>2028</v>
      </c>
      <c r="F5676">
        <v>1.7620699999999999E-3</v>
      </c>
      <c r="G5676">
        <v>2.2626070000000002E-2</v>
      </c>
      <c r="H5676" s="2" t="str">
        <f t="shared" si="88"/>
        <v>GH_ELECTROLYSISWR</v>
      </c>
    </row>
    <row r="5677" spans="1:8" x14ac:dyDescent="0.25">
      <c r="A5677" t="s">
        <v>24</v>
      </c>
      <c r="B5677" t="s">
        <v>6</v>
      </c>
      <c r="C5677" t="s">
        <v>11</v>
      </c>
      <c r="D5677" t="s">
        <v>367</v>
      </c>
      <c r="E5677">
        <v>2029</v>
      </c>
      <c r="F5677">
        <v>2.3888630000000002E-3</v>
      </c>
      <c r="G5677">
        <v>4.9742474000000002E-2</v>
      </c>
      <c r="H5677" s="2" t="str">
        <f t="shared" si="88"/>
        <v>GH_ELECTROLYSISWR</v>
      </c>
    </row>
    <row r="5678" spans="1:8" x14ac:dyDescent="0.25">
      <c r="A5678" t="s">
        <v>24</v>
      </c>
      <c r="B5678" t="s">
        <v>6</v>
      </c>
      <c r="C5678" t="s">
        <v>11</v>
      </c>
      <c r="D5678" t="s">
        <v>367</v>
      </c>
      <c r="E5678">
        <v>2030</v>
      </c>
      <c r="F5678">
        <v>2.3888630000000002E-3</v>
      </c>
      <c r="G5678">
        <v>0.109356763</v>
      </c>
      <c r="H5678" s="2" t="str">
        <f t="shared" si="88"/>
        <v>GH_ELECTROLYSISWR</v>
      </c>
    </row>
    <row r="5679" spans="1:8" x14ac:dyDescent="0.25">
      <c r="A5679" t="s">
        <v>24</v>
      </c>
      <c r="B5679" t="s">
        <v>6</v>
      </c>
      <c r="C5679" t="s">
        <v>11</v>
      </c>
      <c r="D5679" t="s">
        <v>367</v>
      </c>
      <c r="E5679">
        <v>2031</v>
      </c>
      <c r="F5679">
        <v>2.3888630000000002E-3</v>
      </c>
      <c r="G5679">
        <v>0.240416301</v>
      </c>
      <c r="H5679" s="2" t="str">
        <f t="shared" si="88"/>
        <v>GH_ELECTROLYSISWR</v>
      </c>
    </row>
    <row r="5680" spans="1:8" x14ac:dyDescent="0.25">
      <c r="A5680" t="s">
        <v>24</v>
      </c>
      <c r="B5680" t="s">
        <v>6</v>
      </c>
      <c r="C5680" t="s">
        <v>11</v>
      </c>
      <c r="D5680" t="s">
        <v>367</v>
      </c>
      <c r="E5680">
        <v>2032</v>
      </c>
      <c r="F5680">
        <v>0</v>
      </c>
      <c r="G5680">
        <v>0.240416301</v>
      </c>
      <c r="H5680" s="2" t="str">
        <f t="shared" si="88"/>
        <v>GH_ELECTROLYSISWR</v>
      </c>
    </row>
    <row r="5681" spans="1:8" x14ac:dyDescent="0.25">
      <c r="A5681" t="s">
        <v>24</v>
      </c>
      <c r="B5681" t="s">
        <v>6</v>
      </c>
      <c r="C5681" t="s">
        <v>11</v>
      </c>
      <c r="D5681" t="s">
        <v>367</v>
      </c>
      <c r="E5681">
        <v>2033</v>
      </c>
      <c r="F5681">
        <v>0</v>
      </c>
      <c r="G5681">
        <v>0.240416301</v>
      </c>
      <c r="H5681" s="2" t="str">
        <f t="shared" si="88"/>
        <v>GH_ELECTROLYSISWR</v>
      </c>
    </row>
    <row r="5682" spans="1:8" x14ac:dyDescent="0.25">
      <c r="A5682" t="s">
        <v>24</v>
      </c>
      <c r="B5682" t="s">
        <v>6</v>
      </c>
      <c r="C5682" t="s">
        <v>11</v>
      </c>
      <c r="D5682" t="s">
        <v>367</v>
      </c>
      <c r="E5682">
        <v>2034</v>
      </c>
      <c r="F5682">
        <v>0</v>
      </c>
      <c r="G5682">
        <v>0.240416301</v>
      </c>
      <c r="H5682" s="2" t="str">
        <f t="shared" si="88"/>
        <v>GH_ELECTROLYSISWR</v>
      </c>
    </row>
    <row r="5683" spans="1:8" x14ac:dyDescent="0.25">
      <c r="A5683" t="s">
        <v>24</v>
      </c>
      <c r="B5683" t="s">
        <v>6</v>
      </c>
      <c r="C5683" t="s">
        <v>11</v>
      </c>
      <c r="D5683" t="s">
        <v>367</v>
      </c>
      <c r="E5683">
        <v>2035</v>
      </c>
      <c r="F5683">
        <v>0</v>
      </c>
      <c r="G5683">
        <v>0.240416301</v>
      </c>
      <c r="H5683" s="2" t="str">
        <f t="shared" si="88"/>
        <v>GH_ELECTROLYSISWR</v>
      </c>
    </row>
    <row r="5684" spans="1:8" x14ac:dyDescent="0.25">
      <c r="A5684" t="s">
        <v>24</v>
      </c>
      <c r="B5684" t="s">
        <v>6</v>
      </c>
      <c r="C5684" t="s">
        <v>11</v>
      </c>
      <c r="D5684" t="s">
        <v>367</v>
      </c>
      <c r="E5684">
        <v>2036</v>
      </c>
      <c r="F5684">
        <v>0</v>
      </c>
      <c r="G5684">
        <v>0.240416301</v>
      </c>
      <c r="H5684" s="2" t="str">
        <f t="shared" si="88"/>
        <v>GH_ELECTROLYSISWR</v>
      </c>
    </row>
    <row r="5685" spans="1:8" x14ac:dyDescent="0.25">
      <c r="A5685" t="s">
        <v>24</v>
      </c>
      <c r="B5685" t="s">
        <v>6</v>
      </c>
      <c r="C5685" t="s">
        <v>11</v>
      </c>
      <c r="D5685" t="s">
        <v>367</v>
      </c>
      <c r="E5685">
        <v>2037</v>
      </c>
      <c r="F5685">
        <v>0</v>
      </c>
      <c r="G5685">
        <v>0.240416301</v>
      </c>
      <c r="H5685" s="2" t="str">
        <f t="shared" si="88"/>
        <v>GH_ELECTROLYSISWR</v>
      </c>
    </row>
    <row r="5686" spans="1:8" x14ac:dyDescent="0.25">
      <c r="A5686" t="s">
        <v>24</v>
      </c>
      <c r="B5686" t="s">
        <v>6</v>
      </c>
      <c r="C5686" t="s">
        <v>11</v>
      </c>
      <c r="D5686" t="s">
        <v>367</v>
      </c>
      <c r="E5686">
        <v>2038</v>
      </c>
      <c r="F5686">
        <v>0</v>
      </c>
      <c r="G5686">
        <v>0.240416301</v>
      </c>
      <c r="H5686" s="2" t="str">
        <f t="shared" si="88"/>
        <v>GH_ELECTROLYSISWR</v>
      </c>
    </row>
    <row r="5687" spans="1:8" x14ac:dyDescent="0.25">
      <c r="A5687" t="s">
        <v>24</v>
      </c>
      <c r="B5687" t="s">
        <v>6</v>
      </c>
      <c r="C5687" t="s">
        <v>11</v>
      </c>
      <c r="D5687" t="s">
        <v>367</v>
      </c>
      <c r="E5687">
        <v>2039</v>
      </c>
      <c r="F5687">
        <v>0</v>
      </c>
      <c r="G5687">
        <v>0.240416301</v>
      </c>
      <c r="H5687" s="2" t="str">
        <f t="shared" si="88"/>
        <v>GH_ELECTROLYSISWR</v>
      </c>
    </row>
    <row r="5688" spans="1:8" x14ac:dyDescent="0.25">
      <c r="A5688" t="s">
        <v>24</v>
      </c>
      <c r="B5688" t="s">
        <v>6</v>
      </c>
      <c r="C5688" t="s">
        <v>11</v>
      </c>
      <c r="D5688" t="s">
        <v>367</v>
      </c>
      <c r="E5688">
        <v>2040</v>
      </c>
      <c r="F5688">
        <v>0</v>
      </c>
      <c r="G5688">
        <v>0.240416301</v>
      </c>
      <c r="H5688" s="2" t="str">
        <f t="shared" si="88"/>
        <v>GH_ELECTROLYSISWR</v>
      </c>
    </row>
    <row r="5689" spans="1:8" x14ac:dyDescent="0.25">
      <c r="A5689" t="s">
        <v>24</v>
      </c>
      <c r="B5689" t="s">
        <v>6</v>
      </c>
      <c r="C5689" t="s">
        <v>11</v>
      </c>
      <c r="D5689" t="s">
        <v>367</v>
      </c>
      <c r="E5689">
        <v>2041</v>
      </c>
      <c r="F5689">
        <v>0</v>
      </c>
      <c r="G5689">
        <v>0.240416301</v>
      </c>
      <c r="H5689" s="2" t="str">
        <f t="shared" si="88"/>
        <v>GH_ELECTROLYSISWR</v>
      </c>
    </row>
    <row r="5690" spans="1:8" x14ac:dyDescent="0.25">
      <c r="A5690" t="s">
        <v>24</v>
      </c>
      <c r="B5690" t="s">
        <v>6</v>
      </c>
      <c r="C5690" t="s">
        <v>9</v>
      </c>
      <c r="D5690" t="s">
        <v>366</v>
      </c>
      <c r="E5690">
        <v>2024</v>
      </c>
      <c r="F5690" s="81">
        <v>2.1154000000000001E-5</v>
      </c>
      <c r="G5690" s="81">
        <v>2.1154000000000001E-5</v>
      </c>
      <c r="H5690" s="2" t="str">
        <f t="shared" si="88"/>
        <v>GH_ELECTROLYSISNER</v>
      </c>
    </row>
    <row r="5691" spans="1:8" x14ac:dyDescent="0.25">
      <c r="A5691" t="s">
        <v>24</v>
      </c>
      <c r="B5691" t="s">
        <v>6</v>
      </c>
      <c r="C5691" t="s">
        <v>9</v>
      </c>
      <c r="D5691" t="s">
        <v>366</v>
      </c>
      <c r="E5691">
        <v>2025</v>
      </c>
      <c r="F5691">
        <v>1.82058E-4</v>
      </c>
      <c r="G5691">
        <v>8.7903449999999998E-3</v>
      </c>
      <c r="H5691" s="2" t="str">
        <f t="shared" si="88"/>
        <v>GH_ELECTROLYSISNER</v>
      </c>
    </row>
    <row r="5692" spans="1:8" x14ac:dyDescent="0.25">
      <c r="A5692" t="s">
        <v>24</v>
      </c>
      <c r="B5692" t="s">
        <v>6</v>
      </c>
      <c r="C5692" t="s">
        <v>9</v>
      </c>
      <c r="D5692" t="s">
        <v>366</v>
      </c>
      <c r="E5692">
        <v>2026</v>
      </c>
      <c r="F5692">
        <v>2.6256499999999998E-4</v>
      </c>
      <c r="G5692">
        <v>1.8580569000000002E-2</v>
      </c>
      <c r="H5692" s="2" t="str">
        <f t="shared" si="88"/>
        <v>GH_ELECTROLYSISNER</v>
      </c>
    </row>
    <row r="5693" spans="1:8" x14ac:dyDescent="0.25">
      <c r="A5693" t="s">
        <v>24</v>
      </c>
      <c r="B5693" t="s">
        <v>6</v>
      </c>
      <c r="C5693" t="s">
        <v>9</v>
      </c>
      <c r="D5693" t="s">
        <v>366</v>
      </c>
      <c r="E5693">
        <v>2027</v>
      </c>
      <c r="F5693">
        <v>9.7005170000000005E-3</v>
      </c>
      <c r="G5693">
        <v>4.0544596000000002E-2</v>
      </c>
      <c r="H5693" s="2" t="str">
        <f t="shared" si="88"/>
        <v>GH_ELECTROLYSISNER</v>
      </c>
    </row>
    <row r="5694" spans="1:8" x14ac:dyDescent="0.25">
      <c r="A5694" t="s">
        <v>24</v>
      </c>
      <c r="B5694" t="s">
        <v>6</v>
      </c>
      <c r="C5694" t="s">
        <v>9</v>
      </c>
      <c r="D5694" t="s">
        <v>366</v>
      </c>
      <c r="E5694">
        <v>2028</v>
      </c>
      <c r="F5694">
        <v>6.9416900000000004E-3</v>
      </c>
      <c r="G5694">
        <v>8.9135609000000005E-2</v>
      </c>
      <c r="H5694" s="2" t="str">
        <f t="shared" si="88"/>
        <v>GH_ELECTROLYSISNER</v>
      </c>
    </row>
    <row r="5695" spans="1:8" x14ac:dyDescent="0.25">
      <c r="A5695" t="s">
        <v>24</v>
      </c>
      <c r="B5695" t="s">
        <v>6</v>
      </c>
      <c r="C5695" t="s">
        <v>9</v>
      </c>
      <c r="D5695" t="s">
        <v>366</v>
      </c>
      <c r="E5695">
        <v>2029</v>
      </c>
      <c r="F5695">
        <v>9.1855070000000007E-3</v>
      </c>
      <c r="G5695">
        <v>0.19126664400000001</v>
      </c>
      <c r="H5695" s="2" t="str">
        <f t="shared" si="88"/>
        <v>GH_ELECTROLYSISNER</v>
      </c>
    </row>
    <row r="5696" spans="1:8" x14ac:dyDescent="0.25">
      <c r="A5696" t="s">
        <v>24</v>
      </c>
      <c r="B5696" t="s">
        <v>6</v>
      </c>
      <c r="C5696" t="s">
        <v>9</v>
      </c>
      <c r="D5696" t="s">
        <v>366</v>
      </c>
      <c r="E5696">
        <v>2030</v>
      </c>
      <c r="F5696">
        <v>8.974035E-3</v>
      </c>
      <c r="G5696">
        <v>0.41081105499999998</v>
      </c>
      <c r="H5696" s="2" t="str">
        <f t="shared" si="88"/>
        <v>GH_ELECTROLYSISNER</v>
      </c>
    </row>
    <row r="5697" spans="1:8" x14ac:dyDescent="0.25">
      <c r="A5697" t="s">
        <v>24</v>
      </c>
      <c r="B5697" t="s">
        <v>6</v>
      </c>
      <c r="C5697" t="s">
        <v>9</v>
      </c>
      <c r="D5697" t="s">
        <v>366</v>
      </c>
      <c r="E5697">
        <v>2031</v>
      </c>
      <c r="F5697">
        <v>8.588109E-3</v>
      </c>
      <c r="G5697">
        <v>0.86431119199999995</v>
      </c>
      <c r="H5697" s="2" t="str">
        <f t="shared" si="88"/>
        <v>GH_ELECTROLYSISNER</v>
      </c>
    </row>
    <row r="5698" spans="1:8" x14ac:dyDescent="0.25">
      <c r="A5698" t="s">
        <v>24</v>
      </c>
      <c r="B5698" t="s">
        <v>6</v>
      </c>
      <c r="C5698" t="s">
        <v>9</v>
      </c>
      <c r="D5698" t="s">
        <v>366</v>
      </c>
      <c r="E5698">
        <v>2032</v>
      </c>
      <c r="F5698">
        <v>0</v>
      </c>
      <c r="G5698">
        <v>0.86431119199999995</v>
      </c>
      <c r="H5698" s="2" t="str">
        <f t="shared" si="88"/>
        <v>GH_ELECTROLYSISNER</v>
      </c>
    </row>
    <row r="5699" spans="1:8" x14ac:dyDescent="0.25">
      <c r="A5699" t="s">
        <v>24</v>
      </c>
      <c r="B5699" t="s">
        <v>6</v>
      </c>
      <c r="C5699" t="s">
        <v>9</v>
      </c>
      <c r="D5699" t="s">
        <v>366</v>
      </c>
      <c r="E5699">
        <v>2033</v>
      </c>
      <c r="F5699">
        <v>0</v>
      </c>
      <c r="G5699">
        <v>0.82975398099999997</v>
      </c>
      <c r="H5699" s="2" t="str">
        <f t="shared" ref="H5699:H5762" si="89">_xlfn.CONCAT(A5699,C5699)</f>
        <v>GH_ELECTROLYSISNER</v>
      </c>
    </row>
    <row r="5700" spans="1:8" x14ac:dyDescent="0.25">
      <c r="A5700" t="s">
        <v>24</v>
      </c>
      <c r="B5700" t="s">
        <v>6</v>
      </c>
      <c r="C5700" t="s">
        <v>9</v>
      </c>
      <c r="D5700" t="s">
        <v>366</v>
      </c>
      <c r="E5700">
        <v>2034</v>
      </c>
      <c r="F5700">
        <v>0</v>
      </c>
      <c r="G5700">
        <v>0.82975398099999997</v>
      </c>
      <c r="H5700" s="2" t="str">
        <f t="shared" si="89"/>
        <v>GH_ELECTROLYSISNER</v>
      </c>
    </row>
    <row r="5701" spans="1:8" x14ac:dyDescent="0.25">
      <c r="A5701" t="s">
        <v>24</v>
      </c>
      <c r="B5701" t="s">
        <v>6</v>
      </c>
      <c r="C5701" t="s">
        <v>9</v>
      </c>
      <c r="D5701" t="s">
        <v>366</v>
      </c>
      <c r="E5701">
        <v>2035</v>
      </c>
      <c r="F5701">
        <v>0</v>
      </c>
      <c r="G5701">
        <v>0.82975398099999997</v>
      </c>
      <c r="H5701" s="2" t="str">
        <f t="shared" si="89"/>
        <v>GH_ELECTROLYSISNER</v>
      </c>
    </row>
    <row r="5702" spans="1:8" x14ac:dyDescent="0.25">
      <c r="A5702" t="s">
        <v>24</v>
      </c>
      <c r="B5702" t="s">
        <v>6</v>
      </c>
      <c r="C5702" t="s">
        <v>9</v>
      </c>
      <c r="D5702" t="s">
        <v>366</v>
      </c>
      <c r="E5702">
        <v>2036</v>
      </c>
      <c r="F5702">
        <v>0</v>
      </c>
      <c r="G5702">
        <v>0.79880808400000003</v>
      </c>
      <c r="H5702" s="2" t="str">
        <f t="shared" si="89"/>
        <v>GH_ELECTROLYSISNER</v>
      </c>
    </row>
    <row r="5703" spans="1:8" x14ac:dyDescent="0.25">
      <c r="A5703" t="s">
        <v>24</v>
      </c>
      <c r="B5703" t="s">
        <v>6</v>
      </c>
      <c r="C5703" t="s">
        <v>9</v>
      </c>
      <c r="D5703" t="s">
        <v>366</v>
      </c>
      <c r="E5703">
        <v>2037</v>
      </c>
      <c r="F5703">
        <v>0</v>
      </c>
      <c r="G5703">
        <v>0.79880808400000003</v>
      </c>
      <c r="H5703" s="2" t="str">
        <f t="shared" si="89"/>
        <v>GH_ELECTROLYSISNER</v>
      </c>
    </row>
    <row r="5704" spans="1:8" x14ac:dyDescent="0.25">
      <c r="A5704" t="s">
        <v>24</v>
      </c>
      <c r="B5704" t="s">
        <v>6</v>
      </c>
      <c r="C5704" t="s">
        <v>9</v>
      </c>
      <c r="D5704" t="s">
        <v>366</v>
      </c>
      <c r="E5704">
        <v>2038</v>
      </c>
      <c r="F5704">
        <v>0</v>
      </c>
      <c r="G5704">
        <v>0.79880808400000003</v>
      </c>
      <c r="H5704" s="2" t="str">
        <f t="shared" si="89"/>
        <v>GH_ELECTROLYSISNER</v>
      </c>
    </row>
    <row r="5705" spans="1:8" x14ac:dyDescent="0.25">
      <c r="A5705" t="s">
        <v>24</v>
      </c>
      <c r="B5705" t="s">
        <v>6</v>
      </c>
      <c r="C5705" t="s">
        <v>9</v>
      </c>
      <c r="D5705" t="s">
        <v>366</v>
      </c>
      <c r="E5705">
        <v>2039</v>
      </c>
      <c r="F5705">
        <v>0</v>
      </c>
      <c r="G5705">
        <v>0.79880808400000003</v>
      </c>
      <c r="H5705" s="2" t="str">
        <f t="shared" si="89"/>
        <v>GH_ELECTROLYSISNER</v>
      </c>
    </row>
    <row r="5706" spans="1:8" x14ac:dyDescent="0.25">
      <c r="A5706" t="s">
        <v>24</v>
      </c>
      <c r="B5706" t="s">
        <v>6</v>
      </c>
      <c r="C5706" t="s">
        <v>9</v>
      </c>
      <c r="D5706" t="s">
        <v>366</v>
      </c>
      <c r="E5706">
        <v>2040</v>
      </c>
      <c r="F5706">
        <v>0</v>
      </c>
      <c r="G5706">
        <v>0.79880808400000003</v>
      </c>
      <c r="H5706" s="2" t="str">
        <f t="shared" si="89"/>
        <v>GH_ELECTROLYSISNER</v>
      </c>
    </row>
    <row r="5707" spans="1:8" x14ac:dyDescent="0.25">
      <c r="A5707" t="s">
        <v>24</v>
      </c>
      <c r="B5707" t="s">
        <v>6</v>
      </c>
      <c r="C5707" t="s">
        <v>9</v>
      </c>
      <c r="D5707" t="s">
        <v>366</v>
      </c>
      <c r="E5707">
        <v>2041</v>
      </c>
      <c r="F5707">
        <v>0</v>
      </c>
      <c r="G5707">
        <v>0.79880808400000003</v>
      </c>
      <c r="H5707" s="2" t="str">
        <f t="shared" si="89"/>
        <v>GH_ELECTROLYSISNER</v>
      </c>
    </row>
    <row r="5708" spans="1:8" x14ac:dyDescent="0.25">
      <c r="A5708" t="s">
        <v>24</v>
      </c>
      <c r="B5708" t="s">
        <v>6</v>
      </c>
      <c r="C5708" t="s">
        <v>9</v>
      </c>
      <c r="D5708" t="s">
        <v>365</v>
      </c>
      <c r="E5708">
        <v>2024</v>
      </c>
      <c r="F5708">
        <v>0</v>
      </c>
      <c r="G5708">
        <v>0</v>
      </c>
      <c r="H5708" s="2" t="str">
        <f t="shared" si="89"/>
        <v>GH_ELECTROLYSISNER</v>
      </c>
    </row>
    <row r="5709" spans="1:8" x14ac:dyDescent="0.25">
      <c r="A5709" t="s">
        <v>24</v>
      </c>
      <c r="B5709" t="s">
        <v>6</v>
      </c>
      <c r="C5709" t="s">
        <v>9</v>
      </c>
      <c r="D5709" t="s">
        <v>365</v>
      </c>
      <c r="E5709">
        <v>2025</v>
      </c>
      <c r="F5709">
        <v>0</v>
      </c>
      <c r="G5709">
        <v>0</v>
      </c>
      <c r="H5709" s="2" t="str">
        <f t="shared" si="89"/>
        <v>GH_ELECTROLYSISNER</v>
      </c>
    </row>
    <row r="5710" spans="1:8" x14ac:dyDescent="0.25">
      <c r="A5710" t="s">
        <v>24</v>
      </c>
      <c r="B5710" t="s">
        <v>6</v>
      </c>
      <c r="C5710" t="s">
        <v>9</v>
      </c>
      <c r="D5710" t="s">
        <v>365</v>
      </c>
      <c r="E5710">
        <v>2026</v>
      </c>
      <c r="F5710">
        <v>0</v>
      </c>
      <c r="G5710">
        <v>0</v>
      </c>
      <c r="H5710" s="2" t="str">
        <f t="shared" si="89"/>
        <v>GH_ELECTROLYSISNER</v>
      </c>
    </row>
    <row r="5711" spans="1:8" x14ac:dyDescent="0.25">
      <c r="A5711" t="s">
        <v>24</v>
      </c>
      <c r="B5711" t="s">
        <v>6</v>
      </c>
      <c r="C5711" t="s">
        <v>9</v>
      </c>
      <c r="D5711" t="s">
        <v>365</v>
      </c>
      <c r="E5711">
        <v>2027</v>
      </c>
      <c r="F5711">
        <v>0</v>
      </c>
      <c r="G5711">
        <v>0</v>
      </c>
      <c r="H5711" s="2" t="str">
        <f t="shared" si="89"/>
        <v>GH_ELECTROLYSISNER</v>
      </c>
    </row>
    <row r="5712" spans="1:8" x14ac:dyDescent="0.25">
      <c r="A5712" t="s">
        <v>24</v>
      </c>
      <c r="B5712" t="s">
        <v>6</v>
      </c>
      <c r="C5712" t="s">
        <v>9</v>
      </c>
      <c r="D5712" t="s">
        <v>365</v>
      </c>
      <c r="E5712">
        <v>2028</v>
      </c>
      <c r="F5712">
        <v>0</v>
      </c>
      <c r="G5712">
        <v>0</v>
      </c>
      <c r="H5712" s="2" t="str">
        <f t="shared" si="89"/>
        <v>GH_ELECTROLYSISNER</v>
      </c>
    </row>
    <row r="5713" spans="1:8" x14ac:dyDescent="0.25">
      <c r="A5713" t="s">
        <v>24</v>
      </c>
      <c r="B5713" t="s">
        <v>6</v>
      </c>
      <c r="C5713" t="s">
        <v>9</v>
      </c>
      <c r="D5713" t="s">
        <v>365</v>
      </c>
      <c r="E5713">
        <v>2029</v>
      </c>
      <c r="F5713">
        <v>0</v>
      </c>
      <c r="G5713">
        <v>0</v>
      </c>
      <c r="H5713" s="2" t="str">
        <f t="shared" si="89"/>
        <v>GH_ELECTROLYSISNER</v>
      </c>
    </row>
    <row r="5714" spans="1:8" x14ac:dyDescent="0.25">
      <c r="A5714" t="s">
        <v>24</v>
      </c>
      <c r="B5714" t="s">
        <v>6</v>
      </c>
      <c r="C5714" t="s">
        <v>9</v>
      </c>
      <c r="D5714" t="s">
        <v>365</v>
      </c>
      <c r="E5714">
        <v>2030</v>
      </c>
      <c r="F5714">
        <v>0</v>
      </c>
      <c r="G5714">
        <v>0</v>
      </c>
      <c r="H5714" s="2" t="str">
        <f t="shared" si="89"/>
        <v>GH_ELECTROLYSISNER</v>
      </c>
    </row>
    <row r="5715" spans="1:8" x14ac:dyDescent="0.25">
      <c r="A5715" t="s">
        <v>24</v>
      </c>
      <c r="B5715" t="s">
        <v>6</v>
      </c>
      <c r="C5715" t="s">
        <v>9</v>
      </c>
      <c r="D5715" t="s">
        <v>365</v>
      </c>
      <c r="E5715">
        <v>2031</v>
      </c>
      <c r="F5715">
        <v>0</v>
      </c>
      <c r="G5715">
        <v>0</v>
      </c>
      <c r="H5715" s="2" t="str">
        <f t="shared" si="89"/>
        <v>GH_ELECTROLYSISNER</v>
      </c>
    </row>
    <row r="5716" spans="1:8" x14ac:dyDescent="0.25">
      <c r="A5716" t="s">
        <v>24</v>
      </c>
      <c r="B5716" t="s">
        <v>6</v>
      </c>
      <c r="C5716" t="s">
        <v>9</v>
      </c>
      <c r="D5716" t="s">
        <v>365</v>
      </c>
      <c r="E5716">
        <v>2032</v>
      </c>
      <c r="F5716">
        <v>0</v>
      </c>
      <c r="G5716">
        <v>0</v>
      </c>
      <c r="H5716" s="2" t="str">
        <f t="shared" si="89"/>
        <v>GH_ELECTROLYSISNER</v>
      </c>
    </row>
    <row r="5717" spans="1:8" x14ac:dyDescent="0.25">
      <c r="A5717" t="s">
        <v>24</v>
      </c>
      <c r="B5717" t="s">
        <v>6</v>
      </c>
      <c r="C5717" t="s">
        <v>9</v>
      </c>
      <c r="D5717" t="s">
        <v>365</v>
      </c>
      <c r="E5717">
        <v>2033</v>
      </c>
      <c r="F5717">
        <v>0</v>
      </c>
      <c r="G5717">
        <v>0</v>
      </c>
      <c r="H5717" s="2" t="str">
        <f t="shared" si="89"/>
        <v>GH_ELECTROLYSISNER</v>
      </c>
    </row>
    <row r="5718" spans="1:8" x14ac:dyDescent="0.25">
      <c r="A5718" t="s">
        <v>24</v>
      </c>
      <c r="B5718" t="s">
        <v>6</v>
      </c>
      <c r="C5718" t="s">
        <v>9</v>
      </c>
      <c r="D5718" t="s">
        <v>365</v>
      </c>
      <c r="E5718">
        <v>2034</v>
      </c>
      <c r="F5718">
        <v>0</v>
      </c>
      <c r="G5718">
        <v>0</v>
      </c>
      <c r="H5718" s="2" t="str">
        <f t="shared" si="89"/>
        <v>GH_ELECTROLYSISNER</v>
      </c>
    </row>
    <row r="5719" spans="1:8" x14ac:dyDescent="0.25">
      <c r="A5719" t="s">
        <v>24</v>
      </c>
      <c r="B5719" t="s">
        <v>6</v>
      </c>
      <c r="C5719" t="s">
        <v>9</v>
      </c>
      <c r="D5719" t="s">
        <v>365</v>
      </c>
      <c r="E5719">
        <v>2035</v>
      </c>
      <c r="F5719">
        <v>0</v>
      </c>
      <c r="G5719">
        <v>0</v>
      </c>
      <c r="H5719" s="2" t="str">
        <f t="shared" si="89"/>
        <v>GH_ELECTROLYSISNER</v>
      </c>
    </row>
    <row r="5720" spans="1:8" x14ac:dyDescent="0.25">
      <c r="A5720" t="s">
        <v>24</v>
      </c>
      <c r="B5720" t="s">
        <v>6</v>
      </c>
      <c r="C5720" t="s">
        <v>9</v>
      </c>
      <c r="D5720" t="s">
        <v>365</v>
      </c>
      <c r="E5720">
        <v>2036</v>
      </c>
      <c r="F5720">
        <v>0</v>
      </c>
      <c r="G5720">
        <v>0</v>
      </c>
      <c r="H5720" s="2" t="str">
        <f t="shared" si="89"/>
        <v>GH_ELECTROLYSISNER</v>
      </c>
    </row>
    <row r="5721" spans="1:8" x14ac:dyDescent="0.25">
      <c r="A5721" t="s">
        <v>24</v>
      </c>
      <c r="B5721" t="s">
        <v>6</v>
      </c>
      <c r="C5721" t="s">
        <v>9</v>
      </c>
      <c r="D5721" t="s">
        <v>365</v>
      </c>
      <c r="E5721">
        <v>2037</v>
      </c>
      <c r="F5721">
        <v>0</v>
      </c>
      <c r="G5721">
        <v>0</v>
      </c>
      <c r="H5721" s="2" t="str">
        <f t="shared" si="89"/>
        <v>GH_ELECTROLYSISNER</v>
      </c>
    </row>
    <row r="5722" spans="1:8" x14ac:dyDescent="0.25">
      <c r="A5722" t="s">
        <v>24</v>
      </c>
      <c r="B5722" t="s">
        <v>6</v>
      </c>
      <c r="C5722" t="s">
        <v>9</v>
      </c>
      <c r="D5722" t="s">
        <v>365</v>
      </c>
      <c r="E5722">
        <v>2038</v>
      </c>
      <c r="F5722">
        <v>0</v>
      </c>
      <c r="G5722">
        <v>0</v>
      </c>
      <c r="H5722" s="2" t="str">
        <f t="shared" si="89"/>
        <v>GH_ELECTROLYSISNER</v>
      </c>
    </row>
    <row r="5723" spans="1:8" x14ac:dyDescent="0.25">
      <c r="A5723" t="s">
        <v>24</v>
      </c>
      <c r="B5723" t="s">
        <v>6</v>
      </c>
      <c r="C5723" t="s">
        <v>9</v>
      </c>
      <c r="D5723" t="s">
        <v>365</v>
      </c>
      <c r="E5723">
        <v>2039</v>
      </c>
      <c r="F5723">
        <v>0</v>
      </c>
      <c r="G5723">
        <v>0</v>
      </c>
      <c r="H5723" s="2" t="str">
        <f t="shared" si="89"/>
        <v>GH_ELECTROLYSISNER</v>
      </c>
    </row>
    <row r="5724" spans="1:8" x14ac:dyDescent="0.25">
      <c r="A5724" t="s">
        <v>24</v>
      </c>
      <c r="B5724" t="s">
        <v>6</v>
      </c>
      <c r="C5724" t="s">
        <v>9</v>
      </c>
      <c r="D5724" t="s">
        <v>365</v>
      </c>
      <c r="E5724">
        <v>2040</v>
      </c>
      <c r="F5724">
        <v>0</v>
      </c>
      <c r="G5724">
        <v>0</v>
      </c>
      <c r="H5724" s="2" t="str">
        <f t="shared" si="89"/>
        <v>GH_ELECTROLYSISNER</v>
      </c>
    </row>
    <row r="5725" spans="1:8" x14ac:dyDescent="0.25">
      <c r="A5725" t="s">
        <v>24</v>
      </c>
      <c r="B5725" t="s">
        <v>6</v>
      </c>
      <c r="C5725" t="s">
        <v>9</v>
      </c>
      <c r="D5725" t="s">
        <v>365</v>
      </c>
      <c r="E5725">
        <v>2041</v>
      </c>
      <c r="F5725">
        <v>0</v>
      </c>
      <c r="G5725">
        <v>0</v>
      </c>
      <c r="H5725" s="2" t="str">
        <f t="shared" si="89"/>
        <v>GH_ELECTROLYSISNER</v>
      </c>
    </row>
    <row r="5726" spans="1:8" x14ac:dyDescent="0.25">
      <c r="A5726" t="s">
        <v>24</v>
      </c>
      <c r="B5726" t="s">
        <v>6</v>
      </c>
      <c r="C5726" t="s">
        <v>8</v>
      </c>
      <c r="D5726" t="s">
        <v>364</v>
      </c>
      <c r="E5726">
        <v>2024</v>
      </c>
      <c r="F5726" s="81">
        <v>4.4188299999999998E-5</v>
      </c>
      <c r="G5726" s="81">
        <v>4.4188299999999998E-5</v>
      </c>
      <c r="H5726" s="2" t="str">
        <f t="shared" si="89"/>
        <v>GH_ELECTROLYSISSR</v>
      </c>
    </row>
    <row r="5727" spans="1:8" x14ac:dyDescent="0.25">
      <c r="A5727" t="s">
        <v>24</v>
      </c>
      <c r="B5727" t="s">
        <v>6</v>
      </c>
      <c r="C5727" t="s">
        <v>8</v>
      </c>
      <c r="D5727" t="s">
        <v>364</v>
      </c>
      <c r="E5727">
        <v>2025</v>
      </c>
      <c r="F5727">
        <v>2.6713099999999999E-4</v>
      </c>
      <c r="G5727">
        <v>1.2897896000000001E-2</v>
      </c>
      <c r="H5727" s="2" t="str">
        <f t="shared" si="89"/>
        <v>GH_ELECTROLYSISSR</v>
      </c>
    </row>
    <row r="5728" spans="1:8" x14ac:dyDescent="0.25">
      <c r="A5728" t="s">
        <v>24</v>
      </c>
      <c r="B5728" t="s">
        <v>6</v>
      </c>
      <c r="C5728" t="s">
        <v>8</v>
      </c>
      <c r="D5728" t="s">
        <v>364</v>
      </c>
      <c r="E5728">
        <v>2026</v>
      </c>
      <c r="F5728">
        <v>3.8347499999999998E-4</v>
      </c>
      <c r="G5728">
        <v>2.7136811E-2</v>
      </c>
      <c r="H5728" s="2" t="str">
        <f t="shared" si="89"/>
        <v>GH_ELECTROLYSISSR</v>
      </c>
    </row>
    <row r="5729" spans="1:8" x14ac:dyDescent="0.25">
      <c r="A5729" t="s">
        <v>24</v>
      </c>
      <c r="B5729" t="s">
        <v>6</v>
      </c>
      <c r="C5729" t="s">
        <v>8</v>
      </c>
      <c r="D5729" t="s">
        <v>364</v>
      </c>
      <c r="E5729">
        <v>2027</v>
      </c>
      <c r="F5729">
        <v>1.419494E-2</v>
      </c>
      <c r="G5729">
        <v>5.9329635999999998E-2</v>
      </c>
      <c r="H5729" s="2" t="str">
        <f t="shared" si="89"/>
        <v>GH_ELECTROLYSISSR</v>
      </c>
    </row>
    <row r="5730" spans="1:8" x14ac:dyDescent="0.25">
      <c r="A5730" t="s">
        <v>24</v>
      </c>
      <c r="B5730" t="s">
        <v>6</v>
      </c>
      <c r="C5730" t="s">
        <v>8</v>
      </c>
      <c r="D5730" t="s">
        <v>364</v>
      </c>
      <c r="E5730">
        <v>2028</v>
      </c>
      <c r="F5730">
        <v>1.0157901E-2</v>
      </c>
      <c r="G5730">
        <v>0.13043374099999999</v>
      </c>
      <c r="H5730" s="2" t="str">
        <f t="shared" si="89"/>
        <v>GH_ELECTROLYSISSR</v>
      </c>
    </row>
    <row r="5731" spans="1:8" x14ac:dyDescent="0.25">
      <c r="A5731" t="s">
        <v>24</v>
      </c>
      <c r="B5731" t="s">
        <v>6</v>
      </c>
      <c r="C5731" t="s">
        <v>8</v>
      </c>
      <c r="D5731" t="s">
        <v>364</v>
      </c>
      <c r="E5731">
        <v>2029</v>
      </c>
      <c r="F5731">
        <v>1.3526857999999999E-2</v>
      </c>
      <c r="G5731">
        <v>0.28166509000000001</v>
      </c>
      <c r="H5731" s="2" t="str">
        <f t="shared" si="89"/>
        <v>GH_ELECTROLYSISSR</v>
      </c>
    </row>
    <row r="5732" spans="1:8" x14ac:dyDescent="0.25">
      <c r="A5732" t="s">
        <v>24</v>
      </c>
      <c r="B5732" t="s">
        <v>6</v>
      </c>
      <c r="C5732" t="s">
        <v>8</v>
      </c>
      <c r="D5732" t="s">
        <v>364</v>
      </c>
      <c r="E5732">
        <v>2030</v>
      </c>
      <c r="F5732">
        <v>1.3297646999999999E-2</v>
      </c>
      <c r="G5732">
        <v>0.608736218</v>
      </c>
      <c r="H5732" s="2" t="str">
        <f t="shared" si="89"/>
        <v>GH_ELECTROLYSISSR</v>
      </c>
    </row>
    <row r="5733" spans="1:8" x14ac:dyDescent="0.25">
      <c r="A5733" t="s">
        <v>24</v>
      </c>
      <c r="B5733" t="s">
        <v>6</v>
      </c>
      <c r="C5733" t="s">
        <v>8</v>
      </c>
      <c r="D5733" t="s">
        <v>364</v>
      </c>
      <c r="E5733">
        <v>2031</v>
      </c>
      <c r="F5733">
        <v>1.2879346999999999E-2</v>
      </c>
      <c r="G5733">
        <v>1.2961833620000001</v>
      </c>
      <c r="H5733" s="2" t="str">
        <f t="shared" si="89"/>
        <v>GH_ELECTROLYSISSR</v>
      </c>
    </row>
    <row r="5734" spans="1:8" x14ac:dyDescent="0.25">
      <c r="A5734" t="s">
        <v>24</v>
      </c>
      <c r="B5734" t="s">
        <v>6</v>
      </c>
      <c r="C5734" t="s">
        <v>8</v>
      </c>
      <c r="D5734" t="s">
        <v>364</v>
      </c>
      <c r="E5734">
        <v>2032</v>
      </c>
      <c r="F5734">
        <v>0</v>
      </c>
      <c r="G5734">
        <v>1.2961833620000001</v>
      </c>
      <c r="H5734" s="2" t="str">
        <f t="shared" si="89"/>
        <v>GH_ELECTROLYSISSR</v>
      </c>
    </row>
    <row r="5735" spans="1:8" x14ac:dyDescent="0.25">
      <c r="A5735" t="s">
        <v>24</v>
      </c>
      <c r="B5735" t="s">
        <v>6</v>
      </c>
      <c r="C5735" t="s">
        <v>8</v>
      </c>
      <c r="D5735" t="s">
        <v>364</v>
      </c>
      <c r="E5735">
        <v>2033</v>
      </c>
      <c r="F5735">
        <v>0</v>
      </c>
      <c r="G5735">
        <v>1.258727323</v>
      </c>
      <c r="H5735" s="2" t="str">
        <f t="shared" si="89"/>
        <v>GH_ELECTROLYSISSR</v>
      </c>
    </row>
    <row r="5736" spans="1:8" x14ac:dyDescent="0.25">
      <c r="A5736" t="s">
        <v>24</v>
      </c>
      <c r="B5736" t="s">
        <v>6</v>
      </c>
      <c r="C5736" t="s">
        <v>8</v>
      </c>
      <c r="D5736" t="s">
        <v>364</v>
      </c>
      <c r="E5736">
        <v>2034</v>
      </c>
      <c r="F5736">
        <v>0</v>
      </c>
      <c r="G5736">
        <v>1.258727323</v>
      </c>
      <c r="H5736" s="2" t="str">
        <f t="shared" si="89"/>
        <v>GH_ELECTROLYSISSR</v>
      </c>
    </row>
    <row r="5737" spans="1:8" x14ac:dyDescent="0.25">
      <c r="A5737" t="s">
        <v>24</v>
      </c>
      <c r="B5737" t="s">
        <v>6</v>
      </c>
      <c r="C5737" t="s">
        <v>8</v>
      </c>
      <c r="D5737" t="s">
        <v>364</v>
      </c>
      <c r="E5737">
        <v>2035</v>
      </c>
      <c r="F5737">
        <v>0</v>
      </c>
      <c r="G5737">
        <v>1.258727323</v>
      </c>
      <c r="H5737" s="2" t="str">
        <f t="shared" si="89"/>
        <v>GH_ELECTROLYSISSR</v>
      </c>
    </row>
    <row r="5738" spans="1:8" x14ac:dyDescent="0.25">
      <c r="A5738" t="s">
        <v>24</v>
      </c>
      <c r="B5738" t="s">
        <v>6</v>
      </c>
      <c r="C5738" t="s">
        <v>8</v>
      </c>
      <c r="D5738" t="s">
        <v>364</v>
      </c>
      <c r="E5738">
        <v>2036</v>
      </c>
      <c r="F5738">
        <v>0</v>
      </c>
      <c r="G5738">
        <v>1.2251855330000001</v>
      </c>
      <c r="H5738" s="2" t="str">
        <f t="shared" si="89"/>
        <v>GH_ELECTROLYSISSR</v>
      </c>
    </row>
    <row r="5739" spans="1:8" x14ac:dyDescent="0.25">
      <c r="A5739" t="s">
        <v>24</v>
      </c>
      <c r="B5739" t="s">
        <v>6</v>
      </c>
      <c r="C5739" t="s">
        <v>8</v>
      </c>
      <c r="D5739" t="s">
        <v>364</v>
      </c>
      <c r="E5739">
        <v>2037</v>
      </c>
      <c r="F5739">
        <v>0</v>
      </c>
      <c r="G5739">
        <v>1.2251855330000001</v>
      </c>
      <c r="H5739" s="2" t="str">
        <f t="shared" si="89"/>
        <v>GH_ELECTROLYSISSR</v>
      </c>
    </row>
    <row r="5740" spans="1:8" x14ac:dyDescent="0.25">
      <c r="A5740" t="s">
        <v>24</v>
      </c>
      <c r="B5740" t="s">
        <v>6</v>
      </c>
      <c r="C5740" t="s">
        <v>8</v>
      </c>
      <c r="D5740" t="s">
        <v>364</v>
      </c>
      <c r="E5740">
        <v>2038</v>
      </c>
      <c r="F5740">
        <v>0</v>
      </c>
      <c r="G5740">
        <v>1.2251855330000001</v>
      </c>
      <c r="H5740" s="2" t="str">
        <f t="shared" si="89"/>
        <v>GH_ELECTROLYSISSR</v>
      </c>
    </row>
    <row r="5741" spans="1:8" x14ac:dyDescent="0.25">
      <c r="A5741" t="s">
        <v>24</v>
      </c>
      <c r="B5741" t="s">
        <v>6</v>
      </c>
      <c r="C5741" t="s">
        <v>8</v>
      </c>
      <c r="D5741" t="s">
        <v>364</v>
      </c>
      <c r="E5741">
        <v>2039</v>
      </c>
      <c r="F5741">
        <v>0</v>
      </c>
      <c r="G5741">
        <v>1.2251855330000001</v>
      </c>
      <c r="H5741" s="2" t="str">
        <f t="shared" si="89"/>
        <v>GH_ELECTROLYSISSR</v>
      </c>
    </row>
    <row r="5742" spans="1:8" x14ac:dyDescent="0.25">
      <c r="A5742" t="s">
        <v>24</v>
      </c>
      <c r="B5742" t="s">
        <v>6</v>
      </c>
      <c r="C5742" t="s">
        <v>8</v>
      </c>
      <c r="D5742" t="s">
        <v>364</v>
      </c>
      <c r="E5742">
        <v>2040</v>
      </c>
      <c r="F5742">
        <v>0</v>
      </c>
      <c r="G5742">
        <v>1.2251855330000001</v>
      </c>
      <c r="H5742" s="2" t="str">
        <f t="shared" si="89"/>
        <v>GH_ELECTROLYSISSR</v>
      </c>
    </row>
    <row r="5743" spans="1:8" x14ac:dyDescent="0.25">
      <c r="A5743" t="s">
        <v>24</v>
      </c>
      <c r="B5743" t="s">
        <v>6</v>
      </c>
      <c r="C5743" t="s">
        <v>8</v>
      </c>
      <c r="D5743" t="s">
        <v>364</v>
      </c>
      <c r="E5743">
        <v>2041</v>
      </c>
      <c r="F5743">
        <v>0</v>
      </c>
      <c r="G5743">
        <v>1.2251855330000001</v>
      </c>
      <c r="H5743" s="2" t="str">
        <f t="shared" si="89"/>
        <v>GH_ELECTROLYSISSR</v>
      </c>
    </row>
    <row r="5744" spans="1:8" x14ac:dyDescent="0.25">
      <c r="A5744" t="s">
        <v>24</v>
      </c>
      <c r="B5744" t="s">
        <v>6</v>
      </c>
      <c r="C5744" t="s">
        <v>8</v>
      </c>
      <c r="D5744" t="s">
        <v>363</v>
      </c>
      <c r="E5744">
        <v>2024</v>
      </c>
      <c r="F5744" s="81">
        <v>3.2669700000000003E-5</v>
      </c>
      <c r="G5744" s="81">
        <v>3.2669700000000003E-5</v>
      </c>
      <c r="H5744" s="2" t="str">
        <f t="shared" si="89"/>
        <v>GH_ELECTROLYSISSR</v>
      </c>
    </row>
    <row r="5745" spans="1:8" x14ac:dyDescent="0.25">
      <c r="A5745" t="s">
        <v>24</v>
      </c>
      <c r="B5745" t="s">
        <v>6</v>
      </c>
      <c r="C5745" t="s">
        <v>8</v>
      </c>
      <c r="D5745" t="s">
        <v>363</v>
      </c>
      <c r="E5745">
        <v>2025</v>
      </c>
      <c r="F5745">
        <v>1.83721E-4</v>
      </c>
      <c r="G5745">
        <v>8.8706119999999999E-3</v>
      </c>
      <c r="H5745" s="2" t="str">
        <f t="shared" si="89"/>
        <v>GH_ELECTROLYSISSR</v>
      </c>
    </row>
    <row r="5746" spans="1:8" x14ac:dyDescent="0.25">
      <c r="A5746" t="s">
        <v>24</v>
      </c>
      <c r="B5746" t="s">
        <v>6</v>
      </c>
      <c r="C5746" t="s">
        <v>8</v>
      </c>
      <c r="D5746" t="s">
        <v>363</v>
      </c>
      <c r="E5746">
        <v>2026</v>
      </c>
      <c r="F5746">
        <v>2.58435E-4</v>
      </c>
      <c r="G5746">
        <v>1.8288334E-2</v>
      </c>
      <c r="H5746" s="2" t="str">
        <f t="shared" si="89"/>
        <v>GH_ELECTROLYSISSR</v>
      </c>
    </row>
    <row r="5747" spans="1:8" x14ac:dyDescent="0.25">
      <c r="A5747" t="s">
        <v>24</v>
      </c>
      <c r="B5747" t="s">
        <v>6</v>
      </c>
      <c r="C5747" t="s">
        <v>8</v>
      </c>
      <c r="D5747" t="s">
        <v>363</v>
      </c>
      <c r="E5747">
        <v>2027</v>
      </c>
      <c r="F5747">
        <v>9.5410470000000004E-3</v>
      </c>
      <c r="G5747">
        <v>3.9878070000000002E-2</v>
      </c>
      <c r="H5747" s="2" t="str">
        <f t="shared" si="89"/>
        <v>GH_ELECTROLYSISSR</v>
      </c>
    </row>
    <row r="5748" spans="1:8" x14ac:dyDescent="0.25">
      <c r="A5748" t="s">
        <v>24</v>
      </c>
      <c r="B5748" t="s">
        <v>6</v>
      </c>
      <c r="C5748" t="s">
        <v>8</v>
      </c>
      <c r="D5748" t="s">
        <v>363</v>
      </c>
      <c r="E5748">
        <v>2028</v>
      </c>
      <c r="F5748">
        <v>6.8275740000000003E-3</v>
      </c>
      <c r="G5748">
        <v>8.7670281000000003E-2</v>
      </c>
      <c r="H5748" s="2" t="str">
        <f t="shared" si="89"/>
        <v>GH_ELECTROLYSISSR</v>
      </c>
    </row>
    <row r="5749" spans="1:8" x14ac:dyDescent="0.25">
      <c r="A5749" t="s">
        <v>24</v>
      </c>
      <c r="B5749" t="s">
        <v>6</v>
      </c>
      <c r="C5749" t="s">
        <v>8</v>
      </c>
      <c r="D5749" t="s">
        <v>363</v>
      </c>
      <c r="E5749">
        <v>2029</v>
      </c>
      <c r="F5749">
        <v>9.0129570000000003E-3</v>
      </c>
      <c r="G5749">
        <v>0.18767369</v>
      </c>
      <c r="H5749" s="2" t="str">
        <f t="shared" si="89"/>
        <v>GH_ELECTROLYSISSR</v>
      </c>
    </row>
    <row r="5750" spans="1:8" x14ac:dyDescent="0.25">
      <c r="A5750" t="s">
        <v>24</v>
      </c>
      <c r="B5750" t="s">
        <v>6</v>
      </c>
      <c r="C5750" t="s">
        <v>8</v>
      </c>
      <c r="D5750" t="s">
        <v>363</v>
      </c>
      <c r="E5750">
        <v>2030</v>
      </c>
      <c r="F5750">
        <v>8.7847499999999992E-3</v>
      </c>
      <c r="G5750">
        <v>0.40214599499999998</v>
      </c>
      <c r="H5750" s="2" t="str">
        <f t="shared" si="89"/>
        <v>GH_ELECTROLYSISSR</v>
      </c>
    </row>
    <row r="5751" spans="1:8" x14ac:dyDescent="0.25">
      <c r="A5751" t="s">
        <v>24</v>
      </c>
      <c r="B5751" t="s">
        <v>6</v>
      </c>
      <c r="C5751" t="s">
        <v>8</v>
      </c>
      <c r="D5751" t="s">
        <v>363</v>
      </c>
      <c r="E5751">
        <v>2031</v>
      </c>
      <c r="F5751">
        <v>8.3682819999999995E-3</v>
      </c>
      <c r="G5751">
        <v>0.84218775899999998</v>
      </c>
      <c r="H5751" s="2" t="str">
        <f t="shared" si="89"/>
        <v>GH_ELECTROLYSISSR</v>
      </c>
    </row>
    <row r="5752" spans="1:8" x14ac:dyDescent="0.25">
      <c r="A5752" t="s">
        <v>24</v>
      </c>
      <c r="B5752" t="s">
        <v>6</v>
      </c>
      <c r="C5752" t="s">
        <v>8</v>
      </c>
      <c r="D5752" t="s">
        <v>363</v>
      </c>
      <c r="E5752">
        <v>2032</v>
      </c>
      <c r="F5752">
        <v>0</v>
      </c>
      <c r="G5752">
        <v>0.84218775899999998</v>
      </c>
      <c r="H5752" s="2" t="str">
        <f t="shared" si="89"/>
        <v>GH_ELECTROLYSISSR</v>
      </c>
    </row>
    <row r="5753" spans="1:8" x14ac:dyDescent="0.25">
      <c r="A5753" t="s">
        <v>24</v>
      </c>
      <c r="B5753" t="s">
        <v>6</v>
      </c>
      <c r="C5753" t="s">
        <v>8</v>
      </c>
      <c r="D5753" t="s">
        <v>363</v>
      </c>
      <c r="E5753">
        <v>2033</v>
      </c>
      <c r="F5753">
        <v>0</v>
      </c>
      <c r="G5753">
        <v>0.80489580500000002</v>
      </c>
      <c r="H5753" s="2" t="str">
        <f t="shared" si="89"/>
        <v>GH_ELECTROLYSISSR</v>
      </c>
    </row>
    <row r="5754" spans="1:8" x14ac:dyDescent="0.25">
      <c r="A5754" t="s">
        <v>24</v>
      </c>
      <c r="B5754" t="s">
        <v>6</v>
      </c>
      <c r="C5754" t="s">
        <v>8</v>
      </c>
      <c r="D5754" t="s">
        <v>363</v>
      </c>
      <c r="E5754">
        <v>2034</v>
      </c>
      <c r="F5754">
        <v>0</v>
      </c>
      <c r="G5754">
        <v>0.80489580500000002</v>
      </c>
      <c r="H5754" s="2" t="str">
        <f t="shared" si="89"/>
        <v>GH_ELECTROLYSISSR</v>
      </c>
    </row>
    <row r="5755" spans="1:8" x14ac:dyDescent="0.25">
      <c r="A5755" t="s">
        <v>24</v>
      </c>
      <c r="B5755" t="s">
        <v>6</v>
      </c>
      <c r="C5755" t="s">
        <v>8</v>
      </c>
      <c r="D5755" t="s">
        <v>363</v>
      </c>
      <c r="E5755">
        <v>2035</v>
      </c>
      <c r="F5755">
        <v>0</v>
      </c>
      <c r="G5755">
        <v>0.80489580500000002</v>
      </c>
      <c r="H5755" s="2" t="str">
        <f t="shared" si="89"/>
        <v>GH_ELECTROLYSISSR</v>
      </c>
    </row>
    <row r="5756" spans="1:8" x14ac:dyDescent="0.25">
      <c r="A5756" t="s">
        <v>24</v>
      </c>
      <c r="B5756" t="s">
        <v>6</v>
      </c>
      <c r="C5756" t="s">
        <v>8</v>
      </c>
      <c r="D5756" t="s">
        <v>363</v>
      </c>
      <c r="E5756">
        <v>2036</v>
      </c>
      <c r="F5756">
        <v>0</v>
      </c>
      <c r="G5756">
        <v>0.77150095200000002</v>
      </c>
      <c r="H5756" s="2" t="str">
        <f t="shared" si="89"/>
        <v>GH_ELECTROLYSISSR</v>
      </c>
    </row>
    <row r="5757" spans="1:8" x14ac:dyDescent="0.25">
      <c r="A5757" t="s">
        <v>24</v>
      </c>
      <c r="B5757" t="s">
        <v>6</v>
      </c>
      <c r="C5757" t="s">
        <v>8</v>
      </c>
      <c r="D5757" t="s">
        <v>363</v>
      </c>
      <c r="E5757">
        <v>2037</v>
      </c>
      <c r="F5757">
        <v>0</v>
      </c>
      <c r="G5757">
        <v>0.77150095200000002</v>
      </c>
      <c r="H5757" s="2" t="str">
        <f t="shared" si="89"/>
        <v>GH_ELECTROLYSISSR</v>
      </c>
    </row>
    <row r="5758" spans="1:8" x14ac:dyDescent="0.25">
      <c r="A5758" t="s">
        <v>24</v>
      </c>
      <c r="B5758" t="s">
        <v>6</v>
      </c>
      <c r="C5758" t="s">
        <v>8</v>
      </c>
      <c r="D5758" t="s">
        <v>363</v>
      </c>
      <c r="E5758">
        <v>2038</v>
      </c>
      <c r="F5758">
        <v>0</v>
      </c>
      <c r="G5758">
        <v>0.77150095200000002</v>
      </c>
      <c r="H5758" s="2" t="str">
        <f t="shared" si="89"/>
        <v>GH_ELECTROLYSISSR</v>
      </c>
    </row>
    <row r="5759" spans="1:8" x14ac:dyDescent="0.25">
      <c r="A5759" t="s">
        <v>24</v>
      </c>
      <c r="B5759" t="s">
        <v>6</v>
      </c>
      <c r="C5759" t="s">
        <v>8</v>
      </c>
      <c r="D5759" t="s">
        <v>363</v>
      </c>
      <c r="E5759">
        <v>2039</v>
      </c>
      <c r="F5759">
        <v>0</v>
      </c>
      <c r="G5759">
        <v>0.77150095200000002</v>
      </c>
      <c r="H5759" s="2" t="str">
        <f t="shared" si="89"/>
        <v>GH_ELECTROLYSISSR</v>
      </c>
    </row>
    <row r="5760" spans="1:8" x14ac:dyDescent="0.25">
      <c r="A5760" t="s">
        <v>24</v>
      </c>
      <c r="B5760" t="s">
        <v>6</v>
      </c>
      <c r="C5760" t="s">
        <v>8</v>
      </c>
      <c r="D5760" t="s">
        <v>363</v>
      </c>
      <c r="E5760">
        <v>2040</v>
      </c>
      <c r="F5760">
        <v>0</v>
      </c>
      <c r="G5760">
        <v>0.77150095200000002</v>
      </c>
      <c r="H5760" s="2" t="str">
        <f t="shared" si="89"/>
        <v>GH_ELECTROLYSISSR</v>
      </c>
    </row>
    <row r="5761" spans="1:8" x14ac:dyDescent="0.25">
      <c r="A5761" t="s">
        <v>24</v>
      </c>
      <c r="B5761" t="s">
        <v>6</v>
      </c>
      <c r="C5761" t="s">
        <v>8</v>
      </c>
      <c r="D5761" t="s">
        <v>363</v>
      </c>
      <c r="E5761">
        <v>2041</v>
      </c>
      <c r="F5761">
        <v>0</v>
      </c>
      <c r="G5761">
        <v>0.77150095200000002</v>
      </c>
      <c r="H5761" s="2" t="str">
        <f t="shared" si="89"/>
        <v>GH_ELECTROLYSISSR</v>
      </c>
    </row>
    <row r="5762" spans="1:8" x14ac:dyDescent="0.25">
      <c r="A5762" t="s">
        <v>24</v>
      </c>
      <c r="B5762" t="s">
        <v>6</v>
      </c>
      <c r="C5762" t="s">
        <v>8</v>
      </c>
      <c r="D5762" t="s">
        <v>362</v>
      </c>
      <c r="E5762">
        <v>2024</v>
      </c>
      <c r="F5762" s="81">
        <v>2.9095199999999999E-5</v>
      </c>
      <c r="G5762" s="81">
        <v>2.9095199999999999E-5</v>
      </c>
      <c r="H5762" s="2" t="str">
        <f t="shared" si="89"/>
        <v>GH_ELECTROLYSISSR</v>
      </c>
    </row>
    <row r="5763" spans="1:8" x14ac:dyDescent="0.25">
      <c r="A5763" t="s">
        <v>24</v>
      </c>
      <c r="B5763" t="s">
        <v>6</v>
      </c>
      <c r="C5763" t="s">
        <v>8</v>
      </c>
      <c r="D5763" t="s">
        <v>362</v>
      </c>
      <c r="E5763">
        <v>2025</v>
      </c>
      <c r="F5763">
        <v>1.6186400000000001E-4</v>
      </c>
      <c r="G5763">
        <v>7.8152840000000005E-3</v>
      </c>
      <c r="H5763" s="2" t="str">
        <f t="shared" ref="H5763:H5826" si="90">_xlfn.CONCAT(A5763,C5763)</f>
        <v>GH_ELECTROLYSISSR</v>
      </c>
    </row>
    <row r="5764" spans="1:8" x14ac:dyDescent="0.25">
      <c r="A5764" t="s">
        <v>24</v>
      </c>
      <c r="B5764" t="s">
        <v>6</v>
      </c>
      <c r="C5764" t="s">
        <v>8</v>
      </c>
      <c r="D5764" t="s">
        <v>362</v>
      </c>
      <c r="E5764">
        <v>2026</v>
      </c>
      <c r="F5764">
        <v>2.25078E-4</v>
      </c>
      <c r="G5764">
        <v>1.5927793999999999E-2</v>
      </c>
      <c r="H5764" s="2" t="str">
        <f t="shared" si="90"/>
        <v>GH_ELECTROLYSISSR</v>
      </c>
    </row>
    <row r="5765" spans="1:8" x14ac:dyDescent="0.25">
      <c r="A5765" t="s">
        <v>24</v>
      </c>
      <c r="B5765" t="s">
        <v>6</v>
      </c>
      <c r="C5765" t="s">
        <v>8</v>
      </c>
      <c r="D5765" t="s">
        <v>362</v>
      </c>
      <c r="E5765">
        <v>2027</v>
      </c>
      <c r="F5765">
        <v>8.2968020000000007E-3</v>
      </c>
      <c r="G5765">
        <v>3.4677586000000003E-2</v>
      </c>
      <c r="H5765" s="2" t="str">
        <f t="shared" si="90"/>
        <v>GH_ELECTROLYSISSR</v>
      </c>
    </row>
    <row r="5766" spans="1:8" x14ac:dyDescent="0.25">
      <c r="A5766" t="s">
        <v>24</v>
      </c>
      <c r="B5766" t="s">
        <v>6</v>
      </c>
      <c r="C5766" t="s">
        <v>8</v>
      </c>
      <c r="D5766" t="s">
        <v>362</v>
      </c>
      <c r="E5766">
        <v>2028</v>
      </c>
      <c r="F5766">
        <v>5.937192E-3</v>
      </c>
      <c r="G5766">
        <v>7.6237231000000003E-2</v>
      </c>
      <c r="H5766" s="2" t="str">
        <f t="shared" si="90"/>
        <v>GH_ELECTROLYSISSR</v>
      </c>
    </row>
    <row r="5767" spans="1:8" x14ac:dyDescent="0.25">
      <c r="A5767" t="s">
        <v>24</v>
      </c>
      <c r="B5767" t="s">
        <v>6</v>
      </c>
      <c r="C5767" t="s">
        <v>8</v>
      </c>
      <c r="D5767" t="s">
        <v>362</v>
      </c>
      <c r="E5767">
        <v>2029</v>
      </c>
      <c r="F5767">
        <v>9.0253710000000008E-3</v>
      </c>
      <c r="G5767">
        <v>0.18793217800000001</v>
      </c>
      <c r="H5767" s="2" t="str">
        <f t="shared" si="90"/>
        <v>GH_ELECTROLYSISSR</v>
      </c>
    </row>
    <row r="5768" spans="1:8" x14ac:dyDescent="0.25">
      <c r="A5768" t="s">
        <v>24</v>
      </c>
      <c r="B5768" t="s">
        <v>6</v>
      </c>
      <c r="C5768" t="s">
        <v>8</v>
      </c>
      <c r="D5768" t="s">
        <v>362</v>
      </c>
      <c r="E5768">
        <v>2030</v>
      </c>
      <c r="F5768">
        <v>8.7515219999999994E-3</v>
      </c>
      <c r="G5768">
        <v>0.40062490699999997</v>
      </c>
      <c r="H5768" s="2" t="str">
        <f t="shared" si="90"/>
        <v>GH_ELECTROLYSISSR</v>
      </c>
    </row>
    <row r="5769" spans="1:8" x14ac:dyDescent="0.25">
      <c r="A5769" t="s">
        <v>24</v>
      </c>
      <c r="B5769" t="s">
        <v>6</v>
      </c>
      <c r="C5769" t="s">
        <v>8</v>
      </c>
      <c r="D5769" t="s">
        <v>362</v>
      </c>
      <c r="E5769">
        <v>2031</v>
      </c>
      <c r="F5769">
        <v>8.2517609999999998E-3</v>
      </c>
      <c r="G5769">
        <v>0.83046101000000005</v>
      </c>
      <c r="H5769" s="2" t="str">
        <f t="shared" si="90"/>
        <v>GH_ELECTROLYSISSR</v>
      </c>
    </row>
    <row r="5770" spans="1:8" x14ac:dyDescent="0.25">
      <c r="A5770" t="s">
        <v>24</v>
      </c>
      <c r="B5770" t="s">
        <v>6</v>
      </c>
      <c r="C5770" t="s">
        <v>8</v>
      </c>
      <c r="D5770" t="s">
        <v>362</v>
      </c>
      <c r="E5770">
        <v>2032</v>
      </c>
      <c r="F5770">
        <v>0</v>
      </c>
      <c r="G5770">
        <v>0.83046101000000005</v>
      </c>
      <c r="H5770" s="2" t="str">
        <f t="shared" si="90"/>
        <v>GH_ELECTROLYSISSR</v>
      </c>
    </row>
    <row r="5771" spans="1:8" x14ac:dyDescent="0.25">
      <c r="A5771" t="s">
        <v>24</v>
      </c>
      <c r="B5771" t="s">
        <v>6</v>
      </c>
      <c r="C5771" t="s">
        <v>8</v>
      </c>
      <c r="D5771" t="s">
        <v>362</v>
      </c>
      <c r="E5771">
        <v>2033</v>
      </c>
      <c r="F5771">
        <v>0</v>
      </c>
      <c r="G5771">
        <v>0.78571066499999997</v>
      </c>
      <c r="H5771" s="2" t="str">
        <f t="shared" si="90"/>
        <v>GH_ELECTROLYSISSR</v>
      </c>
    </row>
    <row r="5772" spans="1:8" x14ac:dyDescent="0.25">
      <c r="A5772" t="s">
        <v>24</v>
      </c>
      <c r="B5772" t="s">
        <v>6</v>
      </c>
      <c r="C5772" t="s">
        <v>8</v>
      </c>
      <c r="D5772" t="s">
        <v>362</v>
      </c>
      <c r="E5772">
        <v>2034</v>
      </c>
      <c r="F5772">
        <v>0</v>
      </c>
      <c r="G5772">
        <v>0.78571066499999997</v>
      </c>
      <c r="H5772" s="2" t="str">
        <f t="shared" si="90"/>
        <v>GH_ELECTROLYSISSR</v>
      </c>
    </row>
    <row r="5773" spans="1:8" x14ac:dyDescent="0.25">
      <c r="A5773" t="s">
        <v>24</v>
      </c>
      <c r="B5773" t="s">
        <v>6</v>
      </c>
      <c r="C5773" t="s">
        <v>8</v>
      </c>
      <c r="D5773" t="s">
        <v>362</v>
      </c>
      <c r="E5773">
        <v>2035</v>
      </c>
      <c r="F5773">
        <v>0</v>
      </c>
      <c r="G5773">
        <v>0.78571066499999997</v>
      </c>
      <c r="H5773" s="2" t="str">
        <f t="shared" si="90"/>
        <v>GH_ELECTROLYSISSR</v>
      </c>
    </row>
    <row r="5774" spans="1:8" x14ac:dyDescent="0.25">
      <c r="A5774" t="s">
        <v>24</v>
      </c>
      <c r="B5774" t="s">
        <v>6</v>
      </c>
      <c r="C5774" t="s">
        <v>8</v>
      </c>
      <c r="D5774" t="s">
        <v>362</v>
      </c>
      <c r="E5774">
        <v>2036</v>
      </c>
      <c r="F5774">
        <v>0</v>
      </c>
      <c r="G5774">
        <v>0.74563684200000002</v>
      </c>
      <c r="H5774" s="2" t="str">
        <f t="shared" si="90"/>
        <v>GH_ELECTROLYSISSR</v>
      </c>
    </row>
    <row r="5775" spans="1:8" x14ac:dyDescent="0.25">
      <c r="A5775" t="s">
        <v>24</v>
      </c>
      <c r="B5775" t="s">
        <v>6</v>
      </c>
      <c r="C5775" t="s">
        <v>8</v>
      </c>
      <c r="D5775" t="s">
        <v>362</v>
      </c>
      <c r="E5775">
        <v>2037</v>
      </c>
      <c r="F5775">
        <v>0</v>
      </c>
      <c r="G5775">
        <v>0.74563684200000002</v>
      </c>
      <c r="H5775" s="2" t="str">
        <f t="shared" si="90"/>
        <v>GH_ELECTROLYSISSR</v>
      </c>
    </row>
    <row r="5776" spans="1:8" x14ac:dyDescent="0.25">
      <c r="A5776" t="s">
        <v>24</v>
      </c>
      <c r="B5776" t="s">
        <v>6</v>
      </c>
      <c r="C5776" t="s">
        <v>8</v>
      </c>
      <c r="D5776" t="s">
        <v>362</v>
      </c>
      <c r="E5776">
        <v>2038</v>
      </c>
      <c r="F5776">
        <v>0</v>
      </c>
      <c r="G5776">
        <v>0.74563684200000002</v>
      </c>
      <c r="H5776" s="2" t="str">
        <f t="shared" si="90"/>
        <v>GH_ELECTROLYSISSR</v>
      </c>
    </row>
    <row r="5777" spans="1:8" x14ac:dyDescent="0.25">
      <c r="A5777" t="s">
        <v>24</v>
      </c>
      <c r="B5777" t="s">
        <v>6</v>
      </c>
      <c r="C5777" t="s">
        <v>8</v>
      </c>
      <c r="D5777" t="s">
        <v>362</v>
      </c>
      <c r="E5777">
        <v>2039</v>
      </c>
      <c r="F5777">
        <v>0</v>
      </c>
      <c r="G5777">
        <v>0.74563684200000002</v>
      </c>
      <c r="H5777" s="2" t="str">
        <f t="shared" si="90"/>
        <v>GH_ELECTROLYSISSR</v>
      </c>
    </row>
    <row r="5778" spans="1:8" x14ac:dyDescent="0.25">
      <c r="A5778" t="s">
        <v>24</v>
      </c>
      <c r="B5778" t="s">
        <v>6</v>
      </c>
      <c r="C5778" t="s">
        <v>8</v>
      </c>
      <c r="D5778" t="s">
        <v>362</v>
      </c>
      <c r="E5778">
        <v>2040</v>
      </c>
      <c r="F5778">
        <v>0</v>
      </c>
      <c r="G5778">
        <v>0.74563684200000002</v>
      </c>
      <c r="H5778" s="2" t="str">
        <f t="shared" si="90"/>
        <v>GH_ELECTROLYSISSR</v>
      </c>
    </row>
    <row r="5779" spans="1:8" x14ac:dyDescent="0.25">
      <c r="A5779" t="s">
        <v>24</v>
      </c>
      <c r="B5779" t="s">
        <v>6</v>
      </c>
      <c r="C5779" t="s">
        <v>8</v>
      </c>
      <c r="D5779" t="s">
        <v>362</v>
      </c>
      <c r="E5779">
        <v>2041</v>
      </c>
      <c r="F5779">
        <v>0</v>
      </c>
      <c r="G5779">
        <v>0.74563684200000002</v>
      </c>
      <c r="H5779" s="2" t="str">
        <f t="shared" si="90"/>
        <v>GH_ELECTROLYSISSR</v>
      </c>
    </row>
    <row r="5780" spans="1:8" x14ac:dyDescent="0.25">
      <c r="A5780" t="s">
        <v>24</v>
      </c>
      <c r="B5780" t="s">
        <v>6</v>
      </c>
      <c r="C5780" t="s">
        <v>8</v>
      </c>
      <c r="D5780" t="s">
        <v>361</v>
      </c>
      <c r="E5780">
        <v>2024</v>
      </c>
      <c r="F5780" s="81">
        <v>3.39228E-5</v>
      </c>
      <c r="G5780" s="81">
        <v>3.39228E-5</v>
      </c>
      <c r="H5780" s="2" t="str">
        <f t="shared" si="90"/>
        <v>GH_ELECTROLYSISSR</v>
      </c>
    </row>
    <row r="5781" spans="1:8" x14ac:dyDescent="0.25">
      <c r="A5781" t="s">
        <v>24</v>
      </c>
      <c r="B5781" t="s">
        <v>6</v>
      </c>
      <c r="C5781" t="s">
        <v>8</v>
      </c>
      <c r="D5781" t="s">
        <v>361</v>
      </c>
      <c r="E5781">
        <v>2025</v>
      </c>
      <c r="F5781">
        <v>2.86915E-4</v>
      </c>
      <c r="G5781">
        <v>1.3853158000000001E-2</v>
      </c>
      <c r="H5781" s="2" t="str">
        <f t="shared" si="90"/>
        <v>GH_ELECTROLYSISSR</v>
      </c>
    </row>
    <row r="5782" spans="1:8" x14ac:dyDescent="0.25">
      <c r="A5782" t="s">
        <v>24</v>
      </c>
      <c r="B5782" t="s">
        <v>6</v>
      </c>
      <c r="C5782" t="s">
        <v>8</v>
      </c>
      <c r="D5782" t="s">
        <v>361</v>
      </c>
      <c r="E5782">
        <v>2026</v>
      </c>
      <c r="F5782">
        <v>4.08083E-4</v>
      </c>
      <c r="G5782">
        <v>2.8878253E-2</v>
      </c>
      <c r="H5782" s="2" t="str">
        <f t="shared" si="90"/>
        <v>GH_ELECTROLYSISSR</v>
      </c>
    </row>
    <row r="5783" spans="1:8" x14ac:dyDescent="0.25">
      <c r="A5783" t="s">
        <v>24</v>
      </c>
      <c r="B5783" t="s">
        <v>6</v>
      </c>
      <c r="C5783" t="s">
        <v>8</v>
      </c>
      <c r="D5783" t="s">
        <v>361</v>
      </c>
      <c r="E5783">
        <v>2027</v>
      </c>
      <c r="F5783">
        <v>1.5087725E-2</v>
      </c>
      <c r="G5783">
        <v>6.3061145999999998E-2</v>
      </c>
      <c r="H5783" s="2" t="str">
        <f t="shared" si="90"/>
        <v>GH_ELECTROLYSISSR</v>
      </c>
    </row>
    <row r="5784" spans="1:8" x14ac:dyDescent="0.25">
      <c r="A5784" t="s">
        <v>24</v>
      </c>
      <c r="B5784" t="s">
        <v>6</v>
      </c>
      <c r="C5784" t="s">
        <v>8</v>
      </c>
      <c r="D5784" t="s">
        <v>361</v>
      </c>
      <c r="E5784">
        <v>2028</v>
      </c>
      <c r="F5784">
        <v>1.0796777E-2</v>
      </c>
      <c r="G5784">
        <v>0.13863731000000001</v>
      </c>
      <c r="H5784" s="2" t="str">
        <f t="shared" si="90"/>
        <v>GH_ELECTROLYSISSR</v>
      </c>
    </row>
    <row r="5785" spans="1:8" x14ac:dyDescent="0.25">
      <c r="A5785" t="s">
        <v>24</v>
      </c>
      <c r="B5785" t="s">
        <v>6</v>
      </c>
      <c r="C5785" t="s">
        <v>8</v>
      </c>
      <c r="D5785" t="s">
        <v>361</v>
      </c>
      <c r="E5785">
        <v>2029</v>
      </c>
      <c r="F5785">
        <v>1.4321077999999999E-2</v>
      </c>
      <c r="G5785">
        <v>0.29820285200000002</v>
      </c>
      <c r="H5785" s="2" t="str">
        <f t="shared" si="90"/>
        <v>GH_ELECTROLYSISSR</v>
      </c>
    </row>
    <row r="5786" spans="1:8" x14ac:dyDescent="0.25">
      <c r="A5786" t="s">
        <v>24</v>
      </c>
      <c r="B5786" t="s">
        <v>6</v>
      </c>
      <c r="C5786" t="s">
        <v>8</v>
      </c>
      <c r="D5786" t="s">
        <v>361</v>
      </c>
      <c r="E5786">
        <v>2030</v>
      </c>
      <c r="F5786">
        <v>1.4024408E-2</v>
      </c>
      <c r="G5786">
        <v>0.64200572099999997</v>
      </c>
      <c r="H5786" s="2" t="str">
        <f t="shared" si="90"/>
        <v>GH_ELECTROLYSISSR</v>
      </c>
    </row>
    <row r="5787" spans="1:8" x14ac:dyDescent="0.25">
      <c r="A5787" t="s">
        <v>24</v>
      </c>
      <c r="B5787" t="s">
        <v>6</v>
      </c>
      <c r="C5787" t="s">
        <v>8</v>
      </c>
      <c r="D5787" t="s">
        <v>361</v>
      </c>
      <c r="E5787">
        <v>2031</v>
      </c>
      <c r="F5787">
        <v>1.3483E-2</v>
      </c>
      <c r="G5787">
        <v>1.356935352</v>
      </c>
      <c r="H5787" s="2" t="str">
        <f t="shared" si="90"/>
        <v>GH_ELECTROLYSISSR</v>
      </c>
    </row>
    <row r="5788" spans="1:8" x14ac:dyDescent="0.25">
      <c r="A5788" t="s">
        <v>24</v>
      </c>
      <c r="B5788" t="s">
        <v>6</v>
      </c>
      <c r="C5788" t="s">
        <v>8</v>
      </c>
      <c r="D5788" t="s">
        <v>361</v>
      </c>
      <c r="E5788">
        <v>2032</v>
      </c>
      <c r="F5788">
        <v>0</v>
      </c>
      <c r="G5788">
        <v>1.356935352</v>
      </c>
      <c r="H5788" s="2" t="str">
        <f t="shared" si="90"/>
        <v>GH_ELECTROLYSISSR</v>
      </c>
    </row>
    <row r="5789" spans="1:8" x14ac:dyDescent="0.25">
      <c r="A5789" t="s">
        <v>24</v>
      </c>
      <c r="B5789" t="s">
        <v>6</v>
      </c>
      <c r="C5789" t="s">
        <v>8</v>
      </c>
      <c r="D5789" t="s">
        <v>361</v>
      </c>
      <c r="E5789">
        <v>2033</v>
      </c>
      <c r="F5789">
        <v>0</v>
      </c>
      <c r="G5789">
        <v>1.308455811</v>
      </c>
      <c r="H5789" s="2" t="str">
        <f t="shared" si="90"/>
        <v>GH_ELECTROLYSISSR</v>
      </c>
    </row>
    <row r="5790" spans="1:8" x14ac:dyDescent="0.25">
      <c r="A5790" t="s">
        <v>24</v>
      </c>
      <c r="B5790" t="s">
        <v>6</v>
      </c>
      <c r="C5790" t="s">
        <v>8</v>
      </c>
      <c r="D5790" t="s">
        <v>361</v>
      </c>
      <c r="E5790">
        <v>2034</v>
      </c>
      <c r="F5790">
        <v>0</v>
      </c>
      <c r="G5790">
        <v>1.308455811</v>
      </c>
      <c r="H5790" s="2" t="str">
        <f t="shared" si="90"/>
        <v>GH_ELECTROLYSISSR</v>
      </c>
    </row>
    <row r="5791" spans="1:8" x14ac:dyDescent="0.25">
      <c r="A5791" t="s">
        <v>24</v>
      </c>
      <c r="B5791" t="s">
        <v>6</v>
      </c>
      <c r="C5791" t="s">
        <v>8</v>
      </c>
      <c r="D5791" t="s">
        <v>361</v>
      </c>
      <c r="E5791">
        <v>2035</v>
      </c>
      <c r="F5791">
        <v>0</v>
      </c>
      <c r="G5791">
        <v>1.308455811</v>
      </c>
      <c r="H5791" s="2" t="str">
        <f t="shared" si="90"/>
        <v>GH_ELECTROLYSISSR</v>
      </c>
    </row>
    <row r="5792" spans="1:8" x14ac:dyDescent="0.25">
      <c r="A5792" t="s">
        <v>24</v>
      </c>
      <c r="B5792" t="s">
        <v>6</v>
      </c>
      <c r="C5792" t="s">
        <v>8</v>
      </c>
      <c r="D5792" t="s">
        <v>361</v>
      </c>
      <c r="E5792">
        <v>2036</v>
      </c>
      <c r="F5792">
        <v>0</v>
      </c>
      <c r="G5792">
        <v>1.2650425030000001</v>
      </c>
      <c r="H5792" s="2" t="str">
        <f t="shared" si="90"/>
        <v>GH_ELECTROLYSISSR</v>
      </c>
    </row>
    <row r="5793" spans="1:8" x14ac:dyDescent="0.25">
      <c r="A5793" t="s">
        <v>24</v>
      </c>
      <c r="B5793" t="s">
        <v>6</v>
      </c>
      <c r="C5793" t="s">
        <v>8</v>
      </c>
      <c r="D5793" t="s">
        <v>361</v>
      </c>
      <c r="E5793">
        <v>2037</v>
      </c>
      <c r="F5793">
        <v>0</v>
      </c>
      <c r="G5793">
        <v>1.2650425030000001</v>
      </c>
      <c r="H5793" s="2" t="str">
        <f t="shared" si="90"/>
        <v>GH_ELECTROLYSISSR</v>
      </c>
    </row>
    <row r="5794" spans="1:8" x14ac:dyDescent="0.25">
      <c r="A5794" t="s">
        <v>24</v>
      </c>
      <c r="B5794" t="s">
        <v>6</v>
      </c>
      <c r="C5794" t="s">
        <v>8</v>
      </c>
      <c r="D5794" t="s">
        <v>361</v>
      </c>
      <c r="E5794">
        <v>2038</v>
      </c>
      <c r="F5794">
        <v>0</v>
      </c>
      <c r="G5794">
        <v>1.2650425030000001</v>
      </c>
      <c r="H5794" s="2" t="str">
        <f t="shared" si="90"/>
        <v>GH_ELECTROLYSISSR</v>
      </c>
    </row>
    <row r="5795" spans="1:8" x14ac:dyDescent="0.25">
      <c r="A5795" t="s">
        <v>24</v>
      </c>
      <c r="B5795" t="s">
        <v>6</v>
      </c>
      <c r="C5795" t="s">
        <v>8</v>
      </c>
      <c r="D5795" t="s">
        <v>361</v>
      </c>
      <c r="E5795">
        <v>2039</v>
      </c>
      <c r="F5795">
        <v>0</v>
      </c>
      <c r="G5795">
        <v>1.2650425030000001</v>
      </c>
      <c r="H5795" s="2" t="str">
        <f t="shared" si="90"/>
        <v>GH_ELECTROLYSISSR</v>
      </c>
    </row>
    <row r="5796" spans="1:8" x14ac:dyDescent="0.25">
      <c r="A5796" t="s">
        <v>24</v>
      </c>
      <c r="B5796" t="s">
        <v>6</v>
      </c>
      <c r="C5796" t="s">
        <v>8</v>
      </c>
      <c r="D5796" t="s">
        <v>361</v>
      </c>
      <c r="E5796">
        <v>2040</v>
      </c>
      <c r="F5796">
        <v>0</v>
      </c>
      <c r="G5796">
        <v>1.2650425030000001</v>
      </c>
      <c r="H5796" s="2" t="str">
        <f t="shared" si="90"/>
        <v>GH_ELECTROLYSISSR</v>
      </c>
    </row>
    <row r="5797" spans="1:8" x14ac:dyDescent="0.25">
      <c r="A5797" t="s">
        <v>24</v>
      </c>
      <c r="B5797" t="s">
        <v>6</v>
      </c>
      <c r="C5797" t="s">
        <v>8</v>
      </c>
      <c r="D5797" t="s">
        <v>361</v>
      </c>
      <c r="E5797">
        <v>2041</v>
      </c>
      <c r="F5797">
        <v>0</v>
      </c>
      <c r="G5797">
        <v>1.2650425030000001</v>
      </c>
      <c r="H5797" s="2" t="str">
        <f t="shared" si="90"/>
        <v>GH_ELECTROLYSISSR</v>
      </c>
    </row>
    <row r="5798" spans="1:8" x14ac:dyDescent="0.25">
      <c r="A5798" t="s">
        <v>24</v>
      </c>
      <c r="B5798" t="s">
        <v>6</v>
      </c>
      <c r="C5798" t="s">
        <v>8</v>
      </c>
      <c r="D5798" t="s">
        <v>360</v>
      </c>
      <c r="E5798">
        <v>2024</v>
      </c>
      <c r="F5798">
        <v>0</v>
      </c>
      <c r="G5798">
        <v>0</v>
      </c>
      <c r="H5798" s="2" t="str">
        <f t="shared" si="90"/>
        <v>GH_ELECTROLYSISSR</v>
      </c>
    </row>
    <row r="5799" spans="1:8" x14ac:dyDescent="0.25">
      <c r="A5799" t="s">
        <v>24</v>
      </c>
      <c r="B5799" t="s">
        <v>6</v>
      </c>
      <c r="C5799" t="s">
        <v>8</v>
      </c>
      <c r="D5799" t="s">
        <v>360</v>
      </c>
      <c r="E5799">
        <v>2025</v>
      </c>
      <c r="F5799">
        <v>0</v>
      </c>
      <c r="G5799">
        <v>0</v>
      </c>
      <c r="H5799" s="2" t="str">
        <f t="shared" si="90"/>
        <v>GH_ELECTROLYSISSR</v>
      </c>
    </row>
    <row r="5800" spans="1:8" x14ac:dyDescent="0.25">
      <c r="A5800" t="s">
        <v>24</v>
      </c>
      <c r="B5800" t="s">
        <v>6</v>
      </c>
      <c r="C5800" t="s">
        <v>8</v>
      </c>
      <c r="D5800" t="s">
        <v>360</v>
      </c>
      <c r="E5800">
        <v>2026</v>
      </c>
      <c r="F5800">
        <v>0</v>
      </c>
      <c r="G5800">
        <v>0</v>
      </c>
      <c r="H5800" s="2" t="str">
        <f t="shared" si="90"/>
        <v>GH_ELECTROLYSISSR</v>
      </c>
    </row>
    <row r="5801" spans="1:8" x14ac:dyDescent="0.25">
      <c r="A5801" t="s">
        <v>24</v>
      </c>
      <c r="B5801" t="s">
        <v>6</v>
      </c>
      <c r="C5801" t="s">
        <v>8</v>
      </c>
      <c r="D5801" t="s">
        <v>360</v>
      </c>
      <c r="E5801">
        <v>2027</v>
      </c>
      <c r="F5801">
        <v>0</v>
      </c>
      <c r="G5801">
        <v>0</v>
      </c>
      <c r="H5801" s="2" t="str">
        <f t="shared" si="90"/>
        <v>GH_ELECTROLYSISSR</v>
      </c>
    </row>
    <row r="5802" spans="1:8" x14ac:dyDescent="0.25">
      <c r="A5802" t="s">
        <v>24</v>
      </c>
      <c r="B5802" t="s">
        <v>6</v>
      </c>
      <c r="C5802" t="s">
        <v>8</v>
      </c>
      <c r="D5802" t="s">
        <v>360</v>
      </c>
      <c r="E5802">
        <v>2028</v>
      </c>
      <c r="F5802">
        <v>0</v>
      </c>
      <c r="G5802">
        <v>0</v>
      </c>
      <c r="H5802" s="2" t="str">
        <f t="shared" si="90"/>
        <v>GH_ELECTROLYSISSR</v>
      </c>
    </row>
    <row r="5803" spans="1:8" x14ac:dyDescent="0.25">
      <c r="A5803" t="s">
        <v>24</v>
      </c>
      <c r="B5803" t="s">
        <v>6</v>
      </c>
      <c r="C5803" t="s">
        <v>8</v>
      </c>
      <c r="D5803" t="s">
        <v>360</v>
      </c>
      <c r="E5803">
        <v>2029</v>
      </c>
      <c r="F5803">
        <v>0</v>
      </c>
      <c r="G5803">
        <v>0</v>
      </c>
      <c r="H5803" s="2" t="str">
        <f t="shared" si="90"/>
        <v>GH_ELECTROLYSISSR</v>
      </c>
    </row>
    <row r="5804" spans="1:8" x14ac:dyDescent="0.25">
      <c r="A5804" t="s">
        <v>24</v>
      </c>
      <c r="B5804" t="s">
        <v>6</v>
      </c>
      <c r="C5804" t="s">
        <v>8</v>
      </c>
      <c r="D5804" t="s">
        <v>360</v>
      </c>
      <c r="E5804">
        <v>2030</v>
      </c>
      <c r="F5804">
        <v>0</v>
      </c>
      <c r="G5804">
        <v>0</v>
      </c>
      <c r="H5804" s="2" t="str">
        <f t="shared" si="90"/>
        <v>GH_ELECTROLYSISSR</v>
      </c>
    </row>
    <row r="5805" spans="1:8" x14ac:dyDescent="0.25">
      <c r="A5805" t="s">
        <v>24</v>
      </c>
      <c r="B5805" t="s">
        <v>6</v>
      </c>
      <c r="C5805" t="s">
        <v>8</v>
      </c>
      <c r="D5805" t="s">
        <v>360</v>
      </c>
      <c r="E5805">
        <v>2031</v>
      </c>
      <c r="F5805">
        <v>0</v>
      </c>
      <c r="G5805">
        <v>0</v>
      </c>
      <c r="H5805" s="2" t="str">
        <f t="shared" si="90"/>
        <v>GH_ELECTROLYSISSR</v>
      </c>
    </row>
    <row r="5806" spans="1:8" x14ac:dyDescent="0.25">
      <c r="A5806" t="s">
        <v>24</v>
      </c>
      <c r="B5806" t="s">
        <v>6</v>
      </c>
      <c r="C5806" t="s">
        <v>8</v>
      </c>
      <c r="D5806" t="s">
        <v>360</v>
      </c>
      <c r="E5806">
        <v>2032</v>
      </c>
      <c r="F5806">
        <v>0</v>
      </c>
      <c r="G5806">
        <v>0</v>
      </c>
      <c r="H5806" s="2" t="str">
        <f t="shared" si="90"/>
        <v>GH_ELECTROLYSISSR</v>
      </c>
    </row>
    <row r="5807" spans="1:8" x14ac:dyDescent="0.25">
      <c r="A5807" t="s">
        <v>24</v>
      </c>
      <c r="B5807" t="s">
        <v>6</v>
      </c>
      <c r="C5807" t="s">
        <v>8</v>
      </c>
      <c r="D5807" t="s">
        <v>360</v>
      </c>
      <c r="E5807">
        <v>2033</v>
      </c>
      <c r="F5807">
        <v>0</v>
      </c>
      <c r="G5807">
        <v>0</v>
      </c>
      <c r="H5807" s="2" t="str">
        <f t="shared" si="90"/>
        <v>GH_ELECTROLYSISSR</v>
      </c>
    </row>
    <row r="5808" spans="1:8" x14ac:dyDescent="0.25">
      <c r="A5808" t="s">
        <v>24</v>
      </c>
      <c r="B5808" t="s">
        <v>6</v>
      </c>
      <c r="C5808" t="s">
        <v>8</v>
      </c>
      <c r="D5808" t="s">
        <v>360</v>
      </c>
      <c r="E5808">
        <v>2034</v>
      </c>
      <c r="F5808">
        <v>0</v>
      </c>
      <c r="G5808">
        <v>0</v>
      </c>
      <c r="H5808" s="2" t="str">
        <f t="shared" si="90"/>
        <v>GH_ELECTROLYSISSR</v>
      </c>
    </row>
    <row r="5809" spans="1:8" x14ac:dyDescent="0.25">
      <c r="A5809" t="s">
        <v>24</v>
      </c>
      <c r="B5809" t="s">
        <v>6</v>
      </c>
      <c r="C5809" t="s">
        <v>8</v>
      </c>
      <c r="D5809" t="s">
        <v>360</v>
      </c>
      <c r="E5809">
        <v>2035</v>
      </c>
      <c r="F5809">
        <v>0</v>
      </c>
      <c r="G5809">
        <v>0</v>
      </c>
      <c r="H5809" s="2" t="str">
        <f t="shared" si="90"/>
        <v>GH_ELECTROLYSISSR</v>
      </c>
    </row>
    <row r="5810" spans="1:8" x14ac:dyDescent="0.25">
      <c r="A5810" t="s">
        <v>24</v>
      </c>
      <c r="B5810" t="s">
        <v>6</v>
      </c>
      <c r="C5810" t="s">
        <v>8</v>
      </c>
      <c r="D5810" t="s">
        <v>360</v>
      </c>
      <c r="E5810">
        <v>2036</v>
      </c>
      <c r="F5810">
        <v>0</v>
      </c>
      <c r="G5810">
        <v>0</v>
      </c>
      <c r="H5810" s="2" t="str">
        <f t="shared" si="90"/>
        <v>GH_ELECTROLYSISSR</v>
      </c>
    </row>
    <row r="5811" spans="1:8" x14ac:dyDescent="0.25">
      <c r="A5811" t="s">
        <v>24</v>
      </c>
      <c r="B5811" t="s">
        <v>6</v>
      </c>
      <c r="C5811" t="s">
        <v>8</v>
      </c>
      <c r="D5811" t="s">
        <v>360</v>
      </c>
      <c r="E5811">
        <v>2037</v>
      </c>
      <c r="F5811">
        <v>0</v>
      </c>
      <c r="G5811">
        <v>0</v>
      </c>
      <c r="H5811" s="2" t="str">
        <f t="shared" si="90"/>
        <v>GH_ELECTROLYSISSR</v>
      </c>
    </row>
    <row r="5812" spans="1:8" x14ac:dyDescent="0.25">
      <c r="A5812" t="s">
        <v>24</v>
      </c>
      <c r="B5812" t="s">
        <v>6</v>
      </c>
      <c r="C5812" t="s">
        <v>8</v>
      </c>
      <c r="D5812" t="s">
        <v>360</v>
      </c>
      <c r="E5812">
        <v>2038</v>
      </c>
      <c r="F5812">
        <v>0</v>
      </c>
      <c r="G5812">
        <v>0</v>
      </c>
      <c r="H5812" s="2" t="str">
        <f t="shared" si="90"/>
        <v>GH_ELECTROLYSISSR</v>
      </c>
    </row>
    <row r="5813" spans="1:8" x14ac:dyDescent="0.25">
      <c r="A5813" t="s">
        <v>24</v>
      </c>
      <c r="B5813" t="s">
        <v>6</v>
      </c>
      <c r="C5813" t="s">
        <v>8</v>
      </c>
      <c r="D5813" t="s">
        <v>360</v>
      </c>
      <c r="E5813">
        <v>2039</v>
      </c>
      <c r="F5813">
        <v>0</v>
      </c>
      <c r="G5813">
        <v>0</v>
      </c>
      <c r="H5813" s="2" t="str">
        <f t="shared" si="90"/>
        <v>GH_ELECTROLYSISSR</v>
      </c>
    </row>
    <row r="5814" spans="1:8" x14ac:dyDescent="0.25">
      <c r="A5814" t="s">
        <v>24</v>
      </c>
      <c r="B5814" t="s">
        <v>6</v>
      </c>
      <c r="C5814" t="s">
        <v>8</v>
      </c>
      <c r="D5814" t="s">
        <v>360</v>
      </c>
      <c r="E5814">
        <v>2040</v>
      </c>
      <c r="F5814">
        <v>0</v>
      </c>
      <c r="G5814">
        <v>0</v>
      </c>
      <c r="H5814" s="2" t="str">
        <f t="shared" si="90"/>
        <v>GH_ELECTROLYSISSR</v>
      </c>
    </row>
    <row r="5815" spans="1:8" x14ac:dyDescent="0.25">
      <c r="A5815" t="s">
        <v>24</v>
      </c>
      <c r="B5815" t="s">
        <v>6</v>
      </c>
      <c r="C5815" t="s">
        <v>8</v>
      </c>
      <c r="D5815" t="s">
        <v>360</v>
      </c>
      <c r="E5815">
        <v>2041</v>
      </c>
      <c r="F5815">
        <v>0</v>
      </c>
      <c r="G5815">
        <v>0</v>
      </c>
      <c r="H5815" s="2" t="str">
        <f t="shared" si="90"/>
        <v>GH_ELECTROLYSISSR</v>
      </c>
    </row>
    <row r="5816" spans="1:8" x14ac:dyDescent="0.25">
      <c r="A5816" t="s">
        <v>24</v>
      </c>
      <c r="B5816" t="s">
        <v>6</v>
      </c>
      <c r="C5816" t="s">
        <v>12</v>
      </c>
      <c r="D5816" t="s">
        <v>359</v>
      </c>
      <c r="E5816">
        <v>2024</v>
      </c>
      <c r="F5816">
        <v>0</v>
      </c>
      <c r="G5816">
        <v>0</v>
      </c>
      <c r="H5816" s="2" t="str">
        <f t="shared" si="90"/>
        <v>GH_ELECTROLYSISNR</v>
      </c>
    </row>
    <row r="5817" spans="1:8" x14ac:dyDescent="0.25">
      <c r="A5817" t="s">
        <v>24</v>
      </c>
      <c r="B5817" t="s">
        <v>6</v>
      </c>
      <c r="C5817" t="s">
        <v>12</v>
      </c>
      <c r="D5817" t="s">
        <v>359</v>
      </c>
      <c r="E5817">
        <v>2025</v>
      </c>
      <c r="F5817">
        <v>0</v>
      </c>
      <c r="G5817">
        <v>0</v>
      </c>
      <c r="H5817" s="2" t="str">
        <f t="shared" si="90"/>
        <v>GH_ELECTROLYSISNR</v>
      </c>
    </row>
    <row r="5818" spans="1:8" x14ac:dyDescent="0.25">
      <c r="A5818" t="s">
        <v>24</v>
      </c>
      <c r="B5818" t="s">
        <v>6</v>
      </c>
      <c r="C5818" t="s">
        <v>12</v>
      </c>
      <c r="D5818" t="s">
        <v>359</v>
      </c>
      <c r="E5818">
        <v>2026</v>
      </c>
      <c r="F5818">
        <v>0</v>
      </c>
      <c r="G5818">
        <v>0</v>
      </c>
      <c r="H5818" s="2" t="str">
        <f t="shared" si="90"/>
        <v>GH_ELECTROLYSISNR</v>
      </c>
    </row>
    <row r="5819" spans="1:8" x14ac:dyDescent="0.25">
      <c r="A5819" t="s">
        <v>24</v>
      </c>
      <c r="B5819" t="s">
        <v>6</v>
      </c>
      <c r="C5819" t="s">
        <v>12</v>
      </c>
      <c r="D5819" t="s">
        <v>359</v>
      </c>
      <c r="E5819">
        <v>2027</v>
      </c>
      <c r="F5819">
        <v>0</v>
      </c>
      <c r="G5819">
        <v>0</v>
      </c>
      <c r="H5819" s="2" t="str">
        <f t="shared" si="90"/>
        <v>GH_ELECTROLYSISNR</v>
      </c>
    </row>
    <row r="5820" spans="1:8" x14ac:dyDescent="0.25">
      <c r="A5820" t="s">
        <v>24</v>
      </c>
      <c r="B5820" t="s">
        <v>6</v>
      </c>
      <c r="C5820" t="s">
        <v>12</v>
      </c>
      <c r="D5820" t="s">
        <v>359</v>
      </c>
      <c r="E5820">
        <v>2028</v>
      </c>
      <c r="F5820">
        <v>0</v>
      </c>
      <c r="G5820">
        <v>0</v>
      </c>
      <c r="H5820" s="2" t="str">
        <f t="shared" si="90"/>
        <v>GH_ELECTROLYSISNR</v>
      </c>
    </row>
    <row r="5821" spans="1:8" x14ac:dyDescent="0.25">
      <c r="A5821" t="s">
        <v>24</v>
      </c>
      <c r="B5821" t="s">
        <v>6</v>
      </c>
      <c r="C5821" t="s">
        <v>12</v>
      </c>
      <c r="D5821" t="s">
        <v>359</v>
      </c>
      <c r="E5821">
        <v>2029</v>
      </c>
      <c r="F5821">
        <v>0</v>
      </c>
      <c r="G5821">
        <v>0</v>
      </c>
      <c r="H5821" s="2" t="str">
        <f t="shared" si="90"/>
        <v>GH_ELECTROLYSISNR</v>
      </c>
    </row>
    <row r="5822" spans="1:8" x14ac:dyDescent="0.25">
      <c r="A5822" t="s">
        <v>24</v>
      </c>
      <c r="B5822" t="s">
        <v>6</v>
      </c>
      <c r="C5822" t="s">
        <v>12</v>
      </c>
      <c r="D5822" t="s">
        <v>359</v>
      </c>
      <c r="E5822">
        <v>2030</v>
      </c>
      <c r="F5822">
        <v>0</v>
      </c>
      <c r="G5822">
        <v>0</v>
      </c>
      <c r="H5822" s="2" t="str">
        <f t="shared" si="90"/>
        <v>GH_ELECTROLYSISNR</v>
      </c>
    </row>
    <row r="5823" spans="1:8" x14ac:dyDescent="0.25">
      <c r="A5823" t="s">
        <v>24</v>
      </c>
      <c r="B5823" t="s">
        <v>6</v>
      </c>
      <c r="C5823" t="s">
        <v>12</v>
      </c>
      <c r="D5823" t="s">
        <v>359</v>
      </c>
      <c r="E5823">
        <v>2031</v>
      </c>
      <c r="F5823">
        <v>0</v>
      </c>
      <c r="G5823">
        <v>0</v>
      </c>
      <c r="H5823" s="2" t="str">
        <f t="shared" si="90"/>
        <v>GH_ELECTROLYSISNR</v>
      </c>
    </row>
    <row r="5824" spans="1:8" x14ac:dyDescent="0.25">
      <c r="A5824" t="s">
        <v>24</v>
      </c>
      <c r="B5824" t="s">
        <v>6</v>
      </c>
      <c r="C5824" t="s">
        <v>12</v>
      </c>
      <c r="D5824" t="s">
        <v>359</v>
      </c>
      <c r="E5824">
        <v>2032</v>
      </c>
      <c r="F5824">
        <v>0</v>
      </c>
      <c r="G5824">
        <v>0</v>
      </c>
      <c r="H5824" s="2" t="str">
        <f t="shared" si="90"/>
        <v>GH_ELECTROLYSISNR</v>
      </c>
    </row>
    <row r="5825" spans="1:8" x14ac:dyDescent="0.25">
      <c r="A5825" t="s">
        <v>24</v>
      </c>
      <c r="B5825" t="s">
        <v>6</v>
      </c>
      <c r="C5825" t="s">
        <v>12</v>
      </c>
      <c r="D5825" t="s">
        <v>359</v>
      </c>
      <c r="E5825">
        <v>2033</v>
      </c>
      <c r="F5825">
        <v>0</v>
      </c>
      <c r="G5825">
        <v>0</v>
      </c>
      <c r="H5825" s="2" t="str">
        <f t="shared" si="90"/>
        <v>GH_ELECTROLYSISNR</v>
      </c>
    </row>
    <row r="5826" spans="1:8" x14ac:dyDescent="0.25">
      <c r="A5826" t="s">
        <v>24</v>
      </c>
      <c r="B5826" t="s">
        <v>6</v>
      </c>
      <c r="C5826" t="s">
        <v>12</v>
      </c>
      <c r="D5826" t="s">
        <v>359</v>
      </c>
      <c r="E5826">
        <v>2034</v>
      </c>
      <c r="F5826">
        <v>0</v>
      </c>
      <c r="G5826">
        <v>0</v>
      </c>
      <c r="H5826" s="2" t="str">
        <f t="shared" si="90"/>
        <v>GH_ELECTROLYSISNR</v>
      </c>
    </row>
    <row r="5827" spans="1:8" x14ac:dyDescent="0.25">
      <c r="A5827" t="s">
        <v>24</v>
      </c>
      <c r="B5827" t="s">
        <v>6</v>
      </c>
      <c r="C5827" t="s">
        <v>12</v>
      </c>
      <c r="D5827" t="s">
        <v>359</v>
      </c>
      <c r="E5827">
        <v>2035</v>
      </c>
      <c r="F5827">
        <v>0</v>
      </c>
      <c r="G5827">
        <v>0</v>
      </c>
      <c r="H5827" s="2" t="str">
        <f t="shared" ref="H5827:H5890" si="91">_xlfn.CONCAT(A5827,C5827)</f>
        <v>GH_ELECTROLYSISNR</v>
      </c>
    </row>
    <row r="5828" spans="1:8" x14ac:dyDescent="0.25">
      <c r="A5828" t="s">
        <v>24</v>
      </c>
      <c r="B5828" t="s">
        <v>6</v>
      </c>
      <c r="C5828" t="s">
        <v>12</v>
      </c>
      <c r="D5828" t="s">
        <v>359</v>
      </c>
      <c r="E5828">
        <v>2036</v>
      </c>
      <c r="F5828">
        <v>0</v>
      </c>
      <c r="G5828">
        <v>0</v>
      </c>
      <c r="H5828" s="2" t="str">
        <f t="shared" si="91"/>
        <v>GH_ELECTROLYSISNR</v>
      </c>
    </row>
    <row r="5829" spans="1:8" x14ac:dyDescent="0.25">
      <c r="A5829" t="s">
        <v>24</v>
      </c>
      <c r="B5829" t="s">
        <v>6</v>
      </c>
      <c r="C5829" t="s">
        <v>12</v>
      </c>
      <c r="D5829" t="s">
        <v>359</v>
      </c>
      <c r="E5829">
        <v>2037</v>
      </c>
      <c r="F5829">
        <v>0</v>
      </c>
      <c r="G5829">
        <v>0</v>
      </c>
      <c r="H5829" s="2" t="str">
        <f t="shared" si="91"/>
        <v>GH_ELECTROLYSISNR</v>
      </c>
    </row>
    <row r="5830" spans="1:8" x14ac:dyDescent="0.25">
      <c r="A5830" t="s">
        <v>24</v>
      </c>
      <c r="B5830" t="s">
        <v>6</v>
      </c>
      <c r="C5830" t="s">
        <v>12</v>
      </c>
      <c r="D5830" t="s">
        <v>359</v>
      </c>
      <c r="E5830">
        <v>2038</v>
      </c>
      <c r="F5830">
        <v>0</v>
      </c>
      <c r="G5830">
        <v>0</v>
      </c>
      <c r="H5830" s="2" t="str">
        <f t="shared" si="91"/>
        <v>GH_ELECTROLYSISNR</v>
      </c>
    </row>
    <row r="5831" spans="1:8" x14ac:dyDescent="0.25">
      <c r="A5831" t="s">
        <v>24</v>
      </c>
      <c r="B5831" t="s">
        <v>6</v>
      </c>
      <c r="C5831" t="s">
        <v>12</v>
      </c>
      <c r="D5831" t="s">
        <v>359</v>
      </c>
      <c r="E5831">
        <v>2039</v>
      </c>
      <c r="F5831">
        <v>0</v>
      </c>
      <c r="G5831">
        <v>0</v>
      </c>
      <c r="H5831" s="2" t="str">
        <f t="shared" si="91"/>
        <v>GH_ELECTROLYSISNR</v>
      </c>
    </row>
    <row r="5832" spans="1:8" x14ac:dyDescent="0.25">
      <c r="A5832" t="s">
        <v>24</v>
      </c>
      <c r="B5832" t="s">
        <v>6</v>
      </c>
      <c r="C5832" t="s">
        <v>12</v>
      </c>
      <c r="D5832" t="s">
        <v>359</v>
      </c>
      <c r="E5832">
        <v>2040</v>
      </c>
      <c r="F5832">
        <v>0</v>
      </c>
      <c r="G5832">
        <v>0</v>
      </c>
      <c r="H5832" s="2" t="str">
        <f t="shared" si="91"/>
        <v>GH_ELECTROLYSISNR</v>
      </c>
    </row>
    <row r="5833" spans="1:8" x14ac:dyDescent="0.25">
      <c r="A5833" t="s">
        <v>24</v>
      </c>
      <c r="B5833" t="s">
        <v>6</v>
      </c>
      <c r="C5833" t="s">
        <v>12</v>
      </c>
      <c r="D5833" t="s">
        <v>359</v>
      </c>
      <c r="E5833">
        <v>2041</v>
      </c>
      <c r="F5833">
        <v>0</v>
      </c>
      <c r="G5833">
        <v>0</v>
      </c>
      <c r="H5833" s="2" t="str">
        <f t="shared" si="91"/>
        <v>GH_ELECTROLYSISNR</v>
      </c>
    </row>
    <row r="5834" spans="1:8" x14ac:dyDescent="0.25">
      <c r="A5834" t="s">
        <v>24</v>
      </c>
      <c r="B5834" t="s">
        <v>6</v>
      </c>
      <c r="C5834" t="s">
        <v>12</v>
      </c>
      <c r="D5834" t="s">
        <v>358</v>
      </c>
      <c r="E5834">
        <v>2024</v>
      </c>
      <c r="F5834" s="81">
        <v>3.7947200000000002E-5</v>
      </c>
      <c r="G5834" s="81">
        <v>3.7947200000000002E-5</v>
      </c>
      <c r="H5834" s="2" t="str">
        <f t="shared" si="91"/>
        <v>GH_ELECTROLYSISNR</v>
      </c>
    </row>
    <row r="5835" spans="1:8" x14ac:dyDescent="0.25">
      <c r="A5835" t="s">
        <v>24</v>
      </c>
      <c r="B5835" t="s">
        <v>6</v>
      </c>
      <c r="C5835" t="s">
        <v>12</v>
      </c>
      <c r="D5835" t="s">
        <v>358</v>
      </c>
      <c r="E5835">
        <v>2025</v>
      </c>
      <c r="F5835">
        <v>2.1538500000000001E-4</v>
      </c>
      <c r="G5835">
        <v>1.0399476E-2</v>
      </c>
      <c r="H5835" s="2" t="str">
        <f t="shared" si="91"/>
        <v>GH_ELECTROLYSISNR</v>
      </c>
    </row>
    <row r="5836" spans="1:8" x14ac:dyDescent="0.25">
      <c r="A5836" t="s">
        <v>24</v>
      </c>
      <c r="B5836" t="s">
        <v>6</v>
      </c>
      <c r="C5836" t="s">
        <v>12</v>
      </c>
      <c r="D5836" t="s">
        <v>358</v>
      </c>
      <c r="E5836">
        <v>2026</v>
      </c>
      <c r="F5836">
        <v>4.4781299999999998E-4</v>
      </c>
      <c r="G5836">
        <v>3.1689728E-2</v>
      </c>
      <c r="H5836" s="2" t="str">
        <f t="shared" si="91"/>
        <v>GH_ELECTROLYSISNR</v>
      </c>
    </row>
    <row r="5837" spans="1:8" x14ac:dyDescent="0.25">
      <c r="A5837" t="s">
        <v>24</v>
      </c>
      <c r="B5837" t="s">
        <v>6</v>
      </c>
      <c r="C5837" t="s">
        <v>12</v>
      </c>
      <c r="D5837" t="s">
        <v>358</v>
      </c>
      <c r="E5837">
        <v>2027</v>
      </c>
      <c r="F5837">
        <v>1.6537761000000002E-2</v>
      </c>
      <c r="G5837">
        <v>6.9121764000000002E-2</v>
      </c>
      <c r="H5837" s="2" t="str">
        <f t="shared" si="91"/>
        <v>GH_ELECTROLYSISNR</v>
      </c>
    </row>
    <row r="5838" spans="1:8" x14ac:dyDescent="0.25">
      <c r="A5838" t="s">
        <v>24</v>
      </c>
      <c r="B5838" t="s">
        <v>6</v>
      </c>
      <c r="C5838" t="s">
        <v>12</v>
      </c>
      <c r="D5838" t="s">
        <v>358</v>
      </c>
      <c r="E5838">
        <v>2028</v>
      </c>
      <c r="F5838">
        <v>1.1834423E-2</v>
      </c>
      <c r="G5838">
        <v>0.15196132700000001</v>
      </c>
      <c r="H5838" s="2" t="str">
        <f t="shared" si="91"/>
        <v>GH_ELECTROLYSISNR</v>
      </c>
    </row>
    <row r="5839" spans="1:8" x14ac:dyDescent="0.25">
      <c r="A5839" t="s">
        <v>24</v>
      </c>
      <c r="B5839" t="s">
        <v>6</v>
      </c>
      <c r="C5839" t="s">
        <v>12</v>
      </c>
      <c r="D5839" t="s">
        <v>358</v>
      </c>
      <c r="E5839">
        <v>2029</v>
      </c>
      <c r="F5839">
        <v>1.5638625999999999E-2</v>
      </c>
      <c r="G5839">
        <v>0.325637697</v>
      </c>
      <c r="H5839" s="2" t="str">
        <f t="shared" si="91"/>
        <v>GH_ELECTROLYSISNR</v>
      </c>
    </row>
    <row r="5840" spans="1:8" x14ac:dyDescent="0.25">
      <c r="A5840" t="s">
        <v>24</v>
      </c>
      <c r="B5840" t="s">
        <v>6</v>
      </c>
      <c r="C5840" t="s">
        <v>12</v>
      </c>
      <c r="D5840" t="s">
        <v>358</v>
      </c>
      <c r="E5840">
        <v>2030</v>
      </c>
      <c r="F5840">
        <v>1.5258280000000001E-2</v>
      </c>
      <c r="G5840">
        <v>0.69848958900000002</v>
      </c>
      <c r="H5840" s="2" t="str">
        <f t="shared" si="91"/>
        <v>GH_ELECTROLYSISNR</v>
      </c>
    </row>
    <row r="5841" spans="1:8" x14ac:dyDescent="0.25">
      <c r="A5841" t="s">
        <v>24</v>
      </c>
      <c r="B5841" t="s">
        <v>6</v>
      </c>
      <c r="C5841" t="s">
        <v>12</v>
      </c>
      <c r="D5841" t="s">
        <v>358</v>
      </c>
      <c r="E5841">
        <v>2031</v>
      </c>
      <c r="F5841">
        <v>1.4564166999999999E-2</v>
      </c>
      <c r="G5841">
        <v>1.4657445039999999</v>
      </c>
      <c r="H5841" s="2" t="str">
        <f t="shared" si="91"/>
        <v>GH_ELECTROLYSISNR</v>
      </c>
    </row>
    <row r="5842" spans="1:8" x14ac:dyDescent="0.25">
      <c r="A5842" t="s">
        <v>24</v>
      </c>
      <c r="B5842" t="s">
        <v>6</v>
      </c>
      <c r="C5842" t="s">
        <v>12</v>
      </c>
      <c r="D5842" t="s">
        <v>358</v>
      </c>
      <c r="E5842">
        <v>2032</v>
      </c>
      <c r="F5842">
        <v>0</v>
      </c>
      <c r="G5842">
        <v>1.4657445039999999</v>
      </c>
      <c r="H5842" s="2" t="str">
        <f t="shared" si="91"/>
        <v>GH_ELECTROLYSISNR</v>
      </c>
    </row>
    <row r="5843" spans="1:8" x14ac:dyDescent="0.25">
      <c r="A5843" t="s">
        <v>24</v>
      </c>
      <c r="B5843" t="s">
        <v>6</v>
      </c>
      <c r="C5843" t="s">
        <v>12</v>
      </c>
      <c r="D5843" t="s">
        <v>358</v>
      </c>
      <c r="E5843">
        <v>2033</v>
      </c>
      <c r="F5843">
        <v>0</v>
      </c>
      <c r="G5843">
        <v>1.403591246</v>
      </c>
      <c r="H5843" s="2" t="str">
        <f t="shared" si="91"/>
        <v>GH_ELECTROLYSISNR</v>
      </c>
    </row>
    <row r="5844" spans="1:8" x14ac:dyDescent="0.25">
      <c r="A5844" t="s">
        <v>24</v>
      </c>
      <c r="B5844" t="s">
        <v>6</v>
      </c>
      <c r="C5844" t="s">
        <v>12</v>
      </c>
      <c r="D5844" t="s">
        <v>358</v>
      </c>
      <c r="E5844">
        <v>2034</v>
      </c>
      <c r="F5844">
        <v>0</v>
      </c>
      <c r="G5844">
        <v>1.403591246</v>
      </c>
      <c r="H5844" s="2" t="str">
        <f t="shared" si="91"/>
        <v>GH_ELECTROLYSISNR</v>
      </c>
    </row>
    <row r="5845" spans="1:8" x14ac:dyDescent="0.25">
      <c r="A5845" t="s">
        <v>24</v>
      </c>
      <c r="B5845" t="s">
        <v>6</v>
      </c>
      <c r="C5845" t="s">
        <v>12</v>
      </c>
      <c r="D5845" t="s">
        <v>358</v>
      </c>
      <c r="E5845">
        <v>2035</v>
      </c>
      <c r="F5845">
        <v>0</v>
      </c>
      <c r="G5845">
        <v>1.403591246</v>
      </c>
      <c r="H5845" s="2" t="str">
        <f t="shared" si="91"/>
        <v>GH_ELECTROLYSISNR</v>
      </c>
    </row>
    <row r="5846" spans="1:8" x14ac:dyDescent="0.25">
      <c r="A5846" t="s">
        <v>24</v>
      </c>
      <c r="B5846" t="s">
        <v>6</v>
      </c>
      <c r="C5846" t="s">
        <v>12</v>
      </c>
      <c r="D5846" t="s">
        <v>358</v>
      </c>
      <c r="E5846">
        <v>2036</v>
      </c>
      <c r="F5846">
        <v>0</v>
      </c>
      <c r="G5846">
        <v>1.3479331590000001</v>
      </c>
      <c r="H5846" s="2" t="str">
        <f t="shared" si="91"/>
        <v>GH_ELECTROLYSISNR</v>
      </c>
    </row>
    <row r="5847" spans="1:8" x14ac:dyDescent="0.25">
      <c r="A5847" t="s">
        <v>24</v>
      </c>
      <c r="B5847" t="s">
        <v>6</v>
      </c>
      <c r="C5847" t="s">
        <v>12</v>
      </c>
      <c r="D5847" t="s">
        <v>358</v>
      </c>
      <c r="E5847">
        <v>2037</v>
      </c>
      <c r="F5847">
        <v>0</v>
      </c>
      <c r="G5847">
        <v>1.3479331590000001</v>
      </c>
      <c r="H5847" s="2" t="str">
        <f t="shared" si="91"/>
        <v>GH_ELECTROLYSISNR</v>
      </c>
    </row>
    <row r="5848" spans="1:8" x14ac:dyDescent="0.25">
      <c r="A5848" t="s">
        <v>24</v>
      </c>
      <c r="B5848" t="s">
        <v>6</v>
      </c>
      <c r="C5848" t="s">
        <v>12</v>
      </c>
      <c r="D5848" t="s">
        <v>358</v>
      </c>
      <c r="E5848">
        <v>2038</v>
      </c>
      <c r="F5848">
        <v>0</v>
      </c>
      <c r="G5848">
        <v>1.3479331590000001</v>
      </c>
      <c r="H5848" s="2" t="str">
        <f t="shared" si="91"/>
        <v>GH_ELECTROLYSISNR</v>
      </c>
    </row>
    <row r="5849" spans="1:8" x14ac:dyDescent="0.25">
      <c r="A5849" t="s">
        <v>24</v>
      </c>
      <c r="B5849" t="s">
        <v>6</v>
      </c>
      <c r="C5849" t="s">
        <v>12</v>
      </c>
      <c r="D5849" t="s">
        <v>358</v>
      </c>
      <c r="E5849">
        <v>2039</v>
      </c>
      <c r="F5849">
        <v>0</v>
      </c>
      <c r="G5849">
        <v>1.3479331590000001</v>
      </c>
      <c r="H5849" s="2" t="str">
        <f t="shared" si="91"/>
        <v>GH_ELECTROLYSISNR</v>
      </c>
    </row>
    <row r="5850" spans="1:8" x14ac:dyDescent="0.25">
      <c r="A5850" t="s">
        <v>24</v>
      </c>
      <c r="B5850" t="s">
        <v>6</v>
      </c>
      <c r="C5850" t="s">
        <v>12</v>
      </c>
      <c r="D5850" t="s">
        <v>358</v>
      </c>
      <c r="E5850">
        <v>2040</v>
      </c>
      <c r="F5850">
        <v>0</v>
      </c>
      <c r="G5850">
        <v>1.3479331590000001</v>
      </c>
      <c r="H5850" s="2" t="str">
        <f t="shared" si="91"/>
        <v>GH_ELECTROLYSISNR</v>
      </c>
    </row>
    <row r="5851" spans="1:8" x14ac:dyDescent="0.25">
      <c r="A5851" t="s">
        <v>24</v>
      </c>
      <c r="B5851" t="s">
        <v>6</v>
      </c>
      <c r="C5851" t="s">
        <v>12</v>
      </c>
      <c r="D5851" t="s">
        <v>358</v>
      </c>
      <c r="E5851">
        <v>2041</v>
      </c>
      <c r="F5851">
        <v>0</v>
      </c>
      <c r="G5851">
        <v>1.3479331590000001</v>
      </c>
      <c r="H5851" s="2" t="str">
        <f t="shared" si="91"/>
        <v>GH_ELECTROLYSISNR</v>
      </c>
    </row>
    <row r="5852" spans="1:8" x14ac:dyDescent="0.25">
      <c r="A5852" t="s">
        <v>24</v>
      </c>
      <c r="B5852" t="s">
        <v>6</v>
      </c>
      <c r="C5852" t="s">
        <v>12</v>
      </c>
      <c r="D5852" t="s">
        <v>357</v>
      </c>
      <c r="E5852">
        <v>2024</v>
      </c>
      <c r="F5852">
        <v>0</v>
      </c>
      <c r="G5852">
        <v>0</v>
      </c>
      <c r="H5852" s="2" t="str">
        <f t="shared" si="91"/>
        <v>GH_ELECTROLYSISNR</v>
      </c>
    </row>
    <row r="5853" spans="1:8" x14ac:dyDescent="0.25">
      <c r="A5853" t="s">
        <v>24</v>
      </c>
      <c r="B5853" t="s">
        <v>6</v>
      </c>
      <c r="C5853" t="s">
        <v>12</v>
      </c>
      <c r="D5853" t="s">
        <v>357</v>
      </c>
      <c r="E5853">
        <v>2025</v>
      </c>
      <c r="F5853">
        <v>0</v>
      </c>
      <c r="G5853">
        <v>0</v>
      </c>
      <c r="H5853" s="2" t="str">
        <f t="shared" si="91"/>
        <v>GH_ELECTROLYSISNR</v>
      </c>
    </row>
    <row r="5854" spans="1:8" x14ac:dyDescent="0.25">
      <c r="A5854" t="s">
        <v>24</v>
      </c>
      <c r="B5854" t="s">
        <v>6</v>
      </c>
      <c r="C5854" t="s">
        <v>12</v>
      </c>
      <c r="D5854" t="s">
        <v>357</v>
      </c>
      <c r="E5854">
        <v>2026</v>
      </c>
      <c r="F5854">
        <v>0</v>
      </c>
      <c r="G5854">
        <v>0</v>
      </c>
      <c r="H5854" s="2" t="str">
        <f t="shared" si="91"/>
        <v>GH_ELECTROLYSISNR</v>
      </c>
    </row>
    <row r="5855" spans="1:8" x14ac:dyDescent="0.25">
      <c r="A5855" t="s">
        <v>24</v>
      </c>
      <c r="B5855" t="s">
        <v>6</v>
      </c>
      <c r="C5855" t="s">
        <v>12</v>
      </c>
      <c r="D5855" t="s">
        <v>357</v>
      </c>
      <c r="E5855">
        <v>2027</v>
      </c>
      <c r="F5855">
        <v>0</v>
      </c>
      <c r="G5855">
        <v>0</v>
      </c>
      <c r="H5855" s="2" t="str">
        <f t="shared" si="91"/>
        <v>GH_ELECTROLYSISNR</v>
      </c>
    </row>
    <row r="5856" spans="1:8" x14ac:dyDescent="0.25">
      <c r="A5856" t="s">
        <v>24</v>
      </c>
      <c r="B5856" t="s">
        <v>6</v>
      </c>
      <c r="C5856" t="s">
        <v>12</v>
      </c>
      <c r="D5856" t="s">
        <v>357</v>
      </c>
      <c r="E5856">
        <v>2028</v>
      </c>
      <c r="F5856">
        <v>0</v>
      </c>
      <c r="G5856">
        <v>0</v>
      </c>
      <c r="H5856" s="2" t="str">
        <f t="shared" si="91"/>
        <v>GH_ELECTROLYSISNR</v>
      </c>
    </row>
    <row r="5857" spans="1:8" x14ac:dyDescent="0.25">
      <c r="A5857" t="s">
        <v>24</v>
      </c>
      <c r="B5857" t="s">
        <v>6</v>
      </c>
      <c r="C5857" t="s">
        <v>12</v>
      </c>
      <c r="D5857" t="s">
        <v>357</v>
      </c>
      <c r="E5857">
        <v>2029</v>
      </c>
      <c r="F5857">
        <v>0</v>
      </c>
      <c r="G5857">
        <v>0</v>
      </c>
      <c r="H5857" s="2" t="str">
        <f t="shared" si="91"/>
        <v>GH_ELECTROLYSISNR</v>
      </c>
    </row>
    <row r="5858" spans="1:8" x14ac:dyDescent="0.25">
      <c r="A5858" t="s">
        <v>24</v>
      </c>
      <c r="B5858" t="s">
        <v>6</v>
      </c>
      <c r="C5858" t="s">
        <v>12</v>
      </c>
      <c r="D5858" t="s">
        <v>357</v>
      </c>
      <c r="E5858">
        <v>2030</v>
      </c>
      <c r="F5858">
        <v>0</v>
      </c>
      <c r="G5858">
        <v>0</v>
      </c>
      <c r="H5858" s="2" t="str">
        <f t="shared" si="91"/>
        <v>GH_ELECTROLYSISNR</v>
      </c>
    </row>
    <row r="5859" spans="1:8" x14ac:dyDescent="0.25">
      <c r="A5859" t="s">
        <v>24</v>
      </c>
      <c r="B5859" t="s">
        <v>6</v>
      </c>
      <c r="C5859" t="s">
        <v>12</v>
      </c>
      <c r="D5859" t="s">
        <v>357</v>
      </c>
      <c r="E5859">
        <v>2031</v>
      </c>
      <c r="F5859">
        <v>0</v>
      </c>
      <c r="G5859">
        <v>0</v>
      </c>
      <c r="H5859" s="2" t="str">
        <f t="shared" si="91"/>
        <v>GH_ELECTROLYSISNR</v>
      </c>
    </row>
    <row r="5860" spans="1:8" x14ac:dyDescent="0.25">
      <c r="A5860" t="s">
        <v>24</v>
      </c>
      <c r="B5860" t="s">
        <v>6</v>
      </c>
      <c r="C5860" t="s">
        <v>12</v>
      </c>
      <c r="D5860" t="s">
        <v>357</v>
      </c>
      <c r="E5860">
        <v>2032</v>
      </c>
      <c r="F5860">
        <v>0</v>
      </c>
      <c r="G5860">
        <v>0</v>
      </c>
      <c r="H5860" s="2" t="str">
        <f t="shared" si="91"/>
        <v>GH_ELECTROLYSISNR</v>
      </c>
    </row>
    <row r="5861" spans="1:8" x14ac:dyDescent="0.25">
      <c r="A5861" t="s">
        <v>24</v>
      </c>
      <c r="B5861" t="s">
        <v>6</v>
      </c>
      <c r="C5861" t="s">
        <v>12</v>
      </c>
      <c r="D5861" t="s">
        <v>357</v>
      </c>
      <c r="E5861">
        <v>2033</v>
      </c>
      <c r="F5861">
        <v>0</v>
      </c>
      <c r="G5861">
        <v>0</v>
      </c>
      <c r="H5861" s="2" t="str">
        <f t="shared" si="91"/>
        <v>GH_ELECTROLYSISNR</v>
      </c>
    </row>
    <row r="5862" spans="1:8" x14ac:dyDescent="0.25">
      <c r="A5862" t="s">
        <v>24</v>
      </c>
      <c r="B5862" t="s">
        <v>6</v>
      </c>
      <c r="C5862" t="s">
        <v>12</v>
      </c>
      <c r="D5862" t="s">
        <v>357</v>
      </c>
      <c r="E5862">
        <v>2034</v>
      </c>
      <c r="F5862">
        <v>0</v>
      </c>
      <c r="G5862">
        <v>0</v>
      </c>
      <c r="H5862" s="2" t="str">
        <f t="shared" si="91"/>
        <v>GH_ELECTROLYSISNR</v>
      </c>
    </row>
    <row r="5863" spans="1:8" x14ac:dyDescent="0.25">
      <c r="A5863" t="s">
        <v>24</v>
      </c>
      <c r="B5863" t="s">
        <v>6</v>
      </c>
      <c r="C5863" t="s">
        <v>12</v>
      </c>
      <c r="D5863" t="s">
        <v>357</v>
      </c>
      <c r="E5863">
        <v>2035</v>
      </c>
      <c r="F5863">
        <v>0</v>
      </c>
      <c r="G5863">
        <v>0</v>
      </c>
      <c r="H5863" s="2" t="str">
        <f t="shared" si="91"/>
        <v>GH_ELECTROLYSISNR</v>
      </c>
    </row>
    <row r="5864" spans="1:8" x14ac:dyDescent="0.25">
      <c r="A5864" t="s">
        <v>24</v>
      </c>
      <c r="B5864" t="s">
        <v>6</v>
      </c>
      <c r="C5864" t="s">
        <v>12</v>
      </c>
      <c r="D5864" t="s">
        <v>357</v>
      </c>
      <c r="E5864">
        <v>2036</v>
      </c>
      <c r="F5864">
        <v>0</v>
      </c>
      <c r="G5864">
        <v>0</v>
      </c>
      <c r="H5864" s="2" t="str">
        <f t="shared" si="91"/>
        <v>GH_ELECTROLYSISNR</v>
      </c>
    </row>
    <row r="5865" spans="1:8" x14ac:dyDescent="0.25">
      <c r="A5865" t="s">
        <v>24</v>
      </c>
      <c r="B5865" t="s">
        <v>6</v>
      </c>
      <c r="C5865" t="s">
        <v>12</v>
      </c>
      <c r="D5865" t="s">
        <v>357</v>
      </c>
      <c r="E5865">
        <v>2037</v>
      </c>
      <c r="F5865">
        <v>0</v>
      </c>
      <c r="G5865">
        <v>0</v>
      </c>
      <c r="H5865" s="2" t="str">
        <f t="shared" si="91"/>
        <v>GH_ELECTROLYSISNR</v>
      </c>
    </row>
    <row r="5866" spans="1:8" x14ac:dyDescent="0.25">
      <c r="A5866" t="s">
        <v>24</v>
      </c>
      <c r="B5866" t="s">
        <v>6</v>
      </c>
      <c r="C5866" t="s">
        <v>12</v>
      </c>
      <c r="D5866" t="s">
        <v>357</v>
      </c>
      <c r="E5866">
        <v>2038</v>
      </c>
      <c r="F5866">
        <v>0</v>
      </c>
      <c r="G5866">
        <v>0</v>
      </c>
      <c r="H5866" s="2" t="str">
        <f t="shared" si="91"/>
        <v>GH_ELECTROLYSISNR</v>
      </c>
    </row>
    <row r="5867" spans="1:8" x14ac:dyDescent="0.25">
      <c r="A5867" t="s">
        <v>24</v>
      </c>
      <c r="B5867" t="s">
        <v>6</v>
      </c>
      <c r="C5867" t="s">
        <v>12</v>
      </c>
      <c r="D5867" t="s">
        <v>357</v>
      </c>
      <c r="E5867">
        <v>2039</v>
      </c>
      <c r="F5867">
        <v>0</v>
      </c>
      <c r="G5867">
        <v>0</v>
      </c>
      <c r="H5867" s="2" t="str">
        <f t="shared" si="91"/>
        <v>GH_ELECTROLYSISNR</v>
      </c>
    </row>
    <row r="5868" spans="1:8" x14ac:dyDescent="0.25">
      <c r="A5868" t="s">
        <v>24</v>
      </c>
      <c r="B5868" t="s">
        <v>6</v>
      </c>
      <c r="C5868" t="s">
        <v>12</v>
      </c>
      <c r="D5868" t="s">
        <v>357</v>
      </c>
      <c r="E5868">
        <v>2040</v>
      </c>
      <c r="F5868">
        <v>0</v>
      </c>
      <c r="G5868">
        <v>0</v>
      </c>
      <c r="H5868" s="2" t="str">
        <f t="shared" si="91"/>
        <v>GH_ELECTROLYSISNR</v>
      </c>
    </row>
    <row r="5869" spans="1:8" x14ac:dyDescent="0.25">
      <c r="A5869" t="s">
        <v>24</v>
      </c>
      <c r="B5869" t="s">
        <v>6</v>
      </c>
      <c r="C5869" t="s">
        <v>12</v>
      </c>
      <c r="D5869" t="s">
        <v>357</v>
      </c>
      <c r="E5869">
        <v>2041</v>
      </c>
      <c r="F5869">
        <v>0</v>
      </c>
      <c r="G5869">
        <v>0</v>
      </c>
      <c r="H5869" s="2" t="str">
        <f t="shared" si="91"/>
        <v>GH_ELECTROLYSISNR</v>
      </c>
    </row>
    <row r="5870" spans="1:8" x14ac:dyDescent="0.25">
      <c r="A5870" t="s">
        <v>24</v>
      </c>
      <c r="B5870" t="s">
        <v>6</v>
      </c>
      <c r="C5870" t="s">
        <v>12</v>
      </c>
      <c r="D5870" t="s">
        <v>356</v>
      </c>
      <c r="E5870">
        <v>2024</v>
      </c>
      <c r="F5870">
        <v>0</v>
      </c>
      <c r="G5870">
        <v>0</v>
      </c>
      <c r="H5870" s="2" t="str">
        <f t="shared" si="91"/>
        <v>GH_ELECTROLYSISNR</v>
      </c>
    </row>
    <row r="5871" spans="1:8" x14ac:dyDescent="0.25">
      <c r="A5871" t="s">
        <v>24</v>
      </c>
      <c r="B5871" t="s">
        <v>6</v>
      </c>
      <c r="C5871" t="s">
        <v>12</v>
      </c>
      <c r="D5871" t="s">
        <v>356</v>
      </c>
      <c r="E5871">
        <v>2025</v>
      </c>
      <c r="F5871">
        <v>0</v>
      </c>
      <c r="G5871">
        <v>0</v>
      </c>
      <c r="H5871" s="2" t="str">
        <f t="shared" si="91"/>
        <v>GH_ELECTROLYSISNR</v>
      </c>
    </row>
    <row r="5872" spans="1:8" x14ac:dyDescent="0.25">
      <c r="A5872" t="s">
        <v>24</v>
      </c>
      <c r="B5872" t="s">
        <v>6</v>
      </c>
      <c r="C5872" t="s">
        <v>12</v>
      </c>
      <c r="D5872" t="s">
        <v>356</v>
      </c>
      <c r="E5872">
        <v>2026</v>
      </c>
      <c r="F5872">
        <v>0</v>
      </c>
      <c r="G5872">
        <v>0</v>
      </c>
      <c r="H5872" s="2" t="str">
        <f t="shared" si="91"/>
        <v>GH_ELECTROLYSISNR</v>
      </c>
    </row>
    <row r="5873" spans="1:8" x14ac:dyDescent="0.25">
      <c r="A5873" t="s">
        <v>24</v>
      </c>
      <c r="B5873" t="s">
        <v>6</v>
      </c>
      <c r="C5873" t="s">
        <v>12</v>
      </c>
      <c r="D5873" t="s">
        <v>356</v>
      </c>
      <c r="E5873">
        <v>2027</v>
      </c>
      <c r="F5873">
        <v>0</v>
      </c>
      <c r="G5873">
        <v>0</v>
      </c>
      <c r="H5873" s="2" t="str">
        <f t="shared" si="91"/>
        <v>GH_ELECTROLYSISNR</v>
      </c>
    </row>
    <row r="5874" spans="1:8" x14ac:dyDescent="0.25">
      <c r="A5874" t="s">
        <v>24</v>
      </c>
      <c r="B5874" t="s">
        <v>6</v>
      </c>
      <c r="C5874" t="s">
        <v>12</v>
      </c>
      <c r="D5874" t="s">
        <v>356</v>
      </c>
      <c r="E5874">
        <v>2028</v>
      </c>
      <c r="F5874">
        <v>0</v>
      </c>
      <c r="G5874">
        <v>0</v>
      </c>
      <c r="H5874" s="2" t="str">
        <f t="shared" si="91"/>
        <v>GH_ELECTROLYSISNR</v>
      </c>
    </row>
    <row r="5875" spans="1:8" x14ac:dyDescent="0.25">
      <c r="A5875" t="s">
        <v>24</v>
      </c>
      <c r="B5875" t="s">
        <v>6</v>
      </c>
      <c r="C5875" t="s">
        <v>12</v>
      </c>
      <c r="D5875" t="s">
        <v>356</v>
      </c>
      <c r="E5875">
        <v>2029</v>
      </c>
      <c r="F5875">
        <v>0</v>
      </c>
      <c r="G5875">
        <v>0</v>
      </c>
      <c r="H5875" s="2" t="str">
        <f t="shared" si="91"/>
        <v>GH_ELECTROLYSISNR</v>
      </c>
    </row>
    <row r="5876" spans="1:8" x14ac:dyDescent="0.25">
      <c r="A5876" t="s">
        <v>24</v>
      </c>
      <c r="B5876" t="s">
        <v>6</v>
      </c>
      <c r="C5876" t="s">
        <v>12</v>
      </c>
      <c r="D5876" t="s">
        <v>356</v>
      </c>
      <c r="E5876">
        <v>2030</v>
      </c>
      <c r="F5876">
        <v>0</v>
      </c>
      <c r="G5876">
        <v>0</v>
      </c>
      <c r="H5876" s="2" t="str">
        <f t="shared" si="91"/>
        <v>GH_ELECTROLYSISNR</v>
      </c>
    </row>
    <row r="5877" spans="1:8" x14ac:dyDescent="0.25">
      <c r="A5877" t="s">
        <v>24</v>
      </c>
      <c r="B5877" t="s">
        <v>6</v>
      </c>
      <c r="C5877" t="s">
        <v>12</v>
      </c>
      <c r="D5877" t="s">
        <v>356</v>
      </c>
      <c r="E5877">
        <v>2031</v>
      </c>
      <c r="F5877">
        <v>0</v>
      </c>
      <c r="G5877">
        <v>0</v>
      </c>
      <c r="H5877" s="2" t="str">
        <f t="shared" si="91"/>
        <v>GH_ELECTROLYSISNR</v>
      </c>
    </row>
    <row r="5878" spans="1:8" x14ac:dyDescent="0.25">
      <c r="A5878" t="s">
        <v>24</v>
      </c>
      <c r="B5878" t="s">
        <v>6</v>
      </c>
      <c r="C5878" t="s">
        <v>12</v>
      </c>
      <c r="D5878" t="s">
        <v>356</v>
      </c>
      <c r="E5878">
        <v>2032</v>
      </c>
      <c r="F5878">
        <v>0</v>
      </c>
      <c r="G5878">
        <v>0</v>
      </c>
      <c r="H5878" s="2" t="str">
        <f t="shared" si="91"/>
        <v>GH_ELECTROLYSISNR</v>
      </c>
    </row>
    <row r="5879" spans="1:8" x14ac:dyDescent="0.25">
      <c r="A5879" t="s">
        <v>24</v>
      </c>
      <c r="B5879" t="s">
        <v>6</v>
      </c>
      <c r="C5879" t="s">
        <v>12</v>
      </c>
      <c r="D5879" t="s">
        <v>356</v>
      </c>
      <c r="E5879">
        <v>2033</v>
      </c>
      <c r="F5879">
        <v>0</v>
      </c>
      <c r="G5879">
        <v>0</v>
      </c>
      <c r="H5879" s="2" t="str">
        <f t="shared" si="91"/>
        <v>GH_ELECTROLYSISNR</v>
      </c>
    </row>
    <row r="5880" spans="1:8" x14ac:dyDescent="0.25">
      <c r="A5880" t="s">
        <v>24</v>
      </c>
      <c r="B5880" t="s">
        <v>6</v>
      </c>
      <c r="C5880" t="s">
        <v>12</v>
      </c>
      <c r="D5880" t="s">
        <v>356</v>
      </c>
      <c r="E5880">
        <v>2034</v>
      </c>
      <c r="F5880">
        <v>0</v>
      </c>
      <c r="G5880">
        <v>0</v>
      </c>
      <c r="H5880" s="2" t="str">
        <f t="shared" si="91"/>
        <v>GH_ELECTROLYSISNR</v>
      </c>
    </row>
    <row r="5881" spans="1:8" x14ac:dyDescent="0.25">
      <c r="A5881" t="s">
        <v>24</v>
      </c>
      <c r="B5881" t="s">
        <v>6</v>
      </c>
      <c r="C5881" t="s">
        <v>12</v>
      </c>
      <c r="D5881" t="s">
        <v>356</v>
      </c>
      <c r="E5881">
        <v>2035</v>
      </c>
      <c r="F5881">
        <v>0</v>
      </c>
      <c r="G5881">
        <v>0</v>
      </c>
      <c r="H5881" s="2" t="str">
        <f t="shared" si="91"/>
        <v>GH_ELECTROLYSISNR</v>
      </c>
    </row>
    <row r="5882" spans="1:8" x14ac:dyDescent="0.25">
      <c r="A5882" t="s">
        <v>24</v>
      </c>
      <c r="B5882" t="s">
        <v>6</v>
      </c>
      <c r="C5882" t="s">
        <v>12</v>
      </c>
      <c r="D5882" t="s">
        <v>356</v>
      </c>
      <c r="E5882">
        <v>2036</v>
      </c>
      <c r="F5882">
        <v>0</v>
      </c>
      <c r="G5882">
        <v>0</v>
      </c>
      <c r="H5882" s="2" t="str">
        <f t="shared" si="91"/>
        <v>GH_ELECTROLYSISNR</v>
      </c>
    </row>
    <row r="5883" spans="1:8" x14ac:dyDescent="0.25">
      <c r="A5883" t="s">
        <v>24</v>
      </c>
      <c r="B5883" t="s">
        <v>6</v>
      </c>
      <c r="C5883" t="s">
        <v>12</v>
      </c>
      <c r="D5883" t="s">
        <v>356</v>
      </c>
      <c r="E5883">
        <v>2037</v>
      </c>
      <c r="F5883">
        <v>0</v>
      </c>
      <c r="G5883">
        <v>0</v>
      </c>
      <c r="H5883" s="2" t="str">
        <f t="shared" si="91"/>
        <v>GH_ELECTROLYSISNR</v>
      </c>
    </row>
    <row r="5884" spans="1:8" x14ac:dyDescent="0.25">
      <c r="A5884" t="s">
        <v>24</v>
      </c>
      <c r="B5884" t="s">
        <v>6</v>
      </c>
      <c r="C5884" t="s">
        <v>12</v>
      </c>
      <c r="D5884" t="s">
        <v>356</v>
      </c>
      <c r="E5884">
        <v>2038</v>
      </c>
      <c r="F5884">
        <v>0</v>
      </c>
      <c r="G5884">
        <v>0</v>
      </c>
      <c r="H5884" s="2" t="str">
        <f t="shared" si="91"/>
        <v>GH_ELECTROLYSISNR</v>
      </c>
    </row>
    <row r="5885" spans="1:8" x14ac:dyDescent="0.25">
      <c r="A5885" t="s">
        <v>24</v>
      </c>
      <c r="B5885" t="s">
        <v>6</v>
      </c>
      <c r="C5885" t="s">
        <v>12</v>
      </c>
      <c r="D5885" t="s">
        <v>356</v>
      </c>
      <c r="E5885">
        <v>2039</v>
      </c>
      <c r="F5885">
        <v>0</v>
      </c>
      <c r="G5885">
        <v>0</v>
      </c>
      <c r="H5885" s="2" t="str">
        <f t="shared" si="91"/>
        <v>GH_ELECTROLYSISNR</v>
      </c>
    </row>
    <row r="5886" spans="1:8" x14ac:dyDescent="0.25">
      <c r="A5886" t="s">
        <v>24</v>
      </c>
      <c r="B5886" t="s">
        <v>6</v>
      </c>
      <c r="C5886" t="s">
        <v>12</v>
      </c>
      <c r="D5886" t="s">
        <v>356</v>
      </c>
      <c r="E5886">
        <v>2040</v>
      </c>
      <c r="F5886">
        <v>0</v>
      </c>
      <c r="G5886">
        <v>0</v>
      </c>
      <c r="H5886" s="2" t="str">
        <f t="shared" si="91"/>
        <v>GH_ELECTROLYSISNR</v>
      </c>
    </row>
    <row r="5887" spans="1:8" x14ac:dyDescent="0.25">
      <c r="A5887" t="s">
        <v>24</v>
      </c>
      <c r="B5887" t="s">
        <v>6</v>
      </c>
      <c r="C5887" t="s">
        <v>12</v>
      </c>
      <c r="D5887" t="s">
        <v>356</v>
      </c>
      <c r="E5887">
        <v>2041</v>
      </c>
      <c r="F5887">
        <v>0</v>
      </c>
      <c r="G5887">
        <v>0</v>
      </c>
      <c r="H5887" s="2" t="str">
        <f t="shared" si="91"/>
        <v>GH_ELECTROLYSISNR</v>
      </c>
    </row>
    <row r="5888" spans="1:8" x14ac:dyDescent="0.25">
      <c r="A5888" t="s">
        <v>24</v>
      </c>
      <c r="B5888" t="s">
        <v>6</v>
      </c>
      <c r="C5888" t="s">
        <v>12</v>
      </c>
      <c r="D5888" t="s">
        <v>355</v>
      </c>
      <c r="E5888">
        <v>2024</v>
      </c>
      <c r="F5888" s="81">
        <v>4.1801100000000002E-5</v>
      </c>
      <c r="G5888" s="81">
        <v>4.1801100000000002E-5</v>
      </c>
      <c r="H5888" s="2" t="str">
        <f t="shared" si="91"/>
        <v>GH_ELECTROLYSISNR</v>
      </c>
    </row>
    <row r="5889" spans="1:8" x14ac:dyDescent="0.25">
      <c r="A5889" t="s">
        <v>24</v>
      </c>
      <c r="B5889" t="s">
        <v>6</v>
      </c>
      <c r="C5889" t="s">
        <v>12</v>
      </c>
      <c r="D5889" t="s">
        <v>355</v>
      </c>
      <c r="E5889">
        <v>2025</v>
      </c>
      <c r="F5889">
        <v>2.4154299999999999E-4</v>
      </c>
      <c r="G5889">
        <v>1.1662428000000001E-2</v>
      </c>
      <c r="H5889" s="2" t="str">
        <f t="shared" si="91"/>
        <v>GH_ELECTROLYSISNR</v>
      </c>
    </row>
    <row r="5890" spans="1:8" x14ac:dyDescent="0.25">
      <c r="A5890" t="s">
        <v>24</v>
      </c>
      <c r="B5890" t="s">
        <v>6</v>
      </c>
      <c r="C5890" t="s">
        <v>12</v>
      </c>
      <c r="D5890" t="s">
        <v>355</v>
      </c>
      <c r="E5890">
        <v>2026</v>
      </c>
      <c r="F5890">
        <v>3.4939699999999999E-4</v>
      </c>
      <c r="G5890">
        <v>2.4725315000000001E-2</v>
      </c>
      <c r="H5890" s="2" t="str">
        <f t="shared" si="91"/>
        <v>GH_ELECTROLYSISNR</v>
      </c>
    </row>
    <row r="5891" spans="1:8" x14ac:dyDescent="0.25">
      <c r="A5891" t="s">
        <v>24</v>
      </c>
      <c r="B5891" t="s">
        <v>6</v>
      </c>
      <c r="C5891" t="s">
        <v>12</v>
      </c>
      <c r="D5891" t="s">
        <v>355</v>
      </c>
      <c r="E5891">
        <v>2027</v>
      </c>
      <c r="F5891">
        <v>1.2946216999999999E-2</v>
      </c>
      <c r="G5891">
        <v>5.4110431000000001E-2</v>
      </c>
      <c r="H5891" s="2" t="str">
        <f t="shared" ref="H5891:H5954" si="92">_xlfn.CONCAT(A5891,C5891)</f>
        <v>GH_ELECTROLYSISNR</v>
      </c>
    </row>
    <row r="5892" spans="1:8" x14ac:dyDescent="0.25">
      <c r="A5892" t="s">
        <v>24</v>
      </c>
      <c r="B5892" t="s">
        <v>6</v>
      </c>
      <c r="C5892" t="s">
        <v>12</v>
      </c>
      <c r="D5892" t="s">
        <v>355</v>
      </c>
      <c r="E5892">
        <v>2028</v>
      </c>
      <c r="F5892">
        <v>9.2643139999999992E-3</v>
      </c>
      <c r="G5892">
        <v>0.11895953400000001</v>
      </c>
      <c r="H5892" s="2" t="str">
        <f t="shared" si="92"/>
        <v>GH_ELECTROLYSISNR</v>
      </c>
    </row>
    <row r="5893" spans="1:8" x14ac:dyDescent="0.25">
      <c r="A5893" t="s">
        <v>24</v>
      </c>
      <c r="B5893" t="s">
        <v>6</v>
      </c>
      <c r="C5893" t="s">
        <v>12</v>
      </c>
      <c r="D5893" t="s">
        <v>355</v>
      </c>
      <c r="E5893">
        <v>2029</v>
      </c>
      <c r="F5893">
        <v>1.237649E-2</v>
      </c>
      <c r="G5893">
        <v>0.25771137300000002</v>
      </c>
      <c r="H5893" s="2" t="str">
        <f t="shared" si="92"/>
        <v>GH_ELECTROLYSISNR</v>
      </c>
    </row>
    <row r="5894" spans="1:8" x14ac:dyDescent="0.25">
      <c r="A5894" t="s">
        <v>24</v>
      </c>
      <c r="B5894" t="s">
        <v>6</v>
      </c>
      <c r="C5894" t="s">
        <v>12</v>
      </c>
      <c r="D5894" t="s">
        <v>355</v>
      </c>
      <c r="E5894">
        <v>2030</v>
      </c>
      <c r="F5894">
        <v>1.2204573999999999E-2</v>
      </c>
      <c r="G5894">
        <v>0.55869781200000002</v>
      </c>
      <c r="H5894" s="2" t="str">
        <f t="shared" si="92"/>
        <v>GH_ELECTROLYSISNR</v>
      </c>
    </row>
    <row r="5895" spans="1:8" x14ac:dyDescent="0.25">
      <c r="A5895" t="s">
        <v>24</v>
      </c>
      <c r="B5895" t="s">
        <v>6</v>
      </c>
      <c r="C5895" t="s">
        <v>12</v>
      </c>
      <c r="D5895" t="s">
        <v>355</v>
      </c>
      <c r="E5895">
        <v>2031</v>
      </c>
      <c r="F5895">
        <v>1.1890835000000001E-2</v>
      </c>
      <c r="G5895">
        <v>1.1966990879999999</v>
      </c>
      <c r="H5895" s="2" t="str">
        <f t="shared" si="92"/>
        <v>GH_ELECTROLYSISNR</v>
      </c>
    </row>
    <row r="5896" spans="1:8" x14ac:dyDescent="0.25">
      <c r="A5896" t="s">
        <v>24</v>
      </c>
      <c r="B5896" t="s">
        <v>6</v>
      </c>
      <c r="C5896" t="s">
        <v>12</v>
      </c>
      <c r="D5896" t="s">
        <v>355</v>
      </c>
      <c r="E5896">
        <v>2032</v>
      </c>
      <c r="F5896">
        <v>0</v>
      </c>
      <c r="G5896">
        <v>1.1966990879999999</v>
      </c>
      <c r="H5896" s="2" t="str">
        <f t="shared" si="92"/>
        <v>GH_ELECTROLYSISNR</v>
      </c>
    </row>
    <row r="5897" spans="1:8" x14ac:dyDescent="0.25">
      <c r="A5897" t="s">
        <v>24</v>
      </c>
      <c r="B5897" t="s">
        <v>6</v>
      </c>
      <c r="C5897" t="s">
        <v>12</v>
      </c>
      <c r="D5897" t="s">
        <v>355</v>
      </c>
      <c r="E5897">
        <v>2033</v>
      </c>
      <c r="F5897">
        <v>0</v>
      </c>
      <c r="G5897">
        <v>1.168605815</v>
      </c>
      <c r="H5897" s="2" t="str">
        <f t="shared" si="92"/>
        <v>GH_ELECTROLYSISNR</v>
      </c>
    </row>
    <row r="5898" spans="1:8" x14ac:dyDescent="0.25">
      <c r="A5898" t="s">
        <v>24</v>
      </c>
      <c r="B5898" t="s">
        <v>6</v>
      </c>
      <c r="C5898" t="s">
        <v>12</v>
      </c>
      <c r="D5898" t="s">
        <v>355</v>
      </c>
      <c r="E5898">
        <v>2034</v>
      </c>
      <c r="F5898">
        <v>0</v>
      </c>
      <c r="G5898">
        <v>1.168605815</v>
      </c>
      <c r="H5898" s="2" t="str">
        <f t="shared" si="92"/>
        <v>GH_ELECTROLYSISNR</v>
      </c>
    </row>
    <row r="5899" spans="1:8" x14ac:dyDescent="0.25">
      <c r="A5899" t="s">
        <v>24</v>
      </c>
      <c r="B5899" t="s">
        <v>6</v>
      </c>
      <c r="C5899" t="s">
        <v>12</v>
      </c>
      <c r="D5899" t="s">
        <v>355</v>
      </c>
      <c r="E5899">
        <v>2035</v>
      </c>
      <c r="F5899">
        <v>0</v>
      </c>
      <c r="G5899">
        <v>1.168605815</v>
      </c>
      <c r="H5899" s="2" t="str">
        <f t="shared" si="92"/>
        <v>GH_ELECTROLYSISNR</v>
      </c>
    </row>
    <row r="5900" spans="1:8" x14ac:dyDescent="0.25">
      <c r="A5900" t="s">
        <v>24</v>
      </c>
      <c r="B5900" t="s">
        <v>6</v>
      </c>
      <c r="C5900" t="s">
        <v>12</v>
      </c>
      <c r="D5900" t="s">
        <v>355</v>
      </c>
      <c r="E5900">
        <v>2036</v>
      </c>
      <c r="F5900">
        <v>0</v>
      </c>
      <c r="G5900">
        <v>1.1434483600000001</v>
      </c>
      <c r="H5900" s="2" t="str">
        <f t="shared" si="92"/>
        <v>GH_ELECTROLYSISNR</v>
      </c>
    </row>
    <row r="5901" spans="1:8" x14ac:dyDescent="0.25">
      <c r="A5901" t="s">
        <v>24</v>
      </c>
      <c r="B5901" t="s">
        <v>6</v>
      </c>
      <c r="C5901" t="s">
        <v>12</v>
      </c>
      <c r="D5901" t="s">
        <v>355</v>
      </c>
      <c r="E5901">
        <v>2037</v>
      </c>
      <c r="F5901">
        <v>0</v>
      </c>
      <c r="G5901">
        <v>1.1434483600000001</v>
      </c>
      <c r="H5901" s="2" t="str">
        <f t="shared" si="92"/>
        <v>GH_ELECTROLYSISNR</v>
      </c>
    </row>
    <row r="5902" spans="1:8" x14ac:dyDescent="0.25">
      <c r="A5902" t="s">
        <v>24</v>
      </c>
      <c r="B5902" t="s">
        <v>6</v>
      </c>
      <c r="C5902" t="s">
        <v>12</v>
      </c>
      <c r="D5902" t="s">
        <v>355</v>
      </c>
      <c r="E5902">
        <v>2038</v>
      </c>
      <c r="F5902">
        <v>0</v>
      </c>
      <c r="G5902">
        <v>1.1434483600000001</v>
      </c>
      <c r="H5902" s="2" t="str">
        <f t="shared" si="92"/>
        <v>GH_ELECTROLYSISNR</v>
      </c>
    </row>
    <row r="5903" spans="1:8" x14ac:dyDescent="0.25">
      <c r="A5903" t="s">
        <v>24</v>
      </c>
      <c r="B5903" t="s">
        <v>6</v>
      </c>
      <c r="C5903" t="s">
        <v>12</v>
      </c>
      <c r="D5903" t="s">
        <v>355</v>
      </c>
      <c r="E5903">
        <v>2039</v>
      </c>
      <c r="F5903">
        <v>0</v>
      </c>
      <c r="G5903">
        <v>1.1434483600000001</v>
      </c>
      <c r="H5903" s="2" t="str">
        <f t="shared" si="92"/>
        <v>GH_ELECTROLYSISNR</v>
      </c>
    </row>
    <row r="5904" spans="1:8" x14ac:dyDescent="0.25">
      <c r="A5904" t="s">
        <v>24</v>
      </c>
      <c r="B5904" t="s">
        <v>6</v>
      </c>
      <c r="C5904" t="s">
        <v>12</v>
      </c>
      <c r="D5904" t="s">
        <v>355</v>
      </c>
      <c r="E5904">
        <v>2040</v>
      </c>
      <c r="F5904">
        <v>0</v>
      </c>
      <c r="G5904">
        <v>1.1434483600000001</v>
      </c>
      <c r="H5904" s="2" t="str">
        <f t="shared" si="92"/>
        <v>GH_ELECTROLYSISNR</v>
      </c>
    </row>
    <row r="5905" spans="1:8" x14ac:dyDescent="0.25">
      <c r="A5905" t="s">
        <v>24</v>
      </c>
      <c r="B5905" t="s">
        <v>6</v>
      </c>
      <c r="C5905" t="s">
        <v>12</v>
      </c>
      <c r="D5905" t="s">
        <v>355</v>
      </c>
      <c r="E5905">
        <v>2041</v>
      </c>
      <c r="F5905">
        <v>0</v>
      </c>
      <c r="G5905">
        <v>1.1434483600000001</v>
      </c>
      <c r="H5905" s="2" t="str">
        <f t="shared" si="92"/>
        <v>GH_ELECTROLYSISNR</v>
      </c>
    </row>
    <row r="5906" spans="1:8" x14ac:dyDescent="0.25">
      <c r="A5906" t="s">
        <v>24</v>
      </c>
      <c r="B5906" t="s">
        <v>6</v>
      </c>
      <c r="C5906" t="s">
        <v>12</v>
      </c>
      <c r="D5906" t="s">
        <v>354</v>
      </c>
      <c r="E5906">
        <v>2024</v>
      </c>
      <c r="F5906" s="81">
        <v>4.5506900000000003E-5</v>
      </c>
      <c r="G5906" s="81">
        <v>4.5506900000000003E-5</v>
      </c>
      <c r="H5906" s="2" t="str">
        <f t="shared" si="92"/>
        <v>GH_ELECTROLYSISNR</v>
      </c>
    </row>
    <row r="5907" spans="1:8" x14ac:dyDescent="0.25">
      <c r="A5907" t="s">
        <v>24</v>
      </c>
      <c r="B5907" t="s">
        <v>6</v>
      </c>
      <c r="C5907" t="s">
        <v>12</v>
      </c>
      <c r="D5907" t="s">
        <v>354</v>
      </c>
      <c r="E5907">
        <v>2025</v>
      </c>
      <c r="F5907">
        <v>2.7304199999999998E-4</v>
      </c>
      <c r="G5907">
        <v>1.3183291E-2</v>
      </c>
      <c r="H5907" s="2" t="str">
        <f t="shared" si="92"/>
        <v>GH_ELECTROLYSISNR</v>
      </c>
    </row>
    <row r="5908" spans="1:8" x14ac:dyDescent="0.25">
      <c r="A5908" t="s">
        <v>24</v>
      </c>
      <c r="B5908" t="s">
        <v>6</v>
      </c>
      <c r="C5908" t="s">
        <v>12</v>
      </c>
      <c r="D5908" t="s">
        <v>354</v>
      </c>
      <c r="E5908">
        <v>2026</v>
      </c>
      <c r="F5908">
        <v>5.3725500000000005E-4</v>
      </c>
      <c r="G5908">
        <v>3.8019142999999998E-2</v>
      </c>
      <c r="H5908" s="2" t="str">
        <f t="shared" si="92"/>
        <v>GH_ELECTROLYSISNR</v>
      </c>
    </row>
    <row r="5909" spans="1:8" x14ac:dyDescent="0.25">
      <c r="A5909" t="s">
        <v>24</v>
      </c>
      <c r="B5909" t="s">
        <v>6</v>
      </c>
      <c r="C5909" t="s">
        <v>12</v>
      </c>
      <c r="D5909" t="s">
        <v>354</v>
      </c>
      <c r="E5909">
        <v>2027</v>
      </c>
      <c r="F5909">
        <v>1.9950716E-2</v>
      </c>
      <c r="G5909">
        <v>8.3386662E-2</v>
      </c>
      <c r="H5909" s="2" t="str">
        <f t="shared" si="92"/>
        <v>GH_ELECTROLYSISNR</v>
      </c>
    </row>
    <row r="5910" spans="1:8" x14ac:dyDescent="0.25">
      <c r="A5910" t="s">
        <v>24</v>
      </c>
      <c r="B5910" t="s">
        <v>6</v>
      </c>
      <c r="C5910" t="s">
        <v>12</v>
      </c>
      <c r="D5910" t="s">
        <v>354</v>
      </c>
      <c r="E5910">
        <v>2028</v>
      </c>
      <c r="F5910">
        <v>1.4276733999999999E-2</v>
      </c>
      <c r="G5910">
        <v>0.18332211300000001</v>
      </c>
      <c r="H5910" s="2" t="str">
        <f t="shared" si="92"/>
        <v>GH_ELECTROLYSISNR</v>
      </c>
    </row>
    <row r="5911" spans="1:8" x14ac:dyDescent="0.25">
      <c r="A5911" t="s">
        <v>24</v>
      </c>
      <c r="B5911" t="s">
        <v>6</v>
      </c>
      <c r="C5911" t="s">
        <v>12</v>
      </c>
      <c r="D5911" t="s">
        <v>354</v>
      </c>
      <c r="E5911">
        <v>2029</v>
      </c>
      <c r="F5911">
        <v>1.9209203000000001E-2</v>
      </c>
      <c r="G5911">
        <v>0.39998657999999998</v>
      </c>
      <c r="H5911" s="2" t="str">
        <f t="shared" si="92"/>
        <v>GH_ELECTROLYSISNR</v>
      </c>
    </row>
    <row r="5912" spans="1:8" x14ac:dyDescent="0.25">
      <c r="A5912" t="s">
        <v>24</v>
      </c>
      <c r="B5912" t="s">
        <v>6</v>
      </c>
      <c r="C5912" t="s">
        <v>12</v>
      </c>
      <c r="D5912" t="s">
        <v>354</v>
      </c>
      <c r="E5912">
        <v>2030</v>
      </c>
      <c r="F5912">
        <v>1.9072278000000002E-2</v>
      </c>
      <c r="G5912">
        <v>0.873085789</v>
      </c>
      <c r="H5912" s="2" t="str">
        <f t="shared" si="92"/>
        <v>GH_ELECTROLYSISNR</v>
      </c>
    </row>
    <row r="5913" spans="1:8" x14ac:dyDescent="0.25">
      <c r="A5913" t="s">
        <v>24</v>
      </c>
      <c r="B5913" t="s">
        <v>6</v>
      </c>
      <c r="C5913" t="s">
        <v>12</v>
      </c>
      <c r="D5913" t="s">
        <v>354</v>
      </c>
      <c r="E5913">
        <v>2031</v>
      </c>
      <c r="F5913">
        <v>1.8822398000000001E-2</v>
      </c>
      <c r="G5913">
        <v>1.894294731</v>
      </c>
      <c r="H5913" s="2" t="str">
        <f t="shared" si="92"/>
        <v>GH_ELECTROLYSISNR</v>
      </c>
    </row>
    <row r="5914" spans="1:8" x14ac:dyDescent="0.25">
      <c r="A5914" t="s">
        <v>24</v>
      </c>
      <c r="B5914" t="s">
        <v>6</v>
      </c>
      <c r="C5914" t="s">
        <v>12</v>
      </c>
      <c r="D5914" t="s">
        <v>354</v>
      </c>
      <c r="E5914">
        <v>2032</v>
      </c>
      <c r="F5914">
        <v>0</v>
      </c>
      <c r="G5914">
        <v>1.894294731</v>
      </c>
      <c r="H5914" s="2" t="str">
        <f t="shared" si="92"/>
        <v>GH_ELECTROLYSISNR</v>
      </c>
    </row>
    <row r="5915" spans="1:8" x14ac:dyDescent="0.25">
      <c r="A5915" t="s">
        <v>24</v>
      </c>
      <c r="B5915" t="s">
        <v>6</v>
      </c>
      <c r="C5915" t="s">
        <v>12</v>
      </c>
      <c r="D5915" t="s">
        <v>354</v>
      </c>
      <c r="E5915">
        <v>2033</v>
      </c>
      <c r="F5915">
        <v>0</v>
      </c>
      <c r="G5915">
        <v>1.8719195580000001</v>
      </c>
      <c r="H5915" s="2" t="str">
        <f t="shared" si="92"/>
        <v>GH_ELECTROLYSISNR</v>
      </c>
    </row>
    <row r="5916" spans="1:8" x14ac:dyDescent="0.25">
      <c r="A5916" t="s">
        <v>24</v>
      </c>
      <c r="B5916" t="s">
        <v>6</v>
      </c>
      <c r="C5916" t="s">
        <v>12</v>
      </c>
      <c r="D5916" t="s">
        <v>354</v>
      </c>
      <c r="E5916">
        <v>2034</v>
      </c>
      <c r="F5916">
        <v>0</v>
      </c>
      <c r="G5916">
        <v>1.8719195580000001</v>
      </c>
      <c r="H5916" s="2" t="str">
        <f t="shared" si="92"/>
        <v>GH_ELECTROLYSISNR</v>
      </c>
    </row>
    <row r="5917" spans="1:8" x14ac:dyDescent="0.25">
      <c r="A5917" t="s">
        <v>24</v>
      </c>
      <c r="B5917" t="s">
        <v>6</v>
      </c>
      <c r="C5917" t="s">
        <v>12</v>
      </c>
      <c r="D5917" t="s">
        <v>354</v>
      </c>
      <c r="E5917">
        <v>2035</v>
      </c>
      <c r="F5917">
        <v>0</v>
      </c>
      <c r="G5917">
        <v>1.8719195580000001</v>
      </c>
      <c r="H5917" s="2" t="str">
        <f t="shared" si="92"/>
        <v>GH_ELECTROLYSISNR</v>
      </c>
    </row>
    <row r="5918" spans="1:8" x14ac:dyDescent="0.25">
      <c r="A5918" t="s">
        <v>24</v>
      </c>
      <c r="B5918" t="s">
        <v>6</v>
      </c>
      <c r="C5918" t="s">
        <v>12</v>
      </c>
      <c r="D5918" t="s">
        <v>354</v>
      </c>
      <c r="E5918">
        <v>2036</v>
      </c>
      <c r="F5918">
        <v>0</v>
      </c>
      <c r="G5918">
        <v>1.851882647</v>
      </c>
      <c r="H5918" s="2" t="str">
        <f t="shared" si="92"/>
        <v>GH_ELECTROLYSISNR</v>
      </c>
    </row>
    <row r="5919" spans="1:8" x14ac:dyDescent="0.25">
      <c r="A5919" t="s">
        <v>24</v>
      </c>
      <c r="B5919" t="s">
        <v>6</v>
      </c>
      <c r="C5919" t="s">
        <v>12</v>
      </c>
      <c r="D5919" t="s">
        <v>354</v>
      </c>
      <c r="E5919">
        <v>2037</v>
      </c>
      <c r="F5919">
        <v>0</v>
      </c>
      <c r="G5919">
        <v>1.851882647</v>
      </c>
      <c r="H5919" s="2" t="str">
        <f t="shared" si="92"/>
        <v>GH_ELECTROLYSISNR</v>
      </c>
    </row>
    <row r="5920" spans="1:8" x14ac:dyDescent="0.25">
      <c r="A5920" t="s">
        <v>24</v>
      </c>
      <c r="B5920" t="s">
        <v>6</v>
      </c>
      <c r="C5920" t="s">
        <v>12</v>
      </c>
      <c r="D5920" t="s">
        <v>354</v>
      </c>
      <c r="E5920">
        <v>2038</v>
      </c>
      <c r="F5920">
        <v>0</v>
      </c>
      <c r="G5920">
        <v>1.851882647</v>
      </c>
      <c r="H5920" s="2" t="str">
        <f t="shared" si="92"/>
        <v>GH_ELECTROLYSISNR</v>
      </c>
    </row>
    <row r="5921" spans="1:8" x14ac:dyDescent="0.25">
      <c r="A5921" t="s">
        <v>24</v>
      </c>
      <c r="B5921" t="s">
        <v>6</v>
      </c>
      <c r="C5921" t="s">
        <v>12</v>
      </c>
      <c r="D5921" t="s">
        <v>354</v>
      </c>
      <c r="E5921">
        <v>2039</v>
      </c>
      <c r="F5921">
        <v>0</v>
      </c>
      <c r="G5921">
        <v>1.851882647</v>
      </c>
      <c r="H5921" s="2" t="str">
        <f t="shared" si="92"/>
        <v>GH_ELECTROLYSISNR</v>
      </c>
    </row>
    <row r="5922" spans="1:8" x14ac:dyDescent="0.25">
      <c r="A5922" t="s">
        <v>24</v>
      </c>
      <c r="B5922" t="s">
        <v>6</v>
      </c>
      <c r="C5922" t="s">
        <v>12</v>
      </c>
      <c r="D5922" t="s">
        <v>354</v>
      </c>
      <c r="E5922">
        <v>2040</v>
      </c>
      <c r="F5922">
        <v>0</v>
      </c>
      <c r="G5922">
        <v>1.851882647</v>
      </c>
      <c r="H5922" s="2" t="str">
        <f t="shared" si="92"/>
        <v>GH_ELECTROLYSISNR</v>
      </c>
    </row>
    <row r="5923" spans="1:8" x14ac:dyDescent="0.25">
      <c r="A5923" t="s">
        <v>24</v>
      </c>
      <c r="B5923" t="s">
        <v>6</v>
      </c>
      <c r="C5923" t="s">
        <v>12</v>
      </c>
      <c r="D5923" t="s">
        <v>354</v>
      </c>
      <c r="E5923">
        <v>2041</v>
      </c>
      <c r="F5923">
        <v>0</v>
      </c>
      <c r="G5923">
        <v>1.851882647</v>
      </c>
      <c r="H5923" s="2" t="str">
        <f t="shared" si="92"/>
        <v>GH_ELECTROLYSISNR</v>
      </c>
    </row>
    <row r="5924" spans="1:8" x14ac:dyDescent="0.25">
      <c r="A5924" t="s">
        <v>24</v>
      </c>
      <c r="B5924" t="s">
        <v>6</v>
      </c>
      <c r="C5924" t="s">
        <v>12</v>
      </c>
      <c r="D5924" t="s">
        <v>353</v>
      </c>
      <c r="E5924">
        <v>2024</v>
      </c>
      <c r="F5924">
        <v>1.5981099999999999E-4</v>
      </c>
      <c r="G5924">
        <v>1.5981099999999999E-4</v>
      </c>
      <c r="H5924" s="2" t="str">
        <f t="shared" si="92"/>
        <v>GH_ELECTROLYSISNR</v>
      </c>
    </row>
    <row r="5925" spans="1:8" x14ac:dyDescent="0.25">
      <c r="A5925" t="s">
        <v>24</v>
      </c>
      <c r="B5925" t="s">
        <v>6</v>
      </c>
      <c r="C5925" t="s">
        <v>12</v>
      </c>
      <c r="D5925" t="s">
        <v>353</v>
      </c>
      <c r="E5925">
        <v>2025</v>
      </c>
      <c r="F5925">
        <v>9.5230599999999999E-4</v>
      </c>
      <c r="G5925">
        <v>4.5980277999999999E-2</v>
      </c>
      <c r="H5925" s="2" t="str">
        <f t="shared" si="92"/>
        <v>GH_ELECTROLYSISNR</v>
      </c>
    </row>
    <row r="5926" spans="1:8" x14ac:dyDescent="0.25">
      <c r="A5926" t="s">
        <v>24</v>
      </c>
      <c r="B5926" t="s">
        <v>6</v>
      </c>
      <c r="C5926" t="s">
        <v>12</v>
      </c>
      <c r="D5926" t="s">
        <v>353</v>
      </c>
      <c r="E5926">
        <v>2026</v>
      </c>
      <c r="F5926">
        <v>1.4193140000000001E-3</v>
      </c>
      <c r="G5926">
        <v>0.10043861799999999</v>
      </c>
      <c r="H5926" s="2" t="str">
        <f t="shared" si="92"/>
        <v>GH_ELECTROLYSISNR</v>
      </c>
    </row>
    <row r="5927" spans="1:8" x14ac:dyDescent="0.25">
      <c r="A5927" t="s">
        <v>24</v>
      </c>
      <c r="B5927" t="s">
        <v>6</v>
      </c>
      <c r="C5927" t="s">
        <v>12</v>
      </c>
      <c r="D5927" t="s">
        <v>353</v>
      </c>
      <c r="E5927">
        <v>2027</v>
      </c>
      <c r="F5927">
        <v>5.4356802000000003E-2</v>
      </c>
      <c r="G5927">
        <v>0.22719146400000001</v>
      </c>
      <c r="H5927" s="2" t="str">
        <f t="shared" si="92"/>
        <v>GH_ELECTROLYSISNR</v>
      </c>
    </row>
    <row r="5928" spans="1:8" x14ac:dyDescent="0.25">
      <c r="A5928" t="s">
        <v>24</v>
      </c>
      <c r="B5928" t="s">
        <v>6</v>
      </c>
      <c r="C5928" t="s">
        <v>12</v>
      </c>
      <c r="D5928" t="s">
        <v>353</v>
      </c>
      <c r="E5928">
        <v>2028</v>
      </c>
      <c r="F5928">
        <v>3.8897731999999997E-2</v>
      </c>
      <c r="G5928">
        <v>0.499470994</v>
      </c>
      <c r="H5928" s="2" t="str">
        <f t="shared" si="92"/>
        <v>GH_ELECTROLYSISNR</v>
      </c>
    </row>
    <row r="5929" spans="1:8" x14ac:dyDescent="0.25">
      <c r="A5929" t="s">
        <v>24</v>
      </c>
      <c r="B5929" t="s">
        <v>6</v>
      </c>
      <c r="C5929" t="s">
        <v>12</v>
      </c>
      <c r="D5929" t="s">
        <v>353</v>
      </c>
      <c r="E5929">
        <v>2029</v>
      </c>
      <c r="F5929">
        <v>5.2555803999999998E-2</v>
      </c>
      <c r="G5929">
        <v>1.0943513220000001</v>
      </c>
      <c r="H5929" s="2" t="str">
        <f t="shared" si="92"/>
        <v>GH_ELECTROLYSISNR</v>
      </c>
    </row>
    <row r="5930" spans="1:8" x14ac:dyDescent="0.25">
      <c r="A5930" t="s">
        <v>24</v>
      </c>
      <c r="B5930" t="s">
        <v>6</v>
      </c>
      <c r="C5930" t="s">
        <v>12</v>
      </c>
      <c r="D5930" t="s">
        <v>353</v>
      </c>
      <c r="E5930">
        <v>2030</v>
      </c>
      <c r="F5930">
        <v>5.2388452000000002E-2</v>
      </c>
      <c r="G5930">
        <v>2.3982249150000001</v>
      </c>
      <c r="H5930" s="2" t="str">
        <f t="shared" si="92"/>
        <v>GH_ELECTROLYSISNR</v>
      </c>
    </row>
    <row r="5931" spans="1:8" x14ac:dyDescent="0.25">
      <c r="A5931" t="s">
        <v>24</v>
      </c>
      <c r="B5931" t="s">
        <v>6</v>
      </c>
      <c r="C5931" t="s">
        <v>12</v>
      </c>
      <c r="D5931" t="s">
        <v>353</v>
      </c>
      <c r="E5931">
        <v>2031</v>
      </c>
      <c r="F5931">
        <v>5.2083042000000003E-2</v>
      </c>
      <c r="G5931">
        <v>5.2416612650000003</v>
      </c>
      <c r="H5931" s="2" t="str">
        <f t="shared" si="92"/>
        <v>GH_ELECTROLYSISNR</v>
      </c>
    </row>
    <row r="5932" spans="1:8" x14ac:dyDescent="0.25">
      <c r="A5932" t="s">
        <v>24</v>
      </c>
      <c r="B5932" t="s">
        <v>6</v>
      </c>
      <c r="C5932" t="s">
        <v>12</v>
      </c>
      <c r="D5932" t="s">
        <v>353</v>
      </c>
      <c r="E5932">
        <v>2032</v>
      </c>
      <c r="F5932">
        <v>0</v>
      </c>
      <c r="G5932">
        <v>5.2416612650000003</v>
      </c>
      <c r="H5932" s="2" t="str">
        <f t="shared" si="92"/>
        <v>GH_ELECTROLYSISNR</v>
      </c>
    </row>
    <row r="5933" spans="1:8" x14ac:dyDescent="0.25">
      <c r="A5933" t="s">
        <v>24</v>
      </c>
      <c r="B5933" t="s">
        <v>6</v>
      </c>
      <c r="C5933" t="s">
        <v>12</v>
      </c>
      <c r="D5933" t="s">
        <v>353</v>
      </c>
      <c r="E5933">
        <v>2033</v>
      </c>
      <c r="F5933">
        <v>0</v>
      </c>
      <c r="G5933">
        <v>5.2143138310000001</v>
      </c>
      <c r="H5933" s="2" t="str">
        <f t="shared" si="92"/>
        <v>GH_ELECTROLYSISNR</v>
      </c>
    </row>
    <row r="5934" spans="1:8" x14ac:dyDescent="0.25">
      <c r="A5934" t="s">
        <v>24</v>
      </c>
      <c r="B5934" t="s">
        <v>6</v>
      </c>
      <c r="C5934" t="s">
        <v>12</v>
      </c>
      <c r="D5934" t="s">
        <v>353</v>
      </c>
      <c r="E5934">
        <v>2034</v>
      </c>
      <c r="F5934">
        <v>0</v>
      </c>
      <c r="G5934">
        <v>5.2143138310000001</v>
      </c>
      <c r="H5934" s="2" t="str">
        <f t="shared" si="92"/>
        <v>GH_ELECTROLYSISNR</v>
      </c>
    </row>
    <row r="5935" spans="1:8" x14ac:dyDescent="0.25">
      <c r="A5935" t="s">
        <v>24</v>
      </c>
      <c r="B5935" t="s">
        <v>6</v>
      </c>
      <c r="C5935" t="s">
        <v>12</v>
      </c>
      <c r="D5935" t="s">
        <v>353</v>
      </c>
      <c r="E5935">
        <v>2035</v>
      </c>
      <c r="F5935">
        <v>0</v>
      </c>
      <c r="G5935">
        <v>5.2143138310000001</v>
      </c>
      <c r="H5935" s="2" t="str">
        <f t="shared" si="92"/>
        <v>GH_ELECTROLYSISNR</v>
      </c>
    </row>
    <row r="5936" spans="1:8" x14ac:dyDescent="0.25">
      <c r="A5936" t="s">
        <v>24</v>
      </c>
      <c r="B5936" t="s">
        <v>6</v>
      </c>
      <c r="C5936" t="s">
        <v>12</v>
      </c>
      <c r="D5936" t="s">
        <v>353</v>
      </c>
      <c r="E5936">
        <v>2036</v>
      </c>
      <c r="F5936">
        <v>0</v>
      </c>
      <c r="G5936">
        <v>5.1898242730000002</v>
      </c>
      <c r="H5936" s="2" t="str">
        <f t="shared" si="92"/>
        <v>GH_ELECTROLYSISNR</v>
      </c>
    </row>
    <row r="5937" spans="1:8" x14ac:dyDescent="0.25">
      <c r="A5937" t="s">
        <v>24</v>
      </c>
      <c r="B5937" t="s">
        <v>6</v>
      </c>
      <c r="C5937" t="s">
        <v>12</v>
      </c>
      <c r="D5937" t="s">
        <v>353</v>
      </c>
      <c r="E5937">
        <v>2037</v>
      </c>
      <c r="F5937">
        <v>0</v>
      </c>
      <c r="G5937">
        <v>5.1898242730000002</v>
      </c>
      <c r="H5937" s="2" t="str">
        <f t="shared" si="92"/>
        <v>GH_ELECTROLYSISNR</v>
      </c>
    </row>
    <row r="5938" spans="1:8" x14ac:dyDescent="0.25">
      <c r="A5938" t="s">
        <v>24</v>
      </c>
      <c r="B5938" t="s">
        <v>6</v>
      </c>
      <c r="C5938" t="s">
        <v>12</v>
      </c>
      <c r="D5938" t="s">
        <v>353</v>
      </c>
      <c r="E5938">
        <v>2038</v>
      </c>
      <c r="F5938">
        <v>0</v>
      </c>
      <c r="G5938">
        <v>5.1898242730000002</v>
      </c>
      <c r="H5938" s="2" t="str">
        <f t="shared" si="92"/>
        <v>GH_ELECTROLYSISNR</v>
      </c>
    </row>
    <row r="5939" spans="1:8" x14ac:dyDescent="0.25">
      <c r="A5939" t="s">
        <v>24</v>
      </c>
      <c r="B5939" t="s">
        <v>6</v>
      </c>
      <c r="C5939" t="s">
        <v>12</v>
      </c>
      <c r="D5939" t="s">
        <v>353</v>
      </c>
      <c r="E5939">
        <v>2039</v>
      </c>
      <c r="F5939">
        <v>0</v>
      </c>
      <c r="G5939">
        <v>5.1898242730000002</v>
      </c>
      <c r="H5939" s="2" t="str">
        <f t="shared" si="92"/>
        <v>GH_ELECTROLYSISNR</v>
      </c>
    </row>
    <row r="5940" spans="1:8" x14ac:dyDescent="0.25">
      <c r="A5940" t="s">
        <v>24</v>
      </c>
      <c r="B5940" t="s">
        <v>6</v>
      </c>
      <c r="C5940" t="s">
        <v>12</v>
      </c>
      <c r="D5940" t="s">
        <v>353</v>
      </c>
      <c r="E5940">
        <v>2040</v>
      </c>
      <c r="F5940">
        <v>0</v>
      </c>
      <c r="G5940">
        <v>5.1898242730000002</v>
      </c>
      <c r="H5940" s="2" t="str">
        <f t="shared" si="92"/>
        <v>GH_ELECTROLYSISNR</v>
      </c>
    </row>
    <row r="5941" spans="1:8" x14ac:dyDescent="0.25">
      <c r="A5941" t="s">
        <v>24</v>
      </c>
      <c r="B5941" t="s">
        <v>6</v>
      </c>
      <c r="C5941" t="s">
        <v>12</v>
      </c>
      <c r="D5941" t="s">
        <v>353</v>
      </c>
      <c r="E5941">
        <v>2041</v>
      </c>
      <c r="F5941">
        <v>0</v>
      </c>
      <c r="G5941">
        <v>5.1898242730000002</v>
      </c>
      <c r="H5941" s="2" t="str">
        <f t="shared" si="92"/>
        <v>GH_ELECTROLYSISNR</v>
      </c>
    </row>
    <row r="5942" spans="1:8" x14ac:dyDescent="0.25">
      <c r="A5942" t="s">
        <v>24</v>
      </c>
      <c r="B5942" t="s">
        <v>6</v>
      </c>
      <c r="C5942" t="s">
        <v>12</v>
      </c>
      <c r="D5942" t="s">
        <v>352</v>
      </c>
      <c r="E5942">
        <v>2024</v>
      </c>
      <c r="F5942">
        <v>0</v>
      </c>
      <c r="G5942">
        <v>0</v>
      </c>
      <c r="H5942" s="2" t="str">
        <f t="shared" si="92"/>
        <v>GH_ELECTROLYSISNR</v>
      </c>
    </row>
    <row r="5943" spans="1:8" x14ac:dyDescent="0.25">
      <c r="A5943" t="s">
        <v>24</v>
      </c>
      <c r="B5943" t="s">
        <v>6</v>
      </c>
      <c r="C5943" t="s">
        <v>12</v>
      </c>
      <c r="D5943" t="s">
        <v>352</v>
      </c>
      <c r="E5943">
        <v>2025</v>
      </c>
      <c r="F5943">
        <v>0</v>
      </c>
      <c r="G5943">
        <v>0</v>
      </c>
      <c r="H5943" s="2" t="str">
        <f t="shared" si="92"/>
        <v>GH_ELECTROLYSISNR</v>
      </c>
    </row>
    <row r="5944" spans="1:8" x14ac:dyDescent="0.25">
      <c r="A5944" t="s">
        <v>24</v>
      </c>
      <c r="B5944" t="s">
        <v>6</v>
      </c>
      <c r="C5944" t="s">
        <v>12</v>
      </c>
      <c r="D5944" t="s">
        <v>352</v>
      </c>
      <c r="E5944">
        <v>2026</v>
      </c>
      <c r="F5944">
        <v>0</v>
      </c>
      <c r="G5944">
        <v>0</v>
      </c>
      <c r="H5944" s="2" t="str">
        <f t="shared" si="92"/>
        <v>GH_ELECTROLYSISNR</v>
      </c>
    </row>
    <row r="5945" spans="1:8" x14ac:dyDescent="0.25">
      <c r="A5945" t="s">
        <v>24</v>
      </c>
      <c r="B5945" t="s">
        <v>6</v>
      </c>
      <c r="C5945" t="s">
        <v>12</v>
      </c>
      <c r="D5945" t="s">
        <v>352</v>
      </c>
      <c r="E5945">
        <v>2027</v>
      </c>
      <c r="F5945">
        <v>0</v>
      </c>
      <c r="G5945">
        <v>0</v>
      </c>
      <c r="H5945" s="2" t="str">
        <f t="shared" si="92"/>
        <v>GH_ELECTROLYSISNR</v>
      </c>
    </row>
    <row r="5946" spans="1:8" x14ac:dyDescent="0.25">
      <c r="A5946" t="s">
        <v>24</v>
      </c>
      <c r="B5946" t="s">
        <v>6</v>
      </c>
      <c r="C5946" t="s">
        <v>12</v>
      </c>
      <c r="D5946" t="s">
        <v>352</v>
      </c>
      <c r="E5946">
        <v>2028</v>
      </c>
      <c r="F5946">
        <v>0</v>
      </c>
      <c r="G5946">
        <v>0</v>
      </c>
      <c r="H5946" s="2" t="str">
        <f t="shared" si="92"/>
        <v>GH_ELECTROLYSISNR</v>
      </c>
    </row>
    <row r="5947" spans="1:8" x14ac:dyDescent="0.25">
      <c r="A5947" t="s">
        <v>24</v>
      </c>
      <c r="B5947" t="s">
        <v>6</v>
      </c>
      <c r="C5947" t="s">
        <v>12</v>
      </c>
      <c r="D5947" t="s">
        <v>352</v>
      </c>
      <c r="E5947">
        <v>2029</v>
      </c>
      <c r="F5947">
        <v>0</v>
      </c>
      <c r="G5947">
        <v>0</v>
      </c>
      <c r="H5947" s="2" t="str">
        <f t="shared" si="92"/>
        <v>GH_ELECTROLYSISNR</v>
      </c>
    </row>
    <row r="5948" spans="1:8" x14ac:dyDescent="0.25">
      <c r="A5948" t="s">
        <v>24</v>
      </c>
      <c r="B5948" t="s">
        <v>6</v>
      </c>
      <c r="C5948" t="s">
        <v>12</v>
      </c>
      <c r="D5948" t="s">
        <v>352</v>
      </c>
      <c r="E5948">
        <v>2030</v>
      </c>
      <c r="F5948">
        <v>0</v>
      </c>
      <c r="G5948">
        <v>0</v>
      </c>
      <c r="H5948" s="2" t="str">
        <f t="shared" si="92"/>
        <v>GH_ELECTROLYSISNR</v>
      </c>
    </row>
    <row r="5949" spans="1:8" x14ac:dyDescent="0.25">
      <c r="A5949" t="s">
        <v>24</v>
      </c>
      <c r="B5949" t="s">
        <v>6</v>
      </c>
      <c r="C5949" t="s">
        <v>12</v>
      </c>
      <c r="D5949" t="s">
        <v>352</v>
      </c>
      <c r="E5949">
        <v>2031</v>
      </c>
      <c r="F5949">
        <v>0</v>
      </c>
      <c r="G5949">
        <v>0</v>
      </c>
      <c r="H5949" s="2" t="str">
        <f t="shared" si="92"/>
        <v>GH_ELECTROLYSISNR</v>
      </c>
    </row>
    <row r="5950" spans="1:8" x14ac:dyDescent="0.25">
      <c r="A5950" t="s">
        <v>24</v>
      </c>
      <c r="B5950" t="s">
        <v>6</v>
      </c>
      <c r="C5950" t="s">
        <v>12</v>
      </c>
      <c r="D5950" t="s">
        <v>352</v>
      </c>
      <c r="E5950">
        <v>2032</v>
      </c>
      <c r="F5950">
        <v>0</v>
      </c>
      <c r="G5950">
        <v>0</v>
      </c>
      <c r="H5950" s="2" t="str">
        <f t="shared" si="92"/>
        <v>GH_ELECTROLYSISNR</v>
      </c>
    </row>
    <row r="5951" spans="1:8" x14ac:dyDescent="0.25">
      <c r="A5951" t="s">
        <v>24</v>
      </c>
      <c r="B5951" t="s">
        <v>6</v>
      </c>
      <c r="C5951" t="s">
        <v>12</v>
      </c>
      <c r="D5951" t="s">
        <v>352</v>
      </c>
      <c r="E5951">
        <v>2033</v>
      </c>
      <c r="F5951">
        <v>0</v>
      </c>
      <c r="G5951">
        <v>0</v>
      </c>
      <c r="H5951" s="2" t="str">
        <f t="shared" si="92"/>
        <v>GH_ELECTROLYSISNR</v>
      </c>
    </row>
    <row r="5952" spans="1:8" x14ac:dyDescent="0.25">
      <c r="A5952" t="s">
        <v>24</v>
      </c>
      <c r="B5952" t="s">
        <v>6</v>
      </c>
      <c r="C5952" t="s">
        <v>12</v>
      </c>
      <c r="D5952" t="s">
        <v>352</v>
      </c>
      <c r="E5952">
        <v>2034</v>
      </c>
      <c r="F5952">
        <v>0</v>
      </c>
      <c r="G5952">
        <v>0</v>
      </c>
      <c r="H5952" s="2" t="str">
        <f t="shared" si="92"/>
        <v>GH_ELECTROLYSISNR</v>
      </c>
    </row>
    <row r="5953" spans="1:8" x14ac:dyDescent="0.25">
      <c r="A5953" t="s">
        <v>24</v>
      </c>
      <c r="B5953" t="s">
        <v>6</v>
      </c>
      <c r="C5953" t="s">
        <v>12</v>
      </c>
      <c r="D5953" t="s">
        <v>352</v>
      </c>
      <c r="E5953">
        <v>2035</v>
      </c>
      <c r="F5953">
        <v>0</v>
      </c>
      <c r="G5953">
        <v>0</v>
      </c>
      <c r="H5953" s="2" t="str">
        <f t="shared" si="92"/>
        <v>GH_ELECTROLYSISNR</v>
      </c>
    </row>
    <row r="5954" spans="1:8" x14ac:dyDescent="0.25">
      <c r="A5954" t="s">
        <v>24</v>
      </c>
      <c r="B5954" t="s">
        <v>6</v>
      </c>
      <c r="C5954" t="s">
        <v>12</v>
      </c>
      <c r="D5954" t="s">
        <v>352</v>
      </c>
      <c r="E5954">
        <v>2036</v>
      </c>
      <c r="F5954">
        <v>0</v>
      </c>
      <c r="G5954">
        <v>0</v>
      </c>
      <c r="H5954" s="2" t="str">
        <f t="shared" si="92"/>
        <v>GH_ELECTROLYSISNR</v>
      </c>
    </row>
    <row r="5955" spans="1:8" x14ac:dyDescent="0.25">
      <c r="A5955" t="s">
        <v>24</v>
      </c>
      <c r="B5955" t="s">
        <v>6</v>
      </c>
      <c r="C5955" t="s">
        <v>12</v>
      </c>
      <c r="D5955" t="s">
        <v>352</v>
      </c>
      <c r="E5955">
        <v>2037</v>
      </c>
      <c r="F5955">
        <v>0</v>
      </c>
      <c r="G5955">
        <v>0</v>
      </c>
      <c r="H5955" s="2" t="str">
        <f t="shared" ref="H5955:H5959" si="93">_xlfn.CONCAT(A5955,C5955)</f>
        <v>GH_ELECTROLYSISNR</v>
      </c>
    </row>
    <row r="5956" spans="1:8" x14ac:dyDescent="0.25">
      <c r="A5956" t="s">
        <v>24</v>
      </c>
      <c r="B5956" t="s">
        <v>6</v>
      </c>
      <c r="C5956" t="s">
        <v>12</v>
      </c>
      <c r="D5956" t="s">
        <v>352</v>
      </c>
      <c r="E5956">
        <v>2038</v>
      </c>
      <c r="F5956">
        <v>0</v>
      </c>
      <c r="G5956">
        <v>0</v>
      </c>
      <c r="H5956" s="2" t="str">
        <f t="shared" si="93"/>
        <v>GH_ELECTROLYSISNR</v>
      </c>
    </row>
    <row r="5957" spans="1:8" x14ac:dyDescent="0.25">
      <c r="A5957" t="s">
        <v>24</v>
      </c>
      <c r="B5957" t="s">
        <v>6</v>
      </c>
      <c r="C5957" t="s">
        <v>12</v>
      </c>
      <c r="D5957" t="s">
        <v>352</v>
      </c>
      <c r="E5957">
        <v>2039</v>
      </c>
      <c r="F5957">
        <v>0</v>
      </c>
      <c r="G5957">
        <v>0</v>
      </c>
      <c r="H5957" s="2" t="str">
        <f t="shared" si="93"/>
        <v>GH_ELECTROLYSISNR</v>
      </c>
    </row>
    <row r="5958" spans="1:8" x14ac:dyDescent="0.25">
      <c r="A5958" t="s">
        <v>24</v>
      </c>
      <c r="B5958" t="s">
        <v>6</v>
      </c>
      <c r="C5958" t="s">
        <v>12</v>
      </c>
      <c r="D5958" t="s">
        <v>352</v>
      </c>
      <c r="E5958">
        <v>2040</v>
      </c>
      <c r="F5958">
        <v>0</v>
      </c>
      <c r="G5958">
        <v>0</v>
      </c>
      <c r="H5958" s="2" t="str">
        <f t="shared" si="93"/>
        <v>GH_ELECTROLYSISNR</v>
      </c>
    </row>
    <row r="5959" spans="1:8" x14ac:dyDescent="0.25">
      <c r="A5959" t="s">
        <v>24</v>
      </c>
      <c r="B5959" t="s">
        <v>6</v>
      </c>
      <c r="C5959" t="s">
        <v>12</v>
      </c>
      <c r="D5959" t="s">
        <v>352</v>
      </c>
      <c r="E5959">
        <v>2041</v>
      </c>
      <c r="F5959">
        <v>0</v>
      </c>
      <c r="G5959">
        <v>0</v>
      </c>
      <c r="H5959" s="2" t="str">
        <f t="shared" si="93"/>
        <v>GH_ELECTROLYSISNR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4B9B-A29F-4767-8DC5-0F7F92808001}">
  <dimension ref="A1:L301"/>
  <sheetViews>
    <sheetView workbookViewId="0">
      <selection activeCell="R24" sqref="R24"/>
    </sheetView>
  </sheetViews>
  <sheetFormatPr defaultRowHeight="15" x14ac:dyDescent="0.25"/>
  <cols>
    <col min="1" max="1" width="15.7109375" bestFit="1" customWidth="1"/>
    <col min="12" max="12" width="22.42578125" style="2" bestFit="1" customWidth="1"/>
  </cols>
  <sheetData>
    <row r="1" spans="1:12" x14ac:dyDescent="0.25">
      <c r="A1" t="s">
        <v>52</v>
      </c>
      <c r="B1" t="s">
        <v>1</v>
      </c>
      <c r="C1" t="s">
        <v>2</v>
      </c>
      <c r="D1" t="s">
        <v>3</v>
      </c>
      <c r="E1" t="s">
        <v>133</v>
      </c>
      <c r="F1" t="s">
        <v>346</v>
      </c>
      <c r="G1" t="s">
        <v>132</v>
      </c>
      <c r="H1" t="s">
        <v>131</v>
      </c>
      <c r="I1" t="s">
        <v>130</v>
      </c>
      <c r="J1" t="s">
        <v>129</v>
      </c>
      <c r="K1" t="s">
        <v>128</v>
      </c>
      <c r="L1" s="2" t="s">
        <v>348</v>
      </c>
    </row>
    <row r="2" spans="1:12" x14ac:dyDescent="0.25">
      <c r="A2" t="s">
        <v>41</v>
      </c>
      <c r="B2" t="s">
        <v>6</v>
      </c>
      <c r="D2">
        <v>2022</v>
      </c>
      <c r="E2">
        <v>0</v>
      </c>
      <c r="F2">
        <v>47833.086049999998</v>
      </c>
      <c r="G2">
        <v>0</v>
      </c>
      <c r="H2">
        <v>51.2</v>
      </c>
      <c r="I2">
        <v>47344.751490000002</v>
      </c>
      <c r="J2">
        <v>0</v>
      </c>
      <c r="K2">
        <v>57.2</v>
      </c>
      <c r="L2" s="2" t="str">
        <f>_xlfn.CONCAT(A2,C2,D2)</f>
        <v>CRUDE2022</v>
      </c>
    </row>
    <row r="3" spans="1:12" x14ac:dyDescent="0.25">
      <c r="A3" t="s">
        <v>41</v>
      </c>
      <c r="B3" t="s">
        <v>6</v>
      </c>
      <c r="D3">
        <v>2023</v>
      </c>
      <c r="E3">
        <v>0</v>
      </c>
      <c r="F3">
        <v>57833.372560000003</v>
      </c>
      <c r="G3">
        <v>0</v>
      </c>
      <c r="H3">
        <v>51.2</v>
      </c>
      <c r="I3">
        <v>56505.275410000002</v>
      </c>
      <c r="J3">
        <v>0</v>
      </c>
      <c r="K3">
        <v>57.2</v>
      </c>
      <c r="L3" s="2" t="str">
        <f t="shared" ref="L3:L66" si="0">_xlfn.CONCAT(A3,C3,D3)</f>
        <v>CRUDE2023</v>
      </c>
    </row>
    <row r="4" spans="1:12" x14ac:dyDescent="0.25">
      <c r="A4" t="s">
        <v>59</v>
      </c>
      <c r="B4" t="s">
        <v>6</v>
      </c>
      <c r="D4">
        <v>2023</v>
      </c>
      <c r="E4">
        <v>0</v>
      </c>
      <c r="F4">
        <v>5449.5726500000001</v>
      </c>
      <c r="G4">
        <v>0</v>
      </c>
      <c r="H4">
        <v>0</v>
      </c>
      <c r="I4">
        <v>5449.5726500000001</v>
      </c>
      <c r="J4">
        <v>0</v>
      </c>
      <c r="K4">
        <v>0</v>
      </c>
      <c r="L4" s="2" t="str">
        <f t="shared" si="0"/>
        <v>BIOMASS2023</v>
      </c>
    </row>
    <row r="5" spans="1:12" x14ac:dyDescent="0.25">
      <c r="A5" t="s">
        <v>57</v>
      </c>
      <c r="B5" t="s">
        <v>6</v>
      </c>
      <c r="D5">
        <v>2023</v>
      </c>
      <c r="E5">
        <v>0</v>
      </c>
      <c r="F5">
        <v>49802.018239999998</v>
      </c>
      <c r="G5">
        <v>0.05</v>
      </c>
      <c r="H5">
        <v>0</v>
      </c>
      <c r="I5">
        <v>49802.018239999998</v>
      </c>
      <c r="J5">
        <v>0.05</v>
      </c>
      <c r="K5">
        <v>0</v>
      </c>
      <c r="L5" s="2" t="str">
        <f t="shared" si="0"/>
        <v>BIOGAS2023</v>
      </c>
    </row>
    <row r="6" spans="1:12" x14ac:dyDescent="0.25">
      <c r="A6" t="s">
        <v>41</v>
      </c>
      <c r="B6" t="s">
        <v>6</v>
      </c>
      <c r="D6">
        <v>2026</v>
      </c>
      <c r="E6">
        <v>0</v>
      </c>
      <c r="F6">
        <v>49158.529770000001</v>
      </c>
      <c r="G6">
        <v>0</v>
      </c>
      <c r="H6">
        <v>51.2</v>
      </c>
      <c r="I6">
        <v>49158.529770000001</v>
      </c>
      <c r="J6">
        <v>0</v>
      </c>
      <c r="K6">
        <v>57.2</v>
      </c>
      <c r="L6" s="2" t="str">
        <f t="shared" si="0"/>
        <v>CRUDE2026</v>
      </c>
    </row>
    <row r="7" spans="1:12" x14ac:dyDescent="0.25">
      <c r="A7" t="s">
        <v>41</v>
      </c>
      <c r="B7" t="s">
        <v>6</v>
      </c>
      <c r="D7">
        <v>2027</v>
      </c>
      <c r="E7">
        <v>0</v>
      </c>
      <c r="F7">
        <v>50254.464599999999</v>
      </c>
      <c r="G7">
        <v>0</v>
      </c>
      <c r="H7">
        <v>51.2</v>
      </c>
      <c r="I7">
        <v>50254.464599999999</v>
      </c>
      <c r="J7">
        <v>0</v>
      </c>
      <c r="K7">
        <v>57.2</v>
      </c>
      <c r="L7" s="2" t="str">
        <f t="shared" si="0"/>
        <v>CRUDE2027</v>
      </c>
    </row>
    <row r="8" spans="1:12" x14ac:dyDescent="0.25">
      <c r="A8" t="s">
        <v>41</v>
      </c>
      <c r="B8" t="s">
        <v>6</v>
      </c>
      <c r="D8">
        <v>2028</v>
      </c>
      <c r="E8">
        <v>0</v>
      </c>
      <c r="F8">
        <v>51526.529419999999</v>
      </c>
      <c r="G8">
        <v>0</v>
      </c>
      <c r="H8">
        <v>51.2</v>
      </c>
      <c r="I8">
        <v>51526.529419999999</v>
      </c>
      <c r="J8">
        <v>0</v>
      </c>
      <c r="K8">
        <v>57.2</v>
      </c>
      <c r="L8" s="2" t="str">
        <f t="shared" si="0"/>
        <v>CRUDE2028</v>
      </c>
    </row>
    <row r="9" spans="1:12" x14ac:dyDescent="0.25">
      <c r="A9" t="s">
        <v>38</v>
      </c>
      <c r="B9" t="s">
        <v>6</v>
      </c>
      <c r="D9">
        <v>2023</v>
      </c>
      <c r="E9">
        <v>0</v>
      </c>
      <c r="F9">
        <v>9000</v>
      </c>
      <c r="G9">
        <v>0.05</v>
      </c>
      <c r="H9">
        <v>0</v>
      </c>
      <c r="I9">
        <v>9000</v>
      </c>
      <c r="J9">
        <v>0.05</v>
      </c>
      <c r="K9">
        <v>0</v>
      </c>
      <c r="L9" s="2" t="str">
        <f t="shared" si="0"/>
        <v>BIOMASS_WASTE2023</v>
      </c>
    </row>
    <row r="10" spans="1:12" x14ac:dyDescent="0.25">
      <c r="A10" t="s">
        <v>41</v>
      </c>
      <c r="B10" t="s">
        <v>6</v>
      </c>
      <c r="D10">
        <v>2030</v>
      </c>
      <c r="E10">
        <v>0</v>
      </c>
      <c r="F10">
        <v>54061.807439999997</v>
      </c>
      <c r="G10">
        <v>0</v>
      </c>
      <c r="H10">
        <v>51.2</v>
      </c>
      <c r="I10">
        <v>54061.807439999997</v>
      </c>
      <c r="J10">
        <v>0</v>
      </c>
      <c r="K10">
        <v>57.2</v>
      </c>
      <c r="L10" s="2" t="str">
        <f t="shared" si="0"/>
        <v>CRUDE2030</v>
      </c>
    </row>
    <row r="11" spans="1:12" x14ac:dyDescent="0.25">
      <c r="A11" t="s">
        <v>41</v>
      </c>
      <c r="B11" t="s">
        <v>6</v>
      </c>
      <c r="D11">
        <v>2031</v>
      </c>
      <c r="E11">
        <v>0</v>
      </c>
      <c r="F11">
        <v>55375.848819999999</v>
      </c>
      <c r="G11">
        <v>0</v>
      </c>
      <c r="H11">
        <v>51.2</v>
      </c>
      <c r="I11">
        <v>55375.848819999999</v>
      </c>
      <c r="J11">
        <v>0</v>
      </c>
      <c r="K11">
        <v>57.2</v>
      </c>
      <c r="L11" s="2" t="str">
        <f t="shared" si="0"/>
        <v>CRUDE2031</v>
      </c>
    </row>
    <row r="12" spans="1:12" x14ac:dyDescent="0.25">
      <c r="A12" t="s">
        <v>41</v>
      </c>
      <c r="B12" t="s">
        <v>6</v>
      </c>
      <c r="D12">
        <v>2032</v>
      </c>
      <c r="E12">
        <v>0</v>
      </c>
      <c r="F12">
        <v>56721.82965</v>
      </c>
      <c r="G12">
        <v>0</v>
      </c>
      <c r="H12">
        <v>51.2</v>
      </c>
      <c r="I12">
        <v>56721.82965</v>
      </c>
      <c r="J12">
        <v>0</v>
      </c>
      <c r="K12">
        <v>57.2</v>
      </c>
      <c r="L12" s="2" t="str">
        <f t="shared" si="0"/>
        <v>CRUDE2032</v>
      </c>
    </row>
    <row r="13" spans="1:12" x14ac:dyDescent="0.25">
      <c r="A13" t="s">
        <v>41</v>
      </c>
      <c r="B13" t="s">
        <v>6</v>
      </c>
      <c r="D13">
        <v>2033</v>
      </c>
      <c r="E13">
        <v>0</v>
      </c>
      <c r="F13">
        <v>58100.526259999999</v>
      </c>
      <c r="G13">
        <v>0</v>
      </c>
      <c r="H13">
        <v>51.2</v>
      </c>
      <c r="I13">
        <v>58100.526259999999</v>
      </c>
      <c r="J13">
        <v>0</v>
      </c>
      <c r="K13">
        <v>57.2</v>
      </c>
      <c r="L13" s="2" t="str">
        <f t="shared" si="0"/>
        <v>CRUDE2033</v>
      </c>
    </row>
    <row r="14" spans="1:12" x14ac:dyDescent="0.25">
      <c r="A14" t="s">
        <v>35</v>
      </c>
      <c r="B14" t="s">
        <v>6</v>
      </c>
      <c r="D14">
        <v>2023</v>
      </c>
      <c r="E14">
        <v>0.36749121400000001</v>
      </c>
      <c r="F14">
        <v>23859.030780000001</v>
      </c>
      <c r="G14">
        <v>0.24</v>
      </c>
      <c r="H14">
        <v>0</v>
      </c>
      <c r="I14">
        <v>54880.30558</v>
      </c>
      <c r="J14">
        <v>0.34899999999999998</v>
      </c>
      <c r="K14">
        <v>0</v>
      </c>
      <c r="L14" s="2" t="str">
        <f t="shared" si="0"/>
        <v>NATGAS2023</v>
      </c>
    </row>
    <row r="15" spans="1:12" x14ac:dyDescent="0.25">
      <c r="A15" t="s">
        <v>41</v>
      </c>
      <c r="B15" t="s">
        <v>6</v>
      </c>
      <c r="D15">
        <v>2035</v>
      </c>
      <c r="E15">
        <v>0</v>
      </c>
      <c r="F15">
        <v>60959.26698</v>
      </c>
      <c r="G15">
        <v>0</v>
      </c>
      <c r="H15">
        <v>51.2</v>
      </c>
      <c r="I15">
        <v>60959.26698</v>
      </c>
      <c r="J15">
        <v>0</v>
      </c>
      <c r="K15">
        <v>57.2</v>
      </c>
      <c r="L15" s="2" t="str">
        <f t="shared" si="0"/>
        <v>CRUDE2035</v>
      </c>
    </row>
    <row r="16" spans="1:12" x14ac:dyDescent="0.25">
      <c r="A16" t="s">
        <v>41</v>
      </c>
      <c r="B16" t="s">
        <v>6</v>
      </c>
      <c r="D16">
        <v>2036</v>
      </c>
      <c r="E16">
        <v>0</v>
      </c>
      <c r="F16">
        <v>62440.959929999997</v>
      </c>
      <c r="G16">
        <v>0</v>
      </c>
      <c r="H16">
        <v>51.2</v>
      </c>
      <c r="I16">
        <v>62440.959929999997</v>
      </c>
      <c r="J16">
        <v>0</v>
      </c>
      <c r="K16">
        <v>57.2</v>
      </c>
      <c r="L16" s="2" t="str">
        <f t="shared" si="0"/>
        <v>CRUDE2036</v>
      </c>
    </row>
    <row r="17" spans="1:12" x14ac:dyDescent="0.25">
      <c r="A17" t="s">
        <v>41</v>
      </c>
      <c r="B17" t="s">
        <v>6</v>
      </c>
      <c r="D17">
        <v>2037</v>
      </c>
      <c r="E17">
        <v>0</v>
      </c>
      <c r="F17">
        <v>63958.66732</v>
      </c>
      <c r="G17">
        <v>0</v>
      </c>
      <c r="H17">
        <v>51.2</v>
      </c>
      <c r="I17">
        <v>63958.66732</v>
      </c>
      <c r="J17">
        <v>0</v>
      </c>
      <c r="K17">
        <v>57.2</v>
      </c>
      <c r="L17" s="2" t="str">
        <f t="shared" si="0"/>
        <v>CRUDE2037</v>
      </c>
    </row>
    <row r="18" spans="1:12" x14ac:dyDescent="0.25">
      <c r="A18" t="s">
        <v>41</v>
      </c>
      <c r="B18" t="s">
        <v>6</v>
      </c>
      <c r="D18">
        <v>2038</v>
      </c>
      <c r="E18">
        <v>0</v>
      </c>
      <c r="F18">
        <v>65513.26453</v>
      </c>
      <c r="G18">
        <v>0</v>
      </c>
      <c r="H18">
        <v>51.2</v>
      </c>
      <c r="I18">
        <v>65513.26453</v>
      </c>
      <c r="J18">
        <v>0</v>
      </c>
      <c r="K18">
        <v>57.2</v>
      </c>
      <c r="L18" s="2" t="str">
        <f t="shared" si="0"/>
        <v>CRUDE2038</v>
      </c>
    </row>
    <row r="19" spans="1:12" x14ac:dyDescent="0.25">
      <c r="A19" t="s">
        <v>33</v>
      </c>
      <c r="B19" t="s">
        <v>6</v>
      </c>
      <c r="C19" t="s">
        <v>10</v>
      </c>
      <c r="D19">
        <v>2023</v>
      </c>
      <c r="E19">
        <v>0</v>
      </c>
      <c r="F19">
        <v>1156.3734260000001</v>
      </c>
      <c r="G19">
        <v>0.3508</v>
      </c>
      <c r="H19">
        <v>0</v>
      </c>
      <c r="I19">
        <v>13197.14097</v>
      </c>
      <c r="J19">
        <v>0.20499999999999999</v>
      </c>
      <c r="K19">
        <v>0</v>
      </c>
      <c r="L19" s="2" t="str">
        <f t="shared" si="0"/>
        <v>THERMAL_COALER2023</v>
      </c>
    </row>
    <row r="20" spans="1:12" x14ac:dyDescent="0.25">
      <c r="A20" t="s">
        <v>41</v>
      </c>
      <c r="B20" t="s">
        <v>6</v>
      </c>
      <c r="D20">
        <v>2040</v>
      </c>
      <c r="E20">
        <v>0</v>
      </c>
      <c r="F20">
        <v>68736.736829999994</v>
      </c>
      <c r="G20">
        <v>0</v>
      </c>
      <c r="H20">
        <v>51.2</v>
      </c>
      <c r="I20">
        <v>68736.736829999994</v>
      </c>
      <c r="J20">
        <v>0</v>
      </c>
      <c r="K20">
        <v>57.2</v>
      </c>
      <c r="L20" s="2" t="str">
        <f t="shared" si="0"/>
        <v>CRUDE2040</v>
      </c>
    </row>
    <row r="21" spans="1:12" x14ac:dyDescent="0.25">
      <c r="A21" t="s">
        <v>41</v>
      </c>
      <c r="B21" t="s">
        <v>6</v>
      </c>
      <c r="D21">
        <v>2041</v>
      </c>
      <c r="E21">
        <v>0</v>
      </c>
      <c r="F21">
        <v>70407.471130000005</v>
      </c>
      <c r="G21">
        <v>0</v>
      </c>
      <c r="H21">
        <v>51.2</v>
      </c>
      <c r="I21">
        <v>70407.471130000005</v>
      </c>
      <c r="J21">
        <v>0</v>
      </c>
      <c r="K21">
        <v>57.2</v>
      </c>
      <c r="L21" s="2" t="str">
        <f t="shared" si="0"/>
        <v>CRUDE2041</v>
      </c>
    </row>
    <row r="22" spans="1:12" x14ac:dyDescent="0.25">
      <c r="A22" t="s">
        <v>59</v>
      </c>
      <c r="B22" t="s">
        <v>6</v>
      </c>
      <c r="D22">
        <v>2022</v>
      </c>
      <c r="E22">
        <v>0</v>
      </c>
      <c r="F22">
        <v>6369.0821260000002</v>
      </c>
      <c r="G22">
        <v>0</v>
      </c>
      <c r="H22">
        <v>0</v>
      </c>
      <c r="I22">
        <v>6369.0821260000002</v>
      </c>
      <c r="J22">
        <v>0</v>
      </c>
      <c r="K22">
        <v>0</v>
      </c>
      <c r="L22" s="2" t="str">
        <f t="shared" si="0"/>
        <v>BIOMASS2022</v>
      </c>
    </row>
    <row r="23" spans="1:12" x14ac:dyDescent="0.25">
      <c r="A23" t="s">
        <v>33</v>
      </c>
      <c r="B23" t="s">
        <v>6</v>
      </c>
      <c r="C23" t="s">
        <v>11</v>
      </c>
      <c r="D23">
        <v>2023</v>
      </c>
      <c r="E23">
        <v>0</v>
      </c>
      <c r="F23">
        <v>1156.3734260000001</v>
      </c>
      <c r="G23">
        <v>0.3508</v>
      </c>
      <c r="H23">
        <v>0</v>
      </c>
      <c r="I23">
        <v>13197.14097</v>
      </c>
      <c r="J23">
        <v>0.20499999999999999</v>
      </c>
      <c r="K23">
        <v>0</v>
      </c>
      <c r="L23" s="2" t="str">
        <f t="shared" si="0"/>
        <v>THERMAL_COALWR2023</v>
      </c>
    </row>
    <row r="24" spans="1:12" x14ac:dyDescent="0.25">
      <c r="A24" t="s">
        <v>33</v>
      </c>
      <c r="B24" t="s">
        <v>6</v>
      </c>
      <c r="C24" t="s">
        <v>12</v>
      </c>
      <c r="D24">
        <v>2023</v>
      </c>
      <c r="E24">
        <v>0</v>
      </c>
      <c r="F24">
        <v>1156.3734260000001</v>
      </c>
      <c r="G24">
        <v>0.3508</v>
      </c>
      <c r="H24">
        <v>0</v>
      </c>
      <c r="I24">
        <v>13197.14097</v>
      </c>
      <c r="J24">
        <v>0.20499999999999999</v>
      </c>
      <c r="K24">
        <v>0</v>
      </c>
      <c r="L24" s="2" t="str">
        <f t="shared" si="0"/>
        <v>THERMAL_COALNR2023</v>
      </c>
    </row>
    <row r="25" spans="1:12" x14ac:dyDescent="0.25">
      <c r="A25" t="s">
        <v>33</v>
      </c>
      <c r="B25" t="s">
        <v>6</v>
      </c>
      <c r="C25" t="s">
        <v>8</v>
      </c>
      <c r="D25">
        <v>2023</v>
      </c>
      <c r="E25">
        <v>0</v>
      </c>
      <c r="F25">
        <v>1156.3734260000001</v>
      </c>
      <c r="G25">
        <v>0.3508</v>
      </c>
      <c r="H25">
        <v>0</v>
      </c>
      <c r="I25">
        <v>13197.14097</v>
      </c>
      <c r="J25">
        <v>0.20499999999999999</v>
      </c>
      <c r="K25">
        <v>0</v>
      </c>
      <c r="L25" s="2" t="str">
        <f t="shared" si="0"/>
        <v>THERMAL_COALSR2023</v>
      </c>
    </row>
    <row r="26" spans="1:12" x14ac:dyDescent="0.25">
      <c r="A26" t="s">
        <v>59</v>
      </c>
      <c r="B26" t="s">
        <v>6</v>
      </c>
      <c r="D26">
        <v>2026</v>
      </c>
      <c r="E26">
        <v>0</v>
      </c>
      <c r="F26">
        <v>5683.2535889999999</v>
      </c>
      <c r="G26">
        <v>0</v>
      </c>
      <c r="H26">
        <v>0</v>
      </c>
      <c r="I26">
        <v>5683.2535889999999</v>
      </c>
      <c r="J26">
        <v>0</v>
      </c>
      <c r="K26">
        <v>0</v>
      </c>
      <c r="L26" s="2" t="str">
        <f t="shared" si="0"/>
        <v>BIOMASS2026</v>
      </c>
    </row>
    <row r="27" spans="1:12" x14ac:dyDescent="0.25">
      <c r="A27" t="s">
        <v>59</v>
      </c>
      <c r="B27" t="s">
        <v>6</v>
      </c>
      <c r="D27">
        <v>2027</v>
      </c>
      <c r="E27">
        <v>0</v>
      </c>
      <c r="F27">
        <v>5683.2535889999999</v>
      </c>
      <c r="G27">
        <v>0</v>
      </c>
      <c r="H27">
        <v>0</v>
      </c>
      <c r="I27">
        <v>5683.2535889999999</v>
      </c>
      <c r="J27">
        <v>0</v>
      </c>
      <c r="K27">
        <v>0</v>
      </c>
      <c r="L27" s="2" t="str">
        <f t="shared" si="0"/>
        <v>BIOMASS2027</v>
      </c>
    </row>
    <row r="28" spans="1:12" x14ac:dyDescent="0.25">
      <c r="A28" t="s">
        <v>59</v>
      </c>
      <c r="B28" t="s">
        <v>6</v>
      </c>
      <c r="D28">
        <v>2028</v>
      </c>
      <c r="E28">
        <v>0</v>
      </c>
      <c r="F28">
        <v>5683.2535889999999</v>
      </c>
      <c r="G28">
        <v>0</v>
      </c>
      <c r="H28">
        <v>0</v>
      </c>
      <c r="I28">
        <v>5683.2535889999999</v>
      </c>
      <c r="J28">
        <v>0</v>
      </c>
      <c r="K28">
        <v>0</v>
      </c>
      <c r="L28" s="2" t="str">
        <f t="shared" si="0"/>
        <v>BIOMASS2028</v>
      </c>
    </row>
    <row r="29" spans="1:12" x14ac:dyDescent="0.25">
      <c r="A29" t="s">
        <v>33</v>
      </c>
      <c r="B29" t="s">
        <v>6</v>
      </c>
      <c r="C29" t="s">
        <v>9</v>
      </c>
      <c r="D29">
        <v>2023</v>
      </c>
      <c r="E29">
        <v>0</v>
      </c>
      <c r="F29">
        <v>1156.3734260000001</v>
      </c>
      <c r="G29">
        <v>0.3508</v>
      </c>
      <c r="H29">
        <v>0</v>
      </c>
      <c r="I29">
        <v>13197.14097</v>
      </c>
      <c r="J29">
        <v>0.20499999999999999</v>
      </c>
      <c r="K29">
        <v>0</v>
      </c>
      <c r="L29" s="2" t="str">
        <f t="shared" si="0"/>
        <v>THERMAL_COALNER2023</v>
      </c>
    </row>
    <row r="30" spans="1:12" x14ac:dyDescent="0.25">
      <c r="A30" t="s">
        <v>59</v>
      </c>
      <c r="B30" t="s">
        <v>6</v>
      </c>
      <c r="D30">
        <v>2030</v>
      </c>
      <c r="E30">
        <v>0</v>
      </c>
      <c r="F30">
        <v>5683.2535889999999</v>
      </c>
      <c r="G30">
        <v>0</v>
      </c>
      <c r="H30">
        <v>0</v>
      </c>
      <c r="I30">
        <v>5683.2535889999999</v>
      </c>
      <c r="J30">
        <v>0</v>
      </c>
      <c r="K30">
        <v>0</v>
      </c>
      <c r="L30" s="2" t="str">
        <f t="shared" si="0"/>
        <v>BIOMASS2030</v>
      </c>
    </row>
    <row r="31" spans="1:12" x14ac:dyDescent="0.25">
      <c r="A31" t="s">
        <v>59</v>
      </c>
      <c r="B31" t="s">
        <v>6</v>
      </c>
      <c r="D31">
        <v>2031</v>
      </c>
      <c r="E31">
        <v>0</v>
      </c>
      <c r="F31">
        <v>5683.2535889999999</v>
      </c>
      <c r="G31">
        <v>0</v>
      </c>
      <c r="H31">
        <v>0</v>
      </c>
      <c r="I31">
        <v>5683.2535889999999</v>
      </c>
      <c r="J31">
        <v>0</v>
      </c>
      <c r="K31">
        <v>0</v>
      </c>
      <c r="L31" s="2" t="str">
        <f t="shared" si="0"/>
        <v>BIOMASS2031</v>
      </c>
    </row>
    <row r="32" spans="1:12" x14ac:dyDescent="0.25">
      <c r="A32" t="s">
        <v>59</v>
      </c>
      <c r="B32" t="s">
        <v>6</v>
      </c>
      <c r="D32">
        <v>2032</v>
      </c>
      <c r="E32">
        <v>0</v>
      </c>
      <c r="F32">
        <v>5683.2535889999999</v>
      </c>
      <c r="G32">
        <v>0</v>
      </c>
      <c r="H32">
        <v>0</v>
      </c>
      <c r="I32">
        <v>5683.2535889999999</v>
      </c>
      <c r="J32">
        <v>0</v>
      </c>
      <c r="K32">
        <v>0</v>
      </c>
      <c r="L32" s="2" t="str">
        <f t="shared" si="0"/>
        <v>BIOMASS2032</v>
      </c>
    </row>
    <row r="33" spans="1:12" x14ac:dyDescent="0.25">
      <c r="A33" t="s">
        <v>59</v>
      </c>
      <c r="B33" t="s">
        <v>6</v>
      </c>
      <c r="D33">
        <v>2033</v>
      </c>
      <c r="E33">
        <v>0</v>
      </c>
      <c r="F33">
        <v>5683.2535889999999</v>
      </c>
      <c r="G33">
        <v>0</v>
      </c>
      <c r="H33">
        <v>0</v>
      </c>
      <c r="I33">
        <v>5683.2535889999999</v>
      </c>
      <c r="J33">
        <v>0</v>
      </c>
      <c r="K33">
        <v>0</v>
      </c>
      <c r="L33" s="2" t="str">
        <f t="shared" si="0"/>
        <v>BIOMASS2033</v>
      </c>
    </row>
    <row r="34" spans="1:12" x14ac:dyDescent="0.25">
      <c r="A34" t="s">
        <v>54</v>
      </c>
      <c r="B34" t="s">
        <v>6</v>
      </c>
      <c r="C34" t="s">
        <v>10</v>
      </c>
      <c r="D34">
        <v>2023</v>
      </c>
      <c r="E34">
        <v>0</v>
      </c>
      <c r="F34">
        <v>2789.0368520000002</v>
      </c>
      <c r="G34">
        <v>0.3508</v>
      </c>
      <c r="H34">
        <v>0</v>
      </c>
      <c r="I34">
        <v>28632.34836</v>
      </c>
      <c r="J34">
        <v>0.20499999999999999</v>
      </c>
      <c r="K34">
        <v>0</v>
      </c>
      <c r="L34" s="2" t="str">
        <f t="shared" si="0"/>
        <v>COKING_COALER2023</v>
      </c>
    </row>
    <row r="35" spans="1:12" x14ac:dyDescent="0.25">
      <c r="A35" t="s">
        <v>59</v>
      </c>
      <c r="B35" t="s">
        <v>6</v>
      </c>
      <c r="D35">
        <v>2035</v>
      </c>
      <c r="E35">
        <v>0</v>
      </c>
      <c r="F35">
        <v>5683.2535889999999</v>
      </c>
      <c r="G35">
        <v>0</v>
      </c>
      <c r="H35">
        <v>0</v>
      </c>
      <c r="I35">
        <v>5683.2535889999999</v>
      </c>
      <c r="J35">
        <v>0</v>
      </c>
      <c r="K35">
        <v>0</v>
      </c>
      <c r="L35" s="2" t="str">
        <f t="shared" si="0"/>
        <v>BIOMASS2035</v>
      </c>
    </row>
    <row r="36" spans="1:12" x14ac:dyDescent="0.25">
      <c r="A36" t="s">
        <v>59</v>
      </c>
      <c r="B36" t="s">
        <v>6</v>
      </c>
      <c r="D36">
        <v>2036</v>
      </c>
      <c r="E36">
        <v>0</v>
      </c>
      <c r="F36">
        <v>5683.2535889999999</v>
      </c>
      <c r="G36">
        <v>0</v>
      </c>
      <c r="H36">
        <v>0</v>
      </c>
      <c r="I36">
        <v>5683.2535889999999</v>
      </c>
      <c r="J36">
        <v>0</v>
      </c>
      <c r="K36">
        <v>0</v>
      </c>
      <c r="L36" s="2" t="str">
        <f t="shared" si="0"/>
        <v>BIOMASS2036</v>
      </c>
    </row>
    <row r="37" spans="1:12" x14ac:dyDescent="0.25">
      <c r="A37" t="s">
        <v>59</v>
      </c>
      <c r="B37" t="s">
        <v>6</v>
      </c>
      <c r="D37">
        <v>2037</v>
      </c>
      <c r="E37">
        <v>0</v>
      </c>
      <c r="F37">
        <v>5683.2535889999999</v>
      </c>
      <c r="G37">
        <v>0</v>
      </c>
      <c r="H37">
        <v>0</v>
      </c>
      <c r="I37">
        <v>5683.2535889999999</v>
      </c>
      <c r="J37">
        <v>0</v>
      </c>
      <c r="K37">
        <v>0</v>
      </c>
      <c r="L37" s="2" t="str">
        <f t="shared" si="0"/>
        <v>BIOMASS2037</v>
      </c>
    </row>
    <row r="38" spans="1:12" x14ac:dyDescent="0.25">
      <c r="A38" t="s">
        <v>59</v>
      </c>
      <c r="B38" t="s">
        <v>6</v>
      </c>
      <c r="D38">
        <v>2038</v>
      </c>
      <c r="E38">
        <v>0</v>
      </c>
      <c r="F38">
        <v>5683.2535889999999</v>
      </c>
      <c r="G38">
        <v>0</v>
      </c>
      <c r="H38">
        <v>0</v>
      </c>
      <c r="I38">
        <v>5683.2535889999999</v>
      </c>
      <c r="J38">
        <v>0</v>
      </c>
      <c r="K38">
        <v>0</v>
      </c>
      <c r="L38" s="2" t="str">
        <f t="shared" si="0"/>
        <v>BIOMASS2038</v>
      </c>
    </row>
    <row r="39" spans="1:12" x14ac:dyDescent="0.25">
      <c r="A39" t="s">
        <v>54</v>
      </c>
      <c r="B39" t="s">
        <v>6</v>
      </c>
      <c r="C39" t="s">
        <v>11</v>
      </c>
      <c r="D39">
        <v>2023</v>
      </c>
      <c r="E39">
        <v>0</v>
      </c>
      <c r="F39">
        <v>2789.0368520000002</v>
      </c>
      <c r="G39">
        <v>0.3508</v>
      </c>
      <c r="H39">
        <v>0</v>
      </c>
      <c r="I39">
        <v>28632.34836</v>
      </c>
      <c r="J39">
        <v>0.20499999999999999</v>
      </c>
      <c r="K39">
        <v>0</v>
      </c>
      <c r="L39" s="2" t="str">
        <f t="shared" si="0"/>
        <v>COKING_COALWR2023</v>
      </c>
    </row>
    <row r="40" spans="1:12" x14ac:dyDescent="0.25">
      <c r="A40" t="s">
        <v>59</v>
      </c>
      <c r="B40" t="s">
        <v>6</v>
      </c>
      <c r="D40">
        <v>2040</v>
      </c>
      <c r="E40">
        <v>0</v>
      </c>
      <c r="F40">
        <v>5683.2535889999999</v>
      </c>
      <c r="G40">
        <v>0</v>
      </c>
      <c r="H40">
        <v>0</v>
      </c>
      <c r="I40">
        <v>5683.2535889999999</v>
      </c>
      <c r="J40">
        <v>0</v>
      </c>
      <c r="K40">
        <v>0</v>
      </c>
      <c r="L40" s="2" t="str">
        <f t="shared" si="0"/>
        <v>BIOMASS2040</v>
      </c>
    </row>
    <row r="41" spans="1:12" x14ac:dyDescent="0.25">
      <c r="A41" t="s">
        <v>59</v>
      </c>
      <c r="B41" t="s">
        <v>6</v>
      </c>
      <c r="D41">
        <v>2041</v>
      </c>
      <c r="E41">
        <v>0</v>
      </c>
      <c r="F41">
        <v>5683.2535889999999</v>
      </c>
      <c r="G41">
        <v>0</v>
      </c>
      <c r="H41">
        <v>0</v>
      </c>
      <c r="I41">
        <v>5683.2535889999999</v>
      </c>
      <c r="J41">
        <v>0</v>
      </c>
      <c r="K41">
        <v>0</v>
      </c>
      <c r="L41" s="2" t="str">
        <f t="shared" si="0"/>
        <v>BIOMASS2041</v>
      </c>
    </row>
    <row r="42" spans="1:12" x14ac:dyDescent="0.25">
      <c r="A42" t="s">
        <v>57</v>
      </c>
      <c r="B42" t="s">
        <v>6</v>
      </c>
      <c r="D42">
        <v>2022</v>
      </c>
      <c r="E42">
        <v>0</v>
      </c>
      <c r="F42">
        <v>38746.221559999998</v>
      </c>
      <c r="G42">
        <v>0.05</v>
      </c>
      <c r="H42">
        <v>0</v>
      </c>
      <c r="I42">
        <v>38746.221559999998</v>
      </c>
      <c r="J42">
        <v>0.05</v>
      </c>
      <c r="K42">
        <v>0</v>
      </c>
      <c r="L42" s="2" t="str">
        <f t="shared" si="0"/>
        <v>BIOGAS2022</v>
      </c>
    </row>
    <row r="43" spans="1:12" x14ac:dyDescent="0.25">
      <c r="A43" t="s">
        <v>54</v>
      </c>
      <c r="B43" t="s">
        <v>6</v>
      </c>
      <c r="C43" t="s">
        <v>12</v>
      </c>
      <c r="D43">
        <v>2023</v>
      </c>
      <c r="E43">
        <v>0</v>
      </c>
      <c r="F43">
        <v>2789.0368520000002</v>
      </c>
      <c r="G43">
        <v>0.3508</v>
      </c>
      <c r="H43">
        <v>0</v>
      </c>
      <c r="I43">
        <v>28632.34836</v>
      </c>
      <c r="J43">
        <v>0.20499999999999999</v>
      </c>
      <c r="K43">
        <v>0</v>
      </c>
      <c r="L43" s="2" t="str">
        <f t="shared" si="0"/>
        <v>COKING_COALNR2023</v>
      </c>
    </row>
    <row r="44" spans="1:12" x14ac:dyDescent="0.25">
      <c r="A44" t="s">
        <v>54</v>
      </c>
      <c r="B44" t="s">
        <v>6</v>
      </c>
      <c r="C44" t="s">
        <v>8</v>
      </c>
      <c r="D44">
        <v>2023</v>
      </c>
      <c r="E44">
        <v>0</v>
      </c>
      <c r="F44">
        <v>2789.0368520000002</v>
      </c>
      <c r="G44">
        <v>0.3508</v>
      </c>
      <c r="H44">
        <v>0</v>
      </c>
      <c r="I44">
        <v>28632.34836</v>
      </c>
      <c r="J44">
        <v>0.20499999999999999</v>
      </c>
      <c r="K44">
        <v>0</v>
      </c>
      <c r="L44" s="2" t="str">
        <f t="shared" si="0"/>
        <v>COKING_COALSR2023</v>
      </c>
    </row>
    <row r="45" spans="1:12" x14ac:dyDescent="0.25">
      <c r="A45" t="s">
        <v>54</v>
      </c>
      <c r="B45" t="s">
        <v>6</v>
      </c>
      <c r="C45" t="s">
        <v>9</v>
      </c>
      <c r="D45">
        <v>2023</v>
      </c>
      <c r="E45">
        <v>0</v>
      </c>
      <c r="F45">
        <v>2789.0368520000002</v>
      </c>
      <c r="G45">
        <v>0.3508</v>
      </c>
      <c r="H45">
        <v>0</v>
      </c>
      <c r="I45">
        <v>28632.34836</v>
      </c>
      <c r="J45">
        <v>0.20499999999999999</v>
      </c>
      <c r="K45">
        <v>0</v>
      </c>
      <c r="L45" s="2" t="str">
        <f t="shared" si="0"/>
        <v>COKING_COALNER2023</v>
      </c>
    </row>
    <row r="46" spans="1:12" x14ac:dyDescent="0.25">
      <c r="A46" t="s">
        <v>57</v>
      </c>
      <c r="B46" t="s">
        <v>6</v>
      </c>
      <c r="D46">
        <v>2026</v>
      </c>
      <c r="E46">
        <v>0</v>
      </c>
      <c r="F46">
        <v>55747.637029999998</v>
      </c>
      <c r="G46">
        <v>0.05</v>
      </c>
      <c r="H46">
        <v>0</v>
      </c>
      <c r="I46">
        <v>55747.637029999998</v>
      </c>
      <c r="J46">
        <v>0.05</v>
      </c>
      <c r="K46">
        <v>0</v>
      </c>
      <c r="L46" s="2" t="str">
        <f t="shared" si="0"/>
        <v>BIOGAS2026</v>
      </c>
    </row>
    <row r="47" spans="1:12" x14ac:dyDescent="0.25">
      <c r="A47" t="s">
        <v>57</v>
      </c>
      <c r="B47" t="s">
        <v>6</v>
      </c>
      <c r="D47">
        <v>2027</v>
      </c>
      <c r="E47">
        <v>0</v>
      </c>
      <c r="F47">
        <v>55747.637029999998</v>
      </c>
      <c r="G47">
        <v>0.05</v>
      </c>
      <c r="H47">
        <v>0</v>
      </c>
      <c r="I47">
        <v>55747.637029999998</v>
      </c>
      <c r="J47">
        <v>0.05</v>
      </c>
      <c r="K47">
        <v>0</v>
      </c>
      <c r="L47" s="2" t="str">
        <f t="shared" si="0"/>
        <v>BIOGAS2027</v>
      </c>
    </row>
    <row r="48" spans="1:12" x14ac:dyDescent="0.25">
      <c r="A48" t="s">
        <v>57</v>
      </c>
      <c r="B48" t="s">
        <v>6</v>
      </c>
      <c r="D48">
        <v>2028</v>
      </c>
      <c r="E48">
        <v>0</v>
      </c>
      <c r="F48">
        <v>55747.637029999998</v>
      </c>
      <c r="G48">
        <v>0.05</v>
      </c>
      <c r="H48">
        <v>0</v>
      </c>
      <c r="I48">
        <v>55747.637029999998</v>
      </c>
      <c r="J48">
        <v>0.05</v>
      </c>
      <c r="K48">
        <v>0</v>
      </c>
      <c r="L48" s="2" t="str">
        <f t="shared" si="0"/>
        <v>BIOGAS2028</v>
      </c>
    </row>
    <row r="49" spans="1:12" x14ac:dyDescent="0.25">
      <c r="A49" t="s">
        <v>41</v>
      </c>
      <c r="B49" t="s">
        <v>6</v>
      </c>
      <c r="D49">
        <v>2024</v>
      </c>
      <c r="E49">
        <v>0</v>
      </c>
      <c r="F49">
        <v>47177.324339999999</v>
      </c>
      <c r="G49">
        <v>0</v>
      </c>
      <c r="H49">
        <v>51.2</v>
      </c>
      <c r="I49">
        <v>47177.324339999999</v>
      </c>
      <c r="J49">
        <v>0</v>
      </c>
      <c r="K49">
        <v>57.2</v>
      </c>
      <c r="L49" s="2" t="str">
        <f t="shared" si="0"/>
        <v>CRUDE2024</v>
      </c>
    </row>
    <row r="50" spans="1:12" x14ac:dyDescent="0.25">
      <c r="A50" t="s">
        <v>57</v>
      </c>
      <c r="B50" t="s">
        <v>6</v>
      </c>
      <c r="D50">
        <v>2030</v>
      </c>
      <c r="E50">
        <v>0</v>
      </c>
      <c r="F50">
        <v>55747.637029999998</v>
      </c>
      <c r="G50">
        <v>0.05</v>
      </c>
      <c r="H50">
        <v>0</v>
      </c>
      <c r="I50">
        <v>55747.637029999998</v>
      </c>
      <c r="J50">
        <v>0.05</v>
      </c>
      <c r="K50">
        <v>0</v>
      </c>
      <c r="L50" s="2" t="str">
        <f t="shared" si="0"/>
        <v>BIOGAS2030</v>
      </c>
    </row>
    <row r="51" spans="1:12" x14ac:dyDescent="0.25">
      <c r="A51" t="s">
        <v>57</v>
      </c>
      <c r="B51" t="s">
        <v>6</v>
      </c>
      <c r="D51">
        <v>2031</v>
      </c>
      <c r="E51">
        <v>0</v>
      </c>
      <c r="F51">
        <v>55747.637029999998</v>
      </c>
      <c r="G51">
        <v>0.05</v>
      </c>
      <c r="H51">
        <v>0</v>
      </c>
      <c r="I51">
        <v>55747.637029999998</v>
      </c>
      <c r="J51">
        <v>0.05</v>
      </c>
      <c r="K51">
        <v>0</v>
      </c>
      <c r="L51" s="2" t="str">
        <f t="shared" si="0"/>
        <v>BIOGAS2031</v>
      </c>
    </row>
    <row r="52" spans="1:12" x14ac:dyDescent="0.25">
      <c r="A52" t="s">
        <v>57</v>
      </c>
      <c r="B52" t="s">
        <v>6</v>
      </c>
      <c r="D52">
        <v>2032</v>
      </c>
      <c r="E52">
        <v>0</v>
      </c>
      <c r="F52">
        <v>55747.637029999998</v>
      </c>
      <c r="G52">
        <v>0.05</v>
      </c>
      <c r="H52">
        <v>0</v>
      </c>
      <c r="I52">
        <v>55747.637029999998</v>
      </c>
      <c r="J52">
        <v>0.05</v>
      </c>
      <c r="K52">
        <v>0</v>
      </c>
      <c r="L52" s="2" t="str">
        <f t="shared" si="0"/>
        <v>BIOGAS2032</v>
      </c>
    </row>
    <row r="53" spans="1:12" x14ac:dyDescent="0.25">
      <c r="A53" t="s">
        <v>57</v>
      </c>
      <c r="B53" t="s">
        <v>6</v>
      </c>
      <c r="D53">
        <v>2033</v>
      </c>
      <c r="E53">
        <v>0</v>
      </c>
      <c r="F53">
        <v>55747.637029999998</v>
      </c>
      <c r="G53">
        <v>0.05</v>
      </c>
      <c r="H53">
        <v>0</v>
      </c>
      <c r="I53">
        <v>55747.637029999998</v>
      </c>
      <c r="J53">
        <v>0.05</v>
      </c>
      <c r="K53">
        <v>0</v>
      </c>
      <c r="L53" s="2" t="str">
        <f t="shared" si="0"/>
        <v>BIOGAS2033</v>
      </c>
    </row>
    <row r="54" spans="1:12" x14ac:dyDescent="0.25">
      <c r="A54" t="s">
        <v>59</v>
      </c>
      <c r="B54" t="s">
        <v>6</v>
      </c>
      <c r="D54">
        <v>2024</v>
      </c>
      <c r="E54">
        <v>0</v>
      </c>
      <c r="F54">
        <v>5683.2535889999999</v>
      </c>
      <c r="G54">
        <v>0</v>
      </c>
      <c r="H54">
        <v>0</v>
      </c>
      <c r="I54">
        <v>5683.2535889999999</v>
      </c>
      <c r="J54">
        <v>0</v>
      </c>
      <c r="K54">
        <v>0</v>
      </c>
      <c r="L54" s="2" t="str">
        <f t="shared" si="0"/>
        <v>BIOMASS2024</v>
      </c>
    </row>
    <row r="55" spans="1:12" x14ac:dyDescent="0.25">
      <c r="A55" t="s">
        <v>57</v>
      </c>
      <c r="B55" t="s">
        <v>6</v>
      </c>
      <c r="D55">
        <v>2035</v>
      </c>
      <c r="E55">
        <v>0</v>
      </c>
      <c r="F55">
        <v>55747.637029999998</v>
      </c>
      <c r="G55">
        <v>0.05</v>
      </c>
      <c r="H55">
        <v>0</v>
      </c>
      <c r="I55">
        <v>55747.637029999998</v>
      </c>
      <c r="J55">
        <v>0.05</v>
      </c>
      <c r="K55">
        <v>0</v>
      </c>
      <c r="L55" s="2" t="str">
        <f t="shared" si="0"/>
        <v>BIOGAS2035</v>
      </c>
    </row>
    <row r="56" spans="1:12" x14ac:dyDescent="0.25">
      <c r="A56" t="s">
        <v>57</v>
      </c>
      <c r="B56" t="s">
        <v>6</v>
      </c>
      <c r="D56">
        <v>2036</v>
      </c>
      <c r="E56">
        <v>0</v>
      </c>
      <c r="F56">
        <v>55747.637029999998</v>
      </c>
      <c r="G56">
        <v>0.05</v>
      </c>
      <c r="H56">
        <v>0</v>
      </c>
      <c r="I56">
        <v>55747.637029999998</v>
      </c>
      <c r="J56">
        <v>0.05</v>
      </c>
      <c r="K56">
        <v>0</v>
      </c>
      <c r="L56" s="2" t="str">
        <f t="shared" si="0"/>
        <v>BIOGAS2036</v>
      </c>
    </row>
    <row r="57" spans="1:12" x14ac:dyDescent="0.25">
      <c r="A57" t="s">
        <v>57</v>
      </c>
      <c r="B57" t="s">
        <v>6</v>
      </c>
      <c r="D57">
        <v>2037</v>
      </c>
      <c r="E57">
        <v>0</v>
      </c>
      <c r="F57">
        <v>55747.637029999998</v>
      </c>
      <c r="G57">
        <v>0.05</v>
      </c>
      <c r="H57">
        <v>0</v>
      </c>
      <c r="I57">
        <v>55747.637029999998</v>
      </c>
      <c r="J57">
        <v>0.05</v>
      </c>
      <c r="K57">
        <v>0</v>
      </c>
      <c r="L57" s="2" t="str">
        <f t="shared" si="0"/>
        <v>BIOGAS2037</v>
      </c>
    </row>
    <row r="58" spans="1:12" x14ac:dyDescent="0.25">
      <c r="A58" t="s">
        <v>57</v>
      </c>
      <c r="B58" t="s">
        <v>6</v>
      </c>
      <c r="D58">
        <v>2038</v>
      </c>
      <c r="E58">
        <v>0</v>
      </c>
      <c r="F58">
        <v>55747.637029999998</v>
      </c>
      <c r="G58">
        <v>0.05</v>
      </c>
      <c r="H58">
        <v>0</v>
      </c>
      <c r="I58">
        <v>55747.637029999998</v>
      </c>
      <c r="J58">
        <v>0.05</v>
      </c>
      <c r="K58">
        <v>0</v>
      </c>
      <c r="L58" s="2" t="str">
        <f t="shared" si="0"/>
        <v>BIOGAS2038</v>
      </c>
    </row>
    <row r="59" spans="1:12" x14ac:dyDescent="0.25">
      <c r="A59" t="s">
        <v>57</v>
      </c>
      <c r="B59" t="s">
        <v>6</v>
      </c>
      <c r="D59">
        <v>2024</v>
      </c>
      <c r="E59">
        <v>0</v>
      </c>
      <c r="F59">
        <v>54962.756780000003</v>
      </c>
      <c r="G59">
        <v>0.05</v>
      </c>
      <c r="H59">
        <v>0</v>
      </c>
      <c r="I59">
        <v>54962.756780000003</v>
      </c>
      <c r="J59">
        <v>0.05</v>
      </c>
      <c r="K59">
        <v>0</v>
      </c>
      <c r="L59" s="2" t="str">
        <f t="shared" si="0"/>
        <v>BIOGAS2024</v>
      </c>
    </row>
    <row r="60" spans="1:12" x14ac:dyDescent="0.25">
      <c r="A60" t="s">
        <v>57</v>
      </c>
      <c r="B60" t="s">
        <v>6</v>
      </c>
      <c r="D60">
        <v>2040</v>
      </c>
      <c r="E60">
        <v>0</v>
      </c>
      <c r="F60">
        <v>55747.637029999998</v>
      </c>
      <c r="G60">
        <v>0.05</v>
      </c>
      <c r="H60">
        <v>0</v>
      </c>
      <c r="I60">
        <v>55747.637029999998</v>
      </c>
      <c r="J60">
        <v>0.05</v>
      </c>
      <c r="K60">
        <v>0</v>
      </c>
      <c r="L60" s="2" t="str">
        <f t="shared" si="0"/>
        <v>BIOGAS2040</v>
      </c>
    </row>
    <row r="61" spans="1:12" x14ac:dyDescent="0.25">
      <c r="A61" t="s">
        <v>57</v>
      </c>
      <c r="B61" t="s">
        <v>6</v>
      </c>
      <c r="D61">
        <v>2041</v>
      </c>
      <c r="E61">
        <v>0</v>
      </c>
      <c r="F61">
        <v>55747.637029999998</v>
      </c>
      <c r="G61">
        <v>0.05</v>
      </c>
      <c r="H61">
        <v>0</v>
      </c>
      <c r="I61">
        <v>55747.637029999998</v>
      </c>
      <c r="J61">
        <v>0.05</v>
      </c>
      <c r="K61">
        <v>0</v>
      </c>
      <c r="L61" s="2" t="str">
        <f t="shared" si="0"/>
        <v>BIOGAS2041</v>
      </c>
    </row>
    <row r="62" spans="1:12" x14ac:dyDescent="0.25">
      <c r="A62" t="s">
        <v>38</v>
      </c>
      <c r="B62" t="s">
        <v>6</v>
      </c>
      <c r="D62">
        <v>2022</v>
      </c>
      <c r="E62">
        <v>0</v>
      </c>
      <c r="F62">
        <v>9000</v>
      </c>
      <c r="G62">
        <v>0.05</v>
      </c>
      <c r="H62">
        <v>0</v>
      </c>
      <c r="I62">
        <v>9000</v>
      </c>
      <c r="J62">
        <v>0.05</v>
      </c>
      <c r="K62">
        <v>0</v>
      </c>
      <c r="L62" s="2" t="str">
        <f t="shared" si="0"/>
        <v>BIOMASS_WASTE2022</v>
      </c>
    </row>
    <row r="63" spans="1:12" x14ac:dyDescent="0.25">
      <c r="A63" t="s">
        <v>38</v>
      </c>
      <c r="B63" t="s">
        <v>6</v>
      </c>
      <c r="D63">
        <v>2024</v>
      </c>
      <c r="E63">
        <v>0</v>
      </c>
      <c r="F63">
        <v>9000</v>
      </c>
      <c r="G63">
        <v>0.05</v>
      </c>
      <c r="H63">
        <v>0</v>
      </c>
      <c r="I63">
        <v>9000</v>
      </c>
      <c r="J63">
        <v>0.05</v>
      </c>
      <c r="K63">
        <v>0</v>
      </c>
      <c r="L63" s="2" t="str">
        <f t="shared" si="0"/>
        <v>BIOMASS_WASTE2024</v>
      </c>
    </row>
    <row r="64" spans="1:12" x14ac:dyDescent="0.25">
      <c r="A64" t="s">
        <v>35</v>
      </c>
      <c r="B64" t="s">
        <v>6</v>
      </c>
      <c r="D64">
        <v>2024</v>
      </c>
      <c r="E64">
        <v>0.36749121400000001</v>
      </c>
      <c r="F64">
        <v>24102</v>
      </c>
      <c r="G64">
        <v>0.24</v>
      </c>
      <c r="H64">
        <v>0</v>
      </c>
      <c r="I64">
        <v>35195.966509999998</v>
      </c>
      <c r="J64">
        <v>0.34899999999999998</v>
      </c>
      <c r="K64">
        <v>0</v>
      </c>
      <c r="L64" s="2" t="str">
        <f t="shared" si="0"/>
        <v>NATGAS2024</v>
      </c>
    </row>
    <row r="65" spans="1:12" x14ac:dyDescent="0.25">
      <c r="A65" t="s">
        <v>33</v>
      </c>
      <c r="B65" t="s">
        <v>6</v>
      </c>
      <c r="C65" t="s">
        <v>10</v>
      </c>
      <c r="D65">
        <v>2024</v>
      </c>
      <c r="E65">
        <v>0</v>
      </c>
      <c r="F65">
        <v>1156.3734260000001</v>
      </c>
      <c r="G65">
        <v>0.3508</v>
      </c>
      <c r="H65">
        <v>0</v>
      </c>
      <c r="I65">
        <v>10095.812840000001</v>
      </c>
      <c r="J65">
        <v>0.20499999999999999</v>
      </c>
      <c r="K65">
        <v>0</v>
      </c>
      <c r="L65" s="2" t="str">
        <f t="shared" si="0"/>
        <v>THERMAL_COALER2024</v>
      </c>
    </row>
    <row r="66" spans="1:12" x14ac:dyDescent="0.25">
      <c r="A66" t="s">
        <v>38</v>
      </c>
      <c r="B66" t="s">
        <v>6</v>
      </c>
      <c r="D66">
        <v>2026</v>
      </c>
      <c r="E66">
        <v>0</v>
      </c>
      <c r="F66">
        <v>9000</v>
      </c>
      <c r="G66">
        <v>0.05</v>
      </c>
      <c r="H66">
        <v>0</v>
      </c>
      <c r="I66">
        <v>9000</v>
      </c>
      <c r="J66">
        <v>0.05</v>
      </c>
      <c r="K66">
        <v>0</v>
      </c>
      <c r="L66" s="2" t="str">
        <f t="shared" si="0"/>
        <v>BIOMASS_WASTE2026</v>
      </c>
    </row>
    <row r="67" spans="1:12" x14ac:dyDescent="0.25">
      <c r="A67" t="s">
        <v>38</v>
      </c>
      <c r="B67" t="s">
        <v>6</v>
      </c>
      <c r="D67">
        <v>2027</v>
      </c>
      <c r="E67">
        <v>0</v>
      </c>
      <c r="F67">
        <v>9000</v>
      </c>
      <c r="G67">
        <v>0.05</v>
      </c>
      <c r="H67">
        <v>0</v>
      </c>
      <c r="I67">
        <v>9000</v>
      </c>
      <c r="J67">
        <v>0.05</v>
      </c>
      <c r="K67">
        <v>0</v>
      </c>
      <c r="L67" s="2" t="str">
        <f t="shared" ref="L67:L130" si="1">_xlfn.CONCAT(A67,C67,D67)</f>
        <v>BIOMASS_WASTE2027</v>
      </c>
    </row>
    <row r="68" spans="1:12" x14ac:dyDescent="0.25">
      <c r="A68" t="s">
        <v>38</v>
      </c>
      <c r="B68" t="s">
        <v>6</v>
      </c>
      <c r="D68">
        <v>2028</v>
      </c>
      <c r="E68">
        <v>0</v>
      </c>
      <c r="F68">
        <v>9000</v>
      </c>
      <c r="G68">
        <v>0.05</v>
      </c>
      <c r="H68">
        <v>0</v>
      </c>
      <c r="I68">
        <v>9000</v>
      </c>
      <c r="J68">
        <v>0.05</v>
      </c>
      <c r="K68">
        <v>0</v>
      </c>
      <c r="L68" s="2" t="str">
        <f t="shared" si="1"/>
        <v>BIOMASS_WASTE2028</v>
      </c>
    </row>
    <row r="69" spans="1:12" x14ac:dyDescent="0.25">
      <c r="A69" t="s">
        <v>33</v>
      </c>
      <c r="B69" t="s">
        <v>6</v>
      </c>
      <c r="C69" t="s">
        <v>11</v>
      </c>
      <c r="D69">
        <v>2024</v>
      </c>
      <c r="E69">
        <v>0</v>
      </c>
      <c r="F69">
        <v>1156.3734260000001</v>
      </c>
      <c r="G69">
        <v>0.3508</v>
      </c>
      <c r="H69">
        <v>0</v>
      </c>
      <c r="I69">
        <v>10095.812840000001</v>
      </c>
      <c r="J69">
        <v>0.20499999999999999</v>
      </c>
      <c r="K69">
        <v>0</v>
      </c>
      <c r="L69" s="2" t="str">
        <f t="shared" si="1"/>
        <v>THERMAL_COALWR2024</v>
      </c>
    </row>
    <row r="70" spans="1:12" x14ac:dyDescent="0.25">
      <c r="A70" t="s">
        <v>38</v>
      </c>
      <c r="B70" t="s">
        <v>6</v>
      </c>
      <c r="D70">
        <v>2030</v>
      </c>
      <c r="E70">
        <v>0</v>
      </c>
      <c r="F70">
        <v>9000</v>
      </c>
      <c r="G70">
        <v>0.05</v>
      </c>
      <c r="H70">
        <v>0</v>
      </c>
      <c r="I70">
        <v>9000</v>
      </c>
      <c r="J70">
        <v>0.05</v>
      </c>
      <c r="K70">
        <v>0</v>
      </c>
      <c r="L70" s="2" t="str">
        <f t="shared" si="1"/>
        <v>BIOMASS_WASTE2030</v>
      </c>
    </row>
    <row r="71" spans="1:12" x14ac:dyDescent="0.25">
      <c r="A71" t="s">
        <v>38</v>
      </c>
      <c r="B71" t="s">
        <v>6</v>
      </c>
      <c r="D71">
        <v>2031</v>
      </c>
      <c r="E71">
        <v>0</v>
      </c>
      <c r="F71">
        <v>9000</v>
      </c>
      <c r="G71">
        <v>0.05</v>
      </c>
      <c r="H71">
        <v>0</v>
      </c>
      <c r="I71">
        <v>9000</v>
      </c>
      <c r="J71">
        <v>0.05</v>
      </c>
      <c r="K71">
        <v>0</v>
      </c>
      <c r="L71" s="2" t="str">
        <f t="shared" si="1"/>
        <v>BIOMASS_WASTE2031</v>
      </c>
    </row>
    <row r="72" spans="1:12" x14ac:dyDescent="0.25">
      <c r="A72" t="s">
        <v>38</v>
      </c>
      <c r="B72" t="s">
        <v>6</v>
      </c>
      <c r="D72">
        <v>2032</v>
      </c>
      <c r="E72">
        <v>0</v>
      </c>
      <c r="F72">
        <v>9000</v>
      </c>
      <c r="G72">
        <v>0.05</v>
      </c>
      <c r="H72">
        <v>0</v>
      </c>
      <c r="I72">
        <v>9000</v>
      </c>
      <c r="J72">
        <v>0.05</v>
      </c>
      <c r="K72">
        <v>0</v>
      </c>
      <c r="L72" s="2" t="str">
        <f t="shared" si="1"/>
        <v>BIOMASS_WASTE2032</v>
      </c>
    </row>
    <row r="73" spans="1:12" x14ac:dyDescent="0.25">
      <c r="A73" t="s">
        <v>38</v>
      </c>
      <c r="B73" t="s">
        <v>6</v>
      </c>
      <c r="D73">
        <v>2033</v>
      </c>
      <c r="E73">
        <v>0</v>
      </c>
      <c r="F73">
        <v>9000</v>
      </c>
      <c r="G73">
        <v>0.05</v>
      </c>
      <c r="H73">
        <v>0</v>
      </c>
      <c r="I73">
        <v>9000</v>
      </c>
      <c r="J73">
        <v>0.05</v>
      </c>
      <c r="K73">
        <v>0</v>
      </c>
      <c r="L73" s="2" t="str">
        <f t="shared" si="1"/>
        <v>BIOMASS_WASTE2033</v>
      </c>
    </row>
    <row r="74" spans="1:12" x14ac:dyDescent="0.25">
      <c r="A74" t="s">
        <v>33</v>
      </c>
      <c r="B74" t="s">
        <v>6</v>
      </c>
      <c r="C74" t="s">
        <v>12</v>
      </c>
      <c r="D74">
        <v>2024</v>
      </c>
      <c r="E74">
        <v>0</v>
      </c>
      <c r="F74">
        <v>1156.3734260000001</v>
      </c>
      <c r="G74">
        <v>0.3508</v>
      </c>
      <c r="H74">
        <v>0</v>
      </c>
      <c r="I74">
        <v>10095.812840000001</v>
      </c>
      <c r="J74">
        <v>0.20499999999999999</v>
      </c>
      <c r="K74">
        <v>0</v>
      </c>
      <c r="L74" s="2" t="str">
        <f t="shared" si="1"/>
        <v>THERMAL_COALNR2024</v>
      </c>
    </row>
    <row r="75" spans="1:12" x14ac:dyDescent="0.25">
      <c r="A75" t="s">
        <v>38</v>
      </c>
      <c r="B75" t="s">
        <v>6</v>
      </c>
      <c r="D75">
        <v>2035</v>
      </c>
      <c r="E75">
        <v>0</v>
      </c>
      <c r="F75">
        <v>9000</v>
      </c>
      <c r="G75">
        <v>0.05</v>
      </c>
      <c r="H75">
        <v>0</v>
      </c>
      <c r="I75">
        <v>9000</v>
      </c>
      <c r="J75">
        <v>0.05</v>
      </c>
      <c r="K75">
        <v>0</v>
      </c>
      <c r="L75" s="2" t="str">
        <f t="shared" si="1"/>
        <v>BIOMASS_WASTE2035</v>
      </c>
    </row>
    <row r="76" spans="1:12" x14ac:dyDescent="0.25">
      <c r="A76" t="s">
        <v>38</v>
      </c>
      <c r="B76" t="s">
        <v>6</v>
      </c>
      <c r="D76">
        <v>2036</v>
      </c>
      <c r="E76">
        <v>0</v>
      </c>
      <c r="F76">
        <v>9000</v>
      </c>
      <c r="G76">
        <v>0.05</v>
      </c>
      <c r="H76">
        <v>0</v>
      </c>
      <c r="I76">
        <v>9000</v>
      </c>
      <c r="J76">
        <v>0.05</v>
      </c>
      <c r="K76">
        <v>0</v>
      </c>
      <c r="L76" s="2" t="str">
        <f t="shared" si="1"/>
        <v>BIOMASS_WASTE2036</v>
      </c>
    </row>
    <row r="77" spans="1:12" x14ac:dyDescent="0.25">
      <c r="A77" t="s">
        <v>38</v>
      </c>
      <c r="B77" t="s">
        <v>6</v>
      </c>
      <c r="D77">
        <v>2037</v>
      </c>
      <c r="E77">
        <v>0</v>
      </c>
      <c r="F77">
        <v>9000</v>
      </c>
      <c r="G77">
        <v>0.05</v>
      </c>
      <c r="H77">
        <v>0</v>
      </c>
      <c r="I77">
        <v>9000</v>
      </c>
      <c r="J77">
        <v>0.05</v>
      </c>
      <c r="K77">
        <v>0</v>
      </c>
      <c r="L77" s="2" t="str">
        <f t="shared" si="1"/>
        <v>BIOMASS_WASTE2037</v>
      </c>
    </row>
    <row r="78" spans="1:12" x14ac:dyDescent="0.25">
      <c r="A78" t="s">
        <v>38</v>
      </c>
      <c r="B78" t="s">
        <v>6</v>
      </c>
      <c r="D78">
        <v>2038</v>
      </c>
      <c r="E78">
        <v>0</v>
      </c>
      <c r="F78">
        <v>9000</v>
      </c>
      <c r="G78">
        <v>0.05</v>
      </c>
      <c r="H78">
        <v>0</v>
      </c>
      <c r="I78">
        <v>9000</v>
      </c>
      <c r="J78">
        <v>0.05</v>
      </c>
      <c r="K78">
        <v>0</v>
      </c>
      <c r="L78" s="2" t="str">
        <f t="shared" si="1"/>
        <v>BIOMASS_WASTE2038</v>
      </c>
    </row>
    <row r="79" spans="1:12" x14ac:dyDescent="0.25">
      <c r="A79" t="s">
        <v>33</v>
      </c>
      <c r="B79" t="s">
        <v>6</v>
      </c>
      <c r="C79" t="s">
        <v>8</v>
      </c>
      <c r="D79">
        <v>2024</v>
      </c>
      <c r="E79">
        <v>0</v>
      </c>
      <c r="F79">
        <v>1156.3734260000001</v>
      </c>
      <c r="G79">
        <v>0.3508</v>
      </c>
      <c r="H79">
        <v>0</v>
      </c>
      <c r="I79">
        <v>10095.812840000001</v>
      </c>
      <c r="J79">
        <v>0.20499999999999999</v>
      </c>
      <c r="K79">
        <v>0</v>
      </c>
      <c r="L79" s="2" t="str">
        <f t="shared" si="1"/>
        <v>THERMAL_COALSR2024</v>
      </c>
    </row>
    <row r="80" spans="1:12" x14ac:dyDescent="0.25">
      <c r="A80" t="s">
        <v>38</v>
      </c>
      <c r="B80" t="s">
        <v>6</v>
      </c>
      <c r="D80">
        <v>2040</v>
      </c>
      <c r="E80">
        <v>0</v>
      </c>
      <c r="F80">
        <v>9000</v>
      </c>
      <c r="G80">
        <v>0.05</v>
      </c>
      <c r="H80">
        <v>0</v>
      </c>
      <c r="I80">
        <v>9000</v>
      </c>
      <c r="J80">
        <v>0.05</v>
      </c>
      <c r="K80">
        <v>0</v>
      </c>
      <c r="L80" s="2" t="str">
        <f t="shared" si="1"/>
        <v>BIOMASS_WASTE2040</v>
      </c>
    </row>
    <row r="81" spans="1:12" x14ac:dyDescent="0.25">
      <c r="A81" t="s">
        <v>38</v>
      </c>
      <c r="B81" t="s">
        <v>6</v>
      </c>
      <c r="D81">
        <v>2041</v>
      </c>
      <c r="E81">
        <v>0</v>
      </c>
      <c r="F81">
        <v>9000</v>
      </c>
      <c r="G81">
        <v>0.05</v>
      </c>
      <c r="H81">
        <v>0</v>
      </c>
      <c r="I81">
        <v>9000</v>
      </c>
      <c r="J81">
        <v>0.05</v>
      </c>
      <c r="K81">
        <v>0</v>
      </c>
      <c r="L81" s="2" t="str">
        <f t="shared" si="1"/>
        <v>BIOMASS_WASTE2041</v>
      </c>
    </row>
    <row r="82" spans="1:12" x14ac:dyDescent="0.25">
      <c r="A82" t="s">
        <v>35</v>
      </c>
      <c r="B82" t="s">
        <v>6</v>
      </c>
      <c r="D82">
        <v>2022</v>
      </c>
      <c r="E82">
        <v>0.36749121400000001</v>
      </c>
      <c r="F82">
        <v>7606.0564480000003</v>
      </c>
      <c r="G82">
        <v>0.24</v>
      </c>
      <c r="H82">
        <v>0</v>
      </c>
      <c r="I82">
        <v>36442.565410000003</v>
      </c>
      <c r="J82">
        <v>0.34899999999999998</v>
      </c>
      <c r="K82">
        <v>0</v>
      </c>
      <c r="L82" s="2" t="str">
        <f t="shared" si="1"/>
        <v>NATGAS2022</v>
      </c>
    </row>
    <row r="83" spans="1:12" x14ac:dyDescent="0.25">
      <c r="A83" t="s">
        <v>33</v>
      </c>
      <c r="B83" t="s">
        <v>6</v>
      </c>
      <c r="C83" t="s">
        <v>9</v>
      </c>
      <c r="D83">
        <v>2024</v>
      </c>
      <c r="E83">
        <v>0</v>
      </c>
      <c r="F83">
        <v>1156.3734260000001</v>
      </c>
      <c r="G83">
        <v>0.3508</v>
      </c>
      <c r="H83">
        <v>0</v>
      </c>
      <c r="I83">
        <v>10095.812840000001</v>
      </c>
      <c r="J83">
        <v>0.20499999999999999</v>
      </c>
      <c r="K83">
        <v>0</v>
      </c>
      <c r="L83" s="2" t="str">
        <f t="shared" si="1"/>
        <v>THERMAL_COALNER2024</v>
      </c>
    </row>
    <row r="84" spans="1:12" x14ac:dyDescent="0.25">
      <c r="A84" t="s">
        <v>54</v>
      </c>
      <c r="B84" t="s">
        <v>6</v>
      </c>
      <c r="C84" t="s">
        <v>10</v>
      </c>
      <c r="D84">
        <v>2024</v>
      </c>
      <c r="E84">
        <v>0</v>
      </c>
      <c r="F84">
        <v>2789.0368520000002</v>
      </c>
      <c r="G84">
        <v>0.3508</v>
      </c>
      <c r="H84">
        <v>0</v>
      </c>
      <c r="I84">
        <v>21903.746500000001</v>
      </c>
      <c r="J84">
        <v>0.20499999999999999</v>
      </c>
      <c r="K84">
        <v>0</v>
      </c>
      <c r="L84" s="2" t="str">
        <f t="shared" si="1"/>
        <v>COKING_COALER2024</v>
      </c>
    </row>
    <row r="85" spans="1:12" x14ac:dyDescent="0.25">
      <c r="A85" t="s">
        <v>54</v>
      </c>
      <c r="B85" t="s">
        <v>6</v>
      </c>
      <c r="C85" t="s">
        <v>11</v>
      </c>
      <c r="D85">
        <v>2024</v>
      </c>
      <c r="E85">
        <v>0</v>
      </c>
      <c r="F85">
        <v>2789.0368520000002</v>
      </c>
      <c r="G85">
        <v>0.3508</v>
      </c>
      <c r="H85">
        <v>0</v>
      </c>
      <c r="I85">
        <v>21903.746500000001</v>
      </c>
      <c r="J85">
        <v>0.20499999999999999</v>
      </c>
      <c r="K85">
        <v>0</v>
      </c>
      <c r="L85" s="2" t="str">
        <f t="shared" si="1"/>
        <v>COKING_COALWR2024</v>
      </c>
    </row>
    <row r="86" spans="1:12" x14ac:dyDescent="0.25">
      <c r="A86" t="s">
        <v>35</v>
      </c>
      <c r="B86" t="s">
        <v>6</v>
      </c>
      <c r="D86">
        <v>2026</v>
      </c>
      <c r="E86">
        <v>0.36749121400000001</v>
      </c>
      <c r="F86">
        <v>21978.122520000001</v>
      </c>
      <c r="G86">
        <v>0.24</v>
      </c>
      <c r="H86">
        <v>0</v>
      </c>
      <c r="I86">
        <v>35421.337579999999</v>
      </c>
      <c r="J86">
        <v>0.34899999999999998</v>
      </c>
      <c r="K86">
        <v>0</v>
      </c>
      <c r="L86" s="2" t="str">
        <f t="shared" si="1"/>
        <v>NATGAS2026</v>
      </c>
    </row>
    <row r="87" spans="1:12" x14ac:dyDescent="0.25">
      <c r="A87" t="s">
        <v>35</v>
      </c>
      <c r="B87" t="s">
        <v>6</v>
      </c>
      <c r="D87">
        <v>2027</v>
      </c>
      <c r="E87">
        <v>0.36749121400000001</v>
      </c>
      <c r="F87">
        <v>22329.77248</v>
      </c>
      <c r="G87">
        <v>0.24</v>
      </c>
      <c r="H87">
        <v>0</v>
      </c>
      <c r="I87">
        <v>33149.863310000001</v>
      </c>
      <c r="J87">
        <v>0.34899999999999998</v>
      </c>
      <c r="K87">
        <v>0</v>
      </c>
      <c r="L87" s="2" t="str">
        <f t="shared" si="1"/>
        <v>NATGAS2027</v>
      </c>
    </row>
    <row r="88" spans="1:12" x14ac:dyDescent="0.25">
      <c r="A88" t="s">
        <v>35</v>
      </c>
      <c r="B88" t="s">
        <v>6</v>
      </c>
      <c r="D88">
        <v>2028</v>
      </c>
      <c r="E88">
        <v>0.36749121400000001</v>
      </c>
      <c r="F88">
        <v>22754.03816</v>
      </c>
      <c r="G88">
        <v>0.24</v>
      </c>
      <c r="H88">
        <v>0</v>
      </c>
      <c r="I88">
        <v>31115.65897</v>
      </c>
      <c r="J88">
        <v>0.34899999999999998</v>
      </c>
      <c r="K88">
        <v>0</v>
      </c>
      <c r="L88" s="2" t="str">
        <f t="shared" si="1"/>
        <v>NATGAS2028</v>
      </c>
    </row>
    <row r="89" spans="1:12" x14ac:dyDescent="0.25">
      <c r="A89" t="s">
        <v>54</v>
      </c>
      <c r="B89" t="s">
        <v>6</v>
      </c>
      <c r="C89" t="s">
        <v>12</v>
      </c>
      <c r="D89">
        <v>2024</v>
      </c>
      <c r="E89">
        <v>0</v>
      </c>
      <c r="F89">
        <v>2789.0368520000002</v>
      </c>
      <c r="G89">
        <v>0.3508</v>
      </c>
      <c r="H89">
        <v>0</v>
      </c>
      <c r="I89">
        <v>21903.746500000001</v>
      </c>
      <c r="J89">
        <v>0.20499999999999999</v>
      </c>
      <c r="K89">
        <v>0</v>
      </c>
      <c r="L89" s="2" t="str">
        <f t="shared" si="1"/>
        <v>COKING_COALNR2024</v>
      </c>
    </row>
    <row r="90" spans="1:12" x14ac:dyDescent="0.25">
      <c r="A90" t="s">
        <v>35</v>
      </c>
      <c r="B90" t="s">
        <v>6</v>
      </c>
      <c r="D90">
        <v>2030</v>
      </c>
      <c r="E90">
        <v>0.36749121400000001</v>
      </c>
      <c r="F90">
        <v>23580.555840000001</v>
      </c>
      <c r="G90">
        <v>0.24</v>
      </c>
      <c r="H90">
        <v>0</v>
      </c>
      <c r="I90">
        <v>27360.29104</v>
      </c>
      <c r="J90">
        <v>0.34899999999999998</v>
      </c>
      <c r="K90">
        <v>0</v>
      </c>
      <c r="L90" s="2" t="str">
        <f t="shared" si="1"/>
        <v>NATGAS2030</v>
      </c>
    </row>
    <row r="91" spans="1:12" x14ac:dyDescent="0.25">
      <c r="A91" t="s">
        <v>35</v>
      </c>
      <c r="B91" t="s">
        <v>6</v>
      </c>
      <c r="D91">
        <v>2031</v>
      </c>
      <c r="E91">
        <v>0.36749121400000001</v>
      </c>
      <c r="F91">
        <v>24005.005850000001</v>
      </c>
      <c r="G91">
        <v>0.24</v>
      </c>
      <c r="H91">
        <v>0</v>
      </c>
      <c r="I91">
        <v>25656.154829999999</v>
      </c>
      <c r="J91">
        <v>0.34899999999999998</v>
      </c>
      <c r="K91">
        <v>0</v>
      </c>
      <c r="L91" s="2" t="str">
        <f t="shared" si="1"/>
        <v>NATGAS2031</v>
      </c>
    </row>
    <row r="92" spans="1:12" x14ac:dyDescent="0.25">
      <c r="A92" t="s">
        <v>35</v>
      </c>
      <c r="B92" t="s">
        <v>6</v>
      </c>
      <c r="D92">
        <v>2032</v>
      </c>
      <c r="E92">
        <v>0.36749121400000001</v>
      </c>
      <c r="F92">
        <v>24437.095949999999</v>
      </c>
      <c r="G92">
        <v>0.24</v>
      </c>
      <c r="H92">
        <v>0</v>
      </c>
      <c r="I92">
        <v>26416.534220000001</v>
      </c>
      <c r="J92">
        <v>0.34899999999999998</v>
      </c>
      <c r="K92">
        <v>0</v>
      </c>
      <c r="L92" s="2" t="str">
        <f t="shared" si="1"/>
        <v>NATGAS2032</v>
      </c>
    </row>
    <row r="93" spans="1:12" x14ac:dyDescent="0.25">
      <c r="A93" t="s">
        <v>35</v>
      </c>
      <c r="B93" t="s">
        <v>6</v>
      </c>
      <c r="D93">
        <v>2033</v>
      </c>
      <c r="E93">
        <v>0.36749121400000001</v>
      </c>
      <c r="F93">
        <v>24876.963680000001</v>
      </c>
      <c r="G93">
        <v>0.24</v>
      </c>
      <c r="H93">
        <v>0</v>
      </c>
      <c r="I93">
        <v>27199.449209999999</v>
      </c>
      <c r="J93">
        <v>0.34899999999999998</v>
      </c>
      <c r="K93">
        <v>0</v>
      </c>
      <c r="L93" s="2" t="str">
        <f t="shared" si="1"/>
        <v>NATGAS2033</v>
      </c>
    </row>
    <row r="94" spans="1:12" x14ac:dyDescent="0.25">
      <c r="A94" t="s">
        <v>54</v>
      </c>
      <c r="B94" t="s">
        <v>6</v>
      </c>
      <c r="C94" t="s">
        <v>8</v>
      </c>
      <c r="D94">
        <v>2024</v>
      </c>
      <c r="E94">
        <v>0</v>
      </c>
      <c r="F94">
        <v>2789.0368520000002</v>
      </c>
      <c r="G94">
        <v>0.3508</v>
      </c>
      <c r="H94">
        <v>0</v>
      </c>
      <c r="I94">
        <v>21903.746500000001</v>
      </c>
      <c r="J94">
        <v>0.20499999999999999</v>
      </c>
      <c r="K94">
        <v>0</v>
      </c>
      <c r="L94" s="2" t="str">
        <f t="shared" si="1"/>
        <v>COKING_COALSR2024</v>
      </c>
    </row>
    <row r="95" spans="1:12" x14ac:dyDescent="0.25">
      <c r="A95" t="s">
        <v>35</v>
      </c>
      <c r="B95" t="s">
        <v>6</v>
      </c>
      <c r="D95">
        <v>2035</v>
      </c>
      <c r="E95">
        <v>0.36749121400000001</v>
      </c>
      <c r="F95">
        <v>25780.594509999999</v>
      </c>
      <c r="G95">
        <v>0.24</v>
      </c>
      <c r="H95">
        <v>0</v>
      </c>
      <c r="I95">
        <v>28835.57735</v>
      </c>
      <c r="J95">
        <v>0.34899999999999998</v>
      </c>
      <c r="K95">
        <v>0</v>
      </c>
      <c r="L95" s="2" t="str">
        <f t="shared" si="1"/>
        <v>NATGAS2035</v>
      </c>
    </row>
    <row r="96" spans="1:12" x14ac:dyDescent="0.25">
      <c r="A96" t="s">
        <v>35</v>
      </c>
      <c r="B96" t="s">
        <v>6</v>
      </c>
      <c r="D96">
        <v>2036</v>
      </c>
      <c r="E96">
        <v>0.36749121400000001</v>
      </c>
      <c r="F96">
        <v>26244.645209999999</v>
      </c>
      <c r="G96">
        <v>0.24</v>
      </c>
      <c r="H96">
        <v>0</v>
      </c>
      <c r="I96">
        <v>29690.186269999998</v>
      </c>
      <c r="J96">
        <v>0.34899999999999998</v>
      </c>
      <c r="K96">
        <v>0</v>
      </c>
      <c r="L96" s="2" t="str">
        <f t="shared" si="1"/>
        <v>NATGAS2036</v>
      </c>
    </row>
    <row r="97" spans="1:12" x14ac:dyDescent="0.25">
      <c r="A97" t="s">
        <v>35</v>
      </c>
      <c r="B97" t="s">
        <v>6</v>
      </c>
      <c r="D97">
        <v>2037</v>
      </c>
      <c r="E97">
        <v>0.36749121400000001</v>
      </c>
      <c r="F97">
        <v>26717.04882</v>
      </c>
      <c r="G97">
        <v>0.24</v>
      </c>
      <c r="H97">
        <v>0</v>
      </c>
      <c r="I97">
        <v>30551.438160000002</v>
      </c>
      <c r="J97">
        <v>0.34899999999999998</v>
      </c>
      <c r="K97">
        <v>0</v>
      </c>
      <c r="L97" s="2" t="str">
        <f t="shared" si="1"/>
        <v>NATGAS2037</v>
      </c>
    </row>
    <row r="98" spans="1:12" x14ac:dyDescent="0.25">
      <c r="A98" t="s">
        <v>35</v>
      </c>
      <c r="B98" t="s">
        <v>6</v>
      </c>
      <c r="D98">
        <v>2038</v>
      </c>
      <c r="E98">
        <v>0.36749121400000001</v>
      </c>
      <c r="F98">
        <v>27197.955699999999</v>
      </c>
      <c r="G98">
        <v>0.24</v>
      </c>
      <c r="H98">
        <v>0</v>
      </c>
      <c r="I98">
        <v>31437.673210000001</v>
      </c>
      <c r="J98">
        <v>0.34899999999999998</v>
      </c>
      <c r="K98">
        <v>0</v>
      </c>
      <c r="L98" s="2" t="str">
        <f t="shared" si="1"/>
        <v>NATGAS2038</v>
      </c>
    </row>
    <row r="99" spans="1:12" x14ac:dyDescent="0.25">
      <c r="A99" t="s">
        <v>54</v>
      </c>
      <c r="B99" t="s">
        <v>6</v>
      </c>
      <c r="C99" t="s">
        <v>9</v>
      </c>
      <c r="D99">
        <v>2024</v>
      </c>
      <c r="E99">
        <v>0</v>
      </c>
      <c r="F99">
        <v>2789.0368520000002</v>
      </c>
      <c r="G99">
        <v>0.3508</v>
      </c>
      <c r="H99">
        <v>0</v>
      </c>
      <c r="I99">
        <v>21903.746500000001</v>
      </c>
      <c r="J99">
        <v>0.20499999999999999</v>
      </c>
      <c r="K99">
        <v>0</v>
      </c>
      <c r="L99" s="2" t="str">
        <f t="shared" si="1"/>
        <v>COKING_COALNER2024</v>
      </c>
    </row>
    <row r="100" spans="1:12" x14ac:dyDescent="0.25">
      <c r="A100" t="s">
        <v>35</v>
      </c>
      <c r="B100" t="s">
        <v>6</v>
      </c>
      <c r="D100">
        <v>2040</v>
      </c>
      <c r="E100">
        <v>0.36749121400000001</v>
      </c>
      <c r="F100">
        <v>28185.894250000001</v>
      </c>
      <c r="G100">
        <v>0.24</v>
      </c>
      <c r="H100">
        <v>0</v>
      </c>
      <c r="I100">
        <v>33288.01268</v>
      </c>
      <c r="J100">
        <v>0.34899999999999998</v>
      </c>
      <c r="K100">
        <v>0</v>
      </c>
      <c r="L100" s="2" t="str">
        <f t="shared" si="1"/>
        <v>NATGAS2040</v>
      </c>
    </row>
    <row r="101" spans="1:12" x14ac:dyDescent="0.25">
      <c r="A101" t="s">
        <v>35</v>
      </c>
      <c r="B101" t="s">
        <v>6</v>
      </c>
      <c r="D101">
        <v>2041</v>
      </c>
      <c r="E101">
        <v>0.36749121400000001</v>
      </c>
      <c r="F101">
        <v>28693.24034</v>
      </c>
      <c r="G101">
        <v>0.24</v>
      </c>
      <c r="H101">
        <v>0</v>
      </c>
      <c r="I101">
        <v>34253.630190000003</v>
      </c>
      <c r="J101">
        <v>0.34899999999999998</v>
      </c>
      <c r="K101">
        <v>0</v>
      </c>
      <c r="L101" s="2" t="str">
        <f t="shared" si="1"/>
        <v>NATGAS2041</v>
      </c>
    </row>
    <row r="102" spans="1:12" x14ac:dyDescent="0.25">
      <c r="A102" t="s">
        <v>33</v>
      </c>
      <c r="B102" t="s">
        <v>6</v>
      </c>
      <c r="C102" t="s">
        <v>10</v>
      </c>
      <c r="D102">
        <v>2022</v>
      </c>
      <c r="E102">
        <v>0</v>
      </c>
      <c r="F102">
        <v>1246.304674</v>
      </c>
      <c r="G102">
        <v>0.3508</v>
      </c>
      <c r="H102">
        <v>0</v>
      </c>
      <c r="I102">
        <v>9278.0648710000005</v>
      </c>
      <c r="J102">
        <v>0.20499999999999999</v>
      </c>
      <c r="K102">
        <v>0</v>
      </c>
      <c r="L102" s="2" t="str">
        <f t="shared" si="1"/>
        <v>THERMAL_COALER2022</v>
      </c>
    </row>
    <row r="103" spans="1:12" x14ac:dyDescent="0.25">
      <c r="A103" t="s">
        <v>33</v>
      </c>
      <c r="B103" t="s">
        <v>6</v>
      </c>
      <c r="C103" t="s">
        <v>11</v>
      </c>
      <c r="D103">
        <v>2022</v>
      </c>
      <c r="E103">
        <v>0</v>
      </c>
      <c r="F103">
        <v>1246.304674</v>
      </c>
      <c r="G103">
        <v>0.3508</v>
      </c>
      <c r="H103">
        <v>0</v>
      </c>
      <c r="I103">
        <v>9278.0648710000005</v>
      </c>
      <c r="J103">
        <v>0.20499999999999999</v>
      </c>
      <c r="K103">
        <v>0</v>
      </c>
      <c r="L103" s="2" t="str">
        <f t="shared" si="1"/>
        <v>THERMAL_COALWR2022</v>
      </c>
    </row>
    <row r="104" spans="1:12" x14ac:dyDescent="0.25">
      <c r="A104" t="s">
        <v>33</v>
      </c>
      <c r="B104" t="s">
        <v>6</v>
      </c>
      <c r="C104" t="s">
        <v>12</v>
      </c>
      <c r="D104">
        <v>2022</v>
      </c>
      <c r="E104">
        <v>0</v>
      </c>
      <c r="F104">
        <v>1246.304674</v>
      </c>
      <c r="G104">
        <v>0.3508</v>
      </c>
      <c r="H104">
        <v>0</v>
      </c>
      <c r="I104">
        <v>9278.0648710000005</v>
      </c>
      <c r="J104">
        <v>0.20499999999999999</v>
      </c>
      <c r="K104">
        <v>0</v>
      </c>
      <c r="L104" s="2" t="str">
        <f t="shared" si="1"/>
        <v>THERMAL_COALNR2022</v>
      </c>
    </row>
    <row r="105" spans="1:12" x14ac:dyDescent="0.25">
      <c r="A105" t="s">
        <v>33</v>
      </c>
      <c r="B105" t="s">
        <v>6</v>
      </c>
      <c r="C105" t="s">
        <v>8</v>
      </c>
      <c r="D105">
        <v>2022</v>
      </c>
      <c r="E105">
        <v>0</v>
      </c>
      <c r="F105">
        <v>1246.304674</v>
      </c>
      <c r="G105">
        <v>0.3508</v>
      </c>
      <c r="H105">
        <v>0</v>
      </c>
      <c r="I105">
        <v>9278.0648710000005</v>
      </c>
      <c r="J105">
        <v>0.20499999999999999</v>
      </c>
      <c r="K105">
        <v>0</v>
      </c>
      <c r="L105" s="2" t="str">
        <f t="shared" si="1"/>
        <v>THERMAL_COALSR2022</v>
      </c>
    </row>
    <row r="106" spans="1:12" x14ac:dyDescent="0.25">
      <c r="A106" t="s">
        <v>33</v>
      </c>
      <c r="B106" t="s">
        <v>6</v>
      </c>
      <c r="C106" t="s">
        <v>9</v>
      </c>
      <c r="D106">
        <v>2022</v>
      </c>
      <c r="E106">
        <v>0</v>
      </c>
      <c r="F106">
        <v>1246.304674</v>
      </c>
      <c r="G106">
        <v>0.3508</v>
      </c>
      <c r="H106">
        <v>0</v>
      </c>
      <c r="I106">
        <v>9278.0648710000005</v>
      </c>
      <c r="J106">
        <v>0.20499999999999999</v>
      </c>
      <c r="K106">
        <v>0</v>
      </c>
      <c r="L106" s="2" t="str">
        <f t="shared" si="1"/>
        <v>THERMAL_COALNER2022</v>
      </c>
    </row>
    <row r="107" spans="1:12" x14ac:dyDescent="0.25">
      <c r="A107" t="s">
        <v>41</v>
      </c>
      <c r="B107" t="s">
        <v>6</v>
      </c>
      <c r="D107">
        <v>2025</v>
      </c>
      <c r="E107">
        <v>0</v>
      </c>
      <c r="F107">
        <v>48276.559970000002</v>
      </c>
      <c r="G107">
        <v>0</v>
      </c>
      <c r="H107">
        <v>51.2</v>
      </c>
      <c r="I107">
        <v>48276.559970000002</v>
      </c>
      <c r="J107">
        <v>0</v>
      </c>
      <c r="K107">
        <v>57.2</v>
      </c>
      <c r="L107" s="2" t="str">
        <f t="shared" si="1"/>
        <v>CRUDE2025</v>
      </c>
    </row>
    <row r="108" spans="1:12" x14ac:dyDescent="0.25">
      <c r="A108" t="s">
        <v>59</v>
      </c>
      <c r="B108" t="s">
        <v>6</v>
      </c>
      <c r="D108">
        <v>2025</v>
      </c>
      <c r="E108">
        <v>0</v>
      </c>
      <c r="F108">
        <v>5683.2535889999999</v>
      </c>
      <c r="G108">
        <v>0</v>
      </c>
      <c r="H108">
        <v>0</v>
      </c>
      <c r="I108">
        <v>5683.2535889999999</v>
      </c>
      <c r="J108">
        <v>0</v>
      </c>
      <c r="K108">
        <v>0</v>
      </c>
      <c r="L108" s="2" t="str">
        <f t="shared" si="1"/>
        <v>BIOMASS2025</v>
      </c>
    </row>
    <row r="109" spans="1:12" x14ac:dyDescent="0.25">
      <c r="A109" t="s">
        <v>57</v>
      </c>
      <c r="B109" t="s">
        <v>6</v>
      </c>
      <c r="D109">
        <v>2025</v>
      </c>
      <c r="E109">
        <v>0</v>
      </c>
      <c r="F109">
        <v>55747.637029999998</v>
      </c>
      <c r="G109">
        <v>0.05</v>
      </c>
      <c r="H109">
        <v>0</v>
      </c>
      <c r="I109">
        <v>55747.637029999998</v>
      </c>
      <c r="J109">
        <v>0.05</v>
      </c>
      <c r="K109">
        <v>0</v>
      </c>
      <c r="L109" s="2" t="str">
        <f t="shared" si="1"/>
        <v>BIOGAS2025</v>
      </c>
    </row>
    <row r="110" spans="1:12" x14ac:dyDescent="0.25">
      <c r="A110" t="s">
        <v>38</v>
      </c>
      <c r="B110" t="s">
        <v>6</v>
      </c>
      <c r="D110">
        <v>2025</v>
      </c>
      <c r="E110">
        <v>0</v>
      </c>
      <c r="F110">
        <v>9000</v>
      </c>
      <c r="G110">
        <v>0.05</v>
      </c>
      <c r="H110">
        <v>0</v>
      </c>
      <c r="I110">
        <v>9000</v>
      </c>
      <c r="J110">
        <v>0.05</v>
      </c>
      <c r="K110">
        <v>0</v>
      </c>
      <c r="L110" s="2" t="str">
        <f t="shared" si="1"/>
        <v>BIOMASS_WASTE2025</v>
      </c>
    </row>
    <row r="111" spans="1:12" x14ac:dyDescent="0.25">
      <c r="A111" t="s">
        <v>35</v>
      </c>
      <c r="B111" t="s">
        <v>6</v>
      </c>
      <c r="D111">
        <v>2025</v>
      </c>
      <c r="E111">
        <v>0.36749121400000001</v>
      </c>
      <c r="F111">
        <v>21717.51238</v>
      </c>
      <c r="G111">
        <v>0.24</v>
      </c>
      <c r="H111">
        <v>0</v>
      </c>
      <c r="I111">
        <v>38006.838929999998</v>
      </c>
      <c r="J111">
        <v>0.34899999999999998</v>
      </c>
      <c r="K111">
        <v>0</v>
      </c>
      <c r="L111" s="2" t="str">
        <f t="shared" si="1"/>
        <v>NATGAS2025</v>
      </c>
    </row>
    <row r="112" spans="1:12" x14ac:dyDescent="0.25">
      <c r="A112" t="s">
        <v>33</v>
      </c>
      <c r="B112" t="s">
        <v>6</v>
      </c>
      <c r="C112" t="s">
        <v>10</v>
      </c>
      <c r="D112">
        <v>2025</v>
      </c>
      <c r="E112">
        <v>0</v>
      </c>
      <c r="F112">
        <v>1156.3734260000001</v>
      </c>
      <c r="G112">
        <v>0.3508</v>
      </c>
      <c r="H112">
        <v>0</v>
      </c>
      <c r="I112">
        <v>9854.5982929999991</v>
      </c>
      <c r="J112">
        <v>0.20499999999999999</v>
      </c>
      <c r="K112">
        <v>0</v>
      </c>
      <c r="L112" s="2" t="str">
        <f t="shared" si="1"/>
        <v>THERMAL_COALER2025</v>
      </c>
    </row>
    <row r="113" spans="1:12" x14ac:dyDescent="0.25">
      <c r="A113" t="s">
        <v>33</v>
      </c>
      <c r="B113" t="s">
        <v>6</v>
      </c>
      <c r="C113" t="s">
        <v>11</v>
      </c>
      <c r="D113">
        <v>2025</v>
      </c>
      <c r="E113">
        <v>0</v>
      </c>
      <c r="F113">
        <v>1156.3734260000001</v>
      </c>
      <c r="G113">
        <v>0.3508</v>
      </c>
      <c r="H113">
        <v>0</v>
      </c>
      <c r="I113">
        <v>9854.5982929999991</v>
      </c>
      <c r="J113">
        <v>0.20499999999999999</v>
      </c>
      <c r="K113">
        <v>0</v>
      </c>
      <c r="L113" s="2" t="str">
        <f t="shared" si="1"/>
        <v>THERMAL_COALWR2025</v>
      </c>
    </row>
    <row r="114" spans="1:12" x14ac:dyDescent="0.25">
      <c r="A114" t="s">
        <v>33</v>
      </c>
      <c r="B114" t="s">
        <v>6</v>
      </c>
      <c r="C114" t="s">
        <v>12</v>
      </c>
      <c r="D114">
        <v>2025</v>
      </c>
      <c r="E114">
        <v>0</v>
      </c>
      <c r="F114">
        <v>1156.3734260000001</v>
      </c>
      <c r="G114">
        <v>0.3508</v>
      </c>
      <c r="H114">
        <v>0</v>
      </c>
      <c r="I114">
        <v>9854.5982929999991</v>
      </c>
      <c r="J114">
        <v>0.20499999999999999</v>
      </c>
      <c r="K114">
        <v>0</v>
      </c>
      <c r="L114" s="2" t="str">
        <f t="shared" si="1"/>
        <v>THERMAL_COALNR2025</v>
      </c>
    </row>
    <row r="115" spans="1:12" x14ac:dyDescent="0.25">
      <c r="A115" t="s">
        <v>33</v>
      </c>
      <c r="B115" t="s">
        <v>6</v>
      </c>
      <c r="C115" t="s">
        <v>8</v>
      </c>
      <c r="D115">
        <v>2025</v>
      </c>
      <c r="E115">
        <v>0</v>
      </c>
      <c r="F115">
        <v>1156.3734260000001</v>
      </c>
      <c r="G115">
        <v>0.3508</v>
      </c>
      <c r="H115">
        <v>0</v>
      </c>
      <c r="I115">
        <v>9854.5982929999991</v>
      </c>
      <c r="J115">
        <v>0.20499999999999999</v>
      </c>
      <c r="K115">
        <v>0</v>
      </c>
      <c r="L115" s="2" t="str">
        <f t="shared" si="1"/>
        <v>THERMAL_COALSR2025</v>
      </c>
    </row>
    <row r="116" spans="1:12" x14ac:dyDescent="0.25">
      <c r="A116" t="s">
        <v>33</v>
      </c>
      <c r="B116" t="s">
        <v>6</v>
      </c>
      <c r="C116" t="s">
        <v>9</v>
      </c>
      <c r="D116">
        <v>2025</v>
      </c>
      <c r="E116">
        <v>0</v>
      </c>
      <c r="F116">
        <v>1156.3734260000001</v>
      </c>
      <c r="G116">
        <v>0.3508</v>
      </c>
      <c r="H116">
        <v>0</v>
      </c>
      <c r="I116">
        <v>9854.5982929999991</v>
      </c>
      <c r="J116">
        <v>0.20499999999999999</v>
      </c>
      <c r="K116">
        <v>0</v>
      </c>
      <c r="L116" s="2" t="str">
        <f t="shared" si="1"/>
        <v>THERMAL_COALNER2025</v>
      </c>
    </row>
    <row r="117" spans="1:12" x14ac:dyDescent="0.25">
      <c r="A117" t="s">
        <v>54</v>
      </c>
      <c r="B117" t="s">
        <v>6</v>
      </c>
      <c r="C117" t="s">
        <v>10</v>
      </c>
      <c r="D117">
        <v>2025</v>
      </c>
      <c r="E117">
        <v>0</v>
      </c>
      <c r="F117">
        <v>2789.0368520000002</v>
      </c>
      <c r="G117">
        <v>0.3508</v>
      </c>
      <c r="H117">
        <v>0</v>
      </c>
      <c r="I117">
        <v>21380.410489999998</v>
      </c>
      <c r="J117">
        <v>0.20499999999999999</v>
      </c>
      <c r="K117">
        <v>0</v>
      </c>
      <c r="L117" s="2" t="str">
        <f t="shared" si="1"/>
        <v>COKING_COALER2025</v>
      </c>
    </row>
    <row r="118" spans="1:12" x14ac:dyDescent="0.25">
      <c r="A118" t="s">
        <v>54</v>
      </c>
      <c r="B118" t="s">
        <v>6</v>
      </c>
      <c r="C118" t="s">
        <v>11</v>
      </c>
      <c r="D118">
        <v>2025</v>
      </c>
      <c r="E118">
        <v>0</v>
      </c>
      <c r="F118">
        <v>2789.0368520000002</v>
      </c>
      <c r="G118">
        <v>0.3508</v>
      </c>
      <c r="H118">
        <v>0</v>
      </c>
      <c r="I118">
        <v>21380.410489999998</v>
      </c>
      <c r="J118">
        <v>0.20499999999999999</v>
      </c>
      <c r="K118">
        <v>0</v>
      </c>
      <c r="L118" s="2" t="str">
        <f t="shared" si="1"/>
        <v>COKING_COALWR2025</v>
      </c>
    </row>
    <row r="119" spans="1:12" x14ac:dyDescent="0.25">
      <c r="A119" t="s">
        <v>54</v>
      </c>
      <c r="B119" t="s">
        <v>6</v>
      </c>
      <c r="C119" t="s">
        <v>12</v>
      </c>
      <c r="D119">
        <v>2025</v>
      </c>
      <c r="E119">
        <v>0</v>
      </c>
      <c r="F119">
        <v>2789.0368520000002</v>
      </c>
      <c r="G119">
        <v>0.3508</v>
      </c>
      <c r="H119">
        <v>0</v>
      </c>
      <c r="I119">
        <v>21380.410489999998</v>
      </c>
      <c r="J119">
        <v>0.20499999999999999</v>
      </c>
      <c r="K119">
        <v>0</v>
      </c>
      <c r="L119" s="2" t="str">
        <f t="shared" si="1"/>
        <v>COKING_COALNR2025</v>
      </c>
    </row>
    <row r="120" spans="1:12" x14ac:dyDescent="0.25">
      <c r="A120" t="s">
        <v>54</v>
      </c>
      <c r="B120" t="s">
        <v>6</v>
      </c>
      <c r="C120" t="s">
        <v>8</v>
      </c>
      <c r="D120">
        <v>2025</v>
      </c>
      <c r="E120">
        <v>0</v>
      </c>
      <c r="F120">
        <v>2789.0368520000002</v>
      </c>
      <c r="G120">
        <v>0.3508</v>
      </c>
      <c r="H120">
        <v>0</v>
      </c>
      <c r="I120">
        <v>21380.410489999998</v>
      </c>
      <c r="J120">
        <v>0.20499999999999999</v>
      </c>
      <c r="K120">
        <v>0</v>
      </c>
      <c r="L120" s="2" t="str">
        <f t="shared" si="1"/>
        <v>COKING_COALSR2025</v>
      </c>
    </row>
    <row r="121" spans="1:12" x14ac:dyDescent="0.25">
      <c r="A121" t="s">
        <v>54</v>
      </c>
      <c r="B121" t="s">
        <v>6</v>
      </c>
      <c r="C121" t="s">
        <v>9</v>
      </c>
      <c r="D121">
        <v>2025</v>
      </c>
      <c r="E121">
        <v>0</v>
      </c>
      <c r="F121">
        <v>2789.0368520000002</v>
      </c>
      <c r="G121">
        <v>0.3508</v>
      </c>
      <c r="H121">
        <v>0</v>
      </c>
      <c r="I121">
        <v>21380.410489999998</v>
      </c>
      <c r="J121">
        <v>0.20499999999999999</v>
      </c>
      <c r="K121">
        <v>0</v>
      </c>
      <c r="L121" s="2" t="str">
        <f t="shared" si="1"/>
        <v>COKING_COALNER2025</v>
      </c>
    </row>
    <row r="122" spans="1:12" x14ac:dyDescent="0.25">
      <c r="A122" t="s">
        <v>33</v>
      </c>
      <c r="B122" t="s">
        <v>6</v>
      </c>
      <c r="C122" t="s">
        <v>10</v>
      </c>
      <c r="D122">
        <v>2026</v>
      </c>
      <c r="E122">
        <v>0</v>
      </c>
      <c r="F122">
        <v>1156.3734260000001</v>
      </c>
      <c r="G122">
        <v>0.3508</v>
      </c>
      <c r="H122">
        <v>0</v>
      </c>
      <c r="I122">
        <v>9571.8551939999998</v>
      </c>
      <c r="J122">
        <v>0.20499999999999999</v>
      </c>
      <c r="K122">
        <v>0</v>
      </c>
      <c r="L122" s="2" t="str">
        <f t="shared" si="1"/>
        <v>THERMAL_COALER2026</v>
      </c>
    </row>
    <row r="123" spans="1:12" x14ac:dyDescent="0.25">
      <c r="A123" t="s">
        <v>33</v>
      </c>
      <c r="B123" t="s">
        <v>6</v>
      </c>
      <c r="C123" t="s">
        <v>11</v>
      </c>
      <c r="D123">
        <v>2026</v>
      </c>
      <c r="E123">
        <v>0</v>
      </c>
      <c r="F123">
        <v>1156.3734260000001</v>
      </c>
      <c r="G123">
        <v>0.3508</v>
      </c>
      <c r="H123">
        <v>0</v>
      </c>
      <c r="I123">
        <v>9571.8551939999998</v>
      </c>
      <c r="J123">
        <v>0.20499999999999999</v>
      </c>
      <c r="K123">
        <v>0</v>
      </c>
      <c r="L123" s="2" t="str">
        <f t="shared" si="1"/>
        <v>THERMAL_COALWR2026</v>
      </c>
    </row>
    <row r="124" spans="1:12" x14ac:dyDescent="0.25">
      <c r="A124" t="s">
        <v>33</v>
      </c>
      <c r="B124" t="s">
        <v>6</v>
      </c>
      <c r="C124" t="s">
        <v>12</v>
      </c>
      <c r="D124">
        <v>2026</v>
      </c>
      <c r="E124">
        <v>0</v>
      </c>
      <c r="F124">
        <v>1156.3734260000001</v>
      </c>
      <c r="G124">
        <v>0.3508</v>
      </c>
      <c r="H124">
        <v>0</v>
      </c>
      <c r="I124">
        <v>9571.8551939999998</v>
      </c>
      <c r="J124">
        <v>0.20499999999999999</v>
      </c>
      <c r="K124">
        <v>0</v>
      </c>
      <c r="L124" s="2" t="str">
        <f t="shared" si="1"/>
        <v>THERMAL_COALNR2026</v>
      </c>
    </row>
    <row r="125" spans="1:12" x14ac:dyDescent="0.25">
      <c r="A125" t="s">
        <v>33</v>
      </c>
      <c r="B125" t="s">
        <v>6</v>
      </c>
      <c r="C125" t="s">
        <v>8</v>
      </c>
      <c r="D125">
        <v>2026</v>
      </c>
      <c r="E125">
        <v>0</v>
      </c>
      <c r="F125">
        <v>1156.3734260000001</v>
      </c>
      <c r="G125">
        <v>0.3508</v>
      </c>
      <c r="H125">
        <v>0</v>
      </c>
      <c r="I125">
        <v>9571.8551939999998</v>
      </c>
      <c r="J125">
        <v>0.20499999999999999</v>
      </c>
      <c r="K125">
        <v>0</v>
      </c>
      <c r="L125" s="2" t="str">
        <f t="shared" si="1"/>
        <v>THERMAL_COALSR2026</v>
      </c>
    </row>
    <row r="126" spans="1:12" x14ac:dyDescent="0.25">
      <c r="A126" t="s">
        <v>33</v>
      </c>
      <c r="B126" t="s">
        <v>6</v>
      </c>
      <c r="C126" t="s">
        <v>9</v>
      </c>
      <c r="D126">
        <v>2026</v>
      </c>
      <c r="E126">
        <v>0</v>
      </c>
      <c r="F126">
        <v>1156.3734260000001</v>
      </c>
      <c r="G126">
        <v>0.3508</v>
      </c>
      <c r="H126">
        <v>0</v>
      </c>
      <c r="I126">
        <v>9571.8551939999998</v>
      </c>
      <c r="J126">
        <v>0.20499999999999999</v>
      </c>
      <c r="K126">
        <v>0</v>
      </c>
      <c r="L126" s="2" t="str">
        <f t="shared" si="1"/>
        <v>THERMAL_COALNER2026</v>
      </c>
    </row>
    <row r="127" spans="1:12" x14ac:dyDescent="0.25">
      <c r="A127" t="s">
        <v>33</v>
      </c>
      <c r="B127" t="s">
        <v>6</v>
      </c>
      <c r="C127" t="s">
        <v>10</v>
      </c>
      <c r="D127">
        <v>2027</v>
      </c>
      <c r="E127">
        <v>0</v>
      </c>
      <c r="F127">
        <v>1156.3734260000001</v>
      </c>
      <c r="G127">
        <v>0.3508</v>
      </c>
      <c r="H127">
        <v>0</v>
      </c>
      <c r="I127">
        <v>9333.9723369999992</v>
      </c>
      <c r="J127">
        <v>0.20499999999999999</v>
      </c>
      <c r="K127">
        <v>0</v>
      </c>
      <c r="L127" s="2" t="str">
        <f t="shared" si="1"/>
        <v>THERMAL_COALER2027</v>
      </c>
    </row>
    <row r="128" spans="1:12" x14ac:dyDescent="0.25">
      <c r="A128" t="s">
        <v>33</v>
      </c>
      <c r="B128" t="s">
        <v>6</v>
      </c>
      <c r="C128" t="s">
        <v>11</v>
      </c>
      <c r="D128">
        <v>2027</v>
      </c>
      <c r="E128">
        <v>0</v>
      </c>
      <c r="F128">
        <v>1156.3734260000001</v>
      </c>
      <c r="G128">
        <v>0.3508</v>
      </c>
      <c r="H128">
        <v>0</v>
      </c>
      <c r="I128">
        <v>9333.9723369999992</v>
      </c>
      <c r="J128">
        <v>0.20499999999999999</v>
      </c>
      <c r="K128">
        <v>0</v>
      </c>
      <c r="L128" s="2" t="str">
        <f t="shared" si="1"/>
        <v>THERMAL_COALWR2027</v>
      </c>
    </row>
    <row r="129" spans="1:12" x14ac:dyDescent="0.25">
      <c r="A129" t="s">
        <v>33</v>
      </c>
      <c r="B129" t="s">
        <v>6</v>
      </c>
      <c r="C129" t="s">
        <v>12</v>
      </c>
      <c r="D129">
        <v>2027</v>
      </c>
      <c r="E129">
        <v>0</v>
      </c>
      <c r="F129">
        <v>1156.3734260000001</v>
      </c>
      <c r="G129">
        <v>0.3508</v>
      </c>
      <c r="H129">
        <v>0</v>
      </c>
      <c r="I129">
        <v>9333.9723369999992</v>
      </c>
      <c r="J129">
        <v>0.20499999999999999</v>
      </c>
      <c r="K129">
        <v>0</v>
      </c>
      <c r="L129" s="2" t="str">
        <f t="shared" si="1"/>
        <v>THERMAL_COALNR2027</v>
      </c>
    </row>
    <row r="130" spans="1:12" x14ac:dyDescent="0.25">
      <c r="A130" t="s">
        <v>33</v>
      </c>
      <c r="B130" t="s">
        <v>6</v>
      </c>
      <c r="C130" t="s">
        <v>8</v>
      </c>
      <c r="D130">
        <v>2027</v>
      </c>
      <c r="E130">
        <v>0</v>
      </c>
      <c r="F130">
        <v>1156.3734260000001</v>
      </c>
      <c r="G130">
        <v>0.3508</v>
      </c>
      <c r="H130">
        <v>0</v>
      </c>
      <c r="I130">
        <v>9333.9723369999992</v>
      </c>
      <c r="J130">
        <v>0.20499999999999999</v>
      </c>
      <c r="K130">
        <v>0</v>
      </c>
      <c r="L130" s="2" t="str">
        <f t="shared" si="1"/>
        <v>THERMAL_COALSR2027</v>
      </c>
    </row>
    <row r="131" spans="1:12" x14ac:dyDescent="0.25">
      <c r="A131" t="s">
        <v>33</v>
      </c>
      <c r="B131" t="s">
        <v>6</v>
      </c>
      <c r="C131" t="s">
        <v>9</v>
      </c>
      <c r="D131">
        <v>2027</v>
      </c>
      <c r="E131">
        <v>0</v>
      </c>
      <c r="F131">
        <v>1156.3734260000001</v>
      </c>
      <c r="G131">
        <v>0.3508</v>
      </c>
      <c r="H131">
        <v>0</v>
      </c>
      <c r="I131">
        <v>9333.9723369999992</v>
      </c>
      <c r="J131">
        <v>0.20499999999999999</v>
      </c>
      <c r="K131">
        <v>0</v>
      </c>
      <c r="L131" s="2" t="str">
        <f t="shared" ref="L131:L194" si="2">_xlfn.CONCAT(A131,C131,D131)</f>
        <v>THERMAL_COALNER2027</v>
      </c>
    </row>
    <row r="132" spans="1:12" x14ac:dyDescent="0.25">
      <c r="A132" t="s">
        <v>33</v>
      </c>
      <c r="B132" t="s">
        <v>6</v>
      </c>
      <c r="C132" t="s">
        <v>10</v>
      </c>
      <c r="D132">
        <v>2028</v>
      </c>
      <c r="E132">
        <v>0</v>
      </c>
      <c r="F132">
        <v>1156.3734260000001</v>
      </c>
      <c r="G132">
        <v>0.3508</v>
      </c>
      <c r="H132">
        <v>0</v>
      </c>
      <c r="I132">
        <v>9128.8774109999995</v>
      </c>
      <c r="J132">
        <v>0.20499999999999999</v>
      </c>
      <c r="K132">
        <v>0</v>
      </c>
      <c r="L132" s="2" t="str">
        <f t="shared" si="2"/>
        <v>THERMAL_COALER2028</v>
      </c>
    </row>
    <row r="133" spans="1:12" x14ac:dyDescent="0.25">
      <c r="A133" t="s">
        <v>33</v>
      </c>
      <c r="B133" t="s">
        <v>6</v>
      </c>
      <c r="C133" t="s">
        <v>11</v>
      </c>
      <c r="D133">
        <v>2028</v>
      </c>
      <c r="E133">
        <v>0</v>
      </c>
      <c r="F133">
        <v>1156.3734260000001</v>
      </c>
      <c r="G133">
        <v>0.3508</v>
      </c>
      <c r="H133">
        <v>0</v>
      </c>
      <c r="I133">
        <v>9128.8774109999995</v>
      </c>
      <c r="J133">
        <v>0.20499999999999999</v>
      </c>
      <c r="K133">
        <v>0</v>
      </c>
      <c r="L133" s="2" t="str">
        <f t="shared" si="2"/>
        <v>THERMAL_COALWR2028</v>
      </c>
    </row>
    <row r="134" spans="1:12" x14ac:dyDescent="0.25">
      <c r="A134" t="s">
        <v>33</v>
      </c>
      <c r="B134" t="s">
        <v>6</v>
      </c>
      <c r="C134" t="s">
        <v>12</v>
      </c>
      <c r="D134">
        <v>2028</v>
      </c>
      <c r="E134">
        <v>0</v>
      </c>
      <c r="F134">
        <v>1156.3734260000001</v>
      </c>
      <c r="G134">
        <v>0.3508</v>
      </c>
      <c r="H134">
        <v>0</v>
      </c>
      <c r="I134">
        <v>9128.8774109999995</v>
      </c>
      <c r="J134">
        <v>0.20499999999999999</v>
      </c>
      <c r="K134">
        <v>0</v>
      </c>
      <c r="L134" s="2" t="str">
        <f t="shared" si="2"/>
        <v>THERMAL_COALNR2028</v>
      </c>
    </row>
    <row r="135" spans="1:12" x14ac:dyDescent="0.25">
      <c r="A135" t="s">
        <v>33</v>
      </c>
      <c r="B135" t="s">
        <v>6</v>
      </c>
      <c r="C135" t="s">
        <v>8</v>
      </c>
      <c r="D135">
        <v>2028</v>
      </c>
      <c r="E135">
        <v>0</v>
      </c>
      <c r="F135">
        <v>1156.3734260000001</v>
      </c>
      <c r="G135">
        <v>0.3508</v>
      </c>
      <c r="H135">
        <v>0</v>
      </c>
      <c r="I135">
        <v>9128.8774109999995</v>
      </c>
      <c r="J135">
        <v>0.20499999999999999</v>
      </c>
      <c r="K135">
        <v>0</v>
      </c>
      <c r="L135" s="2" t="str">
        <f t="shared" si="2"/>
        <v>THERMAL_COALSR2028</v>
      </c>
    </row>
    <row r="136" spans="1:12" x14ac:dyDescent="0.25">
      <c r="A136" t="s">
        <v>33</v>
      </c>
      <c r="B136" t="s">
        <v>6</v>
      </c>
      <c r="C136" t="s">
        <v>9</v>
      </c>
      <c r="D136">
        <v>2028</v>
      </c>
      <c r="E136">
        <v>0</v>
      </c>
      <c r="F136">
        <v>1156.3734260000001</v>
      </c>
      <c r="G136">
        <v>0.3508</v>
      </c>
      <c r="H136">
        <v>0</v>
      </c>
      <c r="I136">
        <v>9128.8774109999995</v>
      </c>
      <c r="J136">
        <v>0.20499999999999999</v>
      </c>
      <c r="K136">
        <v>0</v>
      </c>
      <c r="L136" s="2" t="str">
        <f t="shared" si="2"/>
        <v>THERMAL_COALNER2028</v>
      </c>
    </row>
    <row r="137" spans="1:12" x14ac:dyDescent="0.25">
      <c r="A137" t="s">
        <v>41</v>
      </c>
      <c r="B137" t="s">
        <v>6</v>
      </c>
      <c r="D137">
        <v>2029</v>
      </c>
      <c r="E137">
        <v>0</v>
      </c>
      <c r="F137">
        <v>52778.947619999999</v>
      </c>
      <c r="G137">
        <v>0</v>
      </c>
      <c r="H137">
        <v>51.2</v>
      </c>
      <c r="I137">
        <v>52778.947619999999</v>
      </c>
      <c r="J137">
        <v>0</v>
      </c>
      <c r="K137">
        <v>57.2</v>
      </c>
      <c r="L137" s="2" t="str">
        <f t="shared" si="2"/>
        <v>CRUDE2029</v>
      </c>
    </row>
    <row r="138" spans="1:12" x14ac:dyDescent="0.25">
      <c r="A138" t="s">
        <v>59</v>
      </c>
      <c r="B138" t="s">
        <v>6</v>
      </c>
      <c r="D138">
        <v>2029</v>
      </c>
      <c r="E138">
        <v>0</v>
      </c>
      <c r="F138">
        <v>5683.2535889999999</v>
      </c>
      <c r="G138">
        <v>0</v>
      </c>
      <c r="H138">
        <v>0</v>
      </c>
      <c r="I138">
        <v>5683.2535889999999</v>
      </c>
      <c r="J138">
        <v>0</v>
      </c>
      <c r="K138">
        <v>0</v>
      </c>
      <c r="L138" s="2" t="str">
        <f t="shared" si="2"/>
        <v>BIOMASS2029</v>
      </c>
    </row>
    <row r="139" spans="1:12" x14ac:dyDescent="0.25">
      <c r="A139" t="s">
        <v>57</v>
      </c>
      <c r="B139" t="s">
        <v>6</v>
      </c>
      <c r="D139">
        <v>2029</v>
      </c>
      <c r="E139">
        <v>0</v>
      </c>
      <c r="F139">
        <v>55747.637029999998</v>
      </c>
      <c r="G139">
        <v>0.05</v>
      </c>
      <c r="H139">
        <v>0</v>
      </c>
      <c r="I139">
        <v>55747.637029999998</v>
      </c>
      <c r="J139">
        <v>0.05</v>
      </c>
      <c r="K139">
        <v>0</v>
      </c>
      <c r="L139" s="2" t="str">
        <f t="shared" si="2"/>
        <v>BIOGAS2029</v>
      </c>
    </row>
    <row r="140" spans="1:12" x14ac:dyDescent="0.25">
      <c r="A140" t="s">
        <v>38</v>
      </c>
      <c r="B140" t="s">
        <v>6</v>
      </c>
      <c r="D140">
        <v>2029</v>
      </c>
      <c r="E140">
        <v>0</v>
      </c>
      <c r="F140">
        <v>9000</v>
      </c>
      <c r="G140">
        <v>0.05</v>
      </c>
      <c r="H140">
        <v>0</v>
      </c>
      <c r="I140">
        <v>9000</v>
      </c>
      <c r="J140">
        <v>0.05</v>
      </c>
      <c r="K140">
        <v>0</v>
      </c>
      <c r="L140" s="2" t="str">
        <f t="shared" si="2"/>
        <v>BIOMASS_WASTE2029</v>
      </c>
    </row>
    <row r="141" spans="1:12" x14ac:dyDescent="0.25">
      <c r="A141" t="s">
        <v>35</v>
      </c>
      <c r="B141" t="s">
        <v>6</v>
      </c>
      <c r="D141">
        <v>2029</v>
      </c>
      <c r="E141">
        <v>0.36749121400000001</v>
      </c>
      <c r="F141">
        <v>23163.610850000001</v>
      </c>
      <c r="G141">
        <v>0.24</v>
      </c>
      <c r="H141">
        <v>0</v>
      </c>
      <c r="I141">
        <v>29177.619600000002</v>
      </c>
      <c r="J141">
        <v>0.34899999999999998</v>
      </c>
      <c r="K141">
        <v>0</v>
      </c>
      <c r="L141" s="2" t="str">
        <f t="shared" si="2"/>
        <v>NATGAS2029</v>
      </c>
    </row>
    <row r="142" spans="1:12" x14ac:dyDescent="0.25">
      <c r="A142" t="s">
        <v>33</v>
      </c>
      <c r="B142" t="s">
        <v>6</v>
      </c>
      <c r="C142" t="s">
        <v>10</v>
      </c>
      <c r="D142">
        <v>2030</v>
      </c>
      <c r="E142">
        <v>0</v>
      </c>
      <c r="F142">
        <v>1156.3734260000001</v>
      </c>
      <c r="G142">
        <v>0.3508</v>
      </c>
      <c r="H142">
        <v>0</v>
      </c>
      <c r="I142">
        <v>8714.9779870000002</v>
      </c>
      <c r="J142">
        <v>0.20499999999999999</v>
      </c>
      <c r="K142">
        <v>0</v>
      </c>
      <c r="L142" s="2" t="str">
        <f t="shared" si="2"/>
        <v>THERMAL_COALER2030</v>
      </c>
    </row>
    <row r="143" spans="1:12" x14ac:dyDescent="0.25">
      <c r="A143" t="s">
        <v>33</v>
      </c>
      <c r="B143" t="s">
        <v>6</v>
      </c>
      <c r="C143" t="s">
        <v>11</v>
      </c>
      <c r="D143">
        <v>2030</v>
      </c>
      <c r="E143">
        <v>0</v>
      </c>
      <c r="F143">
        <v>1156.3734260000001</v>
      </c>
      <c r="G143">
        <v>0.3508</v>
      </c>
      <c r="H143">
        <v>0</v>
      </c>
      <c r="I143">
        <v>8714.9779870000002</v>
      </c>
      <c r="J143">
        <v>0.20499999999999999</v>
      </c>
      <c r="K143">
        <v>0</v>
      </c>
      <c r="L143" s="2" t="str">
        <f t="shared" si="2"/>
        <v>THERMAL_COALWR2030</v>
      </c>
    </row>
    <row r="144" spans="1:12" x14ac:dyDescent="0.25">
      <c r="A144" t="s">
        <v>33</v>
      </c>
      <c r="B144" t="s">
        <v>6</v>
      </c>
      <c r="C144" t="s">
        <v>12</v>
      </c>
      <c r="D144">
        <v>2030</v>
      </c>
      <c r="E144">
        <v>0</v>
      </c>
      <c r="F144">
        <v>1156.3734260000001</v>
      </c>
      <c r="G144">
        <v>0.3508</v>
      </c>
      <c r="H144">
        <v>0</v>
      </c>
      <c r="I144">
        <v>8714.9779870000002</v>
      </c>
      <c r="J144">
        <v>0.20499999999999999</v>
      </c>
      <c r="K144">
        <v>0</v>
      </c>
      <c r="L144" s="2" t="str">
        <f t="shared" si="2"/>
        <v>THERMAL_COALNR2030</v>
      </c>
    </row>
    <row r="145" spans="1:12" x14ac:dyDescent="0.25">
      <c r="A145" t="s">
        <v>33</v>
      </c>
      <c r="B145" t="s">
        <v>6</v>
      </c>
      <c r="C145" t="s">
        <v>8</v>
      </c>
      <c r="D145">
        <v>2030</v>
      </c>
      <c r="E145">
        <v>0</v>
      </c>
      <c r="F145">
        <v>1156.3734260000001</v>
      </c>
      <c r="G145">
        <v>0.3508</v>
      </c>
      <c r="H145">
        <v>0</v>
      </c>
      <c r="I145">
        <v>8714.9779870000002</v>
      </c>
      <c r="J145">
        <v>0.20499999999999999</v>
      </c>
      <c r="K145">
        <v>0</v>
      </c>
      <c r="L145" s="2" t="str">
        <f t="shared" si="2"/>
        <v>THERMAL_COALSR2030</v>
      </c>
    </row>
    <row r="146" spans="1:12" x14ac:dyDescent="0.25">
      <c r="A146" t="s">
        <v>33</v>
      </c>
      <c r="B146" t="s">
        <v>6</v>
      </c>
      <c r="C146" t="s">
        <v>9</v>
      </c>
      <c r="D146">
        <v>2030</v>
      </c>
      <c r="E146">
        <v>0</v>
      </c>
      <c r="F146">
        <v>1156.3734260000001</v>
      </c>
      <c r="G146">
        <v>0.3508</v>
      </c>
      <c r="H146">
        <v>0</v>
      </c>
      <c r="I146">
        <v>8714.9779870000002</v>
      </c>
      <c r="J146">
        <v>0.20499999999999999</v>
      </c>
      <c r="K146">
        <v>0</v>
      </c>
      <c r="L146" s="2" t="str">
        <f t="shared" si="2"/>
        <v>THERMAL_COALNER2030</v>
      </c>
    </row>
    <row r="147" spans="1:12" x14ac:dyDescent="0.25">
      <c r="A147" t="s">
        <v>33</v>
      </c>
      <c r="B147" t="s">
        <v>6</v>
      </c>
      <c r="C147" t="s">
        <v>10</v>
      </c>
      <c r="D147">
        <v>2031</v>
      </c>
      <c r="E147">
        <v>0</v>
      </c>
      <c r="F147">
        <v>1156.3734260000001</v>
      </c>
      <c r="G147">
        <v>0.3508</v>
      </c>
      <c r="H147">
        <v>0</v>
      </c>
      <c r="I147">
        <v>8515.1196369999998</v>
      </c>
      <c r="J147">
        <v>0.20499999999999999</v>
      </c>
      <c r="K147">
        <v>0</v>
      </c>
      <c r="L147" s="2" t="str">
        <f t="shared" si="2"/>
        <v>THERMAL_COALER2031</v>
      </c>
    </row>
    <row r="148" spans="1:12" x14ac:dyDescent="0.25">
      <c r="A148" t="s">
        <v>33</v>
      </c>
      <c r="B148" t="s">
        <v>6</v>
      </c>
      <c r="C148" t="s">
        <v>11</v>
      </c>
      <c r="D148">
        <v>2031</v>
      </c>
      <c r="E148">
        <v>0</v>
      </c>
      <c r="F148">
        <v>1156.3734260000001</v>
      </c>
      <c r="G148">
        <v>0.3508</v>
      </c>
      <c r="H148">
        <v>0</v>
      </c>
      <c r="I148">
        <v>8515.1196369999998</v>
      </c>
      <c r="J148">
        <v>0.20499999999999999</v>
      </c>
      <c r="K148">
        <v>0</v>
      </c>
      <c r="L148" s="2" t="str">
        <f t="shared" si="2"/>
        <v>THERMAL_COALWR2031</v>
      </c>
    </row>
    <row r="149" spans="1:12" x14ac:dyDescent="0.25">
      <c r="A149" t="s">
        <v>33</v>
      </c>
      <c r="B149" t="s">
        <v>6</v>
      </c>
      <c r="C149" t="s">
        <v>12</v>
      </c>
      <c r="D149">
        <v>2031</v>
      </c>
      <c r="E149">
        <v>0</v>
      </c>
      <c r="F149">
        <v>1156.3734260000001</v>
      </c>
      <c r="G149">
        <v>0.3508</v>
      </c>
      <c r="H149">
        <v>0</v>
      </c>
      <c r="I149">
        <v>8515.1196369999998</v>
      </c>
      <c r="J149">
        <v>0.20499999999999999</v>
      </c>
      <c r="K149">
        <v>0</v>
      </c>
      <c r="L149" s="2" t="str">
        <f t="shared" si="2"/>
        <v>THERMAL_COALNR2031</v>
      </c>
    </row>
    <row r="150" spans="1:12" x14ac:dyDescent="0.25">
      <c r="A150" t="s">
        <v>33</v>
      </c>
      <c r="B150" t="s">
        <v>6</v>
      </c>
      <c r="C150" t="s">
        <v>8</v>
      </c>
      <c r="D150">
        <v>2031</v>
      </c>
      <c r="E150">
        <v>0</v>
      </c>
      <c r="F150">
        <v>1156.3734260000001</v>
      </c>
      <c r="G150">
        <v>0.3508</v>
      </c>
      <c r="H150">
        <v>0</v>
      </c>
      <c r="I150">
        <v>8515.1196369999998</v>
      </c>
      <c r="J150">
        <v>0.20499999999999999</v>
      </c>
      <c r="K150">
        <v>0</v>
      </c>
      <c r="L150" s="2" t="str">
        <f t="shared" si="2"/>
        <v>THERMAL_COALSR2031</v>
      </c>
    </row>
    <row r="151" spans="1:12" x14ac:dyDescent="0.25">
      <c r="A151" t="s">
        <v>33</v>
      </c>
      <c r="B151" t="s">
        <v>6</v>
      </c>
      <c r="C151" t="s">
        <v>9</v>
      </c>
      <c r="D151">
        <v>2031</v>
      </c>
      <c r="E151">
        <v>0</v>
      </c>
      <c r="F151">
        <v>1156.3734260000001</v>
      </c>
      <c r="G151">
        <v>0.3508</v>
      </c>
      <c r="H151">
        <v>0</v>
      </c>
      <c r="I151">
        <v>8515.1196369999998</v>
      </c>
      <c r="J151">
        <v>0.20499999999999999</v>
      </c>
      <c r="K151">
        <v>0</v>
      </c>
      <c r="L151" s="2" t="str">
        <f t="shared" si="2"/>
        <v>THERMAL_COALNER2031</v>
      </c>
    </row>
    <row r="152" spans="1:12" x14ac:dyDescent="0.25">
      <c r="A152" t="s">
        <v>33</v>
      </c>
      <c r="B152" t="s">
        <v>6</v>
      </c>
      <c r="C152" t="s">
        <v>10</v>
      </c>
      <c r="D152">
        <v>2032</v>
      </c>
      <c r="E152">
        <v>0</v>
      </c>
      <c r="F152">
        <v>1156.3734260000001</v>
      </c>
      <c r="G152">
        <v>0.3508</v>
      </c>
      <c r="H152">
        <v>0</v>
      </c>
      <c r="I152">
        <v>8319.8445869999996</v>
      </c>
      <c r="J152">
        <v>0.20499999999999999</v>
      </c>
      <c r="K152">
        <v>0</v>
      </c>
      <c r="L152" s="2" t="str">
        <f t="shared" si="2"/>
        <v>THERMAL_COALER2032</v>
      </c>
    </row>
    <row r="153" spans="1:12" x14ac:dyDescent="0.25">
      <c r="A153" t="s">
        <v>33</v>
      </c>
      <c r="B153" t="s">
        <v>6</v>
      </c>
      <c r="C153" t="s">
        <v>11</v>
      </c>
      <c r="D153">
        <v>2032</v>
      </c>
      <c r="E153">
        <v>0</v>
      </c>
      <c r="F153">
        <v>1156.3734260000001</v>
      </c>
      <c r="G153">
        <v>0.3508</v>
      </c>
      <c r="H153">
        <v>0</v>
      </c>
      <c r="I153">
        <v>8319.8445869999996</v>
      </c>
      <c r="J153">
        <v>0.20499999999999999</v>
      </c>
      <c r="K153">
        <v>0</v>
      </c>
      <c r="L153" s="2" t="str">
        <f t="shared" si="2"/>
        <v>THERMAL_COALWR2032</v>
      </c>
    </row>
    <row r="154" spans="1:12" x14ac:dyDescent="0.25">
      <c r="A154" t="s">
        <v>33</v>
      </c>
      <c r="B154" t="s">
        <v>6</v>
      </c>
      <c r="C154" t="s">
        <v>12</v>
      </c>
      <c r="D154">
        <v>2032</v>
      </c>
      <c r="E154">
        <v>0</v>
      </c>
      <c r="F154">
        <v>1156.3734260000001</v>
      </c>
      <c r="G154">
        <v>0.3508</v>
      </c>
      <c r="H154">
        <v>0</v>
      </c>
      <c r="I154">
        <v>8319.8445869999996</v>
      </c>
      <c r="J154">
        <v>0.20499999999999999</v>
      </c>
      <c r="K154">
        <v>0</v>
      </c>
      <c r="L154" s="2" t="str">
        <f t="shared" si="2"/>
        <v>THERMAL_COALNR2032</v>
      </c>
    </row>
    <row r="155" spans="1:12" x14ac:dyDescent="0.25">
      <c r="A155" t="s">
        <v>33</v>
      </c>
      <c r="B155" t="s">
        <v>6</v>
      </c>
      <c r="C155" t="s">
        <v>8</v>
      </c>
      <c r="D155">
        <v>2032</v>
      </c>
      <c r="E155">
        <v>0</v>
      </c>
      <c r="F155">
        <v>1156.3734260000001</v>
      </c>
      <c r="G155">
        <v>0.3508</v>
      </c>
      <c r="H155">
        <v>0</v>
      </c>
      <c r="I155">
        <v>8319.8445869999996</v>
      </c>
      <c r="J155">
        <v>0.20499999999999999</v>
      </c>
      <c r="K155">
        <v>0</v>
      </c>
      <c r="L155" s="2" t="str">
        <f t="shared" si="2"/>
        <v>THERMAL_COALSR2032</v>
      </c>
    </row>
    <row r="156" spans="1:12" x14ac:dyDescent="0.25">
      <c r="A156" t="s">
        <v>33</v>
      </c>
      <c r="B156" t="s">
        <v>6</v>
      </c>
      <c r="C156" t="s">
        <v>9</v>
      </c>
      <c r="D156">
        <v>2032</v>
      </c>
      <c r="E156">
        <v>0</v>
      </c>
      <c r="F156">
        <v>1156.3734260000001</v>
      </c>
      <c r="G156">
        <v>0.3508</v>
      </c>
      <c r="H156">
        <v>0</v>
      </c>
      <c r="I156">
        <v>8319.8445869999996</v>
      </c>
      <c r="J156">
        <v>0.20499999999999999</v>
      </c>
      <c r="K156">
        <v>0</v>
      </c>
      <c r="L156" s="2" t="str">
        <f t="shared" si="2"/>
        <v>THERMAL_COALNER2032</v>
      </c>
    </row>
    <row r="157" spans="1:12" x14ac:dyDescent="0.25">
      <c r="A157" t="s">
        <v>33</v>
      </c>
      <c r="B157" t="s">
        <v>6</v>
      </c>
      <c r="C157" t="s">
        <v>10</v>
      </c>
      <c r="D157">
        <v>2033</v>
      </c>
      <c r="E157">
        <v>0</v>
      </c>
      <c r="F157">
        <v>1156.3734260000001</v>
      </c>
      <c r="G157">
        <v>0.3508</v>
      </c>
      <c r="H157">
        <v>0</v>
      </c>
      <c r="I157">
        <v>8129.0477289999999</v>
      </c>
      <c r="J157">
        <v>0.20499999999999999</v>
      </c>
      <c r="K157">
        <v>0</v>
      </c>
      <c r="L157" s="2" t="str">
        <f t="shared" si="2"/>
        <v>THERMAL_COALER2033</v>
      </c>
    </row>
    <row r="158" spans="1:12" x14ac:dyDescent="0.25">
      <c r="A158" t="s">
        <v>33</v>
      </c>
      <c r="B158" t="s">
        <v>6</v>
      </c>
      <c r="C158" t="s">
        <v>11</v>
      </c>
      <c r="D158">
        <v>2033</v>
      </c>
      <c r="E158">
        <v>0</v>
      </c>
      <c r="F158">
        <v>1156.3734260000001</v>
      </c>
      <c r="G158">
        <v>0.3508</v>
      </c>
      <c r="H158">
        <v>0</v>
      </c>
      <c r="I158">
        <v>8129.0477289999999</v>
      </c>
      <c r="J158">
        <v>0.20499999999999999</v>
      </c>
      <c r="K158">
        <v>0</v>
      </c>
      <c r="L158" s="2" t="str">
        <f t="shared" si="2"/>
        <v>THERMAL_COALWR2033</v>
      </c>
    </row>
    <row r="159" spans="1:12" x14ac:dyDescent="0.25">
      <c r="A159" t="s">
        <v>33</v>
      </c>
      <c r="B159" t="s">
        <v>6</v>
      </c>
      <c r="C159" t="s">
        <v>12</v>
      </c>
      <c r="D159">
        <v>2033</v>
      </c>
      <c r="E159">
        <v>0</v>
      </c>
      <c r="F159">
        <v>1156.3734260000001</v>
      </c>
      <c r="G159">
        <v>0.3508</v>
      </c>
      <c r="H159">
        <v>0</v>
      </c>
      <c r="I159">
        <v>8129.0477289999999</v>
      </c>
      <c r="J159">
        <v>0.20499999999999999</v>
      </c>
      <c r="K159">
        <v>0</v>
      </c>
      <c r="L159" s="2" t="str">
        <f t="shared" si="2"/>
        <v>THERMAL_COALNR2033</v>
      </c>
    </row>
    <row r="160" spans="1:12" x14ac:dyDescent="0.25">
      <c r="A160" t="s">
        <v>33</v>
      </c>
      <c r="B160" t="s">
        <v>6</v>
      </c>
      <c r="C160" t="s">
        <v>8</v>
      </c>
      <c r="D160">
        <v>2033</v>
      </c>
      <c r="E160">
        <v>0</v>
      </c>
      <c r="F160">
        <v>1156.3734260000001</v>
      </c>
      <c r="G160">
        <v>0.3508</v>
      </c>
      <c r="H160">
        <v>0</v>
      </c>
      <c r="I160">
        <v>8129.0477289999999</v>
      </c>
      <c r="J160">
        <v>0.20499999999999999</v>
      </c>
      <c r="K160">
        <v>0</v>
      </c>
      <c r="L160" s="2" t="str">
        <f t="shared" si="2"/>
        <v>THERMAL_COALSR2033</v>
      </c>
    </row>
    <row r="161" spans="1:12" x14ac:dyDescent="0.25">
      <c r="A161" t="s">
        <v>33</v>
      </c>
      <c r="B161" t="s">
        <v>6</v>
      </c>
      <c r="C161" t="s">
        <v>9</v>
      </c>
      <c r="D161">
        <v>2033</v>
      </c>
      <c r="E161">
        <v>0</v>
      </c>
      <c r="F161">
        <v>1156.3734260000001</v>
      </c>
      <c r="G161">
        <v>0.3508</v>
      </c>
      <c r="H161">
        <v>0</v>
      </c>
      <c r="I161">
        <v>8129.0477289999999</v>
      </c>
      <c r="J161">
        <v>0.20499999999999999</v>
      </c>
      <c r="K161">
        <v>0</v>
      </c>
      <c r="L161" s="2" t="str">
        <f t="shared" si="2"/>
        <v>THERMAL_COALNER2033</v>
      </c>
    </row>
    <row r="162" spans="1:12" x14ac:dyDescent="0.25">
      <c r="A162" t="s">
        <v>33</v>
      </c>
      <c r="B162" t="s">
        <v>6</v>
      </c>
      <c r="C162" t="s">
        <v>10</v>
      </c>
      <c r="D162">
        <v>2029</v>
      </c>
      <c r="E162">
        <v>0</v>
      </c>
      <c r="F162">
        <v>1156.3734260000001</v>
      </c>
      <c r="G162">
        <v>0.3508</v>
      </c>
      <c r="H162">
        <v>0</v>
      </c>
      <c r="I162">
        <v>8919.5272120000009</v>
      </c>
      <c r="J162">
        <v>0.20499999999999999</v>
      </c>
      <c r="K162">
        <v>0</v>
      </c>
      <c r="L162" s="2" t="str">
        <f t="shared" si="2"/>
        <v>THERMAL_COALER2029</v>
      </c>
    </row>
    <row r="163" spans="1:12" x14ac:dyDescent="0.25">
      <c r="A163" t="s">
        <v>33</v>
      </c>
      <c r="B163" t="s">
        <v>6</v>
      </c>
      <c r="C163" t="s">
        <v>11</v>
      </c>
      <c r="D163">
        <v>2029</v>
      </c>
      <c r="E163">
        <v>0</v>
      </c>
      <c r="F163">
        <v>1156.3734260000001</v>
      </c>
      <c r="G163">
        <v>0.3508</v>
      </c>
      <c r="H163">
        <v>0</v>
      </c>
      <c r="I163">
        <v>8919.5272120000009</v>
      </c>
      <c r="J163">
        <v>0.20499999999999999</v>
      </c>
      <c r="K163">
        <v>0</v>
      </c>
      <c r="L163" s="2" t="str">
        <f t="shared" si="2"/>
        <v>THERMAL_COALWR2029</v>
      </c>
    </row>
    <row r="164" spans="1:12" x14ac:dyDescent="0.25">
      <c r="A164" t="s">
        <v>33</v>
      </c>
      <c r="B164" t="s">
        <v>6</v>
      </c>
      <c r="C164" t="s">
        <v>12</v>
      </c>
      <c r="D164">
        <v>2029</v>
      </c>
      <c r="E164">
        <v>0</v>
      </c>
      <c r="F164">
        <v>1156.3734260000001</v>
      </c>
      <c r="G164">
        <v>0.3508</v>
      </c>
      <c r="H164">
        <v>0</v>
      </c>
      <c r="I164">
        <v>8919.5272120000009</v>
      </c>
      <c r="J164">
        <v>0.20499999999999999</v>
      </c>
      <c r="K164">
        <v>0</v>
      </c>
      <c r="L164" s="2" t="str">
        <f t="shared" si="2"/>
        <v>THERMAL_COALNR2029</v>
      </c>
    </row>
    <row r="165" spans="1:12" x14ac:dyDescent="0.25">
      <c r="A165" t="s">
        <v>33</v>
      </c>
      <c r="B165" t="s">
        <v>6</v>
      </c>
      <c r="C165" t="s">
        <v>8</v>
      </c>
      <c r="D165">
        <v>2029</v>
      </c>
      <c r="E165">
        <v>0</v>
      </c>
      <c r="F165">
        <v>1156.3734260000001</v>
      </c>
      <c r="G165">
        <v>0.3508</v>
      </c>
      <c r="H165">
        <v>0</v>
      </c>
      <c r="I165">
        <v>8919.5272120000009</v>
      </c>
      <c r="J165">
        <v>0.20499999999999999</v>
      </c>
      <c r="K165">
        <v>0</v>
      </c>
      <c r="L165" s="2" t="str">
        <f t="shared" si="2"/>
        <v>THERMAL_COALSR2029</v>
      </c>
    </row>
    <row r="166" spans="1:12" x14ac:dyDescent="0.25">
      <c r="A166" t="s">
        <v>33</v>
      </c>
      <c r="B166" t="s">
        <v>6</v>
      </c>
      <c r="C166" t="s">
        <v>9</v>
      </c>
      <c r="D166">
        <v>2029</v>
      </c>
      <c r="E166">
        <v>0</v>
      </c>
      <c r="F166">
        <v>1156.3734260000001</v>
      </c>
      <c r="G166">
        <v>0.3508</v>
      </c>
      <c r="H166">
        <v>0</v>
      </c>
      <c r="I166">
        <v>8919.5272120000009</v>
      </c>
      <c r="J166">
        <v>0.20499999999999999</v>
      </c>
      <c r="K166">
        <v>0</v>
      </c>
      <c r="L166" s="2" t="str">
        <f t="shared" si="2"/>
        <v>THERMAL_COALNER2029</v>
      </c>
    </row>
    <row r="167" spans="1:12" x14ac:dyDescent="0.25">
      <c r="A167" t="s">
        <v>33</v>
      </c>
      <c r="B167" t="s">
        <v>6</v>
      </c>
      <c r="C167" t="s">
        <v>10</v>
      </c>
      <c r="D167">
        <v>2035</v>
      </c>
      <c r="E167">
        <v>0</v>
      </c>
      <c r="F167">
        <v>1156.3734260000001</v>
      </c>
      <c r="G167">
        <v>0.3508</v>
      </c>
      <c r="H167">
        <v>0</v>
      </c>
      <c r="I167">
        <v>7760.4801580000003</v>
      </c>
      <c r="J167">
        <v>0.20499999999999999</v>
      </c>
      <c r="K167">
        <v>0</v>
      </c>
      <c r="L167" s="2" t="str">
        <f t="shared" si="2"/>
        <v>THERMAL_COALER2035</v>
      </c>
    </row>
    <row r="168" spans="1:12" x14ac:dyDescent="0.25">
      <c r="A168" t="s">
        <v>33</v>
      </c>
      <c r="B168" t="s">
        <v>6</v>
      </c>
      <c r="C168" t="s">
        <v>11</v>
      </c>
      <c r="D168">
        <v>2035</v>
      </c>
      <c r="E168">
        <v>0</v>
      </c>
      <c r="F168">
        <v>1156.3734260000001</v>
      </c>
      <c r="G168">
        <v>0.3508</v>
      </c>
      <c r="H168">
        <v>0</v>
      </c>
      <c r="I168">
        <v>7760.4801580000003</v>
      </c>
      <c r="J168">
        <v>0.20499999999999999</v>
      </c>
      <c r="K168">
        <v>0</v>
      </c>
      <c r="L168" s="2" t="str">
        <f t="shared" si="2"/>
        <v>THERMAL_COALWR2035</v>
      </c>
    </row>
    <row r="169" spans="1:12" x14ac:dyDescent="0.25">
      <c r="A169" t="s">
        <v>33</v>
      </c>
      <c r="B169" t="s">
        <v>6</v>
      </c>
      <c r="C169" t="s">
        <v>12</v>
      </c>
      <c r="D169">
        <v>2035</v>
      </c>
      <c r="E169">
        <v>0</v>
      </c>
      <c r="F169">
        <v>1156.3734260000001</v>
      </c>
      <c r="G169">
        <v>0.3508</v>
      </c>
      <c r="H169">
        <v>0</v>
      </c>
      <c r="I169">
        <v>7760.4801580000003</v>
      </c>
      <c r="J169">
        <v>0.20499999999999999</v>
      </c>
      <c r="K169">
        <v>0</v>
      </c>
      <c r="L169" s="2" t="str">
        <f t="shared" si="2"/>
        <v>THERMAL_COALNR2035</v>
      </c>
    </row>
    <row r="170" spans="1:12" x14ac:dyDescent="0.25">
      <c r="A170" t="s">
        <v>33</v>
      </c>
      <c r="B170" t="s">
        <v>6</v>
      </c>
      <c r="C170" t="s">
        <v>8</v>
      </c>
      <c r="D170">
        <v>2035</v>
      </c>
      <c r="E170">
        <v>0</v>
      </c>
      <c r="F170">
        <v>1156.3734260000001</v>
      </c>
      <c r="G170">
        <v>0.3508</v>
      </c>
      <c r="H170">
        <v>0</v>
      </c>
      <c r="I170">
        <v>7760.4801580000003</v>
      </c>
      <c r="J170">
        <v>0.20499999999999999</v>
      </c>
      <c r="K170">
        <v>0</v>
      </c>
      <c r="L170" s="2" t="str">
        <f t="shared" si="2"/>
        <v>THERMAL_COALSR2035</v>
      </c>
    </row>
    <row r="171" spans="1:12" x14ac:dyDescent="0.25">
      <c r="A171" t="s">
        <v>33</v>
      </c>
      <c r="B171" t="s">
        <v>6</v>
      </c>
      <c r="C171" t="s">
        <v>9</v>
      </c>
      <c r="D171">
        <v>2035</v>
      </c>
      <c r="E171">
        <v>0</v>
      </c>
      <c r="F171">
        <v>1156.3734260000001</v>
      </c>
      <c r="G171">
        <v>0.3508</v>
      </c>
      <c r="H171">
        <v>0</v>
      </c>
      <c r="I171">
        <v>7760.4801580000003</v>
      </c>
      <c r="J171">
        <v>0.20499999999999999</v>
      </c>
      <c r="K171">
        <v>0</v>
      </c>
      <c r="L171" s="2" t="str">
        <f t="shared" si="2"/>
        <v>THERMAL_COALNER2035</v>
      </c>
    </row>
    <row r="172" spans="1:12" x14ac:dyDescent="0.25">
      <c r="A172" t="s">
        <v>33</v>
      </c>
      <c r="B172" t="s">
        <v>6</v>
      </c>
      <c r="C172" t="s">
        <v>10</v>
      </c>
      <c r="D172">
        <v>2036</v>
      </c>
      <c r="E172">
        <v>0</v>
      </c>
      <c r="F172">
        <v>1156.3734260000001</v>
      </c>
      <c r="G172">
        <v>0.3508</v>
      </c>
      <c r="H172">
        <v>0</v>
      </c>
      <c r="I172">
        <v>7582.5110610000002</v>
      </c>
      <c r="J172">
        <v>0.20499999999999999</v>
      </c>
      <c r="K172">
        <v>0</v>
      </c>
      <c r="L172" s="2" t="str">
        <f t="shared" si="2"/>
        <v>THERMAL_COALER2036</v>
      </c>
    </row>
    <row r="173" spans="1:12" x14ac:dyDescent="0.25">
      <c r="A173" t="s">
        <v>33</v>
      </c>
      <c r="B173" t="s">
        <v>6</v>
      </c>
      <c r="C173" t="s">
        <v>11</v>
      </c>
      <c r="D173">
        <v>2036</v>
      </c>
      <c r="E173">
        <v>0</v>
      </c>
      <c r="F173">
        <v>1156.3734260000001</v>
      </c>
      <c r="G173">
        <v>0.3508</v>
      </c>
      <c r="H173">
        <v>0</v>
      </c>
      <c r="I173">
        <v>7582.5110610000002</v>
      </c>
      <c r="J173">
        <v>0.20499999999999999</v>
      </c>
      <c r="K173">
        <v>0</v>
      </c>
      <c r="L173" s="2" t="str">
        <f t="shared" si="2"/>
        <v>THERMAL_COALWR2036</v>
      </c>
    </row>
    <row r="174" spans="1:12" x14ac:dyDescent="0.25">
      <c r="A174" t="s">
        <v>33</v>
      </c>
      <c r="B174" t="s">
        <v>6</v>
      </c>
      <c r="C174" t="s">
        <v>12</v>
      </c>
      <c r="D174">
        <v>2036</v>
      </c>
      <c r="E174">
        <v>0</v>
      </c>
      <c r="F174">
        <v>1156.3734260000001</v>
      </c>
      <c r="G174">
        <v>0.3508</v>
      </c>
      <c r="H174">
        <v>0</v>
      </c>
      <c r="I174">
        <v>7582.5110610000002</v>
      </c>
      <c r="J174">
        <v>0.20499999999999999</v>
      </c>
      <c r="K174">
        <v>0</v>
      </c>
      <c r="L174" s="2" t="str">
        <f t="shared" si="2"/>
        <v>THERMAL_COALNR2036</v>
      </c>
    </row>
    <row r="175" spans="1:12" x14ac:dyDescent="0.25">
      <c r="A175" t="s">
        <v>33</v>
      </c>
      <c r="B175" t="s">
        <v>6</v>
      </c>
      <c r="C175" t="s">
        <v>8</v>
      </c>
      <c r="D175">
        <v>2036</v>
      </c>
      <c r="E175">
        <v>0</v>
      </c>
      <c r="F175">
        <v>1156.3734260000001</v>
      </c>
      <c r="G175">
        <v>0.3508</v>
      </c>
      <c r="H175">
        <v>0</v>
      </c>
      <c r="I175">
        <v>7582.5110610000002</v>
      </c>
      <c r="J175">
        <v>0.20499999999999999</v>
      </c>
      <c r="K175">
        <v>0</v>
      </c>
      <c r="L175" s="2" t="str">
        <f t="shared" si="2"/>
        <v>THERMAL_COALSR2036</v>
      </c>
    </row>
    <row r="176" spans="1:12" x14ac:dyDescent="0.25">
      <c r="A176" t="s">
        <v>33</v>
      </c>
      <c r="B176" t="s">
        <v>6</v>
      </c>
      <c r="C176" t="s">
        <v>9</v>
      </c>
      <c r="D176">
        <v>2036</v>
      </c>
      <c r="E176">
        <v>0</v>
      </c>
      <c r="F176">
        <v>1156.3734260000001</v>
      </c>
      <c r="G176">
        <v>0.3508</v>
      </c>
      <c r="H176">
        <v>0</v>
      </c>
      <c r="I176">
        <v>7582.5110610000002</v>
      </c>
      <c r="J176">
        <v>0.20499999999999999</v>
      </c>
      <c r="K176">
        <v>0</v>
      </c>
      <c r="L176" s="2" t="str">
        <f t="shared" si="2"/>
        <v>THERMAL_COALNER2036</v>
      </c>
    </row>
    <row r="177" spans="1:12" x14ac:dyDescent="0.25">
      <c r="A177" t="s">
        <v>33</v>
      </c>
      <c r="B177" t="s">
        <v>6</v>
      </c>
      <c r="C177" t="s">
        <v>10</v>
      </c>
      <c r="D177">
        <v>2037</v>
      </c>
      <c r="E177">
        <v>0</v>
      </c>
      <c r="F177">
        <v>1156.3734260000001</v>
      </c>
      <c r="G177">
        <v>0.3508</v>
      </c>
      <c r="H177">
        <v>0</v>
      </c>
      <c r="I177">
        <v>7408.6232840000002</v>
      </c>
      <c r="J177">
        <v>0.20499999999999999</v>
      </c>
      <c r="K177">
        <v>0</v>
      </c>
      <c r="L177" s="2" t="str">
        <f t="shared" si="2"/>
        <v>THERMAL_COALER2037</v>
      </c>
    </row>
    <row r="178" spans="1:12" x14ac:dyDescent="0.25">
      <c r="A178" t="s">
        <v>33</v>
      </c>
      <c r="B178" t="s">
        <v>6</v>
      </c>
      <c r="C178" t="s">
        <v>11</v>
      </c>
      <c r="D178">
        <v>2037</v>
      </c>
      <c r="E178">
        <v>0</v>
      </c>
      <c r="F178">
        <v>1156.3734260000001</v>
      </c>
      <c r="G178">
        <v>0.3508</v>
      </c>
      <c r="H178">
        <v>0</v>
      </c>
      <c r="I178">
        <v>7408.6232840000002</v>
      </c>
      <c r="J178">
        <v>0.20499999999999999</v>
      </c>
      <c r="K178">
        <v>0</v>
      </c>
      <c r="L178" s="2" t="str">
        <f t="shared" si="2"/>
        <v>THERMAL_COALWR2037</v>
      </c>
    </row>
    <row r="179" spans="1:12" x14ac:dyDescent="0.25">
      <c r="A179" t="s">
        <v>33</v>
      </c>
      <c r="B179" t="s">
        <v>6</v>
      </c>
      <c r="C179" t="s">
        <v>12</v>
      </c>
      <c r="D179">
        <v>2037</v>
      </c>
      <c r="E179">
        <v>0</v>
      </c>
      <c r="F179">
        <v>1156.3734260000001</v>
      </c>
      <c r="G179">
        <v>0.3508</v>
      </c>
      <c r="H179">
        <v>0</v>
      </c>
      <c r="I179">
        <v>7408.6232840000002</v>
      </c>
      <c r="J179">
        <v>0.20499999999999999</v>
      </c>
      <c r="K179">
        <v>0</v>
      </c>
      <c r="L179" s="2" t="str">
        <f t="shared" si="2"/>
        <v>THERMAL_COALNR2037</v>
      </c>
    </row>
    <row r="180" spans="1:12" x14ac:dyDescent="0.25">
      <c r="A180" t="s">
        <v>33</v>
      </c>
      <c r="B180" t="s">
        <v>6</v>
      </c>
      <c r="C180" t="s">
        <v>8</v>
      </c>
      <c r="D180">
        <v>2037</v>
      </c>
      <c r="E180">
        <v>0</v>
      </c>
      <c r="F180">
        <v>1156.3734260000001</v>
      </c>
      <c r="G180">
        <v>0.3508</v>
      </c>
      <c r="H180">
        <v>0</v>
      </c>
      <c r="I180">
        <v>7408.6232840000002</v>
      </c>
      <c r="J180">
        <v>0.20499999999999999</v>
      </c>
      <c r="K180">
        <v>0</v>
      </c>
      <c r="L180" s="2" t="str">
        <f t="shared" si="2"/>
        <v>THERMAL_COALSR2037</v>
      </c>
    </row>
    <row r="181" spans="1:12" x14ac:dyDescent="0.25">
      <c r="A181" t="s">
        <v>33</v>
      </c>
      <c r="B181" t="s">
        <v>6</v>
      </c>
      <c r="C181" t="s">
        <v>9</v>
      </c>
      <c r="D181">
        <v>2037</v>
      </c>
      <c r="E181">
        <v>0</v>
      </c>
      <c r="F181">
        <v>1156.3734260000001</v>
      </c>
      <c r="G181">
        <v>0.3508</v>
      </c>
      <c r="H181">
        <v>0</v>
      </c>
      <c r="I181">
        <v>7408.6232840000002</v>
      </c>
      <c r="J181">
        <v>0.20499999999999999</v>
      </c>
      <c r="K181">
        <v>0</v>
      </c>
      <c r="L181" s="2" t="str">
        <f t="shared" si="2"/>
        <v>THERMAL_COALNER2037</v>
      </c>
    </row>
    <row r="182" spans="1:12" x14ac:dyDescent="0.25">
      <c r="A182" t="s">
        <v>33</v>
      </c>
      <c r="B182" t="s">
        <v>6</v>
      </c>
      <c r="C182" t="s">
        <v>10</v>
      </c>
      <c r="D182">
        <v>2038</v>
      </c>
      <c r="E182">
        <v>0</v>
      </c>
      <c r="F182">
        <v>1156.3734260000001</v>
      </c>
      <c r="G182">
        <v>0.3508</v>
      </c>
      <c r="H182">
        <v>0</v>
      </c>
      <c r="I182">
        <v>7238.7232299999996</v>
      </c>
      <c r="J182">
        <v>0.20499999999999999</v>
      </c>
      <c r="K182">
        <v>0</v>
      </c>
      <c r="L182" s="2" t="str">
        <f t="shared" si="2"/>
        <v>THERMAL_COALER2038</v>
      </c>
    </row>
    <row r="183" spans="1:12" x14ac:dyDescent="0.25">
      <c r="A183" t="s">
        <v>33</v>
      </c>
      <c r="B183" t="s">
        <v>6</v>
      </c>
      <c r="C183" t="s">
        <v>11</v>
      </c>
      <c r="D183">
        <v>2038</v>
      </c>
      <c r="E183">
        <v>0</v>
      </c>
      <c r="F183">
        <v>1156.3734260000001</v>
      </c>
      <c r="G183">
        <v>0.3508</v>
      </c>
      <c r="H183">
        <v>0</v>
      </c>
      <c r="I183">
        <v>7238.7232299999996</v>
      </c>
      <c r="J183">
        <v>0.20499999999999999</v>
      </c>
      <c r="K183">
        <v>0</v>
      </c>
      <c r="L183" s="2" t="str">
        <f t="shared" si="2"/>
        <v>THERMAL_COALWR2038</v>
      </c>
    </row>
    <row r="184" spans="1:12" x14ac:dyDescent="0.25">
      <c r="A184" t="s">
        <v>33</v>
      </c>
      <c r="B184" t="s">
        <v>6</v>
      </c>
      <c r="C184" t="s">
        <v>12</v>
      </c>
      <c r="D184">
        <v>2038</v>
      </c>
      <c r="E184">
        <v>0</v>
      </c>
      <c r="F184">
        <v>1156.3734260000001</v>
      </c>
      <c r="G184">
        <v>0.3508</v>
      </c>
      <c r="H184">
        <v>0</v>
      </c>
      <c r="I184">
        <v>7238.7232299999996</v>
      </c>
      <c r="J184">
        <v>0.20499999999999999</v>
      </c>
      <c r="K184">
        <v>0</v>
      </c>
      <c r="L184" s="2" t="str">
        <f t="shared" si="2"/>
        <v>THERMAL_COALNR2038</v>
      </c>
    </row>
    <row r="185" spans="1:12" x14ac:dyDescent="0.25">
      <c r="A185" t="s">
        <v>33</v>
      </c>
      <c r="B185" t="s">
        <v>6</v>
      </c>
      <c r="C185" t="s">
        <v>8</v>
      </c>
      <c r="D185">
        <v>2038</v>
      </c>
      <c r="E185">
        <v>0</v>
      </c>
      <c r="F185">
        <v>1156.3734260000001</v>
      </c>
      <c r="G185">
        <v>0.3508</v>
      </c>
      <c r="H185">
        <v>0</v>
      </c>
      <c r="I185">
        <v>7238.7232299999996</v>
      </c>
      <c r="J185">
        <v>0.20499999999999999</v>
      </c>
      <c r="K185">
        <v>0</v>
      </c>
      <c r="L185" s="2" t="str">
        <f t="shared" si="2"/>
        <v>THERMAL_COALSR2038</v>
      </c>
    </row>
    <row r="186" spans="1:12" x14ac:dyDescent="0.25">
      <c r="A186" t="s">
        <v>33</v>
      </c>
      <c r="B186" t="s">
        <v>6</v>
      </c>
      <c r="C186" t="s">
        <v>9</v>
      </c>
      <c r="D186">
        <v>2038</v>
      </c>
      <c r="E186">
        <v>0</v>
      </c>
      <c r="F186">
        <v>1156.3734260000001</v>
      </c>
      <c r="G186">
        <v>0.3508</v>
      </c>
      <c r="H186">
        <v>0</v>
      </c>
      <c r="I186">
        <v>7238.7232299999996</v>
      </c>
      <c r="J186">
        <v>0.20499999999999999</v>
      </c>
      <c r="K186">
        <v>0</v>
      </c>
      <c r="L186" s="2" t="str">
        <f t="shared" si="2"/>
        <v>THERMAL_COALNER2038</v>
      </c>
    </row>
    <row r="187" spans="1:12" x14ac:dyDescent="0.25">
      <c r="A187" t="s">
        <v>54</v>
      </c>
      <c r="B187" t="s">
        <v>6</v>
      </c>
      <c r="C187" t="s">
        <v>10</v>
      </c>
      <c r="D187">
        <v>2029</v>
      </c>
      <c r="E187">
        <v>0</v>
      </c>
      <c r="F187">
        <v>2789.0368520000002</v>
      </c>
      <c r="G187">
        <v>0.3508</v>
      </c>
      <c r="H187">
        <v>0</v>
      </c>
      <c r="I187">
        <v>19351.692230000001</v>
      </c>
      <c r="J187">
        <v>0.20499999999999999</v>
      </c>
      <c r="K187">
        <v>0</v>
      </c>
      <c r="L187" s="2" t="str">
        <f t="shared" si="2"/>
        <v>COKING_COALER2029</v>
      </c>
    </row>
    <row r="188" spans="1:12" x14ac:dyDescent="0.25">
      <c r="A188" t="s">
        <v>54</v>
      </c>
      <c r="B188" t="s">
        <v>6</v>
      </c>
      <c r="C188" t="s">
        <v>11</v>
      </c>
      <c r="D188">
        <v>2029</v>
      </c>
      <c r="E188">
        <v>0</v>
      </c>
      <c r="F188">
        <v>2789.0368520000002</v>
      </c>
      <c r="G188">
        <v>0.3508</v>
      </c>
      <c r="H188">
        <v>0</v>
      </c>
      <c r="I188">
        <v>19351.692230000001</v>
      </c>
      <c r="J188">
        <v>0.20499999999999999</v>
      </c>
      <c r="K188">
        <v>0</v>
      </c>
      <c r="L188" s="2" t="str">
        <f t="shared" si="2"/>
        <v>COKING_COALWR2029</v>
      </c>
    </row>
    <row r="189" spans="1:12" x14ac:dyDescent="0.25">
      <c r="A189" t="s">
        <v>54</v>
      </c>
      <c r="B189" t="s">
        <v>6</v>
      </c>
      <c r="C189" t="s">
        <v>12</v>
      </c>
      <c r="D189">
        <v>2029</v>
      </c>
      <c r="E189">
        <v>0</v>
      </c>
      <c r="F189">
        <v>2789.0368520000002</v>
      </c>
      <c r="G189">
        <v>0.3508</v>
      </c>
      <c r="H189">
        <v>0</v>
      </c>
      <c r="I189">
        <v>19351.692230000001</v>
      </c>
      <c r="J189">
        <v>0.20499999999999999</v>
      </c>
      <c r="K189">
        <v>0</v>
      </c>
      <c r="L189" s="2" t="str">
        <f t="shared" si="2"/>
        <v>COKING_COALNR2029</v>
      </c>
    </row>
    <row r="190" spans="1:12" x14ac:dyDescent="0.25">
      <c r="A190" t="s">
        <v>54</v>
      </c>
      <c r="B190" t="s">
        <v>6</v>
      </c>
      <c r="C190" t="s">
        <v>8</v>
      </c>
      <c r="D190">
        <v>2029</v>
      </c>
      <c r="E190">
        <v>0</v>
      </c>
      <c r="F190">
        <v>2789.0368520000002</v>
      </c>
      <c r="G190">
        <v>0.3508</v>
      </c>
      <c r="H190">
        <v>0</v>
      </c>
      <c r="I190">
        <v>19351.692230000001</v>
      </c>
      <c r="J190">
        <v>0.20499999999999999</v>
      </c>
      <c r="K190">
        <v>0</v>
      </c>
      <c r="L190" s="2" t="str">
        <f t="shared" si="2"/>
        <v>COKING_COALSR2029</v>
      </c>
    </row>
    <row r="191" spans="1:12" x14ac:dyDescent="0.25">
      <c r="A191" t="s">
        <v>54</v>
      </c>
      <c r="B191" t="s">
        <v>6</v>
      </c>
      <c r="C191" t="s">
        <v>9</v>
      </c>
      <c r="D191">
        <v>2029</v>
      </c>
      <c r="E191">
        <v>0</v>
      </c>
      <c r="F191">
        <v>2789.0368520000002</v>
      </c>
      <c r="G191">
        <v>0.3508</v>
      </c>
      <c r="H191">
        <v>0</v>
      </c>
      <c r="I191">
        <v>19351.692230000001</v>
      </c>
      <c r="J191">
        <v>0.20499999999999999</v>
      </c>
      <c r="K191">
        <v>0</v>
      </c>
      <c r="L191" s="2" t="str">
        <f t="shared" si="2"/>
        <v>COKING_COALNER2029</v>
      </c>
    </row>
    <row r="192" spans="1:12" x14ac:dyDescent="0.25">
      <c r="A192" t="s">
        <v>33</v>
      </c>
      <c r="B192" t="s">
        <v>6</v>
      </c>
      <c r="C192" t="s">
        <v>10</v>
      </c>
      <c r="D192">
        <v>2040</v>
      </c>
      <c r="E192">
        <v>0</v>
      </c>
      <c r="F192">
        <v>1156.3734260000001</v>
      </c>
      <c r="G192">
        <v>0.3508</v>
      </c>
      <c r="H192">
        <v>0</v>
      </c>
      <c r="I192">
        <v>6910.5225929999997</v>
      </c>
      <c r="J192">
        <v>0.20499999999999999</v>
      </c>
      <c r="K192">
        <v>0</v>
      </c>
      <c r="L192" s="2" t="str">
        <f t="shared" si="2"/>
        <v>THERMAL_COALER2040</v>
      </c>
    </row>
    <row r="193" spans="1:12" x14ac:dyDescent="0.25">
      <c r="A193" t="s">
        <v>33</v>
      </c>
      <c r="B193" t="s">
        <v>6</v>
      </c>
      <c r="C193" t="s">
        <v>11</v>
      </c>
      <c r="D193">
        <v>2040</v>
      </c>
      <c r="E193">
        <v>0</v>
      </c>
      <c r="F193">
        <v>1156.3734260000001</v>
      </c>
      <c r="G193">
        <v>0.3508</v>
      </c>
      <c r="H193">
        <v>0</v>
      </c>
      <c r="I193">
        <v>6910.5225929999997</v>
      </c>
      <c r="J193">
        <v>0.20499999999999999</v>
      </c>
      <c r="K193">
        <v>0</v>
      </c>
      <c r="L193" s="2" t="str">
        <f t="shared" si="2"/>
        <v>THERMAL_COALWR2040</v>
      </c>
    </row>
    <row r="194" spans="1:12" x14ac:dyDescent="0.25">
      <c r="A194" t="s">
        <v>33</v>
      </c>
      <c r="B194" t="s">
        <v>6</v>
      </c>
      <c r="C194" t="s">
        <v>12</v>
      </c>
      <c r="D194">
        <v>2040</v>
      </c>
      <c r="E194">
        <v>0</v>
      </c>
      <c r="F194">
        <v>1156.3734260000001</v>
      </c>
      <c r="G194">
        <v>0.3508</v>
      </c>
      <c r="H194">
        <v>0</v>
      </c>
      <c r="I194">
        <v>6910.5225929999997</v>
      </c>
      <c r="J194">
        <v>0.20499999999999999</v>
      </c>
      <c r="K194">
        <v>0</v>
      </c>
      <c r="L194" s="2" t="str">
        <f t="shared" si="2"/>
        <v>THERMAL_COALNR2040</v>
      </c>
    </row>
    <row r="195" spans="1:12" x14ac:dyDescent="0.25">
      <c r="A195" t="s">
        <v>33</v>
      </c>
      <c r="B195" t="s">
        <v>6</v>
      </c>
      <c r="C195" t="s">
        <v>8</v>
      </c>
      <c r="D195">
        <v>2040</v>
      </c>
      <c r="E195">
        <v>0</v>
      </c>
      <c r="F195">
        <v>1156.3734260000001</v>
      </c>
      <c r="G195">
        <v>0.3508</v>
      </c>
      <c r="H195">
        <v>0</v>
      </c>
      <c r="I195">
        <v>6910.5225929999997</v>
      </c>
      <c r="J195">
        <v>0.20499999999999999</v>
      </c>
      <c r="K195">
        <v>0</v>
      </c>
      <c r="L195" s="2" t="str">
        <f t="shared" ref="L195:L258" si="3">_xlfn.CONCAT(A195,C195,D195)</f>
        <v>THERMAL_COALSR2040</v>
      </c>
    </row>
    <row r="196" spans="1:12" x14ac:dyDescent="0.25">
      <c r="A196" t="s">
        <v>33</v>
      </c>
      <c r="B196" t="s">
        <v>6</v>
      </c>
      <c r="C196" t="s">
        <v>9</v>
      </c>
      <c r="D196">
        <v>2040</v>
      </c>
      <c r="E196">
        <v>0</v>
      </c>
      <c r="F196">
        <v>1156.3734260000001</v>
      </c>
      <c r="G196">
        <v>0.3508</v>
      </c>
      <c r="H196">
        <v>0</v>
      </c>
      <c r="I196">
        <v>6910.5225929999997</v>
      </c>
      <c r="J196">
        <v>0.20499999999999999</v>
      </c>
      <c r="K196">
        <v>0</v>
      </c>
      <c r="L196" s="2" t="str">
        <f t="shared" si="3"/>
        <v>THERMAL_COALNER2040</v>
      </c>
    </row>
    <row r="197" spans="1:12" x14ac:dyDescent="0.25">
      <c r="A197" t="s">
        <v>33</v>
      </c>
      <c r="B197" t="s">
        <v>6</v>
      </c>
      <c r="C197" t="s">
        <v>10</v>
      </c>
      <c r="D197">
        <v>2041</v>
      </c>
      <c r="E197">
        <v>0</v>
      </c>
      <c r="F197">
        <v>1156.3734260000001</v>
      </c>
      <c r="G197">
        <v>0.3508</v>
      </c>
      <c r="H197">
        <v>0</v>
      </c>
      <c r="I197">
        <v>6752.0453550000002</v>
      </c>
      <c r="J197">
        <v>0.20499999999999999</v>
      </c>
      <c r="K197">
        <v>0</v>
      </c>
      <c r="L197" s="2" t="str">
        <f t="shared" si="3"/>
        <v>THERMAL_COALER2041</v>
      </c>
    </row>
    <row r="198" spans="1:12" x14ac:dyDescent="0.25">
      <c r="A198" t="s">
        <v>33</v>
      </c>
      <c r="B198" t="s">
        <v>6</v>
      </c>
      <c r="C198" t="s">
        <v>11</v>
      </c>
      <c r="D198">
        <v>2041</v>
      </c>
      <c r="E198">
        <v>0</v>
      </c>
      <c r="F198">
        <v>1156.3734260000001</v>
      </c>
      <c r="G198">
        <v>0.3508</v>
      </c>
      <c r="H198">
        <v>0</v>
      </c>
      <c r="I198">
        <v>6752.0453550000002</v>
      </c>
      <c r="J198">
        <v>0.20499999999999999</v>
      </c>
      <c r="K198">
        <v>0</v>
      </c>
      <c r="L198" s="2" t="str">
        <f t="shared" si="3"/>
        <v>THERMAL_COALWR2041</v>
      </c>
    </row>
    <row r="199" spans="1:12" x14ac:dyDescent="0.25">
      <c r="A199" t="s">
        <v>33</v>
      </c>
      <c r="B199" t="s">
        <v>6</v>
      </c>
      <c r="C199" t="s">
        <v>12</v>
      </c>
      <c r="D199">
        <v>2041</v>
      </c>
      <c r="E199">
        <v>0</v>
      </c>
      <c r="F199">
        <v>1156.3734260000001</v>
      </c>
      <c r="G199">
        <v>0.3508</v>
      </c>
      <c r="H199">
        <v>0</v>
      </c>
      <c r="I199">
        <v>6752.0453550000002</v>
      </c>
      <c r="J199">
        <v>0.20499999999999999</v>
      </c>
      <c r="K199">
        <v>0</v>
      </c>
      <c r="L199" s="2" t="str">
        <f t="shared" si="3"/>
        <v>THERMAL_COALNR2041</v>
      </c>
    </row>
    <row r="200" spans="1:12" x14ac:dyDescent="0.25">
      <c r="A200" t="s">
        <v>33</v>
      </c>
      <c r="B200" t="s">
        <v>6</v>
      </c>
      <c r="C200" t="s">
        <v>8</v>
      </c>
      <c r="D200">
        <v>2041</v>
      </c>
      <c r="E200">
        <v>0</v>
      </c>
      <c r="F200">
        <v>1156.3734260000001</v>
      </c>
      <c r="G200">
        <v>0.3508</v>
      </c>
      <c r="H200">
        <v>0</v>
      </c>
      <c r="I200">
        <v>6752.0453550000002</v>
      </c>
      <c r="J200">
        <v>0.20499999999999999</v>
      </c>
      <c r="K200">
        <v>0</v>
      </c>
      <c r="L200" s="2" t="str">
        <f t="shared" si="3"/>
        <v>THERMAL_COALSR2041</v>
      </c>
    </row>
    <row r="201" spans="1:12" x14ac:dyDescent="0.25">
      <c r="A201" t="s">
        <v>33</v>
      </c>
      <c r="B201" t="s">
        <v>6</v>
      </c>
      <c r="C201" t="s">
        <v>9</v>
      </c>
      <c r="D201">
        <v>2041</v>
      </c>
      <c r="E201">
        <v>0</v>
      </c>
      <c r="F201">
        <v>1156.3734260000001</v>
      </c>
      <c r="G201">
        <v>0.3508</v>
      </c>
      <c r="H201">
        <v>0</v>
      </c>
      <c r="I201">
        <v>6752.0453550000002</v>
      </c>
      <c r="J201">
        <v>0.20499999999999999</v>
      </c>
      <c r="K201">
        <v>0</v>
      </c>
      <c r="L201" s="2" t="str">
        <f t="shared" si="3"/>
        <v>THERMAL_COALNER2041</v>
      </c>
    </row>
    <row r="202" spans="1:12" x14ac:dyDescent="0.25">
      <c r="A202" t="s">
        <v>54</v>
      </c>
      <c r="B202" t="s">
        <v>6</v>
      </c>
      <c r="C202" t="s">
        <v>10</v>
      </c>
      <c r="D202">
        <v>2022</v>
      </c>
      <c r="E202">
        <v>0</v>
      </c>
      <c r="F202">
        <v>3161.729006</v>
      </c>
      <c r="G202">
        <v>0.3508</v>
      </c>
      <c r="H202">
        <v>0</v>
      </c>
      <c r="I202">
        <v>20076.02075</v>
      </c>
      <c r="J202">
        <v>0.20499999999999999</v>
      </c>
      <c r="K202">
        <v>0</v>
      </c>
      <c r="L202" s="2" t="str">
        <f t="shared" si="3"/>
        <v>COKING_COALER2022</v>
      </c>
    </row>
    <row r="203" spans="1:12" x14ac:dyDescent="0.25">
      <c r="A203" t="s">
        <v>54</v>
      </c>
      <c r="B203" t="s">
        <v>6</v>
      </c>
      <c r="C203" t="s">
        <v>11</v>
      </c>
      <c r="D203">
        <v>2022</v>
      </c>
      <c r="E203">
        <v>0</v>
      </c>
      <c r="F203">
        <v>3161.729006</v>
      </c>
      <c r="G203">
        <v>0.3508</v>
      </c>
      <c r="H203">
        <v>0</v>
      </c>
      <c r="I203">
        <v>20076.02075</v>
      </c>
      <c r="J203">
        <v>0.20499999999999999</v>
      </c>
      <c r="K203">
        <v>0</v>
      </c>
      <c r="L203" s="2" t="str">
        <f t="shared" si="3"/>
        <v>COKING_COALWR2022</v>
      </c>
    </row>
    <row r="204" spans="1:12" x14ac:dyDescent="0.25">
      <c r="A204" t="s">
        <v>54</v>
      </c>
      <c r="B204" t="s">
        <v>6</v>
      </c>
      <c r="C204" t="s">
        <v>12</v>
      </c>
      <c r="D204">
        <v>2022</v>
      </c>
      <c r="E204">
        <v>0</v>
      </c>
      <c r="F204">
        <v>3161.729006</v>
      </c>
      <c r="G204">
        <v>0.3508</v>
      </c>
      <c r="H204">
        <v>0</v>
      </c>
      <c r="I204">
        <v>20076.02075</v>
      </c>
      <c r="J204">
        <v>0.20499999999999999</v>
      </c>
      <c r="K204">
        <v>0</v>
      </c>
      <c r="L204" s="2" t="str">
        <f t="shared" si="3"/>
        <v>COKING_COALNR2022</v>
      </c>
    </row>
    <row r="205" spans="1:12" x14ac:dyDescent="0.25">
      <c r="A205" t="s">
        <v>54</v>
      </c>
      <c r="B205" t="s">
        <v>6</v>
      </c>
      <c r="C205" t="s">
        <v>8</v>
      </c>
      <c r="D205">
        <v>2022</v>
      </c>
      <c r="E205">
        <v>0</v>
      </c>
      <c r="F205">
        <v>3161.729006</v>
      </c>
      <c r="G205">
        <v>0.3508</v>
      </c>
      <c r="H205">
        <v>0</v>
      </c>
      <c r="I205">
        <v>20076.02075</v>
      </c>
      <c r="J205">
        <v>0.20499999999999999</v>
      </c>
      <c r="K205">
        <v>0</v>
      </c>
      <c r="L205" s="2" t="str">
        <f t="shared" si="3"/>
        <v>COKING_COALSR2022</v>
      </c>
    </row>
    <row r="206" spans="1:12" x14ac:dyDescent="0.25">
      <c r="A206" t="s">
        <v>54</v>
      </c>
      <c r="B206" t="s">
        <v>6</v>
      </c>
      <c r="C206" t="s">
        <v>9</v>
      </c>
      <c r="D206">
        <v>2022</v>
      </c>
      <c r="E206">
        <v>0</v>
      </c>
      <c r="F206">
        <v>3161.729006</v>
      </c>
      <c r="G206">
        <v>0.3508</v>
      </c>
      <c r="H206">
        <v>0</v>
      </c>
      <c r="I206">
        <v>20076.02075</v>
      </c>
      <c r="J206">
        <v>0.20499999999999999</v>
      </c>
      <c r="K206">
        <v>0</v>
      </c>
      <c r="L206" s="2" t="str">
        <f t="shared" si="3"/>
        <v>COKING_COALNER2022</v>
      </c>
    </row>
    <row r="207" spans="1:12" x14ac:dyDescent="0.25">
      <c r="A207" t="s">
        <v>41</v>
      </c>
      <c r="B207" t="s">
        <v>6</v>
      </c>
      <c r="D207">
        <v>2034</v>
      </c>
      <c r="E207">
        <v>0</v>
      </c>
      <c r="F207">
        <v>59512.733869999996</v>
      </c>
      <c r="G207">
        <v>0</v>
      </c>
      <c r="H207">
        <v>51.2</v>
      </c>
      <c r="I207">
        <v>59512.733869999996</v>
      </c>
      <c r="J207">
        <v>0</v>
      </c>
      <c r="K207">
        <v>57.2</v>
      </c>
      <c r="L207" s="2" t="str">
        <f t="shared" si="3"/>
        <v>CRUDE2034</v>
      </c>
    </row>
    <row r="208" spans="1:12" x14ac:dyDescent="0.25">
      <c r="A208" t="s">
        <v>59</v>
      </c>
      <c r="B208" t="s">
        <v>6</v>
      </c>
      <c r="D208">
        <v>2034</v>
      </c>
      <c r="E208">
        <v>0</v>
      </c>
      <c r="F208">
        <v>5683.2535889999999</v>
      </c>
      <c r="G208">
        <v>0</v>
      </c>
      <c r="H208">
        <v>0</v>
      </c>
      <c r="I208">
        <v>5683.2535889999999</v>
      </c>
      <c r="J208">
        <v>0</v>
      </c>
      <c r="K208">
        <v>0</v>
      </c>
      <c r="L208" s="2" t="str">
        <f t="shared" si="3"/>
        <v>BIOMASS2034</v>
      </c>
    </row>
    <row r="209" spans="1:12" x14ac:dyDescent="0.25">
      <c r="A209" t="s">
        <v>57</v>
      </c>
      <c r="B209" t="s">
        <v>6</v>
      </c>
      <c r="D209">
        <v>2034</v>
      </c>
      <c r="E209">
        <v>0</v>
      </c>
      <c r="F209">
        <v>55747.637029999998</v>
      </c>
      <c r="G209">
        <v>0.05</v>
      </c>
      <c r="H209">
        <v>0</v>
      </c>
      <c r="I209">
        <v>55747.637029999998</v>
      </c>
      <c r="J209">
        <v>0.05</v>
      </c>
      <c r="K209">
        <v>0</v>
      </c>
      <c r="L209" s="2" t="str">
        <f t="shared" si="3"/>
        <v>BIOGAS2034</v>
      </c>
    </row>
    <row r="210" spans="1:12" x14ac:dyDescent="0.25">
      <c r="A210" t="s">
        <v>38</v>
      </c>
      <c r="B210" t="s">
        <v>6</v>
      </c>
      <c r="D210">
        <v>2034</v>
      </c>
      <c r="E210">
        <v>0</v>
      </c>
      <c r="F210">
        <v>9000</v>
      </c>
      <c r="G210">
        <v>0.05</v>
      </c>
      <c r="H210">
        <v>0</v>
      </c>
      <c r="I210">
        <v>9000</v>
      </c>
      <c r="J210">
        <v>0.05</v>
      </c>
      <c r="K210">
        <v>0</v>
      </c>
      <c r="L210" s="2" t="str">
        <f t="shared" si="3"/>
        <v>BIOMASS_WASTE2034</v>
      </c>
    </row>
    <row r="211" spans="1:12" x14ac:dyDescent="0.25">
      <c r="A211" t="s">
        <v>35</v>
      </c>
      <c r="B211" t="s">
        <v>6</v>
      </c>
      <c r="D211">
        <v>2034</v>
      </c>
      <c r="E211">
        <v>0.36749121400000001</v>
      </c>
      <c r="F211">
        <v>25324.749029999999</v>
      </c>
      <c r="G211">
        <v>0.24</v>
      </c>
      <c r="H211">
        <v>0</v>
      </c>
      <c r="I211">
        <v>28005.56769</v>
      </c>
      <c r="J211">
        <v>0.34899999999999998</v>
      </c>
      <c r="K211">
        <v>0</v>
      </c>
      <c r="L211" s="2" t="str">
        <f t="shared" si="3"/>
        <v>NATGAS2034</v>
      </c>
    </row>
    <row r="212" spans="1:12" x14ac:dyDescent="0.25">
      <c r="A212" t="s">
        <v>33</v>
      </c>
      <c r="B212" t="s">
        <v>6</v>
      </c>
      <c r="C212" t="s">
        <v>10</v>
      </c>
      <c r="D212">
        <v>2034</v>
      </c>
      <c r="E212">
        <v>0</v>
      </c>
      <c r="F212">
        <v>1156.3734260000001</v>
      </c>
      <c r="G212">
        <v>0.3508</v>
      </c>
      <c r="H212">
        <v>0</v>
      </c>
      <c r="I212">
        <v>7942.6263669999998</v>
      </c>
      <c r="J212">
        <v>0.20499999999999999</v>
      </c>
      <c r="K212">
        <v>0</v>
      </c>
      <c r="L212" s="2" t="str">
        <f t="shared" si="3"/>
        <v>THERMAL_COALER2034</v>
      </c>
    </row>
    <row r="213" spans="1:12" x14ac:dyDescent="0.25">
      <c r="A213" t="s">
        <v>33</v>
      </c>
      <c r="B213" t="s">
        <v>6</v>
      </c>
      <c r="C213" t="s">
        <v>11</v>
      </c>
      <c r="D213">
        <v>2034</v>
      </c>
      <c r="E213">
        <v>0</v>
      </c>
      <c r="F213">
        <v>1156.3734260000001</v>
      </c>
      <c r="G213">
        <v>0.3508</v>
      </c>
      <c r="H213">
        <v>0</v>
      </c>
      <c r="I213">
        <v>7942.6263669999998</v>
      </c>
      <c r="J213">
        <v>0.20499999999999999</v>
      </c>
      <c r="K213">
        <v>0</v>
      </c>
      <c r="L213" s="2" t="str">
        <f t="shared" si="3"/>
        <v>THERMAL_COALWR2034</v>
      </c>
    </row>
    <row r="214" spans="1:12" x14ac:dyDescent="0.25">
      <c r="A214" t="s">
        <v>33</v>
      </c>
      <c r="B214" t="s">
        <v>6</v>
      </c>
      <c r="C214" t="s">
        <v>12</v>
      </c>
      <c r="D214">
        <v>2034</v>
      </c>
      <c r="E214">
        <v>0</v>
      </c>
      <c r="F214">
        <v>1156.3734260000001</v>
      </c>
      <c r="G214">
        <v>0.3508</v>
      </c>
      <c r="H214">
        <v>0</v>
      </c>
      <c r="I214">
        <v>7942.6263669999998</v>
      </c>
      <c r="J214">
        <v>0.20499999999999999</v>
      </c>
      <c r="K214">
        <v>0</v>
      </c>
      <c r="L214" s="2" t="str">
        <f t="shared" si="3"/>
        <v>THERMAL_COALNR2034</v>
      </c>
    </row>
    <row r="215" spans="1:12" x14ac:dyDescent="0.25">
      <c r="A215" t="s">
        <v>33</v>
      </c>
      <c r="B215" t="s">
        <v>6</v>
      </c>
      <c r="C215" t="s">
        <v>8</v>
      </c>
      <c r="D215">
        <v>2034</v>
      </c>
      <c r="E215">
        <v>0</v>
      </c>
      <c r="F215">
        <v>1156.3734260000001</v>
      </c>
      <c r="G215">
        <v>0.3508</v>
      </c>
      <c r="H215">
        <v>0</v>
      </c>
      <c r="I215">
        <v>7942.6263669999998</v>
      </c>
      <c r="J215">
        <v>0.20499999999999999</v>
      </c>
      <c r="K215">
        <v>0</v>
      </c>
      <c r="L215" s="2" t="str">
        <f t="shared" si="3"/>
        <v>THERMAL_COALSR2034</v>
      </c>
    </row>
    <row r="216" spans="1:12" x14ac:dyDescent="0.25">
      <c r="A216" t="s">
        <v>33</v>
      </c>
      <c r="B216" t="s">
        <v>6</v>
      </c>
      <c r="C216" t="s">
        <v>9</v>
      </c>
      <c r="D216">
        <v>2034</v>
      </c>
      <c r="E216">
        <v>0</v>
      </c>
      <c r="F216">
        <v>1156.3734260000001</v>
      </c>
      <c r="G216">
        <v>0.3508</v>
      </c>
      <c r="H216">
        <v>0</v>
      </c>
      <c r="I216">
        <v>7942.6263669999998</v>
      </c>
      <c r="J216">
        <v>0.20499999999999999</v>
      </c>
      <c r="K216">
        <v>0</v>
      </c>
      <c r="L216" s="2" t="str">
        <f t="shared" si="3"/>
        <v>THERMAL_COALNER2034</v>
      </c>
    </row>
    <row r="217" spans="1:12" x14ac:dyDescent="0.25">
      <c r="A217" t="s">
        <v>54</v>
      </c>
      <c r="B217" t="s">
        <v>6</v>
      </c>
      <c r="C217" t="s">
        <v>10</v>
      </c>
      <c r="D217">
        <v>2034</v>
      </c>
      <c r="E217">
        <v>0</v>
      </c>
      <c r="F217">
        <v>2789.0368520000002</v>
      </c>
      <c r="G217">
        <v>0.3508</v>
      </c>
      <c r="H217">
        <v>0</v>
      </c>
      <c r="I217">
        <v>17232.22064</v>
      </c>
      <c r="J217">
        <v>0.20499999999999999</v>
      </c>
      <c r="K217">
        <v>0</v>
      </c>
      <c r="L217" s="2" t="str">
        <f t="shared" si="3"/>
        <v>COKING_COALER2034</v>
      </c>
    </row>
    <row r="218" spans="1:12" x14ac:dyDescent="0.25">
      <c r="A218" t="s">
        <v>54</v>
      </c>
      <c r="B218" t="s">
        <v>6</v>
      </c>
      <c r="C218" t="s">
        <v>11</v>
      </c>
      <c r="D218">
        <v>2034</v>
      </c>
      <c r="E218">
        <v>0</v>
      </c>
      <c r="F218">
        <v>2789.0368520000002</v>
      </c>
      <c r="G218">
        <v>0.3508</v>
      </c>
      <c r="H218">
        <v>0</v>
      </c>
      <c r="I218">
        <v>17232.22064</v>
      </c>
      <c r="J218">
        <v>0.20499999999999999</v>
      </c>
      <c r="K218">
        <v>0</v>
      </c>
      <c r="L218" s="2" t="str">
        <f t="shared" si="3"/>
        <v>COKING_COALWR2034</v>
      </c>
    </row>
    <row r="219" spans="1:12" x14ac:dyDescent="0.25">
      <c r="A219" t="s">
        <v>54</v>
      </c>
      <c r="B219" t="s">
        <v>6</v>
      </c>
      <c r="C219" t="s">
        <v>12</v>
      </c>
      <c r="D219">
        <v>2034</v>
      </c>
      <c r="E219">
        <v>0</v>
      </c>
      <c r="F219">
        <v>2789.0368520000002</v>
      </c>
      <c r="G219">
        <v>0.3508</v>
      </c>
      <c r="H219">
        <v>0</v>
      </c>
      <c r="I219">
        <v>17232.22064</v>
      </c>
      <c r="J219">
        <v>0.20499999999999999</v>
      </c>
      <c r="K219">
        <v>0</v>
      </c>
      <c r="L219" s="2" t="str">
        <f t="shared" si="3"/>
        <v>COKING_COALNR2034</v>
      </c>
    </row>
    <row r="220" spans="1:12" x14ac:dyDescent="0.25">
      <c r="A220" t="s">
        <v>54</v>
      </c>
      <c r="B220" t="s">
        <v>6</v>
      </c>
      <c r="C220" t="s">
        <v>8</v>
      </c>
      <c r="D220">
        <v>2034</v>
      </c>
      <c r="E220">
        <v>0</v>
      </c>
      <c r="F220">
        <v>2789.0368520000002</v>
      </c>
      <c r="G220">
        <v>0.3508</v>
      </c>
      <c r="H220">
        <v>0</v>
      </c>
      <c r="I220">
        <v>17232.22064</v>
      </c>
      <c r="J220">
        <v>0.20499999999999999</v>
      </c>
      <c r="K220">
        <v>0</v>
      </c>
      <c r="L220" s="2" t="str">
        <f t="shared" si="3"/>
        <v>COKING_COALSR2034</v>
      </c>
    </row>
    <row r="221" spans="1:12" x14ac:dyDescent="0.25">
      <c r="A221" t="s">
        <v>54</v>
      </c>
      <c r="B221" t="s">
        <v>6</v>
      </c>
      <c r="C221" t="s">
        <v>9</v>
      </c>
      <c r="D221">
        <v>2034</v>
      </c>
      <c r="E221">
        <v>0</v>
      </c>
      <c r="F221">
        <v>2789.0368520000002</v>
      </c>
      <c r="G221">
        <v>0.3508</v>
      </c>
      <c r="H221">
        <v>0</v>
      </c>
      <c r="I221">
        <v>17232.22064</v>
      </c>
      <c r="J221">
        <v>0.20499999999999999</v>
      </c>
      <c r="K221">
        <v>0</v>
      </c>
      <c r="L221" s="2" t="str">
        <f t="shared" si="3"/>
        <v>COKING_COALNER2034</v>
      </c>
    </row>
    <row r="222" spans="1:12" x14ac:dyDescent="0.25">
      <c r="A222" t="s">
        <v>54</v>
      </c>
      <c r="B222" t="s">
        <v>6</v>
      </c>
      <c r="C222" t="s">
        <v>10</v>
      </c>
      <c r="D222">
        <v>2026</v>
      </c>
      <c r="E222">
        <v>0</v>
      </c>
      <c r="F222">
        <v>2789.0368520000002</v>
      </c>
      <c r="G222">
        <v>0.3508</v>
      </c>
      <c r="H222">
        <v>0</v>
      </c>
      <c r="I222">
        <v>20766.974679999999</v>
      </c>
      <c r="J222">
        <v>0.20499999999999999</v>
      </c>
      <c r="K222">
        <v>0</v>
      </c>
      <c r="L222" s="2" t="str">
        <f t="shared" si="3"/>
        <v>COKING_COALER2026</v>
      </c>
    </row>
    <row r="223" spans="1:12" x14ac:dyDescent="0.25">
      <c r="A223" t="s">
        <v>54</v>
      </c>
      <c r="B223" t="s">
        <v>6</v>
      </c>
      <c r="C223" t="s">
        <v>11</v>
      </c>
      <c r="D223">
        <v>2026</v>
      </c>
      <c r="E223">
        <v>0</v>
      </c>
      <c r="F223">
        <v>2789.0368520000002</v>
      </c>
      <c r="G223">
        <v>0.3508</v>
      </c>
      <c r="H223">
        <v>0</v>
      </c>
      <c r="I223">
        <v>20766.974679999999</v>
      </c>
      <c r="J223">
        <v>0.20499999999999999</v>
      </c>
      <c r="K223">
        <v>0</v>
      </c>
      <c r="L223" s="2" t="str">
        <f t="shared" si="3"/>
        <v>COKING_COALWR2026</v>
      </c>
    </row>
    <row r="224" spans="1:12" x14ac:dyDescent="0.25">
      <c r="A224" t="s">
        <v>54</v>
      </c>
      <c r="B224" t="s">
        <v>6</v>
      </c>
      <c r="C224" t="s">
        <v>12</v>
      </c>
      <c r="D224">
        <v>2026</v>
      </c>
      <c r="E224">
        <v>0</v>
      </c>
      <c r="F224">
        <v>2789.0368520000002</v>
      </c>
      <c r="G224">
        <v>0.3508</v>
      </c>
      <c r="H224">
        <v>0</v>
      </c>
      <c r="I224">
        <v>20766.974679999999</v>
      </c>
      <c r="J224">
        <v>0.20499999999999999</v>
      </c>
      <c r="K224">
        <v>0</v>
      </c>
      <c r="L224" s="2" t="str">
        <f t="shared" si="3"/>
        <v>COKING_COALNR2026</v>
      </c>
    </row>
    <row r="225" spans="1:12" x14ac:dyDescent="0.25">
      <c r="A225" t="s">
        <v>54</v>
      </c>
      <c r="B225" t="s">
        <v>6</v>
      </c>
      <c r="C225" t="s">
        <v>8</v>
      </c>
      <c r="D225">
        <v>2026</v>
      </c>
      <c r="E225">
        <v>0</v>
      </c>
      <c r="F225">
        <v>2789.0368520000002</v>
      </c>
      <c r="G225">
        <v>0.3508</v>
      </c>
      <c r="H225">
        <v>0</v>
      </c>
      <c r="I225">
        <v>20766.974679999999</v>
      </c>
      <c r="J225">
        <v>0.20499999999999999</v>
      </c>
      <c r="K225">
        <v>0</v>
      </c>
      <c r="L225" s="2" t="str">
        <f t="shared" si="3"/>
        <v>COKING_COALSR2026</v>
      </c>
    </row>
    <row r="226" spans="1:12" x14ac:dyDescent="0.25">
      <c r="A226" t="s">
        <v>54</v>
      </c>
      <c r="B226" t="s">
        <v>6</v>
      </c>
      <c r="C226" t="s">
        <v>9</v>
      </c>
      <c r="D226">
        <v>2026</v>
      </c>
      <c r="E226">
        <v>0</v>
      </c>
      <c r="F226">
        <v>2789.0368520000002</v>
      </c>
      <c r="G226">
        <v>0.3508</v>
      </c>
      <c r="H226">
        <v>0</v>
      </c>
      <c r="I226">
        <v>20766.974679999999</v>
      </c>
      <c r="J226">
        <v>0.20499999999999999</v>
      </c>
      <c r="K226">
        <v>0</v>
      </c>
      <c r="L226" s="2" t="str">
        <f t="shared" si="3"/>
        <v>COKING_COALNER2026</v>
      </c>
    </row>
    <row r="227" spans="1:12" x14ac:dyDescent="0.25">
      <c r="A227" t="s">
        <v>54</v>
      </c>
      <c r="B227" t="s">
        <v>6</v>
      </c>
      <c r="C227" t="s">
        <v>10</v>
      </c>
      <c r="D227">
        <v>2027</v>
      </c>
      <c r="E227">
        <v>0</v>
      </c>
      <c r="F227">
        <v>2789.0368520000002</v>
      </c>
      <c r="G227">
        <v>0.3508</v>
      </c>
      <c r="H227">
        <v>0</v>
      </c>
      <c r="I227">
        <v>20250.86707</v>
      </c>
      <c r="J227">
        <v>0.20499999999999999</v>
      </c>
      <c r="K227">
        <v>0</v>
      </c>
      <c r="L227" s="2" t="str">
        <f t="shared" si="3"/>
        <v>COKING_COALER2027</v>
      </c>
    </row>
    <row r="228" spans="1:12" x14ac:dyDescent="0.25">
      <c r="A228" t="s">
        <v>54</v>
      </c>
      <c r="B228" t="s">
        <v>6</v>
      </c>
      <c r="C228" t="s">
        <v>11</v>
      </c>
      <c r="D228">
        <v>2027</v>
      </c>
      <c r="E228">
        <v>0</v>
      </c>
      <c r="F228">
        <v>2789.0368520000002</v>
      </c>
      <c r="G228">
        <v>0.3508</v>
      </c>
      <c r="H228">
        <v>0</v>
      </c>
      <c r="I228">
        <v>20250.86707</v>
      </c>
      <c r="J228">
        <v>0.20499999999999999</v>
      </c>
      <c r="K228">
        <v>0</v>
      </c>
      <c r="L228" s="2" t="str">
        <f t="shared" si="3"/>
        <v>COKING_COALWR2027</v>
      </c>
    </row>
    <row r="229" spans="1:12" x14ac:dyDescent="0.25">
      <c r="A229" t="s">
        <v>54</v>
      </c>
      <c r="B229" t="s">
        <v>6</v>
      </c>
      <c r="C229" t="s">
        <v>12</v>
      </c>
      <c r="D229">
        <v>2027</v>
      </c>
      <c r="E229">
        <v>0</v>
      </c>
      <c r="F229">
        <v>2789.0368520000002</v>
      </c>
      <c r="G229">
        <v>0.3508</v>
      </c>
      <c r="H229">
        <v>0</v>
      </c>
      <c r="I229">
        <v>20250.86707</v>
      </c>
      <c r="J229">
        <v>0.20499999999999999</v>
      </c>
      <c r="K229">
        <v>0</v>
      </c>
      <c r="L229" s="2" t="str">
        <f t="shared" si="3"/>
        <v>COKING_COALNR2027</v>
      </c>
    </row>
    <row r="230" spans="1:12" x14ac:dyDescent="0.25">
      <c r="A230" t="s">
        <v>54</v>
      </c>
      <c r="B230" t="s">
        <v>6</v>
      </c>
      <c r="C230" t="s">
        <v>8</v>
      </c>
      <c r="D230">
        <v>2027</v>
      </c>
      <c r="E230">
        <v>0</v>
      </c>
      <c r="F230">
        <v>2789.0368520000002</v>
      </c>
      <c r="G230">
        <v>0.3508</v>
      </c>
      <c r="H230">
        <v>0</v>
      </c>
      <c r="I230">
        <v>20250.86707</v>
      </c>
      <c r="J230">
        <v>0.20499999999999999</v>
      </c>
      <c r="K230">
        <v>0</v>
      </c>
      <c r="L230" s="2" t="str">
        <f t="shared" si="3"/>
        <v>COKING_COALSR2027</v>
      </c>
    </row>
    <row r="231" spans="1:12" x14ac:dyDescent="0.25">
      <c r="A231" t="s">
        <v>54</v>
      </c>
      <c r="B231" t="s">
        <v>6</v>
      </c>
      <c r="C231" t="s">
        <v>9</v>
      </c>
      <c r="D231">
        <v>2027</v>
      </c>
      <c r="E231">
        <v>0</v>
      </c>
      <c r="F231">
        <v>2789.0368520000002</v>
      </c>
      <c r="G231">
        <v>0.3508</v>
      </c>
      <c r="H231">
        <v>0</v>
      </c>
      <c r="I231">
        <v>20250.86707</v>
      </c>
      <c r="J231">
        <v>0.20499999999999999</v>
      </c>
      <c r="K231">
        <v>0</v>
      </c>
      <c r="L231" s="2" t="str">
        <f t="shared" si="3"/>
        <v>COKING_COALNER2027</v>
      </c>
    </row>
    <row r="232" spans="1:12" x14ac:dyDescent="0.25">
      <c r="A232" t="s">
        <v>54</v>
      </c>
      <c r="B232" t="s">
        <v>6</v>
      </c>
      <c r="C232" t="s">
        <v>10</v>
      </c>
      <c r="D232">
        <v>2028</v>
      </c>
      <c r="E232">
        <v>0</v>
      </c>
      <c r="F232">
        <v>2789.0368520000002</v>
      </c>
      <c r="G232">
        <v>0.3508</v>
      </c>
      <c r="H232">
        <v>0</v>
      </c>
      <c r="I232">
        <v>19805.89574</v>
      </c>
      <c r="J232">
        <v>0.20499999999999999</v>
      </c>
      <c r="K232">
        <v>0</v>
      </c>
      <c r="L232" s="2" t="str">
        <f t="shared" si="3"/>
        <v>COKING_COALER2028</v>
      </c>
    </row>
    <row r="233" spans="1:12" x14ac:dyDescent="0.25">
      <c r="A233" t="s">
        <v>54</v>
      </c>
      <c r="B233" t="s">
        <v>6</v>
      </c>
      <c r="C233" t="s">
        <v>11</v>
      </c>
      <c r="D233">
        <v>2028</v>
      </c>
      <c r="E233">
        <v>0</v>
      </c>
      <c r="F233">
        <v>2789.0368520000002</v>
      </c>
      <c r="G233">
        <v>0.3508</v>
      </c>
      <c r="H233">
        <v>0</v>
      </c>
      <c r="I233">
        <v>19805.89574</v>
      </c>
      <c r="J233">
        <v>0.20499999999999999</v>
      </c>
      <c r="K233">
        <v>0</v>
      </c>
      <c r="L233" s="2" t="str">
        <f t="shared" si="3"/>
        <v>COKING_COALWR2028</v>
      </c>
    </row>
    <row r="234" spans="1:12" x14ac:dyDescent="0.25">
      <c r="A234" t="s">
        <v>54</v>
      </c>
      <c r="B234" t="s">
        <v>6</v>
      </c>
      <c r="C234" t="s">
        <v>12</v>
      </c>
      <c r="D234">
        <v>2028</v>
      </c>
      <c r="E234">
        <v>0</v>
      </c>
      <c r="F234">
        <v>2789.0368520000002</v>
      </c>
      <c r="G234">
        <v>0.3508</v>
      </c>
      <c r="H234">
        <v>0</v>
      </c>
      <c r="I234">
        <v>19805.89574</v>
      </c>
      <c r="J234">
        <v>0.20499999999999999</v>
      </c>
      <c r="K234">
        <v>0</v>
      </c>
      <c r="L234" s="2" t="str">
        <f t="shared" si="3"/>
        <v>COKING_COALNR2028</v>
      </c>
    </row>
    <row r="235" spans="1:12" x14ac:dyDescent="0.25">
      <c r="A235" t="s">
        <v>54</v>
      </c>
      <c r="B235" t="s">
        <v>6</v>
      </c>
      <c r="C235" t="s">
        <v>8</v>
      </c>
      <c r="D235">
        <v>2028</v>
      </c>
      <c r="E235">
        <v>0</v>
      </c>
      <c r="F235">
        <v>2789.0368520000002</v>
      </c>
      <c r="G235">
        <v>0.3508</v>
      </c>
      <c r="H235">
        <v>0</v>
      </c>
      <c r="I235">
        <v>19805.89574</v>
      </c>
      <c r="J235">
        <v>0.20499999999999999</v>
      </c>
      <c r="K235">
        <v>0</v>
      </c>
      <c r="L235" s="2" t="str">
        <f t="shared" si="3"/>
        <v>COKING_COALSR2028</v>
      </c>
    </row>
    <row r="236" spans="1:12" x14ac:dyDescent="0.25">
      <c r="A236" t="s">
        <v>54</v>
      </c>
      <c r="B236" t="s">
        <v>6</v>
      </c>
      <c r="C236" t="s">
        <v>9</v>
      </c>
      <c r="D236">
        <v>2028</v>
      </c>
      <c r="E236">
        <v>0</v>
      </c>
      <c r="F236">
        <v>2789.0368520000002</v>
      </c>
      <c r="G236">
        <v>0.3508</v>
      </c>
      <c r="H236">
        <v>0</v>
      </c>
      <c r="I236">
        <v>19805.89574</v>
      </c>
      <c r="J236">
        <v>0.20499999999999999</v>
      </c>
      <c r="K236">
        <v>0</v>
      </c>
      <c r="L236" s="2" t="str">
        <f t="shared" si="3"/>
        <v>COKING_COALNER2028</v>
      </c>
    </row>
    <row r="237" spans="1:12" x14ac:dyDescent="0.25">
      <c r="A237" t="s">
        <v>41</v>
      </c>
      <c r="B237" t="s">
        <v>6</v>
      </c>
      <c r="D237">
        <v>2039</v>
      </c>
      <c r="E237">
        <v>0</v>
      </c>
      <c r="F237">
        <v>67105.648220000003</v>
      </c>
      <c r="G237">
        <v>0</v>
      </c>
      <c r="H237">
        <v>51.2</v>
      </c>
      <c r="I237">
        <v>67105.648220000003</v>
      </c>
      <c r="J237">
        <v>0</v>
      </c>
      <c r="K237">
        <v>57.2</v>
      </c>
      <c r="L237" s="2" t="str">
        <f t="shared" si="3"/>
        <v>CRUDE2039</v>
      </c>
    </row>
    <row r="238" spans="1:12" x14ac:dyDescent="0.25">
      <c r="A238" t="s">
        <v>59</v>
      </c>
      <c r="B238" t="s">
        <v>6</v>
      </c>
      <c r="D238">
        <v>2039</v>
      </c>
      <c r="E238">
        <v>0</v>
      </c>
      <c r="F238">
        <v>5683.2535889999999</v>
      </c>
      <c r="G238">
        <v>0</v>
      </c>
      <c r="H238">
        <v>0</v>
      </c>
      <c r="I238">
        <v>5683.2535889999999</v>
      </c>
      <c r="J238">
        <v>0</v>
      </c>
      <c r="K238">
        <v>0</v>
      </c>
      <c r="L238" s="2" t="str">
        <f t="shared" si="3"/>
        <v>BIOMASS2039</v>
      </c>
    </row>
    <row r="239" spans="1:12" x14ac:dyDescent="0.25">
      <c r="A239" t="s">
        <v>57</v>
      </c>
      <c r="B239" t="s">
        <v>6</v>
      </c>
      <c r="D239">
        <v>2039</v>
      </c>
      <c r="E239">
        <v>0</v>
      </c>
      <c r="F239">
        <v>55747.637029999998</v>
      </c>
      <c r="G239">
        <v>0.05</v>
      </c>
      <c r="H239">
        <v>0</v>
      </c>
      <c r="I239">
        <v>55747.637029999998</v>
      </c>
      <c r="J239">
        <v>0.05</v>
      </c>
      <c r="K239">
        <v>0</v>
      </c>
      <c r="L239" s="2" t="str">
        <f t="shared" si="3"/>
        <v>BIOGAS2039</v>
      </c>
    </row>
    <row r="240" spans="1:12" x14ac:dyDescent="0.25">
      <c r="A240" t="s">
        <v>38</v>
      </c>
      <c r="B240" t="s">
        <v>6</v>
      </c>
      <c r="D240">
        <v>2039</v>
      </c>
      <c r="E240">
        <v>0</v>
      </c>
      <c r="F240">
        <v>9000</v>
      </c>
      <c r="G240">
        <v>0.05</v>
      </c>
      <c r="H240">
        <v>0</v>
      </c>
      <c r="I240">
        <v>9000</v>
      </c>
      <c r="J240">
        <v>0.05</v>
      </c>
      <c r="K240">
        <v>0</v>
      </c>
      <c r="L240" s="2" t="str">
        <f t="shared" si="3"/>
        <v>BIOMASS_WASTE2039</v>
      </c>
    </row>
    <row r="241" spans="1:12" x14ac:dyDescent="0.25">
      <c r="A241" t="s">
        <v>35</v>
      </c>
      <c r="B241" t="s">
        <v>6</v>
      </c>
      <c r="D241">
        <v>2039</v>
      </c>
      <c r="E241">
        <v>0.36749121400000001</v>
      </c>
      <c r="F241">
        <v>27687.518909999999</v>
      </c>
      <c r="G241">
        <v>0.24</v>
      </c>
      <c r="H241">
        <v>0</v>
      </c>
      <c r="I241">
        <v>32349.616139999998</v>
      </c>
      <c r="J241">
        <v>0.34899999999999998</v>
      </c>
      <c r="K241">
        <v>0</v>
      </c>
      <c r="L241" s="2" t="str">
        <f t="shared" si="3"/>
        <v>NATGAS2039</v>
      </c>
    </row>
    <row r="242" spans="1:12" x14ac:dyDescent="0.25">
      <c r="A242" t="s">
        <v>54</v>
      </c>
      <c r="B242" t="s">
        <v>6</v>
      </c>
      <c r="C242" t="s">
        <v>10</v>
      </c>
      <c r="D242">
        <v>2030</v>
      </c>
      <c r="E242">
        <v>0</v>
      </c>
      <c r="F242">
        <v>2789.0368520000002</v>
      </c>
      <c r="G242">
        <v>0.3508</v>
      </c>
      <c r="H242">
        <v>0</v>
      </c>
      <c r="I242">
        <v>18907.904839999999</v>
      </c>
      <c r="J242">
        <v>0.20499999999999999</v>
      </c>
      <c r="K242">
        <v>0</v>
      </c>
      <c r="L242" s="2" t="str">
        <f t="shared" si="3"/>
        <v>COKING_COALER2030</v>
      </c>
    </row>
    <row r="243" spans="1:12" x14ac:dyDescent="0.25">
      <c r="A243" t="s">
        <v>54</v>
      </c>
      <c r="B243" t="s">
        <v>6</v>
      </c>
      <c r="C243" t="s">
        <v>11</v>
      </c>
      <c r="D243">
        <v>2030</v>
      </c>
      <c r="E243">
        <v>0</v>
      </c>
      <c r="F243">
        <v>2789.0368520000002</v>
      </c>
      <c r="G243">
        <v>0.3508</v>
      </c>
      <c r="H243">
        <v>0</v>
      </c>
      <c r="I243">
        <v>18907.904839999999</v>
      </c>
      <c r="J243">
        <v>0.20499999999999999</v>
      </c>
      <c r="K243">
        <v>0</v>
      </c>
      <c r="L243" s="2" t="str">
        <f t="shared" si="3"/>
        <v>COKING_COALWR2030</v>
      </c>
    </row>
    <row r="244" spans="1:12" x14ac:dyDescent="0.25">
      <c r="A244" t="s">
        <v>54</v>
      </c>
      <c r="B244" t="s">
        <v>6</v>
      </c>
      <c r="C244" t="s">
        <v>12</v>
      </c>
      <c r="D244">
        <v>2030</v>
      </c>
      <c r="E244">
        <v>0</v>
      </c>
      <c r="F244">
        <v>2789.0368520000002</v>
      </c>
      <c r="G244">
        <v>0.3508</v>
      </c>
      <c r="H244">
        <v>0</v>
      </c>
      <c r="I244">
        <v>18907.904839999999</v>
      </c>
      <c r="J244">
        <v>0.20499999999999999</v>
      </c>
      <c r="K244">
        <v>0</v>
      </c>
      <c r="L244" s="2" t="str">
        <f t="shared" si="3"/>
        <v>COKING_COALNR2030</v>
      </c>
    </row>
    <row r="245" spans="1:12" x14ac:dyDescent="0.25">
      <c r="A245" t="s">
        <v>54</v>
      </c>
      <c r="B245" t="s">
        <v>6</v>
      </c>
      <c r="C245" t="s">
        <v>8</v>
      </c>
      <c r="D245">
        <v>2030</v>
      </c>
      <c r="E245">
        <v>0</v>
      </c>
      <c r="F245">
        <v>2789.0368520000002</v>
      </c>
      <c r="G245">
        <v>0.3508</v>
      </c>
      <c r="H245">
        <v>0</v>
      </c>
      <c r="I245">
        <v>18907.904839999999</v>
      </c>
      <c r="J245">
        <v>0.20499999999999999</v>
      </c>
      <c r="K245">
        <v>0</v>
      </c>
      <c r="L245" s="2" t="str">
        <f t="shared" si="3"/>
        <v>COKING_COALSR2030</v>
      </c>
    </row>
    <row r="246" spans="1:12" x14ac:dyDescent="0.25">
      <c r="A246" t="s">
        <v>54</v>
      </c>
      <c r="B246" t="s">
        <v>6</v>
      </c>
      <c r="C246" t="s">
        <v>9</v>
      </c>
      <c r="D246">
        <v>2030</v>
      </c>
      <c r="E246">
        <v>0</v>
      </c>
      <c r="F246">
        <v>2789.0368520000002</v>
      </c>
      <c r="G246">
        <v>0.3508</v>
      </c>
      <c r="H246">
        <v>0</v>
      </c>
      <c r="I246">
        <v>18907.904839999999</v>
      </c>
      <c r="J246">
        <v>0.20499999999999999</v>
      </c>
      <c r="K246">
        <v>0</v>
      </c>
      <c r="L246" s="2" t="str">
        <f t="shared" si="3"/>
        <v>COKING_COALNER2030</v>
      </c>
    </row>
    <row r="247" spans="1:12" x14ac:dyDescent="0.25">
      <c r="A247" t="s">
        <v>54</v>
      </c>
      <c r="B247" t="s">
        <v>6</v>
      </c>
      <c r="C247" t="s">
        <v>10</v>
      </c>
      <c r="D247">
        <v>2031</v>
      </c>
      <c r="E247">
        <v>0</v>
      </c>
      <c r="F247">
        <v>2789.0368520000002</v>
      </c>
      <c r="G247">
        <v>0.3508</v>
      </c>
      <c r="H247">
        <v>0</v>
      </c>
      <c r="I247">
        <v>18474.294720000002</v>
      </c>
      <c r="J247">
        <v>0.20499999999999999</v>
      </c>
      <c r="K247">
        <v>0</v>
      </c>
      <c r="L247" s="2" t="str">
        <f t="shared" si="3"/>
        <v>COKING_COALER2031</v>
      </c>
    </row>
    <row r="248" spans="1:12" x14ac:dyDescent="0.25">
      <c r="A248" t="s">
        <v>54</v>
      </c>
      <c r="B248" t="s">
        <v>6</v>
      </c>
      <c r="C248" t="s">
        <v>11</v>
      </c>
      <c r="D248">
        <v>2031</v>
      </c>
      <c r="E248">
        <v>0</v>
      </c>
      <c r="F248">
        <v>2789.0368520000002</v>
      </c>
      <c r="G248">
        <v>0.3508</v>
      </c>
      <c r="H248">
        <v>0</v>
      </c>
      <c r="I248">
        <v>18474.294720000002</v>
      </c>
      <c r="J248">
        <v>0.20499999999999999</v>
      </c>
      <c r="K248">
        <v>0</v>
      </c>
      <c r="L248" s="2" t="str">
        <f t="shared" si="3"/>
        <v>COKING_COALWR2031</v>
      </c>
    </row>
    <row r="249" spans="1:12" x14ac:dyDescent="0.25">
      <c r="A249" t="s">
        <v>54</v>
      </c>
      <c r="B249" t="s">
        <v>6</v>
      </c>
      <c r="C249" t="s">
        <v>12</v>
      </c>
      <c r="D249">
        <v>2031</v>
      </c>
      <c r="E249">
        <v>0</v>
      </c>
      <c r="F249">
        <v>2789.0368520000002</v>
      </c>
      <c r="G249">
        <v>0.3508</v>
      </c>
      <c r="H249">
        <v>0</v>
      </c>
      <c r="I249">
        <v>18474.294720000002</v>
      </c>
      <c r="J249">
        <v>0.20499999999999999</v>
      </c>
      <c r="K249">
        <v>0</v>
      </c>
      <c r="L249" s="2" t="str">
        <f t="shared" si="3"/>
        <v>COKING_COALNR2031</v>
      </c>
    </row>
    <row r="250" spans="1:12" x14ac:dyDescent="0.25">
      <c r="A250" t="s">
        <v>54</v>
      </c>
      <c r="B250" t="s">
        <v>6</v>
      </c>
      <c r="C250" t="s">
        <v>8</v>
      </c>
      <c r="D250">
        <v>2031</v>
      </c>
      <c r="E250">
        <v>0</v>
      </c>
      <c r="F250">
        <v>2789.0368520000002</v>
      </c>
      <c r="G250">
        <v>0.3508</v>
      </c>
      <c r="H250">
        <v>0</v>
      </c>
      <c r="I250">
        <v>18474.294720000002</v>
      </c>
      <c r="J250">
        <v>0.20499999999999999</v>
      </c>
      <c r="K250">
        <v>0</v>
      </c>
      <c r="L250" s="2" t="str">
        <f t="shared" si="3"/>
        <v>COKING_COALSR2031</v>
      </c>
    </row>
    <row r="251" spans="1:12" x14ac:dyDescent="0.25">
      <c r="A251" t="s">
        <v>54</v>
      </c>
      <c r="B251" t="s">
        <v>6</v>
      </c>
      <c r="C251" t="s">
        <v>9</v>
      </c>
      <c r="D251">
        <v>2031</v>
      </c>
      <c r="E251">
        <v>0</v>
      </c>
      <c r="F251">
        <v>2789.0368520000002</v>
      </c>
      <c r="G251">
        <v>0.3508</v>
      </c>
      <c r="H251">
        <v>0</v>
      </c>
      <c r="I251">
        <v>18474.294720000002</v>
      </c>
      <c r="J251">
        <v>0.20499999999999999</v>
      </c>
      <c r="K251">
        <v>0</v>
      </c>
      <c r="L251" s="2" t="str">
        <f t="shared" si="3"/>
        <v>COKING_COALNER2031</v>
      </c>
    </row>
    <row r="252" spans="1:12" x14ac:dyDescent="0.25">
      <c r="A252" t="s">
        <v>54</v>
      </c>
      <c r="B252" t="s">
        <v>6</v>
      </c>
      <c r="C252" t="s">
        <v>10</v>
      </c>
      <c r="D252">
        <v>2032</v>
      </c>
      <c r="E252">
        <v>0</v>
      </c>
      <c r="F252">
        <v>2789.0368520000002</v>
      </c>
      <c r="G252">
        <v>0.3508</v>
      </c>
      <c r="H252">
        <v>0</v>
      </c>
      <c r="I252">
        <v>18050.62847</v>
      </c>
      <c r="J252">
        <v>0.20499999999999999</v>
      </c>
      <c r="K252">
        <v>0</v>
      </c>
      <c r="L252" s="2" t="str">
        <f t="shared" si="3"/>
        <v>COKING_COALER2032</v>
      </c>
    </row>
    <row r="253" spans="1:12" x14ac:dyDescent="0.25">
      <c r="A253" t="s">
        <v>54</v>
      </c>
      <c r="B253" t="s">
        <v>6</v>
      </c>
      <c r="C253" t="s">
        <v>11</v>
      </c>
      <c r="D253">
        <v>2032</v>
      </c>
      <c r="E253">
        <v>0</v>
      </c>
      <c r="F253">
        <v>2789.0368520000002</v>
      </c>
      <c r="G253">
        <v>0.3508</v>
      </c>
      <c r="H253">
        <v>0</v>
      </c>
      <c r="I253">
        <v>18050.62847</v>
      </c>
      <c r="J253">
        <v>0.20499999999999999</v>
      </c>
      <c r="K253">
        <v>0</v>
      </c>
      <c r="L253" s="2" t="str">
        <f t="shared" si="3"/>
        <v>COKING_COALWR2032</v>
      </c>
    </row>
    <row r="254" spans="1:12" x14ac:dyDescent="0.25">
      <c r="A254" t="s">
        <v>54</v>
      </c>
      <c r="B254" t="s">
        <v>6</v>
      </c>
      <c r="C254" t="s">
        <v>12</v>
      </c>
      <c r="D254">
        <v>2032</v>
      </c>
      <c r="E254">
        <v>0</v>
      </c>
      <c r="F254">
        <v>2789.0368520000002</v>
      </c>
      <c r="G254">
        <v>0.3508</v>
      </c>
      <c r="H254">
        <v>0</v>
      </c>
      <c r="I254">
        <v>18050.62847</v>
      </c>
      <c r="J254">
        <v>0.20499999999999999</v>
      </c>
      <c r="K254">
        <v>0</v>
      </c>
      <c r="L254" s="2" t="str">
        <f t="shared" si="3"/>
        <v>COKING_COALNR2032</v>
      </c>
    </row>
    <row r="255" spans="1:12" x14ac:dyDescent="0.25">
      <c r="A255" t="s">
        <v>54</v>
      </c>
      <c r="B255" t="s">
        <v>6</v>
      </c>
      <c r="C255" t="s">
        <v>8</v>
      </c>
      <c r="D255">
        <v>2032</v>
      </c>
      <c r="E255">
        <v>0</v>
      </c>
      <c r="F255">
        <v>2789.0368520000002</v>
      </c>
      <c r="G255">
        <v>0.3508</v>
      </c>
      <c r="H255">
        <v>0</v>
      </c>
      <c r="I255">
        <v>18050.62847</v>
      </c>
      <c r="J255">
        <v>0.20499999999999999</v>
      </c>
      <c r="K255">
        <v>0</v>
      </c>
      <c r="L255" s="2" t="str">
        <f t="shared" si="3"/>
        <v>COKING_COALSR2032</v>
      </c>
    </row>
    <row r="256" spans="1:12" x14ac:dyDescent="0.25">
      <c r="A256" t="s">
        <v>54</v>
      </c>
      <c r="B256" t="s">
        <v>6</v>
      </c>
      <c r="C256" t="s">
        <v>9</v>
      </c>
      <c r="D256">
        <v>2032</v>
      </c>
      <c r="E256">
        <v>0</v>
      </c>
      <c r="F256">
        <v>2789.0368520000002</v>
      </c>
      <c r="G256">
        <v>0.3508</v>
      </c>
      <c r="H256">
        <v>0</v>
      </c>
      <c r="I256">
        <v>18050.62847</v>
      </c>
      <c r="J256">
        <v>0.20499999999999999</v>
      </c>
      <c r="K256">
        <v>0</v>
      </c>
      <c r="L256" s="2" t="str">
        <f t="shared" si="3"/>
        <v>COKING_COALNER2032</v>
      </c>
    </row>
    <row r="257" spans="1:12" x14ac:dyDescent="0.25">
      <c r="A257" t="s">
        <v>54</v>
      </c>
      <c r="B257" t="s">
        <v>6</v>
      </c>
      <c r="C257" t="s">
        <v>10</v>
      </c>
      <c r="D257">
        <v>2033</v>
      </c>
      <c r="E257">
        <v>0</v>
      </c>
      <c r="F257">
        <v>2789.0368520000002</v>
      </c>
      <c r="G257">
        <v>0.3508</v>
      </c>
      <c r="H257">
        <v>0</v>
      </c>
      <c r="I257">
        <v>17636.678039999999</v>
      </c>
      <c r="J257">
        <v>0.20499999999999999</v>
      </c>
      <c r="K257">
        <v>0</v>
      </c>
      <c r="L257" s="2" t="str">
        <f t="shared" si="3"/>
        <v>COKING_COALER2033</v>
      </c>
    </row>
    <row r="258" spans="1:12" x14ac:dyDescent="0.25">
      <c r="A258" t="s">
        <v>54</v>
      </c>
      <c r="B258" t="s">
        <v>6</v>
      </c>
      <c r="C258" t="s">
        <v>11</v>
      </c>
      <c r="D258">
        <v>2033</v>
      </c>
      <c r="E258">
        <v>0</v>
      </c>
      <c r="F258">
        <v>2789.0368520000002</v>
      </c>
      <c r="G258">
        <v>0.3508</v>
      </c>
      <c r="H258">
        <v>0</v>
      </c>
      <c r="I258">
        <v>17636.678039999999</v>
      </c>
      <c r="J258">
        <v>0.20499999999999999</v>
      </c>
      <c r="K258">
        <v>0</v>
      </c>
      <c r="L258" s="2" t="str">
        <f t="shared" si="3"/>
        <v>COKING_COALWR2033</v>
      </c>
    </row>
    <row r="259" spans="1:12" x14ac:dyDescent="0.25">
      <c r="A259" t="s">
        <v>54</v>
      </c>
      <c r="B259" t="s">
        <v>6</v>
      </c>
      <c r="C259" t="s">
        <v>12</v>
      </c>
      <c r="D259">
        <v>2033</v>
      </c>
      <c r="E259">
        <v>0</v>
      </c>
      <c r="F259">
        <v>2789.0368520000002</v>
      </c>
      <c r="G259">
        <v>0.3508</v>
      </c>
      <c r="H259">
        <v>0</v>
      </c>
      <c r="I259">
        <v>17636.678039999999</v>
      </c>
      <c r="J259">
        <v>0.20499999999999999</v>
      </c>
      <c r="K259">
        <v>0</v>
      </c>
      <c r="L259" s="2" t="str">
        <f t="shared" ref="L259:L301" si="4">_xlfn.CONCAT(A259,C259,D259)</f>
        <v>COKING_COALNR2033</v>
      </c>
    </row>
    <row r="260" spans="1:12" x14ac:dyDescent="0.25">
      <c r="A260" t="s">
        <v>54</v>
      </c>
      <c r="B260" t="s">
        <v>6</v>
      </c>
      <c r="C260" t="s">
        <v>8</v>
      </c>
      <c r="D260">
        <v>2033</v>
      </c>
      <c r="E260">
        <v>0</v>
      </c>
      <c r="F260">
        <v>2789.0368520000002</v>
      </c>
      <c r="G260">
        <v>0.3508</v>
      </c>
      <c r="H260">
        <v>0</v>
      </c>
      <c r="I260">
        <v>17636.678039999999</v>
      </c>
      <c r="J260">
        <v>0.20499999999999999</v>
      </c>
      <c r="K260">
        <v>0</v>
      </c>
      <c r="L260" s="2" t="str">
        <f t="shared" si="4"/>
        <v>COKING_COALSR2033</v>
      </c>
    </row>
    <row r="261" spans="1:12" x14ac:dyDescent="0.25">
      <c r="A261" t="s">
        <v>54</v>
      </c>
      <c r="B261" t="s">
        <v>6</v>
      </c>
      <c r="C261" t="s">
        <v>9</v>
      </c>
      <c r="D261">
        <v>2033</v>
      </c>
      <c r="E261">
        <v>0</v>
      </c>
      <c r="F261">
        <v>2789.0368520000002</v>
      </c>
      <c r="G261">
        <v>0.3508</v>
      </c>
      <c r="H261">
        <v>0</v>
      </c>
      <c r="I261">
        <v>17636.678039999999</v>
      </c>
      <c r="J261">
        <v>0.20499999999999999</v>
      </c>
      <c r="K261">
        <v>0</v>
      </c>
      <c r="L261" s="2" t="str">
        <f t="shared" si="4"/>
        <v>COKING_COALNER2033</v>
      </c>
    </row>
    <row r="262" spans="1:12" x14ac:dyDescent="0.25">
      <c r="A262" t="s">
        <v>33</v>
      </c>
      <c r="B262" t="s">
        <v>6</v>
      </c>
      <c r="C262" t="s">
        <v>10</v>
      </c>
      <c r="D262">
        <v>2039</v>
      </c>
      <c r="E262">
        <v>0</v>
      </c>
      <c r="F262">
        <v>1156.3734260000001</v>
      </c>
      <c r="G262">
        <v>0.3508</v>
      </c>
      <c r="H262">
        <v>0</v>
      </c>
      <c r="I262">
        <v>7072.7194509999999</v>
      </c>
      <c r="J262">
        <v>0.20499999999999999</v>
      </c>
      <c r="K262">
        <v>0</v>
      </c>
      <c r="L262" s="2" t="str">
        <f t="shared" si="4"/>
        <v>THERMAL_COALER2039</v>
      </c>
    </row>
    <row r="263" spans="1:12" x14ac:dyDescent="0.25">
      <c r="A263" t="s">
        <v>33</v>
      </c>
      <c r="B263" t="s">
        <v>6</v>
      </c>
      <c r="C263" t="s">
        <v>11</v>
      </c>
      <c r="D263">
        <v>2039</v>
      </c>
      <c r="E263">
        <v>0</v>
      </c>
      <c r="F263">
        <v>1156.3734260000001</v>
      </c>
      <c r="G263">
        <v>0.3508</v>
      </c>
      <c r="H263">
        <v>0</v>
      </c>
      <c r="I263">
        <v>7072.7194509999999</v>
      </c>
      <c r="J263">
        <v>0.20499999999999999</v>
      </c>
      <c r="K263">
        <v>0</v>
      </c>
      <c r="L263" s="2" t="str">
        <f t="shared" si="4"/>
        <v>THERMAL_COALWR2039</v>
      </c>
    </row>
    <row r="264" spans="1:12" x14ac:dyDescent="0.25">
      <c r="A264" t="s">
        <v>33</v>
      </c>
      <c r="B264" t="s">
        <v>6</v>
      </c>
      <c r="C264" t="s">
        <v>12</v>
      </c>
      <c r="D264">
        <v>2039</v>
      </c>
      <c r="E264">
        <v>0</v>
      </c>
      <c r="F264">
        <v>1156.3734260000001</v>
      </c>
      <c r="G264">
        <v>0.3508</v>
      </c>
      <c r="H264">
        <v>0</v>
      </c>
      <c r="I264">
        <v>7072.7194509999999</v>
      </c>
      <c r="J264">
        <v>0.20499999999999999</v>
      </c>
      <c r="K264">
        <v>0</v>
      </c>
      <c r="L264" s="2" t="str">
        <f t="shared" si="4"/>
        <v>THERMAL_COALNR2039</v>
      </c>
    </row>
    <row r="265" spans="1:12" x14ac:dyDescent="0.25">
      <c r="A265" t="s">
        <v>33</v>
      </c>
      <c r="B265" t="s">
        <v>6</v>
      </c>
      <c r="C265" t="s">
        <v>8</v>
      </c>
      <c r="D265">
        <v>2039</v>
      </c>
      <c r="E265">
        <v>0</v>
      </c>
      <c r="F265">
        <v>1156.3734260000001</v>
      </c>
      <c r="G265">
        <v>0.3508</v>
      </c>
      <c r="H265">
        <v>0</v>
      </c>
      <c r="I265">
        <v>7072.7194509999999</v>
      </c>
      <c r="J265">
        <v>0.20499999999999999</v>
      </c>
      <c r="K265">
        <v>0</v>
      </c>
      <c r="L265" s="2" t="str">
        <f t="shared" si="4"/>
        <v>THERMAL_COALSR2039</v>
      </c>
    </row>
    <row r="266" spans="1:12" x14ac:dyDescent="0.25">
      <c r="A266" t="s">
        <v>33</v>
      </c>
      <c r="B266" t="s">
        <v>6</v>
      </c>
      <c r="C266" t="s">
        <v>9</v>
      </c>
      <c r="D266">
        <v>2039</v>
      </c>
      <c r="E266">
        <v>0</v>
      </c>
      <c r="F266">
        <v>1156.3734260000001</v>
      </c>
      <c r="G266">
        <v>0.3508</v>
      </c>
      <c r="H266">
        <v>0</v>
      </c>
      <c r="I266">
        <v>7072.7194509999999</v>
      </c>
      <c r="J266">
        <v>0.20499999999999999</v>
      </c>
      <c r="K266">
        <v>0</v>
      </c>
      <c r="L266" s="2" t="str">
        <f t="shared" si="4"/>
        <v>THERMAL_COALNER2039</v>
      </c>
    </row>
    <row r="267" spans="1:12" x14ac:dyDescent="0.25">
      <c r="A267" t="s">
        <v>54</v>
      </c>
      <c r="B267" t="s">
        <v>6</v>
      </c>
      <c r="C267" t="s">
        <v>10</v>
      </c>
      <c r="D267">
        <v>2035</v>
      </c>
      <c r="E267">
        <v>0</v>
      </c>
      <c r="F267">
        <v>2789.0368520000002</v>
      </c>
      <c r="G267">
        <v>0.3508</v>
      </c>
      <c r="H267">
        <v>0</v>
      </c>
      <c r="I267">
        <v>16837.038550000001</v>
      </c>
      <c r="J267">
        <v>0.20499999999999999</v>
      </c>
      <c r="K267">
        <v>0</v>
      </c>
      <c r="L267" s="2" t="str">
        <f t="shared" si="4"/>
        <v>COKING_COALER2035</v>
      </c>
    </row>
    <row r="268" spans="1:12" x14ac:dyDescent="0.25">
      <c r="A268" t="s">
        <v>54</v>
      </c>
      <c r="B268" t="s">
        <v>6</v>
      </c>
      <c r="C268" t="s">
        <v>11</v>
      </c>
      <c r="D268">
        <v>2035</v>
      </c>
      <c r="E268">
        <v>0</v>
      </c>
      <c r="F268">
        <v>2789.0368520000002</v>
      </c>
      <c r="G268">
        <v>0.3508</v>
      </c>
      <c r="H268">
        <v>0</v>
      </c>
      <c r="I268">
        <v>16837.038550000001</v>
      </c>
      <c r="J268">
        <v>0.20499999999999999</v>
      </c>
      <c r="K268">
        <v>0</v>
      </c>
      <c r="L268" s="2" t="str">
        <f t="shared" si="4"/>
        <v>COKING_COALWR2035</v>
      </c>
    </row>
    <row r="269" spans="1:12" x14ac:dyDescent="0.25">
      <c r="A269" t="s">
        <v>54</v>
      </c>
      <c r="B269" t="s">
        <v>6</v>
      </c>
      <c r="C269" t="s">
        <v>12</v>
      </c>
      <c r="D269">
        <v>2035</v>
      </c>
      <c r="E269">
        <v>0</v>
      </c>
      <c r="F269">
        <v>2789.0368520000002</v>
      </c>
      <c r="G269">
        <v>0.3508</v>
      </c>
      <c r="H269">
        <v>0</v>
      </c>
      <c r="I269">
        <v>16837.038550000001</v>
      </c>
      <c r="J269">
        <v>0.20499999999999999</v>
      </c>
      <c r="K269">
        <v>0</v>
      </c>
      <c r="L269" s="2" t="str">
        <f t="shared" si="4"/>
        <v>COKING_COALNR2035</v>
      </c>
    </row>
    <row r="270" spans="1:12" x14ac:dyDescent="0.25">
      <c r="A270" t="s">
        <v>54</v>
      </c>
      <c r="B270" t="s">
        <v>6</v>
      </c>
      <c r="C270" t="s">
        <v>8</v>
      </c>
      <c r="D270">
        <v>2035</v>
      </c>
      <c r="E270">
        <v>0</v>
      </c>
      <c r="F270">
        <v>2789.0368520000002</v>
      </c>
      <c r="G270">
        <v>0.3508</v>
      </c>
      <c r="H270">
        <v>0</v>
      </c>
      <c r="I270">
        <v>16837.038550000001</v>
      </c>
      <c r="J270">
        <v>0.20499999999999999</v>
      </c>
      <c r="K270">
        <v>0</v>
      </c>
      <c r="L270" s="2" t="str">
        <f t="shared" si="4"/>
        <v>COKING_COALSR2035</v>
      </c>
    </row>
    <row r="271" spans="1:12" x14ac:dyDescent="0.25">
      <c r="A271" t="s">
        <v>54</v>
      </c>
      <c r="B271" t="s">
        <v>6</v>
      </c>
      <c r="C271" t="s">
        <v>9</v>
      </c>
      <c r="D271">
        <v>2035</v>
      </c>
      <c r="E271">
        <v>0</v>
      </c>
      <c r="F271">
        <v>2789.0368520000002</v>
      </c>
      <c r="G271">
        <v>0.3508</v>
      </c>
      <c r="H271">
        <v>0</v>
      </c>
      <c r="I271">
        <v>16837.038550000001</v>
      </c>
      <c r="J271">
        <v>0.20499999999999999</v>
      </c>
      <c r="K271">
        <v>0</v>
      </c>
      <c r="L271" s="2" t="str">
        <f t="shared" si="4"/>
        <v>COKING_COALNER2035</v>
      </c>
    </row>
    <row r="272" spans="1:12" x14ac:dyDescent="0.25">
      <c r="A272" t="s">
        <v>54</v>
      </c>
      <c r="B272" t="s">
        <v>6</v>
      </c>
      <c r="C272" t="s">
        <v>10</v>
      </c>
      <c r="D272">
        <v>2036</v>
      </c>
      <c r="E272">
        <v>0</v>
      </c>
      <c r="F272">
        <v>2789.0368520000002</v>
      </c>
      <c r="G272">
        <v>0.3508</v>
      </c>
      <c r="H272">
        <v>0</v>
      </c>
      <c r="I272">
        <v>16450.91907</v>
      </c>
      <c r="J272">
        <v>0.20499999999999999</v>
      </c>
      <c r="K272">
        <v>0</v>
      </c>
      <c r="L272" s="2" t="str">
        <f t="shared" si="4"/>
        <v>COKING_COALER2036</v>
      </c>
    </row>
    <row r="273" spans="1:12" x14ac:dyDescent="0.25">
      <c r="A273" t="s">
        <v>54</v>
      </c>
      <c r="B273" t="s">
        <v>6</v>
      </c>
      <c r="C273" t="s">
        <v>11</v>
      </c>
      <c r="D273">
        <v>2036</v>
      </c>
      <c r="E273">
        <v>0</v>
      </c>
      <c r="F273">
        <v>2789.0368520000002</v>
      </c>
      <c r="G273">
        <v>0.3508</v>
      </c>
      <c r="H273">
        <v>0</v>
      </c>
      <c r="I273">
        <v>16450.91907</v>
      </c>
      <c r="J273">
        <v>0.20499999999999999</v>
      </c>
      <c r="K273">
        <v>0</v>
      </c>
      <c r="L273" s="2" t="str">
        <f t="shared" si="4"/>
        <v>COKING_COALWR2036</v>
      </c>
    </row>
    <row r="274" spans="1:12" x14ac:dyDescent="0.25">
      <c r="A274" t="s">
        <v>54</v>
      </c>
      <c r="B274" t="s">
        <v>6</v>
      </c>
      <c r="C274" t="s">
        <v>12</v>
      </c>
      <c r="D274">
        <v>2036</v>
      </c>
      <c r="E274">
        <v>0</v>
      </c>
      <c r="F274">
        <v>2789.0368520000002</v>
      </c>
      <c r="G274">
        <v>0.3508</v>
      </c>
      <c r="H274">
        <v>0</v>
      </c>
      <c r="I274">
        <v>16450.91907</v>
      </c>
      <c r="J274">
        <v>0.20499999999999999</v>
      </c>
      <c r="K274">
        <v>0</v>
      </c>
      <c r="L274" s="2" t="str">
        <f t="shared" si="4"/>
        <v>COKING_COALNR2036</v>
      </c>
    </row>
    <row r="275" spans="1:12" x14ac:dyDescent="0.25">
      <c r="A275" t="s">
        <v>54</v>
      </c>
      <c r="B275" t="s">
        <v>6</v>
      </c>
      <c r="C275" t="s">
        <v>8</v>
      </c>
      <c r="D275">
        <v>2036</v>
      </c>
      <c r="E275">
        <v>0</v>
      </c>
      <c r="F275">
        <v>2789.0368520000002</v>
      </c>
      <c r="G275">
        <v>0.3508</v>
      </c>
      <c r="H275">
        <v>0</v>
      </c>
      <c r="I275">
        <v>16450.91907</v>
      </c>
      <c r="J275">
        <v>0.20499999999999999</v>
      </c>
      <c r="K275">
        <v>0</v>
      </c>
      <c r="L275" s="2" t="str">
        <f t="shared" si="4"/>
        <v>COKING_COALSR2036</v>
      </c>
    </row>
    <row r="276" spans="1:12" x14ac:dyDescent="0.25">
      <c r="A276" t="s">
        <v>54</v>
      </c>
      <c r="B276" t="s">
        <v>6</v>
      </c>
      <c r="C276" t="s">
        <v>9</v>
      </c>
      <c r="D276">
        <v>2036</v>
      </c>
      <c r="E276">
        <v>0</v>
      </c>
      <c r="F276">
        <v>2789.0368520000002</v>
      </c>
      <c r="G276">
        <v>0.3508</v>
      </c>
      <c r="H276">
        <v>0</v>
      </c>
      <c r="I276">
        <v>16450.91907</v>
      </c>
      <c r="J276">
        <v>0.20499999999999999</v>
      </c>
      <c r="K276">
        <v>0</v>
      </c>
      <c r="L276" s="2" t="str">
        <f t="shared" si="4"/>
        <v>COKING_COALNER2036</v>
      </c>
    </row>
    <row r="277" spans="1:12" x14ac:dyDescent="0.25">
      <c r="A277" t="s">
        <v>54</v>
      </c>
      <c r="B277" t="s">
        <v>6</v>
      </c>
      <c r="C277" t="s">
        <v>10</v>
      </c>
      <c r="D277">
        <v>2037</v>
      </c>
      <c r="E277">
        <v>0</v>
      </c>
      <c r="F277">
        <v>2789.0368520000002</v>
      </c>
      <c r="G277">
        <v>0.3508</v>
      </c>
      <c r="H277">
        <v>0</v>
      </c>
      <c r="I277">
        <v>16073.65438</v>
      </c>
      <c r="J277">
        <v>0.20499999999999999</v>
      </c>
      <c r="K277">
        <v>0</v>
      </c>
      <c r="L277" s="2" t="str">
        <f t="shared" si="4"/>
        <v>COKING_COALER2037</v>
      </c>
    </row>
    <row r="278" spans="1:12" x14ac:dyDescent="0.25">
      <c r="A278" t="s">
        <v>54</v>
      </c>
      <c r="B278" t="s">
        <v>6</v>
      </c>
      <c r="C278" t="s">
        <v>11</v>
      </c>
      <c r="D278">
        <v>2037</v>
      </c>
      <c r="E278">
        <v>0</v>
      </c>
      <c r="F278">
        <v>2789.0368520000002</v>
      </c>
      <c r="G278">
        <v>0.3508</v>
      </c>
      <c r="H278">
        <v>0</v>
      </c>
      <c r="I278">
        <v>16073.65438</v>
      </c>
      <c r="J278">
        <v>0.20499999999999999</v>
      </c>
      <c r="K278">
        <v>0</v>
      </c>
      <c r="L278" s="2" t="str">
        <f t="shared" si="4"/>
        <v>COKING_COALWR2037</v>
      </c>
    </row>
    <row r="279" spans="1:12" x14ac:dyDescent="0.25">
      <c r="A279" t="s">
        <v>54</v>
      </c>
      <c r="B279" t="s">
        <v>6</v>
      </c>
      <c r="C279" t="s">
        <v>12</v>
      </c>
      <c r="D279">
        <v>2037</v>
      </c>
      <c r="E279">
        <v>0</v>
      </c>
      <c r="F279">
        <v>2789.0368520000002</v>
      </c>
      <c r="G279">
        <v>0.3508</v>
      </c>
      <c r="H279">
        <v>0</v>
      </c>
      <c r="I279">
        <v>16073.65438</v>
      </c>
      <c r="J279">
        <v>0.20499999999999999</v>
      </c>
      <c r="K279">
        <v>0</v>
      </c>
      <c r="L279" s="2" t="str">
        <f t="shared" si="4"/>
        <v>COKING_COALNR2037</v>
      </c>
    </row>
    <row r="280" spans="1:12" x14ac:dyDescent="0.25">
      <c r="A280" t="s">
        <v>54</v>
      </c>
      <c r="B280" t="s">
        <v>6</v>
      </c>
      <c r="C280" t="s">
        <v>8</v>
      </c>
      <c r="D280">
        <v>2037</v>
      </c>
      <c r="E280">
        <v>0</v>
      </c>
      <c r="F280">
        <v>2789.0368520000002</v>
      </c>
      <c r="G280">
        <v>0.3508</v>
      </c>
      <c r="H280">
        <v>0</v>
      </c>
      <c r="I280">
        <v>16073.65438</v>
      </c>
      <c r="J280">
        <v>0.20499999999999999</v>
      </c>
      <c r="K280">
        <v>0</v>
      </c>
      <c r="L280" s="2" t="str">
        <f t="shared" si="4"/>
        <v>COKING_COALSR2037</v>
      </c>
    </row>
    <row r="281" spans="1:12" x14ac:dyDescent="0.25">
      <c r="A281" t="s">
        <v>54</v>
      </c>
      <c r="B281" t="s">
        <v>6</v>
      </c>
      <c r="C281" t="s">
        <v>9</v>
      </c>
      <c r="D281">
        <v>2037</v>
      </c>
      <c r="E281">
        <v>0</v>
      </c>
      <c r="F281">
        <v>2789.0368520000002</v>
      </c>
      <c r="G281">
        <v>0.3508</v>
      </c>
      <c r="H281">
        <v>0</v>
      </c>
      <c r="I281">
        <v>16073.65438</v>
      </c>
      <c r="J281">
        <v>0.20499999999999999</v>
      </c>
      <c r="K281">
        <v>0</v>
      </c>
      <c r="L281" s="2" t="str">
        <f t="shared" si="4"/>
        <v>COKING_COALNER2037</v>
      </c>
    </row>
    <row r="282" spans="1:12" x14ac:dyDescent="0.25">
      <c r="A282" t="s">
        <v>54</v>
      </c>
      <c r="B282" t="s">
        <v>6</v>
      </c>
      <c r="C282" t="s">
        <v>10</v>
      </c>
      <c r="D282">
        <v>2038</v>
      </c>
      <c r="E282">
        <v>0</v>
      </c>
      <c r="F282">
        <v>2789.0368520000002</v>
      </c>
      <c r="G282">
        <v>0.3508</v>
      </c>
      <c r="H282">
        <v>0</v>
      </c>
      <c r="I282">
        <v>15705.04139</v>
      </c>
      <c r="J282">
        <v>0.20499999999999999</v>
      </c>
      <c r="K282">
        <v>0</v>
      </c>
      <c r="L282" s="2" t="str">
        <f t="shared" si="4"/>
        <v>COKING_COALER2038</v>
      </c>
    </row>
    <row r="283" spans="1:12" x14ac:dyDescent="0.25">
      <c r="A283" t="s">
        <v>54</v>
      </c>
      <c r="B283" t="s">
        <v>6</v>
      </c>
      <c r="C283" t="s">
        <v>11</v>
      </c>
      <c r="D283">
        <v>2038</v>
      </c>
      <c r="E283">
        <v>0</v>
      </c>
      <c r="F283">
        <v>2789.0368520000002</v>
      </c>
      <c r="G283">
        <v>0.3508</v>
      </c>
      <c r="H283">
        <v>0</v>
      </c>
      <c r="I283">
        <v>15705.04139</v>
      </c>
      <c r="J283">
        <v>0.20499999999999999</v>
      </c>
      <c r="K283">
        <v>0</v>
      </c>
      <c r="L283" s="2" t="str">
        <f t="shared" si="4"/>
        <v>COKING_COALWR2038</v>
      </c>
    </row>
    <row r="284" spans="1:12" x14ac:dyDescent="0.25">
      <c r="A284" t="s">
        <v>54</v>
      </c>
      <c r="B284" t="s">
        <v>6</v>
      </c>
      <c r="C284" t="s">
        <v>12</v>
      </c>
      <c r="D284">
        <v>2038</v>
      </c>
      <c r="E284">
        <v>0</v>
      </c>
      <c r="F284">
        <v>2789.0368520000002</v>
      </c>
      <c r="G284">
        <v>0.3508</v>
      </c>
      <c r="H284">
        <v>0</v>
      </c>
      <c r="I284">
        <v>15705.04139</v>
      </c>
      <c r="J284">
        <v>0.20499999999999999</v>
      </c>
      <c r="K284">
        <v>0</v>
      </c>
      <c r="L284" s="2" t="str">
        <f t="shared" si="4"/>
        <v>COKING_COALNR2038</v>
      </c>
    </row>
    <row r="285" spans="1:12" x14ac:dyDescent="0.25">
      <c r="A285" t="s">
        <v>54</v>
      </c>
      <c r="B285" t="s">
        <v>6</v>
      </c>
      <c r="C285" t="s">
        <v>8</v>
      </c>
      <c r="D285">
        <v>2038</v>
      </c>
      <c r="E285">
        <v>0</v>
      </c>
      <c r="F285">
        <v>2789.0368520000002</v>
      </c>
      <c r="G285">
        <v>0.3508</v>
      </c>
      <c r="H285">
        <v>0</v>
      </c>
      <c r="I285">
        <v>15705.04139</v>
      </c>
      <c r="J285">
        <v>0.20499999999999999</v>
      </c>
      <c r="K285">
        <v>0</v>
      </c>
      <c r="L285" s="2" t="str">
        <f t="shared" si="4"/>
        <v>COKING_COALSR2038</v>
      </c>
    </row>
    <row r="286" spans="1:12" x14ac:dyDescent="0.25">
      <c r="A286" t="s">
        <v>54</v>
      </c>
      <c r="B286" t="s">
        <v>6</v>
      </c>
      <c r="C286" t="s">
        <v>9</v>
      </c>
      <c r="D286">
        <v>2038</v>
      </c>
      <c r="E286">
        <v>0</v>
      </c>
      <c r="F286">
        <v>2789.0368520000002</v>
      </c>
      <c r="G286">
        <v>0.3508</v>
      </c>
      <c r="H286">
        <v>0</v>
      </c>
      <c r="I286">
        <v>15705.04139</v>
      </c>
      <c r="J286">
        <v>0.20499999999999999</v>
      </c>
      <c r="K286">
        <v>0</v>
      </c>
      <c r="L286" s="2" t="str">
        <f t="shared" si="4"/>
        <v>COKING_COALNER2038</v>
      </c>
    </row>
    <row r="287" spans="1:12" x14ac:dyDescent="0.25">
      <c r="A287" t="s">
        <v>54</v>
      </c>
      <c r="B287" t="s">
        <v>6</v>
      </c>
      <c r="C287" t="s">
        <v>10</v>
      </c>
      <c r="D287">
        <v>2039</v>
      </c>
      <c r="E287">
        <v>0</v>
      </c>
      <c r="F287">
        <v>2789.0368520000002</v>
      </c>
      <c r="G287">
        <v>0.3508</v>
      </c>
      <c r="H287">
        <v>0</v>
      </c>
      <c r="I287">
        <v>15344.88171</v>
      </c>
      <c r="J287">
        <v>0.20499999999999999</v>
      </c>
      <c r="K287">
        <v>0</v>
      </c>
      <c r="L287" s="2" t="str">
        <f t="shared" si="4"/>
        <v>COKING_COALER2039</v>
      </c>
    </row>
    <row r="288" spans="1:12" x14ac:dyDescent="0.25">
      <c r="A288" t="s">
        <v>54</v>
      </c>
      <c r="B288" t="s">
        <v>6</v>
      </c>
      <c r="C288" t="s">
        <v>11</v>
      </c>
      <c r="D288">
        <v>2039</v>
      </c>
      <c r="E288">
        <v>0</v>
      </c>
      <c r="F288">
        <v>2789.0368520000002</v>
      </c>
      <c r="G288">
        <v>0.3508</v>
      </c>
      <c r="H288">
        <v>0</v>
      </c>
      <c r="I288">
        <v>15344.88171</v>
      </c>
      <c r="J288">
        <v>0.20499999999999999</v>
      </c>
      <c r="K288">
        <v>0</v>
      </c>
      <c r="L288" s="2" t="str">
        <f t="shared" si="4"/>
        <v>COKING_COALWR2039</v>
      </c>
    </row>
    <row r="289" spans="1:12" x14ac:dyDescent="0.25">
      <c r="A289" t="s">
        <v>54</v>
      </c>
      <c r="B289" t="s">
        <v>6</v>
      </c>
      <c r="C289" t="s">
        <v>12</v>
      </c>
      <c r="D289">
        <v>2039</v>
      </c>
      <c r="E289">
        <v>0</v>
      </c>
      <c r="F289">
        <v>2789.0368520000002</v>
      </c>
      <c r="G289">
        <v>0.3508</v>
      </c>
      <c r="H289">
        <v>0</v>
      </c>
      <c r="I289">
        <v>15344.88171</v>
      </c>
      <c r="J289">
        <v>0.20499999999999999</v>
      </c>
      <c r="K289">
        <v>0</v>
      </c>
      <c r="L289" s="2" t="str">
        <f t="shared" si="4"/>
        <v>COKING_COALNR2039</v>
      </c>
    </row>
    <row r="290" spans="1:12" x14ac:dyDescent="0.25">
      <c r="A290" t="s">
        <v>54</v>
      </c>
      <c r="B290" t="s">
        <v>6</v>
      </c>
      <c r="C290" t="s">
        <v>8</v>
      </c>
      <c r="D290">
        <v>2039</v>
      </c>
      <c r="E290">
        <v>0</v>
      </c>
      <c r="F290">
        <v>2789.0368520000002</v>
      </c>
      <c r="G290">
        <v>0.3508</v>
      </c>
      <c r="H290">
        <v>0</v>
      </c>
      <c r="I290">
        <v>15344.88171</v>
      </c>
      <c r="J290">
        <v>0.20499999999999999</v>
      </c>
      <c r="K290">
        <v>0</v>
      </c>
      <c r="L290" s="2" t="str">
        <f t="shared" si="4"/>
        <v>COKING_COALSR2039</v>
      </c>
    </row>
    <row r="291" spans="1:12" x14ac:dyDescent="0.25">
      <c r="A291" t="s">
        <v>54</v>
      </c>
      <c r="B291" t="s">
        <v>6</v>
      </c>
      <c r="C291" t="s">
        <v>9</v>
      </c>
      <c r="D291">
        <v>2039</v>
      </c>
      <c r="E291">
        <v>0</v>
      </c>
      <c r="F291">
        <v>2789.0368520000002</v>
      </c>
      <c r="G291">
        <v>0.3508</v>
      </c>
      <c r="H291">
        <v>0</v>
      </c>
      <c r="I291">
        <v>15344.88171</v>
      </c>
      <c r="J291">
        <v>0.20499999999999999</v>
      </c>
      <c r="K291">
        <v>0</v>
      </c>
      <c r="L291" s="2" t="str">
        <f t="shared" si="4"/>
        <v>COKING_COALNER2039</v>
      </c>
    </row>
    <row r="292" spans="1:12" x14ac:dyDescent="0.25">
      <c r="A292" t="s">
        <v>54</v>
      </c>
      <c r="B292" t="s">
        <v>6</v>
      </c>
      <c r="C292" t="s">
        <v>10</v>
      </c>
      <c r="D292">
        <v>2040</v>
      </c>
      <c r="E292">
        <v>0</v>
      </c>
      <c r="F292">
        <v>2789.0368520000002</v>
      </c>
      <c r="G292">
        <v>0.3508</v>
      </c>
      <c r="H292">
        <v>0</v>
      </c>
      <c r="I292">
        <v>14992.98148</v>
      </c>
      <c r="J292">
        <v>0.20499999999999999</v>
      </c>
      <c r="K292">
        <v>0</v>
      </c>
      <c r="L292" s="2" t="str">
        <f t="shared" si="4"/>
        <v>COKING_COALER2040</v>
      </c>
    </row>
    <row r="293" spans="1:12" x14ac:dyDescent="0.25">
      <c r="A293" t="s">
        <v>54</v>
      </c>
      <c r="B293" t="s">
        <v>6</v>
      </c>
      <c r="C293" t="s">
        <v>11</v>
      </c>
      <c r="D293">
        <v>2040</v>
      </c>
      <c r="E293">
        <v>0</v>
      </c>
      <c r="F293">
        <v>2789.0368520000002</v>
      </c>
      <c r="G293">
        <v>0.3508</v>
      </c>
      <c r="H293">
        <v>0</v>
      </c>
      <c r="I293">
        <v>14992.98148</v>
      </c>
      <c r="J293">
        <v>0.20499999999999999</v>
      </c>
      <c r="K293">
        <v>0</v>
      </c>
      <c r="L293" s="2" t="str">
        <f t="shared" si="4"/>
        <v>COKING_COALWR2040</v>
      </c>
    </row>
    <row r="294" spans="1:12" x14ac:dyDescent="0.25">
      <c r="A294" t="s">
        <v>54</v>
      </c>
      <c r="B294" t="s">
        <v>6</v>
      </c>
      <c r="C294" t="s">
        <v>12</v>
      </c>
      <c r="D294">
        <v>2040</v>
      </c>
      <c r="E294">
        <v>0</v>
      </c>
      <c r="F294">
        <v>2789.0368520000002</v>
      </c>
      <c r="G294">
        <v>0.3508</v>
      </c>
      <c r="H294">
        <v>0</v>
      </c>
      <c r="I294">
        <v>14992.98148</v>
      </c>
      <c r="J294">
        <v>0.20499999999999999</v>
      </c>
      <c r="K294">
        <v>0</v>
      </c>
      <c r="L294" s="2" t="str">
        <f t="shared" si="4"/>
        <v>COKING_COALNR2040</v>
      </c>
    </row>
    <row r="295" spans="1:12" x14ac:dyDescent="0.25">
      <c r="A295" t="s">
        <v>54</v>
      </c>
      <c r="B295" t="s">
        <v>6</v>
      </c>
      <c r="C295" t="s">
        <v>8</v>
      </c>
      <c r="D295">
        <v>2040</v>
      </c>
      <c r="E295">
        <v>0</v>
      </c>
      <c r="F295">
        <v>2789.0368520000002</v>
      </c>
      <c r="G295">
        <v>0.3508</v>
      </c>
      <c r="H295">
        <v>0</v>
      </c>
      <c r="I295">
        <v>14992.98148</v>
      </c>
      <c r="J295">
        <v>0.20499999999999999</v>
      </c>
      <c r="K295">
        <v>0</v>
      </c>
      <c r="L295" s="2" t="str">
        <f t="shared" si="4"/>
        <v>COKING_COALSR2040</v>
      </c>
    </row>
    <row r="296" spans="1:12" x14ac:dyDescent="0.25">
      <c r="A296" t="s">
        <v>54</v>
      </c>
      <c r="B296" t="s">
        <v>6</v>
      </c>
      <c r="C296" t="s">
        <v>9</v>
      </c>
      <c r="D296">
        <v>2040</v>
      </c>
      <c r="E296">
        <v>0</v>
      </c>
      <c r="F296">
        <v>2789.0368520000002</v>
      </c>
      <c r="G296">
        <v>0.3508</v>
      </c>
      <c r="H296">
        <v>0</v>
      </c>
      <c r="I296">
        <v>14992.98148</v>
      </c>
      <c r="J296">
        <v>0.20499999999999999</v>
      </c>
      <c r="K296">
        <v>0</v>
      </c>
      <c r="L296" s="2" t="str">
        <f t="shared" si="4"/>
        <v>COKING_COALNER2040</v>
      </c>
    </row>
    <row r="297" spans="1:12" x14ac:dyDescent="0.25">
      <c r="A297" t="s">
        <v>54</v>
      </c>
      <c r="B297" t="s">
        <v>6</v>
      </c>
      <c r="C297" t="s">
        <v>10</v>
      </c>
      <c r="D297">
        <v>2041</v>
      </c>
      <c r="E297">
        <v>0</v>
      </c>
      <c r="F297">
        <v>2789.0368520000002</v>
      </c>
      <c r="G297">
        <v>0.3508</v>
      </c>
      <c r="H297">
        <v>0</v>
      </c>
      <c r="I297">
        <v>14649.15129</v>
      </c>
      <c r="J297">
        <v>0.20499999999999999</v>
      </c>
      <c r="K297">
        <v>0</v>
      </c>
      <c r="L297" s="2" t="str">
        <f t="shared" si="4"/>
        <v>COKING_COALER2041</v>
      </c>
    </row>
    <row r="298" spans="1:12" x14ac:dyDescent="0.25">
      <c r="A298" t="s">
        <v>54</v>
      </c>
      <c r="B298" t="s">
        <v>6</v>
      </c>
      <c r="C298" t="s">
        <v>11</v>
      </c>
      <c r="D298">
        <v>2041</v>
      </c>
      <c r="E298">
        <v>0</v>
      </c>
      <c r="F298">
        <v>2789.0368520000002</v>
      </c>
      <c r="G298">
        <v>0.3508</v>
      </c>
      <c r="H298">
        <v>0</v>
      </c>
      <c r="I298">
        <v>14649.15129</v>
      </c>
      <c r="J298">
        <v>0.20499999999999999</v>
      </c>
      <c r="K298">
        <v>0</v>
      </c>
      <c r="L298" s="2" t="str">
        <f t="shared" si="4"/>
        <v>COKING_COALWR2041</v>
      </c>
    </row>
    <row r="299" spans="1:12" x14ac:dyDescent="0.25">
      <c r="A299" t="s">
        <v>54</v>
      </c>
      <c r="B299" t="s">
        <v>6</v>
      </c>
      <c r="C299" t="s">
        <v>12</v>
      </c>
      <c r="D299">
        <v>2041</v>
      </c>
      <c r="E299">
        <v>0</v>
      </c>
      <c r="F299">
        <v>2789.0368520000002</v>
      </c>
      <c r="G299">
        <v>0.3508</v>
      </c>
      <c r="H299">
        <v>0</v>
      </c>
      <c r="I299">
        <v>14649.15129</v>
      </c>
      <c r="J299">
        <v>0.20499999999999999</v>
      </c>
      <c r="K299">
        <v>0</v>
      </c>
      <c r="L299" s="2" t="str">
        <f t="shared" si="4"/>
        <v>COKING_COALNR2041</v>
      </c>
    </row>
    <row r="300" spans="1:12" x14ac:dyDescent="0.25">
      <c r="A300" t="s">
        <v>54</v>
      </c>
      <c r="B300" t="s">
        <v>6</v>
      </c>
      <c r="C300" t="s">
        <v>8</v>
      </c>
      <c r="D300">
        <v>2041</v>
      </c>
      <c r="E300">
        <v>0</v>
      </c>
      <c r="F300">
        <v>2789.0368520000002</v>
      </c>
      <c r="G300">
        <v>0.3508</v>
      </c>
      <c r="H300">
        <v>0</v>
      </c>
      <c r="I300">
        <v>14649.15129</v>
      </c>
      <c r="J300">
        <v>0.20499999999999999</v>
      </c>
      <c r="K300">
        <v>0</v>
      </c>
      <c r="L300" s="2" t="str">
        <f t="shared" si="4"/>
        <v>COKING_COALSR2041</v>
      </c>
    </row>
    <row r="301" spans="1:12" x14ac:dyDescent="0.25">
      <c r="A301" t="s">
        <v>54</v>
      </c>
      <c r="B301" t="s">
        <v>6</v>
      </c>
      <c r="C301" t="s">
        <v>9</v>
      </c>
      <c r="D301">
        <v>2041</v>
      </c>
      <c r="E301">
        <v>0</v>
      </c>
      <c r="F301">
        <v>2789.0368520000002</v>
      </c>
      <c r="G301">
        <v>0.3508</v>
      </c>
      <c r="H301">
        <v>0</v>
      </c>
      <c r="I301">
        <v>14649.15129</v>
      </c>
      <c r="J301">
        <v>0.20499999999999999</v>
      </c>
      <c r="K301">
        <v>0</v>
      </c>
      <c r="L301" s="2" t="str">
        <f t="shared" si="4"/>
        <v>COKING_COALNER2041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6E7-DCD9-4C20-BBBC-0F77B402271B}">
  <dimension ref="A1:G286"/>
  <sheetViews>
    <sheetView workbookViewId="0">
      <selection activeCell="G3" sqref="G3"/>
    </sheetView>
  </sheetViews>
  <sheetFormatPr defaultRowHeight="15" x14ac:dyDescent="0.25"/>
  <cols>
    <col min="1" max="1" width="15.7109375" bestFit="1" customWidth="1"/>
    <col min="7" max="7" width="22.42578125" style="2" bestFit="1" customWidth="1"/>
  </cols>
  <sheetData>
    <row r="1" spans="1:7" x14ac:dyDescent="0.25">
      <c r="A1" t="s">
        <v>52</v>
      </c>
      <c r="B1" t="s">
        <v>1</v>
      </c>
      <c r="C1" t="s">
        <v>2</v>
      </c>
      <c r="D1" t="s">
        <v>3</v>
      </c>
      <c r="E1" t="s">
        <v>127</v>
      </c>
      <c r="F1" t="s">
        <v>126</v>
      </c>
      <c r="G1" s="2" t="s">
        <v>348</v>
      </c>
    </row>
    <row r="2" spans="1:7" x14ac:dyDescent="0.25">
      <c r="A2" t="s">
        <v>54</v>
      </c>
      <c r="B2" t="s">
        <v>6</v>
      </c>
      <c r="C2" t="s">
        <v>10</v>
      </c>
      <c r="D2">
        <v>2023</v>
      </c>
      <c r="E2">
        <v>12.971</v>
      </c>
      <c r="F2">
        <v>100</v>
      </c>
      <c r="G2" s="2" t="str">
        <f>_xlfn.CONCAT(A2,C2,D2)</f>
        <v>COKING_COALER2023</v>
      </c>
    </row>
    <row r="3" spans="1:7" x14ac:dyDescent="0.25">
      <c r="A3" t="s">
        <v>54</v>
      </c>
      <c r="B3" t="s">
        <v>6</v>
      </c>
      <c r="C3" t="s">
        <v>11</v>
      </c>
      <c r="D3">
        <v>2023</v>
      </c>
      <c r="E3">
        <v>0</v>
      </c>
      <c r="F3">
        <v>100</v>
      </c>
      <c r="G3" s="2" t="str">
        <f t="shared" ref="G3:G66" si="0">_xlfn.CONCAT(A3,C3,D3)</f>
        <v>COKING_COALWR2023</v>
      </c>
    </row>
    <row r="4" spans="1:7" x14ac:dyDescent="0.25">
      <c r="A4" t="s">
        <v>54</v>
      </c>
      <c r="B4" t="s">
        <v>6</v>
      </c>
      <c r="C4" t="s">
        <v>12</v>
      </c>
      <c r="D4">
        <v>2023</v>
      </c>
      <c r="E4">
        <v>0</v>
      </c>
      <c r="F4">
        <v>0</v>
      </c>
      <c r="G4" s="2" t="str">
        <f t="shared" si="0"/>
        <v>COKING_COALNR2023</v>
      </c>
    </row>
    <row r="5" spans="1:7" x14ac:dyDescent="0.25">
      <c r="A5" t="s">
        <v>54</v>
      </c>
      <c r="B5" t="s">
        <v>6</v>
      </c>
      <c r="C5" t="s">
        <v>8</v>
      </c>
      <c r="D5">
        <v>2023</v>
      </c>
      <c r="E5">
        <v>0</v>
      </c>
      <c r="F5">
        <v>100</v>
      </c>
      <c r="G5" s="2" t="str">
        <f t="shared" si="0"/>
        <v>COKING_COALSR2023</v>
      </c>
    </row>
    <row r="6" spans="1:7" x14ac:dyDescent="0.25">
      <c r="A6" t="s">
        <v>54</v>
      </c>
      <c r="B6" t="s">
        <v>6</v>
      </c>
      <c r="C6" t="s">
        <v>9</v>
      </c>
      <c r="D6">
        <v>2023</v>
      </c>
      <c r="E6">
        <v>0</v>
      </c>
      <c r="F6">
        <v>0</v>
      </c>
      <c r="G6" s="2" t="str">
        <f t="shared" si="0"/>
        <v>COKING_COALNER2023</v>
      </c>
    </row>
    <row r="7" spans="1:7" x14ac:dyDescent="0.25">
      <c r="A7" t="s">
        <v>54</v>
      </c>
      <c r="B7" t="s">
        <v>6</v>
      </c>
      <c r="C7" t="s">
        <v>10</v>
      </c>
      <c r="D7">
        <v>2024</v>
      </c>
      <c r="E7">
        <v>13.51637762</v>
      </c>
      <c r="F7">
        <v>100</v>
      </c>
      <c r="G7" s="2" t="str">
        <f t="shared" si="0"/>
        <v>COKING_COALER2024</v>
      </c>
    </row>
    <row r="8" spans="1:7" x14ac:dyDescent="0.25">
      <c r="A8" t="s">
        <v>54</v>
      </c>
      <c r="B8" t="s">
        <v>6</v>
      </c>
      <c r="C8" t="s">
        <v>11</v>
      </c>
      <c r="D8">
        <v>2024</v>
      </c>
      <c r="E8">
        <v>0</v>
      </c>
      <c r="F8">
        <v>100</v>
      </c>
      <c r="G8" s="2" t="str">
        <f t="shared" si="0"/>
        <v>COKING_COALWR2024</v>
      </c>
    </row>
    <row r="9" spans="1:7" x14ac:dyDescent="0.25">
      <c r="A9" t="s">
        <v>54</v>
      </c>
      <c r="B9" t="s">
        <v>6</v>
      </c>
      <c r="C9" t="s">
        <v>12</v>
      </c>
      <c r="D9">
        <v>2024</v>
      </c>
      <c r="E9">
        <v>0</v>
      </c>
      <c r="F9">
        <v>0</v>
      </c>
      <c r="G9" s="2" t="str">
        <f t="shared" si="0"/>
        <v>COKING_COALNR2024</v>
      </c>
    </row>
    <row r="10" spans="1:7" x14ac:dyDescent="0.25">
      <c r="A10" t="s">
        <v>54</v>
      </c>
      <c r="B10" t="s">
        <v>6</v>
      </c>
      <c r="C10" t="s">
        <v>8</v>
      </c>
      <c r="D10">
        <v>2024</v>
      </c>
      <c r="E10">
        <v>0</v>
      </c>
      <c r="F10">
        <v>100</v>
      </c>
      <c r="G10" s="2" t="str">
        <f t="shared" si="0"/>
        <v>COKING_COALSR2024</v>
      </c>
    </row>
    <row r="11" spans="1:7" x14ac:dyDescent="0.25">
      <c r="A11" t="s">
        <v>54</v>
      </c>
      <c r="B11" t="s">
        <v>6</v>
      </c>
      <c r="C11" t="s">
        <v>9</v>
      </c>
      <c r="D11">
        <v>2024</v>
      </c>
      <c r="E11">
        <v>0</v>
      </c>
      <c r="F11">
        <v>0</v>
      </c>
      <c r="G11" s="2" t="str">
        <f t="shared" si="0"/>
        <v>COKING_COALNER2024</v>
      </c>
    </row>
    <row r="12" spans="1:7" x14ac:dyDescent="0.25">
      <c r="A12" t="s">
        <v>54</v>
      </c>
      <c r="B12" t="s">
        <v>6</v>
      </c>
      <c r="C12" t="s">
        <v>10</v>
      </c>
      <c r="D12">
        <v>2025</v>
      </c>
      <c r="E12">
        <v>14.08468615</v>
      </c>
      <c r="F12">
        <v>100</v>
      </c>
      <c r="G12" s="2" t="str">
        <f t="shared" si="0"/>
        <v>COKING_COALER2025</v>
      </c>
    </row>
    <row r="13" spans="1:7" x14ac:dyDescent="0.25">
      <c r="A13" t="s">
        <v>54</v>
      </c>
      <c r="B13" t="s">
        <v>6</v>
      </c>
      <c r="C13" t="s">
        <v>11</v>
      </c>
      <c r="D13">
        <v>2025</v>
      </c>
      <c r="E13">
        <v>0</v>
      </c>
      <c r="F13">
        <v>100</v>
      </c>
      <c r="G13" s="2" t="str">
        <f t="shared" si="0"/>
        <v>COKING_COALWR2025</v>
      </c>
    </row>
    <row r="14" spans="1:7" x14ac:dyDescent="0.25">
      <c r="A14" t="s">
        <v>54</v>
      </c>
      <c r="B14" t="s">
        <v>6</v>
      </c>
      <c r="C14" t="s">
        <v>12</v>
      </c>
      <c r="D14">
        <v>2025</v>
      </c>
      <c r="E14">
        <v>0</v>
      </c>
      <c r="F14">
        <v>0</v>
      </c>
      <c r="G14" s="2" t="str">
        <f t="shared" si="0"/>
        <v>COKING_COALNR2025</v>
      </c>
    </row>
    <row r="15" spans="1:7" x14ac:dyDescent="0.25">
      <c r="A15" t="s">
        <v>54</v>
      </c>
      <c r="B15" t="s">
        <v>6</v>
      </c>
      <c r="C15" t="s">
        <v>8</v>
      </c>
      <c r="D15">
        <v>2025</v>
      </c>
      <c r="E15">
        <v>0</v>
      </c>
      <c r="F15">
        <v>100</v>
      </c>
      <c r="G15" s="2" t="str">
        <f t="shared" si="0"/>
        <v>COKING_COALSR2025</v>
      </c>
    </row>
    <row r="16" spans="1:7" x14ac:dyDescent="0.25">
      <c r="A16" t="s">
        <v>54</v>
      </c>
      <c r="B16" t="s">
        <v>6</v>
      </c>
      <c r="C16" t="s">
        <v>9</v>
      </c>
      <c r="D16">
        <v>2025</v>
      </c>
      <c r="E16">
        <v>0</v>
      </c>
      <c r="F16">
        <v>0</v>
      </c>
      <c r="G16" s="2" t="str">
        <f t="shared" si="0"/>
        <v>COKING_COALNER2025</v>
      </c>
    </row>
    <row r="17" spans="1:7" x14ac:dyDescent="0.25">
      <c r="A17" t="s">
        <v>54</v>
      </c>
      <c r="B17" t="s">
        <v>6</v>
      </c>
      <c r="C17" t="s">
        <v>10</v>
      </c>
      <c r="D17">
        <v>2026</v>
      </c>
      <c r="E17">
        <v>14.676889729999999</v>
      </c>
      <c r="F17">
        <v>100</v>
      </c>
      <c r="G17" s="2" t="str">
        <f t="shared" si="0"/>
        <v>COKING_COALER2026</v>
      </c>
    </row>
    <row r="18" spans="1:7" x14ac:dyDescent="0.25">
      <c r="A18" t="s">
        <v>54</v>
      </c>
      <c r="B18" t="s">
        <v>6</v>
      </c>
      <c r="C18" t="s">
        <v>11</v>
      </c>
      <c r="D18">
        <v>2026</v>
      </c>
      <c r="E18">
        <v>0</v>
      </c>
      <c r="F18">
        <v>100</v>
      </c>
      <c r="G18" s="2" t="str">
        <f t="shared" si="0"/>
        <v>COKING_COALWR2026</v>
      </c>
    </row>
    <row r="19" spans="1:7" x14ac:dyDescent="0.25">
      <c r="A19" t="s">
        <v>54</v>
      </c>
      <c r="B19" t="s">
        <v>6</v>
      </c>
      <c r="C19" t="s">
        <v>12</v>
      </c>
      <c r="D19">
        <v>2026</v>
      </c>
      <c r="E19">
        <v>0</v>
      </c>
      <c r="F19">
        <v>0</v>
      </c>
      <c r="G19" s="2" t="str">
        <f t="shared" si="0"/>
        <v>COKING_COALNR2026</v>
      </c>
    </row>
    <row r="20" spans="1:7" x14ac:dyDescent="0.25">
      <c r="A20" t="s">
        <v>54</v>
      </c>
      <c r="B20" t="s">
        <v>6</v>
      </c>
      <c r="C20" t="s">
        <v>8</v>
      </c>
      <c r="D20">
        <v>2026</v>
      </c>
      <c r="E20">
        <v>0</v>
      </c>
      <c r="F20">
        <v>100</v>
      </c>
      <c r="G20" s="2" t="str">
        <f t="shared" si="0"/>
        <v>COKING_COALSR2026</v>
      </c>
    </row>
    <row r="21" spans="1:7" x14ac:dyDescent="0.25">
      <c r="A21" t="s">
        <v>54</v>
      </c>
      <c r="B21" t="s">
        <v>6</v>
      </c>
      <c r="C21" t="s">
        <v>9</v>
      </c>
      <c r="D21">
        <v>2026</v>
      </c>
      <c r="E21">
        <v>0</v>
      </c>
      <c r="F21">
        <v>0</v>
      </c>
      <c r="G21" s="2" t="str">
        <f t="shared" si="0"/>
        <v>COKING_COALNER2026</v>
      </c>
    </row>
    <row r="22" spans="1:7" x14ac:dyDescent="0.25">
      <c r="A22" t="s">
        <v>54</v>
      </c>
      <c r="B22" t="s">
        <v>6</v>
      </c>
      <c r="C22" t="s">
        <v>10</v>
      </c>
      <c r="D22">
        <v>2027</v>
      </c>
      <c r="E22">
        <v>15.29399306</v>
      </c>
      <c r="F22">
        <v>100</v>
      </c>
      <c r="G22" s="2" t="str">
        <f t="shared" si="0"/>
        <v>COKING_COALER2027</v>
      </c>
    </row>
    <row r="23" spans="1:7" x14ac:dyDescent="0.25">
      <c r="A23" t="s">
        <v>54</v>
      </c>
      <c r="B23" t="s">
        <v>6</v>
      </c>
      <c r="C23" t="s">
        <v>11</v>
      </c>
      <c r="D23">
        <v>2027</v>
      </c>
      <c r="E23">
        <v>0</v>
      </c>
      <c r="F23">
        <v>100</v>
      </c>
      <c r="G23" s="2" t="str">
        <f t="shared" si="0"/>
        <v>COKING_COALWR2027</v>
      </c>
    </row>
    <row r="24" spans="1:7" x14ac:dyDescent="0.25">
      <c r="A24" t="s">
        <v>54</v>
      </c>
      <c r="B24" t="s">
        <v>6</v>
      </c>
      <c r="C24" t="s">
        <v>12</v>
      </c>
      <c r="D24">
        <v>2027</v>
      </c>
      <c r="E24">
        <v>0</v>
      </c>
      <c r="F24">
        <v>0</v>
      </c>
      <c r="G24" s="2" t="str">
        <f t="shared" si="0"/>
        <v>COKING_COALNR2027</v>
      </c>
    </row>
    <row r="25" spans="1:7" x14ac:dyDescent="0.25">
      <c r="A25" t="s">
        <v>54</v>
      </c>
      <c r="B25" t="s">
        <v>6</v>
      </c>
      <c r="C25" t="s">
        <v>8</v>
      </c>
      <c r="D25">
        <v>2027</v>
      </c>
      <c r="E25">
        <v>0</v>
      </c>
      <c r="F25">
        <v>100</v>
      </c>
      <c r="G25" s="2" t="str">
        <f t="shared" si="0"/>
        <v>COKING_COALSR2027</v>
      </c>
    </row>
    <row r="26" spans="1:7" x14ac:dyDescent="0.25">
      <c r="A26" t="s">
        <v>54</v>
      </c>
      <c r="B26" t="s">
        <v>6</v>
      </c>
      <c r="C26" t="s">
        <v>9</v>
      </c>
      <c r="D26">
        <v>2027</v>
      </c>
      <c r="E26">
        <v>0</v>
      </c>
      <c r="F26">
        <v>0</v>
      </c>
      <c r="G26" s="2" t="str">
        <f t="shared" si="0"/>
        <v>COKING_COALNER2027</v>
      </c>
    </row>
    <row r="27" spans="1:7" x14ac:dyDescent="0.25">
      <c r="A27" t="s">
        <v>54</v>
      </c>
      <c r="B27" t="s">
        <v>6</v>
      </c>
      <c r="C27" t="s">
        <v>10</v>
      </c>
      <c r="D27">
        <v>2028</v>
      </c>
      <c r="E27">
        <v>15.937043060000001</v>
      </c>
      <c r="F27">
        <v>100</v>
      </c>
      <c r="G27" s="2" t="str">
        <f t="shared" si="0"/>
        <v>COKING_COALER2028</v>
      </c>
    </row>
    <row r="28" spans="1:7" x14ac:dyDescent="0.25">
      <c r="A28" t="s">
        <v>54</v>
      </c>
      <c r="B28" t="s">
        <v>6</v>
      </c>
      <c r="C28" t="s">
        <v>11</v>
      </c>
      <c r="D28">
        <v>2028</v>
      </c>
      <c r="E28">
        <v>0</v>
      </c>
      <c r="F28">
        <v>100</v>
      </c>
      <c r="G28" s="2" t="str">
        <f t="shared" si="0"/>
        <v>COKING_COALWR2028</v>
      </c>
    </row>
    <row r="29" spans="1:7" x14ac:dyDescent="0.25">
      <c r="A29" t="s">
        <v>54</v>
      </c>
      <c r="B29" t="s">
        <v>6</v>
      </c>
      <c r="C29" t="s">
        <v>12</v>
      </c>
      <c r="D29">
        <v>2028</v>
      </c>
      <c r="E29">
        <v>0</v>
      </c>
      <c r="F29">
        <v>0</v>
      </c>
      <c r="G29" s="2" t="str">
        <f t="shared" si="0"/>
        <v>COKING_COALNR2028</v>
      </c>
    </row>
    <row r="30" spans="1:7" x14ac:dyDescent="0.25">
      <c r="A30" t="s">
        <v>54</v>
      </c>
      <c r="B30" t="s">
        <v>6</v>
      </c>
      <c r="C30" t="s">
        <v>8</v>
      </c>
      <c r="D30">
        <v>2028</v>
      </c>
      <c r="E30">
        <v>0</v>
      </c>
      <c r="F30">
        <v>100</v>
      </c>
      <c r="G30" s="2" t="str">
        <f t="shared" si="0"/>
        <v>COKING_COALSR2028</v>
      </c>
    </row>
    <row r="31" spans="1:7" x14ac:dyDescent="0.25">
      <c r="A31" t="s">
        <v>54</v>
      </c>
      <c r="B31" t="s">
        <v>6</v>
      </c>
      <c r="C31" t="s">
        <v>9</v>
      </c>
      <c r="D31">
        <v>2028</v>
      </c>
      <c r="E31">
        <v>0</v>
      </c>
      <c r="F31">
        <v>0</v>
      </c>
      <c r="G31" s="2" t="str">
        <f t="shared" si="0"/>
        <v>COKING_COALNER2028</v>
      </c>
    </row>
    <row r="32" spans="1:7" x14ac:dyDescent="0.25">
      <c r="A32" t="s">
        <v>54</v>
      </c>
      <c r="B32" t="s">
        <v>6</v>
      </c>
      <c r="C32" t="s">
        <v>10</v>
      </c>
      <c r="D32">
        <v>2029</v>
      </c>
      <c r="E32">
        <v>16.607130690000002</v>
      </c>
      <c r="F32">
        <v>100</v>
      </c>
      <c r="G32" s="2" t="str">
        <f t="shared" si="0"/>
        <v>COKING_COALER2029</v>
      </c>
    </row>
    <row r="33" spans="1:7" x14ac:dyDescent="0.25">
      <c r="A33" t="s">
        <v>54</v>
      </c>
      <c r="B33" t="s">
        <v>6</v>
      </c>
      <c r="C33" t="s">
        <v>11</v>
      </c>
      <c r="D33">
        <v>2029</v>
      </c>
      <c r="E33">
        <v>0</v>
      </c>
      <c r="F33">
        <v>100</v>
      </c>
      <c r="G33" s="2" t="str">
        <f t="shared" si="0"/>
        <v>COKING_COALWR2029</v>
      </c>
    </row>
    <row r="34" spans="1:7" x14ac:dyDescent="0.25">
      <c r="A34" t="s">
        <v>54</v>
      </c>
      <c r="B34" t="s">
        <v>6</v>
      </c>
      <c r="C34" t="s">
        <v>12</v>
      </c>
      <c r="D34">
        <v>2029</v>
      </c>
      <c r="E34">
        <v>0</v>
      </c>
      <c r="F34">
        <v>0</v>
      </c>
      <c r="G34" s="2" t="str">
        <f t="shared" si="0"/>
        <v>COKING_COALNR2029</v>
      </c>
    </row>
    <row r="35" spans="1:7" x14ac:dyDescent="0.25">
      <c r="A35" t="s">
        <v>54</v>
      </c>
      <c r="B35" t="s">
        <v>6</v>
      </c>
      <c r="C35" t="s">
        <v>8</v>
      </c>
      <c r="D35">
        <v>2029</v>
      </c>
      <c r="E35">
        <v>0</v>
      </c>
      <c r="F35">
        <v>100</v>
      </c>
      <c r="G35" s="2" t="str">
        <f t="shared" si="0"/>
        <v>COKING_COALSR2029</v>
      </c>
    </row>
    <row r="36" spans="1:7" x14ac:dyDescent="0.25">
      <c r="A36" t="s">
        <v>54</v>
      </c>
      <c r="B36" t="s">
        <v>6</v>
      </c>
      <c r="C36" t="s">
        <v>9</v>
      </c>
      <c r="D36">
        <v>2029</v>
      </c>
      <c r="E36">
        <v>0</v>
      </c>
      <c r="F36">
        <v>0</v>
      </c>
      <c r="G36" s="2" t="str">
        <f t="shared" si="0"/>
        <v>COKING_COALNER2029</v>
      </c>
    </row>
    <row r="37" spans="1:7" x14ac:dyDescent="0.25">
      <c r="A37" t="s">
        <v>54</v>
      </c>
      <c r="B37" t="s">
        <v>6</v>
      </c>
      <c r="C37" t="s">
        <v>10</v>
      </c>
      <c r="D37">
        <v>2030</v>
      </c>
      <c r="E37">
        <v>17.305392770000001</v>
      </c>
      <c r="F37">
        <v>100</v>
      </c>
      <c r="G37" s="2" t="str">
        <f t="shared" si="0"/>
        <v>COKING_COALER2030</v>
      </c>
    </row>
    <row r="38" spans="1:7" x14ac:dyDescent="0.25">
      <c r="A38" t="s">
        <v>54</v>
      </c>
      <c r="B38" t="s">
        <v>6</v>
      </c>
      <c r="C38" t="s">
        <v>11</v>
      </c>
      <c r="D38">
        <v>2030</v>
      </c>
      <c r="E38">
        <v>0</v>
      </c>
      <c r="F38">
        <v>100</v>
      </c>
      <c r="G38" s="2" t="str">
        <f t="shared" si="0"/>
        <v>COKING_COALWR2030</v>
      </c>
    </row>
    <row r="39" spans="1:7" x14ac:dyDescent="0.25">
      <c r="A39" t="s">
        <v>54</v>
      </c>
      <c r="B39" t="s">
        <v>6</v>
      </c>
      <c r="C39" t="s">
        <v>12</v>
      </c>
      <c r="D39">
        <v>2030</v>
      </c>
      <c r="E39">
        <v>0</v>
      </c>
      <c r="F39">
        <v>0</v>
      </c>
      <c r="G39" s="2" t="str">
        <f t="shared" si="0"/>
        <v>COKING_COALNR2030</v>
      </c>
    </row>
    <row r="40" spans="1:7" x14ac:dyDescent="0.25">
      <c r="A40" t="s">
        <v>54</v>
      </c>
      <c r="B40" t="s">
        <v>6</v>
      </c>
      <c r="C40" t="s">
        <v>8</v>
      </c>
      <c r="D40">
        <v>2030</v>
      </c>
      <c r="E40">
        <v>0</v>
      </c>
      <c r="F40">
        <v>100</v>
      </c>
      <c r="G40" s="2" t="str">
        <f t="shared" si="0"/>
        <v>COKING_COALSR2030</v>
      </c>
    </row>
    <row r="41" spans="1:7" x14ac:dyDescent="0.25">
      <c r="A41" t="s">
        <v>54</v>
      </c>
      <c r="B41" t="s">
        <v>6</v>
      </c>
      <c r="C41" t="s">
        <v>9</v>
      </c>
      <c r="D41">
        <v>2030</v>
      </c>
      <c r="E41">
        <v>0</v>
      </c>
      <c r="F41">
        <v>0</v>
      </c>
      <c r="G41" s="2" t="str">
        <f t="shared" si="0"/>
        <v>COKING_COALNER2030</v>
      </c>
    </row>
    <row r="42" spans="1:7" x14ac:dyDescent="0.25">
      <c r="A42" t="s">
        <v>54</v>
      </c>
      <c r="B42" t="s">
        <v>6</v>
      </c>
      <c r="C42" t="s">
        <v>10</v>
      </c>
      <c r="D42">
        <v>2031</v>
      </c>
      <c r="E42">
        <v>18.033013919999998</v>
      </c>
      <c r="F42">
        <v>100</v>
      </c>
      <c r="G42" s="2" t="str">
        <f t="shared" si="0"/>
        <v>COKING_COALER2031</v>
      </c>
    </row>
    <row r="43" spans="1:7" x14ac:dyDescent="0.25">
      <c r="A43" t="s">
        <v>54</v>
      </c>
      <c r="B43" t="s">
        <v>6</v>
      </c>
      <c r="C43" t="s">
        <v>11</v>
      </c>
      <c r="D43">
        <v>2031</v>
      </c>
      <c r="E43">
        <v>0</v>
      </c>
      <c r="F43">
        <v>100</v>
      </c>
      <c r="G43" s="2" t="str">
        <f t="shared" si="0"/>
        <v>COKING_COALWR2031</v>
      </c>
    </row>
    <row r="44" spans="1:7" x14ac:dyDescent="0.25">
      <c r="A44" t="s">
        <v>54</v>
      </c>
      <c r="B44" t="s">
        <v>6</v>
      </c>
      <c r="C44" t="s">
        <v>12</v>
      </c>
      <c r="D44">
        <v>2031</v>
      </c>
      <c r="E44">
        <v>0</v>
      </c>
      <c r="F44">
        <v>0</v>
      </c>
      <c r="G44" s="2" t="str">
        <f t="shared" si="0"/>
        <v>COKING_COALNR2031</v>
      </c>
    </row>
    <row r="45" spans="1:7" x14ac:dyDescent="0.25">
      <c r="A45" t="s">
        <v>54</v>
      </c>
      <c r="B45" t="s">
        <v>6</v>
      </c>
      <c r="C45" t="s">
        <v>8</v>
      </c>
      <c r="D45">
        <v>2031</v>
      </c>
      <c r="E45">
        <v>0</v>
      </c>
      <c r="F45">
        <v>100</v>
      </c>
      <c r="G45" s="2" t="str">
        <f t="shared" si="0"/>
        <v>COKING_COALSR2031</v>
      </c>
    </row>
    <row r="46" spans="1:7" x14ac:dyDescent="0.25">
      <c r="A46" t="s">
        <v>54</v>
      </c>
      <c r="B46" t="s">
        <v>6</v>
      </c>
      <c r="C46" t="s">
        <v>9</v>
      </c>
      <c r="D46">
        <v>2031</v>
      </c>
      <c r="E46">
        <v>0</v>
      </c>
      <c r="F46">
        <v>0</v>
      </c>
      <c r="G46" s="2" t="str">
        <f t="shared" si="0"/>
        <v>COKING_COALNER2031</v>
      </c>
    </row>
    <row r="47" spans="1:7" x14ac:dyDescent="0.25">
      <c r="A47" t="s">
        <v>54</v>
      </c>
      <c r="B47" t="s">
        <v>6</v>
      </c>
      <c r="C47" t="s">
        <v>10</v>
      </c>
      <c r="D47">
        <v>2032</v>
      </c>
      <c r="E47">
        <v>18.791228570000001</v>
      </c>
      <c r="F47">
        <v>100</v>
      </c>
      <c r="G47" s="2" t="str">
        <f t="shared" si="0"/>
        <v>COKING_COALER2032</v>
      </c>
    </row>
    <row r="48" spans="1:7" x14ac:dyDescent="0.25">
      <c r="A48" t="s">
        <v>54</v>
      </c>
      <c r="B48" t="s">
        <v>6</v>
      </c>
      <c r="C48" t="s">
        <v>11</v>
      </c>
      <c r="D48">
        <v>2032</v>
      </c>
      <c r="E48">
        <v>0</v>
      </c>
      <c r="F48">
        <v>100</v>
      </c>
      <c r="G48" s="2" t="str">
        <f t="shared" si="0"/>
        <v>COKING_COALWR2032</v>
      </c>
    </row>
    <row r="49" spans="1:7" x14ac:dyDescent="0.25">
      <c r="A49" t="s">
        <v>54</v>
      </c>
      <c r="B49" t="s">
        <v>6</v>
      </c>
      <c r="C49" t="s">
        <v>12</v>
      </c>
      <c r="D49">
        <v>2032</v>
      </c>
      <c r="E49">
        <v>0</v>
      </c>
      <c r="F49">
        <v>0</v>
      </c>
      <c r="G49" s="2" t="str">
        <f t="shared" si="0"/>
        <v>COKING_COALNR2032</v>
      </c>
    </row>
    <row r="50" spans="1:7" x14ac:dyDescent="0.25">
      <c r="A50" t="s">
        <v>54</v>
      </c>
      <c r="B50" t="s">
        <v>6</v>
      </c>
      <c r="C50" t="s">
        <v>8</v>
      </c>
      <c r="D50">
        <v>2032</v>
      </c>
      <c r="E50">
        <v>0</v>
      </c>
      <c r="F50">
        <v>100</v>
      </c>
      <c r="G50" s="2" t="str">
        <f t="shared" si="0"/>
        <v>COKING_COALSR2032</v>
      </c>
    </row>
    <row r="51" spans="1:7" x14ac:dyDescent="0.25">
      <c r="A51" t="s">
        <v>54</v>
      </c>
      <c r="B51" t="s">
        <v>6</v>
      </c>
      <c r="C51" t="s">
        <v>9</v>
      </c>
      <c r="D51">
        <v>2032</v>
      </c>
      <c r="E51">
        <v>0</v>
      </c>
      <c r="F51">
        <v>0</v>
      </c>
      <c r="G51" s="2" t="str">
        <f t="shared" si="0"/>
        <v>COKING_COALNER2032</v>
      </c>
    </row>
    <row r="52" spans="1:7" x14ac:dyDescent="0.25">
      <c r="A52" t="s">
        <v>54</v>
      </c>
      <c r="B52" t="s">
        <v>6</v>
      </c>
      <c r="C52" t="s">
        <v>10</v>
      </c>
      <c r="D52">
        <v>2033</v>
      </c>
      <c r="E52">
        <v>19.581323059999999</v>
      </c>
      <c r="F52">
        <v>100</v>
      </c>
      <c r="G52" s="2" t="str">
        <f t="shared" si="0"/>
        <v>COKING_COALER2033</v>
      </c>
    </row>
    <row r="53" spans="1:7" x14ac:dyDescent="0.25">
      <c r="A53" t="s">
        <v>54</v>
      </c>
      <c r="B53" t="s">
        <v>6</v>
      </c>
      <c r="C53" t="s">
        <v>11</v>
      </c>
      <c r="D53">
        <v>2033</v>
      </c>
      <c r="E53">
        <v>0</v>
      </c>
      <c r="F53">
        <v>100</v>
      </c>
      <c r="G53" s="2" t="str">
        <f t="shared" si="0"/>
        <v>COKING_COALWR2033</v>
      </c>
    </row>
    <row r="54" spans="1:7" x14ac:dyDescent="0.25">
      <c r="A54" t="s">
        <v>54</v>
      </c>
      <c r="B54" t="s">
        <v>6</v>
      </c>
      <c r="C54" t="s">
        <v>12</v>
      </c>
      <c r="D54">
        <v>2033</v>
      </c>
      <c r="E54">
        <v>0</v>
      </c>
      <c r="F54">
        <v>0</v>
      </c>
      <c r="G54" s="2" t="str">
        <f t="shared" si="0"/>
        <v>COKING_COALNR2033</v>
      </c>
    </row>
    <row r="55" spans="1:7" x14ac:dyDescent="0.25">
      <c r="A55" t="s">
        <v>54</v>
      </c>
      <c r="B55" t="s">
        <v>6</v>
      </c>
      <c r="C55" t="s">
        <v>8</v>
      </c>
      <c r="D55">
        <v>2033</v>
      </c>
      <c r="E55">
        <v>0</v>
      </c>
      <c r="F55">
        <v>100</v>
      </c>
      <c r="G55" s="2" t="str">
        <f t="shared" si="0"/>
        <v>COKING_COALSR2033</v>
      </c>
    </row>
    <row r="56" spans="1:7" x14ac:dyDescent="0.25">
      <c r="A56" t="s">
        <v>54</v>
      </c>
      <c r="B56" t="s">
        <v>6</v>
      </c>
      <c r="C56" t="s">
        <v>9</v>
      </c>
      <c r="D56">
        <v>2033</v>
      </c>
      <c r="E56">
        <v>0</v>
      </c>
      <c r="F56">
        <v>0</v>
      </c>
      <c r="G56" s="2" t="str">
        <f t="shared" si="0"/>
        <v>COKING_COALNER2033</v>
      </c>
    </row>
    <row r="57" spans="1:7" x14ac:dyDescent="0.25">
      <c r="A57" t="s">
        <v>54</v>
      </c>
      <c r="B57" t="s">
        <v>6</v>
      </c>
      <c r="C57" t="s">
        <v>10</v>
      </c>
      <c r="D57">
        <v>2034</v>
      </c>
      <c r="E57">
        <v>20.404637789999999</v>
      </c>
      <c r="F57">
        <v>100</v>
      </c>
      <c r="G57" s="2" t="str">
        <f t="shared" si="0"/>
        <v>COKING_COALER2034</v>
      </c>
    </row>
    <row r="58" spans="1:7" x14ac:dyDescent="0.25">
      <c r="A58" t="s">
        <v>54</v>
      </c>
      <c r="B58" t="s">
        <v>6</v>
      </c>
      <c r="C58" t="s">
        <v>11</v>
      </c>
      <c r="D58">
        <v>2034</v>
      </c>
      <c r="E58">
        <v>0</v>
      </c>
      <c r="F58">
        <v>100</v>
      </c>
      <c r="G58" s="2" t="str">
        <f t="shared" si="0"/>
        <v>COKING_COALWR2034</v>
      </c>
    </row>
    <row r="59" spans="1:7" x14ac:dyDescent="0.25">
      <c r="A59" t="s">
        <v>54</v>
      </c>
      <c r="B59" t="s">
        <v>6</v>
      </c>
      <c r="C59" t="s">
        <v>12</v>
      </c>
      <c r="D59">
        <v>2034</v>
      </c>
      <c r="E59">
        <v>0</v>
      </c>
      <c r="F59">
        <v>0</v>
      </c>
      <c r="G59" s="2" t="str">
        <f t="shared" si="0"/>
        <v>COKING_COALNR2034</v>
      </c>
    </row>
    <row r="60" spans="1:7" x14ac:dyDescent="0.25">
      <c r="A60" t="s">
        <v>54</v>
      </c>
      <c r="B60" t="s">
        <v>6</v>
      </c>
      <c r="C60" t="s">
        <v>8</v>
      </c>
      <c r="D60">
        <v>2034</v>
      </c>
      <c r="E60">
        <v>0</v>
      </c>
      <c r="F60">
        <v>100</v>
      </c>
      <c r="G60" s="2" t="str">
        <f t="shared" si="0"/>
        <v>COKING_COALSR2034</v>
      </c>
    </row>
    <row r="61" spans="1:7" x14ac:dyDescent="0.25">
      <c r="A61" t="s">
        <v>54</v>
      </c>
      <c r="B61" t="s">
        <v>6</v>
      </c>
      <c r="C61" t="s">
        <v>9</v>
      </c>
      <c r="D61">
        <v>2034</v>
      </c>
      <c r="E61">
        <v>0</v>
      </c>
      <c r="F61">
        <v>0</v>
      </c>
      <c r="G61" s="2" t="str">
        <f t="shared" si="0"/>
        <v>COKING_COALNER2034</v>
      </c>
    </row>
    <row r="62" spans="1:7" x14ac:dyDescent="0.25">
      <c r="A62" t="s">
        <v>54</v>
      </c>
      <c r="B62" t="s">
        <v>6</v>
      </c>
      <c r="C62" t="s">
        <v>10</v>
      </c>
      <c r="D62">
        <v>2035</v>
      </c>
      <c r="E62">
        <v>21.262569549999998</v>
      </c>
      <c r="F62">
        <v>100</v>
      </c>
      <c r="G62" s="2" t="str">
        <f t="shared" si="0"/>
        <v>COKING_COALER2035</v>
      </c>
    </row>
    <row r="63" spans="1:7" x14ac:dyDescent="0.25">
      <c r="A63" t="s">
        <v>54</v>
      </c>
      <c r="B63" t="s">
        <v>6</v>
      </c>
      <c r="C63" t="s">
        <v>11</v>
      </c>
      <c r="D63">
        <v>2035</v>
      </c>
      <c r="E63">
        <v>0</v>
      </c>
      <c r="F63">
        <v>100</v>
      </c>
      <c r="G63" s="2" t="str">
        <f t="shared" si="0"/>
        <v>COKING_COALWR2035</v>
      </c>
    </row>
    <row r="64" spans="1:7" x14ac:dyDescent="0.25">
      <c r="A64" t="s">
        <v>54</v>
      </c>
      <c r="B64" t="s">
        <v>6</v>
      </c>
      <c r="C64" t="s">
        <v>12</v>
      </c>
      <c r="D64">
        <v>2035</v>
      </c>
      <c r="E64">
        <v>0</v>
      </c>
      <c r="F64">
        <v>0</v>
      </c>
      <c r="G64" s="2" t="str">
        <f t="shared" si="0"/>
        <v>COKING_COALNR2035</v>
      </c>
    </row>
    <row r="65" spans="1:7" x14ac:dyDescent="0.25">
      <c r="A65" t="s">
        <v>54</v>
      </c>
      <c r="B65" t="s">
        <v>6</v>
      </c>
      <c r="C65" t="s">
        <v>8</v>
      </c>
      <c r="D65">
        <v>2035</v>
      </c>
      <c r="E65">
        <v>0</v>
      </c>
      <c r="F65">
        <v>100</v>
      </c>
      <c r="G65" s="2" t="str">
        <f t="shared" si="0"/>
        <v>COKING_COALSR2035</v>
      </c>
    </row>
    <row r="66" spans="1:7" x14ac:dyDescent="0.25">
      <c r="A66" t="s">
        <v>54</v>
      </c>
      <c r="B66" t="s">
        <v>6</v>
      </c>
      <c r="C66" t="s">
        <v>9</v>
      </c>
      <c r="D66">
        <v>2035</v>
      </c>
      <c r="E66">
        <v>0</v>
      </c>
      <c r="F66">
        <v>0</v>
      </c>
      <c r="G66" s="2" t="str">
        <f t="shared" si="0"/>
        <v>COKING_COALNER2035</v>
      </c>
    </row>
    <row r="67" spans="1:7" x14ac:dyDescent="0.25">
      <c r="A67" t="s">
        <v>54</v>
      </c>
      <c r="B67" t="s">
        <v>6</v>
      </c>
      <c r="C67" t="s">
        <v>10</v>
      </c>
      <c r="D67">
        <v>2036</v>
      </c>
      <c r="E67">
        <v>22.15657384</v>
      </c>
      <c r="F67">
        <v>100</v>
      </c>
      <c r="G67" s="2" t="str">
        <f t="shared" ref="G67:G130" si="1">_xlfn.CONCAT(A67,C67,D67)</f>
        <v>COKING_COALER2036</v>
      </c>
    </row>
    <row r="68" spans="1:7" x14ac:dyDescent="0.25">
      <c r="A68" t="s">
        <v>54</v>
      </c>
      <c r="B68" t="s">
        <v>6</v>
      </c>
      <c r="C68" t="s">
        <v>11</v>
      </c>
      <c r="D68">
        <v>2036</v>
      </c>
      <c r="E68">
        <v>0</v>
      </c>
      <c r="F68">
        <v>100</v>
      </c>
      <c r="G68" s="2" t="str">
        <f t="shared" si="1"/>
        <v>COKING_COALWR2036</v>
      </c>
    </row>
    <row r="69" spans="1:7" x14ac:dyDescent="0.25">
      <c r="A69" t="s">
        <v>54</v>
      </c>
      <c r="B69" t="s">
        <v>6</v>
      </c>
      <c r="C69" t="s">
        <v>12</v>
      </c>
      <c r="D69">
        <v>2036</v>
      </c>
      <c r="E69">
        <v>0</v>
      </c>
      <c r="F69">
        <v>0</v>
      </c>
      <c r="G69" s="2" t="str">
        <f t="shared" si="1"/>
        <v>COKING_COALNR2036</v>
      </c>
    </row>
    <row r="70" spans="1:7" x14ac:dyDescent="0.25">
      <c r="A70" t="s">
        <v>54</v>
      </c>
      <c r="B70" t="s">
        <v>6</v>
      </c>
      <c r="C70" t="s">
        <v>8</v>
      </c>
      <c r="D70">
        <v>2036</v>
      </c>
      <c r="E70">
        <v>0</v>
      </c>
      <c r="F70">
        <v>100</v>
      </c>
      <c r="G70" s="2" t="str">
        <f t="shared" si="1"/>
        <v>COKING_COALSR2036</v>
      </c>
    </row>
    <row r="71" spans="1:7" x14ac:dyDescent="0.25">
      <c r="A71" t="s">
        <v>54</v>
      </c>
      <c r="B71" t="s">
        <v>6</v>
      </c>
      <c r="C71" t="s">
        <v>9</v>
      </c>
      <c r="D71">
        <v>2036</v>
      </c>
      <c r="E71">
        <v>0</v>
      </c>
      <c r="F71">
        <v>0</v>
      </c>
      <c r="G71" s="2" t="str">
        <f t="shared" si="1"/>
        <v>COKING_COALNER2036</v>
      </c>
    </row>
    <row r="72" spans="1:7" x14ac:dyDescent="0.25">
      <c r="A72" t="s">
        <v>54</v>
      </c>
      <c r="B72" t="s">
        <v>6</v>
      </c>
      <c r="C72" t="s">
        <v>10</v>
      </c>
      <c r="D72">
        <v>2037</v>
      </c>
      <c r="E72">
        <v>23.088167370000001</v>
      </c>
      <c r="F72">
        <v>100</v>
      </c>
      <c r="G72" s="2" t="str">
        <f t="shared" si="1"/>
        <v>COKING_COALER2037</v>
      </c>
    </row>
    <row r="73" spans="1:7" x14ac:dyDescent="0.25">
      <c r="A73" t="s">
        <v>54</v>
      </c>
      <c r="B73" t="s">
        <v>6</v>
      </c>
      <c r="C73" t="s">
        <v>11</v>
      </c>
      <c r="D73">
        <v>2037</v>
      </c>
      <c r="E73">
        <v>0</v>
      </c>
      <c r="F73">
        <v>100</v>
      </c>
      <c r="G73" s="2" t="str">
        <f t="shared" si="1"/>
        <v>COKING_COALWR2037</v>
      </c>
    </row>
    <row r="74" spans="1:7" x14ac:dyDescent="0.25">
      <c r="A74" t="s">
        <v>54</v>
      </c>
      <c r="B74" t="s">
        <v>6</v>
      </c>
      <c r="C74" t="s">
        <v>12</v>
      </c>
      <c r="D74">
        <v>2037</v>
      </c>
      <c r="E74">
        <v>0</v>
      </c>
      <c r="F74">
        <v>0</v>
      </c>
      <c r="G74" s="2" t="str">
        <f t="shared" si="1"/>
        <v>COKING_COALNR2037</v>
      </c>
    </row>
    <row r="75" spans="1:7" x14ac:dyDescent="0.25">
      <c r="A75" t="s">
        <v>54</v>
      </c>
      <c r="B75" t="s">
        <v>6</v>
      </c>
      <c r="C75" t="s">
        <v>8</v>
      </c>
      <c r="D75">
        <v>2037</v>
      </c>
      <c r="E75">
        <v>0</v>
      </c>
      <c r="F75">
        <v>100</v>
      </c>
      <c r="G75" s="2" t="str">
        <f t="shared" si="1"/>
        <v>COKING_COALSR2037</v>
      </c>
    </row>
    <row r="76" spans="1:7" x14ac:dyDescent="0.25">
      <c r="A76" t="s">
        <v>54</v>
      </c>
      <c r="B76" t="s">
        <v>6</v>
      </c>
      <c r="C76" t="s">
        <v>9</v>
      </c>
      <c r="D76">
        <v>2037</v>
      </c>
      <c r="E76">
        <v>0</v>
      </c>
      <c r="F76">
        <v>0</v>
      </c>
      <c r="G76" s="2" t="str">
        <f t="shared" si="1"/>
        <v>COKING_COALNER2037</v>
      </c>
    </row>
    <row r="77" spans="1:7" x14ac:dyDescent="0.25">
      <c r="A77" t="s">
        <v>54</v>
      </c>
      <c r="B77" t="s">
        <v>6</v>
      </c>
      <c r="C77" t="s">
        <v>10</v>
      </c>
      <c r="D77">
        <v>2038</v>
      </c>
      <c r="E77">
        <v>24.058930589999999</v>
      </c>
      <c r="F77">
        <v>100</v>
      </c>
      <c r="G77" s="2" t="str">
        <f t="shared" si="1"/>
        <v>COKING_COALER2038</v>
      </c>
    </row>
    <row r="78" spans="1:7" x14ac:dyDescent="0.25">
      <c r="A78" t="s">
        <v>54</v>
      </c>
      <c r="B78" t="s">
        <v>6</v>
      </c>
      <c r="C78" t="s">
        <v>11</v>
      </c>
      <c r="D78">
        <v>2038</v>
      </c>
      <c r="E78">
        <v>0</v>
      </c>
      <c r="F78">
        <v>100</v>
      </c>
      <c r="G78" s="2" t="str">
        <f t="shared" si="1"/>
        <v>COKING_COALWR2038</v>
      </c>
    </row>
    <row r="79" spans="1:7" x14ac:dyDescent="0.25">
      <c r="A79" t="s">
        <v>54</v>
      </c>
      <c r="B79" t="s">
        <v>6</v>
      </c>
      <c r="C79" t="s">
        <v>12</v>
      </c>
      <c r="D79">
        <v>2038</v>
      </c>
      <c r="E79">
        <v>0</v>
      </c>
      <c r="F79">
        <v>0</v>
      </c>
      <c r="G79" s="2" t="str">
        <f t="shared" si="1"/>
        <v>COKING_COALNR2038</v>
      </c>
    </row>
    <row r="80" spans="1:7" x14ac:dyDescent="0.25">
      <c r="A80" t="s">
        <v>54</v>
      </c>
      <c r="B80" t="s">
        <v>6</v>
      </c>
      <c r="C80" t="s">
        <v>8</v>
      </c>
      <c r="D80">
        <v>2038</v>
      </c>
      <c r="E80">
        <v>0</v>
      </c>
      <c r="F80">
        <v>100</v>
      </c>
      <c r="G80" s="2" t="str">
        <f t="shared" si="1"/>
        <v>COKING_COALSR2038</v>
      </c>
    </row>
    <row r="81" spans="1:7" x14ac:dyDescent="0.25">
      <c r="A81" t="s">
        <v>54</v>
      </c>
      <c r="B81" t="s">
        <v>6</v>
      </c>
      <c r="C81" t="s">
        <v>9</v>
      </c>
      <c r="D81">
        <v>2038</v>
      </c>
      <c r="E81">
        <v>0</v>
      </c>
      <c r="F81">
        <v>0</v>
      </c>
      <c r="G81" s="2" t="str">
        <f t="shared" si="1"/>
        <v>COKING_COALNER2038</v>
      </c>
    </row>
    <row r="82" spans="1:7" x14ac:dyDescent="0.25">
      <c r="A82" t="s">
        <v>54</v>
      </c>
      <c r="B82" t="s">
        <v>6</v>
      </c>
      <c r="C82" t="s">
        <v>10</v>
      </c>
      <c r="D82">
        <v>2039</v>
      </c>
      <c r="E82">
        <v>25.07051045</v>
      </c>
      <c r="F82">
        <v>100</v>
      </c>
      <c r="G82" s="2" t="str">
        <f t="shared" si="1"/>
        <v>COKING_COALER2039</v>
      </c>
    </row>
    <row r="83" spans="1:7" x14ac:dyDescent="0.25">
      <c r="A83" t="s">
        <v>54</v>
      </c>
      <c r="B83" t="s">
        <v>6</v>
      </c>
      <c r="C83" t="s">
        <v>11</v>
      </c>
      <c r="D83">
        <v>2039</v>
      </c>
      <c r="E83">
        <v>0</v>
      </c>
      <c r="F83">
        <v>100</v>
      </c>
      <c r="G83" s="2" t="str">
        <f t="shared" si="1"/>
        <v>COKING_COALWR2039</v>
      </c>
    </row>
    <row r="84" spans="1:7" x14ac:dyDescent="0.25">
      <c r="A84" t="s">
        <v>54</v>
      </c>
      <c r="B84" t="s">
        <v>6</v>
      </c>
      <c r="C84" t="s">
        <v>12</v>
      </c>
      <c r="D84">
        <v>2039</v>
      </c>
      <c r="E84">
        <v>0</v>
      </c>
      <c r="F84">
        <v>0</v>
      </c>
      <c r="G84" s="2" t="str">
        <f t="shared" si="1"/>
        <v>COKING_COALNR2039</v>
      </c>
    </row>
    <row r="85" spans="1:7" x14ac:dyDescent="0.25">
      <c r="A85" t="s">
        <v>54</v>
      </c>
      <c r="B85" t="s">
        <v>6</v>
      </c>
      <c r="C85" t="s">
        <v>8</v>
      </c>
      <c r="D85">
        <v>2039</v>
      </c>
      <c r="E85">
        <v>0</v>
      </c>
      <c r="F85">
        <v>100</v>
      </c>
      <c r="G85" s="2" t="str">
        <f t="shared" si="1"/>
        <v>COKING_COALSR2039</v>
      </c>
    </row>
    <row r="86" spans="1:7" x14ac:dyDescent="0.25">
      <c r="A86" t="s">
        <v>54</v>
      </c>
      <c r="B86" t="s">
        <v>6</v>
      </c>
      <c r="C86" t="s">
        <v>9</v>
      </c>
      <c r="D86">
        <v>2039</v>
      </c>
      <c r="E86">
        <v>0</v>
      </c>
      <c r="F86">
        <v>0</v>
      </c>
      <c r="G86" s="2" t="str">
        <f t="shared" si="1"/>
        <v>COKING_COALNER2039</v>
      </c>
    </row>
    <row r="87" spans="1:7" x14ac:dyDescent="0.25">
      <c r="A87" t="s">
        <v>54</v>
      </c>
      <c r="B87" t="s">
        <v>6</v>
      </c>
      <c r="C87" t="s">
        <v>10</v>
      </c>
      <c r="D87">
        <v>2040</v>
      </c>
      <c r="E87">
        <v>26.124623119999999</v>
      </c>
      <c r="F87">
        <v>100</v>
      </c>
      <c r="G87" s="2" t="str">
        <f t="shared" si="1"/>
        <v>COKING_COALER2040</v>
      </c>
    </row>
    <row r="88" spans="1:7" x14ac:dyDescent="0.25">
      <c r="A88" t="s">
        <v>54</v>
      </c>
      <c r="B88" t="s">
        <v>6</v>
      </c>
      <c r="C88" t="s">
        <v>11</v>
      </c>
      <c r="D88">
        <v>2040</v>
      </c>
      <c r="E88">
        <v>0</v>
      </c>
      <c r="F88">
        <v>100</v>
      </c>
      <c r="G88" s="2" t="str">
        <f t="shared" si="1"/>
        <v>COKING_COALWR2040</v>
      </c>
    </row>
    <row r="89" spans="1:7" x14ac:dyDescent="0.25">
      <c r="A89" t="s">
        <v>54</v>
      </c>
      <c r="B89" t="s">
        <v>6</v>
      </c>
      <c r="C89" t="s">
        <v>12</v>
      </c>
      <c r="D89">
        <v>2040</v>
      </c>
      <c r="E89">
        <v>0</v>
      </c>
      <c r="F89">
        <v>0</v>
      </c>
      <c r="G89" s="2" t="str">
        <f t="shared" si="1"/>
        <v>COKING_COALNR2040</v>
      </c>
    </row>
    <row r="90" spans="1:7" x14ac:dyDescent="0.25">
      <c r="A90" t="s">
        <v>54</v>
      </c>
      <c r="B90" t="s">
        <v>6</v>
      </c>
      <c r="C90" t="s">
        <v>8</v>
      </c>
      <c r="D90">
        <v>2040</v>
      </c>
      <c r="E90">
        <v>0</v>
      </c>
      <c r="F90">
        <v>100</v>
      </c>
      <c r="G90" s="2" t="str">
        <f t="shared" si="1"/>
        <v>COKING_COALSR2040</v>
      </c>
    </row>
    <row r="91" spans="1:7" x14ac:dyDescent="0.25">
      <c r="A91" t="s">
        <v>54</v>
      </c>
      <c r="B91" t="s">
        <v>6</v>
      </c>
      <c r="C91" t="s">
        <v>9</v>
      </c>
      <c r="D91">
        <v>2040</v>
      </c>
      <c r="E91">
        <v>0</v>
      </c>
      <c r="F91">
        <v>0</v>
      </c>
      <c r="G91" s="2" t="str">
        <f t="shared" si="1"/>
        <v>COKING_COALNER2040</v>
      </c>
    </row>
    <row r="92" spans="1:7" x14ac:dyDescent="0.25">
      <c r="A92" t="s">
        <v>54</v>
      </c>
      <c r="B92" t="s">
        <v>6</v>
      </c>
      <c r="C92" t="s">
        <v>10</v>
      </c>
      <c r="D92">
        <v>2041</v>
      </c>
      <c r="E92">
        <v>27.223056920000001</v>
      </c>
      <c r="F92">
        <v>100</v>
      </c>
      <c r="G92" s="2" t="str">
        <f t="shared" si="1"/>
        <v>COKING_COALER2041</v>
      </c>
    </row>
    <row r="93" spans="1:7" x14ac:dyDescent="0.25">
      <c r="A93" t="s">
        <v>54</v>
      </c>
      <c r="B93" t="s">
        <v>6</v>
      </c>
      <c r="C93" t="s">
        <v>11</v>
      </c>
      <c r="D93">
        <v>2041</v>
      </c>
      <c r="E93">
        <v>0</v>
      </c>
      <c r="F93">
        <v>100</v>
      </c>
      <c r="G93" s="2" t="str">
        <f t="shared" si="1"/>
        <v>COKING_COALWR2041</v>
      </c>
    </row>
    <row r="94" spans="1:7" x14ac:dyDescent="0.25">
      <c r="A94" t="s">
        <v>54</v>
      </c>
      <c r="B94" t="s">
        <v>6</v>
      </c>
      <c r="C94" t="s">
        <v>12</v>
      </c>
      <c r="D94">
        <v>2041</v>
      </c>
      <c r="E94">
        <v>0</v>
      </c>
      <c r="F94">
        <v>0</v>
      </c>
      <c r="G94" s="2" t="str">
        <f t="shared" si="1"/>
        <v>COKING_COALNR2041</v>
      </c>
    </row>
    <row r="95" spans="1:7" x14ac:dyDescent="0.25">
      <c r="A95" t="s">
        <v>54</v>
      </c>
      <c r="B95" t="s">
        <v>6</v>
      </c>
      <c r="C95" t="s">
        <v>8</v>
      </c>
      <c r="D95">
        <v>2041</v>
      </c>
      <c r="E95">
        <v>0</v>
      </c>
      <c r="F95">
        <v>100</v>
      </c>
      <c r="G95" s="2" t="str">
        <f t="shared" si="1"/>
        <v>COKING_COALSR2041</v>
      </c>
    </row>
    <row r="96" spans="1:7" x14ac:dyDescent="0.25">
      <c r="A96" t="s">
        <v>54</v>
      </c>
      <c r="B96" t="s">
        <v>6</v>
      </c>
      <c r="C96" t="s">
        <v>9</v>
      </c>
      <c r="D96">
        <v>2041</v>
      </c>
      <c r="E96">
        <v>0</v>
      </c>
      <c r="F96">
        <v>0</v>
      </c>
      <c r="G96" s="2" t="str">
        <f t="shared" si="1"/>
        <v>COKING_COALNER2041</v>
      </c>
    </row>
    <row r="97" spans="1:7" x14ac:dyDescent="0.25">
      <c r="A97" t="s">
        <v>33</v>
      </c>
      <c r="B97" t="s">
        <v>6</v>
      </c>
      <c r="C97" t="s">
        <v>10</v>
      </c>
      <c r="D97">
        <v>2023</v>
      </c>
      <c r="E97">
        <v>395.28899999999999</v>
      </c>
      <c r="F97">
        <v>150</v>
      </c>
      <c r="G97" s="2" t="str">
        <f t="shared" si="1"/>
        <v>THERMAL_COALER2023</v>
      </c>
    </row>
    <row r="98" spans="1:7" x14ac:dyDescent="0.25">
      <c r="A98" t="s">
        <v>33</v>
      </c>
      <c r="B98" t="s">
        <v>6</v>
      </c>
      <c r="C98" t="s">
        <v>11</v>
      </c>
      <c r="D98">
        <v>2023</v>
      </c>
      <c r="E98">
        <v>406.85700000000003</v>
      </c>
      <c r="F98">
        <v>150</v>
      </c>
      <c r="G98" s="2" t="str">
        <f t="shared" si="1"/>
        <v>THERMAL_COALWR2023</v>
      </c>
    </row>
    <row r="99" spans="1:7" x14ac:dyDescent="0.25">
      <c r="A99" t="s">
        <v>33</v>
      </c>
      <c r="B99" t="s">
        <v>6</v>
      </c>
      <c r="C99" t="s">
        <v>12</v>
      </c>
      <c r="D99">
        <v>2023</v>
      </c>
      <c r="E99">
        <v>30.747</v>
      </c>
      <c r="F99">
        <v>0</v>
      </c>
      <c r="G99" s="2" t="str">
        <f t="shared" si="1"/>
        <v>THERMAL_COALNR2023</v>
      </c>
    </row>
    <row r="100" spans="1:7" x14ac:dyDescent="0.25">
      <c r="A100" t="s">
        <v>33</v>
      </c>
      <c r="B100" t="s">
        <v>6</v>
      </c>
      <c r="C100" t="s">
        <v>8</v>
      </c>
      <c r="D100">
        <v>2023</v>
      </c>
      <c r="E100">
        <v>91.156000000000006</v>
      </c>
      <c r="F100">
        <v>150</v>
      </c>
      <c r="G100" s="2" t="str">
        <f t="shared" si="1"/>
        <v>THERMAL_COALSR2023</v>
      </c>
    </row>
    <row r="101" spans="1:7" x14ac:dyDescent="0.25">
      <c r="A101" t="s">
        <v>33</v>
      </c>
      <c r="B101" t="s">
        <v>6</v>
      </c>
      <c r="C101" t="s">
        <v>9</v>
      </c>
      <c r="D101">
        <v>2023</v>
      </c>
      <c r="E101">
        <v>0</v>
      </c>
      <c r="F101">
        <v>0</v>
      </c>
      <c r="G101" s="2" t="str">
        <f t="shared" si="1"/>
        <v>THERMAL_COALNER2023</v>
      </c>
    </row>
    <row r="102" spans="1:7" x14ac:dyDescent="0.25">
      <c r="A102" t="s">
        <v>33</v>
      </c>
      <c r="B102" t="s">
        <v>6</v>
      </c>
      <c r="C102" t="s">
        <v>10</v>
      </c>
      <c r="D102">
        <v>2024</v>
      </c>
      <c r="E102">
        <v>417.8480922</v>
      </c>
      <c r="F102">
        <v>150</v>
      </c>
      <c r="G102" s="2" t="str">
        <f t="shared" si="1"/>
        <v>THERMAL_COALER2024</v>
      </c>
    </row>
    <row r="103" spans="1:7" x14ac:dyDescent="0.25">
      <c r="A103" t="s">
        <v>33</v>
      </c>
      <c r="B103" t="s">
        <v>6</v>
      </c>
      <c r="C103" t="s">
        <v>11</v>
      </c>
      <c r="D103">
        <v>2024</v>
      </c>
      <c r="E103">
        <v>429.33807350000001</v>
      </c>
      <c r="F103">
        <v>150</v>
      </c>
      <c r="G103" s="2" t="str">
        <f t="shared" si="1"/>
        <v>THERMAL_COALWR2024</v>
      </c>
    </row>
    <row r="104" spans="1:7" x14ac:dyDescent="0.25">
      <c r="A104" t="s">
        <v>33</v>
      </c>
      <c r="B104" t="s">
        <v>6</v>
      </c>
      <c r="C104" t="s">
        <v>12</v>
      </c>
      <c r="D104">
        <v>2024</v>
      </c>
      <c r="E104">
        <v>31.923199910000001</v>
      </c>
      <c r="F104">
        <v>0</v>
      </c>
      <c r="G104" s="2" t="str">
        <f t="shared" si="1"/>
        <v>THERMAL_COALNR2024</v>
      </c>
    </row>
    <row r="105" spans="1:7" x14ac:dyDescent="0.25">
      <c r="A105" t="s">
        <v>33</v>
      </c>
      <c r="B105" t="s">
        <v>6</v>
      </c>
      <c r="C105" t="s">
        <v>8</v>
      </c>
      <c r="D105">
        <v>2024</v>
      </c>
      <c r="E105">
        <v>91.773024770000006</v>
      </c>
      <c r="F105">
        <v>150</v>
      </c>
      <c r="G105" s="2" t="str">
        <f t="shared" si="1"/>
        <v>THERMAL_COALSR2024</v>
      </c>
    </row>
    <row r="106" spans="1:7" x14ac:dyDescent="0.25">
      <c r="A106" t="s">
        <v>33</v>
      </c>
      <c r="B106" t="s">
        <v>6</v>
      </c>
      <c r="C106" t="s">
        <v>9</v>
      </c>
      <c r="D106">
        <v>2024</v>
      </c>
      <c r="E106">
        <v>0</v>
      </c>
      <c r="F106">
        <v>0</v>
      </c>
      <c r="G106" s="2" t="str">
        <f t="shared" si="1"/>
        <v>THERMAL_COALNER2024</v>
      </c>
    </row>
    <row r="107" spans="1:7" x14ac:dyDescent="0.25">
      <c r="A107" t="s">
        <v>33</v>
      </c>
      <c r="B107" t="s">
        <v>6</v>
      </c>
      <c r="C107" t="s">
        <v>10</v>
      </c>
      <c r="D107">
        <v>2025</v>
      </c>
      <c r="E107">
        <v>441.69462900000002</v>
      </c>
      <c r="F107">
        <v>150</v>
      </c>
      <c r="G107" s="2" t="str">
        <f t="shared" si="1"/>
        <v>THERMAL_COALER2025</v>
      </c>
    </row>
    <row r="108" spans="1:7" x14ac:dyDescent="0.25">
      <c r="A108" t="s">
        <v>33</v>
      </c>
      <c r="B108" t="s">
        <v>6</v>
      </c>
      <c r="C108" t="s">
        <v>11</v>
      </c>
      <c r="D108">
        <v>2025</v>
      </c>
      <c r="E108">
        <v>453.06134930000002</v>
      </c>
      <c r="F108">
        <v>150</v>
      </c>
      <c r="G108" s="2" t="str">
        <f t="shared" si="1"/>
        <v>THERMAL_COALWR2025</v>
      </c>
    </row>
    <row r="109" spans="1:7" x14ac:dyDescent="0.25">
      <c r="A109" t="s">
        <v>33</v>
      </c>
      <c r="B109" t="s">
        <v>6</v>
      </c>
      <c r="C109" t="s">
        <v>12</v>
      </c>
      <c r="D109">
        <v>2025</v>
      </c>
      <c r="E109">
        <v>33.144394320000004</v>
      </c>
      <c r="F109">
        <v>0</v>
      </c>
      <c r="G109" s="2" t="str">
        <f t="shared" si="1"/>
        <v>THERMAL_COALNR2025</v>
      </c>
    </row>
    <row r="110" spans="1:7" x14ac:dyDescent="0.25">
      <c r="A110" t="s">
        <v>33</v>
      </c>
      <c r="B110" t="s">
        <v>6</v>
      </c>
      <c r="C110" t="s">
        <v>8</v>
      </c>
      <c r="D110">
        <v>2025</v>
      </c>
      <c r="E110">
        <v>92.394226119999999</v>
      </c>
      <c r="F110">
        <v>150</v>
      </c>
      <c r="G110" s="2" t="str">
        <f t="shared" si="1"/>
        <v>THERMAL_COALSR2025</v>
      </c>
    </row>
    <row r="111" spans="1:7" x14ac:dyDescent="0.25">
      <c r="A111" t="s">
        <v>33</v>
      </c>
      <c r="B111" t="s">
        <v>6</v>
      </c>
      <c r="C111" t="s">
        <v>9</v>
      </c>
      <c r="D111">
        <v>2025</v>
      </c>
      <c r="E111">
        <v>0</v>
      </c>
      <c r="F111">
        <v>0</v>
      </c>
      <c r="G111" s="2" t="str">
        <f t="shared" si="1"/>
        <v>THERMAL_COALNER2025</v>
      </c>
    </row>
    <row r="112" spans="1:7" x14ac:dyDescent="0.25">
      <c r="A112" t="s">
        <v>33</v>
      </c>
      <c r="B112" t="s">
        <v>6</v>
      </c>
      <c r="C112" t="s">
        <v>10</v>
      </c>
      <c r="D112">
        <v>2026</v>
      </c>
      <c r="E112">
        <v>466.90208439999998</v>
      </c>
      <c r="F112">
        <v>150</v>
      </c>
      <c r="G112" s="2" t="str">
        <f t="shared" si="1"/>
        <v>THERMAL_COALER2026</v>
      </c>
    </row>
    <row r="113" spans="1:7" x14ac:dyDescent="0.25">
      <c r="A113" t="s">
        <v>33</v>
      </c>
      <c r="B113" t="s">
        <v>6</v>
      </c>
      <c r="C113" t="s">
        <v>11</v>
      </c>
      <c r="D113">
        <v>2026</v>
      </c>
      <c r="E113">
        <v>478.09546569999998</v>
      </c>
      <c r="F113">
        <v>150</v>
      </c>
      <c r="G113" s="2" t="str">
        <f t="shared" si="1"/>
        <v>THERMAL_COALWR2026</v>
      </c>
    </row>
    <row r="114" spans="1:7" x14ac:dyDescent="0.25">
      <c r="A114" t="s">
        <v>33</v>
      </c>
      <c r="B114" t="s">
        <v>6</v>
      </c>
      <c r="C114" t="s">
        <v>12</v>
      </c>
      <c r="D114">
        <v>2026</v>
      </c>
      <c r="E114">
        <v>34.412304480000003</v>
      </c>
      <c r="F114">
        <v>0</v>
      </c>
      <c r="G114" s="2" t="str">
        <f t="shared" si="1"/>
        <v>THERMAL_COALNR2026</v>
      </c>
    </row>
    <row r="115" spans="1:7" x14ac:dyDescent="0.25">
      <c r="A115" t="s">
        <v>33</v>
      </c>
      <c r="B115" t="s">
        <v>6</v>
      </c>
      <c r="C115" t="s">
        <v>8</v>
      </c>
      <c r="D115">
        <v>2026</v>
      </c>
      <c r="E115">
        <v>93.019632299999998</v>
      </c>
      <c r="F115">
        <v>150</v>
      </c>
      <c r="G115" s="2" t="str">
        <f t="shared" si="1"/>
        <v>THERMAL_COALSR2026</v>
      </c>
    </row>
    <row r="116" spans="1:7" x14ac:dyDescent="0.25">
      <c r="A116" t="s">
        <v>33</v>
      </c>
      <c r="B116" t="s">
        <v>6</v>
      </c>
      <c r="C116" t="s">
        <v>9</v>
      </c>
      <c r="D116">
        <v>2026</v>
      </c>
      <c r="E116">
        <v>0</v>
      </c>
      <c r="F116">
        <v>0</v>
      </c>
      <c r="G116" s="2" t="str">
        <f t="shared" si="1"/>
        <v>THERMAL_COALNER2026</v>
      </c>
    </row>
    <row r="117" spans="1:7" x14ac:dyDescent="0.25">
      <c r="A117" t="s">
        <v>33</v>
      </c>
      <c r="B117" t="s">
        <v>6</v>
      </c>
      <c r="C117" t="s">
        <v>10</v>
      </c>
      <c r="D117">
        <v>2027</v>
      </c>
      <c r="E117">
        <v>493.54812620000001</v>
      </c>
      <c r="F117">
        <v>150</v>
      </c>
      <c r="G117" s="2" t="str">
        <f t="shared" si="1"/>
        <v>THERMAL_COALER2027</v>
      </c>
    </row>
    <row r="118" spans="1:7" x14ac:dyDescent="0.25">
      <c r="A118" t="s">
        <v>33</v>
      </c>
      <c r="B118" t="s">
        <v>6</v>
      </c>
      <c r="C118" t="s">
        <v>11</v>
      </c>
      <c r="D118">
        <v>2027</v>
      </c>
      <c r="E118">
        <v>504.51285389999998</v>
      </c>
      <c r="F118">
        <v>150</v>
      </c>
      <c r="G118" s="2" t="str">
        <f t="shared" si="1"/>
        <v>THERMAL_COALWR2027</v>
      </c>
    </row>
    <row r="119" spans="1:7" x14ac:dyDescent="0.25">
      <c r="A119" t="s">
        <v>33</v>
      </c>
      <c r="B119" t="s">
        <v>6</v>
      </c>
      <c r="C119" t="s">
        <v>12</v>
      </c>
      <c r="D119">
        <v>2027</v>
      </c>
      <c r="E119">
        <v>35.728717439999997</v>
      </c>
      <c r="F119">
        <v>0</v>
      </c>
      <c r="G119" s="2" t="str">
        <f t="shared" si="1"/>
        <v>THERMAL_COALNR2027</v>
      </c>
    </row>
    <row r="120" spans="1:7" x14ac:dyDescent="0.25">
      <c r="A120" t="s">
        <v>33</v>
      </c>
      <c r="B120" t="s">
        <v>6</v>
      </c>
      <c r="C120" t="s">
        <v>8</v>
      </c>
      <c r="D120">
        <v>2027</v>
      </c>
      <c r="E120">
        <v>93.64927179</v>
      </c>
      <c r="F120">
        <v>150</v>
      </c>
      <c r="G120" s="2" t="str">
        <f t="shared" si="1"/>
        <v>THERMAL_COALSR2027</v>
      </c>
    </row>
    <row r="121" spans="1:7" x14ac:dyDescent="0.25">
      <c r="A121" t="s">
        <v>33</v>
      </c>
      <c r="B121" t="s">
        <v>6</v>
      </c>
      <c r="C121" t="s">
        <v>9</v>
      </c>
      <c r="D121">
        <v>2027</v>
      </c>
      <c r="E121">
        <v>0</v>
      </c>
      <c r="F121">
        <v>0</v>
      </c>
      <c r="G121" s="2" t="str">
        <f t="shared" si="1"/>
        <v>THERMAL_COALNER2027</v>
      </c>
    </row>
    <row r="122" spans="1:7" x14ac:dyDescent="0.25">
      <c r="A122" t="s">
        <v>33</v>
      </c>
      <c r="B122" t="s">
        <v>6</v>
      </c>
      <c r="C122" t="s">
        <v>10</v>
      </c>
      <c r="D122">
        <v>2028</v>
      </c>
      <c r="E122">
        <v>521.71485410000003</v>
      </c>
      <c r="F122">
        <v>150</v>
      </c>
      <c r="G122" s="2" t="str">
        <f t="shared" si="1"/>
        <v>THERMAL_COALER2028</v>
      </c>
    </row>
    <row r="123" spans="1:7" x14ac:dyDescent="0.25">
      <c r="A123" t="s">
        <v>33</v>
      </c>
      <c r="B123" t="s">
        <v>6</v>
      </c>
      <c r="C123" t="s">
        <v>11</v>
      </c>
      <c r="D123">
        <v>2028</v>
      </c>
      <c r="E123">
        <v>532.38994720000005</v>
      </c>
      <c r="F123">
        <v>150</v>
      </c>
      <c r="G123" s="2" t="str">
        <f t="shared" si="1"/>
        <v>THERMAL_COALWR2028</v>
      </c>
    </row>
    <row r="124" spans="1:7" x14ac:dyDescent="0.25">
      <c r="A124" t="s">
        <v>33</v>
      </c>
      <c r="B124" t="s">
        <v>6</v>
      </c>
      <c r="C124" t="s">
        <v>12</v>
      </c>
      <c r="D124">
        <v>2028</v>
      </c>
      <c r="E124">
        <v>37.095488639999999</v>
      </c>
      <c r="F124">
        <v>0</v>
      </c>
      <c r="G124" s="2" t="str">
        <f t="shared" si="1"/>
        <v>THERMAL_COALNR2028</v>
      </c>
    </row>
    <row r="125" spans="1:7" x14ac:dyDescent="0.25">
      <c r="A125" t="s">
        <v>33</v>
      </c>
      <c r="B125" t="s">
        <v>6</v>
      </c>
      <c r="C125" t="s">
        <v>8</v>
      </c>
      <c r="D125">
        <v>2028</v>
      </c>
      <c r="E125">
        <v>94.283173239999996</v>
      </c>
      <c r="F125">
        <v>150</v>
      </c>
      <c r="G125" s="2" t="str">
        <f t="shared" si="1"/>
        <v>THERMAL_COALSR2028</v>
      </c>
    </row>
    <row r="126" spans="1:7" x14ac:dyDescent="0.25">
      <c r="A126" t="s">
        <v>33</v>
      </c>
      <c r="B126" t="s">
        <v>6</v>
      </c>
      <c r="C126" t="s">
        <v>9</v>
      </c>
      <c r="D126">
        <v>2028</v>
      </c>
      <c r="E126">
        <v>0</v>
      </c>
      <c r="F126">
        <v>0</v>
      </c>
      <c r="G126" s="2" t="str">
        <f t="shared" si="1"/>
        <v>THERMAL_COALNER2028</v>
      </c>
    </row>
    <row r="127" spans="1:7" x14ac:dyDescent="0.25">
      <c r="A127" t="s">
        <v>33</v>
      </c>
      <c r="B127" t="s">
        <v>6</v>
      </c>
      <c r="C127" t="s">
        <v>10</v>
      </c>
      <c r="D127">
        <v>2029</v>
      </c>
      <c r="E127">
        <v>551.48905349999995</v>
      </c>
      <c r="F127">
        <v>150</v>
      </c>
      <c r="G127" s="2" t="str">
        <f t="shared" si="1"/>
        <v>THERMAL_COALER2029</v>
      </c>
    </row>
    <row r="128" spans="1:7" x14ac:dyDescent="0.25">
      <c r="A128" t="s">
        <v>33</v>
      </c>
      <c r="B128" t="s">
        <v>6</v>
      </c>
      <c r="C128" t="s">
        <v>11</v>
      </c>
      <c r="D128">
        <v>2029</v>
      </c>
      <c r="E128">
        <v>561.80740230000004</v>
      </c>
      <c r="F128">
        <v>150</v>
      </c>
      <c r="G128" s="2" t="str">
        <f t="shared" si="1"/>
        <v>THERMAL_COALWR2029</v>
      </c>
    </row>
    <row r="129" spans="1:7" x14ac:dyDescent="0.25">
      <c r="A129" t="s">
        <v>33</v>
      </c>
      <c r="B129" t="s">
        <v>6</v>
      </c>
      <c r="C129" t="s">
        <v>12</v>
      </c>
      <c r="D129">
        <v>2029</v>
      </c>
      <c r="E129">
        <v>38.514544489999999</v>
      </c>
      <c r="F129">
        <v>0</v>
      </c>
      <c r="G129" s="2" t="str">
        <f t="shared" si="1"/>
        <v>THERMAL_COALNR2029</v>
      </c>
    </row>
    <row r="130" spans="1:7" x14ac:dyDescent="0.25">
      <c r="A130" t="s">
        <v>33</v>
      </c>
      <c r="B130" t="s">
        <v>6</v>
      </c>
      <c r="C130" t="s">
        <v>8</v>
      </c>
      <c r="D130">
        <v>2029</v>
      </c>
      <c r="E130">
        <v>94.921365499999993</v>
      </c>
      <c r="F130">
        <v>150</v>
      </c>
      <c r="G130" s="2" t="str">
        <f t="shared" si="1"/>
        <v>THERMAL_COALSR2029</v>
      </c>
    </row>
    <row r="131" spans="1:7" x14ac:dyDescent="0.25">
      <c r="A131" t="s">
        <v>33</v>
      </c>
      <c r="B131" t="s">
        <v>6</v>
      </c>
      <c r="C131" t="s">
        <v>9</v>
      </c>
      <c r="D131">
        <v>2029</v>
      </c>
      <c r="E131">
        <v>0</v>
      </c>
      <c r="F131">
        <v>0</v>
      </c>
      <c r="G131" s="2" t="str">
        <f t="shared" ref="G131:G194" si="2">_xlfn.CONCAT(A131,C131,D131)</f>
        <v>THERMAL_COALNER2029</v>
      </c>
    </row>
    <row r="132" spans="1:7" x14ac:dyDescent="0.25">
      <c r="A132" t="s">
        <v>33</v>
      </c>
      <c r="B132" t="s">
        <v>6</v>
      </c>
      <c r="C132" t="s">
        <v>10</v>
      </c>
      <c r="D132">
        <v>2030</v>
      </c>
      <c r="E132">
        <v>582.96246259999998</v>
      </c>
      <c r="F132">
        <v>150</v>
      </c>
      <c r="G132" s="2" t="str">
        <f t="shared" si="2"/>
        <v>THERMAL_COALER2030</v>
      </c>
    </row>
    <row r="133" spans="1:7" x14ac:dyDescent="0.25">
      <c r="A133" t="s">
        <v>33</v>
      </c>
      <c r="B133" t="s">
        <v>6</v>
      </c>
      <c r="C133" t="s">
        <v>11</v>
      </c>
      <c r="D133">
        <v>2030</v>
      </c>
      <c r="E133">
        <v>592.85033269999997</v>
      </c>
      <c r="F133">
        <v>150</v>
      </c>
      <c r="G133" s="2" t="str">
        <f t="shared" si="2"/>
        <v>THERMAL_COALWR2030</v>
      </c>
    </row>
    <row r="134" spans="1:7" x14ac:dyDescent="0.25">
      <c r="A134" t="s">
        <v>33</v>
      </c>
      <c r="B134" t="s">
        <v>6</v>
      </c>
      <c r="C134" t="s">
        <v>12</v>
      </c>
      <c r="D134">
        <v>2030</v>
      </c>
      <c r="E134">
        <v>39.987885089999999</v>
      </c>
      <c r="F134">
        <v>0</v>
      </c>
      <c r="G134" s="2" t="str">
        <f t="shared" si="2"/>
        <v>THERMAL_COALNR2030</v>
      </c>
    </row>
    <row r="135" spans="1:7" x14ac:dyDescent="0.25">
      <c r="A135" t="s">
        <v>33</v>
      </c>
      <c r="B135" t="s">
        <v>6</v>
      </c>
      <c r="C135" t="s">
        <v>8</v>
      </c>
      <c r="D135">
        <v>2030</v>
      </c>
      <c r="E135">
        <v>95.563877610000006</v>
      </c>
      <c r="F135">
        <v>150</v>
      </c>
      <c r="G135" s="2" t="str">
        <f t="shared" si="2"/>
        <v>THERMAL_COALSR2030</v>
      </c>
    </row>
    <row r="136" spans="1:7" x14ac:dyDescent="0.25">
      <c r="A136" t="s">
        <v>33</v>
      </c>
      <c r="B136" t="s">
        <v>6</v>
      </c>
      <c r="C136" t="s">
        <v>9</v>
      </c>
      <c r="D136">
        <v>2030</v>
      </c>
      <c r="E136">
        <v>0</v>
      </c>
      <c r="F136">
        <v>0</v>
      </c>
      <c r="G136" s="2" t="str">
        <f t="shared" si="2"/>
        <v>THERMAL_COALNER2030</v>
      </c>
    </row>
    <row r="137" spans="1:7" x14ac:dyDescent="0.25">
      <c r="A137" t="s">
        <v>33</v>
      </c>
      <c r="B137" t="s">
        <v>6</v>
      </c>
      <c r="C137" t="s">
        <v>10</v>
      </c>
      <c r="D137">
        <v>2031</v>
      </c>
      <c r="E137">
        <v>616.23205510000003</v>
      </c>
      <c r="F137">
        <v>150</v>
      </c>
      <c r="G137" s="2" t="str">
        <f t="shared" si="2"/>
        <v>THERMAL_COALER2031</v>
      </c>
    </row>
    <row r="138" spans="1:7" x14ac:dyDescent="0.25">
      <c r="A138" t="s">
        <v>33</v>
      </c>
      <c r="B138" t="s">
        <v>6</v>
      </c>
      <c r="C138" t="s">
        <v>11</v>
      </c>
      <c r="D138">
        <v>2031</v>
      </c>
      <c r="E138">
        <v>625.60855470000001</v>
      </c>
      <c r="F138">
        <v>150</v>
      </c>
      <c r="G138" s="2" t="str">
        <f t="shared" si="2"/>
        <v>THERMAL_COALWR2031</v>
      </c>
    </row>
    <row r="139" spans="1:7" x14ac:dyDescent="0.25">
      <c r="A139" t="s">
        <v>33</v>
      </c>
      <c r="B139" t="s">
        <v>6</v>
      </c>
      <c r="C139" t="s">
        <v>12</v>
      </c>
      <c r="D139">
        <v>2031</v>
      </c>
      <c r="E139">
        <v>41.517587069999998</v>
      </c>
      <c r="F139">
        <v>0</v>
      </c>
      <c r="G139" s="2" t="str">
        <f t="shared" si="2"/>
        <v>THERMAL_COALNR2031</v>
      </c>
    </row>
    <row r="140" spans="1:7" x14ac:dyDescent="0.25">
      <c r="A140" t="s">
        <v>33</v>
      </c>
      <c r="B140" t="s">
        <v>6</v>
      </c>
      <c r="C140" t="s">
        <v>8</v>
      </c>
      <c r="D140">
        <v>2031</v>
      </c>
      <c r="E140">
        <v>96.210738809999995</v>
      </c>
      <c r="F140">
        <v>150</v>
      </c>
      <c r="G140" s="2" t="str">
        <f t="shared" si="2"/>
        <v>THERMAL_COALSR2031</v>
      </c>
    </row>
    <row r="141" spans="1:7" x14ac:dyDescent="0.25">
      <c r="A141" t="s">
        <v>33</v>
      </c>
      <c r="B141" t="s">
        <v>6</v>
      </c>
      <c r="C141" t="s">
        <v>9</v>
      </c>
      <c r="D141">
        <v>2031</v>
      </c>
      <c r="E141">
        <v>0</v>
      </c>
      <c r="F141">
        <v>0</v>
      </c>
      <c r="G141" s="2" t="str">
        <f t="shared" si="2"/>
        <v>THERMAL_COALNER2031</v>
      </c>
    </row>
    <row r="142" spans="1:7" x14ac:dyDescent="0.25">
      <c r="A142" t="s">
        <v>33</v>
      </c>
      <c r="B142" t="s">
        <v>6</v>
      </c>
      <c r="C142" t="s">
        <v>10</v>
      </c>
      <c r="D142">
        <v>2032</v>
      </c>
      <c r="E142">
        <v>651.40033900000003</v>
      </c>
      <c r="F142">
        <v>150</v>
      </c>
      <c r="G142" s="2" t="str">
        <f t="shared" si="2"/>
        <v>THERMAL_COALER2032</v>
      </c>
    </row>
    <row r="143" spans="1:7" x14ac:dyDescent="0.25">
      <c r="A143" t="s">
        <v>33</v>
      </c>
      <c r="B143" t="s">
        <v>6</v>
      </c>
      <c r="C143" t="s">
        <v>11</v>
      </c>
      <c r="D143">
        <v>2032</v>
      </c>
      <c r="E143">
        <v>660.17684750000001</v>
      </c>
      <c r="F143">
        <v>150</v>
      </c>
      <c r="G143" s="2" t="str">
        <f t="shared" si="2"/>
        <v>THERMAL_COALWR2032</v>
      </c>
    </row>
    <row r="144" spans="1:7" x14ac:dyDescent="0.25">
      <c r="A144" t="s">
        <v>33</v>
      </c>
      <c r="B144" t="s">
        <v>6</v>
      </c>
      <c r="C144" t="s">
        <v>12</v>
      </c>
      <c r="D144">
        <v>2032</v>
      </c>
      <c r="E144">
        <v>43.105806469999997</v>
      </c>
      <c r="F144">
        <v>0</v>
      </c>
      <c r="G144" s="2" t="str">
        <f t="shared" si="2"/>
        <v>THERMAL_COALNR2032</v>
      </c>
    </row>
    <row r="145" spans="1:7" x14ac:dyDescent="0.25">
      <c r="A145" t="s">
        <v>33</v>
      </c>
      <c r="B145" t="s">
        <v>6</v>
      </c>
      <c r="C145" t="s">
        <v>8</v>
      </c>
      <c r="D145">
        <v>2032</v>
      </c>
      <c r="E145">
        <v>96.861978550000003</v>
      </c>
      <c r="F145">
        <v>150</v>
      </c>
      <c r="G145" s="2" t="str">
        <f t="shared" si="2"/>
        <v>THERMAL_COALSR2032</v>
      </c>
    </row>
    <row r="146" spans="1:7" x14ac:dyDescent="0.25">
      <c r="A146" t="s">
        <v>33</v>
      </c>
      <c r="B146" t="s">
        <v>6</v>
      </c>
      <c r="C146" t="s">
        <v>9</v>
      </c>
      <c r="D146">
        <v>2032</v>
      </c>
      <c r="E146">
        <v>0</v>
      </c>
      <c r="F146">
        <v>0</v>
      </c>
      <c r="G146" s="2" t="str">
        <f t="shared" si="2"/>
        <v>THERMAL_COALNER2032</v>
      </c>
    </row>
    <row r="147" spans="1:7" x14ac:dyDescent="0.25">
      <c r="A147" t="s">
        <v>33</v>
      </c>
      <c r="B147" t="s">
        <v>6</v>
      </c>
      <c r="C147" t="s">
        <v>10</v>
      </c>
      <c r="D147">
        <v>2033</v>
      </c>
      <c r="E147">
        <v>688.57567229999995</v>
      </c>
      <c r="F147">
        <v>150</v>
      </c>
      <c r="G147" s="2" t="str">
        <f t="shared" si="2"/>
        <v>THERMAL_COALER2033</v>
      </c>
    </row>
    <row r="148" spans="1:7" x14ac:dyDescent="0.25">
      <c r="A148" t="s">
        <v>33</v>
      </c>
      <c r="B148" t="s">
        <v>6</v>
      </c>
      <c r="C148" t="s">
        <v>11</v>
      </c>
      <c r="D148">
        <v>2033</v>
      </c>
      <c r="E148">
        <v>696.65522750000002</v>
      </c>
      <c r="F148">
        <v>150</v>
      </c>
      <c r="G148" s="2" t="str">
        <f t="shared" si="2"/>
        <v>THERMAL_COALWR2033</v>
      </c>
    </row>
    <row r="149" spans="1:7" x14ac:dyDescent="0.25">
      <c r="A149" t="s">
        <v>33</v>
      </c>
      <c r="B149" t="s">
        <v>6</v>
      </c>
      <c r="C149" t="s">
        <v>12</v>
      </c>
      <c r="D149">
        <v>2033</v>
      </c>
      <c r="E149">
        <v>44.75478184</v>
      </c>
      <c r="F149">
        <v>0</v>
      </c>
      <c r="G149" s="2" t="str">
        <f t="shared" si="2"/>
        <v>THERMAL_COALNR2033</v>
      </c>
    </row>
    <row r="150" spans="1:7" x14ac:dyDescent="0.25">
      <c r="A150" t="s">
        <v>33</v>
      </c>
      <c r="B150" t="s">
        <v>6</v>
      </c>
      <c r="C150" t="s">
        <v>8</v>
      </c>
      <c r="D150">
        <v>2033</v>
      </c>
      <c r="E150">
        <v>97.517626449999995</v>
      </c>
      <c r="F150">
        <v>150</v>
      </c>
      <c r="G150" s="2" t="str">
        <f t="shared" si="2"/>
        <v>THERMAL_COALSR2033</v>
      </c>
    </row>
    <row r="151" spans="1:7" x14ac:dyDescent="0.25">
      <c r="A151" t="s">
        <v>33</v>
      </c>
      <c r="B151" t="s">
        <v>6</v>
      </c>
      <c r="C151" t="s">
        <v>9</v>
      </c>
      <c r="D151">
        <v>2033</v>
      </c>
      <c r="E151">
        <v>0</v>
      </c>
      <c r="F151">
        <v>0</v>
      </c>
      <c r="G151" s="2" t="str">
        <f t="shared" si="2"/>
        <v>THERMAL_COALNER2033</v>
      </c>
    </row>
    <row r="152" spans="1:7" x14ac:dyDescent="0.25">
      <c r="A152" t="s">
        <v>33</v>
      </c>
      <c r="B152" t="s">
        <v>6</v>
      </c>
      <c r="C152" t="s">
        <v>10</v>
      </c>
      <c r="D152">
        <v>2034</v>
      </c>
      <c r="E152">
        <v>727.87259710000001</v>
      </c>
      <c r="F152">
        <v>150</v>
      </c>
      <c r="G152" s="2" t="str">
        <f t="shared" si="2"/>
        <v>THERMAL_COALER2034</v>
      </c>
    </row>
    <row r="153" spans="1:7" x14ac:dyDescent="0.25">
      <c r="A153" t="s">
        <v>33</v>
      </c>
      <c r="B153" t="s">
        <v>6</v>
      </c>
      <c r="C153" t="s">
        <v>11</v>
      </c>
      <c r="D153">
        <v>2034</v>
      </c>
      <c r="E153">
        <v>735.14923739999995</v>
      </c>
      <c r="F153">
        <v>150</v>
      </c>
      <c r="G153" s="2" t="str">
        <f t="shared" si="2"/>
        <v>THERMAL_COALWR2034</v>
      </c>
    </row>
    <row r="154" spans="1:7" x14ac:dyDescent="0.25">
      <c r="A154" t="s">
        <v>33</v>
      </c>
      <c r="B154" t="s">
        <v>6</v>
      </c>
      <c r="C154" t="s">
        <v>12</v>
      </c>
      <c r="D154">
        <v>2034</v>
      </c>
      <c r="E154">
        <v>46.466837329999997</v>
      </c>
      <c r="F154">
        <v>0</v>
      </c>
      <c r="G154" s="2" t="str">
        <f t="shared" si="2"/>
        <v>THERMAL_COALNR2034</v>
      </c>
    </row>
    <row r="155" spans="1:7" x14ac:dyDescent="0.25">
      <c r="A155" t="s">
        <v>33</v>
      </c>
      <c r="B155" t="s">
        <v>6</v>
      </c>
      <c r="C155" t="s">
        <v>8</v>
      </c>
      <c r="D155">
        <v>2034</v>
      </c>
      <c r="E155">
        <v>98.177712360000001</v>
      </c>
      <c r="F155">
        <v>150</v>
      </c>
      <c r="G155" s="2" t="str">
        <f t="shared" si="2"/>
        <v>THERMAL_COALSR2034</v>
      </c>
    </row>
    <row r="156" spans="1:7" x14ac:dyDescent="0.25">
      <c r="A156" t="s">
        <v>33</v>
      </c>
      <c r="B156" t="s">
        <v>6</v>
      </c>
      <c r="C156" t="s">
        <v>9</v>
      </c>
      <c r="D156">
        <v>2034</v>
      </c>
      <c r="E156">
        <v>0</v>
      </c>
      <c r="F156">
        <v>0</v>
      </c>
      <c r="G156" s="2" t="str">
        <f t="shared" si="2"/>
        <v>THERMAL_COALNER2034</v>
      </c>
    </row>
    <row r="157" spans="1:7" x14ac:dyDescent="0.25">
      <c r="A157" t="s">
        <v>33</v>
      </c>
      <c r="B157" t="s">
        <v>6</v>
      </c>
      <c r="C157" t="s">
        <v>10</v>
      </c>
      <c r="D157">
        <v>2035</v>
      </c>
      <c r="E157">
        <v>769.41219239999998</v>
      </c>
      <c r="F157">
        <v>150</v>
      </c>
      <c r="G157" s="2" t="str">
        <f t="shared" si="2"/>
        <v>THERMAL_COALER2035</v>
      </c>
    </row>
    <row r="158" spans="1:7" x14ac:dyDescent="0.25">
      <c r="A158" t="s">
        <v>33</v>
      </c>
      <c r="B158" t="s">
        <v>6</v>
      </c>
      <c r="C158" t="s">
        <v>11</v>
      </c>
      <c r="D158">
        <v>2035</v>
      </c>
      <c r="E158">
        <v>775.77025179999998</v>
      </c>
      <c r="F158">
        <v>150</v>
      </c>
      <c r="G158" s="2" t="str">
        <f t="shared" si="2"/>
        <v>THERMAL_COALWR2035</v>
      </c>
    </row>
    <row r="159" spans="1:7" x14ac:dyDescent="0.25">
      <c r="A159" t="s">
        <v>33</v>
      </c>
      <c r="B159" t="s">
        <v>6</v>
      </c>
      <c r="C159" t="s">
        <v>12</v>
      </c>
      <c r="D159">
        <v>2035</v>
      </c>
      <c r="E159">
        <v>48.24438602</v>
      </c>
      <c r="F159">
        <v>0</v>
      </c>
      <c r="G159" s="2" t="str">
        <f t="shared" si="2"/>
        <v>THERMAL_COALNR2035</v>
      </c>
    </row>
    <row r="160" spans="1:7" x14ac:dyDescent="0.25">
      <c r="A160" t="s">
        <v>33</v>
      </c>
      <c r="B160" t="s">
        <v>6</v>
      </c>
      <c r="C160" t="s">
        <v>8</v>
      </c>
      <c r="D160">
        <v>2035</v>
      </c>
      <c r="E160">
        <v>98.842266319999993</v>
      </c>
      <c r="F160">
        <v>150</v>
      </c>
      <c r="G160" s="2" t="str">
        <f t="shared" si="2"/>
        <v>THERMAL_COALSR2035</v>
      </c>
    </row>
    <row r="161" spans="1:7" x14ac:dyDescent="0.25">
      <c r="A161" t="s">
        <v>33</v>
      </c>
      <c r="B161" t="s">
        <v>6</v>
      </c>
      <c r="C161" t="s">
        <v>9</v>
      </c>
      <c r="D161">
        <v>2035</v>
      </c>
      <c r="E161">
        <v>0</v>
      </c>
      <c r="F161">
        <v>0</v>
      </c>
      <c r="G161" s="2" t="str">
        <f t="shared" si="2"/>
        <v>THERMAL_COALNER2035</v>
      </c>
    </row>
    <row r="162" spans="1:7" x14ac:dyDescent="0.25">
      <c r="A162" t="s">
        <v>33</v>
      </c>
      <c r="B162" t="s">
        <v>6</v>
      </c>
      <c r="C162" t="s">
        <v>10</v>
      </c>
      <c r="D162">
        <v>2036</v>
      </c>
      <c r="E162">
        <v>813.32244690000005</v>
      </c>
      <c r="F162">
        <v>150</v>
      </c>
      <c r="G162" s="2" t="str">
        <f t="shared" si="2"/>
        <v>THERMAL_COALER2036</v>
      </c>
    </row>
    <row r="163" spans="1:7" x14ac:dyDescent="0.25">
      <c r="A163" t="s">
        <v>33</v>
      </c>
      <c r="B163" t="s">
        <v>6</v>
      </c>
      <c r="C163" t="s">
        <v>11</v>
      </c>
      <c r="D163">
        <v>2036</v>
      </c>
      <c r="E163">
        <v>818.63579930000003</v>
      </c>
      <c r="F163">
        <v>150</v>
      </c>
      <c r="G163" s="2" t="str">
        <f t="shared" si="2"/>
        <v>THERMAL_COALWR2036</v>
      </c>
    </row>
    <row r="164" spans="1:7" x14ac:dyDescent="0.25">
      <c r="A164" t="s">
        <v>33</v>
      </c>
      <c r="B164" t="s">
        <v>6</v>
      </c>
      <c r="C164" t="s">
        <v>12</v>
      </c>
      <c r="D164">
        <v>2036</v>
      </c>
      <c r="E164">
        <v>50.089933309999999</v>
      </c>
      <c r="F164">
        <v>0</v>
      </c>
      <c r="G164" s="2" t="str">
        <f t="shared" si="2"/>
        <v>THERMAL_COALNR2036</v>
      </c>
    </row>
    <row r="165" spans="1:7" x14ac:dyDescent="0.25">
      <c r="A165" t="s">
        <v>33</v>
      </c>
      <c r="B165" t="s">
        <v>6</v>
      </c>
      <c r="C165" t="s">
        <v>8</v>
      </c>
      <c r="D165">
        <v>2036</v>
      </c>
      <c r="E165">
        <v>99.51131857</v>
      </c>
      <c r="F165">
        <v>150</v>
      </c>
      <c r="G165" s="2" t="str">
        <f t="shared" si="2"/>
        <v>THERMAL_COALSR2036</v>
      </c>
    </row>
    <row r="166" spans="1:7" x14ac:dyDescent="0.25">
      <c r="A166" t="s">
        <v>33</v>
      </c>
      <c r="B166" t="s">
        <v>6</v>
      </c>
      <c r="C166" t="s">
        <v>9</v>
      </c>
      <c r="D166">
        <v>2036</v>
      </c>
      <c r="E166">
        <v>0</v>
      </c>
      <c r="F166">
        <v>0</v>
      </c>
      <c r="G166" s="2" t="str">
        <f t="shared" si="2"/>
        <v>THERMAL_COALNER2036</v>
      </c>
    </row>
    <row r="167" spans="1:7" x14ac:dyDescent="0.25">
      <c r="A167" t="s">
        <v>33</v>
      </c>
      <c r="B167" t="s">
        <v>6</v>
      </c>
      <c r="C167" t="s">
        <v>10</v>
      </c>
      <c r="D167">
        <v>2037</v>
      </c>
      <c r="E167">
        <v>859.738654</v>
      </c>
      <c r="F167">
        <v>150</v>
      </c>
      <c r="G167" s="2" t="str">
        <f t="shared" si="2"/>
        <v>THERMAL_COALER2037</v>
      </c>
    </row>
    <row r="168" spans="1:7" x14ac:dyDescent="0.25">
      <c r="A168" t="s">
        <v>33</v>
      </c>
      <c r="B168" t="s">
        <v>6</v>
      </c>
      <c r="C168" t="s">
        <v>11</v>
      </c>
      <c r="D168">
        <v>2037</v>
      </c>
      <c r="E168">
        <v>863.86990270000001</v>
      </c>
      <c r="F168">
        <v>150</v>
      </c>
      <c r="G168" s="2" t="str">
        <f t="shared" si="2"/>
        <v>THERMAL_COALWR2037</v>
      </c>
    </row>
    <row r="169" spans="1:7" x14ac:dyDescent="0.25">
      <c r="A169" t="s">
        <v>33</v>
      </c>
      <c r="B169" t="s">
        <v>6</v>
      </c>
      <c r="C169" t="s">
        <v>12</v>
      </c>
      <c r="D169">
        <v>2037</v>
      </c>
      <c r="E169">
        <v>52.006080410000003</v>
      </c>
      <c r="F169">
        <v>0</v>
      </c>
      <c r="G169" s="2" t="str">
        <f t="shared" si="2"/>
        <v>THERMAL_COALNR2037</v>
      </c>
    </row>
    <row r="170" spans="1:7" x14ac:dyDescent="0.25">
      <c r="A170" t="s">
        <v>33</v>
      </c>
      <c r="B170" t="s">
        <v>6</v>
      </c>
      <c r="C170" t="s">
        <v>8</v>
      </c>
      <c r="D170">
        <v>2037</v>
      </c>
      <c r="E170">
        <v>100.18489959999999</v>
      </c>
      <c r="F170">
        <v>150</v>
      </c>
      <c r="G170" s="2" t="str">
        <f t="shared" si="2"/>
        <v>THERMAL_COALSR2037</v>
      </c>
    </row>
    <row r="171" spans="1:7" x14ac:dyDescent="0.25">
      <c r="A171" t="s">
        <v>33</v>
      </c>
      <c r="B171" t="s">
        <v>6</v>
      </c>
      <c r="C171" t="s">
        <v>9</v>
      </c>
      <c r="D171">
        <v>2037</v>
      </c>
      <c r="E171">
        <v>0</v>
      </c>
      <c r="F171">
        <v>0</v>
      </c>
      <c r="G171" s="2" t="str">
        <f t="shared" si="2"/>
        <v>THERMAL_COALNER2037</v>
      </c>
    </row>
    <row r="172" spans="1:7" x14ac:dyDescent="0.25">
      <c r="A172" t="s">
        <v>33</v>
      </c>
      <c r="B172" t="s">
        <v>6</v>
      </c>
      <c r="C172" t="s">
        <v>10</v>
      </c>
      <c r="D172">
        <v>2038</v>
      </c>
      <c r="E172">
        <v>908.80382810000003</v>
      </c>
      <c r="F172">
        <v>150</v>
      </c>
      <c r="G172" s="2" t="str">
        <f t="shared" si="2"/>
        <v>THERMAL_COALER2038</v>
      </c>
    </row>
    <row r="173" spans="1:7" x14ac:dyDescent="0.25">
      <c r="A173" t="s">
        <v>33</v>
      </c>
      <c r="B173" t="s">
        <v>6</v>
      </c>
      <c r="C173" t="s">
        <v>11</v>
      </c>
      <c r="D173">
        <v>2038</v>
      </c>
      <c r="E173">
        <v>911.60343750000004</v>
      </c>
      <c r="F173">
        <v>150</v>
      </c>
      <c r="G173" s="2" t="str">
        <f t="shared" si="2"/>
        <v>THERMAL_COALWR2038</v>
      </c>
    </row>
    <row r="174" spans="1:7" x14ac:dyDescent="0.25">
      <c r="A174" t="s">
        <v>33</v>
      </c>
      <c r="B174" t="s">
        <v>6</v>
      </c>
      <c r="C174" t="s">
        <v>12</v>
      </c>
      <c r="D174">
        <v>2038</v>
      </c>
      <c r="E174">
        <v>53.995528059999998</v>
      </c>
      <c r="F174">
        <v>0</v>
      </c>
      <c r="G174" s="2" t="str">
        <f t="shared" si="2"/>
        <v>THERMAL_COALNR2038</v>
      </c>
    </row>
    <row r="175" spans="1:7" x14ac:dyDescent="0.25">
      <c r="A175" t="s">
        <v>33</v>
      </c>
      <c r="B175" t="s">
        <v>6</v>
      </c>
      <c r="C175" t="s">
        <v>8</v>
      </c>
      <c r="D175">
        <v>2038</v>
      </c>
      <c r="E175">
        <v>100.8630399</v>
      </c>
      <c r="F175">
        <v>150</v>
      </c>
      <c r="G175" s="2" t="str">
        <f t="shared" si="2"/>
        <v>THERMAL_COALSR2038</v>
      </c>
    </row>
    <row r="176" spans="1:7" x14ac:dyDescent="0.25">
      <c r="A176" t="s">
        <v>33</v>
      </c>
      <c r="B176" t="s">
        <v>6</v>
      </c>
      <c r="C176" t="s">
        <v>9</v>
      </c>
      <c r="D176">
        <v>2038</v>
      </c>
      <c r="E176">
        <v>0</v>
      </c>
      <c r="F176">
        <v>0</v>
      </c>
      <c r="G176" s="2" t="str">
        <f t="shared" si="2"/>
        <v>THERMAL_COALNER2038</v>
      </c>
    </row>
    <row r="177" spans="1:7" x14ac:dyDescent="0.25">
      <c r="A177" t="s">
        <v>33</v>
      </c>
      <c r="B177" t="s">
        <v>6</v>
      </c>
      <c r="C177" t="s">
        <v>10</v>
      </c>
      <c r="D177">
        <v>2039</v>
      </c>
      <c r="E177">
        <v>960.66914529999997</v>
      </c>
      <c r="F177">
        <v>150</v>
      </c>
      <c r="G177" s="2" t="str">
        <f t="shared" si="2"/>
        <v>THERMAL_COALER2039</v>
      </c>
    </row>
    <row r="178" spans="1:7" x14ac:dyDescent="0.25">
      <c r="A178" t="s">
        <v>33</v>
      </c>
      <c r="B178" t="s">
        <v>6</v>
      </c>
      <c r="C178" t="s">
        <v>11</v>
      </c>
      <c r="D178">
        <v>2039</v>
      </c>
      <c r="E178">
        <v>961.97451109999997</v>
      </c>
      <c r="F178">
        <v>150</v>
      </c>
      <c r="G178" s="2" t="str">
        <f t="shared" si="2"/>
        <v>THERMAL_COALWR2039</v>
      </c>
    </row>
    <row r="179" spans="1:7" x14ac:dyDescent="0.25">
      <c r="A179" t="s">
        <v>33</v>
      </c>
      <c r="B179" t="s">
        <v>6</v>
      </c>
      <c r="C179" t="s">
        <v>12</v>
      </c>
      <c r="D179">
        <v>2039</v>
      </c>
      <c r="E179">
        <v>56.061080310000001</v>
      </c>
      <c r="F179">
        <v>0</v>
      </c>
      <c r="G179" s="2" t="str">
        <f t="shared" si="2"/>
        <v>THERMAL_COALNR2039</v>
      </c>
    </row>
    <row r="180" spans="1:7" x14ac:dyDescent="0.25">
      <c r="A180" t="s">
        <v>33</v>
      </c>
      <c r="B180" t="s">
        <v>6</v>
      </c>
      <c r="C180" t="s">
        <v>8</v>
      </c>
      <c r="D180">
        <v>2039</v>
      </c>
      <c r="E180">
        <v>101.5457706</v>
      </c>
      <c r="F180">
        <v>150</v>
      </c>
      <c r="G180" s="2" t="str">
        <f t="shared" si="2"/>
        <v>THERMAL_COALSR2039</v>
      </c>
    </row>
    <row r="181" spans="1:7" x14ac:dyDescent="0.25">
      <c r="A181" t="s">
        <v>33</v>
      </c>
      <c r="B181" t="s">
        <v>6</v>
      </c>
      <c r="C181" t="s">
        <v>9</v>
      </c>
      <c r="D181">
        <v>2039</v>
      </c>
      <c r="E181">
        <v>0</v>
      </c>
      <c r="F181">
        <v>0</v>
      </c>
      <c r="G181" s="2" t="str">
        <f t="shared" si="2"/>
        <v>THERMAL_COALNER2039</v>
      </c>
    </row>
    <row r="182" spans="1:7" x14ac:dyDescent="0.25">
      <c r="A182" t="s">
        <v>33</v>
      </c>
      <c r="B182" t="s">
        <v>6</v>
      </c>
      <c r="C182" t="s">
        <v>10</v>
      </c>
      <c r="D182">
        <v>2040</v>
      </c>
      <c r="E182">
        <v>1015.49441</v>
      </c>
      <c r="F182">
        <v>150</v>
      </c>
      <c r="G182" s="2" t="str">
        <f t="shared" si="2"/>
        <v>THERMAL_COALER2040</v>
      </c>
    </row>
    <row r="183" spans="1:7" x14ac:dyDescent="0.25">
      <c r="A183" t="s">
        <v>33</v>
      </c>
      <c r="B183" t="s">
        <v>6</v>
      </c>
      <c r="C183" t="s">
        <v>11</v>
      </c>
      <c r="D183">
        <v>2040</v>
      </c>
      <c r="E183">
        <v>1015.128862</v>
      </c>
      <c r="F183">
        <v>150</v>
      </c>
      <c r="G183" s="2" t="str">
        <f t="shared" si="2"/>
        <v>THERMAL_COALWR2040</v>
      </c>
    </row>
    <row r="184" spans="1:7" x14ac:dyDescent="0.25">
      <c r="A184" t="s">
        <v>33</v>
      </c>
      <c r="B184" t="s">
        <v>6</v>
      </c>
      <c r="C184" t="s">
        <v>12</v>
      </c>
      <c r="D184">
        <v>2040</v>
      </c>
      <c r="E184">
        <v>58.20564847</v>
      </c>
      <c r="F184">
        <v>0</v>
      </c>
      <c r="G184" s="2" t="str">
        <f t="shared" si="2"/>
        <v>THERMAL_COALNR2040</v>
      </c>
    </row>
    <row r="185" spans="1:7" x14ac:dyDescent="0.25">
      <c r="A185" t="s">
        <v>33</v>
      </c>
      <c r="B185" t="s">
        <v>6</v>
      </c>
      <c r="C185" t="s">
        <v>8</v>
      </c>
      <c r="D185">
        <v>2040</v>
      </c>
      <c r="E185">
        <v>102.2331226</v>
      </c>
      <c r="F185">
        <v>150</v>
      </c>
      <c r="G185" s="2" t="str">
        <f t="shared" si="2"/>
        <v>THERMAL_COALSR2040</v>
      </c>
    </row>
    <row r="186" spans="1:7" x14ac:dyDescent="0.25">
      <c r="A186" t="s">
        <v>33</v>
      </c>
      <c r="B186" t="s">
        <v>6</v>
      </c>
      <c r="C186" t="s">
        <v>9</v>
      </c>
      <c r="D186">
        <v>2040</v>
      </c>
      <c r="E186">
        <v>0</v>
      </c>
      <c r="F186">
        <v>0</v>
      </c>
      <c r="G186" s="2" t="str">
        <f t="shared" si="2"/>
        <v>THERMAL_COALNER2040</v>
      </c>
    </row>
    <row r="187" spans="1:7" x14ac:dyDescent="0.25">
      <c r="A187" t="s">
        <v>33</v>
      </c>
      <c r="B187" t="s">
        <v>6</v>
      </c>
      <c r="C187" t="s">
        <v>10</v>
      </c>
      <c r="D187">
        <v>2041</v>
      </c>
      <c r="E187">
        <v>1073.4485440000001</v>
      </c>
      <c r="F187">
        <v>150</v>
      </c>
      <c r="G187" s="2" t="str">
        <f t="shared" si="2"/>
        <v>THERMAL_COALER2041</v>
      </c>
    </row>
    <row r="188" spans="1:7" x14ac:dyDescent="0.25">
      <c r="A188" t="s">
        <v>33</v>
      </c>
      <c r="B188" t="s">
        <v>6</v>
      </c>
      <c r="C188" t="s">
        <v>11</v>
      </c>
      <c r="D188">
        <v>2041</v>
      </c>
      <c r="E188">
        <v>1071.2202810000001</v>
      </c>
      <c r="F188">
        <v>150</v>
      </c>
      <c r="G188" s="2" t="str">
        <f t="shared" si="2"/>
        <v>THERMAL_COALWR2041</v>
      </c>
    </row>
    <row r="189" spans="1:7" x14ac:dyDescent="0.25">
      <c r="A189" t="s">
        <v>33</v>
      </c>
      <c r="B189" t="s">
        <v>6</v>
      </c>
      <c r="C189" t="s">
        <v>12</v>
      </c>
      <c r="D189">
        <v>2041</v>
      </c>
      <c r="E189">
        <v>60.432255240000003</v>
      </c>
      <c r="F189">
        <v>0</v>
      </c>
      <c r="G189" s="2" t="str">
        <f t="shared" si="2"/>
        <v>THERMAL_COALNR2041</v>
      </c>
    </row>
    <row r="190" spans="1:7" x14ac:dyDescent="0.25">
      <c r="A190" t="s">
        <v>33</v>
      </c>
      <c r="B190" t="s">
        <v>6</v>
      </c>
      <c r="C190" t="s">
        <v>8</v>
      </c>
      <c r="D190">
        <v>2041</v>
      </c>
      <c r="E190">
        <v>102.9251271</v>
      </c>
      <c r="F190">
        <v>150</v>
      </c>
      <c r="G190" s="2" t="str">
        <f t="shared" si="2"/>
        <v>THERMAL_COALSR2041</v>
      </c>
    </row>
    <row r="191" spans="1:7" x14ac:dyDescent="0.25">
      <c r="A191" t="s">
        <v>33</v>
      </c>
      <c r="B191" t="s">
        <v>6</v>
      </c>
      <c r="C191" t="s">
        <v>9</v>
      </c>
      <c r="D191">
        <v>2041</v>
      </c>
      <c r="E191">
        <v>0</v>
      </c>
      <c r="F191">
        <v>0</v>
      </c>
      <c r="G191" s="2" t="str">
        <f t="shared" si="2"/>
        <v>THERMAL_COALNER2041</v>
      </c>
    </row>
    <row r="192" spans="1:7" x14ac:dyDescent="0.25">
      <c r="A192" t="s">
        <v>41</v>
      </c>
      <c r="B192" t="s">
        <v>6</v>
      </c>
      <c r="D192">
        <v>2023</v>
      </c>
      <c r="E192">
        <v>31.903500000000001</v>
      </c>
      <c r="F192">
        <v>330</v>
      </c>
      <c r="G192" s="2" t="str">
        <f t="shared" si="2"/>
        <v>CRUDE2023</v>
      </c>
    </row>
    <row r="193" spans="1:7" x14ac:dyDescent="0.25">
      <c r="A193" t="s">
        <v>41</v>
      </c>
      <c r="B193" t="s">
        <v>6</v>
      </c>
      <c r="D193">
        <v>2024</v>
      </c>
      <c r="E193">
        <v>31.903500000000001</v>
      </c>
      <c r="F193">
        <v>330</v>
      </c>
      <c r="G193" s="2" t="str">
        <f t="shared" si="2"/>
        <v>CRUDE2024</v>
      </c>
    </row>
    <row r="194" spans="1:7" x14ac:dyDescent="0.25">
      <c r="A194" t="s">
        <v>41</v>
      </c>
      <c r="B194" t="s">
        <v>6</v>
      </c>
      <c r="D194">
        <v>2025</v>
      </c>
      <c r="E194">
        <v>31.903500000000001</v>
      </c>
      <c r="F194">
        <v>330</v>
      </c>
      <c r="G194" s="2" t="str">
        <f t="shared" si="2"/>
        <v>CRUDE2025</v>
      </c>
    </row>
    <row r="195" spans="1:7" x14ac:dyDescent="0.25">
      <c r="A195" t="s">
        <v>41</v>
      </c>
      <c r="B195" t="s">
        <v>6</v>
      </c>
      <c r="D195">
        <v>2026</v>
      </c>
      <c r="E195">
        <v>31.903500000000001</v>
      </c>
      <c r="F195">
        <v>330</v>
      </c>
      <c r="G195" s="2" t="str">
        <f t="shared" ref="G195:G258" si="3">_xlfn.CONCAT(A195,C195,D195)</f>
        <v>CRUDE2026</v>
      </c>
    </row>
    <row r="196" spans="1:7" x14ac:dyDescent="0.25">
      <c r="A196" t="s">
        <v>41</v>
      </c>
      <c r="B196" t="s">
        <v>6</v>
      </c>
      <c r="D196">
        <v>2027</v>
      </c>
      <c r="E196">
        <v>31.903500000000001</v>
      </c>
      <c r="F196">
        <v>330</v>
      </c>
      <c r="G196" s="2" t="str">
        <f t="shared" si="3"/>
        <v>CRUDE2027</v>
      </c>
    </row>
    <row r="197" spans="1:7" x14ac:dyDescent="0.25">
      <c r="A197" t="s">
        <v>41</v>
      </c>
      <c r="B197" t="s">
        <v>6</v>
      </c>
      <c r="D197">
        <v>2028</v>
      </c>
      <c r="E197">
        <v>31.903500000000001</v>
      </c>
      <c r="F197">
        <v>330</v>
      </c>
      <c r="G197" s="2" t="str">
        <f t="shared" si="3"/>
        <v>CRUDE2028</v>
      </c>
    </row>
    <row r="198" spans="1:7" x14ac:dyDescent="0.25">
      <c r="A198" t="s">
        <v>41</v>
      </c>
      <c r="B198" t="s">
        <v>6</v>
      </c>
      <c r="D198">
        <v>2029</v>
      </c>
      <c r="E198">
        <v>31.903500000000001</v>
      </c>
      <c r="F198">
        <v>330</v>
      </c>
      <c r="G198" s="2" t="str">
        <f t="shared" si="3"/>
        <v>CRUDE2029</v>
      </c>
    </row>
    <row r="199" spans="1:7" x14ac:dyDescent="0.25">
      <c r="A199" t="s">
        <v>41</v>
      </c>
      <c r="B199" t="s">
        <v>6</v>
      </c>
      <c r="D199">
        <v>2030</v>
      </c>
      <c r="E199">
        <v>31.903500000000001</v>
      </c>
      <c r="F199">
        <v>330</v>
      </c>
      <c r="G199" s="2" t="str">
        <f t="shared" si="3"/>
        <v>CRUDE2030</v>
      </c>
    </row>
    <row r="200" spans="1:7" x14ac:dyDescent="0.25">
      <c r="A200" t="s">
        <v>41</v>
      </c>
      <c r="B200" t="s">
        <v>6</v>
      </c>
      <c r="D200">
        <v>2031</v>
      </c>
      <c r="E200">
        <v>31.903500000000001</v>
      </c>
      <c r="F200">
        <v>330</v>
      </c>
      <c r="G200" s="2" t="str">
        <f t="shared" si="3"/>
        <v>CRUDE2031</v>
      </c>
    </row>
    <row r="201" spans="1:7" x14ac:dyDescent="0.25">
      <c r="A201" t="s">
        <v>41</v>
      </c>
      <c r="B201" t="s">
        <v>6</v>
      </c>
      <c r="D201">
        <v>2032</v>
      </c>
      <c r="E201">
        <v>31.903500000000001</v>
      </c>
      <c r="F201">
        <v>330</v>
      </c>
      <c r="G201" s="2" t="str">
        <f t="shared" si="3"/>
        <v>CRUDE2032</v>
      </c>
    </row>
    <row r="202" spans="1:7" x14ac:dyDescent="0.25">
      <c r="A202" t="s">
        <v>41</v>
      </c>
      <c r="B202" t="s">
        <v>6</v>
      </c>
      <c r="D202">
        <v>2033</v>
      </c>
      <c r="E202">
        <v>31.903500000000001</v>
      </c>
      <c r="F202">
        <v>330</v>
      </c>
      <c r="G202" s="2" t="str">
        <f t="shared" si="3"/>
        <v>CRUDE2033</v>
      </c>
    </row>
    <row r="203" spans="1:7" x14ac:dyDescent="0.25">
      <c r="A203" t="s">
        <v>41</v>
      </c>
      <c r="B203" t="s">
        <v>6</v>
      </c>
      <c r="D203">
        <v>2034</v>
      </c>
      <c r="E203">
        <v>31.903500000000001</v>
      </c>
      <c r="F203">
        <v>330</v>
      </c>
      <c r="G203" s="2" t="str">
        <f t="shared" si="3"/>
        <v>CRUDE2034</v>
      </c>
    </row>
    <row r="204" spans="1:7" x14ac:dyDescent="0.25">
      <c r="A204" t="s">
        <v>41</v>
      </c>
      <c r="B204" t="s">
        <v>6</v>
      </c>
      <c r="D204">
        <v>2035</v>
      </c>
      <c r="E204">
        <v>31.903500000000001</v>
      </c>
      <c r="F204">
        <v>330</v>
      </c>
      <c r="G204" s="2" t="str">
        <f t="shared" si="3"/>
        <v>CRUDE2035</v>
      </c>
    </row>
    <row r="205" spans="1:7" x14ac:dyDescent="0.25">
      <c r="A205" t="s">
        <v>41</v>
      </c>
      <c r="B205" t="s">
        <v>6</v>
      </c>
      <c r="D205">
        <v>2036</v>
      </c>
      <c r="E205">
        <v>31.903500000000001</v>
      </c>
      <c r="F205">
        <v>330</v>
      </c>
      <c r="G205" s="2" t="str">
        <f t="shared" si="3"/>
        <v>CRUDE2036</v>
      </c>
    </row>
    <row r="206" spans="1:7" x14ac:dyDescent="0.25">
      <c r="A206" t="s">
        <v>41</v>
      </c>
      <c r="B206" t="s">
        <v>6</v>
      </c>
      <c r="D206">
        <v>2037</v>
      </c>
      <c r="E206">
        <v>31.903500000000001</v>
      </c>
      <c r="F206">
        <v>330</v>
      </c>
      <c r="G206" s="2" t="str">
        <f t="shared" si="3"/>
        <v>CRUDE2037</v>
      </c>
    </row>
    <row r="207" spans="1:7" x14ac:dyDescent="0.25">
      <c r="A207" t="s">
        <v>41</v>
      </c>
      <c r="B207" t="s">
        <v>6</v>
      </c>
      <c r="D207">
        <v>2038</v>
      </c>
      <c r="E207">
        <v>31.903500000000001</v>
      </c>
      <c r="F207">
        <v>330</v>
      </c>
      <c r="G207" s="2" t="str">
        <f t="shared" si="3"/>
        <v>CRUDE2038</v>
      </c>
    </row>
    <row r="208" spans="1:7" x14ac:dyDescent="0.25">
      <c r="A208" t="s">
        <v>41</v>
      </c>
      <c r="B208" t="s">
        <v>6</v>
      </c>
      <c r="D208">
        <v>2039</v>
      </c>
      <c r="E208">
        <v>31.903500000000001</v>
      </c>
      <c r="F208">
        <v>330</v>
      </c>
      <c r="G208" s="2" t="str">
        <f t="shared" si="3"/>
        <v>CRUDE2039</v>
      </c>
    </row>
    <row r="209" spans="1:7" x14ac:dyDescent="0.25">
      <c r="A209" t="s">
        <v>41</v>
      </c>
      <c r="B209" t="s">
        <v>6</v>
      </c>
      <c r="D209">
        <v>2040</v>
      </c>
      <c r="E209">
        <v>31.903500000000001</v>
      </c>
      <c r="F209">
        <v>330</v>
      </c>
      <c r="G209" s="2" t="str">
        <f t="shared" si="3"/>
        <v>CRUDE2040</v>
      </c>
    </row>
    <row r="210" spans="1:7" x14ac:dyDescent="0.25">
      <c r="A210" t="s">
        <v>41</v>
      </c>
      <c r="B210" t="s">
        <v>6</v>
      </c>
      <c r="D210">
        <v>2041</v>
      </c>
      <c r="E210">
        <v>31.903500000000001</v>
      </c>
      <c r="F210">
        <v>330</v>
      </c>
      <c r="G210" s="2" t="str">
        <f t="shared" si="3"/>
        <v>CRUDE2041</v>
      </c>
    </row>
    <row r="211" spans="1:7" x14ac:dyDescent="0.25">
      <c r="A211" t="s">
        <v>35</v>
      </c>
      <c r="B211" t="s">
        <v>6</v>
      </c>
      <c r="D211">
        <v>2023</v>
      </c>
      <c r="E211">
        <v>33.648000000000003</v>
      </c>
      <c r="F211">
        <v>200</v>
      </c>
      <c r="G211" s="2" t="str">
        <f t="shared" si="3"/>
        <v>NATGAS2023</v>
      </c>
    </row>
    <row r="212" spans="1:7" x14ac:dyDescent="0.25">
      <c r="A212" t="s">
        <v>35</v>
      </c>
      <c r="B212" t="s">
        <v>6</v>
      </c>
      <c r="D212">
        <v>2024</v>
      </c>
      <c r="E212">
        <v>34.320959999999999</v>
      </c>
      <c r="F212">
        <v>200</v>
      </c>
      <c r="G212" s="2" t="str">
        <f t="shared" si="3"/>
        <v>NATGAS2024</v>
      </c>
    </row>
    <row r="213" spans="1:7" x14ac:dyDescent="0.25">
      <c r="A213" t="s">
        <v>35</v>
      </c>
      <c r="B213" t="s">
        <v>6</v>
      </c>
      <c r="D213">
        <v>2025</v>
      </c>
      <c r="E213">
        <v>35.007379200000003</v>
      </c>
      <c r="F213">
        <v>200</v>
      </c>
      <c r="G213" s="2" t="str">
        <f t="shared" si="3"/>
        <v>NATGAS2025</v>
      </c>
    </row>
    <row r="214" spans="1:7" x14ac:dyDescent="0.25">
      <c r="A214" t="s">
        <v>35</v>
      </c>
      <c r="B214" t="s">
        <v>6</v>
      </c>
      <c r="D214">
        <v>2026</v>
      </c>
      <c r="E214">
        <v>35.707526780000002</v>
      </c>
      <c r="F214">
        <v>200</v>
      </c>
      <c r="G214" s="2" t="str">
        <f t="shared" si="3"/>
        <v>NATGAS2026</v>
      </c>
    </row>
    <row r="215" spans="1:7" x14ac:dyDescent="0.25">
      <c r="A215" t="s">
        <v>35</v>
      </c>
      <c r="B215" t="s">
        <v>6</v>
      </c>
      <c r="D215">
        <v>2027</v>
      </c>
      <c r="E215">
        <v>36.421677320000001</v>
      </c>
      <c r="F215">
        <v>200</v>
      </c>
      <c r="G215" s="2" t="str">
        <f t="shared" si="3"/>
        <v>NATGAS2027</v>
      </c>
    </row>
    <row r="216" spans="1:7" x14ac:dyDescent="0.25">
      <c r="A216" t="s">
        <v>35</v>
      </c>
      <c r="B216" t="s">
        <v>6</v>
      </c>
      <c r="D216">
        <v>2028</v>
      </c>
      <c r="E216">
        <v>37.150110869999999</v>
      </c>
      <c r="F216">
        <v>200</v>
      </c>
      <c r="G216" s="2" t="str">
        <f t="shared" si="3"/>
        <v>NATGAS2028</v>
      </c>
    </row>
    <row r="217" spans="1:7" x14ac:dyDescent="0.25">
      <c r="A217" t="s">
        <v>35</v>
      </c>
      <c r="B217" t="s">
        <v>6</v>
      </c>
      <c r="D217">
        <v>2029</v>
      </c>
      <c r="E217">
        <v>37.893113079999999</v>
      </c>
      <c r="F217">
        <v>200</v>
      </c>
      <c r="G217" s="2" t="str">
        <f t="shared" si="3"/>
        <v>NATGAS2029</v>
      </c>
    </row>
    <row r="218" spans="1:7" x14ac:dyDescent="0.25">
      <c r="A218" t="s">
        <v>35</v>
      </c>
      <c r="B218" t="s">
        <v>6</v>
      </c>
      <c r="D218">
        <v>2030</v>
      </c>
      <c r="E218">
        <v>38.650975350000003</v>
      </c>
      <c r="F218">
        <v>200</v>
      </c>
      <c r="G218" s="2" t="str">
        <f t="shared" si="3"/>
        <v>NATGAS2030</v>
      </c>
    </row>
    <row r="219" spans="1:7" x14ac:dyDescent="0.25">
      <c r="A219" t="s">
        <v>35</v>
      </c>
      <c r="B219" t="s">
        <v>6</v>
      </c>
      <c r="D219">
        <v>2031</v>
      </c>
      <c r="E219">
        <v>39.42399485</v>
      </c>
      <c r="F219">
        <v>200</v>
      </c>
      <c r="G219" s="2" t="str">
        <f t="shared" si="3"/>
        <v>NATGAS2031</v>
      </c>
    </row>
    <row r="220" spans="1:7" x14ac:dyDescent="0.25">
      <c r="A220" t="s">
        <v>35</v>
      </c>
      <c r="B220" t="s">
        <v>6</v>
      </c>
      <c r="D220">
        <v>2032</v>
      </c>
      <c r="E220">
        <v>40.212474749999998</v>
      </c>
      <c r="F220">
        <v>200</v>
      </c>
      <c r="G220" s="2" t="str">
        <f t="shared" si="3"/>
        <v>NATGAS2032</v>
      </c>
    </row>
    <row r="221" spans="1:7" x14ac:dyDescent="0.25">
      <c r="A221" t="s">
        <v>35</v>
      </c>
      <c r="B221" t="s">
        <v>6</v>
      </c>
      <c r="D221">
        <v>2033</v>
      </c>
      <c r="E221">
        <v>41.016724240000002</v>
      </c>
      <c r="F221">
        <v>200</v>
      </c>
      <c r="G221" s="2" t="str">
        <f t="shared" si="3"/>
        <v>NATGAS2033</v>
      </c>
    </row>
    <row r="222" spans="1:7" x14ac:dyDescent="0.25">
      <c r="A222" t="s">
        <v>35</v>
      </c>
      <c r="B222" t="s">
        <v>6</v>
      </c>
      <c r="D222">
        <v>2034</v>
      </c>
      <c r="E222">
        <v>41.837058730000003</v>
      </c>
      <c r="F222">
        <v>200</v>
      </c>
      <c r="G222" s="2" t="str">
        <f t="shared" si="3"/>
        <v>NATGAS2034</v>
      </c>
    </row>
    <row r="223" spans="1:7" x14ac:dyDescent="0.25">
      <c r="A223" t="s">
        <v>35</v>
      </c>
      <c r="B223" t="s">
        <v>6</v>
      </c>
      <c r="D223">
        <v>2035</v>
      </c>
      <c r="E223">
        <v>42.673799899999999</v>
      </c>
      <c r="F223">
        <v>200</v>
      </c>
      <c r="G223" s="2" t="str">
        <f t="shared" si="3"/>
        <v>NATGAS2035</v>
      </c>
    </row>
    <row r="224" spans="1:7" x14ac:dyDescent="0.25">
      <c r="A224" t="s">
        <v>35</v>
      </c>
      <c r="B224" t="s">
        <v>6</v>
      </c>
      <c r="D224">
        <v>2036</v>
      </c>
      <c r="E224">
        <v>43.527275899999999</v>
      </c>
      <c r="F224">
        <v>200</v>
      </c>
      <c r="G224" s="2" t="str">
        <f t="shared" si="3"/>
        <v>NATGAS2036</v>
      </c>
    </row>
    <row r="225" spans="1:7" x14ac:dyDescent="0.25">
      <c r="A225" t="s">
        <v>35</v>
      </c>
      <c r="B225" t="s">
        <v>6</v>
      </c>
      <c r="D225">
        <v>2037</v>
      </c>
      <c r="E225">
        <v>44.39782142</v>
      </c>
      <c r="F225">
        <v>200</v>
      </c>
      <c r="G225" s="2" t="str">
        <f t="shared" si="3"/>
        <v>NATGAS2037</v>
      </c>
    </row>
    <row r="226" spans="1:7" x14ac:dyDescent="0.25">
      <c r="A226" t="s">
        <v>35</v>
      </c>
      <c r="B226" t="s">
        <v>6</v>
      </c>
      <c r="D226">
        <v>2038</v>
      </c>
      <c r="E226">
        <v>45.285777850000002</v>
      </c>
      <c r="F226">
        <v>200</v>
      </c>
      <c r="G226" s="2" t="str">
        <f t="shared" si="3"/>
        <v>NATGAS2038</v>
      </c>
    </row>
    <row r="227" spans="1:7" x14ac:dyDescent="0.25">
      <c r="A227" t="s">
        <v>35</v>
      </c>
      <c r="B227" t="s">
        <v>6</v>
      </c>
      <c r="D227">
        <v>2039</v>
      </c>
      <c r="E227">
        <v>46.191493399999999</v>
      </c>
      <c r="F227">
        <v>200</v>
      </c>
      <c r="G227" s="2" t="str">
        <f t="shared" si="3"/>
        <v>NATGAS2039</v>
      </c>
    </row>
    <row r="228" spans="1:7" x14ac:dyDescent="0.25">
      <c r="A228" t="s">
        <v>35</v>
      </c>
      <c r="B228" t="s">
        <v>6</v>
      </c>
      <c r="D228">
        <v>2040</v>
      </c>
      <c r="E228">
        <v>47.115323269999998</v>
      </c>
      <c r="F228">
        <v>200</v>
      </c>
      <c r="G228" s="2" t="str">
        <f t="shared" si="3"/>
        <v>NATGAS2040</v>
      </c>
    </row>
    <row r="229" spans="1:7" x14ac:dyDescent="0.25">
      <c r="A229" t="s">
        <v>35</v>
      </c>
      <c r="B229" t="s">
        <v>6</v>
      </c>
      <c r="D229">
        <v>2041</v>
      </c>
      <c r="E229">
        <v>48.057629740000003</v>
      </c>
      <c r="F229">
        <v>200</v>
      </c>
      <c r="G229" s="2" t="str">
        <f t="shared" si="3"/>
        <v>NATGAS2041</v>
      </c>
    </row>
    <row r="230" spans="1:7" x14ac:dyDescent="0.25">
      <c r="A230" t="s">
        <v>59</v>
      </c>
      <c r="B230" t="s">
        <v>6</v>
      </c>
      <c r="D230">
        <v>2023</v>
      </c>
      <c r="E230">
        <v>270</v>
      </c>
      <c r="F230">
        <v>0</v>
      </c>
      <c r="G230" s="2" t="str">
        <f t="shared" si="3"/>
        <v>BIOMASS2023</v>
      </c>
    </row>
    <row r="231" spans="1:7" x14ac:dyDescent="0.25">
      <c r="A231" t="s">
        <v>59</v>
      </c>
      <c r="B231" t="s">
        <v>6</v>
      </c>
      <c r="D231">
        <v>2024</v>
      </c>
      <c r="E231">
        <v>270</v>
      </c>
      <c r="F231">
        <v>0</v>
      </c>
      <c r="G231" s="2" t="str">
        <f t="shared" si="3"/>
        <v>BIOMASS2024</v>
      </c>
    </row>
    <row r="232" spans="1:7" x14ac:dyDescent="0.25">
      <c r="A232" t="s">
        <v>59</v>
      </c>
      <c r="B232" t="s">
        <v>6</v>
      </c>
      <c r="D232">
        <v>2025</v>
      </c>
      <c r="E232">
        <v>270</v>
      </c>
      <c r="F232">
        <v>0</v>
      </c>
      <c r="G232" s="2" t="str">
        <f t="shared" si="3"/>
        <v>BIOMASS2025</v>
      </c>
    </row>
    <row r="233" spans="1:7" x14ac:dyDescent="0.25">
      <c r="A233" t="s">
        <v>59</v>
      </c>
      <c r="B233" t="s">
        <v>6</v>
      </c>
      <c r="D233">
        <v>2026</v>
      </c>
      <c r="E233">
        <v>270</v>
      </c>
      <c r="F233">
        <v>0</v>
      </c>
      <c r="G233" s="2" t="str">
        <f t="shared" si="3"/>
        <v>BIOMASS2026</v>
      </c>
    </row>
    <row r="234" spans="1:7" x14ac:dyDescent="0.25">
      <c r="A234" t="s">
        <v>59</v>
      </c>
      <c r="B234" t="s">
        <v>6</v>
      </c>
      <c r="D234">
        <v>2027</v>
      </c>
      <c r="E234">
        <v>270</v>
      </c>
      <c r="F234">
        <v>0</v>
      </c>
      <c r="G234" s="2" t="str">
        <f t="shared" si="3"/>
        <v>BIOMASS2027</v>
      </c>
    </row>
    <row r="235" spans="1:7" x14ac:dyDescent="0.25">
      <c r="A235" t="s">
        <v>59</v>
      </c>
      <c r="B235" t="s">
        <v>6</v>
      </c>
      <c r="D235">
        <v>2028</v>
      </c>
      <c r="E235">
        <v>270</v>
      </c>
      <c r="F235">
        <v>0</v>
      </c>
      <c r="G235" s="2" t="str">
        <f t="shared" si="3"/>
        <v>BIOMASS2028</v>
      </c>
    </row>
    <row r="236" spans="1:7" x14ac:dyDescent="0.25">
      <c r="A236" t="s">
        <v>59</v>
      </c>
      <c r="B236" t="s">
        <v>6</v>
      </c>
      <c r="D236">
        <v>2029</v>
      </c>
      <c r="E236">
        <v>270</v>
      </c>
      <c r="F236">
        <v>0</v>
      </c>
      <c r="G236" s="2" t="str">
        <f t="shared" si="3"/>
        <v>BIOMASS2029</v>
      </c>
    </row>
    <row r="237" spans="1:7" x14ac:dyDescent="0.25">
      <c r="A237" t="s">
        <v>59</v>
      </c>
      <c r="B237" t="s">
        <v>6</v>
      </c>
      <c r="D237">
        <v>2030</v>
      </c>
      <c r="E237">
        <v>270</v>
      </c>
      <c r="F237">
        <v>0</v>
      </c>
      <c r="G237" s="2" t="str">
        <f t="shared" si="3"/>
        <v>BIOMASS2030</v>
      </c>
    </row>
    <row r="238" spans="1:7" x14ac:dyDescent="0.25">
      <c r="A238" t="s">
        <v>59</v>
      </c>
      <c r="B238" t="s">
        <v>6</v>
      </c>
      <c r="D238">
        <v>2031</v>
      </c>
      <c r="E238">
        <v>270</v>
      </c>
      <c r="F238">
        <v>0</v>
      </c>
      <c r="G238" s="2" t="str">
        <f t="shared" si="3"/>
        <v>BIOMASS2031</v>
      </c>
    </row>
    <row r="239" spans="1:7" x14ac:dyDescent="0.25">
      <c r="A239" t="s">
        <v>59</v>
      </c>
      <c r="B239" t="s">
        <v>6</v>
      </c>
      <c r="D239">
        <v>2032</v>
      </c>
      <c r="E239">
        <v>270</v>
      </c>
      <c r="F239">
        <v>0</v>
      </c>
      <c r="G239" s="2" t="str">
        <f t="shared" si="3"/>
        <v>BIOMASS2032</v>
      </c>
    </row>
    <row r="240" spans="1:7" x14ac:dyDescent="0.25">
      <c r="A240" t="s">
        <v>59</v>
      </c>
      <c r="B240" t="s">
        <v>6</v>
      </c>
      <c r="D240">
        <v>2033</v>
      </c>
      <c r="E240">
        <v>270</v>
      </c>
      <c r="F240">
        <v>0</v>
      </c>
      <c r="G240" s="2" t="str">
        <f t="shared" si="3"/>
        <v>BIOMASS2033</v>
      </c>
    </row>
    <row r="241" spans="1:7" x14ac:dyDescent="0.25">
      <c r="A241" t="s">
        <v>59</v>
      </c>
      <c r="B241" t="s">
        <v>6</v>
      </c>
      <c r="D241">
        <v>2034</v>
      </c>
      <c r="E241">
        <v>270</v>
      </c>
      <c r="F241">
        <v>0</v>
      </c>
      <c r="G241" s="2" t="str">
        <f t="shared" si="3"/>
        <v>BIOMASS2034</v>
      </c>
    </row>
    <row r="242" spans="1:7" x14ac:dyDescent="0.25">
      <c r="A242" t="s">
        <v>59</v>
      </c>
      <c r="B242" t="s">
        <v>6</v>
      </c>
      <c r="D242">
        <v>2035</v>
      </c>
      <c r="E242">
        <v>270</v>
      </c>
      <c r="F242">
        <v>0</v>
      </c>
      <c r="G242" s="2" t="str">
        <f t="shared" si="3"/>
        <v>BIOMASS2035</v>
      </c>
    </row>
    <row r="243" spans="1:7" x14ac:dyDescent="0.25">
      <c r="A243" t="s">
        <v>59</v>
      </c>
      <c r="B243" t="s">
        <v>6</v>
      </c>
      <c r="D243">
        <v>2036</v>
      </c>
      <c r="E243">
        <v>270</v>
      </c>
      <c r="F243">
        <v>0</v>
      </c>
      <c r="G243" s="2" t="str">
        <f t="shared" si="3"/>
        <v>BIOMASS2036</v>
      </c>
    </row>
    <row r="244" spans="1:7" x14ac:dyDescent="0.25">
      <c r="A244" t="s">
        <v>59</v>
      </c>
      <c r="B244" t="s">
        <v>6</v>
      </c>
      <c r="D244">
        <v>2037</v>
      </c>
      <c r="E244">
        <v>270</v>
      </c>
      <c r="F244">
        <v>0</v>
      </c>
      <c r="G244" s="2" t="str">
        <f t="shared" si="3"/>
        <v>BIOMASS2037</v>
      </c>
    </row>
    <row r="245" spans="1:7" x14ac:dyDescent="0.25">
      <c r="A245" t="s">
        <v>59</v>
      </c>
      <c r="B245" t="s">
        <v>6</v>
      </c>
      <c r="D245">
        <v>2038</v>
      </c>
      <c r="E245">
        <v>270</v>
      </c>
      <c r="F245">
        <v>0</v>
      </c>
      <c r="G245" s="2" t="str">
        <f t="shared" si="3"/>
        <v>BIOMASS2038</v>
      </c>
    </row>
    <row r="246" spans="1:7" x14ac:dyDescent="0.25">
      <c r="A246" t="s">
        <v>59</v>
      </c>
      <c r="B246" t="s">
        <v>6</v>
      </c>
      <c r="D246">
        <v>2039</v>
      </c>
      <c r="E246">
        <v>270</v>
      </c>
      <c r="F246">
        <v>0</v>
      </c>
      <c r="G246" s="2" t="str">
        <f t="shared" si="3"/>
        <v>BIOMASS2039</v>
      </c>
    </row>
    <row r="247" spans="1:7" x14ac:dyDescent="0.25">
      <c r="A247" t="s">
        <v>59</v>
      </c>
      <c r="B247" t="s">
        <v>6</v>
      </c>
      <c r="D247">
        <v>2040</v>
      </c>
      <c r="E247">
        <v>270</v>
      </c>
      <c r="F247">
        <v>0</v>
      </c>
      <c r="G247" s="2" t="str">
        <f t="shared" si="3"/>
        <v>BIOMASS2040</v>
      </c>
    </row>
    <row r="248" spans="1:7" x14ac:dyDescent="0.25">
      <c r="A248" t="s">
        <v>59</v>
      </c>
      <c r="B248" t="s">
        <v>6</v>
      </c>
      <c r="D248">
        <v>2041</v>
      </c>
      <c r="E248">
        <v>270</v>
      </c>
      <c r="F248">
        <v>0</v>
      </c>
      <c r="G248" s="2" t="str">
        <f t="shared" si="3"/>
        <v>BIOMASS2041</v>
      </c>
    </row>
    <row r="249" spans="1:7" x14ac:dyDescent="0.25">
      <c r="A249" t="s">
        <v>57</v>
      </c>
      <c r="B249" t="s">
        <v>6</v>
      </c>
      <c r="D249">
        <v>2023</v>
      </c>
      <c r="E249">
        <v>87</v>
      </c>
      <c r="F249">
        <v>0</v>
      </c>
      <c r="G249" s="2" t="str">
        <f t="shared" si="3"/>
        <v>BIOGAS2023</v>
      </c>
    </row>
    <row r="250" spans="1:7" x14ac:dyDescent="0.25">
      <c r="A250" t="s">
        <v>57</v>
      </c>
      <c r="B250" t="s">
        <v>6</v>
      </c>
      <c r="D250">
        <v>2024</v>
      </c>
      <c r="E250">
        <v>87</v>
      </c>
      <c r="F250">
        <v>0</v>
      </c>
      <c r="G250" s="2" t="str">
        <f t="shared" si="3"/>
        <v>BIOGAS2024</v>
      </c>
    </row>
    <row r="251" spans="1:7" x14ac:dyDescent="0.25">
      <c r="A251" t="s">
        <v>57</v>
      </c>
      <c r="B251" t="s">
        <v>6</v>
      </c>
      <c r="D251">
        <v>2025</v>
      </c>
      <c r="E251">
        <v>87</v>
      </c>
      <c r="F251">
        <v>0</v>
      </c>
      <c r="G251" s="2" t="str">
        <f t="shared" si="3"/>
        <v>BIOGAS2025</v>
      </c>
    </row>
    <row r="252" spans="1:7" x14ac:dyDescent="0.25">
      <c r="A252" t="s">
        <v>57</v>
      </c>
      <c r="B252" t="s">
        <v>6</v>
      </c>
      <c r="D252">
        <v>2026</v>
      </c>
      <c r="E252">
        <v>87</v>
      </c>
      <c r="F252">
        <v>0</v>
      </c>
      <c r="G252" s="2" t="str">
        <f t="shared" si="3"/>
        <v>BIOGAS2026</v>
      </c>
    </row>
    <row r="253" spans="1:7" x14ac:dyDescent="0.25">
      <c r="A253" t="s">
        <v>57</v>
      </c>
      <c r="B253" t="s">
        <v>6</v>
      </c>
      <c r="D253">
        <v>2027</v>
      </c>
      <c r="E253">
        <v>87</v>
      </c>
      <c r="F253">
        <v>0</v>
      </c>
      <c r="G253" s="2" t="str">
        <f t="shared" si="3"/>
        <v>BIOGAS2027</v>
      </c>
    </row>
    <row r="254" spans="1:7" x14ac:dyDescent="0.25">
      <c r="A254" t="s">
        <v>57</v>
      </c>
      <c r="B254" t="s">
        <v>6</v>
      </c>
      <c r="D254">
        <v>2028</v>
      </c>
      <c r="E254">
        <v>87</v>
      </c>
      <c r="F254">
        <v>0</v>
      </c>
      <c r="G254" s="2" t="str">
        <f t="shared" si="3"/>
        <v>BIOGAS2028</v>
      </c>
    </row>
    <row r="255" spans="1:7" x14ac:dyDescent="0.25">
      <c r="A255" t="s">
        <v>57</v>
      </c>
      <c r="B255" t="s">
        <v>6</v>
      </c>
      <c r="D255">
        <v>2029</v>
      </c>
      <c r="E255">
        <v>87</v>
      </c>
      <c r="F255">
        <v>0</v>
      </c>
      <c r="G255" s="2" t="str">
        <f t="shared" si="3"/>
        <v>BIOGAS2029</v>
      </c>
    </row>
    <row r="256" spans="1:7" x14ac:dyDescent="0.25">
      <c r="A256" t="s">
        <v>57</v>
      </c>
      <c r="B256" t="s">
        <v>6</v>
      </c>
      <c r="D256">
        <v>2030</v>
      </c>
      <c r="E256">
        <v>87</v>
      </c>
      <c r="F256">
        <v>0</v>
      </c>
      <c r="G256" s="2" t="str">
        <f t="shared" si="3"/>
        <v>BIOGAS2030</v>
      </c>
    </row>
    <row r="257" spans="1:7" x14ac:dyDescent="0.25">
      <c r="A257" t="s">
        <v>57</v>
      </c>
      <c r="B257" t="s">
        <v>6</v>
      </c>
      <c r="D257">
        <v>2031</v>
      </c>
      <c r="E257">
        <v>87</v>
      </c>
      <c r="F257">
        <v>0</v>
      </c>
      <c r="G257" s="2" t="str">
        <f t="shared" si="3"/>
        <v>BIOGAS2031</v>
      </c>
    </row>
    <row r="258" spans="1:7" x14ac:dyDescent="0.25">
      <c r="A258" t="s">
        <v>57</v>
      </c>
      <c r="B258" t="s">
        <v>6</v>
      </c>
      <c r="D258">
        <v>2032</v>
      </c>
      <c r="E258">
        <v>87</v>
      </c>
      <c r="F258">
        <v>0</v>
      </c>
      <c r="G258" s="2" t="str">
        <f t="shared" si="3"/>
        <v>BIOGAS2032</v>
      </c>
    </row>
    <row r="259" spans="1:7" x14ac:dyDescent="0.25">
      <c r="A259" t="s">
        <v>57</v>
      </c>
      <c r="B259" t="s">
        <v>6</v>
      </c>
      <c r="D259">
        <v>2033</v>
      </c>
      <c r="E259">
        <v>87</v>
      </c>
      <c r="F259">
        <v>0</v>
      </c>
      <c r="G259" s="2" t="str">
        <f t="shared" ref="G259:G286" si="4">_xlfn.CONCAT(A259,C259,D259)</f>
        <v>BIOGAS2033</v>
      </c>
    </row>
    <row r="260" spans="1:7" x14ac:dyDescent="0.25">
      <c r="A260" t="s">
        <v>57</v>
      </c>
      <c r="B260" t="s">
        <v>6</v>
      </c>
      <c r="D260">
        <v>2034</v>
      </c>
      <c r="E260">
        <v>87</v>
      </c>
      <c r="F260">
        <v>0</v>
      </c>
      <c r="G260" s="2" t="str">
        <f t="shared" si="4"/>
        <v>BIOGAS2034</v>
      </c>
    </row>
    <row r="261" spans="1:7" x14ac:dyDescent="0.25">
      <c r="A261" t="s">
        <v>57</v>
      </c>
      <c r="B261" t="s">
        <v>6</v>
      </c>
      <c r="D261">
        <v>2035</v>
      </c>
      <c r="E261">
        <v>87</v>
      </c>
      <c r="F261">
        <v>0</v>
      </c>
      <c r="G261" s="2" t="str">
        <f t="shared" si="4"/>
        <v>BIOGAS2035</v>
      </c>
    </row>
    <row r="262" spans="1:7" x14ac:dyDescent="0.25">
      <c r="A262" t="s">
        <v>57</v>
      </c>
      <c r="B262" t="s">
        <v>6</v>
      </c>
      <c r="D262">
        <v>2036</v>
      </c>
      <c r="E262">
        <v>87</v>
      </c>
      <c r="F262">
        <v>0</v>
      </c>
      <c r="G262" s="2" t="str">
        <f t="shared" si="4"/>
        <v>BIOGAS2036</v>
      </c>
    </row>
    <row r="263" spans="1:7" x14ac:dyDescent="0.25">
      <c r="A263" t="s">
        <v>57</v>
      </c>
      <c r="B263" t="s">
        <v>6</v>
      </c>
      <c r="D263">
        <v>2037</v>
      </c>
      <c r="E263">
        <v>87</v>
      </c>
      <c r="F263">
        <v>0</v>
      </c>
      <c r="G263" s="2" t="str">
        <f t="shared" si="4"/>
        <v>BIOGAS2037</v>
      </c>
    </row>
    <row r="264" spans="1:7" x14ac:dyDescent="0.25">
      <c r="A264" t="s">
        <v>57</v>
      </c>
      <c r="B264" t="s">
        <v>6</v>
      </c>
      <c r="D264">
        <v>2038</v>
      </c>
      <c r="E264">
        <v>87</v>
      </c>
      <c r="F264">
        <v>0</v>
      </c>
      <c r="G264" s="2" t="str">
        <f t="shared" si="4"/>
        <v>BIOGAS2038</v>
      </c>
    </row>
    <row r="265" spans="1:7" x14ac:dyDescent="0.25">
      <c r="A265" t="s">
        <v>57</v>
      </c>
      <c r="B265" t="s">
        <v>6</v>
      </c>
      <c r="D265">
        <v>2039</v>
      </c>
      <c r="E265">
        <v>87</v>
      </c>
      <c r="F265">
        <v>0</v>
      </c>
      <c r="G265" s="2" t="str">
        <f t="shared" si="4"/>
        <v>BIOGAS2039</v>
      </c>
    </row>
    <row r="266" spans="1:7" x14ac:dyDescent="0.25">
      <c r="A266" t="s">
        <v>57</v>
      </c>
      <c r="B266" t="s">
        <v>6</v>
      </c>
      <c r="D266">
        <v>2040</v>
      </c>
      <c r="E266">
        <v>87</v>
      </c>
      <c r="F266">
        <v>0</v>
      </c>
      <c r="G266" s="2" t="str">
        <f t="shared" si="4"/>
        <v>BIOGAS2040</v>
      </c>
    </row>
    <row r="267" spans="1:7" x14ac:dyDescent="0.25">
      <c r="A267" t="s">
        <v>57</v>
      </c>
      <c r="B267" t="s">
        <v>6</v>
      </c>
      <c r="D267">
        <v>2041</v>
      </c>
      <c r="E267">
        <v>87</v>
      </c>
      <c r="F267">
        <v>0</v>
      </c>
      <c r="G267" s="2" t="str">
        <f t="shared" si="4"/>
        <v>BIOGAS2041</v>
      </c>
    </row>
    <row r="268" spans="1:7" x14ac:dyDescent="0.25">
      <c r="A268" t="s">
        <v>38</v>
      </c>
      <c r="B268" t="s">
        <v>6</v>
      </c>
      <c r="D268">
        <v>2023</v>
      </c>
      <c r="E268">
        <v>175</v>
      </c>
      <c r="F268">
        <v>0</v>
      </c>
      <c r="G268" s="2" t="str">
        <f t="shared" si="4"/>
        <v>BIOMASS_WASTE2023</v>
      </c>
    </row>
    <row r="269" spans="1:7" x14ac:dyDescent="0.25">
      <c r="A269" t="s">
        <v>38</v>
      </c>
      <c r="B269" t="s">
        <v>6</v>
      </c>
      <c r="D269">
        <v>2024</v>
      </c>
      <c r="E269">
        <v>175</v>
      </c>
      <c r="F269">
        <v>0</v>
      </c>
      <c r="G269" s="2" t="str">
        <f t="shared" si="4"/>
        <v>BIOMASS_WASTE2024</v>
      </c>
    </row>
    <row r="270" spans="1:7" x14ac:dyDescent="0.25">
      <c r="A270" t="s">
        <v>38</v>
      </c>
      <c r="B270" t="s">
        <v>6</v>
      </c>
      <c r="D270">
        <v>2025</v>
      </c>
      <c r="E270">
        <v>175</v>
      </c>
      <c r="F270">
        <v>0</v>
      </c>
      <c r="G270" s="2" t="str">
        <f t="shared" si="4"/>
        <v>BIOMASS_WASTE2025</v>
      </c>
    </row>
    <row r="271" spans="1:7" x14ac:dyDescent="0.25">
      <c r="A271" t="s">
        <v>38</v>
      </c>
      <c r="B271" t="s">
        <v>6</v>
      </c>
      <c r="D271">
        <v>2026</v>
      </c>
      <c r="E271">
        <v>175</v>
      </c>
      <c r="F271">
        <v>0</v>
      </c>
      <c r="G271" s="2" t="str">
        <f t="shared" si="4"/>
        <v>BIOMASS_WASTE2026</v>
      </c>
    </row>
    <row r="272" spans="1:7" x14ac:dyDescent="0.25">
      <c r="A272" t="s">
        <v>38</v>
      </c>
      <c r="B272" t="s">
        <v>6</v>
      </c>
      <c r="D272">
        <v>2027</v>
      </c>
      <c r="E272">
        <v>175</v>
      </c>
      <c r="F272">
        <v>0</v>
      </c>
      <c r="G272" s="2" t="str">
        <f t="shared" si="4"/>
        <v>BIOMASS_WASTE2027</v>
      </c>
    </row>
    <row r="273" spans="1:7" x14ac:dyDescent="0.25">
      <c r="A273" t="s">
        <v>38</v>
      </c>
      <c r="B273" t="s">
        <v>6</v>
      </c>
      <c r="D273">
        <v>2028</v>
      </c>
      <c r="E273">
        <v>175</v>
      </c>
      <c r="F273">
        <v>0</v>
      </c>
      <c r="G273" s="2" t="str">
        <f t="shared" si="4"/>
        <v>BIOMASS_WASTE2028</v>
      </c>
    </row>
    <row r="274" spans="1:7" x14ac:dyDescent="0.25">
      <c r="A274" t="s">
        <v>38</v>
      </c>
      <c r="B274" t="s">
        <v>6</v>
      </c>
      <c r="D274">
        <v>2029</v>
      </c>
      <c r="E274">
        <v>175</v>
      </c>
      <c r="F274">
        <v>0</v>
      </c>
      <c r="G274" s="2" t="str">
        <f t="shared" si="4"/>
        <v>BIOMASS_WASTE2029</v>
      </c>
    </row>
    <row r="275" spans="1:7" x14ac:dyDescent="0.25">
      <c r="A275" t="s">
        <v>38</v>
      </c>
      <c r="B275" t="s">
        <v>6</v>
      </c>
      <c r="D275">
        <v>2030</v>
      </c>
      <c r="E275">
        <v>175</v>
      </c>
      <c r="F275">
        <v>0</v>
      </c>
      <c r="G275" s="2" t="str">
        <f t="shared" si="4"/>
        <v>BIOMASS_WASTE2030</v>
      </c>
    </row>
    <row r="276" spans="1:7" x14ac:dyDescent="0.25">
      <c r="A276" t="s">
        <v>38</v>
      </c>
      <c r="B276" t="s">
        <v>6</v>
      </c>
      <c r="D276">
        <v>2031</v>
      </c>
      <c r="E276">
        <v>175</v>
      </c>
      <c r="F276">
        <v>0</v>
      </c>
      <c r="G276" s="2" t="str">
        <f t="shared" si="4"/>
        <v>BIOMASS_WASTE2031</v>
      </c>
    </row>
    <row r="277" spans="1:7" x14ac:dyDescent="0.25">
      <c r="A277" t="s">
        <v>38</v>
      </c>
      <c r="B277" t="s">
        <v>6</v>
      </c>
      <c r="D277">
        <v>2032</v>
      </c>
      <c r="E277">
        <v>175</v>
      </c>
      <c r="F277">
        <v>0</v>
      </c>
      <c r="G277" s="2" t="str">
        <f t="shared" si="4"/>
        <v>BIOMASS_WASTE2032</v>
      </c>
    </row>
    <row r="278" spans="1:7" x14ac:dyDescent="0.25">
      <c r="A278" t="s">
        <v>38</v>
      </c>
      <c r="B278" t="s">
        <v>6</v>
      </c>
      <c r="D278">
        <v>2033</v>
      </c>
      <c r="E278">
        <v>175</v>
      </c>
      <c r="F278">
        <v>0</v>
      </c>
      <c r="G278" s="2" t="str">
        <f t="shared" si="4"/>
        <v>BIOMASS_WASTE2033</v>
      </c>
    </row>
    <row r="279" spans="1:7" x14ac:dyDescent="0.25">
      <c r="A279" t="s">
        <v>38</v>
      </c>
      <c r="B279" t="s">
        <v>6</v>
      </c>
      <c r="D279">
        <v>2034</v>
      </c>
      <c r="E279">
        <v>175</v>
      </c>
      <c r="F279">
        <v>0</v>
      </c>
      <c r="G279" s="2" t="str">
        <f t="shared" si="4"/>
        <v>BIOMASS_WASTE2034</v>
      </c>
    </row>
    <row r="280" spans="1:7" x14ac:dyDescent="0.25">
      <c r="A280" t="s">
        <v>38</v>
      </c>
      <c r="B280" t="s">
        <v>6</v>
      </c>
      <c r="D280">
        <v>2035</v>
      </c>
      <c r="E280">
        <v>175</v>
      </c>
      <c r="F280">
        <v>0</v>
      </c>
      <c r="G280" s="2" t="str">
        <f t="shared" si="4"/>
        <v>BIOMASS_WASTE2035</v>
      </c>
    </row>
    <row r="281" spans="1:7" x14ac:dyDescent="0.25">
      <c r="A281" t="s">
        <v>38</v>
      </c>
      <c r="B281" t="s">
        <v>6</v>
      </c>
      <c r="D281">
        <v>2036</v>
      </c>
      <c r="E281">
        <v>175</v>
      </c>
      <c r="F281">
        <v>0</v>
      </c>
      <c r="G281" s="2" t="str">
        <f t="shared" si="4"/>
        <v>BIOMASS_WASTE2036</v>
      </c>
    </row>
    <row r="282" spans="1:7" x14ac:dyDescent="0.25">
      <c r="A282" t="s">
        <v>38</v>
      </c>
      <c r="B282" t="s">
        <v>6</v>
      </c>
      <c r="D282">
        <v>2037</v>
      </c>
      <c r="E282">
        <v>175</v>
      </c>
      <c r="F282">
        <v>0</v>
      </c>
      <c r="G282" s="2" t="str">
        <f t="shared" si="4"/>
        <v>BIOMASS_WASTE2037</v>
      </c>
    </row>
    <row r="283" spans="1:7" x14ac:dyDescent="0.25">
      <c r="A283" t="s">
        <v>38</v>
      </c>
      <c r="B283" t="s">
        <v>6</v>
      </c>
      <c r="D283">
        <v>2038</v>
      </c>
      <c r="E283">
        <v>175</v>
      </c>
      <c r="F283">
        <v>0</v>
      </c>
      <c r="G283" s="2" t="str">
        <f t="shared" si="4"/>
        <v>BIOMASS_WASTE2038</v>
      </c>
    </row>
    <row r="284" spans="1:7" x14ac:dyDescent="0.25">
      <c r="A284" t="s">
        <v>38</v>
      </c>
      <c r="B284" t="s">
        <v>6</v>
      </c>
      <c r="D284">
        <v>2039</v>
      </c>
      <c r="E284">
        <v>175</v>
      </c>
      <c r="F284">
        <v>0</v>
      </c>
      <c r="G284" s="2" t="str">
        <f t="shared" si="4"/>
        <v>BIOMASS_WASTE2039</v>
      </c>
    </row>
    <row r="285" spans="1:7" x14ac:dyDescent="0.25">
      <c r="A285" t="s">
        <v>38</v>
      </c>
      <c r="B285" t="s">
        <v>6</v>
      </c>
      <c r="D285">
        <v>2040</v>
      </c>
      <c r="E285">
        <v>175</v>
      </c>
      <c r="F285">
        <v>0</v>
      </c>
      <c r="G285" s="2" t="str">
        <f t="shared" si="4"/>
        <v>BIOMASS_WASTE2040</v>
      </c>
    </row>
    <row r="286" spans="1:7" x14ac:dyDescent="0.25">
      <c r="A286" t="s">
        <v>38</v>
      </c>
      <c r="B286" t="s">
        <v>6</v>
      </c>
      <c r="D286">
        <v>2041</v>
      </c>
      <c r="E286">
        <v>175</v>
      </c>
      <c r="F286">
        <v>0</v>
      </c>
      <c r="G286" s="2" t="str">
        <f t="shared" si="4"/>
        <v>BIOMASS_WASTE2041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55EC-7D79-467A-921D-3E9C88BF416B}">
  <dimension ref="A1:H199"/>
  <sheetViews>
    <sheetView topLeftCell="A166" workbookViewId="0"/>
  </sheetViews>
  <sheetFormatPr defaultRowHeight="15" x14ac:dyDescent="0.25"/>
  <cols>
    <col min="1" max="1" width="12.7109375" bestFit="1" customWidth="1"/>
    <col min="6" max="6" width="12" bestFit="1" customWidth="1"/>
  </cols>
  <sheetData>
    <row r="1" spans="1:8" x14ac:dyDescent="0.25">
      <c r="A1" t="s">
        <v>52</v>
      </c>
      <c r="B1" t="s">
        <v>1</v>
      </c>
      <c r="C1" t="s">
        <v>2</v>
      </c>
      <c r="D1" t="s">
        <v>3</v>
      </c>
      <c r="E1" t="s">
        <v>131</v>
      </c>
      <c r="F1" t="s">
        <v>130</v>
      </c>
      <c r="G1" t="s">
        <v>129</v>
      </c>
      <c r="H1" t="s">
        <v>128</v>
      </c>
    </row>
    <row r="2" spans="1:8" x14ac:dyDescent="0.25">
      <c r="A2" t="s">
        <v>34</v>
      </c>
      <c r="B2" t="s">
        <v>6</v>
      </c>
      <c r="C2" t="s">
        <v>10</v>
      </c>
      <c r="D2">
        <v>2024</v>
      </c>
      <c r="E2">
        <v>0</v>
      </c>
      <c r="F2">
        <v>3.140615054</v>
      </c>
      <c r="G2">
        <v>0</v>
      </c>
      <c r="H2">
        <v>0</v>
      </c>
    </row>
    <row r="3" spans="1:8" x14ac:dyDescent="0.25">
      <c r="A3" t="s">
        <v>34</v>
      </c>
      <c r="B3" t="s">
        <v>6</v>
      </c>
      <c r="C3" t="s">
        <v>10</v>
      </c>
      <c r="D3">
        <v>2025</v>
      </c>
      <c r="E3">
        <v>0</v>
      </c>
      <c r="F3">
        <v>3.140615054</v>
      </c>
      <c r="G3">
        <v>0</v>
      </c>
      <c r="H3">
        <v>0</v>
      </c>
    </row>
    <row r="4" spans="1:8" x14ac:dyDescent="0.25">
      <c r="A4" t="s">
        <v>34</v>
      </c>
      <c r="B4" t="s">
        <v>6</v>
      </c>
      <c r="C4" t="s">
        <v>10</v>
      </c>
      <c r="D4">
        <v>2026</v>
      </c>
      <c r="E4">
        <v>0</v>
      </c>
      <c r="F4">
        <v>3.140615054</v>
      </c>
      <c r="G4">
        <v>0</v>
      </c>
      <c r="H4">
        <v>0</v>
      </c>
    </row>
    <row r="5" spans="1:8" x14ac:dyDescent="0.25">
      <c r="A5" t="s">
        <v>34</v>
      </c>
      <c r="B5" t="s">
        <v>6</v>
      </c>
      <c r="C5" t="s">
        <v>10</v>
      </c>
      <c r="D5">
        <v>2027</v>
      </c>
      <c r="E5">
        <v>0</v>
      </c>
      <c r="F5">
        <v>3.140615054</v>
      </c>
      <c r="G5">
        <v>0</v>
      </c>
      <c r="H5">
        <v>0</v>
      </c>
    </row>
    <row r="6" spans="1:8" x14ac:dyDescent="0.25">
      <c r="A6" t="s">
        <v>34</v>
      </c>
      <c r="B6" t="s">
        <v>6</v>
      </c>
      <c r="C6" t="s">
        <v>10</v>
      </c>
      <c r="D6">
        <v>2028</v>
      </c>
      <c r="E6">
        <v>0</v>
      </c>
      <c r="F6">
        <v>3.140615054</v>
      </c>
      <c r="G6">
        <v>0</v>
      </c>
      <c r="H6">
        <v>0</v>
      </c>
    </row>
    <row r="7" spans="1:8" x14ac:dyDescent="0.25">
      <c r="A7" t="s">
        <v>34</v>
      </c>
      <c r="B7" t="s">
        <v>6</v>
      </c>
      <c r="C7" t="s">
        <v>10</v>
      </c>
      <c r="D7">
        <v>2029</v>
      </c>
      <c r="E7">
        <v>0</v>
      </c>
      <c r="F7">
        <v>3.140615054</v>
      </c>
      <c r="G7">
        <v>0</v>
      </c>
      <c r="H7">
        <v>0</v>
      </c>
    </row>
    <row r="8" spans="1:8" x14ac:dyDescent="0.25">
      <c r="A8" t="s">
        <v>34</v>
      </c>
      <c r="B8" t="s">
        <v>6</v>
      </c>
      <c r="C8" t="s">
        <v>10</v>
      </c>
      <c r="D8">
        <v>2030</v>
      </c>
      <c r="E8">
        <v>0</v>
      </c>
      <c r="F8">
        <v>3.140615054</v>
      </c>
      <c r="G8">
        <v>0</v>
      </c>
      <c r="H8">
        <v>0</v>
      </c>
    </row>
    <row r="9" spans="1:8" x14ac:dyDescent="0.25">
      <c r="A9" t="s">
        <v>34</v>
      </c>
      <c r="B9" t="s">
        <v>6</v>
      </c>
      <c r="C9" t="s">
        <v>10</v>
      </c>
      <c r="D9">
        <v>2031</v>
      </c>
      <c r="E9">
        <v>0</v>
      </c>
      <c r="F9">
        <v>3.140615054</v>
      </c>
      <c r="G9">
        <v>0</v>
      </c>
      <c r="H9">
        <v>0</v>
      </c>
    </row>
    <row r="10" spans="1:8" x14ac:dyDescent="0.25">
      <c r="A10" t="s">
        <v>34</v>
      </c>
      <c r="B10" t="s">
        <v>6</v>
      </c>
      <c r="C10" t="s">
        <v>10</v>
      </c>
      <c r="D10">
        <v>2032</v>
      </c>
      <c r="E10">
        <v>0</v>
      </c>
      <c r="F10">
        <v>3.140615054</v>
      </c>
      <c r="G10">
        <v>0</v>
      </c>
      <c r="H10">
        <v>0</v>
      </c>
    </row>
    <row r="11" spans="1:8" x14ac:dyDescent="0.25">
      <c r="A11" t="s">
        <v>34</v>
      </c>
      <c r="B11" t="s">
        <v>6</v>
      </c>
      <c r="C11" t="s">
        <v>10</v>
      </c>
      <c r="D11">
        <v>2033</v>
      </c>
      <c r="E11">
        <v>0</v>
      </c>
      <c r="F11">
        <v>3.140615054</v>
      </c>
      <c r="G11">
        <v>0</v>
      </c>
      <c r="H11">
        <v>0</v>
      </c>
    </row>
    <row r="12" spans="1:8" x14ac:dyDescent="0.25">
      <c r="A12" t="s">
        <v>34</v>
      </c>
      <c r="B12" t="s">
        <v>6</v>
      </c>
      <c r="C12" t="s">
        <v>10</v>
      </c>
      <c r="D12">
        <v>2034</v>
      </c>
      <c r="E12">
        <v>0</v>
      </c>
      <c r="F12">
        <v>3.140615054</v>
      </c>
      <c r="G12">
        <v>0</v>
      </c>
      <c r="H12">
        <v>0</v>
      </c>
    </row>
    <row r="13" spans="1:8" x14ac:dyDescent="0.25">
      <c r="A13" t="s">
        <v>34</v>
      </c>
      <c r="B13" t="s">
        <v>6</v>
      </c>
      <c r="C13" t="s">
        <v>10</v>
      </c>
      <c r="D13">
        <v>2035</v>
      </c>
      <c r="E13">
        <v>0</v>
      </c>
      <c r="F13">
        <v>3.140615054</v>
      </c>
      <c r="G13">
        <v>0</v>
      </c>
      <c r="H13">
        <v>0</v>
      </c>
    </row>
    <row r="14" spans="1:8" x14ac:dyDescent="0.25">
      <c r="A14" t="s">
        <v>34</v>
      </c>
      <c r="B14" t="s">
        <v>6</v>
      </c>
      <c r="C14" t="s">
        <v>10</v>
      </c>
      <c r="D14">
        <v>2036</v>
      </c>
      <c r="E14">
        <v>0</v>
      </c>
      <c r="F14">
        <v>3.140615054</v>
      </c>
      <c r="G14">
        <v>0</v>
      </c>
      <c r="H14">
        <v>0</v>
      </c>
    </row>
    <row r="15" spans="1:8" x14ac:dyDescent="0.25">
      <c r="A15" t="s">
        <v>34</v>
      </c>
      <c r="B15" t="s">
        <v>6</v>
      </c>
      <c r="C15" t="s">
        <v>10</v>
      </c>
      <c r="D15">
        <v>2037</v>
      </c>
      <c r="E15">
        <v>0</v>
      </c>
      <c r="F15">
        <v>3.140615054</v>
      </c>
      <c r="G15">
        <v>0</v>
      </c>
      <c r="H15">
        <v>0</v>
      </c>
    </row>
    <row r="16" spans="1:8" x14ac:dyDescent="0.25">
      <c r="A16" t="s">
        <v>34</v>
      </c>
      <c r="B16" t="s">
        <v>6</v>
      </c>
      <c r="C16" t="s">
        <v>10</v>
      </c>
      <c r="D16">
        <v>2038</v>
      </c>
      <c r="E16">
        <v>0</v>
      </c>
      <c r="F16">
        <v>3.140615054</v>
      </c>
      <c r="G16">
        <v>0</v>
      </c>
      <c r="H16">
        <v>0</v>
      </c>
    </row>
    <row r="17" spans="1:8" x14ac:dyDescent="0.25">
      <c r="A17" t="s">
        <v>34</v>
      </c>
      <c r="B17" t="s">
        <v>6</v>
      </c>
      <c r="C17" t="s">
        <v>10</v>
      </c>
      <c r="D17">
        <v>2039</v>
      </c>
      <c r="E17">
        <v>0</v>
      </c>
      <c r="F17">
        <v>3.140615054</v>
      </c>
      <c r="G17">
        <v>0</v>
      </c>
      <c r="H17">
        <v>0</v>
      </c>
    </row>
    <row r="18" spans="1:8" x14ac:dyDescent="0.25">
      <c r="A18" t="s">
        <v>34</v>
      </c>
      <c r="B18" t="s">
        <v>6</v>
      </c>
      <c r="C18" t="s">
        <v>10</v>
      </c>
      <c r="D18">
        <v>2040</v>
      </c>
      <c r="E18">
        <v>0</v>
      </c>
      <c r="F18">
        <v>3.140615054</v>
      </c>
      <c r="G18">
        <v>0</v>
      </c>
      <c r="H18">
        <v>0</v>
      </c>
    </row>
    <row r="19" spans="1:8" x14ac:dyDescent="0.25">
      <c r="A19" t="s">
        <v>34</v>
      </c>
      <c r="B19" t="s">
        <v>6</v>
      </c>
      <c r="C19" t="s">
        <v>10</v>
      </c>
      <c r="D19">
        <v>2041</v>
      </c>
      <c r="E19">
        <v>0</v>
      </c>
      <c r="F19">
        <v>3.140615054</v>
      </c>
      <c r="G19">
        <v>0</v>
      </c>
      <c r="H19">
        <v>0</v>
      </c>
    </row>
    <row r="20" spans="1:8" x14ac:dyDescent="0.25">
      <c r="A20" t="s">
        <v>34</v>
      </c>
      <c r="B20" t="s">
        <v>6</v>
      </c>
      <c r="C20" t="s">
        <v>11</v>
      </c>
      <c r="D20">
        <v>2024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34</v>
      </c>
      <c r="B21" t="s">
        <v>6</v>
      </c>
      <c r="C21" t="s">
        <v>11</v>
      </c>
      <c r="D21">
        <v>2025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34</v>
      </c>
      <c r="B22" t="s">
        <v>6</v>
      </c>
      <c r="C22" t="s">
        <v>11</v>
      </c>
      <c r="D22">
        <v>2026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34</v>
      </c>
      <c r="B23" t="s">
        <v>6</v>
      </c>
      <c r="C23" t="s">
        <v>11</v>
      </c>
      <c r="D23">
        <v>2027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34</v>
      </c>
      <c r="B24" t="s">
        <v>6</v>
      </c>
      <c r="C24" t="s">
        <v>11</v>
      </c>
      <c r="D24">
        <v>2028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34</v>
      </c>
      <c r="B25" t="s">
        <v>6</v>
      </c>
      <c r="C25" t="s">
        <v>11</v>
      </c>
      <c r="D25">
        <v>2029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34</v>
      </c>
      <c r="B26" t="s">
        <v>6</v>
      </c>
      <c r="C26" t="s">
        <v>11</v>
      </c>
      <c r="D26">
        <v>2030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34</v>
      </c>
      <c r="B27" t="s">
        <v>6</v>
      </c>
      <c r="C27" t="s">
        <v>11</v>
      </c>
      <c r="D27">
        <v>2031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34</v>
      </c>
      <c r="B28" t="s">
        <v>6</v>
      </c>
      <c r="C28" t="s">
        <v>11</v>
      </c>
      <c r="D28">
        <v>2032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34</v>
      </c>
      <c r="B29" t="s">
        <v>6</v>
      </c>
      <c r="C29" t="s">
        <v>11</v>
      </c>
      <c r="D29">
        <v>2033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34</v>
      </c>
      <c r="B30" t="s">
        <v>6</v>
      </c>
      <c r="C30" t="s">
        <v>11</v>
      </c>
      <c r="D30">
        <v>2034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34</v>
      </c>
      <c r="B31" t="s">
        <v>6</v>
      </c>
      <c r="C31" t="s">
        <v>11</v>
      </c>
      <c r="D31">
        <v>2035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34</v>
      </c>
      <c r="B32" t="s">
        <v>6</v>
      </c>
      <c r="C32" t="s">
        <v>11</v>
      </c>
      <c r="D32">
        <v>2036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34</v>
      </c>
      <c r="B33" t="s">
        <v>6</v>
      </c>
      <c r="C33" t="s">
        <v>11</v>
      </c>
      <c r="D33">
        <v>2037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34</v>
      </c>
      <c r="B34" t="s">
        <v>6</v>
      </c>
      <c r="C34" t="s">
        <v>11</v>
      </c>
      <c r="D34">
        <v>2038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34</v>
      </c>
      <c r="B35" t="s">
        <v>6</v>
      </c>
      <c r="C35" t="s">
        <v>11</v>
      </c>
      <c r="D35">
        <v>2039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34</v>
      </c>
      <c r="B36" t="s">
        <v>6</v>
      </c>
      <c r="C36" t="s">
        <v>11</v>
      </c>
      <c r="D36">
        <v>2040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34</v>
      </c>
      <c r="B37" t="s">
        <v>6</v>
      </c>
      <c r="C37" t="s">
        <v>11</v>
      </c>
      <c r="D37">
        <v>2041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34</v>
      </c>
      <c r="B38" t="s">
        <v>6</v>
      </c>
      <c r="C38" t="s">
        <v>9</v>
      </c>
      <c r="D38">
        <v>2024</v>
      </c>
      <c r="E38">
        <v>0</v>
      </c>
      <c r="F38">
        <v>2.4670000000000001</v>
      </c>
      <c r="G38">
        <v>0</v>
      </c>
      <c r="H38">
        <v>0</v>
      </c>
    </row>
    <row r="39" spans="1:8" x14ac:dyDescent="0.25">
      <c r="A39" t="s">
        <v>34</v>
      </c>
      <c r="B39" t="s">
        <v>6</v>
      </c>
      <c r="C39" t="s">
        <v>9</v>
      </c>
      <c r="D39">
        <v>2025</v>
      </c>
      <c r="E39">
        <v>0</v>
      </c>
      <c r="F39">
        <v>2.4670000000000001</v>
      </c>
      <c r="G39">
        <v>0</v>
      </c>
      <c r="H39">
        <v>0</v>
      </c>
    </row>
    <row r="40" spans="1:8" x14ac:dyDescent="0.25">
      <c r="A40" t="s">
        <v>34</v>
      </c>
      <c r="B40" t="s">
        <v>6</v>
      </c>
      <c r="C40" t="s">
        <v>9</v>
      </c>
      <c r="D40">
        <v>2026</v>
      </c>
      <c r="E40">
        <v>0</v>
      </c>
      <c r="F40">
        <v>2.4670000000000001</v>
      </c>
      <c r="G40">
        <v>0</v>
      </c>
      <c r="H40">
        <v>0</v>
      </c>
    </row>
    <row r="41" spans="1:8" x14ac:dyDescent="0.25">
      <c r="A41" t="s">
        <v>34</v>
      </c>
      <c r="B41" t="s">
        <v>6</v>
      </c>
      <c r="C41" t="s">
        <v>9</v>
      </c>
      <c r="D41">
        <v>2027</v>
      </c>
      <c r="E41">
        <v>0</v>
      </c>
      <c r="F41">
        <v>2.4670000000000001</v>
      </c>
      <c r="G41">
        <v>0</v>
      </c>
      <c r="H41">
        <v>0</v>
      </c>
    </row>
    <row r="42" spans="1:8" x14ac:dyDescent="0.25">
      <c r="A42" t="s">
        <v>34</v>
      </c>
      <c r="B42" t="s">
        <v>6</v>
      </c>
      <c r="C42" t="s">
        <v>9</v>
      </c>
      <c r="D42">
        <v>2028</v>
      </c>
      <c r="E42">
        <v>0</v>
      </c>
      <c r="F42">
        <v>2.4670000000000001</v>
      </c>
      <c r="G42">
        <v>0</v>
      </c>
      <c r="H42">
        <v>0</v>
      </c>
    </row>
    <row r="43" spans="1:8" x14ac:dyDescent="0.25">
      <c r="A43" t="s">
        <v>34</v>
      </c>
      <c r="B43" t="s">
        <v>6</v>
      </c>
      <c r="C43" t="s">
        <v>9</v>
      </c>
      <c r="D43">
        <v>2029</v>
      </c>
      <c r="E43">
        <v>0</v>
      </c>
      <c r="F43">
        <v>2.4670000000000001</v>
      </c>
      <c r="G43">
        <v>0</v>
      </c>
      <c r="H43">
        <v>0</v>
      </c>
    </row>
    <row r="44" spans="1:8" x14ac:dyDescent="0.25">
      <c r="A44" t="s">
        <v>34</v>
      </c>
      <c r="B44" t="s">
        <v>6</v>
      </c>
      <c r="C44" t="s">
        <v>9</v>
      </c>
      <c r="D44">
        <v>2030</v>
      </c>
      <c r="E44">
        <v>0</v>
      </c>
      <c r="F44">
        <v>2.4670000000000001</v>
      </c>
      <c r="G44">
        <v>0</v>
      </c>
      <c r="H44">
        <v>0</v>
      </c>
    </row>
    <row r="45" spans="1:8" x14ac:dyDescent="0.25">
      <c r="A45" t="s">
        <v>34</v>
      </c>
      <c r="B45" t="s">
        <v>6</v>
      </c>
      <c r="C45" t="s">
        <v>9</v>
      </c>
      <c r="D45">
        <v>2031</v>
      </c>
      <c r="E45">
        <v>0</v>
      </c>
      <c r="F45">
        <v>2.4670000000000001</v>
      </c>
      <c r="G45">
        <v>0</v>
      </c>
      <c r="H45">
        <v>0</v>
      </c>
    </row>
    <row r="46" spans="1:8" x14ac:dyDescent="0.25">
      <c r="A46" t="s">
        <v>34</v>
      </c>
      <c r="B46" t="s">
        <v>6</v>
      </c>
      <c r="C46" t="s">
        <v>9</v>
      </c>
      <c r="D46">
        <v>2032</v>
      </c>
      <c r="E46">
        <v>0</v>
      </c>
      <c r="F46">
        <v>2.4670000000000001</v>
      </c>
      <c r="G46">
        <v>0</v>
      </c>
      <c r="H46">
        <v>0</v>
      </c>
    </row>
    <row r="47" spans="1:8" x14ac:dyDescent="0.25">
      <c r="A47" t="s">
        <v>34</v>
      </c>
      <c r="B47" t="s">
        <v>6</v>
      </c>
      <c r="C47" t="s">
        <v>9</v>
      </c>
      <c r="D47">
        <v>2033</v>
      </c>
      <c r="E47">
        <v>0</v>
      </c>
      <c r="F47">
        <v>2.4670000000000001</v>
      </c>
      <c r="G47">
        <v>0</v>
      </c>
      <c r="H47">
        <v>0</v>
      </c>
    </row>
    <row r="48" spans="1:8" x14ac:dyDescent="0.25">
      <c r="A48" t="s">
        <v>34</v>
      </c>
      <c r="B48" t="s">
        <v>6</v>
      </c>
      <c r="C48" t="s">
        <v>9</v>
      </c>
      <c r="D48">
        <v>2034</v>
      </c>
      <c r="E48">
        <v>0</v>
      </c>
      <c r="F48">
        <v>2.4670000000000001</v>
      </c>
      <c r="G48">
        <v>0</v>
      </c>
      <c r="H48">
        <v>0</v>
      </c>
    </row>
    <row r="49" spans="1:8" x14ac:dyDescent="0.25">
      <c r="A49" t="s">
        <v>34</v>
      </c>
      <c r="B49" t="s">
        <v>6</v>
      </c>
      <c r="C49" t="s">
        <v>9</v>
      </c>
      <c r="D49">
        <v>2035</v>
      </c>
      <c r="E49">
        <v>0</v>
      </c>
      <c r="F49">
        <v>2.4670000000000001</v>
      </c>
      <c r="G49">
        <v>0</v>
      </c>
      <c r="H49">
        <v>0</v>
      </c>
    </row>
    <row r="50" spans="1:8" x14ac:dyDescent="0.25">
      <c r="A50" t="s">
        <v>34</v>
      </c>
      <c r="B50" t="s">
        <v>6</v>
      </c>
      <c r="C50" t="s">
        <v>9</v>
      </c>
      <c r="D50">
        <v>2036</v>
      </c>
      <c r="E50">
        <v>0</v>
      </c>
      <c r="F50">
        <v>2.4670000000000001</v>
      </c>
      <c r="G50">
        <v>0</v>
      </c>
      <c r="H50">
        <v>0</v>
      </c>
    </row>
    <row r="51" spans="1:8" x14ac:dyDescent="0.25">
      <c r="A51" t="s">
        <v>34</v>
      </c>
      <c r="B51" t="s">
        <v>6</v>
      </c>
      <c r="C51" t="s">
        <v>9</v>
      </c>
      <c r="D51">
        <v>2037</v>
      </c>
      <c r="E51">
        <v>0</v>
      </c>
      <c r="F51">
        <v>2.4670000000000001</v>
      </c>
      <c r="G51">
        <v>0</v>
      </c>
      <c r="H51">
        <v>0</v>
      </c>
    </row>
    <row r="52" spans="1:8" x14ac:dyDescent="0.25">
      <c r="A52" t="s">
        <v>34</v>
      </c>
      <c r="B52" t="s">
        <v>6</v>
      </c>
      <c r="C52" t="s">
        <v>9</v>
      </c>
      <c r="D52">
        <v>2038</v>
      </c>
      <c r="E52">
        <v>0</v>
      </c>
      <c r="F52">
        <v>2.4670000000000001</v>
      </c>
      <c r="G52">
        <v>0</v>
      </c>
      <c r="H52">
        <v>0</v>
      </c>
    </row>
    <row r="53" spans="1:8" x14ac:dyDescent="0.25">
      <c r="A53" t="s">
        <v>34</v>
      </c>
      <c r="B53" t="s">
        <v>6</v>
      </c>
      <c r="C53" t="s">
        <v>9</v>
      </c>
      <c r="D53">
        <v>2039</v>
      </c>
      <c r="E53">
        <v>0</v>
      </c>
      <c r="F53">
        <v>2.4670000000000001</v>
      </c>
      <c r="G53">
        <v>0</v>
      </c>
      <c r="H53">
        <v>0</v>
      </c>
    </row>
    <row r="54" spans="1:8" x14ac:dyDescent="0.25">
      <c r="A54" t="s">
        <v>34</v>
      </c>
      <c r="B54" t="s">
        <v>6</v>
      </c>
      <c r="C54" t="s">
        <v>9</v>
      </c>
      <c r="D54">
        <v>2040</v>
      </c>
      <c r="E54">
        <v>0</v>
      </c>
      <c r="F54">
        <v>2.4670000000000001</v>
      </c>
      <c r="G54">
        <v>0</v>
      </c>
      <c r="H54">
        <v>0</v>
      </c>
    </row>
    <row r="55" spans="1:8" x14ac:dyDescent="0.25">
      <c r="A55" t="s">
        <v>34</v>
      </c>
      <c r="B55" t="s">
        <v>6</v>
      </c>
      <c r="C55" t="s">
        <v>9</v>
      </c>
      <c r="D55">
        <v>2041</v>
      </c>
      <c r="E55">
        <v>0</v>
      </c>
      <c r="F55">
        <v>2.4670000000000001</v>
      </c>
      <c r="G55">
        <v>0</v>
      </c>
      <c r="H55">
        <v>0</v>
      </c>
    </row>
    <row r="56" spans="1:8" x14ac:dyDescent="0.25">
      <c r="A56" t="s">
        <v>34</v>
      </c>
      <c r="B56" t="s">
        <v>6</v>
      </c>
      <c r="C56" t="s">
        <v>12</v>
      </c>
      <c r="D56">
        <v>2024</v>
      </c>
      <c r="E56">
        <v>0</v>
      </c>
      <c r="F56">
        <v>5.4106185570000003</v>
      </c>
      <c r="G56">
        <v>0</v>
      </c>
      <c r="H56">
        <v>0</v>
      </c>
    </row>
    <row r="57" spans="1:8" x14ac:dyDescent="0.25">
      <c r="A57" t="s">
        <v>34</v>
      </c>
      <c r="B57" t="s">
        <v>6</v>
      </c>
      <c r="C57" t="s">
        <v>12</v>
      </c>
      <c r="D57">
        <v>2025</v>
      </c>
      <c r="E57">
        <v>0</v>
      </c>
      <c r="F57">
        <v>5.4106185570000003</v>
      </c>
      <c r="G57">
        <v>0</v>
      </c>
      <c r="H57">
        <v>0</v>
      </c>
    </row>
    <row r="58" spans="1:8" x14ac:dyDescent="0.25">
      <c r="A58" t="s">
        <v>34</v>
      </c>
      <c r="B58" t="s">
        <v>6</v>
      </c>
      <c r="C58" t="s">
        <v>12</v>
      </c>
      <c r="D58">
        <v>2026</v>
      </c>
      <c r="E58">
        <v>0</v>
      </c>
      <c r="F58">
        <v>5.4106185570000003</v>
      </c>
      <c r="G58">
        <v>0</v>
      </c>
      <c r="H58">
        <v>0</v>
      </c>
    </row>
    <row r="59" spans="1:8" x14ac:dyDescent="0.25">
      <c r="A59" t="s">
        <v>34</v>
      </c>
      <c r="B59" t="s">
        <v>6</v>
      </c>
      <c r="C59" t="s">
        <v>12</v>
      </c>
      <c r="D59">
        <v>2027</v>
      </c>
      <c r="E59">
        <v>0</v>
      </c>
      <c r="F59">
        <v>5.4106185570000003</v>
      </c>
      <c r="G59">
        <v>0</v>
      </c>
      <c r="H59">
        <v>0</v>
      </c>
    </row>
    <row r="60" spans="1:8" x14ac:dyDescent="0.25">
      <c r="A60" t="s">
        <v>34</v>
      </c>
      <c r="B60" t="s">
        <v>6</v>
      </c>
      <c r="C60" t="s">
        <v>12</v>
      </c>
      <c r="D60">
        <v>2028</v>
      </c>
      <c r="E60">
        <v>0</v>
      </c>
      <c r="F60">
        <v>5.4106185570000003</v>
      </c>
      <c r="G60">
        <v>0</v>
      </c>
      <c r="H60">
        <v>0</v>
      </c>
    </row>
    <row r="61" spans="1:8" x14ac:dyDescent="0.25">
      <c r="A61" t="s">
        <v>34</v>
      </c>
      <c r="B61" t="s">
        <v>6</v>
      </c>
      <c r="C61" t="s">
        <v>12</v>
      </c>
      <c r="D61">
        <v>2029</v>
      </c>
      <c r="E61">
        <v>0</v>
      </c>
      <c r="F61">
        <v>5.4106185570000003</v>
      </c>
      <c r="G61">
        <v>0</v>
      </c>
      <c r="H61">
        <v>0</v>
      </c>
    </row>
    <row r="62" spans="1:8" x14ac:dyDescent="0.25">
      <c r="A62" t="s">
        <v>34</v>
      </c>
      <c r="B62" t="s">
        <v>6</v>
      </c>
      <c r="C62" t="s">
        <v>12</v>
      </c>
      <c r="D62">
        <v>2030</v>
      </c>
      <c r="E62">
        <v>0</v>
      </c>
      <c r="F62">
        <v>5.4106185570000003</v>
      </c>
      <c r="G62">
        <v>0</v>
      </c>
      <c r="H62">
        <v>0</v>
      </c>
    </row>
    <row r="63" spans="1:8" x14ac:dyDescent="0.25">
      <c r="A63" t="s">
        <v>34</v>
      </c>
      <c r="B63" t="s">
        <v>6</v>
      </c>
      <c r="C63" t="s">
        <v>12</v>
      </c>
      <c r="D63">
        <v>2031</v>
      </c>
      <c r="E63">
        <v>0</v>
      </c>
      <c r="F63">
        <v>5.4106185570000003</v>
      </c>
      <c r="G63">
        <v>0</v>
      </c>
      <c r="H63">
        <v>0</v>
      </c>
    </row>
    <row r="64" spans="1:8" x14ac:dyDescent="0.25">
      <c r="A64" t="s">
        <v>34</v>
      </c>
      <c r="B64" t="s">
        <v>6</v>
      </c>
      <c r="C64" t="s">
        <v>12</v>
      </c>
      <c r="D64">
        <v>2032</v>
      </c>
      <c r="E64">
        <v>0</v>
      </c>
      <c r="F64">
        <v>5.4106185570000003</v>
      </c>
      <c r="G64">
        <v>0</v>
      </c>
      <c r="H64">
        <v>0</v>
      </c>
    </row>
    <row r="65" spans="1:8" x14ac:dyDescent="0.25">
      <c r="A65" t="s">
        <v>34</v>
      </c>
      <c r="B65" t="s">
        <v>6</v>
      </c>
      <c r="C65" t="s">
        <v>12</v>
      </c>
      <c r="D65">
        <v>2033</v>
      </c>
      <c r="E65">
        <v>0</v>
      </c>
      <c r="F65">
        <v>5.4106185570000003</v>
      </c>
      <c r="G65">
        <v>0</v>
      </c>
      <c r="H65">
        <v>0</v>
      </c>
    </row>
    <row r="66" spans="1:8" x14ac:dyDescent="0.25">
      <c r="A66" t="s">
        <v>34</v>
      </c>
      <c r="B66" t="s">
        <v>6</v>
      </c>
      <c r="C66" t="s">
        <v>12</v>
      </c>
      <c r="D66">
        <v>2034</v>
      </c>
      <c r="E66">
        <v>0</v>
      </c>
      <c r="F66">
        <v>5.4106185570000003</v>
      </c>
      <c r="G66">
        <v>0</v>
      </c>
      <c r="H66">
        <v>0</v>
      </c>
    </row>
    <row r="67" spans="1:8" x14ac:dyDescent="0.25">
      <c r="A67" t="s">
        <v>34</v>
      </c>
      <c r="B67" t="s">
        <v>6</v>
      </c>
      <c r="C67" t="s">
        <v>12</v>
      </c>
      <c r="D67">
        <v>2035</v>
      </c>
      <c r="E67">
        <v>0</v>
      </c>
      <c r="F67">
        <v>5.4106185570000003</v>
      </c>
      <c r="G67">
        <v>0</v>
      </c>
      <c r="H67">
        <v>0</v>
      </c>
    </row>
    <row r="68" spans="1:8" x14ac:dyDescent="0.25">
      <c r="A68" t="s">
        <v>34</v>
      </c>
      <c r="B68" t="s">
        <v>6</v>
      </c>
      <c r="C68" t="s">
        <v>12</v>
      </c>
      <c r="D68">
        <v>2036</v>
      </c>
      <c r="E68">
        <v>0</v>
      </c>
      <c r="F68">
        <v>5.4106185570000003</v>
      </c>
      <c r="G68">
        <v>0</v>
      </c>
      <c r="H68">
        <v>0</v>
      </c>
    </row>
    <row r="69" spans="1:8" x14ac:dyDescent="0.25">
      <c r="A69" t="s">
        <v>34</v>
      </c>
      <c r="B69" t="s">
        <v>6</v>
      </c>
      <c r="C69" t="s">
        <v>12</v>
      </c>
      <c r="D69">
        <v>2037</v>
      </c>
      <c r="E69">
        <v>0</v>
      </c>
      <c r="F69">
        <v>5.4106185570000003</v>
      </c>
      <c r="G69">
        <v>0</v>
      </c>
      <c r="H69">
        <v>0</v>
      </c>
    </row>
    <row r="70" spans="1:8" x14ac:dyDescent="0.25">
      <c r="A70" t="s">
        <v>34</v>
      </c>
      <c r="B70" t="s">
        <v>6</v>
      </c>
      <c r="C70" t="s">
        <v>12</v>
      </c>
      <c r="D70">
        <v>2038</v>
      </c>
      <c r="E70">
        <v>0</v>
      </c>
      <c r="F70">
        <v>5.4106185570000003</v>
      </c>
      <c r="G70">
        <v>0</v>
      </c>
      <c r="H70">
        <v>0</v>
      </c>
    </row>
    <row r="71" spans="1:8" x14ac:dyDescent="0.25">
      <c r="A71" t="s">
        <v>34</v>
      </c>
      <c r="B71" t="s">
        <v>6</v>
      </c>
      <c r="C71" t="s">
        <v>12</v>
      </c>
      <c r="D71">
        <v>2039</v>
      </c>
      <c r="E71">
        <v>0</v>
      </c>
      <c r="F71">
        <v>5.4106185570000003</v>
      </c>
      <c r="G71">
        <v>0</v>
      </c>
      <c r="H71">
        <v>0</v>
      </c>
    </row>
    <row r="72" spans="1:8" x14ac:dyDescent="0.25">
      <c r="A72" t="s">
        <v>34</v>
      </c>
      <c r="B72" t="s">
        <v>6</v>
      </c>
      <c r="C72" t="s">
        <v>12</v>
      </c>
      <c r="D72">
        <v>2040</v>
      </c>
      <c r="E72">
        <v>0</v>
      </c>
      <c r="F72">
        <v>5.4106185570000003</v>
      </c>
      <c r="G72">
        <v>0</v>
      </c>
      <c r="H72">
        <v>0</v>
      </c>
    </row>
    <row r="73" spans="1:8" x14ac:dyDescent="0.25">
      <c r="A73" t="s">
        <v>34</v>
      </c>
      <c r="B73" t="s">
        <v>6</v>
      </c>
      <c r="C73" t="s">
        <v>12</v>
      </c>
      <c r="D73">
        <v>2041</v>
      </c>
      <c r="E73">
        <v>0</v>
      </c>
      <c r="F73">
        <v>5.4106185570000003</v>
      </c>
      <c r="G73">
        <v>0</v>
      </c>
      <c r="H73">
        <v>0</v>
      </c>
    </row>
    <row r="74" spans="1:8" x14ac:dyDescent="0.25">
      <c r="A74" t="s">
        <v>34</v>
      </c>
      <c r="B74" t="s">
        <v>6</v>
      </c>
      <c r="C74" t="s">
        <v>8</v>
      </c>
      <c r="D74">
        <v>2024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34</v>
      </c>
      <c r="B75" t="s">
        <v>6</v>
      </c>
      <c r="C75" t="s">
        <v>8</v>
      </c>
      <c r="D75">
        <v>2025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34</v>
      </c>
      <c r="B76" t="s">
        <v>6</v>
      </c>
      <c r="C76" t="s">
        <v>8</v>
      </c>
      <c r="D76">
        <v>2026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34</v>
      </c>
      <c r="B77" t="s">
        <v>6</v>
      </c>
      <c r="C77" t="s">
        <v>8</v>
      </c>
      <c r="D77">
        <v>2027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34</v>
      </c>
      <c r="B78" t="s">
        <v>6</v>
      </c>
      <c r="C78" t="s">
        <v>8</v>
      </c>
      <c r="D78">
        <v>2028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34</v>
      </c>
      <c r="B79" t="s">
        <v>6</v>
      </c>
      <c r="C79" t="s">
        <v>8</v>
      </c>
      <c r="D79">
        <v>2029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34</v>
      </c>
      <c r="B80" t="s">
        <v>6</v>
      </c>
      <c r="C80" t="s">
        <v>8</v>
      </c>
      <c r="D80">
        <v>2030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34</v>
      </c>
      <c r="B81" t="s">
        <v>6</v>
      </c>
      <c r="C81" t="s">
        <v>8</v>
      </c>
      <c r="D81">
        <v>2031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34</v>
      </c>
      <c r="B82" t="s">
        <v>6</v>
      </c>
      <c r="C82" t="s">
        <v>8</v>
      </c>
      <c r="D82">
        <v>2032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34</v>
      </c>
      <c r="B83" t="s">
        <v>6</v>
      </c>
      <c r="C83" t="s">
        <v>8</v>
      </c>
      <c r="D83">
        <v>2033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34</v>
      </c>
      <c r="B84" t="s">
        <v>6</v>
      </c>
      <c r="C84" t="s">
        <v>8</v>
      </c>
      <c r="D84">
        <v>2034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34</v>
      </c>
      <c r="B85" t="s">
        <v>6</v>
      </c>
      <c r="C85" t="s">
        <v>8</v>
      </c>
      <c r="D85">
        <v>2035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34</v>
      </c>
      <c r="B86" t="s">
        <v>6</v>
      </c>
      <c r="C86" t="s">
        <v>8</v>
      </c>
      <c r="D86">
        <v>2036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34</v>
      </c>
      <c r="B87" t="s">
        <v>6</v>
      </c>
      <c r="C87" t="s">
        <v>8</v>
      </c>
      <c r="D87">
        <v>2037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34</v>
      </c>
      <c r="B88" t="s">
        <v>6</v>
      </c>
      <c r="C88" t="s">
        <v>8</v>
      </c>
      <c r="D88">
        <v>2038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34</v>
      </c>
      <c r="B89" t="s">
        <v>6</v>
      </c>
      <c r="C89" t="s">
        <v>8</v>
      </c>
      <c r="D89">
        <v>2039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34</v>
      </c>
      <c r="B90" t="s">
        <v>6</v>
      </c>
      <c r="C90" t="s">
        <v>8</v>
      </c>
      <c r="D90">
        <v>2040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34</v>
      </c>
      <c r="B91" t="s">
        <v>6</v>
      </c>
      <c r="C91" t="s">
        <v>8</v>
      </c>
      <c r="D91">
        <v>2041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45</v>
      </c>
      <c r="B92" t="s">
        <v>6</v>
      </c>
      <c r="D92">
        <v>2024</v>
      </c>
      <c r="E92">
        <v>2864.498239</v>
      </c>
      <c r="F92">
        <v>46646.3217</v>
      </c>
      <c r="G92">
        <v>0.05</v>
      </c>
      <c r="H92">
        <v>0</v>
      </c>
    </row>
    <row r="93" spans="1:8" x14ac:dyDescent="0.25">
      <c r="A93" t="s">
        <v>45</v>
      </c>
      <c r="B93" t="s">
        <v>6</v>
      </c>
      <c r="D93">
        <v>2025</v>
      </c>
      <c r="E93">
        <v>2931.2412899999999</v>
      </c>
      <c r="F93">
        <v>47733.184930000003</v>
      </c>
      <c r="G93">
        <v>0.05</v>
      </c>
      <c r="H93">
        <v>0</v>
      </c>
    </row>
    <row r="94" spans="1:8" x14ac:dyDescent="0.25">
      <c r="A94" t="s">
        <v>45</v>
      </c>
      <c r="B94" t="s">
        <v>6</v>
      </c>
      <c r="D94">
        <v>2026</v>
      </c>
      <c r="E94">
        <v>2984.7924600000001</v>
      </c>
      <c r="F94">
        <v>48605.227749999998</v>
      </c>
      <c r="G94">
        <v>0.05</v>
      </c>
      <c r="H94">
        <v>0</v>
      </c>
    </row>
    <row r="95" spans="1:8" x14ac:dyDescent="0.25">
      <c r="A95" t="s">
        <v>45</v>
      </c>
      <c r="B95" t="s">
        <v>6</v>
      </c>
      <c r="D95">
        <v>2027</v>
      </c>
      <c r="E95">
        <v>3051.3350930000001</v>
      </c>
      <c r="F95">
        <v>49688.827319999997</v>
      </c>
      <c r="G95">
        <v>0.05</v>
      </c>
      <c r="H95">
        <v>0</v>
      </c>
    </row>
    <row r="96" spans="1:8" x14ac:dyDescent="0.25">
      <c r="A96" t="s">
        <v>45</v>
      </c>
      <c r="B96" t="s">
        <v>6</v>
      </c>
      <c r="D96">
        <v>2028</v>
      </c>
      <c r="E96">
        <v>3128.5719330000002</v>
      </c>
      <c r="F96">
        <v>50946.574460000003</v>
      </c>
      <c r="G96">
        <v>0.05</v>
      </c>
      <c r="H96">
        <v>0</v>
      </c>
    </row>
    <row r="97" spans="1:8" x14ac:dyDescent="0.25">
      <c r="A97" t="s">
        <v>45</v>
      </c>
      <c r="B97" t="s">
        <v>6</v>
      </c>
      <c r="D97">
        <v>2029</v>
      </c>
      <c r="E97">
        <v>3204.615875</v>
      </c>
      <c r="F97">
        <v>52184.896110000001</v>
      </c>
      <c r="G97">
        <v>0.05</v>
      </c>
      <c r="H97">
        <v>0</v>
      </c>
    </row>
    <row r="98" spans="1:8" x14ac:dyDescent="0.25">
      <c r="A98" t="s">
        <v>45</v>
      </c>
      <c r="B98" t="s">
        <v>6</v>
      </c>
      <c r="D98">
        <v>2030</v>
      </c>
      <c r="E98">
        <v>3282.508163</v>
      </c>
      <c r="F98">
        <v>53453.316760000002</v>
      </c>
      <c r="G98">
        <v>0.05</v>
      </c>
      <c r="H98">
        <v>0</v>
      </c>
    </row>
    <row r="99" spans="1:8" x14ac:dyDescent="0.25">
      <c r="A99" t="s">
        <v>45</v>
      </c>
      <c r="B99" t="s">
        <v>6</v>
      </c>
      <c r="D99">
        <v>2031</v>
      </c>
      <c r="E99">
        <v>3362.2937219999999</v>
      </c>
      <c r="F99">
        <v>54752.567990000003</v>
      </c>
      <c r="G99">
        <v>0.05</v>
      </c>
      <c r="H99">
        <v>0</v>
      </c>
    </row>
    <row r="100" spans="1:8" x14ac:dyDescent="0.25">
      <c r="A100" t="s">
        <v>45</v>
      </c>
      <c r="B100" t="s">
        <v>6</v>
      </c>
      <c r="D100">
        <v>2032</v>
      </c>
      <c r="E100">
        <v>3444.0185710000001</v>
      </c>
      <c r="F100">
        <v>56083.39918</v>
      </c>
      <c r="G100">
        <v>0.05</v>
      </c>
      <c r="H100">
        <v>0</v>
      </c>
    </row>
    <row r="101" spans="1:8" x14ac:dyDescent="0.25">
      <c r="A101" t="s">
        <v>45</v>
      </c>
      <c r="B101" t="s">
        <v>6</v>
      </c>
      <c r="D101">
        <v>2033</v>
      </c>
      <c r="E101">
        <v>3527.7298470000001</v>
      </c>
      <c r="F101">
        <v>57446.577929999999</v>
      </c>
      <c r="G101">
        <v>0.05</v>
      </c>
      <c r="H101">
        <v>0</v>
      </c>
    </row>
    <row r="102" spans="1:8" x14ac:dyDescent="0.25">
      <c r="A102" t="s">
        <v>45</v>
      </c>
      <c r="B102" t="s">
        <v>6</v>
      </c>
      <c r="D102">
        <v>2034</v>
      </c>
      <c r="E102">
        <v>3613.475833</v>
      </c>
      <c r="F102">
        <v>58842.890480000002</v>
      </c>
      <c r="G102">
        <v>0.05</v>
      </c>
      <c r="H102">
        <v>0</v>
      </c>
    </row>
    <row r="103" spans="1:8" x14ac:dyDescent="0.25">
      <c r="A103" t="s">
        <v>45</v>
      </c>
      <c r="B103" t="s">
        <v>6</v>
      </c>
      <c r="D103">
        <v>2035</v>
      </c>
      <c r="E103">
        <v>3701.305985</v>
      </c>
      <c r="F103">
        <v>60273.142189999999</v>
      </c>
      <c r="G103">
        <v>0.05</v>
      </c>
      <c r="H103">
        <v>0</v>
      </c>
    </row>
    <row r="104" spans="1:8" x14ac:dyDescent="0.25">
      <c r="A104" t="s">
        <v>45</v>
      </c>
      <c r="B104" t="s">
        <v>6</v>
      </c>
      <c r="D104">
        <v>2036</v>
      </c>
      <c r="E104">
        <v>3791.2709610000002</v>
      </c>
      <c r="F104">
        <v>61738.158000000003</v>
      </c>
      <c r="G104">
        <v>0.05</v>
      </c>
      <c r="H104">
        <v>0</v>
      </c>
    </row>
    <row r="105" spans="1:8" x14ac:dyDescent="0.25">
      <c r="A105" t="s">
        <v>45</v>
      </c>
      <c r="B105" t="s">
        <v>6</v>
      </c>
      <c r="D105">
        <v>2037</v>
      </c>
      <c r="E105">
        <v>3883.4226509999999</v>
      </c>
      <c r="F105">
        <v>63238.782899999998</v>
      </c>
      <c r="G105">
        <v>0.05</v>
      </c>
      <c r="H105">
        <v>0</v>
      </c>
    </row>
    <row r="106" spans="1:8" x14ac:dyDescent="0.25">
      <c r="A106" t="s">
        <v>45</v>
      </c>
      <c r="B106" t="s">
        <v>6</v>
      </c>
      <c r="D106">
        <v>2038</v>
      </c>
      <c r="E106">
        <v>3977.8142050000001</v>
      </c>
      <c r="F106">
        <v>64775.882400000002</v>
      </c>
      <c r="G106">
        <v>0.05</v>
      </c>
      <c r="H106">
        <v>0</v>
      </c>
    </row>
    <row r="107" spans="1:8" x14ac:dyDescent="0.25">
      <c r="A107" t="s">
        <v>45</v>
      </c>
      <c r="B107" t="s">
        <v>6</v>
      </c>
      <c r="D107">
        <v>2039</v>
      </c>
      <c r="E107">
        <v>4074.5000669999999</v>
      </c>
      <c r="F107">
        <v>66350.343059999999</v>
      </c>
      <c r="G107">
        <v>0.05</v>
      </c>
      <c r="H107">
        <v>0</v>
      </c>
    </row>
    <row r="108" spans="1:8" x14ac:dyDescent="0.25">
      <c r="A108" t="s">
        <v>45</v>
      </c>
      <c r="B108" t="s">
        <v>6</v>
      </c>
      <c r="D108">
        <v>2040</v>
      </c>
      <c r="E108">
        <v>4173.5360019999998</v>
      </c>
      <c r="F108">
        <v>67963.073009999993</v>
      </c>
      <c r="G108">
        <v>0.05</v>
      </c>
      <c r="H108">
        <v>0</v>
      </c>
    </row>
    <row r="109" spans="1:8" x14ac:dyDescent="0.25">
      <c r="A109" t="s">
        <v>45</v>
      </c>
      <c r="B109" t="s">
        <v>6</v>
      </c>
      <c r="D109">
        <v>2041</v>
      </c>
      <c r="E109">
        <v>4274.9791329999998</v>
      </c>
      <c r="F109">
        <v>69615.002429999993</v>
      </c>
      <c r="G109">
        <v>0.05</v>
      </c>
      <c r="H109">
        <v>0</v>
      </c>
    </row>
    <row r="110" spans="1:8" x14ac:dyDescent="0.25">
      <c r="A110" t="s">
        <v>42</v>
      </c>
      <c r="B110" t="s">
        <v>6</v>
      </c>
      <c r="D110">
        <v>2024</v>
      </c>
      <c r="E110">
        <v>26892.86</v>
      </c>
      <c r="F110">
        <v>76708.507670000006</v>
      </c>
      <c r="G110">
        <v>2.5000000000000001E-2</v>
      </c>
      <c r="H110">
        <v>26892.86</v>
      </c>
    </row>
    <row r="111" spans="1:8" x14ac:dyDescent="0.25">
      <c r="A111" t="s">
        <v>42</v>
      </c>
      <c r="B111" t="s">
        <v>6</v>
      </c>
      <c r="D111">
        <v>2025</v>
      </c>
      <c r="E111">
        <v>26892.86</v>
      </c>
      <c r="F111">
        <v>78495.822360000006</v>
      </c>
      <c r="G111">
        <v>2.5000000000000001E-2</v>
      </c>
      <c r="H111">
        <v>26892.86</v>
      </c>
    </row>
    <row r="112" spans="1:8" x14ac:dyDescent="0.25">
      <c r="A112" t="s">
        <v>42</v>
      </c>
      <c r="B112" t="s">
        <v>6</v>
      </c>
      <c r="D112">
        <v>2026</v>
      </c>
      <c r="E112">
        <v>26892.86</v>
      </c>
      <c r="F112">
        <v>79929.871199999994</v>
      </c>
      <c r="G112">
        <v>2.5000000000000001E-2</v>
      </c>
      <c r="H112">
        <v>26892.86</v>
      </c>
    </row>
    <row r="113" spans="1:8" x14ac:dyDescent="0.25">
      <c r="A113" t="s">
        <v>42</v>
      </c>
      <c r="B113" t="s">
        <v>6</v>
      </c>
      <c r="D113">
        <v>2027</v>
      </c>
      <c r="E113">
        <v>26892.86</v>
      </c>
      <c r="F113">
        <v>81711.818910000002</v>
      </c>
      <c r="G113">
        <v>2.5000000000000001E-2</v>
      </c>
      <c r="H113">
        <v>26892.86</v>
      </c>
    </row>
    <row r="114" spans="1:8" x14ac:dyDescent="0.25">
      <c r="A114" t="s">
        <v>42</v>
      </c>
      <c r="B114" t="s">
        <v>6</v>
      </c>
      <c r="D114">
        <v>2028</v>
      </c>
      <c r="E114">
        <v>26892.86</v>
      </c>
      <c r="F114">
        <v>83780.147190000003</v>
      </c>
      <c r="G114">
        <v>2.5000000000000001E-2</v>
      </c>
      <c r="H114">
        <v>26892.86</v>
      </c>
    </row>
    <row r="115" spans="1:8" x14ac:dyDescent="0.25">
      <c r="A115" t="s">
        <v>42</v>
      </c>
      <c r="B115" t="s">
        <v>6</v>
      </c>
      <c r="D115">
        <v>2029</v>
      </c>
      <c r="E115">
        <v>26892.86</v>
      </c>
      <c r="F115">
        <v>85816.53082</v>
      </c>
      <c r="G115">
        <v>2.5000000000000001E-2</v>
      </c>
      <c r="H115">
        <v>26892.86</v>
      </c>
    </row>
    <row r="116" spans="1:8" x14ac:dyDescent="0.25">
      <c r="A116" t="s">
        <v>42</v>
      </c>
      <c r="B116" t="s">
        <v>6</v>
      </c>
      <c r="D116">
        <v>2030</v>
      </c>
      <c r="E116">
        <v>26892.86</v>
      </c>
      <c r="F116">
        <v>87902.411359999998</v>
      </c>
      <c r="G116">
        <v>2.5000000000000001E-2</v>
      </c>
      <c r="H116">
        <v>26892.86</v>
      </c>
    </row>
    <row r="117" spans="1:8" x14ac:dyDescent="0.25">
      <c r="A117" t="s">
        <v>42</v>
      </c>
      <c r="B117" t="s">
        <v>6</v>
      </c>
      <c r="D117">
        <v>2031</v>
      </c>
      <c r="E117">
        <v>26892.86</v>
      </c>
      <c r="F117">
        <v>90038.991890000005</v>
      </c>
      <c r="G117">
        <v>2.5000000000000001E-2</v>
      </c>
      <c r="H117">
        <v>26892.86</v>
      </c>
    </row>
    <row r="118" spans="1:8" x14ac:dyDescent="0.25">
      <c r="A118" t="s">
        <v>42</v>
      </c>
      <c r="B118" t="s">
        <v>6</v>
      </c>
      <c r="D118">
        <v>2032</v>
      </c>
      <c r="E118">
        <v>26892.86</v>
      </c>
      <c r="F118">
        <v>92227.504749999993</v>
      </c>
      <c r="G118">
        <v>2.5000000000000001E-2</v>
      </c>
      <c r="H118">
        <v>26892.86</v>
      </c>
    </row>
    <row r="119" spans="1:8" x14ac:dyDescent="0.25">
      <c r="A119" t="s">
        <v>42</v>
      </c>
      <c r="B119" t="s">
        <v>6</v>
      </c>
      <c r="D119">
        <v>2033</v>
      </c>
      <c r="E119">
        <v>26892.86</v>
      </c>
      <c r="F119">
        <v>94469.212209999998</v>
      </c>
      <c r="G119">
        <v>2.5000000000000001E-2</v>
      </c>
      <c r="H119">
        <v>26892.86</v>
      </c>
    </row>
    <row r="120" spans="1:8" x14ac:dyDescent="0.25">
      <c r="A120" t="s">
        <v>42</v>
      </c>
      <c r="B120" t="s">
        <v>6</v>
      </c>
      <c r="D120">
        <v>2034</v>
      </c>
      <c r="E120">
        <v>26892.86</v>
      </c>
      <c r="F120">
        <v>96765.40724</v>
      </c>
      <c r="G120">
        <v>2.5000000000000001E-2</v>
      </c>
      <c r="H120">
        <v>26892.86</v>
      </c>
    </row>
    <row r="121" spans="1:8" x14ac:dyDescent="0.25">
      <c r="A121" t="s">
        <v>42</v>
      </c>
      <c r="B121" t="s">
        <v>6</v>
      </c>
      <c r="D121">
        <v>2035</v>
      </c>
      <c r="E121">
        <v>26892.86</v>
      </c>
      <c r="F121">
        <v>99117.414220000006</v>
      </c>
      <c r="G121">
        <v>2.5000000000000001E-2</v>
      </c>
      <c r="H121">
        <v>26892.86</v>
      </c>
    </row>
    <row r="122" spans="1:8" x14ac:dyDescent="0.25">
      <c r="A122" t="s">
        <v>42</v>
      </c>
      <c r="B122" t="s">
        <v>6</v>
      </c>
      <c r="D122">
        <v>2036</v>
      </c>
      <c r="E122">
        <v>26892.86</v>
      </c>
      <c r="F122">
        <v>101526.5897</v>
      </c>
      <c r="G122">
        <v>2.5000000000000001E-2</v>
      </c>
      <c r="H122">
        <v>26892.86</v>
      </c>
    </row>
    <row r="123" spans="1:8" x14ac:dyDescent="0.25">
      <c r="A123" t="s">
        <v>42</v>
      </c>
      <c r="B123" t="s">
        <v>6</v>
      </c>
      <c r="D123">
        <v>2037</v>
      </c>
      <c r="E123">
        <v>26892.86</v>
      </c>
      <c r="F123">
        <v>103994.32339999999</v>
      </c>
      <c r="G123">
        <v>2.5000000000000001E-2</v>
      </c>
      <c r="H123">
        <v>26892.86</v>
      </c>
    </row>
    <row r="124" spans="1:8" x14ac:dyDescent="0.25">
      <c r="A124" t="s">
        <v>42</v>
      </c>
      <c r="B124" t="s">
        <v>6</v>
      </c>
      <c r="D124">
        <v>2038</v>
      </c>
      <c r="E124">
        <v>26892.86</v>
      </c>
      <c r="F124">
        <v>106522.0384</v>
      </c>
      <c r="G124">
        <v>2.5000000000000001E-2</v>
      </c>
      <c r="H124">
        <v>26892.86</v>
      </c>
    </row>
    <row r="125" spans="1:8" x14ac:dyDescent="0.25">
      <c r="A125" t="s">
        <v>42</v>
      </c>
      <c r="B125" t="s">
        <v>6</v>
      </c>
      <c r="D125">
        <v>2039</v>
      </c>
      <c r="E125">
        <v>26892.86</v>
      </c>
      <c r="F125">
        <v>109111.1928</v>
      </c>
      <c r="G125">
        <v>2.5000000000000001E-2</v>
      </c>
      <c r="H125">
        <v>26892.86</v>
      </c>
    </row>
    <row r="126" spans="1:8" x14ac:dyDescent="0.25">
      <c r="A126" t="s">
        <v>42</v>
      </c>
      <c r="B126" t="s">
        <v>6</v>
      </c>
      <c r="D126">
        <v>2040</v>
      </c>
      <c r="E126">
        <v>26892.86</v>
      </c>
      <c r="F126">
        <v>111763.27989999999</v>
      </c>
      <c r="G126">
        <v>2.5000000000000001E-2</v>
      </c>
      <c r="H126">
        <v>26892.86</v>
      </c>
    </row>
    <row r="127" spans="1:8" x14ac:dyDescent="0.25">
      <c r="A127" t="s">
        <v>42</v>
      </c>
      <c r="B127" t="s">
        <v>6</v>
      </c>
      <c r="D127">
        <v>2041</v>
      </c>
      <c r="E127">
        <v>26892.86</v>
      </c>
      <c r="F127">
        <v>114479.8293</v>
      </c>
      <c r="G127">
        <v>2.5000000000000001E-2</v>
      </c>
      <c r="H127">
        <v>26892.86</v>
      </c>
    </row>
    <row r="128" spans="1:8" x14ac:dyDescent="0.25">
      <c r="A128" t="s">
        <v>43</v>
      </c>
      <c r="B128" t="s">
        <v>6</v>
      </c>
      <c r="D128">
        <v>2024</v>
      </c>
      <c r="E128">
        <v>19118</v>
      </c>
      <c r="F128">
        <v>74285.714290000004</v>
      </c>
      <c r="G128">
        <v>2.5000000000000001E-2</v>
      </c>
      <c r="H128">
        <v>19118</v>
      </c>
    </row>
    <row r="129" spans="1:8" x14ac:dyDescent="0.25">
      <c r="A129" t="s">
        <v>43</v>
      </c>
      <c r="B129" t="s">
        <v>6</v>
      </c>
      <c r="D129">
        <v>2025</v>
      </c>
      <c r="E129">
        <v>19118</v>
      </c>
      <c r="F129">
        <v>76016.577680000002</v>
      </c>
      <c r="G129">
        <v>2.5000000000000001E-2</v>
      </c>
      <c r="H129">
        <v>19118</v>
      </c>
    </row>
    <row r="130" spans="1:8" x14ac:dyDescent="0.25">
      <c r="A130" t="s">
        <v>43</v>
      </c>
      <c r="B130" t="s">
        <v>6</v>
      </c>
      <c r="D130">
        <v>2026</v>
      </c>
      <c r="E130">
        <v>19118</v>
      </c>
      <c r="F130">
        <v>77405.332930000004</v>
      </c>
      <c r="G130">
        <v>2.5000000000000001E-2</v>
      </c>
      <c r="H130">
        <v>19118</v>
      </c>
    </row>
    <row r="131" spans="1:8" x14ac:dyDescent="0.25">
      <c r="A131" t="s">
        <v>43</v>
      </c>
      <c r="B131" t="s">
        <v>6</v>
      </c>
      <c r="D131">
        <v>2027</v>
      </c>
      <c r="E131">
        <v>19118</v>
      </c>
      <c r="F131">
        <v>79130.998869999996</v>
      </c>
      <c r="G131">
        <v>2.5000000000000001E-2</v>
      </c>
      <c r="H131">
        <v>19118</v>
      </c>
    </row>
    <row r="132" spans="1:8" x14ac:dyDescent="0.25">
      <c r="A132" t="s">
        <v>43</v>
      </c>
      <c r="B132" t="s">
        <v>6</v>
      </c>
      <c r="D132">
        <v>2028</v>
      </c>
      <c r="E132">
        <v>19118</v>
      </c>
      <c r="F132">
        <v>81134.000199999995</v>
      </c>
      <c r="G132">
        <v>2.5000000000000001E-2</v>
      </c>
      <c r="H132">
        <v>19118</v>
      </c>
    </row>
    <row r="133" spans="1:8" x14ac:dyDescent="0.25">
      <c r="A133" t="s">
        <v>43</v>
      </c>
      <c r="B133" t="s">
        <v>6</v>
      </c>
      <c r="D133">
        <v>2029</v>
      </c>
      <c r="E133">
        <v>19118</v>
      </c>
      <c r="F133">
        <v>83106.065839999996</v>
      </c>
      <c r="G133">
        <v>2.5000000000000001E-2</v>
      </c>
      <c r="H133">
        <v>19118</v>
      </c>
    </row>
    <row r="134" spans="1:8" x14ac:dyDescent="0.25">
      <c r="A134" t="s">
        <v>43</v>
      </c>
      <c r="B134" t="s">
        <v>6</v>
      </c>
      <c r="D134">
        <v>2030</v>
      </c>
      <c r="E134">
        <v>19118</v>
      </c>
      <c r="F134">
        <v>85126.065069999997</v>
      </c>
      <c r="G134">
        <v>2.5000000000000001E-2</v>
      </c>
      <c r="H134">
        <v>19118</v>
      </c>
    </row>
    <row r="135" spans="1:8" x14ac:dyDescent="0.25">
      <c r="A135" t="s">
        <v>43</v>
      </c>
      <c r="B135" t="s">
        <v>6</v>
      </c>
      <c r="D135">
        <v>2031</v>
      </c>
      <c r="E135">
        <v>19118</v>
      </c>
      <c r="F135">
        <v>87195.162949999998</v>
      </c>
      <c r="G135">
        <v>2.5000000000000001E-2</v>
      </c>
      <c r="H135">
        <v>19118</v>
      </c>
    </row>
    <row r="136" spans="1:8" x14ac:dyDescent="0.25">
      <c r="A136" t="s">
        <v>43</v>
      </c>
      <c r="B136" t="s">
        <v>6</v>
      </c>
      <c r="D136">
        <v>2032</v>
      </c>
      <c r="E136">
        <v>19118</v>
      </c>
      <c r="F136">
        <v>89314.552909999999</v>
      </c>
      <c r="G136">
        <v>2.5000000000000001E-2</v>
      </c>
      <c r="H136">
        <v>19118</v>
      </c>
    </row>
    <row r="137" spans="1:8" x14ac:dyDescent="0.25">
      <c r="A137" t="s">
        <v>43</v>
      </c>
      <c r="B137" t="s">
        <v>6</v>
      </c>
      <c r="D137">
        <v>2033</v>
      </c>
      <c r="E137">
        <v>19118</v>
      </c>
      <c r="F137">
        <v>91485.457349999997</v>
      </c>
      <c r="G137">
        <v>2.5000000000000001E-2</v>
      </c>
      <c r="H137">
        <v>19118</v>
      </c>
    </row>
    <row r="138" spans="1:8" x14ac:dyDescent="0.25">
      <c r="A138" t="s">
        <v>43</v>
      </c>
      <c r="B138" t="s">
        <v>6</v>
      </c>
      <c r="D138">
        <v>2034</v>
      </c>
      <c r="E138">
        <v>19118</v>
      </c>
      <c r="F138">
        <v>93709.128400000001</v>
      </c>
      <c r="G138">
        <v>2.5000000000000001E-2</v>
      </c>
      <c r="H138">
        <v>19118</v>
      </c>
    </row>
    <row r="139" spans="1:8" x14ac:dyDescent="0.25">
      <c r="A139" t="s">
        <v>43</v>
      </c>
      <c r="B139" t="s">
        <v>6</v>
      </c>
      <c r="D139">
        <v>2035</v>
      </c>
      <c r="E139">
        <v>19118</v>
      </c>
      <c r="F139">
        <v>95986.848620000004</v>
      </c>
      <c r="G139">
        <v>2.5000000000000001E-2</v>
      </c>
      <c r="H139">
        <v>19118</v>
      </c>
    </row>
    <row r="140" spans="1:8" x14ac:dyDescent="0.25">
      <c r="A140" t="s">
        <v>43</v>
      </c>
      <c r="B140" t="s">
        <v>6</v>
      </c>
      <c r="D140">
        <v>2036</v>
      </c>
      <c r="E140">
        <v>19118</v>
      </c>
      <c r="F140">
        <v>98319.93174</v>
      </c>
      <c r="G140">
        <v>2.5000000000000001E-2</v>
      </c>
      <c r="H140">
        <v>19118</v>
      </c>
    </row>
    <row r="141" spans="1:8" x14ac:dyDescent="0.25">
      <c r="A141" t="s">
        <v>43</v>
      </c>
      <c r="B141" t="s">
        <v>6</v>
      </c>
      <c r="D141">
        <v>2037</v>
      </c>
      <c r="E141">
        <v>19118</v>
      </c>
      <c r="F141">
        <v>100709.7234</v>
      </c>
      <c r="G141">
        <v>2.5000000000000001E-2</v>
      </c>
      <c r="H141">
        <v>19118</v>
      </c>
    </row>
    <row r="142" spans="1:8" x14ac:dyDescent="0.25">
      <c r="A142" t="s">
        <v>43</v>
      </c>
      <c r="B142" t="s">
        <v>6</v>
      </c>
      <c r="D142">
        <v>2038</v>
      </c>
      <c r="E142">
        <v>19118</v>
      </c>
      <c r="F142">
        <v>103157.6021</v>
      </c>
      <c r="G142">
        <v>2.5000000000000001E-2</v>
      </c>
      <c r="H142">
        <v>19118</v>
      </c>
    </row>
    <row r="143" spans="1:8" x14ac:dyDescent="0.25">
      <c r="A143" t="s">
        <v>43</v>
      </c>
      <c r="B143" t="s">
        <v>6</v>
      </c>
      <c r="D143">
        <v>2039</v>
      </c>
      <c r="E143">
        <v>19118</v>
      </c>
      <c r="F143">
        <v>105664.9795</v>
      </c>
      <c r="G143">
        <v>2.5000000000000001E-2</v>
      </c>
      <c r="H143">
        <v>19118</v>
      </c>
    </row>
    <row r="144" spans="1:8" x14ac:dyDescent="0.25">
      <c r="A144" t="s">
        <v>43</v>
      </c>
      <c r="B144" t="s">
        <v>6</v>
      </c>
      <c r="D144">
        <v>2040</v>
      </c>
      <c r="E144">
        <v>19118</v>
      </c>
      <c r="F144">
        <v>108233.302</v>
      </c>
      <c r="G144">
        <v>2.5000000000000001E-2</v>
      </c>
      <c r="H144">
        <v>19118</v>
      </c>
    </row>
    <row r="145" spans="1:8" x14ac:dyDescent="0.25">
      <c r="A145" t="s">
        <v>43</v>
      </c>
      <c r="B145" t="s">
        <v>6</v>
      </c>
      <c r="D145">
        <v>2041</v>
      </c>
      <c r="E145">
        <v>19118</v>
      </c>
      <c r="F145">
        <v>110864.0508</v>
      </c>
      <c r="G145">
        <v>2.5000000000000001E-2</v>
      </c>
      <c r="H145">
        <v>19118</v>
      </c>
    </row>
    <row r="146" spans="1:8" x14ac:dyDescent="0.25">
      <c r="A146" t="s">
        <v>44</v>
      </c>
      <c r="B146" t="s">
        <v>6</v>
      </c>
      <c r="D146">
        <v>2024</v>
      </c>
      <c r="E146">
        <v>11202.05601</v>
      </c>
      <c r="F146">
        <v>87913.652289999998</v>
      </c>
      <c r="G146">
        <v>0.16</v>
      </c>
      <c r="H146">
        <v>0</v>
      </c>
    </row>
    <row r="147" spans="1:8" x14ac:dyDescent="0.25">
      <c r="A147" t="s">
        <v>44</v>
      </c>
      <c r="B147" t="s">
        <v>6</v>
      </c>
      <c r="D147">
        <v>2025</v>
      </c>
      <c r="E147">
        <v>11463.06486</v>
      </c>
      <c r="F147">
        <v>89962.047789999997</v>
      </c>
      <c r="G147">
        <v>0.16</v>
      </c>
      <c r="H147">
        <v>0</v>
      </c>
    </row>
    <row r="148" spans="1:8" x14ac:dyDescent="0.25">
      <c r="A148" t="s">
        <v>44</v>
      </c>
      <c r="B148" t="s">
        <v>6</v>
      </c>
      <c r="D148">
        <v>2026</v>
      </c>
      <c r="E148">
        <v>11672.484850000001</v>
      </c>
      <c r="F148">
        <v>91605.574370000002</v>
      </c>
      <c r="G148">
        <v>0.16</v>
      </c>
      <c r="H148">
        <v>0</v>
      </c>
    </row>
    <row r="149" spans="1:8" x14ac:dyDescent="0.25">
      <c r="A149" t="s">
        <v>44</v>
      </c>
      <c r="B149" t="s">
        <v>6</v>
      </c>
      <c r="D149">
        <v>2027</v>
      </c>
      <c r="E149">
        <v>11932.709940000001</v>
      </c>
      <c r="F149">
        <v>93647.818910000002</v>
      </c>
      <c r="G149">
        <v>0.16</v>
      </c>
      <c r="H149">
        <v>0</v>
      </c>
    </row>
    <row r="150" spans="1:8" x14ac:dyDescent="0.25">
      <c r="A150" t="s">
        <v>44</v>
      </c>
      <c r="B150" t="s">
        <v>6</v>
      </c>
      <c r="D150">
        <v>2028</v>
      </c>
      <c r="E150">
        <v>12234.75635</v>
      </c>
      <c r="F150">
        <v>96018.276870000002</v>
      </c>
      <c r="G150">
        <v>0.16</v>
      </c>
      <c r="H150">
        <v>0</v>
      </c>
    </row>
    <row r="151" spans="1:8" x14ac:dyDescent="0.25">
      <c r="A151" t="s">
        <v>44</v>
      </c>
      <c r="B151" t="s">
        <v>6</v>
      </c>
      <c r="D151">
        <v>2029</v>
      </c>
      <c r="E151">
        <v>12532.13775</v>
      </c>
      <c r="F151">
        <v>98352.123900000006</v>
      </c>
      <c r="G151">
        <v>0.16</v>
      </c>
      <c r="H151">
        <v>0</v>
      </c>
    </row>
    <row r="152" spans="1:8" x14ac:dyDescent="0.25">
      <c r="A152" t="s">
        <v>44</v>
      </c>
      <c r="B152" t="s">
        <v>6</v>
      </c>
      <c r="D152">
        <v>2030</v>
      </c>
      <c r="E152">
        <v>12836.74739</v>
      </c>
      <c r="F152">
        <v>100742.69809999999</v>
      </c>
      <c r="G152">
        <v>0.16</v>
      </c>
      <c r="H152">
        <v>0</v>
      </c>
    </row>
    <row r="153" spans="1:8" x14ac:dyDescent="0.25">
      <c r="A153" t="s">
        <v>44</v>
      </c>
      <c r="B153" t="s">
        <v>6</v>
      </c>
      <c r="D153">
        <v>2031</v>
      </c>
      <c r="E153">
        <v>13148.76095</v>
      </c>
      <c r="F153">
        <v>103191.37820000001</v>
      </c>
      <c r="G153">
        <v>0.16</v>
      </c>
      <c r="H153">
        <v>0</v>
      </c>
    </row>
    <row r="154" spans="1:8" x14ac:dyDescent="0.25">
      <c r="A154" t="s">
        <v>44</v>
      </c>
      <c r="B154" t="s">
        <v>6</v>
      </c>
      <c r="D154">
        <v>2032</v>
      </c>
      <c r="E154">
        <v>13468.358399999999</v>
      </c>
      <c r="F154">
        <v>105699.5766</v>
      </c>
      <c r="G154">
        <v>0.16</v>
      </c>
      <c r="H154">
        <v>0</v>
      </c>
    </row>
    <row r="155" spans="1:8" x14ac:dyDescent="0.25">
      <c r="A155" t="s">
        <v>44</v>
      </c>
      <c r="B155" t="s">
        <v>6</v>
      </c>
      <c r="D155">
        <v>2033</v>
      </c>
      <c r="E155">
        <v>13795.72408</v>
      </c>
      <c r="F155">
        <v>108268.74</v>
      </c>
      <c r="G155">
        <v>0.16</v>
      </c>
      <c r="H155">
        <v>0</v>
      </c>
    </row>
    <row r="156" spans="1:8" x14ac:dyDescent="0.25">
      <c r="A156" t="s">
        <v>44</v>
      </c>
      <c r="B156" t="s">
        <v>6</v>
      </c>
      <c r="D156">
        <v>2034</v>
      </c>
      <c r="E156">
        <v>14131.0468</v>
      </c>
      <c r="F156">
        <v>110900.3502</v>
      </c>
      <c r="G156">
        <v>0.16</v>
      </c>
      <c r="H156">
        <v>0</v>
      </c>
    </row>
    <row r="157" spans="1:8" x14ac:dyDescent="0.25">
      <c r="A157" t="s">
        <v>44</v>
      </c>
      <c r="B157" t="s">
        <v>6</v>
      </c>
      <c r="D157">
        <v>2035</v>
      </c>
      <c r="E157">
        <v>14474.51996</v>
      </c>
      <c r="F157">
        <v>113595.92509999999</v>
      </c>
      <c r="G157">
        <v>0.16</v>
      </c>
      <c r="H157">
        <v>0</v>
      </c>
    </row>
    <row r="158" spans="1:8" x14ac:dyDescent="0.25">
      <c r="A158" t="s">
        <v>44</v>
      </c>
      <c r="B158" t="s">
        <v>6</v>
      </c>
      <c r="D158">
        <v>2036</v>
      </c>
      <c r="E158">
        <v>14826.34168</v>
      </c>
      <c r="F158">
        <v>116357.0193</v>
      </c>
      <c r="G158">
        <v>0.16</v>
      </c>
      <c r="H158">
        <v>0</v>
      </c>
    </row>
    <row r="159" spans="1:8" x14ac:dyDescent="0.25">
      <c r="A159" t="s">
        <v>44</v>
      </c>
      <c r="B159" t="s">
        <v>6</v>
      </c>
      <c r="D159">
        <v>2037</v>
      </c>
      <c r="E159">
        <v>15186.71488</v>
      </c>
      <c r="F159">
        <v>119185.2255</v>
      </c>
      <c r="G159">
        <v>0.16</v>
      </c>
      <c r="H159">
        <v>0</v>
      </c>
    </row>
    <row r="160" spans="1:8" x14ac:dyDescent="0.25">
      <c r="A160" t="s">
        <v>44</v>
      </c>
      <c r="B160" t="s">
        <v>6</v>
      </c>
      <c r="D160">
        <v>2038</v>
      </c>
      <c r="E160">
        <v>15555.84741</v>
      </c>
      <c r="F160">
        <v>122082.17479999999</v>
      </c>
      <c r="G160">
        <v>0.16</v>
      </c>
      <c r="H160">
        <v>0</v>
      </c>
    </row>
    <row r="161" spans="1:8" x14ac:dyDescent="0.25">
      <c r="A161" t="s">
        <v>44</v>
      </c>
      <c r="B161" t="s">
        <v>6</v>
      </c>
      <c r="D161">
        <v>2039</v>
      </c>
      <c r="E161">
        <v>15933.95218</v>
      </c>
      <c r="F161">
        <v>125049.5382</v>
      </c>
      <c r="G161">
        <v>0.16</v>
      </c>
      <c r="H161">
        <v>0</v>
      </c>
    </row>
    <row r="162" spans="1:8" x14ac:dyDescent="0.25">
      <c r="A162" t="s">
        <v>44</v>
      </c>
      <c r="B162" t="s">
        <v>6</v>
      </c>
      <c r="D162">
        <v>2040</v>
      </c>
      <c r="E162">
        <v>16321.24726</v>
      </c>
      <c r="F162">
        <v>128089.0272</v>
      </c>
      <c r="G162">
        <v>0.16</v>
      </c>
      <c r="H162">
        <v>0</v>
      </c>
    </row>
    <row r="163" spans="1:8" x14ac:dyDescent="0.25">
      <c r="A163" t="s">
        <v>44</v>
      </c>
      <c r="B163" t="s">
        <v>6</v>
      </c>
      <c r="D163">
        <v>2041</v>
      </c>
      <c r="E163">
        <v>16717.956050000001</v>
      </c>
      <c r="F163">
        <v>131202.39480000001</v>
      </c>
      <c r="G163">
        <v>0.16</v>
      </c>
      <c r="H163">
        <v>0</v>
      </c>
    </row>
    <row r="164" spans="1:8" x14ac:dyDescent="0.25">
      <c r="A164" t="s">
        <v>46</v>
      </c>
      <c r="B164" t="s">
        <v>6</v>
      </c>
      <c r="D164">
        <v>2024</v>
      </c>
      <c r="E164">
        <v>6694.3775539999997</v>
      </c>
      <c r="F164">
        <v>37190.986409999998</v>
      </c>
      <c r="G164">
        <v>0.20499999999999999</v>
      </c>
      <c r="H164">
        <v>0</v>
      </c>
    </row>
    <row r="165" spans="1:8" x14ac:dyDescent="0.25">
      <c r="A165" t="s">
        <v>46</v>
      </c>
      <c r="B165" t="s">
        <v>6</v>
      </c>
      <c r="D165">
        <v>2025</v>
      </c>
      <c r="E165">
        <v>6850.3571149999998</v>
      </c>
      <c r="F165">
        <v>38057.539530000002</v>
      </c>
      <c r="G165">
        <v>0.20499999999999999</v>
      </c>
      <c r="H165">
        <v>0</v>
      </c>
    </row>
    <row r="166" spans="1:8" x14ac:dyDescent="0.25">
      <c r="A166" t="s">
        <v>46</v>
      </c>
      <c r="B166" t="s">
        <v>6</v>
      </c>
      <c r="D166">
        <v>2026</v>
      </c>
      <c r="E166">
        <v>6975.5070450000003</v>
      </c>
      <c r="F166">
        <v>38752.816919999997</v>
      </c>
      <c r="G166">
        <v>0.20499999999999999</v>
      </c>
      <c r="H166">
        <v>0</v>
      </c>
    </row>
    <row r="167" spans="1:8" x14ac:dyDescent="0.25">
      <c r="A167" t="s">
        <v>46</v>
      </c>
      <c r="B167" t="s">
        <v>6</v>
      </c>
      <c r="D167">
        <v>2027</v>
      </c>
      <c r="E167">
        <v>7131.0182279999999</v>
      </c>
      <c r="F167">
        <v>39616.767930000002</v>
      </c>
      <c r="G167">
        <v>0.20499999999999999</v>
      </c>
      <c r="H167">
        <v>0</v>
      </c>
    </row>
    <row r="168" spans="1:8" x14ac:dyDescent="0.25">
      <c r="A168" t="s">
        <v>46</v>
      </c>
      <c r="B168" t="s">
        <v>6</v>
      </c>
      <c r="D168">
        <v>2028</v>
      </c>
      <c r="E168">
        <v>7311.5219399999996</v>
      </c>
      <c r="F168">
        <v>40619.566330000001</v>
      </c>
      <c r="G168">
        <v>0.20499999999999999</v>
      </c>
      <c r="H168">
        <v>0</v>
      </c>
    </row>
    <row r="169" spans="1:8" x14ac:dyDescent="0.25">
      <c r="A169" t="s">
        <v>46</v>
      </c>
      <c r="B169" t="s">
        <v>6</v>
      </c>
      <c r="D169">
        <v>2029</v>
      </c>
      <c r="E169">
        <v>7489.2378319999998</v>
      </c>
      <c r="F169">
        <v>41606.876850000001</v>
      </c>
      <c r="G169">
        <v>0.20499999999999999</v>
      </c>
      <c r="H169">
        <v>0</v>
      </c>
    </row>
    <row r="170" spans="1:8" x14ac:dyDescent="0.25">
      <c r="A170" t="s">
        <v>46</v>
      </c>
      <c r="B170" t="s">
        <v>6</v>
      </c>
      <c r="D170">
        <v>2030</v>
      </c>
      <c r="E170">
        <v>7671.2733360000002</v>
      </c>
      <c r="F170">
        <v>42618.1852</v>
      </c>
      <c r="G170">
        <v>0.20499999999999999</v>
      </c>
      <c r="H170">
        <v>0</v>
      </c>
    </row>
    <row r="171" spans="1:8" x14ac:dyDescent="0.25">
      <c r="A171" t="s">
        <v>46</v>
      </c>
      <c r="B171" t="s">
        <v>6</v>
      </c>
      <c r="D171">
        <v>2031</v>
      </c>
      <c r="E171">
        <v>7857.7334460000002</v>
      </c>
      <c r="F171">
        <v>43654.074699999997</v>
      </c>
      <c r="G171">
        <v>0.20499999999999999</v>
      </c>
      <c r="H171">
        <v>0</v>
      </c>
    </row>
    <row r="172" spans="1:8" x14ac:dyDescent="0.25">
      <c r="A172" t="s">
        <v>46</v>
      </c>
      <c r="B172" t="s">
        <v>6</v>
      </c>
      <c r="D172">
        <v>2032</v>
      </c>
      <c r="E172">
        <v>8048.7257079999999</v>
      </c>
      <c r="F172">
        <v>44715.142820000001</v>
      </c>
      <c r="G172">
        <v>0.20499999999999999</v>
      </c>
      <c r="H172">
        <v>0</v>
      </c>
    </row>
    <row r="173" spans="1:8" x14ac:dyDescent="0.25">
      <c r="A173" t="s">
        <v>46</v>
      </c>
      <c r="B173" t="s">
        <v>6</v>
      </c>
      <c r="D173">
        <v>2033</v>
      </c>
      <c r="E173">
        <v>8244.3602800000008</v>
      </c>
      <c r="F173">
        <v>45802.001559999997</v>
      </c>
      <c r="G173">
        <v>0.20499999999999999</v>
      </c>
      <c r="H173">
        <v>0</v>
      </c>
    </row>
    <row r="174" spans="1:8" x14ac:dyDescent="0.25">
      <c r="A174" t="s">
        <v>46</v>
      </c>
      <c r="B174" t="s">
        <v>6</v>
      </c>
      <c r="D174">
        <v>2034</v>
      </c>
      <c r="E174">
        <v>8444.7500010000003</v>
      </c>
      <c r="F174">
        <v>46915.27779</v>
      </c>
      <c r="G174">
        <v>0.20499999999999999</v>
      </c>
      <c r="H174">
        <v>0</v>
      </c>
    </row>
    <row r="175" spans="1:8" x14ac:dyDescent="0.25">
      <c r="A175" t="s">
        <v>46</v>
      </c>
      <c r="B175" t="s">
        <v>6</v>
      </c>
      <c r="D175">
        <v>2035</v>
      </c>
      <c r="E175">
        <v>8650.0104510000001</v>
      </c>
      <c r="F175">
        <v>48055.613619999996</v>
      </c>
      <c r="G175">
        <v>0.20499999999999999</v>
      </c>
      <c r="H175">
        <v>0</v>
      </c>
    </row>
    <row r="176" spans="1:8" x14ac:dyDescent="0.25">
      <c r="A176" t="s">
        <v>46</v>
      </c>
      <c r="B176" t="s">
        <v>6</v>
      </c>
      <c r="D176">
        <v>2036</v>
      </c>
      <c r="E176">
        <v>8860.2600180000009</v>
      </c>
      <c r="F176">
        <v>49223.666770000003</v>
      </c>
      <c r="G176">
        <v>0.20499999999999999</v>
      </c>
      <c r="H176">
        <v>0</v>
      </c>
    </row>
    <row r="177" spans="1:8" x14ac:dyDescent="0.25">
      <c r="A177" t="s">
        <v>46</v>
      </c>
      <c r="B177" t="s">
        <v>6</v>
      </c>
      <c r="D177">
        <v>2037</v>
      </c>
      <c r="E177">
        <v>9075.6199699999997</v>
      </c>
      <c r="F177">
        <v>50420.110950000002</v>
      </c>
      <c r="G177">
        <v>0.20499999999999999</v>
      </c>
      <c r="H177">
        <v>0</v>
      </c>
    </row>
    <row r="178" spans="1:8" x14ac:dyDescent="0.25">
      <c r="A178" t="s">
        <v>46</v>
      </c>
      <c r="B178" t="s">
        <v>6</v>
      </c>
      <c r="D178">
        <v>2038</v>
      </c>
      <c r="E178">
        <v>9296.2145209999999</v>
      </c>
      <c r="F178">
        <v>51645.636229999996</v>
      </c>
      <c r="G178">
        <v>0.20499999999999999</v>
      </c>
      <c r="H178">
        <v>0</v>
      </c>
    </row>
    <row r="179" spans="1:8" x14ac:dyDescent="0.25">
      <c r="A179" t="s">
        <v>46</v>
      </c>
      <c r="B179" t="s">
        <v>6</v>
      </c>
      <c r="D179">
        <v>2039</v>
      </c>
      <c r="E179">
        <v>9522.1709050000009</v>
      </c>
      <c r="F179">
        <v>52900.94947</v>
      </c>
      <c r="G179">
        <v>0.20499999999999999</v>
      </c>
      <c r="H179">
        <v>0</v>
      </c>
    </row>
    <row r="180" spans="1:8" x14ac:dyDescent="0.25">
      <c r="A180" t="s">
        <v>46</v>
      </c>
      <c r="B180" t="s">
        <v>6</v>
      </c>
      <c r="D180">
        <v>2040</v>
      </c>
      <c r="E180">
        <v>9753.6194479999995</v>
      </c>
      <c r="F180">
        <v>54186.774709999998</v>
      </c>
      <c r="G180">
        <v>0.20499999999999999</v>
      </c>
      <c r="H180">
        <v>0</v>
      </c>
    </row>
    <row r="181" spans="1:8" x14ac:dyDescent="0.25">
      <c r="A181" t="s">
        <v>46</v>
      </c>
      <c r="B181" t="s">
        <v>6</v>
      </c>
      <c r="D181">
        <v>2041</v>
      </c>
      <c r="E181">
        <v>9990.6936430000005</v>
      </c>
      <c r="F181">
        <v>55503.853569999999</v>
      </c>
      <c r="G181">
        <v>0.20499999999999999</v>
      </c>
      <c r="H181">
        <v>0</v>
      </c>
    </row>
    <row r="182" spans="1:8" x14ac:dyDescent="0.25">
      <c r="A182" t="s">
        <v>47</v>
      </c>
      <c r="B182" t="s">
        <v>6</v>
      </c>
      <c r="D182">
        <v>2024</v>
      </c>
      <c r="E182">
        <v>2340</v>
      </c>
      <c r="F182">
        <v>13061.33625</v>
      </c>
      <c r="G182">
        <v>0.28000000000000003</v>
      </c>
      <c r="H182">
        <v>0</v>
      </c>
    </row>
    <row r="183" spans="1:8" x14ac:dyDescent="0.25">
      <c r="A183" t="s">
        <v>47</v>
      </c>
      <c r="B183" t="s">
        <v>6</v>
      </c>
      <c r="D183">
        <v>2025</v>
      </c>
      <c r="E183">
        <v>2394.5221969999998</v>
      </c>
      <c r="F183">
        <v>13365.66649</v>
      </c>
      <c r="G183">
        <v>0.28000000000000003</v>
      </c>
      <c r="H183">
        <v>0</v>
      </c>
    </row>
    <row r="184" spans="1:8" x14ac:dyDescent="0.25">
      <c r="A184" t="s">
        <v>47</v>
      </c>
      <c r="B184" t="s">
        <v>6</v>
      </c>
      <c r="D184">
        <v>2026</v>
      </c>
      <c r="E184">
        <v>2438.2679870000002</v>
      </c>
      <c r="F184">
        <v>13609.84532</v>
      </c>
      <c r="G184">
        <v>0.28000000000000003</v>
      </c>
      <c r="H184">
        <v>0</v>
      </c>
    </row>
    <row r="185" spans="1:8" x14ac:dyDescent="0.25">
      <c r="A185" t="s">
        <v>47</v>
      </c>
      <c r="B185" t="s">
        <v>6</v>
      </c>
      <c r="D185">
        <v>2027</v>
      </c>
      <c r="E185">
        <v>2492.6264639999999</v>
      </c>
      <c r="F185">
        <v>13913.261710000001</v>
      </c>
      <c r="G185">
        <v>0.28000000000000003</v>
      </c>
      <c r="H185">
        <v>0</v>
      </c>
    </row>
    <row r="186" spans="1:8" x14ac:dyDescent="0.25">
      <c r="A186" t="s">
        <v>47</v>
      </c>
      <c r="B186" t="s">
        <v>6</v>
      </c>
      <c r="D186">
        <v>2028</v>
      </c>
      <c r="E186">
        <v>2555.7210060000002</v>
      </c>
      <c r="F186">
        <v>14265.440780000001</v>
      </c>
      <c r="G186">
        <v>0.28000000000000003</v>
      </c>
      <c r="H186">
        <v>0</v>
      </c>
    </row>
    <row r="187" spans="1:8" x14ac:dyDescent="0.25">
      <c r="A187" t="s">
        <v>47</v>
      </c>
      <c r="B187" t="s">
        <v>6</v>
      </c>
      <c r="D187">
        <v>2029</v>
      </c>
      <c r="E187">
        <v>2617.8410739999999</v>
      </c>
      <c r="F187">
        <v>14612.18057</v>
      </c>
      <c r="G187">
        <v>0.28000000000000003</v>
      </c>
      <c r="H187">
        <v>0</v>
      </c>
    </row>
    <row r="188" spans="1:8" x14ac:dyDescent="0.25">
      <c r="A188" t="s">
        <v>47</v>
      </c>
      <c r="B188" t="s">
        <v>6</v>
      </c>
      <c r="D188">
        <v>2030</v>
      </c>
      <c r="E188">
        <v>2681.4710500000001</v>
      </c>
      <c r="F188">
        <v>14967.348309999999</v>
      </c>
      <c r="G188">
        <v>0.28000000000000003</v>
      </c>
      <c r="H188">
        <v>0</v>
      </c>
    </row>
    <row r="189" spans="1:8" x14ac:dyDescent="0.25">
      <c r="A189" t="s">
        <v>47</v>
      </c>
      <c r="B189" t="s">
        <v>6</v>
      </c>
      <c r="D189">
        <v>2031</v>
      </c>
      <c r="E189">
        <v>2746.647633</v>
      </c>
      <c r="F189">
        <v>15331.14885</v>
      </c>
      <c r="G189">
        <v>0.28000000000000003</v>
      </c>
      <c r="H189">
        <v>0</v>
      </c>
    </row>
    <row r="190" spans="1:8" x14ac:dyDescent="0.25">
      <c r="A190" t="s">
        <v>47</v>
      </c>
      <c r="B190" t="s">
        <v>6</v>
      </c>
      <c r="D190">
        <v>2032</v>
      </c>
      <c r="E190">
        <v>2813.4084170000001</v>
      </c>
      <c r="F190">
        <v>15703.792030000001</v>
      </c>
      <c r="G190">
        <v>0.28000000000000003</v>
      </c>
      <c r="H190">
        <v>0</v>
      </c>
    </row>
    <row r="191" spans="1:8" x14ac:dyDescent="0.25">
      <c r="A191" t="s">
        <v>47</v>
      </c>
      <c r="B191" t="s">
        <v>6</v>
      </c>
      <c r="D191">
        <v>2033</v>
      </c>
      <c r="E191">
        <v>2881.7919069999998</v>
      </c>
      <c r="F191">
        <v>16085.49278</v>
      </c>
      <c r="G191">
        <v>0.28000000000000003</v>
      </c>
      <c r="H191">
        <v>0</v>
      </c>
    </row>
    <row r="192" spans="1:8" x14ac:dyDescent="0.25">
      <c r="A192" t="s">
        <v>47</v>
      </c>
      <c r="B192" t="s">
        <v>6</v>
      </c>
      <c r="D192">
        <v>2034</v>
      </c>
      <c r="E192">
        <v>2951.8375449999999</v>
      </c>
      <c r="F192">
        <v>16476.471259999998</v>
      </c>
      <c r="G192">
        <v>0.28000000000000003</v>
      </c>
      <c r="H192">
        <v>0</v>
      </c>
    </row>
    <row r="193" spans="1:8" x14ac:dyDescent="0.25">
      <c r="A193" t="s">
        <v>47</v>
      </c>
      <c r="B193" t="s">
        <v>6</v>
      </c>
      <c r="D193">
        <v>2035</v>
      </c>
      <c r="E193">
        <v>3023.585732</v>
      </c>
      <c r="F193">
        <v>16876.952959999999</v>
      </c>
      <c r="G193">
        <v>0.28000000000000003</v>
      </c>
      <c r="H193">
        <v>0</v>
      </c>
    </row>
    <row r="194" spans="1:8" x14ac:dyDescent="0.25">
      <c r="A194" t="s">
        <v>47</v>
      </c>
      <c r="B194" t="s">
        <v>6</v>
      </c>
      <c r="D194">
        <v>2036</v>
      </c>
      <c r="E194">
        <v>3097.0778500000001</v>
      </c>
      <c r="F194">
        <v>17287.168890000001</v>
      </c>
      <c r="G194">
        <v>0.28000000000000003</v>
      </c>
      <c r="H194">
        <v>0</v>
      </c>
    </row>
    <row r="195" spans="1:8" x14ac:dyDescent="0.25">
      <c r="A195" t="s">
        <v>47</v>
      </c>
      <c r="B195" t="s">
        <v>6</v>
      </c>
      <c r="D195">
        <v>2037</v>
      </c>
      <c r="E195">
        <v>3172.3562879999999</v>
      </c>
      <c r="F195">
        <v>17707.355640000002</v>
      </c>
      <c r="G195">
        <v>0.28000000000000003</v>
      </c>
      <c r="H195">
        <v>0</v>
      </c>
    </row>
    <row r="196" spans="1:8" x14ac:dyDescent="0.25">
      <c r="A196" t="s">
        <v>47</v>
      </c>
      <c r="B196" t="s">
        <v>6</v>
      </c>
      <c r="D196">
        <v>2038</v>
      </c>
      <c r="E196">
        <v>3249.464465</v>
      </c>
      <c r="F196">
        <v>18137.755570000001</v>
      </c>
      <c r="G196">
        <v>0.28000000000000003</v>
      </c>
      <c r="H196">
        <v>0</v>
      </c>
    </row>
    <row r="197" spans="1:8" x14ac:dyDescent="0.25">
      <c r="A197" t="s">
        <v>47</v>
      </c>
      <c r="B197" t="s">
        <v>6</v>
      </c>
      <c r="D197">
        <v>2039</v>
      </c>
      <c r="E197">
        <v>3328.4468550000001</v>
      </c>
      <c r="F197">
        <v>18578.616910000001</v>
      </c>
      <c r="G197">
        <v>0.28000000000000003</v>
      </c>
      <c r="H197">
        <v>0</v>
      </c>
    </row>
    <row r="198" spans="1:8" x14ac:dyDescent="0.25">
      <c r="A198" t="s">
        <v>47</v>
      </c>
      <c r="B198" t="s">
        <v>6</v>
      </c>
      <c r="D198">
        <v>2040</v>
      </c>
      <c r="E198">
        <v>3409.349013</v>
      </c>
      <c r="F198">
        <v>19030.193960000001</v>
      </c>
      <c r="G198">
        <v>0.28000000000000003</v>
      </c>
      <c r="H198">
        <v>0</v>
      </c>
    </row>
    <row r="199" spans="1:8" x14ac:dyDescent="0.25">
      <c r="A199" t="s">
        <v>47</v>
      </c>
      <c r="B199" t="s">
        <v>6</v>
      </c>
      <c r="D199">
        <v>2041</v>
      </c>
      <c r="E199">
        <v>3492.2176009999998</v>
      </c>
      <c r="F199">
        <v>19492.747159999999</v>
      </c>
      <c r="G199">
        <v>0.28000000000000003</v>
      </c>
      <c r="H19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7FFA-876C-41E5-8573-68575D4637F9}">
  <dimension ref="A1:F739"/>
  <sheetViews>
    <sheetView topLeftCell="A706" workbookViewId="0">
      <selection activeCell="P11" sqref="P11"/>
    </sheetView>
  </sheetViews>
  <sheetFormatPr defaultRowHeight="15" x14ac:dyDescent="0.25"/>
  <sheetData>
    <row r="1" spans="1:6" x14ac:dyDescent="0.25">
      <c r="A1" t="s">
        <v>52</v>
      </c>
      <c r="B1" t="s">
        <v>1</v>
      </c>
      <c r="C1" t="s">
        <v>2</v>
      </c>
      <c r="D1" t="s">
        <v>3</v>
      </c>
      <c r="E1" t="s">
        <v>347</v>
      </c>
      <c r="F1" t="s">
        <v>126</v>
      </c>
    </row>
    <row r="2" spans="1:6" x14ac:dyDescent="0.25">
      <c r="A2" t="s">
        <v>34</v>
      </c>
      <c r="B2" t="s">
        <v>6</v>
      </c>
      <c r="C2" t="s">
        <v>12</v>
      </c>
      <c r="D2">
        <v>2024</v>
      </c>
      <c r="E2" t="s">
        <v>186</v>
      </c>
      <c r="F2">
        <v>0</v>
      </c>
    </row>
    <row r="3" spans="1:6" x14ac:dyDescent="0.25">
      <c r="A3" t="s">
        <v>34</v>
      </c>
      <c r="B3" t="s">
        <v>6</v>
      </c>
      <c r="C3" t="s">
        <v>12</v>
      </c>
      <c r="D3">
        <v>2024</v>
      </c>
      <c r="E3" t="s">
        <v>187</v>
      </c>
      <c r="F3">
        <v>0.58799999999999997</v>
      </c>
    </row>
    <row r="4" spans="1:6" x14ac:dyDescent="0.25">
      <c r="A4" t="s">
        <v>34</v>
      </c>
      <c r="B4" t="s">
        <v>6</v>
      </c>
      <c r="C4" t="s">
        <v>12</v>
      </c>
      <c r="D4">
        <v>2024</v>
      </c>
      <c r="E4" t="s">
        <v>188</v>
      </c>
      <c r="F4">
        <v>22.847999999999999</v>
      </c>
    </row>
    <row r="5" spans="1:6" x14ac:dyDescent="0.25">
      <c r="A5" t="s">
        <v>34</v>
      </c>
      <c r="B5" t="s">
        <v>6</v>
      </c>
      <c r="C5" t="s">
        <v>12</v>
      </c>
      <c r="D5">
        <v>2024</v>
      </c>
      <c r="E5" t="s">
        <v>189</v>
      </c>
      <c r="F5">
        <v>71.510999999999996</v>
      </c>
    </row>
    <row r="6" spans="1:6" x14ac:dyDescent="0.25">
      <c r="A6" t="s">
        <v>34</v>
      </c>
      <c r="B6" t="s">
        <v>6</v>
      </c>
      <c r="C6" t="s">
        <v>12</v>
      </c>
      <c r="D6">
        <v>2024</v>
      </c>
      <c r="E6" t="s">
        <v>190</v>
      </c>
      <c r="F6">
        <v>76.006500000000003</v>
      </c>
    </row>
    <row r="7" spans="1:6" x14ac:dyDescent="0.25">
      <c r="A7" t="s">
        <v>34</v>
      </c>
      <c r="B7" t="s">
        <v>6</v>
      </c>
      <c r="C7" t="s">
        <v>12</v>
      </c>
      <c r="D7">
        <v>2024</v>
      </c>
      <c r="E7" t="s">
        <v>191</v>
      </c>
      <c r="F7">
        <v>74.200500000000005</v>
      </c>
    </row>
    <row r="8" spans="1:6" x14ac:dyDescent="0.25">
      <c r="A8" t="s">
        <v>34</v>
      </c>
      <c r="B8" t="s">
        <v>6</v>
      </c>
      <c r="C8" t="s">
        <v>12</v>
      </c>
      <c r="D8">
        <v>2024</v>
      </c>
      <c r="E8" t="s">
        <v>192</v>
      </c>
      <c r="F8">
        <v>69.145499999999998</v>
      </c>
    </row>
    <row r="9" spans="1:6" x14ac:dyDescent="0.25">
      <c r="A9" t="s">
        <v>34</v>
      </c>
      <c r="B9" t="s">
        <v>6</v>
      </c>
      <c r="C9" t="s">
        <v>12</v>
      </c>
      <c r="D9">
        <v>2024</v>
      </c>
      <c r="E9" t="s">
        <v>193</v>
      </c>
      <c r="F9">
        <v>40.758000000000003</v>
      </c>
    </row>
    <row r="10" spans="1:6" x14ac:dyDescent="0.25">
      <c r="A10" t="s">
        <v>34</v>
      </c>
      <c r="B10" t="s">
        <v>6</v>
      </c>
      <c r="C10" t="s">
        <v>12</v>
      </c>
      <c r="D10">
        <v>2024</v>
      </c>
      <c r="E10" t="s">
        <v>194</v>
      </c>
      <c r="F10">
        <v>0.76349999999999996</v>
      </c>
    </row>
    <row r="11" spans="1:6" x14ac:dyDescent="0.25">
      <c r="A11" t="s">
        <v>34</v>
      </c>
      <c r="B11" t="s">
        <v>6</v>
      </c>
      <c r="C11" t="s">
        <v>12</v>
      </c>
      <c r="D11">
        <v>2024</v>
      </c>
      <c r="E11" t="s">
        <v>195</v>
      </c>
      <c r="F11">
        <v>0</v>
      </c>
    </row>
    <row r="12" spans="1:6" x14ac:dyDescent="0.25">
      <c r="A12" t="s">
        <v>34</v>
      </c>
      <c r="B12" t="s">
        <v>6</v>
      </c>
      <c r="C12" t="s">
        <v>12</v>
      </c>
      <c r="D12">
        <v>2024</v>
      </c>
      <c r="E12" t="s">
        <v>196</v>
      </c>
      <c r="F12">
        <v>0</v>
      </c>
    </row>
    <row r="13" spans="1:6" x14ac:dyDescent="0.25">
      <c r="A13" t="s">
        <v>34</v>
      </c>
      <c r="B13" t="s">
        <v>6</v>
      </c>
      <c r="C13" t="s">
        <v>12</v>
      </c>
      <c r="D13">
        <v>2024</v>
      </c>
      <c r="E13" t="s">
        <v>197</v>
      </c>
      <c r="F13">
        <v>0</v>
      </c>
    </row>
    <row r="14" spans="1:6" x14ac:dyDescent="0.25">
      <c r="A14" t="s">
        <v>34</v>
      </c>
      <c r="B14" t="s">
        <v>6</v>
      </c>
      <c r="C14" t="s">
        <v>12</v>
      </c>
      <c r="D14">
        <v>2025</v>
      </c>
      <c r="E14" t="s">
        <v>186</v>
      </c>
      <c r="F14">
        <v>0</v>
      </c>
    </row>
    <row r="15" spans="1:6" x14ac:dyDescent="0.25">
      <c r="A15" t="s">
        <v>34</v>
      </c>
      <c r="B15" t="s">
        <v>6</v>
      </c>
      <c r="C15" t="s">
        <v>10</v>
      </c>
      <c r="D15">
        <v>2024</v>
      </c>
      <c r="E15" t="s">
        <v>186</v>
      </c>
      <c r="F15">
        <v>372.89400000000001</v>
      </c>
    </row>
    <row r="16" spans="1:6" x14ac:dyDescent="0.25">
      <c r="A16" t="s">
        <v>34</v>
      </c>
      <c r="B16" t="s">
        <v>6</v>
      </c>
      <c r="C16" t="s">
        <v>10</v>
      </c>
      <c r="D16">
        <v>2024</v>
      </c>
      <c r="E16" t="s">
        <v>187</v>
      </c>
      <c r="F16">
        <v>799.97349999999994</v>
      </c>
    </row>
    <row r="17" spans="1:6" x14ac:dyDescent="0.25">
      <c r="A17" t="s">
        <v>34</v>
      </c>
      <c r="B17" t="s">
        <v>6</v>
      </c>
      <c r="C17" t="s">
        <v>10</v>
      </c>
      <c r="D17">
        <v>2024</v>
      </c>
      <c r="E17" t="s">
        <v>188</v>
      </c>
      <c r="F17">
        <v>1366.4575</v>
      </c>
    </row>
    <row r="18" spans="1:6" x14ac:dyDescent="0.25">
      <c r="A18" t="s">
        <v>34</v>
      </c>
      <c r="B18" t="s">
        <v>6</v>
      </c>
      <c r="C18" t="s">
        <v>10</v>
      </c>
      <c r="D18">
        <v>2024</v>
      </c>
      <c r="E18" t="s">
        <v>189</v>
      </c>
      <c r="F18">
        <v>1949.15</v>
      </c>
    </row>
    <row r="19" spans="1:6" x14ac:dyDescent="0.25">
      <c r="A19" t="s">
        <v>34</v>
      </c>
      <c r="B19" t="s">
        <v>6</v>
      </c>
      <c r="C19" t="s">
        <v>10</v>
      </c>
      <c r="D19">
        <v>2024</v>
      </c>
      <c r="E19" t="s">
        <v>190</v>
      </c>
      <c r="F19">
        <v>1990.1095</v>
      </c>
    </row>
    <row r="20" spans="1:6" x14ac:dyDescent="0.25">
      <c r="A20" t="s">
        <v>34</v>
      </c>
      <c r="B20" t="s">
        <v>6</v>
      </c>
      <c r="C20" t="s">
        <v>10</v>
      </c>
      <c r="D20">
        <v>2024</v>
      </c>
      <c r="E20" t="s">
        <v>191</v>
      </c>
      <c r="F20">
        <v>1870.3309999999999</v>
      </c>
    </row>
    <row r="21" spans="1:6" x14ac:dyDescent="0.25">
      <c r="A21" t="s">
        <v>34</v>
      </c>
      <c r="B21" t="s">
        <v>6</v>
      </c>
      <c r="C21" t="s">
        <v>10</v>
      </c>
      <c r="D21">
        <v>2024</v>
      </c>
      <c r="E21" t="s">
        <v>192</v>
      </c>
      <c r="F21">
        <v>1367.1610000000001</v>
      </c>
    </row>
    <row r="22" spans="1:6" x14ac:dyDescent="0.25">
      <c r="A22" t="s">
        <v>34</v>
      </c>
      <c r="B22" t="s">
        <v>6</v>
      </c>
      <c r="C22" t="s">
        <v>10</v>
      </c>
      <c r="D22">
        <v>2024</v>
      </c>
      <c r="E22" t="s">
        <v>193</v>
      </c>
      <c r="F22">
        <v>710.20849999999996</v>
      </c>
    </row>
    <row r="23" spans="1:6" x14ac:dyDescent="0.25">
      <c r="A23" t="s">
        <v>34</v>
      </c>
      <c r="B23" t="s">
        <v>6</v>
      </c>
      <c r="C23" t="s">
        <v>10</v>
      </c>
      <c r="D23">
        <v>2024</v>
      </c>
      <c r="E23" t="s">
        <v>194</v>
      </c>
      <c r="F23">
        <v>239.53700000000001</v>
      </c>
    </row>
    <row r="24" spans="1:6" x14ac:dyDescent="0.25">
      <c r="A24" t="s">
        <v>34</v>
      </c>
      <c r="B24" t="s">
        <v>6</v>
      </c>
      <c r="C24" t="s">
        <v>10</v>
      </c>
      <c r="D24">
        <v>2024</v>
      </c>
      <c r="E24" t="s">
        <v>195</v>
      </c>
      <c r="F24">
        <v>144.99850000000001</v>
      </c>
    </row>
    <row r="25" spans="1:6" x14ac:dyDescent="0.25">
      <c r="A25" t="s">
        <v>34</v>
      </c>
      <c r="B25" t="s">
        <v>6</v>
      </c>
      <c r="C25" t="s">
        <v>10</v>
      </c>
      <c r="D25">
        <v>2024</v>
      </c>
      <c r="E25" t="s">
        <v>196</v>
      </c>
      <c r="F25">
        <v>107.217</v>
      </c>
    </row>
    <row r="26" spans="1:6" x14ac:dyDescent="0.25">
      <c r="A26" t="s">
        <v>34</v>
      </c>
      <c r="B26" t="s">
        <v>6</v>
      </c>
      <c r="C26" t="s">
        <v>10</v>
      </c>
      <c r="D26">
        <v>2024</v>
      </c>
      <c r="E26" t="s">
        <v>197</v>
      </c>
      <c r="F26">
        <v>130.226</v>
      </c>
    </row>
    <row r="27" spans="1:6" x14ac:dyDescent="0.25">
      <c r="A27" t="s">
        <v>34</v>
      </c>
      <c r="B27" t="s">
        <v>6</v>
      </c>
      <c r="C27" t="s">
        <v>10</v>
      </c>
      <c r="D27">
        <v>2025</v>
      </c>
      <c r="E27" t="s">
        <v>186</v>
      </c>
      <c r="F27">
        <v>372.89400000000001</v>
      </c>
    </row>
    <row r="28" spans="1:6" x14ac:dyDescent="0.25">
      <c r="A28" t="s">
        <v>34</v>
      </c>
      <c r="B28" t="s">
        <v>6</v>
      </c>
      <c r="C28" t="s">
        <v>12</v>
      </c>
      <c r="D28">
        <v>2025</v>
      </c>
      <c r="E28" t="s">
        <v>187</v>
      </c>
      <c r="F28">
        <v>0.58799999999999997</v>
      </c>
    </row>
    <row r="29" spans="1:6" x14ac:dyDescent="0.25">
      <c r="A29" t="s">
        <v>34</v>
      </c>
      <c r="B29" t="s">
        <v>6</v>
      </c>
      <c r="C29" t="s">
        <v>10</v>
      </c>
      <c r="D29">
        <v>2025</v>
      </c>
      <c r="E29" t="s">
        <v>187</v>
      </c>
      <c r="F29">
        <v>799.97349999999994</v>
      </c>
    </row>
    <row r="30" spans="1:6" x14ac:dyDescent="0.25">
      <c r="A30" t="s">
        <v>34</v>
      </c>
      <c r="B30" t="s">
        <v>6</v>
      </c>
      <c r="C30" t="s">
        <v>12</v>
      </c>
      <c r="D30">
        <v>2025</v>
      </c>
      <c r="E30" t="s">
        <v>188</v>
      </c>
      <c r="F30">
        <v>22.847999999999999</v>
      </c>
    </row>
    <row r="31" spans="1:6" x14ac:dyDescent="0.25">
      <c r="A31" t="s">
        <v>34</v>
      </c>
      <c r="B31" t="s">
        <v>6</v>
      </c>
      <c r="C31" t="s">
        <v>10</v>
      </c>
      <c r="D31">
        <v>2025</v>
      </c>
      <c r="E31" t="s">
        <v>188</v>
      </c>
      <c r="F31">
        <v>1366.4575</v>
      </c>
    </row>
    <row r="32" spans="1:6" x14ac:dyDescent="0.25">
      <c r="A32" t="s">
        <v>34</v>
      </c>
      <c r="B32" t="s">
        <v>6</v>
      </c>
      <c r="C32" t="s">
        <v>12</v>
      </c>
      <c r="D32">
        <v>2025</v>
      </c>
      <c r="E32" t="s">
        <v>189</v>
      </c>
      <c r="F32">
        <v>71.510999999999996</v>
      </c>
    </row>
    <row r="33" spans="1:6" x14ac:dyDescent="0.25">
      <c r="A33" t="s">
        <v>34</v>
      </c>
      <c r="B33" t="s">
        <v>6</v>
      </c>
      <c r="C33" t="s">
        <v>10</v>
      </c>
      <c r="D33">
        <v>2025</v>
      </c>
      <c r="E33" t="s">
        <v>189</v>
      </c>
      <c r="F33">
        <v>1949.15</v>
      </c>
    </row>
    <row r="34" spans="1:6" x14ac:dyDescent="0.25">
      <c r="A34" t="s">
        <v>34</v>
      </c>
      <c r="B34" t="s">
        <v>6</v>
      </c>
      <c r="C34" t="s">
        <v>12</v>
      </c>
      <c r="D34">
        <v>2025</v>
      </c>
      <c r="E34" t="s">
        <v>190</v>
      </c>
      <c r="F34">
        <v>76.006500000000003</v>
      </c>
    </row>
    <row r="35" spans="1:6" x14ac:dyDescent="0.25">
      <c r="A35" t="s">
        <v>34</v>
      </c>
      <c r="B35" t="s">
        <v>6</v>
      </c>
      <c r="C35" t="s">
        <v>10</v>
      </c>
      <c r="D35">
        <v>2025</v>
      </c>
      <c r="E35" t="s">
        <v>190</v>
      </c>
      <c r="F35">
        <v>1990.1095</v>
      </c>
    </row>
    <row r="36" spans="1:6" x14ac:dyDescent="0.25">
      <c r="A36" t="s">
        <v>34</v>
      </c>
      <c r="B36" t="s">
        <v>6</v>
      </c>
      <c r="C36" t="s">
        <v>12</v>
      </c>
      <c r="D36">
        <v>2025</v>
      </c>
      <c r="E36" t="s">
        <v>191</v>
      </c>
      <c r="F36">
        <v>74.200500000000005</v>
      </c>
    </row>
    <row r="37" spans="1:6" x14ac:dyDescent="0.25">
      <c r="A37" t="s">
        <v>34</v>
      </c>
      <c r="B37" t="s">
        <v>6</v>
      </c>
      <c r="C37" t="s">
        <v>10</v>
      </c>
      <c r="D37">
        <v>2025</v>
      </c>
      <c r="E37" t="s">
        <v>191</v>
      </c>
      <c r="F37">
        <v>1870.3309999999999</v>
      </c>
    </row>
    <row r="38" spans="1:6" x14ac:dyDescent="0.25">
      <c r="A38" t="s">
        <v>34</v>
      </c>
      <c r="B38" t="s">
        <v>6</v>
      </c>
      <c r="C38" t="s">
        <v>12</v>
      </c>
      <c r="D38">
        <v>2025</v>
      </c>
      <c r="E38" t="s">
        <v>192</v>
      </c>
      <c r="F38">
        <v>69.145499999999998</v>
      </c>
    </row>
    <row r="39" spans="1:6" x14ac:dyDescent="0.25">
      <c r="A39" t="s">
        <v>34</v>
      </c>
      <c r="B39" t="s">
        <v>6</v>
      </c>
      <c r="C39" t="s">
        <v>10</v>
      </c>
      <c r="D39">
        <v>2025</v>
      </c>
      <c r="E39" t="s">
        <v>192</v>
      </c>
      <c r="F39">
        <v>1367.1610000000001</v>
      </c>
    </row>
    <row r="40" spans="1:6" x14ac:dyDescent="0.25">
      <c r="A40" t="s">
        <v>34</v>
      </c>
      <c r="B40" t="s">
        <v>6</v>
      </c>
      <c r="C40" t="s">
        <v>12</v>
      </c>
      <c r="D40">
        <v>2025</v>
      </c>
      <c r="E40" t="s">
        <v>193</v>
      </c>
      <c r="F40">
        <v>40.758000000000003</v>
      </c>
    </row>
    <row r="41" spans="1:6" x14ac:dyDescent="0.25">
      <c r="A41" t="s">
        <v>34</v>
      </c>
      <c r="B41" t="s">
        <v>6</v>
      </c>
      <c r="C41" t="s">
        <v>10</v>
      </c>
      <c r="D41">
        <v>2025</v>
      </c>
      <c r="E41" t="s">
        <v>193</v>
      </c>
      <c r="F41">
        <v>710.20849999999996</v>
      </c>
    </row>
    <row r="42" spans="1:6" x14ac:dyDescent="0.25">
      <c r="A42" t="s">
        <v>34</v>
      </c>
      <c r="B42" t="s">
        <v>6</v>
      </c>
      <c r="C42" t="s">
        <v>12</v>
      </c>
      <c r="D42">
        <v>2025</v>
      </c>
      <c r="E42" t="s">
        <v>194</v>
      </c>
      <c r="F42">
        <v>0.76349999999999996</v>
      </c>
    </row>
    <row r="43" spans="1:6" x14ac:dyDescent="0.25">
      <c r="A43" t="s">
        <v>34</v>
      </c>
      <c r="B43" t="s">
        <v>6</v>
      </c>
      <c r="C43" t="s">
        <v>10</v>
      </c>
      <c r="D43">
        <v>2025</v>
      </c>
      <c r="E43" t="s">
        <v>194</v>
      </c>
      <c r="F43">
        <v>239.53700000000001</v>
      </c>
    </row>
    <row r="44" spans="1:6" x14ac:dyDescent="0.25">
      <c r="A44" t="s">
        <v>34</v>
      </c>
      <c r="B44" t="s">
        <v>6</v>
      </c>
      <c r="C44" t="s">
        <v>12</v>
      </c>
      <c r="D44">
        <v>2025</v>
      </c>
      <c r="E44" t="s">
        <v>195</v>
      </c>
      <c r="F44">
        <v>0</v>
      </c>
    </row>
    <row r="45" spans="1:6" x14ac:dyDescent="0.25">
      <c r="A45" t="s">
        <v>34</v>
      </c>
      <c r="B45" t="s">
        <v>6</v>
      </c>
      <c r="C45" t="s">
        <v>10</v>
      </c>
      <c r="D45">
        <v>2025</v>
      </c>
      <c r="E45" t="s">
        <v>195</v>
      </c>
      <c r="F45">
        <v>144.99850000000001</v>
      </c>
    </row>
    <row r="46" spans="1:6" x14ac:dyDescent="0.25">
      <c r="A46" t="s">
        <v>34</v>
      </c>
      <c r="B46" t="s">
        <v>6</v>
      </c>
      <c r="C46" t="s">
        <v>12</v>
      </c>
      <c r="D46">
        <v>2025</v>
      </c>
      <c r="E46" t="s">
        <v>196</v>
      </c>
      <c r="F46">
        <v>0</v>
      </c>
    </row>
    <row r="47" spans="1:6" x14ac:dyDescent="0.25">
      <c r="A47" t="s">
        <v>34</v>
      </c>
      <c r="B47" t="s">
        <v>6</v>
      </c>
      <c r="C47" t="s">
        <v>10</v>
      </c>
      <c r="D47">
        <v>2025</v>
      </c>
      <c r="E47" t="s">
        <v>196</v>
      </c>
      <c r="F47">
        <v>107.217</v>
      </c>
    </row>
    <row r="48" spans="1:6" x14ac:dyDescent="0.25">
      <c r="A48" t="s">
        <v>34</v>
      </c>
      <c r="B48" t="s">
        <v>6</v>
      </c>
      <c r="C48" t="s">
        <v>12</v>
      </c>
      <c r="D48">
        <v>2025</v>
      </c>
      <c r="E48" t="s">
        <v>197</v>
      </c>
      <c r="F48">
        <v>0</v>
      </c>
    </row>
    <row r="49" spans="1:6" x14ac:dyDescent="0.25">
      <c r="A49" t="s">
        <v>34</v>
      </c>
      <c r="B49" t="s">
        <v>6</v>
      </c>
      <c r="C49" t="s">
        <v>10</v>
      </c>
      <c r="D49">
        <v>2025</v>
      </c>
      <c r="E49" t="s">
        <v>197</v>
      </c>
      <c r="F49">
        <v>130.226</v>
      </c>
    </row>
    <row r="50" spans="1:6" x14ac:dyDescent="0.25">
      <c r="A50" t="s">
        <v>34</v>
      </c>
      <c r="B50" t="s">
        <v>6</v>
      </c>
      <c r="C50" t="s">
        <v>12</v>
      </c>
      <c r="D50">
        <v>2026</v>
      </c>
      <c r="E50" t="s">
        <v>186</v>
      </c>
      <c r="F50">
        <v>0</v>
      </c>
    </row>
    <row r="51" spans="1:6" x14ac:dyDescent="0.25">
      <c r="A51" t="s">
        <v>34</v>
      </c>
      <c r="B51" t="s">
        <v>6</v>
      </c>
      <c r="C51" t="s">
        <v>10</v>
      </c>
      <c r="D51">
        <v>2026</v>
      </c>
      <c r="E51" t="s">
        <v>186</v>
      </c>
      <c r="F51">
        <v>372.89400000000001</v>
      </c>
    </row>
    <row r="52" spans="1:6" x14ac:dyDescent="0.25">
      <c r="A52" t="s">
        <v>34</v>
      </c>
      <c r="B52" t="s">
        <v>6</v>
      </c>
      <c r="C52" t="s">
        <v>12</v>
      </c>
      <c r="D52">
        <v>2026</v>
      </c>
      <c r="E52" t="s">
        <v>187</v>
      </c>
      <c r="F52">
        <v>0.58799999999999997</v>
      </c>
    </row>
    <row r="53" spans="1:6" x14ac:dyDescent="0.25">
      <c r="A53" t="s">
        <v>34</v>
      </c>
      <c r="B53" t="s">
        <v>6</v>
      </c>
      <c r="C53" t="s">
        <v>10</v>
      </c>
      <c r="D53">
        <v>2026</v>
      </c>
      <c r="E53" t="s">
        <v>187</v>
      </c>
      <c r="F53">
        <v>799.97349999999994</v>
      </c>
    </row>
    <row r="54" spans="1:6" x14ac:dyDescent="0.25">
      <c r="A54" t="s">
        <v>34</v>
      </c>
      <c r="B54" t="s">
        <v>6</v>
      </c>
      <c r="C54" t="s">
        <v>12</v>
      </c>
      <c r="D54">
        <v>2026</v>
      </c>
      <c r="E54" t="s">
        <v>188</v>
      </c>
      <c r="F54">
        <v>22.847999999999999</v>
      </c>
    </row>
    <row r="55" spans="1:6" x14ac:dyDescent="0.25">
      <c r="A55" t="s">
        <v>34</v>
      </c>
      <c r="B55" t="s">
        <v>6</v>
      </c>
      <c r="C55" t="s">
        <v>10</v>
      </c>
      <c r="D55">
        <v>2026</v>
      </c>
      <c r="E55" t="s">
        <v>188</v>
      </c>
      <c r="F55">
        <v>1366.4575</v>
      </c>
    </row>
    <row r="56" spans="1:6" x14ac:dyDescent="0.25">
      <c r="A56" t="s">
        <v>34</v>
      </c>
      <c r="B56" t="s">
        <v>6</v>
      </c>
      <c r="C56" t="s">
        <v>12</v>
      </c>
      <c r="D56">
        <v>2026</v>
      </c>
      <c r="E56" t="s">
        <v>189</v>
      </c>
      <c r="F56">
        <v>71.510999999999996</v>
      </c>
    </row>
    <row r="57" spans="1:6" x14ac:dyDescent="0.25">
      <c r="A57" t="s">
        <v>34</v>
      </c>
      <c r="B57" t="s">
        <v>6</v>
      </c>
      <c r="C57" t="s">
        <v>10</v>
      </c>
      <c r="D57">
        <v>2026</v>
      </c>
      <c r="E57" t="s">
        <v>189</v>
      </c>
      <c r="F57">
        <v>1949.15</v>
      </c>
    </row>
    <row r="58" spans="1:6" x14ac:dyDescent="0.25">
      <c r="A58" t="s">
        <v>34</v>
      </c>
      <c r="B58" t="s">
        <v>6</v>
      </c>
      <c r="C58" t="s">
        <v>12</v>
      </c>
      <c r="D58">
        <v>2026</v>
      </c>
      <c r="E58" t="s">
        <v>190</v>
      </c>
      <c r="F58">
        <v>76.006500000000003</v>
      </c>
    </row>
    <row r="59" spans="1:6" x14ac:dyDescent="0.25">
      <c r="A59" t="s">
        <v>34</v>
      </c>
      <c r="B59" t="s">
        <v>6</v>
      </c>
      <c r="C59" t="s">
        <v>10</v>
      </c>
      <c r="D59">
        <v>2026</v>
      </c>
      <c r="E59" t="s">
        <v>190</v>
      </c>
      <c r="F59">
        <v>1990.1095</v>
      </c>
    </row>
    <row r="60" spans="1:6" x14ac:dyDescent="0.25">
      <c r="A60" t="s">
        <v>34</v>
      </c>
      <c r="B60" t="s">
        <v>6</v>
      </c>
      <c r="C60" t="s">
        <v>12</v>
      </c>
      <c r="D60">
        <v>2026</v>
      </c>
      <c r="E60" t="s">
        <v>191</v>
      </c>
      <c r="F60">
        <v>74.200500000000005</v>
      </c>
    </row>
    <row r="61" spans="1:6" x14ac:dyDescent="0.25">
      <c r="A61" t="s">
        <v>34</v>
      </c>
      <c r="B61" t="s">
        <v>6</v>
      </c>
      <c r="C61" t="s">
        <v>10</v>
      </c>
      <c r="D61">
        <v>2026</v>
      </c>
      <c r="E61" t="s">
        <v>191</v>
      </c>
      <c r="F61">
        <v>1870.3309999999999</v>
      </c>
    </row>
    <row r="62" spans="1:6" x14ac:dyDescent="0.25">
      <c r="A62" t="s">
        <v>34</v>
      </c>
      <c r="B62" t="s">
        <v>6</v>
      </c>
      <c r="C62" t="s">
        <v>12</v>
      </c>
      <c r="D62">
        <v>2026</v>
      </c>
      <c r="E62" t="s">
        <v>192</v>
      </c>
      <c r="F62">
        <v>69.145499999999998</v>
      </c>
    </row>
    <row r="63" spans="1:6" x14ac:dyDescent="0.25">
      <c r="A63" t="s">
        <v>34</v>
      </c>
      <c r="B63" t="s">
        <v>6</v>
      </c>
      <c r="C63" t="s">
        <v>10</v>
      </c>
      <c r="D63">
        <v>2026</v>
      </c>
      <c r="E63" t="s">
        <v>192</v>
      </c>
      <c r="F63">
        <v>1367.1610000000001</v>
      </c>
    </row>
    <row r="64" spans="1:6" x14ac:dyDescent="0.25">
      <c r="A64" t="s">
        <v>34</v>
      </c>
      <c r="B64" t="s">
        <v>6</v>
      </c>
      <c r="C64" t="s">
        <v>12</v>
      </c>
      <c r="D64">
        <v>2026</v>
      </c>
      <c r="E64" t="s">
        <v>193</v>
      </c>
      <c r="F64">
        <v>40.758000000000003</v>
      </c>
    </row>
    <row r="65" spans="1:6" x14ac:dyDescent="0.25">
      <c r="A65" t="s">
        <v>34</v>
      </c>
      <c r="B65" t="s">
        <v>6</v>
      </c>
      <c r="C65" t="s">
        <v>10</v>
      </c>
      <c r="D65">
        <v>2026</v>
      </c>
      <c r="E65" t="s">
        <v>193</v>
      </c>
      <c r="F65">
        <v>710.20849999999996</v>
      </c>
    </row>
    <row r="66" spans="1:6" x14ac:dyDescent="0.25">
      <c r="A66" t="s">
        <v>34</v>
      </c>
      <c r="B66" t="s">
        <v>6</v>
      </c>
      <c r="C66" t="s">
        <v>12</v>
      </c>
      <c r="D66">
        <v>2026</v>
      </c>
      <c r="E66" t="s">
        <v>194</v>
      </c>
      <c r="F66">
        <v>0.76349999999999996</v>
      </c>
    </row>
    <row r="67" spans="1:6" x14ac:dyDescent="0.25">
      <c r="A67" t="s">
        <v>34</v>
      </c>
      <c r="B67" t="s">
        <v>6</v>
      </c>
      <c r="C67" t="s">
        <v>10</v>
      </c>
      <c r="D67">
        <v>2026</v>
      </c>
      <c r="E67" t="s">
        <v>194</v>
      </c>
      <c r="F67">
        <v>239.53700000000001</v>
      </c>
    </row>
    <row r="68" spans="1:6" x14ac:dyDescent="0.25">
      <c r="A68" t="s">
        <v>34</v>
      </c>
      <c r="B68" t="s">
        <v>6</v>
      </c>
      <c r="C68" t="s">
        <v>12</v>
      </c>
      <c r="D68">
        <v>2026</v>
      </c>
      <c r="E68" t="s">
        <v>195</v>
      </c>
      <c r="F68">
        <v>0</v>
      </c>
    </row>
    <row r="69" spans="1:6" x14ac:dyDescent="0.25">
      <c r="A69" t="s">
        <v>34</v>
      </c>
      <c r="B69" t="s">
        <v>6</v>
      </c>
      <c r="C69" t="s">
        <v>10</v>
      </c>
      <c r="D69">
        <v>2026</v>
      </c>
      <c r="E69" t="s">
        <v>195</v>
      </c>
      <c r="F69">
        <v>144.99850000000001</v>
      </c>
    </row>
    <row r="70" spans="1:6" x14ac:dyDescent="0.25">
      <c r="A70" t="s">
        <v>34</v>
      </c>
      <c r="B70" t="s">
        <v>6</v>
      </c>
      <c r="C70" t="s">
        <v>12</v>
      </c>
      <c r="D70">
        <v>2026</v>
      </c>
      <c r="E70" t="s">
        <v>196</v>
      </c>
      <c r="F70">
        <v>0</v>
      </c>
    </row>
    <row r="71" spans="1:6" x14ac:dyDescent="0.25">
      <c r="A71" t="s">
        <v>34</v>
      </c>
      <c r="B71" t="s">
        <v>6</v>
      </c>
      <c r="C71" t="s">
        <v>10</v>
      </c>
      <c r="D71">
        <v>2026</v>
      </c>
      <c r="E71" t="s">
        <v>196</v>
      </c>
      <c r="F71">
        <v>107.217</v>
      </c>
    </row>
    <row r="72" spans="1:6" x14ac:dyDescent="0.25">
      <c r="A72" t="s">
        <v>34</v>
      </c>
      <c r="B72" t="s">
        <v>6</v>
      </c>
      <c r="C72" t="s">
        <v>12</v>
      </c>
      <c r="D72">
        <v>2026</v>
      </c>
      <c r="E72" t="s">
        <v>197</v>
      </c>
      <c r="F72">
        <v>0</v>
      </c>
    </row>
    <row r="73" spans="1:6" x14ac:dyDescent="0.25">
      <c r="A73" t="s">
        <v>34</v>
      </c>
      <c r="B73" t="s">
        <v>6</v>
      </c>
      <c r="C73" t="s">
        <v>10</v>
      </c>
      <c r="D73">
        <v>2026</v>
      </c>
      <c r="E73" t="s">
        <v>197</v>
      </c>
      <c r="F73">
        <v>130.226</v>
      </c>
    </row>
    <row r="74" spans="1:6" x14ac:dyDescent="0.25">
      <c r="A74" t="s">
        <v>34</v>
      </c>
      <c r="B74" t="s">
        <v>6</v>
      </c>
      <c r="C74" t="s">
        <v>12</v>
      </c>
      <c r="D74">
        <v>2027</v>
      </c>
      <c r="E74" t="s">
        <v>186</v>
      </c>
      <c r="F74">
        <v>0</v>
      </c>
    </row>
    <row r="75" spans="1:6" x14ac:dyDescent="0.25">
      <c r="A75" t="s">
        <v>34</v>
      </c>
      <c r="B75" t="s">
        <v>6</v>
      </c>
      <c r="C75" t="s">
        <v>10</v>
      </c>
      <c r="D75">
        <v>2027</v>
      </c>
      <c r="E75" t="s">
        <v>186</v>
      </c>
      <c r="F75">
        <v>372.89400000000001</v>
      </c>
    </row>
    <row r="76" spans="1:6" x14ac:dyDescent="0.25">
      <c r="A76" t="s">
        <v>34</v>
      </c>
      <c r="B76" t="s">
        <v>6</v>
      </c>
      <c r="C76" t="s">
        <v>12</v>
      </c>
      <c r="D76">
        <v>2027</v>
      </c>
      <c r="E76" t="s">
        <v>187</v>
      </c>
      <c r="F76">
        <v>0.58799999999999997</v>
      </c>
    </row>
    <row r="77" spans="1:6" x14ac:dyDescent="0.25">
      <c r="A77" t="s">
        <v>34</v>
      </c>
      <c r="B77" t="s">
        <v>6</v>
      </c>
      <c r="C77" t="s">
        <v>10</v>
      </c>
      <c r="D77">
        <v>2027</v>
      </c>
      <c r="E77" t="s">
        <v>187</v>
      </c>
      <c r="F77">
        <v>799.97349999999994</v>
      </c>
    </row>
    <row r="78" spans="1:6" x14ac:dyDescent="0.25">
      <c r="A78" t="s">
        <v>34</v>
      </c>
      <c r="B78" t="s">
        <v>6</v>
      </c>
      <c r="C78" t="s">
        <v>12</v>
      </c>
      <c r="D78">
        <v>2027</v>
      </c>
      <c r="E78" t="s">
        <v>188</v>
      </c>
      <c r="F78">
        <v>22.847999999999999</v>
      </c>
    </row>
    <row r="79" spans="1:6" x14ac:dyDescent="0.25">
      <c r="A79" t="s">
        <v>34</v>
      </c>
      <c r="B79" t="s">
        <v>6</v>
      </c>
      <c r="C79" t="s">
        <v>10</v>
      </c>
      <c r="D79">
        <v>2027</v>
      </c>
      <c r="E79" t="s">
        <v>188</v>
      </c>
      <c r="F79">
        <v>1366.4575</v>
      </c>
    </row>
    <row r="80" spans="1:6" x14ac:dyDescent="0.25">
      <c r="A80" t="s">
        <v>34</v>
      </c>
      <c r="B80" t="s">
        <v>6</v>
      </c>
      <c r="C80" t="s">
        <v>12</v>
      </c>
      <c r="D80">
        <v>2027</v>
      </c>
      <c r="E80" t="s">
        <v>189</v>
      </c>
      <c r="F80">
        <v>71.510999999999996</v>
      </c>
    </row>
    <row r="81" spans="1:6" x14ac:dyDescent="0.25">
      <c r="A81" t="s">
        <v>34</v>
      </c>
      <c r="B81" t="s">
        <v>6</v>
      </c>
      <c r="C81" t="s">
        <v>10</v>
      </c>
      <c r="D81">
        <v>2027</v>
      </c>
      <c r="E81" t="s">
        <v>189</v>
      </c>
      <c r="F81">
        <v>1949.15</v>
      </c>
    </row>
    <row r="82" spans="1:6" x14ac:dyDescent="0.25">
      <c r="A82" t="s">
        <v>34</v>
      </c>
      <c r="B82" t="s">
        <v>6</v>
      </c>
      <c r="C82" t="s">
        <v>12</v>
      </c>
      <c r="D82">
        <v>2027</v>
      </c>
      <c r="E82" t="s">
        <v>190</v>
      </c>
      <c r="F82">
        <v>76.006500000000003</v>
      </c>
    </row>
    <row r="83" spans="1:6" x14ac:dyDescent="0.25">
      <c r="A83" t="s">
        <v>34</v>
      </c>
      <c r="B83" t="s">
        <v>6</v>
      </c>
      <c r="C83" t="s">
        <v>10</v>
      </c>
      <c r="D83">
        <v>2027</v>
      </c>
      <c r="E83" t="s">
        <v>190</v>
      </c>
      <c r="F83">
        <v>1990.1095</v>
      </c>
    </row>
    <row r="84" spans="1:6" x14ac:dyDescent="0.25">
      <c r="A84" t="s">
        <v>34</v>
      </c>
      <c r="B84" t="s">
        <v>6</v>
      </c>
      <c r="C84" t="s">
        <v>12</v>
      </c>
      <c r="D84">
        <v>2027</v>
      </c>
      <c r="E84" t="s">
        <v>191</v>
      </c>
      <c r="F84">
        <v>74.200500000000005</v>
      </c>
    </row>
    <row r="85" spans="1:6" x14ac:dyDescent="0.25">
      <c r="A85" t="s">
        <v>34</v>
      </c>
      <c r="B85" t="s">
        <v>6</v>
      </c>
      <c r="C85" t="s">
        <v>10</v>
      </c>
      <c r="D85">
        <v>2027</v>
      </c>
      <c r="E85" t="s">
        <v>191</v>
      </c>
      <c r="F85">
        <v>1870.3309999999999</v>
      </c>
    </row>
    <row r="86" spans="1:6" x14ac:dyDescent="0.25">
      <c r="A86" t="s">
        <v>34</v>
      </c>
      <c r="B86" t="s">
        <v>6</v>
      </c>
      <c r="C86" t="s">
        <v>12</v>
      </c>
      <c r="D86">
        <v>2027</v>
      </c>
      <c r="E86" t="s">
        <v>192</v>
      </c>
      <c r="F86">
        <v>69.145499999999998</v>
      </c>
    </row>
    <row r="87" spans="1:6" x14ac:dyDescent="0.25">
      <c r="A87" t="s">
        <v>34</v>
      </c>
      <c r="B87" t="s">
        <v>6</v>
      </c>
      <c r="C87" t="s">
        <v>10</v>
      </c>
      <c r="D87">
        <v>2027</v>
      </c>
      <c r="E87" t="s">
        <v>192</v>
      </c>
      <c r="F87">
        <v>1367.1610000000001</v>
      </c>
    </row>
    <row r="88" spans="1:6" x14ac:dyDescent="0.25">
      <c r="A88" t="s">
        <v>34</v>
      </c>
      <c r="B88" t="s">
        <v>6</v>
      </c>
      <c r="C88" t="s">
        <v>12</v>
      </c>
      <c r="D88">
        <v>2027</v>
      </c>
      <c r="E88" t="s">
        <v>193</v>
      </c>
      <c r="F88">
        <v>40.758000000000003</v>
      </c>
    </row>
    <row r="89" spans="1:6" x14ac:dyDescent="0.25">
      <c r="A89" t="s">
        <v>34</v>
      </c>
      <c r="B89" t="s">
        <v>6</v>
      </c>
      <c r="C89" t="s">
        <v>10</v>
      </c>
      <c r="D89">
        <v>2027</v>
      </c>
      <c r="E89" t="s">
        <v>193</v>
      </c>
      <c r="F89">
        <v>710.20849999999996</v>
      </c>
    </row>
    <row r="90" spans="1:6" x14ac:dyDescent="0.25">
      <c r="A90" t="s">
        <v>34</v>
      </c>
      <c r="B90" t="s">
        <v>6</v>
      </c>
      <c r="C90" t="s">
        <v>12</v>
      </c>
      <c r="D90">
        <v>2027</v>
      </c>
      <c r="E90" t="s">
        <v>194</v>
      </c>
      <c r="F90">
        <v>0.76349999999999996</v>
      </c>
    </row>
    <row r="91" spans="1:6" x14ac:dyDescent="0.25">
      <c r="A91" t="s">
        <v>34</v>
      </c>
      <c r="B91" t="s">
        <v>6</v>
      </c>
      <c r="C91" t="s">
        <v>10</v>
      </c>
      <c r="D91">
        <v>2027</v>
      </c>
      <c r="E91" t="s">
        <v>194</v>
      </c>
      <c r="F91">
        <v>239.53700000000001</v>
      </c>
    </row>
    <row r="92" spans="1:6" x14ac:dyDescent="0.25">
      <c r="A92" t="s">
        <v>34</v>
      </c>
      <c r="B92" t="s">
        <v>6</v>
      </c>
      <c r="C92" t="s">
        <v>12</v>
      </c>
      <c r="D92">
        <v>2027</v>
      </c>
      <c r="E92" t="s">
        <v>195</v>
      </c>
      <c r="F92">
        <v>0</v>
      </c>
    </row>
    <row r="93" spans="1:6" x14ac:dyDescent="0.25">
      <c r="A93" t="s">
        <v>34</v>
      </c>
      <c r="B93" t="s">
        <v>6</v>
      </c>
      <c r="C93" t="s">
        <v>10</v>
      </c>
      <c r="D93">
        <v>2027</v>
      </c>
      <c r="E93" t="s">
        <v>195</v>
      </c>
      <c r="F93">
        <v>144.99850000000001</v>
      </c>
    </row>
    <row r="94" spans="1:6" x14ac:dyDescent="0.25">
      <c r="A94" t="s">
        <v>34</v>
      </c>
      <c r="B94" t="s">
        <v>6</v>
      </c>
      <c r="C94" t="s">
        <v>12</v>
      </c>
      <c r="D94">
        <v>2027</v>
      </c>
      <c r="E94" t="s">
        <v>196</v>
      </c>
      <c r="F94">
        <v>0</v>
      </c>
    </row>
    <row r="95" spans="1:6" x14ac:dyDescent="0.25">
      <c r="A95" t="s">
        <v>34</v>
      </c>
      <c r="B95" t="s">
        <v>6</v>
      </c>
      <c r="C95" t="s">
        <v>10</v>
      </c>
      <c r="D95">
        <v>2027</v>
      </c>
      <c r="E95" t="s">
        <v>196</v>
      </c>
      <c r="F95">
        <v>107.217</v>
      </c>
    </row>
    <row r="96" spans="1:6" x14ac:dyDescent="0.25">
      <c r="A96" t="s">
        <v>34</v>
      </c>
      <c r="B96" t="s">
        <v>6</v>
      </c>
      <c r="C96" t="s">
        <v>12</v>
      </c>
      <c r="D96">
        <v>2027</v>
      </c>
      <c r="E96" t="s">
        <v>197</v>
      </c>
      <c r="F96">
        <v>0</v>
      </c>
    </row>
    <row r="97" spans="1:6" x14ac:dyDescent="0.25">
      <c r="A97" t="s">
        <v>34</v>
      </c>
      <c r="B97" t="s">
        <v>6</v>
      </c>
      <c r="C97" t="s">
        <v>10</v>
      </c>
      <c r="D97">
        <v>2027</v>
      </c>
      <c r="E97" t="s">
        <v>197</v>
      </c>
      <c r="F97">
        <v>130.226</v>
      </c>
    </row>
    <row r="98" spans="1:6" x14ac:dyDescent="0.25">
      <c r="A98" t="s">
        <v>34</v>
      </c>
      <c r="B98" t="s">
        <v>6</v>
      </c>
      <c r="C98" t="s">
        <v>12</v>
      </c>
      <c r="D98">
        <v>2028</v>
      </c>
      <c r="E98" t="s">
        <v>186</v>
      </c>
      <c r="F98">
        <v>0</v>
      </c>
    </row>
    <row r="99" spans="1:6" x14ac:dyDescent="0.25">
      <c r="A99" t="s">
        <v>34</v>
      </c>
      <c r="B99" t="s">
        <v>6</v>
      </c>
      <c r="C99" t="s">
        <v>10</v>
      </c>
      <c r="D99">
        <v>2028</v>
      </c>
      <c r="E99" t="s">
        <v>186</v>
      </c>
      <c r="F99">
        <v>372.89400000000001</v>
      </c>
    </row>
    <row r="100" spans="1:6" x14ac:dyDescent="0.25">
      <c r="A100" t="s">
        <v>34</v>
      </c>
      <c r="B100" t="s">
        <v>6</v>
      </c>
      <c r="C100" t="s">
        <v>12</v>
      </c>
      <c r="D100">
        <v>2028</v>
      </c>
      <c r="E100" t="s">
        <v>187</v>
      </c>
      <c r="F100">
        <v>0.58799999999999997</v>
      </c>
    </row>
    <row r="101" spans="1:6" x14ac:dyDescent="0.25">
      <c r="A101" t="s">
        <v>34</v>
      </c>
      <c r="B101" t="s">
        <v>6</v>
      </c>
      <c r="C101" t="s">
        <v>10</v>
      </c>
      <c r="D101">
        <v>2028</v>
      </c>
      <c r="E101" t="s">
        <v>187</v>
      </c>
      <c r="F101">
        <v>799.97349999999994</v>
      </c>
    </row>
    <row r="102" spans="1:6" x14ac:dyDescent="0.25">
      <c r="A102" t="s">
        <v>34</v>
      </c>
      <c r="B102" t="s">
        <v>6</v>
      </c>
      <c r="C102" t="s">
        <v>12</v>
      </c>
      <c r="D102">
        <v>2028</v>
      </c>
      <c r="E102" t="s">
        <v>188</v>
      </c>
      <c r="F102">
        <v>22.847999999999999</v>
      </c>
    </row>
    <row r="103" spans="1:6" x14ac:dyDescent="0.25">
      <c r="A103" t="s">
        <v>34</v>
      </c>
      <c r="B103" t="s">
        <v>6</v>
      </c>
      <c r="C103" t="s">
        <v>10</v>
      </c>
      <c r="D103">
        <v>2028</v>
      </c>
      <c r="E103" t="s">
        <v>188</v>
      </c>
      <c r="F103">
        <v>1366.4575</v>
      </c>
    </row>
    <row r="104" spans="1:6" x14ac:dyDescent="0.25">
      <c r="A104" t="s">
        <v>34</v>
      </c>
      <c r="B104" t="s">
        <v>6</v>
      </c>
      <c r="C104" t="s">
        <v>12</v>
      </c>
      <c r="D104">
        <v>2028</v>
      </c>
      <c r="E104" t="s">
        <v>189</v>
      </c>
      <c r="F104">
        <v>71.510999999999996</v>
      </c>
    </row>
    <row r="105" spans="1:6" x14ac:dyDescent="0.25">
      <c r="A105" t="s">
        <v>34</v>
      </c>
      <c r="B105" t="s">
        <v>6</v>
      </c>
      <c r="C105" t="s">
        <v>10</v>
      </c>
      <c r="D105">
        <v>2028</v>
      </c>
      <c r="E105" t="s">
        <v>189</v>
      </c>
      <c r="F105">
        <v>1949.15</v>
      </c>
    </row>
    <row r="106" spans="1:6" x14ac:dyDescent="0.25">
      <c r="A106" t="s">
        <v>34</v>
      </c>
      <c r="B106" t="s">
        <v>6</v>
      </c>
      <c r="C106" t="s">
        <v>12</v>
      </c>
      <c r="D106">
        <v>2028</v>
      </c>
      <c r="E106" t="s">
        <v>190</v>
      </c>
      <c r="F106">
        <v>76.006500000000003</v>
      </c>
    </row>
    <row r="107" spans="1:6" x14ac:dyDescent="0.25">
      <c r="A107" t="s">
        <v>34</v>
      </c>
      <c r="B107" t="s">
        <v>6</v>
      </c>
      <c r="C107" t="s">
        <v>10</v>
      </c>
      <c r="D107">
        <v>2028</v>
      </c>
      <c r="E107" t="s">
        <v>190</v>
      </c>
      <c r="F107">
        <v>1990.1095</v>
      </c>
    </row>
    <row r="108" spans="1:6" x14ac:dyDescent="0.25">
      <c r="A108" t="s">
        <v>34</v>
      </c>
      <c r="B108" t="s">
        <v>6</v>
      </c>
      <c r="C108" t="s">
        <v>12</v>
      </c>
      <c r="D108">
        <v>2028</v>
      </c>
      <c r="E108" t="s">
        <v>191</v>
      </c>
      <c r="F108">
        <v>74.200500000000005</v>
      </c>
    </row>
    <row r="109" spans="1:6" x14ac:dyDescent="0.25">
      <c r="A109" t="s">
        <v>34</v>
      </c>
      <c r="B109" t="s">
        <v>6</v>
      </c>
      <c r="C109" t="s">
        <v>10</v>
      </c>
      <c r="D109">
        <v>2028</v>
      </c>
      <c r="E109" t="s">
        <v>191</v>
      </c>
      <c r="F109">
        <v>1870.3309999999999</v>
      </c>
    </row>
    <row r="110" spans="1:6" x14ac:dyDescent="0.25">
      <c r="A110" t="s">
        <v>34</v>
      </c>
      <c r="B110" t="s">
        <v>6</v>
      </c>
      <c r="C110" t="s">
        <v>12</v>
      </c>
      <c r="D110">
        <v>2028</v>
      </c>
      <c r="E110" t="s">
        <v>192</v>
      </c>
      <c r="F110">
        <v>69.145499999999998</v>
      </c>
    </row>
    <row r="111" spans="1:6" x14ac:dyDescent="0.25">
      <c r="A111" t="s">
        <v>34</v>
      </c>
      <c r="B111" t="s">
        <v>6</v>
      </c>
      <c r="C111" t="s">
        <v>10</v>
      </c>
      <c r="D111">
        <v>2028</v>
      </c>
      <c r="E111" t="s">
        <v>192</v>
      </c>
      <c r="F111">
        <v>1367.1610000000001</v>
      </c>
    </row>
    <row r="112" spans="1:6" x14ac:dyDescent="0.25">
      <c r="A112" t="s">
        <v>34</v>
      </c>
      <c r="B112" t="s">
        <v>6</v>
      </c>
      <c r="C112" t="s">
        <v>12</v>
      </c>
      <c r="D112">
        <v>2028</v>
      </c>
      <c r="E112" t="s">
        <v>193</v>
      </c>
      <c r="F112">
        <v>40.758000000000003</v>
      </c>
    </row>
    <row r="113" spans="1:6" x14ac:dyDescent="0.25">
      <c r="A113" t="s">
        <v>34</v>
      </c>
      <c r="B113" t="s">
        <v>6</v>
      </c>
      <c r="C113" t="s">
        <v>10</v>
      </c>
      <c r="D113">
        <v>2028</v>
      </c>
      <c r="E113" t="s">
        <v>193</v>
      </c>
      <c r="F113">
        <v>710.20849999999996</v>
      </c>
    </row>
    <row r="114" spans="1:6" x14ac:dyDescent="0.25">
      <c r="A114" t="s">
        <v>34</v>
      </c>
      <c r="B114" t="s">
        <v>6</v>
      </c>
      <c r="C114" t="s">
        <v>12</v>
      </c>
      <c r="D114">
        <v>2028</v>
      </c>
      <c r="E114" t="s">
        <v>194</v>
      </c>
      <c r="F114">
        <v>0.76349999999999996</v>
      </c>
    </row>
    <row r="115" spans="1:6" x14ac:dyDescent="0.25">
      <c r="A115" t="s">
        <v>34</v>
      </c>
      <c r="B115" t="s">
        <v>6</v>
      </c>
      <c r="C115" t="s">
        <v>10</v>
      </c>
      <c r="D115">
        <v>2028</v>
      </c>
      <c r="E115" t="s">
        <v>194</v>
      </c>
      <c r="F115">
        <v>239.53700000000001</v>
      </c>
    </row>
    <row r="116" spans="1:6" x14ac:dyDescent="0.25">
      <c r="A116" t="s">
        <v>34</v>
      </c>
      <c r="B116" t="s">
        <v>6</v>
      </c>
      <c r="C116" t="s">
        <v>12</v>
      </c>
      <c r="D116">
        <v>2028</v>
      </c>
      <c r="E116" t="s">
        <v>195</v>
      </c>
      <c r="F116">
        <v>0</v>
      </c>
    </row>
    <row r="117" spans="1:6" x14ac:dyDescent="0.25">
      <c r="A117" t="s">
        <v>34</v>
      </c>
      <c r="B117" t="s">
        <v>6</v>
      </c>
      <c r="C117" t="s">
        <v>10</v>
      </c>
      <c r="D117">
        <v>2028</v>
      </c>
      <c r="E117" t="s">
        <v>195</v>
      </c>
      <c r="F117">
        <v>144.99850000000001</v>
      </c>
    </row>
    <row r="118" spans="1:6" x14ac:dyDescent="0.25">
      <c r="A118" t="s">
        <v>34</v>
      </c>
      <c r="B118" t="s">
        <v>6</v>
      </c>
      <c r="C118" t="s">
        <v>12</v>
      </c>
      <c r="D118">
        <v>2028</v>
      </c>
      <c r="E118" t="s">
        <v>196</v>
      </c>
      <c r="F118">
        <v>0</v>
      </c>
    </row>
    <row r="119" spans="1:6" x14ac:dyDescent="0.25">
      <c r="A119" t="s">
        <v>34</v>
      </c>
      <c r="B119" t="s">
        <v>6</v>
      </c>
      <c r="C119" t="s">
        <v>10</v>
      </c>
      <c r="D119">
        <v>2028</v>
      </c>
      <c r="E119" t="s">
        <v>196</v>
      </c>
      <c r="F119">
        <v>107.217</v>
      </c>
    </row>
    <row r="120" spans="1:6" x14ac:dyDescent="0.25">
      <c r="A120" t="s">
        <v>34</v>
      </c>
      <c r="B120" t="s">
        <v>6</v>
      </c>
      <c r="C120" t="s">
        <v>12</v>
      </c>
      <c r="D120">
        <v>2028</v>
      </c>
      <c r="E120" t="s">
        <v>197</v>
      </c>
      <c r="F120">
        <v>0</v>
      </c>
    </row>
    <row r="121" spans="1:6" x14ac:dyDescent="0.25">
      <c r="A121" t="s">
        <v>34</v>
      </c>
      <c r="B121" t="s">
        <v>6</v>
      </c>
      <c r="C121" t="s">
        <v>10</v>
      </c>
      <c r="D121">
        <v>2028</v>
      </c>
      <c r="E121" t="s">
        <v>197</v>
      </c>
      <c r="F121">
        <v>130.226</v>
      </c>
    </row>
    <row r="122" spans="1:6" x14ac:dyDescent="0.25">
      <c r="A122" t="s">
        <v>34</v>
      </c>
      <c r="B122" t="s">
        <v>6</v>
      </c>
      <c r="C122" t="s">
        <v>12</v>
      </c>
      <c r="D122">
        <v>2029</v>
      </c>
      <c r="E122" t="s">
        <v>186</v>
      </c>
      <c r="F122">
        <v>0</v>
      </c>
    </row>
    <row r="123" spans="1:6" x14ac:dyDescent="0.25">
      <c r="A123" t="s">
        <v>34</v>
      </c>
      <c r="B123" t="s">
        <v>6</v>
      </c>
      <c r="C123" t="s">
        <v>10</v>
      </c>
      <c r="D123">
        <v>2029</v>
      </c>
      <c r="E123" t="s">
        <v>186</v>
      </c>
      <c r="F123">
        <v>372.89400000000001</v>
      </c>
    </row>
    <row r="124" spans="1:6" x14ac:dyDescent="0.25">
      <c r="A124" t="s">
        <v>34</v>
      </c>
      <c r="B124" t="s">
        <v>6</v>
      </c>
      <c r="C124" t="s">
        <v>12</v>
      </c>
      <c r="D124">
        <v>2029</v>
      </c>
      <c r="E124" t="s">
        <v>187</v>
      </c>
      <c r="F124">
        <v>0.58799999999999997</v>
      </c>
    </row>
    <row r="125" spans="1:6" x14ac:dyDescent="0.25">
      <c r="A125" t="s">
        <v>34</v>
      </c>
      <c r="B125" t="s">
        <v>6</v>
      </c>
      <c r="C125" t="s">
        <v>10</v>
      </c>
      <c r="D125">
        <v>2029</v>
      </c>
      <c r="E125" t="s">
        <v>187</v>
      </c>
      <c r="F125">
        <v>799.97349999999994</v>
      </c>
    </row>
    <row r="126" spans="1:6" x14ac:dyDescent="0.25">
      <c r="A126" t="s">
        <v>34</v>
      </c>
      <c r="B126" t="s">
        <v>6</v>
      </c>
      <c r="C126" t="s">
        <v>12</v>
      </c>
      <c r="D126">
        <v>2029</v>
      </c>
      <c r="E126" t="s">
        <v>188</v>
      </c>
      <c r="F126">
        <v>22.847999999999999</v>
      </c>
    </row>
    <row r="127" spans="1:6" x14ac:dyDescent="0.25">
      <c r="A127" t="s">
        <v>34</v>
      </c>
      <c r="B127" t="s">
        <v>6</v>
      </c>
      <c r="C127" t="s">
        <v>10</v>
      </c>
      <c r="D127">
        <v>2029</v>
      </c>
      <c r="E127" t="s">
        <v>188</v>
      </c>
      <c r="F127">
        <v>1366.4575</v>
      </c>
    </row>
    <row r="128" spans="1:6" x14ac:dyDescent="0.25">
      <c r="A128" t="s">
        <v>34</v>
      </c>
      <c r="B128" t="s">
        <v>6</v>
      </c>
      <c r="C128" t="s">
        <v>12</v>
      </c>
      <c r="D128">
        <v>2029</v>
      </c>
      <c r="E128" t="s">
        <v>189</v>
      </c>
      <c r="F128">
        <v>71.510999999999996</v>
      </c>
    </row>
    <row r="129" spans="1:6" x14ac:dyDescent="0.25">
      <c r="A129" t="s">
        <v>34</v>
      </c>
      <c r="B129" t="s">
        <v>6</v>
      </c>
      <c r="C129" t="s">
        <v>10</v>
      </c>
      <c r="D129">
        <v>2029</v>
      </c>
      <c r="E129" t="s">
        <v>189</v>
      </c>
      <c r="F129">
        <v>1949.15</v>
      </c>
    </row>
    <row r="130" spans="1:6" x14ac:dyDescent="0.25">
      <c r="A130" t="s">
        <v>34</v>
      </c>
      <c r="B130" t="s">
        <v>6</v>
      </c>
      <c r="C130" t="s">
        <v>12</v>
      </c>
      <c r="D130">
        <v>2029</v>
      </c>
      <c r="E130" t="s">
        <v>190</v>
      </c>
      <c r="F130">
        <v>76.006500000000003</v>
      </c>
    </row>
    <row r="131" spans="1:6" x14ac:dyDescent="0.25">
      <c r="A131" t="s">
        <v>34</v>
      </c>
      <c r="B131" t="s">
        <v>6</v>
      </c>
      <c r="C131" t="s">
        <v>10</v>
      </c>
      <c r="D131">
        <v>2029</v>
      </c>
      <c r="E131" t="s">
        <v>190</v>
      </c>
      <c r="F131">
        <v>1990.1095</v>
      </c>
    </row>
    <row r="132" spans="1:6" x14ac:dyDescent="0.25">
      <c r="A132" t="s">
        <v>34</v>
      </c>
      <c r="B132" t="s">
        <v>6</v>
      </c>
      <c r="C132" t="s">
        <v>12</v>
      </c>
      <c r="D132">
        <v>2029</v>
      </c>
      <c r="E132" t="s">
        <v>191</v>
      </c>
      <c r="F132">
        <v>74.200500000000005</v>
      </c>
    </row>
    <row r="133" spans="1:6" x14ac:dyDescent="0.25">
      <c r="A133" t="s">
        <v>34</v>
      </c>
      <c r="B133" t="s">
        <v>6</v>
      </c>
      <c r="C133" t="s">
        <v>10</v>
      </c>
      <c r="D133">
        <v>2029</v>
      </c>
      <c r="E133" t="s">
        <v>191</v>
      </c>
      <c r="F133">
        <v>1870.3309999999999</v>
      </c>
    </row>
    <row r="134" spans="1:6" x14ac:dyDescent="0.25">
      <c r="A134" t="s">
        <v>34</v>
      </c>
      <c r="B134" t="s">
        <v>6</v>
      </c>
      <c r="C134" t="s">
        <v>12</v>
      </c>
      <c r="D134">
        <v>2029</v>
      </c>
      <c r="E134" t="s">
        <v>192</v>
      </c>
      <c r="F134">
        <v>69.145499999999998</v>
      </c>
    </row>
    <row r="135" spans="1:6" x14ac:dyDescent="0.25">
      <c r="A135" t="s">
        <v>34</v>
      </c>
      <c r="B135" t="s">
        <v>6</v>
      </c>
      <c r="C135" t="s">
        <v>10</v>
      </c>
      <c r="D135">
        <v>2029</v>
      </c>
      <c r="E135" t="s">
        <v>192</v>
      </c>
      <c r="F135">
        <v>1367.1610000000001</v>
      </c>
    </row>
    <row r="136" spans="1:6" x14ac:dyDescent="0.25">
      <c r="A136" t="s">
        <v>34</v>
      </c>
      <c r="B136" t="s">
        <v>6</v>
      </c>
      <c r="C136" t="s">
        <v>12</v>
      </c>
      <c r="D136">
        <v>2029</v>
      </c>
      <c r="E136" t="s">
        <v>193</v>
      </c>
      <c r="F136">
        <v>40.758000000000003</v>
      </c>
    </row>
    <row r="137" spans="1:6" x14ac:dyDescent="0.25">
      <c r="A137" t="s">
        <v>34</v>
      </c>
      <c r="B137" t="s">
        <v>6</v>
      </c>
      <c r="C137" t="s">
        <v>10</v>
      </c>
      <c r="D137">
        <v>2029</v>
      </c>
      <c r="E137" t="s">
        <v>193</v>
      </c>
      <c r="F137">
        <v>710.20849999999996</v>
      </c>
    </row>
    <row r="138" spans="1:6" x14ac:dyDescent="0.25">
      <c r="A138" t="s">
        <v>34</v>
      </c>
      <c r="B138" t="s">
        <v>6</v>
      </c>
      <c r="C138" t="s">
        <v>12</v>
      </c>
      <c r="D138">
        <v>2029</v>
      </c>
      <c r="E138" t="s">
        <v>194</v>
      </c>
      <c r="F138">
        <v>0.76349999999999996</v>
      </c>
    </row>
    <row r="139" spans="1:6" x14ac:dyDescent="0.25">
      <c r="A139" t="s">
        <v>34</v>
      </c>
      <c r="B139" t="s">
        <v>6</v>
      </c>
      <c r="C139" t="s">
        <v>10</v>
      </c>
      <c r="D139">
        <v>2029</v>
      </c>
      <c r="E139" t="s">
        <v>194</v>
      </c>
      <c r="F139">
        <v>239.53700000000001</v>
      </c>
    </row>
    <row r="140" spans="1:6" x14ac:dyDescent="0.25">
      <c r="A140" t="s">
        <v>34</v>
      </c>
      <c r="B140" t="s">
        <v>6</v>
      </c>
      <c r="C140" t="s">
        <v>12</v>
      </c>
      <c r="D140">
        <v>2029</v>
      </c>
      <c r="E140" t="s">
        <v>195</v>
      </c>
      <c r="F140">
        <v>0</v>
      </c>
    </row>
    <row r="141" spans="1:6" x14ac:dyDescent="0.25">
      <c r="A141" t="s">
        <v>34</v>
      </c>
      <c r="B141" t="s">
        <v>6</v>
      </c>
      <c r="C141" t="s">
        <v>10</v>
      </c>
      <c r="D141">
        <v>2029</v>
      </c>
      <c r="E141" t="s">
        <v>195</v>
      </c>
      <c r="F141">
        <v>144.99850000000001</v>
      </c>
    </row>
    <row r="142" spans="1:6" x14ac:dyDescent="0.25">
      <c r="A142" t="s">
        <v>34</v>
      </c>
      <c r="B142" t="s">
        <v>6</v>
      </c>
      <c r="C142" t="s">
        <v>12</v>
      </c>
      <c r="D142">
        <v>2029</v>
      </c>
      <c r="E142" t="s">
        <v>196</v>
      </c>
      <c r="F142">
        <v>0</v>
      </c>
    </row>
    <row r="143" spans="1:6" x14ac:dyDescent="0.25">
      <c r="A143" t="s">
        <v>34</v>
      </c>
      <c r="B143" t="s">
        <v>6</v>
      </c>
      <c r="C143" t="s">
        <v>10</v>
      </c>
      <c r="D143">
        <v>2029</v>
      </c>
      <c r="E143" t="s">
        <v>196</v>
      </c>
      <c r="F143">
        <v>107.217</v>
      </c>
    </row>
    <row r="144" spans="1:6" x14ac:dyDescent="0.25">
      <c r="A144" t="s">
        <v>34</v>
      </c>
      <c r="B144" t="s">
        <v>6</v>
      </c>
      <c r="C144" t="s">
        <v>12</v>
      </c>
      <c r="D144">
        <v>2029</v>
      </c>
      <c r="E144" t="s">
        <v>197</v>
      </c>
      <c r="F144">
        <v>0</v>
      </c>
    </row>
    <row r="145" spans="1:6" x14ac:dyDescent="0.25">
      <c r="A145" t="s">
        <v>34</v>
      </c>
      <c r="B145" t="s">
        <v>6</v>
      </c>
      <c r="C145" t="s">
        <v>10</v>
      </c>
      <c r="D145">
        <v>2029</v>
      </c>
      <c r="E145" t="s">
        <v>197</v>
      </c>
      <c r="F145">
        <v>130.226</v>
      </c>
    </row>
    <row r="146" spans="1:6" x14ac:dyDescent="0.25">
      <c r="A146" t="s">
        <v>34</v>
      </c>
      <c r="B146" t="s">
        <v>6</v>
      </c>
      <c r="C146" t="s">
        <v>12</v>
      </c>
      <c r="D146">
        <v>2030</v>
      </c>
      <c r="E146" t="s">
        <v>186</v>
      </c>
      <c r="F146">
        <v>0</v>
      </c>
    </row>
    <row r="147" spans="1:6" x14ac:dyDescent="0.25">
      <c r="A147" t="s">
        <v>34</v>
      </c>
      <c r="B147" t="s">
        <v>6</v>
      </c>
      <c r="C147" t="s">
        <v>10</v>
      </c>
      <c r="D147">
        <v>2030</v>
      </c>
      <c r="E147" t="s">
        <v>186</v>
      </c>
      <c r="F147">
        <v>372.89400000000001</v>
      </c>
    </row>
    <row r="148" spans="1:6" x14ac:dyDescent="0.25">
      <c r="A148" t="s">
        <v>34</v>
      </c>
      <c r="B148" t="s">
        <v>6</v>
      </c>
      <c r="C148" t="s">
        <v>12</v>
      </c>
      <c r="D148">
        <v>2030</v>
      </c>
      <c r="E148" t="s">
        <v>187</v>
      </c>
      <c r="F148">
        <v>0.58799999999999997</v>
      </c>
    </row>
    <row r="149" spans="1:6" x14ac:dyDescent="0.25">
      <c r="A149" t="s">
        <v>34</v>
      </c>
      <c r="B149" t="s">
        <v>6</v>
      </c>
      <c r="C149" t="s">
        <v>10</v>
      </c>
      <c r="D149">
        <v>2030</v>
      </c>
      <c r="E149" t="s">
        <v>187</v>
      </c>
      <c r="F149">
        <v>799.97349999999994</v>
      </c>
    </row>
    <row r="150" spans="1:6" x14ac:dyDescent="0.25">
      <c r="A150" t="s">
        <v>34</v>
      </c>
      <c r="B150" t="s">
        <v>6</v>
      </c>
      <c r="C150" t="s">
        <v>12</v>
      </c>
      <c r="D150">
        <v>2030</v>
      </c>
      <c r="E150" t="s">
        <v>188</v>
      </c>
      <c r="F150">
        <v>22.847999999999999</v>
      </c>
    </row>
    <row r="151" spans="1:6" x14ac:dyDescent="0.25">
      <c r="A151" t="s">
        <v>34</v>
      </c>
      <c r="B151" t="s">
        <v>6</v>
      </c>
      <c r="C151" t="s">
        <v>10</v>
      </c>
      <c r="D151">
        <v>2030</v>
      </c>
      <c r="E151" t="s">
        <v>188</v>
      </c>
      <c r="F151">
        <v>1366.4575</v>
      </c>
    </row>
    <row r="152" spans="1:6" x14ac:dyDescent="0.25">
      <c r="A152" t="s">
        <v>34</v>
      </c>
      <c r="B152" t="s">
        <v>6</v>
      </c>
      <c r="C152" t="s">
        <v>12</v>
      </c>
      <c r="D152">
        <v>2030</v>
      </c>
      <c r="E152" t="s">
        <v>189</v>
      </c>
      <c r="F152">
        <v>71.510999999999996</v>
      </c>
    </row>
    <row r="153" spans="1:6" x14ac:dyDescent="0.25">
      <c r="A153" t="s">
        <v>34</v>
      </c>
      <c r="B153" t="s">
        <v>6</v>
      </c>
      <c r="C153" t="s">
        <v>10</v>
      </c>
      <c r="D153">
        <v>2030</v>
      </c>
      <c r="E153" t="s">
        <v>189</v>
      </c>
      <c r="F153">
        <v>1949.15</v>
      </c>
    </row>
    <row r="154" spans="1:6" x14ac:dyDescent="0.25">
      <c r="A154" t="s">
        <v>34</v>
      </c>
      <c r="B154" t="s">
        <v>6</v>
      </c>
      <c r="C154" t="s">
        <v>12</v>
      </c>
      <c r="D154">
        <v>2030</v>
      </c>
      <c r="E154" t="s">
        <v>190</v>
      </c>
      <c r="F154">
        <v>76.006500000000003</v>
      </c>
    </row>
    <row r="155" spans="1:6" x14ac:dyDescent="0.25">
      <c r="A155" t="s">
        <v>34</v>
      </c>
      <c r="B155" t="s">
        <v>6</v>
      </c>
      <c r="C155" t="s">
        <v>10</v>
      </c>
      <c r="D155">
        <v>2030</v>
      </c>
      <c r="E155" t="s">
        <v>190</v>
      </c>
      <c r="F155">
        <v>1990.1095</v>
      </c>
    </row>
    <row r="156" spans="1:6" x14ac:dyDescent="0.25">
      <c r="A156" t="s">
        <v>34</v>
      </c>
      <c r="B156" t="s">
        <v>6</v>
      </c>
      <c r="C156" t="s">
        <v>12</v>
      </c>
      <c r="D156">
        <v>2030</v>
      </c>
      <c r="E156" t="s">
        <v>191</v>
      </c>
      <c r="F156">
        <v>74.200500000000005</v>
      </c>
    </row>
    <row r="157" spans="1:6" x14ac:dyDescent="0.25">
      <c r="A157" t="s">
        <v>34</v>
      </c>
      <c r="B157" t="s">
        <v>6</v>
      </c>
      <c r="C157" t="s">
        <v>10</v>
      </c>
      <c r="D157">
        <v>2030</v>
      </c>
      <c r="E157" t="s">
        <v>191</v>
      </c>
      <c r="F157">
        <v>1870.3309999999999</v>
      </c>
    </row>
    <row r="158" spans="1:6" x14ac:dyDescent="0.25">
      <c r="A158" t="s">
        <v>34</v>
      </c>
      <c r="B158" t="s">
        <v>6</v>
      </c>
      <c r="C158" t="s">
        <v>12</v>
      </c>
      <c r="D158">
        <v>2030</v>
      </c>
      <c r="E158" t="s">
        <v>192</v>
      </c>
      <c r="F158">
        <v>69.145499999999998</v>
      </c>
    </row>
    <row r="159" spans="1:6" x14ac:dyDescent="0.25">
      <c r="A159" t="s">
        <v>34</v>
      </c>
      <c r="B159" t="s">
        <v>6</v>
      </c>
      <c r="C159" t="s">
        <v>10</v>
      </c>
      <c r="D159">
        <v>2030</v>
      </c>
      <c r="E159" t="s">
        <v>192</v>
      </c>
      <c r="F159">
        <v>1367.1610000000001</v>
      </c>
    </row>
    <row r="160" spans="1:6" x14ac:dyDescent="0.25">
      <c r="A160" t="s">
        <v>34</v>
      </c>
      <c r="B160" t="s">
        <v>6</v>
      </c>
      <c r="C160" t="s">
        <v>12</v>
      </c>
      <c r="D160">
        <v>2030</v>
      </c>
      <c r="E160" t="s">
        <v>193</v>
      </c>
      <c r="F160">
        <v>40.758000000000003</v>
      </c>
    </row>
    <row r="161" spans="1:6" x14ac:dyDescent="0.25">
      <c r="A161" t="s">
        <v>34</v>
      </c>
      <c r="B161" t="s">
        <v>6</v>
      </c>
      <c r="C161" t="s">
        <v>10</v>
      </c>
      <c r="D161">
        <v>2030</v>
      </c>
      <c r="E161" t="s">
        <v>193</v>
      </c>
      <c r="F161">
        <v>710.20849999999996</v>
      </c>
    </row>
    <row r="162" spans="1:6" x14ac:dyDescent="0.25">
      <c r="A162" t="s">
        <v>34</v>
      </c>
      <c r="B162" t="s">
        <v>6</v>
      </c>
      <c r="C162" t="s">
        <v>12</v>
      </c>
      <c r="D162">
        <v>2030</v>
      </c>
      <c r="E162" t="s">
        <v>194</v>
      </c>
      <c r="F162">
        <v>0.76349999999999996</v>
      </c>
    </row>
    <row r="163" spans="1:6" x14ac:dyDescent="0.25">
      <c r="A163" t="s">
        <v>34</v>
      </c>
      <c r="B163" t="s">
        <v>6</v>
      </c>
      <c r="C163" t="s">
        <v>10</v>
      </c>
      <c r="D163">
        <v>2030</v>
      </c>
      <c r="E163" t="s">
        <v>194</v>
      </c>
      <c r="F163">
        <v>239.53700000000001</v>
      </c>
    </row>
    <row r="164" spans="1:6" x14ac:dyDescent="0.25">
      <c r="A164" t="s">
        <v>34</v>
      </c>
      <c r="B164" t="s">
        <v>6</v>
      </c>
      <c r="C164" t="s">
        <v>12</v>
      </c>
      <c r="D164">
        <v>2030</v>
      </c>
      <c r="E164" t="s">
        <v>195</v>
      </c>
      <c r="F164">
        <v>0</v>
      </c>
    </row>
    <row r="165" spans="1:6" x14ac:dyDescent="0.25">
      <c r="A165" t="s">
        <v>34</v>
      </c>
      <c r="B165" t="s">
        <v>6</v>
      </c>
      <c r="C165" t="s">
        <v>10</v>
      </c>
      <c r="D165">
        <v>2030</v>
      </c>
      <c r="E165" t="s">
        <v>195</v>
      </c>
      <c r="F165">
        <v>144.99850000000001</v>
      </c>
    </row>
    <row r="166" spans="1:6" x14ac:dyDescent="0.25">
      <c r="A166" t="s">
        <v>34</v>
      </c>
      <c r="B166" t="s">
        <v>6</v>
      </c>
      <c r="C166" t="s">
        <v>12</v>
      </c>
      <c r="D166">
        <v>2030</v>
      </c>
      <c r="E166" t="s">
        <v>196</v>
      </c>
      <c r="F166">
        <v>0</v>
      </c>
    </row>
    <row r="167" spans="1:6" x14ac:dyDescent="0.25">
      <c r="A167" t="s">
        <v>34</v>
      </c>
      <c r="B167" t="s">
        <v>6</v>
      </c>
      <c r="C167" t="s">
        <v>10</v>
      </c>
      <c r="D167">
        <v>2030</v>
      </c>
      <c r="E167" t="s">
        <v>196</v>
      </c>
      <c r="F167">
        <v>107.217</v>
      </c>
    </row>
    <row r="168" spans="1:6" x14ac:dyDescent="0.25">
      <c r="A168" t="s">
        <v>34</v>
      </c>
      <c r="B168" t="s">
        <v>6</v>
      </c>
      <c r="C168" t="s">
        <v>12</v>
      </c>
      <c r="D168">
        <v>2030</v>
      </c>
      <c r="E168" t="s">
        <v>197</v>
      </c>
      <c r="F168">
        <v>0</v>
      </c>
    </row>
    <row r="169" spans="1:6" x14ac:dyDescent="0.25">
      <c r="A169" t="s">
        <v>34</v>
      </c>
      <c r="B169" t="s">
        <v>6</v>
      </c>
      <c r="C169" t="s">
        <v>10</v>
      </c>
      <c r="D169">
        <v>2030</v>
      </c>
      <c r="E169" t="s">
        <v>197</v>
      </c>
      <c r="F169">
        <v>130.226</v>
      </c>
    </row>
    <row r="170" spans="1:6" x14ac:dyDescent="0.25">
      <c r="A170" t="s">
        <v>34</v>
      </c>
      <c r="B170" t="s">
        <v>6</v>
      </c>
      <c r="C170" t="s">
        <v>12</v>
      </c>
      <c r="D170">
        <v>2031</v>
      </c>
      <c r="E170" t="s">
        <v>186</v>
      </c>
      <c r="F170">
        <v>0</v>
      </c>
    </row>
    <row r="171" spans="1:6" x14ac:dyDescent="0.25">
      <c r="A171" t="s">
        <v>34</v>
      </c>
      <c r="B171" t="s">
        <v>6</v>
      </c>
      <c r="C171" t="s">
        <v>10</v>
      </c>
      <c r="D171">
        <v>2031</v>
      </c>
      <c r="E171" t="s">
        <v>186</v>
      </c>
      <c r="F171">
        <v>408.691824</v>
      </c>
    </row>
    <row r="172" spans="1:6" x14ac:dyDescent="0.25">
      <c r="A172" t="s">
        <v>34</v>
      </c>
      <c r="B172" t="s">
        <v>6</v>
      </c>
      <c r="C172" t="s">
        <v>12</v>
      </c>
      <c r="D172">
        <v>2031</v>
      </c>
      <c r="E172" t="s">
        <v>187</v>
      </c>
      <c r="F172">
        <v>0.58799999999999997</v>
      </c>
    </row>
    <row r="173" spans="1:6" x14ac:dyDescent="0.25">
      <c r="A173" t="s">
        <v>34</v>
      </c>
      <c r="B173" t="s">
        <v>6</v>
      </c>
      <c r="C173" t="s">
        <v>10</v>
      </c>
      <c r="D173">
        <v>2031</v>
      </c>
      <c r="E173" t="s">
        <v>187</v>
      </c>
      <c r="F173">
        <v>876.45108400000004</v>
      </c>
    </row>
    <row r="174" spans="1:6" x14ac:dyDescent="0.25">
      <c r="A174" t="s">
        <v>34</v>
      </c>
      <c r="B174" t="s">
        <v>6</v>
      </c>
      <c r="C174" t="s">
        <v>12</v>
      </c>
      <c r="D174">
        <v>2031</v>
      </c>
      <c r="E174" t="s">
        <v>188</v>
      </c>
      <c r="F174">
        <v>22.847999999999999</v>
      </c>
    </row>
    <row r="175" spans="1:6" x14ac:dyDescent="0.25">
      <c r="A175" t="s">
        <v>34</v>
      </c>
      <c r="B175" t="s">
        <v>6</v>
      </c>
      <c r="C175" t="s">
        <v>10</v>
      </c>
      <c r="D175">
        <v>2031</v>
      </c>
      <c r="E175" t="s">
        <v>188</v>
      </c>
      <c r="F175">
        <v>1485.208108</v>
      </c>
    </row>
    <row r="176" spans="1:6" x14ac:dyDescent="0.25">
      <c r="A176" t="s">
        <v>34</v>
      </c>
      <c r="B176" t="s">
        <v>6</v>
      </c>
      <c r="C176" t="s">
        <v>12</v>
      </c>
      <c r="D176">
        <v>2031</v>
      </c>
      <c r="E176" t="s">
        <v>189</v>
      </c>
      <c r="F176">
        <v>71.510999999999996</v>
      </c>
    </row>
    <row r="177" spans="1:6" x14ac:dyDescent="0.25">
      <c r="A177" t="s">
        <v>34</v>
      </c>
      <c r="B177" t="s">
        <v>6</v>
      </c>
      <c r="C177" t="s">
        <v>10</v>
      </c>
      <c r="D177">
        <v>2031</v>
      </c>
      <c r="E177" t="s">
        <v>189</v>
      </c>
      <c r="F177">
        <v>2097.3664159999998</v>
      </c>
    </row>
    <row r="178" spans="1:6" x14ac:dyDescent="0.25">
      <c r="A178" t="s">
        <v>34</v>
      </c>
      <c r="B178" t="s">
        <v>6</v>
      </c>
      <c r="C178" t="s">
        <v>12</v>
      </c>
      <c r="D178">
        <v>2031</v>
      </c>
      <c r="E178" t="s">
        <v>190</v>
      </c>
      <c r="F178">
        <v>76.006500000000003</v>
      </c>
    </row>
    <row r="179" spans="1:6" x14ac:dyDescent="0.25">
      <c r="A179" t="s">
        <v>34</v>
      </c>
      <c r="B179" t="s">
        <v>6</v>
      </c>
      <c r="C179" t="s">
        <v>10</v>
      </c>
      <c r="D179">
        <v>2031</v>
      </c>
      <c r="E179" t="s">
        <v>190</v>
      </c>
      <c r="F179">
        <v>2139.8124760000001</v>
      </c>
    </row>
    <row r="180" spans="1:6" x14ac:dyDescent="0.25">
      <c r="A180" t="s">
        <v>34</v>
      </c>
      <c r="B180" t="s">
        <v>6</v>
      </c>
      <c r="C180" t="s">
        <v>12</v>
      </c>
      <c r="D180">
        <v>2031</v>
      </c>
      <c r="E180" t="s">
        <v>191</v>
      </c>
      <c r="F180">
        <v>74.200500000000005</v>
      </c>
    </row>
    <row r="181" spans="1:6" x14ac:dyDescent="0.25">
      <c r="A181" t="s">
        <v>34</v>
      </c>
      <c r="B181" t="s">
        <v>6</v>
      </c>
      <c r="C181" t="s">
        <v>10</v>
      </c>
      <c r="D181">
        <v>2031</v>
      </c>
      <c r="E181" t="s">
        <v>191</v>
      </c>
      <c r="F181">
        <v>2009.5177040000001</v>
      </c>
    </row>
    <row r="182" spans="1:6" x14ac:dyDescent="0.25">
      <c r="A182" t="s">
        <v>34</v>
      </c>
      <c r="B182" t="s">
        <v>6</v>
      </c>
      <c r="C182" t="s">
        <v>12</v>
      </c>
      <c r="D182">
        <v>2031</v>
      </c>
      <c r="E182" t="s">
        <v>192</v>
      </c>
      <c r="F182">
        <v>69.145499999999998</v>
      </c>
    </row>
    <row r="183" spans="1:6" x14ac:dyDescent="0.25">
      <c r="A183" t="s">
        <v>34</v>
      </c>
      <c r="B183" t="s">
        <v>6</v>
      </c>
      <c r="C183" t="s">
        <v>10</v>
      </c>
      <c r="D183">
        <v>2031</v>
      </c>
      <c r="E183" t="s">
        <v>192</v>
      </c>
      <c r="F183">
        <v>1460.793304</v>
      </c>
    </row>
    <row r="184" spans="1:6" x14ac:dyDescent="0.25">
      <c r="A184" t="s">
        <v>34</v>
      </c>
      <c r="B184" t="s">
        <v>6</v>
      </c>
      <c r="C184" t="s">
        <v>12</v>
      </c>
      <c r="D184">
        <v>2031</v>
      </c>
      <c r="E184" t="s">
        <v>193</v>
      </c>
      <c r="F184">
        <v>40.758000000000003</v>
      </c>
    </row>
    <row r="185" spans="1:6" x14ac:dyDescent="0.25">
      <c r="A185" t="s">
        <v>34</v>
      </c>
      <c r="B185" t="s">
        <v>6</v>
      </c>
      <c r="C185" t="s">
        <v>10</v>
      </c>
      <c r="D185">
        <v>2031</v>
      </c>
      <c r="E185" t="s">
        <v>193</v>
      </c>
      <c r="F185">
        <v>756.21616400000005</v>
      </c>
    </row>
    <row r="186" spans="1:6" x14ac:dyDescent="0.25">
      <c r="A186" t="s">
        <v>34</v>
      </c>
      <c r="B186" t="s">
        <v>6</v>
      </c>
      <c r="C186" t="s">
        <v>12</v>
      </c>
      <c r="D186">
        <v>2031</v>
      </c>
      <c r="E186" t="s">
        <v>194</v>
      </c>
      <c r="F186">
        <v>0.76349999999999996</v>
      </c>
    </row>
    <row r="187" spans="1:6" x14ac:dyDescent="0.25">
      <c r="A187" t="s">
        <v>34</v>
      </c>
      <c r="B187" t="s">
        <v>6</v>
      </c>
      <c r="C187" t="s">
        <v>10</v>
      </c>
      <c r="D187">
        <v>2031</v>
      </c>
      <c r="E187" t="s">
        <v>194</v>
      </c>
      <c r="F187">
        <v>262.11720800000001</v>
      </c>
    </row>
    <row r="188" spans="1:6" x14ac:dyDescent="0.25">
      <c r="A188" t="s">
        <v>34</v>
      </c>
      <c r="B188" t="s">
        <v>6</v>
      </c>
      <c r="C188" t="s">
        <v>12</v>
      </c>
      <c r="D188">
        <v>2031</v>
      </c>
      <c r="E188" t="s">
        <v>195</v>
      </c>
      <c r="F188">
        <v>0</v>
      </c>
    </row>
    <row r="189" spans="1:6" x14ac:dyDescent="0.25">
      <c r="A189" t="s">
        <v>34</v>
      </c>
      <c r="B189" t="s">
        <v>6</v>
      </c>
      <c r="C189" t="s">
        <v>10</v>
      </c>
      <c r="D189">
        <v>2031</v>
      </c>
      <c r="E189" t="s">
        <v>195</v>
      </c>
      <c r="F189">
        <v>158.91835599999999</v>
      </c>
    </row>
    <row r="190" spans="1:6" x14ac:dyDescent="0.25">
      <c r="A190" t="s">
        <v>34</v>
      </c>
      <c r="B190" t="s">
        <v>6</v>
      </c>
      <c r="C190" t="s">
        <v>12</v>
      </c>
      <c r="D190">
        <v>2031</v>
      </c>
      <c r="E190" t="s">
        <v>196</v>
      </c>
      <c r="F190">
        <v>0</v>
      </c>
    </row>
    <row r="191" spans="1:6" x14ac:dyDescent="0.25">
      <c r="A191" t="s">
        <v>34</v>
      </c>
      <c r="B191" t="s">
        <v>6</v>
      </c>
      <c r="C191" t="s">
        <v>10</v>
      </c>
      <c r="D191">
        <v>2031</v>
      </c>
      <c r="E191" t="s">
        <v>196</v>
      </c>
      <c r="F191">
        <v>117.509832</v>
      </c>
    </row>
    <row r="192" spans="1:6" x14ac:dyDescent="0.25">
      <c r="A192" t="s">
        <v>34</v>
      </c>
      <c r="B192" t="s">
        <v>6</v>
      </c>
      <c r="C192" t="s">
        <v>12</v>
      </c>
      <c r="D192">
        <v>2031</v>
      </c>
      <c r="E192" t="s">
        <v>197</v>
      </c>
      <c r="F192">
        <v>0</v>
      </c>
    </row>
    <row r="193" spans="1:6" x14ac:dyDescent="0.25">
      <c r="A193" t="s">
        <v>34</v>
      </c>
      <c r="B193" t="s">
        <v>6</v>
      </c>
      <c r="C193" t="s">
        <v>10</v>
      </c>
      <c r="D193">
        <v>2031</v>
      </c>
      <c r="E193" t="s">
        <v>197</v>
      </c>
      <c r="F193">
        <v>142.72769600000001</v>
      </c>
    </row>
    <row r="194" spans="1:6" x14ac:dyDescent="0.25">
      <c r="A194" t="s">
        <v>34</v>
      </c>
      <c r="B194" t="s">
        <v>6</v>
      </c>
      <c r="C194" t="s">
        <v>12</v>
      </c>
      <c r="D194">
        <v>2032</v>
      </c>
      <c r="E194" t="s">
        <v>186</v>
      </c>
      <c r="F194">
        <v>0</v>
      </c>
    </row>
    <row r="195" spans="1:6" x14ac:dyDescent="0.25">
      <c r="A195" t="s">
        <v>34</v>
      </c>
      <c r="B195" t="s">
        <v>6</v>
      </c>
      <c r="C195" t="s">
        <v>10</v>
      </c>
      <c r="D195">
        <v>2032</v>
      </c>
      <c r="E195" t="s">
        <v>186</v>
      </c>
      <c r="F195">
        <v>468.0180565</v>
      </c>
    </row>
    <row r="196" spans="1:6" x14ac:dyDescent="0.25">
      <c r="A196" t="s">
        <v>34</v>
      </c>
      <c r="B196" t="s">
        <v>6</v>
      </c>
      <c r="C196" t="s">
        <v>12</v>
      </c>
      <c r="D196">
        <v>2032</v>
      </c>
      <c r="E196" t="s">
        <v>187</v>
      </c>
      <c r="F196">
        <v>0.58799999999999997</v>
      </c>
    </row>
    <row r="197" spans="1:6" x14ac:dyDescent="0.25">
      <c r="A197" t="s">
        <v>34</v>
      </c>
      <c r="B197" t="s">
        <v>6</v>
      </c>
      <c r="C197" t="s">
        <v>10</v>
      </c>
      <c r="D197">
        <v>2032</v>
      </c>
      <c r="E197" t="s">
        <v>187</v>
      </c>
      <c r="F197">
        <v>1003.194177</v>
      </c>
    </row>
    <row r="198" spans="1:6" x14ac:dyDescent="0.25">
      <c r="A198" t="s">
        <v>34</v>
      </c>
      <c r="B198" t="s">
        <v>6</v>
      </c>
      <c r="C198" t="s">
        <v>12</v>
      </c>
      <c r="D198">
        <v>2032</v>
      </c>
      <c r="E198" t="s">
        <v>188</v>
      </c>
      <c r="F198">
        <v>22.847999999999999</v>
      </c>
    </row>
    <row r="199" spans="1:6" x14ac:dyDescent="0.25">
      <c r="A199" t="s">
        <v>34</v>
      </c>
      <c r="B199" t="s">
        <v>6</v>
      </c>
      <c r="C199" t="s">
        <v>10</v>
      </c>
      <c r="D199">
        <v>2032</v>
      </c>
      <c r="E199" t="s">
        <v>188</v>
      </c>
      <c r="F199">
        <v>1682.008511</v>
      </c>
    </row>
    <row r="200" spans="1:6" x14ac:dyDescent="0.25">
      <c r="A200" t="s">
        <v>34</v>
      </c>
      <c r="B200" t="s">
        <v>6</v>
      </c>
      <c r="C200" t="s">
        <v>12</v>
      </c>
      <c r="D200">
        <v>2032</v>
      </c>
      <c r="E200" t="s">
        <v>189</v>
      </c>
      <c r="F200">
        <v>71.510999999999996</v>
      </c>
    </row>
    <row r="201" spans="1:6" x14ac:dyDescent="0.25">
      <c r="A201" t="s">
        <v>34</v>
      </c>
      <c r="B201" t="s">
        <v>6</v>
      </c>
      <c r="C201" t="s">
        <v>10</v>
      </c>
      <c r="D201">
        <v>2032</v>
      </c>
      <c r="E201" t="s">
        <v>189</v>
      </c>
      <c r="F201">
        <v>2342.9992670000001</v>
      </c>
    </row>
    <row r="202" spans="1:6" x14ac:dyDescent="0.25">
      <c r="A202" t="s">
        <v>34</v>
      </c>
      <c r="B202" t="s">
        <v>6</v>
      </c>
      <c r="C202" t="s">
        <v>12</v>
      </c>
      <c r="D202">
        <v>2032</v>
      </c>
      <c r="E202" t="s">
        <v>190</v>
      </c>
      <c r="F202">
        <v>76.006500000000003</v>
      </c>
    </row>
    <row r="203" spans="1:6" x14ac:dyDescent="0.25">
      <c r="A203" t="s">
        <v>34</v>
      </c>
      <c r="B203" t="s">
        <v>6</v>
      </c>
      <c r="C203" t="s">
        <v>10</v>
      </c>
      <c r="D203">
        <v>2032</v>
      </c>
      <c r="E203" t="s">
        <v>190</v>
      </c>
      <c r="F203">
        <v>2387.9089399999998</v>
      </c>
    </row>
    <row r="204" spans="1:6" x14ac:dyDescent="0.25">
      <c r="A204" t="s">
        <v>34</v>
      </c>
      <c r="B204" t="s">
        <v>6</v>
      </c>
      <c r="C204" t="s">
        <v>12</v>
      </c>
      <c r="D204">
        <v>2032</v>
      </c>
      <c r="E204" t="s">
        <v>191</v>
      </c>
      <c r="F204">
        <v>74.200500000000005</v>
      </c>
    </row>
    <row r="205" spans="1:6" x14ac:dyDescent="0.25">
      <c r="A205" t="s">
        <v>34</v>
      </c>
      <c r="B205" t="s">
        <v>6</v>
      </c>
      <c r="C205" t="s">
        <v>10</v>
      </c>
      <c r="D205">
        <v>2032</v>
      </c>
      <c r="E205" t="s">
        <v>191</v>
      </c>
      <c r="F205">
        <v>2240.1859920000002</v>
      </c>
    </row>
    <row r="206" spans="1:6" x14ac:dyDescent="0.25">
      <c r="A206" t="s">
        <v>34</v>
      </c>
      <c r="B206" t="s">
        <v>6</v>
      </c>
      <c r="C206" t="s">
        <v>12</v>
      </c>
      <c r="D206">
        <v>2032</v>
      </c>
      <c r="E206" t="s">
        <v>192</v>
      </c>
      <c r="F206">
        <v>69.145499999999998</v>
      </c>
    </row>
    <row r="207" spans="1:6" x14ac:dyDescent="0.25">
      <c r="A207" t="s">
        <v>34</v>
      </c>
      <c r="B207" t="s">
        <v>6</v>
      </c>
      <c r="C207" t="s">
        <v>10</v>
      </c>
      <c r="D207">
        <v>2032</v>
      </c>
      <c r="E207" t="s">
        <v>192</v>
      </c>
      <c r="F207">
        <v>1615.966195</v>
      </c>
    </row>
    <row r="208" spans="1:6" x14ac:dyDescent="0.25">
      <c r="A208" t="s">
        <v>34</v>
      </c>
      <c r="B208" t="s">
        <v>6</v>
      </c>
      <c r="C208" t="s">
        <v>12</v>
      </c>
      <c r="D208">
        <v>2032</v>
      </c>
      <c r="E208" t="s">
        <v>193</v>
      </c>
      <c r="F208">
        <v>40.758000000000003</v>
      </c>
    </row>
    <row r="209" spans="1:6" x14ac:dyDescent="0.25">
      <c r="A209" t="s">
        <v>34</v>
      </c>
      <c r="B209" t="s">
        <v>6</v>
      </c>
      <c r="C209" t="s">
        <v>10</v>
      </c>
      <c r="D209">
        <v>2032</v>
      </c>
      <c r="E209" t="s">
        <v>193</v>
      </c>
      <c r="F209">
        <v>832.46273619999999</v>
      </c>
    </row>
    <row r="210" spans="1:6" x14ac:dyDescent="0.25">
      <c r="A210" t="s">
        <v>34</v>
      </c>
      <c r="B210" t="s">
        <v>6</v>
      </c>
      <c r="C210" t="s">
        <v>12</v>
      </c>
      <c r="D210">
        <v>2032</v>
      </c>
      <c r="E210" t="s">
        <v>194</v>
      </c>
      <c r="F210">
        <v>0.76349999999999996</v>
      </c>
    </row>
    <row r="211" spans="1:6" x14ac:dyDescent="0.25">
      <c r="A211" t="s">
        <v>34</v>
      </c>
      <c r="B211" t="s">
        <v>6</v>
      </c>
      <c r="C211" t="s">
        <v>10</v>
      </c>
      <c r="D211">
        <v>2032</v>
      </c>
      <c r="E211" t="s">
        <v>194</v>
      </c>
      <c r="F211">
        <v>299.53843979999999</v>
      </c>
    </row>
    <row r="212" spans="1:6" x14ac:dyDescent="0.25">
      <c r="A212" t="s">
        <v>34</v>
      </c>
      <c r="B212" t="s">
        <v>6</v>
      </c>
      <c r="C212" t="s">
        <v>12</v>
      </c>
      <c r="D212">
        <v>2032</v>
      </c>
      <c r="E212" t="s">
        <v>195</v>
      </c>
      <c r="F212">
        <v>0</v>
      </c>
    </row>
    <row r="213" spans="1:6" x14ac:dyDescent="0.25">
      <c r="A213" t="s">
        <v>34</v>
      </c>
      <c r="B213" t="s">
        <v>6</v>
      </c>
      <c r="C213" t="s">
        <v>10</v>
      </c>
      <c r="D213">
        <v>2032</v>
      </c>
      <c r="E213" t="s">
        <v>195</v>
      </c>
      <c r="F213">
        <v>181.98714960000001</v>
      </c>
    </row>
    <row r="214" spans="1:6" x14ac:dyDescent="0.25">
      <c r="A214" t="s">
        <v>34</v>
      </c>
      <c r="B214" t="s">
        <v>6</v>
      </c>
      <c r="C214" t="s">
        <v>12</v>
      </c>
      <c r="D214">
        <v>2032</v>
      </c>
      <c r="E214" t="s">
        <v>196</v>
      </c>
      <c r="F214">
        <v>0</v>
      </c>
    </row>
    <row r="215" spans="1:6" x14ac:dyDescent="0.25">
      <c r="A215" t="s">
        <v>34</v>
      </c>
      <c r="B215" t="s">
        <v>6</v>
      </c>
      <c r="C215" t="s">
        <v>10</v>
      </c>
      <c r="D215">
        <v>2032</v>
      </c>
      <c r="E215" t="s">
        <v>196</v>
      </c>
      <c r="F215">
        <v>134.56771079999999</v>
      </c>
    </row>
    <row r="216" spans="1:6" x14ac:dyDescent="0.25">
      <c r="A216" t="s">
        <v>34</v>
      </c>
      <c r="B216" t="s">
        <v>6</v>
      </c>
      <c r="C216" t="s">
        <v>12</v>
      </c>
      <c r="D216">
        <v>2032</v>
      </c>
      <c r="E216" t="s">
        <v>197</v>
      </c>
      <c r="F216">
        <v>0</v>
      </c>
    </row>
    <row r="217" spans="1:6" x14ac:dyDescent="0.25">
      <c r="A217" t="s">
        <v>34</v>
      </c>
      <c r="B217" t="s">
        <v>6</v>
      </c>
      <c r="C217" t="s">
        <v>10</v>
      </c>
      <c r="D217">
        <v>2032</v>
      </c>
      <c r="E217" t="s">
        <v>197</v>
      </c>
      <c r="F217">
        <v>163.44623250000001</v>
      </c>
    </row>
    <row r="218" spans="1:6" x14ac:dyDescent="0.25">
      <c r="A218" t="s">
        <v>34</v>
      </c>
      <c r="B218" t="s">
        <v>6</v>
      </c>
      <c r="C218" t="s">
        <v>12</v>
      </c>
      <c r="D218">
        <v>2033</v>
      </c>
      <c r="E218" t="s">
        <v>186</v>
      </c>
      <c r="F218">
        <v>0</v>
      </c>
    </row>
    <row r="219" spans="1:6" x14ac:dyDescent="0.25">
      <c r="A219" t="s">
        <v>34</v>
      </c>
      <c r="B219" t="s">
        <v>6</v>
      </c>
      <c r="C219" t="s">
        <v>10</v>
      </c>
      <c r="D219">
        <v>2033</v>
      </c>
      <c r="E219" t="s">
        <v>186</v>
      </c>
      <c r="F219">
        <v>468.0180565</v>
      </c>
    </row>
    <row r="220" spans="1:6" x14ac:dyDescent="0.25">
      <c r="A220" t="s">
        <v>34</v>
      </c>
      <c r="B220" t="s">
        <v>6</v>
      </c>
      <c r="C220" t="s">
        <v>12</v>
      </c>
      <c r="D220">
        <v>2033</v>
      </c>
      <c r="E220" t="s">
        <v>187</v>
      </c>
      <c r="F220">
        <v>0.58799999999999997</v>
      </c>
    </row>
    <row r="221" spans="1:6" x14ac:dyDescent="0.25">
      <c r="A221" t="s">
        <v>34</v>
      </c>
      <c r="B221" t="s">
        <v>6</v>
      </c>
      <c r="C221" t="s">
        <v>10</v>
      </c>
      <c r="D221">
        <v>2033</v>
      </c>
      <c r="E221" t="s">
        <v>187</v>
      </c>
      <c r="F221">
        <v>1003.194177</v>
      </c>
    </row>
    <row r="222" spans="1:6" x14ac:dyDescent="0.25">
      <c r="A222" t="s">
        <v>34</v>
      </c>
      <c r="B222" t="s">
        <v>6</v>
      </c>
      <c r="C222" t="s">
        <v>12</v>
      </c>
      <c r="D222">
        <v>2033</v>
      </c>
      <c r="E222" t="s">
        <v>188</v>
      </c>
      <c r="F222">
        <v>22.847999999999999</v>
      </c>
    </row>
    <row r="223" spans="1:6" x14ac:dyDescent="0.25">
      <c r="A223" t="s">
        <v>34</v>
      </c>
      <c r="B223" t="s">
        <v>6</v>
      </c>
      <c r="C223" t="s">
        <v>10</v>
      </c>
      <c r="D223">
        <v>2033</v>
      </c>
      <c r="E223" t="s">
        <v>188</v>
      </c>
      <c r="F223">
        <v>1682.008511</v>
      </c>
    </row>
    <row r="224" spans="1:6" x14ac:dyDescent="0.25">
      <c r="A224" t="s">
        <v>34</v>
      </c>
      <c r="B224" t="s">
        <v>6</v>
      </c>
      <c r="C224" t="s">
        <v>12</v>
      </c>
      <c r="D224">
        <v>2033</v>
      </c>
      <c r="E224" t="s">
        <v>189</v>
      </c>
      <c r="F224">
        <v>71.510999999999996</v>
      </c>
    </row>
    <row r="225" spans="1:6" x14ac:dyDescent="0.25">
      <c r="A225" t="s">
        <v>34</v>
      </c>
      <c r="B225" t="s">
        <v>6</v>
      </c>
      <c r="C225" t="s">
        <v>10</v>
      </c>
      <c r="D225">
        <v>2033</v>
      </c>
      <c r="E225" t="s">
        <v>189</v>
      </c>
      <c r="F225">
        <v>2342.9992670000001</v>
      </c>
    </row>
    <row r="226" spans="1:6" x14ac:dyDescent="0.25">
      <c r="A226" t="s">
        <v>34</v>
      </c>
      <c r="B226" t="s">
        <v>6</v>
      </c>
      <c r="C226" t="s">
        <v>12</v>
      </c>
      <c r="D226">
        <v>2033</v>
      </c>
      <c r="E226" t="s">
        <v>190</v>
      </c>
      <c r="F226">
        <v>76.006500000000003</v>
      </c>
    </row>
    <row r="227" spans="1:6" x14ac:dyDescent="0.25">
      <c r="A227" t="s">
        <v>34</v>
      </c>
      <c r="B227" t="s">
        <v>6</v>
      </c>
      <c r="C227" t="s">
        <v>10</v>
      </c>
      <c r="D227">
        <v>2033</v>
      </c>
      <c r="E227" t="s">
        <v>190</v>
      </c>
      <c r="F227">
        <v>2387.9089399999998</v>
      </c>
    </row>
    <row r="228" spans="1:6" x14ac:dyDescent="0.25">
      <c r="A228" t="s">
        <v>34</v>
      </c>
      <c r="B228" t="s">
        <v>6</v>
      </c>
      <c r="C228" t="s">
        <v>12</v>
      </c>
      <c r="D228">
        <v>2033</v>
      </c>
      <c r="E228" t="s">
        <v>191</v>
      </c>
      <c r="F228">
        <v>74.200500000000005</v>
      </c>
    </row>
    <row r="229" spans="1:6" x14ac:dyDescent="0.25">
      <c r="A229" t="s">
        <v>34</v>
      </c>
      <c r="B229" t="s">
        <v>6</v>
      </c>
      <c r="C229" t="s">
        <v>10</v>
      </c>
      <c r="D229">
        <v>2033</v>
      </c>
      <c r="E229" t="s">
        <v>191</v>
      </c>
      <c r="F229">
        <v>2240.1859920000002</v>
      </c>
    </row>
    <row r="230" spans="1:6" x14ac:dyDescent="0.25">
      <c r="A230" t="s">
        <v>34</v>
      </c>
      <c r="B230" t="s">
        <v>6</v>
      </c>
      <c r="C230" t="s">
        <v>12</v>
      </c>
      <c r="D230">
        <v>2033</v>
      </c>
      <c r="E230" t="s">
        <v>192</v>
      </c>
      <c r="F230">
        <v>69.145499999999998</v>
      </c>
    </row>
    <row r="231" spans="1:6" x14ac:dyDescent="0.25">
      <c r="A231" t="s">
        <v>34</v>
      </c>
      <c r="B231" t="s">
        <v>6</v>
      </c>
      <c r="C231" t="s">
        <v>10</v>
      </c>
      <c r="D231">
        <v>2033</v>
      </c>
      <c r="E231" t="s">
        <v>192</v>
      </c>
      <c r="F231">
        <v>1615.966195</v>
      </c>
    </row>
    <row r="232" spans="1:6" x14ac:dyDescent="0.25">
      <c r="A232" t="s">
        <v>34</v>
      </c>
      <c r="B232" t="s">
        <v>6</v>
      </c>
      <c r="C232" t="s">
        <v>12</v>
      </c>
      <c r="D232">
        <v>2033</v>
      </c>
      <c r="E232" t="s">
        <v>193</v>
      </c>
      <c r="F232">
        <v>40.758000000000003</v>
      </c>
    </row>
    <row r="233" spans="1:6" x14ac:dyDescent="0.25">
      <c r="A233" t="s">
        <v>34</v>
      </c>
      <c r="B233" t="s">
        <v>6</v>
      </c>
      <c r="C233" t="s">
        <v>10</v>
      </c>
      <c r="D233">
        <v>2033</v>
      </c>
      <c r="E233" t="s">
        <v>193</v>
      </c>
      <c r="F233">
        <v>832.46273619999999</v>
      </c>
    </row>
    <row r="234" spans="1:6" x14ac:dyDescent="0.25">
      <c r="A234" t="s">
        <v>34</v>
      </c>
      <c r="B234" t="s">
        <v>6</v>
      </c>
      <c r="C234" t="s">
        <v>12</v>
      </c>
      <c r="D234">
        <v>2033</v>
      </c>
      <c r="E234" t="s">
        <v>194</v>
      </c>
      <c r="F234">
        <v>0.76349999999999996</v>
      </c>
    </row>
    <row r="235" spans="1:6" x14ac:dyDescent="0.25">
      <c r="A235" t="s">
        <v>34</v>
      </c>
      <c r="B235" t="s">
        <v>6</v>
      </c>
      <c r="C235" t="s">
        <v>10</v>
      </c>
      <c r="D235">
        <v>2033</v>
      </c>
      <c r="E235" t="s">
        <v>194</v>
      </c>
      <c r="F235">
        <v>299.53843979999999</v>
      </c>
    </row>
    <row r="236" spans="1:6" x14ac:dyDescent="0.25">
      <c r="A236" t="s">
        <v>34</v>
      </c>
      <c r="B236" t="s">
        <v>6</v>
      </c>
      <c r="C236" t="s">
        <v>12</v>
      </c>
      <c r="D236">
        <v>2033</v>
      </c>
      <c r="E236" t="s">
        <v>195</v>
      </c>
      <c r="F236">
        <v>0</v>
      </c>
    </row>
    <row r="237" spans="1:6" x14ac:dyDescent="0.25">
      <c r="A237" t="s">
        <v>34</v>
      </c>
      <c r="B237" t="s">
        <v>6</v>
      </c>
      <c r="C237" t="s">
        <v>10</v>
      </c>
      <c r="D237">
        <v>2033</v>
      </c>
      <c r="E237" t="s">
        <v>195</v>
      </c>
      <c r="F237">
        <v>181.98714960000001</v>
      </c>
    </row>
    <row r="238" spans="1:6" x14ac:dyDescent="0.25">
      <c r="A238" t="s">
        <v>34</v>
      </c>
      <c r="B238" t="s">
        <v>6</v>
      </c>
      <c r="C238" t="s">
        <v>12</v>
      </c>
      <c r="D238">
        <v>2033</v>
      </c>
      <c r="E238" t="s">
        <v>196</v>
      </c>
      <c r="F238">
        <v>0</v>
      </c>
    </row>
    <row r="239" spans="1:6" x14ac:dyDescent="0.25">
      <c r="A239" t="s">
        <v>34</v>
      </c>
      <c r="B239" t="s">
        <v>6</v>
      </c>
      <c r="C239" t="s">
        <v>10</v>
      </c>
      <c r="D239">
        <v>2033</v>
      </c>
      <c r="E239" t="s">
        <v>196</v>
      </c>
      <c r="F239">
        <v>134.56771079999999</v>
      </c>
    </row>
    <row r="240" spans="1:6" x14ac:dyDescent="0.25">
      <c r="A240" t="s">
        <v>34</v>
      </c>
      <c r="B240" t="s">
        <v>6</v>
      </c>
      <c r="C240" t="s">
        <v>12</v>
      </c>
      <c r="D240">
        <v>2033</v>
      </c>
      <c r="E240" t="s">
        <v>197</v>
      </c>
      <c r="F240">
        <v>0</v>
      </c>
    </row>
    <row r="241" spans="1:6" x14ac:dyDescent="0.25">
      <c r="A241" t="s">
        <v>34</v>
      </c>
      <c r="B241" t="s">
        <v>6</v>
      </c>
      <c r="C241" t="s">
        <v>10</v>
      </c>
      <c r="D241">
        <v>2033</v>
      </c>
      <c r="E241" t="s">
        <v>197</v>
      </c>
      <c r="F241">
        <v>163.44623250000001</v>
      </c>
    </row>
    <row r="242" spans="1:6" x14ac:dyDescent="0.25">
      <c r="A242" t="s">
        <v>34</v>
      </c>
      <c r="B242" t="s">
        <v>6</v>
      </c>
      <c r="C242" t="s">
        <v>12</v>
      </c>
      <c r="D242">
        <v>2034</v>
      </c>
      <c r="E242" t="s">
        <v>186</v>
      </c>
      <c r="F242">
        <v>0</v>
      </c>
    </row>
    <row r="243" spans="1:6" x14ac:dyDescent="0.25">
      <c r="A243" t="s">
        <v>34</v>
      </c>
      <c r="B243" t="s">
        <v>6</v>
      </c>
      <c r="C243" t="s">
        <v>10</v>
      </c>
      <c r="D243">
        <v>2034</v>
      </c>
      <c r="E243" t="s">
        <v>186</v>
      </c>
      <c r="F243">
        <v>533.15287720000003</v>
      </c>
    </row>
    <row r="244" spans="1:6" x14ac:dyDescent="0.25">
      <c r="A244" t="s">
        <v>34</v>
      </c>
      <c r="B244" t="s">
        <v>6</v>
      </c>
      <c r="C244" t="s">
        <v>12</v>
      </c>
      <c r="D244">
        <v>2034</v>
      </c>
      <c r="E244" t="s">
        <v>187</v>
      </c>
      <c r="F244">
        <v>0.58799999999999997</v>
      </c>
    </row>
    <row r="245" spans="1:6" x14ac:dyDescent="0.25">
      <c r="A245" t="s">
        <v>34</v>
      </c>
      <c r="B245" t="s">
        <v>6</v>
      </c>
      <c r="C245" t="s">
        <v>10</v>
      </c>
      <c r="D245">
        <v>2034</v>
      </c>
      <c r="E245" t="s">
        <v>187</v>
      </c>
      <c r="F245">
        <v>1142.346593</v>
      </c>
    </row>
    <row r="246" spans="1:6" x14ac:dyDescent="0.25">
      <c r="A246" t="s">
        <v>34</v>
      </c>
      <c r="B246" t="s">
        <v>6</v>
      </c>
      <c r="C246" t="s">
        <v>12</v>
      </c>
      <c r="D246">
        <v>2034</v>
      </c>
      <c r="E246" t="s">
        <v>188</v>
      </c>
      <c r="F246">
        <v>22.847999999999999</v>
      </c>
    </row>
    <row r="247" spans="1:6" x14ac:dyDescent="0.25">
      <c r="A247" t="s">
        <v>34</v>
      </c>
      <c r="B247" t="s">
        <v>6</v>
      </c>
      <c r="C247" t="s">
        <v>10</v>
      </c>
      <c r="D247">
        <v>2034</v>
      </c>
      <c r="E247" t="s">
        <v>188</v>
      </c>
      <c r="F247">
        <v>1898.077497</v>
      </c>
    </row>
    <row r="248" spans="1:6" x14ac:dyDescent="0.25">
      <c r="A248" t="s">
        <v>34</v>
      </c>
      <c r="B248" t="s">
        <v>6</v>
      </c>
      <c r="C248" t="s">
        <v>12</v>
      </c>
      <c r="D248">
        <v>2034</v>
      </c>
      <c r="E248" t="s">
        <v>189</v>
      </c>
      <c r="F248">
        <v>71.510999999999996</v>
      </c>
    </row>
    <row r="249" spans="1:6" x14ac:dyDescent="0.25">
      <c r="A249" t="s">
        <v>34</v>
      </c>
      <c r="B249" t="s">
        <v>6</v>
      </c>
      <c r="C249" t="s">
        <v>10</v>
      </c>
      <c r="D249">
        <v>2034</v>
      </c>
      <c r="E249" t="s">
        <v>189</v>
      </c>
      <c r="F249">
        <v>2612.6818509999998</v>
      </c>
    </row>
    <row r="250" spans="1:6" x14ac:dyDescent="0.25">
      <c r="A250" t="s">
        <v>34</v>
      </c>
      <c r="B250" t="s">
        <v>6</v>
      </c>
      <c r="C250" t="s">
        <v>12</v>
      </c>
      <c r="D250">
        <v>2034</v>
      </c>
      <c r="E250" t="s">
        <v>190</v>
      </c>
      <c r="F250">
        <v>76.006500000000003</v>
      </c>
    </row>
    <row r="251" spans="1:6" x14ac:dyDescent="0.25">
      <c r="A251" t="s">
        <v>34</v>
      </c>
      <c r="B251" t="s">
        <v>6</v>
      </c>
      <c r="C251" t="s">
        <v>10</v>
      </c>
      <c r="D251">
        <v>2034</v>
      </c>
      <c r="E251" t="s">
        <v>190</v>
      </c>
      <c r="F251">
        <v>2660.2963479999999</v>
      </c>
    </row>
    <row r="252" spans="1:6" x14ac:dyDescent="0.25">
      <c r="A252" t="s">
        <v>34</v>
      </c>
      <c r="B252" t="s">
        <v>6</v>
      </c>
      <c r="C252" t="s">
        <v>12</v>
      </c>
      <c r="D252">
        <v>2034</v>
      </c>
      <c r="E252" t="s">
        <v>191</v>
      </c>
      <c r="F252">
        <v>74.200500000000005</v>
      </c>
    </row>
    <row r="253" spans="1:6" x14ac:dyDescent="0.25">
      <c r="A253" t="s">
        <v>34</v>
      </c>
      <c r="B253" t="s">
        <v>6</v>
      </c>
      <c r="C253" t="s">
        <v>10</v>
      </c>
      <c r="D253">
        <v>2034</v>
      </c>
      <c r="E253" t="s">
        <v>191</v>
      </c>
      <c r="F253">
        <v>2493.4388429999999</v>
      </c>
    </row>
    <row r="254" spans="1:6" x14ac:dyDescent="0.25">
      <c r="A254" t="s">
        <v>34</v>
      </c>
      <c r="B254" t="s">
        <v>6</v>
      </c>
      <c r="C254" t="s">
        <v>12</v>
      </c>
      <c r="D254">
        <v>2034</v>
      </c>
      <c r="E254" t="s">
        <v>192</v>
      </c>
      <c r="F254">
        <v>69.145499999999998</v>
      </c>
    </row>
    <row r="255" spans="1:6" x14ac:dyDescent="0.25">
      <c r="A255" t="s">
        <v>34</v>
      </c>
      <c r="B255" t="s">
        <v>6</v>
      </c>
      <c r="C255" t="s">
        <v>10</v>
      </c>
      <c r="D255">
        <v>2034</v>
      </c>
      <c r="E255" t="s">
        <v>192</v>
      </c>
      <c r="F255">
        <v>1786.33195</v>
      </c>
    </row>
    <row r="256" spans="1:6" x14ac:dyDescent="0.25">
      <c r="A256" t="s">
        <v>34</v>
      </c>
      <c r="B256" t="s">
        <v>6</v>
      </c>
      <c r="C256" t="s">
        <v>12</v>
      </c>
      <c r="D256">
        <v>2034</v>
      </c>
      <c r="E256" t="s">
        <v>193</v>
      </c>
      <c r="F256">
        <v>40.758000000000003</v>
      </c>
    </row>
    <row r="257" spans="1:6" x14ac:dyDescent="0.25">
      <c r="A257" t="s">
        <v>34</v>
      </c>
      <c r="B257" t="s">
        <v>6</v>
      </c>
      <c r="C257" t="s">
        <v>10</v>
      </c>
      <c r="D257">
        <v>2034</v>
      </c>
      <c r="E257" t="s">
        <v>193</v>
      </c>
      <c r="F257">
        <v>916.17455459999996</v>
      </c>
    </row>
    <row r="258" spans="1:6" x14ac:dyDescent="0.25">
      <c r="A258" t="s">
        <v>34</v>
      </c>
      <c r="B258" t="s">
        <v>6</v>
      </c>
      <c r="C258" t="s">
        <v>12</v>
      </c>
      <c r="D258">
        <v>2034</v>
      </c>
      <c r="E258" t="s">
        <v>194</v>
      </c>
      <c r="F258">
        <v>0.76349999999999996</v>
      </c>
    </row>
    <row r="259" spans="1:6" x14ac:dyDescent="0.25">
      <c r="A259" t="s">
        <v>34</v>
      </c>
      <c r="B259" t="s">
        <v>6</v>
      </c>
      <c r="C259" t="s">
        <v>10</v>
      </c>
      <c r="D259">
        <v>2034</v>
      </c>
      <c r="E259" t="s">
        <v>194</v>
      </c>
      <c r="F259">
        <v>340.62355710000003</v>
      </c>
    </row>
    <row r="260" spans="1:6" x14ac:dyDescent="0.25">
      <c r="A260" t="s">
        <v>34</v>
      </c>
      <c r="B260" t="s">
        <v>6</v>
      </c>
      <c r="C260" t="s">
        <v>12</v>
      </c>
      <c r="D260">
        <v>2034</v>
      </c>
      <c r="E260" t="s">
        <v>195</v>
      </c>
      <c r="F260">
        <v>0</v>
      </c>
    </row>
    <row r="261" spans="1:6" x14ac:dyDescent="0.25">
      <c r="A261" t="s">
        <v>34</v>
      </c>
      <c r="B261" t="s">
        <v>6</v>
      </c>
      <c r="C261" t="s">
        <v>10</v>
      </c>
      <c r="D261">
        <v>2034</v>
      </c>
      <c r="E261" t="s">
        <v>195</v>
      </c>
      <c r="F261">
        <v>207.314592</v>
      </c>
    </row>
    <row r="262" spans="1:6" x14ac:dyDescent="0.25">
      <c r="A262" t="s">
        <v>34</v>
      </c>
      <c r="B262" t="s">
        <v>6</v>
      </c>
      <c r="C262" t="s">
        <v>12</v>
      </c>
      <c r="D262">
        <v>2034</v>
      </c>
      <c r="E262" t="s">
        <v>196</v>
      </c>
      <c r="F262">
        <v>0</v>
      </c>
    </row>
    <row r="263" spans="1:6" x14ac:dyDescent="0.25">
      <c r="A263" t="s">
        <v>34</v>
      </c>
      <c r="B263" t="s">
        <v>6</v>
      </c>
      <c r="C263" t="s">
        <v>10</v>
      </c>
      <c r="D263">
        <v>2034</v>
      </c>
      <c r="E263" t="s">
        <v>196</v>
      </c>
      <c r="F263">
        <v>153.2957141</v>
      </c>
    </row>
    <row r="264" spans="1:6" x14ac:dyDescent="0.25">
      <c r="A264" t="s">
        <v>34</v>
      </c>
      <c r="B264" t="s">
        <v>6</v>
      </c>
      <c r="C264" t="s">
        <v>12</v>
      </c>
      <c r="D264">
        <v>2034</v>
      </c>
      <c r="E264" t="s">
        <v>197</v>
      </c>
      <c r="F264">
        <v>0</v>
      </c>
    </row>
    <row r="265" spans="1:6" x14ac:dyDescent="0.25">
      <c r="A265" t="s">
        <v>34</v>
      </c>
      <c r="B265" t="s">
        <v>6</v>
      </c>
      <c r="C265" t="s">
        <v>10</v>
      </c>
      <c r="D265">
        <v>2034</v>
      </c>
      <c r="E265" t="s">
        <v>197</v>
      </c>
      <c r="F265">
        <v>186.19330579999999</v>
      </c>
    </row>
    <row r="266" spans="1:6" x14ac:dyDescent="0.25">
      <c r="A266" t="s">
        <v>34</v>
      </c>
      <c r="B266" t="s">
        <v>6</v>
      </c>
      <c r="C266" t="s">
        <v>12</v>
      </c>
      <c r="D266">
        <v>2035</v>
      </c>
      <c r="E266" t="s">
        <v>186</v>
      </c>
      <c r="F266">
        <v>0</v>
      </c>
    </row>
    <row r="267" spans="1:6" x14ac:dyDescent="0.25">
      <c r="A267" t="s">
        <v>34</v>
      </c>
      <c r="B267" t="s">
        <v>6</v>
      </c>
      <c r="C267" t="s">
        <v>10</v>
      </c>
      <c r="D267">
        <v>2035</v>
      </c>
      <c r="E267" t="s">
        <v>186</v>
      </c>
      <c r="F267">
        <v>533.15287720000003</v>
      </c>
    </row>
    <row r="268" spans="1:6" x14ac:dyDescent="0.25">
      <c r="A268" t="s">
        <v>34</v>
      </c>
      <c r="B268" t="s">
        <v>6</v>
      </c>
      <c r="C268" t="s">
        <v>12</v>
      </c>
      <c r="D268">
        <v>2035</v>
      </c>
      <c r="E268" t="s">
        <v>187</v>
      </c>
      <c r="F268">
        <v>0.58799999999999997</v>
      </c>
    </row>
    <row r="269" spans="1:6" x14ac:dyDescent="0.25">
      <c r="A269" t="s">
        <v>34</v>
      </c>
      <c r="B269" t="s">
        <v>6</v>
      </c>
      <c r="C269" t="s">
        <v>10</v>
      </c>
      <c r="D269">
        <v>2035</v>
      </c>
      <c r="E269" t="s">
        <v>187</v>
      </c>
      <c r="F269">
        <v>1142.346593</v>
      </c>
    </row>
    <row r="270" spans="1:6" x14ac:dyDescent="0.25">
      <c r="A270" t="s">
        <v>34</v>
      </c>
      <c r="B270" t="s">
        <v>6</v>
      </c>
      <c r="C270" t="s">
        <v>12</v>
      </c>
      <c r="D270">
        <v>2035</v>
      </c>
      <c r="E270" t="s">
        <v>188</v>
      </c>
      <c r="F270">
        <v>22.847999999999999</v>
      </c>
    </row>
    <row r="271" spans="1:6" x14ac:dyDescent="0.25">
      <c r="A271" t="s">
        <v>34</v>
      </c>
      <c r="B271" t="s">
        <v>6</v>
      </c>
      <c r="C271" t="s">
        <v>10</v>
      </c>
      <c r="D271">
        <v>2035</v>
      </c>
      <c r="E271" t="s">
        <v>188</v>
      </c>
      <c r="F271">
        <v>1898.077497</v>
      </c>
    </row>
    <row r="272" spans="1:6" x14ac:dyDescent="0.25">
      <c r="A272" t="s">
        <v>34</v>
      </c>
      <c r="B272" t="s">
        <v>6</v>
      </c>
      <c r="C272" t="s">
        <v>12</v>
      </c>
      <c r="D272">
        <v>2035</v>
      </c>
      <c r="E272" t="s">
        <v>189</v>
      </c>
      <c r="F272">
        <v>71.510999999999996</v>
      </c>
    </row>
    <row r="273" spans="1:6" x14ac:dyDescent="0.25">
      <c r="A273" t="s">
        <v>34</v>
      </c>
      <c r="B273" t="s">
        <v>6</v>
      </c>
      <c r="C273" t="s">
        <v>10</v>
      </c>
      <c r="D273">
        <v>2035</v>
      </c>
      <c r="E273" t="s">
        <v>189</v>
      </c>
      <c r="F273">
        <v>2612.6818509999998</v>
      </c>
    </row>
    <row r="274" spans="1:6" x14ac:dyDescent="0.25">
      <c r="A274" t="s">
        <v>34</v>
      </c>
      <c r="B274" t="s">
        <v>6</v>
      </c>
      <c r="C274" t="s">
        <v>12</v>
      </c>
      <c r="D274">
        <v>2035</v>
      </c>
      <c r="E274" t="s">
        <v>190</v>
      </c>
      <c r="F274">
        <v>76.006500000000003</v>
      </c>
    </row>
    <row r="275" spans="1:6" x14ac:dyDescent="0.25">
      <c r="A275" t="s">
        <v>34</v>
      </c>
      <c r="B275" t="s">
        <v>6</v>
      </c>
      <c r="C275" t="s">
        <v>10</v>
      </c>
      <c r="D275">
        <v>2035</v>
      </c>
      <c r="E275" t="s">
        <v>190</v>
      </c>
      <c r="F275">
        <v>2660.2963479999999</v>
      </c>
    </row>
    <row r="276" spans="1:6" x14ac:dyDescent="0.25">
      <c r="A276" t="s">
        <v>34</v>
      </c>
      <c r="B276" t="s">
        <v>6</v>
      </c>
      <c r="C276" t="s">
        <v>12</v>
      </c>
      <c r="D276">
        <v>2035</v>
      </c>
      <c r="E276" t="s">
        <v>191</v>
      </c>
      <c r="F276">
        <v>74.200500000000005</v>
      </c>
    </row>
    <row r="277" spans="1:6" x14ac:dyDescent="0.25">
      <c r="A277" t="s">
        <v>34</v>
      </c>
      <c r="B277" t="s">
        <v>6</v>
      </c>
      <c r="C277" t="s">
        <v>10</v>
      </c>
      <c r="D277">
        <v>2035</v>
      </c>
      <c r="E277" t="s">
        <v>191</v>
      </c>
      <c r="F277">
        <v>2493.4388429999999</v>
      </c>
    </row>
    <row r="278" spans="1:6" x14ac:dyDescent="0.25">
      <c r="A278" t="s">
        <v>34</v>
      </c>
      <c r="B278" t="s">
        <v>6</v>
      </c>
      <c r="C278" t="s">
        <v>12</v>
      </c>
      <c r="D278">
        <v>2035</v>
      </c>
      <c r="E278" t="s">
        <v>192</v>
      </c>
      <c r="F278">
        <v>69.145499999999998</v>
      </c>
    </row>
    <row r="279" spans="1:6" x14ac:dyDescent="0.25">
      <c r="A279" t="s">
        <v>34</v>
      </c>
      <c r="B279" t="s">
        <v>6</v>
      </c>
      <c r="C279" t="s">
        <v>10</v>
      </c>
      <c r="D279">
        <v>2035</v>
      </c>
      <c r="E279" t="s">
        <v>192</v>
      </c>
      <c r="F279">
        <v>1786.33195</v>
      </c>
    </row>
    <row r="280" spans="1:6" x14ac:dyDescent="0.25">
      <c r="A280" t="s">
        <v>34</v>
      </c>
      <c r="B280" t="s">
        <v>6</v>
      </c>
      <c r="C280" t="s">
        <v>12</v>
      </c>
      <c r="D280">
        <v>2035</v>
      </c>
      <c r="E280" t="s">
        <v>193</v>
      </c>
      <c r="F280">
        <v>40.758000000000003</v>
      </c>
    </row>
    <row r="281" spans="1:6" x14ac:dyDescent="0.25">
      <c r="A281" t="s">
        <v>34</v>
      </c>
      <c r="B281" t="s">
        <v>6</v>
      </c>
      <c r="C281" t="s">
        <v>10</v>
      </c>
      <c r="D281">
        <v>2035</v>
      </c>
      <c r="E281" t="s">
        <v>193</v>
      </c>
      <c r="F281">
        <v>916.17455459999996</v>
      </c>
    </row>
    <row r="282" spans="1:6" x14ac:dyDescent="0.25">
      <c r="A282" t="s">
        <v>34</v>
      </c>
      <c r="B282" t="s">
        <v>6</v>
      </c>
      <c r="C282" t="s">
        <v>12</v>
      </c>
      <c r="D282">
        <v>2035</v>
      </c>
      <c r="E282" t="s">
        <v>194</v>
      </c>
      <c r="F282">
        <v>0.76349999999999996</v>
      </c>
    </row>
    <row r="283" spans="1:6" x14ac:dyDescent="0.25">
      <c r="A283" t="s">
        <v>34</v>
      </c>
      <c r="B283" t="s">
        <v>6</v>
      </c>
      <c r="C283" t="s">
        <v>10</v>
      </c>
      <c r="D283">
        <v>2035</v>
      </c>
      <c r="E283" t="s">
        <v>194</v>
      </c>
      <c r="F283">
        <v>340.62355710000003</v>
      </c>
    </row>
    <row r="284" spans="1:6" x14ac:dyDescent="0.25">
      <c r="A284" t="s">
        <v>34</v>
      </c>
      <c r="B284" t="s">
        <v>6</v>
      </c>
      <c r="C284" t="s">
        <v>12</v>
      </c>
      <c r="D284">
        <v>2035</v>
      </c>
      <c r="E284" t="s">
        <v>195</v>
      </c>
      <c r="F284">
        <v>0</v>
      </c>
    </row>
    <row r="285" spans="1:6" x14ac:dyDescent="0.25">
      <c r="A285" t="s">
        <v>34</v>
      </c>
      <c r="B285" t="s">
        <v>6</v>
      </c>
      <c r="C285" t="s">
        <v>10</v>
      </c>
      <c r="D285">
        <v>2035</v>
      </c>
      <c r="E285" t="s">
        <v>195</v>
      </c>
      <c r="F285">
        <v>207.314592</v>
      </c>
    </row>
    <row r="286" spans="1:6" x14ac:dyDescent="0.25">
      <c r="A286" t="s">
        <v>34</v>
      </c>
      <c r="B286" t="s">
        <v>6</v>
      </c>
      <c r="C286" t="s">
        <v>12</v>
      </c>
      <c r="D286">
        <v>2035</v>
      </c>
      <c r="E286" t="s">
        <v>196</v>
      </c>
      <c r="F286">
        <v>0</v>
      </c>
    </row>
    <row r="287" spans="1:6" x14ac:dyDescent="0.25">
      <c r="A287" t="s">
        <v>34</v>
      </c>
      <c r="B287" t="s">
        <v>6</v>
      </c>
      <c r="C287" t="s">
        <v>10</v>
      </c>
      <c r="D287">
        <v>2035</v>
      </c>
      <c r="E287" t="s">
        <v>196</v>
      </c>
      <c r="F287">
        <v>153.2957141</v>
      </c>
    </row>
    <row r="288" spans="1:6" x14ac:dyDescent="0.25">
      <c r="A288" t="s">
        <v>34</v>
      </c>
      <c r="B288" t="s">
        <v>6</v>
      </c>
      <c r="C288" t="s">
        <v>12</v>
      </c>
      <c r="D288">
        <v>2035</v>
      </c>
      <c r="E288" t="s">
        <v>197</v>
      </c>
      <c r="F288">
        <v>0</v>
      </c>
    </row>
    <row r="289" spans="1:6" x14ac:dyDescent="0.25">
      <c r="A289" t="s">
        <v>34</v>
      </c>
      <c r="B289" t="s">
        <v>6</v>
      </c>
      <c r="C289" t="s">
        <v>10</v>
      </c>
      <c r="D289">
        <v>2035</v>
      </c>
      <c r="E289" t="s">
        <v>197</v>
      </c>
      <c r="F289">
        <v>186.19330579999999</v>
      </c>
    </row>
    <row r="290" spans="1:6" x14ac:dyDescent="0.25">
      <c r="A290" t="s">
        <v>34</v>
      </c>
      <c r="B290" t="s">
        <v>6</v>
      </c>
      <c r="C290" t="s">
        <v>12</v>
      </c>
      <c r="D290">
        <v>2036</v>
      </c>
      <c r="E290" t="s">
        <v>186</v>
      </c>
      <c r="F290">
        <v>0</v>
      </c>
    </row>
    <row r="291" spans="1:6" x14ac:dyDescent="0.25">
      <c r="A291" t="s">
        <v>34</v>
      </c>
      <c r="B291" t="s">
        <v>6</v>
      </c>
      <c r="C291" t="s">
        <v>10</v>
      </c>
      <c r="D291">
        <v>2036</v>
      </c>
      <c r="E291" t="s">
        <v>186</v>
      </c>
      <c r="F291">
        <v>533.15287720000003</v>
      </c>
    </row>
    <row r="292" spans="1:6" x14ac:dyDescent="0.25">
      <c r="A292" t="s">
        <v>34</v>
      </c>
      <c r="B292" t="s">
        <v>6</v>
      </c>
      <c r="C292" t="s">
        <v>12</v>
      </c>
      <c r="D292">
        <v>2036</v>
      </c>
      <c r="E292" t="s">
        <v>187</v>
      </c>
      <c r="F292">
        <v>0.58799999999999997</v>
      </c>
    </row>
    <row r="293" spans="1:6" x14ac:dyDescent="0.25">
      <c r="A293" t="s">
        <v>34</v>
      </c>
      <c r="B293" t="s">
        <v>6</v>
      </c>
      <c r="C293" t="s">
        <v>10</v>
      </c>
      <c r="D293">
        <v>2036</v>
      </c>
      <c r="E293" t="s">
        <v>187</v>
      </c>
      <c r="F293">
        <v>1142.346593</v>
      </c>
    </row>
    <row r="294" spans="1:6" x14ac:dyDescent="0.25">
      <c r="A294" t="s">
        <v>34</v>
      </c>
      <c r="B294" t="s">
        <v>6</v>
      </c>
      <c r="C294" t="s">
        <v>12</v>
      </c>
      <c r="D294">
        <v>2036</v>
      </c>
      <c r="E294" t="s">
        <v>188</v>
      </c>
      <c r="F294">
        <v>22.847999999999999</v>
      </c>
    </row>
    <row r="295" spans="1:6" x14ac:dyDescent="0.25">
      <c r="A295" t="s">
        <v>34</v>
      </c>
      <c r="B295" t="s">
        <v>6</v>
      </c>
      <c r="C295" t="s">
        <v>10</v>
      </c>
      <c r="D295">
        <v>2036</v>
      </c>
      <c r="E295" t="s">
        <v>188</v>
      </c>
      <c r="F295">
        <v>1898.077497</v>
      </c>
    </row>
    <row r="296" spans="1:6" x14ac:dyDescent="0.25">
      <c r="A296" t="s">
        <v>34</v>
      </c>
      <c r="B296" t="s">
        <v>6</v>
      </c>
      <c r="C296" t="s">
        <v>12</v>
      </c>
      <c r="D296">
        <v>2036</v>
      </c>
      <c r="E296" t="s">
        <v>189</v>
      </c>
      <c r="F296">
        <v>71.510999999999996</v>
      </c>
    </row>
    <row r="297" spans="1:6" x14ac:dyDescent="0.25">
      <c r="A297" t="s">
        <v>34</v>
      </c>
      <c r="B297" t="s">
        <v>6</v>
      </c>
      <c r="C297" t="s">
        <v>10</v>
      </c>
      <c r="D297">
        <v>2036</v>
      </c>
      <c r="E297" t="s">
        <v>189</v>
      </c>
      <c r="F297">
        <v>2612.6818509999998</v>
      </c>
    </row>
    <row r="298" spans="1:6" x14ac:dyDescent="0.25">
      <c r="A298" t="s">
        <v>34</v>
      </c>
      <c r="B298" t="s">
        <v>6</v>
      </c>
      <c r="C298" t="s">
        <v>12</v>
      </c>
      <c r="D298">
        <v>2036</v>
      </c>
      <c r="E298" t="s">
        <v>190</v>
      </c>
      <c r="F298">
        <v>76.006500000000003</v>
      </c>
    </row>
    <row r="299" spans="1:6" x14ac:dyDescent="0.25">
      <c r="A299" t="s">
        <v>34</v>
      </c>
      <c r="B299" t="s">
        <v>6</v>
      </c>
      <c r="C299" t="s">
        <v>10</v>
      </c>
      <c r="D299">
        <v>2036</v>
      </c>
      <c r="E299" t="s">
        <v>190</v>
      </c>
      <c r="F299">
        <v>2660.2963479999999</v>
      </c>
    </row>
    <row r="300" spans="1:6" x14ac:dyDescent="0.25">
      <c r="A300" t="s">
        <v>34</v>
      </c>
      <c r="B300" t="s">
        <v>6</v>
      </c>
      <c r="C300" t="s">
        <v>12</v>
      </c>
      <c r="D300">
        <v>2036</v>
      </c>
      <c r="E300" t="s">
        <v>191</v>
      </c>
      <c r="F300">
        <v>74.200500000000005</v>
      </c>
    </row>
    <row r="301" spans="1:6" x14ac:dyDescent="0.25">
      <c r="A301" t="s">
        <v>34</v>
      </c>
      <c r="B301" t="s">
        <v>6</v>
      </c>
      <c r="C301" t="s">
        <v>10</v>
      </c>
      <c r="D301">
        <v>2036</v>
      </c>
      <c r="E301" t="s">
        <v>191</v>
      </c>
      <c r="F301">
        <v>2493.4388429999999</v>
      </c>
    </row>
    <row r="302" spans="1:6" x14ac:dyDescent="0.25">
      <c r="A302" t="s">
        <v>34</v>
      </c>
      <c r="B302" t="s">
        <v>6</v>
      </c>
      <c r="C302" t="s">
        <v>12</v>
      </c>
      <c r="D302">
        <v>2036</v>
      </c>
      <c r="E302" t="s">
        <v>192</v>
      </c>
      <c r="F302">
        <v>69.145499999999998</v>
      </c>
    </row>
    <row r="303" spans="1:6" x14ac:dyDescent="0.25">
      <c r="A303" t="s">
        <v>34</v>
      </c>
      <c r="B303" t="s">
        <v>6</v>
      </c>
      <c r="C303" t="s">
        <v>10</v>
      </c>
      <c r="D303">
        <v>2036</v>
      </c>
      <c r="E303" t="s">
        <v>192</v>
      </c>
      <c r="F303">
        <v>1786.33195</v>
      </c>
    </row>
    <row r="304" spans="1:6" x14ac:dyDescent="0.25">
      <c r="A304" t="s">
        <v>34</v>
      </c>
      <c r="B304" t="s">
        <v>6</v>
      </c>
      <c r="C304" t="s">
        <v>12</v>
      </c>
      <c r="D304">
        <v>2036</v>
      </c>
      <c r="E304" t="s">
        <v>193</v>
      </c>
      <c r="F304">
        <v>40.758000000000003</v>
      </c>
    </row>
    <row r="305" spans="1:6" x14ac:dyDescent="0.25">
      <c r="A305" t="s">
        <v>34</v>
      </c>
      <c r="B305" t="s">
        <v>6</v>
      </c>
      <c r="C305" t="s">
        <v>10</v>
      </c>
      <c r="D305">
        <v>2036</v>
      </c>
      <c r="E305" t="s">
        <v>193</v>
      </c>
      <c r="F305">
        <v>916.17455459999996</v>
      </c>
    </row>
    <row r="306" spans="1:6" x14ac:dyDescent="0.25">
      <c r="A306" t="s">
        <v>34</v>
      </c>
      <c r="B306" t="s">
        <v>6</v>
      </c>
      <c r="C306" t="s">
        <v>12</v>
      </c>
      <c r="D306">
        <v>2036</v>
      </c>
      <c r="E306" t="s">
        <v>194</v>
      </c>
      <c r="F306">
        <v>0.76349999999999996</v>
      </c>
    </row>
    <row r="307" spans="1:6" x14ac:dyDescent="0.25">
      <c r="A307" t="s">
        <v>34</v>
      </c>
      <c r="B307" t="s">
        <v>6</v>
      </c>
      <c r="C307" t="s">
        <v>10</v>
      </c>
      <c r="D307">
        <v>2036</v>
      </c>
      <c r="E307" t="s">
        <v>194</v>
      </c>
      <c r="F307">
        <v>340.62355710000003</v>
      </c>
    </row>
    <row r="308" spans="1:6" x14ac:dyDescent="0.25">
      <c r="A308" t="s">
        <v>34</v>
      </c>
      <c r="B308" t="s">
        <v>6</v>
      </c>
      <c r="C308" t="s">
        <v>12</v>
      </c>
      <c r="D308">
        <v>2036</v>
      </c>
      <c r="E308" t="s">
        <v>195</v>
      </c>
      <c r="F308">
        <v>0</v>
      </c>
    </row>
    <row r="309" spans="1:6" x14ac:dyDescent="0.25">
      <c r="A309" t="s">
        <v>34</v>
      </c>
      <c r="B309" t="s">
        <v>6</v>
      </c>
      <c r="C309" t="s">
        <v>10</v>
      </c>
      <c r="D309">
        <v>2036</v>
      </c>
      <c r="E309" t="s">
        <v>195</v>
      </c>
      <c r="F309">
        <v>207.314592</v>
      </c>
    </row>
    <row r="310" spans="1:6" x14ac:dyDescent="0.25">
      <c r="A310" t="s">
        <v>34</v>
      </c>
      <c r="B310" t="s">
        <v>6</v>
      </c>
      <c r="C310" t="s">
        <v>12</v>
      </c>
      <c r="D310">
        <v>2036</v>
      </c>
      <c r="E310" t="s">
        <v>196</v>
      </c>
      <c r="F310">
        <v>0</v>
      </c>
    </row>
    <row r="311" spans="1:6" x14ac:dyDescent="0.25">
      <c r="A311" t="s">
        <v>34</v>
      </c>
      <c r="B311" t="s">
        <v>6</v>
      </c>
      <c r="C311" t="s">
        <v>10</v>
      </c>
      <c r="D311">
        <v>2036</v>
      </c>
      <c r="E311" t="s">
        <v>196</v>
      </c>
      <c r="F311">
        <v>153.2957141</v>
      </c>
    </row>
    <row r="312" spans="1:6" x14ac:dyDescent="0.25">
      <c r="A312" t="s">
        <v>34</v>
      </c>
      <c r="B312" t="s">
        <v>6</v>
      </c>
      <c r="C312" t="s">
        <v>12</v>
      </c>
      <c r="D312">
        <v>2036</v>
      </c>
      <c r="E312" t="s">
        <v>197</v>
      </c>
      <c r="F312">
        <v>0</v>
      </c>
    </row>
    <row r="313" spans="1:6" x14ac:dyDescent="0.25">
      <c r="A313" t="s">
        <v>34</v>
      </c>
      <c r="B313" t="s">
        <v>6</v>
      </c>
      <c r="C313" t="s">
        <v>10</v>
      </c>
      <c r="D313">
        <v>2036</v>
      </c>
      <c r="E313" t="s">
        <v>197</v>
      </c>
      <c r="F313">
        <v>186.19330579999999</v>
      </c>
    </row>
    <row r="314" spans="1:6" x14ac:dyDescent="0.25">
      <c r="A314" t="s">
        <v>34</v>
      </c>
      <c r="B314" t="s">
        <v>6</v>
      </c>
      <c r="C314" t="s">
        <v>12</v>
      </c>
      <c r="D314">
        <v>2037</v>
      </c>
      <c r="E314" t="s">
        <v>186</v>
      </c>
      <c r="F314">
        <v>0</v>
      </c>
    </row>
    <row r="315" spans="1:6" x14ac:dyDescent="0.25">
      <c r="A315" t="s">
        <v>34</v>
      </c>
      <c r="B315" t="s">
        <v>6</v>
      </c>
      <c r="C315" t="s">
        <v>10</v>
      </c>
      <c r="D315">
        <v>2037</v>
      </c>
      <c r="E315" t="s">
        <v>186</v>
      </c>
      <c r="F315">
        <v>533.15287720000003</v>
      </c>
    </row>
    <row r="316" spans="1:6" x14ac:dyDescent="0.25">
      <c r="A316" t="s">
        <v>34</v>
      </c>
      <c r="B316" t="s">
        <v>6</v>
      </c>
      <c r="C316" t="s">
        <v>12</v>
      </c>
      <c r="D316">
        <v>2037</v>
      </c>
      <c r="E316" t="s">
        <v>187</v>
      </c>
      <c r="F316">
        <v>0.58799999999999997</v>
      </c>
    </row>
    <row r="317" spans="1:6" x14ac:dyDescent="0.25">
      <c r="A317" t="s">
        <v>34</v>
      </c>
      <c r="B317" t="s">
        <v>6</v>
      </c>
      <c r="C317" t="s">
        <v>10</v>
      </c>
      <c r="D317">
        <v>2037</v>
      </c>
      <c r="E317" t="s">
        <v>187</v>
      </c>
      <c r="F317">
        <v>1142.346593</v>
      </c>
    </row>
    <row r="318" spans="1:6" x14ac:dyDescent="0.25">
      <c r="A318" t="s">
        <v>34</v>
      </c>
      <c r="B318" t="s">
        <v>6</v>
      </c>
      <c r="C318" t="s">
        <v>12</v>
      </c>
      <c r="D318">
        <v>2037</v>
      </c>
      <c r="E318" t="s">
        <v>188</v>
      </c>
      <c r="F318">
        <v>22.847999999999999</v>
      </c>
    </row>
    <row r="319" spans="1:6" x14ac:dyDescent="0.25">
      <c r="A319" t="s">
        <v>34</v>
      </c>
      <c r="B319" t="s">
        <v>6</v>
      </c>
      <c r="C319" t="s">
        <v>10</v>
      </c>
      <c r="D319">
        <v>2037</v>
      </c>
      <c r="E319" t="s">
        <v>188</v>
      </c>
      <c r="F319">
        <v>1898.077497</v>
      </c>
    </row>
    <row r="320" spans="1:6" x14ac:dyDescent="0.25">
      <c r="A320" t="s">
        <v>34</v>
      </c>
      <c r="B320" t="s">
        <v>6</v>
      </c>
      <c r="C320" t="s">
        <v>12</v>
      </c>
      <c r="D320">
        <v>2037</v>
      </c>
      <c r="E320" t="s">
        <v>189</v>
      </c>
      <c r="F320">
        <v>71.510999999999996</v>
      </c>
    </row>
    <row r="321" spans="1:6" x14ac:dyDescent="0.25">
      <c r="A321" t="s">
        <v>34</v>
      </c>
      <c r="B321" t="s">
        <v>6</v>
      </c>
      <c r="C321" t="s">
        <v>10</v>
      </c>
      <c r="D321">
        <v>2037</v>
      </c>
      <c r="E321" t="s">
        <v>189</v>
      </c>
      <c r="F321">
        <v>2612.6818509999998</v>
      </c>
    </row>
    <row r="322" spans="1:6" x14ac:dyDescent="0.25">
      <c r="A322" t="s">
        <v>34</v>
      </c>
      <c r="B322" t="s">
        <v>6</v>
      </c>
      <c r="C322" t="s">
        <v>12</v>
      </c>
      <c r="D322">
        <v>2037</v>
      </c>
      <c r="E322" t="s">
        <v>190</v>
      </c>
      <c r="F322">
        <v>76.006500000000003</v>
      </c>
    </row>
    <row r="323" spans="1:6" x14ac:dyDescent="0.25">
      <c r="A323" t="s">
        <v>34</v>
      </c>
      <c r="B323" t="s">
        <v>6</v>
      </c>
      <c r="C323" t="s">
        <v>10</v>
      </c>
      <c r="D323">
        <v>2037</v>
      </c>
      <c r="E323" t="s">
        <v>190</v>
      </c>
      <c r="F323">
        <v>2660.2963479999999</v>
      </c>
    </row>
    <row r="324" spans="1:6" x14ac:dyDescent="0.25">
      <c r="A324" t="s">
        <v>34</v>
      </c>
      <c r="B324" t="s">
        <v>6</v>
      </c>
      <c r="C324" t="s">
        <v>12</v>
      </c>
      <c r="D324">
        <v>2037</v>
      </c>
      <c r="E324" t="s">
        <v>191</v>
      </c>
      <c r="F324">
        <v>74.200500000000005</v>
      </c>
    </row>
    <row r="325" spans="1:6" x14ac:dyDescent="0.25">
      <c r="A325" t="s">
        <v>34</v>
      </c>
      <c r="B325" t="s">
        <v>6</v>
      </c>
      <c r="C325" t="s">
        <v>10</v>
      </c>
      <c r="D325">
        <v>2037</v>
      </c>
      <c r="E325" t="s">
        <v>191</v>
      </c>
      <c r="F325">
        <v>2493.4388429999999</v>
      </c>
    </row>
    <row r="326" spans="1:6" x14ac:dyDescent="0.25">
      <c r="A326" t="s">
        <v>34</v>
      </c>
      <c r="B326" t="s">
        <v>6</v>
      </c>
      <c r="C326" t="s">
        <v>12</v>
      </c>
      <c r="D326">
        <v>2037</v>
      </c>
      <c r="E326" t="s">
        <v>192</v>
      </c>
      <c r="F326">
        <v>69.145499999999998</v>
      </c>
    </row>
    <row r="327" spans="1:6" x14ac:dyDescent="0.25">
      <c r="A327" t="s">
        <v>34</v>
      </c>
      <c r="B327" t="s">
        <v>6</v>
      </c>
      <c r="C327" t="s">
        <v>10</v>
      </c>
      <c r="D327">
        <v>2037</v>
      </c>
      <c r="E327" t="s">
        <v>192</v>
      </c>
      <c r="F327">
        <v>1786.33195</v>
      </c>
    </row>
    <row r="328" spans="1:6" x14ac:dyDescent="0.25">
      <c r="A328" t="s">
        <v>34</v>
      </c>
      <c r="B328" t="s">
        <v>6</v>
      </c>
      <c r="C328" t="s">
        <v>12</v>
      </c>
      <c r="D328">
        <v>2037</v>
      </c>
      <c r="E328" t="s">
        <v>193</v>
      </c>
      <c r="F328">
        <v>40.758000000000003</v>
      </c>
    </row>
    <row r="329" spans="1:6" x14ac:dyDescent="0.25">
      <c r="A329" t="s">
        <v>34</v>
      </c>
      <c r="B329" t="s">
        <v>6</v>
      </c>
      <c r="C329" t="s">
        <v>10</v>
      </c>
      <c r="D329">
        <v>2037</v>
      </c>
      <c r="E329" t="s">
        <v>193</v>
      </c>
      <c r="F329">
        <v>916.17455459999996</v>
      </c>
    </row>
    <row r="330" spans="1:6" x14ac:dyDescent="0.25">
      <c r="A330" t="s">
        <v>34</v>
      </c>
      <c r="B330" t="s">
        <v>6</v>
      </c>
      <c r="C330" t="s">
        <v>12</v>
      </c>
      <c r="D330">
        <v>2037</v>
      </c>
      <c r="E330" t="s">
        <v>194</v>
      </c>
      <c r="F330">
        <v>0.76349999999999996</v>
      </c>
    </row>
    <row r="331" spans="1:6" x14ac:dyDescent="0.25">
      <c r="A331" t="s">
        <v>34</v>
      </c>
      <c r="B331" t="s">
        <v>6</v>
      </c>
      <c r="C331" t="s">
        <v>10</v>
      </c>
      <c r="D331">
        <v>2037</v>
      </c>
      <c r="E331" t="s">
        <v>194</v>
      </c>
      <c r="F331">
        <v>340.62355710000003</v>
      </c>
    </row>
    <row r="332" spans="1:6" x14ac:dyDescent="0.25">
      <c r="A332" t="s">
        <v>34</v>
      </c>
      <c r="B332" t="s">
        <v>6</v>
      </c>
      <c r="C332" t="s">
        <v>12</v>
      </c>
      <c r="D332">
        <v>2037</v>
      </c>
      <c r="E332" t="s">
        <v>195</v>
      </c>
      <c r="F332">
        <v>0</v>
      </c>
    </row>
    <row r="333" spans="1:6" x14ac:dyDescent="0.25">
      <c r="A333" t="s">
        <v>34</v>
      </c>
      <c r="B333" t="s">
        <v>6</v>
      </c>
      <c r="C333" t="s">
        <v>10</v>
      </c>
      <c r="D333">
        <v>2037</v>
      </c>
      <c r="E333" t="s">
        <v>195</v>
      </c>
      <c r="F333">
        <v>207.314592</v>
      </c>
    </row>
    <row r="334" spans="1:6" x14ac:dyDescent="0.25">
      <c r="A334" t="s">
        <v>34</v>
      </c>
      <c r="B334" t="s">
        <v>6</v>
      </c>
      <c r="C334" t="s">
        <v>12</v>
      </c>
      <c r="D334">
        <v>2037</v>
      </c>
      <c r="E334" t="s">
        <v>196</v>
      </c>
      <c r="F334">
        <v>0</v>
      </c>
    </row>
    <row r="335" spans="1:6" x14ac:dyDescent="0.25">
      <c r="A335" t="s">
        <v>34</v>
      </c>
      <c r="B335" t="s">
        <v>6</v>
      </c>
      <c r="C335" t="s">
        <v>10</v>
      </c>
      <c r="D335">
        <v>2037</v>
      </c>
      <c r="E335" t="s">
        <v>196</v>
      </c>
      <c r="F335">
        <v>153.2957141</v>
      </c>
    </row>
    <row r="336" spans="1:6" x14ac:dyDescent="0.25">
      <c r="A336" t="s">
        <v>34</v>
      </c>
      <c r="B336" t="s">
        <v>6</v>
      </c>
      <c r="C336" t="s">
        <v>12</v>
      </c>
      <c r="D336">
        <v>2037</v>
      </c>
      <c r="E336" t="s">
        <v>197</v>
      </c>
      <c r="F336">
        <v>0</v>
      </c>
    </row>
    <row r="337" spans="1:6" x14ac:dyDescent="0.25">
      <c r="A337" t="s">
        <v>34</v>
      </c>
      <c r="B337" t="s">
        <v>6</v>
      </c>
      <c r="C337" t="s">
        <v>10</v>
      </c>
      <c r="D337">
        <v>2037</v>
      </c>
      <c r="E337" t="s">
        <v>197</v>
      </c>
      <c r="F337">
        <v>186.19330579999999</v>
      </c>
    </row>
    <row r="338" spans="1:6" x14ac:dyDescent="0.25">
      <c r="A338" t="s">
        <v>34</v>
      </c>
      <c r="B338" t="s">
        <v>6</v>
      </c>
      <c r="C338" t="s">
        <v>12</v>
      </c>
      <c r="D338">
        <v>2038</v>
      </c>
      <c r="E338" t="s">
        <v>186</v>
      </c>
      <c r="F338">
        <v>0</v>
      </c>
    </row>
    <row r="339" spans="1:6" x14ac:dyDescent="0.25">
      <c r="A339" t="s">
        <v>34</v>
      </c>
      <c r="B339" t="s">
        <v>6</v>
      </c>
      <c r="C339" t="s">
        <v>10</v>
      </c>
      <c r="D339">
        <v>2038</v>
      </c>
      <c r="E339" t="s">
        <v>186</v>
      </c>
      <c r="F339">
        <v>533.15287720000003</v>
      </c>
    </row>
    <row r="340" spans="1:6" x14ac:dyDescent="0.25">
      <c r="A340" t="s">
        <v>34</v>
      </c>
      <c r="B340" t="s">
        <v>6</v>
      </c>
      <c r="C340" t="s">
        <v>12</v>
      </c>
      <c r="D340">
        <v>2038</v>
      </c>
      <c r="E340" t="s">
        <v>187</v>
      </c>
      <c r="F340">
        <v>0.58799999999999997</v>
      </c>
    </row>
    <row r="341" spans="1:6" x14ac:dyDescent="0.25">
      <c r="A341" t="s">
        <v>34</v>
      </c>
      <c r="B341" t="s">
        <v>6</v>
      </c>
      <c r="C341" t="s">
        <v>10</v>
      </c>
      <c r="D341">
        <v>2038</v>
      </c>
      <c r="E341" t="s">
        <v>187</v>
      </c>
      <c r="F341">
        <v>1142.346593</v>
      </c>
    </row>
    <row r="342" spans="1:6" x14ac:dyDescent="0.25">
      <c r="A342" t="s">
        <v>34</v>
      </c>
      <c r="B342" t="s">
        <v>6</v>
      </c>
      <c r="C342" t="s">
        <v>12</v>
      </c>
      <c r="D342">
        <v>2038</v>
      </c>
      <c r="E342" t="s">
        <v>188</v>
      </c>
      <c r="F342">
        <v>22.847999999999999</v>
      </c>
    </row>
    <row r="343" spans="1:6" x14ac:dyDescent="0.25">
      <c r="A343" t="s">
        <v>34</v>
      </c>
      <c r="B343" t="s">
        <v>6</v>
      </c>
      <c r="C343" t="s">
        <v>10</v>
      </c>
      <c r="D343">
        <v>2038</v>
      </c>
      <c r="E343" t="s">
        <v>188</v>
      </c>
      <c r="F343">
        <v>1898.077497</v>
      </c>
    </row>
    <row r="344" spans="1:6" x14ac:dyDescent="0.25">
      <c r="A344" t="s">
        <v>34</v>
      </c>
      <c r="B344" t="s">
        <v>6</v>
      </c>
      <c r="C344" t="s">
        <v>12</v>
      </c>
      <c r="D344">
        <v>2038</v>
      </c>
      <c r="E344" t="s">
        <v>189</v>
      </c>
      <c r="F344">
        <v>71.510999999999996</v>
      </c>
    </row>
    <row r="345" spans="1:6" x14ac:dyDescent="0.25">
      <c r="A345" t="s">
        <v>34</v>
      </c>
      <c r="B345" t="s">
        <v>6</v>
      </c>
      <c r="C345" t="s">
        <v>10</v>
      </c>
      <c r="D345">
        <v>2038</v>
      </c>
      <c r="E345" t="s">
        <v>189</v>
      </c>
      <c r="F345">
        <v>2612.6818509999998</v>
      </c>
    </row>
    <row r="346" spans="1:6" x14ac:dyDescent="0.25">
      <c r="A346" t="s">
        <v>34</v>
      </c>
      <c r="B346" t="s">
        <v>6</v>
      </c>
      <c r="C346" t="s">
        <v>12</v>
      </c>
      <c r="D346">
        <v>2038</v>
      </c>
      <c r="E346" t="s">
        <v>190</v>
      </c>
      <c r="F346">
        <v>76.006500000000003</v>
      </c>
    </row>
    <row r="347" spans="1:6" x14ac:dyDescent="0.25">
      <c r="A347" t="s">
        <v>34</v>
      </c>
      <c r="B347" t="s">
        <v>6</v>
      </c>
      <c r="C347" t="s">
        <v>10</v>
      </c>
      <c r="D347">
        <v>2038</v>
      </c>
      <c r="E347" t="s">
        <v>190</v>
      </c>
      <c r="F347">
        <v>2660.2963479999999</v>
      </c>
    </row>
    <row r="348" spans="1:6" x14ac:dyDescent="0.25">
      <c r="A348" t="s">
        <v>34</v>
      </c>
      <c r="B348" t="s">
        <v>6</v>
      </c>
      <c r="C348" t="s">
        <v>12</v>
      </c>
      <c r="D348">
        <v>2038</v>
      </c>
      <c r="E348" t="s">
        <v>191</v>
      </c>
      <c r="F348">
        <v>74.200500000000005</v>
      </c>
    </row>
    <row r="349" spans="1:6" x14ac:dyDescent="0.25">
      <c r="A349" t="s">
        <v>34</v>
      </c>
      <c r="B349" t="s">
        <v>6</v>
      </c>
      <c r="C349" t="s">
        <v>10</v>
      </c>
      <c r="D349">
        <v>2038</v>
      </c>
      <c r="E349" t="s">
        <v>191</v>
      </c>
      <c r="F349">
        <v>2493.4388429999999</v>
      </c>
    </row>
    <row r="350" spans="1:6" x14ac:dyDescent="0.25">
      <c r="A350" t="s">
        <v>34</v>
      </c>
      <c r="B350" t="s">
        <v>6</v>
      </c>
      <c r="C350" t="s">
        <v>12</v>
      </c>
      <c r="D350">
        <v>2038</v>
      </c>
      <c r="E350" t="s">
        <v>192</v>
      </c>
      <c r="F350">
        <v>69.145499999999998</v>
      </c>
    </row>
    <row r="351" spans="1:6" x14ac:dyDescent="0.25">
      <c r="A351" t="s">
        <v>34</v>
      </c>
      <c r="B351" t="s">
        <v>6</v>
      </c>
      <c r="C351" t="s">
        <v>10</v>
      </c>
      <c r="D351">
        <v>2038</v>
      </c>
      <c r="E351" t="s">
        <v>192</v>
      </c>
      <c r="F351">
        <v>1786.33195</v>
      </c>
    </row>
    <row r="352" spans="1:6" x14ac:dyDescent="0.25">
      <c r="A352" t="s">
        <v>34</v>
      </c>
      <c r="B352" t="s">
        <v>6</v>
      </c>
      <c r="C352" t="s">
        <v>12</v>
      </c>
      <c r="D352">
        <v>2038</v>
      </c>
      <c r="E352" t="s">
        <v>193</v>
      </c>
      <c r="F352">
        <v>40.758000000000003</v>
      </c>
    </row>
    <row r="353" spans="1:6" x14ac:dyDescent="0.25">
      <c r="A353" t="s">
        <v>34</v>
      </c>
      <c r="B353" t="s">
        <v>6</v>
      </c>
      <c r="C353" t="s">
        <v>10</v>
      </c>
      <c r="D353">
        <v>2038</v>
      </c>
      <c r="E353" t="s">
        <v>193</v>
      </c>
      <c r="F353">
        <v>916.17455459999996</v>
      </c>
    </row>
    <row r="354" spans="1:6" x14ac:dyDescent="0.25">
      <c r="A354" t="s">
        <v>34</v>
      </c>
      <c r="B354" t="s">
        <v>6</v>
      </c>
      <c r="C354" t="s">
        <v>12</v>
      </c>
      <c r="D354">
        <v>2038</v>
      </c>
      <c r="E354" t="s">
        <v>194</v>
      </c>
      <c r="F354">
        <v>0.76349999999999996</v>
      </c>
    </row>
    <row r="355" spans="1:6" x14ac:dyDescent="0.25">
      <c r="A355" t="s">
        <v>34</v>
      </c>
      <c r="B355" t="s">
        <v>6</v>
      </c>
      <c r="C355" t="s">
        <v>10</v>
      </c>
      <c r="D355">
        <v>2038</v>
      </c>
      <c r="E355" t="s">
        <v>194</v>
      </c>
      <c r="F355">
        <v>340.62355710000003</v>
      </c>
    </row>
    <row r="356" spans="1:6" x14ac:dyDescent="0.25">
      <c r="A356" t="s">
        <v>34</v>
      </c>
      <c r="B356" t="s">
        <v>6</v>
      </c>
      <c r="C356" t="s">
        <v>12</v>
      </c>
      <c r="D356">
        <v>2038</v>
      </c>
      <c r="E356" t="s">
        <v>195</v>
      </c>
      <c r="F356">
        <v>0</v>
      </c>
    </row>
    <row r="357" spans="1:6" x14ac:dyDescent="0.25">
      <c r="A357" t="s">
        <v>34</v>
      </c>
      <c r="B357" t="s">
        <v>6</v>
      </c>
      <c r="C357" t="s">
        <v>10</v>
      </c>
      <c r="D357">
        <v>2038</v>
      </c>
      <c r="E357" t="s">
        <v>195</v>
      </c>
      <c r="F357">
        <v>207.314592</v>
      </c>
    </row>
    <row r="358" spans="1:6" x14ac:dyDescent="0.25">
      <c r="A358" t="s">
        <v>34</v>
      </c>
      <c r="B358" t="s">
        <v>6</v>
      </c>
      <c r="C358" t="s">
        <v>12</v>
      </c>
      <c r="D358">
        <v>2038</v>
      </c>
      <c r="E358" t="s">
        <v>196</v>
      </c>
      <c r="F358">
        <v>0</v>
      </c>
    </row>
    <row r="359" spans="1:6" x14ac:dyDescent="0.25">
      <c r="A359" t="s">
        <v>34</v>
      </c>
      <c r="B359" t="s">
        <v>6</v>
      </c>
      <c r="C359" t="s">
        <v>10</v>
      </c>
      <c r="D359">
        <v>2038</v>
      </c>
      <c r="E359" t="s">
        <v>196</v>
      </c>
      <c r="F359">
        <v>153.2957141</v>
      </c>
    </row>
    <row r="360" spans="1:6" x14ac:dyDescent="0.25">
      <c r="A360" t="s">
        <v>34</v>
      </c>
      <c r="B360" t="s">
        <v>6</v>
      </c>
      <c r="C360" t="s">
        <v>12</v>
      </c>
      <c r="D360">
        <v>2038</v>
      </c>
      <c r="E360" t="s">
        <v>197</v>
      </c>
      <c r="F360">
        <v>0</v>
      </c>
    </row>
    <row r="361" spans="1:6" x14ac:dyDescent="0.25">
      <c r="A361" t="s">
        <v>34</v>
      </c>
      <c r="B361" t="s">
        <v>6</v>
      </c>
      <c r="C361" t="s">
        <v>10</v>
      </c>
      <c r="D361">
        <v>2038</v>
      </c>
      <c r="E361" t="s">
        <v>197</v>
      </c>
      <c r="F361">
        <v>186.19330579999999</v>
      </c>
    </row>
    <row r="362" spans="1:6" x14ac:dyDescent="0.25">
      <c r="A362" t="s">
        <v>34</v>
      </c>
      <c r="B362" t="s">
        <v>6</v>
      </c>
      <c r="C362" t="s">
        <v>12</v>
      </c>
      <c r="D362">
        <v>2039</v>
      </c>
      <c r="E362" t="s">
        <v>186</v>
      </c>
      <c r="F362">
        <v>0</v>
      </c>
    </row>
    <row r="363" spans="1:6" x14ac:dyDescent="0.25">
      <c r="A363" t="s">
        <v>34</v>
      </c>
      <c r="B363" t="s">
        <v>6</v>
      </c>
      <c r="C363" t="s">
        <v>10</v>
      </c>
      <c r="D363">
        <v>2039</v>
      </c>
      <c r="E363" t="s">
        <v>186</v>
      </c>
      <c r="F363">
        <v>533.15287720000003</v>
      </c>
    </row>
    <row r="364" spans="1:6" x14ac:dyDescent="0.25">
      <c r="A364" t="s">
        <v>34</v>
      </c>
      <c r="B364" t="s">
        <v>6</v>
      </c>
      <c r="C364" t="s">
        <v>12</v>
      </c>
      <c r="D364">
        <v>2039</v>
      </c>
      <c r="E364" t="s">
        <v>187</v>
      </c>
      <c r="F364">
        <v>0.58799999999999997</v>
      </c>
    </row>
    <row r="365" spans="1:6" x14ac:dyDescent="0.25">
      <c r="A365" t="s">
        <v>34</v>
      </c>
      <c r="B365" t="s">
        <v>6</v>
      </c>
      <c r="C365" t="s">
        <v>10</v>
      </c>
      <c r="D365">
        <v>2039</v>
      </c>
      <c r="E365" t="s">
        <v>187</v>
      </c>
      <c r="F365">
        <v>1142.346593</v>
      </c>
    </row>
    <row r="366" spans="1:6" x14ac:dyDescent="0.25">
      <c r="A366" t="s">
        <v>34</v>
      </c>
      <c r="B366" t="s">
        <v>6</v>
      </c>
      <c r="C366" t="s">
        <v>12</v>
      </c>
      <c r="D366">
        <v>2039</v>
      </c>
      <c r="E366" t="s">
        <v>188</v>
      </c>
      <c r="F366">
        <v>22.847999999999999</v>
      </c>
    </row>
    <row r="367" spans="1:6" x14ac:dyDescent="0.25">
      <c r="A367" t="s">
        <v>34</v>
      </c>
      <c r="B367" t="s">
        <v>6</v>
      </c>
      <c r="C367" t="s">
        <v>10</v>
      </c>
      <c r="D367">
        <v>2039</v>
      </c>
      <c r="E367" t="s">
        <v>188</v>
      </c>
      <c r="F367">
        <v>1898.077497</v>
      </c>
    </row>
    <row r="368" spans="1:6" x14ac:dyDescent="0.25">
      <c r="A368" t="s">
        <v>34</v>
      </c>
      <c r="B368" t="s">
        <v>6</v>
      </c>
      <c r="C368" t="s">
        <v>12</v>
      </c>
      <c r="D368">
        <v>2039</v>
      </c>
      <c r="E368" t="s">
        <v>189</v>
      </c>
      <c r="F368">
        <v>71.510999999999996</v>
      </c>
    </row>
    <row r="369" spans="1:6" x14ac:dyDescent="0.25">
      <c r="A369" t="s">
        <v>34</v>
      </c>
      <c r="B369" t="s">
        <v>6</v>
      </c>
      <c r="C369" t="s">
        <v>10</v>
      </c>
      <c r="D369">
        <v>2039</v>
      </c>
      <c r="E369" t="s">
        <v>189</v>
      </c>
      <c r="F369">
        <v>2612.6818509999998</v>
      </c>
    </row>
    <row r="370" spans="1:6" x14ac:dyDescent="0.25">
      <c r="A370" t="s">
        <v>34</v>
      </c>
      <c r="B370" t="s">
        <v>6</v>
      </c>
      <c r="C370" t="s">
        <v>12</v>
      </c>
      <c r="D370">
        <v>2039</v>
      </c>
      <c r="E370" t="s">
        <v>190</v>
      </c>
      <c r="F370">
        <v>76.006500000000003</v>
      </c>
    </row>
    <row r="371" spans="1:6" x14ac:dyDescent="0.25">
      <c r="A371" t="s">
        <v>34</v>
      </c>
      <c r="B371" t="s">
        <v>6</v>
      </c>
      <c r="C371" t="s">
        <v>10</v>
      </c>
      <c r="D371">
        <v>2039</v>
      </c>
      <c r="E371" t="s">
        <v>190</v>
      </c>
      <c r="F371">
        <v>2660.2963479999999</v>
      </c>
    </row>
    <row r="372" spans="1:6" x14ac:dyDescent="0.25">
      <c r="A372" t="s">
        <v>34</v>
      </c>
      <c r="B372" t="s">
        <v>6</v>
      </c>
      <c r="C372" t="s">
        <v>12</v>
      </c>
      <c r="D372">
        <v>2039</v>
      </c>
      <c r="E372" t="s">
        <v>191</v>
      </c>
      <c r="F372">
        <v>74.200500000000005</v>
      </c>
    </row>
    <row r="373" spans="1:6" x14ac:dyDescent="0.25">
      <c r="A373" t="s">
        <v>34</v>
      </c>
      <c r="B373" t="s">
        <v>6</v>
      </c>
      <c r="C373" t="s">
        <v>10</v>
      </c>
      <c r="D373">
        <v>2039</v>
      </c>
      <c r="E373" t="s">
        <v>191</v>
      </c>
      <c r="F373">
        <v>2493.4388429999999</v>
      </c>
    </row>
    <row r="374" spans="1:6" x14ac:dyDescent="0.25">
      <c r="A374" t="s">
        <v>34</v>
      </c>
      <c r="B374" t="s">
        <v>6</v>
      </c>
      <c r="C374" t="s">
        <v>12</v>
      </c>
      <c r="D374">
        <v>2039</v>
      </c>
      <c r="E374" t="s">
        <v>192</v>
      </c>
      <c r="F374">
        <v>69.145499999999998</v>
      </c>
    </row>
    <row r="375" spans="1:6" x14ac:dyDescent="0.25">
      <c r="A375" t="s">
        <v>34</v>
      </c>
      <c r="B375" t="s">
        <v>6</v>
      </c>
      <c r="C375" t="s">
        <v>10</v>
      </c>
      <c r="D375">
        <v>2039</v>
      </c>
      <c r="E375" t="s">
        <v>192</v>
      </c>
      <c r="F375">
        <v>1786.33195</v>
      </c>
    </row>
    <row r="376" spans="1:6" x14ac:dyDescent="0.25">
      <c r="A376" t="s">
        <v>34</v>
      </c>
      <c r="B376" t="s">
        <v>6</v>
      </c>
      <c r="C376" t="s">
        <v>12</v>
      </c>
      <c r="D376">
        <v>2039</v>
      </c>
      <c r="E376" t="s">
        <v>193</v>
      </c>
      <c r="F376">
        <v>40.758000000000003</v>
      </c>
    </row>
    <row r="377" spans="1:6" x14ac:dyDescent="0.25">
      <c r="A377" t="s">
        <v>34</v>
      </c>
      <c r="B377" t="s">
        <v>6</v>
      </c>
      <c r="C377" t="s">
        <v>10</v>
      </c>
      <c r="D377">
        <v>2039</v>
      </c>
      <c r="E377" t="s">
        <v>193</v>
      </c>
      <c r="F377">
        <v>916.17455459999996</v>
      </c>
    </row>
    <row r="378" spans="1:6" x14ac:dyDescent="0.25">
      <c r="A378" t="s">
        <v>34</v>
      </c>
      <c r="B378" t="s">
        <v>6</v>
      </c>
      <c r="C378" t="s">
        <v>12</v>
      </c>
      <c r="D378">
        <v>2039</v>
      </c>
      <c r="E378" t="s">
        <v>194</v>
      </c>
      <c r="F378">
        <v>0.76349999999999996</v>
      </c>
    </row>
    <row r="379" spans="1:6" x14ac:dyDescent="0.25">
      <c r="A379" t="s">
        <v>34</v>
      </c>
      <c r="B379" t="s">
        <v>6</v>
      </c>
      <c r="C379" t="s">
        <v>10</v>
      </c>
      <c r="D379">
        <v>2039</v>
      </c>
      <c r="E379" t="s">
        <v>194</v>
      </c>
      <c r="F379">
        <v>340.62355710000003</v>
      </c>
    </row>
    <row r="380" spans="1:6" x14ac:dyDescent="0.25">
      <c r="A380" t="s">
        <v>34</v>
      </c>
      <c r="B380" t="s">
        <v>6</v>
      </c>
      <c r="C380" t="s">
        <v>12</v>
      </c>
      <c r="D380">
        <v>2039</v>
      </c>
      <c r="E380" t="s">
        <v>195</v>
      </c>
      <c r="F380">
        <v>0</v>
      </c>
    </row>
    <row r="381" spans="1:6" x14ac:dyDescent="0.25">
      <c r="A381" t="s">
        <v>34</v>
      </c>
      <c r="B381" t="s">
        <v>6</v>
      </c>
      <c r="C381" t="s">
        <v>10</v>
      </c>
      <c r="D381">
        <v>2039</v>
      </c>
      <c r="E381" t="s">
        <v>195</v>
      </c>
      <c r="F381">
        <v>207.314592</v>
      </c>
    </row>
    <row r="382" spans="1:6" x14ac:dyDescent="0.25">
      <c r="A382" t="s">
        <v>34</v>
      </c>
      <c r="B382" t="s">
        <v>6</v>
      </c>
      <c r="C382" t="s">
        <v>12</v>
      </c>
      <c r="D382">
        <v>2039</v>
      </c>
      <c r="E382" t="s">
        <v>196</v>
      </c>
      <c r="F382">
        <v>0</v>
      </c>
    </row>
    <row r="383" spans="1:6" x14ac:dyDescent="0.25">
      <c r="A383" t="s">
        <v>34</v>
      </c>
      <c r="B383" t="s">
        <v>6</v>
      </c>
      <c r="C383" t="s">
        <v>10</v>
      </c>
      <c r="D383">
        <v>2039</v>
      </c>
      <c r="E383" t="s">
        <v>196</v>
      </c>
      <c r="F383">
        <v>153.2957141</v>
      </c>
    </row>
    <row r="384" spans="1:6" x14ac:dyDescent="0.25">
      <c r="A384" t="s">
        <v>34</v>
      </c>
      <c r="B384" t="s">
        <v>6</v>
      </c>
      <c r="C384" t="s">
        <v>12</v>
      </c>
      <c r="D384">
        <v>2039</v>
      </c>
      <c r="E384" t="s">
        <v>197</v>
      </c>
      <c r="F384">
        <v>0</v>
      </c>
    </row>
    <row r="385" spans="1:6" x14ac:dyDescent="0.25">
      <c r="A385" t="s">
        <v>34</v>
      </c>
      <c r="B385" t="s">
        <v>6</v>
      </c>
      <c r="C385" t="s">
        <v>10</v>
      </c>
      <c r="D385">
        <v>2039</v>
      </c>
      <c r="E385" t="s">
        <v>197</v>
      </c>
      <c r="F385">
        <v>186.19330579999999</v>
      </c>
    </row>
    <row r="386" spans="1:6" x14ac:dyDescent="0.25">
      <c r="A386" t="s">
        <v>34</v>
      </c>
      <c r="B386" t="s">
        <v>6</v>
      </c>
      <c r="C386" t="s">
        <v>12</v>
      </c>
      <c r="D386">
        <v>2040</v>
      </c>
      <c r="E386" t="s">
        <v>186</v>
      </c>
      <c r="F386">
        <v>0</v>
      </c>
    </row>
    <row r="387" spans="1:6" x14ac:dyDescent="0.25">
      <c r="A387" t="s">
        <v>34</v>
      </c>
      <c r="B387" t="s">
        <v>6</v>
      </c>
      <c r="C387" t="s">
        <v>10</v>
      </c>
      <c r="D387">
        <v>2040</v>
      </c>
      <c r="E387" t="s">
        <v>186</v>
      </c>
      <c r="F387">
        <v>533.15287720000003</v>
      </c>
    </row>
    <row r="388" spans="1:6" x14ac:dyDescent="0.25">
      <c r="A388" t="s">
        <v>34</v>
      </c>
      <c r="B388" t="s">
        <v>6</v>
      </c>
      <c r="C388" t="s">
        <v>12</v>
      </c>
      <c r="D388">
        <v>2040</v>
      </c>
      <c r="E388" t="s">
        <v>187</v>
      </c>
      <c r="F388">
        <v>0.58799999999999997</v>
      </c>
    </row>
    <row r="389" spans="1:6" x14ac:dyDescent="0.25">
      <c r="A389" t="s">
        <v>34</v>
      </c>
      <c r="B389" t="s">
        <v>6</v>
      </c>
      <c r="C389" t="s">
        <v>10</v>
      </c>
      <c r="D389">
        <v>2040</v>
      </c>
      <c r="E389" t="s">
        <v>187</v>
      </c>
      <c r="F389">
        <v>1142.346593</v>
      </c>
    </row>
    <row r="390" spans="1:6" x14ac:dyDescent="0.25">
      <c r="A390" t="s">
        <v>34</v>
      </c>
      <c r="B390" t="s">
        <v>6</v>
      </c>
      <c r="C390" t="s">
        <v>12</v>
      </c>
      <c r="D390">
        <v>2040</v>
      </c>
      <c r="E390" t="s">
        <v>188</v>
      </c>
      <c r="F390">
        <v>22.847999999999999</v>
      </c>
    </row>
    <row r="391" spans="1:6" x14ac:dyDescent="0.25">
      <c r="A391" t="s">
        <v>34</v>
      </c>
      <c r="B391" t="s">
        <v>6</v>
      </c>
      <c r="C391" t="s">
        <v>10</v>
      </c>
      <c r="D391">
        <v>2040</v>
      </c>
      <c r="E391" t="s">
        <v>188</v>
      </c>
      <c r="F391">
        <v>1898.077497</v>
      </c>
    </row>
    <row r="392" spans="1:6" x14ac:dyDescent="0.25">
      <c r="A392" t="s">
        <v>34</v>
      </c>
      <c r="B392" t="s">
        <v>6</v>
      </c>
      <c r="C392" t="s">
        <v>12</v>
      </c>
      <c r="D392">
        <v>2040</v>
      </c>
      <c r="E392" t="s">
        <v>189</v>
      </c>
      <c r="F392">
        <v>71.510999999999996</v>
      </c>
    </row>
    <row r="393" spans="1:6" x14ac:dyDescent="0.25">
      <c r="A393" t="s">
        <v>34</v>
      </c>
      <c r="B393" t="s">
        <v>6</v>
      </c>
      <c r="C393" t="s">
        <v>10</v>
      </c>
      <c r="D393">
        <v>2040</v>
      </c>
      <c r="E393" t="s">
        <v>189</v>
      </c>
      <c r="F393">
        <v>2612.6818509999998</v>
      </c>
    </row>
    <row r="394" spans="1:6" x14ac:dyDescent="0.25">
      <c r="A394" t="s">
        <v>34</v>
      </c>
      <c r="B394" t="s">
        <v>6</v>
      </c>
      <c r="C394" t="s">
        <v>12</v>
      </c>
      <c r="D394">
        <v>2040</v>
      </c>
      <c r="E394" t="s">
        <v>190</v>
      </c>
      <c r="F394">
        <v>76.006500000000003</v>
      </c>
    </row>
    <row r="395" spans="1:6" x14ac:dyDescent="0.25">
      <c r="A395" t="s">
        <v>34</v>
      </c>
      <c r="B395" t="s">
        <v>6</v>
      </c>
      <c r="C395" t="s">
        <v>10</v>
      </c>
      <c r="D395">
        <v>2040</v>
      </c>
      <c r="E395" t="s">
        <v>190</v>
      </c>
      <c r="F395">
        <v>2660.2963479999999</v>
      </c>
    </row>
    <row r="396" spans="1:6" x14ac:dyDescent="0.25">
      <c r="A396" t="s">
        <v>34</v>
      </c>
      <c r="B396" t="s">
        <v>6</v>
      </c>
      <c r="C396" t="s">
        <v>12</v>
      </c>
      <c r="D396">
        <v>2040</v>
      </c>
      <c r="E396" t="s">
        <v>191</v>
      </c>
      <c r="F396">
        <v>74.200500000000005</v>
      </c>
    </row>
    <row r="397" spans="1:6" x14ac:dyDescent="0.25">
      <c r="A397" t="s">
        <v>34</v>
      </c>
      <c r="B397" t="s">
        <v>6</v>
      </c>
      <c r="C397" t="s">
        <v>10</v>
      </c>
      <c r="D397">
        <v>2040</v>
      </c>
      <c r="E397" t="s">
        <v>191</v>
      </c>
      <c r="F397">
        <v>2493.4388429999999</v>
      </c>
    </row>
    <row r="398" spans="1:6" x14ac:dyDescent="0.25">
      <c r="A398" t="s">
        <v>34</v>
      </c>
      <c r="B398" t="s">
        <v>6</v>
      </c>
      <c r="C398" t="s">
        <v>12</v>
      </c>
      <c r="D398">
        <v>2040</v>
      </c>
      <c r="E398" t="s">
        <v>192</v>
      </c>
      <c r="F398">
        <v>69.145499999999998</v>
      </c>
    </row>
    <row r="399" spans="1:6" x14ac:dyDescent="0.25">
      <c r="A399" t="s">
        <v>34</v>
      </c>
      <c r="B399" t="s">
        <v>6</v>
      </c>
      <c r="C399" t="s">
        <v>10</v>
      </c>
      <c r="D399">
        <v>2040</v>
      </c>
      <c r="E399" t="s">
        <v>192</v>
      </c>
      <c r="F399">
        <v>1786.33195</v>
      </c>
    </row>
    <row r="400" spans="1:6" x14ac:dyDescent="0.25">
      <c r="A400" t="s">
        <v>34</v>
      </c>
      <c r="B400" t="s">
        <v>6</v>
      </c>
      <c r="C400" t="s">
        <v>12</v>
      </c>
      <c r="D400">
        <v>2040</v>
      </c>
      <c r="E400" t="s">
        <v>193</v>
      </c>
      <c r="F400">
        <v>40.758000000000003</v>
      </c>
    </row>
    <row r="401" spans="1:6" x14ac:dyDescent="0.25">
      <c r="A401" t="s">
        <v>34</v>
      </c>
      <c r="B401" t="s">
        <v>6</v>
      </c>
      <c r="C401" t="s">
        <v>10</v>
      </c>
      <c r="D401">
        <v>2040</v>
      </c>
      <c r="E401" t="s">
        <v>193</v>
      </c>
      <c r="F401">
        <v>916.17455459999996</v>
      </c>
    </row>
    <row r="402" spans="1:6" x14ac:dyDescent="0.25">
      <c r="A402" t="s">
        <v>34</v>
      </c>
      <c r="B402" t="s">
        <v>6</v>
      </c>
      <c r="C402" t="s">
        <v>12</v>
      </c>
      <c r="D402">
        <v>2040</v>
      </c>
      <c r="E402" t="s">
        <v>194</v>
      </c>
      <c r="F402">
        <v>0.76349999999999996</v>
      </c>
    </row>
    <row r="403" spans="1:6" x14ac:dyDescent="0.25">
      <c r="A403" t="s">
        <v>34</v>
      </c>
      <c r="B403" t="s">
        <v>6</v>
      </c>
      <c r="C403" t="s">
        <v>10</v>
      </c>
      <c r="D403">
        <v>2040</v>
      </c>
      <c r="E403" t="s">
        <v>194</v>
      </c>
      <c r="F403">
        <v>340.62355710000003</v>
      </c>
    </row>
    <row r="404" spans="1:6" x14ac:dyDescent="0.25">
      <c r="A404" t="s">
        <v>34</v>
      </c>
      <c r="B404" t="s">
        <v>6</v>
      </c>
      <c r="C404" t="s">
        <v>12</v>
      </c>
      <c r="D404">
        <v>2040</v>
      </c>
      <c r="E404" t="s">
        <v>195</v>
      </c>
      <c r="F404">
        <v>0</v>
      </c>
    </row>
    <row r="405" spans="1:6" x14ac:dyDescent="0.25">
      <c r="A405" t="s">
        <v>34</v>
      </c>
      <c r="B405" t="s">
        <v>6</v>
      </c>
      <c r="C405" t="s">
        <v>10</v>
      </c>
      <c r="D405">
        <v>2040</v>
      </c>
      <c r="E405" t="s">
        <v>195</v>
      </c>
      <c r="F405">
        <v>207.314592</v>
      </c>
    </row>
    <row r="406" spans="1:6" x14ac:dyDescent="0.25">
      <c r="A406" t="s">
        <v>34</v>
      </c>
      <c r="B406" t="s">
        <v>6</v>
      </c>
      <c r="C406" t="s">
        <v>12</v>
      </c>
      <c r="D406">
        <v>2040</v>
      </c>
      <c r="E406" t="s">
        <v>196</v>
      </c>
      <c r="F406">
        <v>0</v>
      </c>
    </row>
    <row r="407" spans="1:6" x14ac:dyDescent="0.25">
      <c r="A407" t="s">
        <v>34</v>
      </c>
      <c r="B407" t="s">
        <v>6</v>
      </c>
      <c r="C407" t="s">
        <v>10</v>
      </c>
      <c r="D407">
        <v>2040</v>
      </c>
      <c r="E407" t="s">
        <v>196</v>
      </c>
      <c r="F407">
        <v>153.2957141</v>
      </c>
    </row>
    <row r="408" spans="1:6" x14ac:dyDescent="0.25">
      <c r="A408" t="s">
        <v>34</v>
      </c>
      <c r="B408" t="s">
        <v>6</v>
      </c>
      <c r="C408" t="s">
        <v>12</v>
      </c>
      <c r="D408">
        <v>2040</v>
      </c>
      <c r="E408" t="s">
        <v>197</v>
      </c>
      <c r="F408">
        <v>0</v>
      </c>
    </row>
    <row r="409" spans="1:6" x14ac:dyDescent="0.25">
      <c r="A409" t="s">
        <v>34</v>
      </c>
      <c r="B409" t="s">
        <v>6</v>
      </c>
      <c r="C409" t="s">
        <v>10</v>
      </c>
      <c r="D409">
        <v>2040</v>
      </c>
      <c r="E409" t="s">
        <v>197</v>
      </c>
      <c r="F409">
        <v>186.19330579999999</v>
      </c>
    </row>
    <row r="410" spans="1:6" x14ac:dyDescent="0.25">
      <c r="A410" t="s">
        <v>34</v>
      </c>
      <c r="B410" t="s">
        <v>6</v>
      </c>
      <c r="C410" t="s">
        <v>12</v>
      </c>
      <c r="D410">
        <v>2041</v>
      </c>
      <c r="E410" t="s">
        <v>186</v>
      </c>
      <c r="F410">
        <v>0</v>
      </c>
    </row>
    <row r="411" spans="1:6" x14ac:dyDescent="0.25">
      <c r="A411" t="s">
        <v>34</v>
      </c>
      <c r="B411" t="s">
        <v>6</v>
      </c>
      <c r="C411" t="s">
        <v>10</v>
      </c>
      <c r="D411">
        <v>2041</v>
      </c>
      <c r="E411" t="s">
        <v>186</v>
      </c>
      <c r="F411">
        <v>533.15287720000003</v>
      </c>
    </row>
    <row r="412" spans="1:6" x14ac:dyDescent="0.25">
      <c r="A412" t="s">
        <v>34</v>
      </c>
      <c r="B412" t="s">
        <v>6</v>
      </c>
      <c r="C412" t="s">
        <v>12</v>
      </c>
      <c r="D412">
        <v>2041</v>
      </c>
      <c r="E412" t="s">
        <v>187</v>
      </c>
      <c r="F412">
        <v>0.58799999999999997</v>
      </c>
    </row>
    <row r="413" spans="1:6" x14ac:dyDescent="0.25">
      <c r="A413" t="s">
        <v>34</v>
      </c>
      <c r="B413" t="s">
        <v>6</v>
      </c>
      <c r="C413" t="s">
        <v>10</v>
      </c>
      <c r="D413">
        <v>2041</v>
      </c>
      <c r="E413" t="s">
        <v>187</v>
      </c>
      <c r="F413">
        <v>1142.346593</v>
      </c>
    </row>
    <row r="414" spans="1:6" x14ac:dyDescent="0.25">
      <c r="A414" t="s">
        <v>34</v>
      </c>
      <c r="B414" t="s">
        <v>6</v>
      </c>
      <c r="C414" t="s">
        <v>12</v>
      </c>
      <c r="D414">
        <v>2041</v>
      </c>
      <c r="E414" t="s">
        <v>188</v>
      </c>
      <c r="F414">
        <v>22.847999999999999</v>
      </c>
    </row>
    <row r="415" spans="1:6" x14ac:dyDescent="0.25">
      <c r="A415" t="s">
        <v>34</v>
      </c>
      <c r="B415" t="s">
        <v>6</v>
      </c>
      <c r="C415" t="s">
        <v>10</v>
      </c>
      <c r="D415">
        <v>2041</v>
      </c>
      <c r="E415" t="s">
        <v>188</v>
      </c>
      <c r="F415">
        <v>1898.077497</v>
      </c>
    </row>
    <row r="416" spans="1:6" x14ac:dyDescent="0.25">
      <c r="A416" t="s">
        <v>34</v>
      </c>
      <c r="B416" t="s">
        <v>6</v>
      </c>
      <c r="C416" t="s">
        <v>12</v>
      </c>
      <c r="D416">
        <v>2041</v>
      </c>
      <c r="E416" t="s">
        <v>189</v>
      </c>
      <c r="F416">
        <v>71.510999999999996</v>
      </c>
    </row>
    <row r="417" spans="1:6" x14ac:dyDescent="0.25">
      <c r="A417" t="s">
        <v>34</v>
      </c>
      <c r="B417" t="s">
        <v>6</v>
      </c>
      <c r="C417" t="s">
        <v>10</v>
      </c>
      <c r="D417">
        <v>2041</v>
      </c>
      <c r="E417" t="s">
        <v>189</v>
      </c>
      <c r="F417">
        <v>2612.6818509999998</v>
      </c>
    </row>
    <row r="418" spans="1:6" x14ac:dyDescent="0.25">
      <c r="A418" t="s">
        <v>34</v>
      </c>
      <c r="B418" t="s">
        <v>6</v>
      </c>
      <c r="C418" t="s">
        <v>12</v>
      </c>
      <c r="D418">
        <v>2041</v>
      </c>
      <c r="E418" t="s">
        <v>190</v>
      </c>
      <c r="F418">
        <v>76.006500000000003</v>
      </c>
    </row>
    <row r="419" spans="1:6" x14ac:dyDescent="0.25">
      <c r="A419" t="s">
        <v>34</v>
      </c>
      <c r="B419" t="s">
        <v>6</v>
      </c>
      <c r="C419" t="s">
        <v>10</v>
      </c>
      <c r="D419">
        <v>2041</v>
      </c>
      <c r="E419" t="s">
        <v>190</v>
      </c>
      <c r="F419">
        <v>2660.2963479999999</v>
      </c>
    </row>
    <row r="420" spans="1:6" x14ac:dyDescent="0.25">
      <c r="A420" t="s">
        <v>34</v>
      </c>
      <c r="B420" t="s">
        <v>6</v>
      </c>
      <c r="C420" t="s">
        <v>12</v>
      </c>
      <c r="D420">
        <v>2041</v>
      </c>
      <c r="E420" t="s">
        <v>191</v>
      </c>
      <c r="F420">
        <v>74.200500000000005</v>
      </c>
    </row>
    <row r="421" spans="1:6" x14ac:dyDescent="0.25">
      <c r="A421" t="s">
        <v>34</v>
      </c>
      <c r="B421" t="s">
        <v>6</v>
      </c>
      <c r="C421" t="s">
        <v>10</v>
      </c>
      <c r="D421">
        <v>2041</v>
      </c>
      <c r="E421" t="s">
        <v>191</v>
      </c>
      <c r="F421">
        <v>2493.4388429999999</v>
      </c>
    </row>
    <row r="422" spans="1:6" x14ac:dyDescent="0.25">
      <c r="A422" t="s">
        <v>34</v>
      </c>
      <c r="B422" t="s">
        <v>6</v>
      </c>
      <c r="C422" t="s">
        <v>12</v>
      </c>
      <c r="D422">
        <v>2041</v>
      </c>
      <c r="E422" t="s">
        <v>192</v>
      </c>
      <c r="F422">
        <v>69.145499999999998</v>
      </c>
    </row>
    <row r="423" spans="1:6" x14ac:dyDescent="0.25">
      <c r="A423" t="s">
        <v>34</v>
      </c>
      <c r="B423" t="s">
        <v>6</v>
      </c>
      <c r="C423" t="s">
        <v>10</v>
      </c>
      <c r="D423">
        <v>2041</v>
      </c>
      <c r="E423" t="s">
        <v>192</v>
      </c>
      <c r="F423">
        <v>1786.33195</v>
      </c>
    </row>
    <row r="424" spans="1:6" x14ac:dyDescent="0.25">
      <c r="A424" t="s">
        <v>34</v>
      </c>
      <c r="B424" t="s">
        <v>6</v>
      </c>
      <c r="C424" t="s">
        <v>12</v>
      </c>
      <c r="D424">
        <v>2041</v>
      </c>
      <c r="E424" t="s">
        <v>193</v>
      </c>
      <c r="F424">
        <v>40.758000000000003</v>
      </c>
    </row>
    <row r="425" spans="1:6" x14ac:dyDescent="0.25">
      <c r="A425" t="s">
        <v>34</v>
      </c>
      <c r="B425" t="s">
        <v>6</v>
      </c>
      <c r="C425" t="s">
        <v>10</v>
      </c>
      <c r="D425">
        <v>2041</v>
      </c>
      <c r="E425" t="s">
        <v>193</v>
      </c>
      <c r="F425">
        <v>916.17455459999996</v>
      </c>
    </row>
    <row r="426" spans="1:6" x14ac:dyDescent="0.25">
      <c r="A426" t="s">
        <v>34</v>
      </c>
      <c r="B426" t="s">
        <v>6</v>
      </c>
      <c r="C426" t="s">
        <v>12</v>
      </c>
      <c r="D426">
        <v>2041</v>
      </c>
      <c r="E426" t="s">
        <v>194</v>
      </c>
      <c r="F426">
        <v>0.76349999999999996</v>
      </c>
    </row>
    <row r="427" spans="1:6" x14ac:dyDescent="0.25">
      <c r="A427" t="s">
        <v>34</v>
      </c>
      <c r="B427" t="s">
        <v>6</v>
      </c>
      <c r="C427" t="s">
        <v>10</v>
      </c>
      <c r="D427">
        <v>2041</v>
      </c>
      <c r="E427" t="s">
        <v>194</v>
      </c>
      <c r="F427">
        <v>340.62355710000003</v>
      </c>
    </row>
    <row r="428" spans="1:6" x14ac:dyDescent="0.25">
      <c r="A428" t="s">
        <v>34</v>
      </c>
      <c r="B428" t="s">
        <v>6</v>
      </c>
      <c r="C428" t="s">
        <v>12</v>
      </c>
      <c r="D428">
        <v>2041</v>
      </c>
      <c r="E428" t="s">
        <v>195</v>
      </c>
      <c r="F428">
        <v>0</v>
      </c>
    </row>
    <row r="429" spans="1:6" x14ac:dyDescent="0.25">
      <c r="A429" t="s">
        <v>34</v>
      </c>
      <c r="B429" t="s">
        <v>6</v>
      </c>
      <c r="C429" t="s">
        <v>10</v>
      </c>
      <c r="D429">
        <v>2041</v>
      </c>
      <c r="E429" t="s">
        <v>195</v>
      </c>
      <c r="F429">
        <v>207.314592</v>
      </c>
    </row>
    <row r="430" spans="1:6" x14ac:dyDescent="0.25">
      <c r="A430" t="s">
        <v>34</v>
      </c>
      <c r="B430" t="s">
        <v>6</v>
      </c>
      <c r="C430" t="s">
        <v>12</v>
      </c>
      <c r="D430">
        <v>2041</v>
      </c>
      <c r="E430" t="s">
        <v>196</v>
      </c>
      <c r="F430">
        <v>0</v>
      </c>
    </row>
    <row r="431" spans="1:6" x14ac:dyDescent="0.25">
      <c r="A431" t="s">
        <v>34</v>
      </c>
      <c r="B431" t="s">
        <v>6</v>
      </c>
      <c r="C431" t="s">
        <v>10</v>
      </c>
      <c r="D431">
        <v>2041</v>
      </c>
      <c r="E431" t="s">
        <v>196</v>
      </c>
      <c r="F431">
        <v>153.2957141</v>
      </c>
    </row>
    <row r="432" spans="1:6" x14ac:dyDescent="0.25">
      <c r="A432" t="s">
        <v>34</v>
      </c>
      <c r="B432" t="s">
        <v>6</v>
      </c>
      <c r="C432" t="s">
        <v>12</v>
      </c>
      <c r="D432">
        <v>2041</v>
      </c>
      <c r="E432" t="s">
        <v>197</v>
      </c>
      <c r="F432">
        <v>0</v>
      </c>
    </row>
    <row r="433" spans="1:6" x14ac:dyDescent="0.25">
      <c r="A433" t="s">
        <v>34</v>
      </c>
      <c r="B433" t="s">
        <v>6</v>
      </c>
      <c r="C433" t="s">
        <v>10</v>
      </c>
      <c r="D433">
        <v>2041</v>
      </c>
      <c r="E433" t="s">
        <v>197</v>
      </c>
      <c r="F433">
        <v>186.19330579999999</v>
      </c>
    </row>
    <row r="434" spans="1:6" x14ac:dyDescent="0.25">
      <c r="A434" t="s">
        <v>34</v>
      </c>
      <c r="B434" t="s">
        <v>6</v>
      </c>
      <c r="C434" t="s">
        <v>9</v>
      </c>
      <c r="D434">
        <v>2024</v>
      </c>
      <c r="E434" t="s">
        <v>186</v>
      </c>
      <c r="F434">
        <v>19.626000000000001</v>
      </c>
    </row>
    <row r="435" spans="1:6" x14ac:dyDescent="0.25">
      <c r="A435" t="s">
        <v>34</v>
      </c>
      <c r="B435" t="s">
        <v>6</v>
      </c>
      <c r="C435" t="s">
        <v>9</v>
      </c>
      <c r="D435">
        <v>2024</v>
      </c>
      <c r="E435" t="s">
        <v>187</v>
      </c>
      <c r="F435">
        <v>41.9285</v>
      </c>
    </row>
    <row r="436" spans="1:6" x14ac:dyDescent="0.25">
      <c r="A436" t="s">
        <v>34</v>
      </c>
      <c r="B436" t="s">
        <v>6</v>
      </c>
      <c r="C436" t="s">
        <v>9</v>
      </c>
      <c r="D436">
        <v>2024</v>
      </c>
      <c r="E436" t="s">
        <v>188</v>
      </c>
      <c r="F436">
        <v>65.104500000000002</v>
      </c>
    </row>
    <row r="437" spans="1:6" x14ac:dyDescent="0.25">
      <c r="A437" t="s">
        <v>34</v>
      </c>
      <c r="B437" t="s">
        <v>6</v>
      </c>
      <c r="C437" t="s">
        <v>9</v>
      </c>
      <c r="D437">
        <v>2024</v>
      </c>
      <c r="E437" t="s">
        <v>189</v>
      </c>
      <c r="F437">
        <v>81.259</v>
      </c>
    </row>
    <row r="438" spans="1:6" x14ac:dyDescent="0.25">
      <c r="A438" t="s">
        <v>34</v>
      </c>
      <c r="B438" t="s">
        <v>6</v>
      </c>
      <c r="C438" t="s">
        <v>9</v>
      </c>
      <c r="D438">
        <v>2024</v>
      </c>
      <c r="E438" t="s">
        <v>190</v>
      </c>
      <c r="F438">
        <v>82.073999999999998</v>
      </c>
    </row>
    <row r="439" spans="1:6" x14ac:dyDescent="0.25">
      <c r="A439" t="s">
        <v>34</v>
      </c>
      <c r="B439" t="s">
        <v>6</v>
      </c>
      <c r="C439" t="s">
        <v>9</v>
      </c>
      <c r="D439">
        <v>2024</v>
      </c>
      <c r="E439" t="s">
        <v>191</v>
      </c>
      <c r="F439">
        <v>76.308499999999995</v>
      </c>
    </row>
    <row r="440" spans="1:6" x14ac:dyDescent="0.25">
      <c r="A440" t="s">
        <v>34</v>
      </c>
      <c r="B440" t="s">
        <v>6</v>
      </c>
      <c r="C440" t="s">
        <v>9</v>
      </c>
      <c r="D440">
        <v>2024</v>
      </c>
      <c r="E440" t="s">
        <v>192</v>
      </c>
      <c r="F440">
        <v>51.333500000000001</v>
      </c>
    </row>
    <row r="441" spans="1:6" x14ac:dyDescent="0.25">
      <c r="A441" t="s">
        <v>34</v>
      </c>
      <c r="B441" t="s">
        <v>6</v>
      </c>
      <c r="C441" t="s">
        <v>9</v>
      </c>
      <c r="D441">
        <v>2024</v>
      </c>
      <c r="E441" t="s">
        <v>193</v>
      </c>
      <c r="F441">
        <v>25.223500000000001</v>
      </c>
    </row>
    <row r="442" spans="1:6" x14ac:dyDescent="0.25">
      <c r="A442" t="s">
        <v>34</v>
      </c>
      <c r="B442" t="s">
        <v>6</v>
      </c>
      <c r="C442" t="s">
        <v>9</v>
      </c>
      <c r="D442">
        <v>2024</v>
      </c>
      <c r="E442" t="s">
        <v>194</v>
      </c>
      <c r="F442">
        <v>12.3795</v>
      </c>
    </row>
    <row r="443" spans="1:6" x14ac:dyDescent="0.25">
      <c r="A443" t="s">
        <v>34</v>
      </c>
      <c r="B443" t="s">
        <v>6</v>
      </c>
      <c r="C443" t="s">
        <v>9</v>
      </c>
      <c r="D443">
        <v>2024</v>
      </c>
      <c r="E443" t="s">
        <v>195</v>
      </c>
      <c r="F443">
        <v>7.6315</v>
      </c>
    </row>
    <row r="444" spans="1:6" x14ac:dyDescent="0.25">
      <c r="A444" t="s">
        <v>34</v>
      </c>
      <c r="B444" t="s">
        <v>6</v>
      </c>
      <c r="C444" t="s">
        <v>9</v>
      </c>
      <c r="D444">
        <v>2024</v>
      </c>
      <c r="E444" t="s">
        <v>196</v>
      </c>
      <c r="F444">
        <v>5.6429999999999998</v>
      </c>
    </row>
    <row r="445" spans="1:6" x14ac:dyDescent="0.25">
      <c r="A445" t="s">
        <v>34</v>
      </c>
      <c r="B445" t="s">
        <v>6</v>
      </c>
      <c r="C445" t="s">
        <v>9</v>
      </c>
      <c r="D445">
        <v>2024</v>
      </c>
      <c r="E445" t="s">
        <v>197</v>
      </c>
      <c r="F445">
        <v>6.8540000000000001</v>
      </c>
    </row>
    <row r="446" spans="1:6" x14ac:dyDescent="0.25">
      <c r="A446" t="s">
        <v>34</v>
      </c>
      <c r="B446" t="s">
        <v>6</v>
      </c>
      <c r="C446" t="s">
        <v>9</v>
      </c>
      <c r="D446">
        <v>2025</v>
      </c>
      <c r="E446" t="s">
        <v>186</v>
      </c>
      <c r="F446">
        <v>19.626000000000001</v>
      </c>
    </row>
    <row r="447" spans="1:6" x14ac:dyDescent="0.25">
      <c r="A447" t="s">
        <v>34</v>
      </c>
      <c r="B447" t="s">
        <v>6</v>
      </c>
      <c r="C447" t="s">
        <v>9</v>
      </c>
      <c r="D447">
        <v>2025</v>
      </c>
      <c r="E447" t="s">
        <v>187</v>
      </c>
      <c r="F447">
        <v>41.9285</v>
      </c>
    </row>
    <row r="448" spans="1:6" x14ac:dyDescent="0.25">
      <c r="A448" t="s">
        <v>34</v>
      </c>
      <c r="B448" t="s">
        <v>6</v>
      </c>
      <c r="C448" t="s">
        <v>9</v>
      </c>
      <c r="D448">
        <v>2025</v>
      </c>
      <c r="E448" t="s">
        <v>188</v>
      </c>
      <c r="F448">
        <v>65.104500000000002</v>
      </c>
    </row>
    <row r="449" spans="1:6" x14ac:dyDescent="0.25">
      <c r="A449" t="s">
        <v>34</v>
      </c>
      <c r="B449" t="s">
        <v>6</v>
      </c>
      <c r="C449" t="s">
        <v>9</v>
      </c>
      <c r="D449">
        <v>2025</v>
      </c>
      <c r="E449" t="s">
        <v>189</v>
      </c>
      <c r="F449">
        <v>81.259</v>
      </c>
    </row>
    <row r="450" spans="1:6" x14ac:dyDescent="0.25">
      <c r="A450" t="s">
        <v>34</v>
      </c>
      <c r="B450" t="s">
        <v>6</v>
      </c>
      <c r="C450" t="s">
        <v>9</v>
      </c>
      <c r="D450">
        <v>2025</v>
      </c>
      <c r="E450" t="s">
        <v>190</v>
      </c>
      <c r="F450">
        <v>82.073999999999998</v>
      </c>
    </row>
    <row r="451" spans="1:6" x14ac:dyDescent="0.25">
      <c r="A451" t="s">
        <v>34</v>
      </c>
      <c r="B451" t="s">
        <v>6</v>
      </c>
      <c r="C451" t="s">
        <v>9</v>
      </c>
      <c r="D451">
        <v>2025</v>
      </c>
      <c r="E451" t="s">
        <v>191</v>
      </c>
      <c r="F451">
        <v>76.308499999999995</v>
      </c>
    </row>
    <row r="452" spans="1:6" x14ac:dyDescent="0.25">
      <c r="A452" t="s">
        <v>34</v>
      </c>
      <c r="B452" t="s">
        <v>6</v>
      </c>
      <c r="C452" t="s">
        <v>9</v>
      </c>
      <c r="D452">
        <v>2025</v>
      </c>
      <c r="E452" t="s">
        <v>192</v>
      </c>
      <c r="F452">
        <v>51.333500000000001</v>
      </c>
    </row>
    <row r="453" spans="1:6" x14ac:dyDescent="0.25">
      <c r="A453" t="s">
        <v>34</v>
      </c>
      <c r="B453" t="s">
        <v>6</v>
      </c>
      <c r="C453" t="s">
        <v>9</v>
      </c>
      <c r="D453">
        <v>2025</v>
      </c>
      <c r="E453" t="s">
        <v>193</v>
      </c>
      <c r="F453">
        <v>25.223500000000001</v>
      </c>
    </row>
    <row r="454" spans="1:6" x14ac:dyDescent="0.25">
      <c r="A454" t="s">
        <v>34</v>
      </c>
      <c r="B454" t="s">
        <v>6</v>
      </c>
      <c r="C454" t="s">
        <v>9</v>
      </c>
      <c r="D454">
        <v>2025</v>
      </c>
      <c r="E454" t="s">
        <v>194</v>
      </c>
      <c r="F454">
        <v>12.3795</v>
      </c>
    </row>
    <row r="455" spans="1:6" x14ac:dyDescent="0.25">
      <c r="A455" t="s">
        <v>34</v>
      </c>
      <c r="B455" t="s">
        <v>6</v>
      </c>
      <c r="C455" t="s">
        <v>9</v>
      </c>
      <c r="D455">
        <v>2025</v>
      </c>
      <c r="E455" t="s">
        <v>195</v>
      </c>
      <c r="F455">
        <v>7.6315</v>
      </c>
    </row>
    <row r="456" spans="1:6" x14ac:dyDescent="0.25">
      <c r="A456" t="s">
        <v>34</v>
      </c>
      <c r="B456" t="s">
        <v>6</v>
      </c>
      <c r="C456" t="s">
        <v>9</v>
      </c>
      <c r="D456">
        <v>2025</v>
      </c>
      <c r="E456" t="s">
        <v>196</v>
      </c>
      <c r="F456">
        <v>5.6429999999999998</v>
      </c>
    </row>
    <row r="457" spans="1:6" x14ac:dyDescent="0.25">
      <c r="A457" t="s">
        <v>34</v>
      </c>
      <c r="B457" t="s">
        <v>6</v>
      </c>
      <c r="C457" t="s">
        <v>9</v>
      </c>
      <c r="D457">
        <v>2025</v>
      </c>
      <c r="E457" t="s">
        <v>197</v>
      </c>
      <c r="F457">
        <v>6.8540000000000001</v>
      </c>
    </row>
    <row r="458" spans="1:6" x14ac:dyDescent="0.25">
      <c r="A458" t="s">
        <v>34</v>
      </c>
      <c r="B458" t="s">
        <v>6</v>
      </c>
      <c r="C458" t="s">
        <v>9</v>
      </c>
      <c r="D458">
        <v>2026</v>
      </c>
      <c r="E458" t="s">
        <v>186</v>
      </c>
      <c r="F458">
        <v>19.626000000000001</v>
      </c>
    </row>
    <row r="459" spans="1:6" x14ac:dyDescent="0.25">
      <c r="A459" t="s">
        <v>34</v>
      </c>
      <c r="B459" t="s">
        <v>6</v>
      </c>
      <c r="C459" t="s">
        <v>9</v>
      </c>
      <c r="D459">
        <v>2026</v>
      </c>
      <c r="E459" t="s">
        <v>187</v>
      </c>
      <c r="F459">
        <v>41.9285</v>
      </c>
    </row>
    <row r="460" spans="1:6" x14ac:dyDescent="0.25">
      <c r="A460" t="s">
        <v>34</v>
      </c>
      <c r="B460" t="s">
        <v>6</v>
      </c>
      <c r="C460" t="s">
        <v>9</v>
      </c>
      <c r="D460">
        <v>2026</v>
      </c>
      <c r="E460" t="s">
        <v>188</v>
      </c>
      <c r="F460">
        <v>65.104500000000002</v>
      </c>
    </row>
    <row r="461" spans="1:6" x14ac:dyDescent="0.25">
      <c r="A461" t="s">
        <v>34</v>
      </c>
      <c r="B461" t="s">
        <v>6</v>
      </c>
      <c r="C461" t="s">
        <v>9</v>
      </c>
      <c r="D461">
        <v>2026</v>
      </c>
      <c r="E461" t="s">
        <v>189</v>
      </c>
      <c r="F461">
        <v>81.259</v>
      </c>
    </row>
    <row r="462" spans="1:6" x14ac:dyDescent="0.25">
      <c r="A462" t="s">
        <v>34</v>
      </c>
      <c r="B462" t="s">
        <v>6</v>
      </c>
      <c r="C462" t="s">
        <v>9</v>
      </c>
      <c r="D462">
        <v>2026</v>
      </c>
      <c r="E462" t="s">
        <v>190</v>
      </c>
      <c r="F462">
        <v>82.073999999999998</v>
      </c>
    </row>
    <row r="463" spans="1:6" x14ac:dyDescent="0.25">
      <c r="A463" t="s">
        <v>34</v>
      </c>
      <c r="B463" t="s">
        <v>6</v>
      </c>
      <c r="C463" t="s">
        <v>9</v>
      </c>
      <c r="D463">
        <v>2026</v>
      </c>
      <c r="E463" t="s">
        <v>191</v>
      </c>
      <c r="F463">
        <v>76.308499999999995</v>
      </c>
    </row>
    <row r="464" spans="1:6" x14ac:dyDescent="0.25">
      <c r="A464" t="s">
        <v>34</v>
      </c>
      <c r="B464" t="s">
        <v>6</v>
      </c>
      <c r="C464" t="s">
        <v>9</v>
      </c>
      <c r="D464">
        <v>2026</v>
      </c>
      <c r="E464" t="s">
        <v>192</v>
      </c>
      <c r="F464">
        <v>51.333500000000001</v>
      </c>
    </row>
    <row r="465" spans="1:6" x14ac:dyDescent="0.25">
      <c r="A465" t="s">
        <v>34</v>
      </c>
      <c r="B465" t="s">
        <v>6</v>
      </c>
      <c r="C465" t="s">
        <v>9</v>
      </c>
      <c r="D465">
        <v>2026</v>
      </c>
      <c r="E465" t="s">
        <v>193</v>
      </c>
      <c r="F465">
        <v>25.223500000000001</v>
      </c>
    </row>
    <row r="466" spans="1:6" x14ac:dyDescent="0.25">
      <c r="A466" t="s">
        <v>34</v>
      </c>
      <c r="B466" t="s">
        <v>6</v>
      </c>
      <c r="C466" t="s">
        <v>9</v>
      </c>
      <c r="D466">
        <v>2026</v>
      </c>
      <c r="E466" t="s">
        <v>194</v>
      </c>
      <c r="F466">
        <v>12.3795</v>
      </c>
    </row>
    <row r="467" spans="1:6" x14ac:dyDescent="0.25">
      <c r="A467" t="s">
        <v>34</v>
      </c>
      <c r="B467" t="s">
        <v>6</v>
      </c>
      <c r="C467" t="s">
        <v>9</v>
      </c>
      <c r="D467">
        <v>2026</v>
      </c>
      <c r="E467" t="s">
        <v>195</v>
      </c>
      <c r="F467">
        <v>7.6315</v>
      </c>
    </row>
    <row r="468" spans="1:6" x14ac:dyDescent="0.25">
      <c r="A468" t="s">
        <v>34</v>
      </c>
      <c r="B468" t="s">
        <v>6</v>
      </c>
      <c r="C468" t="s">
        <v>9</v>
      </c>
      <c r="D468">
        <v>2026</v>
      </c>
      <c r="E468" t="s">
        <v>196</v>
      </c>
      <c r="F468">
        <v>5.6429999999999998</v>
      </c>
    </row>
    <row r="469" spans="1:6" x14ac:dyDescent="0.25">
      <c r="A469" t="s">
        <v>34</v>
      </c>
      <c r="B469" t="s">
        <v>6</v>
      </c>
      <c r="C469" t="s">
        <v>9</v>
      </c>
      <c r="D469">
        <v>2026</v>
      </c>
      <c r="E469" t="s">
        <v>197</v>
      </c>
      <c r="F469">
        <v>6.8540000000000001</v>
      </c>
    </row>
    <row r="470" spans="1:6" x14ac:dyDescent="0.25">
      <c r="A470" t="s">
        <v>34</v>
      </c>
      <c r="B470" t="s">
        <v>6</v>
      </c>
      <c r="C470" t="s">
        <v>9</v>
      </c>
      <c r="D470">
        <v>2027</v>
      </c>
      <c r="E470" t="s">
        <v>186</v>
      </c>
      <c r="F470">
        <v>19.626000000000001</v>
      </c>
    </row>
    <row r="471" spans="1:6" x14ac:dyDescent="0.25">
      <c r="A471" t="s">
        <v>34</v>
      </c>
      <c r="B471" t="s">
        <v>6</v>
      </c>
      <c r="C471" t="s">
        <v>9</v>
      </c>
      <c r="D471">
        <v>2027</v>
      </c>
      <c r="E471" t="s">
        <v>187</v>
      </c>
      <c r="F471">
        <v>41.9285</v>
      </c>
    </row>
    <row r="472" spans="1:6" x14ac:dyDescent="0.25">
      <c r="A472" t="s">
        <v>34</v>
      </c>
      <c r="B472" t="s">
        <v>6</v>
      </c>
      <c r="C472" t="s">
        <v>9</v>
      </c>
      <c r="D472">
        <v>2027</v>
      </c>
      <c r="E472" t="s">
        <v>188</v>
      </c>
      <c r="F472">
        <v>65.104500000000002</v>
      </c>
    </row>
    <row r="473" spans="1:6" x14ac:dyDescent="0.25">
      <c r="A473" t="s">
        <v>34</v>
      </c>
      <c r="B473" t="s">
        <v>6</v>
      </c>
      <c r="C473" t="s">
        <v>9</v>
      </c>
      <c r="D473">
        <v>2027</v>
      </c>
      <c r="E473" t="s">
        <v>189</v>
      </c>
      <c r="F473">
        <v>81.259</v>
      </c>
    </row>
    <row r="474" spans="1:6" x14ac:dyDescent="0.25">
      <c r="A474" t="s">
        <v>34</v>
      </c>
      <c r="B474" t="s">
        <v>6</v>
      </c>
      <c r="C474" t="s">
        <v>9</v>
      </c>
      <c r="D474">
        <v>2027</v>
      </c>
      <c r="E474" t="s">
        <v>190</v>
      </c>
      <c r="F474">
        <v>82.073999999999998</v>
      </c>
    </row>
    <row r="475" spans="1:6" x14ac:dyDescent="0.25">
      <c r="A475" t="s">
        <v>34</v>
      </c>
      <c r="B475" t="s">
        <v>6</v>
      </c>
      <c r="C475" t="s">
        <v>9</v>
      </c>
      <c r="D475">
        <v>2027</v>
      </c>
      <c r="E475" t="s">
        <v>191</v>
      </c>
      <c r="F475">
        <v>76.308499999999995</v>
      </c>
    </row>
    <row r="476" spans="1:6" x14ac:dyDescent="0.25">
      <c r="A476" t="s">
        <v>34</v>
      </c>
      <c r="B476" t="s">
        <v>6</v>
      </c>
      <c r="C476" t="s">
        <v>9</v>
      </c>
      <c r="D476">
        <v>2027</v>
      </c>
      <c r="E476" t="s">
        <v>192</v>
      </c>
      <c r="F476">
        <v>51.333500000000001</v>
      </c>
    </row>
    <row r="477" spans="1:6" x14ac:dyDescent="0.25">
      <c r="A477" t="s">
        <v>34</v>
      </c>
      <c r="B477" t="s">
        <v>6</v>
      </c>
      <c r="C477" t="s">
        <v>9</v>
      </c>
      <c r="D477">
        <v>2027</v>
      </c>
      <c r="E477" t="s">
        <v>193</v>
      </c>
      <c r="F477">
        <v>25.223500000000001</v>
      </c>
    </row>
    <row r="478" spans="1:6" x14ac:dyDescent="0.25">
      <c r="A478" t="s">
        <v>34</v>
      </c>
      <c r="B478" t="s">
        <v>6</v>
      </c>
      <c r="C478" t="s">
        <v>9</v>
      </c>
      <c r="D478">
        <v>2027</v>
      </c>
      <c r="E478" t="s">
        <v>194</v>
      </c>
      <c r="F478">
        <v>12.3795</v>
      </c>
    </row>
    <row r="479" spans="1:6" x14ac:dyDescent="0.25">
      <c r="A479" t="s">
        <v>34</v>
      </c>
      <c r="B479" t="s">
        <v>6</v>
      </c>
      <c r="C479" t="s">
        <v>9</v>
      </c>
      <c r="D479">
        <v>2027</v>
      </c>
      <c r="E479" t="s">
        <v>195</v>
      </c>
      <c r="F479">
        <v>7.6315</v>
      </c>
    </row>
    <row r="480" spans="1:6" x14ac:dyDescent="0.25">
      <c r="A480" t="s">
        <v>34</v>
      </c>
      <c r="B480" t="s">
        <v>6</v>
      </c>
      <c r="C480" t="s">
        <v>9</v>
      </c>
      <c r="D480">
        <v>2027</v>
      </c>
      <c r="E480" t="s">
        <v>196</v>
      </c>
      <c r="F480">
        <v>5.6429999999999998</v>
      </c>
    </row>
    <row r="481" spans="1:6" x14ac:dyDescent="0.25">
      <c r="A481" t="s">
        <v>34</v>
      </c>
      <c r="B481" t="s">
        <v>6</v>
      </c>
      <c r="C481" t="s">
        <v>9</v>
      </c>
      <c r="D481">
        <v>2027</v>
      </c>
      <c r="E481" t="s">
        <v>197</v>
      </c>
      <c r="F481">
        <v>6.8540000000000001</v>
      </c>
    </row>
    <row r="482" spans="1:6" x14ac:dyDescent="0.25">
      <c r="A482" t="s">
        <v>34</v>
      </c>
      <c r="B482" t="s">
        <v>6</v>
      </c>
      <c r="C482" t="s">
        <v>9</v>
      </c>
      <c r="D482">
        <v>2028</v>
      </c>
      <c r="E482" t="s">
        <v>186</v>
      </c>
      <c r="F482">
        <v>19.626000000000001</v>
      </c>
    </row>
    <row r="483" spans="1:6" x14ac:dyDescent="0.25">
      <c r="A483" t="s">
        <v>34</v>
      </c>
      <c r="B483" t="s">
        <v>6</v>
      </c>
      <c r="C483" t="s">
        <v>9</v>
      </c>
      <c r="D483">
        <v>2028</v>
      </c>
      <c r="E483" t="s">
        <v>187</v>
      </c>
      <c r="F483">
        <v>41.9285</v>
      </c>
    </row>
    <row r="484" spans="1:6" x14ac:dyDescent="0.25">
      <c r="A484" t="s">
        <v>34</v>
      </c>
      <c r="B484" t="s">
        <v>6</v>
      </c>
      <c r="C484" t="s">
        <v>9</v>
      </c>
      <c r="D484">
        <v>2028</v>
      </c>
      <c r="E484" t="s">
        <v>188</v>
      </c>
      <c r="F484">
        <v>65.104500000000002</v>
      </c>
    </row>
    <row r="485" spans="1:6" x14ac:dyDescent="0.25">
      <c r="A485" t="s">
        <v>34</v>
      </c>
      <c r="B485" t="s">
        <v>6</v>
      </c>
      <c r="C485" t="s">
        <v>9</v>
      </c>
      <c r="D485">
        <v>2028</v>
      </c>
      <c r="E485" t="s">
        <v>189</v>
      </c>
      <c r="F485">
        <v>81.259</v>
      </c>
    </row>
    <row r="486" spans="1:6" x14ac:dyDescent="0.25">
      <c r="A486" t="s">
        <v>34</v>
      </c>
      <c r="B486" t="s">
        <v>6</v>
      </c>
      <c r="C486" t="s">
        <v>9</v>
      </c>
      <c r="D486">
        <v>2028</v>
      </c>
      <c r="E486" t="s">
        <v>190</v>
      </c>
      <c r="F486">
        <v>82.073999999999998</v>
      </c>
    </row>
    <row r="487" spans="1:6" x14ac:dyDescent="0.25">
      <c r="A487" t="s">
        <v>34</v>
      </c>
      <c r="B487" t="s">
        <v>6</v>
      </c>
      <c r="C487" t="s">
        <v>9</v>
      </c>
      <c r="D487">
        <v>2028</v>
      </c>
      <c r="E487" t="s">
        <v>191</v>
      </c>
      <c r="F487">
        <v>76.308499999999995</v>
      </c>
    </row>
    <row r="488" spans="1:6" x14ac:dyDescent="0.25">
      <c r="A488" t="s">
        <v>34</v>
      </c>
      <c r="B488" t="s">
        <v>6</v>
      </c>
      <c r="C488" t="s">
        <v>9</v>
      </c>
      <c r="D488">
        <v>2028</v>
      </c>
      <c r="E488" t="s">
        <v>192</v>
      </c>
      <c r="F488">
        <v>51.333500000000001</v>
      </c>
    </row>
    <row r="489" spans="1:6" x14ac:dyDescent="0.25">
      <c r="A489" t="s">
        <v>34</v>
      </c>
      <c r="B489" t="s">
        <v>6</v>
      </c>
      <c r="C489" t="s">
        <v>9</v>
      </c>
      <c r="D489">
        <v>2028</v>
      </c>
      <c r="E489" t="s">
        <v>193</v>
      </c>
      <c r="F489">
        <v>25.223500000000001</v>
      </c>
    </row>
    <row r="490" spans="1:6" x14ac:dyDescent="0.25">
      <c r="A490" t="s">
        <v>34</v>
      </c>
      <c r="B490" t="s">
        <v>6</v>
      </c>
      <c r="C490" t="s">
        <v>9</v>
      </c>
      <c r="D490">
        <v>2028</v>
      </c>
      <c r="E490" t="s">
        <v>194</v>
      </c>
      <c r="F490">
        <v>12.3795</v>
      </c>
    </row>
    <row r="491" spans="1:6" x14ac:dyDescent="0.25">
      <c r="A491" t="s">
        <v>34</v>
      </c>
      <c r="B491" t="s">
        <v>6</v>
      </c>
      <c r="C491" t="s">
        <v>9</v>
      </c>
      <c r="D491">
        <v>2028</v>
      </c>
      <c r="E491" t="s">
        <v>195</v>
      </c>
      <c r="F491">
        <v>7.6315</v>
      </c>
    </row>
    <row r="492" spans="1:6" x14ac:dyDescent="0.25">
      <c r="A492" t="s">
        <v>34</v>
      </c>
      <c r="B492" t="s">
        <v>6</v>
      </c>
      <c r="C492" t="s">
        <v>9</v>
      </c>
      <c r="D492">
        <v>2028</v>
      </c>
      <c r="E492" t="s">
        <v>196</v>
      </c>
      <c r="F492">
        <v>5.6429999999999998</v>
      </c>
    </row>
    <row r="493" spans="1:6" x14ac:dyDescent="0.25">
      <c r="A493" t="s">
        <v>34</v>
      </c>
      <c r="B493" t="s">
        <v>6</v>
      </c>
      <c r="C493" t="s">
        <v>9</v>
      </c>
      <c r="D493">
        <v>2028</v>
      </c>
      <c r="E493" t="s">
        <v>197</v>
      </c>
      <c r="F493">
        <v>6.8540000000000001</v>
      </c>
    </row>
    <row r="494" spans="1:6" x14ac:dyDescent="0.25">
      <c r="A494" t="s">
        <v>34</v>
      </c>
      <c r="B494" t="s">
        <v>6</v>
      </c>
      <c r="C494" t="s">
        <v>9</v>
      </c>
      <c r="D494">
        <v>2029</v>
      </c>
      <c r="E494" t="s">
        <v>186</v>
      </c>
      <c r="F494">
        <v>19.626000000000001</v>
      </c>
    </row>
    <row r="495" spans="1:6" x14ac:dyDescent="0.25">
      <c r="A495" t="s">
        <v>34</v>
      </c>
      <c r="B495" t="s">
        <v>6</v>
      </c>
      <c r="C495" t="s">
        <v>9</v>
      </c>
      <c r="D495">
        <v>2029</v>
      </c>
      <c r="E495" t="s">
        <v>187</v>
      </c>
      <c r="F495">
        <v>41.9285</v>
      </c>
    </row>
    <row r="496" spans="1:6" x14ac:dyDescent="0.25">
      <c r="A496" t="s">
        <v>34</v>
      </c>
      <c r="B496" t="s">
        <v>6</v>
      </c>
      <c r="C496" t="s">
        <v>9</v>
      </c>
      <c r="D496">
        <v>2029</v>
      </c>
      <c r="E496" t="s">
        <v>188</v>
      </c>
      <c r="F496">
        <v>65.104500000000002</v>
      </c>
    </row>
    <row r="497" spans="1:6" x14ac:dyDescent="0.25">
      <c r="A497" t="s">
        <v>34</v>
      </c>
      <c r="B497" t="s">
        <v>6</v>
      </c>
      <c r="C497" t="s">
        <v>9</v>
      </c>
      <c r="D497">
        <v>2029</v>
      </c>
      <c r="E497" t="s">
        <v>189</v>
      </c>
      <c r="F497">
        <v>81.259</v>
      </c>
    </row>
    <row r="498" spans="1:6" x14ac:dyDescent="0.25">
      <c r="A498" t="s">
        <v>34</v>
      </c>
      <c r="B498" t="s">
        <v>6</v>
      </c>
      <c r="C498" t="s">
        <v>9</v>
      </c>
      <c r="D498">
        <v>2029</v>
      </c>
      <c r="E498" t="s">
        <v>190</v>
      </c>
      <c r="F498">
        <v>82.073999999999998</v>
      </c>
    </row>
    <row r="499" spans="1:6" x14ac:dyDescent="0.25">
      <c r="A499" t="s">
        <v>34</v>
      </c>
      <c r="B499" t="s">
        <v>6</v>
      </c>
      <c r="C499" t="s">
        <v>9</v>
      </c>
      <c r="D499">
        <v>2029</v>
      </c>
      <c r="E499" t="s">
        <v>191</v>
      </c>
      <c r="F499">
        <v>76.308499999999995</v>
      </c>
    </row>
    <row r="500" spans="1:6" x14ac:dyDescent="0.25">
      <c r="A500" t="s">
        <v>34</v>
      </c>
      <c r="B500" t="s">
        <v>6</v>
      </c>
      <c r="C500" t="s">
        <v>9</v>
      </c>
      <c r="D500">
        <v>2029</v>
      </c>
      <c r="E500" t="s">
        <v>192</v>
      </c>
      <c r="F500">
        <v>51.333500000000001</v>
      </c>
    </row>
    <row r="501" spans="1:6" x14ac:dyDescent="0.25">
      <c r="A501" t="s">
        <v>34</v>
      </c>
      <c r="B501" t="s">
        <v>6</v>
      </c>
      <c r="C501" t="s">
        <v>9</v>
      </c>
      <c r="D501">
        <v>2029</v>
      </c>
      <c r="E501" t="s">
        <v>193</v>
      </c>
      <c r="F501">
        <v>25.223500000000001</v>
      </c>
    </row>
    <row r="502" spans="1:6" x14ac:dyDescent="0.25">
      <c r="A502" t="s">
        <v>34</v>
      </c>
      <c r="B502" t="s">
        <v>6</v>
      </c>
      <c r="C502" t="s">
        <v>9</v>
      </c>
      <c r="D502">
        <v>2029</v>
      </c>
      <c r="E502" t="s">
        <v>194</v>
      </c>
      <c r="F502">
        <v>12.3795</v>
      </c>
    </row>
    <row r="503" spans="1:6" x14ac:dyDescent="0.25">
      <c r="A503" t="s">
        <v>34</v>
      </c>
      <c r="B503" t="s">
        <v>6</v>
      </c>
      <c r="C503" t="s">
        <v>9</v>
      </c>
      <c r="D503">
        <v>2029</v>
      </c>
      <c r="E503" t="s">
        <v>195</v>
      </c>
      <c r="F503">
        <v>7.6315</v>
      </c>
    </row>
    <row r="504" spans="1:6" x14ac:dyDescent="0.25">
      <c r="A504" t="s">
        <v>34</v>
      </c>
      <c r="B504" t="s">
        <v>6</v>
      </c>
      <c r="C504" t="s">
        <v>9</v>
      </c>
      <c r="D504">
        <v>2029</v>
      </c>
      <c r="E504" t="s">
        <v>196</v>
      </c>
      <c r="F504">
        <v>5.6429999999999998</v>
      </c>
    </row>
    <row r="505" spans="1:6" x14ac:dyDescent="0.25">
      <c r="A505" t="s">
        <v>34</v>
      </c>
      <c r="B505" t="s">
        <v>6</v>
      </c>
      <c r="C505" t="s">
        <v>9</v>
      </c>
      <c r="D505">
        <v>2029</v>
      </c>
      <c r="E505" t="s">
        <v>197</v>
      </c>
      <c r="F505">
        <v>6.8540000000000001</v>
      </c>
    </row>
    <row r="506" spans="1:6" x14ac:dyDescent="0.25">
      <c r="A506" t="s">
        <v>34</v>
      </c>
      <c r="B506" t="s">
        <v>6</v>
      </c>
      <c r="C506" t="s">
        <v>9</v>
      </c>
      <c r="D506">
        <v>2030</v>
      </c>
      <c r="E506" t="s">
        <v>186</v>
      </c>
      <c r="F506">
        <v>19.626000000000001</v>
      </c>
    </row>
    <row r="507" spans="1:6" x14ac:dyDescent="0.25">
      <c r="A507" t="s">
        <v>34</v>
      </c>
      <c r="B507" t="s">
        <v>6</v>
      </c>
      <c r="C507" t="s">
        <v>9</v>
      </c>
      <c r="D507">
        <v>2030</v>
      </c>
      <c r="E507" t="s">
        <v>187</v>
      </c>
      <c r="F507">
        <v>41.9285</v>
      </c>
    </row>
    <row r="508" spans="1:6" x14ac:dyDescent="0.25">
      <c r="A508" t="s">
        <v>34</v>
      </c>
      <c r="B508" t="s">
        <v>6</v>
      </c>
      <c r="C508" t="s">
        <v>9</v>
      </c>
      <c r="D508">
        <v>2030</v>
      </c>
      <c r="E508" t="s">
        <v>188</v>
      </c>
      <c r="F508">
        <v>65.104500000000002</v>
      </c>
    </row>
    <row r="509" spans="1:6" x14ac:dyDescent="0.25">
      <c r="A509" t="s">
        <v>34</v>
      </c>
      <c r="B509" t="s">
        <v>6</v>
      </c>
      <c r="C509" t="s">
        <v>9</v>
      </c>
      <c r="D509">
        <v>2030</v>
      </c>
      <c r="E509" t="s">
        <v>189</v>
      </c>
      <c r="F509">
        <v>81.259</v>
      </c>
    </row>
    <row r="510" spans="1:6" x14ac:dyDescent="0.25">
      <c r="A510" t="s">
        <v>34</v>
      </c>
      <c r="B510" t="s">
        <v>6</v>
      </c>
      <c r="C510" t="s">
        <v>9</v>
      </c>
      <c r="D510">
        <v>2030</v>
      </c>
      <c r="E510" t="s">
        <v>190</v>
      </c>
      <c r="F510">
        <v>82.073999999999998</v>
      </c>
    </row>
    <row r="511" spans="1:6" x14ac:dyDescent="0.25">
      <c r="A511" t="s">
        <v>34</v>
      </c>
      <c r="B511" t="s">
        <v>6</v>
      </c>
      <c r="C511" t="s">
        <v>9</v>
      </c>
      <c r="D511">
        <v>2030</v>
      </c>
      <c r="E511" t="s">
        <v>191</v>
      </c>
      <c r="F511">
        <v>76.308499999999995</v>
      </c>
    </row>
    <row r="512" spans="1:6" x14ac:dyDescent="0.25">
      <c r="A512" t="s">
        <v>34</v>
      </c>
      <c r="B512" t="s">
        <v>6</v>
      </c>
      <c r="C512" t="s">
        <v>9</v>
      </c>
      <c r="D512">
        <v>2030</v>
      </c>
      <c r="E512" t="s">
        <v>192</v>
      </c>
      <c r="F512">
        <v>51.333500000000001</v>
      </c>
    </row>
    <row r="513" spans="1:6" x14ac:dyDescent="0.25">
      <c r="A513" t="s">
        <v>34</v>
      </c>
      <c r="B513" t="s">
        <v>6</v>
      </c>
      <c r="C513" t="s">
        <v>9</v>
      </c>
      <c r="D513">
        <v>2030</v>
      </c>
      <c r="E513" t="s">
        <v>193</v>
      </c>
      <c r="F513">
        <v>25.223500000000001</v>
      </c>
    </row>
    <row r="514" spans="1:6" x14ac:dyDescent="0.25">
      <c r="A514" t="s">
        <v>34</v>
      </c>
      <c r="B514" t="s">
        <v>6</v>
      </c>
      <c r="C514" t="s">
        <v>9</v>
      </c>
      <c r="D514">
        <v>2030</v>
      </c>
      <c r="E514" t="s">
        <v>194</v>
      </c>
      <c r="F514">
        <v>12.3795</v>
      </c>
    </row>
    <row r="515" spans="1:6" x14ac:dyDescent="0.25">
      <c r="A515" t="s">
        <v>34</v>
      </c>
      <c r="B515" t="s">
        <v>6</v>
      </c>
      <c r="C515" t="s">
        <v>9</v>
      </c>
      <c r="D515">
        <v>2030</v>
      </c>
      <c r="E515" t="s">
        <v>195</v>
      </c>
      <c r="F515">
        <v>7.6315</v>
      </c>
    </row>
    <row r="516" spans="1:6" x14ac:dyDescent="0.25">
      <c r="A516" t="s">
        <v>34</v>
      </c>
      <c r="B516" t="s">
        <v>6</v>
      </c>
      <c r="C516" t="s">
        <v>9</v>
      </c>
      <c r="D516">
        <v>2030</v>
      </c>
      <c r="E516" t="s">
        <v>196</v>
      </c>
      <c r="F516">
        <v>5.6429999999999998</v>
      </c>
    </row>
    <row r="517" spans="1:6" x14ac:dyDescent="0.25">
      <c r="A517" t="s">
        <v>34</v>
      </c>
      <c r="B517" t="s">
        <v>6</v>
      </c>
      <c r="C517" t="s">
        <v>9</v>
      </c>
      <c r="D517">
        <v>2030</v>
      </c>
      <c r="E517" t="s">
        <v>197</v>
      </c>
      <c r="F517">
        <v>6.8540000000000001</v>
      </c>
    </row>
    <row r="518" spans="1:6" x14ac:dyDescent="0.25">
      <c r="A518" t="s">
        <v>34</v>
      </c>
      <c r="B518" t="s">
        <v>6</v>
      </c>
      <c r="C518" t="s">
        <v>9</v>
      </c>
      <c r="D518">
        <v>2031</v>
      </c>
      <c r="E518" t="s">
        <v>186</v>
      </c>
      <c r="F518">
        <v>21.510096000000001</v>
      </c>
    </row>
    <row r="519" spans="1:6" x14ac:dyDescent="0.25">
      <c r="A519" t="s">
        <v>34</v>
      </c>
      <c r="B519" t="s">
        <v>6</v>
      </c>
      <c r="C519" t="s">
        <v>9</v>
      </c>
      <c r="D519">
        <v>2031</v>
      </c>
      <c r="E519" t="s">
        <v>187</v>
      </c>
      <c r="F519">
        <v>45.953636000000003</v>
      </c>
    </row>
    <row r="520" spans="1:6" x14ac:dyDescent="0.25">
      <c r="A520" t="s">
        <v>34</v>
      </c>
      <c r="B520" t="s">
        <v>6</v>
      </c>
      <c r="C520" t="s">
        <v>9</v>
      </c>
      <c r="D520">
        <v>2031</v>
      </c>
      <c r="E520" t="s">
        <v>188</v>
      </c>
      <c r="F520">
        <v>71.354532000000006</v>
      </c>
    </row>
    <row r="521" spans="1:6" x14ac:dyDescent="0.25">
      <c r="A521" t="s">
        <v>34</v>
      </c>
      <c r="B521" t="s">
        <v>6</v>
      </c>
      <c r="C521" t="s">
        <v>9</v>
      </c>
      <c r="D521">
        <v>2031</v>
      </c>
      <c r="E521" t="s">
        <v>189</v>
      </c>
      <c r="F521">
        <v>89.059864000000005</v>
      </c>
    </row>
    <row r="522" spans="1:6" x14ac:dyDescent="0.25">
      <c r="A522" t="s">
        <v>34</v>
      </c>
      <c r="B522" t="s">
        <v>6</v>
      </c>
      <c r="C522" t="s">
        <v>9</v>
      </c>
      <c r="D522">
        <v>2031</v>
      </c>
      <c r="E522" t="s">
        <v>190</v>
      </c>
      <c r="F522">
        <v>89.953103999999996</v>
      </c>
    </row>
    <row r="523" spans="1:6" x14ac:dyDescent="0.25">
      <c r="A523" t="s">
        <v>34</v>
      </c>
      <c r="B523" t="s">
        <v>6</v>
      </c>
      <c r="C523" t="s">
        <v>9</v>
      </c>
      <c r="D523">
        <v>2031</v>
      </c>
      <c r="E523" t="s">
        <v>191</v>
      </c>
      <c r="F523">
        <v>83.634116000000006</v>
      </c>
    </row>
    <row r="524" spans="1:6" x14ac:dyDescent="0.25">
      <c r="A524" t="s">
        <v>34</v>
      </c>
      <c r="B524" t="s">
        <v>6</v>
      </c>
      <c r="C524" t="s">
        <v>9</v>
      </c>
      <c r="D524">
        <v>2031</v>
      </c>
      <c r="E524" t="s">
        <v>192</v>
      </c>
      <c r="F524">
        <v>56.261516</v>
      </c>
    </row>
    <row r="525" spans="1:6" x14ac:dyDescent="0.25">
      <c r="A525" t="s">
        <v>34</v>
      </c>
      <c r="B525" t="s">
        <v>6</v>
      </c>
      <c r="C525" t="s">
        <v>9</v>
      </c>
      <c r="D525">
        <v>2031</v>
      </c>
      <c r="E525" t="s">
        <v>193</v>
      </c>
      <c r="F525">
        <v>27.644956000000001</v>
      </c>
    </row>
    <row r="526" spans="1:6" x14ac:dyDescent="0.25">
      <c r="A526" t="s">
        <v>34</v>
      </c>
      <c r="B526" t="s">
        <v>6</v>
      </c>
      <c r="C526" t="s">
        <v>9</v>
      </c>
      <c r="D526">
        <v>2031</v>
      </c>
      <c r="E526" t="s">
        <v>194</v>
      </c>
      <c r="F526">
        <v>13.567932000000001</v>
      </c>
    </row>
    <row r="527" spans="1:6" x14ac:dyDescent="0.25">
      <c r="A527" t="s">
        <v>34</v>
      </c>
      <c r="B527" t="s">
        <v>6</v>
      </c>
      <c r="C527" t="s">
        <v>9</v>
      </c>
      <c r="D527">
        <v>2031</v>
      </c>
      <c r="E527" t="s">
        <v>195</v>
      </c>
      <c r="F527">
        <v>8.3641240000000003</v>
      </c>
    </row>
    <row r="528" spans="1:6" x14ac:dyDescent="0.25">
      <c r="A528" t="s">
        <v>34</v>
      </c>
      <c r="B528" t="s">
        <v>6</v>
      </c>
      <c r="C528" t="s">
        <v>9</v>
      </c>
      <c r="D528">
        <v>2031</v>
      </c>
      <c r="E528" t="s">
        <v>196</v>
      </c>
      <c r="F528">
        <v>6.1847279999999998</v>
      </c>
    </row>
    <row r="529" spans="1:6" x14ac:dyDescent="0.25">
      <c r="A529" t="s">
        <v>34</v>
      </c>
      <c r="B529" t="s">
        <v>6</v>
      </c>
      <c r="C529" t="s">
        <v>9</v>
      </c>
      <c r="D529">
        <v>2031</v>
      </c>
      <c r="E529" t="s">
        <v>197</v>
      </c>
      <c r="F529">
        <v>7.511984</v>
      </c>
    </row>
    <row r="530" spans="1:6" x14ac:dyDescent="0.25">
      <c r="A530" t="s">
        <v>34</v>
      </c>
      <c r="B530" t="s">
        <v>6</v>
      </c>
      <c r="C530" t="s">
        <v>9</v>
      </c>
      <c r="D530">
        <v>2032</v>
      </c>
      <c r="E530" t="s">
        <v>186</v>
      </c>
      <c r="F530">
        <v>24.632529290000001</v>
      </c>
    </row>
    <row r="531" spans="1:6" x14ac:dyDescent="0.25">
      <c r="A531" t="s">
        <v>34</v>
      </c>
      <c r="B531" t="s">
        <v>6</v>
      </c>
      <c r="C531" t="s">
        <v>9</v>
      </c>
      <c r="D531">
        <v>2032</v>
      </c>
      <c r="E531" t="s">
        <v>187</v>
      </c>
      <c r="F531">
        <v>52.6243251</v>
      </c>
    </row>
    <row r="532" spans="1:6" x14ac:dyDescent="0.25">
      <c r="A532" t="s">
        <v>34</v>
      </c>
      <c r="B532" t="s">
        <v>6</v>
      </c>
      <c r="C532" t="s">
        <v>9</v>
      </c>
      <c r="D532">
        <v>2032</v>
      </c>
      <c r="E532" t="s">
        <v>188</v>
      </c>
      <c r="F532">
        <v>81.712447940000004</v>
      </c>
    </row>
    <row r="533" spans="1:6" x14ac:dyDescent="0.25">
      <c r="A533" t="s">
        <v>34</v>
      </c>
      <c r="B533" t="s">
        <v>6</v>
      </c>
      <c r="C533" t="s">
        <v>9</v>
      </c>
      <c r="D533">
        <v>2032</v>
      </c>
      <c r="E533" t="s">
        <v>189</v>
      </c>
      <c r="F533">
        <v>101.9879088</v>
      </c>
    </row>
    <row r="534" spans="1:6" x14ac:dyDescent="0.25">
      <c r="A534" t="s">
        <v>34</v>
      </c>
      <c r="B534" t="s">
        <v>6</v>
      </c>
      <c r="C534" t="s">
        <v>9</v>
      </c>
      <c r="D534">
        <v>2032</v>
      </c>
      <c r="E534" t="s">
        <v>190</v>
      </c>
      <c r="F534">
        <v>103.01081259999999</v>
      </c>
    </row>
    <row r="535" spans="1:6" x14ac:dyDescent="0.25">
      <c r="A535" t="s">
        <v>34</v>
      </c>
      <c r="B535" t="s">
        <v>6</v>
      </c>
      <c r="C535" t="s">
        <v>9</v>
      </c>
      <c r="D535">
        <v>2032</v>
      </c>
      <c r="E535" t="s">
        <v>191</v>
      </c>
      <c r="F535">
        <v>95.774552189999994</v>
      </c>
    </row>
    <row r="536" spans="1:6" x14ac:dyDescent="0.25">
      <c r="A536" t="s">
        <v>34</v>
      </c>
      <c r="B536" t="s">
        <v>6</v>
      </c>
      <c r="C536" t="s">
        <v>9</v>
      </c>
      <c r="D536">
        <v>2032</v>
      </c>
      <c r="E536" t="s">
        <v>192</v>
      </c>
      <c r="F536">
        <v>64.428510259999996</v>
      </c>
    </row>
    <row r="537" spans="1:6" x14ac:dyDescent="0.25">
      <c r="A537" t="s">
        <v>34</v>
      </c>
      <c r="B537" t="s">
        <v>6</v>
      </c>
      <c r="C537" t="s">
        <v>9</v>
      </c>
      <c r="D537">
        <v>2032</v>
      </c>
      <c r="E537" t="s">
        <v>193</v>
      </c>
      <c r="F537">
        <v>31.657933480000001</v>
      </c>
    </row>
    <row r="538" spans="1:6" x14ac:dyDescent="0.25">
      <c r="A538" t="s">
        <v>34</v>
      </c>
      <c r="B538" t="s">
        <v>6</v>
      </c>
      <c r="C538" t="s">
        <v>9</v>
      </c>
      <c r="D538">
        <v>2032</v>
      </c>
      <c r="E538" t="s">
        <v>194</v>
      </c>
      <c r="F538">
        <v>15.537470519999999</v>
      </c>
    </row>
    <row r="539" spans="1:6" x14ac:dyDescent="0.25">
      <c r="A539" t="s">
        <v>34</v>
      </c>
      <c r="B539" t="s">
        <v>6</v>
      </c>
      <c r="C539" t="s">
        <v>9</v>
      </c>
      <c r="D539">
        <v>2032</v>
      </c>
      <c r="E539" t="s">
        <v>195</v>
      </c>
      <c r="F539">
        <v>9.578271032</v>
      </c>
    </row>
    <row r="540" spans="1:6" x14ac:dyDescent="0.25">
      <c r="A540" t="s">
        <v>34</v>
      </c>
      <c r="B540" t="s">
        <v>6</v>
      </c>
      <c r="C540" t="s">
        <v>9</v>
      </c>
      <c r="D540">
        <v>2032</v>
      </c>
      <c r="E540" t="s">
        <v>196</v>
      </c>
      <c r="F540">
        <v>7.0825110970000003</v>
      </c>
    </row>
    <row r="541" spans="1:6" x14ac:dyDescent="0.25">
      <c r="A541" t="s">
        <v>34</v>
      </c>
      <c r="B541" t="s">
        <v>6</v>
      </c>
      <c r="C541" t="s">
        <v>9</v>
      </c>
      <c r="D541">
        <v>2032</v>
      </c>
      <c r="E541" t="s">
        <v>197</v>
      </c>
      <c r="F541">
        <v>8.6024332900000005</v>
      </c>
    </row>
    <row r="542" spans="1:6" x14ac:dyDescent="0.25">
      <c r="A542" t="s">
        <v>34</v>
      </c>
      <c r="B542" t="s">
        <v>6</v>
      </c>
      <c r="C542" t="s">
        <v>9</v>
      </c>
      <c r="D542">
        <v>2033</v>
      </c>
      <c r="E542" t="s">
        <v>186</v>
      </c>
      <c r="F542">
        <v>24.632529290000001</v>
      </c>
    </row>
    <row r="543" spans="1:6" x14ac:dyDescent="0.25">
      <c r="A543" t="s">
        <v>34</v>
      </c>
      <c r="B543" t="s">
        <v>6</v>
      </c>
      <c r="C543" t="s">
        <v>9</v>
      </c>
      <c r="D543">
        <v>2033</v>
      </c>
      <c r="E543" t="s">
        <v>187</v>
      </c>
      <c r="F543">
        <v>52.6243251</v>
      </c>
    </row>
    <row r="544" spans="1:6" x14ac:dyDescent="0.25">
      <c r="A544" t="s">
        <v>34</v>
      </c>
      <c r="B544" t="s">
        <v>6</v>
      </c>
      <c r="C544" t="s">
        <v>9</v>
      </c>
      <c r="D544">
        <v>2033</v>
      </c>
      <c r="E544" t="s">
        <v>188</v>
      </c>
      <c r="F544">
        <v>81.712447940000004</v>
      </c>
    </row>
    <row r="545" spans="1:6" x14ac:dyDescent="0.25">
      <c r="A545" t="s">
        <v>34</v>
      </c>
      <c r="B545" t="s">
        <v>6</v>
      </c>
      <c r="C545" t="s">
        <v>9</v>
      </c>
      <c r="D545">
        <v>2033</v>
      </c>
      <c r="E545" t="s">
        <v>189</v>
      </c>
      <c r="F545">
        <v>101.9879088</v>
      </c>
    </row>
    <row r="546" spans="1:6" x14ac:dyDescent="0.25">
      <c r="A546" t="s">
        <v>34</v>
      </c>
      <c r="B546" t="s">
        <v>6</v>
      </c>
      <c r="C546" t="s">
        <v>9</v>
      </c>
      <c r="D546">
        <v>2033</v>
      </c>
      <c r="E546" t="s">
        <v>190</v>
      </c>
      <c r="F546">
        <v>103.01081259999999</v>
      </c>
    </row>
    <row r="547" spans="1:6" x14ac:dyDescent="0.25">
      <c r="A547" t="s">
        <v>34</v>
      </c>
      <c r="B547" t="s">
        <v>6</v>
      </c>
      <c r="C547" t="s">
        <v>9</v>
      </c>
      <c r="D547">
        <v>2033</v>
      </c>
      <c r="E547" t="s">
        <v>191</v>
      </c>
      <c r="F547">
        <v>95.774552189999994</v>
      </c>
    </row>
    <row r="548" spans="1:6" x14ac:dyDescent="0.25">
      <c r="A548" t="s">
        <v>34</v>
      </c>
      <c r="B548" t="s">
        <v>6</v>
      </c>
      <c r="C548" t="s">
        <v>9</v>
      </c>
      <c r="D548">
        <v>2033</v>
      </c>
      <c r="E548" t="s">
        <v>192</v>
      </c>
      <c r="F548">
        <v>64.428510259999996</v>
      </c>
    </row>
    <row r="549" spans="1:6" x14ac:dyDescent="0.25">
      <c r="A549" t="s">
        <v>34</v>
      </c>
      <c r="B549" t="s">
        <v>6</v>
      </c>
      <c r="C549" t="s">
        <v>9</v>
      </c>
      <c r="D549">
        <v>2033</v>
      </c>
      <c r="E549" t="s">
        <v>193</v>
      </c>
      <c r="F549">
        <v>31.657933480000001</v>
      </c>
    </row>
    <row r="550" spans="1:6" x14ac:dyDescent="0.25">
      <c r="A550" t="s">
        <v>34</v>
      </c>
      <c r="B550" t="s">
        <v>6</v>
      </c>
      <c r="C550" t="s">
        <v>9</v>
      </c>
      <c r="D550">
        <v>2033</v>
      </c>
      <c r="E550" t="s">
        <v>194</v>
      </c>
      <c r="F550">
        <v>15.537470519999999</v>
      </c>
    </row>
    <row r="551" spans="1:6" x14ac:dyDescent="0.25">
      <c r="A551" t="s">
        <v>34</v>
      </c>
      <c r="B551" t="s">
        <v>6</v>
      </c>
      <c r="C551" t="s">
        <v>9</v>
      </c>
      <c r="D551">
        <v>2033</v>
      </c>
      <c r="E551" t="s">
        <v>195</v>
      </c>
      <c r="F551">
        <v>9.578271032</v>
      </c>
    </row>
    <row r="552" spans="1:6" x14ac:dyDescent="0.25">
      <c r="A552" t="s">
        <v>34</v>
      </c>
      <c r="B552" t="s">
        <v>6</v>
      </c>
      <c r="C552" t="s">
        <v>9</v>
      </c>
      <c r="D552">
        <v>2033</v>
      </c>
      <c r="E552" t="s">
        <v>196</v>
      </c>
      <c r="F552">
        <v>7.0825110970000003</v>
      </c>
    </row>
    <row r="553" spans="1:6" x14ac:dyDescent="0.25">
      <c r="A553" t="s">
        <v>34</v>
      </c>
      <c r="B553" t="s">
        <v>6</v>
      </c>
      <c r="C553" t="s">
        <v>9</v>
      </c>
      <c r="D553">
        <v>2033</v>
      </c>
      <c r="E553" t="s">
        <v>197</v>
      </c>
      <c r="F553">
        <v>8.6024332900000005</v>
      </c>
    </row>
    <row r="554" spans="1:6" x14ac:dyDescent="0.25">
      <c r="A554" t="s">
        <v>34</v>
      </c>
      <c r="B554" t="s">
        <v>6</v>
      </c>
      <c r="C554" t="s">
        <v>9</v>
      </c>
      <c r="D554">
        <v>2034</v>
      </c>
      <c r="E554" t="s">
        <v>186</v>
      </c>
      <c r="F554">
        <v>28.06067775</v>
      </c>
    </row>
    <row r="555" spans="1:6" x14ac:dyDescent="0.25">
      <c r="A555" t="s">
        <v>34</v>
      </c>
      <c r="B555" t="s">
        <v>6</v>
      </c>
      <c r="C555" t="s">
        <v>9</v>
      </c>
      <c r="D555">
        <v>2034</v>
      </c>
      <c r="E555" t="s">
        <v>187</v>
      </c>
      <c r="F555">
        <v>59.948136490000003</v>
      </c>
    </row>
    <row r="556" spans="1:6" x14ac:dyDescent="0.25">
      <c r="A556" t="s">
        <v>34</v>
      </c>
      <c r="B556" t="s">
        <v>6</v>
      </c>
      <c r="C556" t="s">
        <v>9</v>
      </c>
      <c r="D556">
        <v>2034</v>
      </c>
      <c r="E556" t="s">
        <v>188</v>
      </c>
      <c r="F556">
        <v>93.084499859999994</v>
      </c>
    </row>
    <row r="557" spans="1:6" x14ac:dyDescent="0.25">
      <c r="A557" t="s">
        <v>34</v>
      </c>
      <c r="B557" t="s">
        <v>6</v>
      </c>
      <c r="C557" t="s">
        <v>9</v>
      </c>
      <c r="D557">
        <v>2034</v>
      </c>
      <c r="E557" t="s">
        <v>189</v>
      </c>
      <c r="F557">
        <v>116.181729</v>
      </c>
    </row>
    <row r="558" spans="1:6" x14ac:dyDescent="0.25">
      <c r="A558" t="s">
        <v>34</v>
      </c>
      <c r="B558" t="s">
        <v>6</v>
      </c>
      <c r="C558" t="s">
        <v>9</v>
      </c>
      <c r="D558">
        <v>2034</v>
      </c>
      <c r="E558" t="s">
        <v>190</v>
      </c>
      <c r="F558">
        <v>117.346992</v>
      </c>
    </row>
    <row r="559" spans="1:6" x14ac:dyDescent="0.25">
      <c r="A559" t="s">
        <v>34</v>
      </c>
      <c r="B559" t="s">
        <v>6</v>
      </c>
      <c r="C559" t="s">
        <v>9</v>
      </c>
      <c r="D559">
        <v>2034</v>
      </c>
      <c r="E559" t="s">
        <v>191</v>
      </c>
      <c r="F559">
        <v>109.1036496</v>
      </c>
    </row>
    <row r="560" spans="1:6" x14ac:dyDescent="0.25">
      <c r="A560" t="s">
        <v>34</v>
      </c>
      <c r="B560" t="s">
        <v>6</v>
      </c>
      <c r="C560" t="s">
        <v>9</v>
      </c>
      <c r="D560">
        <v>2034</v>
      </c>
      <c r="E560" t="s">
        <v>192</v>
      </c>
      <c r="F560">
        <v>73.395128959999994</v>
      </c>
    </row>
    <row r="561" spans="1:6" x14ac:dyDescent="0.25">
      <c r="A561" t="s">
        <v>34</v>
      </c>
      <c r="B561" t="s">
        <v>6</v>
      </c>
      <c r="C561" t="s">
        <v>9</v>
      </c>
      <c r="D561">
        <v>2034</v>
      </c>
      <c r="E561" t="s">
        <v>193</v>
      </c>
      <c r="F561">
        <v>36.063818660000003</v>
      </c>
    </row>
    <row r="562" spans="1:6" x14ac:dyDescent="0.25">
      <c r="A562" t="s">
        <v>34</v>
      </c>
      <c r="B562" t="s">
        <v>6</v>
      </c>
      <c r="C562" t="s">
        <v>9</v>
      </c>
      <c r="D562">
        <v>2034</v>
      </c>
      <c r="E562" t="s">
        <v>194</v>
      </c>
      <c r="F562">
        <v>17.699845109999998</v>
      </c>
    </row>
    <row r="563" spans="1:6" x14ac:dyDescent="0.25">
      <c r="A563" t="s">
        <v>34</v>
      </c>
      <c r="B563" t="s">
        <v>6</v>
      </c>
      <c r="C563" t="s">
        <v>9</v>
      </c>
      <c r="D563">
        <v>2034</v>
      </c>
      <c r="E563" t="s">
        <v>195</v>
      </c>
      <c r="F563">
        <v>10.911294310000001</v>
      </c>
    </row>
    <row r="564" spans="1:6" x14ac:dyDescent="0.25">
      <c r="A564" t="s">
        <v>34</v>
      </c>
      <c r="B564" t="s">
        <v>6</v>
      </c>
      <c r="C564" t="s">
        <v>9</v>
      </c>
      <c r="D564">
        <v>2034</v>
      </c>
      <c r="E564" t="s">
        <v>196</v>
      </c>
      <c r="F564">
        <v>8.0681954810000001</v>
      </c>
    </row>
    <row r="565" spans="1:6" x14ac:dyDescent="0.25">
      <c r="A565" t="s">
        <v>34</v>
      </c>
      <c r="B565" t="s">
        <v>6</v>
      </c>
      <c r="C565" t="s">
        <v>9</v>
      </c>
      <c r="D565">
        <v>2034</v>
      </c>
      <c r="E565" t="s">
        <v>197</v>
      </c>
      <c r="F565">
        <v>9.7996476749999992</v>
      </c>
    </row>
    <row r="566" spans="1:6" x14ac:dyDescent="0.25">
      <c r="A566" t="s">
        <v>34</v>
      </c>
      <c r="B566" t="s">
        <v>6</v>
      </c>
      <c r="C566" t="s">
        <v>9</v>
      </c>
      <c r="D566">
        <v>2035</v>
      </c>
      <c r="E566" t="s">
        <v>186</v>
      </c>
      <c r="F566">
        <v>28.06067775</v>
      </c>
    </row>
    <row r="567" spans="1:6" x14ac:dyDescent="0.25">
      <c r="A567" t="s">
        <v>34</v>
      </c>
      <c r="B567" t="s">
        <v>6</v>
      </c>
      <c r="C567" t="s">
        <v>9</v>
      </c>
      <c r="D567">
        <v>2035</v>
      </c>
      <c r="E567" t="s">
        <v>187</v>
      </c>
      <c r="F567">
        <v>59.948136490000003</v>
      </c>
    </row>
    <row r="568" spans="1:6" x14ac:dyDescent="0.25">
      <c r="A568" t="s">
        <v>34</v>
      </c>
      <c r="B568" t="s">
        <v>6</v>
      </c>
      <c r="C568" t="s">
        <v>9</v>
      </c>
      <c r="D568">
        <v>2035</v>
      </c>
      <c r="E568" t="s">
        <v>188</v>
      </c>
      <c r="F568">
        <v>93.084499859999994</v>
      </c>
    </row>
    <row r="569" spans="1:6" x14ac:dyDescent="0.25">
      <c r="A569" t="s">
        <v>34</v>
      </c>
      <c r="B569" t="s">
        <v>6</v>
      </c>
      <c r="C569" t="s">
        <v>9</v>
      </c>
      <c r="D569">
        <v>2035</v>
      </c>
      <c r="E569" t="s">
        <v>189</v>
      </c>
      <c r="F569">
        <v>116.181729</v>
      </c>
    </row>
    <row r="570" spans="1:6" x14ac:dyDescent="0.25">
      <c r="A570" t="s">
        <v>34</v>
      </c>
      <c r="B570" t="s">
        <v>6</v>
      </c>
      <c r="C570" t="s">
        <v>9</v>
      </c>
      <c r="D570">
        <v>2035</v>
      </c>
      <c r="E570" t="s">
        <v>190</v>
      </c>
      <c r="F570">
        <v>117.346992</v>
      </c>
    </row>
    <row r="571" spans="1:6" x14ac:dyDescent="0.25">
      <c r="A571" t="s">
        <v>34</v>
      </c>
      <c r="B571" t="s">
        <v>6</v>
      </c>
      <c r="C571" t="s">
        <v>9</v>
      </c>
      <c r="D571">
        <v>2035</v>
      </c>
      <c r="E571" t="s">
        <v>191</v>
      </c>
      <c r="F571">
        <v>109.1036496</v>
      </c>
    </row>
    <row r="572" spans="1:6" x14ac:dyDescent="0.25">
      <c r="A572" t="s">
        <v>34</v>
      </c>
      <c r="B572" t="s">
        <v>6</v>
      </c>
      <c r="C572" t="s">
        <v>9</v>
      </c>
      <c r="D572">
        <v>2035</v>
      </c>
      <c r="E572" t="s">
        <v>192</v>
      </c>
      <c r="F572">
        <v>73.395128959999994</v>
      </c>
    </row>
    <row r="573" spans="1:6" x14ac:dyDescent="0.25">
      <c r="A573" t="s">
        <v>34</v>
      </c>
      <c r="B573" t="s">
        <v>6</v>
      </c>
      <c r="C573" t="s">
        <v>9</v>
      </c>
      <c r="D573">
        <v>2035</v>
      </c>
      <c r="E573" t="s">
        <v>193</v>
      </c>
      <c r="F573">
        <v>36.063818660000003</v>
      </c>
    </row>
    <row r="574" spans="1:6" x14ac:dyDescent="0.25">
      <c r="A574" t="s">
        <v>34</v>
      </c>
      <c r="B574" t="s">
        <v>6</v>
      </c>
      <c r="C574" t="s">
        <v>9</v>
      </c>
      <c r="D574">
        <v>2035</v>
      </c>
      <c r="E574" t="s">
        <v>194</v>
      </c>
      <c r="F574">
        <v>17.699845109999998</v>
      </c>
    </row>
    <row r="575" spans="1:6" x14ac:dyDescent="0.25">
      <c r="A575" t="s">
        <v>34</v>
      </c>
      <c r="B575" t="s">
        <v>6</v>
      </c>
      <c r="C575" t="s">
        <v>9</v>
      </c>
      <c r="D575">
        <v>2035</v>
      </c>
      <c r="E575" t="s">
        <v>195</v>
      </c>
      <c r="F575">
        <v>10.911294310000001</v>
      </c>
    </row>
    <row r="576" spans="1:6" x14ac:dyDescent="0.25">
      <c r="A576" t="s">
        <v>34</v>
      </c>
      <c r="B576" t="s">
        <v>6</v>
      </c>
      <c r="C576" t="s">
        <v>9</v>
      </c>
      <c r="D576">
        <v>2035</v>
      </c>
      <c r="E576" t="s">
        <v>196</v>
      </c>
      <c r="F576">
        <v>8.0681954810000001</v>
      </c>
    </row>
    <row r="577" spans="1:6" x14ac:dyDescent="0.25">
      <c r="A577" t="s">
        <v>34</v>
      </c>
      <c r="B577" t="s">
        <v>6</v>
      </c>
      <c r="C577" t="s">
        <v>9</v>
      </c>
      <c r="D577">
        <v>2035</v>
      </c>
      <c r="E577" t="s">
        <v>197</v>
      </c>
      <c r="F577">
        <v>9.7996476749999992</v>
      </c>
    </row>
    <row r="578" spans="1:6" x14ac:dyDescent="0.25">
      <c r="A578" t="s">
        <v>34</v>
      </c>
      <c r="B578" t="s">
        <v>6</v>
      </c>
      <c r="C578" t="s">
        <v>9</v>
      </c>
      <c r="D578">
        <v>2036</v>
      </c>
      <c r="E578" t="s">
        <v>186</v>
      </c>
      <c r="F578">
        <v>28.06067775</v>
      </c>
    </row>
    <row r="579" spans="1:6" x14ac:dyDescent="0.25">
      <c r="A579" t="s">
        <v>34</v>
      </c>
      <c r="B579" t="s">
        <v>6</v>
      </c>
      <c r="C579" t="s">
        <v>9</v>
      </c>
      <c r="D579">
        <v>2036</v>
      </c>
      <c r="E579" t="s">
        <v>187</v>
      </c>
      <c r="F579">
        <v>59.948136490000003</v>
      </c>
    </row>
    <row r="580" spans="1:6" x14ac:dyDescent="0.25">
      <c r="A580" t="s">
        <v>34</v>
      </c>
      <c r="B580" t="s">
        <v>6</v>
      </c>
      <c r="C580" t="s">
        <v>9</v>
      </c>
      <c r="D580">
        <v>2036</v>
      </c>
      <c r="E580" t="s">
        <v>188</v>
      </c>
      <c r="F580">
        <v>93.084499859999994</v>
      </c>
    </row>
    <row r="581" spans="1:6" x14ac:dyDescent="0.25">
      <c r="A581" t="s">
        <v>34</v>
      </c>
      <c r="B581" t="s">
        <v>6</v>
      </c>
      <c r="C581" t="s">
        <v>9</v>
      </c>
      <c r="D581">
        <v>2036</v>
      </c>
      <c r="E581" t="s">
        <v>189</v>
      </c>
      <c r="F581">
        <v>116.181729</v>
      </c>
    </row>
    <row r="582" spans="1:6" x14ac:dyDescent="0.25">
      <c r="A582" t="s">
        <v>34</v>
      </c>
      <c r="B582" t="s">
        <v>6</v>
      </c>
      <c r="C582" t="s">
        <v>9</v>
      </c>
      <c r="D582">
        <v>2036</v>
      </c>
      <c r="E582" t="s">
        <v>190</v>
      </c>
      <c r="F582">
        <v>117.346992</v>
      </c>
    </row>
    <row r="583" spans="1:6" x14ac:dyDescent="0.25">
      <c r="A583" t="s">
        <v>34</v>
      </c>
      <c r="B583" t="s">
        <v>6</v>
      </c>
      <c r="C583" t="s">
        <v>9</v>
      </c>
      <c r="D583">
        <v>2036</v>
      </c>
      <c r="E583" t="s">
        <v>191</v>
      </c>
      <c r="F583">
        <v>109.1036496</v>
      </c>
    </row>
    <row r="584" spans="1:6" x14ac:dyDescent="0.25">
      <c r="A584" t="s">
        <v>34</v>
      </c>
      <c r="B584" t="s">
        <v>6</v>
      </c>
      <c r="C584" t="s">
        <v>9</v>
      </c>
      <c r="D584">
        <v>2036</v>
      </c>
      <c r="E584" t="s">
        <v>192</v>
      </c>
      <c r="F584">
        <v>73.395128959999994</v>
      </c>
    </row>
    <row r="585" spans="1:6" x14ac:dyDescent="0.25">
      <c r="A585" t="s">
        <v>34</v>
      </c>
      <c r="B585" t="s">
        <v>6</v>
      </c>
      <c r="C585" t="s">
        <v>9</v>
      </c>
      <c r="D585">
        <v>2036</v>
      </c>
      <c r="E585" t="s">
        <v>193</v>
      </c>
      <c r="F585">
        <v>36.063818660000003</v>
      </c>
    </row>
    <row r="586" spans="1:6" x14ac:dyDescent="0.25">
      <c r="A586" t="s">
        <v>34</v>
      </c>
      <c r="B586" t="s">
        <v>6</v>
      </c>
      <c r="C586" t="s">
        <v>9</v>
      </c>
      <c r="D586">
        <v>2036</v>
      </c>
      <c r="E586" t="s">
        <v>194</v>
      </c>
      <c r="F586">
        <v>17.699845109999998</v>
      </c>
    </row>
    <row r="587" spans="1:6" x14ac:dyDescent="0.25">
      <c r="A587" t="s">
        <v>34</v>
      </c>
      <c r="B587" t="s">
        <v>6</v>
      </c>
      <c r="C587" t="s">
        <v>9</v>
      </c>
      <c r="D587">
        <v>2036</v>
      </c>
      <c r="E587" t="s">
        <v>195</v>
      </c>
      <c r="F587">
        <v>10.911294310000001</v>
      </c>
    </row>
    <row r="588" spans="1:6" x14ac:dyDescent="0.25">
      <c r="A588" t="s">
        <v>34</v>
      </c>
      <c r="B588" t="s">
        <v>6</v>
      </c>
      <c r="C588" t="s">
        <v>9</v>
      </c>
      <c r="D588">
        <v>2036</v>
      </c>
      <c r="E588" t="s">
        <v>196</v>
      </c>
      <c r="F588">
        <v>8.0681954810000001</v>
      </c>
    </row>
    <row r="589" spans="1:6" x14ac:dyDescent="0.25">
      <c r="A589" t="s">
        <v>34</v>
      </c>
      <c r="B589" t="s">
        <v>6</v>
      </c>
      <c r="C589" t="s">
        <v>9</v>
      </c>
      <c r="D589">
        <v>2036</v>
      </c>
      <c r="E589" t="s">
        <v>197</v>
      </c>
      <c r="F589">
        <v>9.7996476749999992</v>
      </c>
    </row>
    <row r="590" spans="1:6" x14ac:dyDescent="0.25">
      <c r="A590" t="s">
        <v>34</v>
      </c>
      <c r="B590" t="s">
        <v>6</v>
      </c>
      <c r="C590" t="s">
        <v>9</v>
      </c>
      <c r="D590">
        <v>2037</v>
      </c>
      <c r="E590" t="s">
        <v>186</v>
      </c>
      <c r="F590">
        <v>28.06067775</v>
      </c>
    </row>
    <row r="591" spans="1:6" x14ac:dyDescent="0.25">
      <c r="A591" t="s">
        <v>34</v>
      </c>
      <c r="B591" t="s">
        <v>6</v>
      </c>
      <c r="C591" t="s">
        <v>9</v>
      </c>
      <c r="D591">
        <v>2037</v>
      </c>
      <c r="E591" t="s">
        <v>187</v>
      </c>
      <c r="F591">
        <v>59.948136490000003</v>
      </c>
    </row>
    <row r="592" spans="1:6" x14ac:dyDescent="0.25">
      <c r="A592" t="s">
        <v>34</v>
      </c>
      <c r="B592" t="s">
        <v>6</v>
      </c>
      <c r="C592" t="s">
        <v>9</v>
      </c>
      <c r="D592">
        <v>2037</v>
      </c>
      <c r="E592" t="s">
        <v>188</v>
      </c>
      <c r="F592">
        <v>93.084499859999994</v>
      </c>
    </row>
    <row r="593" spans="1:6" x14ac:dyDescent="0.25">
      <c r="A593" t="s">
        <v>34</v>
      </c>
      <c r="B593" t="s">
        <v>6</v>
      </c>
      <c r="C593" t="s">
        <v>9</v>
      </c>
      <c r="D593">
        <v>2037</v>
      </c>
      <c r="E593" t="s">
        <v>189</v>
      </c>
      <c r="F593">
        <v>116.181729</v>
      </c>
    </row>
    <row r="594" spans="1:6" x14ac:dyDescent="0.25">
      <c r="A594" t="s">
        <v>34</v>
      </c>
      <c r="B594" t="s">
        <v>6</v>
      </c>
      <c r="C594" t="s">
        <v>9</v>
      </c>
      <c r="D594">
        <v>2037</v>
      </c>
      <c r="E594" t="s">
        <v>190</v>
      </c>
      <c r="F594">
        <v>117.346992</v>
      </c>
    </row>
    <row r="595" spans="1:6" x14ac:dyDescent="0.25">
      <c r="A595" t="s">
        <v>34</v>
      </c>
      <c r="B595" t="s">
        <v>6</v>
      </c>
      <c r="C595" t="s">
        <v>9</v>
      </c>
      <c r="D595">
        <v>2037</v>
      </c>
      <c r="E595" t="s">
        <v>191</v>
      </c>
      <c r="F595">
        <v>109.1036496</v>
      </c>
    </row>
    <row r="596" spans="1:6" x14ac:dyDescent="0.25">
      <c r="A596" t="s">
        <v>34</v>
      </c>
      <c r="B596" t="s">
        <v>6</v>
      </c>
      <c r="C596" t="s">
        <v>9</v>
      </c>
      <c r="D596">
        <v>2037</v>
      </c>
      <c r="E596" t="s">
        <v>192</v>
      </c>
      <c r="F596">
        <v>73.395128959999994</v>
      </c>
    </row>
    <row r="597" spans="1:6" x14ac:dyDescent="0.25">
      <c r="A597" t="s">
        <v>34</v>
      </c>
      <c r="B597" t="s">
        <v>6</v>
      </c>
      <c r="C597" t="s">
        <v>9</v>
      </c>
      <c r="D597">
        <v>2037</v>
      </c>
      <c r="E597" t="s">
        <v>193</v>
      </c>
      <c r="F597">
        <v>36.063818660000003</v>
      </c>
    </row>
    <row r="598" spans="1:6" x14ac:dyDescent="0.25">
      <c r="A598" t="s">
        <v>34</v>
      </c>
      <c r="B598" t="s">
        <v>6</v>
      </c>
      <c r="C598" t="s">
        <v>9</v>
      </c>
      <c r="D598">
        <v>2037</v>
      </c>
      <c r="E598" t="s">
        <v>194</v>
      </c>
      <c r="F598">
        <v>17.699845109999998</v>
      </c>
    </row>
    <row r="599" spans="1:6" x14ac:dyDescent="0.25">
      <c r="A599" t="s">
        <v>34</v>
      </c>
      <c r="B599" t="s">
        <v>6</v>
      </c>
      <c r="C599" t="s">
        <v>9</v>
      </c>
      <c r="D599">
        <v>2037</v>
      </c>
      <c r="E599" t="s">
        <v>195</v>
      </c>
      <c r="F599">
        <v>10.911294310000001</v>
      </c>
    </row>
    <row r="600" spans="1:6" x14ac:dyDescent="0.25">
      <c r="A600" t="s">
        <v>34</v>
      </c>
      <c r="B600" t="s">
        <v>6</v>
      </c>
      <c r="C600" t="s">
        <v>9</v>
      </c>
      <c r="D600">
        <v>2037</v>
      </c>
      <c r="E600" t="s">
        <v>196</v>
      </c>
      <c r="F600">
        <v>8.0681954810000001</v>
      </c>
    </row>
    <row r="601" spans="1:6" x14ac:dyDescent="0.25">
      <c r="A601" t="s">
        <v>34</v>
      </c>
      <c r="B601" t="s">
        <v>6</v>
      </c>
      <c r="C601" t="s">
        <v>9</v>
      </c>
      <c r="D601">
        <v>2037</v>
      </c>
      <c r="E601" t="s">
        <v>197</v>
      </c>
      <c r="F601">
        <v>9.7996476749999992</v>
      </c>
    </row>
    <row r="602" spans="1:6" x14ac:dyDescent="0.25">
      <c r="A602" t="s">
        <v>34</v>
      </c>
      <c r="B602" t="s">
        <v>6</v>
      </c>
      <c r="C602" t="s">
        <v>9</v>
      </c>
      <c r="D602">
        <v>2038</v>
      </c>
      <c r="E602" t="s">
        <v>186</v>
      </c>
      <c r="F602">
        <v>28.06067775</v>
      </c>
    </row>
    <row r="603" spans="1:6" x14ac:dyDescent="0.25">
      <c r="A603" t="s">
        <v>34</v>
      </c>
      <c r="B603" t="s">
        <v>6</v>
      </c>
      <c r="C603" t="s">
        <v>9</v>
      </c>
      <c r="D603">
        <v>2038</v>
      </c>
      <c r="E603" t="s">
        <v>187</v>
      </c>
      <c r="F603">
        <v>59.948136490000003</v>
      </c>
    </row>
    <row r="604" spans="1:6" x14ac:dyDescent="0.25">
      <c r="A604" t="s">
        <v>34</v>
      </c>
      <c r="B604" t="s">
        <v>6</v>
      </c>
      <c r="C604" t="s">
        <v>9</v>
      </c>
      <c r="D604">
        <v>2038</v>
      </c>
      <c r="E604" t="s">
        <v>188</v>
      </c>
      <c r="F604">
        <v>93.084499859999994</v>
      </c>
    </row>
    <row r="605" spans="1:6" x14ac:dyDescent="0.25">
      <c r="A605" t="s">
        <v>34</v>
      </c>
      <c r="B605" t="s">
        <v>6</v>
      </c>
      <c r="C605" t="s">
        <v>9</v>
      </c>
      <c r="D605">
        <v>2038</v>
      </c>
      <c r="E605" t="s">
        <v>189</v>
      </c>
      <c r="F605">
        <v>116.181729</v>
      </c>
    </row>
    <row r="606" spans="1:6" x14ac:dyDescent="0.25">
      <c r="A606" t="s">
        <v>34</v>
      </c>
      <c r="B606" t="s">
        <v>6</v>
      </c>
      <c r="C606" t="s">
        <v>9</v>
      </c>
      <c r="D606">
        <v>2038</v>
      </c>
      <c r="E606" t="s">
        <v>190</v>
      </c>
      <c r="F606">
        <v>117.346992</v>
      </c>
    </row>
    <row r="607" spans="1:6" x14ac:dyDescent="0.25">
      <c r="A607" t="s">
        <v>34</v>
      </c>
      <c r="B607" t="s">
        <v>6</v>
      </c>
      <c r="C607" t="s">
        <v>9</v>
      </c>
      <c r="D607">
        <v>2038</v>
      </c>
      <c r="E607" t="s">
        <v>191</v>
      </c>
      <c r="F607">
        <v>109.1036496</v>
      </c>
    </row>
    <row r="608" spans="1:6" x14ac:dyDescent="0.25">
      <c r="A608" t="s">
        <v>34</v>
      </c>
      <c r="B608" t="s">
        <v>6</v>
      </c>
      <c r="C608" t="s">
        <v>9</v>
      </c>
      <c r="D608">
        <v>2038</v>
      </c>
      <c r="E608" t="s">
        <v>192</v>
      </c>
      <c r="F608">
        <v>73.395128959999994</v>
      </c>
    </row>
    <row r="609" spans="1:6" x14ac:dyDescent="0.25">
      <c r="A609" t="s">
        <v>34</v>
      </c>
      <c r="B609" t="s">
        <v>6</v>
      </c>
      <c r="C609" t="s">
        <v>9</v>
      </c>
      <c r="D609">
        <v>2038</v>
      </c>
      <c r="E609" t="s">
        <v>193</v>
      </c>
      <c r="F609">
        <v>36.063818660000003</v>
      </c>
    </row>
    <row r="610" spans="1:6" x14ac:dyDescent="0.25">
      <c r="A610" t="s">
        <v>34</v>
      </c>
      <c r="B610" t="s">
        <v>6</v>
      </c>
      <c r="C610" t="s">
        <v>9</v>
      </c>
      <c r="D610">
        <v>2038</v>
      </c>
      <c r="E610" t="s">
        <v>194</v>
      </c>
      <c r="F610">
        <v>17.699845109999998</v>
      </c>
    </row>
    <row r="611" spans="1:6" x14ac:dyDescent="0.25">
      <c r="A611" t="s">
        <v>34</v>
      </c>
      <c r="B611" t="s">
        <v>6</v>
      </c>
      <c r="C611" t="s">
        <v>9</v>
      </c>
      <c r="D611">
        <v>2038</v>
      </c>
      <c r="E611" t="s">
        <v>195</v>
      </c>
      <c r="F611">
        <v>10.911294310000001</v>
      </c>
    </row>
    <row r="612" spans="1:6" x14ac:dyDescent="0.25">
      <c r="A612" t="s">
        <v>34</v>
      </c>
      <c r="B612" t="s">
        <v>6</v>
      </c>
      <c r="C612" t="s">
        <v>9</v>
      </c>
      <c r="D612">
        <v>2038</v>
      </c>
      <c r="E612" t="s">
        <v>196</v>
      </c>
      <c r="F612">
        <v>8.0681954810000001</v>
      </c>
    </row>
    <row r="613" spans="1:6" x14ac:dyDescent="0.25">
      <c r="A613" t="s">
        <v>34</v>
      </c>
      <c r="B613" t="s">
        <v>6</v>
      </c>
      <c r="C613" t="s">
        <v>9</v>
      </c>
      <c r="D613">
        <v>2038</v>
      </c>
      <c r="E613" t="s">
        <v>197</v>
      </c>
      <c r="F613">
        <v>9.7996476749999992</v>
      </c>
    </row>
    <row r="614" spans="1:6" x14ac:dyDescent="0.25">
      <c r="A614" t="s">
        <v>34</v>
      </c>
      <c r="B614" t="s">
        <v>6</v>
      </c>
      <c r="C614" t="s">
        <v>9</v>
      </c>
      <c r="D614">
        <v>2039</v>
      </c>
      <c r="E614" t="s">
        <v>186</v>
      </c>
      <c r="F614">
        <v>28.06067775</v>
      </c>
    </row>
    <row r="615" spans="1:6" x14ac:dyDescent="0.25">
      <c r="A615" t="s">
        <v>34</v>
      </c>
      <c r="B615" t="s">
        <v>6</v>
      </c>
      <c r="C615" t="s">
        <v>9</v>
      </c>
      <c r="D615">
        <v>2039</v>
      </c>
      <c r="E615" t="s">
        <v>187</v>
      </c>
      <c r="F615">
        <v>59.948136490000003</v>
      </c>
    </row>
    <row r="616" spans="1:6" x14ac:dyDescent="0.25">
      <c r="A616" t="s">
        <v>34</v>
      </c>
      <c r="B616" t="s">
        <v>6</v>
      </c>
      <c r="C616" t="s">
        <v>9</v>
      </c>
      <c r="D616">
        <v>2039</v>
      </c>
      <c r="E616" t="s">
        <v>188</v>
      </c>
      <c r="F616">
        <v>93.084499859999994</v>
      </c>
    </row>
    <row r="617" spans="1:6" x14ac:dyDescent="0.25">
      <c r="A617" t="s">
        <v>34</v>
      </c>
      <c r="B617" t="s">
        <v>6</v>
      </c>
      <c r="C617" t="s">
        <v>9</v>
      </c>
      <c r="D617">
        <v>2039</v>
      </c>
      <c r="E617" t="s">
        <v>189</v>
      </c>
      <c r="F617">
        <v>116.181729</v>
      </c>
    </row>
    <row r="618" spans="1:6" x14ac:dyDescent="0.25">
      <c r="A618" t="s">
        <v>34</v>
      </c>
      <c r="B618" t="s">
        <v>6</v>
      </c>
      <c r="C618" t="s">
        <v>9</v>
      </c>
      <c r="D618">
        <v>2039</v>
      </c>
      <c r="E618" t="s">
        <v>190</v>
      </c>
      <c r="F618">
        <v>117.346992</v>
      </c>
    </row>
    <row r="619" spans="1:6" x14ac:dyDescent="0.25">
      <c r="A619" t="s">
        <v>34</v>
      </c>
      <c r="B619" t="s">
        <v>6</v>
      </c>
      <c r="C619" t="s">
        <v>9</v>
      </c>
      <c r="D619">
        <v>2039</v>
      </c>
      <c r="E619" t="s">
        <v>191</v>
      </c>
      <c r="F619">
        <v>109.1036496</v>
      </c>
    </row>
    <row r="620" spans="1:6" x14ac:dyDescent="0.25">
      <c r="A620" t="s">
        <v>34</v>
      </c>
      <c r="B620" t="s">
        <v>6</v>
      </c>
      <c r="C620" t="s">
        <v>9</v>
      </c>
      <c r="D620">
        <v>2039</v>
      </c>
      <c r="E620" t="s">
        <v>192</v>
      </c>
      <c r="F620">
        <v>73.395128959999994</v>
      </c>
    </row>
    <row r="621" spans="1:6" x14ac:dyDescent="0.25">
      <c r="A621" t="s">
        <v>34</v>
      </c>
      <c r="B621" t="s">
        <v>6</v>
      </c>
      <c r="C621" t="s">
        <v>9</v>
      </c>
      <c r="D621">
        <v>2039</v>
      </c>
      <c r="E621" t="s">
        <v>193</v>
      </c>
      <c r="F621">
        <v>36.063818660000003</v>
      </c>
    </row>
    <row r="622" spans="1:6" x14ac:dyDescent="0.25">
      <c r="A622" t="s">
        <v>34</v>
      </c>
      <c r="B622" t="s">
        <v>6</v>
      </c>
      <c r="C622" t="s">
        <v>9</v>
      </c>
      <c r="D622">
        <v>2039</v>
      </c>
      <c r="E622" t="s">
        <v>194</v>
      </c>
      <c r="F622">
        <v>17.699845109999998</v>
      </c>
    </row>
    <row r="623" spans="1:6" x14ac:dyDescent="0.25">
      <c r="A623" t="s">
        <v>34</v>
      </c>
      <c r="B623" t="s">
        <v>6</v>
      </c>
      <c r="C623" t="s">
        <v>9</v>
      </c>
      <c r="D623">
        <v>2039</v>
      </c>
      <c r="E623" t="s">
        <v>195</v>
      </c>
      <c r="F623">
        <v>10.911294310000001</v>
      </c>
    </row>
    <row r="624" spans="1:6" x14ac:dyDescent="0.25">
      <c r="A624" t="s">
        <v>34</v>
      </c>
      <c r="B624" t="s">
        <v>6</v>
      </c>
      <c r="C624" t="s">
        <v>9</v>
      </c>
      <c r="D624">
        <v>2039</v>
      </c>
      <c r="E624" t="s">
        <v>196</v>
      </c>
      <c r="F624">
        <v>8.0681954810000001</v>
      </c>
    </row>
    <row r="625" spans="1:6" x14ac:dyDescent="0.25">
      <c r="A625" t="s">
        <v>34</v>
      </c>
      <c r="B625" t="s">
        <v>6</v>
      </c>
      <c r="C625" t="s">
        <v>9</v>
      </c>
      <c r="D625">
        <v>2039</v>
      </c>
      <c r="E625" t="s">
        <v>197</v>
      </c>
      <c r="F625">
        <v>9.7996476749999992</v>
      </c>
    </row>
    <row r="626" spans="1:6" x14ac:dyDescent="0.25">
      <c r="A626" t="s">
        <v>34</v>
      </c>
      <c r="B626" t="s">
        <v>6</v>
      </c>
      <c r="C626" t="s">
        <v>9</v>
      </c>
      <c r="D626">
        <v>2040</v>
      </c>
      <c r="E626" t="s">
        <v>186</v>
      </c>
      <c r="F626">
        <v>28.06067775</v>
      </c>
    </row>
    <row r="627" spans="1:6" x14ac:dyDescent="0.25">
      <c r="A627" t="s">
        <v>34</v>
      </c>
      <c r="B627" t="s">
        <v>6</v>
      </c>
      <c r="C627" t="s">
        <v>9</v>
      </c>
      <c r="D627">
        <v>2040</v>
      </c>
      <c r="E627" t="s">
        <v>187</v>
      </c>
      <c r="F627">
        <v>59.948136490000003</v>
      </c>
    </row>
    <row r="628" spans="1:6" x14ac:dyDescent="0.25">
      <c r="A628" t="s">
        <v>34</v>
      </c>
      <c r="B628" t="s">
        <v>6</v>
      </c>
      <c r="C628" t="s">
        <v>9</v>
      </c>
      <c r="D628">
        <v>2040</v>
      </c>
      <c r="E628" t="s">
        <v>188</v>
      </c>
      <c r="F628">
        <v>93.084499859999994</v>
      </c>
    </row>
    <row r="629" spans="1:6" x14ac:dyDescent="0.25">
      <c r="A629" t="s">
        <v>34</v>
      </c>
      <c r="B629" t="s">
        <v>6</v>
      </c>
      <c r="C629" t="s">
        <v>9</v>
      </c>
      <c r="D629">
        <v>2040</v>
      </c>
      <c r="E629" t="s">
        <v>189</v>
      </c>
      <c r="F629">
        <v>116.181729</v>
      </c>
    </row>
    <row r="630" spans="1:6" x14ac:dyDescent="0.25">
      <c r="A630" t="s">
        <v>34</v>
      </c>
      <c r="B630" t="s">
        <v>6</v>
      </c>
      <c r="C630" t="s">
        <v>9</v>
      </c>
      <c r="D630">
        <v>2040</v>
      </c>
      <c r="E630" t="s">
        <v>190</v>
      </c>
      <c r="F630">
        <v>117.346992</v>
      </c>
    </row>
    <row r="631" spans="1:6" x14ac:dyDescent="0.25">
      <c r="A631" t="s">
        <v>34</v>
      </c>
      <c r="B631" t="s">
        <v>6</v>
      </c>
      <c r="C631" t="s">
        <v>9</v>
      </c>
      <c r="D631">
        <v>2040</v>
      </c>
      <c r="E631" t="s">
        <v>191</v>
      </c>
      <c r="F631">
        <v>109.1036496</v>
      </c>
    </row>
    <row r="632" spans="1:6" x14ac:dyDescent="0.25">
      <c r="A632" t="s">
        <v>34</v>
      </c>
      <c r="B632" t="s">
        <v>6</v>
      </c>
      <c r="C632" t="s">
        <v>9</v>
      </c>
      <c r="D632">
        <v>2040</v>
      </c>
      <c r="E632" t="s">
        <v>192</v>
      </c>
      <c r="F632">
        <v>73.395128959999994</v>
      </c>
    </row>
    <row r="633" spans="1:6" x14ac:dyDescent="0.25">
      <c r="A633" t="s">
        <v>34</v>
      </c>
      <c r="B633" t="s">
        <v>6</v>
      </c>
      <c r="C633" t="s">
        <v>9</v>
      </c>
      <c r="D633">
        <v>2040</v>
      </c>
      <c r="E633" t="s">
        <v>193</v>
      </c>
      <c r="F633">
        <v>36.063818660000003</v>
      </c>
    </row>
    <row r="634" spans="1:6" x14ac:dyDescent="0.25">
      <c r="A634" t="s">
        <v>34</v>
      </c>
      <c r="B634" t="s">
        <v>6</v>
      </c>
      <c r="C634" t="s">
        <v>9</v>
      </c>
      <c r="D634">
        <v>2040</v>
      </c>
      <c r="E634" t="s">
        <v>194</v>
      </c>
      <c r="F634">
        <v>17.699845109999998</v>
      </c>
    </row>
    <row r="635" spans="1:6" x14ac:dyDescent="0.25">
      <c r="A635" t="s">
        <v>34</v>
      </c>
      <c r="B635" t="s">
        <v>6</v>
      </c>
      <c r="C635" t="s">
        <v>9</v>
      </c>
      <c r="D635">
        <v>2040</v>
      </c>
      <c r="E635" t="s">
        <v>195</v>
      </c>
      <c r="F635">
        <v>10.911294310000001</v>
      </c>
    </row>
    <row r="636" spans="1:6" x14ac:dyDescent="0.25">
      <c r="A636" t="s">
        <v>34</v>
      </c>
      <c r="B636" t="s">
        <v>6</v>
      </c>
      <c r="C636" t="s">
        <v>9</v>
      </c>
      <c r="D636">
        <v>2040</v>
      </c>
      <c r="E636" t="s">
        <v>196</v>
      </c>
      <c r="F636">
        <v>8.0681954810000001</v>
      </c>
    </row>
    <row r="637" spans="1:6" x14ac:dyDescent="0.25">
      <c r="A637" t="s">
        <v>34</v>
      </c>
      <c r="B637" t="s">
        <v>6</v>
      </c>
      <c r="C637" t="s">
        <v>9</v>
      </c>
      <c r="D637">
        <v>2040</v>
      </c>
      <c r="E637" t="s">
        <v>197</v>
      </c>
      <c r="F637">
        <v>9.7996476749999992</v>
      </c>
    </row>
    <row r="638" spans="1:6" x14ac:dyDescent="0.25">
      <c r="A638" t="s">
        <v>34</v>
      </c>
      <c r="B638" t="s">
        <v>6</v>
      </c>
      <c r="C638" t="s">
        <v>9</v>
      </c>
      <c r="D638">
        <v>2041</v>
      </c>
      <c r="E638" t="s">
        <v>186</v>
      </c>
      <c r="F638">
        <v>28.06067775</v>
      </c>
    </row>
    <row r="639" spans="1:6" x14ac:dyDescent="0.25">
      <c r="A639" t="s">
        <v>34</v>
      </c>
      <c r="B639" t="s">
        <v>6</v>
      </c>
      <c r="C639" t="s">
        <v>9</v>
      </c>
      <c r="D639">
        <v>2041</v>
      </c>
      <c r="E639" t="s">
        <v>187</v>
      </c>
      <c r="F639">
        <v>59.948136490000003</v>
      </c>
    </row>
    <row r="640" spans="1:6" x14ac:dyDescent="0.25">
      <c r="A640" t="s">
        <v>34</v>
      </c>
      <c r="B640" t="s">
        <v>6</v>
      </c>
      <c r="C640" t="s">
        <v>9</v>
      </c>
      <c r="D640">
        <v>2041</v>
      </c>
      <c r="E640" t="s">
        <v>188</v>
      </c>
      <c r="F640">
        <v>93.084499859999994</v>
      </c>
    </row>
    <row r="641" spans="1:6" x14ac:dyDescent="0.25">
      <c r="A641" t="s">
        <v>34</v>
      </c>
      <c r="B641" t="s">
        <v>6</v>
      </c>
      <c r="C641" t="s">
        <v>9</v>
      </c>
      <c r="D641">
        <v>2041</v>
      </c>
      <c r="E641" t="s">
        <v>189</v>
      </c>
      <c r="F641">
        <v>116.181729</v>
      </c>
    </row>
    <row r="642" spans="1:6" x14ac:dyDescent="0.25">
      <c r="A642" t="s">
        <v>34</v>
      </c>
      <c r="B642" t="s">
        <v>6</v>
      </c>
      <c r="C642" t="s">
        <v>9</v>
      </c>
      <c r="D642">
        <v>2041</v>
      </c>
      <c r="E642" t="s">
        <v>190</v>
      </c>
      <c r="F642">
        <v>117.346992</v>
      </c>
    </row>
    <row r="643" spans="1:6" x14ac:dyDescent="0.25">
      <c r="A643" t="s">
        <v>34</v>
      </c>
      <c r="B643" t="s">
        <v>6</v>
      </c>
      <c r="C643" t="s">
        <v>9</v>
      </c>
      <c r="D643">
        <v>2041</v>
      </c>
      <c r="E643" t="s">
        <v>191</v>
      </c>
      <c r="F643">
        <v>109.1036496</v>
      </c>
    </row>
    <row r="644" spans="1:6" x14ac:dyDescent="0.25">
      <c r="A644" t="s">
        <v>34</v>
      </c>
      <c r="B644" t="s">
        <v>6</v>
      </c>
      <c r="C644" t="s">
        <v>9</v>
      </c>
      <c r="D644">
        <v>2041</v>
      </c>
      <c r="E644" t="s">
        <v>192</v>
      </c>
      <c r="F644">
        <v>73.395128959999994</v>
      </c>
    </row>
    <row r="645" spans="1:6" x14ac:dyDescent="0.25">
      <c r="A645" t="s">
        <v>34</v>
      </c>
      <c r="B645" t="s">
        <v>6</v>
      </c>
      <c r="C645" t="s">
        <v>9</v>
      </c>
      <c r="D645">
        <v>2041</v>
      </c>
      <c r="E645" t="s">
        <v>193</v>
      </c>
      <c r="F645">
        <v>36.063818660000003</v>
      </c>
    </row>
    <row r="646" spans="1:6" x14ac:dyDescent="0.25">
      <c r="A646" t="s">
        <v>34</v>
      </c>
      <c r="B646" t="s">
        <v>6</v>
      </c>
      <c r="C646" t="s">
        <v>9</v>
      </c>
      <c r="D646">
        <v>2041</v>
      </c>
      <c r="E646" t="s">
        <v>194</v>
      </c>
      <c r="F646">
        <v>17.699845109999998</v>
      </c>
    </row>
    <row r="647" spans="1:6" x14ac:dyDescent="0.25">
      <c r="A647" t="s">
        <v>34</v>
      </c>
      <c r="B647" t="s">
        <v>6</v>
      </c>
      <c r="C647" t="s">
        <v>9</v>
      </c>
      <c r="D647">
        <v>2041</v>
      </c>
      <c r="E647" t="s">
        <v>195</v>
      </c>
      <c r="F647">
        <v>10.911294310000001</v>
      </c>
    </row>
    <row r="648" spans="1:6" x14ac:dyDescent="0.25">
      <c r="A648" t="s">
        <v>34</v>
      </c>
      <c r="B648" t="s">
        <v>6</v>
      </c>
      <c r="C648" t="s">
        <v>9</v>
      </c>
      <c r="D648">
        <v>2041</v>
      </c>
      <c r="E648" t="s">
        <v>196</v>
      </c>
      <c r="F648">
        <v>8.0681954810000001</v>
      </c>
    </row>
    <row r="649" spans="1:6" x14ac:dyDescent="0.25">
      <c r="A649" t="s">
        <v>34</v>
      </c>
      <c r="B649" t="s">
        <v>6</v>
      </c>
      <c r="C649" t="s">
        <v>9</v>
      </c>
      <c r="D649">
        <v>2041</v>
      </c>
      <c r="E649" t="s">
        <v>197</v>
      </c>
      <c r="F649">
        <v>9.7996476749999992</v>
      </c>
    </row>
    <row r="650" spans="1:6" x14ac:dyDescent="0.25">
      <c r="A650" t="s">
        <v>45</v>
      </c>
      <c r="B650" t="s">
        <v>6</v>
      </c>
      <c r="D650">
        <v>2024</v>
      </c>
      <c r="F650">
        <v>19.513999999999999</v>
      </c>
    </row>
    <row r="651" spans="1:6" x14ac:dyDescent="0.25">
      <c r="A651" t="s">
        <v>45</v>
      </c>
      <c r="B651" t="s">
        <v>6</v>
      </c>
      <c r="D651">
        <v>2025</v>
      </c>
      <c r="F651">
        <v>20.196267259999999</v>
      </c>
    </row>
    <row r="652" spans="1:6" x14ac:dyDescent="0.25">
      <c r="A652" t="s">
        <v>45</v>
      </c>
      <c r="B652" t="s">
        <v>6</v>
      </c>
      <c r="D652">
        <v>2026</v>
      </c>
      <c r="F652">
        <v>20.902388599999998</v>
      </c>
    </row>
    <row r="653" spans="1:6" x14ac:dyDescent="0.25">
      <c r="A653" t="s">
        <v>45</v>
      </c>
      <c r="B653" t="s">
        <v>6</v>
      </c>
      <c r="D653">
        <v>2027</v>
      </c>
      <c r="F653">
        <v>21.63319804</v>
      </c>
    </row>
    <row r="654" spans="1:6" x14ac:dyDescent="0.25">
      <c r="A654" t="s">
        <v>45</v>
      </c>
      <c r="B654" t="s">
        <v>6</v>
      </c>
      <c r="D654">
        <v>2028</v>
      </c>
      <c r="F654">
        <v>22.389558739999998</v>
      </c>
    </row>
    <row r="655" spans="1:6" x14ac:dyDescent="0.25">
      <c r="A655" t="s">
        <v>45</v>
      </c>
      <c r="B655" t="s">
        <v>6</v>
      </c>
      <c r="D655">
        <v>2029</v>
      </c>
      <c r="F655">
        <v>23.172364049999999</v>
      </c>
    </row>
    <row r="656" spans="1:6" x14ac:dyDescent="0.25">
      <c r="A656" t="s">
        <v>45</v>
      </c>
      <c r="B656" t="s">
        <v>6</v>
      </c>
      <c r="D656">
        <v>2030</v>
      </c>
      <c r="F656">
        <v>23.982538559999998</v>
      </c>
    </row>
    <row r="657" spans="1:6" x14ac:dyDescent="0.25">
      <c r="A657" t="s">
        <v>45</v>
      </c>
      <c r="B657" t="s">
        <v>6</v>
      </c>
      <c r="D657">
        <v>2031</v>
      </c>
      <c r="F657">
        <v>24.821039160000002</v>
      </c>
    </row>
    <row r="658" spans="1:6" x14ac:dyDescent="0.25">
      <c r="A658" t="s">
        <v>45</v>
      </c>
      <c r="B658" t="s">
        <v>6</v>
      </c>
      <c r="D658">
        <v>2032</v>
      </c>
      <c r="F658">
        <v>25.68885624</v>
      </c>
    </row>
    <row r="659" spans="1:6" x14ac:dyDescent="0.25">
      <c r="A659" t="s">
        <v>45</v>
      </c>
      <c r="B659" t="s">
        <v>6</v>
      </c>
      <c r="D659">
        <v>2033</v>
      </c>
      <c r="F659">
        <v>26.587014759999999</v>
      </c>
    </row>
    <row r="660" spans="1:6" x14ac:dyDescent="0.25">
      <c r="A660" t="s">
        <v>45</v>
      </c>
      <c r="B660" t="s">
        <v>6</v>
      </c>
      <c r="D660">
        <v>2034</v>
      </c>
      <c r="F660">
        <v>27.516575580000001</v>
      </c>
    </row>
    <row r="661" spans="1:6" x14ac:dyDescent="0.25">
      <c r="A661" t="s">
        <v>45</v>
      </c>
      <c r="B661" t="s">
        <v>6</v>
      </c>
      <c r="D661">
        <v>2035</v>
      </c>
      <c r="F661">
        <v>28.478636590000001</v>
      </c>
    </row>
    <row r="662" spans="1:6" x14ac:dyDescent="0.25">
      <c r="A662" t="s">
        <v>45</v>
      </c>
      <c r="B662" t="s">
        <v>6</v>
      </c>
      <c r="D662">
        <v>2036</v>
      </c>
      <c r="F662">
        <v>29.4743341</v>
      </c>
    </row>
    <row r="663" spans="1:6" x14ac:dyDescent="0.25">
      <c r="A663" t="s">
        <v>45</v>
      </c>
      <c r="B663" t="s">
        <v>6</v>
      </c>
      <c r="D663">
        <v>2037</v>
      </c>
      <c r="F663">
        <v>30.50484415</v>
      </c>
    </row>
    <row r="664" spans="1:6" x14ac:dyDescent="0.25">
      <c r="A664" t="s">
        <v>45</v>
      </c>
      <c r="B664" t="s">
        <v>6</v>
      </c>
      <c r="D664">
        <v>2038</v>
      </c>
      <c r="F664">
        <v>31.57138389</v>
      </c>
    </row>
    <row r="665" spans="1:6" x14ac:dyDescent="0.25">
      <c r="A665" t="s">
        <v>45</v>
      </c>
      <c r="B665" t="s">
        <v>6</v>
      </c>
      <c r="D665">
        <v>2039</v>
      </c>
      <c r="F665">
        <v>32.67521301</v>
      </c>
    </row>
    <row r="666" spans="1:6" x14ac:dyDescent="0.25">
      <c r="A666" t="s">
        <v>45</v>
      </c>
      <c r="B666" t="s">
        <v>6</v>
      </c>
      <c r="D666">
        <v>2040</v>
      </c>
      <c r="F666">
        <v>33.817635269999997</v>
      </c>
    </row>
    <row r="667" spans="1:6" x14ac:dyDescent="0.25">
      <c r="A667" t="s">
        <v>45</v>
      </c>
      <c r="B667" t="s">
        <v>6</v>
      </c>
      <c r="D667">
        <v>2041</v>
      </c>
      <c r="F667">
        <v>35</v>
      </c>
    </row>
    <row r="668" spans="1:6" x14ac:dyDescent="0.25">
      <c r="A668" t="s">
        <v>46</v>
      </c>
      <c r="B668" t="s">
        <v>6</v>
      </c>
      <c r="D668">
        <v>2024</v>
      </c>
      <c r="F668">
        <v>12.597</v>
      </c>
    </row>
    <row r="669" spans="1:6" x14ac:dyDescent="0.25">
      <c r="A669" t="s">
        <v>46</v>
      </c>
      <c r="B669" t="s">
        <v>6</v>
      </c>
      <c r="D669">
        <v>2025</v>
      </c>
      <c r="F669">
        <v>12.597</v>
      </c>
    </row>
    <row r="670" spans="1:6" x14ac:dyDescent="0.25">
      <c r="A670" t="s">
        <v>46</v>
      </c>
      <c r="B670" t="s">
        <v>6</v>
      </c>
      <c r="D670">
        <v>2026</v>
      </c>
      <c r="F670">
        <v>12.597</v>
      </c>
    </row>
    <row r="671" spans="1:6" x14ac:dyDescent="0.25">
      <c r="A671" t="s">
        <v>46</v>
      </c>
      <c r="B671" t="s">
        <v>6</v>
      </c>
      <c r="D671">
        <v>2027</v>
      </c>
      <c r="F671">
        <v>12.597</v>
      </c>
    </row>
    <row r="672" spans="1:6" x14ac:dyDescent="0.25">
      <c r="A672" t="s">
        <v>46</v>
      </c>
      <c r="B672" t="s">
        <v>6</v>
      </c>
      <c r="D672">
        <v>2028</v>
      </c>
      <c r="F672">
        <v>12.597</v>
      </c>
    </row>
    <row r="673" spans="1:6" x14ac:dyDescent="0.25">
      <c r="A673" t="s">
        <v>46</v>
      </c>
      <c r="B673" t="s">
        <v>6</v>
      </c>
      <c r="D673">
        <v>2029</v>
      </c>
      <c r="F673">
        <v>12.597</v>
      </c>
    </row>
    <row r="674" spans="1:6" x14ac:dyDescent="0.25">
      <c r="A674" t="s">
        <v>46</v>
      </c>
      <c r="B674" t="s">
        <v>6</v>
      </c>
      <c r="D674">
        <v>2030</v>
      </c>
      <c r="F674">
        <v>12.597</v>
      </c>
    </row>
    <row r="675" spans="1:6" x14ac:dyDescent="0.25">
      <c r="A675" t="s">
        <v>46</v>
      </c>
      <c r="B675" t="s">
        <v>6</v>
      </c>
      <c r="D675">
        <v>2031</v>
      </c>
      <c r="F675">
        <v>12.597</v>
      </c>
    </row>
    <row r="676" spans="1:6" x14ac:dyDescent="0.25">
      <c r="A676" t="s">
        <v>46</v>
      </c>
      <c r="B676" t="s">
        <v>6</v>
      </c>
      <c r="D676">
        <v>2032</v>
      </c>
      <c r="F676">
        <v>12.597</v>
      </c>
    </row>
    <row r="677" spans="1:6" x14ac:dyDescent="0.25">
      <c r="A677" t="s">
        <v>46</v>
      </c>
      <c r="B677" t="s">
        <v>6</v>
      </c>
      <c r="D677">
        <v>2033</v>
      </c>
      <c r="F677">
        <v>12.597</v>
      </c>
    </row>
    <row r="678" spans="1:6" x14ac:dyDescent="0.25">
      <c r="A678" t="s">
        <v>46</v>
      </c>
      <c r="B678" t="s">
        <v>6</v>
      </c>
      <c r="D678">
        <v>2034</v>
      </c>
      <c r="F678">
        <v>12.597</v>
      </c>
    </row>
    <row r="679" spans="1:6" x14ac:dyDescent="0.25">
      <c r="A679" t="s">
        <v>46</v>
      </c>
      <c r="B679" t="s">
        <v>6</v>
      </c>
      <c r="D679">
        <v>2035</v>
      </c>
      <c r="F679">
        <v>12.597</v>
      </c>
    </row>
    <row r="680" spans="1:6" x14ac:dyDescent="0.25">
      <c r="A680" t="s">
        <v>46</v>
      </c>
      <c r="B680" t="s">
        <v>6</v>
      </c>
      <c r="D680">
        <v>2036</v>
      </c>
      <c r="F680">
        <v>12.597</v>
      </c>
    </row>
    <row r="681" spans="1:6" x14ac:dyDescent="0.25">
      <c r="A681" t="s">
        <v>46</v>
      </c>
      <c r="B681" t="s">
        <v>6</v>
      </c>
      <c r="D681">
        <v>2037</v>
      </c>
      <c r="F681">
        <v>12.597</v>
      </c>
    </row>
    <row r="682" spans="1:6" x14ac:dyDescent="0.25">
      <c r="A682" t="s">
        <v>46</v>
      </c>
      <c r="B682" t="s">
        <v>6</v>
      </c>
      <c r="D682">
        <v>2038</v>
      </c>
      <c r="F682">
        <v>12.597</v>
      </c>
    </row>
    <row r="683" spans="1:6" x14ac:dyDescent="0.25">
      <c r="A683" t="s">
        <v>46</v>
      </c>
      <c r="B683" t="s">
        <v>6</v>
      </c>
      <c r="D683">
        <v>2039</v>
      </c>
      <c r="F683">
        <v>12.597</v>
      </c>
    </row>
    <row r="684" spans="1:6" x14ac:dyDescent="0.25">
      <c r="A684" t="s">
        <v>46</v>
      </c>
      <c r="B684" t="s">
        <v>6</v>
      </c>
      <c r="D684">
        <v>2040</v>
      </c>
      <c r="F684">
        <v>12.597</v>
      </c>
    </row>
    <row r="685" spans="1:6" x14ac:dyDescent="0.25">
      <c r="A685" t="s">
        <v>46</v>
      </c>
      <c r="B685" t="s">
        <v>6</v>
      </c>
      <c r="D685">
        <v>2041</v>
      </c>
      <c r="F685">
        <v>12.597</v>
      </c>
    </row>
    <row r="686" spans="1:6" x14ac:dyDescent="0.25">
      <c r="A686" t="s">
        <v>47</v>
      </c>
      <c r="B686" t="s">
        <v>6</v>
      </c>
      <c r="D686">
        <v>2024</v>
      </c>
      <c r="F686">
        <v>11.956</v>
      </c>
    </row>
    <row r="687" spans="1:6" x14ac:dyDescent="0.25">
      <c r="A687" t="s">
        <v>47</v>
      </c>
      <c r="B687" t="s">
        <v>6</v>
      </c>
      <c r="D687">
        <v>2025</v>
      </c>
      <c r="F687">
        <v>12.48619938</v>
      </c>
    </row>
    <row r="688" spans="1:6" x14ac:dyDescent="0.25">
      <c r="A688" t="s">
        <v>47</v>
      </c>
      <c r="B688" t="s">
        <v>6</v>
      </c>
      <c r="D688">
        <v>2026</v>
      </c>
      <c r="F688">
        <v>13.03991091</v>
      </c>
    </row>
    <row r="689" spans="1:6" x14ac:dyDescent="0.25">
      <c r="A689" t="s">
        <v>47</v>
      </c>
      <c r="B689" t="s">
        <v>6</v>
      </c>
      <c r="D689">
        <v>2027</v>
      </c>
      <c r="F689">
        <v>13.61817727</v>
      </c>
    </row>
    <row r="690" spans="1:6" x14ac:dyDescent="0.25">
      <c r="A690" t="s">
        <v>47</v>
      </c>
      <c r="B690" t="s">
        <v>6</v>
      </c>
      <c r="D690">
        <v>2028</v>
      </c>
      <c r="F690">
        <v>14.222087370000001</v>
      </c>
    </row>
    <row r="691" spans="1:6" x14ac:dyDescent="0.25">
      <c r="A691" t="s">
        <v>47</v>
      </c>
      <c r="B691" t="s">
        <v>6</v>
      </c>
      <c r="D691">
        <v>2029</v>
      </c>
      <c r="F691">
        <v>14.852778389999999</v>
      </c>
    </row>
    <row r="692" spans="1:6" x14ac:dyDescent="0.25">
      <c r="A692" t="s">
        <v>47</v>
      </c>
      <c r="B692" t="s">
        <v>6</v>
      </c>
      <c r="D692">
        <v>2030</v>
      </c>
      <c r="F692">
        <v>15.51143796</v>
      </c>
    </row>
    <row r="693" spans="1:6" x14ac:dyDescent="0.25">
      <c r="A693" t="s">
        <v>47</v>
      </c>
      <c r="B693" t="s">
        <v>6</v>
      </c>
      <c r="D693">
        <v>2031</v>
      </c>
      <c r="F693">
        <v>16.199306369999999</v>
      </c>
    </row>
    <row r="694" spans="1:6" x14ac:dyDescent="0.25">
      <c r="A694" t="s">
        <v>47</v>
      </c>
      <c r="B694" t="s">
        <v>6</v>
      </c>
      <c r="D694">
        <v>2032</v>
      </c>
      <c r="F694">
        <v>16.917678909999999</v>
      </c>
    </row>
    <row r="695" spans="1:6" x14ac:dyDescent="0.25">
      <c r="A695" t="s">
        <v>47</v>
      </c>
      <c r="B695" t="s">
        <v>6</v>
      </c>
      <c r="D695">
        <v>2033</v>
      </c>
      <c r="F695">
        <v>17.667908319999999</v>
      </c>
    </row>
    <row r="696" spans="1:6" x14ac:dyDescent="0.25">
      <c r="A696" t="s">
        <v>47</v>
      </c>
      <c r="B696" t="s">
        <v>6</v>
      </c>
      <c r="D696">
        <v>2034</v>
      </c>
      <c r="F696">
        <v>18.45140731</v>
      </c>
    </row>
    <row r="697" spans="1:6" x14ac:dyDescent="0.25">
      <c r="A697" t="s">
        <v>47</v>
      </c>
      <c r="B697" t="s">
        <v>6</v>
      </c>
      <c r="D697">
        <v>2035</v>
      </c>
      <c r="F697">
        <v>19.26965126</v>
      </c>
    </row>
    <row r="698" spans="1:6" x14ac:dyDescent="0.25">
      <c r="A698" t="s">
        <v>47</v>
      </c>
      <c r="B698" t="s">
        <v>6</v>
      </c>
      <c r="D698">
        <v>2036</v>
      </c>
      <c r="F698">
        <v>20.12418096</v>
      </c>
    </row>
    <row r="699" spans="1:6" x14ac:dyDescent="0.25">
      <c r="A699" t="s">
        <v>47</v>
      </c>
      <c r="B699" t="s">
        <v>6</v>
      </c>
      <c r="D699">
        <v>2037</v>
      </c>
      <c r="F699">
        <v>21.01660553</v>
      </c>
    </row>
    <row r="700" spans="1:6" x14ac:dyDescent="0.25">
      <c r="A700" t="s">
        <v>47</v>
      </c>
      <c r="B700" t="s">
        <v>6</v>
      </c>
      <c r="D700">
        <v>2038</v>
      </c>
      <c r="F700">
        <v>21.94860546</v>
      </c>
    </row>
    <row r="701" spans="1:6" x14ac:dyDescent="0.25">
      <c r="A701" t="s">
        <v>47</v>
      </c>
      <c r="B701" t="s">
        <v>6</v>
      </c>
      <c r="D701">
        <v>2039</v>
      </c>
      <c r="F701">
        <v>22.921935739999999</v>
      </c>
    </row>
    <row r="702" spans="1:6" x14ac:dyDescent="0.25">
      <c r="A702" t="s">
        <v>47</v>
      </c>
      <c r="B702" t="s">
        <v>6</v>
      </c>
      <c r="D702">
        <v>2040</v>
      </c>
      <c r="F702">
        <v>23.93842922</v>
      </c>
    </row>
    <row r="703" spans="1:6" x14ac:dyDescent="0.25">
      <c r="A703" t="s">
        <v>47</v>
      </c>
      <c r="B703" t="s">
        <v>6</v>
      </c>
      <c r="D703">
        <v>2041</v>
      </c>
      <c r="F703">
        <v>25</v>
      </c>
    </row>
    <row r="704" spans="1:6" x14ac:dyDescent="0.25">
      <c r="A704" t="s">
        <v>42</v>
      </c>
      <c r="B704" t="s">
        <v>6</v>
      </c>
      <c r="D704">
        <v>2024</v>
      </c>
      <c r="F704">
        <v>5</v>
      </c>
    </row>
    <row r="705" spans="1:6" x14ac:dyDescent="0.25">
      <c r="A705" t="s">
        <v>42</v>
      </c>
      <c r="B705" t="s">
        <v>6</v>
      </c>
      <c r="D705">
        <v>2025</v>
      </c>
      <c r="F705">
        <v>5</v>
      </c>
    </row>
    <row r="706" spans="1:6" x14ac:dyDescent="0.25">
      <c r="A706" t="s">
        <v>42</v>
      </c>
      <c r="B706" t="s">
        <v>6</v>
      </c>
      <c r="D706">
        <v>2026</v>
      </c>
      <c r="F706">
        <v>5</v>
      </c>
    </row>
    <row r="707" spans="1:6" x14ac:dyDescent="0.25">
      <c r="A707" t="s">
        <v>42</v>
      </c>
      <c r="B707" t="s">
        <v>6</v>
      </c>
      <c r="D707">
        <v>2027</v>
      </c>
      <c r="F707">
        <v>5</v>
      </c>
    </row>
    <row r="708" spans="1:6" x14ac:dyDescent="0.25">
      <c r="A708" t="s">
        <v>42</v>
      </c>
      <c r="B708" t="s">
        <v>6</v>
      </c>
      <c r="D708">
        <v>2028</v>
      </c>
      <c r="F708">
        <v>5</v>
      </c>
    </row>
    <row r="709" spans="1:6" x14ac:dyDescent="0.25">
      <c r="A709" t="s">
        <v>42</v>
      </c>
      <c r="B709" t="s">
        <v>6</v>
      </c>
      <c r="D709">
        <v>2029</v>
      </c>
      <c r="F709">
        <v>5</v>
      </c>
    </row>
    <row r="710" spans="1:6" x14ac:dyDescent="0.25">
      <c r="A710" t="s">
        <v>42</v>
      </c>
      <c r="B710" t="s">
        <v>6</v>
      </c>
      <c r="D710">
        <v>2030</v>
      </c>
      <c r="F710">
        <v>5</v>
      </c>
    </row>
    <row r="711" spans="1:6" x14ac:dyDescent="0.25">
      <c r="A711" t="s">
        <v>42</v>
      </c>
      <c r="B711" t="s">
        <v>6</v>
      </c>
      <c r="D711">
        <v>2031</v>
      </c>
      <c r="F711">
        <v>5</v>
      </c>
    </row>
    <row r="712" spans="1:6" x14ac:dyDescent="0.25">
      <c r="A712" t="s">
        <v>42</v>
      </c>
      <c r="B712" t="s">
        <v>6</v>
      </c>
      <c r="D712">
        <v>2032</v>
      </c>
      <c r="F712">
        <v>5</v>
      </c>
    </row>
    <row r="713" spans="1:6" x14ac:dyDescent="0.25">
      <c r="A713" t="s">
        <v>42</v>
      </c>
      <c r="B713" t="s">
        <v>6</v>
      </c>
      <c r="D713">
        <v>2033</v>
      </c>
      <c r="F713">
        <v>5</v>
      </c>
    </row>
    <row r="714" spans="1:6" x14ac:dyDescent="0.25">
      <c r="A714" t="s">
        <v>42</v>
      </c>
      <c r="B714" t="s">
        <v>6</v>
      </c>
      <c r="D714">
        <v>2034</v>
      </c>
      <c r="F714">
        <v>5</v>
      </c>
    </row>
    <row r="715" spans="1:6" x14ac:dyDescent="0.25">
      <c r="A715" t="s">
        <v>42</v>
      </c>
      <c r="B715" t="s">
        <v>6</v>
      </c>
      <c r="D715">
        <v>2035</v>
      </c>
      <c r="F715">
        <v>5</v>
      </c>
    </row>
    <row r="716" spans="1:6" x14ac:dyDescent="0.25">
      <c r="A716" t="s">
        <v>42</v>
      </c>
      <c r="B716" t="s">
        <v>6</v>
      </c>
      <c r="D716">
        <v>2036</v>
      </c>
      <c r="F716">
        <v>5</v>
      </c>
    </row>
    <row r="717" spans="1:6" x14ac:dyDescent="0.25">
      <c r="A717" t="s">
        <v>42</v>
      </c>
      <c r="B717" t="s">
        <v>6</v>
      </c>
      <c r="D717">
        <v>2037</v>
      </c>
      <c r="F717">
        <v>5</v>
      </c>
    </row>
    <row r="718" spans="1:6" x14ac:dyDescent="0.25">
      <c r="A718" t="s">
        <v>42</v>
      </c>
      <c r="B718" t="s">
        <v>6</v>
      </c>
      <c r="D718">
        <v>2038</v>
      </c>
      <c r="F718">
        <v>5</v>
      </c>
    </row>
    <row r="719" spans="1:6" x14ac:dyDescent="0.25">
      <c r="A719" t="s">
        <v>42</v>
      </c>
      <c r="B719" t="s">
        <v>6</v>
      </c>
      <c r="D719">
        <v>2039</v>
      </c>
      <c r="F719">
        <v>5</v>
      </c>
    </row>
    <row r="720" spans="1:6" x14ac:dyDescent="0.25">
      <c r="A720" t="s">
        <v>42</v>
      </c>
      <c r="B720" t="s">
        <v>6</v>
      </c>
      <c r="D720">
        <v>2040</v>
      </c>
      <c r="F720">
        <v>5</v>
      </c>
    </row>
    <row r="721" spans="1:6" x14ac:dyDescent="0.25">
      <c r="A721" t="s">
        <v>42</v>
      </c>
      <c r="B721" t="s">
        <v>6</v>
      </c>
      <c r="D721">
        <v>2041</v>
      </c>
      <c r="F721">
        <v>5</v>
      </c>
    </row>
    <row r="722" spans="1:6" x14ac:dyDescent="0.25">
      <c r="A722" t="s">
        <v>43</v>
      </c>
      <c r="B722" t="s">
        <v>6</v>
      </c>
      <c r="D722">
        <v>2024</v>
      </c>
      <c r="F722">
        <v>5</v>
      </c>
    </row>
    <row r="723" spans="1:6" x14ac:dyDescent="0.25">
      <c r="A723" t="s">
        <v>43</v>
      </c>
      <c r="B723" t="s">
        <v>6</v>
      </c>
      <c r="D723">
        <v>2025</v>
      </c>
      <c r="F723">
        <v>5</v>
      </c>
    </row>
    <row r="724" spans="1:6" x14ac:dyDescent="0.25">
      <c r="A724" t="s">
        <v>43</v>
      </c>
      <c r="B724" t="s">
        <v>6</v>
      </c>
      <c r="D724">
        <v>2026</v>
      </c>
      <c r="F724">
        <v>5</v>
      </c>
    </row>
    <row r="725" spans="1:6" x14ac:dyDescent="0.25">
      <c r="A725" t="s">
        <v>43</v>
      </c>
      <c r="B725" t="s">
        <v>6</v>
      </c>
      <c r="D725">
        <v>2027</v>
      </c>
      <c r="F725">
        <v>5</v>
      </c>
    </row>
    <row r="726" spans="1:6" x14ac:dyDescent="0.25">
      <c r="A726" t="s">
        <v>43</v>
      </c>
      <c r="B726" t="s">
        <v>6</v>
      </c>
      <c r="D726">
        <v>2028</v>
      </c>
      <c r="F726">
        <v>5</v>
      </c>
    </row>
    <row r="727" spans="1:6" x14ac:dyDescent="0.25">
      <c r="A727" t="s">
        <v>43</v>
      </c>
      <c r="B727" t="s">
        <v>6</v>
      </c>
      <c r="D727">
        <v>2029</v>
      </c>
      <c r="F727">
        <v>5</v>
      </c>
    </row>
    <row r="728" spans="1:6" x14ac:dyDescent="0.25">
      <c r="A728" t="s">
        <v>43</v>
      </c>
      <c r="B728" t="s">
        <v>6</v>
      </c>
      <c r="D728">
        <v>2030</v>
      </c>
      <c r="F728">
        <v>5</v>
      </c>
    </row>
    <row r="729" spans="1:6" x14ac:dyDescent="0.25">
      <c r="A729" t="s">
        <v>43</v>
      </c>
      <c r="B729" t="s">
        <v>6</v>
      </c>
      <c r="D729">
        <v>2031</v>
      </c>
      <c r="F729">
        <v>5</v>
      </c>
    </row>
    <row r="730" spans="1:6" x14ac:dyDescent="0.25">
      <c r="A730" t="s">
        <v>43</v>
      </c>
      <c r="B730" t="s">
        <v>6</v>
      </c>
      <c r="D730">
        <v>2032</v>
      </c>
      <c r="F730">
        <v>5</v>
      </c>
    </row>
    <row r="731" spans="1:6" x14ac:dyDescent="0.25">
      <c r="A731" t="s">
        <v>43</v>
      </c>
      <c r="B731" t="s">
        <v>6</v>
      </c>
      <c r="D731">
        <v>2033</v>
      </c>
      <c r="F731">
        <v>5</v>
      </c>
    </row>
    <row r="732" spans="1:6" x14ac:dyDescent="0.25">
      <c r="A732" t="s">
        <v>43</v>
      </c>
      <c r="B732" t="s">
        <v>6</v>
      </c>
      <c r="D732">
        <v>2034</v>
      </c>
      <c r="F732">
        <v>5</v>
      </c>
    </row>
    <row r="733" spans="1:6" x14ac:dyDescent="0.25">
      <c r="A733" t="s">
        <v>43</v>
      </c>
      <c r="B733" t="s">
        <v>6</v>
      </c>
      <c r="D733">
        <v>2035</v>
      </c>
      <c r="F733">
        <v>5</v>
      </c>
    </row>
    <row r="734" spans="1:6" x14ac:dyDescent="0.25">
      <c r="A734" t="s">
        <v>43</v>
      </c>
      <c r="B734" t="s">
        <v>6</v>
      </c>
      <c r="D734">
        <v>2036</v>
      </c>
      <c r="F734">
        <v>5</v>
      </c>
    </row>
    <row r="735" spans="1:6" x14ac:dyDescent="0.25">
      <c r="A735" t="s">
        <v>43</v>
      </c>
      <c r="B735" t="s">
        <v>6</v>
      </c>
      <c r="D735">
        <v>2037</v>
      </c>
      <c r="F735">
        <v>5</v>
      </c>
    </row>
    <row r="736" spans="1:6" x14ac:dyDescent="0.25">
      <c r="A736" t="s">
        <v>43</v>
      </c>
      <c r="B736" t="s">
        <v>6</v>
      </c>
      <c r="D736">
        <v>2038</v>
      </c>
      <c r="F736">
        <v>5</v>
      </c>
    </row>
    <row r="737" spans="1:6" x14ac:dyDescent="0.25">
      <c r="A737" t="s">
        <v>43</v>
      </c>
      <c r="B737" t="s">
        <v>6</v>
      </c>
      <c r="D737">
        <v>2039</v>
      </c>
      <c r="F737">
        <v>5</v>
      </c>
    </row>
    <row r="738" spans="1:6" x14ac:dyDescent="0.25">
      <c r="A738" t="s">
        <v>43</v>
      </c>
      <c r="B738" t="s">
        <v>6</v>
      </c>
      <c r="D738">
        <v>2040</v>
      </c>
      <c r="F738">
        <v>5</v>
      </c>
    </row>
    <row r="739" spans="1:6" x14ac:dyDescent="0.25">
      <c r="A739" t="s">
        <v>43</v>
      </c>
      <c r="B739" t="s">
        <v>6</v>
      </c>
      <c r="D739">
        <v>2041</v>
      </c>
      <c r="F739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A77C-41B9-4093-A2FB-8DA930B460C2}">
  <dimension ref="A1:G5"/>
  <sheetViews>
    <sheetView workbookViewId="0">
      <selection activeCell="G17" sqref="G17"/>
    </sheetView>
  </sheetViews>
  <sheetFormatPr defaultRowHeight="15" x14ac:dyDescent="0.25"/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394</v>
      </c>
    </row>
    <row r="2" spans="1:7" x14ac:dyDescent="0.25">
      <c r="A2" t="s">
        <v>109</v>
      </c>
      <c r="B2" t="s">
        <v>34</v>
      </c>
      <c r="C2" t="s">
        <v>110</v>
      </c>
      <c r="D2">
        <v>0.5</v>
      </c>
      <c r="E2">
        <v>0.5</v>
      </c>
      <c r="F2" t="s">
        <v>111</v>
      </c>
      <c r="G2" t="s">
        <v>393</v>
      </c>
    </row>
    <row r="3" spans="1:7" x14ac:dyDescent="0.25">
      <c r="A3" t="s">
        <v>112</v>
      </c>
      <c r="B3" t="s">
        <v>34</v>
      </c>
      <c r="C3" t="s">
        <v>110</v>
      </c>
      <c r="D3">
        <v>0.25</v>
      </c>
      <c r="E3">
        <v>0.25</v>
      </c>
      <c r="F3" t="s">
        <v>111</v>
      </c>
    </row>
    <row r="4" spans="1:7" x14ac:dyDescent="0.25">
      <c r="A4" t="s">
        <v>113</v>
      </c>
      <c r="B4" t="s">
        <v>34</v>
      </c>
      <c r="C4" t="s">
        <v>110</v>
      </c>
      <c r="D4">
        <v>0.16666700000000001</v>
      </c>
      <c r="E4">
        <v>0.16666700000000001</v>
      </c>
      <c r="F4" t="s">
        <v>111</v>
      </c>
    </row>
    <row r="5" spans="1:7" x14ac:dyDescent="0.25">
      <c r="A5" t="s">
        <v>114</v>
      </c>
      <c r="B5" t="s">
        <v>34</v>
      </c>
      <c r="C5" t="s">
        <v>110</v>
      </c>
      <c r="D5">
        <v>0.16666666699999999</v>
      </c>
      <c r="E5">
        <v>0.16666666699999999</v>
      </c>
      <c r="F5" t="s">
        <v>111</v>
      </c>
      <c r="G5" t="s">
        <v>392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12A6-B90A-4B6F-B54E-1B76C7F50903}">
  <dimension ref="A1:E73"/>
  <sheetViews>
    <sheetView workbookViewId="0">
      <selection activeCell="E73" sqref="E2:E73"/>
    </sheetView>
  </sheetViews>
  <sheetFormatPr defaultRowHeight="15" x14ac:dyDescent="0.25"/>
  <sheetData>
    <row r="1" spans="1:5" x14ac:dyDescent="0.25">
      <c r="A1" t="s">
        <v>103</v>
      </c>
      <c r="B1" t="s">
        <v>351</v>
      </c>
      <c r="C1" t="s">
        <v>115</v>
      </c>
      <c r="D1" t="s">
        <v>116</v>
      </c>
    </row>
    <row r="2" spans="1:5" x14ac:dyDescent="0.25">
      <c r="A2" t="s">
        <v>109</v>
      </c>
      <c r="B2">
        <v>2024</v>
      </c>
      <c r="C2">
        <v>0</v>
      </c>
      <c r="D2">
        <v>0.9</v>
      </c>
      <c r="E2" s="2" t="str">
        <f>_xlfn.CONCAT(A2,B2)</f>
        <v>TWOHR_BATTERY2024</v>
      </c>
    </row>
    <row r="3" spans="1:5" x14ac:dyDescent="0.25">
      <c r="A3" t="s">
        <v>109</v>
      </c>
      <c r="B3">
        <v>2025</v>
      </c>
      <c r="C3">
        <v>0</v>
      </c>
      <c r="D3">
        <v>0.9</v>
      </c>
      <c r="E3" s="2" t="str">
        <f t="shared" ref="E3:E66" si="0">_xlfn.CONCAT(A3,B3)</f>
        <v>TWOHR_BATTERY2025</v>
      </c>
    </row>
    <row r="4" spans="1:5" x14ac:dyDescent="0.25">
      <c r="A4" t="s">
        <v>109</v>
      </c>
      <c r="B4">
        <v>2026</v>
      </c>
      <c r="C4">
        <v>0</v>
      </c>
      <c r="D4">
        <v>0.9</v>
      </c>
      <c r="E4" s="2" t="str">
        <f t="shared" si="0"/>
        <v>TWOHR_BATTERY2026</v>
      </c>
    </row>
    <row r="5" spans="1:5" x14ac:dyDescent="0.25">
      <c r="A5" t="s">
        <v>109</v>
      </c>
      <c r="B5">
        <v>2027</v>
      </c>
      <c r="C5">
        <v>0</v>
      </c>
      <c r="D5">
        <v>0.9</v>
      </c>
      <c r="E5" s="2" t="str">
        <f t="shared" si="0"/>
        <v>TWOHR_BATTERY2027</v>
      </c>
    </row>
    <row r="6" spans="1:5" x14ac:dyDescent="0.25">
      <c r="A6" t="s">
        <v>109</v>
      </c>
      <c r="B6">
        <v>2028</v>
      </c>
      <c r="C6">
        <v>0</v>
      </c>
      <c r="D6">
        <v>0.9</v>
      </c>
      <c r="E6" s="2" t="str">
        <f t="shared" si="0"/>
        <v>TWOHR_BATTERY2028</v>
      </c>
    </row>
    <row r="7" spans="1:5" x14ac:dyDescent="0.25">
      <c r="A7" t="s">
        <v>109</v>
      </c>
      <c r="B7">
        <v>2029</v>
      </c>
      <c r="C7">
        <v>0</v>
      </c>
      <c r="D7">
        <v>0.9</v>
      </c>
      <c r="E7" s="2" t="str">
        <f t="shared" si="0"/>
        <v>TWOHR_BATTERY2029</v>
      </c>
    </row>
    <row r="8" spans="1:5" x14ac:dyDescent="0.25">
      <c r="A8" t="s">
        <v>109</v>
      </c>
      <c r="B8">
        <v>2030</v>
      </c>
      <c r="C8">
        <v>0</v>
      </c>
      <c r="D8">
        <v>0.9</v>
      </c>
      <c r="E8" s="2" t="str">
        <f t="shared" si="0"/>
        <v>TWOHR_BATTERY2030</v>
      </c>
    </row>
    <row r="9" spans="1:5" x14ac:dyDescent="0.25">
      <c r="A9" t="s">
        <v>109</v>
      </c>
      <c r="B9">
        <v>2031</v>
      </c>
      <c r="C9">
        <v>0</v>
      </c>
      <c r="D9">
        <v>0.9</v>
      </c>
      <c r="E9" s="2" t="str">
        <f t="shared" si="0"/>
        <v>TWOHR_BATTERY2031</v>
      </c>
    </row>
    <row r="10" spans="1:5" x14ac:dyDescent="0.25">
      <c r="A10" t="s">
        <v>109</v>
      </c>
      <c r="B10">
        <v>2032</v>
      </c>
      <c r="C10">
        <v>0</v>
      </c>
      <c r="D10">
        <v>0.9</v>
      </c>
      <c r="E10" s="2" t="str">
        <f t="shared" si="0"/>
        <v>TWOHR_BATTERY2032</v>
      </c>
    </row>
    <row r="11" spans="1:5" x14ac:dyDescent="0.25">
      <c r="A11" t="s">
        <v>109</v>
      </c>
      <c r="B11">
        <v>2033</v>
      </c>
      <c r="C11">
        <v>0</v>
      </c>
      <c r="D11">
        <v>0.9</v>
      </c>
      <c r="E11" s="2" t="str">
        <f t="shared" si="0"/>
        <v>TWOHR_BATTERY2033</v>
      </c>
    </row>
    <row r="12" spans="1:5" x14ac:dyDescent="0.25">
      <c r="A12" t="s">
        <v>109</v>
      </c>
      <c r="B12">
        <v>2034</v>
      </c>
      <c r="C12">
        <v>0</v>
      </c>
      <c r="D12">
        <v>0.9</v>
      </c>
      <c r="E12" s="2" t="str">
        <f t="shared" si="0"/>
        <v>TWOHR_BATTERY2034</v>
      </c>
    </row>
    <row r="13" spans="1:5" x14ac:dyDescent="0.25">
      <c r="A13" t="s">
        <v>109</v>
      </c>
      <c r="B13">
        <v>2035</v>
      </c>
      <c r="C13">
        <v>0</v>
      </c>
      <c r="D13">
        <v>0.9</v>
      </c>
      <c r="E13" s="2" t="str">
        <f t="shared" si="0"/>
        <v>TWOHR_BATTERY2035</v>
      </c>
    </row>
    <row r="14" spans="1:5" x14ac:dyDescent="0.25">
      <c r="A14" t="s">
        <v>109</v>
      </c>
      <c r="B14">
        <v>2036</v>
      </c>
      <c r="C14">
        <v>0</v>
      </c>
      <c r="D14">
        <v>0.9</v>
      </c>
      <c r="E14" s="2" t="str">
        <f t="shared" si="0"/>
        <v>TWOHR_BATTERY2036</v>
      </c>
    </row>
    <row r="15" spans="1:5" x14ac:dyDescent="0.25">
      <c r="A15" t="s">
        <v>109</v>
      </c>
      <c r="B15">
        <v>2037</v>
      </c>
      <c r="C15">
        <v>0</v>
      </c>
      <c r="D15">
        <v>0.9</v>
      </c>
      <c r="E15" s="2" t="str">
        <f t="shared" si="0"/>
        <v>TWOHR_BATTERY2037</v>
      </c>
    </row>
    <row r="16" spans="1:5" x14ac:dyDescent="0.25">
      <c r="A16" t="s">
        <v>109</v>
      </c>
      <c r="B16">
        <v>2038</v>
      </c>
      <c r="C16">
        <v>0</v>
      </c>
      <c r="D16">
        <v>0.9</v>
      </c>
      <c r="E16" s="2" t="str">
        <f t="shared" si="0"/>
        <v>TWOHR_BATTERY2038</v>
      </c>
    </row>
    <row r="17" spans="1:5" x14ac:dyDescent="0.25">
      <c r="A17" t="s">
        <v>109</v>
      </c>
      <c r="B17">
        <v>2039</v>
      </c>
      <c r="C17">
        <v>0</v>
      </c>
      <c r="D17">
        <v>0.9</v>
      </c>
      <c r="E17" s="2" t="str">
        <f t="shared" si="0"/>
        <v>TWOHR_BATTERY2039</v>
      </c>
    </row>
    <row r="18" spans="1:5" x14ac:dyDescent="0.25">
      <c r="A18" t="s">
        <v>109</v>
      </c>
      <c r="B18">
        <v>2040</v>
      </c>
      <c r="C18">
        <v>0</v>
      </c>
      <c r="D18">
        <v>0.9</v>
      </c>
      <c r="E18" s="2" t="str">
        <f t="shared" si="0"/>
        <v>TWOHR_BATTERY2040</v>
      </c>
    </row>
    <row r="19" spans="1:5" x14ac:dyDescent="0.25">
      <c r="A19" t="s">
        <v>109</v>
      </c>
      <c r="B19">
        <v>2041</v>
      </c>
      <c r="C19">
        <v>0</v>
      </c>
      <c r="D19">
        <v>0.9</v>
      </c>
      <c r="E19" s="2" t="str">
        <f t="shared" si="0"/>
        <v>TWOHR_BATTERY2041</v>
      </c>
    </row>
    <row r="20" spans="1:5" x14ac:dyDescent="0.25">
      <c r="A20" t="s">
        <v>112</v>
      </c>
      <c r="B20">
        <v>2024</v>
      </c>
      <c r="C20">
        <v>0</v>
      </c>
      <c r="D20">
        <v>0.9</v>
      </c>
      <c r="E20" s="2" t="str">
        <f t="shared" si="0"/>
        <v>FOURHR_BATTERY2024</v>
      </c>
    </row>
    <row r="21" spans="1:5" x14ac:dyDescent="0.25">
      <c r="A21" t="s">
        <v>112</v>
      </c>
      <c r="B21">
        <v>2025</v>
      </c>
      <c r="C21">
        <v>0</v>
      </c>
      <c r="D21">
        <v>0.9</v>
      </c>
      <c r="E21" s="2" t="str">
        <f t="shared" si="0"/>
        <v>FOURHR_BATTERY2025</v>
      </c>
    </row>
    <row r="22" spans="1:5" x14ac:dyDescent="0.25">
      <c r="A22" t="s">
        <v>112</v>
      </c>
      <c r="B22">
        <v>2026</v>
      </c>
      <c r="C22">
        <v>0</v>
      </c>
      <c r="D22">
        <v>0.9</v>
      </c>
      <c r="E22" s="2" t="str">
        <f t="shared" si="0"/>
        <v>FOURHR_BATTERY2026</v>
      </c>
    </row>
    <row r="23" spans="1:5" x14ac:dyDescent="0.25">
      <c r="A23" t="s">
        <v>112</v>
      </c>
      <c r="B23">
        <v>2027</v>
      </c>
      <c r="C23">
        <v>0</v>
      </c>
      <c r="D23">
        <v>0.9</v>
      </c>
      <c r="E23" s="2" t="str">
        <f t="shared" si="0"/>
        <v>FOURHR_BATTERY2027</v>
      </c>
    </row>
    <row r="24" spans="1:5" x14ac:dyDescent="0.25">
      <c r="A24" t="s">
        <v>112</v>
      </c>
      <c r="B24">
        <v>2028</v>
      </c>
      <c r="C24">
        <v>0</v>
      </c>
      <c r="D24">
        <v>0.9</v>
      </c>
      <c r="E24" s="2" t="str">
        <f t="shared" si="0"/>
        <v>FOURHR_BATTERY2028</v>
      </c>
    </row>
    <row r="25" spans="1:5" x14ac:dyDescent="0.25">
      <c r="A25" t="s">
        <v>112</v>
      </c>
      <c r="B25">
        <v>2029</v>
      </c>
      <c r="C25">
        <v>0</v>
      </c>
      <c r="D25">
        <v>0.9</v>
      </c>
      <c r="E25" s="2" t="str">
        <f t="shared" si="0"/>
        <v>FOURHR_BATTERY2029</v>
      </c>
    </row>
    <row r="26" spans="1:5" x14ac:dyDescent="0.25">
      <c r="A26" t="s">
        <v>112</v>
      </c>
      <c r="B26">
        <v>2030</v>
      </c>
      <c r="C26">
        <v>0</v>
      </c>
      <c r="D26">
        <v>0.9</v>
      </c>
      <c r="E26" s="2" t="str">
        <f t="shared" si="0"/>
        <v>FOURHR_BATTERY2030</v>
      </c>
    </row>
    <row r="27" spans="1:5" x14ac:dyDescent="0.25">
      <c r="A27" t="s">
        <v>112</v>
      </c>
      <c r="B27">
        <v>2031</v>
      </c>
      <c r="C27">
        <v>0</v>
      </c>
      <c r="D27">
        <v>0.9</v>
      </c>
      <c r="E27" s="2" t="str">
        <f t="shared" si="0"/>
        <v>FOURHR_BATTERY2031</v>
      </c>
    </row>
    <row r="28" spans="1:5" x14ac:dyDescent="0.25">
      <c r="A28" t="s">
        <v>112</v>
      </c>
      <c r="B28">
        <v>2032</v>
      </c>
      <c r="C28">
        <v>0</v>
      </c>
      <c r="D28">
        <v>0.9</v>
      </c>
      <c r="E28" s="2" t="str">
        <f t="shared" si="0"/>
        <v>FOURHR_BATTERY2032</v>
      </c>
    </row>
    <row r="29" spans="1:5" x14ac:dyDescent="0.25">
      <c r="A29" t="s">
        <v>112</v>
      </c>
      <c r="B29">
        <v>2033</v>
      </c>
      <c r="C29">
        <v>0</v>
      </c>
      <c r="D29">
        <v>0.9</v>
      </c>
      <c r="E29" s="2" t="str">
        <f t="shared" si="0"/>
        <v>FOURHR_BATTERY2033</v>
      </c>
    </row>
    <row r="30" spans="1:5" x14ac:dyDescent="0.25">
      <c r="A30" t="s">
        <v>112</v>
      </c>
      <c r="B30">
        <v>2034</v>
      </c>
      <c r="C30">
        <v>0</v>
      </c>
      <c r="D30">
        <v>0.9</v>
      </c>
      <c r="E30" s="2" t="str">
        <f t="shared" si="0"/>
        <v>FOURHR_BATTERY2034</v>
      </c>
    </row>
    <row r="31" spans="1:5" x14ac:dyDescent="0.25">
      <c r="A31" t="s">
        <v>112</v>
      </c>
      <c r="B31">
        <v>2035</v>
      </c>
      <c r="C31">
        <v>0</v>
      </c>
      <c r="D31">
        <v>0.9</v>
      </c>
      <c r="E31" s="2" t="str">
        <f t="shared" si="0"/>
        <v>FOURHR_BATTERY2035</v>
      </c>
    </row>
    <row r="32" spans="1:5" x14ac:dyDescent="0.25">
      <c r="A32" t="s">
        <v>112</v>
      </c>
      <c r="B32">
        <v>2036</v>
      </c>
      <c r="C32">
        <v>0</v>
      </c>
      <c r="D32">
        <v>0.9</v>
      </c>
      <c r="E32" s="2" t="str">
        <f t="shared" si="0"/>
        <v>FOURHR_BATTERY2036</v>
      </c>
    </row>
    <row r="33" spans="1:5" x14ac:dyDescent="0.25">
      <c r="A33" t="s">
        <v>112</v>
      </c>
      <c r="B33">
        <v>2037</v>
      </c>
      <c r="C33">
        <v>0</v>
      </c>
      <c r="D33">
        <v>0.9</v>
      </c>
      <c r="E33" s="2" t="str">
        <f t="shared" si="0"/>
        <v>FOURHR_BATTERY2037</v>
      </c>
    </row>
    <row r="34" spans="1:5" x14ac:dyDescent="0.25">
      <c r="A34" t="s">
        <v>112</v>
      </c>
      <c r="B34">
        <v>2038</v>
      </c>
      <c r="C34">
        <v>0</v>
      </c>
      <c r="D34">
        <v>0.9</v>
      </c>
      <c r="E34" s="2" t="str">
        <f t="shared" si="0"/>
        <v>FOURHR_BATTERY2038</v>
      </c>
    </row>
    <row r="35" spans="1:5" x14ac:dyDescent="0.25">
      <c r="A35" t="s">
        <v>112</v>
      </c>
      <c r="B35">
        <v>2039</v>
      </c>
      <c r="C35">
        <v>0</v>
      </c>
      <c r="D35">
        <v>0.9</v>
      </c>
      <c r="E35" s="2" t="str">
        <f t="shared" si="0"/>
        <v>FOURHR_BATTERY2039</v>
      </c>
    </row>
    <row r="36" spans="1:5" x14ac:dyDescent="0.25">
      <c r="A36" t="s">
        <v>112</v>
      </c>
      <c r="B36">
        <v>2040</v>
      </c>
      <c r="C36">
        <v>0</v>
      </c>
      <c r="D36">
        <v>0.9</v>
      </c>
      <c r="E36" s="2" t="str">
        <f t="shared" si="0"/>
        <v>FOURHR_BATTERY2040</v>
      </c>
    </row>
    <row r="37" spans="1:5" x14ac:dyDescent="0.25">
      <c r="A37" t="s">
        <v>112</v>
      </c>
      <c r="B37">
        <v>2041</v>
      </c>
      <c r="C37">
        <v>0</v>
      </c>
      <c r="D37">
        <v>0.9</v>
      </c>
      <c r="E37" s="2" t="str">
        <f t="shared" si="0"/>
        <v>FOURHR_BATTERY2041</v>
      </c>
    </row>
    <row r="38" spans="1:5" x14ac:dyDescent="0.25">
      <c r="A38" t="s">
        <v>113</v>
      </c>
      <c r="B38">
        <v>2024</v>
      </c>
      <c r="C38">
        <v>0</v>
      </c>
      <c r="D38">
        <v>0.9</v>
      </c>
      <c r="E38" s="2" t="str">
        <f t="shared" si="0"/>
        <v>SIXHR_BATTERY2024</v>
      </c>
    </row>
    <row r="39" spans="1:5" x14ac:dyDescent="0.25">
      <c r="A39" t="s">
        <v>113</v>
      </c>
      <c r="B39">
        <v>2025</v>
      </c>
      <c r="C39">
        <v>0</v>
      </c>
      <c r="D39">
        <v>0.9</v>
      </c>
      <c r="E39" s="2" t="str">
        <f t="shared" si="0"/>
        <v>SIXHR_BATTERY2025</v>
      </c>
    </row>
    <row r="40" spans="1:5" x14ac:dyDescent="0.25">
      <c r="A40" t="s">
        <v>113</v>
      </c>
      <c r="B40">
        <v>2026</v>
      </c>
      <c r="C40">
        <v>0</v>
      </c>
      <c r="D40">
        <v>0.9</v>
      </c>
      <c r="E40" s="2" t="str">
        <f t="shared" si="0"/>
        <v>SIXHR_BATTERY2026</v>
      </c>
    </row>
    <row r="41" spans="1:5" x14ac:dyDescent="0.25">
      <c r="A41" t="s">
        <v>113</v>
      </c>
      <c r="B41">
        <v>2027</v>
      </c>
      <c r="C41">
        <v>0</v>
      </c>
      <c r="D41">
        <v>0.9</v>
      </c>
      <c r="E41" s="2" t="str">
        <f t="shared" si="0"/>
        <v>SIXHR_BATTERY2027</v>
      </c>
    </row>
    <row r="42" spans="1:5" x14ac:dyDescent="0.25">
      <c r="A42" t="s">
        <v>113</v>
      </c>
      <c r="B42">
        <v>2028</v>
      </c>
      <c r="C42">
        <v>0</v>
      </c>
      <c r="D42">
        <v>0.9</v>
      </c>
      <c r="E42" s="2" t="str">
        <f t="shared" si="0"/>
        <v>SIXHR_BATTERY2028</v>
      </c>
    </row>
    <row r="43" spans="1:5" x14ac:dyDescent="0.25">
      <c r="A43" t="s">
        <v>113</v>
      </c>
      <c r="B43">
        <v>2029</v>
      </c>
      <c r="C43">
        <v>0</v>
      </c>
      <c r="D43">
        <v>0.9</v>
      </c>
      <c r="E43" s="2" t="str">
        <f t="shared" si="0"/>
        <v>SIXHR_BATTERY2029</v>
      </c>
    </row>
    <row r="44" spans="1:5" x14ac:dyDescent="0.25">
      <c r="A44" t="s">
        <v>113</v>
      </c>
      <c r="B44">
        <v>2030</v>
      </c>
      <c r="C44">
        <v>0</v>
      </c>
      <c r="D44">
        <v>0.9</v>
      </c>
      <c r="E44" s="2" t="str">
        <f t="shared" si="0"/>
        <v>SIXHR_BATTERY2030</v>
      </c>
    </row>
    <row r="45" spans="1:5" x14ac:dyDescent="0.25">
      <c r="A45" t="s">
        <v>113</v>
      </c>
      <c r="B45">
        <v>2031</v>
      </c>
      <c r="C45">
        <v>0</v>
      </c>
      <c r="D45">
        <v>0.9</v>
      </c>
      <c r="E45" s="2" t="str">
        <f t="shared" si="0"/>
        <v>SIXHR_BATTERY2031</v>
      </c>
    </row>
    <row r="46" spans="1:5" x14ac:dyDescent="0.25">
      <c r="A46" t="s">
        <v>113</v>
      </c>
      <c r="B46">
        <v>2032</v>
      </c>
      <c r="C46">
        <v>0</v>
      </c>
      <c r="D46">
        <v>0.9</v>
      </c>
      <c r="E46" s="2" t="str">
        <f t="shared" si="0"/>
        <v>SIXHR_BATTERY2032</v>
      </c>
    </row>
    <row r="47" spans="1:5" x14ac:dyDescent="0.25">
      <c r="A47" t="s">
        <v>113</v>
      </c>
      <c r="B47">
        <v>2033</v>
      </c>
      <c r="C47">
        <v>0</v>
      </c>
      <c r="D47">
        <v>0.9</v>
      </c>
      <c r="E47" s="2" t="str">
        <f t="shared" si="0"/>
        <v>SIXHR_BATTERY2033</v>
      </c>
    </row>
    <row r="48" spans="1:5" x14ac:dyDescent="0.25">
      <c r="A48" t="s">
        <v>113</v>
      </c>
      <c r="B48">
        <v>2034</v>
      </c>
      <c r="C48">
        <v>0</v>
      </c>
      <c r="D48">
        <v>0.9</v>
      </c>
      <c r="E48" s="2" t="str">
        <f t="shared" si="0"/>
        <v>SIXHR_BATTERY2034</v>
      </c>
    </row>
    <row r="49" spans="1:5" x14ac:dyDescent="0.25">
      <c r="A49" t="s">
        <v>113</v>
      </c>
      <c r="B49">
        <v>2035</v>
      </c>
      <c r="C49">
        <v>0</v>
      </c>
      <c r="D49">
        <v>0.9</v>
      </c>
      <c r="E49" s="2" t="str">
        <f t="shared" si="0"/>
        <v>SIXHR_BATTERY2035</v>
      </c>
    </row>
    <row r="50" spans="1:5" x14ac:dyDescent="0.25">
      <c r="A50" t="s">
        <v>113</v>
      </c>
      <c r="B50">
        <v>2036</v>
      </c>
      <c r="C50">
        <v>0</v>
      </c>
      <c r="D50">
        <v>0.9</v>
      </c>
      <c r="E50" s="2" t="str">
        <f t="shared" si="0"/>
        <v>SIXHR_BATTERY2036</v>
      </c>
    </row>
    <row r="51" spans="1:5" x14ac:dyDescent="0.25">
      <c r="A51" t="s">
        <v>113</v>
      </c>
      <c r="B51">
        <v>2037</v>
      </c>
      <c r="C51">
        <v>0</v>
      </c>
      <c r="D51">
        <v>0.9</v>
      </c>
      <c r="E51" s="2" t="str">
        <f t="shared" si="0"/>
        <v>SIXHR_BATTERY2037</v>
      </c>
    </row>
    <row r="52" spans="1:5" x14ac:dyDescent="0.25">
      <c r="A52" t="s">
        <v>113</v>
      </c>
      <c r="B52">
        <v>2038</v>
      </c>
      <c r="C52">
        <v>0</v>
      </c>
      <c r="D52">
        <v>0.9</v>
      </c>
      <c r="E52" s="2" t="str">
        <f t="shared" si="0"/>
        <v>SIXHR_BATTERY2038</v>
      </c>
    </row>
    <row r="53" spans="1:5" x14ac:dyDescent="0.25">
      <c r="A53" t="s">
        <v>113</v>
      </c>
      <c r="B53">
        <v>2039</v>
      </c>
      <c r="C53">
        <v>0</v>
      </c>
      <c r="D53">
        <v>0.9</v>
      </c>
      <c r="E53" s="2" t="str">
        <f t="shared" si="0"/>
        <v>SIXHR_BATTERY2039</v>
      </c>
    </row>
    <row r="54" spans="1:5" x14ac:dyDescent="0.25">
      <c r="A54" t="s">
        <v>113</v>
      </c>
      <c r="B54">
        <v>2040</v>
      </c>
      <c r="C54">
        <v>0</v>
      </c>
      <c r="D54">
        <v>0.9</v>
      </c>
      <c r="E54" s="2" t="str">
        <f t="shared" si="0"/>
        <v>SIXHR_BATTERY2040</v>
      </c>
    </row>
    <row r="55" spans="1:5" x14ac:dyDescent="0.25">
      <c r="A55" t="s">
        <v>113</v>
      </c>
      <c r="B55">
        <v>2041</v>
      </c>
      <c r="C55">
        <v>0</v>
      </c>
      <c r="D55">
        <v>0.9</v>
      </c>
      <c r="E55" s="2" t="str">
        <f t="shared" si="0"/>
        <v>SIXHR_BATTERY2041</v>
      </c>
    </row>
    <row r="56" spans="1:5" x14ac:dyDescent="0.25">
      <c r="A56" t="s">
        <v>114</v>
      </c>
      <c r="B56">
        <v>2024</v>
      </c>
      <c r="C56">
        <v>0</v>
      </c>
      <c r="D56">
        <v>0.9</v>
      </c>
      <c r="E56" s="2" t="str">
        <f t="shared" si="0"/>
        <v>PUMPED_STOR2024</v>
      </c>
    </row>
    <row r="57" spans="1:5" x14ac:dyDescent="0.25">
      <c r="A57" t="s">
        <v>114</v>
      </c>
      <c r="B57">
        <v>2025</v>
      </c>
      <c r="C57">
        <v>0</v>
      </c>
      <c r="D57">
        <v>0.9</v>
      </c>
      <c r="E57" s="2" t="str">
        <f t="shared" si="0"/>
        <v>PUMPED_STOR2025</v>
      </c>
    </row>
    <row r="58" spans="1:5" x14ac:dyDescent="0.25">
      <c r="A58" t="s">
        <v>114</v>
      </c>
      <c r="B58">
        <v>2026</v>
      </c>
      <c r="C58">
        <v>0</v>
      </c>
      <c r="D58">
        <v>0.9</v>
      </c>
      <c r="E58" s="2" t="str">
        <f t="shared" si="0"/>
        <v>PUMPED_STOR2026</v>
      </c>
    </row>
    <row r="59" spans="1:5" x14ac:dyDescent="0.25">
      <c r="A59" t="s">
        <v>114</v>
      </c>
      <c r="B59">
        <v>2027</v>
      </c>
      <c r="C59">
        <v>0</v>
      </c>
      <c r="D59">
        <v>0.9</v>
      </c>
      <c r="E59" s="2" t="str">
        <f t="shared" si="0"/>
        <v>PUMPED_STOR2027</v>
      </c>
    </row>
    <row r="60" spans="1:5" x14ac:dyDescent="0.25">
      <c r="A60" t="s">
        <v>114</v>
      </c>
      <c r="B60">
        <v>2028</v>
      </c>
      <c r="C60">
        <v>0</v>
      </c>
      <c r="D60">
        <v>0.9</v>
      </c>
      <c r="E60" s="2" t="str">
        <f t="shared" si="0"/>
        <v>PUMPED_STOR2028</v>
      </c>
    </row>
    <row r="61" spans="1:5" x14ac:dyDescent="0.25">
      <c r="A61" t="s">
        <v>114</v>
      </c>
      <c r="B61">
        <v>2029</v>
      </c>
      <c r="C61">
        <v>0</v>
      </c>
      <c r="D61">
        <v>0.9</v>
      </c>
      <c r="E61" s="2" t="str">
        <f t="shared" si="0"/>
        <v>PUMPED_STOR2029</v>
      </c>
    </row>
    <row r="62" spans="1:5" x14ac:dyDescent="0.25">
      <c r="A62" t="s">
        <v>114</v>
      </c>
      <c r="B62">
        <v>2030</v>
      </c>
      <c r="C62">
        <v>0</v>
      </c>
      <c r="D62">
        <v>0.9</v>
      </c>
      <c r="E62" s="2" t="str">
        <f t="shared" si="0"/>
        <v>PUMPED_STOR2030</v>
      </c>
    </row>
    <row r="63" spans="1:5" x14ac:dyDescent="0.25">
      <c r="A63" t="s">
        <v>114</v>
      </c>
      <c r="B63">
        <v>2031</v>
      </c>
      <c r="C63">
        <v>0</v>
      </c>
      <c r="D63">
        <v>0.9</v>
      </c>
      <c r="E63" s="2" t="str">
        <f t="shared" si="0"/>
        <v>PUMPED_STOR2031</v>
      </c>
    </row>
    <row r="64" spans="1:5" x14ac:dyDescent="0.25">
      <c r="A64" t="s">
        <v>114</v>
      </c>
      <c r="B64">
        <v>2032</v>
      </c>
      <c r="C64">
        <v>0</v>
      </c>
      <c r="D64">
        <v>0.9</v>
      </c>
      <c r="E64" s="2" t="str">
        <f t="shared" si="0"/>
        <v>PUMPED_STOR2032</v>
      </c>
    </row>
    <row r="65" spans="1:5" x14ac:dyDescent="0.25">
      <c r="A65" t="s">
        <v>114</v>
      </c>
      <c r="B65">
        <v>2033</v>
      </c>
      <c r="C65">
        <v>0</v>
      </c>
      <c r="D65">
        <v>0.9</v>
      </c>
      <c r="E65" s="2" t="str">
        <f t="shared" si="0"/>
        <v>PUMPED_STOR2033</v>
      </c>
    </row>
    <row r="66" spans="1:5" x14ac:dyDescent="0.25">
      <c r="A66" t="s">
        <v>114</v>
      </c>
      <c r="B66">
        <v>2034</v>
      </c>
      <c r="C66">
        <v>0</v>
      </c>
      <c r="D66">
        <v>0.9</v>
      </c>
      <c r="E66" s="2" t="str">
        <f t="shared" si="0"/>
        <v>PUMPED_STOR2034</v>
      </c>
    </row>
    <row r="67" spans="1:5" x14ac:dyDescent="0.25">
      <c r="A67" t="s">
        <v>114</v>
      </c>
      <c r="B67">
        <v>2035</v>
      </c>
      <c r="C67">
        <v>0</v>
      </c>
      <c r="D67">
        <v>0.9</v>
      </c>
      <c r="E67" s="2" t="str">
        <f t="shared" ref="E67:E73" si="1">_xlfn.CONCAT(A67,B67)</f>
        <v>PUMPED_STOR2035</v>
      </c>
    </row>
    <row r="68" spans="1:5" x14ac:dyDescent="0.25">
      <c r="A68" t="s">
        <v>114</v>
      </c>
      <c r="B68">
        <v>2036</v>
      </c>
      <c r="C68">
        <v>0</v>
      </c>
      <c r="D68">
        <v>0.9</v>
      </c>
      <c r="E68" s="2" t="str">
        <f t="shared" si="1"/>
        <v>PUMPED_STOR2036</v>
      </c>
    </row>
    <row r="69" spans="1:5" x14ac:dyDescent="0.25">
      <c r="A69" t="s">
        <v>114</v>
      </c>
      <c r="B69">
        <v>2037</v>
      </c>
      <c r="C69">
        <v>0</v>
      </c>
      <c r="D69">
        <v>0.9</v>
      </c>
      <c r="E69" s="2" t="str">
        <f t="shared" si="1"/>
        <v>PUMPED_STOR2037</v>
      </c>
    </row>
    <row r="70" spans="1:5" x14ac:dyDescent="0.25">
      <c r="A70" t="s">
        <v>114</v>
      </c>
      <c r="B70">
        <v>2038</v>
      </c>
      <c r="C70">
        <v>0</v>
      </c>
      <c r="D70">
        <v>0.9</v>
      </c>
      <c r="E70" s="2" t="str">
        <f t="shared" si="1"/>
        <v>PUMPED_STOR2038</v>
      </c>
    </row>
    <row r="71" spans="1:5" x14ac:dyDescent="0.25">
      <c r="A71" t="s">
        <v>114</v>
      </c>
      <c r="B71">
        <v>2039</v>
      </c>
      <c r="C71">
        <v>0</v>
      </c>
      <c r="D71">
        <v>0.9</v>
      </c>
      <c r="E71" s="2" t="str">
        <f t="shared" si="1"/>
        <v>PUMPED_STOR2039</v>
      </c>
    </row>
    <row r="72" spans="1:5" x14ac:dyDescent="0.25">
      <c r="A72" t="s">
        <v>114</v>
      </c>
      <c r="B72">
        <v>2040</v>
      </c>
      <c r="C72">
        <v>0</v>
      </c>
      <c r="D72">
        <v>0.9</v>
      </c>
      <c r="E72" s="2" t="str">
        <f t="shared" si="1"/>
        <v>PUMPED_STOR2040</v>
      </c>
    </row>
    <row r="73" spans="1:5" x14ac:dyDescent="0.25">
      <c r="A73" t="s">
        <v>114</v>
      </c>
      <c r="B73">
        <v>2041</v>
      </c>
      <c r="C73">
        <v>0</v>
      </c>
      <c r="D73">
        <v>0.9</v>
      </c>
      <c r="E73" s="2" t="str">
        <f t="shared" si="1"/>
        <v>PUMPED_STOR2041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6CE2-598E-42C9-A1D9-7FF667EA342E}">
  <dimension ref="A1:G757"/>
  <sheetViews>
    <sheetView workbookViewId="0">
      <selection activeCell="G2" sqref="G2"/>
    </sheetView>
  </sheetViews>
  <sheetFormatPr defaultRowHeight="15" x14ac:dyDescent="0.25"/>
  <cols>
    <col min="7" max="7" width="20.85546875" bestFit="1" customWidth="1"/>
  </cols>
  <sheetData>
    <row r="1" spans="1:7" x14ac:dyDescent="0.25">
      <c r="A1" t="s">
        <v>103</v>
      </c>
      <c r="B1" t="s">
        <v>1</v>
      </c>
      <c r="C1" t="s">
        <v>351</v>
      </c>
      <c r="D1" t="s">
        <v>3</v>
      </c>
      <c r="E1" t="s">
        <v>218</v>
      </c>
      <c r="F1" t="s">
        <v>117</v>
      </c>
    </row>
    <row r="2" spans="1:7" x14ac:dyDescent="0.25">
      <c r="A2" t="s">
        <v>109</v>
      </c>
      <c r="B2" t="s">
        <v>6</v>
      </c>
      <c r="C2">
        <v>2023</v>
      </c>
      <c r="D2">
        <v>2024</v>
      </c>
      <c r="E2">
        <v>2247.5151080000001</v>
      </c>
      <c r="F2">
        <v>0.8</v>
      </c>
      <c r="G2" s="2" t="str">
        <f>_xlfn.CONCAT(A2,C2)</f>
        <v>TWOHR_BATTERY2023</v>
      </c>
    </row>
    <row r="3" spans="1:7" x14ac:dyDescent="0.25">
      <c r="A3" t="s">
        <v>109</v>
      </c>
      <c r="B3" t="s">
        <v>6</v>
      </c>
      <c r="C3">
        <v>2023</v>
      </c>
      <c r="D3">
        <v>2025</v>
      </c>
      <c r="E3">
        <v>2247.5151080000001</v>
      </c>
      <c r="F3">
        <v>0.8</v>
      </c>
      <c r="G3" s="2" t="str">
        <f t="shared" ref="G3:G66" si="0">_xlfn.CONCAT(A3,C3)</f>
        <v>TWOHR_BATTERY2023</v>
      </c>
    </row>
    <row r="4" spans="1:7" x14ac:dyDescent="0.25">
      <c r="A4" t="s">
        <v>109</v>
      </c>
      <c r="B4" t="s">
        <v>6</v>
      </c>
      <c r="C4">
        <v>2023</v>
      </c>
      <c r="D4">
        <v>2026</v>
      </c>
      <c r="E4">
        <v>2247.5151080000001</v>
      </c>
      <c r="F4">
        <v>0.8</v>
      </c>
      <c r="G4" s="2" t="str">
        <f t="shared" si="0"/>
        <v>TWOHR_BATTERY2023</v>
      </c>
    </row>
    <row r="5" spans="1:7" x14ac:dyDescent="0.25">
      <c r="A5" t="s">
        <v>109</v>
      </c>
      <c r="B5" t="s">
        <v>6</v>
      </c>
      <c r="C5">
        <v>2023</v>
      </c>
      <c r="D5">
        <v>2027</v>
      </c>
      <c r="E5">
        <v>2247.5151080000001</v>
      </c>
      <c r="F5">
        <v>0.8</v>
      </c>
      <c r="G5" s="2" t="str">
        <f t="shared" si="0"/>
        <v>TWOHR_BATTERY2023</v>
      </c>
    </row>
    <row r="6" spans="1:7" x14ac:dyDescent="0.25">
      <c r="A6" t="s">
        <v>109</v>
      </c>
      <c r="B6" t="s">
        <v>6</v>
      </c>
      <c r="C6">
        <v>2023</v>
      </c>
      <c r="D6">
        <v>2028</v>
      </c>
      <c r="E6">
        <v>2247.5151080000001</v>
      </c>
      <c r="F6">
        <v>0.8</v>
      </c>
      <c r="G6" s="2" t="str">
        <f t="shared" si="0"/>
        <v>TWOHR_BATTERY2023</v>
      </c>
    </row>
    <row r="7" spans="1:7" x14ac:dyDescent="0.25">
      <c r="A7" t="s">
        <v>109</v>
      </c>
      <c r="B7" t="s">
        <v>6</v>
      </c>
      <c r="C7">
        <v>2023</v>
      </c>
      <c r="D7">
        <v>2029</v>
      </c>
      <c r="E7">
        <v>2247.5151080000001</v>
      </c>
      <c r="F7">
        <v>0.8</v>
      </c>
      <c r="G7" s="2" t="str">
        <f t="shared" si="0"/>
        <v>TWOHR_BATTERY2023</v>
      </c>
    </row>
    <row r="8" spans="1:7" x14ac:dyDescent="0.25">
      <c r="A8" t="s">
        <v>109</v>
      </c>
      <c r="B8" t="s">
        <v>6</v>
      </c>
      <c r="C8">
        <v>2023</v>
      </c>
      <c r="D8">
        <v>2030</v>
      </c>
      <c r="E8">
        <v>2247.5151080000001</v>
      </c>
      <c r="F8">
        <v>0.8</v>
      </c>
      <c r="G8" s="2" t="str">
        <f t="shared" si="0"/>
        <v>TWOHR_BATTERY2023</v>
      </c>
    </row>
    <row r="9" spans="1:7" x14ac:dyDescent="0.25">
      <c r="A9" t="s">
        <v>109</v>
      </c>
      <c r="B9" t="s">
        <v>6</v>
      </c>
      <c r="C9">
        <v>2023</v>
      </c>
      <c r="D9">
        <v>2031</v>
      </c>
      <c r="E9">
        <v>2247.5151080000001</v>
      </c>
      <c r="F9">
        <v>0.8</v>
      </c>
      <c r="G9" s="2" t="str">
        <f t="shared" si="0"/>
        <v>TWOHR_BATTERY2023</v>
      </c>
    </row>
    <row r="10" spans="1:7" x14ac:dyDescent="0.25">
      <c r="A10" t="s">
        <v>109</v>
      </c>
      <c r="B10" t="s">
        <v>6</v>
      </c>
      <c r="C10">
        <v>2023</v>
      </c>
      <c r="D10">
        <v>2032</v>
      </c>
      <c r="E10">
        <v>2247.5151080000001</v>
      </c>
      <c r="F10">
        <v>0.8</v>
      </c>
      <c r="G10" s="2" t="str">
        <f t="shared" si="0"/>
        <v>TWOHR_BATTERY2023</v>
      </c>
    </row>
    <row r="11" spans="1:7" x14ac:dyDescent="0.25">
      <c r="A11" t="s">
        <v>109</v>
      </c>
      <c r="B11" t="s">
        <v>6</v>
      </c>
      <c r="C11">
        <v>2023</v>
      </c>
      <c r="D11">
        <v>2033</v>
      </c>
      <c r="E11">
        <v>2247.5151080000001</v>
      </c>
      <c r="F11">
        <v>0.8</v>
      </c>
      <c r="G11" s="2" t="str">
        <f t="shared" si="0"/>
        <v>TWOHR_BATTERY2023</v>
      </c>
    </row>
    <row r="12" spans="1:7" x14ac:dyDescent="0.25">
      <c r="A12" t="s">
        <v>109</v>
      </c>
      <c r="B12" t="s">
        <v>6</v>
      </c>
      <c r="C12">
        <v>2023</v>
      </c>
      <c r="D12">
        <v>2034</v>
      </c>
      <c r="E12">
        <v>2247.5151080000001</v>
      </c>
      <c r="F12">
        <v>0.8</v>
      </c>
      <c r="G12" s="2" t="str">
        <f t="shared" si="0"/>
        <v>TWOHR_BATTERY2023</v>
      </c>
    </row>
    <row r="13" spans="1:7" x14ac:dyDescent="0.25">
      <c r="A13" t="s">
        <v>109</v>
      </c>
      <c r="B13" t="s">
        <v>6</v>
      </c>
      <c r="C13">
        <v>2023</v>
      </c>
      <c r="D13">
        <v>2035</v>
      </c>
      <c r="E13">
        <v>2247.5151080000001</v>
      </c>
      <c r="F13">
        <v>0.8</v>
      </c>
      <c r="G13" s="2" t="str">
        <f t="shared" si="0"/>
        <v>TWOHR_BATTERY2023</v>
      </c>
    </row>
    <row r="14" spans="1:7" x14ac:dyDescent="0.25">
      <c r="A14" t="s">
        <v>109</v>
      </c>
      <c r="B14" t="s">
        <v>6</v>
      </c>
      <c r="C14">
        <v>2023</v>
      </c>
      <c r="D14">
        <v>2036</v>
      </c>
      <c r="E14">
        <v>2247.5151080000001</v>
      </c>
      <c r="F14">
        <v>0.8</v>
      </c>
      <c r="G14" s="2" t="str">
        <f t="shared" si="0"/>
        <v>TWOHR_BATTERY2023</v>
      </c>
    </row>
    <row r="15" spans="1:7" x14ac:dyDescent="0.25">
      <c r="A15" t="s">
        <v>109</v>
      </c>
      <c r="B15" t="s">
        <v>6</v>
      </c>
      <c r="C15">
        <v>2023</v>
      </c>
      <c r="D15">
        <v>2037</v>
      </c>
      <c r="E15">
        <v>2247.5151080000001</v>
      </c>
      <c r="F15">
        <v>0.8</v>
      </c>
      <c r="G15" s="2" t="str">
        <f t="shared" si="0"/>
        <v>TWOHR_BATTERY2023</v>
      </c>
    </row>
    <row r="16" spans="1:7" x14ac:dyDescent="0.25">
      <c r="A16" t="s">
        <v>109</v>
      </c>
      <c r="B16" t="s">
        <v>6</v>
      </c>
      <c r="C16">
        <v>2023</v>
      </c>
      <c r="D16">
        <v>2038</v>
      </c>
      <c r="E16">
        <v>2247.5151080000001</v>
      </c>
      <c r="F16">
        <v>0.8</v>
      </c>
      <c r="G16" s="2" t="str">
        <f t="shared" si="0"/>
        <v>TWOHR_BATTERY2023</v>
      </c>
    </row>
    <row r="17" spans="1:7" x14ac:dyDescent="0.25">
      <c r="A17" t="s">
        <v>109</v>
      </c>
      <c r="B17" t="s">
        <v>6</v>
      </c>
      <c r="C17">
        <v>2023</v>
      </c>
      <c r="D17">
        <v>2039</v>
      </c>
      <c r="E17">
        <v>2247.5151080000001</v>
      </c>
      <c r="F17">
        <v>0.8</v>
      </c>
      <c r="G17" s="2" t="str">
        <f t="shared" si="0"/>
        <v>TWOHR_BATTERY2023</v>
      </c>
    </row>
    <row r="18" spans="1:7" x14ac:dyDescent="0.25">
      <c r="A18" t="s">
        <v>109</v>
      </c>
      <c r="B18" t="s">
        <v>6</v>
      </c>
      <c r="C18">
        <v>2023</v>
      </c>
      <c r="D18">
        <v>2040</v>
      </c>
      <c r="E18">
        <v>2247.5151080000001</v>
      </c>
      <c r="F18">
        <v>0.8</v>
      </c>
      <c r="G18" s="2" t="str">
        <f t="shared" si="0"/>
        <v>TWOHR_BATTERY2023</v>
      </c>
    </row>
    <row r="19" spans="1:7" x14ac:dyDescent="0.25">
      <c r="A19" t="s">
        <v>109</v>
      </c>
      <c r="B19" t="s">
        <v>6</v>
      </c>
      <c r="C19">
        <v>2023</v>
      </c>
      <c r="D19">
        <v>2041</v>
      </c>
      <c r="E19">
        <v>2247.5151080000001</v>
      </c>
      <c r="F19">
        <v>0.8</v>
      </c>
      <c r="G19" s="2" t="str">
        <f t="shared" si="0"/>
        <v>TWOHR_BATTERY2023</v>
      </c>
    </row>
    <row r="20" spans="1:7" x14ac:dyDescent="0.25">
      <c r="A20" t="s">
        <v>109</v>
      </c>
      <c r="B20" t="s">
        <v>6</v>
      </c>
      <c r="C20">
        <v>2024</v>
      </c>
      <c r="D20">
        <v>2024</v>
      </c>
      <c r="E20">
        <v>2247.5151080000001</v>
      </c>
      <c r="F20">
        <v>0.8</v>
      </c>
      <c r="G20" s="2" t="str">
        <f t="shared" si="0"/>
        <v>TWOHR_BATTERY2024</v>
      </c>
    </row>
    <row r="21" spans="1:7" x14ac:dyDescent="0.25">
      <c r="A21" t="s">
        <v>109</v>
      </c>
      <c r="B21" t="s">
        <v>6</v>
      </c>
      <c r="C21">
        <v>2024</v>
      </c>
      <c r="D21">
        <v>2025</v>
      </c>
      <c r="E21">
        <v>2247.5151080000001</v>
      </c>
      <c r="F21">
        <v>0.8</v>
      </c>
      <c r="G21" s="2" t="str">
        <f t="shared" si="0"/>
        <v>TWOHR_BATTERY2024</v>
      </c>
    </row>
    <row r="22" spans="1:7" x14ac:dyDescent="0.25">
      <c r="A22" t="s">
        <v>109</v>
      </c>
      <c r="B22" t="s">
        <v>6</v>
      </c>
      <c r="C22">
        <v>2024</v>
      </c>
      <c r="D22">
        <v>2026</v>
      </c>
      <c r="E22">
        <v>2247.5151080000001</v>
      </c>
      <c r="F22">
        <v>0.8</v>
      </c>
      <c r="G22" s="2" t="str">
        <f t="shared" si="0"/>
        <v>TWOHR_BATTERY2024</v>
      </c>
    </row>
    <row r="23" spans="1:7" x14ac:dyDescent="0.25">
      <c r="A23" t="s">
        <v>109</v>
      </c>
      <c r="B23" t="s">
        <v>6</v>
      </c>
      <c r="C23">
        <v>2024</v>
      </c>
      <c r="D23">
        <v>2027</v>
      </c>
      <c r="E23">
        <v>2247.5151080000001</v>
      </c>
      <c r="F23">
        <v>0.8</v>
      </c>
      <c r="G23" s="2" t="str">
        <f t="shared" si="0"/>
        <v>TWOHR_BATTERY2024</v>
      </c>
    </row>
    <row r="24" spans="1:7" x14ac:dyDescent="0.25">
      <c r="A24" t="s">
        <v>109</v>
      </c>
      <c r="B24" t="s">
        <v>6</v>
      </c>
      <c r="C24">
        <v>2024</v>
      </c>
      <c r="D24">
        <v>2028</v>
      </c>
      <c r="E24">
        <v>2247.5151080000001</v>
      </c>
      <c r="F24">
        <v>0.8</v>
      </c>
      <c r="G24" s="2" t="str">
        <f t="shared" si="0"/>
        <v>TWOHR_BATTERY2024</v>
      </c>
    </row>
    <row r="25" spans="1:7" x14ac:dyDescent="0.25">
      <c r="A25" t="s">
        <v>109</v>
      </c>
      <c r="B25" t="s">
        <v>6</v>
      </c>
      <c r="C25">
        <v>2024</v>
      </c>
      <c r="D25">
        <v>2029</v>
      </c>
      <c r="E25">
        <v>2247.5151080000001</v>
      </c>
      <c r="F25">
        <v>0.8</v>
      </c>
      <c r="G25" s="2" t="str">
        <f t="shared" si="0"/>
        <v>TWOHR_BATTERY2024</v>
      </c>
    </row>
    <row r="26" spans="1:7" x14ac:dyDescent="0.25">
      <c r="A26" t="s">
        <v>109</v>
      </c>
      <c r="B26" t="s">
        <v>6</v>
      </c>
      <c r="C26">
        <v>2024</v>
      </c>
      <c r="D26">
        <v>2030</v>
      </c>
      <c r="E26">
        <v>2247.5151080000001</v>
      </c>
      <c r="F26">
        <v>0.8</v>
      </c>
      <c r="G26" s="2" t="str">
        <f t="shared" si="0"/>
        <v>TWOHR_BATTERY2024</v>
      </c>
    </row>
    <row r="27" spans="1:7" x14ac:dyDescent="0.25">
      <c r="A27" t="s">
        <v>109</v>
      </c>
      <c r="B27" t="s">
        <v>6</v>
      </c>
      <c r="C27">
        <v>2024</v>
      </c>
      <c r="D27">
        <v>2031</v>
      </c>
      <c r="E27">
        <v>2247.5151080000001</v>
      </c>
      <c r="F27">
        <v>0.8</v>
      </c>
      <c r="G27" s="2" t="str">
        <f t="shared" si="0"/>
        <v>TWOHR_BATTERY2024</v>
      </c>
    </row>
    <row r="28" spans="1:7" x14ac:dyDescent="0.25">
      <c r="A28" t="s">
        <v>109</v>
      </c>
      <c r="B28" t="s">
        <v>6</v>
      </c>
      <c r="C28">
        <v>2024</v>
      </c>
      <c r="D28">
        <v>2032</v>
      </c>
      <c r="E28">
        <v>2247.5151080000001</v>
      </c>
      <c r="F28">
        <v>0.8</v>
      </c>
      <c r="G28" s="2" t="str">
        <f t="shared" si="0"/>
        <v>TWOHR_BATTERY2024</v>
      </c>
    </row>
    <row r="29" spans="1:7" x14ac:dyDescent="0.25">
      <c r="A29" t="s">
        <v>109</v>
      </c>
      <c r="B29" t="s">
        <v>6</v>
      </c>
      <c r="C29">
        <v>2024</v>
      </c>
      <c r="D29">
        <v>2033</v>
      </c>
      <c r="E29">
        <v>2247.5151080000001</v>
      </c>
      <c r="F29">
        <v>0.8</v>
      </c>
      <c r="G29" s="2" t="str">
        <f t="shared" si="0"/>
        <v>TWOHR_BATTERY2024</v>
      </c>
    </row>
    <row r="30" spans="1:7" x14ac:dyDescent="0.25">
      <c r="A30" t="s">
        <v>109</v>
      </c>
      <c r="B30" t="s">
        <v>6</v>
      </c>
      <c r="C30">
        <v>2024</v>
      </c>
      <c r="D30">
        <v>2034</v>
      </c>
      <c r="E30">
        <v>2247.5151080000001</v>
      </c>
      <c r="F30">
        <v>0.8</v>
      </c>
      <c r="G30" s="2" t="str">
        <f t="shared" si="0"/>
        <v>TWOHR_BATTERY2024</v>
      </c>
    </row>
    <row r="31" spans="1:7" x14ac:dyDescent="0.25">
      <c r="A31" t="s">
        <v>109</v>
      </c>
      <c r="B31" t="s">
        <v>6</v>
      </c>
      <c r="C31">
        <v>2024</v>
      </c>
      <c r="D31">
        <v>2035</v>
      </c>
      <c r="E31">
        <v>2247.5151080000001</v>
      </c>
      <c r="F31">
        <v>0.8</v>
      </c>
      <c r="G31" s="2" t="str">
        <f t="shared" si="0"/>
        <v>TWOHR_BATTERY2024</v>
      </c>
    </row>
    <row r="32" spans="1:7" x14ac:dyDescent="0.25">
      <c r="A32" t="s">
        <v>109</v>
      </c>
      <c r="B32" t="s">
        <v>6</v>
      </c>
      <c r="C32">
        <v>2024</v>
      </c>
      <c r="D32">
        <v>2036</v>
      </c>
      <c r="E32">
        <v>2247.5151080000001</v>
      </c>
      <c r="F32">
        <v>0.8</v>
      </c>
      <c r="G32" s="2" t="str">
        <f t="shared" si="0"/>
        <v>TWOHR_BATTERY2024</v>
      </c>
    </row>
    <row r="33" spans="1:7" x14ac:dyDescent="0.25">
      <c r="A33" t="s">
        <v>109</v>
      </c>
      <c r="B33" t="s">
        <v>6</v>
      </c>
      <c r="C33">
        <v>2024</v>
      </c>
      <c r="D33">
        <v>2037</v>
      </c>
      <c r="E33">
        <v>2247.5151080000001</v>
      </c>
      <c r="F33">
        <v>0.8</v>
      </c>
      <c r="G33" s="2" t="str">
        <f t="shared" si="0"/>
        <v>TWOHR_BATTERY2024</v>
      </c>
    </row>
    <row r="34" spans="1:7" x14ac:dyDescent="0.25">
      <c r="A34" t="s">
        <v>109</v>
      </c>
      <c r="B34" t="s">
        <v>6</v>
      </c>
      <c r="C34">
        <v>2024</v>
      </c>
      <c r="D34">
        <v>2038</v>
      </c>
      <c r="E34">
        <v>2247.5151080000001</v>
      </c>
      <c r="F34">
        <v>0.8</v>
      </c>
      <c r="G34" s="2" t="str">
        <f t="shared" si="0"/>
        <v>TWOHR_BATTERY2024</v>
      </c>
    </row>
    <row r="35" spans="1:7" x14ac:dyDescent="0.25">
      <c r="A35" t="s">
        <v>109</v>
      </c>
      <c r="B35" t="s">
        <v>6</v>
      </c>
      <c r="C35">
        <v>2024</v>
      </c>
      <c r="D35">
        <v>2039</v>
      </c>
      <c r="E35">
        <v>2247.5151080000001</v>
      </c>
      <c r="F35">
        <v>0.8</v>
      </c>
      <c r="G35" s="2" t="str">
        <f t="shared" si="0"/>
        <v>TWOHR_BATTERY2024</v>
      </c>
    </row>
    <row r="36" spans="1:7" x14ac:dyDescent="0.25">
      <c r="A36" t="s">
        <v>109</v>
      </c>
      <c r="B36" t="s">
        <v>6</v>
      </c>
      <c r="C36">
        <v>2024</v>
      </c>
      <c r="D36">
        <v>2040</v>
      </c>
      <c r="E36">
        <v>2247.5151080000001</v>
      </c>
      <c r="F36">
        <v>0.8</v>
      </c>
      <c r="G36" s="2" t="str">
        <f t="shared" si="0"/>
        <v>TWOHR_BATTERY2024</v>
      </c>
    </row>
    <row r="37" spans="1:7" x14ac:dyDescent="0.25">
      <c r="A37" t="s">
        <v>109</v>
      </c>
      <c r="B37" t="s">
        <v>6</v>
      </c>
      <c r="C37">
        <v>2024</v>
      </c>
      <c r="D37">
        <v>2041</v>
      </c>
      <c r="E37">
        <v>2247.5151080000001</v>
      </c>
      <c r="F37">
        <v>0.8</v>
      </c>
      <c r="G37" s="2" t="str">
        <f t="shared" si="0"/>
        <v>TWOHR_BATTERY2024</v>
      </c>
    </row>
    <row r="38" spans="1:7" x14ac:dyDescent="0.25">
      <c r="A38" t="s">
        <v>109</v>
      </c>
      <c r="B38" t="s">
        <v>6</v>
      </c>
      <c r="C38">
        <v>2025</v>
      </c>
      <c r="D38">
        <v>2025</v>
      </c>
      <c r="E38">
        <v>2247.5151080000001</v>
      </c>
      <c r="F38">
        <v>0.8</v>
      </c>
      <c r="G38" s="2" t="str">
        <f t="shared" si="0"/>
        <v>TWOHR_BATTERY2025</v>
      </c>
    </row>
    <row r="39" spans="1:7" x14ac:dyDescent="0.25">
      <c r="A39" t="s">
        <v>109</v>
      </c>
      <c r="B39" t="s">
        <v>6</v>
      </c>
      <c r="C39">
        <v>2025</v>
      </c>
      <c r="D39">
        <v>2026</v>
      </c>
      <c r="E39">
        <v>2247.5151080000001</v>
      </c>
      <c r="F39">
        <v>0.8</v>
      </c>
      <c r="G39" s="2" t="str">
        <f t="shared" si="0"/>
        <v>TWOHR_BATTERY2025</v>
      </c>
    </row>
    <row r="40" spans="1:7" x14ac:dyDescent="0.25">
      <c r="A40" t="s">
        <v>109</v>
      </c>
      <c r="B40" t="s">
        <v>6</v>
      </c>
      <c r="C40">
        <v>2025</v>
      </c>
      <c r="D40">
        <v>2027</v>
      </c>
      <c r="E40">
        <v>2247.5151080000001</v>
      </c>
      <c r="F40">
        <v>0.8</v>
      </c>
      <c r="G40" s="2" t="str">
        <f t="shared" si="0"/>
        <v>TWOHR_BATTERY2025</v>
      </c>
    </row>
    <row r="41" spans="1:7" x14ac:dyDescent="0.25">
      <c r="A41" t="s">
        <v>109</v>
      </c>
      <c r="B41" t="s">
        <v>6</v>
      </c>
      <c r="C41">
        <v>2025</v>
      </c>
      <c r="D41">
        <v>2028</v>
      </c>
      <c r="E41">
        <v>2247.5151080000001</v>
      </c>
      <c r="F41">
        <v>0.8</v>
      </c>
      <c r="G41" s="2" t="str">
        <f t="shared" si="0"/>
        <v>TWOHR_BATTERY2025</v>
      </c>
    </row>
    <row r="42" spans="1:7" x14ac:dyDescent="0.25">
      <c r="A42" t="s">
        <v>109</v>
      </c>
      <c r="B42" t="s">
        <v>6</v>
      </c>
      <c r="C42">
        <v>2025</v>
      </c>
      <c r="D42">
        <v>2029</v>
      </c>
      <c r="E42">
        <v>2247.5151080000001</v>
      </c>
      <c r="F42">
        <v>0.8</v>
      </c>
      <c r="G42" s="2" t="str">
        <f t="shared" si="0"/>
        <v>TWOHR_BATTERY2025</v>
      </c>
    </row>
    <row r="43" spans="1:7" x14ac:dyDescent="0.25">
      <c r="A43" t="s">
        <v>109</v>
      </c>
      <c r="B43" t="s">
        <v>6</v>
      </c>
      <c r="C43">
        <v>2025</v>
      </c>
      <c r="D43">
        <v>2030</v>
      </c>
      <c r="E43">
        <v>2247.5151080000001</v>
      </c>
      <c r="F43">
        <v>0.8</v>
      </c>
      <c r="G43" s="2" t="str">
        <f t="shared" si="0"/>
        <v>TWOHR_BATTERY2025</v>
      </c>
    </row>
    <row r="44" spans="1:7" x14ac:dyDescent="0.25">
      <c r="A44" t="s">
        <v>109</v>
      </c>
      <c r="B44" t="s">
        <v>6</v>
      </c>
      <c r="C44">
        <v>2025</v>
      </c>
      <c r="D44">
        <v>2031</v>
      </c>
      <c r="E44">
        <v>2247.5151080000001</v>
      </c>
      <c r="F44">
        <v>0.8</v>
      </c>
      <c r="G44" s="2" t="str">
        <f t="shared" si="0"/>
        <v>TWOHR_BATTERY2025</v>
      </c>
    </row>
    <row r="45" spans="1:7" x14ac:dyDescent="0.25">
      <c r="A45" t="s">
        <v>109</v>
      </c>
      <c r="B45" t="s">
        <v>6</v>
      </c>
      <c r="C45">
        <v>2025</v>
      </c>
      <c r="D45">
        <v>2032</v>
      </c>
      <c r="E45">
        <v>2247.5151080000001</v>
      </c>
      <c r="F45">
        <v>0.8</v>
      </c>
      <c r="G45" s="2" t="str">
        <f t="shared" si="0"/>
        <v>TWOHR_BATTERY2025</v>
      </c>
    </row>
    <row r="46" spans="1:7" x14ac:dyDescent="0.25">
      <c r="A46" t="s">
        <v>109</v>
      </c>
      <c r="B46" t="s">
        <v>6</v>
      </c>
      <c r="C46">
        <v>2025</v>
      </c>
      <c r="D46">
        <v>2033</v>
      </c>
      <c r="E46">
        <v>2247.5151080000001</v>
      </c>
      <c r="F46">
        <v>0.8</v>
      </c>
      <c r="G46" s="2" t="str">
        <f t="shared" si="0"/>
        <v>TWOHR_BATTERY2025</v>
      </c>
    </row>
    <row r="47" spans="1:7" x14ac:dyDescent="0.25">
      <c r="A47" t="s">
        <v>109</v>
      </c>
      <c r="B47" t="s">
        <v>6</v>
      </c>
      <c r="C47">
        <v>2025</v>
      </c>
      <c r="D47">
        <v>2034</v>
      </c>
      <c r="E47">
        <v>2247.5151080000001</v>
      </c>
      <c r="F47">
        <v>0.8</v>
      </c>
      <c r="G47" s="2" t="str">
        <f t="shared" si="0"/>
        <v>TWOHR_BATTERY2025</v>
      </c>
    </row>
    <row r="48" spans="1:7" x14ac:dyDescent="0.25">
      <c r="A48" t="s">
        <v>109</v>
      </c>
      <c r="B48" t="s">
        <v>6</v>
      </c>
      <c r="C48">
        <v>2025</v>
      </c>
      <c r="D48">
        <v>2035</v>
      </c>
      <c r="E48">
        <v>2247.5151080000001</v>
      </c>
      <c r="F48">
        <v>0.8</v>
      </c>
      <c r="G48" s="2" t="str">
        <f t="shared" si="0"/>
        <v>TWOHR_BATTERY2025</v>
      </c>
    </row>
    <row r="49" spans="1:7" x14ac:dyDescent="0.25">
      <c r="A49" t="s">
        <v>109</v>
      </c>
      <c r="B49" t="s">
        <v>6</v>
      </c>
      <c r="C49">
        <v>2025</v>
      </c>
      <c r="D49">
        <v>2036</v>
      </c>
      <c r="E49">
        <v>2247.5151080000001</v>
      </c>
      <c r="F49">
        <v>0.8</v>
      </c>
      <c r="G49" s="2" t="str">
        <f t="shared" si="0"/>
        <v>TWOHR_BATTERY2025</v>
      </c>
    </row>
    <row r="50" spans="1:7" x14ac:dyDescent="0.25">
      <c r="A50" t="s">
        <v>109</v>
      </c>
      <c r="B50" t="s">
        <v>6</v>
      </c>
      <c r="C50">
        <v>2025</v>
      </c>
      <c r="D50">
        <v>2037</v>
      </c>
      <c r="E50">
        <v>2247.5151080000001</v>
      </c>
      <c r="F50">
        <v>0.8</v>
      </c>
      <c r="G50" s="2" t="str">
        <f t="shared" si="0"/>
        <v>TWOHR_BATTERY2025</v>
      </c>
    </row>
    <row r="51" spans="1:7" x14ac:dyDescent="0.25">
      <c r="A51" t="s">
        <v>109</v>
      </c>
      <c r="B51" t="s">
        <v>6</v>
      </c>
      <c r="C51">
        <v>2025</v>
      </c>
      <c r="D51">
        <v>2038</v>
      </c>
      <c r="E51">
        <v>2247.5151080000001</v>
      </c>
      <c r="F51">
        <v>0.8</v>
      </c>
      <c r="G51" s="2" t="str">
        <f t="shared" si="0"/>
        <v>TWOHR_BATTERY2025</v>
      </c>
    </row>
    <row r="52" spans="1:7" x14ac:dyDescent="0.25">
      <c r="A52" t="s">
        <v>109</v>
      </c>
      <c r="B52" t="s">
        <v>6</v>
      </c>
      <c r="C52">
        <v>2025</v>
      </c>
      <c r="D52">
        <v>2039</v>
      </c>
      <c r="E52">
        <v>2247.5151080000001</v>
      </c>
      <c r="F52">
        <v>0.8</v>
      </c>
      <c r="G52" s="2" t="str">
        <f t="shared" si="0"/>
        <v>TWOHR_BATTERY2025</v>
      </c>
    </row>
    <row r="53" spans="1:7" x14ac:dyDescent="0.25">
      <c r="A53" t="s">
        <v>109</v>
      </c>
      <c r="B53" t="s">
        <v>6</v>
      </c>
      <c r="C53">
        <v>2025</v>
      </c>
      <c r="D53">
        <v>2040</v>
      </c>
      <c r="E53">
        <v>2247.5151080000001</v>
      </c>
      <c r="F53">
        <v>0.8</v>
      </c>
      <c r="G53" s="2" t="str">
        <f t="shared" si="0"/>
        <v>TWOHR_BATTERY2025</v>
      </c>
    </row>
    <row r="54" spans="1:7" x14ac:dyDescent="0.25">
      <c r="A54" t="s">
        <v>109</v>
      </c>
      <c r="B54" t="s">
        <v>6</v>
      </c>
      <c r="C54">
        <v>2025</v>
      </c>
      <c r="D54">
        <v>2041</v>
      </c>
      <c r="E54">
        <v>2247.5151080000001</v>
      </c>
      <c r="F54">
        <v>0.8</v>
      </c>
      <c r="G54" s="2" t="str">
        <f t="shared" si="0"/>
        <v>TWOHR_BATTERY2025</v>
      </c>
    </row>
    <row r="55" spans="1:7" x14ac:dyDescent="0.25">
      <c r="A55" t="s">
        <v>109</v>
      </c>
      <c r="B55" t="s">
        <v>6</v>
      </c>
      <c r="C55">
        <v>2026</v>
      </c>
      <c r="D55">
        <v>2026</v>
      </c>
      <c r="E55">
        <v>2247.5151080000001</v>
      </c>
      <c r="F55">
        <v>0.8</v>
      </c>
      <c r="G55" s="2" t="str">
        <f t="shared" si="0"/>
        <v>TWOHR_BATTERY2026</v>
      </c>
    </row>
    <row r="56" spans="1:7" x14ac:dyDescent="0.25">
      <c r="A56" t="s">
        <v>109</v>
      </c>
      <c r="B56" t="s">
        <v>6</v>
      </c>
      <c r="C56">
        <v>2026</v>
      </c>
      <c r="D56">
        <v>2027</v>
      </c>
      <c r="E56">
        <v>2247.5151080000001</v>
      </c>
      <c r="F56">
        <v>0.8</v>
      </c>
      <c r="G56" s="2" t="str">
        <f t="shared" si="0"/>
        <v>TWOHR_BATTERY2026</v>
      </c>
    </row>
    <row r="57" spans="1:7" x14ac:dyDescent="0.25">
      <c r="A57" t="s">
        <v>109</v>
      </c>
      <c r="B57" t="s">
        <v>6</v>
      </c>
      <c r="C57">
        <v>2026</v>
      </c>
      <c r="D57">
        <v>2028</v>
      </c>
      <c r="E57">
        <v>2247.5151080000001</v>
      </c>
      <c r="F57">
        <v>0.8</v>
      </c>
      <c r="G57" s="2" t="str">
        <f t="shared" si="0"/>
        <v>TWOHR_BATTERY2026</v>
      </c>
    </row>
    <row r="58" spans="1:7" x14ac:dyDescent="0.25">
      <c r="A58" t="s">
        <v>109</v>
      </c>
      <c r="B58" t="s">
        <v>6</v>
      </c>
      <c r="C58">
        <v>2026</v>
      </c>
      <c r="D58">
        <v>2029</v>
      </c>
      <c r="E58">
        <v>2247.5151080000001</v>
      </c>
      <c r="F58">
        <v>0.8</v>
      </c>
      <c r="G58" s="2" t="str">
        <f t="shared" si="0"/>
        <v>TWOHR_BATTERY2026</v>
      </c>
    </row>
    <row r="59" spans="1:7" x14ac:dyDescent="0.25">
      <c r="A59" t="s">
        <v>109</v>
      </c>
      <c r="B59" t="s">
        <v>6</v>
      </c>
      <c r="C59">
        <v>2026</v>
      </c>
      <c r="D59">
        <v>2030</v>
      </c>
      <c r="E59">
        <v>2247.5151080000001</v>
      </c>
      <c r="F59">
        <v>0.8</v>
      </c>
      <c r="G59" s="2" t="str">
        <f t="shared" si="0"/>
        <v>TWOHR_BATTERY2026</v>
      </c>
    </row>
    <row r="60" spans="1:7" x14ac:dyDescent="0.25">
      <c r="A60" t="s">
        <v>109</v>
      </c>
      <c r="B60" t="s">
        <v>6</v>
      </c>
      <c r="C60">
        <v>2026</v>
      </c>
      <c r="D60">
        <v>2031</v>
      </c>
      <c r="E60">
        <v>2247.5151080000001</v>
      </c>
      <c r="F60">
        <v>0.8</v>
      </c>
      <c r="G60" s="2" t="str">
        <f t="shared" si="0"/>
        <v>TWOHR_BATTERY2026</v>
      </c>
    </row>
    <row r="61" spans="1:7" x14ac:dyDescent="0.25">
      <c r="A61" t="s">
        <v>109</v>
      </c>
      <c r="B61" t="s">
        <v>6</v>
      </c>
      <c r="C61">
        <v>2026</v>
      </c>
      <c r="D61">
        <v>2032</v>
      </c>
      <c r="E61">
        <v>2247.5151080000001</v>
      </c>
      <c r="F61">
        <v>0.8</v>
      </c>
      <c r="G61" s="2" t="str">
        <f t="shared" si="0"/>
        <v>TWOHR_BATTERY2026</v>
      </c>
    </row>
    <row r="62" spans="1:7" x14ac:dyDescent="0.25">
      <c r="A62" t="s">
        <v>109</v>
      </c>
      <c r="B62" t="s">
        <v>6</v>
      </c>
      <c r="C62">
        <v>2026</v>
      </c>
      <c r="D62">
        <v>2033</v>
      </c>
      <c r="E62">
        <v>2247.5151080000001</v>
      </c>
      <c r="F62">
        <v>0.8</v>
      </c>
      <c r="G62" s="2" t="str">
        <f t="shared" si="0"/>
        <v>TWOHR_BATTERY2026</v>
      </c>
    </row>
    <row r="63" spans="1:7" x14ac:dyDescent="0.25">
      <c r="A63" t="s">
        <v>109</v>
      </c>
      <c r="B63" t="s">
        <v>6</v>
      </c>
      <c r="C63">
        <v>2026</v>
      </c>
      <c r="D63">
        <v>2034</v>
      </c>
      <c r="E63">
        <v>2247.5151080000001</v>
      </c>
      <c r="F63">
        <v>0.8</v>
      </c>
      <c r="G63" s="2" t="str">
        <f t="shared" si="0"/>
        <v>TWOHR_BATTERY2026</v>
      </c>
    </row>
    <row r="64" spans="1:7" x14ac:dyDescent="0.25">
      <c r="A64" t="s">
        <v>109</v>
      </c>
      <c r="B64" t="s">
        <v>6</v>
      </c>
      <c r="C64">
        <v>2026</v>
      </c>
      <c r="D64">
        <v>2035</v>
      </c>
      <c r="E64">
        <v>2247.5151080000001</v>
      </c>
      <c r="F64">
        <v>0.8</v>
      </c>
      <c r="G64" s="2" t="str">
        <f t="shared" si="0"/>
        <v>TWOHR_BATTERY2026</v>
      </c>
    </row>
    <row r="65" spans="1:7" x14ac:dyDescent="0.25">
      <c r="A65" t="s">
        <v>109</v>
      </c>
      <c r="B65" t="s">
        <v>6</v>
      </c>
      <c r="C65">
        <v>2026</v>
      </c>
      <c r="D65">
        <v>2036</v>
      </c>
      <c r="E65">
        <v>2247.5151080000001</v>
      </c>
      <c r="F65">
        <v>0.8</v>
      </c>
      <c r="G65" s="2" t="str">
        <f t="shared" si="0"/>
        <v>TWOHR_BATTERY2026</v>
      </c>
    </row>
    <row r="66" spans="1:7" x14ac:dyDescent="0.25">
      <c r="A66" t="s">
        <v>109</v>
      </c>
      <c r="B66" t="s">
        <v>6</v>
      </c>
      <c r="C66">
        <v>2026</v>
      </c>
      <c r="D66">
        <v>2037</v>
      </c>
      <c r="E66">
        <v>2247.5151080000001</v>
      </c>
      <c r="F66">
        <v>0.8</v>
      </c>
      <c r="G66" s="2" t="str">
        <f t="shared" si="0"/>
        <v>TWOHR_BATTERY2026</v>
      </c>
    </row>
    <row r="67" spans="1:7" x14ac:dyDescent="0.25">
      <c r="A67" t="s">
        <v>109</v>
      </c>
      <c r="B67" t="s">
        <v>6</v>
      </c>
      <c r="C67">
        <v>2026</v>
      </c>
      <c r="D67">
        <v>2038</v>
      </c>
      <c r="E67">
        <v>2247.5151080000001</v>
      </c>
      <c r="F67">
        <v>0.8</v>
      </c>
      <c r="G67" s="2" t="str">
        <f t="shared" ref="G67:G130" si="1">_xlfn.CONCAT(A67,C67)</f>
        <v>TWOHR_BATTERY2026</v>
      </c>
    </row>
    <row r="68" spans="1:7" x14ac:dyDescent="0.25">
      <c r="A68" t="s">
        <v>109</v>
      </c>
      <c r="B68" t="s">
        <v>6</v>
      </c>
      <c r="C68">
        <v>2026</v>
      </c>
      <c r="D68">
        <v>2039</v>
      </c>
      <c r="E68">
        <v>2247.5151080000001</v>
      </c>
      <c r="F68">
        <v>0.8</v>
      </c>
      <c r="G68" s="2" t="str">
        <f t="shared" si="1"/>
        <v>TWOHR_BATTERY2026</v>
      </c>
    </row>
    <row r="69" spans="1:7" x14ac:dyDescent="0.25">
      <c r="A69" t="s">
        <v>109</v>
      </c>
      <c r="B69" t="s">
        <v>6</v>
      </c>
      <c r="C69">
        <v>2026</v>
      </c>
      <c r="D69">
        <v>2040</v>
      </c>
      <c r="E69">
        <v>2247.5151080000001</v>
      </c>
      <c r="F69">
        <v>0.8</v>
      </c>
      <c r="G69" s="2" t="str">
        <f t="shared" si="1"/>
        <v>TWOHR_BATTERY2026</v>
      </c>
    </row>
    <row r="70" spans="1:7" x14ac:dyDescent="0.25">
      <c r="A70" t="s">
        <v>109</v>
      </c>
      <c r="B70" t="s">
        <v>6</v>
      </c>
      <c r="C70">
        <v>2026</v>
      </c>
      <c r="D70">
        <v>2041</v>
      </c>
      <c r="E70">
        <v>2247.5151080000001</v>
      </c>
      <c r="F70">
        <v>0.8</v>
      </c>
      <c r="G70" s="2" t="str">
        <f t="shared" si="1"/>
        <v>TWOHR_BATTERY2026</v>
      </c>
    </row>
    <row r="71" spans="1:7" x14ac:dyDescent="0.25">
      <c r="A71" t="s">
        <v>109</v>
      </c>
      <c r="B71" t="s">
        <v>6</v>
      </c>
      <c r="C71">
        <v>2027</v>
      </c>
      <c r="D71">
        <v>2027</v>
      </c>
      <c r="E71">
        <v>2123.37887</v>
      </c>
      <c r="F71">
        <v>0.8</v>
      </c>
      <c r="G71" s="2" t="str">
        <f t="shared" si="1"/>
        <v>TWOHR_BATTERY2027</v>
      </c>
    </row>
    <row r="72" spans="1:7" x14ac:dyDescent="0.25">
      <c r="A72" t="s">
        <v>109</v>
      </c>
      <c r="B72" t="s">
        <v>6</v>
      </c>
      <c r="C72">
        <v>2027</v>
      </c>
      <c r="D72">
        <v>2028</v>
      </c>
      <c r="E72">
        <v>2123.37887</v>
      </c>
      <c r="F72">
        <v>0.8</v>
      </c>
      <c r="G72" s="2" t="str">
        <f t="shared" si="1"/>
        <v>TWOHR_BATTERY2027</v>
      </c>
    </row>
    <row r="73" spans="1:7" x14ac:dyDescent="0.25">
      <c r="A73" t="s">
        <v>109</v>
      </c>
      <c r="B73" t="s">
        <v>6</v>
      </c>
      <c r="C73">
        <v>2027</v>
      </c>
      <c r="D73">
        <v>2029</v>
      </c>
      <c r="E73">
        <v>2123.37887</v>
      </c>
      <c r="F73">
        <v>0.8</v>
      </c>
      <c r="G73" s="2" t="str">
        <f t="shared" si="1"/>
        <v>TWOHR_BATTERY2027</v>
      </c>
    </row>
    <row r="74" spans="1:7" x14ac:dyDescent="0.25">
      <c r="A74" t="s">
        <v>109</v>
      </c>
      <c r="B74" t="s">
        <v>6</v>
      </c>
      <c r="C74">
        <v>2027</v>
      </c>
      <c r="D74">
        <v>2030</v>
      </c>
      <c r="E74">
        <v>2123.37887</v>
      </c>
      <c r="F74">
        <v>0.8</v>
      </c>
      <c r="G74" s="2" t="str">
        <f t="shared" si="1"/>
        <v>TWOHR_BATTERY2027</v>
      </c>
    </row>
    <row r="75" spans="1:7" x14ac:dyDescent="0.25">
      <c r="A75" t="s">
        <v>109</v>
      </c>
      <c r="B75" t="s">
        <v>6</v>
      </c>
      <c r="C75">
        <v>2027</v>
      </c>
      <c r="D75">
        <v>2031</v>
      </c>
      <c r="E75">
        <v>2123.37887</v>
      </c>
      <c r="F75">
        <v>0.8</v>
      </c>
      <c r="G75" s="2" t="str">
        <f t="shared" si="1"/>
        <v>TWOHR_BATTERY2027</v>
      </c>
    </row>
    <row r="76" spans="1:7" x14ac:dyDescent="0.25">
      <c r="A76" t="s">
        <v>109</v>
      </c>
      <c r="B76" t="s">
        <v>6</v>
      </c>
      <c r="C76">
        <v>2027</v>
      </c>
      <c r="D76">
        <v>2032</v>
      </c>
      <c r="E76">
        <v>2123.37887</v>
      </c>
      <c r="F76">
        <v>0.8</v>
      </c>
      <c r="G76" s="2" t="str">
        <f t="shared" si="1"/>
        <v>TWOHR_BATTERY2027</v>
      </c>
    </row>
    <row r="77" spans="1:7" x14ac:dyDescent="0.25">
      <c r="A77" t="s">
        <v>109</v>
      </c>
      <c r="B77" t="s">
        <v>6</v>
      </c>
      <c r="C77">
        <v>2027</v>
      </c>
      <c r="D77">
        <v>2033</v>
      </c>
      <c r="E77">
        <v>2123.37887</v>
      </c>
      <c r="F77">
        <v>0.8</v>
      </c>
      <c r="G77" s="2" t="str">
        <f t="shared" si="1"/>
        <v>TWOHR_BATTERY2027</v>
      </c>
    </row>
    <row r="78" spans="1:7" x14ac:dyDescent="0.25">
      <c r="A78" t="s">
        <v>109</v>
      </c>
      <c r="B78" t="s">
        <v>6</v>
      </c>
      <c r="C78">
        <v>2027</v>
      </c>
      <c r="D78">
        <v>2034</v>
      </c>
      <c r="E78">
        <v>2123.37887</v>
      </c>
      <c r="F78">
        <v>0.8</v>
      </c>
      <c r="G78" s="2" t="str">
        <f t="shared" si="1"/>
        <v>TWOHR_BATTERY2027</v>
      </c>
    </row>
    <row r="79" spans="1:7" x14ac:dyDescent="0.25">
      <c r="A79" t="s">
        <v>109</v>
      </c>
      <c r="B79" t="s">
        <v>6</v>
      </c>
      <c r="C79">
        <v>2027</v>
      </c>
      <c r="D79">
        <v>2035</v>
      </c>
      <c r="E79">
        <v>2123.37887</v>
      </c>
      <c r="F79">
        <v>0.8</v>
      </c>
      <c r="G79" s="2" t="str">
        <f t="shared" si="1"/>
        <v>TWOHR_BATTERY2027</v>
      </c>
    </row>
    <row r="80" spans="1:7" x14ac:dyDescent="0.25">
      <c r="A80" t="s">
        <v>109</v>
      </c>
      <c r="B80" t="s">
        <v>6</v>
      </c>
      <c r="C80">
        <v>2027</v>
      </c>
      <c r="D80">
        <v>2036</v>
      </c>
      <c r="E80">
        <v>2123.37887</v>
      </c>
      <c r="F80">
        <v>0.8</v>
      </c>
      <c r="G80" s="2" t="str">
        <f t="shared" si="1"/>
        <v>TWOHR_BATTERY2027</v>
      </c>
    </row>
    <row r="81" spans="1:7" x14ac:dyDescent="0.25">
      <c r="A81" t="s">
        <v>109</v>
      </c>
      <c r="B81" t="s">
        <v>6</v>
      </c>
      <c r="C81">
        <v>2027</v>
      </c>
      <c r="D81">
        <v>2037</v>
      </c>
      <c r="E81">
        <v>2123.37887</v>
      </c>
      <c r="F81">
        <v>0.8</v>
      </c>
      <c r="G81" s="2" t="str">
        <f t="shared" si="1"/>
        <v>TWOHR_BATTERY2027</v>
      </c>
    </row>
    <row r="82" spans="1:7" x14ac:dyDescent="0.25">
      <c r="A82" t="s">
        <v>109</v>
      </c>
      <c r="B82" t="s">
        <v>6</v>
      </c>
      <c r="C82">
        <v>2027</v>
      </c>
      <c r="D82">
        <v>2038</v>
      </c>
      <c r="E82">
        <v>2123.37887</v>
      </c>
      <c r="F82">
        <v>0.8</v>
      </c>
      <c r="G82" s="2" t="str">
        <f t="shared" si="1"/>
        <v>TWOHR_BATTERY2027</v>
      </c>
    </row>
    <row r="83" spans="1:7" x14ac:dyDescent="0.25">
      <c r="A83" t="s">
        <v>109</v>
      </c>
      <c r="B83" t="s">
        <v>6</v>
      </c>
      <c r="C83">
        <v>2027</v>
      </c>
      <c r="D83">
        <v>2039</v>
      </c>
      <c r="E83">
        <v>2123.37887</v>
      </c>
      <c r="F83">
        <v>0.8</v>
      </c>
      <c r="G83" s="2" t="str">
        <f t="shared" si="1"/>
        <v>TWOHR_BATTERY2027</v>
      </c>
    </row>
    <row r="84" spans="1:7" x14ac:dyDescent="0.25">
      <c r="A84" t="s">
        <v>109</v>
      </c>
      <c r="B84" t="s">
        <v>6</v>
      </c>
      <c r="C84">
        <v>2027</v>
      </c>
      <c r="D84">
        <v>2040</v>
      </c>
      <c r="E84">
        <v>2123.37887</v>
      </c>
      <c r="F84">
        <v>0.8</v>
      </c>
      <c r="G84" s="2" t="str">
        <f t="shared" si="1"/>
        <v>TWOHR_BATTERY2027</v>
      </c>
    </row>
    <row r="85" spans="1:7" x14ac:dyDescent="0.25">
      <c r="A85" t="s">
        <v>109</v>
      </c>
      <c r="B85" t="s">
        <v>6</v>
      </c>
      <c r="C85">
        <v>2027</v>
      </c>
      <c r="D85">
        <v>2041</v>
      </c>
      <c r="E85">
        <v>2123.37887</v>
      </c>
      <c r="F85">
        <v>0.8</v>
      </c>
      <c r="G85" s="2" t="str">
        <f t="shared" si="1"/>
        <v>TWOHR_BATTERY2027</v>
      </c>
    </row>
    <row r="86" spans="1:7" x14ac:dyDescent="0.25">
      <c r="A86" t="s">
        <v>109</v>
      </c>
      <c r="B86" t="s">
        <v>6</v>
      </c>
      <c r="C86">
        <v>2028</v>
      </c>
      <c r="D86">
        <v>2028</v>
      </c>
      <c r="E86">
        <v>2017.3380729999999</v>
      </c>
      <c r="F86">
        <v>0.8</v>
      </c>
      <c r="G86" s="2" t="str">
        <f t="shared" si="1"/>
        <v>TWOHR_BATTERY2028</v>
      </c>
    </row>
    <row r="87" spans="1:7" x14ac:dyDescent="0.25">
      <c r="A87" t="s">
        <v>109</v>
      </c>
      <c r="B87" t="s">
        <v>6</v>
      </c>
      <c r="C87">
        <v>2028</v>
      </c>
      <c r="D87">
        <v>2029</v>
      </c>
      <c r="E87">
        <v>2017.3380729999999</v>
      </c>
      <c r="F87">
        <v>0.8</v>
      </c>
      <c r="G87" s="2" t="str">
        <f t="shared" si="1"/>
        <v>TWOHR_BATTERY2028</v>
      </c>
    </row>
    <row r="88" spans="1:7" x14ac:dyDescent="0.25">
      <c r="A88" t="s">
        <v>109</v>
      </c>
      <c r="B88" t="s">
        <v>6</v>
      </c>
      <c r="C88">
        <v>2028</v>
      </c>
      <c r="D88">
        <v>2030</v>
      </c>
      <c r="E88">
        <v>2017.3380729999999</v>
      </c>
      <c r="F88">
        <v>0.8</v>
      </c>
      <c r="G88" s="2" t="str">
        <f t="shared" si="1"/>
        <v>TWOHR_BATTERY2028</v>
      </c>
    </row>
    <row r="89" spans="1:7" x14ac:dyDescent="0.25">
      <c r="A89" t="s">
        <v>109</v>
      </c>
      <c r="B89" t="s">
        <v>6</v>
      </c>
      <c r="C89">
        <v>2028</v>
      </c>
      <c r="D89">
        <v>2031</v>
      </c>
      <c r="E89">
        <v>2017.3380729999999</v>
      </c>
      <c r="F89">
        <v>0.8</v>
      </c>
      <c r="G89" s="2" t="str">
        <f t="shared" si="1"/>
        <v>TWOHR_BATTERY2028</v>
      </c>
    </row>
    <row r="90" spans="1:7" x14ac:dyDescent="0.25">
      <c r="A90" t="s">
        <v>109</v>
      </c>
      <c r="B90" t="s">
        <v>6</v>
      </c>
      <c r="C90">
        <v>2028</v>
      </c>
      <c r="D90">
        <v>2032</v>
      </c>
      <c r="E90">
        <v>2017.3380729999999</v>
      </c>
      <c r="F90">
        <v>0.8</v>
      </c>
      <c r="G90" s="2" t="str">
        <f t="shared" si="1"/>
        <v>TWOHR_BATTERY2028</v>
      </c>
    </row>
    <row r="91" spans="1:7" x14ac:dyDescent="0.25">
      <c r="A91" t="s">
        <v>109</v>
      </c>
      <c r="B91" t="s">
        <v>6</v>
      </c>
      <c r="C91">
        <v>2028</v>
      </c>
      <c r="D91">
        <v>2033</v>
      </c>
      <c r="E91">
        <v>2017.3380729999999</v>
      </c>
      <c r="F91">
        <v>0.8</v>
      </c>
      <c r="G91" s="2" t="str">
        <f t="shared" si="1"/>
        <v>TWOHR_BATTERY2028</v>
      </c>
    </row>
    <row r="92" spans="1:7" x14ac:dyDescent="0.25">
      <c r="A92" t="s">
        <v>109</v>
      </c>
      <c r="B92" t="s">
        <v>6</v>
      </c>
      <c r="C92">
        <v>2028</v>
      </c>
      <c r="D92">
        <v>2034</v>
      </c>
      <c r="E92">
        <v>2017.3380729999999</v>
      </c>
      <c r="F92">
        <v>0.8</v>
      </c>
      <c r="G92" s="2" t="str">
        <f t="shared" si="1"/>
        <v>TWOHR_BATTERY2028</v>
      </c>
    </row>
    <row r="93" spans="1:7" x14ac:dyDescent="0.25">
      <c r="A93" t="s">
        <v>109</v>
      </c>
      <c r="B93" t="s">
        <v>6</v>
      </c>
      <c r="C93">
        <v>2028</v>
      </c>
      <c r="D93">
        <v>2035</v>
      </c>
      <c r="E93">
        <v>2017.3380729999999</v>
      </c>
      <c r="F93">
        <v>0.8</v>
      </c>
      <c r="G93" s="2" t="str">
        <f t="shared" si="1"/>
        <v>TWOHR_BATTERY2028</v>
      </c>
    </row>
    <row r="94" spans="1:7" x14ac:dyDescent="0.25">
      <c r="A94" t="s">
        <v>109</v>
      </c>
      <c r="B94" t="s">
        <v>6</v>
      </c>
      <c r="C94">
        <v>2028</v>
      </c>
      <c r="D94">
        <v>2036</v>
      </c>
      <c r="E94">
        <v>2017.3380729999999</v>
      </c>
      <c r="F94">
        <v>0.8</v>
      </c>
      <c r="G94" s="2" t="str">
        <f t="shared" si="1"/>
        <v>TWOHR_BATTERY2028</v>
      </c>
    </row>
    <row r="95" spans="1:7" x14ac:dyDescent="0.25">
      <c r="A95" t="s">
        <v>109</v>
      </c>
      <c r="B95" t="s">
        <v>6</v>
      </c>
      <c r="C95">
        <v>2028</v>
      </c>
      <c r="D95">
        <v>2037</v>
      </c>
      <c r="E95">
        <v>2017.3380729999999</v>
      </c>
      <c r="F95">
        <v>0.8</v>
      </c>
      <c r="G95" s="2" t="str">
        <f t="shared" si="1"/>
        <v>TWOHR_BATTERY2028</v>
      </c>
    </row>
    <row r="96" spans="1:7" x14ac:dyDescent="0.25">
      <c r="A96" t="s">
        <v>109</v>
      </c>
      <c r="B96" t="s">
        <v>6</v>
      </c>
      <c r="C96">
        <v>2028</v>
      </c>
      <c r="D96">
        <v>2038</v>
      </c>
      <c r="E96">
        <v>2017.3380729999999</v>
      </c>
      <c r="F96">
        <v>0.8</v>
      </c>
      <c r="G96" s="2" t="str">
        <f t="shared" si="1"/>
        <v>TWOHR_BATTERY2028</v>
      </c>
    </row>
    <row r="97" spans="1:7" x14ac:dyDescent="0.25">
      <c r="A97" t="s">
        <v>109</v>
      </c>
      <c r="B97" t="s">
        <v>6</v>
      </c>
      <c r="C97">
        <v>2028</v>
      </c>
      <c r="D97">
        <v>2039</v>
      </c>
      <c r="E97">
        <v>2017.3380729999999</v>
      </c>
      <c r="F97">
        <v>0.8</v>
      </c>
      <c r="G97" s="2" t="str">
        <f t="shared" si="1"/>
        <v>TWOHR_BATTERY2028</v>
      </c>
    </row>
    <row r="98" spans="1:7" x14ac:dyDescent="0.25">
      <c r="A98" t="s">
        <v>109</v>
      </c>
      <c r="B98" t="s">
        <v>6</v>
      </c>
      <c r="C98">
        <v>2028</v>
      </c>
      <c r="D98">
        <v>2040</v>
      </c>
      <c r="E98">
        <v>2017.3380729999999</v>
      </c>
      <c r="F98">
        <v>0.8</v>
      </c>
      <c r="G98" s="2" t="str">
        <f t="shared" si="1"/>
        <v>TWOHR_BATTERY2028</v>
      </c>
    </row>
    <row r="99" spans="1:7" x14ac:dyDescent="0.25">
      <c r="A99" t="s">
        <v>109</v>
      </c>
      <c r="B99" t="s">
        <v>6</v>
      </c>
      <c r="C99">
        <v>2028</v>
      </c>
      <c r="D99">
        <v>2041</v>
      </c>
      <c r="E99">
        <v>2017.3380729999999</v>
      </c>
      <c r="F99">
        <v>0.8</v>
      </c>
      <c r="G99" s="2" t="str">
        <f t="shared" si="1"/>
        <v>TWOHR_BATTERY2028</v>
      </c>
    </row>
    <row r="100" spans="1:7" x14ac:dyDescent="0.25">
      <c r="A100" t="s">
        <v>109</v>
      </c>
      <c r="B100" t="s">
        <v>6</v>
      </c>
      <c r="C100">
        <v>2029</v>
      </c>
      <c r="D100">
        <v>2029</v>
      </c>
      <c r="E100">
        <v>1929.21659</v>
      </c>
      <c r="F100">
        <v>0.8</v>
      </c>
      <c r="G100" s="2" t="str">
        <f t="shared" si="1"/>
        <v>TWOHR_BATTERY2029</v>
      </c>
    </row>
    <row r="101" spans="1:7" x14ac:dyDescent="0.25">
      <c r="A101" t="s">
        <v>109</v>
      </c>
      <c r="B101" t="s">
        <v>6</v>
      </c>
      <c r="C101">
        <v>2029</v>
      </c>
      <c r="D101">
        <v>2030</v>
      </c>
      <c r="E101">
        <v>1929.21659</v>
      </c>
      <c r="F101">
        <v>0.8</v>
      </c>
      <c r="G101" s="2" t="str">
        <f t="shared" si="1"/>
        <v>TWOHR_BATTERY2029</v>
      </c>
    </row>
    <row r="102" spans="1:7" x14ac:dyDescent="0.25">
      <c r="A102" t="s">
        <v>109</v>
      </c>
      <c r="B102" t="s">
        <v>6</v>
      </c>
      <c r="C102">
        <v>2029</v>
      </c>
      <c r="D102">
        <v>2031</v>
      </c>
      <c r="E102">
        <v>1929.21659</v>
      </c>
      <c r="F102">
        <v>0.8</v>
      </c>
      <c r="G102" s="2" t="str">
        <f t="shared" si="1"/>
        <v>TWOHR_BATTERY2029</v>
      </c>
    </row>
    <row r="103" spans="1:7" x14ac:dyDescent="0.25">
      <c r="A103" t="s">
        <v>109</v>
      </c>
      <c r="B103" t="s">
        <v>6</v>
      </c>
      <c r="C103">
        <v>2029</v>
      </c>
      <c r="D103">
        <v>2032</v>
      </c>
      <c r="E103">
        <v>1929.21659</v>
      </c>
      <c r="F103">
        <v>0.8</v>
      </c>
      <c r="G103" s="2" t="str">
        <f t="shared" si="1"/>
        <v>TWOHR_BATTERY2029</v>
      </c>
    </row>
    <row r="104" spans="1:7" x14ac:dyDescent="0.25">
      <c r="A104" t="s">
        <v>109</v>
      </c>
      <c r="B104" t="s">
        <v>6</v>
      </c>
      <c r="C104">
        <v>2029</v>
      </c>
      <c r="D104">
        <v>2033</v>
      </c>
      <c r="E104">
        <v>1929.21659</v>
      </c>
      <c r="F104">
        <v>0.8</v>
      </c>
      <c r="G104" s="2" t="str">
        <f t="shared" si="1"/>
        <v>TWOHR_BATTERY2029</v>
      </c>
    </row>
    <row r="105" spans="1:7" x14ac:dyDescent="0.25">
      <c r="A105" t="s">
        <v>109</v>
      </c>
      <c r="B105" t="s">
        <v>6</v>
      </c>
      <c r="C105">
        <v>2029</v>
      </c>
      <c r="D105">
        <v>2034</v>
      </c>
      <c r="E105">
        <v>1929.21659</v>
      </c>
      <c r="F105">
        <v>0.8</v>
      </c>
      <c r="G105" s="2" t="str">
        <f t="shared" si="1"/>
        <v>TWOHR_BATTERY2029</v>
      </c>
    </row>
    <row r="106" spans="1:7" x14ac:dyDescent="0.25">
      <c r="A106" t="s">
        <v>109</v>
      </c>
      <c r="B106" t="s">
        <v>6</v>
      </c>
      <c r="C106">
        <v>2029</v>
      </c>
      <c r="D106">
        <v>2035</v>
      </c>
      <c r="E106">
        <v>1929.21659</v>
      </c>
      <c r="F106">
        <v>0.8</v>
      </c>
      <c r="G106" s="2" t="str">
        <f t="shared" si="1"/>
        <v>TWOHR_BATTERY2029</v>
      </c>
    </row>
    <row r="107" spans="1:7" x14ac:dyDescent="0.25">
      <c r="A107" t="s">
        <v>109</v>
      </c>
      <c r="B107" t="s">
        <v>6</v>
      </c>
      <c r="C107">
        <v>2029</v>
      </c>
      <c r="D107">
        <v>2036</v>
      </c>
      <c r="E107">
        <v>1929.21659</v>
      </c>
      <c r="F107">
        <v>0.8</v>
      </c>
      <c r="G107" s="2" t="str">
        <f t="shared" si="1"/>
        <v>TWOHR_BATTERY2029</v>
      </c>
    </row>
    <row r="108" spans="1:7" x14ac:dyDescent="0.25">
      <c r="A108" t="s">
        <v>109</v>
      </c>
      <c r="B108" t="s">
        <v>6</v>
      </c>
      <c r="C108">
        <v>2029</v>
      </c>
      <c r="D108">
        <v>2037</v>
      </c>
      <c r="E108">
        <v>1929.21659</v>
      </c>
      <c r="F108">
        <v>0.8</v>
      </c>
      <c r="G108" s="2" t="str">
        <f t="shared" si="1"/>
        <v>TWOHR_BATTERY2029</v>
      </c>
    </row>
    <row r="109" spans="1:7" x14ac:dyDescent="0.25">
      <c r="A109" t="s">
        <v>109</v>
      </c>
      <c r="B109" t="s">
        <v>6</v>
      </c>
      <c r="C109">
        <v>2029</v>
      </c>
      <c r="D109">
        <v>2038</v>
      </c>
      <c r="E109">
        <v>1929.21659</v>
      </c>
      <c r="F109">
        <v>0.8</v>
      </c>
      <c r="G109" s="2" t="str">
        <f t="shared" si="1"/>
        <v>TWOHR_BATTERY2029</v>
      </c>
    </row>
    <row r="110" spans="1:7" x14ac:dyDescent="0.25">
      <c r="A110" t="s">
        <v>109</v>
      </c>
      <c r="B110" t="s">
        <v>6</v>
      </c>
      <c r="C110">
        <v>2029</v>
      </c>
      <c r="D110">
        <v>2039</v>
      </c>
      <c r="E110">
        <v>1929.21659</v>
      </c>
      <c r="F110">
        <v>0.8</v>
      </c>
      <c r="G110" s="2" t="str">
        <f t="shared" si="1"/>
        <v>TWOHR_BATTERY2029</v>
      </c>
    </row>
    <row r="111" spans="1:7" x14ac:dyDescent="0.25">
      <c r="A111" t="s">
        <v>109</v>
      </c>
      <c r="B111" t="s">
        <v>6</v>
      </c>
      <c r="C111">
        <v>2029</v>
      </c>
      <c r="D111">
        <v>2040</v>
      </c>
      <c r="E111">
        <v>1929.21659</v>
      </c>
      <c r="F111">
        <v>0.8</v>
      </c>
      <c r="G111" s="2" t="str">
        <f t="shared" si="1"/>
        <v>TWOHR_BATTERY2029</v>
      </c>
    </row>
    <row r="112" spans="1:7" x14ac:dyDescent="0.25">
      <c r="A112" t="s">
        <v>109</v>
      </c>
      <c r="B112" t="s">
        <v>6</v>
      </c>
      <c r="C112">
        <v>2029</v>
      </c>
      <c r="D112">
        <v>2041</v>
      </c>
      <c r="E112">
        <v>1929.21659</v>
      </c>
      <c r="F112">
        <v>0.8</v>
      </c>
      <c r="G112" s="2" t="str">
        <f t="shared" si="1"/>
        <v>TWOHR_BATTERY2029</v>
      </c>
    </row>
    <row r="113" spans="1:7" x14ac:dyDescent="0.25">
      <c r="A113" t="s">
        <v>109</v>
      </c>
      <c r="B113" t="s">
        <v>6</v>
      </c>
      <c r="C113">
        <v>2030</v>
      </c>
      <c r="D113">
        <v>2030</v>
      </c>
      <c r="E113">
        <v>1858.8382670000001</v>
      </c>
      <c r="F113">
        <v>0.8</v>
      </c>
      <c r="G113" s="2" t="str">
        <f t="shared" si="1"/>
        <v>TWOHR_BATTERY2030</v>
      </c>
    </row>
    <row r="114" spans="1:7" x14ac:dyDescent="0.25">
      <c r="A114" t="s">
        <v>109</v>
      </c>
      <c r="B114" t="s">
        <v>6</v>
      </c>
      <c r="C114">
        <v>2030</v>
      </c>
      <c r="D114">
        <v>2031</v>
      </c>
      <c r="E114">
        <v>1858.8382670000001</v>
      </c>
      <c r="F114">
        <v>0.8</v>
      </c>
      <c r="G114" s="2" t="str">
        <f t="shared" si="1"/>
        <v>TWOHR_BATTERY2030</v>
      </c>
    </row>
    <row r="115" spans="1:7" x14ac:dyDescent="0.25">
      <c r="A115" t="s">
        <v>109</v>
      </c>
      <c r="B115" t="s">
        <v>6</v>
      </c>
      <c r="C115">
        <v>2030</v>
      </c>
      <c r="D115">
        <v>2032</v>
      </c>
      <c r="E115">
        <v>1858.8382670000001</v>
      </c>
      <c r="F115">
        <v>0.8</v>
      </c>
      <c r="G115" s="2" t="str">
        <f t="shared" si="1"/>
        <v>TWOHR_BATTERY2030</v>
      </c>
    </row>
    <row r="116" spans="1:7" x14ac:dyDescent="0.25">
      <c r="A116" t="s">
        <v>109</v>
      </c>
      <c r="B116" t="s">
        <v>6</v>
      </c>
      <c r="C116">
        <v>2030</v>
      </c>
      <c r="D116">
        <v>2033</v>
      </c>
      <c r="E116">
        <v>1858.8382670000001</v>
      </c>
      <c r="F116">
        <v>0.8</v>
      </c>
      <c r="G116" s="2" t="str">
        <f t="shared" si="1"/>
        <v>TWOHR_BATTERY2030</v>
      </c>
    </row>
    <row r="117" spans="1:7" x14ac:dyDescent="0.25">
      <c r="A117" t="s">
        <v>109</v>
      </c>
      <c r="B117" t="s">
        <v>6</v>
      </c>
      <c r="C117">
        <v>2030</v>
      </c>
      <c r="D117">
        <v>2034</v>
      </c>
      <c r="E117">
        <v>1858.8382670000001</v>
      </c>
      <c r="F117">
        <v>0.8</v>
      </c>
      <c r="G117" s="2" t="str">
        <f t="shared" si="1"/>
        <v>TWOHR_BATTERY2030</v>
      </c>
    </row>
    <row r="118" spans="1:7" x14ac:dyDescent="0.25">
      <c r="A118" t="s">
        <v>109</v>
      </c>
      <c r="B118" t="s">
        <v>6</v>
      </c>
      <c r="C118">
        <v>2030</v>
      </c>
      <c r="D118">
        <v>2035</v>
      </c>
      <c r="E118">
        <v>1858.8382670000001</v>
      </c>
      <c r="F118">
        <v>0.8</v>
      </c>
      <c r="G118" s="2" t="str">
        <f t="shared" si="1"/>
        <v>TWOHR_BATTERY2030</v>
      </c>
    </row>
    <row r="119" spans="1:7" x14ac:dyDescent="0.25">
      <c r="A119" t="s">
        <v>109</v>
      </c>
      <c r="B119" t="s">
        <v>6</v>
      </c>
      <c r="C119">
        <v>2030</v>
      </c>
      <c r="D119">
        <v>2036</v>
      </c>
      <c r="E119">
        <v>1858.8382670000001</v>
      </c>
      <c r="F119">
        <v>0.8</v>
      </c>
      <c r="G119" s="2" t="str">
        <f t="shared" si="1"/>
        <v>TWOHR_BATTERY2030</v>
      </c>
    </row>
    <row r="120" spans="1:7" x14ac:dyDescent="0.25">
      <c r="A120" t="s">
        <v>109</v>
      </c>
      <c r="B120" t="s">
        <v>6</v>
      </c>
      <c r="C120">
        <v>2030</v>
      </c>
      <c r="D120">
        <v>2037</v>
      </c>
      <c r="E120">
        <v>1858.8382670000001</v>
      </c>
      <c r="F120">
        <v>0.8</v>
      </c>
      <c r="G120" s="2" t="str">
        <f t="shared" si="1"/>
        <v>TWOHR_BATTERY2030</v>
      </c>
    </row>
    <row r="121" spans="1:7" x14ac:dyDescent="0.25">
      <c r="A121" t="s">
        <v>109</v>
      </c>
      <c r="B121" t="s">
        <v>6</v>
      </c>
      <c r="C121">
        <v>2030</v>
      </c>
      <c r="D121">
        <v>2038</v>
      </c>
      <c r="E121">
        <v>1858.8382670000001</v>
      </c>
      <c r="F121">
        <v>0.8</v>
      </c>
      <c r="G121" s="2" t="str">
        <f t="shared" si="1"/>
        <v>TWOHR_BATTERY2030</v>
      </c>
    </row>
    <row r="122" spans="1:7" x14ac:dyDescent="0.25">
      <c r="A122" t="s">
        <v>109</v>
      </c>
      <c r="B122" t="s">
        <v>6</v>
      </c>
      <c r="C122">
        <v>2030</v>
      </c>
      <c r="D122">
        <v>2039</v>
      </c>
      <c r="E122">
        <v>1858.8382670000001</v>
      </c>
      <c r="F122">
        <v>0.8</v>
      </c>
      <c r="G122" s="2" t="str">
        <f t="shared" si="1"/>
        <v>TWOHR_BATTERY2030</v>
      </c>
    </row>
    <row r="123" spans="1:7" x14ac:dyDescent="0.25">
      <c r="A123" t="s">
        <v>109</v>
      </c>
      <c r="B123" t="s">
        <v>6</v>
      </c>
      <c r="C123">
        <v>2030</v>
      </c>
      <c r="D123">
        <v>2040</v>
      </c>
      <c r="E123">
        <v>1858.8382670000001</v>
      </c>
      <c r="F123">
        <v>0.8</v>
      </c>
      <c r="G123" s="2" t="str">
        <f t="shared" si="1"/>
        <v>TWOHR_BATTERY2030</v>
      </c>
    </row>
    <row r="124" spans="1:7" x14ac:dyDescent="0.25">
      <c r="A124" t="s">
        <v>109</v>
      </c>
      <c r="B124" t="s">
        <v>6</v>
      </c>
      <c r="C124">
        <v>2030</v>
      </c>
      <c r="D124">
        <v>2041</v>
      </c>
      <c r="E124">
        <v>1858.8382670000001</v>
      </c>
      <c r="F124">
        <v>0.8</v>
      </c>
      <c r="G124" s="2" t="str">
        <f t="shared" si="1"/>
        <v>TWOHR_BATTERY2030</v>
      </c>
    </row>
    <row r="125" spans="1:7" x14ac:dyDescent="0.25">
      <c r="A125" t="s">
        <v>109</v>
      </c>
      <c r="B125" t="s">
        <v>6</v>
      </c>
      <c r="C125">
        <v>2031</v>
      </c>
      <c r="D125">
        <v>2031</v>
      </c>
      <c r="E125">
        <v>1806.0269989999999</v>
      </c>
      <c r="F125">
        <v>0.8</v>
      </c>
      <c r="G125" s="2" t="str">
        <f t="shared" si="1"/>
        <v>TWOHR_BATTERY2031</v>
      </c>
    </row>
    <row r="126" spans="1:7" x14ac:dyDescent="0.25">
      <c r="A126" t="s">
        <v>109</v>
      </c>
      <c r="B126" t="s">
        <v>6</v>
      </c>
      <c r="C126">
        <v>2031</v>
      </c>
      <c r="D126">
        <v>2032</v>
      </c>
      <c r="E126">
        <v>1806.0269989999999</v>
      </c>
      <c r="F126">
        <v>0.8</v>
      </c>
      <c r="G126" s="2" t="str">
        <f t="shared" si="1"/>
        <v>TWOHR_BATTERY2031</v>
      </c>
    </row>
    <row r="127" spans="1:7" x14ac:dyDescent="0.25">
      <c r="A127" t="s">
        <v>109</v>
      </c>
      <c r="B127" t="s">
        <v>6</v>
      </c>
      <c r="C127">
        <v>2031</v>
      </c>
      <c r="D127">
        <v>2033</v>
      </c>
      <c r="E127">
        <v>1806.0269989999999</v>
      </c>
      <c r="F127">
        <v>0.8</v>
      </c>
      <c r="G127" s="2" t="str">
        <f t="shared" si="1"/>
        <v>TWOHR_BATTERY2031</v>
      </c>
    </row>
    <row r="128" spans="1:7" x14ac:dyDescent="0.25">
      <c r="A128" t="s">
        <v>109</v>
      </c>
      <c r="B128" t="s">
        <v>6</v>
      </c>
      <c r="C128">
        <v>2031</v>
      </c>
      <c r="D128">
        <v>2034</v>
      </c>
      <c r="E128">
        <v>1806.0269989999999</v>
      </c>
      <c r="F128">
        <v>0.8</v>
      </c>
      <c r="G128" s="2" t="str">
        <f t="shared" si="1"/>
        <v>TWOHR_BATTERY2031</v>
      </c>
    </row>
    <row r="129" spans="1:7" x14ac:dyDescent="0.25">
      <c r="A129" t="s">
        <v>109</v>
      </c>
      <c r="B129" t="s">
        <v>6</v>
      </c>
      <c r="C129">
        <v>2031</v>
      </c>
      <c r="D129">
        <v>2035</v>
      </c>
      <c r="E129">
        <v>1806.0269989999999</v>
      </c>
      <c r="F129">
        <v>0.8</v>
      </c>
      <c r="G129" s="2" t="str">
        <f t="shared" si="1"/>
        <v>TWOHR_BATTERY2031</v>
      </c>
    </row>
    <row r="130" spans="1:7" x14ac:dyDescent="0.25">
      <c r="A130" t="s">
        <v>109</v>
      </c>
      <c r="B130" t="s">
        <v>6</v>
      </c>
      <c r="C130">
        <v>2031</v>
      </c>
      <c r="D130">
        <v>2036</v>
      </c>
      <c r="E130">
        <v>1806.0269989999999</v>
      </c>
      <c r="F130">
        <v>0.8</v>
      </c>
      <c r="G130" s="2" t="str">
        <f t="shared" si="1"/>
        <v>TWOHR_BATTERY2031</v>
      </c>
    </row>
    <row r="131" spans="1:7" x14ac:dyDescent="0.25">
      <c r="A131" t="s">
        <v>109</v>
      </c>
      <c r="B131" t="s">
        <v>6</v>
      </c>
      <c r="C131">
        <v>2031</v>
      </c>
      <c r="D131">
        <v>2037</v>
      </c>
      <c r="E131">
        <v>1806.0269989999999</v>
      </c>
      <c r="F131">
        <v>0.8</v>
      </c>
      <c r="G131" s="2" t="str">
        <f t="shared" ref="G131:G194" si="2">_xlfn.CONCAT(A131,C131)</f>
        <v>TWOHR_BATTERY2031</v>
      </c>
    </row>
    <row r="132" spans="1:7" x14ac:dyDescent="0.25">
      <c r="A132" t="s">
        <v>109</v>
      </c>
      <c r="B132" t="s">
        <v>6</v>
      </c>
      <c r="C132">
        <v>2031</v>
      </c>
      <c r="D132">
        <v>2038</v>
      </c>
      <c r="E132">
        <v>1806.0269989999999</v>
      </c>
      <c r="F132">
        <v>0.8</v>
      </c>
      <c r="G132" s="2" t="str">
        <f t="shared" si="2"/>
        <v>TWOHR_BATTERY2031</v>
      </c>
    </row>
    <row r="133" spans="1:7" x14ac:dyDescent="0.25">
      <c r="A133" t="s">
        <v>109</v>
      </c>
      <c r="B133" t="s">
        <v>6</v>
      </c>
      <c r="C133">
        <v>2031</v>
      </c>
      <c r="D133">
        <v>2039</v>
      </c>
      <c r="E133">
        <v>1806.0269989999999</v>
      </c>
      <c r="F133">
        <v>0.8</v>
      </c>
      <c r="G133" s="2" t="str">
        <f t="shared" si="2"/>
        <v>TWOHR_BATTERY2031</v>
      </c>
    </row>
    <row r="134" spans="1:7" x14ac:dyDescent="0.25">
      <c r="A134" t="s">
        <v>109</v>
      </c>
      <c r="B134" t="s">
        <v>6</v>
      </c>
      <c r="C134">
        <v>2031</v>
      </c>
      <c r="D134">
        <v>2040</v>
      </c>
      <c r="E134">
        <v>1806.0269989999999</v>
      </c>
      <c r="F134">
        <v>0.8</v>
      </c>
      <c r="G134" s="2" t="str">
        <f t="shared" si="2"/>
        <v>TWOHR_BATTERY2031</v>
      </c>
    </row>
    <row r="135" spans="1:7" x14ac:dyDescent="0.25">
      <c r="A135" t="s">
        <v>109</v>
      </c>
      <c r="B135" t="s">
        <v>6</v>
      </c>
      <c r="C135">
        <v>2031</v>
      </c>
      <c r="D135">
        <v>2041</v>
      </c>
      <c r="E135">
        <v>1806.0269989999999</v>
      </c>
      <c r="F135">
        <v>0.8</v>
      </c>
      <c r="G135" s="2" t="str">
        <f t="shared" si="2"/>
        <v>TWOHR_BATTERY2031</v>
      </c>
    </row>
    <row r="136" spans="1:7" x14ac:dyDescent="0.25">
      <c r="A136" t="s">
        <v>109</v>
      </c>
      <c r="B136" t="s">
        <v>6</v>
      </c>
      <c r="C136">
        <v>2032</v>
      </c>
      <c r="D136">
        <v>2032</v>
      </c>
      <c r="E136">
        <v>1774.1586589999999</v>
      </c>
      <c r="F136">
        <v>0.8</v>
      </c>
      <c r="G136" s="2" t="str">
        <f t="shared" si="2"/>
        <v>TWOHR_BATTERY2032</v>
      </c>
    </row>
    <row r="137" spans="1:7" x14ac:dyDescent="0.25">
      <c r="A137" t="s">
        <v>109</v>
      </c>
      <c r="B137" t="s">
        <v>6</v>
      </c>
      <c r="C137">
        <v>2032</v>
      </c>
      <c r="D137">
        <v>2033</v>
      </c>
      <c r="E137">
        <v>1774.1586589999999</v>
      </c>
      <c r="F137">
        <v>0.8</v>
      </c>
      <c r="G137" s="2" t="str">
        <f t="shared" si="2"/>
        <v>TWOHR_BATTERY2032</v>
      </c>
    </row>
    <row r="138" spans="1:7" x14ac:dyDescent="0.25">
      <c r="A138" t="s">
        <v>109</v>
      </c>
      <c r="B138" t="s">
        <v>6</v>
      </c>
      <c r="C138">
        <v>2032</v>
      </c>
      <c r="D138">
        <v>2034</v>
      </c>
      <c r="E138">
        <v>1774.1586589999999</v>
      </c>
      <c r="F138">
        <v>0.8</v>
      </c>
      <c r="G138" s="2" t="str">
        <f t="shared" si="2"/>
        <v>TWOHR_BATTERY2032</v>
      </c>
    </row>
    <row r="139" spans="1:7" x14ac:dyDescent="0.25">
      <c r="A139" t="s">
        <v>109</v>
      </c>
      <c r="B139" t="s">
        <v>6</v>
      </c>
      <c r="C139">
        <v>2032</v>
      </c>
      <c r="D139">
        <v>2035</v>
      </c>
      <c r="E139">
        <v>1774.1586589999999</v>
      </c>
      <c r="F139">
        <v>0.8</v>
      </c>
      <c r="G139" s="2" t="str">
        <f t="shared" si="2"/>
        <v>TWOHR_BATTERY2032</v>
      </c>
    </row>
    <row r="140" spans="1:7" x14ac:dyDescent="0.25">
      <c r="A140" t="s">
        <v>109</v>
      </c>
      <c r="B140" t="s">
        <v>6</v>
      </c>
      <c r="C140">
        <v>2032</v>
      </c>
      <c r="D140">
        <v>2036</v>
      </c>
      <c r="E140">
        <v>1774.1586589999999</v>
      </c>
      <c r="F140">
        <v>0.8</v>
      </c>
      <c r="G140" s="2" t="str">
        <f t="shared" si="2"/>
        <v>TWOHR_BATTERY2032</v>
      </c>
    </row>
    <row r="141" spans="1:7" x14ac:dyDescent="0.25">
      <c r="A141" t="s">
        <v>109</v>
      </c>
      <c r="B141" t="s">
        <v>6</v>
      </c>
      <c r="C141">
        <v>2032</v>
      </c>
      <c r="D141">
        <v>2037</v>
      </c>
      <c r="E141">
        <v>1774.1586589999999</v>
      </c>
      <c r="F141">
        <v>0.8</v>
      </c>
      <c r="G141" s="2" t="str">
        <f t="shared" si="2"/>
        <v>TWOHR_BATTERY2032</v>
      </c>
    </row>
    <row r="142" spans="1:7" x14ac:dyDescent="0.25">
      <c r="A142" t="s">
        <v>109</v>
      </c>
      <c r="B142" t="s">
        <v>6</v>
      </c>
      <c r="C142">
        <v>2032</v>
      </c>
      <c r="D142">
        <v>2038</v>
      </c>
      <c r="E142">
        <v>1774.1586589999999</v>
      </c>
      <c r="F142">
        <v>0.8</v>
      </c>
      <c r="G142" s="2" t="str">
        <f t="shared" si="2"/>
        <v>TWOHR_BATTERY2032</v>
      </c>
    </row>
    <row r="143" spans="1:7" x14ac:dyDescent="0.25">
      <c r="A143" t="s">
        <v>109</v>
      </c>
      <c r="B143" t="s">
        <v>6</v>
      </c>
      <c r="C143">
        <v>2032</v>
      </c>
      <c r="D143">
        <v>2039</v>
      </c>
      <c r="E143">
        <v>1774.1586589999999</v>
      </c>
      <c r="F143">
        <v>0.8</v>
      </c>
      <c r="G143" s="2" t="str">
        <f t="shared" si="2"/>
        <v>TWOHR_BATTERY2032</v>
      </c>
    </row>
    <row r="144" spans="1:7" x14ac:dyDescent="0.25">
      <c r="A144" t="s">
        <v>109</v>
      </c>
      <c r="B144" t="s">
        <v>6</v>
      </c>
      <c r="C144">
        <v>2032</v>
      </c>
      <c r="D144">
        <v>2040</v>
      </c>
      <c r="E144">
        <v>1774.1586589999999</v>
      </c>
      <c r="F144">
        <v>0.8</v>
      </c>
      <c r="G144" s="2" t="str">
        <f t="shared" si="2"/>
        <v>TWOHR_BATTERY2032</v>
      </c>
    </row>
    <row r="145" spans="1:7" x14ac:dyDescent="0.25">
      <c r="A145" t="s">
        <v>109</v>
      </c>
      <c r="B145" t="s">
        <v>6</v>
      </c>
      <c r="C145">
        <v>2032</v>
      </c>
      <c r="D145">
        <v>2041</v>
      </c>
      <c r="E145">
        <v>1774.1586589999999</v>
      </c>
      <c r="F145">
        <v>0.8</v>
      </c>
      <c r="G145" s="2" t="str">
        <f t="shared" si="2"/>
        <v>TWOHR_BATTERY2032</v>
      </c>
    </row>
    <row r="146" spans="1:7" x14ac:dyDescent="0.25">
      <c r="A146" t="s">
        <v>109</v>
      </c>
      <c r="B146" t="s">
        <v>6</v>
      </c>
      <c r="C146">
        <v>2033</v>
      </c>
      <c r="D146">
        <v>2033</v>
      </c>
      <c r="E146">
        <v>1742.591338</v>
      </c>
      <c r="F146">
        <v>0.8</v>
      </c>
      <c r="G146" s="2" t="str">
        <f t="shared" si="2"/>
        <v>TWOHR_BATTERY2033</v>
      </c>
    </row>
    <row r="147" spans="1:7" x14ac:dyDescent="0.25">
      <c r="A147" t="s">
        <v>109</v>
      </c>
      <c r="B147" t="s">
        <v>6</v>
      </c>
      <c r="C147">
        <v>2033</v>
      </c>
      <c r="D147">
        <v>2034</v>
      </c>
      <c r="E147">
        <v>1742.591338</v>
      </c>
      <c r="F147">
        <v>0.8</v>
      </c>
      <c r="G147" s="2" t="str">
        <f t="shared" si="2"/>
        <v>TWOHR_BATTERY2033</v>
      </c>
    </row>
    <row r="148" spans="1:7" x14ac:dyDescent="0.25">
      <c r="A148" t="s">
        <v>109</v>
      </c>
      <c r="B148" t="s">
        <v>6</v>
      </c>
      <c r="C148">
        <v>2033</v>
      </c>
      <c r="D148">
        <v>2035</v>
      </c>
      <c r="E148">
        <v>1742.591338</v>
      </c>
      <c r="F148">
        <v>0.8</v>
      </c>
      <c r="G148" s="2" t="str">
        <f t="shared" si="2"/>
        <v>TWOHR_BATTERY2033</v>
      </c>
    </row>
    <row r="149" spans="1:7" x14ac:dyDescent="0.25">
      <c r="A149" t="s">
        <v>109</v>
      </c>
      <c r="B149" t="s">
        <v>6</v>
      </c>
      <c r="C149">
        <v>2033</v>
      </c>
      <c r="D149">
        <v>2036</v>
      </c>
      <c r="E149">
        <v>1742.591338</v>
      </c>
      <c r="F149">
        <v>0.8</v>
      </c>
      <c r="G149" s="2" t="str">
        <f t="shared" si="2"/>
        <v>TWOHR_BATTERY2033</v>
      </c>
    </row>
    <row r="150" spans="1:7" x14ac:dyDescent="0.25">
      <c r="A150" t="s">
        <v>109</v>
      </c>
      <c r="B150" t="s">
        <v>6</v>
      </c>
      <c r="C150">
        <v>2033</v>
      </c>
      <c r="D150">
        <v>2037</v>
      </c>
      <c r="E150">
        <v>1742.591338</v>
      </c>
      <c r="F150">
        <v>0.8</v>
      </c>
      <c r="G150" s="2" t="str">
        <f t="shared" si="2"/>
        <v>TWOHR_BATTERY2033</v>
      </c>
    </row>
    <row r="151" spans="1:7" x14ac:dyDescent="0.25">
      <c r="A151" t="s">
        <v>109</v>
      </c>
      <c r="B151" t="s">
        <v>6</v>
      </c>
      <c r="C151">
        <v>2033</v>
      </c>
      <c r="D151">
        <v>2038</v>
      </c>
      <c r="E151">
        <v>1742.591338</v>
      </c>
      <c r="F151">
        <v>0.8</v>
      </c>
      <c r="G151" s="2" t="str">
        <f t="shared" si="2"/>
        <v>TWOHR_BATTERY2033</v>
      </c>
    </row>
    <row r="152" spans="1:7" x14ac:dyDescent="0.25">
      <c r="A152" t="s">
        <v>109</v>
      </c>
      <c r="B152" t="s">
        <v>6</v>
      </c>
      <c r="C152">
        <v>2033</v>
      </c>
      <c r="D152">
        <v>2039</v>
      </c>
      <c r="E152">
        <v>1742.591338</v>
      </c>
      <c r="F152">
        <v>0.8</v>
      </c>
      <c r="G152" s="2" t="str">
        <f t="shared" si="2"/>
        <v>TWOHR_BATTERY2033</v>
      </c>
    </row>
    <row r="153" spans="1:7" x14ac:dyDescent="0.25">
      <c r="A153" t="s">
        <v>109</v>
      </c>
      <c r="B153" t="s">
        <v>6</v>
      </c>
      <c r="C153">
        <v>2033</v>
      </c>
      <c r="D153">
        <v>2040</v>
      </c>
      <c r="E153">
        <v>1742.591338</v>
      </c>
      <c r="F153">
        <v>0.8</v>
      </c>
      <c r="G153" s="2" t="str">
        <f t="shared" si="2"/>
        <v>TWOHR_BATTERY2033</v>
      </c>
    </row>
    <row r="154" spans="1:7" x14ac:dyDescent="0.25">
      <c r="A154" t="s">
        <v>109</v>
      </c>
      <c r="B154" t="s">
        <v>6</v>
      </c>
      <c r="C154">
        <v>2033</v>
      </c>
      <c r="D154">
        <v>2041</v>
      </c>
      <c r="E154">
        <v>1742.591338</v>
      </c>
      <c r="F154">
        <v>0.8</v>
      </c>
      <c r="G154" s="2" t="str">
        <f t="shared" si="2"/>
        <v>TWOHR_BATTERY2033</v>
      </c>
    </row>
    <row r="155" spans="1:7" x14ac:dyDescent="0.25">
      <c r="A155" t="s">
        <v>109</v>
      </c>
      <c r="B155" t="s">
        <v>6</v>
      </c>
      <c r="C155">
        <v>2034</v>
      </c>
      <c r="D155">
        <v>2034</v>
      </c>
      <c r="E155">
        <v>1711.4379180000001</v>
      </c>
      <c r="F155">
        <v>0.8</v>
      </c>
      <c r="G155" s="2" t="str">
        <f t="shared" si="2"/>
        <v>TWOHR_BATTERY2034</v>
      </c>
    </row>
    <row r="156" spans="1:7" x14ac:dyDescent="0.25">
      <c r="A156" t="s">
        <v>109</v>
      </c>
      <c r="B156" t="s">
        <v>6</v>
      </c>
      <c r="C156">
        <v>2034</v>
      </c>
      <c r="D156">
        <v>2035</v>
      </c>
      <c r="E156">
        <v>1711.4379180000001</v>
      </c>
      <c r="F156">
        <v>0.8</v>
      </c>
      <c r="G156" s="2" t="str">
        <f t="shared" si="2"/>
        <v>TWOHR_BATTERY2034</v>
      </c>
    </row>
    <row r="157" spans="1:7" x14ac:dyDescent="0.25">
      <c r="A157" t="s">
        <v>109</v>
      </c>
      <c r="B157" t="s">
        <v>6</v>
      </c>
      <c r="C157">
        <v>2034</v>
      </c>
      <c r="D157">
        <v>2036</v>
      </c>
      <c r="E157">
        <v>1711.4379180000001</v>
      </c>
      <c r="F157">
        <v>0.8</v>
      </c>
      <c r="G157" s="2" t="str">
        <f t="shared" si="2"/>
        <v>TWOHR_BATTERY2034</v>
      </c>
    </row>
    <row r="158" spans="1:7" x14ac:dyDescent="0.25">
      <c r="A158" t="s">
        <v>109</v>
      </c>
      <c r="B158" t="s">
        <v>6</v>
      </c>
      <c r="C158">
        <v>2034</v>
      </c>
      <c r="D158">
        <v>2037</v>
      </c>
      <c r="E158">
        <v>1711.4379180000001</v>
      </c>
      <c r="F158">
        <v>0.8</v>
      </c>
      <c r="G158" s="2" t="str">
        <f t="shared" si="2"/>
        <v>TWOHR_BATTERY2034</v>
      </c>
    </row>
    <row r="159" spans="1:7" x14ac:dyDescent="0.25">
      <c r="A159" t="s">
        <v>109</v>
      </c>
      <c r="B159" t="s">
        <v>6</v>
      </c>
      <c r="C159">
        <v>2034</v>
      </c>
      <c r="D159">
        <v>2038</v>
      </c>
      <c r="E159">
        <v>1711.4379180000001</v>
      </c>
      <c r="F159">
        <v>0.8</v>
      </c>
      <c r="G159" s="2" t="str">
        <f t="shared" si="2"/>
        <v>TWOHR_BATTERY2034</v>
      </c>
    </row>
    <row r="160" spans="1:7" x14ac:dyDescent="0.25">
      <c r="A160" t="s">
        <v>109</v>
      </c>
      <c r="B160" t="s">
        <v>6</v>
      </c>
      <c r="C160">
        <v>2034</v>
      </c>
      <c r="D160">
        <v>2039</v>
      </c>
      <c r="E160">
        <v>1711.4379180000001</v>
      </c>
      <c r="F160">
        <v>0.8</v>
      </c>
      <c r="G160" s="2" t="str">
        <f t="shared" si="2"/>
        <v>TWOHR_BATTERY2034</v>
      </c>
    </row>
    <row r="161" spans="1:7" x14ac:dyDescent="0.25">
      <c r="A161" t="s">
        <v>109</v>
      </c>
      <c r="B161" t="s">
        <v>6</v>
      </c>
      <c r="C161">
        <v>2034</v>
      </c>
      <c r="D161">
        <v>2040</v>
      </c>
      <c r="E161">
        <v>1711.4379180000001</v>
      </c>
      <c r="F161">
        <v>0.8</v>
      </c>
      <c r="G161" s="2" t="str">
        <f t="shared" si="2"/>
        <v>TWOHR_BATTERY2034</v>
      </c>
    </row>
    <row r="162" spans="1:7" x14ac:dyDescent="0.25">
      <c r="A162" t="s">
        <v>109</v>
      </c>
      <c r="B162" t="s">
        <v>6</v>
      </c>
      <c r="C162">
        <v>2034</v>
      </c>
      <c r="D162">
        <v>2041</v>
      </c>
      <c r="E162">
        <v>1711.4379180000001</v>
      </c>
      <c r="F162">
        <v>0.8</v>
      </c>
      <c r="G162" s="2" t="str">
        <f t="shared" si="2"/>
        <v>TWOHR_BATTERY2034</v>
      </c>
    </row>
    <row r="163" spans="1:7" x14ac:dyDescent="0.25">
      <c r="A163" t="s">
        <v>109</v>
      </c>
      <c r="B163" t="s">
        <v>6</v>
      </c>
      <c r="C163">
        <v>2035</v>
      </c>
      <c r="D163">
        <v>2035</v>
      </c>
      <c r="E163">
        <v>1680.81124</v>
      </c>
      <c r="F163">
        <v>0.8</v>
      </c>
      <c r="G163" s="2" t="str">
        <f t="shared" si="2"/>
        <v>TWOHR_BATTERY2035</v>
      </c>
    </row>
    <row r="164" spans="1:7" x14ac:dyDescent="0.25">
      <c r="A164" t="s">
        <v>109</v>
      </c>
      <c r="B164" t="s">
        <v>6</v>
      </c>
      <c r="C164">
        <v>2035</v>
      </c>
      <c r="D164">
        <v>2036</v>
      </c>
      <c r="E164">
        <v>1680.81124</v>
      </c>
      <c r="F164">
        <v>0.8</v>
      </c>
      <c r="G164" s="2" t="str">
        <f t="shared" si="2"/>
        <v>TWOHR_BATTERY2035</v>
      </c>
    </row>
    <row r="165" spans="1:7" x14ac:dyDescent="0.25">
      <c r="A165" t="s">
        <v>109</v>
      </c>
      <c r="B165" t="s">
        <v>6</v>
      </c>
      <c r="C165">
        <v>2035</v>
      </c>
      <c r="D165">
        <v>2037</v>
      </c>
      <c r="E165">
        <v>1680.81124</v>
      </c>
      <c r="F165">
        <v>0.8</v>
      </c>
      <c r="G165" s="2" t="str">
        <f t="shared" si="2"/>
        <v>TWOHR_BATTERY2035</v>
      </c>
    </row>
    <row r="166" spans="1:7" x14ac:dyDescent="0.25">
      <c r="A166" t="s">
        <v>109</v>
      </c>
      <c r="B166" t="s">
        <v>6</v>
      </c>
      <c r="C166">
        <v>2035</v>
      </c>
      <c r="D166">
        <v>2038</v>
      </c>
      <c r="E166">
        <v>1680.81124</v>
      </c>
      <c r="F166">
        <v>0.8</v>
      </c>
      <c r="G166" s="2" t="str">
        <f t="shared" si="2"/>
        <v>TWOHR_BATTERY2035</v>
      </c>
    </row>
    <row r="167" spans="1:7" x14ac:dyDescent="0.25">
      <c r="A167" t="s">
        <v>109</v>
      </c>
      <c r="B167" t="s">
        <v>6</v>
      </c>
      <c r="C167">
        <v>2035</v>
      </c>
      <c r="D167">
        <v>2039</v>
      </c>
      <c r="E167">
        <v>1680.81124</v>
      </c>
      <c r="F167">
        <v>0.8</v>
      </c>
      <c r="G167" s="2" t="str">
        <f t="shared" si="2"/>
        <v>TWOHR_BATTERY2035</v>
      </c>
    </row>
    <row r="168" spans="1:7" x14ac:dyDescent="0.25">
      <c r="A168" t="s">
        <v>109</v>
      </c>
      <c r="B168" t="s">
        <v>6</v>
      </c>
      <c r="C168">
        <v>2035</v>
      </c>
      <c r="D168">
        <v>2040</v>
      </c>
      <c r="E168">
        <v>1680.81124</v>
      </c>
      <c r="F168">
        <v>0.8</v>
      </c>
      <c r="G168" s="2" t="str">
        <f t="shared" si="2"/>
        <v>TWOHR_BATTERY2035</v>
      </c>
    </row>
    <row r="169" spans="1:7" x14ac:dyDescent="0.25">
      <c r="A169" t="s">
        <v>109</v>
      </c>
      <c r="B169" t="s">
        <v>6</v>
      </c>
      <c r="C169">
        <v>2035</v>
      </c>
      <c r="D169">
        <v>2041</v>
      </c>
      <c r="E169">
        <v>1680.81124</v>
      </c>
      <c r="F169">
        <v>0.8</v>
      </c>
      <c r="G169" s="2" t="str">
        <f t="shared" si="2"/>
        <v>TWOHR_BATTERY2035</v>
      </c>
    </row>
    <row r="170" spans="1:7" x14ac:dyDescent="0.25">
      <c r="A170" t="s">
        <v>109</v>
      </c>
      <c r="B170" t="s">
        <v>6</v>
      </c>
      <c r="C170">
        <v>2036</v>
      </c>
      <c r="D170">
        <v>2036</v>
      </c>
      <c r="E170">
        <v>1650.8241889999999</v>
      </c>
      <c r="F170">
        <v>0.8</v>
      </c>
      <c r="G170" s="2" t="str">
        <f t="shared" si="2"/>
        <v>TWOHR_BATTERY2036</v>
      </c>
    </row>
    <row r="171" spans="1:7" x14ac:dyDescent="0.25">
      <c r="A171" t="s">
        <v>109</v>
      </c>
      <c r="B171" t="s">
        <v>6</v>
      </c>
      <c r="C171">
        <v>2036</v>
      </c>
      <c r="D171">
        <v>2037</v>
      </c>
      <c r="E171">
        <v>1650.8241889999999</v>
      </c>
      <c r="F171">
        <v>0.8</v>
      </c>
      <c r="G171" s="2" t="str">
        <f t="shared" si="2"/>
        <v>TWOHR_BATTERY2036</v>
      </c>
    </row>
    <row r="172" spans="1:7" x14ac:dyDescent="0.25">
      <c r="A172" t="s">
        <v>109</v>
      </c>
      <c r="B172" t="s">
        <v>6</v>
      </c>
      <c r="C172">
        <v>2036</v>
      </c>
      <c r="D172">
        <v>2038</v>
      </c>
      <c r="E172">
        <v>1650.8241889999999</v>
      </c>
      <c r="F172">
        <v>0.8</v>
      </c>
      <c r="G172" s="2" t="str">
        <f t="shared" si="2"/>
        <v>TWOHR_BATTERY2036</v>
      </c>
    </row>
    <row r="173" spans="1:7" x14ac:dyDescent="0.25">
      <c r="A173" t="s">
        <v>109</v>
      </c>
      <c r="B173" t="s">
        <v>6</v>
      </c>
      <c r="C173">
        <v>2036</v>
      </c>
      <c r="D173">
        <v>2039</v>
      </c>
      <c r="E173">
        <v>1650.8241889999999</v>
      </c>
      <c r="F173">
        <v>0.8</v>
      </c>
      <c r="G173" s="2" t="str">
        <f t="shared" si="2"/>
        <v>TWOHR_BATTERY2036</v>
      </c>
    </row>
    <row r="174" spans="1:7" x14ac:dyDescent="0.25">
      <c r="A174" t="s">
        <v>109</v>
      </c>
      <c r="B174" t="s">
        <v>6</v>
      </c>
      <c r="C174">
        <v>2036</v>
      </c>
      <c r="D174">
        <v>2040</v>
      </c>
      <c r="E174">
        <v>1650.8241889999999</v>
      </c>
      <c r="F174">
        <v>0.8</v>
      </c>
      <c r="G174" s="2" t="str">
        <f t="shared" si="2"/>
        <v>TWOHR_BATTERY2036</v>
      </c>
    </row>
    <row r="175" spans="1:7" x14ac:dyDescent="0.25">
      <c r="A175" t="s">
        <v>109</v>
      </c>
      <c r="B175" t="s">
        <v>6</v>
      </c>
      <c r="C175">
        <v>2036</v>
      </c>
      <c r="D175">
        <v>2041</v>
      </c>
      <c r="E175">
        <v>1650.8241889999999</v>
      </c>
      <c r="F175">
        <v>0.8</v>
      </c>
      <c r="G175" s="2" t="str">
        <f t="shared" si="2"/>
        <v>TWOHR_BATTERY2036</v>
      </c>
    </row>
    <row r="176" spans="1:7" x14ac:dyDescent="0.25">
      <c r="A176" t="s">
        <v>109</v>
      </c>
      <c r="B176" t="s">
        <v>6</v>
      </c>
      <c r="C176">
        <v>2037</v>
      </c>
      <c r="D176">
        <v>2037</v>
      </c>
      <c r="E176">
        <v>1621.5896279999999</v>
      </c>
      <c r="F176">
        <v>0.8</v>
      </c>
      <c r="G176" s="2" t="str">
        <f t="shared" si="2"/>
        <v>TWOHR_BATTERY2037</v>
      </c>
    </row>
    <row r="177" spans="1:7" x14ac:dyDescent="0.25">
      <c r="A177" t="s">
        <v>109</v>
      </c>
      <c r="B177" t="s">
        <v>6</v>
      </c>
      <c r="C177">
        <v>2037</v>
      </c>
      <c r="D177">
        <v>2038</v>
      </c>
      <c r="E177">
        <v>1621.5896279999999</v>
      </c>
      <c r="F177">
        <v>0.8</v>
      </c>
      <c r="G177" s="2" t="str">
        <f t="shared" si="2"/>
        <v>TWOHR_BATTERY2037</v>
      </c>
    </row>
    <row r="178" spans="1:7" x14ac:dyDescent="0.25">
      <c r="A178" t="s">
        <v>109</v>
      </c>
      <c r="B178" t="s">
        <v>6</v>
      </c>
      <c r="C178">
        <v>2037</v>
      </c>
      <c r="D178">
        <v>2039</v>
      </c>
      <c r="E178">
        <v>1621.5896279999999</v>
      </c>
      <c r="F178">
        <v>0.8</v>
      </c>
      <c r="G178" s="2" t="str">
        <f t="shared" si="2"/>
        <v>TWOHR_BATTERY2037</v>
      </c>
    </row>
    <row r="179" spans="1:7" x14ac:dyDescent="0.25">
      <c r="A179" t="s">
        <v>109</v>
      </c>
      <c r="B179" t="s">
        <v>6</v>
      </c>
      <c r="C179">
        <v>2037</v>
      </c>
      <c r="D179">
        <v>2040</v>
      </c>
      <c r="E179">
        <v>1621.5896279999999</v>
      </c>
      <c r="F179">
        <v>0.8</v>
      </c>
      <c r="G179" s="2" t="str">
        <f t="shared" si="2"/>
        <v>TWOHR_BATTERY2037</v>
      </c>
    </row>
    <row r="180" spans="1:7" x14ac:dyDescent="0.25">
      <c r="A180" t="s">
        <v>109</v>
      </c>
      <c r="B180" t="s">
        <v>6</v>
      </c>
      <c r="C180">
        <v>2037</v>
      </c>
      <c r="D180">
        <v>2041</v>
      </c>
      <c r="E180">
        <v>1621.5896279999999</v>
      </c>
      <c r="F180">
        <v>0.8</v>
      </c>
      <c r="G180" s="2" t="str">
        <f t="shared" si="2"/>
        <v>TWOHR_BATTERY2037</v>
      </c>
    </row>
    <row r="181" spans="1:7" x14ac:dyDescent="0.25">
      <c r="A181" t="s">
        <v>109</v>
      </c>
      <c r="B181" t="s">
        <v>6</v>
      </c>
      <c r="C181">
        <v>2038</v>
      </c>
      <c r="D181">
        <v>2038</v>
      </c>
      <c r="E181">
        <v>1593.2204039999999</v>
      </c>
      <c r="F181">
        <v>0.8</v>
      </c>
      <c r="G181" s="2" t="str">
        <f t="shared" si="2"/>
        <v>TWOHR_BATTERY2038</v>
      </c>
    </row>
    <row r="182" spans="1:7" x14ac:dyDescent="0.25">
      <c r="A182" t="s">
        <v>109</v>
      </c>
      <c r="B182" t="s">
        <v>6</v>
      </c>
      <c r="C182">
        <v>2038</v>
      </c>
      <c r="D182">
        <v>2039</v>
      </c>
      <c r="E182">
        <v>1593.2204039999999</v>
      </c>
      <c r="F182">
        <v>0.8</v>
      </c>
      <c r="G182" s="2" t="str">
        <f t="shared" si="2"/>
        <v>TWOHR_BATTERY2038</v>
      </c>
    </row>
    <row r="183" spans="1:7" x14ac:dyDescent="0.25">
      <c r="A183" t="s">
        <v>109</v>
      </c>
      <c r="B183" t="s">
        <v>6</v>
      </c>
      <c r="C183">
        <v>2038</v>
      </c>
      <c r="D183">
        <v>2040</v>
      </c>
      <c r="E183">
        <v>1593.2204039999999</v>
      </c>
      <c r="F183">
        <v>0.8</v>
      </c>
      <c r="G183" s="2" t="str">
        <f t="shared" si="2"/>
        <v>TWOHR_BATTERY2038</v>
      </c>
    </row>
    <row r="184" spans="1:7" x14ac:dyDescent="0.25">
      <c r="A184" t="s">
        <v>109</v>
      </c>
      <c r="B184" t="s">
        <v>6</v>
      </c>
      <c r="C184">
        <v>2038</v>
      </c>
      <c r="D184">
        <v>2041</v>
      </c>
      <c r="E184">
        <v>1593.2204039999999</v>
      </c>
      <c r="F184">
        <v>0.8</v>
      </c>
      <c r="G184" s="2" t="str">
        <f t="shared" si="2"/>
        <v>TWOHR_BATTERY2038</v>
      </c>
    </row>
    <row r="185" spans="1:7" x14ac:dyDescent="0.25">
      <c r="A185" t="s">
        <v>109</v>
      </c>
      <c r="B185" t="s">
        <v>6</v>
      </c>
      <c r="C185">
        <v>2039</v>
      </c>
      <c r="D185">
        <v>2039</v>
      </c>
      <c r="E185">
        <v>1565.8293920000001</v>
      </c>
      <c r="F185">
        <v>0.8</v>
      </c>
      <c r="G185" s="2" t="str">
        <f t="shared" si="2"/>
        <v>TWOHR_BATTERY2039</v>
      </c>
    </row>
    <row r="186" spans="1:7" x14ac:dyDescent="0.25">
      <c r="A186" t="s">
        <v>109</v>
      </c>
      <c r="B186" t="s">
        <v>6</v>
      </c>
      <c r="C186">
        <v>2039</v>
      </c>
      <c r="D186">
        <v>2040</v>
      </c>
      <c r="E186">
        <v>1565.8293920000001</v>
      </c>
      <c r="F186">
        <v>0.8</v>
      </c>
      <c r="G186" s="2" t="str">
        <f t="shared" si="2"/>
        <v>TWOHR_BATTERY2039</v>
      </c>
    </row>
    <row r="187" spans="1:7" x14ac:dyDescent="0.25">
      <c r="A187" t="s">
        <v>109</v>
      </c>
      <c r="B187" t="s">
        <v>6</v>
      </c>
      <c r="C187">
        <v>2039</v>
      </c>
      <c r="D187">
        <v>2041</v>
      </c>
      <c r="E187">
        <v>1565.8293920000001</v>
      </c>
      <c r="F187">
        <v>0.8</v>
      </c>
      <c r="G187" s="2" t="str">
        <f t="shared" si="2"/>
        <v>TWOHR_BATTERY2039</v>
      </c>
    </row>
    <row r="188" spans="1:7" x14ac:dyDescent="0.25">
      <c r="A188" t="s">
        <v>109</v>
      </c>
      <c r="B188" t="s">
        <v>6</v>
      </c>
      <c r="C188">
        <v>2040</v>
      </c>
      <c r="D188">
        <v>2040</v>
      </c>
      <c r="E188">
        <v>1539.529456</v>
      </c>
      <c r="F188">
        <v>0.8</v>
      </c>
      <c r="G188" s="2" t="str">
        <f t="shared" si="2"/>
        <v>TWOHR_BATTERY2040</v>
      </c>
    </row>
    <row r="189" spans="1:7" x14ac:dyDescent="0.25">
      <c r="A189" t="s">
        <v>109</v>
      </c>
      <c r="B189" t="s">
        <v>6</v>
      </c>
      <c r="C189">
        <v>2040</v>
      </c>
      <c r="D189">
        <v>2041</v>
      </c>
      <c r="E189">
        <v>1539.529456</v>
      </c>
      <c r="F189">
        <v>0.8</v>
      </c>
      <c r="G189" s="2" t="str">
        <f t="shared" si="2"/>
        <v>TWOHR_BATTERY2040</v>
      </c>
    </row>
    <row r="190" spans="1:7" x14ac:dyDescent="0.25">
      <c r="A190" t="s">
        <v>109</v>
      </c>
      <c r="B190" t="s">
        <v>6</v>
      </c>
      <c r="C190">
        <v>2041</v>
      </c>
      <c r="D190">
        <v>2041</v>
      </c>
      <c r="E190">
        <v>1514.4334630000001</v>
      </c>
      <c r="F190">
        <v>0.8</v>
      </c>
      <c r="G190" s="2" t="str">
        <f t="shared" si="2"/>
        <v>TWOHR_BATTERY2041</v>
      </c>
    </row>
    <row r="191" spans="1:7" x14ac:dyDescent="0.25">
      <c r="A191" t="s">
        <v>112</v>
      </c>
      <c r="B191" t="s">
        <v>6</v>
      </c>
      <c r="C191">
        <v>2023</v>
      </c>
      <c r="D191">
        <v>2024</v>
      </c>
      <c r="E191">
        <v>1912.359346</v>
      </c>
      <c r="F191">
        <v>0.8</v>
      </c>
      <c r="G191" s="2" t="str">
        <f t="shared" si="2"/>
        <v>FOURHR_BATTERY2023</v>
      </c>
    </row>
    <row r="192" spans="1:7" x14ac:dyDescent="0.25">
      <c r="A192" t="s">
        <v>112</v>
      </c>
      <c r="B192" t="s">
        <v>6</v>
      </c>
      <c r="C192">
        <v>2023</v>
      </c>
      <c r="D192">
        <v>2025</v>
      </c>
      <c r="E192">
        <v>1912.359346</v>
      </c>
      <c r="F192">
        <v>0.8</v>
      </c>
      <c r="G192" s="2" t="str">
        <f t="shared" si="2"/>
        <v>FOURHR_BATTERY2023</v>
      </c>
    </row>
    <row r="193" spans="1:7" x14ac:dyDescent="0.25">
      <c r="A193" t="s">
        <v>112</v>
      </c>
      <c r="B193" t="s">
        <v>6</v>
      </c>
      <c r="C193">
        <v>2023</v>
      </c>
      <c r="D193">
        <v>2026</v>
      </c>
      <c r="E193">
        <v>1912.359346</v>
      </c>
      <c r="F193">
        <v>0.8</v>
      </c>
      <c r="G193" s="2" t="str">
        <f t="shared" si="2"/>
        <v>FOURHR_BATTERY2023</v>
      </c>
    </row>
    <row r="194" spans="1:7" x14ac:dyDescent="0.25">
      <c r="A194" t="s">
        <v>112</v>
      </c>
      <c r="B194" t="s">
        <v>6</v>
      </c>
      <c r="C194">
        <v>2023</v>
      </c>
      <c r="D194">
        <v>2027</v>
      </c>
      <c r="E194">
        <v>1912.359346</v>
      </c>
      <c r="F194">
        <v>0.8</v>
      </c>
      <c r="G194" s="2" t="str">
        <f t="shared" si="2"/>
        <v>FOURHR_BATTERY2023</v>
      </c>
    </row>
    <row r="195" spans="1:7" x14ac:dyDescent="0.25">
      <c r="A195" t="s">
        <v>112</v>
      </c>
      <c r="B195" t="s">
        <v>6</v>
      </c>
      <c r="C195">
        <v>2023</v>
      </c>
      <c r="D195">
        <v>2028</v>
      </c>
      <c r="E195">
        <v>1912.359346</v>
      </c>
      <c r="F195">
        <v>0.8</v>
      </c>
      <c r="G195" s="2" t="str">
        <f t="shared" ref="G195:G258" si="3">_xlfn.CONCAT(A195,C195)</f>
        <v>FOURHR_BATTERY2023</v>
      </c>
    </row>
    <row r="196" spans="1:7" x14ac:dyDescent="0.25">
      <c r="A196" t="s">
        <v>112</v>
      </c>
      <c r="B196" t="s">
        <v>6</v>
      </c>
      <c r="C196">
        <v>2023</v>
      </c>
      <c r="D196">
        <v>2029</v>
      </c>
      <c r="E196">
        <v>1912.359346</v>
      </c>
      <c r="F196">
        <v>0.8</v>
      </c>
      <c r="G196" s="2" t="str">
        <f t="shared" si="3"/>
        <v>FOURHR_BATTERY2023</v>
      </c>
    </row>
    <row r="197" spans="1:7" x14ac:dyDescent="0.25">
      <c r="A197" t="s">
        <v>112</v>
      </c>
      <c r="B197" t="s">
        <v>6</v>
      </c>
      <c r="C197">
        <v>2023</v>
      </c>
      <c r="D197">
        <v>2030</v>
      </c>
      <c r="E197">
        <v>1912.359346</v>
      </c>
      <c r="F197">
        <v>0.8</v>
      </c>
      <c r="G197" s="2" t="str">
        <f t="shared" si="3"/>
        <v>FOURHR_BATTERY2023</v>
      </c>
    </row>
    <row r="198" spans="1:7" x14ac:dyDescent="0.25">
      <c r="A198" t="s">
        <v>112</v>
      </c>
      <c r="B198" t="s">
        <v>6</v>
      </c>
      <c r="C198">
        <v>2023</v>
      </c>
      <c r="D198">
        <v>2031</v>
      </c>
      <c r="E198">
        <v>1912.359346</v>
      </c>
      <c r="F198">
        <v>0.8</v>
      </c>
      <c r="G198" s="2" t="str">
        <f t="shared" si="3"/>
        <v>FOURHR_BATTERY2023</v>
      </c>
    </row>
    <row r="199" spans="1:7" x14ac:dyDescent="0.25">
      <c r="A199" t="s">
        <v>112</v>
      </c>
      <c r="B199" t="s">
        <v>6</v>
      </c>
      <c r="C199">
        <v>2023</v>
      </c>
      <c r="D199">
        <v>2032</v>
      </c>
      <c r="E199">
        <v>1912.359346</v>
      </c>
      <c r="F199">
        <v>0.8</v>
      </c>
      <c r="G199" s="2" t="str">
        <f t="shared" si="3"/>
        <v>FOURHR_BATTERY2023</v>
      </c>
    </row>
    <row r="200" spans="1:7" x14ac:dyDescent="0.25">
      <c r="A200" t="s">
        <v>112</v>
      </c>
      <c r="B200" t="s">
        <v>6</v>
      </c>
      <c r="C200">
        <v>2023</v>
      </c>
      <c r="D200">
        <v>2033</v>
      </c>
      <c r="E200">
        <v>1912.359346</v>
      </c>
      <c r="F200">
        <v>0.8</v>
      </c>
      <c r="G200" s="2" t="str">
        <f t="shared" si="3"/>
        <v>FOURHR_BATTERY2023</v>
      </c>
    </row>
    <row r="201" spans="1:7" x14ac:dyDescent="0.25">
      <c r="A201" t="s">
        <v>112</v>
      </c>
      <c r="B201" t="s">
        <v>6</v>
      </c>
      <c r="C201">
        <v>2023</v>
      </c>
      <c r="D201">
        <v>2034</v>
      </c>
      <c r="E201">
        <v>1912.359346</v>
      </c>
      <c r="F201">
        <v>0.8</v>
      </c>
      <c r="G201" s="2" t="str">
        <f t="shared" si="3"/>
        <v>FOURHR_BATTERY2023</v>
      </c>
    </row>
    <row r="202" spans="1:7" x14ac:dyDescent="0.25">
      <c r="A202" t="s">
        <v>112</v>
      </c>
      <c r="B202" t="s">
        <v>6</v>
      </c>
      <c r="C202">
        <v>2023</v>
      </c>
      <c r="D202">
        <v>2035</v>
      </c>
      <c r="E202">
        <v>1912.359346</v>
      </c>
      <c r="F202">
        <v>0.8</v>
      </c>
      <c r="G202" s="2" t="str">
        <f t="shared" si="3"/>
        <v>FOURHR_BATTERY2023</v>
      </c>
    </row>
    <row r="203" spans="1:7" x14ac:dyDescent="0.25">
      <c r="A203" t="s">
        <v>112</v>
      </c>
      <c r="B203" t="s">
        <v>6</v>
      </c>
      <c r="C203">
        <v>2023</v>
      </c>
      <c r="D203">
        <v>2036</v>
      </c>
      <c r="E203">
        <v>1912.359346</v>
      </c>
      <c r="F203">
        <v>0.8</v>
      </c>
      <c r="G203" s="2" t="str">
        <f t="shared" si="3"/>
        <v>FOURHR_BATTERY2023</v>
      </c>
    </row>
    <row r="204" spans="1:7" x14ac:dyDescent="0.25">
      <c r="A204" t="s">
        <v>112</v>
      </c>
      <c r="B204" t="s">
        <v>6</v>
      </c>
      <c r="C204">
        <v>2023</v>
      </c>
      <c r="D204">
        <v>2037</v>
      </c>
      <c r="E204">
        <v>1912.359346</v>
      </c>
      <c r="F204">
        <v>0.8</v>
      </c>
      <c r="G204" s="2" t="str">
        <f t="shared" si="3"/>
        <v>FOURHR_BATTERY2023</v>
      </c>
    </row>
    <row r="205" spans="1:7" x14ac:dyDescent="0.25">
      <c r="A205" t="s">
        <v>112</v>
      </c>
      <c r="B205" t="s">
        <v>6</v>
      </c>
      <c r="C205">
        <v>2023</v>
      </c>
      <c r="D205">
        <v>2038</v>
      </c>
      <c r="E205">
        <v>1912.359346</v>
      </c>
      <c r="F205">
        <v>0.8</v>
      </c>
      <c r="G205" s="2" t="str">
        <f t="shared" si="3"/>
        <v>FOURHR_BATTERY2023</v>
      </c>
    </row>
    <row r="206" spans="1:7" x14ac:dyDescent="0.25">
      <c r="A206" t="s">
        <v>112</v>
      </c>
      <c r="B206" t="s">
        <v>6</v>
      </c>
      <c r="C206">
        <v>2023</v>
      </c>
      <c r="D206">
        <v>2039</v>
      </c>
      <c r="E206">
        <v>1912.359346</v>
      </c>
      <c r="F206">
        <v>0.8</v>
      </c>
      <c r="G206" s="2" t="str">
        <f t="shared" si="3"/>
        <v>FOURHR_BATTERY2023</v>
      </c>
    </row>
    <row r="207" spans="1:7" x14ac:dyDescent="0.25">
      <c r="A207" t="s">
        <v>112</v>
      </c>
      <c r="B207" t="s">
        <v>6</v>
      </c>
      <c r="C207">
        <v>2023</v>
      </c>
      <c r="D207">
        <v>2040</v>
      </c>
      <c r="E207">
        <v>1912.359346</v>
      </c>
      <c r="F207">
        <v>0.8</v>
      </c>
      <c r="G207" s="2" t="str">
        <f t="shared" si="3"/>
        <v>FOURHR_BATTERY2023</v>
      </c>
    </row>
    <row r="208" spans="1:7" x14ac:dyDescent="0.25">
      <c r="A208" t="s">
        <v>112</v>
      </c>
      <c r="B208" t="s">
        <v>6</v>
      </c>
      <c r="C208">
        <v>2023</v>
      </c>
      <c r="D208">
        <v>2041</v>
      </c>
      <c r="E208">
        <v>1912.359346</v>
      </c>
      <c r="F208">
        <v>0.8</v>
      </c>
      <c r="G208" s="2" t="str">
        <f t="shared" si="3"/>
        <v>FOURHR_BATTERY2023</v>
      </c>
    </row>
    <row r="209" spans="1:7" x14ac:dyDescent="0.25">
      <c r="A209" t="s">
        <v>112</v>
      </c>
      <c r="B209" t="s">
        <v>6</v>
      </c>
      <c r="C209">
        <v>2024</v>
      </c>
      <c r="D209">
        <v>2024</v>
      </c>
      <c r="E209">
        <v>1912.359346</v>
      </c>
      <c r="F209">
        <v>0.8</v>
      </c>
      <c r="G209" s="2" t="str">
        <f t="shared" si="3"/>
        <v>FOURHR_BATTERY2024</v>
      </c>
    </row>
    <row r="210" spans="1:7" x14ac:dyDescent="0.25">
      <c r="A210" t="s">
        <v>112</v>
      </c>
      <c r="B210" t="s">
        <v>6</v>
      </c>
      <c r="C210">
        <v>2024</v>
      </c>
      <c r="D210">
        <v>2025</v>
      </c>
      <c r="E210">
        <v>1912.359346</v>
      </c>
      <c r="F210">
        <v>0.8</v>
      </c>
      <c r="G210" s="2" t="str">
        <f t="shared" si="3"/>
        <v>FOURHR_BATTERY2024</v>
      </c>
    </row>
    <row r="211" spans="1:7" x14ac:dyDescent="0.25">
      <c r="A211" t="s">
        <v>112</v>
      </c>
      <c r="B211" t="s">
        <v>6</v>
      </c>
      <c r="C211">
        <v>2024</v>
      </c>
      <c r="D211">
        <v>2026</v>
      </c>
      <c r="E211">
        <v>1912.359346</v>
      </c>
      <c r="F211">
        <v>0.8</v>
      </c>
      <c r="G211" s="2" t="str">
        <f t="shared" si="3"/>
        <v>FOURHR_BATTERY2024</v>
      </c>
    </row>
    <row r="212" spans="1:7" x14ac:dyDescent="0.25">
      <c r="A212" t="s">
        <v>112</v>
      </c>
      <c r="B212" t="s">
        <v>6</v>
      </c>
      <c r="C212">
        <v>2024</v>
      </c>
      <c r="D212">
        <v>2027</v>
      </c>
      <c r="E212">
        <v>1912.359346</v>
      </c>
      <c r="F212">
        <v>0.8</v>
      </c>
      <c r="G212" s="2" t="str">
        <f t="shared" si="3"/>
        <v>FOURHR_BATTERY2024</v>
      </c>
    </row>
    <row r="213" spans="1:7" x14ac:dyDescent="0.25">
      <c r="A213" t="s">
        <v>112</v>
      </c>
      <c r="B213" t="s">
        <v>6</v>
      </c>
      <c r="C213">
        <v>2024</v>
      </c>
      <c r="D213">
        <v>2028</v>
      </c>
      <c r="E213">
        <v>1912.359346</v>
      </c>
      <c r="F213">
        <v>0.8</v>
      </c>
      <c r="G213" s="2" t="str">
        <f t="shared" si="3"/>
        <v>FOURHR_BATTERY2024</v>
      </c>
    </row>
    <row r="214" spans="1:7" x14ac:dyDescent="0.25">
      <c r="A214" t="s">
        <v>112</v>
      </c>
      <c r="B214" t="s">
        <v>6</v>
      </c>
      <c r="C214">
        <v>2024</v>
      </c>
      <c r="D214">
        <v>2029</v>
      </c>
      <c r="E214">
        <v>1912.359346</v>
      </c>
      <c r="F214">
        <v>0.8</v>
      </c>
      <c r="G214" s="2" t="str">
        <f t="shared" si="3"/>
        <v>FOURHR_BATTERY2024</v>
      </c>
    </row>
    <row r="215" spans="1:7" x14ac:dyDescent="0.25">
      <c r="A215" t="s">
        <v>112</v>
      </c>
      <c r="B215" t="s">
        <v>6</v>
      </c>
      <c r="C215">
        <v>2024</v>
      </c>
      <c r="D215">
        <v>2030</v>
      </c>
      <c r="E215">
        <v>1912.359346</v>
      </c>
      <c r="F215">
        <v>0.8</v>
      </c>
      <c r="G215" s="2" t="str">
        <f t="shared" si="3"/>
        <v>FOURHR_BATTERY2024</v>
      </c>
    </row>
    <row r="216" spans="1:7" x14ac:dyDescent="0.25">
      <c r="A216" t="s">
        <v>112</v>
      </c>
      <c r="B216" t="s">
        <v>6</v>
      </c>
      <c r="C216">
        <v>2024</v>
      </c>
      <c r="D216">
        <v>2031</v>
      </c>
      <c r="E216">
        <v>1912.359346</v>
      </c>
      <c r="F216">
        <v>0.8</v>
      </c>
      <c r="G216" s="2" t="str">
        <f t="shared" si="3"/>
        <v>FOURHR_BATTERY2024</v>
      </c>
    </row>
    <row r="217" spans="1:7" x14ac:dyDescent="0.25">
      <c r="A217" t="s">
        <v>112</v>
      </c>
      <c r="B217" t="s">
        <v>6</v>
      </c>
      <c r="C217">
        <v>2024</v>
      </c>
      <c r="D217">
        <v>2032</v>
      </c>
      <c r="E217">
        <v>1912.359346</v>
      </c>
      <c r="F217">
        <v>0.8</v>
      </c>
      <c r="G217" s="2" t="str">
        <f t="shared" si="3"/>
        <v>FOURHR_BATTERY2024</v>
      </c>
    </row>
    <row r="218" spans="1:7" x14ac:dyDescent="0.25">
      <c r="A218" t="s">
        <v>112</v>
      </c>
      <c r="B218" t="s">
        <v>6</v>
      </c>
      <c r="C218">
        <v>2024</v>
      </c>
      <c r="D218">
        <v>2033</v>
      </c>
      <c r="E218">
        <v>1912.359346</v>
      </c>
      <c r="F218">
        <v>0.8</v>
      </c>
      <c r="G218" s="2" t="str">
        <f t="shared" si="3"/>
        <v>FOURHR_BATTERY2024</v>
      </c>
    </row>
    <row r="219" spans="1:7" x14ac:dyDescent="0.25">
      <c r="A219" t="s">
        <v>112</v>
      </c>
      <c r="B219" t="s">
        <v>6</v>
      </c>
      <c r="C219">
        <v>2024</v>
      </c>
      <c r="D219">
        <v>2034</v>
      </c>
      <c r="E219">
        <v>1912.359346</v>
      </c>
      <c r="F219">
        <v>0.8</v>
      </c>
      <c r="G219" s="2" t="str">
        <f t="shared" si="3"/>
        <v>FOURHR_BATTERY2024</v>
      </c>
    </row>
    <row r="220" spans="1:7" x14ac:dyDescent="0.25">
      <c r="A220" t="s">
        <v>112</v>
      </c>
      <c r="B220" t="s">
        <v>6</v>
      </c>
      <c r="C220">
        <v>2024</v>
      </c>
      <c r="D220">
        <v>2035</v>
      </c>
      <c r="E220">
        <v>1912.359346</v>
      </c>
      <c r="F220">
        <v>0.8</v>
      </c>
      <c r="G220" s="2" t="str">
        <f t="shared" si="3"/>
        <v>FOURHR_BATTERY2024</v>
      </c>
    </row>
    <row r="221" spans="1:7" x14ac:dyDescent="0.25">
      <c r="A221" t="s">
        <v>112</v>
      </c>
      <c r="B221" t="s">
        <v>6</v>
      </c>
      <c r="C221">
        <v>2024</v>
      </c>
      <c r="D221">
        <v>2036</v>
      </c>
      <c r="E221">
        <v>1912.359346</v>
      </c>
      <c r="F221">
        <v>0.8</v>
      </c>
      <c r="G221" s="2" t="str">
        <f t="shared" si="3"/>
        <v>FOURHR_BATTERY2024</v>
      </c>
    </row>
    <row r="222" spans="1:7" x14ac:dyDescent="0.25">
      <c r="A222" t="s">
        <v>112</v>
      </c>
      <c r="B222" t="s">
        <v>6</v>
      </c>
      <c r="C222">
        <v>2024</v>
      </c>
      <c r="D222">
        <v>2037</v>
      </c>
      <c r="E222">
        <v>1912.359346</v>
      </c>
      <c r="F222">
        <v>0.8</v>
      </c>
      <c r="G222" s="2" t="str">
        <f t="shared" si="3"/>
        <v>FOURHR_BATTERY2024</v>
      </c>
    </row>
    <row r="223" spans="1:7" x14ac:dyDescent="0.25">
      <c r="A223" t="s">
        <v>112</v>
      </c>
      <c r="B223" t="s">
        <v>6</v>
      </c>
      <c r="C223">
        <v>2024</v>
      </c>
      <c r="D223">
        <v>2038</v>
      </c>
      <c r="E223">
        <v>1912.359346</v>
      </c>
      <c r="F223">
        <v>0.8</v>
      </c>
      <c r="G223" s="2" t="str">
        <f t="shared" si="3"/>
        <v>FOURHR_BATTERY2024</v>
      </c>
    </row>
    <row r="224" spans="1:7" x14ac:dyDescent="0.25">
      <c r="A224" t="s">
        <v>112</v>
      </c>
      <c r="B224" t="s">
        <v>6</v>
      </c>
      <c r="C224">
        <v>2024</v>
      </c>
      <c r="D224">
        <v>2039</v>
      </c>
      <c r="E224">
        <v>1912.359346</v>
      </c>
      <c r="F224">
        <v>0.8</v>
      </c>
      <c r="G224" s="2" t="str">
        <f t="shared" si="3"/>
        <v>FOURHR_BATTERY2024</v>
      </c>
    </row>
    <row r="225" spans="1:7" x14ac:dyDescent="0.25">
      <c r="A225" t="s">
        <v>112</v>
      </c>
      <c r="B225" t="s">
        <v>6</v>
      </c>
      <c r="C225">
        <v>2024</v>
      </c>
      <c r="D225">
        <v>2040</v>
      </c>
      <c r="E225">
        <v>1912.359346</v>
      </c>
      <c r="F225">
        <v>0.8</v>
      </c>
      <c r="G225" s="2" t="str">
        <f t="shared" si="3"/>
        <v>FOURHR_BATTERY2024</v>
      </c>
    </row>
    <row r="226" spans="1:7" x14ac:dyDescent="0.25">
      <c r="A226" t="s">
        <v>112</v>
      </c>
      <c r="B226" t="s">
        <v>6</v>
      </c>
      <c r="C226">
        <v>2024</v>
      </c>
      <c r="D226">
        <v>2041</v>
      </c>
      <c r="E226">
        <v>1912.359346</v>
      </c>
      <c r="F226">
        <v>0.8</v>
      </c>
      <c r="G226" s="2" t="str">
        <f t="shared" si="3"/>
        <v>FOURHR_BATTERY2024</v>
      </c>
    </row>
    <row r="227" spans="1:7" x14ac:dyDescent="0.25">
      <c r="A227" t="s">
        <v>112</v>
      </c>
      <c r="B227" t="s">
        <v>6</v>
      </c>
      <c r="C227">
        <v>2025</v>
      </c>
      <c r="D227">
        <v>2025</v>
      </c>
      <c r="E227">
        <v>1912.359346</v>
      </c>
      <c r="F227">
        <v>0.8</v>
      </c>
      <c r="G227" s="2" t="str">
        <f t="shared" si="3"/>
        <v>FOURHR_BATTERY2025</v>
      </c>
    </row>
    <row r="228" spans="1:7" x14ac:dyDescent="0.25">
      <c r="A228" t="s">
        <v>112</v>
      </c>
      <c r="B228" t="s">
        <v>6</v>
      </c>
      <c r="C228">
        <v>2025</v>
      </c>
      <c r="D228">
        <v>2026</v>
      </c>
      <c r="E228">
        <v>1912.359346</v>
      </c>
      <c r="F228">
        <v>0.8</v>
      </c>
      <c r="G228" s="2" t="str">
        <f t="shared" si="3"/>
        <v>FOURHR_BATTERY2025</v>
      </c>
    </row>
    <row r="229" spans="1:7" x14ac:dyDescent="0.25">
      <c r="A229" t="s">
        <v>112</v>
      </c>
      <c r="B229" t="s">
        <v>6</v>
      </c>
      <c r="C229">
        <v>2025</v>
      </c>
      <c r="D229">
        <v>2027</v>
      </c>
      <c r="E229">
        <v>1912.359346</v>
      </c>
      <c r="F229">
        <v>0.8</v>
      </c>
      <c r="G229" s="2" t="str">
        <f t="shared" si="3"/>
        <v>FOURHR_BATTERY2025</v>
      </c>
    </row>
    <row r="230" spans="1:7" x14ac:dyDescent="0.25">
      <c r="A230" t="s">
        <v>112</v>
      </c>
      <c r="B230" t="s">
        <v>6</v>
      </c>
      <c r="C230">
        <v>2025</v>
      </c>
      <c r="D230">
        <v>2028</v>
      </c>
      <c r="E230">
        <v>1912.359346</v>
      </c>
      <c r="F230">
        <v>0.8</v>
      </c>
      <c r="G230" s="2" t="str">
        <f t="shared" si="3"/>
        <v>FOURHR_BATTERY2025</v>
      </c>
    </row>
    <row r="231" spans="1:7" x14ac:dyDescent="0.25">
      <c r="A231" t="s">
        <v>112</v>
      </c>
      <c r="B231" t="s">
        <v>6</v>
      </c>
      <c r="C231">
        <v>2025</v>
      </c>
      <c r="D231">
        <v>2029</v>
      </c>
      <c r="E231">
        <v>1912.359346</v>
      </c>
      <c r="F231">
        <v>0.8</v>
      </c>
      <c r="G231" s="2" t="str">
        <f t="shared" si="3"/>
        <v>FOURHR_BATTERY2025</v>
      </c>
    </row>
    <row r="232" spans="1:7" x14ac:dyDescent="0.25">
      <c r="A232" t="s">
        <v>112</v>
      </c>
      <c r="B232" t="s">
        <v>6</v>
      </c>
      <c r="C232">
        <v>2025</v>
      </c>
      <c r="D232">
        <v>2030</v>
      </c>
      <c r="E232">
        <v>1912.359346</v>
      </c>
      <c r="F232">
        <v>0.8</v>
      </c>
      <c r="G232" s="2" t="str">
        <f t="shared" si="3"/>
        <v>FOURHR_BATTERY2025</v>
      </c>
    </row>
    <row r="233" spans="1:7" x14ac:dyDescent="0.25">
      <c r="A233" t="s">
        <v>112</v>
      </c>
      <c r="B233" t="s">
        <v>6</v>
      </c>
      <c r="C233">
        <v>2025</v>
      </c>
      <c r="D233">
        <v>2031</v>
      </c>
      <c r="E233">
        <v>1912.359346</v>
      </c>
      <c r="F233">
        <v>0.8</v>
      </c>
      <c r="G233" s="2" t="str">
        <f t="shared" si="3"/>
        <v>FOURHR_BATTERY2025</v>
      </c>
    </row>
    <row r="234" spans="1:7" x14ac:dyDescent="0.25">
      <c r="A234" t="s">
        <v>112</v>
      </c>
      <c r="B234" t="s">
        <v>6</v>
      </c>
      <c r="C234">
        <v>2025</v>
      </c>
      <c r="D234">
        <v>2032</v>
      </c>
      <c r="E234">
        <v>1912.359346</v>
      </c>
      <c r="F234">
        <v>0.8</v>
      </c>
      <c r="G234" s="2" t="str">
        <f t="shared" si="3"/>
        <v>FOURHR_BATTERY2025</v>
      </c>
    </row>
    <row r="235" spans="1:7" x14ac:dyDescent="0.25">
      <c r="A235" t="s">
        <v>112</v>
      </c>
      <c r="B235" t="s">
        <v>6</v>
      </c>
      <c r="C235">
        <v>2025</v>
      </c>
      <c r="D235">
        <v>2033</v>
      </c>
      <c r="E235">
        <v>1912.359346</v>
      </c>
      <c r="F235">
        <v>0.8</v>
      </c>
      <c r="G235" s="2" t="str">
        <f t="shared" si="3"/>
        <v>FOURHR_BATTERY2025</v>
      </c>
    </row>
    <row r="236" spans="1:7" x14ac:dyDescent="0.25">
      <c r="A236" t="s">
        <v>112</v>
      </c>
      <c r="B236" t="s">
        <v>6</v>
      </c>
      <c r="C236">
        <v>2025</v>
      </c>
      <c r="D236">
        <v>2034</v>
      </c>
      <c r="E236">
        <v>1912.359346</v>
      </c>
      <c r="F236">
        <v>0.8</v>
      </c>
      <c r="G236" s="2" t="str">
        <f t="shared" si="3"/>
        <v>FOURHR_BATTERY2025</v>
      </c>
    </row>
    <row r="237" spans="1:7" x14ac:dyDescent="0.25">
      <c r="A237" t="s">
        <v>112</v>
      </c>
      <c r="B237" t="s">
        <v>6</v>
      </c>
      <c r="C237">
        <v>2025</v>
      </c>
      <c r="D237">
        <v>2035</v>
      </c>
      <c r="E237">
        <v>1912.359346</v>
      </c>
      <c r="F237">
        <v>0.8</v>
      </c>
      <c r="G237" s="2" t="str">
        <f t="shared" si="3"/>
        <v>FOURHR_BATTERY2025</v>
      </c>
    </row>
    <row r="238" spans="1:7" x14ac:dyDescent="0.25">
      <c r="A238" t="s">
        <v>112</v>
      </c>
      <c r="B238" t="s">
        <v>6</v>
      </c>
      <c r="C238">
        <v>2025</v>
      </c>
      <c r="D238">
        <v>2036</v>
      </c>
      <c r="E238">
        <v>1912.359346</v>
      </c>
      <c r="F238">
        <v>0.8</v>
      </c>
      <c r="G238" s="2" t="str">
        <f t="shared" si="3"/>
        <v>FOURHR_BATTERY2025</v>
      </c>
    </row>
    <row r="239" spans="1:7" x14ac:dyDescent="0.25">
      <c r="A239" t="s">
        <v>112</v>
      </c>
      <c r="B239" t="s">
        <v>6</v>
      </c>
      <c r="C239">
        <v>2025</v>
      </c>
      <c r="D239">
        <v>2037</v>
      </c>
      <c r="E239">
        <v>1912.359346</v>
      </c>
      <c r="F239">
        <v>0.8</v>
      </c>
      <c r="G239" s="2" t="str">
        <f t="shared" si="3"/>
        <v>FOURHR_BATTERY2025</v>
      </c>
    </row>
    <row r="240" spans="1:7" x14ac:dyDescent="0.25">
      <c r="A240" t="s">
        <v>112</v>
      </c>
      <c r="B240" t="s">
        <v>6</v>
      </c>
      <c r="C240">
        <v>2025</v>
      </c>
      <c r="D240">
        <v>2038</v>
      </c>
      <c r="E240">
        <v>1912.359346</v>
      </c>
      <c r="F240">
        <v>0.8</v>
      </c>
      <c r="G240" s="2" t="str">
        <f t="shared" si="3"/>
        <v>FOURHR_BATTERY2025</v>
      </c>
    </row>
    <row r="241" spans="1:7" x14ac:dyDescent="0.25">
      <c r="A241" t="s">
        <v>112</v>
      </c>
      <c r="B241" t="s">
        <v>6</v>
      </c>
      <c r="C241">
        <v>2025</v>
      </c>
      <c r="D241">
        <v>2039</v>
      </c>
      <c r="E241">
        <v>1912.359346</v>
      </c>
      <c r="F241">
        <v>0.8</v>
      </c>
      <c r="G241" s="2" t="str">
        <f t="shared" si="3"/>
        <v>FOURHR_BATTERY2025</v>
      </c>
    </row>
    <row r="242" spans="1:7" x14ac:dyDescent="0.25">
      <c r="A242" t="s">
        <v>112</v>
      </c>
      <c r="B242" t="s">
        <v>6</v>
      </c>
      <c r="C242">
        <v>2025</v>
      </c>
      <c r="D242">
        <v>2040</v>
      </c>
      <c r="E242">
        <v>1912.359346</v>
      </c>
      <c r="F242">
        <v>0.8</v>
      </c>
      <c r="G242" s="2" t="str">
        <f t="shared" si="3"/>
        <v>FOURHR_BATTERY2025</v>
      </c>
    </row>
    <row r="243" spans="1:7" x14ac:dyDescent="0.25">
      <c r="A243" t="s">
        <v>112</v>
      </c>
      <c r="B243" t="s">
        <v>6</v>
      </c>
      <c r="C243">
        <v>2025</v>
      </c>
      <c r="D243">
        <v>2041</v>
      </c>
      <c r="E243">
        <v>1912.359346</v>
      </c>
      <c r="F243">
        <v>0.8</v>
      </c>
      <c r="G243" s="2" t="str">
        <f t="shared" si="3"/>
        <v>FOURHR_BATTERY2025</v>
      </c>
    </row>
    <row r="244" spans="1:7" x14ac:dyDescent="0.25">
      <c r="A244" t="s">
        <v>112</v>
      </c>
      <c r="B244" t="s">
        <v>6</v>
      </c>
      <c r="C244">
        <v>2026</v>
      </c>
      <c r="D244">
        <v>2026</v>
      </c>
      <c r="E244">
        <v>1912.359346</v>
      </c>
      <c r="F244">
        <v>0.8</v>
      </c>
      <c r="G244" s="2" t="str">
        <f t="shared" si="3"/>
        <v>FOURHR_BATTERY2026</v>
      </c>
    </row>
    <row r="245" spans="1:7" x14ac:dyDescent="0.25">
      <c r="A245" t="s">
        <v>112</v>
      </c>
      <c r="B245" t="s">
        <v>6</v>
      </c>
      <c r="C245">
        <v>2026</v>
      </c>
      <c r="D245">
        <v>2027</v>
      </c>
      <c r="E245">
        <v>1912.359346</v>
      </c>
      <c r="F245">
        <v>0.8</v>
      </c>
      <c r="G245" s="2" t="str">
        <f t="shared" si="3"/>
        <v>FOURHR_BATTERY2026</v>
      </c>
    </row>
    <row r="246" spans="1:7" x14ac:dyDescent="0.25">
      <c r="A246" t="s">
        <v>112</v>
      </c>
      <c r="B246" t="s">
        <v>6</v>
      </c>
      <c r="C246">
        <v>2026</v>
      </c>
      <c r="D246">
        <v>2028</v>
      </c>
      <c r="E246">
        <v>1912.359346</v>
      </c>
      <c r="F246">
        <v>0.8</v>
      </c>
      <c r="G246" s="2" t="str">
        <f t="shared" si="3"/>
        <v>FOURHR_BATTERY2026</v>
      </c>
    </row>
    <row r="247" spans="1:7" x14ac:dyDescent="0.25">
      <c r="A247" t="s">
        <v>112</v>
      </c>
      <c r="B247" t="s">
        <v>6</v>
      </c>
      <c r="C247">
        <v>2026</v>
      </c>
      <c r="D247">
        <v>2029</v>
      </c>
      <c r="E247">
        <v>1912.359346</v>
      </c>
      <c r="F247">
        <v>0.8</v>
      </c>
      <c r="G247" s="2" t="str">
        <f t="shared" si="3"/>
        <v>FOURHR_BATTERY2026</v>
      </c>
    </row>
    <row r="248" spans="1:7" x14ac:dyDescent="0.25">
      <c r="A248" t="s">
        <v>112</v>
      </c>
      <c r="B248" t="s">
        <v>6</v>
      </c>
      <c r="C248">
        <v>2026</v>
      </c>
      <c r="D248">
        <v>2030</v>
      </c>
      <c r="E248">
        <v>1912.359346</v>
      </c>
      <c r="F248">
        <v>0.8</v>
      </c>
      <c r="G248" s="2" t="str">
        <f t="shared" si="3"/>
        <v>FOURHR_BATTERY2026</v>
      </c>
    </row>
    <row r="249" spans="1:7" x14ac:dyDescent="0.25">
      <c r="A249" t="s">
        <v>112</v>
      </c>
      <c r="B249" t="s">
        <v>6</v>
      </c>
      <c r="C249">
        <v>2026</v>
      </c>
      <c r="D249">
        <v>2031</v>
      </c>
      <c r="E249">
        <v>1912.359346</v>
      </c>
      <c r="F249">
        <v>0.8</v>
      </c>
      <c r="G249" s="2" t="str">
        <f t="shared" si="3"/>
        <v>FOURHR_BATTERY2026</v>
      </c>
    </row>
    <row r="250" spans="1:7" x14ac:dyDescent="0.25">
      <c r="A250" t="s">
        <v>112</v>
      </c>
      <c r="B250" t="s">
        <v>6</v>
      </c>
      <c r="C250">
        <v>2026</v>
      </c>
      <c r="D250">
        <v>2032</v>
      </c>
      <c r="E250">
        <v>1912.359346</v>
      </c>
      <c r="F250">
        <v>0.8</v>
      </c>
      <c r="G250" s="2" t="str">
        <f t="shared" si="3"/>
        <v>FOURHR_BATTERY2026</v>
      </c>
    </row>
    <row r="251" spans="1:7" x14ac:dyDescent="0.25">
      <c r="A251" t="s">
        <v>112</v>
      </c>
      <c r="B251" t="s">
        <v>6</v>
      </c>
      <c r="C251">
        <v>2026</v>
      </c>
      <c r="D251">
        <v>2033</v>
      </c>
      <c r="E251">
        <v>1912.359346</v>
      </c>
      <c r="F251">
        <v>0.8</v>
      </c>
      <c r="G251" s="2" t="str">
        <f t="shared" si="3"/>
        <v>FOURHR_BATTERY2026</v>
      </c>
    </row>
    <row r="252" spans="1:7" x14ac:dyDescent="0.25">
      <c r="A252" t="s">
        <v>112</v>
      </c>
      <c r="B252" t="s">
        <v>6</v>
      </c>
      <c r="C252">
        <v>2026</v>
      </c>
      <c r="D252">
        <v>2034</v>
      </c>
      <c r="E252">
        <v>1912.359346</v>
      </c>
      <c r="F252">
        <v>0.8</v>
      </c>
      <c r="G252" s="2" t="str">
        <f t="shared" si="3"/>
        <v>FOURHR_BATTERY2026</v>
      </c>
    </row>
    <row r="253" spans="1:7" x14ac:dyDescent="0.25">
      <c r="A253" t="s">
        <v>112</v>
      </c>
      <c r="B253" t="s">
        <v>6</v>
      </c>
      <c r="C253">
        <v>2026</v>
      </c>
      <c r="D253">
        <v>2035</v>
      </c>
      <c r="E253">
        <v>1912.359346</v>
      </c>
      <c r="F253">
        <v>0.8</v>
      </c>
      <c r="G253" s="2" t="str">
        <f t="shared" si="3"/>
        <v>FOURHR_BATTERY2026</v>
      </c>
    </row>
    <row r="254" spans="1:7" x14ac:dyDescent="0.25">
      <c r="A254" t="s">
        <v>112</v>
      </c>
      <c r="B254" t="s">
        <v>6</v>
      </c>
      <c r="C254">
        <v>2026</v>
      </c>
      <c r="D254">
        <v>2036</v>
      </c>
      <c r="E254">
        <v>1912.359346</v>
      </c>
      <c r="F254">
        <v>0.8</v>
      </c>
      <c r="G254" s="2" t="str">
        <f t="shared" si="3"/>
        <v>FOURHR_BATTERY2026</v>
      </c>
    </row>
    <row r="255" spans="1:7" x14ac:dyDescent="0.25">
      <c r="A255" t="s">
        <v>112</v>
      </c>
      <c r="B255" t="s">
        <v>6</v>
      </c>
      <c r="C255">
        <v>2026</v>
      </c>
      <c r="D255">
        <v>2037</v>
      </c>
      <c r="E255">
        <v>1912.359346</v>
      </c>
      <c r="F255">
        <v>0.8</v>
      </c>
      <c r="G255" s="2" t="str">
        <f t="shared" si="3"/>
        <v>FOURHR_BATTERY2026</v>
      </c>
    </row>
    <row r="256" spans="1:7" x14ac:dyDescent="0.25">
      <c r="A256" t="s">
        <v>112</v>
      </c>
      <c r="B256" t="s">
        <v>6</v>
      </c>
      <c r="C256">
        <v>2026</v>
      </c>
      <c r="D256">
        <v>2038</v>
      </c>
      <c r="E256">
        <v>1912.359346</v>
      </c>
      <c r="F256">
        <v>0.8</v>
      </c>
      <c r="G256" s="2" t="str">
        <f t="shared" si="3"/>
        <v>FOURHR_BATTERY2026</v>
      </c>
    </row>
    <row r="257" spans="1:7" x14ac:dyDescent="0.25">
      <c r="A257" t="s">
        <v>112</v>
      </c>
      <c r="B257" t="s">
        <v>6</v>
      </c>
      <c r="C257">
        <v>2026</v>
      </c>
      <c r="D257">
        <v>2039</v>
      </c>
      <c r="E257">
        <v>1912.359346</v>
      </c>
      <c r="F257">
        <v>0.8</v>
      </c>
      <c r="G257" s="2" t="str">
        <f t="shared" si="3"/>
        <v>FOURHR_BATTERY2026</v>
      </c>
    </row>
    <row r="258" spans="1:7" x14ac:dyDescent="0.25">
      <c r="A258" t="s">
        <v>112</v>
      </c>
      <c r="B258" t="s">
        <v>6</v>
      </c>
      <c r="C258">
        <v>2026</v>
      </c>
      <c r="D258">
        <v>2040</v>
      </c>
      <c r="E258">
        <v>1912.359346</v>
      </c>
      <c r="F258">
        <v>0.8</v>
      </c>
      <c r="G258" s="2" t="str">
        <f t="shared" si="3"/>
        <v>FOURHR_BATTERY2026</v>
      </c>
    </row>
    <row r="259" spans="1:7" x14ac:dyDescent="0.25">
      <c r="A259" t="s">
        <v>112</v>
      </c>
      <c r="B259" t="s">
        <v>6</v>
      </c>
      <c r="C259">
        <v>2026</v>
      </c>
      <c r="D259">
        <v>2041</v>
      </c>
      <c r="E259">
        <v>1912.359346</v>
      </c>
      <c r="F259">
        <v>0.8</v>
      </c>
      <c r="G259" s="2" t="str">
        <f t="shared" ref="G259:G322" si="4">_xlfn.CONCAT(A259,C259)</f>
        <v>FOURHR_BATTERY2026</v>
      </c>
    </row>
    <row r="260" spans="1:7" x14ac:dyDescent="0.25">
      <c r="A260" t="s">
        <v>112</v>
      </c>
      <c r="B260" t="s">
        <v>6</v>
      </c>
      <c r="C260">
        <v>2027</v>
      </c>
      <c r="D260">
        <v>2027</v>
      </c>
      <c r="E260">
        <v>1806.734653</v>
      </c>
      <c r="F260">
        <v>0.8</v>
      </c>
      <c r="G260" s="2" t="str">
        <f t="shared" si="4"/>
        <v>FOURHR_BATTERY2027</v>
      </c>
    </row>
    <row r="261" spans="1:7" x14ac:dyDescent="0.25">
      <c r="A261" t="s">
        <v>112</v>
      </c>
      <c r="B261" t="s">
        <v>6</v>
      </c>
      <c r="C261">
        <v>2027</v>
      </c>
      <c r="D261">
        <v>2028</v>
      </c>
      <c r="E261">
        <v>1806.734653</v>
      </c>
      <c r="F261">
        <v>0.8</v>
      </c>
      <c r="G261" s="2" t="str">
        <f t="shared" si="4"/>
        <v>FOURHR_BATTERY2027</v>
      </c>
    </row>
    <row r="262" spans="1:7" x14ac:dyDescent="0.25">
      <c r="A262" t="s">
        <v>112</v>
      </c>
      <c r="B262" t="s">
        <v>6</v>
      </c>
      <c r="C262">
        <v>2027</v>
      </c>
      <c r="D262">
        <v>2029</v>
      </c>
      <c r="E262">
        <v>1806.734653</v>
      </c>
      <c r="F262">
        <v>0.8</v>
      </c>
      <c r="G262" s="2" t="str">
        <f t="shared" si="4"/>
        <v>FOURHR_BATTERY2027</v>
      </c>
    </row>
    <row r="263" spans="1:7" x14ac:dyDescent="0.25">
      <c r="A263" t="s">
        <v>112</v>
      </c>
      <c r="B263" t="s">
        <v>6</v>
      </c>
      <c r="C263">
        <v>2027</v>
      </c>
      <c r="D263">
        <v>2030</v>
      </c>
      <c r="E263">
        <v>1806.734653</v>
      </c>
      <c r="F263">
        <v>0.8</v>
      </c>
      <c r="G263" s="2" t="str">
        <f t="shared" si="4"/>
        <v>FOURHR_BATTERY2027</v>
      </c>
    </row>
    <row r="264" spans="1:7" x14ac:dyDescent="0.25">
      <c r="A264" t="s">
        <v>112</v>
      </c>
      <c r="B264" t="s">
        <v>6</v>
      </c>
      <c r="C264">
        <v>2027</v>
      </c>
      <c r="D264">
        <v>2031</v>
      </c>
      <c r="E264">
        <v>1806.734653</v>
      </c>
      <c r="F264">
        <v>0.8</v>
      </c>
      <c r="G264" s="2" t="str">
        <f t="shared" si="4"/>
        <v>FOURHR_BATTERY2027</v>
      </c>
    </row>
    <row r="265" spans="1:7" x14ac:dyDescent="0.25">
      <c r="A265" t="s">
        <v>112</v>
      </c>
      <c r="B265" t="s">
        <v>6</v>
      </c>
      <c r="C265">
        <v>2027</v>
      </c>
      <c r="D265">
        <v>2032</v>
      </c>
      <c r="E265">
        <v>1806.734653</v>
      </c>
      <c r="F265">
        <v>0.8</v>
      </c>
      <c r="G265" s="2" t="str">
        <f t="shared" si="4"/>
        <v>FOURHR_BATTERY2027</v>
      </c>
    </row>
    <row r="266" spans="1:7" x14ac:dyDescent="0.25">
      <c r="A266" t="s">
        <v>112</v>
      </c>
      <c r="B266" t="s">
        <v>6</v>
      </c>
      <c r="C266">
        <v>2027</v>
      </c>
      <c r="D266">
        <v>2033</v>
      </c>
      <c r="E266">
        <v>1806.734653</v>
      </c>
      <c r="F266">
        <v>0.8</v>
      </c>
      <c r="G266" s="2" t="str">
        <f t="shared" si="4"/>
        <v>FOURHR_BATTERY2027</v>
      </c>
    </row>
    <row r="267" spans="1:7" x14ac:dyDescent="0.25">
      <c r="A267" t="s">
        <v>112</v>
      </c>
      <c r="B267" t="s">
        <v>6</v>
      </c>
      <c r="C267">
        <v>2027</v>
      </c>
      <c r="D267">
        <v>2034</v>
      </c>
      <c r="E267">
        <v>1806.734653</v>
      </c>
      <c r="F267">
        <v>0.8</v>
      </c>
      <c r="G267" s="2" t="str">
        <f t="shared" si="4"/>
        <v>FOURHR_BATTERY2027</v>
      </c>
    </row>
    <row r="268" spans="1:7" x14ac:dyDescent="0.25">
      <c r="A268" t="s">
        <v>112</v>
      </c>
      <c r="B268" t="s">
        <v>6</v>
      </c>
      <c r="C268">
        <v>2027</v>
      </c>
      <c r="D268">
        <v>2035</v>
      </c>
      <c r="E268">
        <v>1806.734653</v>
      </c>
      <c r="F268">
        <v>0.8</v>
      </c>
      <c r="G268" s="2" t="str">
        <f t="shared" si="4"/>
        <v>FOURHR_BATTERY2027</v>
      </c>
    </row>
    <row r="269" spans="1:7" x14ac:dyDescent="0.25">
      <c r="A269" t="s">
        <v>112</v>
      </c>
      <c r="B269" t="s">
        <v>6</v>
      </c>
      <c r="C269">
        <v>2027</v>
      </c>
      <c r="D269">
        <v>2036</v>
      </c>
      <c r="E269">
        <v>1806.734653</v>
      </c>
      <c r="F269">
        <v>0.8</v>
      </c>
      <c r="G269" s="2" t="str">
        <f t="shared" si="4"/>
        <v>FOURHR_BATTERY2027</v>
      </c>
    </row>
    <row r="270" spans="1:7" x14ac:dyDescent="0.25">
      <c r="A270" t="s">
        <v>112</v>
      </c>
      <c r="B270" t="s">
        <v>6</v>
      </c>
      <c r="C270">
        <v>2027</v>
      </c>
      <c r="D270">
        <v>2037</v>
      </c>
      <c r="E270">
        <v>1806.734653</v>
      </c>
      <c r="F270">
        <v>0.8</v>
      </c>
      <c r="G270" s="2" t="str">
        <f t="shared" si="4"/>
        <v>FOURHR_BATTERY2027</v>
      </c>
    </row>
    <row r="271" spans="1:7" x14ac:dyDescent="0.25">
      <c r="A271" t="s">
        <v>112</v>
      </c>
      <c r="B271" t="s">
        <v>6</v>
      </c>
      <c r="C271">
        <v>2027</v>
      </c>
      <c r="D271">
        <v>2038</v>
      </c>
      <c r="E271">
        <v>1806.734653</v>
      </c>
      <c r="F271">
        <v>0.8</v>
      </c>
      <c r="G271" s="2" t="str">
        <f t="shared" si="4"/>
        <v>FOURHR_BATTERY2027</v>
      </c>
    </row>
    <row r="272" spans="1:7" x14ac:dyDescent="0.25">
      <c r="A272" t="s">
        <v>112</v>
      </c>
      <c r="B272" t="s">
        <v>6</v>
      </c>
      <c r="C272">
        <v>2027</v>
      </c>
      <c r="D272">
        <v>2039</v>
      </c>
      <c r="E272">
        <v>1806.734653</v>
      </c>
      <c r="F272">
        <v>0.8</v>
      </c>
      <c r="G272" s="2" t="str">
        <f t="shared" si="4"/>
        <v>FOURHR_BATTERY2027</v>
      </c>
    </row>
    <row r="273" spans="1:7" x14ac:dyDescent="0.25">
      <c r="A273" t="s">
        <v>112</v>
      </c>
      <c r="B273" t="s">
        <v>6</v>
      </c>
      <c r="C273">
        <v>2027</v>
      </c>
      <c r="D273">
        <v>2040</v>
      </c>
      <c r="E273">
        <v>1806.734653</v>
      </c>
      <c r="F273">
        <v>0.8</v>
      </c>
      <c r="G273" s="2" t="str">
        <f t="shared" si="4"/>
        <v>FOURHR_BATTERY2027</v>
      </c>
    </row>
    <row r="274" spans="1:7" x14ac:dyDescent="0.25">
      <c r="A274" t="s">
        <v>112</v>
      </c>
      <c r="B274" t="s">
        <v>6</v>
      </c>
      <c r="C274">
        <v>2027</v>
      </c>
      <c r="D274">
        <v>2041</v>
      </c>
      <c r="E274">
        <v>1806.734653</v>
      </c>
      <c r="F274">
        <v>0.8</v>
      </c>
      <c r="G274" s="2" t="str">
        <f t="shared" si="4"/>
        <v>FOURHR_BATTERY2027</v>
      </c>
    </row>
    <row r="275" spans="1:7" x14ac:dyDescent="0.25">
      <c r="A275" t="s">
        <v>112</v>
      </c>
      <c r="B275" t="s">
        <v>6</v>
      </c>
      <c r="C275">
        <v>2028</v>
      </c>
      <c r="D275">
        <v>2028</v>
      </c>
      <c r="E275">
        <v>1716.5069570000001</v>
      </c>
      <c r="F275">
        <v>0.8</v>
      </c>
      <c r="G275" s="2" t="str">
        <f t="shared" si="4"/>
        <v>FOURHR_BATTERY2028</v>
      </c>
    </row>
    <row r="276" spans="1:7" x14ac:dyDescent="0.25">
      <c r="A276" t="s">
        <v>112</v>
      </c>
      <c r="B276" t="s">
        <v>6</v>
      </c>
      <c r="C276">
        <v>2028</v>
      </c>
      <c r="D276">
        <v>2029</v>
      </c>
      <c r="E276">
        <v>1716.5069570000001</v>
      </c>
      <c r="F276">
        <v>0.8</v>
      </c>
      <c r="G276" s="2" t="str">
        <f t="shared" si="4"/>
        <v>FOURHR_BATTERY2028</v>
      </c>
    </row>
    <row r="277" spans="1:7" x14ac:dyDescent="0.25">
      <c r="A277" t="s">
        <v>112</v>
      </c>
      <c r="B277" t="s">
        <v>6</v>
      </c>
      <c r="C277">
        <v>2028</v>
      </c>
      <c r="D277">
        <v>2030</v>
      </c>
      <c r="E277">
        <v>1716.5069570000001</v>
      </c>
      <c r="F277">
        <v>0.8</v>
      </c>
      <c r="G277" s="2" t="str">
        <f t="shared" si="4"/>
        <v>FOURHR_BATTERY2028</v>
      </c>
    </row>
    <row r="278" spans="1:7" x14ac:dyDescent="0.25">
      <c r="A278" t="s">
        <v>112</v>
      </c>
      <c r="B278" t="s">
        <v>6</v>
      </c>
      <c r="C278">
        <v>2028</v>
      </c>
      <c r="D278">
        <v>2031</v>
      </c>
      <c r="E278">
        <v>1716.5069570000001</v>
      </c>
      <c r="F278">
        <v>0.8</v>
      </c>
      <c r="G278" s="2" t="str">
        <f t="shared" si="4"/>
        <v>FOURHR_BATTERY2028</v>
      </c>
    </row>
    <row r="279" spans="1:7" x14ac:dyDescent="0.25">
      <c r="A279" t="s">
        <v>112</v>
      </c>
      <c r="B279" t="s">
        <v>6</v>
      </c>
      <c r="C279">
        <v>2028</v>
      </c>
      <c r="D279">
        <v>2032</v>
      </c>
      <c r="E279">
        <v>1716.5069570000001</v>
      </c>
      <c r="F279">
        <v>0.8</v>
      </c>
      <c r="G279" s="2" t="str">
        <f t="shared" si="4"/>
        <v>FOURHR_BATTERY2028</v>
      </c>
    </row>
    <row r="280" spans="1:7" x14ac:dyDescent="0.25">
      <c r="A280" t="s">
        <v>112</v>
      </c>
      <c r="B280" t="s">
        <v>6</v>
      </c>
      <c r="C280">
        <v>2028</v>
      </c>
      <c r="D280">
        <v>2033</v>
      </c>
      <c r="E280">
        <v>1716.5069570000001</v>
      </c>
      <c r="F280">
        <v>0.8</v>
      </c>
      <c r="G280" s="2" t="str">
        <f t="shared" si="4"/>
        <v>FOURHR_BATTERY2028</v>
      </c>
    </row>
    <row r="281" spans="1:7" x14ac:dyDescent="0.25">
      <c r="A281" t="s">
        <v>112</v>
      </c>
      <c r="B281" t="s">
        <v>6</v>
      </c>
      <c r="C281">
        <v>2028</v>
      </c>
      <c r="D281">
        <v>2034</v>
      </c>
      <c r="E281">
        <v>1716.5069570000001</v>
      </c>
      <c r="F281">
        <v>0.8</v>
      </c>
      <c r="G281" s="2" t="str">
        <f t="shared" si="4"/>
        <v>FOURHR_BATTERY2028</v>
      </c>
    </row>
    <row r="282" spans="1:7" x14ac:dyDescent="0.25">
      <c r="A282" t="s">
        <v>112</v>
      </c>
      <c r="B282" t="s">
        <v>6</v>
      </c>
      <c r="C282">
        <v>2028</v>
      </c>
      <c r="D282">
        <v>2035</v>
      </c>
      <c r="E282">
        <v>1716.5069570000001</v>
      </c>
      <c r="F282">
        <v>0.8</v>
      </c>
      <c r="G282" s="2" t="str">
        <f t="shared" si="4"/>
        <v>FOURHR_BATTERY2028</v>
      </c>
    </row>
    <row r="283" spans="1:7" x14ac:dyDescent="0.25">
      <c r="A283" t="s">
        <v>112</v>
      </c>
      <c r="B283" t="s">
        <v>6</v>
      </c>
      <c r="C283">
        <v>2028</v>
      </c>
      <c r="D283">
        <v>2036</v>
      </c>
      <c r="E283">
        <v>1716.5069570000001</v>
      </c>
      <c r="F283">
        <v>0.8</v>
      </c>
      <c r="G283" s="2" t="str">
        <f t="shared" si="4"/>
        <v>FOURHR_BATTERY2028</v>
      </c>
    </row>
    <row r="284" spans="1:7" x14ac:dyDescent="0.25">
      <c r="A284" t="s">
        <v>112</v>
      </c>
      <c r="B284" t="s">
        <v>6</v>
      </c>
      <c r="C284">
        <v>2028</v>
      </c>
      <c r="D284">
        <v>2037</v>
      </c>
      <c r="E284">
        <v>1716.5069570000001</v>
      </c>
      <c r="F284">
        <v>0.8</v>
      </c>
      <c r="G284" s="2" t="str">
        <f t="shared" si="4"/>
        <v>FOURHR_BATTERY2028</v>
      </c>
    </row>
    <row r="285" spans="1:7" x14ac:dyDescent="0.25">
      <c r="A285" t="s">
        <v>112</v>
      </c>
      <c r="B285" t="s">
        <v>6</v>
      </c>
      <c r="C285">
        <v>2028</v>
      </c>
      <c r="D285">
        <v>2038</v>
      </c>
      <c r="E285">
        <v>1716.5069570000001</v>
      </c>
      <c r="F285">
        <v>0.8</v>
      </c>
      <c r="G285" s="2" t="str">
        <f t="shared" si="4"/>
        <v>FOURHR_BATTERY2028</v>
      </c>
    </row>
    <row r="286" spans="1:7" x14ac:dyDescent="0.25">
      <c r="A286" t="s">
        <v>112</v>
      </c>
      <c r="B286" t="s">
        <v>6</v>
      </c>
      <c r="C286">
        <v>2028</v>
      </c>
      <c r="D286">
        <v>2039</v>
      </c>
      <c r="E286">
        <v>1716.5069570000001</v>
      </c>
      <c r="F286">
        <v>0.8</v>
      </c>
      <c r="G286" s="2" t="str">
        <f t="shared" si="4"/>
        <v>FOURHR_BATTERY2028</v>
      </c>
    </row>
    <row r="287" spans="1:7" x14ac:dyDescent="0.25">
      <c r="A287" t="s">
        <v>112</v>
      </c>
      <c r="B287" t="s">
        <v>6</v>
      </c>
      <c r="C287">
        <v>2028</v>
      </c>
      <c r="D287">
        <v>2040</v>
      </c>
      <c r="E287">
        <v>1716.5069570000001</v>
      </c>
      <c r="F287">
        <v>0.8</v>
      </c>
      <c r="G287" s="2" t="str">
        <f t="shared" si="4"/>
        <v>FOURHR_BATTERY2028</v>
      </c>
    </row>
    <row r="288" spans="1:7" x14ac:dyDescent="0.25">
      <c r="A288" t="s">
        <v>112</v>
      </c>
      <c r="B288" t="s">
        <v>6</v>
      </c>
      <c r="C288">
        <v>2028</v>
      </c>
      <c r="D288">
        <v>2041</v>
      </c>
      <c r="E288">
        <v>1716.5069570000001</v>
      </c>
      <c r="F288">
        <v>0.8</v>
      </c>
      <c r="G288" s="2" t="str">
        <f t="shared" si="4"/>
        <v>FOURHR_BATTERY2028</v>
      </c>
    </row>
    <row r="289" spans="1:7" x14ac:dyDescent="0.25">
      <c r="A289" t="s">
        <v>112</v>
      </c>
      <c r="B289" t="s">
        <v>6</v>
      </c>
      <c r="C289">
        <v>2029</v>
      </c>
      <c r="D289">
        <v>2029</v>
      </c>
      <c r="E289">
        <v>1641.5263970000001</v>
      </c>
      <c r="F289">
        <v>0.8</v>
      </c>
      <c r="G289" s="2" t="str">
        <f t="shared" si="4"/>
        <v>FOURHR_BATTERY2029</v>
      </c>
    </row>
    <row r="290" spans="1:7" x14ac:dyDescent="0.25">
      <c r="A290" t="s">
        <v>112</v>
      </c>
      <c r="B290" t="s">
        <v>6</v>
      </c>
      <c r="C290">
        <v>2029</v>
      </c>
      <c r="D290">
        <v>2030</v>
      </c>
      <c r="E290">
        <v>1641.5263970000001</v>
      </c>
      <c r="F290">
        <v>0.8</v>
      </c>
      <c r="G290" s="2" t="str">
        <f t="shared" si="4"/>
        <v>FOURHR_BATTERY2029</v>
      </c>
    </row>
    <row r="291" spans="1:7" x14ac:dyDescent="0.25">
      <c r="A291" t="s">
        <v>112</v>
      </c>
      <c r="B291" t="s">
        <v>6</v>
      </c>
      <c r="C291">
        <v>2029</v>
      </c>
      <c r="D291">
        <v>2031</v>
      </c>
      <c r="E291">
        <v>1641.5263970000001</v>
      </c>
      <c r="F291">
        <v>0.8</v>
      </c>
      <c r="G291" s="2" t="str">
        <f t="shared" si="4"/>
        <v>FOURHR_BATTERY2029</v>
      </c>
    </row>
    <row r="292" spans="1:7" x14ac:dyDescent="0.25">
      <c r="A292" t="s">
        <v>112</v>
      </c>
      <c r="B292" t="s">
        <v>6</v>
      </c>
      <c r="C292">
        <v>2029</v>
      </c>
      <c r="D292">
        <v>2032</v>
      </c>
      <c r="E292">
        <v>1641.5263970000001</v>
      </c>
      <c r="F292">
        <v>0.8</v>
      </c>
      <c r="G292" s="2" t="str">
        <f t="shared" si="4"/>
        <v>FOURHR_BATTERY2029</v>
      </c>
    </row>
    <row r="293" spans="1:7" x14ac:dyDescent="0.25">
      <c r="A293" t="s">
        <v>112</v>
      </c>
      <c r="B293" t="s">
        <v>6</v>
      </c>
      <c r="C293">
        <v>2029</v>
      </c>
      <c r="D293">
        <v>2033</v>
      </c>
      <c r="E293">
        <v>1641.5263970000001</v>
      </c>
      <c r="F293">
        <v>0.8</v>
      </c>
      <c r="G293" s="2" t="str">
        <f t="shared" si="4"/>
        <v>FOURHR_BATTERY2029</v>
      </c>
    </row>
    <row r="294" spans="1:7" x14ac:dyDescent="0.25">
      <c r="A294" t="s">
        <v>112</v>
      </c>
      <c r="B294" t="s">
        <v>6</v>
      </c>
      <c r="C294">
        <v>2029</v>
      </c>
      <c r="D294">
        <v>2034</v>
      </c>
      <c r="E294">
        <v>1641.5263970000001</v>
      </c>
      <c r="F294">
        <v>0.8</v>
      </c>
      <c r="G294" s="2" t="str">
        <f t="shared" si="4"/>
        <v>FOURHR_BATTERY2029</v>
      </c>
    </row>
    <row r="295" spans="1:7" x14ac:dyDescent="0.25">
      <c r="A295" t="s">
        <v>112</v>
      </c>
      <c r="B295" t="s">
        <v>6</v>
      </c>
      <c r="C295">
        <v>2029</v>
      </c>
      <c r="D295">
        <v>2035</v>
      </c>
      <c r="E295">
        <v>1641.5263970000001</v>
      </c>
      <c r="F295">
        <v>0.8</v>
      </c>
      <c r="G295" s="2" t="str">
        <f t="shared" si="4"/>
        <v>FOURHR_BATTERY2029</v>
      </c>
    </row>
    <row r="296" spans="1:7" x14ac:dyDescent="0.25">
      <c r="A296" t="s">
        <v>112</v>
      </c>
      <c r="B296" t="s">
        <v>6</v>
      </c>
      <c r="C296">
        <v>2029</v>
      </c>
      <c r="D296">
        <v>2036</v>
      </c>
      <c r="E296">
        <v>1641.5263970000001</v>
      </c>
      <c r="F296">
        <v>0.8</v>
      </c>
      <c r="G296" s="2" t="str">
        <f t="shared" si="4"/>
        <v>FOURHR_BATTERY2029</v>
      </c>
    </row>
    <row r="297" spans="1:7" x14ac:dyDescent="0.25">
      <c r="A297" t="s">
        <v>112</v>
      </c>
      <c r="B297" t="s">
        <v>6</v>
      </c>
      <c r="C297">
        <v>2029</v>
      </c>
      <c r="D297">
        <v>2037</v>
      </c>
      <c r="E297">
        <v>1641.5263970000001</v>
      </c>
      <c r="F297">
        <v>0.8</v>
      </c>
      <c r="G297" s="2" t="str">
        <f t="shared" si="4"/>
        <v>FOURHR_BATTERY2029</v>
      </c>
    </row>
    <row r="298" spans="1:7" x14ac:dyDescent="0.25">
      <c r="A298" t="s">
        <v>112</v>
      </c>
      <c r="B298" t="s">
        <v>6</v>
      </c>
      <c r="C298">
        <v>2029</v>
      </c>
      <c r="D298">
        <v>2038</v>
      </c>
      <c r="E298">
        <v>1641.5263970000001</v>
      </c>
      <c r="F298">
        <v>0.8</v>
      </c>
      <c r="G298" s="2" t="str">
        <f t="shared" si="4"/>
        <v>FOURHR_BATTERY2029</v>
      </c>
    </row>
    <row r="299" spans="1:7" x14ac:dyDescent="0.25">
      <c r="A299" t="s">
        <v>112</v>
      </c>
      <c r="B299" t="s">
        <v>6</v>
      </c>
      <c r="C299">
        <v>2029</v>
      </c>
      <c r="D299">
        <v>2039</v>
      </c>
      <c r="E299">
        <v>1641.5263970000001</v>
      </c>
      <c r="F299">
        <v>0.8</v>
      </c>
      <c r="G299" s="2" t="str">
        <f t="shared" si="4"/>
        <v>FOURHR_BATTERY2029</v>
      </c>
    </row>
    <row r="300" spans="1:7" x14ac:dyDescent="0.25">
      <c r="A300" t="s">
        <v>112</v>
      </c>
      <c r="B300" t="s">
        <v>6</v>
      </c>
      <c r="C300">
        <v>2029</v>
      </c>
      <c r="D300">
        <v>2040</v>
      </c>
      <c r="E300">
        <v>1641.5263970000001</v>
      </c>
      <c r="F300">
        <v>0.8</v>
      </c>
      <c r="G300" s="2" t="str">
        <f t="shared" si="4"/>
        <v>FOURHR_BATTERY2029</v>
      </c>
    </row>
    <row r="301" spans="1:7" x14ac:dyDescent="0.25">
      <c r="A301" t="s">
        <v>112</v>
      </c>
      <c r="B301" t="s">
        <v>6</v>
      </c>
      <c r="C301">
        <v>2029</v>
      </c>
      <c r="D301">
        <v>2041</v>
      </c>
      <c r="E301">
        <v>1641.5263970000001</v>
      </c>
      <c r="F301">
        <v>0.8</v>
      </c>
      <c r="G301" s="2" t="str">
        <f t="shared" si="4"/>
        <v>FOURHR_BATTERY2029</v>
      </c>
    </row>
    <row r="302" spans="1:7" x14ac:dyDescent="0.25">
      <c r="A302" t="s">
        <v>112</v>
      </c>
      <c r="B302" t="s">
        <v>6</v>
      </c>
      <c r="C302">
        <v>2030</v>
      </c>
      <c r="D302">
        <v>2030</v>
      </c>
      <c r="E302">
        <v>1581.6430869999999</v>
      </c>
      <c r="F302">
        <v>0.8</v>
      </c>
      <c r="G302" s="2" t="str">
        <f t="shared" si="4"/>
        <v>FOURHR_BATTERY2030</v>
      </c>
    </row>
    <row r="303" spans="1:7" x14ac:dyDescent="0.25">
      <c r="A303" t="s">
        <v>112</v>
      </c>
      <c r="B303" t="s">
        <v>6</v>
      </c>
      <c r="C303">
        <v>2030</v>
      </c>
      <c r="D303">
        <v>2031</v>
      </c>
      <c r="E303">
        <v>1581.6430869999999</v>
      </c>
      <c r="F303">
        <v>0.8</v>
      </c>
      <c r="G303" s="2" t="str">
        <f t="shared" si="4"/>
        <v>FOURHR_BATTERY2030</v>
      </c>
    </row>
    <row r="304" spans="1:7" x14ac:dyDescent="0.25">
      <c r="A304" t="s">
        <v>112</v>
      </c>
      <c r="B304" t="s">
        <v>6</v>
      </c>
      <c r="C304">
        <v>2030</v>
      </c>
      <c r="D304">
        <v>2032</v>
      </c>
      <c r="E304">
        <v>1581.6430869999999</v>
      </c>
      <c r="F304">
        <v>0.8</v>
      </c>
      <c r="G304" s="2" t="str">
        <f t="shared" si="4"/>
        <v>FOURHR_BATTERY2030</v>
      </c>
    </row>
    <row r="305" spans="1:7" x14ac:dyDescent="0.25">
      <c r="A305" t="s">
        <v>112</v>
      </c>
      <c r="B305" t="s">
        <v>6</v>
      </c>
      <c r="C305">
        <v>2030</v>
      </c>
      <c r="D305">
        <v>2033</v>
      </c>
      <c r="E305">
        <v>1581.6430869999999</v>
      </c>
      <c r="F305">
        <v>0.8</v>
      </c>
      <c r="G305" s="2" t="str">
        <f t="shared" si="4"/>
        <v>FOURHR_BATTERY2030</v>
      </c>
    </row>
    <row r="306" spans="1:7" x14ac:dyDescent="0.25">
      <c r="A306" t="s">
        <v>112</v>
      </c>
      <c r="B306" t="s">
        <v>6</v>
      </c>
      <c r="C306">
        <v>2030</v>
      </c>
      <c r="D306">
        <v>2034</v>
      </c>
      <c r="E306">
        <v>1581.6430869999999</v>
      </c>
      <c r="F306">
        <v>0.8</v>
      </c>
      <c r="G306" s="2" t="str">
        <f t="shared" si="4"/>
        <v>FOURHR_BATTERY2030</v>
      </c>
    </row>
    <row r="307" spans="1:7" x14ac:dyDescent="0.25">
      <c r="A307" t="s">
        <v>112</v>
      </c>
      <c r="B307" t="s">
        <v>6</v>
      </c>
      <c r="C307">
        <v>2030</v>
      </c>
      <c r="D307">
        <v>2035</v>
      </c>
      <c r="E307">
        <v>1581.6430869999999</v>
      </c>
      <c r="F307">
        <v>0.8</v>
      </c>
      <c r="G307" s="2" t="str">
        <f t="shared" si="4"/>
        <v>FOURHR_BATTERY2030</v>
      </c>
    </row>
    <row r="308" spans="1:7" x14ac:dyDescent="0.25">
      <c r="A308" t="s">
        <v>112</v>
      </c>
      <c r="B308" t="s">
        <v>6</v>
      </c>
      <c r="C308">
        <v>2030</v>
      </c>
      <c r="D308">
        <v>2036</v>
      </c>
      <c r="E308">
        <v>1581.6430869999999</v>
      </c>
      <c r="F308">
        <v>0.8</v>
      </c>
      <c r="G308" s="2" t="str">
        <f t="shared" si="4"/>
        <v>FOURHR_BATTERY2030</v>
      </c>
    </row>
    <row r="309" spans="1:7" x14ac:dyDescent="0.25">
      <c r="A309" t="s">
        <v>112</v>
      </c>
      <c r="B309" t="s">
        <v>6</v>
      </c>
      <c r="C309">
        <v>2030</v>
      </c>
      <c r="D309">
        <v>2037</v>
      </c>
      <c r="E309">
        <v>1581.6430869999999</v>
      </c>
      <c r="F309">
        <v>0.8</v>
      </c>
      <c r="G309" s="2" t="str">
        <f t="shared" si="4"/>
        <v>FOURHR_BATTERY2030</v>
      </c>
    </row>
    <row r="310" spans="1:7" x14ac:dyDescent="0.25">
      <c r="A310" t="s">
        <v>112</v>
      </c>
      <c r="B310" t="s">
        <v>6</v>
      </c>
      <c r="C310">
        <v>2030</v>
      </c>
      <c r="D310">
        <v>2038</v>
      </c>
      <c r="E310">
        <v>1581.6430869999999</v>
      </c>
      <c r="F310">
        <v>0.8</v>
      </c>
      <c r="G310" s="2" t="str">
        <f t="shared" si="4"/>
        <v>FOURHR_BATTERY2030</v>
      </c>
    </row>
    <row r="311" spans="1:7" x14ac:dyDescent="0.25">
      <c r="A311" t="s">
        <v>112</v>
      </c>
      <c r="B311" t="s">
        <v>6</v>
      </c>
      <c r="C311">
        <v>2030</v>
      </c>
      <c r="D311">
        <v>2039</v>
      </c>
      <c r="E311">
        <v>1581.6430869999999</v>
      </c>
      <c r="F311">
        <v>0.8</v>
      </c>
      <c r="G311" s="2" t="str">
        <f t="shared" si="4"/>
        <v>FOURHR_BATTERY2030</v>
      </c>
    </row>
    <row r="312" spans="1:7" x14ac:dyDescent="0.25">
      <c r="A312" t="s">
        <v>112</v>
      </c>
      <c r="B312" t="s">
        <v>6</v>
      </c>
      <c r="C312">
        <v>2030</v>
      </c>
      <c r="D312">
        <v>2040</v>
      </c>
      <c r="E312">
        <v>1581.6430869999999</v>
      </c>
      <c r="F312">
        <v>0.8</v>
      </c>
      <c r="G312" s="2" t="str">
        <f t="shared" si="4"/>
        <v>FOURHR_BATTERY2030</v>
      </c>
    </row>
    <row r="313" spans="1:7" x14ac:dyDescent="0.25">
      <c r="A313" t="s">
        <v>112</v>
      </c>
      <c r="B313" t="s">
        <v>6</v>
      </c>
      <c r="C313">
        <v>2030</v>
      </c>
      <c r="D313">
        <v>2041</v>
      </c>
      <c r="E313">
        <v>1581.6430869999999</v>
      </c>
      <c r="F313">
        <v>0.8</v>
      </c>
      <c r="G313" s="2" t="str">
        <f t="shared" si="4"/>
        <v>FOURHR_BATTERY2030</v>
      </c>
    </row>
    <row r="314" spans="1:7" x14ac:dyDescent="0.25">
      <c r="A314" t="s">
        <v>112</v>
      </c>
      <c r="B314" t="s">
        <v>6</v>
      </c>
      <c r="C314">
        <v>2031</v>
      </c>
      <c r="D314">
        <v>2031</v>
      </c>
      <c r="E314">
        <v>1536.707183</v>
      </c>
      <c r="F314">
        <v>0.8</v>
      </c>
      <c r="G314" s="2" t="str">
        <f t="shared" si="4"/>
        <v>FOURHR_BATTERY2031</v>
      </c>
    </row>
    <row r="315" spans="1:7" x14ac:dyDescent="0.25">
      <c r="A315" t="s">
        <v>112</v>
      </c>
      <c r="B315" t="s">
        <v>6</v>
      </c>
      <c r="C315">
        <v>2031</v>
      </c>
      <c r="D315">
        <v>2032</v>
      </c>
      <c r="E315">
        <v>1536.707183</v>
      </c>
      <c r="F315">
        <v>0.8</v>
      </c>
      <c r="G315" s="2" t="str">
        <f t="shared" si="4"/>
        <v>FOURHR_BATTERY2031</v>
      </c>
    </row>
    <row r="316" spans="1:7" x14ac:dyDescent="0.25">
      <c r="A316" t="s">
        <v>112</v>
      </c>
      <c r="B316" t="s">
        <v>6</v>
      </c>
      <c r="C316">
        <v>2031</v>
      </c>
      <c r="D316">
        <v>2033</v>
      </c>
      <c r="E316">
        <v>1536.707183</v>
      </c>
      <c r="F316">
        <v>0.8</v>
      </c>
      <c r="G316" s="2" t="str">
        <f t="shared" si="4"/>
        <v>FOURHR_BATTERY2031</v>
      </c>
    </row>
    <row r="317" spans="1:7" x14ac:dyDescent="0.25">
      <c r="A317" t="s">
        <v>112</v>
      </c>
      <c r="B317" t="s">
        <v>6</v>
      </c>
      <c r="C317">
        <v>2031</v>
      </c>
      <c r="D317">
        <v>2034</v>
      </c>
      <c r="E317">
        <v>1536.707183</v>
      </c>
      <c r="F317">
        <v>0.8</v>
      </c>
      <c r="G317" s="2" t="str">
        <f t="shared" si="4"/>
        <v>FOURHR_BATTERY2031</v>
      </c>
    </row>
    <row r="318" spans="1:7" x14ac:dyDescent="0.25">
      <c r="A318" t="s">
        <v>112</v>
      </c>
      <c r="B318" t="s">
        <v>6</v>
      </c>
      <c r="C318">
        <v>2031</v>
      </c>
      <c r="D318">
        <v>2035</v>
      </c>
      <c r="E318">
        <v>1536.707183</v>
      </c>
      <c r="F318">
        <v>0.8</v>
      </c>
      <c r="G318" s="2" t="str">
        <f t="shared" si="4"/>
        <v>FOURHR_BATTERY2031</v>
      </c>
    </row>
    <row r="319" spans="1:7" x14ac:dyDescent="0.25">
      <c r="A319" t="s">
        <v>112</v>
      </c>
      <c r="B319" t="s">
        <v>6</v>
      </c>
      <c r="C319">
        <v>2031</v>
      </c>
      <c r="D319">
        <v>2036</v>
      </c>
      <c r="E319">
        <v>1536.707183</v>
      </c>
      <c r="F319">
        <v>0.8</v>
      </c>
      <c r="G319" s="2" t="str">
        <f t="shared" si="4"/>
        <v>FOURHR_BATTERY2031</v>
      </c>
    </row>
    <row r="320" spans="1:7" x14ac:dyDescent="0.25">
      <c r="A320" t="s">
        <v>112</v>
      </c>
      <c r="B320" t="s">
        <v>6</v>
      </c>
      <c r="C320">
        <v>2031</v>
      </c>
      <c r="D320">
        <v>2037</v>
      </c>
      <c r="E320">
        <v>1536.707183</v>
      </c>
      <c r="F320">
        <v>0.8</v>
      </c>
      <c r="G320" s="2" t="str">
        <f t="shared" si="4"/>
        <v>FOURHR_BATTERY2031</v>
      </c>
    </row>
    <row r="321" spans="1:7" x14ac:dyDescent="0.25">
      <c r="A321" t="s">
        <v>112</v>
      </c>
      <c r="B321" t="s">
        <v>6</v>
      </c>
      <c r="C321">
        <v>2031</v>
      </c>
      <c r="D321">
        <v>2038</v>
      </c>
      <c r="E321">
        <v>1536.707183</v>
      </c>
      <c r="F321">
        <v>0.8</v>
      </c>
      <c r="G321" s="2" t="str">
        <f t="shared" si="4"/>
        <v>FOURHR_BATTERY2031</v>
      </c>
    </row>
    <row r="322" spans="1:7" x14ac:dyDescent="0.25">
      <c r="A322" t="s">
        <v>112</v>
      </c>
      <c r="B322" t="s">
        <v>6</v>
      </c>
      <c r="C322">
        <v>2031</v>
      </c>
      <c r="D322">
        <v>2039</v>
      </c>
      <c r="E322">
        <v>1536.707183</v>
      </c>
      <c r="F322">
        <v>0.8</v>
      </c>
      <c r="G322" s="2" t="str">
        <f t="shared" si="4"/>
        <v>FOURHR_BATTERY2031</v>
      </c>
    </row>
    <row r="323" spans="1:7" x14ac:dyDescent="0.25">
      <c r="A323" t="s">
        <v>112</v>
      </c>
      <c r="B323" t="s">
        <v>6</v>
      </c>
      <c r="C323">
        <v>2031</v>
      </c>
      <c r="D323">
        <v>2040</v>
      </c>
      <c r="E323">
        <v>1536.707183</v>
      </c>
      <c r="F323">
        <v>0.8</v>
      </c>
      <c r="G323" s="2" t="str">
        <f t="shared" ref="G323:G386" si="5">_xlfn.CONCAT(A323,C323)</f>
        <v>FOURHR_BATTERY2031</v>
      </c>
    </row>
    <row r="324" spans="1:7" x14ac:dyDescent="0.25">
      <c r="A324" t="s">
        <v>112</v>
      </c>
      <c r="B324" t="s">
        <v>6</v>
      </c>
      <c r="C324">
        <v>2031</v>
      </c>
      <c r="D324">
        <v>2041</v>
      </c>
      <c r="E324">
        <v>1536.707183</v>
      </c>
      <c r="F324">
        <v>0.8</v>
      </c>
      <c r="G324" s="2" t="str">
        <f t="shared" si="5"/>
        <v>FOURHR_BATTERY2031</v>
      </c>
    </row>
    <row r="325" spans="1:7" x14ac:dyDescent="0.25">
      <c r="A325" t="s">
        <v>112</v>
      </c>
      <c r="B325" t="s">
        <v>6</v>
      </c>
      <c r="C325">
        <v>2032</v>
      </c>
      <c r="D325">
        <v>2032</v>
      </c>
      <c r="E325">
        <v>1509.59114</v>
      </c>
      <c r="F325">
        <v>0.8</v>
      </c>
      <c r="G325" s="2" t="str">
        <f t="shared" si="5"/>
        <v>FOURHR_BATTERY2032</v>
      </c>
    </row>
    <row r="326" spans="1:7" x14ac:dyDescent="0.25">
      <c r="A326" t="s">
        <v>112</v>
      </c>
      <c r="B326" t="s">
        <v>6</v>
      </c>
      <c r="C326">
        <v>2032</v>
      </c>
      <c r="D326">
        <v>2033</v>
      </c>
      <c r="E326">
        <v>1509.59114</v>
      </c>
      <c r="F326">
        <v>0.8</v>
      </c>
      <c r="G326" s="2" t="str">
        <f t="shared" si="5"/>
        <v>FOURHR_BATTERY2032</v>
      </c>
    </row>
    <row r="327" spans="1:7" x14ac:dyDescent="0.25">
      <c r="A327" t="s">
        <v>112</v>
      </c>
      <c r="B327" t="s">
        <v>6</v>
      </c>
      <c r="C327">
        <v>2032</v>
      </c>
      <c r="D327">
        <v>2034</v>
      </c>
      <c r="E327">
        <v>1509.59114</v>
      </c>
      <c r="F327">
        <v>0.8</v>
      </c>
      <c r="G327" s="2" t="str">
        <f t="shared" si="5"/>
        <v>FOURHR_BATTERY2032</v>
      </c>
    </row>
    <row r="328" spans="1:7" x14ac:dyDescent="0.25">
      <c r="A328" t="s">
        <v>112</v>
      </c>
      <c r="B328" t="s">
        <v>6</v>
      </c>
      <c r="C328">
        <v>2032</v>
      </c>
      <c r="D328">
        <v>2035</v>
      </c>
      <c r="E328">
        <v>1509.59114</v>
      </c>
      <c r="F328">
        <v>0.8</v>
      </c>
      <c r="G328" s="2" t="str">
        <f t="shared" si="5"/>
        <v>FOURHR_BATTERY2032</v>
      </c>
    </row>
    <row r="329" spans="1:7" x14ac:dyDescent="0.25">
      <c r="A329" t="s">
        <v>112</v>
      </c>
      <c r="B329" t="s">
        <v>6</v>
      </c>
      <c r="C329">
        <v>2032</v>
      </c>
      <c r="D329">
        <v>2036</v>
      </c>
      <c r="E329">
        <v>1509.59114</v>
      </c>
      <c r="F329">
        <v>0.8</v>
      </c>
      <c r="G329" s="2" t="str">
        <f t="shared" si="5"/>
        <v>FOURHR_BATTERY2032</v>
      </c>
    </row>
    <row r="330" spans="1:7" x14ac:dyDescent="0.25">
      <c r="A330" t="s">
        <v>112</v>
      </c>
      <c r="B330" t="s">
        <v>6</v>
      </c>
      <c r="C330">
        <v>2032</v>
      </c>
      <c r="D330">
        <v>2037</v>
      </c>
      <c r="E330">
        <v>1509.59114</v>
      </c>
      <c r="F330">
        <v>0.8</v>
      </c>
      <c r="G330" s="2" t="str">
        <f t="shared" si="5"/>
        <v>FOURHR_BATTERY2032</v>
      </c>
    </row>
    <row r="331" spans="1:7" x14ac:dyDescent="0.25">
      <c r="A331" t="s">
        <v>112</v>
      </c>
      <c r="B331" t="s">
        <v>6</v>
      </c>
      <c r="C331">
        <v>2032</v>
      </c>
      <c r="D331">
        <v>2038</v>
      </c>
      <c r="E331">
        <v>1509.59114</v>
      </c>
      <c r="F331">
        <v>0.8</v>
      </c>
      <c r="G331" s="2" t="str">
        <f t="shared" si="5"/>
        <v>FOURHR_BATTERY2032</v>
      </c>
    </row>
    <row r="332" spans="1:7" x14ac:dyDescent="0.25">
      <c r="A332" t="s">
        <v>112</v>
      </c>
      <c r="B332" t="s">
        <v>6</v>
      </c>
      <c r="C332">
        <v>2032</v>
      </c>
      <c r="D332">
        <v>2039</v>
      </c>
      <c r="E332">
        <v>1509.59114</v>
      </c>
      <c r="F332">
        <v>0.8</v>
      </c>
      <c r="G332" s="2" t="str">
        <f t="shared" si="5"/>
        <v>FOURHR_BATTERY2032</v>
      </c>
    </row>
    <row r="333" spans="1:7" x14ac:dyDescent="0.25">
      <c r="A333" t="s">
        <v>112</v>
      </c>
      <c r="B333" t="s">
        <v>6</v>
      </c>
      <c r="C333">
        <v>2032</v>
      </c>
      <c r="D333">
        <v>2040</v>
      </c>
      <c r="E333">
        <v>1509.59114</v>
      </c>
      <c r="F333">
        <v>0.8</v>
      </c>
      <c r="G333" s="2" t="str">
        <f t="shared" si="5"/>
        <v>FOURHR_BATTERY2032</v>
      </c>
    </row>
    <row r="334" spans="1:7" x14ac:dyDescent="0.25">
      <c r="A334" t="s">
        <v>112</v>
      </c>
      <c r="B334" t="s">
        <v>6</v>
      </c>
      <c r="C334">
        <v>2032</v>
      </c>
      <c r="D334">
        <v>2041</v>
      </c>
      <c r="E334">
        <v>1509.59114</v>
      </c>
      <c r="F334">
        <v>0.8</v>
      </c>
      <c r="G334" s="2" t="str">
        <f t="shared" si="5"/>
        <v>FOURHR_BATTERY2032</v>
      </c>
    </row>
    <row r="335" spans="1:7" x14ac:dyDescent="0.25">
      <c r="A335" t="s">
        <v>112</v>
      </c>
      <c r="B335" t="s">
        <v>6</v>
      </c>
      <c r="C335">
        <v>2033</v>
      </c>
      <c r="D335">
        <v>2033</v>
      </c>
      <c r="E335">
        <v>1482.7312260000001</v>
      </c>
      <c r="F335">
        <v>0.8</v>
      </c>
      <c r="G335" s="2" t="str">
        <f t="shared" si="5"/>
        <v>FOURHR_BATTERY2033</v>
      </c>
    </row>
    <row r="336" spans="1:7" x14ac:dyDescent="0.25">
      <c r="A336" t="s">
        <v>112</v>
      </c>
      <c r="B336" t="s">
        <v>6</v>
      </c>
      <c r="C336">
        <v>2033</v>
      </c>
      <c r="D336">
        <v>2034</v>
      </c>
      <c r="E336">
        <v>1482.7312260000001</v>
      </c>
      <c r="F336">
        <v>0.8</v>
      </c>
      <c r="G336" s="2" t="str">
        <f t="shared" si="5"/>
        <v>FOURHR_BATTERY2033</v>
      </c>
    </row>
    <row r="337" spans="1:7" x14ac:dyDescent="0.25">
      <c r="A337" t="s">
        <v>112</v>
      </c>
      <c r="B337" t="s">
        <v>6</v>
      </c>
      <c r="C337">
        <v>2033</v>
      </c>
      <c r="D337">
        <v>2035</v>
      </c>
      <c r="E337">
        <v>1482.7312260000001</v>
      </c>
      <c r="F337">
        <v>0.8</v>
      </c>
      <c r="G337" s="2" t="str">
        <f t="shared" si="5"/>
        <v>FOURHR_BATTERY2033</v>
      </c>
    </row>
    <row r="338" spans="1:7" x14ac:dyDescent="0.25">
      <c r="A338" t="s">
        <v>112</v>
      </c>
      <c r="B338" t="s">
        <v>6</v>
      </c>
      <c r="C338">
        <v>2033</v>
      </c>
      <c r="D338">
        <v>2036</v>
      </c>
      <c r="E338">
        <v>1482.7312260000001</v>
      </c>
      <c r="F338">
        <v>0.8</v>
      </c>
      <c r="G338" s="2" t="str">
        <f t="shared" si="5"/>
        <v>FOURHR_BATTERY2033</v>
      </c>
    </row>
    <row r="339" spans="1:7" x14ac:dyDescent="0.25">
      <c r="A339" t="s">
        <v>112</v>
      </c>
      <c r="B339" t="s">
        <v>6</v>
      </c>
      <c r="C339">
        <v>2033</v>
      </c>
      <c r="D339">
        <v>2037</v>
      </c>
      <c r="E339">
        <v>1482.7312260000001</v>
      </c>
      <c r="F339">
        <v>0.8</v>
      </c>
      <c r="G339" s="2" t="str">
        <f t="shared" si="5"/>
        <v>FOURHR_BATTERY2033</v>
      </c>
    </row>
    <row r="340" spans="1:7" x14ac:dyDescent="0.25">
      <c r="A340" t="s">
        <v>112</v>
      </c>
      <c r="B340" t="s">
        <v>6</v>
      </c>
      <c r="C340">
        <v>2033</v>
      </c>
      <c r="D340">
        <v>2038</v>
      </c>
      <c r="E340">
        <v>1482.7312260000001</v>
      </c>
      <c r="F340">
        <v>0.8</v>
      </c>
      <c r="G340" s="2" t="str">
        <f t="shared" si="5"/>
        <v>FOURHR_BATTERY2033</v>
      </c>
    </row>
    <row r="341" spans="1:7" x14ac:dyDescent="0.25">
      <c r="A341" t="s">
        <v>112</v>
      </c>
      <c r="B341" t="s">
        <v>6</v>
      </c>
      <c r="C341">
        <v>2033</v>
      </c>
      <c r="D341">
        <v>2039</v>
      </c>
      <c r="E341">
        <v>1482.7312260000001</v>
      </c>
      <c r="F341">
        <v>0.8</v>
      </c>
      <c r="G341" s="2" t="str">
        <f t="shared" si="5"/>
        <v>FOURHR_BATTERY2033</v>
      </c>
    </row>
    <row r="342" spans="1:7" x14ac:dyDescent="0.25">
      <c r="A342" t="s">
        <v>112</v>
      </c>
      <c r="B342" t="s">
        <v>6</v>
      </c>
      <c r="C342">
        <v>2033</v>
      </c>
      <c r="D342">
        <v>2040</v>
      </c>
      <c r="E342">
        <v>1482.7312260000001</v>
      </c>
      <c r="F342">
        <v>0.8</v>
      </c>
      <c r="G342" s="2" t="str">
        <f t="shared" si="5"/>
        <v>FOURHR_BATTERY2033</v>
      </c>
    </row>
    <row r="343" spans="1:7" x14ac:dyDescent="0.25">
      <c r="A343" t="s">
        <v>112</v>
      </c>
      <c r="B343" t="s">
        <v>6</v>
      </c>
      <c r="C343">
        <v>2033</v>
      </c>
      <c r="D343">
        <v>2041</v>
      </c>
      <c r="E343">
        <v>1482.7312260000001</v>
      </c>
      <c r="F343">
        <v>0.8</v>
      </c>
      <c r="G343" s="2" t="str">
        <f t="shared" si="5"/>
        <v>FOURHR_BATTERY2033</v>
      </c>
    </row>
    <row r="344" spans="1:7" x14ac:dyDescent="0.25">
      <c r="A344" t="s">
        <v>112</v>
      </c>
      <c r="B344" t="s">
        <v>6</v>
      </c>
      <c r="C344">
        <v>2034</v>
      </c>
      <c r="D344">
        <v>2034</v>
      </c>
      <c r="E344">
        <v>1456.223491</v>
      </c>
      <c r="F344">
        <v>0.8</v>
      </c>
      <c r="G344" s="2" t="str">
        <f t="shared" si="5"/>
        <v>FOURHR_BATTERY2034</v>
      </c>
    </row>
    <row r="345" spans="1:7" x14ac:dyDescent="0.25">
      <c r="A345" t="s">
        <v>112</v>
      </c>
      <c r="B345" t="s">
        <v>6</v>
      </c>
      <c r="C345">
        <v>2034</v>
      </c>
      <c r="D345">
        <v>2035</v>
      </c>
      <c r="E345">
        <v>1456.223491</v>
      </c>
      <c r="F345">
        <v>0.8</v>
      </c>
      <c r="G345" s="2" t="str">
        <f t="shared" si="5"/>
        <v>FOURHR_BATTERY2034</v>
      </c>
    </row>
    <row r="346" spans="1:7" x14ac:dyDescent="0.25">
      <c r="A346" t="s">
        <v>112</v>
      </c>
      <c r="B346" t="s">
        <v>6</v>
      </c>
      <c r="C346">
        <v>2034</v>
      </c>
      <c r="D346">
        <v>2036</v>
      </c>
      <c r="E346">
        <v>1456.223491</v>
      </c>
      <c r="F346">
        <v>0.8</v>
      </c>
      <c r="G346" s="2" t="str">
        <f t="shared" si="5"/>
        <v>FOURHR_BATTERY2034</v>
      </c>
    </row>
    <row r="347" spans="1:7" x14ac:dyDescent="0.25">
      <c r="A347" t="s">
        <v>112</v>
      </c>
      <c r="B347" t="s">
        <v>6</v>
      </c>
      <c r="C347">
        <v>2034</v>
      </c>
      <c r="D347">
        <v>2037</v>
      </c>
      <c r="E347">
        <v>1456.223491</v>
      </c>
      <c r="F347">
        <v>0.8</v>
      </c>
      <c r="G347" s="2" t="str">
        <f t="shared" si="5"/>
        <v>FOURHR_BATTERY2034</v>
      </c>
    </row>
    <row r="348" spans="1:7" x14ac:dyDescent="0.25">
      <c r="A348" t="s">
        <v>112</v>
      </c>
      <c r="B348" t="s">
        <v>6</v>
      </c>
      <c r="C348">
        <v>2034</v>
      </c>
      <c r="D348">
        <v>2038</v>
      </c>
      <c r="E348">
        <v>1456.223491</v>
      </c>
      <c r="F348">
        <v>0.8</v>
      </c>
      <c r="G348" s="2" t="str">
        <f t="shared" si="5"/>
        <v>FOURHR_BATTERY2034</v>
      </c>
    </row>
    <row r="349" spans="1:7" x14ac:dyDescent="0.25">
      <c r="A349" t="s">
        <v>112</v>
      </c>
      <c r="B349" t="s">
        <v>6</v>
      </c>
      <c r="C349">
        <v>2034</v>
      </c>
      <c r="D349">
        <v>2039</v>
      </c>
      <c r="E349">
        <v>1456.223491</v>
      </c>
      <c r="F349">
        <v>0.8</v>
      </c>
      <c r="G349" s="2" t="str">
        <f t="shared" si="5"/>
        <v>FOURHR_BATTERY2034</v>
      </c>
    </row>
    <row r="350" spans="1:7" x14ac:dyDescent="0.25">
      <c r="A350" t="s">
        <v>112</v>
      </c>
      <c r="B350" t="s">
        <v>6</v>
      </c>
      <c r="C350">
        <v>2034</v>
      </c>
      <c r="D350">
        <v>2040</v>
      </c>
      <c r="E350">
        <v>1456.223491</v>
      </c>
      <c r="F350">
        <v>0.8</v>
      </c>
      <c r="G350" s="2" t="str">
        <f t="shared" si="5"/>
        <v>FOURHR_BATTERY2034</v>
      </c>
    </row>
    <row r="351" spans="1:7" x14ac:dyDescent="0.25">
      <c r="A351" t="s">
        <v>112</v>
      </c>
      <c r="B351" t="s">
        <v>6</v>
      </c>
      <c r="C351">
        <v>2034</v>
      </c>
      <c r="D351">
        <v>2041</v>
      </c>
      <c r="E351">
        <v>1456.223491</v>
      </c>
      <c r="F351">
        <v>0.8</v>
      </c>
      <c r="G351" s="2" t="str">
        <f t="shared" si="5"/>
        <v>FOURHR_BATTERY2034</v>
      </c>
    </row>
    <row r="352" spans="1:7" x14ac:dyDescent="0.25">
      <c r="A352" t="s">
        <v>112</v>
      </c>
      <c r="B352" t="s">
        <v>6</v>
      </c>
      <c r="C352">
        <v>2035</v>
      </c>
      <c r="D352">
        <v>2035</v>
      </c>
      <c r="E352">
        <v>1430.1639500000001</v>
      </c>
      <c r="F352">
        <v>0.8</v>
      </c>
      <c r="G352" s="2" t="str">
        <f t="shared" si="5"/>
        <v>FOURHR_BATTERY2035</v>
      </c>
    </row>
    <row r="353" spans="1:7" x14ac:dyDescent="0.25">
      <c r="A353" t="s">
        <v>112</v>
      </c>
      <c r="B353" t="s">
        <v>6</v>
      </c>
      <c r="C353">
        <v>2035</v>
      </c>
      <c r="D353">
        <v>2036</v>
      </c>
      <c r="E353">
        <v>1430.1639500000001</v>
      </c>
      <c r="F353">
        <v>0.8</v>
      </c>
      <c r="G353" s="2" t="str">
        <f t="shared" si="5"/>
        <v>FOURHR_BATTERY2035</v>
      </c>
    </row>
    <row r="354" spans="1:7" x14ac:dyDescent="0.25">
      <c r="A354" t="s">
        <v>112</v>
      </c>
      <c r="B354" t="s">
        <v>6</v>
      </c>
      <c r="C354">
        <v>2035</v>
      </c>
      <c r="D354">
        <v>2037</v>
      </c>
      <c r="E354">
        <v>1430.1639500000001</v>
      </c>
      <c r="F354">
        <v>0.8</v>
      </c>
      <c r="G354" s="2" t="str">
        <f t="shared" si="5"/>
        <v>FOURHR_BATTERY2035</v>
      </c>
    </row>
    <row r="355" spans="1:7" x14ac:dyDescent="0.25">
      <c r="A355" t="s">
        <v>112</v>
      </c>
      <c r="B355" t="s">
        <v>6</v>
      </c>
      <c r="C355">
        <v>2035</v>
      </c>
      <c r="D355">
        <v>2038</v>
      </c>
      <c r="E355">
        <v>1430.1639500000001</v>
      </c>
      <c r="F355">
        <v>0.8</v>
      </c>
      <c r="G355" s="2" t="str">
        <f t="shared" si="5"/>
        <v>FOURHR_BATTERY2035</v>
      </c>
    </row>
    <row r="356" spans="1:7" x14ac:dyDescent="0.25">
      <c r="A356" t="s">
        <v>112</v>
      </c>
      <c r="B356" t="s">
        <v>6</v>
      </c>
      <c r="C356">
        <v>2035</v>
      </c>
      <c r="D356">
        <v>2039</v>
      </c>
      <c r="E356">
        <v>1430.1639500000001</v>
      </c>
      <c r="F356">
        <v>0.8</v>
      </c>
      <c r="G356" s="2" t="str">
        <f t="shared" si="5"/>
        <v>FOURHR_BATTERY2035</v>
      </c>
    </row>
    <row r="357" spans="1:7" x14ac:dyDescent="0.25">
      <c r="A357" t="s">
        <v>112</v>
      </c>
      <c r="B357" t="s">
        <v>6</v>
      </c>
      <c r="C357">
        <v>2035</v>
      </c>
      <c r="D357">
        <v>2040</v>
      </c>
      <c r="E357">
        <v>1430.1639500000001</v>
      </c>
      <c r="F357">
        <v>0.8</v>
      </c>
      <c r="G357" s="2" t="str">
        <f t="shared" si="5"/>
        <v>FOURHR_BATTERY2035</v>
      </c>
    </row>
    <row r="358" spans="1:7" x14ac:dyDescent="0.25">
      <c r="A358" t="s">
        <v>112</v>
      </c>
      <c r="B358" t="s">
        <v>6</v>
      </c>
      <c r="C358">
        <v>2035</v>
      </c>
      <c r="D358">
        <v>2041</v>
      </c>
      <c r="E358">
        <v>1430.1639500000001</v>
      </c>
      <c r="F358">
        <v>0.8</v>
      </c>
      <c r="G358" s="2" t="str">
        <f t="shared" si="5"/>
        <v>FOURHR_BATTERY2035</v>
      </c>
    </row>
    <row r="359" spans="1:7" x14ac:dyDescent="0.25">
      <c r="A359" t="s">
        <v>112</v>
      </c>
      <c r="B359" t="s">
        <v>6</v>
      </c>
      <c r="C359">
        <v>2036</v>
      </c>
      <c r="D359">
        <v>2036</v>
      </c>
      <c r="E359">
        <v>1404.6486520000001</v>
      </c>
      <c r="F359">
        <v>0.8</v>
      </c>
      <c r="G359" s="2" t="str">
        <f t="shared" si="5"/>
        <v>FOURHR_BATTERY2036</v>
      </c>
    </row>
    <row r="360" spans="1:7" x14ac:dyDescent="0.25">
      <c r="A360" t="s">
        <v>112</v>
      </c>
      <c r="B360" t="s">
        <v>6</v>
      </c>
      <c r="C360">
        <v>2036</v>
      </c>
      <c r="D360">
        <v>2037</v>
      </c>
      <c r="E360">
        <v>1404.6486520000001</v>
      </c>
      <c r="F360">
        <v>0.8</v>
      </c>
      <c r="G360" s="2" t="str">
        <f t="shared" si="5"/>
        <v>FOURHR_BATTERY2036</v>
      </c>
    </row>
    <row r="361" spans="1:7" x14ac:dyDescent="0.25">
      <c r="A361" t="s">
        <v>112</v>
      </c>
      <c r="B361" t="s">
        <v>6</v>
      </c>
      <c r="C361">
        <v>2036</v>
      </c>
      <c r="D361">
        <v>2038</v>
      </c>
      <c r="E361">
        <v>1404.6486520000001</v>
      </c>
      <c r="F361">
        <v>0.8</v>
      </c>
      <c r="G361" s="2" t="str">
        <f t="shared" si="5"/>
        <v>FOURHR_BATTERY2036</v>
      </c>
    </row>
    <row r="362" spans="1:7" x14ac:dyDescent="0.25">
      <c r="A362" t="s">
        <v>112</v>
      </c>
      <c r="B362" t="s">
        <v>6</v>
      </c>
      <c r="C362">
        <v>2036</v>
      </c>
      <c r="D362">
        <v>2039</v>
      </c>
      <c r="E362">
        <v>1404.6486520000001</v>
      </c>
      <c r="F362">
        <v>0.8</v>
      </c>
      <c r="G362" s="2" t="str">
        <f t="shared" si="5"/>
        <v>FOURHR_BATTERY2036</v>
      </c>
    </row>
    <row r="363" spans="1:7" x14ac:dyDescent="0.25">
      <c r="A363" t="s">
        <v>112</v>
      </c>
      <c r="B363" t="s">
        <v>6</v>
      </c>
      <c r="C363">
        <v>2036</v>
      </c>
      <c r="D363">
        <v>2040</v>
      </c>
      <c r="E363">
        <v>1404.6486520000001</v>
      </c>
      <c r="F363">
        <v>0.8</v>
      </c>
      <c r="G363" s="2" t="str">
        <f t="shared" si="5"/>
        <v>FOURHR_BATTERY2036</v>
      </c>
    </row>
    <row r="364" spans="1:7" x14ac:dyDescent="0.25">
      <c r="A364" t="s">
        <v>112</v>
      </c>
      <c r="B364" t="s">
        <v>6</v>
      </c>
      <c r="C364">
        <v>2036</v>
      </c>
      <c r="D364">
        <v>2041</v>
      </c>
      <c r="E364">
        <v>1404.6486520000001</v>
      </c>
      <c r="F364">
        <v>0.8</v>
      </c>
      <c r="G364" s="2" t="str">
        <f t="shared" si="5"/>
        <v>FOURHR_BATTERY2036</v>
      </c>
    </row>
    <row r="365" spans="1:7" x14ac:dyDescent="0.25">
      <c r="A365" t="s">
        <v>112</v>
      </c>
      <c r="B365" t="s">
        <v>6</v>
      </c>
      <c r="C365">
        <v>2037</v>
      </c>
      <c r="D365">
        <v>2037</v>
      </c>
      <c r="E365">
        <v>1379.773631</v>
      </c>
      <c r="F365">
        <v>0.8</v>
      </c>
      <c r="G365" s="2" t="str">
        <f t="shared" si="5"/>
        <v>FOURHR_BATTERY2037</v>
      </c>
    </row>
    <row r="366" spans="1:7" x14ac:dyDescent="0.25">
      <c r="A366" t="s">
        <v>112</v>
      </c>
      <c r="B366" t="s">
        <v>6</v>
      </c>
      <c r="C366">
        <v>2037</v>
      </c>
      <c r="D366">
        <v>2038</v>
      </c>
      <c r="E366">
        <v>1379.773631</v>
      </c>
      <c r="F366">
        <v>0.8</v>
      </c>
      <c r="G366" s="2" t="str">
        <f t="shared" si="5"/>
        <v>FOURHR_BATTERY2037</v>
      </c>
    </row>
    <row r="367" spans="1:7" x14ac:dyDescent="0.25">
      <c r="A367" t="s">
        <v>112</v>
      </c>
      <c r="B367" t="s">
        <v>6</v>
      </c>
      <c r="C367">
        <v>2037</v>
      </c>
      <c r="D367">
        <v>2039</v>
      </c>
      <c r="E367">
        <v>1379.773631</v>
      </c>
      <c r="F367">
        <v>0.8</v>
      </c>
      <c r="G367" s="2" t="str">
        <f t="shared" si="5"/>
        <v>FOURHR_BATTERY2037</v>
      </c>
    </row>
    <row r="368" spans="1:7" x14ac:dyDescent="0.25">
      <c r="A368" t="s">
        <v>112</v>
      </c>
      <c r="B368" t="s">
        <v>6</v>
      </c>
      <c r="C368">
        <v>2037</v>
      </c>
      <c r="D368">
        <v>2040</v>
      </c>
      <c r="E368">
        <v>1379.773631</v>
      </c>
      <c r="F368">
        <v>0.8</v>
      </c>
      <c r="G368" s="2" t="str">
        <f t="shared" si="5"/>
        <v>FOURHR_BATTERY2037</v>
      </c>
    </row>
    <row r="369" spans="1:7" x14ac:dyDescent="0.25">
      <c r="A369" t="s">
        <v>112</v>
      </c>
      <c r="B369" t="s">
        <v>6</v>
      </c>
      <c r="C369">
        <v>2037</v>
      </c>
      <c r="D369">
        <v>2041</v>
      </c>
      <c r="E369">
        <v>1379.773631</v>
      </c>
      <c r="F369">
        <v>0.8</v>
      </c>
      <c r="G369" s="2" t="str">
        <f t="shared" si="5"/>
        <v>FOURHR_BATTERY2037</v>
      </c>
    </row>
    <row r="370" spans="1:7" x14ac:dyDescent="0.25">
      <c r="A370" t="s">
        <v>112</v>
      </c>
      <c r="B370" t="s">
        <v>6</v>
      </c>
      <c r="C370">
        <v>2038</v>
      </c>
      <c r="D370">
        <v>2038</v>
      </c>
      <c r="E370">
        <v>1355.6349049999999</v>
      </c>
      <c r="F370">
        <v>0.8</v>
      </c>
      <c r="G370" s="2" t="str">
        <f t="shared" si="5"/>
        <v>FOURHR_BATTERY2038</v>
      </c>
    </row>
    <row r="371" spans="1:7" x14ac:dyDescent="0.25">
      <c r="A371" t="s">
        <v>112</v>
      </c>
      <c r="B371" t="s">
        <v>6</v>
      </c>
      <c r="C371">
        <v>2038</v>
      </c>
      <c r="D371">
        <v>2039</v>
      </c>
      <c r="E371">
        <v>1355.6349049999999</v>
      </c>
      <c r="F371">
        <v>0.8</v>
      </c>
      <c r="G371" s="2" t="str">
        <f t="shared" si="5"/>
        <v>FOURHR_BATTERY2038</v>
      </c>
    </row>
    <row r="372" spans="1:7" x14ac:dyDescent="0.25">
      <c r="A372" t="s">
        <v>112</v>
      </c>
      <c r="B372" t="s">
        <v>6</v>
      </c>
      <c r="C372">
        <v>2038</v>
      </c>
      <c r="D372">
        <v>2040</v>
      </c>
      <c r="E372">
        <v>1355.6349049999999</v>
      </c>
      <c r="F372">
        <v>0.8</v>
      </c>
      <c r="G372" s="2" t="str">
        <f t="shared" si="5"/>
        <v>FOURHR_BATTERY2038</v>
      </c>
    </row>
    <row r="373" spans="1:7" x14ac:dyDescent="0.25">
      <c r="A373" t="s">
        <v>112</v>
      </c>
      <c r="B373" t="s">
        <v>6</v>
      </c>
      <c r="C373">
        <v>2038</v>
      </c>
      <c r="D373">
        <v>2041</v>
      </c>
      <c r="E373">
        <v>1355.6349049999999</v>
      </c>
      <c r="F373">
        <v>0.8</v>
      </c>
      <c r="G373" s="2" t="str">
        <f t="shared" si="5"/>
        <v>FOURHR_BATTERY2038</v>
      </c>
    </row>
    <row r="374" spans="1:7" x14ac:dyDescent="0.25">
      <c r="A374" t="s">
        <v>112</v>
      </c>
      <c r="B374" t="s">
        <v>6</v>
      </c>
      <c r="C374">
        <v>2039</v>
      </c>
      <c r="D374">
        <v>2039</v>
      </c>
      <c r="E374">
        <v>1332.328518</v>
      </c>
      <c r="F374">
        <v>0.8</v>
      </c>
      <c r="G374" s="2" t="str">
        <f t="shared" si="5"/>
        <v>FOURHR_BATTERY2039</v>
      </c>
    </row>
    <row r="375" spans="1:7" x14ac:dyDescent="0.25">
      <c r="A375" t="s">
        <v>112</v>
      </c>
      <c r="B375" t="s">
        <v>6</v>
      </c>
      <c r="C375">
        <v>2039</v>
      </c>
      <c r="D375">
        <v>2040</v>
      </c>
      <c r="E375">
        <v>1332.328518</v>
      </c>
      <c r="F375">
        <v>0.8</v>
      </c>
      <c r="G375" s="2" t="str">
        <f t="shared" si="5"/>
        <v>FOURHR_BATTERY2039</v>
      </c>
    </row>
    <row r="376" spans="1:7" x14ac:dyDescent="0.25">
      <c r="A376" t="s">
        <v>112</v>
      </c>
      <c r="B376" t="s">
        <v>6</v>
      </c>
      <c r="C376">
        <v>2039</v>
      </c>
      <c r="D376">
        <v>2041</v>
      </c>
      <c r="E376">
        <v>1332.328518</v>
      </c>
      <c r="F376">
        <v>0.8</v>
      </c>
      <c r="G376" s="2" t="str">
        <f t="shared" si="5"/>
        <v>FOURHR_BATTERY2039</v>
      </c>
    </row>
    <row r="377" spans="1:7" x14ac:dyDescent="0.25">
      <c r="A377" t="s">
        <v>112</v>
      </c>
      <c r="B377" t="s">
        <v>6</v>
      </c>
      <c r="C377">
        <v>2040</v>
      </c>
      <c r="D377">
        <v>2040</v>
      </c>
      <c r="E377">
        <v>1309.9505019999999</v>
      </c>
      <c r="F377">
        <v>0.8</v>
      </c>
      <c r="G377" s="2" t="str">
        <f t="shared" si="5"/>
        <v>FOURHR_BATTERY2040</v>
      </c>
    </row>
    <row r="378" spans="1:7" x14ac:dyDescent="0.25">
      <c r="A378" t="s">
        <v>112</v>
      </c>
      <c r="B378" t="s">
        <v>6</v>
      </c>
      <c r="C378">
        <v>2040</v>
      </c>
      <c r="D378">
        <v>2041</v>
      </c>
      <c r="E378">
        <v>1309.9505019999999</v>
      </c>
      <c r="F378">
        <v>0.8</v>
      </c>
      <c r="G378" s="2" t="str">
        <f t="shared" si="5"/>
        <v>FOURHR_BATTERY2040</v>
      </c>
    </row>
    <row r="379" spans="1:7" x14ac:dyDescent="0.25">
      <c r="A379" t="s">
        <v>112</v>
      </c>
      <c r="B379" t="s">
        <v>6</v>
      </c>
      <c r="C379">
        <v>2041</v>
      </c>
      <c r="D379">
        <v>2041</v>
      </c>
      <c r="E379">
        <v>1288.596894</v>
      </c>
      <c r="F379">
        <v>0.8</v>
      </c>
      <c r="G379" s="2" t="str">
        <f t="shared" si="5"/>
        <v>FOURHR_BATTERY2041</v>
      </c>
    </row>
    <row r="380" spans="1:7" x14ac:dyDescent="0.25">
      <c r="A380" t="s">
        <v>113</v>
      </c>
      <c r="B380" t="s">
        <v>6</v>
      </c>
      <c r="C380">
        <v>2023</v>
      </c>
      <c r="D380">
        <v>2024</v>
      </c>
      <c r="E380">
        <v>1800.6407589999999</v>
      </c>
      <c r="F380">
        <v>0.8</v>
      </c>
      <c r="G380" s="2" t="str">
        <f t="shared" si="5"/>
        <v>SIXHR_BATTERY2023</v>
      </c>
    </row>
    <row r="381" spans="1:7" x14ac:dyDescent="0.25">
      <c r="A381" t="s">
        <v>113</v>
      </c>
      <c r="B381" t="s">
        <v>6</v>
      </c>
      <c r="C381">
        <v>2023</v>
      </c>
      <c r="D381">
        <v>2025</v>
      </c>
      <c r="E381">
        <v>1800.6407589999999</v>
      </c>
      <c r="F381">
        <v>0.8</v>
      </c>
      <c r="G381" s="2" t="str">
        <f t="shared" si="5"/>
        <v>SIXHR_BATTERY2023</v>
      </c>
    </row>
    <row r="382" spans="1:7" x14ac:dyDescent="0.25">
      <c r="A382" t="s">
        <v>113</v>
      </c>
      <c r="B382" t="s">
        <v>6</v>
      </c>
      <c r="C382">
        <v>2023</v>
      </c>
      <c r="D382">
        <v>2026</v>
      </c>
      <c r="E382">
        <v>1800.6407589999999</v>
      </c>
      <c r="F382">
        <v>0.8</v>
      </c>
      <c r="G382" s="2" t="str">
        <f t="shared" si="5"/>
        <v>SIXHR_BATTERY2023</v>
      </c>
    </row>
    <row r="383" spans="1:7" x14ac:dyDescent="0.25">
      <c r="A383" t="s">
        <v>113</v>
      </c>
      <c r="B383" t="s">
        <v>6</v>
      </c>
      <c r="C383">
        <v>2023</v>
      </c>
      <c r="D383">
        <v>2027</v>
      </c>
      <c r="E383">
        <v>1800.6407589999999</v>
      </c>
      <c r="F383">
        <v>0.8</v>
      </c>
      <c r="G383" s="2" t="str">
        <f t="shared" si="5"/>
        <v>SIXHR_BATTERY2023</v>
      </c>
    </row>
    <row r="384" spans="1:7" x14ac:dyDescent="0.25">
      <c r="A384" t="s">
        <v>113</v>
      </c>
      <c r="B384" t="s">
        <v>6</v>
      </c>
      <c r="C384">
        <v>2023</v>
      </c>
      <c r="D384">
        <v>2028</v>
      </c>
      <c r="E384">
        <v>1800.6407589999999</v>
      </c>
      <c r="F384">
        <v>0.8</v>
      </c>
      <c r="G384" s="2" t="str">
        <f t="shared" si="5"/>
        <v>SIXHR_BATTERY2023</v>
      </c>
    </row>
    <row r="385" spans="1:7" x14ac:dyDescent="0.25">
      <c r="A385" t="s">
        <v>113</v>
      </c>
      <c r="B385" t="s">
        <v>6</v>
      </c>
      <c r="C385">
        <v>2023</v>
      </c>
      <c r="D385">
        <v>2029</v>
      </c>
      <c r="E385">
        <v>1800.6407589999999</v>
      </c>
      <c r="F385">
        <v>0.8</v>
      </c>
      <c r="G385" s="2" t="str">
        <f t="shared" si="5"/>
        <v>SIXHR_BATTERY2023</v>
      </c>
    </row>
    <row r="386" spans="1:7" x14ac:dyDescent="0.25">
      <c r="A386" t="s">
        <v>113</v>
      </c>
      <c r="B386" t="s">
        <v>6</v>
      </c>
      <c r="C386">
        <v>2023</v>
      </c>
      <c r="D386">
        <v>2030</v>
      </c>
      <c r="E386">
        <v>1800.6407589999999</v>
      </c>
      <c r="F386">
        <v>0.8</v>
      </c>
      <c r="G386" s="2" t="str">
        <f t="shared" si="5"/>
        <v>SIXHR_BATTERY2023</v>
      </c>
    </row>
    <row r="387" spans="1:7" x14ac:dyDescent="0.25">
      <c r="A387" t="s">
        <v>113</v>
      </c>
      <c r="B387" t="s">
        <v>6</v>
      </c>
      <c r="C387">
        <v>2023</v>
      </c>
      <c r="D387">
        <v>2031</v>
      </c>
      <c r="E387">
        <v>1800.6407589999999</v>
      </c>
      <c r="F387">
        <v>0.8</v>
      </c>
      <c r="G387" s="2" t="str">
        <f t="shared" ref="G387:G450" si="6">_xlfn.CONCAT(A387,C387)</f>
        <v>SIXHR_BATTERY2023</v>
      </c>
    </row>
    <row r="388" spans="1:7" x14ac:dyDescent="0.25">
      <c r="A388" t="s">
        <v>113</v>
      </c>
      <c r="B388" t="s">
        <v>6</v>
      </c>
      <c r="C388">
        <v>2023</v>
      </c>
      <c r="D388">
        <v>2032</v>
      </c>
      <c r="E388">
        <v>1800.6407589999999</v>
      </c>
      <c r="F388">
        <v>0.8</v>
      </c>
      <c r="G388" s="2" t="str">
        <f t="shared" si="6"/>
        <v>SIXHR_BATTERY2023</v>
      </c>
    </row>
    <row r="389" spans="1:7" x14ac:dyDescent="0.25">
      <c r="A389" t="s">
        <v>113</v>
      </c>
      <c r="B389" t="s">
        <v>6</v>
      </c>
      <c r="C389">
        <v>2023</v>
      </c>
      <c r="D389">
        <v>2033</v>
      </c>
      <c r="E389">
        <v>1800.6407589999999</v>
      </c>
      <c r="F389">
        <v>0.8</v>
      </c>
      <c r="G389" s="2" t="str">
        <f t="shared" si="6"/>
        <v>SIXHR_BATTERY2023</v>
      </c>
    </row>
    <row r="390" spans="1:7" x14ac:dyDescent="0.25">
      <c r="A390" t="s">
        <v>113</v>
      </c>
      <c r="B390" t="s">
        <v>6</v>
      </c>
      <c r="C390">
        <v>2023</v>
      </c>
      <c r="D390">
        <v>2034</v>
      </c>
      <c r="E390">
        <v>1800.6407589999999</v>
      </c>
      <c r="F390">
        <v>0.8</v>
      </c>
      <c r="G390" s="2" t="str">
        <f t="shared" si="6"/>
        <v>SIXHR_BATTERY2023</v>
      </c>
    </row>
    <row r="391" spans="1:7" x14ac:dyDescent="0.25">
      <c r="A391" t="s">
        <v>113</v>
      </c>
      <c r="B391" t="s">
        <v>6</v>
      </c>
      <c r="C391">
        <v>2023</v>
      </c>
      <c r="D391">
        <v>2035</v>
      </c>
      <c r="E391">
        <v>1800.6407589999999</v>
      </c>
      <c r="F391">
        <v>0.8</v>
      </c>
      <c r="G391" s="2" t="str">
        <f t="shared" si="6"/>
        <v>SIXHR_BATTERY2023</v>
      </c>
    </row>
    <row r="392" spans="1:7" x14ac:dyDescent="0.25">
      <c r="A392" t="s">
        <v>113</v>
      </c>
      <c r="B392" t="s">
        <v>6</v>
      </c>
      <c r="C392">
        <v>2023</v>
      </c>
      <c r="D392">
        <v>2036</v>
      </c>
      <c r="E392">
        <v>1800.6407589999999</v>
      </c>
      <c r="F392">
        <v>0.8</v>
      </c>
      <c r="G392" s="2" t="str">
        <f t="shared" si="6"/>
        <v>SIXHR_BATTERY2023</v>
      </c>
    </row>
    <row r="393" spans="1:7" x14ac:dyDescent="0.25">
      <c r="A393" t="s">
        <v>113</v>
      </c>
      <c r="B393" t="s">
        <v>6</v>
      </c>
      <c r="C393">
        <v>2023</v>
      </c>
      <c r="D393">
        <v>2037</v>
      </c>
      <c r="E393">
        <v>1800.6407589999999</v>
      </c>
      <c r="F393">
        <v>0.8</v>
      </c>
      <c r="G393" s="2" t="str">
        <f t="shared" si="6"/>
        <v>SIXHR_BATTERY2023</v>
      </c>
    </row>
    <row r="394" spans="1:7" x14ac:dyDescent="0.25">
      <c r="A394" t="s">
        <v>113</v>
      </c>
      <c r="B394" t="s">
        <v>6</v>
      </c>
      <c r="C394">
        <v>2023</v>
      </c>
      <c r="D394">
        <v>2038</v>
      </c>
      <c r="E394">
        <v>1800.6407589999999</v>
      </c>
      <c r="F394">
        <v>0.8</v>
      </c>
      <c r="G394" s="2" t="str">
        <f t="shared" si="6"/>
        <v>SIXHR_BATTERY2023</v>
      </c>
    </row>
    <row r="395" spans="1:7" x14ac:dyDescent="0.25">
      <c r="A395" t="s">
        <v>113</v>
      </c>
      <c r="B395" t="s">
        <v>6</v>
      </c>
      <c r="C395">
        <v>2023</v>
      </c>
      <c r="D395">
        <v>2039</v>
      </c>
      <c r="E395">
        <v>1800.6407589999999</v>
      </c>
      <c r="F395">
        <v>0.8</v>
      </c>
      <c r="G395" s="2" t="str">
        <f t="shared" si="6"/>
        <v>SIXHR_BATTERY2023</v>
      </c>
    </row>
    <row r="396" spans="1:7" x14ac:dyDescent="0.25">
      <c r="A396" t="s">
        <v>113</v>
      </c>
      <c r="B396" t="s">
        <v>6</v>
      </c>
      <c r="C396">
        <v>2023</v>
      </c>
      <c r="D396">
        <v>2040</v>
      </c>
      <c r="E396">
        <v>1800.6407589999999</v>
      </c>
      <c r="F396">
        <v>0.8</v>
      </c>
      <c r="G396" s="2" t="str">
        <f t="shared" si="6"/>
        <v>SIXHR_BATTERY2023</v>
      </c>
    </row>
    <row r="397" spans="1:7" x14ac:dyDescent="0.25">
      <c r="A397" t="s">
        <v>113</v>
      </c>
      <c r="B397" t="s">
        <v>6</v>
      </c>
      <c r="C397">
        <v>2023</v>
      </c>
      <c r="D397">
        <v>2041</v>
      </c>
      <c r="E397">
        <v>1800.6407589999999</v>
      </c>
      <c r="F397">
        <v>0.8</v>
      </c>
      <c r="G397" s="2" t="str">
        <f t="shared" si="6"/>
        <v>SIXHR_BATTERY2023</v>
      </c>
    </row>
    <row r="398" spans="1:7" x14ac:dyDescent="0.25">
      <c r="A398" t="s">
        <v>113</v>
      </c>
      <c r="B398" t="s">
        <v>6</v>
      </c>
      <c r="C398">
        <v>2024</v>
      </c>
      <c r="D398">
        <v>2024</v>
      </c>
      <c r="E398">
        <v>1800.6407589999999</v>
      </c>
      <c r="F398">
        <v>0.8</v>
      </c>
      <c r="G398" s="2" t="str">
        <f t="shared" si="6"/>
        <v>SIXHR_BATTERY2024</v>
      </c>
    </row>
    <row r="399" spans="1:7" x14ac:dyDescent="0.25">
      <c r="A399" t="s">
        <v>113</v>
      </c>
      <c r="B399" t="s">
        <v>6</v>
      </c>
      <c r="C399">
        <v>2024</v>
      </c>
      <c r="D399">
        <v>2025</v>
      </c>
      <c r="E399">
        <v>1800.6407589999999</v>
      </c>
      <c r="F399">
        <v>0.8</v>
      </c>
      <c r="G399" s="2" t="str">
        <f t="shared" si="6"/>
        <v>SIXHR_BATTERY2024</v>
      </c>
    </row>
    <row r="400" spans="1:7" x14ac:dyDescent="0.25">
      <c r="A400" t="s">
        <v>113</v>
      </c>
      <c r="B400" t="s">
        <v>6</v>
      </c>
      <c r="C400">
        <v>2024</v>
      </c>
      <c r="D400">
        <v>2026</v>
      </c>
      <c r="E400">
        <v>1800.6407589999999</v>
      </c>
      <c r="F400">
        <v>0.8</v>
      </c>
      <c r="G400" s="2" t="str">
        <f t="shared" si="6"/>
        <v>SIXHR_BATTERY2024</v>
      </c>
    </row>
    <row r="401" spans="1:7" x14ac:dyDescent="0.25">
      <c r="A401" t="s">
        <v>113</v>
      </c>
      <c r="B401" t="s">
        <v>6</v>
      </c>
      <c r="C401">
        <v>2024</v>
      </c>
      <c r="D401">
        <v>2027</v>
      </c>
      <c r="E401">
        <v>1800.6407589999999</v>
      </c>
      <c r="F401">
        <v>0.8</v>
      </c>
      <c r="G401" s="2" t="str">
        <f t="shared" si="6"/>
        <v>SIXHR_BATTERY2024</v>
      </c>
    </row>
    <row r="402" spans="1:7" x14ac:dyDescent="0.25">
      <c r="A402" t="s">
        <v>113</v>
      </c>
      <c r="B402" t="s">
        <v>6</v>
      </c>
      <c r="C402">
        <v>2024</v>
      </c>
      <c r="D402">
        <v>2028</v>
      </c>
      <c r="E402">
        <v>1800.6407589999999</v>
      </c>
      <c r="F402">
        <v>0.8</v>
      </c>
      <c r="G402" s="2" t="str">
        <f t="shared" si="6"/>
        <v>SIXHR_BATTERY2024</v>
      </c>
    </row>
    <row r="403" spans="1:7" x14ac:dyDescent="0.25">
      <c r="A403" t="s">
        <v>113</v>
      </c>
      <c r="B403" t="s">
        <v>6</v>
      </c>
      <c r="C403">
        <v>2024</v>
      </c>
      <c r="D403">
        <v>2029</v>
      </c>
      <c r="E403">
        <v>1800.6407589999999</v>
      </c>
      <c r="F403">
        <v>0.8</v>
      </c>
      <c r="G403" s="2" t="str">
        <f t="shared" si="6"/>
        <v>SIXHR_BATTERY2024</v>
      </c>
    </row>
    <row r="404" spans="1:7" x14ac:dyDescent="0.25">
      <c r="A404" t="s">
        <v>113</v>
      </c>
      <c r="B404" t="s">
        <v>6</v>
      </c>
      <c r="C404">
        <v>2024</v>
      </c>
      <c r="D404">
        <v>2030</v>
      </c>
      <c r="E404">
        <v>1800.6407589999999</v>
      </c>
      <c r="F404">
        <v>0.8</v>
      </c>
      <c r="G404" s="2" t="str">
        <f t="shared" si="6"/>
        <v>SIXHR_BATTERY2024</v>
      </c>
    </row>
    <row r="405" spans="1:7" x14ac:dyDescent="0.25">
      <c r="A405" t="s">
        <v>113</v>
      </c>
      <c r="B405" t="s">
        <v>6</v>
      </c>
      <c r="C405">
        <v>2024</v>
      </c>
      <c r="D405">
        <v>2031</v>
      </c>
      <c r="E405">
        <v>1800.6407589999999</v>
      </c>
      <c r="F405">
        <v>0.8</v>
      </c>
      <c r="G405" s="2" t="str">
        <f t="shared" si="6"/>
        <v>SIXHR_BATTERY2024</v>
      </c>
    </row>
    <row r="406" spans="1:7" x14ac:dyDescent="0.25">
      <c r="A406" t="s">
        <v>113</v>
      </c>
      <c r="B406" t="s">
        <v>6</v>
      </c>
      <c r="C406">
        <v>2024</v>
      </c>
      <c r="D406">
        <v>2032</v>
      </c>
      <c r="E406">
        <v>1800.6407589999999</v>
      </c>
      <c r="F406">
        <v>0.8</v>
      </c>
      <c r="G406" s="2" t="str">
        <f t="shared" si="6"/>
        <v>SIXHR_BATTERY2024</v>
      </c>
    </row>
    <row r="407" spans="1:7" x14ac:dyDescent="0.25">
      <c r="A407" t="s">
        <v>113</v>
      </c>
      <c r="B407" t="s">
        <v>6</v>
      </c>
      <c r="C407">
        <v>2024</v>
      </c>
      <c r="D407">
        <v>2033</v>
      </c>
      <c r="E407">
        <v>1800.6407589999999</v>
      </c>
      <c r="F407">
        <v>0.8</v>
      </c>
      <c r="G407" s="2" t="str">
        <f t="shared" si="6"/>
        <v>SIXHR_BATTERY2024</v>
      </c>
    </row>
    <row r="408" spans="1:7" x14ac:dyDescent="0.25">
      <c r="A408" t="s">
        <v>113</v>
      </c>
      <c r="B408" t="s">
        <v>6</v>
      </c>
      <c r="C408">
        <v>2024</v>
      </c>
      <c r="D408">
        <v>2034</v>
      </c>
      <c r="E408">
        <v>1800.6407589999999</v>
      </c>
      <c r="F408">
        <v>0.8</v>
      </c>
      <c r="G408" s="2" t="str">
        <f t="shared" si="6"/>
        <v>SIXHR_BATTERY2024</v>
      </c>
    </row>
    <row r="409" spans="1:7" x14ac:dyDescent="0.25">
      <c r="A409" t="s">
        <v>113</v>
      </c>
      <c r="B409" t="s">
        <v>6</v>
      </c>
      <c r="C409">
        <v>2024</v>
      </c>
      <c r="D409">
        <v>2035</v>
      </c>
      <c r="E409">
        <v>1800.6407589999999</v>
      </c>
      <c r="F409">
        <v>0.8</v>
      </c>
      <c r="G409" s="2" t="str">
        <f t="shared" si="6"/>
        <v>SIXHR_BATTERY2024</v>
      </c>
    </row>
    <row r="410" spans="1:7" x14ac:dyDescent="0.25">
      <c r="A410" t="s">
        <v>113</v>
      </c>
      <c r="B410" t="s">
        <v>6</v>
      </c>
      <c r="C410">
        <v>2024</v>
      </c>
      <c r="D410">
        <v>2036</v>
      </c>
      <c r="E410">
        <v>1800.6407589999999</v>
      </c>
      <c r="F410">
        <v>0.8</v>
      </c>
      <c r="G410" s="2" t="str">
        <f t="shared" si="6"/>
        <v>SIXHR_BATTERY2024</v>
      </c>
    </row>
    <row r="411" spans="1:7" x14ac:dyDescent="0.25">
      <c r="A411" t="s">
        <v>113</v>
      </c>
      <c r="B411" t="s">
        <v>6</v>
      </c>
      <c r="C411">
        <v>2024</v>
      </c>
      <c r="D411">
        <v>2037</v>
      </c>
      <c r="E411">
        <v>1800.6407589999999</v>
      </c>
      <c r="F411">
        <v>0.8</v>
      </c>
      <c r="G411" s="2" t="str">
        <f t="shared" si="6"/>
        <v>SIXHR_BATTERY2024</v>
      </c>
    </row>
    <row r="412" spans="1:7" x14ac:dyDescent="0.25">
      <c r="A412" t="s">
        <v>113</v>
      </c>
      <c r="B412" t="s">
        <v>6</v>
      </c>
      <c r="C412">
        <v>2024</v>
      </c>
      <c r="D412">
        <v>2038</v>
      </c>
      <c r="E412">
        <v>1800.6407589999999</v>
      </c>
      <c r="F412">
        <v>0.8</v>
      </c>
      <c r="G412" s="2" t="str">
        <f t="shared" si="6"/>
        <v>SIXHR_BATTERY2024</v>
      </c>
    </row>
    <row r="413" spans="1:7" x14ac:dyDescent="0.25">
      <c r="A413" t="s">
        <v>113</v>
      </c>
      <c r="B413" t="s">
        <v>6</v>
      </c>
      <c r="C413">
        <v>2024</v>
      </c>
      <c r="D413">
        <v>2039</v>
      </c>
      <c r="E413">
        <v>1800.6407589999999</v>
      </c>
      <c r="F413">
        <v>0.8</v>
      </c>
      <c r="G413" s="2" t="str">
        <f t="shared" si="6"/>
        <v>SIXHR_BATTERY2024</v>
      </c>
    </row>
    <row r="414" spans="1:7" x14ac:dyDescent="0.25">
      <c r="A414" t="s">
        <v>113</v>
      </c>
      <c r="B414" t="s">
        <v>6</v>
      </c>
      <c r="C414">
        <v>2024</v>
      </c>
      <c r="D414">
        <v>2040</v>
      </c>
      <c r="E414">
        <v>1800.6407589999999</v>
      </c>
      <c r="F414">
        <v>0.8</v>
      </c>
      <c r="G414" s="2" t="str">
        <f t="shared" si="6"/>
        <v>SIXHR_BATTERY2024</v>
      </c>
    </row>
    <row r="415" spans="1:7" x14ac:dyDescent="0.25">
      <c r="A415" t="s">
        <v>113</v>
      </c>
      <c r="B415" t="s">
        <v>6</v>
      </c>
      <c r="C415">
        <v>2024</v>
      </c>
      <c r="D415">
        <v>2041</v>
      </c>
      <c r="E415">
        <v>1800.6407589999999</v>
      </c>
      <c r="F415">
        <v>0.8</v>
      </c>
      <c r="G415" s="2" t="str">
        <f t="shared" si="6"/>
        <v>SIXHR_BATTERY2024</v>
      </c>
    </row>
    <row r="416" spans="1:7" x14ac:dyDescent="0.25">
      <c r="A416" t="s">
        <v>113</v>
      </c>
      <c r="B416" t="s">
        <v>6</v>
      </c>
      <c r="C416">
        <v>2025</v>
      </c>
      <c r="D416">
        <v>2025</v>
      </c>
      <c r="E416">
        <v>1800.6407589999999</v>
      </c>
      <c r="F416">
        <v>0.8</v>
      </c>
      <c r="G416" s="2" t="str">
        <f t="shared" si="6"/>
        <v>SIXHR_BATTERY2025</v>
      </c>
    </row>
    <row r="417" spans="1:7" x14ac:dyDescent="0.25">
      <c r="A417" t="s">
        <v>113</v>
      </c>
      <c r="B417" t="s">
        <v>6</v>
      </c>
      <c r="C417">
        <v>2025</v>
      </c>
      <c r="D417">
        <v>2026</v>
      </c>
      <c r="E417">
        <v>1800.6407589999999</v>
      </c>
      <c r="F417">
        <v>0.8</v>
      </c>
      <c r="G417" s="2" t="str">
        <f t="shared" si="6"/>
        <v>SIXHR_BATTERY2025</v>
      </c>
    </row>
    <row r="418" spans="1:7" x14ac:dyDescent="0.25">
      <c r="A418" t="s">
        <v>113</v>
      </c>
      <c r="B418" t="s">
        <v>6</v>
      </c>
      <c r="C418">
        <v>2025</v>
      </c>
      <c r="D418">
        <v>2027</v>
      </c>
      <c r="E418">
        <v>1800.6407589999999</v>
      </c>
      <c r="F418">
        <v>0.8</v>
      </c>
      <c r="G418" s="2" t="str">
        <f t="shared" si="6"/>
        <v>SIXHR_BATTERY2025</v>
      </c>
    </row>
    <row r="419" spans="1:7" x14ac:dyDescent="0.25">
      <c r="A419" t="s">
        <v>113</v>
      </c>
      <c r="B419" t="s">
        <v>6</v>
      </c>
      <c r="C419">
        <v>2025</v>
      </c>
      <c r="D419">
        <v>2028</v>
      </c>
      <c r="E419">
        <v>1800.6407589999999</v>
      </c>
      <c r="F419">
        <v>0.8</v>
      </c>
      <c r="G419" s="2" t="str">
        <f t="shared" si="6"/>
        <v>SIXHR_BATTERY2025</v>
      </c>
    </row>
    <row r="420" spans="1:7" x14ac:dyDescent="0.25">
      <c r="A420" t="s">
        <v>113</v>
      </c>
      <c r="B420" t="s">
        <v>6</v>
      </c>
      <c r="C420">
        <v>2025</v>
      </c>
      <c r="D420">
        <v>2029</v>
      </c>
      <c r="E420">
        <v>1800.6407589999999</v>
      </c>
      <c r="F420">
        <v>0.8</v>
      </c>
      <c r="G420" s="2" t="str">
        <f t="shared" si="6"/>
        <v>SIXHR_BATTERY2025</v>
      </c>
    </row>
    <row r="421" spans="1:7" x14ac:dyDescent="0.25">
      <c r="A421" t="s">
        <v>113</v>
      </c>
      <c r="B421" t="s">
        <v>6</v>
      </c>
      <c r="C421">
        <v>2025</v>
      </c>
      <c r="D421">
        <v>2030</v>
      </c>
      <c r="E421">
        <v>1800.6407589999999</v>
      </c>
      <c r="F421">
        <v>0.8</v>
      </c>
      <c r="G421" s="2" t="str">
        <f t="shared" si="6"/>
        <v>SIXHR_BATTERY2025</v>
      </c>
    </row>
    <row r="422" spans="1:7" x14ac:dyDescent="0.25">
      <c r="A422" t="s">
        <v>113</v>
      </c>
      <c r="B422" t="s">
        <v>6</v>
      </c>
      <c r="C422">
        <v>2025</v>
      </c>
      <c r="D422">
        <v>2031</v>
      </c>
      <c r="E422">
        <v>1800.6407589999999</v>
      </c>
      <c r="F422">
        <v>0.8</v>
      </c>
      <c r="G422" s="2" t="str">
        <f t="shared" si="6"/>
        <v>SIXHR_BATTERY2025</v>
      </c>
    </row>
    <row r="423" spans="1:7" x14ac:dyDescent="0.25">
      <c r="A423" t="s">
        <v>113</v>
      </c>
      <c r="B423" t="s">
        <v>6</v>
      </c>
      <c r="C423">
        <v>2025</v>
      </c>
      <c r="D423">
        <v>2032</v>
      </c>
      <c r="E423">
        <v>1800.6407589999999</v>
      </c>
      <c r="F423">
        <v>0.8</v>
      </c>
      <c r="G423" s="2" t="str">
        <f t="shared" si="6"/>
        <v>SIXHR_BATTERY2025</v>
      </c>
    </row>
    <row r="424" spans="1:7" x14ac:dyDescent="0.25">
      <c r="A424" t="s">
        <v>113</v>
      </c>
      <c r="B424" t="s">
        <v>6</v>
      </c>
      <c r="C424">
        <v>2025</v>
      </c>
      <c r="D424">
        <v>2033</v>
      </c>
      <c r="E424">
        <v>1800.6407589999999</v>
      </c>
      <c r="F424">
        <v>0.8</v>
      </c>
      <c r="G424" s="2" t="str">
        <f t="shared" si="6"/>
        <v>SIXHR_BATTERY2025</v>
      </c>
    </row>
    <row r="425" spans="1:7" x14ac:dyDescent="0.25">
      <c r="A425" t="s">
        <v>113</v>
      </c>
      <c r="B425" t="s">
        <v>6</v>
      </c>
      <c r="C425">
        <v>2025</v>
      </c>
      <c r="D425">
        <v>2034</v>
      </c>
      <c r="E425">
        <v>1800.6407589999999</v>
      </c>
      <c r="F425">
        <v>0.8</v>
      </c>
      <c r="G425" s="2" t="str">
        <f t="shared" si="6"/>
        <v>SIXHR_BATTERY2025</v>
      </c>
    </row>
    <row r="426" spans="1:7" x14ac:dyDescent="0.25">
      <c r="A426" t="s">
        <v>113</v>
      </c>
      <c r="B426" t="s">
        <v>6</v>
      </c>
      <c r="C426">
        <v>2025</v>
      </c>
      <c r="D426">
        <v>2035</v>
      </c>
      <c r="E426">
        <v>1800.6407589999999</v>
      </c>
      <c r="F426">
        <v>0.8</v>
      </c>
      <c r="G426" s="2" t="str">
        <f t="shared" si="6"/>
        <v>SIXHR_BATTERY2025</v>
      </c>
    </row>
    <row r="427" spans="1:7" x14ac:dyDescent="0.25">
      <c r="A427" t="s">
        <v>113</v>
      </c>
      <c r="B427" t="s">
        <v>6</v>
      </c>
      <c r="C427">
        <v>2025</v>
      </c>
      <c r="D427">
        <v>2036</v>
      </c>
      <c r="E427">
        <v>1800.6407589999999</v>
      </c>
      <c r="F427">
        <v>0.8</v>
      </c>
      <c r="G427" s="2" t="str">
        <f t="shared" si="6"/>
        <v>SIXHR_BATTERY2025</v>
      </c>
    </row>
    <row r="428" spans="1:7" x14ac:dyDescent="0.25">
      <c r="A428" t="s">
        <v>113</v>
      </c>
      <c r="B428" t="s">
        <v>6</v>
      </c>
      <c r="C428">
        <v>2025</v>
      </c>
      <c r="D428">
        <v>2037</v>
      </c>
      <c r="E428">
        <v>1800.6407589999999</v>
      </c>
      <c r="F428">
        <v>0.8</v>
      </c>
      <c r="G428" s="2" t="str">
        <f t="shared" si="6"/>
        <v>SIXHR_BATTERY2025</v>
      </c>
    </row>
    <row r="429" spans="1:7" x14ac:dyDescent="0.25">
      <c r="A429" t="s">
        <v>113</v>
      </c>
      <c r="B429" t="s">
        <v>6</v>
      </c>
      <c r="C429">
        <v>2025</v>
      </c>
      <c r="D429">
        <v>2038</v>
      </c>
      <c r="E429">
        <v>1800.6407589999999</v>
      </c>
      <c r="F429">
        <v>0.8</v>
      </c>
      <c r="G429" s="2" t="str">
        <f t="shared" si="6"/>
        <v>SIXHR_BATTERY2025</v>
      </c>
    </row>
    <row r="430" spans="1:7" x14ac:dyDescent="0.25">
      <c r="A430" t="s">
        <v>113</v>
      </c>
      <c r="B430" t="s">
        <v>6</v>
      </c>
      <c r="C430">
        <v>2025</v>
      </c>
      <c r="D430">
        <v>2039</v>
      </c>
      <c r="E430">
        <v>1800.6407589999999</v>
      </c>
      <c r="F430">
        <v>0.8</v>
      </c>
      <c r="G430" s="2" t="str">
        <f t="shared" si="6"/>
        <v>SIXHR_BATTERY2025</v>
      </c>
    </row>
    <row r="431" spans="1:7" x14ac:dyDescent="0.25">
      <c r="A431" t="s">
        <v>113</v>
      </c>
      <c r="B431" t="s">
        <v>6</v>
      </c>
      <c r="C431">
        <v>2025</v>
      </c>
      <c r="D431">
        <v>2040</v>
      </c>
      <c r="E431">
        <v>1800.6407589999999</v>
      </c>
      <c r="F431">
        <v>0.8</v>
      </c>
      <c r="G431" s="2" t="str">
        <f t="shared" si="6"/>
        <v>SIXHR_BATTERY2025</v>
      </c>
    </row>
    <row r="432" spans="1:7" x14ac:dyDescent="0.25">
      <c r="A432" t="s">
        <v>113</v>
      </c>
      <c r="B432" t="s">
        <v>6</v>
      </c>
      <c r="C432">
        <v>2025</v>
      </c>
      <c r="D432">
        <v>2041</v>
      </c>
      <c r="E432">
        <v>1800.6407589999999</v>
      </c>
      <c r="F432">
        <v>0.8</v>
      </c>
      <c r="G432" s="2" t="str">
        <f t="shared" si="6"/>
        <v>SIXHR_BATTERY2025</v>
      </c>
    </row>
    <row r="433" spans="1:7" x14ac:dyDescent="0.25">
      <c r="A433" t="s">
        <v>113</v>
      </c>
      <c r="B433" t="s">
        <v>6</v>
      </c>
      <c r="C433">
        <v>2026</v>
      </c>
      <c r="D433">
        <v>2026</v>
      </c>
      <c r="E433">
        <v>1800.6407589999999</v>
      </c>
      <c r="F433">
        <v>0.8</v>
      </c>
      <c r="G433" s="2" t="str">
        <f t="shared" si="6"/>
        <v>SIXHR_BATTERY2026</v>
      </c>
    </row>
    <row r="434" spans="1:7" x14ac:dyDescent="0.25">
      <c r="A434" t="s">
        <v>113</v>
      </c>
      <c r="B434" t="s">
        <v>6</v>
      </c>
      <c r="C434">
        <v>2026</v>
      </c>
      <c r="D434">
        <v>2027</v>
      </c>
      <c r="E434">
        <v>1800.6407589999999</v>
      </c>
      <c r="F434">
        <v>0.8</v>
      </c>
      <c r="G434" s="2" t="str">
        <f t="shared" si="6"/>
        <v>SIXHR_BATTERY2026</v>
      </c>
    </row>
    <row r="435" spans="1:7" x14ac:dyDescent="0.25">
      <c r="A435" t="s">
        <v>113</v>
      </c>
      <c r="B435" t="s">
        <v>6</v>
      </c>
      <c r="C435">
        <v>2026</v>
      </c>
      <c r="D435">
        <v>2028</v>
      </c>
      <c r="E435">
        <v>1800.6407589999999</v>
      </c>
      <c r="F435">
        <v>0.8</v>
      </c>
      <c r="G435" s="2" t="str">
        <f t="shared" si="6"/>
        <v>SIXHR_BATTERY2026</v>
      </c>
    </row>
    <row r="436" spans="1:7" x14ac:dyDescent="0.25">
      <c r="A436" t="s">
        <v>113</v>
      </c>
      <c r="B436" t="s">
        <v>6</v>
      </c>
      <c r="C436">
        <v>2026</v>
      </c>
      <c r="D436">
        <v>2029</v>
      </c>
      <c r="E436">
        <v>1800.6407589999999</v>
      </c>
      <c r="F436">
        <v>0.8</v>
      </c>
      <c r="G436" s="2" t="str">
        <f t="shared" si="6"/>
        <v>SIXHR_BATTERY2026</v>
      </c>
    </row>
    <row r="437" spans="1:7" x14ac:dyDescent="0.25">
      <c r="A437" t="s">
        <v>113</v>
      </c>
      <c r="B437" t="s">
        <v>6</v>
      </c>
      <c r="C437">
        <v>2026</v>
      </c>
      <c r="D437">
        <v>2030</v>
      </c>
      <c r="E437">
        <v>1800.6407589999999</v>
      </c>
      <c r="F437">
        <v>0.8</v>
      </c>
      <c r="G437" s="2" t="str">
        <f t="shared" si="6"/>
        <v>SIXHR_BATTERY2026</v>
      </c>
    </row>
    <row r="438" spans="1:7" x14ac:dyDescent="0.25">
      <c r="A438" t="s">
        <v>113</v>
      </c>
      <c r="B438" t="s">
        <v>6</v>
      </c>
      <c r="C438">
        <v>2026</v>
      </c>
      <c r="D438">
        <v>2031</v>
      </c>
      <c r="E438">
        <v>1800.6407589999999</v>
      </c>
      <c r="F438">
        <v>0.8</v>
      </c>
      <c r="G438" s="2" t="str">
        <f t="shared" si="6"/>
        <v>SIXHR_BATTERY2026</v>
      </c>
    </row>
    <row r="439" spans="1:7" x14ac:dyDescent="0.25">
      <c r="A439" t="s">
        <v>113</v>
      </c>
      <c r="B439" t="s">
        <v>6</v>
      </c>
      <c r="C439">
        <v>2026</v>
      </c>
      <c r="D439">
        <v>2032</v>
      </c>
      <c r="E439">
        <v>1800.6407589999999</v>
      </c>
      <c r="F439">
        <v>0.8</v>
      </c>
      <c r="G439" s="2" t="str">
        <f t="shared" si="6"/>
        <v>SIXHR_BATTERY2026</v>
      </c>
    </row>
    <row r="440" spans="1:7" x14ac:dyDescent="0.25">
      <c r="A440" t="s">
        <v>113</v>
      </c>
      <c r="B440" t="s">
        <v>6</v>
      </c>
      <c r="C440">
        <v>2026</v>
      </c>
      <c r="D440">
        <v>2033</v>
      </c>
      <c r="E440">
        <v>1800.6407589999999</v>
      </c>
      <c r="F440">
        <v>0.8</v>
      </c>
      <c r="G440" s="2" t="str">
        <f t="shared" si="6"/>
        <v>SIXHR_BATTERY2026</v>
      </c>
    </row>
    <row r="441" spans="1:7" x14ac:dyDescent="0.25">
      <c r="A441" t="s">
        <v>113</v>
      </c>
      <c r="B441" t="s">
        <v>6</v>
      </c>
      <c r="C441">
        <v>2026</v>
      </c>
      <c r="D441">
        <v>2034</v>
      </c>
      <c r="E441">
        <v>1800.6407589999999</v>
      </c>
      <c r="F441">
        <v>0.8</v>
      </c>
      <c r="G441" s="2" t="str">
        <f t="shared" si="6"/>
        <v>SIXHR_BATTERY2026</v>
      </c>
    </row>
    <row r="442" spans="1:7" x14ac:dyDescent="0.25">
      <c r="A442" t="s">
        <v>113</v>
      </c>
      <c r="B442" t="s">
        <v>6</v>
      </c>
      <c r="C442">
        <v>2026</v>
      </c>
      <c r="D442">
        <v>2035</v>
      </c>
      <c r="E442">
        <v>1800.6407589999999</v>
      </c>
      <c r="F442">
        <v>0.8</v>
      </c>
      <c r="G442" s="2" t="str">
        <f t="shared" si="6"/>
        <v>SIXHR_BATTERY2026</v>
      </c>
    </row>
    <row r="443" spans="1:7" x14ac:dyDescent="0.25">
      <c r="A443" t="s">
        <v>113</v>
      </c>
      <c r="B443" t="s">
        <v>6</v>
      </c>
      <c r="C443">
        <v>2026</v>
      </c>
      <c r="D443">
        <v>2036</v>
      </c>
      <c r="E443">
        <v>1800.6407589999999</v>
      </c>
      <c r="F443">
        <v>0.8</v>
      </c>
      <c r="G443" s="2" t="str">
        <f t="shared" si="6"/>
        <v>SIXHR_BATTERY2026</v>
      </c>
    </row>
    <row r="444" spans="1:7" x14ac:dyDescent="0.25">
      <c r="A444" t="s">
        <v>113</v>
      </c>
      <c r="B444" t="s">
        <v>6</v>
      </c>
      <c r="C444">
        <v>2026</v>
      </c>
      <c r="D444">
        <v>2037</v>
      </c>
      <c r="E444">
        <v>1800.6407589999999</v>
      </c>
      <c r="F444">
        <v>0.8</v>
      </c>
      <c r="G444" s="2" t="str">
        <f t="shared" si="6"/>
        <v>SIXHR_BATTERY2026</v>
      </c>
    </row>
    <row r="445" spans="1:7" x14ac:dyDescent="0.25">
      <c r="A445" t="s">
        <v>113</v>
      </c>
      <c r="B445" t="s">
        <v>6</v>
      </c>
      <c r="C445">
        <v>2026</v>
      </c>
      <c r="D445">
        <v>2038</v>
      </c>
      <c r="E445">
        <v>1800.6407589999999</v>
      </c>
      <c r="F445">
        <v>0.8</v>
      </c>
      <c r="G445" s="2" t="str">
        <f t="shared" si="6"/>
        <v>SIXHR_BATTERY2026</v>
      </c>
    </row>
    <row r="446" spans="1:7" x14ac:dyDescent="0.25">
      <c r="A446" t="s">
        <v>113</v>
      </c>
      <c r="B446" t="s">
        <v>6</v>
      </c>
      <c r="C446">
        <v>2026</v>
      </c>
      <c r="D446">
        <v>2039</v>
      </c>
      <c r="E446">
        <v>1800.6407589999999</v>
      </c>
      <c r="F446">
        <v>0.8</v>
      </c>
      <c r="G446" s="2" t="str">
        <f t="shared" si="6"/>
        <v>SIXHR_BATTERY2026</v>
      </c>
    </row>
    <row r="447" spans="1:7" x14ac:dyDescent="0.25">
      <c r="A447" t="s">
        <v>113</v>
      </c>
      <c r="B447" t="s">
        <v>6</v>
      </c>
      <c r="C447">
        <v>2026</v>
      </c>
      <c r="D447">
        <v>2040</v>
      </c>
      <c r="E447">
        <v>1800.6407589999999</v>
      </c>
      <c r="F447">
        <v>0.8</v>
      </c>
      <c r="G447" s="2" t="str">
        <f t="shared" si="6"/>
        <v>SIXHR_BATTERY2026</v>
      </c>
    </row>
    <row r="448" spans="1:7" x14ac:dyDescent="0.25">
      <c r="A448" t="s">
        <v>113</v>
      </c>
      <c r="B448" t="s">
        <v>6</v>
      </c>
      <c r="C448">
        <v>2026</v>
      </c>
      <c r="D448">
        <v>2041</v>
      </c>
      <c r="E448">
        <v>1800.6407589999999</v>
      </c>
      <c r="F448">
        <v>0.8</v>
      </c>
      <c r="G448" s="2" t="str">
        <f t="shared" si="6"/>
        <v>SIXHR_BATTERY2026</v>
      </c>
    </row>
    <row r="449" spans="1:7" x14ac:dyDescent="0.25">
      <c r="A449" t="s">
        <v>113</v>
      </c>
      <c r="B449" t="s">
        <v>6</v>
      </c>
      <c r="C449">
        <v>2027</v>
      </c>
      <c r="D449">
        <v>2027</v>
      </c>
      <c r="E449">
        <v>1701.18658</v>
      </c>
      <c r="F449">
        <v>0.8</v>
      </c>
      <c r="G449" s="2" t="str">
        <f t="shared" si="6"/>
        <v>SIXHR_BATTERY2027</v>
      </c>
    </row>
    <row r="450" spans="1:7" x14ac:dyDescent="0.25">
      <c r="A450" t="s">
        <v>113</v>
      </c>
      <c r="B450" t="s">
        <v>6</v>
      </c>
      <c r="C450">
        <v>2027</v>
      </c>
      <c r="D450">
        <v>2028</v>
      </c>
      <c r="E450">
        <v>1701.18658</v>
      </c>
      <c r="F450">
        <v>0.8</v>
      </c>
      <c r="G450" s="2" t="str">
        <f t="shared" si="6"/>
        <v>SIXHR_BATTERY2027</v>
      </c>
    </row>
    <row r="451" spans="1:7" x14ac:dyDescent="0.25">
      <c r="A451" t="s">
        <v>113</v>
      </c>
      <c r="B451" t="s">
        <v>6</v>
      </c>
      <c r="C451">
        <v>2027</v>
      </c>
      <c r="D451">
        <v>2029</v>
      </c>
      <c r="E451">
        <v>1701.18658</v>
      </c>
      <c r="F451">
        <v>0.8</v>
      </c>
      <c r="G451" s="2" t="str">
        <f t="shared" ref="G451:G514" si="7">_xlfn.CONCAT(A451,C451)</f>
        <v>SIXHR_BATTERY2027</v>
      </c>
    </row>
    <row r="452" spans="1:7" x14ac:dyDescent="0.25">
      <c r="A452" t="s">
        <v>113</v>
      </c>
      <c r="B452" t="s">
        <v>6</v>
      </c>
      <c r="C452">
        <v>2027</v>
      </c>
      <c r="D452">
        <v>2030</v>
      </c>
      <c r="E452">
        <v>1701.18658</v>
      </c>
      <c r="F452">
        <v>0.8</v>
      </c>
      <c r="G452" s="2" t="str">
        <f t="shared" si="7"/>
        <v>SIXHR_BATTERY2027</v>
      </c>
    </row>
    <row r="453" spans="1:7" x14ac:dyDescent="0.25">
      <c r="A453" t="s">
        <v>113</v>
      </c>
      <c r="B453" t="s">
        <v>6</v>
      </c>
      <c r="C453">
        <v>2027</v>
      </c>
      <c r="D453">
        <v>2031</v>
      </c>
      <c r="E453">
        <v>1701.18658</v>
      </c>
      <c r="F453">
        <v>0.8</v>
      </c>
      <c r="G453" s="2" t="str">
        <f t="shared" si="7"/>
        <v>SIXHR_BATTERY2027</v>
      </c>
    </row>
    <row r="454" spans="1:7" x14ac:dyDescent="0.25">
      <c r="A454" t="s">
        <v>113</v>
      </c>
      <c r="B454" t="s">
        <v>6</v>
      </c>
      <c r="C454">
        <v>2027</v>
      </c>
      <c r="D454">
        <v>2032</v>
      </c>
      <c r="E454">
        <v>1701.18658</v>
      </c>
      <c r="F454">
        <v>0.8</v>
      </c>
      <c r="G454" s="2" t="str">
        <f t="shared" si="7"/>
        <v>SIXHR_BATTERY2027</v>
      </c>
    </row>
    <row r="455" spans="1:7" x14ac:dyDescent="0.25">
      <c r="A455" t="s">
        <v>113</v>
      </c>
      <c r="B455" t="s">
        <v>6</v>
      </c>
      <c r="C455">
        <v>2027</v>
      </c>
      <c r="D455">
        <v>2033</v>
      </c>
      <c r="E455">
        <v>1701.18658</v>
      </c>
      <c r="F455">
        <v>0.8</v>
      </c>
      <c r="G455" s="2" t="str">
        <f t="shared" si="7"/>
        <v>SIXHR_BATTERY2027</v>
      </c>
    </row>
    <row r="456" spans="1:7" x14ac:dyDescent="0.25">
      <c r="A456" t="s">
        <v>113</v>
      </c>
      <c r="B456" t="s">
        <v>6</v>
      </c>
      <c r="C456">
        <v>2027</v>
      </c>
      <c r="D456">
        <v>2034</v>
      </c>
      <c r="E456">
        <v>1701.18658</v>
      </c>
      <c r="F456">
        <v>0.8</v>
      </c>
      <c r="G456" s="2" t="str">
        <f t="shared" si="7"/>
        <v>SIXHR_BATTERY2027</v>
      </c>
    </row>
    <row r="457" spans="1:7" x14ac:dyDescent="0.25">
      <c r="A457" t="s">
        <v>113</v>
      </c>
      <c r="B457" t="s">
        <v>6</v>
      </c>
      <c r="C457">
        <v>2027</v>
      </c>
      <c r="D457">
        <v>2035</v>
      </c>
      <c r="E457">
        <v>1701.18658</v>
      </c>
      <c r="F457">
        <v>0.8</v>
      </c>
      <c r="G457" s="2" t="str">
        <f t="shared" si="7"/>
        <v>SIXHR_BATTERY2027</v>
      </c>
    </row>
    <row r="458" spans="1:7" x14ac:dyDescent="0.25">
      <c r="A458" t="s">
        <v>113</v>
      </c>
      <c r="B458" t="s">
        <v>6</v>
      </c>
      <c r="C458">
        <v>2027</v>
      </c>
      <c r="D458">
        <v>2036</v>
      </c>
      <c r="E458">
        <v>1701.18658</v>
      </c>
      <c r="F458">
        <v>0.8</v>
      </c>
      <c r="G458" s="2" t="str">
        <f t="shared" si="7"/>
        <v>SIXHR_BATTERY2027</v>
      </c>
    </row>
    <row r="459" spans="1:7" x14ac:dyDescent="0.25">
      <c r="A459" t="s">
        <v>113</v>
      </c>
      <c r="B459" t="s">
        <v>6</v>
      </c>
      <c r="C459">
        <v>2027</v>
      </c>
      <c r="D459">
        <v>2037</v>
      </c>
      <c r="E459">
        <v>1701.18658</v>
      </c>
      <c r="F459">
        <v>0.8</v>
      </c>
      <c r="G459" s="2" t="str">
        <f t="shared" si="7"/>
        <v>SIXHR_BATTERY2027</v>
      </c>
    </row>
    <row r="460" spans="1:7" x14ac:dyDescent="0.25">
      <c r="A460" t="s">
        <v>113</v>
      </c>
      <c r="B460" t="s">
        <v>6</v>
      </c>
      <c r="C460">
        <v>2027</v>
      </c>
      <c r="D460">
        <v>2038</v>
      </c>
      <c r="E460">
        <v>1701.18658</v>
      </c>
      <c r="F460">
        <v>0.8</v>
      </c>
      <c r="G460" s="2" t="str">
        <f t="shared" si="7"/>
        <v>SIXHR_BATTERY2027</v>
      </c>
    </row>
    <row r="461" spans="1:7" x14ac:dyDescent="0.25">
      <c r="A461" t="s">
        <v>113</v>
      </c>
      <c r="B461" t="s">
        <v>6</v>
      </c>
      <c r="C461">
        <v>2027</v>
      </c>
      <c r="D461">
        <v>2039</v>
      </c>
      <c r="E461">
        <v>1701.18658</v>
      </c>
      <c r="F461">
        <v>0.8</v>
      </c>
      <c r="G461" s="2" t="str">
        <f t="shared" si="7"/>
        <v>SIXHR_BATTERY2027</v>
      </c>
    </row>
    <row r="462" spans="1:7" x14ac:dyDescent="0.25">
      <c r="A462" t="s">
        <v>113</v>
      </c>
      <c r="B462" t="s">
        <v>6</v>
      </c>
      <c r="C462">
        <v>2027</v>
      </c>
      <c r="D462">
        <v>2040</v>
      </c>
      <c r="E462">
        <v>1701.18658</v>
      </c>
      <c r="F462">
        <v>0.8</v>
      </c>
      <c r="G462" s="2" t="str">
        <f t="shared" si="7"/>
        <v>SIXHR_BATTERY2027</v>
      </c>
    </row>
    <row r="463" spans="1:7" x14ac:dyDescent="0.25">
      <c r="A463" t="s">
        <v>113</v>
      </c>
      <c r="B463" t="s">
        <v>6</v>
      </c>
      <c r="C463">
        <v>2027</v>
      </c>
      <c r="D463">
        <v>2041</v>
      </c>
      <c r="E463">
        <v>1701.18658</v>
      </c>
      <c r="F463">
        <v>0.8</v>
      </c>
      <c r="G463" s="2" t="str">
        <f t="shared" si="7"/>
        <v>SIXHR_BATTERY2027</v>
      </c>
    </row>
    <row r="464" spans="1:7" x14ac:dyDescent="0.25">
      <c r="A464" t="s">
        <v>113</v>
      </c>
      <c r="B464" t="s">
        <v>6</v>
      </c>
      <c r="C464">
        <v>2028</v>
      </c>
      <c r="D464">
        <v>2028</v>
      </c>
      <c r="E464">
        <v>1616.229918</v>
      </c>
      <c r="F464">
        <v>0.8</v>
      </c>
      <c r="G464" s="2" t="str">
        <f t="shared" si="7"/>
        <v>SIXHR_BATTERY2028</v>
      </c>
    </row>
    <row r="465" spans="1:7" x14ac:dyDescent="0.25">
      <c r="A465" t="s">
        <v>113</v>
      </c>
      <c r="B465" t="s">
        <v>6</v>
      </c>
      <c r="C465">
        <v>2028</v>
      </c>
      <c r="D465">
        <v>2029</v>
      </c>
      <c r="E465">
        <v>1616.229918</v>
      </c>
      <c r="F465">
        <v>0.8</v>
      </c>
      <c r="G465" s="2" t="str">
        <f t="shared" si="7"/>
        <v>SIXHR_BATTERY2028</v>
      </c>
    </row>
    <row r="466" spans="1:7" x14ac:dyDescent="0.25">
      <c r="A466" t="s">
        <v>113</v>
      </c>
      <c r="B466" t="s">
        <v>6</v>
      </c>
      <c r="C466">
        <v>2028</v>
      </c>
      <c r="D466">
        <v>2030</v>
      </c>
      <c r="E466">
        <v>1616.229918</v>
      </c>
      <c r="F466">
        <v>0.8</v>
      </c>
      <c r="G466" s="2" t="str">
        <f t="shared" si="7"/>
        <v>SIXHR_BATTERY2028</v>
      </c>
    </row>
    <row r="467" spans="1:7" x14ac:dyDescent="0.25">
      <c r="A467" t="s">
        <v>113</v>
      </c>
      <c r="B467" t="s">
        <v>6</v>
      </c>
      <c r="C467">
        <v>2028</v>
      </c>
      <c r="D467">
        <v>2031</v>
      </c>
      <c r="E467">
        <v>1616.229918</v>
      </c>
      <c r="F467">
        <v>0.8</v>
      </c>
      <c r="G467" s="2" t="str">
        <f t="shared" si="7"/>
        <v>SIXHR_BATTERY2028</v>
      </c>
    </row>
    <row r="468" spans="1:7" x14ac:dyDescent="0.25">
      <c r="A468" t="s">
        <v>113</v>
      </c>
      <c r="B468" t="s">
        <v>6</v>
      </c>
      <c r="C468">
        <v>2028</v>
      </c>
      <c r="D468">
        <v>2032</v>
      </c>
      <c r="E468">
        <v>1616.229918</v>
      </c>
      <c r="F468">
        <v>0.8</v>
      </c>
      <c r="G468" s="2" t="str">
        <f t="shared" si="7"/>
        <v>SIXHR_BATTERY2028</v>
      </c>
    </row>
    <row r="469" spans="1:7" x14ac:dyDescent="0.25">
      <c r="A469" t="s">
        <v>113</v>
      </c>
      <c r="B469" t="s">
        <v>6</v>
      </c>
      <c r="C469">
        <v>2028</v>
      </c>
      <c r="D469">
        <v>2033</v>
      </c>
      <c r="E469">
        <v>1616.229918</v>
      </c>
      <c r="F469">
        <v>0.8</v>
      </c>
      <c r="G469" s="2" t="str">
        <f t="shared" si="7"/>
        <v>SIXHR_BATTERY2028</v>
      </c>
    </row>
    <row r="470" spans="1:7" x14ac:dyDescent="0.25">
      <c r="A470" t="s">
        <v>113</v>
      </c>
      <c r="B470" t="s">
        <v>6</v>
      </c>
      <c r="C470">
        <v>2028</v>
      </c>
      <c r="D470">
        <v>2034</v>
      </c>
      <c r="E470">
        <v>1616.229918</v>
      </c>
      <c r="F470">
        <v>0.8</v>
      </c>
      <c r="G470" s="2" t="str">
        <f t="shared" si="7"/>
        <v>SIXHR_BATTERY2028</v>
      </c>
    </row>
    <row r="471" spans="1:7" x14ac:dyDescent="0.25">
      <c r="A471" t="s">
        <v>113</v>
      </c>
      <c r="B471" t="s">
        <v>6</v>
      </c>
      <c r="C471">
        <v>2028</v>
      </c>
      <c r="D471">
        <v>2035</v>
      </c>
      <c r="E471">
        <v>1616.229918</v>
      </c>
      <c r="F471">
        <v>0.8</v>
      </c>
      <c r="G471" s="2" t="str">
        <f t="shared" si="7"/>
        <v>SIXHR_BATTERY2028</v>
      </c>
    </row>
    <row r="472" spans="1:7" x14ac:dyDescent="0.25">
      <c r="A472" t="s">
        <v>113</v>
      </c>
      <c r="B472" t="s">
        <v>6</v>
      </c>
      <c r="C472">
        <v>2028</v>
      </c>
      <c r="D472">
        <v>2036</v>
      </c>
      <c r="E472">
        <v>1616.229918</v>
      </c>
      <c r="F472">
        <v>0.8</v>
      </c>
      <c r="G472" s="2" t="str">
        <f t="shared" si="7"/>
        <v>SIXHR_BATTERY2028</v>
      </c>
    </row>
    <row r="473" spans="1:7" x14ac:dyDescent="0.25">
      <c r="A473" t="s">
        <v>113</v>
      </c>
      <c r="B473" t="s">
        <v>6</v>
      </c>
      <c r="C473">
        <v>2028</v>
      </c>
      <c r="D473">
        <v>2037</v>
      </c>
      <c r="E473">
        <v>1616.229918</v>
      </c>
      <c r="F473">
        <v>0.8</v>
      </c>
      <c r="G473" s="2" t="str">
        <f t="shared" si="7"/>
        <v>SIXHR_BATTERY2028</v>
      </c>
    </row>
    <row r="474" spans="1:7" x14ac:dyDescent="0.25">
      <c r="A474" t="s">
        <v>113</v>
      </c>
      <c r="B474" t="s">
        <v>6</v>
      </c>
      <c r="C474">
        <v>2028</v>
      </c>
      <c r="D474">
        <v>2038</v>
      </c>
      <c r="E474">
        <v>1616.229918</v>
      </c>
      <c r="F474">
        <v>0.8</v>
      </c>
      <c r="G474" s="2" t="str">
        <f t="shared" si="7"/>
        <v>SIXHR_BATTERY2028</v>
      </c>
    </row>
    <row r="475" spans="1:7" x14ac:dyDescent="0.25">
      <c r="A475" t="s">
        <v>113</v>
      </c>
      <c r="B475" t="s">
        <v>6</v>
      </c>
      <c r="C475">
        <v>2028</v>
      </c>
      <c r="D475">
        <v>2039</v>
      </c>
      <c r="E475">
        <v>1616.229918</v>
      </c>
      <c r="F475">
        <v>0.8</v>
      </c>
      <c r="G475" s="2" t="str">
        <f t="shared" si="7"/>
        <v>SIXHR_BATTERY2028</v>
      </c>
    </row>
    <row r="476" spans="1:7" x14ac:dyDescent="0.25">
      <c r="A476" t="s">
        <v>113</v>
      </c>
      <c r="B476" t="s">
        <v>6</v>
      </c>
      <c r="C476">
        <v>2028</v>
      </c>
      <c r="D476">
        <v>2040</v>
      </c>
      <c r="E476">
        <v>1616.229918</v>
      </c>
      <c r="F476">
        <v>0.8</v>
      </c>
      <c r="G476" s="2" t="str">
        <f t="shared" si="7"/>
        <v>SIXHR_BATTERY2028</v>
      </c>
    </row>
    <row r="477" spans="1:7" x14ac:dyDescent="0.25">
      <c r="A477" t="s">
        <v>113</v>
      </c>
      <c r="B477" t="s">
        <v>6</v>
      </c>
      <c r="C477">
        <v>2028</v>
      </c>
      <c r="D477">
        <v>2041</v>
      </c>
      <c r="E477">
        <v>1616.229918</v>
      </c>
      <c r="F477">
        <v>0.8</v>
      </c>
      <c r="G477" s="2" t="str">
        <f t="shared" si="7"/>
        <v>SIXHR_BATTERY2028</v>
      </c>
    </row>
    <row r="478" spans="1:7" x14ac:dyDescent="0.25">
      <c r="A478" t="s">
        <v>113</v>
      </c>
      <c r="B478" t="s">
        <v>6</v>
      </c>
      <c r="C478">
        <v>2029</v>
      </c>
      <c r="D478">
        <v>2029</v>
      </c>
      <c r="E478">
        <v>1545.629666</v>
      </c>
      <c r="F478">
        <v>0.8</v>
      </c>
      <c r="G478" s="2" t="str">
        <f t="shared" si="7"/>
        <v>SIXHR_BATTERY2029</v>
      </c>
    </row>
    <row r="479" spans="1:7" x14ac:dyDescent="0.25">
      <c r="A479" t="s">
        <v>113</v>
      </c>
      <c r="B479" t="s">
        <v>6</v>
      </c>
      <c r="C479">
        <v>2029</v>
      </c>
      <c r="D479">
        <v>2030</v>
      </c>
      <c r="E479">
        <v>1545.629666</v>
      </c>
      <c r="F479">
        <v>0.8</v>
      </c>
      <c r="G479" s="2" t="str">
        <f t="shared" si="7"/>
        <v>SIXHR_BATTERY2029</v>
      </c>
    </row>
    <row r="480" spans="1:7" x14ac:dyDescent="0.25">
      <c r="A480" t="s">
        <v>113</v>
      </c>
      <c r="B480" t="s">
        <v>6</v>
      </c>
      <c r="C480">
        <v>2029</v>
      </c>
      <c r="D480">
        <v>2031</v>
      </c>
      <c r="E480">
        <v>1545.629666</v>
      </c>
      <c r="F480">
        <v>0.8</v>
      </c>
      <c r="G480" s="2" t="str">
        <f t="shared" si="7"/>
        <v>SIXHR_BATTERY2029</v>
      </c>
    </row>
    <row r="481" spans="1:7" x14ac:dyDescent="0.25">
      <c r="A481" t="s">
        <v>113</v>
      </c>
      <c r="B481" t="s">
        <v>6</v>
      </c>
      <c r="C481">
        <v>2029</v>
      </c>
      <c r="D481">
        <v>2032</v>
      </c>
      <c r="E481">
        <v>1545.629666</v>
      </c>
      <c r="F481">
        <v>0.8</v>
      </c>
      <c r="G481" s="2" t="str">
        <f t="shared" si="7"/>
        <v>SIXHR_BATTERY2029</v>
      </c>
    </row>
    <row r="482" spans="1:7" x14ac:dyDescent="0.25">
      <c r="A482" t="s">
        <v>113</v>
      </c>
      <c r="B482" t="s">
        <v>6</v>
      </c>
      <c r="C482">
        <v>2029</v>
      </c>
      <c r="D482">
        <v>2033</v>
      </c>
      <c r="E482">
        <v>1545.629666</v>
      </c>
      <c r="F482">
        <v>0.8</v>
      </c>
      <c r="G482" s="2" t="str">
        <f t="shared" si="7"/>
        <v>SIXHR_BATTERY2029</v>
      </c>
    </row>
    <row r="483" spans="1:7" x14ac:dyDescent="0.25">
      <c r="A483" t="s">
        <v>113</v>
      </c>
      <c r="B483" t="s">
        <v>6</v>
      </c>
      <c r="C483">
        <v>2029</v>
      </c>
      <c r="D483">
        <v>2034</v>
      </c>
      <c r="E483">
        <v>1545.629666</v>
      </c>
      <c r="F483">
        <v>0.8</v>
      </c>
      <c r="G483" s="2" t="str">
        <f t="shared" si="7"/>
        <v>SIXHR_BATTERY2029</v>
      </c>
    </row>
    <row r="484" spans="1:7" x14ac:dyDescent="0.25">
      <c r="A484" t="s">
        <v>113</v>
      </c>
      <c r="B484" t="s">
        <v>6</v>
      </c>
      <c r="C484">
        <v>2029</v>
      </c>
      <c r="D484">
        <v>2035</v>
      </c>
      <c r="E484">
        <v>1545.629666</v>
      </c>
      <c r="F484">
        <v>0.8</v>
      </c>
      <c r="G484" s="2" t="str">
        <f t="shared" si="7"/>
        <v>SIXHR_BATTERY2029</v>
      </c>
    </row>
    <row r="485" spans="1:7" x14ac:dyDescent="0.25">
      <c r="A485" t="s">
        <v>113</v>
      </c>
      <c r="B485" t="s">
        <v>6</v>
      </c>
      <c r="C485">
        <v>2029</v>
      </c>
      <c r="D485">
        <v>2036</v>
      </c>
      <c r="E485">
        <v>1545.629666</v>
      </c>
      <c r="F485">
        <v>0.8</v>
      </c>
      <c r="G485" s="2" t="str">
        <f t="shared" si="7"/>
        <v>SIXHR_BATTERY2029</v>
      </c>
    </row>
    <row r="486" spans="1:7" x14ac:dyDescent="0.25">
      <c r="A486" t="s">
        <v>113</v>
      </c>
      <c r="B486" t="s">
        <v>6</v>
      </c>
      <c r="C486">
        <v>2029</v>
      </c>
      <c r="D486">
        <v>2037</v>
      </c>
      <c r="E486">
        <v>1545.629666</v>
      </c>
      <c r="F486">
        <v>0.8</v>
      </c>
      <c r="G486" s="2" t="str">
        <f t="shared" si="7"/>
        <v>SIXHR_BATTERY2029</v>
      </c>
    </row>
    <row r="487" spans="1:7" x14ac:dyDescent="0.25">
      <c r="A487" t="s">
        <v>113</v>
      </c>
      <c r="B487" t="s">
        <v>6</v>
      </c>
      <c r="C487">
        <v>2029</v>
      </c>
      <c r="D487">
        <v>2038</v>
      </c>
      <c r="E487">
        <v>1545.629666</v>
      </c>
      <c r="F487">
        <v>0.8</v>
      </c>
      <c r="G487" s="2" t="str">
        <f t="shared" si="7"/>
        <v>SIXHR_BATTERY2029</v>
      </c>
    </row>
    <row r="488" spans="1:7" x14ac:dyDescent="0.25">
      <c r="A488" t="s">
        <v>113</v>
      </c>
      <c r="B488" t="s">
        <v>6</v>
      </c>
      <c r="C488">
        <v>2029</v>
      </c>
      <c r="D488">
        <v>2039</v>
      </c>
      <c r="E488">
        <v>1545.629666</v>
      </c>
      <c r="F488">
        <v>0.8</v>
      </c>
      <c r="G488" s="2" t="str">
        <f t="shared" si="7"/>
        <v>SIXHR_BATTERY2029</v>
      </c>
    </row>
    <row r="489" spans="1:7" x14ac:dyDescent="0.25">
      <c r="A489" t="s">
        <v>113</v>
      </c>
      <c r="B489" t="s">
        <v>6</v>
      </c>
      <c r="C489">
        <v>2029</v>
      </c>
      <c r="D489">
        <v>2040</v>
      </c>
      <c r="E489">
        <v>1545.629666</v>
      </c>
      <c r="F489">
        <v>0.8</v>
      </c>
      <c r="G489" s="2" t="str">
        <f t="shared" si="7"/>
        <v>SIXHR_BATTERY2029</v>
      </c>
    </row>
    <row r="490" spans="1:7" x14ac:dyDescent="0.25">
      <c r="A490" t="s">
        <v>113</v>
      </c>
      <c r="B490" t="s">
        <v>6</v>
      </c>
      <c r="C490">
        <v>2029</v>
      </c>
      <c r="D490">
        <v>2041</v>
      </c>
      <c r="E490">
        <v>1545.629666</v>
      </c>
      <c r="F490">
        <v>0.8</v>
      </c>
      <c r="G490" s="2" t="str">
        <f t="shared" si="7"/>
        <v>SIXHR_BATTERY2029</v>
      </c>
    </row>
    <row r="491" spans="1:7" x14ac:dyDescent="0.25">
      <c r="A491" t="s">
        <v>113</v>
      </c>
      <c r="B491" t="s">
        <v>6</v>
      </c>
      <c r="C491">
        <v>2030</v>
      </c>
      <c r="D491">
        <v>2030</v>
      </c>
      <c r="E491">
        <v>1489.244694</v>
      </c>
      <c r="F491">
        <v>0.8</v>
      </c>
      <c r="G491" s="2" t="str">
        <f t="shared" si="7"/>
        <v>SIXHR_BATTERY2030</v>
      </c>
    </row>
    <row r="492" spans="1:7" x14ac:dyDescent="0.25">
      <c r="A492" t="s">
        <v>113</v>
      </c>
      <c r="B492" t="s">
        <v>6</v>
      </c>
      <c r="C492">
        <v>2030</v>
      </c>
      <c r="D492">
        <v>2031</v>
      </c>
      <c r="E492">
        <v>1489.244694</v>
      </c>
      <c r="F492">
        <v>0.8</v>
      </c>
      <c r="G492" s="2" t="str">
        <f t="shared" si="7"/>
        <v>SIXHR_BATTERY2030</v>
      </c>
    </row>
    <row r="493" spans="1:7" x14ac:dyDescent="0.25">
      <c r="A493" t="s">
        <v>113</v>
      </c>
      <c r="B493" t="s">
        <v>6</v>
      </c>
      <c r="C493">
        <v>2030</v>
      </c>
      <c r="D493">
        <v>2032</v>
      </c>
      <c r="E493">
        <v>1489.244694</v>
      </c>
      <c r="F493">
        <v>0.8</v>
      </c>
      <c r="G493" s="2" t="str">
        <f t="shared" si="7"/>
        <v>SIXHR_BATTERY2030</v>
      </c>
    </row>
    <row r="494" spans="1:7" x14ac:dyDescent="0.25">
      <c r="A494" t="s">
        <v>113</v>
      </c>
      <c r="B494" t="s">
        <v>6</v>
      </c>
      <c r="C494">
        <v>2030</v>
      </c>
      <c r="D494">
        <v>2033</v>
      </c>
      <c r="E494">
        <v>1489.244694</v>
      </c>
      <c r="F494">
        <v>0.8</v>
      </c>
      <c r="G494" s="2" t="str">
        <f t="shared" si="7"/>
        <v>SIXHR_BATTERY2030</v>
      </c>
    </row>
    <row r="495" spans="1:7" x14ac:dyDescent="0.25">
      <c r="A495" t="s">
        <v>113</v>
      </c>
      <c r="B495" t="s">
        <v>6</v>
      </c>
      <c r="C495">
        <v>2030</v>
      </c>
      <c r="D495">
        <v>2034</v>
      </c>
      <c r="E495">
        <v>1489.244694</v>
      </c>
      <c r="F495">
        <v>0.8</v>
      </c>
      <c r="G495" s="2" t="str">
        <f t="shared" si="7"/>
        <v>SIXHR_BATTERY2030</v>
      </c>
    </row>
    <row r="496" spans="1:7" x14ac:dyDescent="0.25">
      <c r="A496" t="s">
        <v>113</v>
      </c>
      <c r="B496" t="s">
        <v>6</v>
      </c>
      <c r="C496">
        <v>2030</v>
      </c>
      <c r="D496">
        <v>2035</v>
      </c>
      <c r="E496">
        <v>1489.244694</v>
      </c>
      <c r="F496">
        <v>0.8</v>
      </c>
      <c r="G496" s="2" t="str">
        <f t="shared" si="7"/>
        <v>SIXHR_BATTERY2030</v>
      </c>
    </row>
    <row r="497" spans="1:7" x14ac:dyDescent="0.25">
      <c r="A497" t="s">
        <v>113</v>
      </c>
      <c r="B497" t="s">
        <v>6</v>
      </c>
      <c r="C497">
        <v>2030</v>
      </c>
      <c r="D497">
        <v>2036</v>
      </c>
      <c r="E497">
        <v>1489.244694</v>
      </c>
      <c r="F497">
        <v>0.8</v>
      </c>
      <c r="G497" s="2" t="str">
        <f t="shared" si="7"/>
        <v>SIXHR_BATTERY2030</v>
      </c>
    </row>
    <row r="498" spans="1:7" x14ac:dyDescent="0.25">
      <c r="A498" t="s">
        <v>113</v>
      </c>
      <c r="B498" t="s">
        <v>6</v>
      </c>
      <c r="C498">
        <v>2030</v>
      </c>
      <c r="D498">
        <v>2037</v>
      </c>
      <c r="E498">
        <v>1489.244694</v>
      </c>
      <c r="F498">
        <v>0.8</v>
      </c>
      <c r="G498" s="2" t="str">
        <f t="shared" si="7"/>
        <v>SIXHR_BATTERY2030</v>
      </c>
    </row>
    <row r="499" spans="1:7" x14ac:dyDescent="0.25">
      <c r="A499" t="s">
        <v>113</v>
      </c>
      <c r="B499" t="s">
        <v>6</v>
      </c>
      <c r="C499">
        <v>2030</v>
      </c>
      <c r="D499">
        <v>2038</v>
      </c>
      <c r="E499">
        <v>1489.244694</v>
      </c>
      <c r="F499">
        <v>0.8</v>
      </c>
      <c r="G499" s="2" t="str">
        <f t="shared" si="7"/>
        <v>SIXHR_BATTERY2030</v>
      </c>
    </row>
    <row r="500" spans="1:7" x14ac:dyDescent="0.25">
      <c r="A500" t="s">
        <v>113</v>
      </c>
      <c r="B500" t="s">
        <v>6</v>
      </c>
      <c r="C500">
        <v>2030</v>
      </c>
      <c r="D500">
        <v>2039</v>
      </c>
      <c r="E500">
        <v>1489.244694</v>
      </c>
      <c r="F500">
        <v>0.8</v>
      </c>
      <c r="G500" s="2" t="str">
        <f t="shared" si="7"/>
        <v>SIXHR_BATTERY2030</v>
      </c>
    </row>
    <row r="501" spans="1:7" x14ac:dyDescent="0.25">
      <c r="A501" t="s">
        <v>113</v>
      </c>
      <c r="B501" t="s">
        <v>6</v>
      </c>
      <c r="C501">
        <v>2030</v>
      </c>
      <c r="D501">
        <v>2040</v>
      </c>
      <c r="E501">
        <v>1489.244694</v>
      </c>
      <c r="F501">
        <v>0.8</v>
      </c>
      <c r="G501" s="2" t="str">
        <f t="shared" si="7"/>
        <v>SIXHR_BATTERY2030</v>
      </c>
    </row>
    <row r="502" spans="1:7" x14ac:dyDescent="0.25">
      <c r="A502" t="s">
        <v>113</v>
      </c>
      <c r="B502" t="s">
        <v>6</v>
      </c>
      <c r="C502">
        <v>2030</v>
      </c>
      <c r="D502">
        <v>2041</v>
      </c>
      <c r="E502">
        <v>1489.244694</v>
      </c>
      <c r="F502">
        <v>0.8</v>
      </c>
      <c r="G502" s="2" t="str">
        <f t="shared" si="7"/>
        <v>SIXHR_BATTERY2030</v>
      </c>
    </row>
    <row r="503" spans="1:7" x14ac:dyDescent="0.25">
      <c r="A503" t="s">
        <v>113</v>
      </c>
      <c r="B503" t="s">
        <v>6</v>
      </c>
      <c r="C503">
        <v>2031</v>
      </c>
      <c r="D503">
        <v>2031</v>
      </c>
      <c r="E503">
        <v>1446.933912</v>
      </c>
      <c r="F503">
        <v>0.8</v>
      </c>
      <c r="G503" s="2" t="str">
        <f t="shared" si="7"/>
        <v>SIXHR_BATTERY2031</v>
      </c>
    </row>
    <row r="504" spans="1:7" x14ac:dyDescent="0.25">
      <c r="A504" t="s">
        <v>113</v>
      </c>
      <c r="B504" t="s">
        <v>6</v>
      </c>
      <c r="C504">
        <v>2031</v>
      </c>
      <c r="D504">
        <v>2032</v>
      </c>
      <c r="E504">
        <v>1446.933912</v>
      </c>
      <c r="F504">
        <v>0.8</v>
      </c>
      <c r="G504" s="2" t="str">
        <f t="shared" si="7"/>
        <v>SIXHR_BATTERY2031</v>
      </c>
    </row>
    <row r="505" spans="1:7" x14ac:dyDescent="0.25">
      <c r="A505" t="s">
        <v>113</v>
      </c>
      <c r="B505" t="s">
        <v>6</v>
      </c>
      <c r="C505">
        <v>2031</v>
      </c>
      <c r="D505">
        <v>2033</v>
      </c>
      <c r="E505">
        <v>1446.933912</v>
      </c>
      <c r="F505">
        <v>0.8</v>
      </c>
      <c r="G505" s="2" t="str">
        <f t="shared" si="7"/>
        <v>SIXHR_BATTERY2031</v>
      </c>
    </row>
    <row r="506" spans="1:7" x14ac:dyDescent="0.25">
      <c r="A506" t="s">
        <v>113</v>
      </c>
      <c r="B506" t="s">
        <v>6</v>
      </c>
      <c r="C506">
        <v>2031</v>
      </c>
      <c r="D506">
        <v>2034</v>
      </c>
      <c r="E506">
        <v>1446.933912</v>
      </c>
      <c r="F506">
        <v>0.8</v>
      </c>
      <c r="G506" s="2" t="str">
        <f t="shared" si="7"/>
        <v>SIXHR_BATTERY2031</v>
      </c>
    </row>
    <row r="507" spans="1:7" x14ac:dyDescent="0.25">
      <c r="A507" t="s">
        <v>113</v>
      </c>
      <c r="B507" t="s">
        <v>6</v>
      </c>
      <c r="C507">
        <v>2031</v>
      </c>
      <c r="D507">
        <v>2035</v>
      </c>
      <c r="E507">
        <v>1446.933912</v>
      </c>
      <c r="F507">
        <v>0.8</v>
      </c>
      <c r="G507" s="2" t="str">
        <f t="shared" si="7"/>
        <v>SIXHR_BATTERY2031</v>
      </c>
    </row>
    <row r="508" spans="1:7" x14ac:dyDescent="0.25">
      <c r="A508" t="s">
        <v>113</v>
      </c>
      <c r="B508" t="s">
        <v>6</v>
      </c>
      <c r="C508">
        <v>2031</v>
      </c>
      <c r="D508">
        <v>2036</v>
      </c>
      <c r="E508">
        <v>1446.933912</v>
      </c>
      <c r="F508">
        <v>0.8</v>
      </c>
      <c r="G508" s="2" t="str">
        <f t="shared" si="7"/>
        <v>SIXHR_BATTERY2031</v>
      </c>
    </row>
    <row r="509" spans="1:7" x14ac:dyDescent="0.25">
      <c r="A509" t="s">
        <v>113</v>
      </c>
      <c r="B509" t="s">
        <v>6</v>
      </c>
      <c r="C509">
        <v>2031</v>
      </c>
      <c r="D509">
        <v>2037</v>
      </c>
      <c r="E509">
        <v>1446.933912</v>
      </c>
      <c r="F509">
        <v>0.8</v>
      </c>
      <c r="G509" s="2" t="str">
        <f t="shared" si="7"/>
        <v>SIXHR_BATTERY2031</v>
      </c>
    </row>
    <row r="510" spans="1:7" x14ac:dyDescent="0.25">
      <c r="A510" t="s">
        <v>113</v>
      </c>
      <c r="B510" t="s">
        <v>6</v>
      </c>
      <c r="C510">
        <v>2031</v>
      </c>
      <c r="D510">
        <v>2038</v>
      </c>
      <c r="E510">
        <v>1446.933912</v>
      </c>
      <c r="F510">
        <v>0.8</v>
      </c>
      <c r="G510" s="2" t="str">
        <f t="shared" si="7"/>
        <v>SIXHR_BATTERY2031</v>
      </c>
    </row>
    <row r="511" spans="1:7" x14ac:dyDescent="0.25">
      <c r="A511" t="s">
        <v>113</v>
      </c>
      <c r="B511" t="s">
        <v>6</v>
      </c>
      <c r="C511">
        <v>2031</v>
      </c>
      <c r="D511">
        <v>2039</v>
      </c>
      <c r="E511">
        <v>1446.933912</v>
      </c>
      <c r="F511">
        <v>0.8</v>
      </c>
      <c r="G511" s="2" t="str">
        <f t="shared" si="7"/>
        <v>SIXHR_BATTERY2031</v>
      </c>
    </row>
    <row r="512" spans="1:7" x14ac:dyDescent="0.25">
      <c r="A512" t="s">
        <v>113</v>
      </c>
      <c r="B512" t="s">
        <v>6</v>
      </c>
      <c r="C512">
        <v>2031</v>
      </c>
      <c r="D512">
        <v>2040</v>
      </c>
      <c r="E512">
        <v>1446.933912</v>
      </c>
      <c r="F512">
        <v>0.8</v>
      </c>
      <c r="G512" s="2" t="str">
        <f t="shared" si="7"/>
        <v>SIXHR_BATTERY2031</v>
      </c>
    </row>
    <row r="513" spans="1:7" x14ac:dyDescent="0.25">
      <c r="A513" t="s">
        <v>113</v>
      </c>
      <c r="B513" t="s">
        <v>6</v>
      </c>
      <c r="C513">
        <v>2031</v>
      </c>
      <c r="D513">
        <v>2041</v>
      </c>
      <c r="E513">
        <v>1446.933912</v>
      </c>
      <c r="F513">
        <v>0.8</v>
      </c>
      <c r="G513" s="2" t="str">
        <f t="shared" si="7"/>
        <v>SIXHR_BATTERY2031</v>
      </c>
    </row>
    <row r="514" spans="1:7" x14ac:dyDescent="0.25">
      <c r="A514" t="s">
        <v>113</v>
      </c>
      <c r="B514" t="s">
        <v>6</v>
      </c>
      <c r="C514">
        <v>2032</v>
      </c>
      <c r="D514">
        <v>2032</v>
      </c>
      <c r="E514">
        <v>1421.401967</v>
      </c>
      <c r="F514">
        <v>0.8</v>
      </c>
      <c r="G514" s="2" t="str">
        <f t="shared" si="7"/>
        <v>SIXHR_BATTERY2032</v>
      </c>
    </row>
    <row r="515" spans="1:7" x14ac:dyDescent="0.25">
      <c r="A515" t="s">
        <v>113</v>
      </c>
      <c r="B515" t="s">
        <v>6</v>
      </c>
      <c r="C515">
        <v>2032</v>
      </c>
      <c r="D515">
        <v>2033</v>
      </c>
      <c r="E515">
        <v>1421.401967</v>
      </c>
      <c r="F515">
        <v>0.8</v>
      </c>
      <c r="G515" s="2" t="str">
        <f t="shared" ref="G515:G578" si="8">_xlfn.CONCAT(A515,C515)</f>
        <v>SIXHR_BATTERY2032</v>
      </c>
    </row>
    <row r="516" spans="1:7" x14ac:dyDescent="0.25">
      <c r="A516" t="s">
        <v>113</v>
      </c>
      <c r="B516" t="s">
        <v>6</v>
      </c>
      <c r="C516">
        <v>2032</v>
      </c>
      <c r="D516">
        <v>2034</v>
      </c>
      <c r="E516">
        <v>1421.401967</v>
      </c>
      <c r="F516">
        <v>0.8</v>
      </c>
      <c r="G516" s="2" t="str">
        <f t="shared" si="8"/>
        <v>SIXHR_BATTERY2032</v>
      </c>
    </row>
    <row r="517" spans="1:7" x14ac:dyDescent="0.25">
      <c r="A517" t="s">
        <v>113</v>
      </c>
      <c r="B517" t="s">
        <v>6</v>
      </c>
      <c r="C517">
        <v>2032</v>
      </c>
      <c r="D517">
        <v>2035</v>
      </c>
      <c r="E517">
        <v>1421.401967</v>
      </c>
      <c r="F517">
        <v>0.8</v>
      </c>
      <c r="G517" s="2" t="str">
        <f t="shared" si="8"/>
        <v>SIXHR_BATTERY2032</v>
      </c>
    </row>
    <row r="518" spans="1:7" x14ac:dyDescent="0.25">
      <c r="A518" t="s">
        <v>113</v>
      </c>
      <c r="B518" t="s">
        <v>6</v>
      </c>
      <c r="C518">
        <v>2032</v>
      </c>
      <c r="D518">
        <v>2036</v>
      </c>
      <c r="E518">
        <v>1421.401967</v>
      </c>
      <c r="F518">
        <v>0.8</v>
      </c>
      <c r="G518" s="2" t="str">
        <f t="shared" si="8"/>
        <v>SIXHR_BATTERY2032</v>
      </c>
    </row>
    <row r="519" spans="1:7" x14ac:dyDescent="0.25">
      <c r="A519" t="s">
        <v>113</v>
      </c>
      <c r="B519" t="s">
        <v>6</v>
      </c>
      <c r="C519">
        <v>2032</v>
      </c>
      <c r="D519">
        <v>2037</v>
      </c>
      <c r="E519">
        <v>1421.401967</v>
      </c>
      <c r="F519">
        <v>0.8</v>
      </c>
      <c r="G519" s="2" t="str">
        <f t="shared" si="8"/>
        <v>SIXHR_BATTERY2032</v>
      </c>
    </row>
    <row r="520" spans="1:7" x14ac:dyDescent="0.25">
      <c r="A520" t="s">
        <v>113</v>
      </c>
      <c r="B520" t="s">
        <v>6</v>
      </c>
      <c r="C520">
        <v>2032</v>
      </c>
      <c r="D520">
        <v>2038</v>
      </c>
      <c r="E520">
        <v>1421.401967</v>
      </c>
      <c r="F520">
        <v>0.8</v>
      </c>
      <c r="G520" s="2" t="str">
        <f t="shared" si="8"/>
        <v>SIXHR_BATTERY2032</v>
      </c>
    </row>
    <row r="521" spans="1:7" x14ac:dyDescent="0.25">
      <c r="A521" t="s">
        <v>113</v>
      </c>
      <c r="B521" t="s">
        <v>6</v>
      </c>
      <c r="C521">
        <v>2032</v>
      </c>
      <c r="D521">
        <v>2039</v>
      </c>
      <c r="E521">
        <v>1421.401967</v>
      </c>
      <c r="F521">
        <v>0.8</v>
      </c>
      <c r="G521" s="2" t="str">
        <f t="shared" si="8"/>
        <v>SIXHR_BATTERY2032</v>
      </c>
    </row>
    <row r="522" spans="1:7" x14ac:dyDescent="0.25">
      <c r="A522" t="s">
        <v>113</v>
      </c>
      <c r="B522" t="s">
        <v>6</v>
      </c>
      <c r="C522">
        <v>2032</v>
      </c>
      <c r="D522">
        <v>2040</v>
      </c>
      <c r="E522">
        <v>1421.401967</v>
      </c>
      <c r="F522">
        <v>0.8</v>
      </c>
      <c r="G522" s="2" t="str">
        <f t="shared" si="8"/>
        <v>SIXHR_BATTERY2032</v>
      </c>
    </row>
    <row r="523" spans="1:7" x14ac:dyDescent="0.25">
      <c r="A523" t="s">
        <v>113</v>
      </c>
      <c r="B523" t="s">
        <v>6</v>
      </c>
      <c r="C523">
        <v>2032</v>
      </c>
      <c r="D523">
        <v>2041</v>
      </c>
      <c r="E523">
        <v>1421.401967</v>
      </c>
      <c r="F523">
        <v>0.8</v>
      </c>
      <c r="G523" s="2" t="str">
        <f t="shared" si="8"/>
        <v>SIXHR_BATTERY2032</v>
      </c>
    </row>
    <row r="524" spans="1:7" x14ac:dyDescent="0.25">
      <c r="A524" t="s">
        <v>113</v>
      </c>
      <c r="B524" t="s">
        <v>6</v>
      </c>
      <c r="C524">
        <v>2033</v>
      </c>
      <c r="D524">
        <v>2033</v>
      </c>
      <c r="E524">
        <v>1396.111189</v>
      </c>
      <c r="F524">
        <v>0.8</v>
      </c>
      <c r="G524" s="2" t="str">
        <f t="shared" si="8"/>
        <v>SIXHR_BATTERY2033</v>
      </c>
    </row>
    <row r="525" spans="1:7" x14ac:dyDescent="0.25">
      <c r="A525" t="s">
        <v>113</v>
      </c>
      <c r="B525" t="s">
        <v>6</v>
      </c>
      <c r="C525">
        <v>2033</v>
      </c>
      <c r="D525">
        <v>2034</v>
      </c>
      <c r="E525">
        <v>1396.111189</v>
      </c>
      <c r="F525">
        <v>0.8</v>
      </c>
      <c r="G525" s="2" t="str">
        <f t="shared" si="8"/>
        <v>SIXHR_BATTERY2033</v>
      </c>
    </row>
    <row r="526" spans="1:7" x14ac:dyDescent="0.25">
      <c r="A526" t="s">
        <v>113</v>
      </c>
      <c r="B526" t="s">
        <v>6</v>
      </c>
      <c r="C526">
        <v>2033</v>
      </c>
      <c r="D526">
        <v>2035</v>
      </c>
      <c r="E526">
        <v>1396.111189</v>
      </c>
      <c r="F526">
        <v>0.8</v>
      </c>
      <c r="G526" s="2" t="str">
        <f t="shared" si="8"/>
        <v>SIXHR_BATTERY2033</v>
      </c>
    </row>
    <row r="527" spans="1:7" x14ac:dyDescent="0.25">
      <c r="A527" t="s">
        <v>113</v>
      </c>
      <c r="B527" t="s">
        <v>6</v>
      </c>
      <c r="C527">
        <v>2033</v>
      </c>
      <c r="D527">
        <v>2036</v>
      </c>
      <c r="E527">
        <v>1396.111189</v>
      </c>
      <c r="F527">
        <v>0.8</v>
      </c>
      <c r="G527" s="2" t="str">
        <f t="shared" si="8"/>
        <v>SIXHR_BATTERY2033</v>
      </c>
    </row>
    <row r="528" spans="1:7" x14ac:dyDescent="0.25">
      <c r="A528" t="s">
        <v>113</v>
      </c>
      <c r="B528" t="s">
        <v>6</v>
      </c>
      <c r="C528">
        <v>2033</v>
      </c>
      <c r="D528">
        <v>2037</v>
      </c>
      <c r="E528">
        <v>1396.111189</v>
      </c>
      <c r="F528">
        <v>0.8</v>
      </c>
      <c r="G528" s="2" t="str">
        <f t="shared" si="8"/>
        <v>SIXHR_BATTERY2033</v>
      </c>
    </row>
    <row r="529" spans="1:7" x14ac:dyDescent="0.25">
      <c r="A529" t="s">
        <v>113</v>
      </c>
      <c r="B529" t="s">
        <v>6</v>
      </c>
      <c r="C529">
        <v>2033</v>
      </c>
      <c r="D529">
        <v>2038</v>
      </c>
      <c r="E529">
        <v>1396.111189</v>
      </c>
      <c r="F529">
        <v>0.8</v>
      </c>
      <c r="G529" s="2" t="str">
        <f t="shared" si="8"/>
        <v>SIXHR_BATTERY2033</v>
      </c>
    </row>
    <row r="530" spans="1:7" x14ac:dyDescent="0.25">
      <c r="A530" t="s">
        <v>113</v>
      </c>
      <c r="B530" t="s">
        <v>6</v>
      </c>
      <c r="C530">
        <v>2033</v>
      </c>
      <c r="D530">
        <v>2039</v>
      </c>
      <c r="E530">
        <v>1396.111189</v>
      </c>
      <c r="F530">
        <v>0.8</v>
      </c>
      <c r="G530" s="2" t="str">
        <f t="shared" si="8"/>
        <v>SIXHR_BATTERY2033</v>
      </c>
    </row>
    <row r="531" spans="1:7" x14ac:dyDescent="0.25">
      <c r="A531" t="s">
        <v>113</v>
      </c>
      <c r="B531" t="s">
        <v>6</v>
      </c>
      <c r="C531">
        <v>2033</v>
      </c>
      <c r="D531">
        <v>2040</v>
      </c>
      <c r="E531">
        <v>1396.111189</v>
      </c>
      <c r="F531">
        <v>0.8</v>
      </c>
      <c r="G531" s="2" t="str">
        <f t="shared" si="8"/>
        <v>SIXHR_BATTERY2033</v>
      </c>
    </row>
    <row r="532" spans="1:7" x14ac:dyDescent="0.25">
      <c r="A532" t="s">
        <v>113</v>
      </c>
      <c r="B532" t="s">
        <v>6</v>
      </c>
      <c r="C532">
        <v>2033</v>
      </c>
      <c r="D532">
        <v>2041</v>
      </c>
      <c r="E532">
        <v>1396.111189</v>
      </c>
      <c r="F532">
        <v>0.8</v>
      </c>
      <c r="G532" s="2" t="str">
        <f t="shared" si="8"/>
        <v>SIXHR_BATTERY2033</v>
      </c>
    </row>
    <row r="533" spans="1:7" x14ac:dyDescent="0.25">
      <c r="A533" t="s">
        <v>113</v>
      </c>
      <c r="B533" t="s">
        <v>6</v>
      </c>
      <c r="C533">
        <v>2034</v>
      </c>
      <c r="D533">
        <v>2034</v>
      </c>
      <c r="E533">
        <v>1371.152016</v>
      </c>
      <c r="F533">
        <v>0.8</v>
      </c>
      <c r="G533" s="2" t="str">
        <f t="shared" si="8"/>
        <v>SIXHR_BATTERY2034</v>
      </c>
    </row>
    <row r="534" spans="1:7" x14ac:dyDescent="0.25">
      <c r="A534" t="s">
        <v>113</v>
      </c>
      <c r="B534" t="s">
        <v>6</v>
      </c>
      <c r="C534">
        <v>2034</v>
      </c>
      <c r="D534">
        <v>2035</v>
      </c>
      <c r="E534">
        <v>1371.152016</v>
      </c>
      <c r="F534">
        <v>0.8</v>
      </c>
      <c r="G534" s="2" t="str">
        <f t="shared" si="8"/>
        <v>SIXHR_BATTERY2034</v>
      </c>
    </row>
    <row r="535" spans="1:7" x14ac:dyDescent="0.25">
      <c r="A535" t="s">
        <v>113</v>
      </c>
      <c r="B535" t="s">
        <v>6</v>
      </c>
      <c r="C535">
        <v>2034</v>
      </c>
      <c r="D535">
        <v>2036</v>
      </c>
      <c r="E535">
        <v>1371.152016</v>
      </c>
      <c r="F535">
        <v>0.8</v>
      </c>
      <c r="G535" s="2" t="str">
        <f t="shared" si="8"/>
        <v>SIXHR_BATTERY2034</v>
      </c>
    </row>
    <row r="536" spans="1:7" x14ac:dyDescent="0.25">
      <c r="A536" t="s">
        <v>113</v>
      </c>
      <c r="B536" t="s">
        <v>6</v>
      </c>
      <c r="C536">
        <v>2034</v>
      </c>
      <c r="D536">
        <v>2037</v>
      </c>
      <c r="E536">
        <v>1371.152016</v>
      </c>
      <c r="F536">
        <v>0.8</v>
      </c>
      <c r="G536" s="2" t="str">
        <f t="shared" si="8"/>
        <v>SIXHR_BATTERY2034</v>
      </c>
    </row>
    <row r="537" spans="1:7" x14ac:dyDescent="0.25">
      <c r="A537" t="s">
        <v>113</v>
      </c>
      <c r="B537" t="s">
        <v>6</v>
      </c>
      <c r="C537">
        <v>2034</v>
      </c>
      <c r="D537">
        <v>2038</v>
      </c>
      <c r="E537">
        <v>1371.152016</v>
      </c>
      <c r="F537">
        <v>0.8</v>
      </c>
      <c r="G537" s="2" t="str">
        <f t="shared" si="8"/>
        <v>SIXHR_BATTERY2034</v>
      </c>
    </row>
    <row r="538" spans="1:7" x14ac:dyDescent="0.25">
      <c r="A538" t="s">
        <v>113</v>
      </c>
      <c r="B538" t="s">
        <v>6</v>
      </c>
      <c r="C538">
        <v>2034</v>
      </c>
      <c r="D538">
        <v>2039</v>
      </c>
      <c r="E538">
        <v>1371.152016</v>
      </c>
      <c r="F538">
        <v>0.8</v>
      </c>
      <c r="G538" s="2" t="str">
        <f t="shared" si="8"/>
        <v>SIXHR_BATTERY2034</v>
      </c>
    </row>
    <row r="539" spans="1:7" x14ac:dyDescent="0.25">
      <c r="A539" t="s">
        <v>113</v>
      </c>
      <c r="B539" t="s">
        <v>6</v>
      </c>
      <c r="C539">
        <v>2034</v>
      </c>
      <c r="D539">
        <v>2040</v>
      </c>
      <c r="E539">
        <v>1371.152016</v>
      </c>
      <c r="F539">
        <v>0.8</v>
      </c>
      <c r="G539" s="2" t="str">
        <f t="shared" si="8"/>
        <v>SIXHR_BATTERY2034</v>
      </c>
    </row>
    <row r="540" spans="1:7" x14ac:dyDescent="0.25">
      <c r="A540" t="s">
        <v>113</v>
      </c>
      <c r="B540" t="s">
        <v>6</v>
      </c>
      <c r="C540">
        <v>2034</v>
      </c>
      <c r="D540">
        <v>2041</v>
      </c>
      <c r="E540">
        <v>1371.152016</v>
      </c>
      <c r="F540">
        <v>0.8</v>
      </c>
      <c r="G540" s="2" t="str">
        <f t="shared" si="8"/>
        <v>SIXHR_BATTERY2034</v>
      </c>
    </row>
    <row r="541" spans="1:7" x14ac:dyDescent="0.25">
      <c r="A541" t="s">
        <v>113</v>
      </c>
      <c r="B541" t="s">
        <v>6</v>
      </c>
      <c r="C541">
        <v>2035</v>
      </c>
      <c r="D541">
        <v>2035</v>
      </c>
      <c r="E541">
        <v>1346.614853</v>
      </c>
      <c r="F541">
        <v>0.8</v>
      </c>
      <c r="G541" s="2" t="str">
        <f t="shared" si="8"/>
        <v>SIXHR_BATTERY2035</v>
      </c>
    </row>
    <row r="542" spans="1:7" x14ac:dyDescent="0.25">
      <c r="A542" t="s">
        <v>113</v>
      </c>
      <c r="B542" t="s">
        <v>6</v>
      </c>
      <c r="C542">
        <v>2035</v>
      </c>
      <c r="D542">
        <v>2036</v>
      </c>
      <c r="E542">
        <v>1346.614853</v>
      </c>
      <c r="F542">
        <v>0.8</v>
      </c>
      <c r="G542" s="2" t="str">
        <f t="shared" si="8"/>
        <v>SIXHR_BATTERY2035</v>
      </c>
    </row>
    <row r="543" spans="1:7" x14ac:dyDescent="0.25">
      <c r="A543" t="s">
        <v>113</v>
      </c>
      <c r="B543" t="s">
        <v>6</v>
      </c>
      <c r="C543">
        <v>2035</v>
      </c>
      <c r="D543">
        <v>2037</v>
      </c>
      <c r="E543">
        <v>1346.614853</v>
      </c>
      <c r="F543">
        <v>0.8</v>
      </c>
      <c r="G543" s="2" t="str">
        <f t="shared" si="8"/>
        <v>SIXHR_BATTERY2035</v>
      </c>
    </row>
    <row r="544" spans="1:7" x14ac:dyDescent="0.25">
      <c r="A544" t="s">
        <v>113</v>
      </c>
      <c r="B544" t="s">
        <v>6</v>
      </c>
      <c r="C544">
        <v>2035</v>
      </c>
      <c r="D544">
        <v>2038</v>
      </c>
      <c r="E544">
        <v>1346.614853</v>
      </c>
      <c r="F544">
        <v>0.8</v>
      </c>
      <c r="G544" s="2" t="str">
        <f t="shared" si="8"/>
        <v>SIXHR_BATTERY2035</v>
      </c>
    </row>
    <row r="545" spans="1:7" x14ac:dyDescent="0.25">
      <c r="A545" t="s">
        <v>113</v>
      </c>
      <c r="B545" t="s">
        <v>6</v>
      </c>
      <c r="C545">
        <v>2035</v>
      </c>
      <c r="D545">
        <v>2039</v>
      </c>
      <c r="E545">
        <v>1346.614853</v>
      </c>
      <c r="F545">
        <v>0.8</v>
      </c>
      <c r="G545" s="2" t="str">
        <f t="shared" si="8"/>
        <v>SIXHR_BATTERY2035</v>
      </c>
    </row>
    <row r="546" spans="1:7" x14ac:dyDescent="0.25">
      <c r="A546" t="s">
        <v>113</v>
      </c>
      <c r="B546" t="s">
        <v>6</v>
      </c>
      <c r="C546">
        <v>2035</v>
      </c>
      <c r="D546">
        <v>2040</v>
      </c>
      <c r="E546">
        <v>1346.614853</v>
      </c>
      <c r="F546">
        <v>0.8</v>
      </c>
      <c r="G546" s="2" t="str">
        <f t="shared" si="8"/>
        <v>SIXHR_BATTERY2035</v>
      </c>
    </row>
    <row r="547" spans="1:7" x14ac:dyDescent="0.25">
      <c r="A547" t="s">
        <v>113</v>
      </c>
      <c r="B547" t="s">
        <v>6</v>
      </c>
      <c r="C547">
        <v>2035</v>
      </c>
      <c r="D547">
        <v>2041</v>
      </c>
      <c r="E547">
        <v>1346.614853</v>
      </c>
      <c r="F547">
        <v>0.8</v>
      </c>
      <c r="G547" s="2" t="str">
        <f t="shared" si="8"/>
        <v>SIXHR_BATTERY2035</v>
      </c>
    </row>
    <row r="548" spans="1:7" x14ac:dyDescent="0.25">
      <c r="A548" t="s">
        <v>113</v>
      </c>
      <c r="B548" t="s">
        <v>6</v>
      </c>
      <c r="C548">
        <v>2036</v>
      </c>
      <c r="D548">
        <v>2036</v>
      </c>
      <c r="E548">
        <v>1322.59014</v>
      </c>
      <c r="F548">
        <v>0.8</v>
      </c>
      <c r="G548" s="2" t="str">
        <f t="shared" si="8"/>
        <v>SIXHR_BATTERY2036</v>
      </c>
    </row>
    <row r="549" spans="1:7" x14ac:dyDescent="0.25">
      <c r="A549" t="s">
        <v>113</v>
      </c>
      <c r="B549" t="s">
        <v>6</v>
      </c>
      <c r="C549">
        <v>2036</v>
      </c>
      <c r="D549">
        <v>2037</v>
      </c>
      <c r="E549">
        <v>1322.59014</v>
      </c>
      <c r="F549">
        <v>0.8</v>
      </c>
      <c r="G549" s="2" t="str">
        <f t="shared" si="8"/>
        <v>SIXHR_BATTERY2036</v>
      </c>
    </row>
    <row r="550" spans="1:7" x14ac:dyDescent="0.25">
      <c r="A550" t="s">
        <v>113</v>
      </c>
      <c r="B550" t="s">
        <v>6</v>
      </c>
      <c r="C550">
        <v>2036</v>
      </c>
      <c r="D550">
        <v>2038</v>
      </c>
      <c r="E550">
        <v>1322.59014</v>
      </c>
      <c r="F550">
        <v>0.8</v>
      </c>
      <c r="G550" s="2" t="str">
        <f t="shared" si="8"/>
        <v>SIXHR_BATTERY2036</v>
      </c>
    </row>
    <row r="551" spans="1:7" x14ac:dyDescent="0.25">
      <c r="A551" t="s">
        <v>113</v>
      </c>
      <c r="B551" t="s">
        <v>6</v>
      </c>
      <c r="C551">
        <v>2036</v>
      </c>
      <c r="D551">
        <v>2039</v>
      </c>
      <c r="E551">
        <v>1322.59014</v>
      </c>
      <c r="F551">
        <v>0.8</v>
      </c>
      <c r="G551" s="2" t="str">
        <f t="shared" si="8"/>
        <v>SIXHR_BATTERY2036</v>
      </c>
    </row>
    <row r="552" spans="1:7" x14ac:dyDescent="0.25">
      <c r="A552" t="s">
        <v>113</v>
      </c>
      <c r="B552" t="s">
        <v>6</v>
      </c>
      <c r="C552">
        <v>2036</v>
      </c>
      <c r="D552">
        <v>2040</v>
      </c>
      <c r="E552">
        <v>1322.59014</v>
      </c>
      <c r="F552">
        <v>0.8</v>
      </c>
      <c r="G552" s="2" t="str">
        <f t="shared" si="8"/>
        <v>SIXHR_BATTERY2036</v>
      </c>
    </row>
    <row r="553" spans="1:7" x14ac:dyDescent="0.25">
      <c r="A553" t="s">
        <v>113</v>
      </c>
      <c r="B553" t="s">
        <v>6</v>
      </c>
      <c r="C553">
        <v>2036</v>
      </c>
      <c r="D553">
        <v>2041</v>
      </c>
      <c r="E553">
        <v>1322.59014</v>
      </c>
      <c r="F553">
        <v>0.8</v>
      </c>
      <c r="G553" s="2" t="str">
        <f t="shared" si="8"/>
        <v>SIXHR_BATTERY2036</v>
      </c>
    </row>
    <row r="554" spans="1:7" x14ac:dyDescent="0.25">
      <c r="A554" t="s">
        <v>113</v>
      </c>
      <c r="B554" t="s">
        <v>6</v>
      </c>
      <c r="C554">
        <v>2037</v>
      </c>
      <c r="D554">
        <v>2037</v>
      </c>
      <c r="E554">
        <v>1299.168298</v>
      </c>
      <c r="F554">
        <v>0.8</v>
      </c>
      <c r="G554" s="2" t="str">
        <f t="shared" si="8"/>
        <v>SIXHR_BATTERY2037</v>
      </c>
    </row>
    <row r="555" spans="1:7" x14ac:dyDescent="0.25">
      <c r="A555" t="s">
        <v>113</v>
      </c>
      <c r="B555" t="s">
        <v>6</v>
      </c>
      <c r="C555">
        <v>2037</v>
      </c>
      <c r="D555">
        <v>2038</v>
      </c>
      <c r="E555">
        <v>1299.168298</v>
      </c>
      <c r="F555">
        <v>0.8</v>
      </c>
      <c r="G555" s="2" t="str">
        <f t="shared" si="8"/>
        <v>SIXHR_BATTERY2037</v>
      </c>
    </row>
    <row r="556" spans="1:7" x14ac:dyDescent="0.25">
      <c r="A556" t="s">
        <v>113</v>
      </c>
      <c r="B556" t="s">
        <v>6</v>
      </c>
      <c r="C556">
        <v>2037</v>
      </c>
      <c r="D556">
        <v>2039</v>
      </c>
      <c r="E556">
        <v>1299.168298</v>
      </c>
      <c r="F556">
        <v>0.8</v>
      </c>
      <c r="G556" s="2" t="str">
        <f t="shared" si="8"/>
        <v>SIXHR_BATTERY2037</v>
      </c>
    </row>
    <row r="557" spans="1:7" x14ac:dyDescent="0.25">
      <c r="A557" t="s">
        <v>113</v>
      </c>
      <c r="B557" t="s">
        <v>6</v>
      </c>
      <c r="C557">
        <v>2037</v>
      </c>
      <c r="D557">
        <v>2040</v>
      </c>
      <c r="E557">
        <v>1299.168298</v>
      </c>
      <c r="F557">
        <v>0.8</v>
      </c>
      <c r="G557" s="2" t="str">
        <f t="shared" si="8"/>
        <v>SIXHR_BATTERY2037</v>
      </c>
    </row>
    <row r="558" spans="1:7" x14ac:dyDescent="0.25">
      <c r="A558" t="s">
        <v>113</v>
      </c>
      <c r="B558" t="s">
        <v>6</v>
      </c>
      <c r="C558">
        <v>2037</v>
      </c>
      <c r="D558">
        <v>2041</v>
      </c>
      <c r="E558">
        <v>1299.168298</v>
      </c>
      <c r="F558">
        <v>0.8</v>
      </c>
      <c r="G558" s="2" t="str">
        <f t="shared" si="8"/>
        <v>SIXHR_BATTERY2037</v>
      </c>
    </row>
    <row r="559" spans="1:7" x14ac:dyDescent="0.25">
      <c r="A559" t="s">
        <v>113</v>
      </c>
      <c r="B559" t="s">
        <v>6</v>
      </c>
      <c r="C559">
        <v>2038</v>
      </c>
      <c r="D559">
        <v>2038</v>
      </c>
      <c r="E559">
        <v>1276.4397389999999</v>
      </c>
      <c r="F559">
        <v>0.8</v>
      </c>
      <c r="G559" s="2" t="str">
        <f t="shared" si="8"/>
        <v>SIXHR_BATTERY2038</v>
      </c>
    </row>
    <row r="560" spans="1:7" x14ac:dyDescent="0.25">
      <c r="A560" t="s">
        <v>113</v>
      </c>
      <c r="B560" t="s">
        <v>6</v>
      </c>
      <c r="C560">
        <v>2038</v>
      </c>
      <c r="D560">
        <v>2039</v>
      </c>
      <c r="E560">
        <v>1276.4397389999999</v>
      </c>
      <c r="F560">
        <v>0.8</v>
      </c>
      <c r="G560" s="2" t="str">
        <f t="shared" si="8"/>
        <v>SIXHR_BATTERY2038</v>
      </c>
    </row>
    <row r="561" spans="1:7" x14ac:dyDescent="0.25">
      <c r="A561" t="s">
        <v>113</v>
      </c>
      <c r="B561" t="s">
        <v>6</v>
      </c>
      <c r="C561">
        <v>2038</v>
      </c>
      <c r="D561">
        <v>2040</v>
      </c>
      <c r="E561">
        <v>1276.4397389999999</v>
      </c>
      <c r="F561">
        <v>0.8</v>
      </c>
      <c r="G561" s="2" t="str">
        <f t="shared" si="8"/>
        <v>SIXHR_BATTERY2038</v>
      </c>
    </row>
    <row r="562" spans="1:7" x14ac:dyDescent="0.25">
      <c r="A562" t="s">
        <v>113</v>
      </c>
      <c r="B562" t="s">
        <v>6</v>
      </c>
      <c r="C562">
        <v>2038</v>
      </c>
      <c r="D562">
        <v>2041</v>
      </c>
      <c r="E562">
        <v>1276.4397389999999</v>
      </c>
      <c r="F562">
        <v>0.8</v>
      </c>
      <c r="G562" s="2" t="str">
        <f t="shared" si="8"/>
        <v>SIXHR_BATTERY2038</v>
      </c>
    </row>
    <row r="563" spans="1:7" x14ac:dyDescent="0.25">
      <c r="A563" t="s">
        <v>113</v>
      </c>
      <c r="B563" t="s">
        <v>6</v>
      </c>
      <c r="C563">
        <v>2039</v>
      </c>
      <c r="D563">
        <v>2039</v>
      </c>
      <c r="E563">
        <v>1254.494893</v>
      </c>
      <c r="F563">
        <v>0.8</v>
      </c>
      <c r="G563" s="2" t="str">
        <f t="shared" si="8"/>
        <v>SIXHR_BATTERY2039</v>
      </c>
    </row>
    <row r="564" spans="1:7" x14ac:dyDescent="0.25">
      <c r="A564" t="s">
        <v>113</v>
      </c>
      <c r="B564" t="s">
        <v>6</v>
      </c>
      <c r="C564">
        <v>2039</v>
      </c>
      <c r="D564">
        <v>2040</v>
      </c>
      <c r="E564">
        <v>1254.494893</v>
      </c>
      <c r="F564">
        <v>0.8</v>
      </c>
      <c r="G564" s="2" t="str">
        <f t="shared" si="8"/>
        <v>SIXHR_BATTERY2039</v>
      </c>
    </row>
    <row r="565" spans="1:7" x14ac:dyDescent="0.25">
      <c r="A565" t="s">
        <v>113</v>
      </c>
      <c r="B565" t="s">
        <v>6</v>
      </c>
      <c r="C565">
        <v>2039</v>
      </c>
      <c r="D565">
        <v>2041</v>
      </c>
      <c r="E565">
        <v>1254.494893</v>
      </c>
      <c r="F565">
        <v>0.8</v>
      </c>
      <c r="G565" s="2" t="str">
        <f t="shared" si="8"/>
        <v>SIXHR_BATTERY2039</v>
      </c>
    </row>
    <row r="566" spans="1:7" x14ac:dyDescent="0.25">
      <c r="A566" t="s">
        <v>113</v>
      </c>
      <c r="B566" t="s">
        <v>6</v>
      </c>
      <c r="C566">
        <v>2040</v>
      </c>
      <c r="D566">
        <v>2040</v>
      </c>
      <c r="E566">
        <v>1233.424184</v>
      </c>
      <c r="F566">
        <v>0.8</v>
      </c>
      <c r="G566" s="2" t="str">
        <f t="shared" si="8"/>
        <v>SIXHR_BATTERY2040</v>
      </c>
    </row>
    <row r="567" spans="1:7" x14ac:dyDescent="0.25">
      <c r="A567" t="s">
        <v>113</v>
      </c>
      <c r="B567" t="s">
        <v>6</v>
      </c>
      <c r="C567">
        <v>2040</v>
      </c>
      <c r="D567">
        <v>2041</v>
      </c>
      <c r="E567">
        <v>1233.424184</v>
      </c>
      <c r="F567">
        <v>0.8</v>
      </c>
      <c r="G567" s="2" t="str">
        <f t="shared" si="8"/>
        <v>SIXHR_BATTERY2040</v>
      </c>
    </row>
    <row r="568" spans="1:7" x14ac:dyDescent="0.25">
      <c r="A568" t="s">
        <v>113</v>
      </c>
      <c r="B568" t="s">
        <v>6</v>
      </c>
      <c r="C568">
        <v>2041</v>
      </c>
      <c r="D568">
        <v>2041</v>
      </c>
      <c r="E568">
        <v>1213.318037</v>
      </c>
      <c r="F568">
        <v>0.8</v>
      </c>
      <c r="G568" s="2" t="str">
        <f t="shared" si="8"/>
        <v>SIXHR_BATTERY2041</v>
      </c>
    </row>
    <row r="569" spans="1:7" x14ac:dyDescent="0.25">
      <c r="A569" t="s">
        <v>114</v>
      </c>
      <c r="B569" t="s">
        <v>6</v>
      </c>
      <c r="C569">
        <v>2023</v>
      </c>
      <c r="D569">
        <v>2024</v>
      </c>
      <c r="E569">
        <v>1900.130322</v>
      </c>
      <c r="F569">
        <v>0.75</v>
      </c>
      <c r="G569" s="2" t="str">
        <f t="shared" si="8"/>
        <v>PUMPED_STOR2023</v>
      </c>
    </row>
    <row r="570" spans="1:7" x14ac:dyDescent="0.25">
      <c r="A570" t="s">
        <v>114</v>
      </c>
      <c r="B570" t="s">
        <v>6</v>
      </c>
      <c r="C570">
        <v>2023</v>
      </c>
      <c r="D570">
        <v>2025</v>
      </c>
      <c r="E570">
        <v>1900.130322</v>
      </c>
      <c r="F570">
        <v>0.75</v>
      </c>
      <c r="G570" s="2" t="str">
        <f t="shared" si="8"/>
        <v>PUMPED_STOR2023</v>
      </c>
    </row>
    <row r="571" spans="1:7" x14ac:dyDescent="0.25">
      <c r="A571" t="s">
        <v>114</v>
      </c>
      <c r="B571" t="s">
        <v>6</v>
      </c>
      <c r="C571">
        <v>2023</v>
      </c>
      <c r="D571">
        <v>2026</v>
      </c>
      <c r="E571">
        <v>1900.130322</v>
      </c>
      <c r="F571">
        <v>0.75</v>
      </c>
      <c r="G571" s="2" t="str">
        <f t="shared" si="8"/>
        <v>PUMPED_STOR2023</v>
      </c>
    </row>
    <row r="572" spans="1:7" x14ac:dyDescent="0.25">
      <c r="A572" t="s">
        <v>114</v>
      </c>
      <c r="B572" t="s">
        <v>6</v>
      </c>
      <c r="C572">
        <v>2023</v>
      </c>
      <c r="D572">
        <v>2027</v>
      </c>
      <c r="E572">
        <v>1900.130322</v>
      </c>
      <c r="F572">
        <v>0.75</v>
      </c>
      <c r="G572" s="2" t="str">
        <f t="shared" si="8"/>
        <v>PUMPED_STOR2023</v>
      </c>
    </row>
    <row r="573" spans="1:7" x14ac:dyDescent="0.25">
      <c r="A573" t="s">
        <v>114</v>
      </c>
      <c r="B573" t="s">
        <v>6</v>
      </c>
      <c r="C573">
        <v>2023</v>
      </c>
      <c r="D573">
        <v>2028</v>
      </c>
      <c r="E573">
        <v>1900.130322</v>
      </c>
      <c r="F573">
        <v>0.75</v>
      </c>
      <c r="G573" s="2" t="str">
        <f t="shared" si="8"/>
        <v>PUMPED_STOR2023</v>
      </c>
    </row>
    <row r="574" spans="1:7" x14ac:dyDescent="0.25">
      <c r="A574" t="s">
        <v>114</v>
      </c>
      <c r="B574" t="s">
        <v>6</v>
      </c>
      <c r="C574">
        <v>2023</v>
      </c>
      <c r="D574">
        <v>2029</v>
      </c>
      <c r="E574">
        <v>1900.130322</v>
      </c>
      <c r="F574">
        <v>0.75</v>
      </c>
      <c r="G574" s="2" t="str">
        <f t="shared" si="8"/>
        <v>PUMPED_STOR2023</v>
      </c>
    </row>
    <row r="575" spans="1:7" x14ac:dyDescent="0.25">
      <c r="A575" t="s">
        <v>114</v>
      </c>
      <c r="B575" t="s">
        <v>6</v>
      </c>
      <c r="C575">
        <v>2023</v>
      </c>
      <c r="D575">
        <v>2030</v>
      </c>
      <c r="E575">
        <v>1900.130322</v>
      </c>
      <c r="F575">
        <v>0.75</v>
      </c>
      <c r="G575" s="2" t="str">
        <f t="shared" si="8"/>
        <v>PUMPED_STOR2023</v>
      </c>
    </row>
    <row r="576" spans="1:7" x14ac:dyDescent="0.25">
      <c r="A576" t="s">
        <v>114</v>
      </c>
      <c r="B576" t="s">
        <v>6</v>
      </c>
      <c r="C576">
        <v>2023</v>
      </c>
      <c r="D576">
        <v>2031</v>
      </c>
      <c r="E576">
        <v>1900.130322</v>
      </c>
      <c r="F576">
        <v>0.75</v>
      </c>
      <c r="G576" s="2" t="str">
        <f t="shared" si="8"/>
        <v>PUMPED_STOR2023</v>
      </c>
    </row>
    <row r="577" spans="1:7" x14ac:dyDescent="0.25">
      <c r="A577" t="s">
        <v>114</v>
      </c>
      <c r="B577" t="s">
        <v>6</v>
      </c>
      <c r="C577">
        <v>2023</v>
      </c>
      <c r="D577">
        <v>2032</v>
      </c>
      <c r="E577">
        <v>1900.130322</v>
      </c>
      <c r="F577">
        <v>0.75</v>
      </c>
      <c r="G577" s="2" t="str">
        <f t="shared" si="8"/>
        <v>PUMPED_STOR2023</v>
      </c>
    </row>
    <row r="578" spans="1:7" x14ac:dyDescent="0.25">
      <c r="A578" t="s">
        <v>114</v>
      </c>
      <c r="B578" t="s">
        <v>6</v>
      </c>
      <c r="C578">
        <v>2023</v>
      </c>
      <c r="D578">
        <v>2033</v>
      </c>
      <c r="E578">
        <v>1900.130322</v>
      </c>
      <c r="F578">
        <v>0.75</v>
      </c>
      <c r="G578" s="2" t="str">
        <f t="shared" si="8"/>
        <v>PUMPED_STOR2023</v>
      </c>
    </row>
    <row r="579" spans="1:7" x14ac:dyDescent="0.25">
      <c r="A579" t="s">
        <v>114</v>
      </c>
      <c r="B579" t="s">
        <v>6</v>
      </c>
      <c r="C579">
        <v>2023</v>
      </c>
      <c r="D579">
        <v>2034</v>
      </c>
      <c r="E579">
        <v>1900.130322</v>
      </c>
      <c r="F579">
        <v>0.75</v>
      </c>
      <c r="G579" s="2" t="str">
        <f t="shared" ref="G579:G642" si="9">_xlfn.CONCAT(A579,C579)</f>
        <v>PUMPED_STOR2023</v>
      </c>
    </row>
    <row r="580" spans="1:7" x14ac:dyDescent="0.25">
      <c r="A580" t="s">
        <v>114</v>
      </c>
      <c r="B580" t="s">
        <v>6</v>
      </c>
      <c r="C580">
        <v>2023</v>
      </c>
      <c r="D580">
        <v>2035</v>
      </c>
      <c r="E580">
        <v>1900.130322</v>
      </c>
      <c r="F580">
        <v>0.75</v>
      </c>
      <c r="G580" s="2" t="str">
        <f t="shared" si="9"/>
        <v>PUMPED_STOR2023</v>
      </c>
    </row>
    <row r="581" spans="1:7" x14ac:dyDescent="0.25">
      <c r="A581" t="s">
        <v>114</v>
      </c>
      <c r="B581" t="s">
        <v>6</v>
      </c>
      <c r="C581">
        <v>2023</v>
      </c>
      <c r="D581">
        <v>2036</v>
      </c>
      <c r="E581">
        <v>1900.130322</v>
      </c>
      <c r="F581">
        <v>0.75</v>
      </c>
      <c r="G581" s="2" t="str">
        <f t="shared" si="9"/>
        <v>PUMPED_STOR2023</v>
      </c>
    </row>
    <row r="582" spans="1:7" x14ac:dyDescent="0.25">
      <c r="A582" t="s">
        <v>114</v>
      </c>
      <c r="B582" t="s">
        <v>6</v>
      </c>
      <c r="C582">
        <v>2023</v>
      </c>
      <c r="D582">
        <v>2037</v>
      </c>
      <c r="E582">
        <v>1900.130322</v>
      </c>
      <c r="F582">
        <v>0.75</v>
      </c>
      <c r="G582" s="2" t="str">
        <f t="shared" si="9"/>
        <v>PUMPED_STOR2023</v>
      </c>
    </row>
    <row r="583" spans="1:7" x14ac:dyDescent="0.25">
      <c r="A583" t="s">
        <v>114</v>
      </c>
      <c r="B583" t="s">
        <v>6</v>
      </c>
      <c r="C583">
        <v>2023</v>
      </c>
      <c r="D583">
        <v>2038</v>
      </c>
      <c r="E583">
        <v>1900.130322</v>
      </c>
      <c r="F583">
        <v>0.75</v>
      </c>
      <c r="G583" s="2" t="str">
        <f t="shared" si="9"/>
        <v>PUMPED_STOR2023</v>
      </c>
    </row>
    <row r="584" spans="1:7" x14ac:dyDescent="0.25">
      <c r="A584" t="s">
        <v>114</v>
      </c>
      <c r="B584" t="s">
        <v>6</v>
      </c>
      <c r="C584">
        <v>2023</v>
      </c>
      <c r="D584">
        <v>2039</v>
      </c>
      <c r="E584">
        <v>1900.130322</v>
      </c>
      <c r="F584">
        <v>0.75</v>
      </c>
      <c r="G584" s="2" t="str">
        <f t="shared" si="9"/>
        <v>PUMPED_STOR2023</v>
      </c>
    </row>
    <row r="585" spans="1:7" x14ac:dyDescent="0.25">
      <c r="A585" t="s">
        <v>114</v>
      </c>
      <c r="B585" t="s">
        <v>6</v>
      </c>
      <c r="C585">
        <v>2023</v>
      </c>
      <c r="D585">
        <v>2040</v>
      </c>
      <c r="E585">
        <v>1900.130322</v>
      </c>
      <c r="F585">
        <v>0.75</v>
      </c>
      <c r="G585" s="2" t="str">
        <f t="shared" si="9"/>
        <v>PUMPED_STOR2023</v>
      </c>
    </row>
    <row r="586" spans="1:7" x14ac:dyDescent="0.25">
      <c r="A586" t="s">
        <v>114</v>
      </c>
      <c r="B586" t="s">
        <v>6</v>
      </c>
      <c r="C586">
        <v>2023</v>
      </c>
      <c r="D586">
        <v>2041</v>
      </c>
      <c r="E586">
        <v>1900.130322</v>
      </c>
      <c r="F586">
        <v>0.75</v>
      </c>
      <c r="G586" s="2" t="str">
        <f t="shared" si="9"/>
        <v>PUMPED_STOR2023</v>
      </c>
    </row>
    <row r="587" spans="1:7" x14ac:dyDescent="0.25">
      <c r="A587" t="s">
        <v>114</v>
      </c>
      <c r="B587" t="s">
        <v>6</v>
      </c>
      <c r="C587">
        <v>2024</v>
      </c>
      <c r="D587">
        <v>2024</v>
      </c>
      <c r="E587">
        <v>1900.130322</v>
      </c>
      <c r="F587">
        <v>0.75</v>
      </c>
      <c r="G587" s="2" t="str">
        <f t="shared" si="9"/>
        <v>PUMPED_STOR2024</v>
      </c>
    </row>
    <row r="588" spans="1:7" x14ac:dyDescent="0.25">
      <c r="A588" t="s">
        <v>114</v>
      </c>
      <c r="B588" t="s">
        <v>6</v>
      </c>
      <c r="C588">
        <v>2024</v>
      </c>
      <c r="D588">
        <v>2025</v>
      </c>
      <c r="E588">
        <v>1900.130322</v>
      </c>
      <c r="F588">
        <v>0.75</v>
      </c>
      <c r="G588" s="2" t="str">
        <f t="shared" si="9"/>
        <v>PUMPED_STOR2024</v>
      </c>
    </row>
    <row r="589" spans="1:7" x14ac:dyDescent="0.25">
      <c r="A589" t="s">
        <v>114</v>
      </c>
      <c r="B589" t="s">
        <v>6</v>
      </c>
      <c r="C589">
        <v>2024</v>
      </c>
      <c r="D589">
        <v>2026</v>
      </c>
      <c r="E589">
        <v>1900.130322</v>
      </c>
      <c r="F589">
        <v>0.75</v>
      </c>
      <c r="G589" s="2" t="str">
        <f t="shared" si="9"/>
        <v>PUMPED_STOR2024</v>
      </c>
    </row>
    <row r="590" spans="1:7" x14ac:dyDescent="0.25">
      <c r="A590" t="s">
        <v>114</v>
      </c>
      <c r="B590" t="s">
        <v>6</v>
      </c>
      <c r="C590">
        <v>2024</v>
      </c>
      <c r="D590">
        <v>2027</v>
      </c>
      <c r="E590">
        <v>1900.130322</v>
      </c>
      <c r="F590">
        <v>0.75</v>
      </c>
      <c r="G590" s="2" t="str">
        <f t="shared" si="9"/>
        <v>PUMPED_STOR2024</v>
      </c>
    </row>
    <row r="591" spans="1:7" x14ac:dyDescent="0.25">
      <c r="A591" t="s">
        <v>114</v>
      </c>
      <c r="B591" t="s">
        <v>6</v>
      </c>
      <c r="C591">
        <v>2024</v>
      </c>
      <c r="D591">
        <v>2028</v>
      </c>
      <c r="E591">
        <v>1900.130322</v>
      </c>
      <c r="F591">
        <v>0.75</v>
      </c>
      <c r="G591" s="2" t="str">
        <f t="shared" si="9"/>
        <v>PUMPED_STOR2024</v>
      </c>
    </row>
    <row r="592" spans="1:7" x14ac:dyDescent="0.25">
      <c r="A592" t="s">
        <v>114</v>
      </c>
      <c r="B592" t="s">
        <v>6</v>
      </c>
      <c r="C592">
        <v>2024</v>
      </c>
      <c r="D592">
        <v>2029</v>
      </c>
      <c r="E592">
        <v>1900.130322</v>
      </c>
      <c r="F592">
        <v>0.75</v>
      </c>
      <c r="G592" s="2" t="str">
        <f t="shared" si="9"/>
        <v>PUMPED_STOR2024</v>
      </c>
    </row>
    <row r="593" spans="1:7" x14ac:dyDescent="0.25">
      <c r="A593" t="s">
        <v>114</v>
      </c>
      <c r="B593" t="s">
        <v>6</v>
      </c>
      <c r="C593">
        <v>2024</v>
      </c>
      <c r="D593">
        <v>2030</v>
      </c>
      <c r="E593">
        <v>1900.130322</v>
      </c>
      <c r="F593">
        <v>0.75</v>
      </c>
      <c r="G593" s="2" t="str">
        <f t="shared" si="9"/>
        <v>PUMPED_STOR2024</v>
      </c>
    </row>
    <row r="594" spans="1:7" x14ac:dyDescent="0.25">
      <c r="A594" t="s">
        <v>114</v>
      </c>
      <c r="B594" t="s">
        <v>6</v>
      </c>
      <c r="C594">
        <v>2024</v>
      </c>
      <c r="D594">
        <v>2031</v>
      </c>
      <c r="E594">
        <v>1900.130322</v>
      </c>
      <c r="F594">
        <v>0.75</v>
      </c>
      <c r="G594" s="2" t="str">
        <f t="shared" si="9"/>
        <v>PUMPED_STOR2024</v>
      </c>
    </row>
    <row r="595" spans="1:7" x14ac:dyDescent="0.25">
      <c r="A595" t="s">
        <v>114</v>
      </c>
      <c r="B595" t="s">
        <v>6</v>
      </c>
      <c r="C595">
        <v>2024</v>
      </c>
      <c r="D595">
        <v>2032</v>
      </c>
      <c r="E595">
        <v>1900.130322</v>
      </c>
      <c r="F595">
        <v>0.75</v>
      </c>
      <c r="G595" s="2" t="str">
        <f t="shared" si="9"/>
        <v>PUMPED_STOR2024</v>
      </c>
    </row>
    <row r="596" spans="1:7" x14ac:dyDescent="0.25">
      <c r="A596" t="s">
        <v>114</v>
      </c>
      <c r="B596" t="s">
        <v>6</v>
      </c>
      <c r="C596">
        <v>2024</v>
      </c>
      <c r="D596">
        <v>2033</v>
      </c>
      <c r="E596">
        <v>1900.130322</v>
      </c>
      <c r="F596">
        <v>0.75</v>
      </c>
      <c r="G596" s="2" t="str">
        <f t="shared" si="9"/>
        <v>PUMPED_STOR2024</v>
      </c>
    </row>
    <row r="597" spans="1:7" x14ac:dyDescent="0.25">
      <c r="A597" t="s">
        <v>114</v>
      </c>
      <c r="B597" t="s">
        <v>6</v>
      </c>
      <c r="C597">
        <v>2024</v>
      </c>
      <c r="D597">
        <v>2034</v>
      </c>
      <c r="E597">
        <v>1900.130322</v>
      </c>
      <c r="F597">
        <v>0.75</v>
      </c>
      <c r="G597" s="2" t="str">
        <f t="shared" si="9"/>
        <v>PUMPED_STOR2024</v>
      </c>
    </row>
    <row r="598" spans="1:7" x14ac:dyDescent="0.25">
      <c r="A598" t="s">
        <v>114</v>
      </c>
      <c r="B598" t="s">
        <v>6</v>
      </c>
      <c r="C598">
        <v>2024</v>
      </c>
      <c r="D598">
        <v>2035</v>
      </c>
      <c r="E598">
        <v>1900.130322</v>
      </c>
      <c r="F598">
        <v>0.75</v>
      </c>
      <c r="G598" s="2" t="str">
        <f t="shared" si="9"/>
        <v>PUMPED_STOR2024</v>
      </c>
    </row>
    <row r="599" spans="1:7" x14ac:dyDescent="0.25">
      <c r="A599" t="s">
        <v>114</v>
      </c>
      <c r="B599" t="s">
        <v>6</v>
      </c>
      <c r="C599">
        <v>2024</v>
      </c>
      <c r="D599">
        <v>2036</v>
      </c>
      <c r="E599">
        <v>1900.130322</v>
      </c>
      <c r="F599">
        <v>0.75</v>
      </c>
      <c r="G599" s="2" t="str">
        <f t="shared" si="9"/>
        <v>PUMPED_STOR2024</v>
      </c>
    </row>
    <row r="600" spans="1:7" x14ac:dyDescent="0.25">
      <c r="A600" t="s">
        <v>114</v>
      </c>
      <c r="B600" t="s">
        <v>6</v>
      </c>
      <c r="C600">
        <v>2024</v>
      </c>
      <c r="D600">
        <v>2037</v>
      </c>
      <c r="E600">
        <v>1900.130322</v>
      </c>
      <c r="F600">
        <v>0.75</v>
      </c>
      <c r="G600" s="2" t="str">
        <f t="shared" si="9"/>
        <v>PUMPED_STOR2024</v>
      </c>
    </row>
    <row r="601" spans="1:7" x14ac:dyDescent="0.25">
      <c r="A601" t="s">
        <v>114</v>
      </c>
      <c r="B601" t="s">
        <v>6</v>
      </c>
      <c r="C601">
        <v>2024</v>
      </c>
      <c r="D601">
        <v>2038</v>
      </c>
      <c r="E601">
        <v>1900.130322</v>
      </c>
      <c r="F601">
        <v>0.75</v>
      </c>
      <c r="G601" s="2" t="str">
        <f t="shared" si="9"/>
        <v>PUMPED_STOR2024</v>
      </c>
    </row>
    <row r="602" spans="1:7" x14ac:dyDescent="0.25">
      <c r="A602" t="s">
        <v>114</v>
      </c>
      <c r="B602" t="s">
        <v>6</v>
      </c>
      <c r="C602">
        <v>2024</v>
      </c>
      <c r="D602">
        <v>2039</v>
      </c>
      <c r="E602">
        <v>1900.130322</v>
      </c>
      <c r="F602">
        <v>0.75</v>
      </c>
      <c r="G602" s="2" t="str">
        <f t="shared" si="9"/>
        <v>PUMPED_STOR2024</v>
      </c>
    </row>
    <row r="603" spans="1:7" x14ac:dyDescent="0.25">
      <c r="A603" t="s">
        <v>114</v>
      </c>
      <c r="B603" t="s">
        <v>6</v>
      </c>
      <c r="C603">
        <v>2024</v>
      </c>
      <c r="D603">
        <v>2040</v>
      </c>
      <c r="E603">
        <v>1900.130322</v>
      </c>
      <c r="F603">
        <v>0.75</v>
      </c>
      <c r="G603" s="2" t="str">
        <f t="shared" si="9"/>
        <v>PUMPED_STOR2024</v>
      </c>
    </row>
    <row r="604" spans="1:7" x14ac:dyDescent="0.25">
      <c r="A604" t="s">
        <v>114</v>
      </c>
      <c r="B604" t="s">
        <v>6</v>
      </c>
      <c r="C604">
        <v>2024</v>
      </c>
      <c r="D604">
        <v>2041</v>
      </c>
      <c r="E604">
        <v>1900.130322</v>
      </c>
      <c r="F604">
        <v>0.75</v>
      </c>
      <c r="G604" s="2" t="str">
        <f t="shared" si="9"/>
        <v>PUMPED_STOR2024</v>
      </c>
    </row>
    <row r="605" spans="1:7" x14ac:dyDescent="0.25">
      <c r="A605" t="s">
        <v>114</v>
      </c>
      <c r="B605" t="s">
        <v>6</v>
      </c>
      <c r="C605">
        <v>2025</v>
      </c>
      <c r="D605">
        <v>2025</v>
      </c>
      <c r="E605">
        <v>1900.130322</v>
      </c>
      <c r="F605">
        <v>0.75</v>
      </c>
      <c r="G605" s="2" t="str">
        <f t="shared" si="9"/>
        <v>PUMPED_STOR2025</v>
      </c>
    </row>
    <row r="606" spans="1:7" x14ac:dyDescent="0.25">
      <c r="A606" t="s">
        <v>114</v>
      </c>
      <c r="B606" t="s">
        <v>6</v>
      </c>
      <c r="C606">
        <v>2025</v>
      </c>
      <c r="D606">
        <v>2026</v>
      </c>
      <c r="E606">
        <v>1900.130322</v>
      </c>
      <c r="F606">
        <v>0.75</v>
      </c>
      <c r="G606" s="2" t="str">
        <f t="shared" si="9"/>
        <v>PUMPED_STOR2025</v>
      </c>
    </row>
    <row r="607" spans="1:7" x14ac:dyDescent="0.25">
      <c r="A607" t="s">
        <v>114</v>
      </c>
      <c r="B607" t="s">
        <v>6</v>
      </c>
      <c r="C607">
        <v>2025</v>
      </c>
      <c r="D607">
        <v>2027</v>
      </c>
      <c r="E607">
        <v>1900.130322</v>
      </c>
      <c r="F607">
        <v>0.75</v>
      </c>
      <c r="G607" s="2" t="str">
        <f t="shared" si="9"/>
        <v>PUMPED_STOR2025</v>
      </c>
    </row>
    <row r="608" spans="1:7" x14ac:dyDescent="0.25">
      <c r="A608" t="s">
        <v>114</v>
      </c>
      <c r="B608" t="s">
        <v>6</v>
      </c>
      <c r="C608">
        <v>2025</v>
      </c>
      <c r="D608">
        <v>2028</v>
      </c>
      <c r="E608">
        <v>1900.130322</v>
      </c>
      <c r="F608">
        <v>0.75</v>
      </c>
      <c r="G608" s="2" t="str">
        <f t="shared" si="9"/>
        <v>PUMPED_STOR2025</v>
      </c>
    </row>
    <row r="609" spans="1:7" x14ac:dyDescent="0.25">
      <c r="A609" t="s">
        <v>114</v>
      </c>
      <c r="B609" t="s">
        <v>6</v>
      </c>
      <c r="C609">
        <v>2025</v>
      </c>
      <c r="D609">
        <v>2029</v>
      </c>
      <c r="E609">
        <v>1900.130322</v>
      </c>
      <c r="F609">
        <v>0.75</v>
      </c>
      <c r="G609" s="2" t="str">
        <f t="shared" si="9"/>
        <v>PUMPED_STOR2025</v>
      </c>
    </row>
    <row r="610" spans="1:7" x14ac:dyDescent="0.25">
      <c r="A610" t="s">
        <v>114</v>
      </c>
      <c r="B610" t="s">
        <v>6</v>
      </c>
      <c r="C610">
        <v>2025</v>
      </c>
      <c r="D610">
        <v>2030</v>
      </c>
      <c r="E610">
        <v>1900.130322</v>
      </c>
      <c r="F610">
        <v>0.75</v>
      </c>
      <c r="G610" s="2" t="str">
        <f t="shared" si="9"/>
        <v>PUMPED_STOR2025</v>
      </c>
    </row>
    <row r="611" spans="1:7" x14ac:dyDescent="0.25">
      <c r="A611" t="s">
        <v>114</v>
      </c>
      <c r="B611" t="s">
        <v>6</v>
      </c>
      <c r="C611">
        <v>2025</v>
      </c>
      <c r="D611">
        <v>2031</v>
      </c>
      <c r="E611">
        <v>1900.130322</v>
      </c>
      <c r="F611">
        <v>0.75</v>
      </c>
      <c r="G611" s="2" t="str">
        <f t="shared" si="9"/>
        <v>PUMPED_STOR2025</v>
      </c>
    </row>
    <row r="612" spans="1:7" x14ac:dyDescent="0.25">
      <c r="A612" t="s">
        <v>114</v>
      </c>
      <c r="B612" t="s">
        <v>6</v>
      </c>
      <c r="C612">
        <v>2025</v>
      </c>
      <c r="D612">
        <v>2032</v>
      </c>
      <c r="E612">
        <v>1900.130322</v>
      </c>
      <c r="F612">
        <v>0.75</v>
      </c>
      <c r="G612" s="2" t="str">
        <f t="shared" si="9"/>
        <v>PUMPED_STOR2025</v>
      </c>
    </row>
    <row r="613" spans="1:7" x14ac:dyDescent="0.25">
      <c r="A613" t="s">
        <v>114</v>
      </c>
      <c r="B613" t="s">
        <v>6</v>
      </c>
      <c r="C613">
        <v>2025</v>
      </c>
      <c r="D613">
        <v>2033</v>
      </c>
      <c r="E613">
        <v>1900.130322</v>
      </c>
      <c r="F613">
        <v>0.75</v>
      </c>
      <c r="G613" s="2" t="str">
        <f t="shared" si="9"/>
        <v>PUMPED_STOR2025</v>
      </c>
    </row>
    <row r="614" spans="1:7" x14ac:dyDescent="0.25">
      <c r="A614" t="s">
        <v>114</v>
      </c>
      <c r="B614" t="s">
        <v>6</v>
      </c>
      <c r="C614">
        <v>2025</v>
      </c>
      <c r="D614">
        <v>2034</v>
      </c>
      <c r="E614">
        <v>1900.130322</v>
      </c>
      <c r="F614">
        <v>0.75</v>
      </c>
      <c r="G614" s="2" t="str">
        <f t="shared" si="9"/>
        <v>PUMPED_STOR2025</v>
      </c>
    </row>
    <row r="615" spans="1:7" x14ac:dyDescent="0.25">
      <c r="A615" t="s">
        <v>114</v>
      </c>
      <c r="B615" t="s">
        <v>6</v>
      </c>
      <c r="C615">
        <v>2025</v>
      </c>
      <c r="D615">
        <v>2035</v>
      </c>
      <c r="E615">
        <v>1900.130322</v>
      </c>
      <c r="F615">
        <v>0.75</v>
      </c>
      <c r="G615" s="2" t="str">
        <f t="shared" si="9"/>
        <v>PUMPED_STOR2025</v>
      </c>
    </row>
    <row r="616" spans="1:7" x14ac:dyDescent="0.25">
      <c r="A616" t="s">
        <v>114</v>
      </c>
      <c r="B616" t="s">
        <v>6</v>
      </c>
      <c r="C616">
        <v>2025</v>
      </c>
      <c r="D616">
        <v>2036</v>
      </c>
      <c r="E616">
        <v>1900.130322</v>
      </c>
      <c r="F616">
        <v>0.75</v>
      </c>
      <c r="G616" s="2" t="str">
        <f t="shared" si="9"/>
        <v>PUMPED_STOR2025</v>
      </c>
    </row>
    <row r="617" spans="1:7" x14ac:dyDescent="0.25">
      <c r="A617" t="s">
        <v>114</v>
      </c>
      <c r="B617" t="s">
        <v>6</v>
      </c>
      <c r="C617">
        <v>2025</v>
      </c>
      <c r="D617">
        <v>2037</v>
      </c>
      <c r="E617">
        <v>1900.130322</v>
      </c>
      <c r="F617">
        <v>0.75</v>
      </c>
      <c r="G617" s="2" t="str">
        <f t="shared" si="9"/>
        <v>PUMPED_STOR2025</v>
      </c>
    </row>
    <row r="618" spans="1:7" x14ac:dyDescent="0.25">
      <c r="A618" t="s">
        <v>114</v>
      </c>
      <c r="B618" t="s">
        <v>6</v>
      </c>
      <c r="C618">
        <v>2025</v>
      </c>
      <c r="D618">
        <v>2038</v>
      </c>
      <c r="E618">
        <v>1900.130322</v>
      </c>
      <c r="F618">
        <v>0.75</v>
      </c>
      <c r="G618" s="2" t="str">
        <f t="shared" si="9"/>
        <v>PUMPED_STOR2025</v>
      </c>
    </row>
    <row r="619" spans="1:7" x14ac:dyDescent="0.25">
      <c r="A619" t="s">
        <v>114</v>
      </c>
      <c r="B619" t="s">
        <v>6</v>
      </c>
      <c r="C619">
        <v>2025</v>
      </c>
      <c r="D619">
        <v>2039</v>
      </c>
      <c r="E619">
        <v>1900.130322</v>
      </c>
      <c r="F619">
        <v>0.75</v>
      </c>
      <c r="G619" s="2" t="str">
        <f t="shared" si="9"/>
        <v>PUMPED_STOR2025</v>
      </c>
    </row>
    <row r="620" spans="1:7" x14ac:dyDescent="0.25">
      <c r="A620" t="s">
        <v>114</v>
      </c>
      <c r="B620" t="s">
        <v>6</v>
      </c>
      <c r="C620">
        <v>2025</v>
      </c>
      <c r="D620">
        <v>2040</v>
      </c>
      <c r="E620">
        <v>1900.130322</v>
      </c>
      <c r="F620">
        <v>0.75</v>
      </c>
      <c r="G620" s="2" t="str">
        <f t="shared" si="9"/>
        <v>PUMPED_STOR2025</v>
      </c>
    </row>
    <row r="621" spans="1:7" x14ac:dyDescent="0.25">
      <c r="A621" t="s">
        <v>114</v>
      </c>
      <c r="B621" t="s">
        <v>6</v>
      </c>
      <c r="C621">
        <v>2025</v>
      </c>
      <c r="D621">
        <v>2041</v>
      </c>
      <c r="E621">
        <v>1900.130322</v>
      </c>
      <c r="F621">
        <v>0.75</v>
      </c>
      <c r="G621" s="2" t="str">
        <f t="shared" si="9"/>
        <v>PUMPED_STOR2025</v>
      </c>
    </row>
    <row r="622" spans="1:7" x14ac:dyDescent="0.25">
      <c r="A622" t="s">
        <v>114</v>
      </c>
      <c r="B622" t="s">
        <v>6</v>
      </c>
      <c r="C622">
        <v>2026</v>
      </c>
      <c r="D622">
        <v>2026</v>
      </c>
      <c r="E622">
        <v>1900.130322</v>
      </c>
      <c r="F622">
        <v>0.75</v>
      </c>
      <c r="G622" s="2" t="str">
        <f t="shared" si="9"/>
        <v>PUMPED_STOR2026</v>
      </c>
    </row>
    <row r="623" spans="1:7" x14ac:dyDescent="0.25">
      <c r="A623" t="s">
        <v>114</v>
      </c>
      <c r="B623" t="s">
        <v>6</v>
      </c>
      <c r="C623">
        <v>2026</v>
      </c>
      <c r="D623">
        <v>2027</v>
      </c>
      <c r="E623">
        <v>1900.130322</v>
      </c>
      <c r="F623">
        <v>0.75</v>
      </c>
      <c r="G623" s="2" t="str">
        <f t="shared" si="9"/>
        <v>PUMPED_STOR2026</v>
      </c>
    </row>
    <row r="624" spans="1:7" x14ac:dyDescent="0.25">
      <c r="A624" t="s">
        <v>114</v>
      </c>
      <c r="B624" t="s">
        <v>6</v>
      </c>
      <c r="C624">
        <v>2026</v>
      </c>
      <c r="D624">
        <v>2028</v>
      </c>
      <c r="E624">
        <v>1900.130322</v>
      </c>
      <c r="F624">
        <v>0.75</v>
      </c>
      <c r="G624" s="2" t="str">
        <f t="shared" si="9"/>
        <v>PUMPED_STOR2026</v>
      </c>
    </row>
    <row r="625" spans="1:7" x14ac:dyDescent="0.25">
      <c r="A625" t="s">
        <v>114</v>
      </c>
      <c r="B625" t="s">
        <v>6</v>
      </c>
      <c r="C625">
        <v>2026</v>
      </c>
      <c r="D625">
        <v>2029</v>
      </c>
      <c r="E625">
        <v>1900.130322</v>
      </c>
      <c r="F625">
        <v>0.75</v>
      </c>
      <c r="G625" s="2" t="str">
        <f t="shared" si="9"/>
        <v>PUMPED_STOR2026</v>
      </c>
    </row>
    <row r="626" spans="1:7" x14ac:dyDescent="0.25">
      <c r="A626" t="s">
        <v>114</v>
      </c>
      <c r="B626" t="s">
        <v>6</v>
      </c>
      <c r="C626">
        <v>2026</v>
      </c>
      <c r="D626">
        <v>2030</v>
      </c>
      <c r="E626">
        <v>1900.130322</v>
      </c>
      <c r="F626">
        <v>0.75</v>
      </c>
      <c r="G626" s="2" t="str">
        <f t="shared" si="9"/>
        <v>PUMPED_STOR2026</v>
      </c>
    </row>
    <row r="627" spans="1:7" x14ac:dyDescent="0.25">
      <c r="A627" t="s">
        <v>114</v>
      </c>
      <c r="B627" t="s">
        <v>6</v>
      </c>
      <c r="C627">
        <v>2026</v>
      </c>
      <c r="D627">
        <v>2031</v>
      </c>
      <c r="E627">
        <v>1900.130322</v>
      </c>
      <c r="F627">
        <v>0.75</v>
      </c>
      <c r="G627" s="2" t="str">
        <f t="shared" si="9"/>
        <v>PUMPED_STOR2026</v>
      </c>
    </row>
    <row r="628" spans="1:7" x14ac:dyDescent="0.25">
      <c r="A628" t="s">
        <v>114</v>
      </c>
      <c r="B628" t="s">
        <v>6</v>
      </c>
      <c r="C628">
        <v>2026</v>
      </c>
      <c r="D628">
        <v>2032</v>
      </c>
      <c r="E628">
        <v>1900.130322</v>
      </c>
      <c r="F628">
        <v>0.75</v>
      </c>
      <c r="G628" s="2" t="str">
        <f t="shared" si="9"/>
        <v>PUMPED_STOR2026</v>
      </c>
    </row>
    <row r="629" spans="1:7" x14ac:dyDescent="0.25">
      <c r="A629" t="s">
        <v>114</v>
      </c>
      <c r="B629" t="s">
        <v>6</v>
      </c>
      <c r="C629">
        <v>2026</v>
      </c>
      <c r="D629">
        <v>2033</v>
      </c>
      <c r="E629">
        <v>1900.130322</v>
      </c>
      <c r="F629">
        <v>0.75</v>
      </c>
      <c r="G629" s="2" t="str">
        <f t="shared" si="9"/>
        <v>PUMPED_STOR2026</v>
      </c>
    </row>
    <row r="630" spans="1:7" x14ac:dyDescent="0.25">
      <c r="A630" t="s">
        <v>114</v>
      </c>
      <c r="B630" t="s">
        <v>6</v>
      </c>
      <c r="C630">
        <v>2026</v>
      </c>
      <c r="D630">
        <v>2034</v>
      </c>
      <c r="E630">
        <v>1900.130322</v>
      </c>
      <c r="F630">
        <v>0.75</v>
      </c>
      <c r="G630" s="2" t="str">
        <f t="shared" si="9"/>
        <v>PUMPED_STOR2026</v>
      </c>
    </row>
    <row r="631" spans="1:7" x14ac:dyDescent="0.25">
      <c r="A631" t="s">
        <v>114</v>
      </c>
      <c r="B631" t="s">
        <v>6</v>
      </c>
      <c r="C631">
        <v>2026</v>
      </c>
      <c r="D631">
        <v>2035</v>
      </c>
      <c r="E631">
        <v>1900.130322</v>
      </c>
      <c r="F631">
        <v>0.75</v>
      </c>
      <c r="G631" s="2" t="str">
        <f t="shared" si="9"/>
        <v>PUMPED_STOR2026</v>
      </c>
    </row>
    <row r="632" spans="1:7" x14ac:dyDescent="0.25">
      <c r="A632" t="s">
        <v>114</v>
      </c>
      <c r="B632" t="s">
        <v>6</v>
      </c>
      <c r="C632">
        <v>2026</v>
      </c>
      <c r="D632">
        <v>2036</v>
      </c>
      <c r="E632">
        <v>1900.130322</v>
      </c>
      <c r="F632">
        <v>0.75</v>
      </c>
      <c r="G632" s="2" t="str">
        <f t="shared" si="9"/>
        <v>PUMPED_STOR2026</v>
      </c>
    </row>
    <row r="633" spans="1:7" x14ac:dyDescent="0.25">
      <c r="A633" t="s">
        <v>114</v>
      </c>
      <c r="B633" t="s">
        <v>6</v>
      </c>
      <c r="C633">
        <v>2026</v>
      </c>
      <c r="D633">
        <v>2037</v>
      </c>
      <c r="E633">
        <v>1900.130322</v>
      </c>
      <c r="F633">
        <v>0.75</v>
      </c>
      <c r="G633" s="2" t="str">
        <f t="shared" si="9"/>
        <v>PUMPED_STOR2026</v>
      </c>
    </row>
    <row r="634" spans="1:7" x14ac:dyDescent="0.25">
      <c r="A634" t="s">
        <v>114</v>
      </c>
      <c r="B634" t="s">
        <v>6</v>
      </c>
      <c r="C634">
        <v>2026</v>
      </c>
      <c r="D634">
        <v>2038</v>
      </c>
      <c r="E634">
        <v>1900.130322</v>
      </c>
      <c r="F634">
        <v>0.75</v>
      </c>
      <c r="G634" s="2" t="str">
        <f t="shared" si="9"/>
        <v>PUMPED_STOR2026</v>
      </c>
    </row>
    <row r="635" spans="1:7" x14ac:dyDescent="0.25">
      <c r="A635" t="s">
        <v>114</v>
      </c>
      <c r="B635" t="s">
        <v>6</v>
      </c>
      <c r="C635">
        <v>2026</v>
      </c>
      <c r="D635">
        <v>2039</v>
      </c>
      <c r="E635">
        <v>1900.130322</v>
      </c>
      <c r="F635">
        <v>0.75</v>
      </c>
      <c r="G635" s="2" t="str">
        <f t="shared" si="9"/>
        <v>PUMPED_STOR2026</v>
      </c>
    </row>
    <row r="636" spans="1:7" x14ac:dyDescent="0.25">
      <c r="A636" t="s">
        <v>114</v>
      </c>
      <c r="B636" t="s">
        <v>6</v>
      </c>
      <c r="C636">
        <v>2026</v>
      </c>
      <c r="D636">
        <v>2040</v>
      </c>
      <c r="E636">
        <v>1900.130322</v>
      </c>
      <c r="F636">
        <v>0.75</v>
      </c>
      <c r="G636" s="2" t="str">
        <f t="shared" si="9"/>
        <v>PUMPED_STOR2026</v>
      </c>
    </row>
    <row r="637" spans="1:7" x14ac:dyDescent="0.25">
      <c r="A637" t="s">
        <v>114</v>
      </c>
      <c r="B637" t="s">
        <v>6</v>
      </c>
      <c r="C637">
        <v>2026</v>
      </c>
      <c r="D637">
        <v>2041</v>
      </c>
      <c r="E637">
        <v>1900.130322</v>
      </c>
      <c r="F637">
        <v>0.75</v>
      </c>
      <c r="G637" s="2" t="str">
        <f t="shared" si="9"/>
        <v>PUMPED_STOR2026</v>
      </c>
    </row>
    <row r="638" spans="1:7" x14ac:dyDescent="0.25">
      <c r="A638" t="s">
        <v>114</v>
      </c>
      <c r="B638" t="s">
        <v>6</v>
      </c>
      <c r="C638">
        <v>2027</v>
      </c>
      <c r="D638">
        <v>2027</v>
      </c>
      <c r="E638">
        <v>1900.130322</v>
      </c>
      <c r="F638">
        <v>0.75</v>
      </c>
      <c r="G638" s="2" t="str">
        <f t="shared" si="9"/>
        <v>PUMPED_STOR2027</v>
      </c>
    </row>
    <row r="639" spans="1:7" x14ac:dyDescent="0.25">
      <c r="A639" t="s">
        <v>114</v>
      </c>
      <c r="B639" t="s">
        <v>6</v>
      </c>
      <c r="C639">
        <v>2027</v>
      </c>
      <c r="D639">
        <v>2028</v>
      </c>
      <c r="E639">
        <v>1900.130322</v>
      </c>
      <c r="F639">
        <v>0.75</v>
      </c>
      <c r="G639" s="2" t="str">
        <f t="shared" si="9"/>
        <v>PUMPED_STOR2027</v>
      </c>
    </row>
    <row r="640" spans="1:7" x14ac:dyDescent="0.25">
      <c r="A640" t="s">
        <v>114</v>
      </c>
      <c r="B640" t="s">
        <v>6</v>
      </c>
      <c r="C640">
        <v>2027</v>
      </c>
      <c r="D640">
        <v>2029</v>
      </c>
      <c r="E640">
        <v>1900.130322</v>
      </c>
      <c r="F640">
        <v>0.75</v>
      </c>
      <c r="G640" s="2" t="str">
        <f t="shared" si="9"/>
        <v>PUMPED_STOR2027</v>
      </c>
    </row>
    <row r="641" spans="1:7" x14ac:dyDescent="0.25">
      <c r="A641" t="s">
        <v>114</v>
      </c>
      <c r="B641" t="s">
        <v>6</v>
      </c>
      <c r="C641">
        <v>2027</v>
      </c>
      <c r="D641">
        <v>2030</v>
      </c>
      <c r="E641">
        <v>1900.130322</v>
      </c>
      <c r="F641">
        <v>0.75</v>
      </c>
      <c r="G641" s="2" t="str">
        <f t="shared" si="9"/>
        <v>PUMPED_STOR2027</v>
      </c>
    </row>
    <row r="642" spans="1:7" x14ac:dyDescent="0.25">
      <c r="A642" t="s">
        <v>114</v>
      </c>
      <c r="B642" t="s">
        <v>6</v>
      </c>
      <c r="C642">
        <v>2027</v>
      </c>
      <c r="D642">
        <v>2031</v>
      </c>
      <c r="E642">
        <v>1900.130322</v>
      </c>
      <c r="F642">
        <v>0.75</v>
      </c>
      <c r="G642" s="2" t="str">
        <f t="shared" si="9"/>
        <v>PUMPED_STOR2027</v>
      </c>
    </row>
    <row r="643" spans="1:7" x14ac:dyDescent="0.25">
      <c r="A643" t="s">
        <v>114</v>
      </c>
      <c r="B643" t="s">
        <v>6</v>
      </c>
      <c r="C643">
        <v>2027</v>
      </c>
      <c r="D643">
        <v>2032</v>
      </c>
      <c r="E643">
        <v>1900.130322</v>
      </c>
      <c r="F643">
        <v>0.75</v>
      </c>
      <c r="G643" s="2" t="str">
        <f t="shared" ref="G643:G706" si="10">_xlfn.CONCAT(A643,C643)</f>
        <v>PUMPED_STOR2027</v>
      </c>
    </row>
    <row r="644" spans="1:7" x14ac:dyDescent="0.25">
      <c r="A644" t="s">
        <v>114</v>
      </c>
      <c r="B644" t="s">
        <v>6</v>
      </c>
      <c r="C644">
        <v>2027</v>
      </c>
      <c r="D644">
        <v>2033</v>
      </c>
      <c r="E644">
        <v>1900.130322</v>
      </c>
      <c r="F644">
        <v>0.75</v>
      </c>
      <c r="G644" s="2" t="str">
        <f t="shared" si="10"/>
        <v>PUMPED_STOR2027</v>
      </c>
    </row>
    <row r="645" spans="1:7" x14ac:dyDescent="0.25">
      <c r="A645" t="s">
        <v>114</v>
      </c>
      <c r="B645" t="s">
        <v>6</v>
      </c>
      <c r="C645">
        <v>2027</v>
      </c>
      <c r="D645">
        <v>2034</v>
      </c>
      <c r="E645">
        <v>1900.130322</v>
      </c>
      <c r="F645">
        <v>0.75</v>
      </c>
      <c r="G645" s="2" t="str">
        <f t="shared" si="10"/>
        <v>PUMPED_STOR2027</v>
      </c>
    </row>
    <row r="646" spans="1:7" x14ac:dyDescent="0.25">
      <c r="A646" t="s">
        <v>114</v>
      </c>
      <c r="B646" t="s">
        <v>6</v>
      </c>
      <c r="C646">
        <v>2027</v>
      </c>
      <c r="D646">
        <v>2035</v>
      </c>
      <c r="E646">
        <v>1900.130322</v>
      </c>
      <c r="F646">
        <v>0.75</v>
      </c>
      <c r="G646" s="2" t="str">
        <f t="shared" si="10"/>
        <v>PUMPED_STOR2027</v>
      </c>
    </row>
    <row r="647" spans="1:7" x14ac:dyDescent="0.25">
      <c r="A647" t="s">
        <v>114</v>
      </c>
      <c r="B647" t="s">
        <v>6</v>
      </c>
      <c r="C647">
        <v>2027</v>
      </c>
      <c r="D647">
        <v>2036</v>
      </c>
      <c r="E647">
        <v>1900.130322</v>
      </c>
      <c r="F647">
        <v>0.75</v>
      </c>
      <c r="G647" s="2" t="str">
        <f t="shared" si="10"/>
        <v>PUMPED_STOR2027</v>
      </c>
    </row>
    <row r="648" spans="1:7" x14ac:dyDescent="0.25">
      <c r="A648" t="s">
        <v>114</v>
      </c>
      <c r="B648" t="s">
        <v>6</v>
      </c>
      <c r="C648">
        <v>2027</v>
      </c>
      <c r="D648">
        <v>2037</v>
      </c>
      <c r="E648">
        <v>1900.130322</v>
      </c>
      <c r="F648">
        <v>0.75</v>
      </c>
      <c r="G648" s="2" t="str">
        <f t="shared" si="10"/>
        <v>PUMPED_STOR2027</v>
      </c>
    </row>
    <row r="649" spans="1:7" x14ac:dyDescent="0.25">
      <c r="A649" t="s">
        <v>114</v>
      </c>
      <c r="B649" t="s">
        <v>6</v>
      </c>
      <c r="C649">
        <v>2027</v>
      </c>
      <c r="D649">
        <v>2038</v>
      </c>
      <c r="E649">
        <v>1900.130322</v>
      </c>
      <c r="F649">
        <v>0.75</v>
      </c>
      <c r="G649" s="2" t="str">
        <f t="shared" si="10"/>
        <v>PUMPED_STOR2027</v>
      </c>
    </row>
    <row r="650" spans="1:7" x14ac:dyDescent="0.25">
      <c r="A650" t="s">
        <v>114</v>
      </c>
      <c r="B650" t="s">
        <v>6</v>
      </c>
      <c r="C650">
        <v>2027</v>
      </c>
      <c r="D650">
        <v>2039</v>
      </c>
      <c r="E650">
        <v>1900.130322</v>
      </c>
      <c r="F650">
        <v>0.75</v>
      </c>
      <c r="G650" s="2" t="str">
        <f t="shared" si="10"/>
        <v>PUMPED_STOR2027</v>
      </c>
    </row>
    <row r="651" spans="1:7" x14ac:dyDescent="0.25">
      <c r="A651" t="s">
        <v>114</v>
      </c>
      <c r="B651" t="s">
        <v>6</v>
      </c>
      <c r="C651">
        <v>2027</v>
      </c>
      <c r="D651">
        <v>2040</v>
      </c>
      <c r="E651">
        <v>1900.130322</v>
      </c>
      <c r="F651">
        <v>0.75</v>
      </c>
      <c r="G651" s="2" t="str">
        <f t="shared" si="10"/>
        <v>PUMPED_STOR2027</v>
      </c>
    </row>
    <row r="652" spans="1:7" x14ac:dyDescent="0.25">
      <c r="A652" t="s">
        <v>114</v>
      </c>
      <c r="B652" t="s">
        <v>6</v>
      </c>
      <c r="C652">
        <v>2027</v>
      </c>
      <c r="D652">
        <v>2041</v>
      </c>
      <c r="E652">
        <v>1900.130322</v>
      </c>
      <c r="F652">
        <v>0.75</v>
      </c>
      <c r="G652" s="2" t="str">
        <f t="shared" si="10"/>
        <v>PUMPED_STOR2027</v>
      </c>
    </row>
    <row r="653" spans="1:7" x14ac:dyDescent="0.25">
      <c r="A653" t="s">
        <v>114</v>
      </c>
      <c r="B653" t="s">
        <v>6</v>
      </c>
      <c r="C653">
        <v>2028</v>
      </c>
      <c r="D653">
        <v>2028</v>
      </c>
      <c r="E653">
        <v>1900.130322</v>
      </c>
      <c r="F653">
        <v>0.75</v>
      </c>
      <c r="G653" s="2" t="str">
        <f t="shared" si="10"/>
        <v>PUMPED_STOR2028</v>
      </c>
    </row>
    <row r="654" spans="1:7" x14ac:dyDescent="0.25">
      <c r="A654" t="s">
        <v>114</v>
      </c>
      <c r="B654" t="s">
        <v>6</v>
      </c>
      <c r="C654">
        <v>2028</v>
      </c>
      <c r="D654">
        <v>2029</v>
      </c>
      <c r="E654">
        <v>1900.130322</v>
      </c>
      <c r="F654">
        <v>0.75</v>
      </c>
      <c r="G654" s="2" t="str">
        <f t="shared" si="10"/>
        <v>PUMPED_STOR2028</v>
      </c>
    </row>
    <row r="655" spans="1:7" x14ac:dyDescent="0.25">
      <c r="A655" t="s">
        <v>114</v>
      </c>
      <c r="B655" t="s">
        <v>6</v>
      </c>
      <c r="C655">
        <v>2028</v>
      </c>
      <c r="D655">
        <v>2030</v>
      </c>
      <c r="E655">
        <v>1900.130322</v>
      </c>
      <c r="F655">
        <v>0.75</v>
      </c>
      <c r="G655" s="2" t="str">
        <f t="shared" si="10"/>
        <v>PUMPED_STOR2028</v>
      </c>
    </row>
    <row r="656" spans="1:7" x14ac:dyDescent="0.25">
      <c r="A656" t="s">
        <v>114</v>
      </c>
      <c r="B656" t="s">
        <v>6</v>
      </c>
      <c r="C656">
        <v>2028</v>
      </c>
      <c r="D656">
        <v>2031</v>
      </c>
      <c r="E656">
        <v>1900.130322</v>
      </c>
      <c r="F656">
        <v>0.75</v>
      </c>
      <c r="G656" s="2" t="str">
        <f t="shared" si="10"/>
        <v>PUMPED_STOR2028</v>
      </c>
    </row>
    <row r="657" spans="1:7" x14ac:dyDescent="0.25">
      <c r="A657" t="s">
        <v>114</v>
      </c>
      <c r="B657" t="s">
        <v>6</v>
      </c>
      <c r="C657">
        <v>2028</v>
      </c>
      <c r="D657">
        <v>2032</v>
      </c>
      <c r="E657">
        <v>1900.130322</v>
      </c>
      <c r="F657">
        <v>0.75</v>
      </c>
      <c r="G657" s="2" t="str">
        <f t="shared" si="10"/>
        <v>PUMPED_STOR2028</v>
      </c>
    </row>
    <row r="658" spans="1:7" x14ac:dyDescent="0.25">
      <c r="A658" t="s">
        <v>114</v>
      </c>
      <c r="B658" t="s">
        <v>6</v>
      </c>
      <c r="C658">
        <v>2028</v>
      </c>
      <c r="D658">
        <v>2033</v>
      </c>
      <c r="E658">
        <v>1900.130322</v>
      </c>
      <c r="F658">
        <v>0.75</v>
      </c>
      <c r="G658" s="2" t="str">
        <f t="shared" si="10"/>
        <v>PUMPED_STOR2028</v>
      </c>
    </row>
    <row r="659" spans="1:7" x14ac:dyDescent="0.25">
      <c r="A659" t="s">
        <v>114</v>
      </c>
      <c r="B659" t="s">
        <v>6</v>
      </c>
      <c r="C659">
        <v>2028</v>
      </c>
      <c r="D659">
        <v>2034</v>
      </c>
      <c r="E659">
        <v>1900.130322</v>
      </c>
      <c r="F659">
        <v>0.75</v>
      </c>
      <c r="G659" s="2" t="str">
        <f t="shared" si="10"/>
        <v>PUMPED_STOR2028</v>
      </c>
    </row>
    <row r="660" spans="1:7" x14ac:dyDescent="0.25">
      <c r="A660" t="s">
        <v>114</v>
      </c>
      <c r="B660" t="s">
        <v>6</v>
      </c>
      <c r="C660">
        <v>2028</v>
      </c>
      <c r="D660">
        <v>2035</v>
      </c>
      <c r="E660">
        <v>1900.130322</v>
      </c>
      <c r="F660">
        <v>0.75</v>
      </c>
      <c r="G660" s="2" t="str">
        <f t="shared" si="10"/>
        <v>PUMPED_STOR2028</v>
      </c>
    </row>
    <row r="661" spans="1:7" x14ac:dyDescent="0.25">
      <c r="A661" t="s">
        <v>114</v>
      </c>
      <c r="B661" t="s">
        <v>6</v>
      </c>
      <c r="C661">
        <v>2028</v>
      </c>
      <c r="D661">
        <v>2036</v>
      </c>
      <c r="E661">
        <v>1900.130322</v>
      </c>
      <c r="F661">
        <v>0.75</v>
      </c>
      <c r="G661" s="2" t="str">
        <f t="shared" si="10"/>
        <v>PUMPED_STOR2028</v>
      </c>
    </row>
    <row r="662" spans="1:7" x14ac:dyDescent="0.25">
      <c r="A662" t="s">
        <v>114</v>
      </c>
      <c r="B662" t="s">
        <v>6</v>
      </c>
      <c r="C662">
        <v>2028</v>
      </c>
      <c r="D662">
        <v>2037</v>
      </c>
      <c r="E662">
        <v>1900.130322</v>
      </c>
      <c r="F662">
        <v>0.75</v>
      </c>
      <c r="G662" s="2" t="str">
        <f t="shared" si="10"/>
        <v>PUMPED_STOR2028</v>
      </c>
    </row>
    <row r="663" spans="1:7" x14ac:dyDescent="0.25">
      <c r="A663" t="s">
        <v>114</v>
      </c>
      <c r="B663" t="s">
        <v>6</v>
      </c>
      <c r="C663">
        <v>2028</v>
      </c>
      <c r="D663">
        <v>2038</v>
      </c>
      <c r="E663">
        <v>1900.130322</v>
      </c>
      <c r="F663">
        <v>0.75</v>
      </c>
      <c r="G663" s="2" t="str">
        <f t="shared" si="10"/>
        <v>PUMPED_STOR2028</v>
      </c>
    </row>
    <row r="664" spans="1:7" x14ac:dyDescent="0.25">
      <c r="A664" t="s">
        <v>114</v>
      </c>
      <c r="B664" t="s">
        <v>6</v>
      </c>
      <c r="C664">
        <v>2028</v>
      </c>
      <c r="D664">
        <v>2039</v>
      </c>
      <c r="E664">
        <v>1900.130322</v>
      </c>
      <c r="F664">
        <v>0.75</v>
      </c>
      <c r="G664" s="2" t="str">
        <f t="shared" si="10"/>
        <v>PUMPED_STOR2028</v>
      </c>
    </row>
    <row r="665" spans="1:7" x14ac:dyDescent="0.25">
      <c r="A665" t="s">
        <v>114</v>
      </c>
      <c r="B665" t="s">
        <v>6</v>
      </c>
      <c r="C665">
        <v>2028</v>
      </c>
      <c r="D665">
        <v>2040</v>
      </c>
      <c r="E665">
        <v>1900.130322</v>
      </c>
      <c r="F665">
        <v>0.75</v>
      </c>
      <c r="G665" s="2" t="str">
        <f t="shared" si="10"/>
        <v>PUMPED_STOR2028</v>
      </c>
    </row>
    <row r="666" spans="1:7" x14ac:dyDescent="0.25">
      <c r="A666" t="s">
        <v>114</v>
      </c>
      <c r="B666" t="s">
        <v>6</v>
      </c>
      <c r="C666">
        <v>2028</v>
      </c>
      <c r="D666">
        <v>2041</v>
      </c>
      <c r="E666">
        <v>1900.130322</v>
      </c>
      <c r="F666">
        <v>0.75</v>
      </c>
      <c r="G666" s="2" t="str">
        <f t="shared" si="10"/>
        <v>PUMPED_STOR2028</v>
      </c>
    </row>
    <row r="667" spans="1:7" x14ac:dyDescent="0.25">
      <c r="A667" t="s">
        <v>114</v>
      </c>
      <c r="B667" t="s">
        <v>6</v>
      </c>
      <c r="C667">
        <v>2029</v>
      </c>
      <c r="D667">
        <v>2029</v>
      </c>
      <c r="E667">
        <v>1900.130322</v>
      </c>
      <c r="F667">
        <v>0.75</v>
      </c>
      <c r="G667" s="2" t="str">
        <f t="shared" si="10"/>
        <v>PUMPED_STOR2029</v>
      </c>
    </row>
    <row r="668" spans="1:7" x14ac:dyDescent="0.25">
      <c r="A668" t="s">
        <v>114</v>
      </c>
      <c r="B668" t="s">
        <v>6</v>
      </c>
      <c r="C668">
        <v>2029</v>
      </c>
      <c r="D668">
        <v>2030</v>
      </c>
      <c r="E668">
        <v>1900.130322</v>
      </c>
      <c r="F668">
        <v>0.75</v>
      </c>
      <c r="G668" s="2" t="str">
        <f t="shared" si="10"/>
        <v>PUMPED_STOR2029</v>
      </c>
    </row>
    <row r="669" spans="1:7" x14ac:dyDescent="0.25">
      <c r="A669" t="s">
        <v>114</v>
      </c>
      <c r="B669" t="s">
        <v>6</v>
      </c>
      <c r="C669">
        <v>2029</v>
      </c>
      <c r="D669">
        <v>2031</v>
      </c>
      <c r="E669">
        <v>1900.130322</v>
      </c>
      <c r="F669">
        <v>0.75</v>
      </c>
      <c r="G669" s="2" t="str">
        <f t="shared" si="10"/>
        <v>PUMPED_STOR2029</v>
      </c>
    </row>
    <row r="670" spans="1:7" x14ac:dyDescent="0.25">
      <c r="A670" t="s">
        <v>114</v>
      </c>
      <c r="B670" t="s">
        <v>6</v>
      </c>
      <c r="C670">
        <v>2029</v>
      </c>
      <c r="D670">
        <v>2032</v>
      </c>
      <c r="E670">
        <v>1900.130322</v>
      </c>
      <c r="F670">
        <v>0.75</v>
      </c>
      <c r="G670" s="2" t="str">
        <f t="shared" si="10"/>
        <v>PUMPED_STOR2029</v>
      </c>
    </row>
    <row r="671" spans="1:7" x14ac:dyDescent="0.25">
      <c r="A671" t="s">
        <v>114</v>
      </c>
      <c r="B671" t="s">
        <v>6</v>
      </c>
      <c r="C671">
        <v>2029</v>
      </c>
      <c r="D671">
        <v>2033</v>
      </c>
      <c r="E671">
        <v>1900.130322</v>
      </c>
      <c r="F671">
        <v>0.75</v>
      </c>
      <c r="G671" s="2" t="str">
        <f t="shared" si="10"/>
        <v>PUMPED_STOR2029</v>
      </c>
    </row>
    <row r="672" spans="1:7" x14ac:dyDescent="0.25">
      <c r="A672" t="s">
        <v>114</v>
      </c>
      <c r="B672" t="s">
        <v>6</v>
      </c>
      <c r="C672">
        <v>2029</v>
      </c>
      <c r="D672">
        <v>2034</v>
      </c>
      <c r="E672">
        <v>1900.130322</v>
      </c>
      <c r="F672">
        <v>0.75</v>
      </c>
      <c r="G672" s="2" t="str">
        <f t="shared" si="10"/>
        <v>PUMPED_STOR2029</v>
      </c>
    </row>
    <row r="673" spans="1:7" x14ac:dyDescent="0.25">
      <c r="A673" t="s">
        <v>114</v>
      </c>
      <c r="B673" t="s">
        <v>6</v>
      </c>
      <c r="C673">
        <v>2029</v>
      </c>
      <c r="D673">
        <v>2035</v>
      </c>
      <c r="E673">
        <v>1900.130322</v>
      </c>
      <c r="F673">
        <v>0.75</v>
      </c>
      <c r="G673" s="2" t="str">
        <f t="shared" si="10"/>
        <v>PUMPED_STOR2029</v>
      </c>
    </row>
    <row r="674" spans="1:7" x14ac:dyDescent="0.25">
      <c r="A674" t="s">
        <v>114</v>
      </c>
      <c r="B674" t="s">
        <v>6</v>
      </c>
      <c r="C674">
        <v>2029</v>
      </c>
      <c r="D674">
        <v>2036</v>
      </c>
      <c r="E674">
        <v>1900.130322</v>
      </c>
      <c r="F674">
        <v>0.75</v>
      </c>
      <c r="G674" s="2" t="str">
        <f t="shared" si="10"/>
        <v>PUMPED_STOR2029</v>
      </c>
    </row>
    <row r="675" spans="1:7" x14ac:dyDescent="0.25">
      <c r="A675" t="s">
        <v>114</v>
      </c>
      <c r="B675" t="s">
        <v>6</v>
      </c>
      <c r="C675">
        <v>2029</v>
      </c>
      <c r="D675">
        <v>2037</v>
      </c>
      <c r="E675">
        <v>1900.130322</v>
      </c>
      <c r="F675">
        <v>0.75</v>
      </c>
      <c r="G675" s="2" t="str">
        <f t="shared" si="10"/>
        <v>PUMPED_STOR2029</v>
      </c>
    </row>
    <row r="676" spans="1:7" x14ac:dyDescent="0.25">
      <c r="A676" t="s">
        <v>114</v>
      </c>
      <c r="B676" t="s">
        <v>6</v>
      </c>
      <c r="C676">
        <v>2029</v>
      </c>
      <c r="D676">
        <v>2038</v>
      </c>
      <c r="E676">
        <v>1900.130322</v>
      </c>
      <c r="F676">
        <v>0.75</v>
      </c>
      <c r="G676" s="2" t="str">
        <f t="shared" si="10"/>
        <v>PUMPED_STOR2029</v>
      </c>
    </row>
    <row r="677" spans="1:7" x14ac:dyDescent="0.25">
      <c r="A677" t="s">
        <v>114</v>
      </c>
      <c r="B677" t="s">
        <v>6</v>
      </c>
      <c r="C677">
        <v>2029</v>
      </c>
      <c r="D677">
        <v>2039</v>
      </c>
      <c r="E677">
        <v>1900.130322</v>
      </c>
      <c r="F677">
        <v>0.75</v>
      </c>
      <c r="G677" s="2" t="str">
        <f t="shared" si="10"/>
        <v>PUMPED_STOR2029</v>
      </c>
    </row>
    <row r="678" spans="1:7" x14ac:dyDescent="0.25">
      <c r="A678" t="s">
        <v>114</v>
      </c>
      <c r="B678" t="s">
        <v>6</v>
      </c>
      <c r="C678">
        <v>2029</v>
      </c>
      <c r="D678">
        <v>2040</v>
      </c>
      <c r="E678">
        <v>1900.130322</v>
      </c>
      <c r="F678">
        <v>0.75</v>
      </c>
      <c r="G678" s="2" t="str">
        <f t="shared" si="10"/>
        <v>PUMPED_STOR2029</v>
      </c>
    </row>
    <row r="679" spans="1:7" x14ac:dyDescent="0.25">
      <c r="A679" t="s">
        <v>114</v>
      </c>
      <c r="B679" t="s">
        <v>6</v>
      </c>
      <c r="C679">
        <v>2029</v>
      </c>
      <c r="D679">
        <v>2041</v>
      </c>
      <c r="E679">
        <v>1900.130322</v>
      </c>
      <c r="F679">
        <v>0.75</v>
      </c>
      <c r="G679" s="2" t="str">
        <f t="shared" si="10"/>
        <v>PUMPED_STOR2029</v>
      </c>
    </row>
    <row r="680" spans="1:7" x14ac:dyDescent="0.25">
      <c r="A680" t="s">
        <v>114</v>
      </c>
      <c r="B680" t="s">
        <v>6</v>
      </c>
      <c r="C680">
        <v>2030</v>
      </c>
      <c r="D680">
        <v>2030</v>
      </c>
      <c r="E680">
        <v>1900.130322</v>
      </c>
      <c r="F680">
        <v>0.75</v>
      </c>
      <c r="G680" s="2" t="str">
        <f t="shared" si="10"/>
        <v>PUMPED_STOR2030</v>
      </c>
    </row>
    <row r="681" spans="1:7" x14ac:dyDescent="0.25">
      <c r="A681" t="s">
        <v>114</v>
      </c>
      <c r="B681" t="s">
        <v>6</v>
      </c>
      <c r="C681">
        <v>2030</v>
      </c>
      <c r="D681">
        <v>2031</v>
      </c>
      <c r="E681">
        <v>1900.130322</v>
      </c>
      <c r="F681">
        <v>0.75</v>
      </c>
      <c r="G681" s="2" t="str">
        <f t="shared" si="10"/>
        <v>PUMPED_STOR2030</v>
      </c>
    </row>
    <row r="682" spans="1:7" x14ac:dyDescent="0.25">
      <c r="A682" t="s">
        <v>114</v>
      </c>
      <c r="B682" t="s">
        <v>6</v>
      </c>
      <c r="C682">
        <v>2030</v>
      </c>
      <c r="D682">
        <v>2032</v>
      </c>
      <c r="E682">
        <v>1900.130322</v>
      </c>
      <c r="F682">
        <v>0.75</v>
      </c>
      <c r="G682" s="2" t="str">
        <f t="shared" si="10"/>
        <v>PUMPED_STOR2030</v>
      </c>
    </row>
    <row r="683" spans="1:7" x14ac:dyDescent="0.25">
      <c r="A683" t="s">
        <v>114</v>
      </c>
      <c r="B683" t="s">
        <v>6</v>
      </c>
      <c r="C683">
        <v>2030</v>
      </c>
      <c r="D683">
        <v>2033</v>
      </c>
      <c r="E683">
        <v>1900.130322</v>
      </c>
      <c r="F683">
        <v>0.75</v>
      </c>
      <c r="G683" s="2" t="str">
        <f t="shared" si="10"/>
        <v>PUMPED_STOR2030</v>
      </c>
    </row>
    <row r="684" spans="1:7" x14ac:dyDescent="0.25">
      <c r="A684" t="s">
        <v>114</v>
      </c>
      <c r="B684" t="s">
        <v>6</v>
      </c>
      <c r="C684">
        <v>2030</v>
      </c>
      <c r="D684">
        <v>2034</v>
      </c>
      <c r="E684">
        <v>1900.130322</v>
      </c>
      <c r="F684">
        <v>0.75</v>
      </c>
      <c r="G684" s="2" t="str">
        <f t="shared" si="10"/>
        <v>PUMPED_STOR2030</v>
      </c>
    </row>
    <row r="685" spans="1:7" x14ac:dyDescent="0.25">
      <c r="A685" t="s">
        <v>114</v>
      </c>
      <c r="B685" t="s">
        <v>6</v>
      </c>
      <c r="C685">
        <v>2030</v>
      </c>
      <c r="D685">
        <v>2035</v>
      </c>
      <c r="E685">
        <v>1900.130322</v>
      </c>
      <c r="F685">
        <v>0.75</v>
      </c>
      <c r="G685" s="2" t="str">
        <f t="shared" si="10"/>
        <v>PUMPED_STOR2030</v>
      </c>
    </row>
    <row r="686" spans="1:7" x14ac:dyDescent="0.25">
      <c r="A686" t="s">
        <v>114</v>
      </c>
      <c r="B686" t="s">
        <v>6</v>
      </c>
      <c r="C686">
        <v>2030</v>
      </c>
      <c r="D686">
        <v>2036</v>
      </c>
      <c r="E686">
        <v>1900.130322</v>
      </c>
      <c r="F686">
        <v>0.75</v>
      </c>
      <c r="G686" s="2" t="str">
        <f t="shared" si="10"/>
        <v>PUMPED_STOR2030</v>
      </c>
    </row>
    <row r="687" spans="1:7" x14ac:dyDescent="0.25">
      <c r="A687" t="s">
        <v>114</v>
      </c>
      <c r="B687" t="s">
        <v>6</v>
      </c>
      <c r="C687">
        <v>2030</v>
      </c>
      <c r="D687">
        <v>2037</v>
      </c>
      <c r="E687">
        <v>1900.130322</v>
      </c>
      <c r="F687">
        <v>0.75</v>
      </c>
      <c r="G687" s="2" t="str">
        <f t="shared" si="10"/>
        <v>PUMPED_STOR2030</v>
      </c>
    </row>
    <row r="688" spans="1:7" x14ac:dyDescent="0.25">
      <c r="A688" t="s">
        <v>114</v>
      </c>
      <c r="B688" t="s">
        <v>6</v>
      </c>
      <c r="C688">
        <v>2030</v>
      </c>
      <c r="D688">
        <v>2038</v>
      </c>
      <c r="E688">
        <v>1900.130322</v>
      </c>
      <c r="F688">
        <v>0.75</v>
      </c>
      <c r="G688" s="2" t="str">
        <f t="shared" si="10"/>
        <v>PUMPED_STOR2030</v>
      </c>
    </row>
    <row r="689" spans="1:7" x14ac:dyDescent="0.25">
      <c r="A689" t="s">
        <v>114</v>
      </c>
      <c r="B689" t="s">
        <v>6</v>
      </c>
      <c r="C689">
        <v>2030</v>
      </c>
      <c r="D689">
        <v>2039</v>
      </c>
      <c r="E689">
        <v>1900.130322</v>
      </c>
      <c r="F689">
        <v>0.75</v>
      </c>
      <c r="G689" s="2" t="str">
        <f t="shared" si="10"/>
        <v>PUMPED_STOR2030</v>
      </c>
    </row>
    <row r="690" spans="1:7" x14ac:dyDescent="0.25">
      <c r="A690" t="s">
        <v>114</v>
      </c>
      <c r="B690" t="s">
        <v>6</v>
      </c>
      <c r="C690">
        <v>2030</v>
      </c>
      <c r="D690">
        <v>2040</v>
      </c>
      <c r="E690">
        <v>1900.130322</v>
      </c>
      <c r="F690">
        <v>0.75</v>
      </c>
      <c r="G690" s="2" t="str">
        <f t="shared" si="10"/>
        <v>PUMPED_STOR2030</v>
      </c>
    </row>
    <row r="691" spans="1:7" x14ac:dyDescent="0.25">
      <c r="A691" t="s">
        <v>114</v>
      </c>
      <c r="B691" t="s">
        <v>6</v>
      </c>
      <c r="C691">
        <v>2030</v>
      </c>
      <c r="D691">
        <v>2041</v>
      </c>
      <c r="E691">
        <v>1900.130322</v>
      </c>
      <c r="F691">
        <v>0.75</v>
      </c>
      <c r="G691" s="2" t="str">
        <f t="shared" si="10"/>
        <v>PUMPED_STOR2030</v>
      </c>
    </row>
    <row r="692" spans="1:7" x14ac:dyDescent="0.25">
      <c r="A692" t="s">
        <v>114</v>
      </c>
      <c r="B692" t="s">
        <v>6</v>
      </c>
      <c r="C692">
        <v>2031</v>
      </c>
      <c r="D692">
        <v>2031</v>
      </c>
      <c r="E692">
        <v>1900.130322</v>
      </c>
      <c r="F692">
        <v>0.75</v>
      </c>
      <c r="G692" s="2" t="str">
        <f t="shared" si="10"/>
        <v>PUMPED_STOR2031</v>
      </c>
    </row>
    <row r="693" spans="1:7" x14ac:dyDescent="0.25">
      <c r="A693" t="s">
        <v>114</v>
      </c>
      <c r="B693" t="s">
        <v>6</v>
      </c>
      <c r="C693">
        <v>2031</v>
      </c>
      <c r="D693">
        <v>2032</v>
      </c>
      <c r="E693">
        <v>1900.130322</v>
      </c>
      <c r="F693">
        <v>0.75</v>
      </c>
      <c r="G693" s="2" t="str">
        <f t="shared" si="10"/>
        <v>PUMPED_STOR2031</v>
      </c>
    </row>
    <row r="694" spans="1:7" x14ac:dyDescent="0.25">
      <c r="A694" t="s">
        <v>114</v>
      </c>
      <c r="B694" t="s">
        <v>6</v>
      </c>
      <c r="C694">
        <v>2031</v>
      </c>
      <c r="D694">
        <v>2033</v>
      </c>
      <c r="E694">
        <v>1900.130322</v>
      </c>
      <c r="F694">
        <v>0.75</v>
      </c>
      <c r="G694" s="2" t="str">
        <f t="shared" si="10"/>
        <v>PUMPED_STOR2031</v>
      </c>
    </row>
    <row r="695" spans="1:7" x14ac:dyDescent="0.25">
      <c r="A695" t="s">
        <v>114</v>
      </c>
      <c r="B695" t="s">
        <v>6</v>
      </c>
      <c r="C695">
        <v>2031</v>
      </c>
      <c r="D695">
        <v>2034</v>
      </c>
      <c r="E695">
        <v>1900.130322</v>
      </c>
      <c r="F695">
        <v>0.75</v>
      </c>
      <c r="G695" s="2" t="str">
        <f t="shared" si="10"/>
        <v>PUMPED_STOR2031</v>
      </c>
    </row>
    <row r="696" spans="1:7" x14ac:dyDescent="0.25">
      <c r="A696" t="s">
        <v>114</v>
      </c>
      <c r="B696" t="s">
        <v>6</v>
      </c>
      <c r="C696">
        <v>2031</v>
      </c>
      <c r="D696">
        <v>2035</v>
      </c>
      <c r="E696">
        <v>1900.130322</v>
      </c>
      <c r="F696">
        <v>0.75</v>
      </c>
      <c r="G696" s="2" t="str">
        <f t="shared" si="10"/>
        <v>PUMPED_STOR2031</v>
      </c>
    </row>
    <row r="697" spans="1:7" x14ac:dyDescent="0.25">
      <c r="A697" t="s">
        <v>114</v>
      </c>
      <c r="B697" t="s">
        <v>6</v>
      </c>
      <c r="C697">
        <v>2031</v>
      </c>
      <c r="D697">
        <v>2036</v>
      </c>
      <c r="E697">
        <v>1900.130322</v>
      </c>
      <c r="F697">
        <v>0.75</v>
      </c>
      <c r="G697" s="2" t="str">
        <f t="shared" si="10"/>
        <v>PUMPED_STOR2031</v>
      </c>
    </row>
    <row r="698" spans="1:7" x14ac:dyDescent="0.25">
      <c r="A698" t="s">
        <v>114</v>
      </c>
      <c r="B698" t="s">
        <v>6</v>
      </c>
      <c r="C698">
        <v>2031</v>
      </c>
      <c r="D698">
        <v>2037</v>
      </c>
      <c r="E698">
        <v>1900.130322</v>
      </c>
      <c r="F698">
        <v>0.75</v>
      </c>
      <c r="G698" s="2" t="str">
        <f t="shared" si="10"/>
        <v>PUMPED_STOR2031</v>
      </c>
    </row>
    <row r="699" spans="1:7" x14ac:dyDescent="0.25">
      <c r="A699" t="s">
        <v>114</v>
      </c>
      <c r="B699" t="s">
        <v>6</v>
      </c>
      <c r="C699">
        <v>2031</v>
      </c>
      <c r="D699">
        <v>2038</v>
      </c>
      <c r="E699">
        <v>1900.130322</v>
      </c>
      <c r="F699">
        <v>0.75</v>
      </c>
      <c r="G699" s="2" t="str">
        <f t="shared" si="10"/>
        <v>PUMPED_STOR2031</v>
      </c>
    </row>
    <row r="700" spans="1:7" x14ac:dyDescent="0.25">
      <c r="A700" t="s">
        <v>114</v>
      </c>
      <c r="B700" t="s">
        <v>6</v>
      </c>
      <c r="C700">
        <v>2031</v>
      </c>
      <c r="D700">
        <v>2039</v>
      </c>
      <c r="E700">
        <v>1900.130322</v>
      </c>
      <c r="F700">
        <v>0.75</v>
      </c>
      <c r="G700" s="2" t="str">
        <f t="shared" si="10"/>
        <v>PUMPED_STOR2031</v>
      </c>
    </row>
    <row r="701" spans="1:7" x14ac:dyDescent="0.25">
      <c r="A701" t="s">
        <v>114</v>
      </c>
      <c r="B701" t="s">
        <v>6</v>
      </c>
      <c r="C701">
        <v>2031</v>
      </c>
      <c r="D701">
        <v>2040</v>
      </c>
      <c r="E701">
        <v>1900.130322</v>
      </c>
      <c r="F701">
        <v>0.75</v>
      </c>
      <c r="G701" s="2" t="str">
        <f t="shared" si="10"/>
        <v>PUMPED_STOR2031</v>
      </c>
    </row>
    <row r="702" spans="1:7" x14ac:dyDescent="0.25">
      <c r="A702" t="s">
        <v>114</v>
      </c>
      <c r="B702" t="s">
        <v>6</v>
      </c>
      <c r="C702">
        <v>2031</v>
      </c>
      <c r="D702">
        <v>2041</v>
      </c>
      <c r="E702">
        <v>1900.130322</v>
      </c>
      <c r="F702">
        <v>0.75</v>
      </c>
      <c r="G702" s="2" t="str">
        <f t="shared" si="10"/>
        <v>PUMPED_STOR2031</v>
      </c>
    </row>
    <row r="703" spans="1:7" x14ac:dyDescent="0.25">
      <c r="A703" t="s">
        <v>114</v>
      </c>
      <c r="B703" t="s">
        <v>6</v>
      </c>
      <c r="C703">
        <v>2032</v>
      </c>
      <c r="D703">
        <v>2032</v>
      </c>
      <c r="E703">
        <v>1900.130322</v>
      </c>
      <c r="F703">
        <v>0.75</v>
      </c>
      <c r="G703" s="2" t="str">
        <f t="shared" si="10"/>
        <v>PUMPED_STOR2032</v>
      </c>
    </row>
    <row r="704" spans="1:7" x14ac:dyDescent="0.25">
      <c r="A704" t="s">
        <v>114</v>
      </c>
      <c r="B704" t="s">
        <v>6</v>
      </c>
      <c r="C704">
        <v>2032</v>
      </c>
      <c r="D704">
        <v>2033</v>
      </c>
      <c r="E704">
        <v>1900.130322</v>
      </c>
      <c r="F704">
        <v>0.75</v>
      </c>
      <c r="G704" s="2" t="str">
        <f t="shared" si="10"/>
        <v>PUMPED_STOR2032</v>
      </c>
    </row>
    <row r="705" spans="1:7" x14ac:dyDescent="0.25">
      <c r="A705" t="s">
        <v>114</v>
      </c>
      <c r="B705" t="s">
        <v>6</v>
      </c>
      <c r="C705">
        <v>2032</v>
      </c>
      <c r="D705">
        <v>2034</v>
      </c>
      <c r="E705">
        <v>1900.130322</v>
      </c>
      <c r="F705">
        <v>0.75</v>
      </c>
      <c r="G705" s="2" t="str">
        <f t="shared" si="10"/>
        <v>PUMPED_STOR2032</v>
      </c>
    </row>
    <row r="706" spans="1:7" x14ac:dyDescent="0.25">
      <c r="A706" t="s">
        <v>114</v>
      </c>
      <c r="B706" t="s">
        <v>6</v>
      </c>
      <c r="C706">
        <v>2032</v>
      </c>
      <c r="D706">
        <v>2035</v>
      </c>
      <c r="E706">
        <v>1900.130322</v>
      </c>
      <c r="F706">
        <v>0.75</v>
      </c>
      <c r="G706" s="2" t="str">
        <f t="shared" si="10"/>
        <v>PUMPED_STOR2032</v>
      </c>
    </row>
    <row r="707" spans="1:7" x14ac:dyDescent="0.25">
      <c r="A707" t="s">
        <v>114</v>
      </c>
      <c r="B707" t="s">
        <v>6</v>
      </c>
      <c r="C707">
        <v>2032</v>
      </c>
      <c r="D707">
        <v>2036</v>
      </c>
      <c r="E707">
        <v>1900.130322</v>
      </c>
      <c r="F707">
        <v>0.75</v>
      </c>
      <c r="G707" s="2" t="str">
        <f t="shared" ref="G707:G757" si="11">_xlfn.CONCAT(A707,C707)</f>
        <v>PUMPED_STOR2032</v>
      </c>
    </row>
    <row r="708" spans="1:7" x14ac:dyDescent="0.25">
      <c r="A708" t="s">
        <v>114</v>
      </c>
      <c r="B708" t="s">
        <v>6</v>
      </c>
      <c r="C708">
        <v>2032</v>
      </c>
      <c r="D708">
        <v>2037</v>
      </c>
      <c r="E708">
        <v>1900.130322</v>
      </c>
      <c r="F708">
        <v>0.75</v>
      </c>
      <c r="G708" s="2" t="str">
        <f t="shared" si="11"/>
        <v>PUMPED_STOR2032</v>
      </c>
    </row>
    <row r="709" spans="1:7" x14ac:dyDescent="0.25">
      <c r="A709" t="s">
        <v>114</v>
      </c>
      <c r="B709" t="s">
        <v>6</v>
      </c>
      <c r="C709">
        <v>2032</v>
      </c>
      <c r="D709">
        <v>2038</v>
      </c>
      <c r="E709">
        <v>1900.130322</v>
      </c>
      <c r="F709">
        <v>0.75</v>
      </c>
      <c r="G709" s="2" t="str">
        <f t="shared" si="11"/>
        <v>PUMPED_STOR2032</v>
      </c>
    </row>
    <row r="710" spans="1:7" x14ac:dyDescent="0.25">
      <c r="A710" t="s">
        <v>114</v>
      </c>
      <c r="B710" t="s">
        <v>6</v>
      </c>
      <c r="C710">
        <v>2032</v>
      </c>
      <c r="D710">
        <v>2039</v>
      </c>
      <c r="E710">
        <v>1900.130322</v>
      </c>
      <c r="F710">
        <v>0.75</v>
      </c>
      <c r="G710" s="2" t="str">
        <f t="shared" si="11"/>
        <v>PUMPED_STOR2032</v>
      </c>
    </row>
    <row r="711" spans="1:7" x14ac:dyDescent="0.25">
      <c r="A711" t="s">
        <v>114</v>
      </c>
      <c r="B711" t="s">
        <v>6</v>
      </c>
      <c r="C711">
        <v>2032</v>
      </c>
      <c r="D711">
        <v>2040</v>
      </c>
      <c r="E711">
        <v>1900.130322</v>
      </c>
      <c r="F711">
        <v>0.75</v>
      </c>
      <c r="G711" s="2" t="str">
        <f t="shared" si="11"/>
        <v>PUMPED_STOR2032</v>
      </c>
    </row>
    <row r="712" spans="1:7" x14ac:dyDescent="0.25">
      <c r="A712" t="s">
        <v>114</v>
      </c>
      <c r="B712" t="s">
        <v>6</v>
      </c>
      <c r="C712">
        <v>2032</v>
      </c>
      <c r="D712">
        <v>2041</v>
      </c>
      <c r="E712">
        <v>1900.130322</v>
      </c>
      <c r="F712">
        <v>0.75</v>
      </c>
      <c r="G712" s="2" t="str">
        <f t="shared" si="11"/>
        <v>PUMPED_STOR2032</v>
      </c>
    </row>
    <row r="713" spans="1:7" x14ac:dyDescent="0.25">
      <c r="A713" t="s">
        <v>114</v>
      </c>
      <c r="B713" t="s">
        <v>6</v>
      </c>
      <c r="C713">
        <v>2033</v>
      </c>
      <c r="D713">
        <v>2033</v>
      </c>
      <c r="E713">
        <v>1900.130322</v>
      </c>
      <c r="F713">
        <v>0.75</v>
      </c>
      <c r="G713" s="2" t="str">
        <f t="shared" si="11"/>
        <v>PUMPED_STOR2033</v>
      </c>
    </row>
    <row r="714" spans="1:7" x14ac:dyDescent="0.25">
      <c r="A714" t="s">
        <v>114</v>
      </c>
      <c r="B714" t="s">
        <v>6</v>
      </c>
      <c r="C714">
        <v>2033</v>
      </c>
      <c r="D714">
        <v>2034</v>
      </c>
      <c r="E714">
        <v>1900.130322</v>
      </c>
      <c r="F714">
        <v>0.75</v>
      </c>
      <c r="G714" s="2" t="str">
        <f t="shared" si="11"/>
        <v>PUMPED_STOR2033</v>
      </c>
    </row>
    <row r="715" spans="1:7" x14ac:dyDescent="0.25">
      <c r="A715" t="s">
        <v>114</v>
      </c>
      <c r="B715" t="s">
        <v>6</v>
      </c>
      <c r="C715">
        <v>2033</v>
      </c>
      <c r="D715">
        <v>2035</v>
      </c>
      <c r="E715">
        <v>1900.130322</v>
      </c>
      <c r="F715">
        <v>0.75</v>
      </c>
      <c r="G715" s="2" t="str">
        <f t="shared" si="11"/>
        <v>PUMPED_STOR2033</v>
      </c>
    </row>
    <row r="716" spans="1:7" x14ac:dyDescent="0.25">
      <c r="A716" t="s">
        <v>114</v>
      </c>
      <c r="B716" t="s">
        <v>6</v>
      </c>
      <c r="C716">
        <v>2033</v>
      </c>
      <c r="D716">
        <v>2036</v>
      </c>
      <c r="E716">
        <v>1900.130322</v>
      </c>
      <c r="F716">
        <v>0.75</v>
      </c>
      <c r="G716" s="2" t="str">
        <f t="shared" si="11"/>
        <v>PUMPED_STOR2033</v>
      </c>
    </row>
    <row r="717" spans="1:7" x14ac:dyDescent="0.25">
      <c r="A717" t="s">
        <v>114</v>
      </c>
      <c r="B717" t="s">
        <v>6</v>
      </c>
      <c r="C717">
        <v>2033</v>
      </c>
      <c r="D717">
        <v>2037</v>
      </c>
      <c r="E717">
        <v>1900.130322</v>
      </c>
      <c r="F717">
        <v>0.75</v>
      </c>
      <c r="G717" s="2" t="str">
        <f t="shared" si="11"/>
        <v>PUMPED_STOR2033</v>
      </c>
    </row>
    <row r="718" spans="1:7" x14ac:dyDescent="0.25">
      <c r="A718" t="s">
        <v>114</v>
      </c>
      <c r="B718" t="s">
        <v>6</v>
      </c>
      <c r="C718">
        <v>2033</v>
      </c>
      <c r="D718">
        <v>2038</v>
      </c>
      <c r="E718">
        <v>1900.130322</v>
      </c>
      <c r="F718">
        <v>0.75</v>
      </c>
      <c r="G718" s="2" t="str">
        <f t="shared" si="11"/>
        <v>PUMPED_STOR2033</v>
      </c>
    </row>
    <row r="719" spans="1:7" x14ac:dyDescent="0.25">
      <c r="A719" t="s">
        <v>114</v>
      </c>
      <c r="B719" t="s">
        <v>6</v>
      </c>
      <c r="C719">
        <v>2033</v>
      </c>
      <c r="D719">
        <v>2039</v>
      </c>
      <c r="E719">
        <v>1900.130322</v>
      </c>
      <c r="F719">
        <v>0.75</v>
      </c>
      <c r="G719" s="2" t="str">
        <f t="shared" si="11"/>
        <v>PUMPED_STOR2033</v>
      </c>
    </row>
    <row r="720" spans="1:7" x14ac:dyDescent="0.25">
      <c r="A720" t="s">
        <v>114</v>
      </c>
      <c r="B720" t="s">
        <v>6</v>
      </c>
      <c r="C720">
        <v>2033</v>
      </c>
      <c r="D720">
        <v>2040</v>
      </c>
      <c r="E720">
        <v>1900.130322</v>
      </c>
      <c r="F720">
        <v>0.75</v>
      </c>
      <c r="G720" s="2" t="str">
        <f t="shared" si="11"/>
        <v>PUMPED_STOR2033</v>
      </c>
    </row>
    <row r="721" spans="1:7" x14ac:dyDescent="0.25">
      <c r="A721" t="s">
        <v>114</v>
      </c>
      <c r="B721" t="s">
        <v>6</v>
      </c>
      <c r="C721">
        <v>2033</v>
      </c>
      <c r="D721">
        <v>2041</v>
      </c>
      <c r="E721">
        <v>1900.130322</v>
      </c>
      <c r="F721">
        <v>0.75</v>
      </c>
      <c r="G721" s="2" t="str">
        <f t="shared" si="11"/>
        <v>PUMPED_STOR2033</v>
      </c>
    </row>
    <row r="722" spans="1:7" x14ac:dyDescent="0.25">
      <c r="A722" t="s">
        <v>114</v>
      </c>
      <c r="B722" t="s">
        <v>6</v>
      </c>
      <c r="C722">
        <v>2034</v>
      </c>
      <c r="D722">
        <v>2034</v>
      </c>
      <c r="E722">
        <v>1900.130322</v>
      </c>
      <c r="F722">
        <v>0.75</v>
      </c>
      <c r="G722" s="2" t="str">
        <f t="shared" si="11"/>
        <v>PUMPED_STOR2034</v>
      </c>
    </row>
    <row r="723" spans="1:7" x14ac:dyDescent="0.25">
      <c r="A723" t="s">
        <v>114</v>
      </c>
      <c r="B723" t="s">
        <v>6</v>
      </c>
      <c r="C723">
        <v>2034</v>
      </c>
      <c r="D723">
        <v>2035</v>
      </c>
      <c r="E723">
        <v>1900.130322</v>
      </c>
      <c r="F723">
        <v>0.75</v>
      </c>
      <c r="G723" s="2" t="str">
        <f t="shared" si="11"/>
        <v>PUMPED_STOR2034</v>
      </c>
    </row>
    <row r="724" spans="1:7" x14ac:dyDescent="0.25">
      <c r="A724" t="s">
        <v>114</v>
      </c>
      <c r="B724" t="s">
        <v>6</v>
      </c>
      <c r="C724">
        <v>2034</v>
      </c>
      <c r="D724">
        <v>2036</v>
      </c>
      <c r="E724">
        <v>1900.130322</v>
      </c>
      <c r="F724">
        <v>0.75</v>
      </c>
      <c r="G724" s="2" t="str">
        <f t="shared" si="11"/>
        <v>PUMPED_STOR2034</v>
      </c>
    </row>
    <row r="725" spans="1:7" x14ac:dyDescent="0.25">
      <c r="A725" t="s">
        <v>114</v>
      </c>
      <c r="B725" t="s">
        <v>6</v>
      </c>
      <c r="C725">
        <v>2034</v>
      </c>
      <c r="D725">
        <v>2037</v>
      </c>
      <c r="E725">
        <v>1900.130322</v>
      </c>
      <c r="F725">
        <v>0.75</v>
      </c>
      <c r="G725" s="2" t="str">
        <f t="shared" si="11"/>
        <v>PUMPED_STOR2034</v>
      </c>
    </row>
    <row r="726" spans="1:7" x14ac:dyDescent="0.25">
      <c r="A726" t="s">
        <v>114</v>
      </c>
      <c r="B726" t="s">
        <v>6</v>
      </c>
      <c r="C726">
        <v>2034</v>
      </c>
      <c r="D726">
        <v>2038</v>
      </c>
      <c r="E726">
        <v>1900.130322</v>
      </c>
      <c r="F726">
        <v>0.75</v>
      </c>
      <c r="G726" s="2" t="str">
        <f t="shared" si="11"/>
        <v>PUMPED_STOR2034</v>
      </c>
    </row>
    <row r="727" spans="1:7" x14ac:dyDescent="0.25">
      <c r="A727" t="s">
        <v>114</v>
      </c>
      <c r="B727" t="s">
        <v>6</v>
      </c>
      <c r="C727">
        <v>2034</v>
      </c>
      <c r="D727">
        <v>2039</v>
      </c>
      <c r="E727">
        <v>1900.130322</v>
      </c>
      <c r="F727">
        <v>0.75</v>
      </c>
      <c r="G727" s="2" t="str">
        <f t="shared" si="11"/>
        <v>PUMPED_STOR2034</v>
      </c>
    </row>
    <row r="728" spans="1:7" x14ac:dyDescent="0.25">
      <c r="A728" t="s">
        <v>114</v>
      </c>
      <c r="B728" t="s">
        <v>6</v>
      </c>
      <c r="C728">
        <v>2034</v>
      </c>
      <c r="D728">
        <v>2040</v>
      </c>
      <c r="E728">
        <v>1900.130322</v>
      </c>
      <c r="F728">
        <v>0.75</v>
      </c>
      <c r="G728" s="2" t="str">
        <f t="shared" si="11"/>
        <v>PUMPED_STOR2034</v>
      </c>
    </row>
    <row r="729" spans="1:7" x14ac:dyDescent="0.25">
      <c r="A729" t="s">
        <v>114</v>
      </c>
      <c r="B729" t="s">
        <v>6</v>
      </c>
      <c r="C729">
        <v>2034</v>
      </c>
      <c r="D729">
        <v>2041</v>
      </c>
      <c r="E729">
        <v>1900.130322</v>
      </c>
      <c r="F729">
        <v>0.75</v>
      </c>
      <c r="G729" s="2" t="str">
        <f t="shared" si="11"/>
        <v>PUMPED_STOR2034</v>
      </c>
    </row>
    <row r="730" spans="1:7" x14ac:dyDescent="0.25">
      <c r="A730" t="s">
        <v>114</v>
      </c>
      <c r="B730" t="s">
        <v>6</v>
      </c>
      <c r="C730">
        <v>2035</v>
      </c>
      <c r="D730">
        <v>2035</v>
      </c>
      <c r="E730">
        <v>1900.130322</v>
      </c>
      <c r="F730">
        <v>0.75</v>
      </c>
      <c r="G730" s="2" t="str">
        <f t="shared" si="11"/>
        <v>PUMPED_STOR2035</v>
      </c>
    </row>
    <row r="731" spans="1:7" x14ac:dyDescent="0.25">
      <c r="A731" t="s">
        <v>114</v>
      </c>
      <c r="B731" t="s">
        <v>6</v>
      </c>
      <c r="C731">
        <v>2035</v>
      </c>
      <c r="D731">
        <v>2036</v>
      </c>
      <c r="E731">
        <v>1900.130322</v>
      </c>
      <c r="F731">
        <v>0.75</v>
      </c>
      <c r="G731" s="2" t="str">
        <f t="shared" si="11"/>
        <v>PUMPED_STOR2035</v>
      </c>
    </row>
    <row r="732" spans="1:7" x14ac:dyDescent="0.25">
      <c r="A732" t="s">
        <v>114</v>
      </c>
      <c r="B732" t="s">
        <v>6</v>
      </c>
      <c r="C732">
        <v>2035</v>
      </c>
      <c r="D732">
        <v>2037</v>
      </c>
      <c r="E732">
        <v>1900.130322</v>
      </c>
      <c r="F732">
        <v>0.75</v>
      </c>
      <c r="G732" s="2" t="str">
        <f t="shared" si="11"/>
        <v>PUMPED_STOR2035</v>
      </c>
    </row>
    <row r="733" spans="1:7" x14ac:dyDescent="0.25">
      <c r="A733" t="s">
        <v>114</v>
      </c>
      <c r="B733" t="s">
        <v>6</v>
      </c>
      <c r="C733">
        <v>2035</v>
      </c>
      <c r="D733">
        <v>2038</v>
      </c>
      <c r="E733">
        <v>1900.130322</v>
      </c>
      <c r="F733">
        <v>0.75</v>
      </c>
      <c r="G733" s="2" t="str">
        <f t="shared" si="11"/>
        <v>PUMPED_STOR2035</v>
      </c>
    </row>
    <row r="734" spans="1:7" x14ac:dyDescent="0.25">
      <c r="A734" t="s">
        <v>114</v>
      </c>
      <c r="B734" t="s">
        <v>6</v>
      </c>
      <c r="C734">
        <v>2035</v>
      </c>
      <c r="D734">
        <v>2039</v>
      </c>
      <c r="E734">
        <v>1900.130322</v>
      </c>
      <c r="F734">
        <v>0.75</v>
      </c>
      <c r="G734" s="2" t="str">
        <f t="shared" si="11"/>
        <v>PUMPED_STOR2035</v>
      </c>
    </row>
    <row r="735" spans="1:7" x14ac:dyDescent="0.25">
      <c r="A735" t="s">
        <v>114</v>
      </c>
      <c r="B735" t="s">
        <v>6</v>
      </c>
      <c r="C735">
        <v>2035</v>
      </c>
      <c r="D735">
        <v>2040</v>
      </c>
      <c r="E735">
        <v>1900.130322</v>
      </c>
      <c r="F735">
        <v>0.75</v>
      </c>
      <c r="G735" s="2" t="str">
        <f t="shared" si="11"/>
        <v>PUMPED_STOR2035</v>
      </c>
    </row>
    <row r="736" spans="1:7" x14ac:dyDescent="0.25">
      <c r="A736" t="s">
        <v>114</v>
      </c>
      <c r="B736" t="s">
        <v>6</v>
      </c>
      <c r="C736">
        <v>2035</v>
      </c>
      <c r="D736">
        <v>2041</v>
      </c>
      <c r="E736">
        <v>1900.130322</v>
      </c>
      <c r="F736">
        <v>0.75</v>
      </c>
      <c r="G736" s="2" t="str">
        <f t="shared" si="11"/>
        <v>PUMPED_STOR2035</v>
      </c>
    </row>
    <row r="737" spans="1:7" x14ac:dyDescent="0.25">
      <c r="A737" t="s">
        <v>114</v>
      </c>
      <c r="B737" t="s">
        <v>6</v>
      </c>
      <c r="C737">
        <v>2036</v>
      </c>
      <c r="D737">
        <v>2036</v>
      </c>
      <c r="E737">
        <v>1900.130322</v>
      </c>
      <c r="F737">
        <v>0.75</v>
      </c>
      <c r="G737" s="2" t="str">
        <f t="shared" si="11"/>
        <v>PUMPED_STOR2036</v>
      </c>
    </row>
    <row r="738" spans="1:7" x14ac:dyDescent="0.25">
      <c r="A738" t="s">
        <v>114</v>
      </c>
      <c r="B738" t="s">
        <v>6</v>
      </c>
      <c r="C738">
        <v>2036</v>
      </c>
      <c r="D738">
        <v>2037</v>
      </c>
      <c r="E738">
        <v>1900.130322</v>
      </c>
      <c r="F738">
        <v>0.75</v>
      </c>
      <c r="G738" s="2" t="str">
        <f t="shared" si="11"/>
        <v>PUMPED_STOR2036</v>
      </c>
    </row>
    <row r="739" spans="1:7" x14ac:dyDescent="0.25">
      <c r="A739" t="s">
        <v>114</v>
      </c>
      <c r="B739" t="s">
        <v>6</v>
      </c>
      <c r="C739">
        <v>2036</v>
      </c>
      <c r="D739">
        <v>2038</v>
      </c>
      <c r="E739">
        <v>1900.130322</v>
      </c>
      <c r="F739">
        <v>0.75</v>
      </c>
      <c r="G739" s="2" t="str">
        <f t="shared" si="11"/>
        <v>PUMPED_STOR2036</v>
      </c>
    </row>
    <row r="740" spans="1:7" x14ac:dyDescent="0.25">
      <c r="A740" t="s">
        <v>114</v>
      </c>
      <c r="B740" t="s">
        <v>6</v>
      </c>
      <c r="C740">
        <v>2036</v>
      </c>
      <c r="D740">
        <v>2039</v>
      </c>
      <c r="E740">
        <v>1900.130322</v>
      </c>
      <c r="F740">
        <v>0.75</v>
      </c>
      <c r="G740" s="2" t="str">
        <f t="shared" si="11"/>
        <v>PUMPED_STOR2036</v>
      </c>
    </row>
    <row r="741" spans="1:7" x14ac:dyDescent="0.25">
      <c r="A741" t="s">
        <v>114</v>
      </c>
      <c r="B741" t="s">
        <v>6</v>
      </c>
      <c r="C741">
        <v>2036</v>
      </c>
      <c r="D741">
        <v>2040</v>
      </c>
      <c r="E741">
        <v>1900.130322</v>
      </c>
      <c r="F741">
        <v>0.75</v>
      </c>
      <c r="G741" s="2" t="str">
        <f t="shared" si="11"/>
        <v>PUMPED_STOR2036</v>
      </c>
    </row>
    <row r="742" spans="1:7" x14ac:dyDescent="0.25">
      <c r="A742" t="s">
        <v>114</v>
      </c>
      <c r="B742" t="s">
        <v>6</v>
      </c>
      <c r="C742">
        <v>2036</v>
      </c>
      <c r="D742">
        <v>2041</v>
      </c>
      <c r="E742">
        <v>1900.130322</v>
      </c>
      <c r="F742">
        <v>0.75</v>
      </c>
      <c r="G742" s="2" t="str">
        <f t="shared" si="11"/>
        <v>PUMPED_STOR2036</v>
      </c>
    </row>
    <row r="743" spans="1:7" x14ac:dyDescent="0.25">
      <c r="A743" t="s">
        <v>114</v>
      </c>
      <c r="B743" t="s">
        <v>6</v>
      </c>
      <c r="C743">
        <v>2037</v>
      </c>
      <c r="D743">
        <v>2037</v>
      </c>
      <c r="E743">
        <v>1900.130322</v>
      </c>
      <c r="F743">
        <v>0.75</v>
      </c>
      <c r="G743" s="2" t="str">
        <f t="shared" si="11"/>
        <v>PUMPED_STOR2037</v>
      </c>
    </row>
    <row r="744" spans="1:7" x14ac:dyDescent="0.25">
      <c r="A744" t="s">
        <v>114</v>
      </c>
      <c r="B744" t="s">
        <v>6</v>
      </c>
      <c r="C744">
        <v>2037</v>
      </c>
      <c r="D744">
        <v>2038</v>
      </c>
      <c r="E744">
        <v>1900.130322</v>
      </c>
      <c r="F744">
        <v>0.75</v>
      </c>
      <c r="G744" s="2" t="str">
        <f t="shared" si="11"/>
        <v>PUMPED_STOR2037</v>
      </c>
    </row>
    <row r="745" spans="1:7" x14ac:dyDescent="0.25">
      <c r="A745" t="s">
        <v>114</v>
      </c>
      <c r="B745" t="s">
        <v>6</v>
      </c>
      <c r="C745">
        <v>2037</v>
      </c>
      <c r="D745">
        <v>2039</v>
      </c>
      <c r="E745">
        <v>1900.130322</v>
      </c>
      <c r="F745">
        <v>0.75</v>
      </c>
      <c r="G745" s="2" t="str">
        <f t="shared" si="11"/>
        <v>PUMPED_STOR2037</v>
      </c>
    </row>
    <row r="746" spans="1:7" x14ac:dyDescent="0.25">
      <c r="A746" t="s">
        <v>114</v>
      </c>
      <c r="B746" t="s">
        <v>6</v>
      </c>
      <c r="C746">
        <v>2037</v>
      </c>
      <c r="D746">
        <v>2040</v>
      </c>
      <c r="E746">
        <v>1900.130322</v>
      </c>
      <c r="F746">
        <v>0.75</v>
      </c>
      <c r="G746" s="2" t="str">
        <f t="shared" si="11"/>
        <v>PUMPED_STOR2037</v>
      </c>
    </row>
    <row r="747" spans="1:7" x14ac:dyDescent="0.25">
      <c r="A747" t="s">
        <v>114</v>
      </c>
      <c r="B747" t="s">
        <v>6</v>
      </c>
      <c r="C747">
        <v>2037</v>
      </c>
      <c r="D747">
        <v>2041</v>
      </c>
      <c r="E747">
        <v>1900.130322</v>
      </c>
      <c r="F747">
        <v>0.75</v>
      </c>
      <c r="G747" s="2" t="str">
        <f t="shared" si="11"/>
        <v>PUMPED_STOR2037</v>
      </c>
    </row>
    <row r="748" spans="1:7" x14ac:dyDescent="0.25">
      <c r="A748" t="s">
        <v>114</v>
      </c>
      <c r="B748" t="s">
        <v>6</v>
      </c>
      <c r="C748">
        <v>2038</v>
      </c>
      <c r="D748">
        <v>2038</v>
      </c>
      <c r="E748">
        <v>1900.130322</v>
      </c>
      <c r="F748">
        <v>0.75</v>
      </c>
      <c r="G748" s="2" t="str">
        <f t="shared" si="11"/>
        <v>PUMPED_STOR2038</v>
      </c>
    </row>
    <row r="749" spans="1:7" x14ac:dyDescent="0.25">
      <c r="A749" t="s">
        <v>114</v>
      </c>
      <c r="B749" t="s">
        <v>6</v>
      </c>
      <c r="C749">
        <v>2038</v>
      </c>
      <c r="D749">
        <v>2039</v>
      </c>
      <c r="E749">
        <v>1900.130322</v>
      </c>
      <c r="F749">
        <v>0.75</v>
      </c>
      <c r="G749" s="2" t="str">
        <f t="shared" si="11"/>
        <v>PUMPED_STOR2038</v>
      </c>
    </row>
    <row r="750" spans="1:7" x14ac:dyDescent="0.25">
      <c r="A750" t="s">
        <v>114</v>
      </c>
      <c r="B750" t="s">
        <v>6</v>
      </c>
      <c r="C750">
        <v>2038</v>
      </c>
      <c r="D750">
        <v>2040</v>
      </c>
      <c r="E750">
        <v>1900.130322</v>
      </c>
      <c r="F750">
        <v>0.75</v>
      </c>
      <c r="G750" s="2" t="str">
        <f t="shared" si="11"/>
        <v>PUMPED_STOR2038</v>
      </c>
    </row>
    <row r="751" spans="1:7" x14ac:dyDescent="0.25">
      <c r="A751" t="s">
        <v>114</v>
      </c>
      <c r="B751" t="s">
        <v>6</v>
      </c>
      <c r="C751">
        <v>2038</v>
      </c>
      <c r="D751">
        <v>2041</v>
      </c>
      <c r="E751">
        <v>1900.130322</v>
      </c>
      <c r="F751">
        <v>0.75</v>
      </c>
      <c r="G751" s="2" t="str">
        <f t="shared" si="11"/>
        <v>PUMPED_STOR2038</v>
      </c>
    </row>
    <row r="752" spans="1:7" x14ac:dyDescent="0.25">
      <c r="A752" t="s">
        <v>114</v>
      </c>
      <c r="B752" t="s">
        <v>6</v>
      </c>
      <c r="C752">
        <v>2039</v>
      </c>
      <c r="D752">
        <v>2039</v>
      </c>
      <c r="E752">
        <v>1900.130322</v>
      </c>
      <c r="F752">
        <v>0.75</v>
      </c>
      <c r="G752" s="2" t="str">
        <f t="shared" si="11"/>
        <v>PUMPED_STOR2039</v>
      </c>
    </row>
    <row r="753" spans="1:7" x14ac:dyDescent="0.25">
      <c r="A753" t="s">
        <v>114</v>
      </c>
      <c r="B753" t="s">
        <v>6</v>
      </c>
      <c r="C753">
        <v>2039</v>
      </c>
      <c r="D753">
        <v>2040</v>
      </c>
      <c r="E753">
        <v>1900.130322</v>
      </c>
      <c r="F753">
        <v>0.75</v>
      </c>
      <c r="G753" s="2" t="str">
        <f t="shared" si="11"/>
        <v>PUMPED_STOR2039</v>
      </c>
    </row>
    <row r="754" spans="1:7" x14ac:dyDescent="0.25">
      <c r="A754" t="s">
        <v>114</v>
      </c>
      <c r="B754" t="s">
        <v>6</v>
      </c>
      <c r="C754">
        <v>2039</v>
      </c>
      <c r="D754">
        <v>2041</v>
      </c>
      <c r="E754">
        <v>1900.130322</v>
      </c>
      <c r="F754">
        <v>0.75</v>
      </c>
      <c r="G754" s="2" t="str">
        <f t="shared" si="11"/>
        <v>PUMPED_STOR2039</v>
      </c>
    </row>
    <row r="755" spans="1:7" x14ac:dyDescent="0.25">
      <c r="A755" t="s">
        <v>114</v>
      </c>
      <c r="B755" t="s">
        <v>6</v>
      </c>
      <c r="C755">
        <v>2040</v>
      </c>
      <c r="D755">
        <v>2040</v>
      </c>
      <c r="E755">
        <v>1900.130322</v>
      </c>
      <c r="F755">
        <v>0.75</v>
      </c>
      <c r="G755" s="2" t="str">
        <f t="shared" si="11"/>
        <v>PUMPED_STOR2040</v>
      </c>
    </row>
    <row r="756" spans="1:7" x14ac:dyDescent="0.25">
      <c r="A756" t="s">
        <v>114</v>
      </c>
      <c r="B756" t="s">
        <v>6</v>
      </c>
      <c r="C756">
        <v>2040</v>
      </c>
      <c r="D756">
        <v>2041</v>
      </c>
      <c r="E756">
        <v>1900.130322</v>
      </c>
      <c r="F756">
        <v>0.75</v>
      </c>
      <c r="G756" s="2" t="str">
        <f t="shared" si="11"/>
        <v>PUMPED_STOR2040</v>
      </c>
    </row>
    <row r="757" spans="1:7" x14ac:dyDescent="0.25">
      <c r="A757" t="s">
        <v>114</v>
      </c>
      <c r="B757" t="s">
        <v>6</v>
      </c>
      <c r="C757">
        <v>2041</v>
      </c>
      <c r="D757">
        <v>2041</v>
      </c>
      <c r="E757">
        <v>1900.130322</v>
      </c>
      <c r="F757">
        <v>0.75</v>
      </c>
      <c r="G757" s="2" t="str">
        <f t="shared" si="11"/>
        <v>PUMPED_STOR2041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2F10-3FC2-4004-AA26-9D6E2DD1A460}">
  <dimension ref="A1:G6"/>
  <sheetViews>
    <sheetView workbookViewId="0">
      <selection activeCell="D2" sqref="D2"/>
    </sheetView>
  </sheetViews>
  <sheetFormatPr defaultRowHeight="15" x14ac:dyDescent="0.25"/>
  <cols>
    <col min="1" max="1" width="14.42578125" bestFit="1" customWidth="1"/>
    <col min="4" max="4" width="14.5703125" bestFit="1" customWidth="1"/>
    <col min="5" max="5" width="10.7109375" bestFit="1" customWidth="1"/>
    <col min="7" max="7" width="17.7109375" bestFit="1" customWidth="1"/>
  </cols>
  <sheetData>
    <row r="1" spans="1:7" x14ac:dyDescent="0.25">
      <c r="A1" t="s">
        <v>103</v>
      </c>
      <c r="B1" t="s">
        <v>1</v>
      </c>
      <c r="C1" t="s">
        <v>2</v>
      </c>
      <c r="D1" t="s">
        <v>118</v>
      </c>
      <c r="E1" t="s">
        <v>119</v>
      </c>
      <c r="F1" t="s">
        <v>120</v>
      </c>
    </row>
    <row r="2" spans="1:7" x14ac:dyDescent="0.25">
      <c r="A2" t="s">
        <v>114</v>
      </c>
      <c r="B2" t="s">
        <v>6</v>
      </c>
      <c r="C2" t="s">
        <v>10</v>
      </c>
      <c r="D2">
        <v>5.4</v>
      </c>
      <c r="E2">
        <v>20</v>
      </c>
      <c r="F2">
        <v>50000</v>
      </c>
      <c r="G2" s="2" t="str">
        <f>_xlfn.CONCAT(A2,C2)</f>
        <v>PUMPED_STORER</v>
      </c>
    </row>
    <row r="3" spans="1:7" x14ac:dyDescent="0.25">
      <c r="A3" t="s">
        <v>114</v>
      </c>
      <c r="B3" t="s">
        <v>6</v>
      </c>
      <c r="C3" t="s">
        <v>11</v>
      </c>
      <c r="D3">
        <v>11.04</v>
      </c>
      <c r="E3">
        <v>20</v>
      </c>
      <c r="F3">
        <v>50000</v>
      </c>
      <c r="G3" s="2" t="str">
        <f t="shared" ref="G3:G6" si="0">_xlfn.CONCAT(A3,C3)</f>
        <v>PUMPED_STORWR</v>
      </c>
    </row>
    <row r="4" spans="1:7" x14ac:dyDescent="0.25">
      <c r="A4" t="s">
        <v>114</v>
      </c>
      <c r="B4" t="s">
        <v>6</v>
      </c>
      <c r="C4" t="s">
        <v>9</v>
      </c>
      <c r="D4">
        <v>0</v>
      </c>
      <c r="E4">
        <v>20</v>
      </c>
      <c r="F4">
        <v>50000</v>
      </c>
      <c r="G4" s="2" t="str">
        <f t="shared" si="0"/>
        <v>PUMPED_STORNER</v>
      </c>
    </row>
    <row r="5" spans="1:7" x14ac:dyDescent="0.25">
      <c r="A5" t="s">
        <v>114</v>
      </c>
      <c r="B5" t="s">
        <v>6</v>
      </c>
      <c r="C5" t="s">
        <v>8</v>
      </c>
      <c r="D5">
        <v>12.0336</v>
      </c>
      <c r="E5">
        <v>20</v>
      </c>
      <c r="F5">
        <v>50000</v>
      </c>
      <c r="G5" s="2" t="str">
        <f t="shared" si="0"/>
        <v>PUMPED_STORSR</v>
      </c>
    </row>
    <row r="6" spans="1:7" x14ac:dyDescent="0.25">
      <c r="A6" t="s">
        <v>114</v>
      </c>
      <c r="B6" t="s">
        <v>6</v>
      </c>
      <c r="C6" t="s">
        <v>12</v>
      </c>
      <c r="D6">
        <v>0</v>
      </c>
      <c r="E6">
        <v>20</v>
      </c>
      <c r="F6">
        <v>50000</v>
      </c>
      <c r="G6" s="2" t="str">
        <f t="shared" si="0"/>
        <v>PUMPED_STORNR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13F8-05A3-4AF0-A987-21DC849FED36}">
  <dimension ref="A1:E73"/>
  <sheetViews>
    <sheetView workbookViewId="0">
      <selection activeCell="E2" sqref="E2"/>
    </sheetView>
  </sheetViews>
  <sheetFormatPr defaultRowHeight="15" x14ac:dyDescent="0.25"/>
  <cols>
    <col min="5" max="5" width="20.140625" bestFit="1" customWidth="1"/>
  </cols>
  <sheetData>
    <row r="1" spans="1:5" x14ac:dyDescent="0.25">
      <c r="A1" t="s">
        <v>103</v>
      </c>
      <c r="B1" t="s">
        <v>3</v>
      </c>
      <c r="C1" t="s">
        <v>121</v>
      </c>
      <c r="D1" t="s">
        <v>122</v>
      </c>
    </row>
    <row r="2" spans="1:5" x14ac:dyDescent="0.25">
      <c r="A2" t="s">
        <v>109</v>
      </c>
      <c r="B2">
        <v>2024</v>
      </c>
      <c r="C2">
        <v>10</v>
      </c>
      <c r="D2">
        <v>3873.4092000000001</v>
      </c>
      <c r="E2" s="2" t="str">
        <f>_xlfn.CONCAT(A2,B2)</f>
        <v>TWOHR_BATTERY2024</v>
      </c>
    </row>
    <row r="3" spans="1:5" x14ac:dyDescent="0.25">
      <c r="A3" t="s">
        <v>109</v>
      </c>
      <c r="B3">
        <v>2025</v>
      </c>
      <c r="C3">
        <v>10</v>
      </c>
      <c r="D3">
        <v>3950.8773839999999</v>
      </c>
      <c r="E3" s="2" t="str">
        <f t="shared" ref="E3:E66" si="0">_xlfn.CONCAT(A3,B3)</f>
        <v>TWOHR_BATTERY2025</v>
      </c>
    </row>
    <row r="4" spans="1:5" x14ac:dyDescent="0.25">
      <c r="A4" t="s">
        <v>109</v>
      </c>
      <c r="B4">
        <v>2026</v>
      </c>
      <c r="C4">
        <v>10</v>
      </c>
      <c r="D4">
        <v>4029.8949320000002</v>
      </c>
      <c r="E4" s="2" t="str">
        <f t="shared" si="0"/>
        <v>TWOHR_BATTERY2026</v>
      </c>
    </row>
    <row r="5" spans="1:5" x14ac:dyDescent="0.25">
      <c r="A5" t="s">
        <v>109</v>
      </c>
      <c r="B5">
        <v>2027</v>
      </c>
      <c r="C5">
        <v>10</v>
      </c>
      <c r="D5">
        <v>4110.4928300000001</v>
      </c>
      <c r="E5" s="2" t="str">
        <f t="shared" si="0"/>
        <v>TWOHR_BATTERY2027</v>
      </c>
    </row>
    <row r="6" spans="1:5" x14ac:dyDescent="0.25">
      <c r="A6" t="s">
        <v>109</v>
      </c>
      <c r="B6">
        <v>2028</v>
      </c>
      <c r="C6">
        <v>10</v>
      </c>
      <c r="D6">
        <v>4192.702687</v>
      </c>
      <c r="E6" s="2" t="str">
        <f t="shared" si="0"/>
        <v>TWOHR_BATTERY2028</v>
      </c>
    </row>
    <row r="7" spans="1:5" x14ac:dyDescent="0.25">
      <c r="A7" t="s">
        <v>109</v>
      </c>
      <c r="B7">
        <v>2029</v>
      </c>
      <c r="C7">
        <v>10</v>
      </c>
      <c r="D7">
        <v>4276.5567410000003</v>
      </c>
      <c r="E7" s="2" t="str">
        <f t="shared" si="0"/>
        <v>TWOHR_BATTERY2029</v>
      </c>
    </row>
    <row r="8" spans="1:5" x14ac:dyDescent="0.25">
      <c r="A8" t="s">
        <v>109</v>
      </c>
      <c r="B8">
        <v>2030</v>
      </c>
      <c r="C8">
        <v>10</v>
      </c>
      <c r="D8">
        <v>4362.0878750000002</v>
      </c>
      <c r="E8" s="2" t="str">
        <f t="shared" si="0"/>
        <v>TWOHR_BATTERY2030</v>
      </c>
    </row>
    <row r="9" spans="1:5" x14ac:dyDescent="0.25">
      <c r="A9" t="s">
        <v>109</v>
      </c>
      <c r="B9">
        <v>2031</v>
      </c>
      <c r="C9">
        <v>10</v>
      </c>
      <c r="D9">
        <v>4449.3296330000003</v>
      </c>
      <c r="E9" s="2" t="str">
        <f t="shared" si="0"/>
        <v>TWOHR_BATTERY2031</v>
      </c>
    </row>
    <row r="10" spans="1:5" x14ac:dyDescent="0.25">
      <c r="A10" t="s">
        <v>109</v>
      </c>
      <c r="B10">
        <v>2032</v>
      </c>
      <c r="C10">
        <v>10</v>
      </c>
      <c r="D10">
        <v>4538.3162259999999</v>
      </c>
      <c r="E10" s="2" t="str">
        <f t="shared" si="0"/>
        <v>TWOHR_BATTERY2032</v>
      </c>
    </row>
    <row r="11" spans="1:5" x14ac:dyDescent="0.25">
      <c r="A11" t="s">
        <v>109</v>
      </c>
      <c r="B11">
        <v>2033</v>
      </c>
      <c r="C11">
        <v>10</v>
      </c>
      <c r="D11">
        <v>4629.0825500000001</v>
      </c>
      <c r="E11" s="2" t="str">
        <f t="shared" si="0"/>
        <v>TWOHR_BATTERY2033</v>
      </c>
    </row>
    <row r="12" spans="1:5" x14ac:dyDescent="0.25">
      <c r="A12" t="s">
        <v>109</v>
      </c>
      <c r="B12">
        <v>2034</v>
      </c>
      <c r="C12">
        <v>10</v>
      </c>
      <c r="D12">
        <v>4721.6642009999996</v>
      </c>
      <c r="E12" s="2" t="str">
        <f t="shared" si="0"/>
        <v>TWOHR_BATTERY2034</v>
      </c>
    </row>
    <row r="13" spans="1:5" x14ac:dyDescent="0.25">
      <c r="A13" t="s">
        <v>109</v>
      </c>
      <c r="B13">
        <v>2035</v>
      </c>
      <c r="C13">
        <v>10</v>
      </c>
      <c r="D13">
        <v>4816.0974850000002</v>
      </c>
      <c r="E13" s="2" t="str">
        <f t="shared" si="0"/>
        <v>TWOHR_BATTERY2035</v>
      </c>
    </row>
    <row r="14" spans="1:5" x14ac:dyDescent="0.25">
      <c r="A14" t="s">
        <v>109</v>
      </c>
      <c r="B14">
        <v>2036</v>
      </c>
      <c r="C14">
        <v>10</v>
      </c>
      <c r="D14">
        <v>4912.4194349999998</v>
      </c>
      <c r="E14" s="2" t="str">
        <f t="shared" si="0"/>
        <v>TWOHR_BATTERY2036</v>
      </c>
    </row>
    <row r="15" spans="1:5" x14ac:dyDescent="0.25">
      <c r="A15" t="s">
        <v>109</v>
      </c>
      <c r="B15">
        <v>2037</v>
      </c>
      <c r="C15">
        <v>10</v>
      </c>
      <c r="D15">
        <v>5010.6678240000001</v>
      </c>
      <c r="E15" s="2" t="str">
        <f t="shared" si="0"/>
        <v>TWOHR_BATTERY2037</v>
      </c>
    </row>
    <row r="16" spans="1:5" x14ac:dyDescent="0.25">
      <c r="A16" t="s">
        <v>109</v>
      </c>
      <c r="B16">
        <v>2038</v>
      </c>
      <c r="C16">
        <v>10</v>
      </c>
      <c r="D16">
        <v>5110.8811800000003</v>
      </c>
      <c r="E16" s="2" t="str">
        <f t="shared" si="0"/>
        <v>TWOHR_BATTERY2038</v>
      </c>
    </row>
    <row r="17" spans="1:5" x14ac:dyDescent="0.25">
      <c r="A17" t="s">
        <v>109</v>
      </c>
      <c r="B17">
        <v>2039</v>
      </c>
      <c r="C17">
        <v>10</v>
      </c>
      <c r="D17">
        <v>5213.0988040000002</v>
      </c>
      <c r="E17" s="2" t="str">
        <f t="shared" si="0"/>
        <v>TWOHR_BATTERY2039</v>
      </c>
    </row>
    <row r="18" spans="1:5" x14ac:dyDescent="0.25">
      <c r="A18" t="s">
        <v>109</v>
      </c>
      <c r="B18">
        <v>2040</v>
      </c>
      <c r="C18">
        <v>10</v>
      </c>
      <c r="D18">
        <v>5317.36078</v>
      </c>
      <c r="E18" s="2" t="str">
        <f t="shared" si="0"/>
        <v>TWOHR_BATTERY2040</v>
      </c>
    </row>
    <row r="19" spans="1:5" x14ac:dyDescent="0.25">
      <c r="A19" t="s">
        <v>109</v>
      </c>
      <c r="B19">
        <v>2041</v>
      </c>
      <c r="C19">
        <v>10</v>
      </c>
      <c r="D19">
        <v>5423.7079949999998</v>
      </c>
      <c r="E19" s="2" t="str">
        <f t="shared" si="0"/>
        <v>TWOHR_BATTERY2041</v>
      </c>
    </row>
    <row r="20" spans="1:5" x14ac:dyDescent="0.25">
      <c r="A20" t="s">
        <v>112</v>
      </c>
      <c r="B20">
        <v>2024</v>
      </c>
      <c r="C20">
        <v>10</v>
      </c>
      <c r="D20">
        <v>3873.4092000000001</v>
      </c>
      <c r="E20" s="2" t="str">
        <f t="shared" si="0"/>
        <v>FOURHR_BATTERY2024</v>
      </c>
    </row>
    <row r="21" spans="1:5" x14ac:dyDescent="0.25">
      <c r="A21" t="s">
        <v>112</v>
      </c>
      <c r="B21">
        <v>2025</v>
      </c>
      <c r="C21">
        <v>10</v>
      </c>
      <c r="D21">
        <v>3950.8773839999999</v>
      </c>
      <c r="E21" s="2" t="str">
        <f t="shared" si="0"/>
        <v>FOURHR_BATTERY2025</v>
      </c>
    </row>
    <row r="22" spans="1:5" x14ac:dyDescent="0.25">
      <c r="A22" t="s">
        <v>112</v>
      </c>
      <c r="B22">
        <v>2026</v>
      </c>
      <c r="C22">
        <v>10</v>
      </c>
      <c r="D22">
        <v>4029.8949320000002</v>
      </c>
      <c r="E22" s="2" t="str">
        <f t="shared" si="0"/>
        <v>FOURHR_BATTERY2026</v>
      </c>
    </row>
    <row r="23" spans="1:5" x14ac:dyDescent="0.25">
      <c r="A23" t="s">
        <v>112</v>
      </c>
      <c r="B23">
        <v>2027</v>
      </c>
      <c r="C23">
        <v>10</v>
      </c>
      <c r="D23">
        <v>4110.4928300000001</v>
      </c>
      <c r="E23" s="2" t="str">
        <f t="shared" si="0"/>
        <v>FOURHR_BATTERY2027</v>
      </c>
    </row>
    <row r="24" spans="1:5" x14ac:dyDescent="0.25">
      <c r="A24" t="s">
        <v>112</v>
      </c>
      <c r="B24">
        <v>2028</v>
      </c>
      <c r="C24">
        <v>10</v>
      </c>
      <c r="D24">
        <v>4192.702687</v>
      </c>
      <c r="E24" s="2" t="str">
        <f t="shared" si="0"/>
        <v>FOURHR_BATTERY2028</v>
      </c>
    </row>
    <row r="25" spans="1:5" x14ac:dyDescent="0.25">
      <c r="A25" t="s">
        <v>112</v>
      </c>
      <c r="B25">
        <v>2029</v>
      </c>
      <c r="C25">
        <v>10</v>
      </c>
      <c r="D25">
        <v>4276.5567410000003</v>
      </c>
      <c r="E25" s="2" t="str">
        <f t="shared" si="0"/>
        <v>FOURHR_BATTERY2029</v>
      </c>
    </row>
    <row r="26" spans="1:5" x14ac:dyDescent="0.25">
      <c r="A26" t="s">
        <v>112</v>
      </c>
      <c r="B26">
        <v>2030</v>
      </c>
      <c r="C26">
        <v>10</v>
      </c>
      <c r="D26">
        <v>4362.0878750000002</v>
      </c>
      <c r="E26" s="2" t="str">
        <f t="shared" si="0"/>
        <v>FOURHR_BATTERY2030</v>
      </c>
    </row>
    <row r="27" spans="1:5" x14ac:dyDescent="0.25">
      <c r="A27" t="s">
        <v>112</v>
      </c>
      <c r="B27">
        <v>2031</v>
      </c>
      <c r="C27">
        <v>10</v>
      </c>
      <c r="D27">
        <v>4449.3296330000003</v>
      </c>
      <c r="E27" s="2" t="str">
        <f t="shared" si="0"/>
        <v>FOURHR_BATTERY2031</v>
      </c>
    </row>
    <row r="28" spans="1:5" x14ac:dyDescent="0.25">
      <c r="A28" t="s">
        <v>112</v>
      </c>
      <c r="B28">
        <v>2032</v>
      </c>
      <c r="C28">
        <v>10</v>
      </c>
      <c r="D28">
        <v>4538.3162259999999</v>
      </c>
      <c r="E28" s="2" t="str">
        <f t="shared" si="0"/>
        <v>FOURHR_BATTERY2032</v>
      </c>
    </row>
    <row r="29" spans="1:5" x14ac:dyDescent="0.25">
      <c r="A29" t="s">
        <v>112</v>
      </c>
      <c r="B29">
        <v>2033</v>
      </c>
      <c r="C29">
        <v>10</v>
      </c>
      <c r="D29">
        <v>4629.0825500000001</v>
      </c>
      <c r="E29" s="2" t="str">
        <f t="shared" si="0"/>
        <v>FOURHR_BATTERY2033</v>
      </c>
    </row>
    <row r="30" spans="1:5" x14ac:dyDescent="0.25">
      <c r="A30" t="s">
        <v>112</v>
      </c>
      <c r="B30">
        <v>2034</v>
      </c>
      <c r="C30">
        <v>10</v>
      </c>
      <c r="D30">
        <v>4721.6642009999996</v>
      </c>
      <c r="E30" s="2" t="str">
        <f t="shared" si="0"/>
        <v>FOURHR_BATTERY2034</v>
      </c>
    </row>
    <row r="31" spans="1:5" x14ac:dyDescent="0.25">
      <c r="A31" t="s">
        <v>112</v>
      </c>
      <c r="B31">
        <v>2035</v>
      </c>
      <c r="C31">
        <v>10</v>
      </c>
      <c r="D31">
        <v>4816.0974850000002</v>
      </c>
      <c r="E31" s="2" t="str">
        <f t="shared" si="0"/>
        <v>FOURHR_BATTERY2035</v>
      </c>
    </row>
    <row r="32" spans="1:5" x14ac:dyDescent="0.25">
      <c r="A32" t="s">
        <v>112</v>
      </c>
      <c r="B32">
        <v>2036</v>
      </c>
      <c r="C32">
        <v>10</v>
      </c>
      <c r="D32">
        <v>4912.4194349999998</v>
      </c>
      <c r="E32" s="2" t="str">
        <f t="shared" si="0"/>
        <v>FOURHR_BATTERY2036</v>
      </c>
    </row>
    <row r="33" spans="1:5" x14ac:dyDescent="0.25">
      <c r="A33" t="s">
        <v>112</v>
      </c>
      <c r="B33">
        <v>2037</v>
      </c>
      <c r="C33">
        <v>10</v>
      </c>
      <c r="D33">
        <v>5010.6678240000001</v>
      </c>
      <c r="E33" s="2" t="str">
        <f t="shared" si="0"/>
        <v>FOURHR_BATTERY2037</v>
      </c>
    </row>
    <row r="34" spans="1:5" x14ac:dyDescent="0.25">
      <c r="A34" t="s">
        <v>112</v>
      </c>
      <c r="B34">
        <v>2038</v>
      </c>
      <c r="C34">
        <v>10</v>
      </c>
      <c r="D34">
        <v>5110.8811800000003</v>
      </c>
      <c r="E34" s="2" t="str">
        <f t="shared" si="0"/>
        <v>FOURHR_BATTERY2038</v>
      </c>
    </row>
    <row r="35" spans="1:5" x14ac:dyDescent="0.25">
      <c r="A35" t="s">
        <v>112</v>
      </c>
      <c r="B35">
        <v>2039</v>
      </c>
      <c r="C35">
        <v>10</v>
      </c>
      <c r="D35">
        <v>5213.0988040000002</v>
      </c>
      <c r="E35" s="2" t="str">
        <f t="shared" si="0"/>
        <v>FOURHR_BATTERY2039</v>
      </c>
    </row>
    <row r="36" spans="1:5" x14ac:dyDescent="0.25">
      <c r="A36" t="s">
        <v>112</v>
      </c>
      <c r="B36">
        <v>2040</v>
      </c>
      <c r="C36">
        <v>10</v>
      </c>
      <c r="D36">
        <v>5317.36078</v>
      </c>
      <c r="E36" s="2" t="str">
        <f t="shared" si="0"/>
        <v>FOURHR_BATTERY2040</v>
      </c>
    </row>
    <row r="37" spans="1:5" x14ac:dyDescent="0.25">
      <c r="A37" t="s">
        <v>112</v>
      </c>
      <c r="B37">
        <v>2041</v>
      </c>
      <c r="C37">
        <v>10</v>
      </c>
      <c r="D37">
        <v>5423.7079949999998</v>
      </c>
      <c r="E37" s="2" t="str">
        <f t="shared" si="0"/>
        <v>FOURHR_BATTERY2041</v>
      </c>
    </row>
    <row r="38" spans="1:5" x14ac:dyDescent="0.25">
      <c r="A38" t="s">
        <v>113</v>
      </c>
      <c r="B38">
        <v>2024</v>
      </c>
      <c r="C38">
        <v>10</v>
      </c>
      <c r="D38">
        <v>3873.4092000000001</v>
      </c>
      <c r="E38" s="2" t="str">
        <f t="shared" si="0"/>
        <v>SIXHR_BATTERY2024</v>
      </c>
    </row>
    <row r="39" spans="1:5" x14ac:dyDescent="0.25">
      <c r="A39" t="s">
        <v>113</v>
      </c>
      <c r="B39">
        <v>2025</v>
      </c>
      <c r="C39">
        <v>10</v>
      </c>
      <c r="D39">
        <v>3950.8773839999999</v>
      </c>
      <c r="E39" s="2" t="str">
        <f t="shared" si="0"/>
        <v>SIXHR_BATTERY2025</v>
      </c>
    </row>
    <row r="40" spans="1:5" x14ac:dyDescent="0.25">
      <c r="A40" t="s">
        <v>113</v>
      </c>
      <c r="B40">
        <v>2026</v>
      </c>
      <c r="C40">
        <v>10</v>
      </c>
      <c r="D40">
        <v>4029.8949320000002</v>
      </c>
      <c r="E40" s="2" t="str">
        <f t="shared" si="0"/>
        <v>SIXHR_BATTERY2026</v>
      </c>
    </row>
    <row r="41" spans="1:5" x14ac:dyDescent="0.25">
      <c r="A41" t="s">
        <v>113</v>
      </c>
      <c r="B41">
        <v>2027</v>
      </c>
      <c r="C41">
        <v>10</v>
      </c>
      <c r="D41">
        <v>4110.4928300000001</v>
      </c>
      <c r="E41" s="2" t="str">
        <f t="shared" si="0"/>
        <v>SIXHR_BATTERY2027</v>
      </c>
    </row>
    <row r="42" spans="1:5" x14ac:dyDescent="0.25">
      <c r="A42" t="s">
        <v>113</v>
      </c>
      <c r="B42">
        <v>2028</v>
      </c>
      <c r="C42">
        <v>10</v>
      </c>
      <c r="D42">
        <v>4192.702687</v>
      </c>
      <c r="E42" s="2" t="str">
        <f t="shared" si="0"/>
        <v>SIXHR_BATTERY2028</v>
      </c>
    </row>
    <row r="43" spans="1:5" x14ac:dyDescent="0.25">
      <c r="A43" t="s">
        <v>113</v>
      </c>
      <c r="B43">
        <v>2029</v>
      </c>
      <c r="C43">
        <v>10</v>
      </c>
      <c r="D43">
        <v>4276.5567410000003</v>
      </c>
      <c r="E43" s="2" t="str">
        <f t="shared" si="0"/>
        <v>SIXHR_BATTERY2029</v>
      </c>
    </row>
    <row r="44" spans="1:5" x14ac:dyDescent="0.25">
      <c r="A44" t="s">
        <v>113</v>
      </c>
      <c r="B44">
        <v>2030</v>
      </c>
      <c r="C44">
        <v>10</v>
      </c>
      <c r="D44">
        <v>4362.0878750000002</v>
      </c>
      <c r="E44" s="2" t="str">
        <f t="shared" si="0"/>
        <v>SIXHR_BATTERY2030</v>
      </c>
    </row>
    <row r="45" spans="1:5" x14ac:dyDescent="0.25">
      <c r="A45" t="s">
        <v>113</v>
      </c>
      <c r="B45">
        <v>2031</v>
      </c>
      <c r="C45">
        <v>10</v>
      </c>
      <c r="D45">
        <v>4449.3296330000003</v>
      </c>
      <c r="E45" s="2" t="str">
        <f t="shared" si="0"/>
        <v>SIXHR_BATTERY2031</v>
      </c>
    </row>
    <row r="46" spans="1:5" x14ac:dyDescent="0.25">
      <c r="A46" t="s">
        <v>113</v>
      </c>
      <c r="B46">
        <v>2032</v>
      </c>
      <c r="C46">
        <v>10</v>
      </c>
      <c r="D46">
        <v>4538.3162259999999</v>
      </c>
      <c r="E46" s="2" t="str">
        <f t="shared" si="0"/>
        <v>SIXHR_BATTERY2032</v>
      </c>
    </row>
    <row r="47" spans="1:5" x14ac:dyDescent="0.25">
      <c r="A47" t="s">
        <v>113</v>
      </c>
      <c r="B47">
        <v>2033</v>
      </c>
      <c r="C47">
        <v>10</v>
      </c>
      <c r="D47">
        <v>4629.0825500000001</v>
      </c>
      <c r="E47" s="2" t="str">
        <f t="shared" si="0"/>
        <v>SIXHR_BATTERY2033</v>
      </c>
    </row>
    <row r="48" spans="1:5" x14ac:dyDescent="0.25">
      <c r="A48" t="s">
        <v>113</v>
      </c>
      <c r="B48">
        <v>2034</v>
      </c>
      <c r="C48">
        <v>10</v>
      </c>
      <c r="D48">
        <v>4721.6642009999996</v>
      </c>
      <c r="E48" s="2" t="str">
        <f t="shared" si="0"/>
        <v>SIXHR_BATTERY2034</v>
      </c>
    </row>
    <row r="49" spans="1:5" x14ac:dyDescent="0.25">
      <c r="A49" t="s">
        <v>113</v>
      </c>
      <c r="B49">
        <v>2035</v>
      </c>
      <c r="C49">
        <v>10</v>
      </c>
      <c r="D49">
        <v>4816.0974850000002</v>
      </c>
      <c r="E49" s="2" t="str">
        <f t="shared" si="0"/>
        <v>SIXHR_BATTERY2035</v>
      </c>
    </row>
    <row r="50" spans="1:5" x14ac:dyDescent="0.25">
      <c r="A50" t="s">
        <v>113</v>
      </c>
      <c r="B50">
        <v>2036</v>
      </c>
      <c r="C50">
        <v>10</v>
      </c>
      <c r="D50">
        <v>4912.4194349999998</v>
      </c>
      <c r="E50" s="2" t="str">
        <f t="shared" si="0"/>
        <v>SIXHR_BATTERY2036</v>
      </c>
    </row>
    <row r="51" spans="1:5" x14ac:dyDescent="0.25">
      <c r="A51" t="s">
        <v>113</v>
      </c>
      <c r="B51">
        <v>2037</v>
      </c>
      <c r="C51">
        <v>10</v>
      </c>
      <c r="D51">
        <v>5010.6678240000001</v>
      </c>
      <c r="E51" s="2" t="str">
        <f t="shared" si="0"/>
        <v>SIXHR_BATTERY2037</v>
      </c>
    </row>
    <row r="52" spans="1:5" x14ac:dyDescent="0.25">
      <c r="A52" t="s">
        <v>113</v>
      </c>
      <c r="B52">
        <v>2038</v>
      </c>
      <c r="C52">
        <v>10</v>
      </c>
      <c r="D52">
        <v>5110.8811800000003</v>
      </c>
      <c r="E52" s="2" t="str">
        <f t="shared" si="0"/>
        <v>SIXHR_BATTERY2038</v>
      </c>
    </row>
    <row r="53" spans="1:5" x14ac:dyDescent="0.25">
      <c r="A53" t="s">
        <v>113</v>
      </c>
      <c r="B53">
        <v>2039</v>
      </c>
      <c r="C53">
        <v>10</v>
      </c>
      <c r="D53">
        <v>5213.0988040000002</v>
      </c>
      <c r="E53" s="2" t="str">
        <f t="shared" si="0"/>
        <v>SIXHR_BATTERY2039</v>
      </c>
    </row>
    <row r="54" spans="1:5" x14ac:dyDescent="0.25">
      <c r="A54" t="s">
        <v>113</v>
      </c>
      <c r="B54">
        <v>2040</v>
      </c>
      <c r="C54">
        <v>10</v>
      </c>
      <c r="D54">
        <v>5317.36078</v>
      </c>
      <c r="E54" s="2" t="str">
        <f t="shared" si="0"/>
        <v>SIXHR_BATTERY2040</v>
      </c>
    </row>
    <row r="55" spans="1:5" x14ac:dyDescent="0.25">
      <c r="A55" t="s">
        <v>113</v>
      </c>
      <c r="B55">
        <v>2041</v>
      </c>
      <c r="C55">
        <v>10</v>
      </c>
      <c r="D55">
        <v>5423.7079949999998</v>
      </c>
      <c r="E55" s="2" t="str">
        <f t="shared" si="0"/>
        <v>SIXHR_BATTERY2041</v>
      </c>
    </row>
    <row r="56" spans="1:5" x14ac:dyDescent="0.25">
      <c r="A56" t="s">
        <v>114</v>
      </c>
      <c r="B56">
        <v>2024</v>
      </c>
      <c r="C56">
        <v>40</v>
      </c>
      <c r="D56">
        <v>50000</v>
      </c>
      <c r="E56" s="2" t="str">
        <f t="shared" si="0"/>
        <v>PUMPED_STOR2024</v>
      </c>
    </row>
    <row r="57" spans="1:5" x14ac:dyDescent="0.25">
      <c r="A57" t="s">
        <v>114</v>
      </c>
      <c r="B57">
        <v>2025</v>
      </c>
      <c r="C57">
        <v>40</v>
      </c>
      <c r="D57">
        <v>50000</v>
      </c>
      <c r="E57" s="2" t="str">
        <f t="shared" si="0"/>
        <v>PUMPED_STOR2025</v>
      </c>
    </row>
    <row r="58" spans="1:5" x14ac:dyDescent="0.25">
      <c r="A58" t="s">
        <v>114</v>
      </c>
      <c r="B58">
        <v>2026</v>
      </c>
      <c r="C58">
        <v>40</v>
      </c>
      <c r="D58">
        <v>50000</v>
      </c>
      <c r="E58" s="2" t="str">
        <f t="shared" si="0"/>
        <v>PUMPED_STOR2026</v>
      </c>
    </row>
    <row r="59" spans="1:5" x14ac:dyDescent="0.25">
      <c r="A59" t="s">
        <v>114</v>
      </c>
      <c r="B59">
        <v>2027</v>
      </c>
      <c r="C59">
        <v>40</v>
      </c>
      <c r="D59">
        <v>50000</v>
      </c>
      <c r="E59" s="2" t="str">
        <f t="shared" si="0"/>
        <v>PUMPED_STOR2027</v>
      </c>
    </row>
    <row r="60" spans="1:5" x14ac:dyDescent="0.25">
      <c r="A60" t="s">
        <v>114</v>
      </c>
      <c r="B60">
        <v>2028</v>
      </c>
      <c r="C60">
        <v>40</v>
      </c>
      <c r="D60">
        <v>50000</v>
      </c>
      <c r="E60" s="2" t="str">
        <f t="shared" si="0"/>
        <v>PUMPED_STOR2028</v>
      </c>
    </row>
    <row r="61" spans="1:5" x14ac:dyDescent="0.25">
      <c r="A61" t="s">
        <v>114</v>
      </c>
      <c r="B61">
        <v>2029</v>
      </c>
      <c r="C61">
        <v>40</v>
      </c>
      <c r="D61">
        <v>50000</v>
      </c>
      <c r="E61" s="2" t="str">
        <f t="shared" si="0"/>
        <v>PUMPED_STOR2029</v>
      </c>
    </row>
    <row r="62" spans="1:5" x14ac:dyDescent="0.25">
      <c r="A62" t="s">
        <v>114</v>
      </c>
      <c r="B62">
        <v>2030</v>
      </c>
      <c r="C62">
        <v>40</v>
      </c>
      <c r="D62">
        <v>50000</v>
      </c>
      <c r="E62" s="2" t="str">
        <f t="shared" si="0"/>
        <v>PUMPED_STOR2030</v>
      </c>
    </row>
    <row r="63" spans="1:5" x14ac:dyDescent="0.25">
      <c r="A63" t="s">
        <v>114</v>
      </c>
      <c r="B63">
        <v>2031</v>
      </c>
      <c r="C63">
        <v>40</v>
      </c>
      <c r="D63">
        <v>50000</v>
      </c>
      <c r="E63" s="2" t="str">
        <f t="shared" si="0"/>
        <v>PUMPED_STOR2031</v>
      </c>
    </row>
    <row r="64" spans="1:5" x14ac:dyDescent="0.25">
      <c r="A64" t="s">
        <v>114</v>
      </c>
      <c r="B64">
        <v>2032</v>
      </c>
      <c r="C64">
        <v>40</v>
      </c>
      <c r="D64">
        <v>50000</v>
      </c>
      <c r="E64" s="2" t="str">
        <f t="shared" si="0"/>
        <v>PUMPED_STOR2032</v>
      </c>
    </row>
    <row r="65" spans="1:5" x14ac:dyDescent="0.25">
      <c r="A65" t="s">
        <v>114</v>
      </c>
      <c r="B65">
        <v>2033</v>
      </c>
      <c r="C65">
        <v>40</v>
      </c>
      <c r="D65">
        <v>50000</v>
      </c>
      <c r="E65" s="2" t="str">
        <f t="shared" si="0"/>
        <v>PUMPED_STOR2033</v>
      </c>
    </row>
    <row r="66" spans="1:5" x14ac:dyDescent="0.25">
      <c r="A66" t="s">
        <v>114</v>
      </c>
      <c r="B66">
        <v>2034</v>
      </c>
      <c r="C66">
        <v>40</v>
      </c>
      <c r="D66">
        <v>50000</v>
      </c>
      <c r="E66" s="2" t="str">
        <f t="shared" si="0"/>
        <v>PUMPED_STOR2034</v>
      </c>
    </row>
    <row r="67" spans="1:5" x14ac:dyDescent="0.25">
      <c r="A67" t="s">
        <v>114</v>
      </c>
      <c r="B67">
        <v>2035</v>
      </c>
      <c r="C67">
        <v>40</v>
      </c>
      <c r="D67">
        <v>50000</v>
      </c>
      <c r="E67" s="2" t="str">
        <f t="shared" ref="E67:E73" si="1">_xlfn.CONCAT(A67,B67)</f>
        <v>PUMPED_STOR2035</v>
      </c>
    </row>
    <row r="68" spans="1:5" x14ac:dyDescent="0.25">
      <c r="A68" t="s">
        <v>114</v>
      </c>
      <c r="B68">
        <v>2036</v>
      </c>
      <c r="C68">
        <v>40</v>
      </c>
      <c r="D68">
        <v>50000</v>
      </c>
      <c r="E68" s="2" t="str">
        <f t="shared" si="1"/>
        <v>PUMPED_STOR2036</v>
      </c>
    </row>
    <row r="69" spans="1:5" x14ac:dyDescent="0.25">
      <c r="A69" t="s">
        <v>114</v>
      </c>
      <c r="B69">
        <v>2037</v>
      </c>
      <c r="C69">
        <v>40</v>
      </c>
      <c r="D69">
        <v>50000</v>
      </c>
      <c r="E69" s="2" t="str">
        <f t="shared" si="1"/>
        <v>PUMPED_STOR2037</v>
      </c>
    </row>
    <row r="70" spans="1:5" x14ac:dyDescent="0.25">
      <c r="A70" t="s">
        <v>114</v>
      </c>
      <c r="B70">
        <v>2038</v>
      </c>
      <c r="C70">
        <v>40</v>
      </c>
      <c r="D70">
        <v>50000</v>
      </c>
      <c r="E70" s="2" t="str">
        <f t="shared" si="1"/>
        <v>PUMPED_STOR2038</v>
      </c>
    </row>
    <row r="71" spans="1:5" x14ac:dyDescent="0.25">
      <c r="A71" t="s">
        <v>114</v>
      </c>
      <c r="B71">
        <v>2039</v>
      </c>
      <c r="C71">
        <v>40</v>
      </c>
      <c r="D71">
        <v>50000</v>
      </c>
      <c r="E71" s="2" t="str">
        <f t="shared" si="1"/>
        <v>PUMPED_STOR2039</v>
      </c>
    </row>
    <row r="72" spans="1:5" x14ac:dyDescent="0.25">
      <c r="A72" t="s">
        <v>114</v>
      </c>
      <c r="B72">
        <v>2040</v>
      </c>
      <c r="C72">
        <v>40</v>
      </c>
      <c r="D72">
        <v>50000</v>
      </c>
      <c r="E72" s="2" t="str">
        <f t="shared" si="1"/>
        <v>PUMPED_STOR2040</v>
      </c>
    </row>
    <row r="73" spans="1:5" x14ac:dyDescent="0.25">
      <c r="A73" t="s">
        <v>114</v>
      </c>
      <c r="B73">
        <v>2041</v>
      </c>
      <c r="C73">
        <v>40</v>
      </c>
      <c r="D73">
        <v>50000</v>
      </c>
      <c r="E73" s="2" t="str">
        <f t="shared" si="1"/>
        <v>PUMPED_STOR2041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8B0F-429C-4A70-B76A-63AF53684DAD}">
  <dimension ref="A1:H1801"/>
  <sheetViews>
    <sheetView workbookViewId="0">
      <selection activeCell="H2" sqref="H2:H1801"/>
    </sheetView>
  </sheetViews>
  <sheetFormatPr defaultRowHeight="15" x14ac:dyDescent="0.25"/>
  <cols>
    <col min="8" max="8" width="20.28515625" bestFit="1" customWidth="1"/>
  </cols>
  <sheetData>
    <row r="1" spans="1:8" x14ac:dyDescent="0.25">
      <c r="A1" t="s">
        <v>103</v>
      </c>
      <c r="B1" t="s">
        <v>1</v>
      </c>
      <c r="C1" t="s">
        <v>2</v>
      </c>
      <c r="D1" t="s">
        <v>377</v>
      </c>
      <c r="E1" t="s">
        <v>3</v>
      </c>
      <c r="F1" t="s">
        <v>396</v>
      </c>
      <c r="G1" t="s">
        <v>395</v>
      </c>
    </row>
    <row r="2" spans="1:8" x14ac:dyDescent="0.25">
      <c r="A2" t="s">
        <v>114</v>
      </c>
      <c r="B2" t="s">
        <v>6</v>
      </c>
      <c r="C2" t="s">
        <v>10</v>
      </c>
      <c r="D2" t="s">
        <v>376</v>
      </c>
      <c r="E2">
        <v>2024</v>
      </c>
      <c r="F2">
        <v>0</v>
      </c>
      <c r="G2">
        <v>0</v>
      </c>
      <c r="H2" s="2" t="str">
        <f>_xlfn.CONCAT(A2,C2)</f>
        <v>PUMPED_STORER</v>
      </c>
    </row>
    <row r="3" spans="1:8" x14ac:dyDescent="0.25">
      <c r="A3" t="s">
        <v>114</v>
      </c>
      <c r="B3" t="s">
        <v>6</v>
      </c>
      <c r="C3" t="s">
        <v>10</v>
      </c>
      <c r="D3" t="s">
        <v>376</v>
      </c>
      <c r="E3">
        <v>2025</v>
      </c>
      <c r="F3">
        <v>0</v>
      </c>
      <c r="G3">
        <v>0</v>
      </c>
      <c r="H3" s="2" t="str">
        <f t="shared" ref="H3:H66" si="0">_xlfn.CONCAT(A3,C3)</f>
        <v>PUMPED_STORER</v>
      </c>
    </row>
    <row r="4" spans="1:8" x14ac:dyDescent="0.25">
      <c r="A4" t="s">
        <v>114</v>
      </c>
      <c r="B4" t="s">
        <v>6</v>
      </c>
      <c r="C4" t="s">
        <v>10</v>
      </c>
      <c r="D4" t="s">
        <v>376</v>
      </c>
      <c r="E4">
        <v>2026</v>
      </c>
      <c r="F4">
        <v>0</v>
      </c>
      <c r="G4">
        <v>0</v>
      </c>
      <c r="H4" s="2" t="str">
        <f t="shared" si="0"/>
        <v>PUMPED_STORER</v>
      </c>
    </row>
    <row r="5" spans="1:8" x14ac:dyDescent="0.25">
      <c r="A5" t="s">
        <v>114</v>
      </c>
      <c r="B5" t="s">
        <v>6</v>
      </c>
      <c r="C5" t="s">
        <v>10</v>
      </c>
      <c r="D5" t="s">
        <v>376</v>
      </c>
      <c r="E5">
        <v>2027</v>
      </c>
      <c r="F5">
        <v>0</v>
      </c>
      <c r="G5">
        <v>0</v>
      </c>
      <c r="H5" s="2" t="str">
        <f t="shared" si="0"/>
        <v>PUMPED_STORER</v>
      </c>
    </row>
    <row r="6" spans="1:8" x14ac:dyDescent="0.25">
      <c r="A6" t="s">
        <v>114</v>
      </c>
      <c r="B6" t="s">
        <v>6</v>
      </c>
      <c r="C6" t="s">
        <v>10</v>
      </c>
      <c r="D6" t="s">
        <v>376</v>
      </c>
      <c r="E6">
        <v>2028</v>
      </c>
      <c r="F6">
        <v>0</v>
      </c>
      <c r="G6">
        <v>0</v>
      </c>
      <c r="H6" s="2" t="str">
        <f t="shared" si="0"/>
        <v>PUMPED_STORER</v>
      </c>
    </row>
    <row r="7" spans="1:8" x14ac:dyDescent="0.25">
      <c r="A7" t="s">
        <v>114</v>
      </c>
      <c r="B7" t="s">
        <v>6</v>
      </c>
      <c r="C7" t="s">
        <v>10</v>
      </c>
      <c r="D7" t="s">
        <v>376</v>
      </c>
      <c r="E7">
        <v>2029</v>
      </c>
      <c r="F7">
        <v>0</v>
      </c>
      <c r="G7">
        <v>0</v>
      </c>
      <c r="H7" s="2" t="str">
        <f t="shared" si="0"/>
        <v>PUMPED_STORER</v>
      </c>
    </row>
    <row r="8" spans="1:8" x14ac:dyDescent="0.25">
      <c r="A8" t="s">
        <v>114</v>
      </c>
      <c r="B8" t="s">
        <v>6</v>
      </c>
      <c r="C8" t="s">
        <v>10</v>
      </c>
      <c r="D8" t="s">
        <v>376</v>
      </c>
      <c r="E8">
        <v>2030</v>
      </c>
      <c r="F8">
        <v>0</v>
      </c>
      <c r="G8">
        <v>0</v>
      </c>
      <c r="H8" s="2" t="str">
        <f t="shared" si="0"/>
        <v>PUMPED_STORER</v>
      </c>
    </row>
    <row r="9" spans="1:8" x14ac:dyDescent="0.25">
      <c r="A9" t="s">
        <v>114</v>
      </c>
      <c r="B9" t="s">
        <v>6</v>
      </c>
      <c r="C9" t="s">
        <v>10</v>
      </c>
      <c r="D9" t="s">
        <v>376</v>
      </c>
      <c r="E9">
        <v>2031</v>
      </c>
      <c r="F9">
        <v>0</v>
      </c>
      <c r="G9">
        <v>0</v>
      </c>
      <c r="H9" s="2" t="str">
        <f t="shared" si="0"/>
        <v>PUMPED_STORER</v>
      </c>
    </row>
    <row r="10" spans="1:8" x14ac:dyDescent="0.25">
      <c r="A10" t="s">
        <v>114</v>
      </c>
      <c r="B10" t="s">
        <v>6</v>
      </c>
      <c r="C10" t="s">
        <v>10</v>
      </c>
      <c r="D10" t="s">
        <v>376</v>
      </c>
      <c r="E10">
        <v>2032</v>
      </c>
      <c r="F10">
        <v>0</v>
      </c>
      <c r="G10">
        <v>0</v>
      </c>
      <c r="H10" s="2" t="str">
        <f t="shared" si="0"/>
        <v>PUMPED_STORER</v>
      </c>
    </row>
    <row r="11" spans="1:8" x14ac:dyDescent="0.25">
      <c r="A11" t="s">
        <v>114</v>
      </c>
      <c r="B11" t="s">
        <v>6</v>
      </c>
      <c r="C11" t="s">
        <v>10</v>
      </c>
      <c r="D11" t="s">
        <v>376</v>
      </c>
      <c r="E11">
        <v>2033</v>
      </c>
      <c r="F11">
        <v>0</v>
      </c>
      <c r="G11">
        <v>0</v>
      </c>
      <c r="H11" s="2" t="str">
        <f t="shared" si="0"/>
        <v>PUMPED_STORER</v>
      </c>
    </row>
    <row r="12" spans="1:8" x14ac:dyDescent="0.25">
      <c r="A12" t="s">
        <v>114</v>
      </c>
      <c r="B12" t="s">
        <v>6</v>
      </c>
      <c r="C12" t="s">
        <v>10</v>
      </c>
      <c r="D12" t="s">
        <v>376</v>
      </c>
      <c r="E12">
        <v>2034</v>
      </c>
      <c r="F12">
        <v>0</v>
      </c>
      <c r="G12">
        <v>0</v>
      </c>
      <c r="H12" s="2" t="str">
        <f t="shared" si="0"/>
        <v>PUMPED_STORER</v>
      </c>
    </row>
    <row r="13" spans="1:8" x14ac:dyDescent="0.25">
      <c r="A13" t="s">
        <v>114</v>
      </c>
      <c r="B13" t="s">
        <v>6</v>
      </c>
      <c r="C13" t="s">
        <v>10</v>
      </c>
      <c r="D13" t="s">
        <v>376</v>
      </c>
      <c r="E13">
        <v>2035</v>
      </c>
      <c r="F13">
        <v>0</v>
      </c>
      <c r="G13">
        <v>0</v>
      </c>
      <c r="H13" s="2" t="str">
        <f t="shared" si="0"/>
        <v>PUMPED_STORER</v>
      </c>
    </row>
    <row r="14" spans="1:8" x14ac:dyDescent="0.25">
      <c r="A14" t="s">
        <v>114</v>
      </c>
      <c r="B14" t="s">
        <v>6</v>
      </c>
      <c r="C14" t="s">
        <v>10</v>
      </c>
      <c r="D14" t="s">
        <v>376</v>
      </c>
      <c r="E14">
        <v>2036</v>
      </c>
      <c r="F14">
        <v>0</v>
      </c>
      <c r="G14">
        <v>0</v>
      </c>
      <c r="H14" s="2" t="str">
        <f t="shared" si="0"/>
        <v>PUMPED_STORER</v>
      </c>
    </row>
    <row r="15" spans="1:8" x14ac:dyDescent="0.25">
      <c r="A15" t="s">
        <v>114</v>
      </c>
      <c r="B15" t="s">
        <v>6</v>
      </c>
      <c r="C15" t="s">
        <v>10</v>
      </c>
      <c r="D15" t="s">
        <v>376</v>
      </c>
      <c r="E15">
        <v>2037</v>
      </c>
      <c r="F15">
        <v>0</v>
      </c>
      <c r="G15">
        <v>0</v>
      </c>
      <c r="H15" s="2" t="str">
        <f t="shared" si="0"/>
        <v>PUMPED_STORER</v>
      </c>
    </row>
    <row r="16" spans="1:8" x14ac:dyDescent="0.25">
      <c r="A16" t="s">
        <v>114</v>
      </c>
      <c r="B16" t="s">
        <v>6</v>
      </c>
      <c r="C16" t="s">
        <v>10</v>
      </c>
      <c r="D16" t="s">
        <v>376</v>
      </c>
      <c r="E16">
        <v>2038</v>
      </c>
      <c r="F16">
        <v>0</v>
      </c>
      <c r="G16">
        <v>0</v>
      </c>
      <c r="H16" s="2" t="str">
        <f t="shared" si="0"/>
        <v>PUMPED_STORER</v>
      </c>
    </row>
    <row r="17" spans="1:8" x14ac:dyDescent="0.25">
      <c r="A17" t="s">
        <v>114</v>
      </c>
      <c r="B17" t="s">
        <v>6</v>
      </c>
      <c r="C17" t="s">
        <v>10</v>
      </c>
      <c r="D17" t="s">
        <v>376</v>
      </c>
      <c r="E17">
        <v>2039</v>
      </c>
      <c r="F17">
        <v>0</v>
      </c>
      <c r="G17">
        <v>0</v>
      </c>
      <c r="H17" s="2" t="str">
        <f t="shared" si="0"/>
        <v>PUMPED_STORER</v>
      </c>
    </row>
    <row r="18" spans="1:8" x14ac:dyDescent="0.25">
      <c r="A18" t="s">
        <v>114</v>
      </c>
      <c r="B18" t="s">
        <v>6</v>
      </c>
      <c r="C18" t="s">
        <v>10</v>
      </c>
      <c r="D18" t="s">
        <v>376</v>
      </c>
      <c r="E18">
        <v>2040</v>
      </c>
      <c r="F18">
        <v>0</v>
      </c>
      <c r="G18">
        <v>0</v>
      </c>
      <c r="H18" s="2" t="str">
        <f t="shared" si="0"/>
        <v>PUMPED_STORER</v>
      </c>
    </row>
    <row r="19" spans="1:8" x14ac:dyDescent="0.25">
      <c r="A19" t="s">
        <v>114</v>
      </c>
      <c r="B19" t="s">
        <v>6</v>
      </c>
      <c r="C19" t="s">
        <v>10</v>
      </c>
      <c r="D19" t="s">
        <v>376</v>
      </c>
      <c r="E19">
        <v>2041</v>
      </c>
      <c r="F19">
        <v>0</v>
      </c>
      <c r="G19">
        <v>0</v>
      </c>
      <c r="H19" s="2" t="str">
        <f t="shared" si="0"/>
        <v>PUMPED_STORER</v>
      </c>
    </row>
    <row r="20" spans="1:8" x14ac:dyDescent="0.25">
      <c r="A20" t="s">
        <v>114</v>
      </c>
      <c r="B20" t="s">
        <v>6</v>
      </c>
      <c r="C20" t="s">
        <v>10</v>
      </c>
      <c r="D20" t="s">
        <v>375</v>
      </c>
      <c r="E20">
        <v>2024</v>
      </c>
      <c r="F20">
        <v>0</v>
      </c>
      <c r="G20">
        <v>0</v>
      </c>
      <c r="H20" s="2" t="str">
        <f t="shared" si="0"/>
        <v>PUMPED_STORER</v>
      </c>
    </row>
    <row r="21" spans="1:8" x14ac:dyDescent="0.25">
      <c r="A21" t="s">
        <v>114</v>
      </c>
      <c r="B21" t="s">
        <v>6</v>
      </c>
      <c r="C21" t="s">
        <v>10</v>
      </c>
      <c r="D21" t="s">
        <v>375</v>
      </c>
      <c r="E21">
        <v>2025</v>
      </c>
      <c r="F21">
        <v>0</v>
      </c>
      <c r="G21">
        <v>0</v>
      </c>
      <c r="H21" s="2" t="str">
        <f t="shared" si="0"/>
        <v>PUMPED_STORER</v>
      </c>
    </row>
    <row r="22" spans="1:8" x14ac:dyDescent="0.25">
      <c r="A22" t="s">
        <v>114</v>
      </c>
      <c r="B22" t="s">
        <v>6</v>
      </c>
      <c r="C22" t="s">
        <v>10</v>
      </c>
      <c r="D22" t="s">
        <v>375</v>
      </c>
      <c r="E22">
        <v>2026</v>
      </c>
      <c r="F22">
        <v>0</v>
      </c>
      <c r="G22">
        <v>0</v>
      </c>
      <c r="H22" s="2" t="str">
        <f t="shared" si="0"/>
        <v>PUMPED_STORER</v>
      </c>
    </row>
    <row r="23" spans="1:8" x14ac:dyDescent="0.25">
      <c r="A23" t="s">
        <v>114</v>
      </c>
      <c r="B23" t="s">
        <v>6</v>
      </c>
      <c r="C23" t="s">
        <v>10</v>
      </c>
      <c r="D23" t="s">
        <v>375</v>
      </c>
      <c r="E23">
        <v>2027</v>
      </c>
      <c r="F23">
        <v>0</v>
      </c>
      <c r="G23">
        <v>0</v>
      </c>
      <c r="H23" s="2" t="str">
        <f t="shared" si="0"/>
        <v>PUMPED_STORER</v>
      </c>
    </row>
    <row r="24" spans="1:8" x14ac:dyDescent="0.25">
      <c r="A24" t="s">
        <v>114</v>
      </c>
      <c r="B24" t="s">
        <v>6</v>
      </c>
      <c r="C24" t="s">
        <v>10</v>
      </c>
      <c r="D24" t="s">
        <v>375</v>
      </c>
      <c r="E24">
        <v>2028</v>
      </c>
      <c r="F24">
        <v>0</v>
      </c>
      <c r="G24">
        <v>0</v>
      </c>
      <c r="H24" s="2" t="str">
        <f t="shared" si="0"/>
        <v>PUMPED_STORER</v>
      </c>
    </row>
    <row r="25" spans="1:8" x14ac:dyDescent="0.25">
      <c r="A25" t="s">
        <v>114</v>
      </c>
      <c r="B25" t="s">
        <v>6</v>
      </c>
      <c r="C25" t="s">
        <v>10</v>
      </c>
      <c r="D25" t="s">
        <v>375</v>
      </c>
      <c r="E25">
        <v>2029</v>
      </c>
      <c r="F25">
        <v>0</v>
      </c>
      <c r="G25">
        <v>0</v>
      </c>
      <c r="H25" s="2" t="str">
        <f t="shared" si="0"/>
        <v>PUMPED_STORER</v>
      </c>
    </row>
    <row r="26" spans="1:8" x14ac:dyDescent="0.25">
      <c r="A26" t="s">
        <v>114</v>
      </c>
      <c r="B26" t="s">
        <v>6</v>
      </c>
      <c r="C26" t="s">
        <v>10</v>
      </c>
      <c r="D26" t="s">
        <v>375</v>
      </c>
      <c r="E26">
        <v>2030</v>
      </c>
      <c r="F26">
        <v>0</v>
      </c>
      <c r="G26">
        <v>0</v>
      </c>
      <c r="H26" s="2" t="str">
        <f t="shared" si="0"/>
        <v>PUMPED_STORER</v>
      </c>
    </row>
    <row r="27" spans="1:8" x14ac:dyDescent="0.25">
      <c r="A27" t="s">
        <v>114</v>
      </c>
      <c r="B27" t="s">
        <v>6</v>
      </c>
      <c r="C27" t="s">
        <v>10</v>
      </c>
      <c r="D27" t="s">
        <v>375</v>
      </c>
      <c r="E27">
        <v>2031</v>
      </c>
      <c r="F27">
        <v>0</v>
      </c>
      <c r="G27">
        <v>0</v>
      </c>
      <c r="H27" s="2" t="str">
        <f t="shared" si="0"/>
        <v>PUMPED_STORER</v>
      </c>
    </row>
    <row r="28" spans="1:8" x14ac:dyDescent="0.25">
      <c r="A28" t="s">
        <v>114</v>
      </c>
      <c r="B28" t="s">
        <v>6</v>
      </c>
      <c r="C28" t="s">
        <v>10</v>
      </c>
      <c r="D28" t="s">
        <v>375</v>
      </c>
      <c r="E28">
        <v>2032</v>
      </c>
      <c r="F28">
        <v>0</v>
      </c>
      <c r="G28">
        <v>0</v>
      </c>
      <c r="H28" s="2" t="str">
        <f t="shared" si="0"/>
        <v>PUMPED_STORER</v>
      </c>
    </row>
    <row r="29" spans="1:8" x14ac:dyDescent="0.25">
      <c r="A29" t="s">
        <v>114</v>
      </c>
      <c r="B29" t="s">
        <v>6</v>
      </c>
      <c r="C29" t="s">
        <v>10</v>
      </c>
      <c r="D29" t="s">
        <v>375</v>
      </c>
      <c r="E29">
        <v>2033</v>
      </c>
      <c r="F29">
        <v>0</v>
      </c>
      <c r="G29">
        <v>0</v>
      </c>
      <c r="H29" s="2" t="str">
        <f t="shared" si="0"/>
        <v>PUMPED_STORER</v>
      </c>
    </row>
    <row r="30" spans="1:8" x14ac:dyDescent="0.25">
      <c r="A30" t="s">
        <v>114</v>
      </c>
      <c r="B30" t="s">
        <v>6</v>
      </c>
      <c r="C30" t="s">
        <v>10</v>
      </c>
      <c r="D30" t="s">
        <v>375</v>
      </c>
      <c r="E30">
        <v>2034</v>
      </c>
      <c r="F30">
        <v>0</v>
      </c>
      <c r="G30">
        <v>0</v>
      </c>
      <c r="H30" s="2" t="str">
        <f t="shared" si="0"/>
        <v>PUMPED_STORER</v>
      </c>
    </row>
    <row r="31" spans="1:8" x14ac:dyDescent="0.25">
      <c r="A31" t="s">
        <v>114</v>
      </c>
      <c r="B31" t="s">
        <v>6</v>
      </c>
      <c r="C31" t="s">
        <v>10</v>
      </c>
      <c r="D31" t="s">
        <v>375</v>
      </c>
      <c r="E31">
        <v>2035</v>
      </c>
      <c r="F31">
        <v>0</v>
      </c>
      <c r="G31">
        <v>0</v>
      </c>
      <c r="H31" s="2" t="str">
        <f t="shared" si="0"/>
        <v>PUMPED_STORER</v>
      </c>
    </row>
    <row r="32" spans="1:8" x14ac:dyDescent="0.25">
      <c r="A32" t="s">
        <v>114</v>
      </c>
      <c r="B32" t="s">
        <v>6</v>
      </c>
      <c r="C32" t="s">
        <v>10</v>
      </c>
      <c r="D32" t="s">
        <v>375</v>
      </c>
      <c r="E32">
        <v>2036</v>
      </c>
      <c r="F32">
        <v>0</v>
      </c>
      <c r="G32">
        <v>0</v>
      </c>
      <c r="H32" s="2" t="str">
        <f t="shared" si="0"/>
        <v>PUMPED_STORER</v>
      </c>
    </row>
    <row r="33" spans="1:8" x14ac:dyDescent="0.25">
      <c r="A33" t="s">
        <v>114</v>
      </c>
      <c r="B33" t="s">
        <v>6</v>
      </c>
      <c r="C33" t="s">
        <v>10</v>
      </c>
      <c r="D33" t="s">
        <v>375</v>
      </c>
      <c r="E33">
        <v>2037</v>
      </c>
      <c r="F33">
        <v>0</v>
      </c>
      <c r="G33">
        <v>0</v>
      </c>
      <c r="H33" s="2" t="str">
        <f t="shared" si="0"/>
        <v>PUMPED_STORER</v>
      </c>
    </row>
    <row r="34" spans="1:8" x14ac:dyDescent="0.25">
      <c r="A34" t="s">
        <v>114</v>
      </c>
      <c r="B34" t="s">
        <v>6</v>
      </c>
      <c r="C34" t="s">
        <v>10</v>
      </c>
      <c r="D34" t="s">
        <v>375</v>
      </c>
      <c r="E34">
        <v>2038</v>
      </c>
      <c r="F34">
        <v>0</v>
      </c>
      <c r="G34">
        <v>0</v>
      </c>
      <c r="H34" s="2" t="str">
        <f t="shared" si="0"/>
        <v>PUMPED_STORER</v>
      </c>
    </row>
    <row r="35" spans="1:8" x14ac:dyDescent="0.25">
      <c r="A35" t="s">
        <v>114</v>
      </c>
      <c r="B35" t="s">
        <v>6</v>
      </c>
      <c r="C35" t="s">
        <v>10</v>
      </c>
      <c r="D35" t="s">
        <v>375</v>
      </c>
      <c r="E35">
        <v>2039</v>
      </c>
      <c r="F35">
        <v>0</v>
      </c>
      <c r="G35">
        <v>0</v>
      </c>
      <c r="H35" s="2" t="str">
        <f t="shared" si="0"/>
        <v>PUMPED_STORER</v>
      </c>
    </row>
    <row r="36" spans="1:8" x14ac:dyDescent="0.25">
      <c r="A36" t="s">
        <v>114</v>
      </c>
      <c r="B36" t="s">
        <v>6</v>
      </c>
      <c r="C36" t="s">
        <v>10</v>
      </c>
      <c r="D36" t="s">
        <v>375</v>
      </c>
      <c r="E36">
        <v>2040</v>
      </c>
      <c r="F36">
        <v>0</v>
      </c>
      <c r="G36">
        <v>0</v>
      </c>
      <c r="H36" s="2" t="str">
        <f t="shared" si="0"/>
        <v>PUMPED_STORER</v>
      </c>
    </row>
    <row r="37" spans="1:8" x14ac:dyDescent="0.25">
      <c r="A37" t="s">
        <v>114</v>
      </c>
      <c r="B37" t="s">
        <v>6</v>
      </c>
      <c r="C37" t="s">
        <v>10</v>
      </c>
      <c r="D37" t="s">
        <v>375</v>
      </c>
      <c r="E37">
        <v>2041</v>
      </c>
      <c r="F37">
        <v>0</v>
      </c>
      <c r="G37">
        <v>0</v>
      </c>
      <c r="H37" s="2" t="str">
        <f t="shared" si="0"/>
        <v>PUMPED_STORER</v>
      </c>
    </row>
    <row r="38" spans="1:8" x14ac:dyDescent="0.25">
      <c r="A38" t="s">
        <v>114</v>
      </c>
      <c r="B38" t="s">
        <v>6</v>
      </c>
      <c r="C38" t="s">
        <v>10</v>
      </c>
      <c r="D38" t="s">
        <v>374</v>
      </c>
      <c r="E38">
        <v>2024</v>
      </c>
      <c r="F38">
        <v>0</v>
      </c>
      <c r="G38">
        <v>0</v>
      </c>
      <c r="H38" s="2" t="str">
        <f t="shared" si="0"/>
        <v>PUMPED_STORER</v>
      </c>
    </row>
    <row r="39" spans="1:8" x14ac:dyDescent="0.25">
      <c r="A39" t="s">
        <v>114</v>
      </c>
      <c r="B39" t="s">
        <v>6</v>
      </c>
      <c r="C39" t="s">
        <v>10</v>
      </c>
      <c r="D39" t="s">
        <v>374</v>
      </c>
      <c r="E39">
        <v>2025</v>
      </c>
      <c r="F39">
        <v>0</v>
      </c>
      <c r="G39">
        <v>0</v>
      </c>
      <c r="H39" s="2" t="str">
        <f t="shared" si="0"/>
        <v>PUMPED_STORER</v>
      </c>
    </row>
    <row r="40" spans="1:8" x14ac:dyDescent="0.25">
      <c r="A40" t="s">
        <v>114</v>
      </c>
      <c r="B40" t="s">
        <v>6</v>
      </c>
      <c r="C40" t="s">
        <v>10</v>
      </c>
      <c r="D40" t="s">
        <v>374</v>
      </c>
      <c r="E40">
        <v>2026</v>
      </c>
      <c r="F40">
        <v>0</v>
      </c>
      <c r="G40">
        <v>0</v>
      </c>
      <c r="H40" s="2" t="str">
        <f t="shared" si="0"/>
        <v>PUMPED_STORER</v>
      </c>
    </row>
    <row r="41" spans="1:8" x14ac:dyDescent="0.25">
      <c r="A41" t="s">
        <v>114</v>
      </c>
      <c r="B41" t="s">
        <v>6</v>
      </c>
      <c r="C41" t="s">
        <v>10</v>
      </c>
      <c r="D41" t="s">
        <v>374</v>
      </c>
      <c r="E41">
        <v>2027</v>
      </c>
      <c r="F41">
        <v>0</v>
      </c>
      <c r="G41">
        <v>0</v>
      </c>
      <c r="H41" s="2" t="str">
        <f t="shared" si="0"/>
        <v>PUMPED_STORER</v>
      </c>
    </row>
    <row r="42" spans="1:8" x14ac:dyDescent="0.25">
      <c r="A42" t="s">
        <v>114</v>
      </c>
      <c r="B42" t="s">
        <v>6</v>
      </c>
      <c r="C42" t="s">
        <v>10</v>
      </c>
      <c r="D42" t="s">
        <v>374</v>
      </c>
      <c r="E42">
        <v>2028</v>
      </c>
      <c r="F42">
        <v>0</v>
      </c>
      <c r="G42">
        <v>0</v>
      </c>
      <c r="H42" s="2" t="str">
        <f t="shared" si="0"/>
        <v>PUMPED_STORER</v>
      </c>
    </row>
    <row r="43" spans="1:8" x14ac:dyDescent="0.25">
      <c r="A43" t="s">
        <v>114</v>
      </c>
      <c r="B43" t="s">
        <v>6</v>
      </c>
      <c r="C43" t="s">
        <v>10</v>
      </c>
      <c r="D43" t="s">
        <v>374</v>
      </c>
      <c r="E43">
        <v>2029</v>
      </c>
      <c r="F43">
        <v>0</v>
      </c>
      <c r="G43">
        <v>0</v>
      </c>
      <c r="H43" s="2" t="str">
        <f t="shared" si="0"/>
        <v>PUMPED_STORER</v>
      </c>
    </row>
    <row r="44" spans="1:8" x14ac:dyDescent="0.25">
      <c r="A44" t="s">
        <v>114</v>
      </c>
      <c r="B44" t="s">
        <v>6</v>
      </c>
      <c r="C44" t="s">
        <v>10</v>
      </c>
      <c r="D44" t="s">
        <v>374</v>
      </c>
      <c r="E44">
        <v>2030</v>
      </c>
      <c r="F44">
        <v>0</v>
      </c>
      <c r="G44">
        <v>0</v>
      </c>
      <c r="H44" s="2" t="str">
        <f t="shared" si="0"/>
        <v>PUMPED_STORER</v>
      </c>
    </row>
    <row r="45" spans="1:8" x14ac:dyDescent="0.25">
      <c r="A45" t="s">
        <v>114</v>
      </c>
      <c r="B45" t="s">
        <v>6</v>
      </c>
      <c r="C45" t="s">
        <v>10</v>
      </c>
      <c r="D45" t="s">
        <v>374</v>
      </c>
      <c r="E45">
        <v>2031</v>
      </c>
      <c r="F45">
        <v>0</v>
      </c>
      <c r="G45">
        <v>0</v>
      </c>
      <c r="H45" s="2" t="str">
        <f t="shared" si="0"/>
        <v>PUMPED_STORER</v>
      </c>
    </row>
    <row r="46" spans="1:8" x14ac:dyDescent="0.25">
      <c r="A46" t="s">
        <v>114</v>
      </c>
      <c r="B46" t="s">
        <v>6</v>
      </c>
      <c r="C46" t="s">
        <v>10</v>
      </c>
      <c r="D46" t="s">
        <v>374</v>
      </c>
      <c r="E46">
        <v>2032</v>
      </c>
      <c r="F46">
        <v>0</v>
      </c>
      <c r="G46">
        <v>0</v>
      </c>
      <c r="H46" s="2" t="str">
        <f t="shared" si="0"/>
        <v>PUMPED_STORER</v>
      </c>
    </row>
    <row r="47" spans="1:8" x14ac:dyDescent="0.25">
      <c r="A47" t="s">
        <v>114</v>
      </c>
      <c r="B47" t="s">
        <v>6</v>
      </c>
      <c r="C47" t="s">
        <v>10</v>
      </c>
      <c r="D47" t="s">
        <v>374</v>
      </c>
      <c r="E47">
        <v>2033</v>
      </c>
      <c r="F47">
        <v>0</v>
      </c>
      <c r="G47">
        <v>0</v>
      </c>
      <c r="H47" s="2" t="str">
        <f t="shared" si="0"/>
        <v>PUMPED_STORER</v>
      </c>
    </row>
    <row r="48" spans="1:8" x14ac:dyDescent="0.25">
      <c r="A48" t="s">
        <v>114</v>
      </c>
      <c r="B48" t="s">
        <v>6</v>
      </c>
      <c r="C48" t="s">
        <v>10</v>
      </c>
      <c r="D48" t="s">
        <v>374</v>
      </c>
      <c r="E48">
        <v>2034</v>
      </c>
      <c r="F48">
        <v>0</v>
      </c>
      <c r="G48">
        <v>0</v>
      </c>
      <c r="H48" s="2" t="str">
        <f t="shared" si="0"/>
        <v>PUMPED_STORER</v>
      </c>
    </row>
    <row r="49" spans="1:8" x14ac:dyDescent="0.25">
      <c r="A49" t="s">
        <v>114</v>
      </c>
      <c r="B49" t="s">
        <v>6</v>
      </c>
      <c r="C49" t="s">
        <v>10</v>
      </c>
      <c r="D49" t="s">
        <v>374</v>
      </c>
      <c r="E49">
        <v>2035</v>
      </c>
      <c r="F49">
        <v>0</v>
      </c>
      <c r="G49">
        <v>0</v>
      </c>
      <c r="H49" s="2" t="str">
        <f t="shared" si="0"/>
        <v>PUMPED_STORER</v>
      </c>
    </row>
    <row r="50" spans="1:8" x14ac:dyDescent="0.25">
      <c r="A50" t="s">
        <v>114</v>
      </c>
      <c r="B50" t="s">
        <v>6</v>
      </c>
      <c r="C50" t="s">
        <v>10</v>
      </c>
      <c r="D50" t="s">
        <v>374</v>
      </c>
      <c r="E50">
        <v>2036</v>
      </c>
      <c r="F50">
        <v>0</v>
      </c>
      <c r="G50">
        <v>0</v>
      </c>
      <c r="H50" s="2" t="str">
        <f t="shared" si="0"/>
        <v>PUMPED_STORER</v>
      </c>
    </row>
    <row r="51" spans="1:8" x14ac:dyDescent="0.25">
      <c r="A51" t="s">
        <v>114</v>
      </c>
      <c r="B51" t="s">
        <v>6</v>
      </c>
      <c r="C51" t="s">
        <v>10</v>
      </c>
      <c r="D51" t="s">
        <v>374</v>
      </c>
      <c r="E51">
        <v>2037</v>
      </c>
      <c r="F51">
        <v>0</v>
      </c>
      <c r="G51">
        <v>0</v>
      </c>
      <c r="H51" s="2" t="str">
        <f t="shared" si="0"/>
        <v>PUMPED_STORER</v>
      </c>
    </row>
    <row r="52" spans="1:8" x14ac:dyDescent="0.25">
      <c r="A52" t="s">
        <v>114</v>
      </c>
      <c r="B52" t="s">
        <v>6</v>
      </c>
      <c r="C52" t="s">
        <v>10</v>
      </c>
      <c r="D52" t="s">
        <v>374</v>
      </c>
      <c r="E52">
        <v>2038</v>
      </c>
      <c r="F52">
        <v>0</v>
      </c>
      <c r="G52">
        <v>0</v>
      </c>
      <c r="H52" s="2" t="str">
        <f t="shared" si="0"/>
        <v>PUMPED_STORER</v>
      </c>
    </row>
    <row r="53" spans="1:8" x14ac:dyDescent="0.25">
      <c r="A53" t="s">
        <v>114</v>
      </c>
      <c r="B53" t="s">
        <v>6</v>
      </c>
      <c r="C53" t="s">
        <v>10</v>
      </c>
      <c r="D53" t="s">
        <v>374</v>
      </c>
      <c r="E53">
        <v>2039</v>
      </c>
      <c r="F53">
        <v>0</v>
      </c>
      <c r="G53">
        <v>0</v>
      </c>
      <c r="H53" s="2" t="str">
        <f t="shared" si="0"/>
        <v>PUMPED_STORER</v>
      </c>
    </row>
    <row r="54" spans="1:8" x14ac:dyDescent="0.25">
      <c r="A54" t="s">
        <v>114</v>
      </c>
      <c r="B54" t="s">
        <v>6</v>
      </c>
      <c r="C54" t="s">
        <v>10</v>
      </c>
      <c r="D54" t="s">
        <v>374</v>
      </c>
      <c r="E54">
        <v>2040</v>
      </c>
      <c r="F54">
        <v>0</v>
      </c>
      <c r="G54">
        <v>0</v>
      </c>
      <c r="H54" s="2" t="str">
        <f t="shared" si="0"/>
        <v>PUMPED_STORER</v>
      </c>
    </row>
    <row r="55" spans="1:8" x14ac:dyDescent="0.25">
      <c r="A55" t="s">
        <v>114</v>
      </c>
      <c r="B55" t="s">
        <v>6</v>
      </c>
      <c r="C55" t="s">
        <v>10</v>
      </c>
      <c r="D55" t="s">
        <v>374</v>
      </c>
      <c r="E55">
        <v>2041</v>
      </c>
      <c r="F55">
        <v>0</v>
      </c>
      <c r="G55">
        <v>0</v>
      </c>
      <c r="H55" s="2" t="str">
        <f t="shared" si="0"/>
        <v>PUMPED_STORER</v>
      </c>
    </row>
    <row r="56" spans="1:8" x14ac:dyDescent="0.25">
      <c r="A56" t="s">
        <v>114</v>
      </c>
      <c r="B56" t="s">
        <v>6</v>
      </c>
      <c r="C56" t="s">
        <v>10</v>
      </c>
      <c r="D56" t="s">
        <v>373</v>
      </c>
      <c r="E56">
        <v>2024</v>
      </c>
      <c r="F56">
        <v>0</v>
      </c>
      <c r="G56">
        <v>0</v>
      </c>
      <c r="H56" s="2" t="str">
        <f t="shared" si="0"/>
        <v>PUMPED_STORER</v>
      </c>
    </row>
    <row r="57" spans="1:8" x14ac:dyDescent="0.25">
      <c r="A57" t="s">
        <v>114</v>
      </c>
      <c r="B57" t="s">
        <v>6</v>
      </c>
      <c r="C57" t="s">
        <v>10</v>
      </c>
      <c r="D57" t="s">
        <v>373</v>
      </c>
      <c r="E57">
        <v>2025</v>
      </c>
      <c r="F57">
        <v>0</v>
      </c>
      <c r="G57">
        <v>0</v>
      </c>
      <c r="H57" s="2" t="str">
        <f t="shared" si="0"/>
        <v>PUMPED_STORER</v>
      </c>
    </row>
    <row r="58" spans="1:8" x14ac:dyDescent="0.25">
      <c r="A58" t="s">
        <v>114</v>
      </c>
      <c r="B58" t="s">
        <v>6</v>
      </c>
      <c r="C58" t="s">
        <v>10</v>
      </c>
      <c r="D58" t="s">
        <v>373</v>
      </c>
      <c r="E58">
        <v>2026</v>
      </c>
      <c r="F58">
        <v>0</v>
      </c>
      <c r="G58">
        <v>0</v>
      </c>
      <c r="H58" s="2" t="str">
        <f t="shared" si="0"/>
        <v>PUMPED_STORER</v>
      </c>
    </row>
    <row r="59" spans="1:8" x14ac:dyDescent="0.25">
      <c r="A59" t="s">
        <v>114</v>
      </c>
      <c r="B59" t="s">
        <v>6</v>
      </c>
      <c r="C59" t="s">
        <v>10</v>
      </c>
      <c r="D59" t="s">
        <v>373</v>
      </c>
      <c r="E59">
        <v>2027</v>
      </c>
      <c r="F59">
        <v>0</v>
      </c>
      <c r="G59">
        <v>0</v>
      </c>
      <c r="H59" s="2" t="str">
        <f t="shared" si="0"/>
        <v>PUMPED_STORER</v>
      </c>
    </row>
    <row r="60" spans="1:8" x14ac:dyDescent="0.25">
      <c r="A60" t="s">
        <v>114</v>
      </c>
      <c r="B60" t="s">
        <v>6</v>
      </c>
      <c r="C60" t="s">
        <v>10</v>
      </c>
      <c r="D60" t="s">
        <v>373</v>
      </c>
      <c r="E60">
        <v>2028</v>
      </c>
      <c r="F60">
        <v>0</v>
      </c>
      <c r="G60">
        <v>4.4445068470000004</v>
      </c>
      <c r="H60" s="2" t="str">
        <f t="shared" si="0"/>
        <v>PUMPED_STORER</v>
      </c>
    </row>
    <row r="61" spans="1:8" x14ac:dyDescent="0.25">
      <c r="A61" t="s">
        <v>114</v>
      </c>
      <c r="B61" t="s">
        <v>6</v>
      </c>
      <c r="C61" t="s">
        <v>10</v>
      </c>
      <c r="D61" t="s">
        <v>373</v>
      </c>
      <c r="E61">
        <v>2029</v>
      </c>
      <c r="F61">
        <v>0</v>
      </c>
      <c r="G61">
        <v>4.4445068470000004</v>
      </c>
      <c r="H61" s="2" t="str">
        <f t="shared" si="0"/>
        <v>PUMPED_STORER</v>
      </c>
    </row>
    <row r="62" spans="1:8" x14ac:dyDescent="0.25">
      <c r="A62" t="s">
        <v>114</v>
      </c>
      <c r="B62" t="s">
        <v>6</v>
      </c>
      <c r="C62" t="s">
        <v>10</v>
      </c>
      <c r="D62" t="s">
        <v>373</v>
      </c>
      <c r="E62">
        <v>2030</v>
      </c>
      <c r="F62">
        <v>0</v>
      </c>
      <c r="G62">
        <v>4.4445068470000004</v>
      </c>
      <c r="H62" s="2" t="str">
        <f t="shared" si="0"/>
        <v>PUMPED_STORER</v>
      </c>
    </row>
    <row r="63" spans="1:8" x14ac:dyDescent="0.25">
      <c r="A63" t="s">
        <v>114</v>
      </c>
      <c r="B63" t="s">
        <v>6</v>
      </c>
      <c r="C63" t="s">
        <v>10</v>
      </c>
      <c r="D63" t="s">
        <v>373</v>
      </c>
      <c r="E63">
        <v>2031</v>
      </c>
      <c r="F63">
        <v>0</v>
      </c>
      <c r="G63">
        <v>4.4445068470000004</v>
      </c>
      <c r="H63" s="2" t="str">
        <f t="shared" si="0"/>
        <v>PUMPED_STORER</v>
      </c>
    </row>
    <row r="64" spans="1:8" x14ac:dyDescent="0.25">
      <c r="A64" t="s">
        <v>114</v>
      </c>
      <c r="B64" t="s">
        <v>6</v>
      </c>
      <c r="C64" t="s">
        <v>10</v>
      </c>
      <c r="D64" t="s">
        <v>373</v>
      </c>
      <c r="E64">
        <v>2032</v>
      </c>
      <c r="F64">
        <v>0</v>
      </c>
      <c r="G64">
        <v>4.4445068470000004</v>
      </c>
      <c r="H64" s="2" t="str">
        <f t="shared" si="0"/>
        <v>PUMPED_STORER</v>
      </c>
    </row>
    <row r="65" spans="1:8" x14ac:dyDescent="0.25">
      <c r="A65" t="s">
        <v>114</v>
      </c>
      <c r="B65" t="s">
        <v>6</v>
      </c>
      <c r="C65" t="s">
        <v>10</v>
      </c>
      <c r="D65" t="s">
        <v>373</v>
      </c>
      <c r="E65">
        <v>2033</v>
      </c>
      <c r="F65">
        <v>0</v>
      </c>
      <c r="G65">
        <v>4.4445068470000004</v>
      </c>
      <c r="H65" s="2" t="str">
        <f t="shared" si="0"/>
        <v>PUMPED_STORER</v>
      </c>
    </row>
    <row r="66" spans="1:8" x14ac:dyDescent="0.25">
      <c r="A66" t="s">
        <v>114</v>
      </c>
      <c r="B66" t="s">
        <v>6</v>
      </c>
      <c r="C66" t="s">
        <v>10</v>
      </c>
      <c r="D66" t="s">
        <v>373</v>
      </c>
      <c r="E66">
        <v>2034</v>
      </c>
      <c r="F66">
        <v>0</v>
      </c>
      <c r="G66">
        <v>4.4445068470000004</v>
      </c>
      <c r="H66" s="2" t="str">
        <f t="shared" si="0"/>
        <v>PUMPED_STORER</v>
      </c>
    </row>
    <row r="67" spans="1:8" x14ac:dyDescent="0.25">
      <c r="A67" t="s">
        <v>114</v>
      </c>
      <c r="B67" t="s">
        <v>6</v>
      </c>
      <c r="C67" t="s">
        <v>10</v>
      </c>
      <c r="D67" t="s">
        <v>373</v>
      </c>
      <c r="E67">
        <v>2035</v>
      </c>
      <c r="F67">
        <v>0</v>
      </c>
      <c r="G67">
        <v>4.4445068470000004</v>
      </c>
      <c r="H67" s="2" t="str">
        <f t="shared" ref="H67:H130" si="1">_xlfn.CONCAT(A67,C67)</f>
        <v>PUMPED_STORER</v>
      </c>
    </row>
    <row r="68" spans="1:8" x14ac:dyDescent="0.25">
      <c r="A68" t="s">
        <v>114</v>
      </c>
      <c r="B68" t="s">
        <v>6</v>
      </c>
      <c r="C68" t="s">
        <v>10</v>
      </c>
      <c r="D68" t="s">
        <v>373</v>
      </c>
      <c r="E68">
        <v>2036</v>
      </c>
      <c r="F68">
        <v>0</v>
      </c>
      <c r="G68">
        <v>4.4445068470000004</v>
      </c>
      <c r="H68" s="2" t="str">
        <f t="shared" si="1"/>
        <v>PUMPED_STORER</v>
      </c>
    </row>
    <row r="69" spans="1:8" x14ac:dyDescent="0.25">
      <c r="A69" t="s">
        <v>114</v>
      </c>
      <c r="B69" t="s">
        <v>6</v>
      </c>
      <c r="C69" t="s">
        <v>10</v>
      </c>
      <c r="D69" t="s">
        <v>373</v>
      </c>
      <c r="E69">
        <v>2037</v>
      </c>
      <c r="F69">
        <v>0</v>
      </c>
      <c r="G69">
        <v>4.4445068470000004</v>
      </c>
      <c r="H69" s="2" t="str">
        <f t="shared" si="1"/>
        <v>PUMPED_STORER</v>
      </c>
    </row>
    <row r="70" spans="1:8" x14ac:dyDescent="0.25">
      <c r="A70" t="s">
        <v>114</v>
      </c>
      <c r="B70" t="s">
        <v>6</v>
      </c>
      <c r="C70" t="s">
        <v>10</v>
      </c>
      <c r="D70" t="s">
        <v>373</v>
      </c>
      <c r="E70">
        <v>2038</v>
      </c>
      <c r="F70">
        <v>0</v>
      </c>
      <c r="G70">
        <v>4.4445068470000004</v>
      </c>
      <c r="H70" s="2" t="str">
        <f t="shared" si="1"/>
        <v>PUMPED_STORER</v>
      </c>
    </row>
    <row r="71" spans="1:8" x14ac:dyDescent="0.25">
      <c r="A71" t="s">
        <v>114</v>
      </c>
      <c r="B71" t="s">
        <v>6</v>
      </c>
      <c r="C71" t="s">
        <v>10</v>
      </c>
      <c r="D71" t="s">
        <v>373</v>
      </c>
      <c r="E71">
        <v>2039</v>
      </c>
      <c r="F71">
        <v>0</v>
      </c>
      <c r="G71">
        <v>4.4445068470000004</v>
      </c>
      <c r="H71" s="2" t="str">
        <f t="shared" si="1"/>
        <v>PUMPED_STORER</v>
      </c>
    </row>
    <row r="72" spans="1:8" x14ac:dyDescent="0.25">
      <c r="A72" t="s">
        <v>114</v>
      </c>
      <c r="B72" t="s">
        <v>6</v>
      </c>
      <c r="C72" t="s">
        <v>10</v>
      </c>
      <c r="D72" t="s">
        <v>373</v>
      </c>
      <c r="E72">
        <v>2040</v>
      </c>
      <c r="F72">
        <v>0</v>
      </c>
      <c r="G72">
        <v>4.4445068470000004</v>
      </c>
      <c r="H72" s="2" t="str">
        <f t="shared" si="1"/>
        <v>PUMPED_STORER</v>
      </c>
    </row>
    <row r="73" spans="1:8" x14ac:dyDescent="0.25">
      <c r="A73" t="s">
        <v>114</v>
      </c>
      <c r="B73" t="s">
        <v>6</v>
      </c>
      <c r="C73" t="s">
        <v>10</v>
      </c>
      <c r="D73" t="s">
        <v>373</v>
      </c>
      <c r="E73">
        <v>2041</v>
      </c>
      <c r="F73">
        <v>0</v>
      </c>
      <c r="G73">
        <v>4.4445068470000004</v>
      </c>
      <c r="H73" s="2" t="str">
        <f t="shared" si="1"/>
        <v>PUMPED_STORER</v>
      </c>
    </row>
    <row r="74" spans="1:8" x14ac:dyDescent="0.25">
      <c r="A74" t="s">
        <v>114</v>
      </c>
      <c r="B74" t="s">
        <v>6</v>
      </c>
      <c r="C74" t="s">
        <v>11</v>
      </c>
      <c r="D74" t="s">
        <v>371</v>
      </c>
      <c r="E74">
        <v>2024</v>
      </c>
      <c r="F74">
        <v>0</v>
      </c>
      <c r="G74">
        <v>0</v>
      </c>
      <c r="H74" s="2" t="str">
        <f t="shared" si="1"/>
        <v>PUMPED_STORWR</v>
      </c>
    </row>
    <row r="75" spans="1:8" x14ac:dyDescent="0.25">
      <c r="A75" t="s">
        <v>114</v>
      </c>
      <c r="B75" t="s">
        <v>6</v>
      </c>
      <c r="C75" t="s">
        <v>11</v>
      </c>
      <c r="D75" t="s">
        <v>371</v>
      </c>
      <c r="E75">
        <v>2025</v>
      </c>
      <c r="F75">
        <v>0</v>
      </c>
      <c r="G75">
        <v>0</v>
      </c>
      <c r="H75" s="2" t="str">
        <f t="shared" si="1"/>
        <v>PUMPED_STORWR</v>
      </c>
    </row>
    <row r="76" spans="1:8" x14ac:dyDescent="0.25">
      <c r="A76" t="s">
        <v>114</v>
      </c>
      <c r="B76" t="s">
        <v>6</v>
      </c>
      <c r="C76" t="s">
        <v>11</v>
      </c>
      <c r="D76" t="s">
        <v>371</v>
      </c>
      <c r="E76">
        <v>2026</v>
      </c>
      <c r="F76">
        <v>0</v>
      </c>
      <c r="G76">
        <v>0</v>
      </c>
      <c r="H76" s="2" t="str">
        <f t="shared" si="1"/>
        <v>PUMPED_STORWR</v>
      </c>
    </row>
    <row r="77" spans="1:8" x14ac:dyDescent="0.25">
      <c r="A77" t="s">
        <v>114</v>
      </c>
      <c r="B77" t="s">
        <v>6</v>
      </c>
      <c r="C77" t="s">
        <v>11</v>
      </c>
      <c r="D77" t="s">
        <v>371</v>
      </c>
      <c r="E77">
        <v>2027</v>
      </c>
      <c r="F77">
        <v>0</v>
      </c>
      <c r="G77">
        <v>0</v>
      </c>
      <c r="H77" s="2" t="str">
        <f t="shared" si="1"/>
        <v>PUMPED_STORWR</v>
      </c>
    </row>
    <row r="78" spans="1:8" x14ac:dyDescent="0.25">
      <c r="A78" t="s">
        <v>114</v>
      </c>
      <c r="B78" t="s">
        <v>6</v>
      </c>
      <c r="C78" t="s">
        <v>11</v>
      </c>
      <c r="D78" t="s">
        <v>371</v>
      </c>
      <c r="E78">
        <v>2028</v>
      </c>
      <c r="F78">
        <v>0</v>
      </c>
      <c r="G78">
        <v>0</v>
      </c>
      <c r="H78" s="2" t="str">
        <f t="shared" si="1"/>
        <v>PUMPED_STORWR</v>
      </c>
    </row>
    <row r="79" spans="1:8" x14ac:dyDescent="0.25">
      <c r="A79" t="s">
        <v>114</v>
      </c>
      <c r="B79" t="s">
        <v>6</v>
      </c>
      <c r="C79" t="s">
        <v>11</v>
      </c>
      <c r="D79" t="s">
        <v>371</v>
      </c>
      <c r="E79">
        <v>2029</v>
      </c>
      <c r="F79">
        <v>0</v>
      </c>
      <c r="G79">
        <v>0</v>
      </c>
      <c r="H79" s="2" t="str">
        <f t="shared" si="1"/>
        <v>PUMPED_STORWR</v>
      </c>
    </row>
    <row r="80" spans="1:8" x14ac:dyDescent="0.25">
      <c r="A80" t="s">
        <v>114</v>
      </c>
      <c r="B80" t="s">
        <v>6</v>
      </c>
      <c r="C80" t="s">
        <v>11</v>
      </c>
      <c r="D80" t="s">
        <v>371</v>
      </c>
      <c r="E80">
        <v>2030</v>
      </c>
      <c r="F80">
        <v>0</v>
      </c>
      <c r="G80">
        <v>0</v>
      </c>
      <c r="H80" s="2" t="str">
        <f t="shared" si="1"/>
        <v>PUMPED_STORWR</v>
      </c>
    </row>
    <row r="81" spans="1:8" x14ac:dyDescent="0.25">
      <c r="A81" t="s">
        <v>114</v>
      </c>
      <c r="B81" t="s">
        <v>6</v>
      </c>
      <c r="C81" t="s">
        <v>11</v>
      </c>
      <c r="D81" t="s">
        <v>371</v>
      </c>
      <c r="E81">
        <v>2031</v>
      </c>
      <c r="F81">
        <v>0</v>
      </c>
      <c r="G81">
        <v>0</v>
      </c>
      <c r="H81" s="2" t="str">
        <f t="shared" si="1"/>
        <v>PUMPED_STORWR</v>
      </c>
    </row>
    <row r="82" spans="1:8" x14ac:dyDescent="0.25">
      <c r="A82" t="s">
        <v>114</v>
      </c>
      <c r="B82" t="s">
        <v>6</v>
      </c>
      <c r="C82" t="s">
        <v>11</v>
      </c>
      <c r="D82" t="s">
        <v>371</v>
      </c>
      <c r="E82">
        <v>2032</v>
      </c>
      <c r="F82">
        <v>0</v>
      </c>
      <c r="G82">
        <v>0</v>
      </c>
      <c r="H82" s="2" t="str">
        <f t="shared" si="1"/>
        <v>PUMPED_STORWR</v>
      </c>
    </row>
    <row r="83" spans="1:8" x14ac:dyDescent="0.25">
      <c r="A83" t="s">
        <v>114</v>
      </c>
      <c r="B83" t="s">
        <v>6</v>
      </c>
      <c r="C83" t="s">
        <v>11</v>
      </c>
      <c r="D83" t="s">
        <v>371</v>
      </c>
      <c r="E83">
        <v>2033</v>
      </c>
      <c r="F83">
        <v>0</v>
      </c>
      <c r="G83">
        <v>0</v>
      </c>
      <c r="H83" s="2" t="str">
        <f t="shared" si="1"/>
        <v>PUMPED_STORWR</v>
      </c>
    </row>
    <row r="84" spans="1:8" x14ac:dyDescent="0.25">
      <c r="A84" t="s">
        <v>114</v>
      </c>
      <c r="B84" t="s">
        <v>6</v>
      </c>
      <c r="C84" t="s">
        <v>11</v>
      </c>
      <c r="D84" t="s">
        <v>371</v>
      </c>
      <c r="E84">
        <v>2034</v>
      </c>
      <c r="F84">
        <v>0</v>
      </c>
      <c r="G84">
        <v>0</v>
      </c>
      <c r="H84" s="2" t="str">
        <f t="shared" si="1"/>
        <v>PUMPED_STORWR</v>
      </c>
    </row>
    <row r="85" spans="1:8" x14ac:dyDescent="0.25">
      <c r="A85" t="s">
        <v>114</v>
      </c>
      <c r="B85" t="s">
        <v>6</v>
      </c>
      <c r="C85" t="s">
        <v>11</v>
      </c>
      <c r="D85" t="s">
        <v>371</v>
      </c>
      <c r="E85">
        <v>2035</v>
      </c>
      <c r="F85">
        <v>0</v>
      </c>
      <c r="G85">
        <v>0</v>
      </c>
      <c r="H85" s="2" t="str">
        <f t="shared" si="1"/>
        <v>PUMPED_STORWR</v>
      </c>
    </row>
    <row r="86" spans="1:8" x14ac:dyDescent="0.25">
      <c r="A86" t="s">
        <v>114</v>
      </c>
      <c r="B86" t="s">
        <v>6</v>
      </c>
      <c r="C86" t="s">
        <v>11</v>
      </c>
      <c r="D86" t="s">
        <v>371</v>
      </c>
      <c r="E86">
        <v>2036</v>
      </c>
      <c r="F86">
        <v>0</v>
      </c>
      <c r="G86">
        <v>0</v>
      </c>
      <c r="H86" s="2" t="str">
        <f t="shared" si="1"/>
        <v>PUMPED_STORWR</v>
      </c>
    </row>
    <row r="87" spans="1:8" x14ac:dyDescent="0.25">
      <c r="A87" t="s">
        <v>114</v>
      </c>
      <c r="B87" t="s">
        <v>6</v>
      </c>
      <c r="C87" t="s">
        <v>11</v>
      </c>
      <c r="D87" t="s">
        <v>371</v>
      </c>
      <c r="E87">
        <v>2037</v>
      </c>
      <c r="F87">
        <v>0</v>
      </c>
      <c r="G87">
        <v>0</v>
      </c>
      <c r="H87" s="2" t="str">
        <f t="shared" si="1"/>
        <v>PUMPED_STORWR</v>
      </c>
    </row>
    <row r="88" spans="1:8" x14ac:dyDescent="0.25">
      <c r="A88" t="s">
        <v>114</v>
      </c>
      <c r="B88" t="s">
        <v>6</v>
      </c>
      <c r="C88" t="s">
        <v>11</v>
      </c>
      <c r="D88" t="s">
        <v>371</v>
      </c>
      <c r="E88">
        <v>2038</v>
      </c>
      <c r="F88">
        <v>0</v>
      </c>
      <c r="G88">
        <v>0</v>
      </c>
      <c r="H88" s="2" t="str">
        <f t="shared" si="1"/>
        <v>PUMPED_STORWR</v>
      </c>
    </row>
    <row r="89" spans="1:8" x14ac:dyDescent="0.25">
      <c r="A89" t="s">
        <v>114</v>
      </c>
      <c r="B89" t="s">
        <v>6</v>
      </c>
      <c r="C89" t="s">
        <v>11</v>
      </c>
      <c r="D89" t="s">
        <v>371</v>
      </c>
      <c r="E89">
        <v>2039</v>
      </c>
      <c r="F89">
        <v>0</v>
      </c>
      <c r="G89">
        <v>0</v>
      </c>
      <c r="H89" s="2" t="str">
        <f t="shared" si="1"/>
        <v>PUMPED_STORWR</v>
      </c>
    </row>
    <row r="90" spans="1:8" x14ac:dyDescent="0.25">
      <c r="A90" t="s">
        <v>114</v>
      </c>
      <c r="B90" t="s">
        <v>6</v>
      </c>
      <c r="C90" t="s">
        <v>11</v>
      </c>
      <c r="D90" t="s">
        <v>371</v>
      </c>
      <c r="E90">
        <v>2040</v>
      </c>
      <c r="F90">
        <v>0</v>
      </c>
      <c r="G90">
        <v>0</v>
      </c>
      <c r="H90" s="2" t="str">
        <f t="shared" si="1"/>
        <v>PUMPED_STORWR</v>
      </c>
    </row>
    <row r="91" spans="1:8" x14ac:dyDescent="0.25">
      <c r="A91" t="s">
        <v>114</v>
      </c>
      <c r="B91" t="s">
        <v>6</v>
      </c>
      <c r="C91" t="s">
        <v>11</v>
      </c>
      <c r="D91" t="s">
        <v>371</v>
      </c>
      <c r="E91">
        <v>2041</v>
      </c>
      <c r="F91">
        <v>0</v>
      </c>
      <c r="G91">
        <v>0</v>
      </c>
      <c r="H91" s="2" t="str">
        <f t="shared" si="1"/>
        <v>PUMPED_STORWR</v>
      </c>
    </row>
    <row r="92" spans="1:8" x14ac:dyDescent="0.25">
      <c r="A92" t="s">
        <v>114</v>
      </c>
      <c r="B92" t="s">
        <v>6</v>
      </c>
      <c r="C92" t="s">
        <v>11</v>
      </c>
      <c r="D92" t="s">
        <v>370</v>
      </c>
      <c r="E92">
        <v>2024</v>
      </c>
      <c r="F92">
        <v>0</v>
      </c>
      <c r="G92">
        <v>0</v>
      </c>
      <c r="H92" s="2" t="str">
        <f t="shared" si="1"/>
        <v>PUMPED_STORWR</v>
      </c>
    </row>
    <row r="93" spans="1:8" x14ac:dyDescent="0.25">
      <c r="A93" t="s">
        <v>114</v>
      </c>
      <c r="B93" t="s">
        <v>6</v>
      </c>
      <c r="C93" t="s">
        <v>11</v>
      </c>
      <c r="D93" t="s">
        <v>370</v>
      </c>
      <c r="E93">
        <v>2025</v>
      </c>
      <c r="F93">
        <v>0</v>
      </c>
      <c r="G93">
        <v>0</v>
      </c>
      <c r="H93" s="2" t="str">
        <f t="shared" si="1"/>
        <v>PUMPED_STORWR</v>
      </c>
    </row>
    <row r="94" spans="1:8" x14ac:dyDescent="0.25">
      <c r="A94" t="s">
        <v>114</v>
      </c>
      <c r="B94" t="s">
        <v>6</v>
      </c>
      <c r="C94" t="s">
        <v>11</v>
      </c>
      <c r="D94" t="s">
        <v>370</v>
      </c>
      <c r="E94">
        <v>2026</v>
      </c>
      <c r="F94">
        <v>0</v>
      </c>
      <c r="G94">
        <v>0</v>
      </c>
      <c r="H94" s="2" t="str">
        <f t="shared" si="1"/>
        <v>PUMPED_STORWR</v>
      </c>
    </row>
    <row r="95" spans="1:8" x14ac:dyDescent="0.25">
      <c r="A95" t="s">
        <v>114</v>
      </c>
      <c r="B95" t="s">
        <v>6</v>
      </c>
      <c r="C95" t="s">
        <v>11</v>
      </c>
      <c r="D95" t="s">
        <v>370</v>
      </c>
      <c r="E95">
        <v>2027</v>
      </c>
      <c r="F95">
        <v>0</v>
      </c>
      <c r="G95">
        <v>0</v>
      </c>
      <c r="H95" s="2" t="str">
        <f t="shared" si="1"/>
        <v>PUMPED_STORWR</v>
      </c>
    </row>
    <row r="96" spans="1:8" x14ac:dyDescent="0.25">
      <c r="A96" t="s">
        <v>114</v>
      </c>
      <c r="B96" t="s">
        <v>6</v>
      </c>
      <c r="C96" t="s">
        <v>11</v>
      </c>
      <c r="D96" t="s">
        <v>370</v>
      </c>
      <c r="E96">
        <v>2028</v>
      </c>
      <c r="F96">
        <v>0</v>
      </c>
      <c r="G96">
        <v>7.1112109549999998</v>
      </c>
      <c r="H96" s="2" t="str">
        <f t="shared" si="1"/>
        <v>PUMPED_STORWR</v>
      </c>
    </row>
    <row r="97" spans="1:8" x14ac:dyDescent="0.25">
      <c r="A97" t="s">
        <v>114</v>
      </c>
      <c r="B97" t="s">
        <v>6</v>
      </c>
      <c r="C97" t="s">
        <v>11</v>
      </c>
      <c r="D97" t="s">
        <v>370</v>
      </c>
      <c r="E97">
        <v>2029</v>
      </c>
      <c r="F97">
        <v>0</v>
      </c>
      <c r="G97">
        <v>7.1112109549999998</v>
      </c>
      <c r="H97" s="2" t="str">
        <f t="shared" si="1"/>
        <v>PUMPED_STORWR</v>
      </c>
    </row>
    <row r="98" spans="1:8" x14ac:dyDescent="0.25">
      <c r="A98" t="s">
        <v>114</v>
      </c>
      <c r="B98" t="s">
        <v>6</v>
      </c>
      <c r="C98" t="s">
        <v>11</v>
      </c>
      <c r="D98" t="s">
        <v>370</v>
      </c>
      <c r="E98">
        <v>2030</v>
      </c>
      <c r="F98">
        <v>0</v>
      </c>
      <c r="G98">
        <v>7.1112109549999998</v>
      </c>
      <c r="H98" s="2" t="str">
        <f t="shared" si="1"/>
        <v>PUMPED_STORWR</v>
      </c>
    </row>
    <row r="99" spans="1:8" x14ac:dyDescent="0.25">
      <c r="A99" t="s">
        <v>114</v>
      </c>
      <c r="B99" t="s">
        <v>6</v>
      </c>
      <c r="C99" t="s">
        <v>11</v>
      </c>
      <c r="D99" t="s">
        <v>370</v>
      </c>
      <c r="E99">
        <v>2031</v>
      </c>
      <c r="F99">
        <v>0</v>
      </c>
      <c r="G99">
        <v>7.1112109549999998</v>
      </c>
      <c r="H99" s="2" t="str">
        <f t="shared" si="1"/>
        <v>PUMPED_STORWR</v>
      </c>
    </row>
    <row r="100" spans="1:8" x14ac:dyDescent="0.25">
      <c r="A100" t="s">
        <v>114</v>
      </c>
      <c r="B100" t="s">
        <v>6</v>
      </c>
      <c r="C100" t="s">
        <v>11</v>
      </c>
      <c r="D100" t="s">
        <v>370</v>
      </c>
      <c r="E100">
        <v>2032</v>
      </c>
      <c r="F100">
        <v>0</v>
      </c>
      <c r="G100">
        <v>7.1112109549999998</v>
      </c>
      <c r="H100" s="2" t="str">
        <f t="shared" si="1"/>
        <v>PUMPED_STORWR</v>
      </c>
    </row>
    <row r="101" spans="1:8" x14ac:dyDescent="0.25">
      <c r="A101" t="s">
        <v>114</v>
      </c>
      <c r="B101" t="s">
        <v>6</v>
      </c>
      <c r="C101" t="s">
        <v>11</v>
      </c>
      <c r="D101" t="s">
        <v>370</v>
      </c>
      <c r="E101">
        <v>2033</v>
      </c>
      <c r="F101">
        <v>0</v>
      </c>
      <c r="G101">
        <v>7.1112109549999998</v>
      </c>
      <c r="H101" s="2" t="str">
        <f t="shared" si="1"/>
        <v>PUMPED_STORWR</v>
      </c>
    </row>
    <row r="102" spans="1:8" x14ac:dyDescent="0.25">
      <c r="A102" t="s">
        <v>114</v>
      </c>
      <c r="B102" t="s">
        <v>6</v>
      </c>
      <c r="C102" t="s">
        <v>11</v>
      </c>
      <c r="D102" t="s">
        <v>370</v>
      </c>
      <c r="E102">
        <v>2034</v>
      </c>
      <c r="F102">
        <v>0</v>
      </c>
      <c r="G102">
        <v>7.1112109549999998</v>
      </c>
      <c r="H102" s="2" t="str">
        <f t="shared" si="1"/>
        <v>PUMPED_STORWR</v>
      </c>
    </row>
    <row r="103" spans="1:8" x14ac:dyDescent="0.25">
      <c r="A103" t="s">
        <v>114</v>
      </c>
      <c r="B103" t="s">
        <v>6</v>
      </c>
      <c r="C103" t="s">
        <v>11</v>
      </c>
      <c r="D103" t="s">
        <v>370</v>
      </c>
      <c r="E103">
        <v>2035</v>
      </c>
      <c r="F103">
        <v>0</v>
      </c>
      <c r="G103">
        <v>7.1112109549999998</v>
      </c>
      <c r="H103" s="2" t="str">
        <f t="shared" si="1"/>
        <v>PUMPED_STORWR</v>
      </c>
    </row>
    <row r="104" spans="1:8" x14ac:dyDescent="0.25">
      <c r="A104" t="s">
        <v>114</v>
      </c>
      <c r="B104" t="s">
        <v>6</v>
      </c>
      <c r="C104" t="s">
        <v>11</v>
      </c>
      <c r="D104" t="s">
        <v>370</v>
      </c>
      <c r="E104">
        <v>2036</v>
      </c>
      <c r="F104">
        <v>0</v>
      </c>
      <c r="G104">
        <v>7.1112109549999998</v>
      </c>
      <c r="H104" s="2" t="str">
        <f t="shared" si="1"/>
        <v>PUMPED_STORWR</v>
      </c>
    </row>
    <row r="105" spans="1:8" x14ac:dyDescent="0.25">
      <c r="A105" t="s">
        <v>114</v>
      </c>
      <c r="B105" t="s">
        <v>6</v>
      </c>
      <c r="C105" t="s">
        <v>11</v>
      </c>
      <c r="D105" t="s">
        <v>370</v>
      </c>
      <c r="E105">
        <v>2037</v>
      </c>
      <c r="F105">
        <v>0</v>
      </c>
      <c r="G105">
        <v>7.1112109549999998</v>
      </c>
      <c r="H105" s="2" t="str">
        <f t="shared" si="1"/>
        <v>PUMPED_STORWR</v>
      </c>
    </row>
    <row r="106" spans="1:8" x14ac:dyDescent="0.25">
      <c r="A106" t="s">
        <v>114</v>
      </c>
      <c r="B106" t="s">
        <v>6</v>
      </c>
      <c r="C106" t="s">
        <v>11</v>
      </c>
      <c r="D106" t="s">
        <v>370</v>
      </c>
      <c r="E106">
        <v>2038</v>
      </c>
      <c r="F106">
        <v>0</v>
      </c>
      <c r="G106">
        <v>7.1112109549999998</v>
      </c>
      <c r="H106" s="2" t="str">
        <f t="shared" si="1"/>
        <v>PUMPED_STORWR</v>
      </c>
    </row>
    <row r="107" spans="1:8" x14ac:dyDescent="0.25">
      <c r="A107" t="s">
        <v>114</v>
      </c>
      <c r="B107" t="s">
        <v>6</v>
      </c>
      <c r="C107" t="s">
        <v>11</v>
      </c>
      <c r="D107" t="s">
        <v>370</v>
      </c>
      <c r="E107">
        <v>2039</v>
      </c>
      <c r="F107">
        <v>0</v>
      </c>
      <c r="G107">
        <v>7.1112109549999998</v>
      </c>
      <c r="H107" s="2" t="str">
        <f t="shared" si="1"/>
        <v>PUMPED_STORWR</v>
      </c>
    </row>
    <row r="108" spans="1:8" x14ac:dyDescent="0.25">
      <c r="A108" t="s">
        <v>114</v>
      </c>
      <c r="B108" t="s">
        <v>6</v>
      </c>
      <c r="C108" t="s">
        <v>11</v>
      </c>
      <c r="D108" t="s">
        <v>370</v>
      </c>
      <c r="E108">
        <v>2040</v>
      </c>
      <c r="F108">
        <v>0</v>
      </c>
      <c r="G108">
        <v>7.1112109549999998</v>
      </c>
      <c r="H108" s="2" t="str">
        <f t="shared" si="1"/>
        <v>PUMPED_STORWR</v>
      </c>
    </row>
    <row r="109" spans="1:8" x14ac:dyDescent="0.25">
      <c r="A109" t="s">
        <v>114</v>
      </c>
      <c r="B109" t="s">
        <v>6</v>
      </c>
      <c r="C109" t="s">
        <v>11</v>
      </c>
      <c r="D109" t="s">
        <v>370</v>
      </c>
      <c r="E109">
        <v>2041</v>
      </c>
      <c r="F109">
        <v>0</v>
      </c>
      <c r="G109">
        <v>7.1112109549999998</v>
      </c>
      <c r="H109" s="2" t="str">
        <f t="shared" si="1"/>
        <v>PUMPED_STORWR</v>
      </c>
    </row>
    <row r="110" spans="1:8" x14ac:dyDescent="0.25">
      <c r="A110" t="s">
        <v>114</v>
      </c>
      <c r="B110" t="s">
        <v>6</v>
      </c>
      <c r="C110" t="s">
        <v>11</v>
      </c>
      <c r="D110" t="s">
        <v>369</v>
      </c>
      <c r="E110">
        <v>2024</v>
      </c>
      <c r="F110">
        <v>0</v>
      </c>
      <c r="G110">
        <v>0</v>
      </c>
      <c r="H110" s="2" t="str">
        <f t="shared" si="1"/>
        <v>PUMPED_STORWR</v>
      </c>
    </row>
    <row r="111" spans="1:8" x14ac:dyDescent="0.25">
      <c r="A111" t="s">
        <v>114</v>
      </c>
      <c r="B111" t="s">
        <v>6</v>
      </c>
      <c r="C111" t="s">
        <v>11</v>
      </c>
      <c r="D111" t="s">
        <v>369</v>
      </c>
      <c r="E111">
        <v>2025</v>
      </c>
      <c r="F111">
        <v>0</v>
      </c>
      <c r="G111">
        <v>0</v>
      </c>
      <c r="H111" s="2" t="str">
        <f t="shared" si="1"/>
        <v>PUMPED_STORWR</v>
      </c>
    </row>
    <row r="112" spans="1:8" x14ac:dyDescent="0.25">
      <c r="A112" t="s">
        <v>114</v>
      </c>
      <c r="B112" t="s">
        <v>6</v>
      </c>
      <c r="C112" t="s">
        <v>11</v>
      </c>
      <c r="D112" t="s">
        <v>369</v>
      </c>
      <c r="E112">
        <v>2026</v>
      </c>
      <c r="F112">
        <v>0</v>
      </c>
      <c r="G112">
        <v>0</v>
      </c>
      <c r="H112" s="2" t="str">
        <f t="shared" si="1"/>
        <v>PUMPED_STORWR</v>
      </c>
    </row>
    <row r="113" spans="1:8" x14ac:dyDescent="0.25">
      <c r="A113" t="s">
        <v>114</v>
      </c>
      <c r="B113" t="s">
        <v>6</v>
      </c>
      <c r="C113" t="s">
        <v>11</v>
      </c>
      <c r="D113" t="s">
        <v>369</v>
      </c>
      <c r="E113">
        <v>2027</v>
      </c>
      <c r="F113">
        <v>0</v>
      </c>
      <c r="G113">
        <v>0</v>
      </c>
      <c r="H113" s="2" t="str">
        <f t="shared" si="1"/>
        <v>PUMPED_STORWR</v>
      </c>
    </row>
    <row r="114" spans="1:8" x14ac:dyDescent="0.25">
      <c r="A114" t="s">
        <v>114</v>
      </c>
      <c r="B114" t="s">
        <v>6</v>
      </c>
      <c r="C114" t="s">
        <v>11</v>
      </c>
      <c r="D114" t="s">
        <v>369</v>
      </c>
      <c r="E114">
        <v>2028</v>
      </c>
      <c r="F114">
        <v>0</v>
      </c>
      <c r="G114">
        <v>0</v>
      </c>
      <c r="H114" s="2" t="str">
        <f t="shared" si="1"/>
        <v>PUMPED_STORWR</v>
      </c>
    </row>
    <row r="115" spans="1:8" x14ac:dyDescent="0.25">
      <c r="A115" t="s">
        <v>114</v>
      </c>
      <c r="B115" t="s">
        <v>6</v>
      </c>
      <c r="C115" t="s">
        <v>11</v>
      </c>
      <c r="D115" t="s">
        <v>369</v>
      </c>
      <c r="E115">
        <v>2029</v>
      </c>
      <c r="F115">
        <v>0</v>
      </c>
      <c r="G115">
        <v>0</v>
      </c>
      <c r="H115" s="2" t="str">
        <f t="shared" si="1"/>
        <v>PUMPED_STORWR</v>
      </c>
    </row>
    <row r="116" spans="1:8" x14ac:dyDescent="0.25">
      <c r="A116" t="s">
        <v>114</v>
      </c>
      <c r="B116" t="s">
        <v>6</v>
      </c>
      <c r="C116" t="s">
        <v>11</v>
      </c>
      <c r="D116" t="s">
        <v>369</v>
      </c>
      <c r="E116">
        <v>2030</v>
      </c>
      <c r="F116">
        <v>0</v>
      </c>
      <c r="G116">
        <v>0</v>
      </c>
      <c r="H116" s="2" t="str">
        <f t="shared" si="1"/>
        <v>PUMPED_STORWR</v>
      </c>
    </row>
    <row r="117" spans="1:8" x14ac:dyDescent="0.25">
      <c r="A117" t="s">
        <v>114</v>
      </c>
      <c r="B117" t="s">
        <v>6</v>
      </c>
      <c r="C117" t="s">
        <v>11</v>
      </c>
      <c r="D117" t="s">
        <v>369</v>
      </c>
      <c r="E117">
        <v>2031</v>
      </c>
      <c r="F117">
        <v>0</v>
      </c>
      <c r="G117">
        <v>0</v>
      </c>
      <c r="H117" s="2" t="str">
        <f t="shared" si="1"/>
        <v>PUMPED_STORWR</v>
      </c>
    </row>
    <row r="118" spans="1:8" x14ac:dyDescent="0.25">
      <c r="A118" t="s">
        <v>114</v>
      </c>
      <c r="B118" t="s">
        <v>6</v>
      </c>
      <c r="C118" t="s">
        <v>11</v>
      </c>
      <c r="D118" t="s">
        <v>369</v>
      </c>
      <c r="E118">
        <v>2032</v>
      </c>
      <c r="F118">
        <v>0</v>
      </c>
      <c r="G118">
        <v>0</v>
      </c>
      <c r="H118" s="2" t="str">
        <f t="shared" si="1"/>
        <v>PUMPED_STORWR</v>
      </c>
    </row>
    <row r="119" spans="1:8" x14ac:dyDescent="0.25">
      <c r="A119" t="s">
        <v>114</v>
      </c>
      <c r="B119" t="s">
        <v>6</v>
      </c>
      <c r="C119" t="s">
        <v>11</v>
      </c>
      <c r="D119" t="s">
        <v>369</v>
      </c>
      <c r="E119">
        <v>2033</v>
      </c>
      <c r="F119">
        <v>0</v>
      </c>
      <c r="G119">
        <v>0</v>
      </c>
      <c r="H119" s="2" t="str">
        <f t="shared" si="1"/>
        <v>PUMPED_STORWR</v>
      </c>
    </row>
    <row r="120" spans="1:8" x14ac:dyDescent="0.25">
      <c r="A120" t="s">
        <v>114</v>
      </c>
      <c r="B120" t="s">
        <v>6</v>
      </c>
      <c r="C120" t="s">
        <v>11</v>
      </c>
      <c r="D120" t="s">
        <v>369</v>
      </c>
      <c r="E120">
        <v>2034</v>
      </c>
      <c r="F120">
        <v>0</v>
      </c>
      <c r="G120">
        <v>0</v>
      </c>
      <c r="H120" s="2" t="str">
        <f t="shared" si="1"/>
        <v>PUMPED_STORWR</v>
      </c>
    </row>
    <row r="121" spans="1:8" x14ac:dyDescent="0.25">
      <c r="A121" t="s">
        <v>114</v>
      </c>
      <c r="B121" t="s">
        <v>6</v>
      </c>
      <c r="C121" t="s">
        <v>11</v>
      </c>
      <c r="D121" t="s">
        <v>369</v>
      </c>
      <c r="E121">
        <v>2035</v>
      </c>
      <c r="F121">
        <v>0</v>
      </c>
      <c r="G121">
        <v>0</v>
      </c>
      <c r="H121" s="2" t="str">
        <f t="shared" si="1"/>
        <v>PUMPED_STORWR</v>
      </c>
    </row>
    <row r="122" spans="1:8" x14ac:dyDescent="0.25">
      <c r="A122" t="s">
        <v>114</v>
      </c>
      <c r="B122" t="s">
        <v>6</v>
      </c>
      <c r="C122" t="s">
        <v>11</v>
      </c>
      <c r="D122" t="s">
        <v>369</v>
      </c>
      <c r="E122">
        <v>2036</v>
      </c>
      <c r="F122">
        <v>0</v>
      </c>
      <c r="G122">
        <v>0</v>
      </c>
      <c r="H122" s="2" t="str">
        <f t="shared" si="1"/>
        <v>PUMPED_STORWR</v>
      </c>
    </row>
    <row r="123" spans="1:8" x14ac:dyDescent="0.25">
      <c r="A123" t="s">
        <v>114</v>
      </c>
      <c r="B123" t="s">
        <v>6</v>
      </c>
      <c r="C123" t="s">
        <v>11</v>
      </c>
      <c r="D123" t="s">
        <v>369</v>
      </c>
      <c r="E123">
        <v>2037</v>
      </c>
      <c r="F123">
        <v>0</v>
      </c>
      <c r="G123">
        <v>0</v>
      </c>
      <c r="H123" s="2" t="str">
        <f t="shared" si="1"/>
        <v>PUMPED_STORWR</v>
      </c>
    </row>
    <row r="124" spans="1:8" x14ac:dyDescent="0.25">
      <c r="A124" t="s">
        <v>114</v>
      </c>
      <c r="B124" t="s">
        <v>6</v>
      </c>
      <c r="C124" t="s">
        <v>11</v>
      </c>
      <c r="D124" t="s">
        <v>369</v>
      </c>
      <c r="E124">
        <v>2038</v>
      </c>
      <c r="F124">
        <v>0</v>
      </c>
      <c r="G124">
        <v>0</v>
      </c>
      <c r="H124" s="2" t="str">
        <f t="shared" si="1"/>
        <v>PUMPED_STORWR</v>
      </c>
    </row>
    <row r="125" spans="1:8" x14ac:dyDescent="0.25">
      <c r="A125" t="s">
        <v>114</v>
      </c>
      <c r="B125" t="s">
        <v>6</v>
      </c>
      <c r="C125" t="s">
        <v>11</v>
      </c>
      <c r="D125" t="s">
        <v>369</v>
      </c>
      <c r="E125">
        <v>2039</v>
      </c>
      <c r="F125">
        <v>0</v>
      </c>
      <c r="G125">
        <v>0</v>
      </c>
      <c r="H125" s="2" t="str">
        <f t="shared" si="1"/>
        <v>PUMPED_STORWR</v>
      </c>
    </row>
    <row r="126" spans="1:8" x14ac:dyDescent="0.25">
      <c r="A126" t="s">
        <v>114</v>
      </c>
      <c r="B126" t="s">
        <v>6</v>
      </c>
      <c r="C126" t="s">
        <v>11</v>
      </c>
      <c r="D126" t="s">
        <v>369</v>
      </c>
      <c r="E126">
        <v>2040</v>
      </c>
      <c r="F126">
        <v>0</v>
      </c>
      <c r="G126">
        <v>0</v>
      </c>
      <c r="H126" s="2" t="str">
        <f t="shared" si="1"/>
        <v>PUMPED_STORWR</v>
      </c>
    </row>
    <row r="127" spans="1:8" x14ac:dyDescent="0.25">
      <c r="A127" t="s">
        <v>114</v>
      </c>
      <c r="B127" t="s">
        <v>6</v>
      </c>
      <c r="C127" t="s">
        <v>11</v>
      </c>
      <c r="D127" t="s">
        <v>369</v>
      </c>
      <c r="E127">
        <v>2041</v>
      </c>
      <c r="F127">
        <v>0</v>
      </c>
      <c r="G127">
        <v>0</v>
      </c>
      <c r="H127" s="2" t="str">
        <f t="shared" si="1"/>
        <v>PUMPED_STORWR</v>
      </c>
    </row>
    <row r="128" spans="1:8" x14ac:dyDescent="0.25">
      <c r="A128" t="s">
        <v>114</v>
      </c>
      <c r="B128" t="s">
        <v>6</v>
      </c>
      <c r="C128" t="s">
        <v>11</v>
      </c>
      <c r="D128" t="s">
        <v>368</v>
      </c>
      <c r="E128">
        <v>2024</v>
      </c>
      <c r="F128">
        <v>0</v>
      </c>
      <c r="G128">
        <v>0</v>
      </c>
      <c r="H128" s="2" t="str">
        <f t="shared" si="1"/>
        <v>PUMPED_STORWR</v>
      </c>
    </row>
    <row r="129" spans="1:8" x14ac:dyDescent="0.25">
      <c r="A129" t="s">
        <v>114</v>
      </c>
      <c r="B129" t="s">
        <v>6</v>
      </c>
      <c r="C129" t="s">
        <v>11</v>
      </c>
      <c r="D129" t="s">
        <v>368</v>
      </c>
      <c r="E129">
        <v>2025</v>
      </c>
      <c r="F129">
        <v>0</v>
      </c>
      <c r="G129">
        <v>0</v>
      </c>
      <c r="H129" s="2" t="str">
        <f t="shared" si="1"/>
        <v>PUMPED_STORWR</v>
      </c>
    </row>
    <row r="130" spans="1:8" x14ac:dyDescent="0.25">
      <c r="A130" t="s">
        <v>114</v>
      </c>
      <c r="B130" t="s">
        <v>6</v>
      </c>
      <c r="C130" t="s">
        <v>11</v>
      </c>
      <c r="D130" t="s">
        <v>368</v>
      </c>
      <c r="E130">
        <v>2026</v>
      </c>
      <c r="F130">
        <v>0</v>
      </c>
      <c r="G130">
        <v>0</v>
      </c>
      <c r="H130" s="2" t="str">
        <f t="shared" si="1"/>
        <v>PUMPED_STORWR</v>
      </c>
    </row>
    <row r="131" spans="1:8" x14ac:dyDescent="0.25">
      <c r="A131" t="s">
        <v>114</v>
      </c>
      <c r="B131" t="s">
        <v>6</v>
      </c>
      <c r="C131" t="s">
        <v>11</v>
      </c>
      <c r="D131" t="s">
        <v>368</v>
      </c>
      <c r="E131">
        <v>2027</v>
      </c>
      <c r="F131">
        <v>0</v>
      </c>
      <c r="G131">
        <v>0</v>
      </c>
      <c r="H131" s="2" t="str">
        <f t="shared" ref="H131:H194" si="2">_xlfn.CONCAT(A131,C131)</f>
        <v>PUMPED_STORWR</v>
      </c>
    </row>
    <row r="132" spans="1:8" x14ac:dyDescent="0.25">
      <c r="A132" t="s">
        <v>114</v>
      </c>
      <c r="B132" t="s">
        <v>6</v>
      </c>
      <c r="C132" t="s">
        <v>11</v>
      </c>
      <c r="D132" t="s">
        <v>368</v>
      </c>
      <c r="E132">
        <v>2028</v>
      </c>
      <c r="F132">
        <v>0</v>
      </c>
      <c r="G132">
        <v>1.975336376</v>
      </c>
      <c r="H132" s="2" t="str">
        <f t="shared" si="2"/>
        <v>PUMPED_STORWR</v>
      </c>
    </row>
    <row r="133" spans="1:8" x14ac:dyDescent="0.25">
      <c r="A133" t="s">
        <v>114</v>
      </c>
      <c r="B133" t="s">
        <v>6</v>
      </c>
      <c r="C133" t="s">
        <v>11</v>
      </c>
      <c r="D133" t="s">
        <v>368</v>
      </c>
      <c r="E133">
        <v>2029</v>
      </c>
      <c r="F133">
        <v>0</v>
      </c>
      <c r="G133">
        <v>1.975336376</v>
      </c>
      <c r="H133" s="2" t="str">
        <f t="shared" si="2"/>
        <v>PUMPED_STORWR</v>
      </c>
    </row>
    <row r="134" spans="1:8" x14ac:dyDescent="0.25">
      <c r="A134" t="s">
        <v>114</v>
      </c>
      <c r="B134" t="s">
        <v>6</v>
      </c>
      <c r="C134" t="s">
        <v>11</v>
      </c>
      <c r="D134" t="s">
        <v>368</v>
      </c>
      <c r="E134">
        <v>2030</v>
      </c>
      <c r="F134">
        <v>0</v>
      </c>
      <c r="G134">
        <v>1.975336376</v>
      </c>
      <c r="H134" s="2" t="str">
        <f t="shared" si="2"/>
        <v>PUMPED_STORWR</v>
      </c>
    </row>
    <row r="135" spans="1:8" x14ac:dyDescent="0.25">
      <c r="A135" t="s">
        <v>114</v>
      </c>
      <c r="B135" t="s">
        <v>6</v>
      </c>
      <c r="C135" t="s">
        <v>11</v>
      </c>
      <c r="D135" t="s">
        <v>368</v>
      </c>
      <c r="E135">
        <v>2031</v>
      </c>
      <c r="F135">
        <v>0</v>
      </c>
      <c r="G135">
        <v>1.975336376</v>
      </c>
      <c r="H135" s="2" t="str">
        <f t="shared" si="2"/>
        <v>PUMPED_STORWR</v>
      </c>
    </row>
    <row r="136" spans="1:8" x14ac:dyDescent="0.25">
      <c r="A136" t="s">
        <v>114</v>
      </c>
      <c r="B136" t="s">
        <v>6</v>
      </c>
      <c r="C136" t="s">
        <v>11</v>
      </c>
      <c r="D136" t="s">
        <v>368</v>
      </c>
      <c r="E136">
        <v>2032</v>
      </c>
      <c r="F136">
        <v>0</v>
      </c>
      <c r="G136">
        <v>1.975336376</v>
      </c>
      <c r="H136" s="2" t="str">
        <f t="shared" si="2"/>
        <v>PUMPED_STORWR</v>
      </c>
    </row>
    <row r="137" spans="1:8" x14ac:dyDescent="0.25">
      <c r="A137" t="s">
        <v>114</v>
      </c>
      <c r="B137" t="s">
        <v>6</v>
      </c>
      <c r="C137" t="s">
        <v>11</v>
      </c>
      <c r="D137" t="s">
        <v>368</v>
      </c>
      <c r="E137">
        <v>2033</v>
      </c>
      <c r="F137">
        <v>0</v>
      </c>
      <c r="G137">
        <v>1.975336376</v>
      </c>
      <c r="H137" s="2" t="str">
        <f t="shared" si="2"/>
        <v>PUMPED_STORWR</v>
      </c>
    </row>
    <row r="138" spans="1:8" x14ac:dyDescent="0.25">
      <c r="A138" t="s">
        <v>114</v>
      </c>
      <c r="B138" t="s">
        <v>6</v>
      </c>
      <c r="C138" t="s">
        <v>11</v>
      </c>
      <c r="D138" t="s">
        <v>368</v>
      </c>
      <c r="E138">
        <v>2034</v>
      </c>
      <c r="F138">
        <v>0</v>
      </c>
      <c r="G138">
        <v>1.975336376</v>
      </c>
      <c r="H138" s="2" t="str">
        <f t="shared" si="2"/>
        <v>PUMPED_STORWR</v>
      </c>
    </row>
    <row r="139" spans="1:8" x14ac:dyDescent="0.25">
      <c r="A139" t="s">
        <v>114</v>
      </c>
      <c r="B139" t="s">
        <v>6</v>
      </c>
      <c r="C139" t="s">
        <v>11</v>
      </c>
      <c r="D139" t="s">
        <v>368</v>
      </c>
      <c r="E139">
        <v>2035</v>
      </c>
      <c r="F139">
        <v>0</v>
      </c>
      <c r="G139">
        <v>1.975336376</v>
      </c>
      <c r="H139" s="2" t="str">
        <f t="shared" si="2"/>
        <v>PUMPED_STORWR</v>
      </c>
    </row>
    <row r="140" spans="1:8" x14ac:dyDescent="0.25">
      <c r="A140" t="s">
        <v>114</v>
      </c>
      <c r="B140" t="s">
        <v>6</v>
      </c>
      <c r="C140" t="s">
        <v>11</v>
      </c>
      <c r="D140" t="s">
        <v>368</v>
      </c>
      <c r="E140">
        <v>2036</v>
      </c>
      <c r="F140">
        <v>0</v>
      </c>
      <c r="G140">
        <v>1.975336376</v>
      </c>
      <c r="H140" s="2" t="str">
        <f t="shared" si="2"/>
        <v>PUMPED_STORWR</v>
      </c>
    </row>
    <row r="141" spans="1:8" x14ac:dyDescent="0.25">
      <c r="A141" t="s">
        <v>114</v>
      </c>
      <c r="B141" t="s">
        <v>6</v>
      </c>
      <c r="C141" t="s">
        <v>11</v>
      </c>
      <c r="D141" t="s">
        <v>368</v>
      </c>
      <c r="E141">
        <v>2037</v>
      </c>
      <c r="F141">
        <v>0</v>
      </c>
      <c r="G141">
        <v>1.975336376</v>
      </c>
      <c r="H141" s="2" t="str">
        <f t="shared" si="2"/>
        <v>PUMPED_STORWR</v>
      </c>
    </row>
    <row r="142" spans="1:8" x14ac:dyDescent="0.25">
      <c r="A142" t="s">
        <v>114</v>
      </c>
      <c r="B142" t="s">
        <v>6</v>
      </c>
      <c r="C142" t="s">
        <v>11</v>
      </c>
      <c r="D142" t="s">
        <v>368</v>
      </c>
      <c r="E142">
        <v>2038</v>
      </c>
      <c r="F142">
        <v>0</v>
      </c>
      <c r="G142">
        <v>1.975336376</v>
      </c>
      <c r="H142" s="2" t="str">
        <f t="shared" si="2"/>
        <v>PUMPED_STORWR</v>
      </c>
    </row>
    <row r="143" spans="1:8" x14ac:dyDescent="0.25">
      <c r="A143" t="s">
        <v>114</v>
      </c>
      <c r="B143" t="s">
        <v>6</v>
      </c>
      <c r="C143" t="s">
        <v>11</v>
      </c>
      <c r="D143" t="s">
        <v>368</v>
      </c>
      <c r="E143">
        <v>2039</v>
      </c>
      <c r="F143">
        <v>0</v>
      </c>
      <c r="G143">
        <v>1.975336376</v>
      </c>
      <c r="H143" s="2" t="str">
        <f t="shared" si="2"/>
        <v>PUMPED_STORWR</v>
      </c>
    </row>
    <row r="144" spans="1:8" x14ac:dyDescent="0.25">
      <c r="A144" t="s">
        <v>114</v>
      </c>
      <c r="B144" t="s">
        <v>6</v>
      </c>
      <c r="C144" t="s">
        <v>11</v>
      </c>
      <c r="D144" t="s">
        <v>368</v>
      </c>
      <c r="E144">
        <v>2040</v>
      </c>
      <c r="F144">
        <v>0</v>
      </c>
      <c r="G144">
        <v>1.975336376</v>
      </c>
      <c r="H144" s="2" t="str">
        <f t="shared" si="2"/>
        <v>PUMPED_STORWR</v>
      </c>
    </row>
    <row r="145" spans="1:8" x14ac:dyDescent="0.25">
      <c r="A145" t="s">
        <v>114</v>
      </c>
      <c r="B145" t="s">
        <v>6</v>
      </c>
      <c r="C145" t="s">
        <v>11</v>
      </c>
      <c r="D145" t="s">
        <v>368</v>
      </c>
      <c r="E145">
        <v>2041</v>
      </c>
      <c r="F145">
        <v>0</v>
      </c>
      <c r="G145">
        <v>1.975336376</v>
      </c>
      <c r="H145" s="2" t="str">
        <f t="shared" si="2"/>
        <v>PUMPED_STORWR</v>
      </c>
    </row>
    <row r="146" spans="1:8" x14ac:dyDescent="0.25">
      <c r="A146" t="s">
        <v>114</v>
      </c>
      <c r="B146" t="s">
        <v>6</v>
      </c>
      <c r="C146" t="s">
        <v>11</v>
      </c>
      <c r="D146" t="s">
        <v>367</v>
      </c>
      <c r="E146">
        <v>2024</v>
      </c>
      <c r="F146">
        <v>0</v>
      </c>
      <c r="G146">
        <v>0</v>
      </c>
      <c r="H146" s="2" t="str">
        <f t="shared" si="2"/>
        <v>PUMPED_STORWR</v>
      </c>
    </row>
    <row r="147" spans="1:8" x14ac:dyDescent="0.25">
      <c r="A147" t="s">
        <v>114</v>
      </c>
      <c r="B147" t="s">
        <v>6</v>
      </c>
      <c r="C147" t="s">
        <v>11</v>
      </c>
      <c r="D147" t="s">
        <v>367</v>
      </c>
      <c r="E147">
        <v>2025</v>
      </c>
      <c r="F147">
        <v>0</v>
      </c>
      <c r="G147">
        <v>0</v>
      </c>
      <c r="H147" s="2" t="str">
        <f t="shared" si="2"/>
        <v>PUMPED_STORWR</v>
      </c>
    </row>
    <row r="148" spans="1:8" x14ac:dyDescent="0.25">
      <c r="A148" t="s">
        <v>114</v>
      </c>
      <c r="B148" t="s">
        <v>6</v>
      </c>
      <c r="C148" t="s">
        <v>11</v>
      </c>
      <c r="D148" t="s">
        <v>367</v>
      </c>
      <c r="E148">
        <v>2026</v>
      </c>
      <c r="F148">
        <v>0</v>
      </c>
      <c r="G148">
        <v>0</v>
      </c>
      <c r="H148" s="2" t="str">
        <f t="shared" si="2"/>
        <v>PUMPED_STORWR</v>
      </c>
    </row>
    <row r="149" spans="1:8" x14ac:dyDescent="0.25">
      <c r="A149" t="s">
        <v>114</v>
      </c>
      <c r="B149" t="s">
        <v>6</v>
      </c>
      <c r="C149" t="s">
        <v>11</v>
      </c>
      <c r="D149" t="s">
        <v>367</v>
      </c>
      <c r="E149">
        <v>2027</v>
      </c>
      <c r="F149">
        <v>0</v>
      </c>
      <c r="G149">
        <v>0</v>
      </c>
      <c r="H149" s="2" t="str">
        <f t="shared" si="2"/>
        <v>PUMPED_STORWR</v>
      </c>
    </row>
    <row r="150" spans="1:8" x14ac:dyDescent="0.25">
      <c r="A150" t="s">
        <v>114</v>
      </c>
      <c r="B150" t="s">
        <v>6</v>
      </c>
      <c r="C150" t="s">
        <v>11</v>
      </c>
      <c r="D150" t="s">
        <v>367</v>
      </c>
      <c r="E150">
        <v>2028</v>
      </c>
      <c r="F150">
        <v>0</v>
      </c>
      <c r="G150">
        <v>0</v>
      </c>
      <c r="H150" s="2" t="str">
        <f t="shared" si="2"/>
        <v>PUMPED_STORWR</v>
      </c>
    </row>
    <row r="151" spans="1:8" x14ac:dyDescent="0.25">
      <c r="A151" t="s">
        <v>114</v>
      </c>
      <c r="B151" t="s">
        <v>6</v>
      </c>
      <c r="C151" t="s">
        <v>11</v>
      </c>
      <c r="D151" t="s">
        <v>367</v>
      </c>
      <c r="E151">
        <v>2029</v>
      </c>
      <c r="F151">
        <v>0</v>
      </c>
      <c r="G151">
        <v>0</v>
      </c>
      <c r="H151" s="2" t="str">
        <f t="shared" si="2"/>
        <v>PUMPED_STORWR</v>
      </c>
    </row>
    <row r="152" spans="1:8" x14ac:dyDescent="0.25">
      <c r="A152" t="s">
        <v>114</v>
      </c>
      <c r="B152" t="s">
        <v>6</v>
      </c>
      <c r="C152" t="s">
        <v>11</v>
      </c>
      <c r="D152" t="s">
        <v>367</v>
      </c>
      <c r="E152">
        <v>2030</v>
      </c>
      <c r="F152">
        <v>0</v>
      </c>
      <c r="G152">
        <v>0</v>
      </c>
      <c r="H152" s="2" t="str">
        <f t="shared" si="2"/>
        <v>PUMPED_STORWR</v>
      </c>
    </row>
    <row r="153" spans="1:8" x14ac:dyDescent="0.25">
      <c r="A153" t="s">
        <v>114</v>
      </c>
      <c r="B153" t="s">
        <v>6</v>
      </c>
      <c r="C153" t="s">
        <v>11</v>
      </c>
      <c r="D153" t="s">
        <v>367</v>
      </c>
      <c r="E153">
        <v>2031</v>
      </c>
      <c r="F153">
        <v>0</v>
      </c>
      <c r="G153">
        <v>0</v>
      </c>
      <c r="H153" s="2" t="str">
        <f t="shared" si="2"/>
        <v>PUMPED_STORWR</v>
      </c>
    </row>
    <row r="154" spans="1:8" x14ac:dyDescent="0.25">
      <c r="A154" t="s">
        <v>114</v>
      </c>
      <c r="B154" t="s">
        <v>6</v>
      </c>
      <c r="C154" t="s">
        <v>11</v>
      </c>
      <c r="D154" t="s">
        <v>367</v>
      </c>
      <c r="E154">
        <v>2032</v>
      </c>
      <c r="F154">
        <v>0</v>
      </c>
      <c r="G154">
        <v>0</v>
      </c>
      <c r="H154" s="2" t="str">
        <f t="shared" si="2"/>
        <v>PUMPED_STORWR</v>
      </c>
    </row>
    <row r="155" spans="1:8" x14ac:dyDescent="0.25">
      <c r="A155" t="s">
        <v>114</v>
      </c>
      <c r="B155" t="s">
        <v>6</v>
      </c>
      <c r="C155" t="s">
        <v>11</v>
      </c>
      <c r="D155" t="s">
        <v>367</v>
      </c>
      <c r="E155">
        <v>2033</v>
      </c>
      <c r="F155">
        <v>0</v>
      </c>
      <c r="G155">
        <v>0</v>
      </c>
      <c r="H155" s="2" t="str">
        <f t="shared" si="2"/>
        <v>PUMPED_STORWR</v>
      </c>
    </row>
    <row r="156" spans="1:8" x14ac:dyDescent="0.25">
      <c r="A156" t="s">
        <v>114</v>
      </c>
      <c r="B156" t="s">
        <v>6</v>
      </c>
      <c r="C156" t="s">
        <v>11</v>
      </c>
      <c r="D156" t="s">
        <v>367</v>
      </c>
      <c r="E156">
        <v>2034</v>
      </c>
      <c r="F156">
        <v>0</v>
      </c>
      <c r="G156">
        <v>0</v>
      </c>
      <c r="H156" s="2" t="str">
        <f t="shared" si="2"/>
        <v>PUMPED_STORWR</v>
      </c>
    </row>
    <row r="157" spans="1:8" x14ac:dyDescent="0.25">
      <c r="A157" t="s">
        <v>114</v>
      </c>
      <c r="B157" t="s">
        <v>6</v>
      </c>
      <c r="C157" t="s">
        <v>11</v>
      </c>
      <c r="D157" t="s">
        <v>367</v>
      </c>
      <c r="E157">
        <v>2035</v>
      </c>
      <c r="F157">
        <v>0</v>
      </c>
      <c r="G157">
        <v>0</v>
      </c>
      <c r="H157" s="2" t="str">
        <f t="shared" si="2"/>
        <v>PUMPED_STORWR</v>
      </c>
    </row>
    <row r="158" spans="1:8" x14ac:dyDescent="0.25">
      <c r="A158" t="s">
        <v>114</v>
      </c>
      <c r="B158" t="s">
        <v>6</v>
      </c>
      <c r="C158" t="s">
        <v>11</v>
      </c>
      <c r="D158" t="s">
        <v>367</v>
      </c>
      <c r="E158">
        <v>2036</v>
      </c>
      <c r="F158">
        <v>0</v>
      </c>
      <c r="G158">
        <v>0</v>
      </c>
      <c r="H158" s="2" t="str">
        <f t="shared" si="2"/>
        <v>PUMPED_STORWR</v>
      </c>
    </row>
    <row r="159" spans="1:8" x14ac:dyDescent="0.25">
      <c r="A159" t="s">
        <v>114</v>
      </c>
      <c r="B159" t="s">
        <v>6</v>
      </c>
      <c r="C159" t="s">
        <v>11</v>
      </c>
      <c r="D159" t="s">
        <v>367</v>
      </c>
      <c r="E159">
        <v>2037</v>
      </c>
      <c r="F159">
        <v>0</v>
      </c>
      <c r="G159">
        <v>0</v>
      </c>
      <c r="H159" s="2" t="str">
        <f t="shared" si="2"/>
        <v>PUMPED_STORWR</v>
      </c>
    </row>
    <row r="160" spans="1:8" x14ac:dyDescent="0.25">
      <c r="A160" t="s">
        <v>114</v>
      </c>
      <c r="B160" t="s">
        <v>6</v>
      </c>
      <c r="C160" t="s">
        <v>11</v>
      </c>
      <c r="D160" t="s">
        <v>367</v>
      </c>
      <c r="E160">
        <v>2038</v>
      </c>
      <c r="F160">
        <v>0</v>
      </c>
      <c r="G160">
        <v>0</v>
      </c>
      <c r="H160" s="2" t="str">
        <f t="shared" si="2"/>
        <v>PUMPED_STORWR</v>
      </c>
    </row>
    <row r="161" spans="1:8" x14ac:dyDescent="0.25">
      <c r="A161" t="s">
        <v>114</v>
      </c>
      <c r="B161" t="s">
        <v>6</v>
      </c>
      <c r="C161" t="s">
        <v>11</v>
      </c>
      <c r="D161" t="s">
        <v>367</v>
      </c>
      <c r="E161">
        <v>2039</v>
      </c>
      <c r="F161">
        <v>0</v>
      </c>
      <c r="G161">
        <v>0</v>
      </c>
      <c r="H161" s="2" t="str">
        <f t="shared" si="2"/>
        <v>PUMPED_STORWR</v>
      </c>
    </row>
    <row r="162" spans="1:8" x14ac:dyDescent="0.25">
      <c r="A162" t="s">
        <v>114</v>
      </c>
      <c r="B162" t="s">
        <v>6</v>
      </c>
      <c r="C162" t="s">
        <v>11</v>
      </c>
      <c r="D162" t="s">
        <v>367</v>
      </c>
      <c r="E162">
        <v>2040</v>
      </c>
      <c r="F162">
        <v>0</v>
      </c>
      <c r="G162">
        <v>0</v>
      </c>
      <c r="H162" s="2" t="str">
        <f t="shared" si="2"/>
        <v>PUMPED_STORWR</v>
      </c>
    </row>
    <row r="163" spans="1:8" x14ac:dyDescent="0.25">
      <c r="A163" t="s">
        <v>114</v>
      </c>
      <c r="B163" t="s">
        <v>6</v>
      </c>
      <c r="C163" t="s">
        <v>11</v>
      </c>
      <c r="D163" t="s">
        <v>367</v>
      </c>
      <c r="E163">
        <v>2041</v>
      </c>
      <c r="F163">
        <v>0</v>
      </c>
      <c r="G163">
        <v>0</v>
      </c>
      <c r="H163" s="2" t="str">
        <f t="shared" si="2"/>
        <v>PUMPED_STORWR</v>
      </c>
    </row>
    <row r="164" spans="1:8" x14ac:dyDescent="0.25">
      <c r="A164" t="s">
        <v>114</v>
      </c>
      <c r="B164" t="s">
        <v>6</v>
      </c>
      <c r="C164" t="s">
        <v>10</v>
      </c>
      <c r="D164" t="s">
        <v>372</v>
      </c>
      <c r="E164">
        <v>2024</v>
      </c>
      <c r="F164">
        <v>0</v>
      </c>
      <c r="G164">
        <v>0</v>
      </c>
      <c r="H164" s="2" t="str">
        <f t="shared" si="2"/>
        <v>PUMPED_STORER</v>
      </c>
    </row>
    <row r="165" spans="1:8" x14ac:dyDescent="0.25">
      <c r="A165" t="s">
        <v>114</v>
      </c>
      <c r="B165" t="s">
        <v>6</v>
      </c>
      <c r="C165" t="s">
        <v>10</v>
      </c>
      <c r="D165" t="s">
        <v>372</v>
      </c>
      <c r="E165">
        <v>2025</v>
      </c>
      <c r="F165">
        <v>0</v>
      </c>
      <c r="G165">
        <v>0</v>
      </c>
      <c r="H165" s="2" t="str">
        <f t="shared" si="2"/>
        <v>PUMPED_STORER</v>
      </c>
    </row>
    <row r="166" spans="1:8" x14ac:dyDescent="0.25">
      <c r="A166" t="s">
        <v>114</v>
      </c>
      <c r="B166" t="s">
        <v>6</v>
      </c>
      <c r="C166" t="s">
        <v>10</v>
      </c>
      <c r="D166" t="s">
        <v>372</v>
      </c>
      <c r="E166">
        <v>2026</v>
      </c>
      <c r="F166">
        <v>0</v>
      </c>
      <c r="G166">
        <v>0</v>
      </c>
      <c r="H166" s="2" t="str">
        <f t="shared" si="2"/>
        <v>PUMPED_STORER</v>
      </c>
    </row>
    <row r="167" spans="1:8" x14ac:dyDescent="0.25">
      <c r="A167" t="s">
        <v>114</v>
      </c>
      <c r="B167" t="s">
        <v>6</v>
      </c>
      <c r="C167" t="s">
        <v>10</v>
      </c>
      <c r="D167" t="s">
        <v>372</v>
      </c>
      <c r="E167">
        <v>2027</v>
      </c>
      <c r="F167">
        <v>0</v>
      </c>
      <c r="G167">
        <v>0</v>
      </c>
      <c r="H167" s="2" t="str">
        <f t="shared" si="2"/>
        <v>PUMPED_STORER</v>
      </c>
    </row>
    <row r="168" spans="1:8" x14ac:dyDescent="0.25">
      <c r="A168" t="s">
        <v>114</v>
      </c>
      <c r="B168" t="s">
        <v>6</v>
      </c>
      <c r="C168" t="s">
        <v>10</v>
      </c>
      <c r="D168" t="s">
        <v>372</v>
      </c>
      <c r="E168">
        <v>2028</v>
      </c>
      <c r="F168">
        <v>0</v>
      </c>
      <c r="G168">
        <v>0</v>
      </c>
      <c r="H168" s="2" t="str">
        <f t="shared" si="2"/>
        <v>PUMPED_STORER</v>
      </c>
    </row>
    <row r="169" spans="1:8" x14ac:dyDescent="0.25">
      <c r="A169" t="s">
        <v>114</v>
      </c>
      <c r="B169" t="s">
        <v>6</v>
      </c>
      <c r="C169" t="s">
        <v>10</v>
      </c>
      <c r="D169" t="s">
        <v>372</v>
      </c>
      <c r="E169">
        <v>2029</v>
      </c>
      <c r="F169">
        <v>0</v>
      </c>
      <c r="G169">
        <v>0</v>
      </c>
      <c r="H169" s="2" t="str">
        <f t="shared" si="2"/>
        <v>PUMPED_STORER</v>
      </c>
    </row>
    <row r="170" spans="1:8" x14ac:dyDescent="0.25">
      <c r="A170" t="s">
        <v>114</v>
      </c>
      <c r="B170" t="s">
        <v>6</v>
      </c>
      <c r="C170" t="s">
        <v>10</v>
      </c>
      <c r="D170" t="s">
        <v>372</v>
      </c>
      <c r="E170">
        <v>2030</v>
      </c>
      <c r="F170">
        <v>0</v>
      </c>
      <c r="G170">
        <v>0</v>
      </c>
      <c r="H170" s="2" t="str">
        <f t="shared" si="2"/>
        <v>PUMPED_STORER</v>
      </c>
    </row>
    <row r="171" spans="1:8" x14ac:dyDescent="0.25">
      <c r="A171" t="s">
        <v>114</v>
      </c>
      <c r="B171" t="s">
        <v>6</v>
      </c>
      <c r="C171" t="s">
        <v>10</v>
      </c>
      <c r="D171" t="s">
        <v>372</v>
      </c>
      <c r="E171">
        <v>2031</v>
      </c>
      <c r="F171">
        <v>0</v>
      </c>
      <c r="G171">
        <v>0</v>
      </c>
      <c r="H171" s="2" t="str">
        <f t="shared" si="2"/>
        <v>PUMPED_STORER</v>
      </c>
    </row>
    <row r="172" spans="1:8" x14ac:dyDescent="0.25">
      <c r="A172" t="s">
        <v>114</v>
      </c>
      <c r="B172" t="s">
        <v>6</v>
      </c>
      <c r="C172" t="s">
        <v>10</v>
      </c>
      <c r="D172" t="s">
        <v>372</v>
      </c>
      <c r="E172">
        <v>2032</v>
      </c>
      <c r="F172">
        <v>0</v>
      </c>
      <c r="G172">
        <v>0</v>
      </c>
      <c r="H172" s="2" t="str">
        <f t="shared" si="2"/>
        <v>PUMPED_STORER</v>
      </c>
    </row>
    <row r="173" spans="1:8" x14ac:dyDescent="0.25">
      <c r="A173" t="s">
        <v>114</v>
      </c>
      <c r="B173" t="s">
        <v>6</v>
      </c>
      <c r="C173" t="s">
        <v>10</v>
      </c>
      <c r="D173" t="s">
        <v>372</v>
      </c>
      <c r="E173">
        <v>2033</v>
      </c>
      <c r="F173">
        <v>0</v>
      </c>
      <c r="G173">
        <v>0</v>
      </c>
      <c r="H173" s="2" t="str">
        <f t="shared" si="2"/>
        <v>PUMPED_STORER</v>
      </c>
    </row>
    <row r="174" spans="1:8" x14ac:dyDescent="0.25">
      <c r="A174" t="s">
        <v>114</v>
      </c>
      <c r="B174" t="s">
        <v>6</v>
      </c>
      <c r="C174" t="s">
        <v>10</v>
      </c>
      <c r="D174" t="s">
        <v>372</v>
      </c>
      <c r="E174">
        <v>2034</v>
      </c>
      <c r="F174">
        <v>0</v>
      </c>
      <c r="G174">
        <v>0</v>
      </c>
      <c r="H174" s="2" t="str">
        <f t="shared" si="2"/>
        <v>PUMPED_STORER</v>
      </c>
    </row>
    <row r="175" spans="1:8" x14ac:dyDescent="0.25">
      <c r="A175" t="s">
        <v>114</v>
      </c>
      <c r="B175" t="s">
        <v>6</v>
      </c>
      <c r="C175" t="s">
        <v>10</v>
      </c>
      <c r="D175" t="s">
        <v>372</v>
      </c>
      <c r="E175">
        <v>2035</v>
      </c>
      <c r="F175">
        <v>0</v>
      </c>
      <c r="G175">
        <v>0</v>
      </c>
      <c r="H175" s="2" t="str">
        <f t="shared" si="2"/>
        <v>PUMPED_STORER</v>
      </c>
    </row>
    <row r="176" spans="1:8" x14ac:dyDescent="0.25">
      <c r="A176" t="s">
        <v>114</v>
      </c>
      <c r="B176" t="s">
        <v>6</v>
      </c>
      <c r="C176" t="s">
        <v>10</v>
      </c>
      <c r="D176" t="s">
        <v>372</v>
      </c>
      <c r="E176">
        <v>2036</v>
      </c>
      <c r="F176">
        <v>0</v>
      </c>
      <c r="G176">
        <v>0</v>
      </c>
      <c r="H176" s="2" t="str">
        <f t="shared" si="2"/>
        <v>PUMPED_STORER</v>
      </c>
    </row>
    <row r="177" spans="1:8" x14ac:dyDescent="0.25">
      <c r="A177" t="s">
        <v>114</v>
      </c>
      <c r="B177" t="s">
        <v>6</v>
      </c>
      <c r="C177" t="s">
        <v>10</v>
      </c>
      <c r="D177" t="s">
        <v>372</v>
      </c>
      <c r="E177">
        <v>2037</v>
      </c>
      <c r="F177">
        <v>0</v>
      </c>
      <c r="G177">
        <v>0</v>
      </c>
      <c r="H177" s="2" t="str">
        <f t="shared" si="2"/>
        <v>PUMPED_STORER</v>
      </c>
    </row>
    <row r="178" spans="1:8" x14ac:dyDescent="0.25">
      <c r="A178" t="s">
        <v>114</v>
      </c>
      <c r="B178" t="s">
        <v>6</v>
      </c>
      <c r="C178" t="s">
        <v>10</v>
      </c>
      <c r="D178" t="s">
        <v>372</v>
      </c>
      <c r="E178">
        <v>2038</v>
      </c>
      <c r="F178">
        <v>0</v>
      </c>
      <c r="G178">
        <v>0</v>
      </c>
      <c r="H178" s="2" t="str">
        <f t="shared" si="2"/>
        <v>PUMPED_STORER</v>
      </c>
    </row>
    <row r="179" spans="1:8" x14ac:dyDescent="0.25">
      <c r="A179" t="s">
        <v>114</v>
      </c>
      <c r="B179" t="s">
        <v>6</v>
      </c>
      <c r="C179" t="s">
        <v>10</v>
      </c>
      <c r="D179" t="s">
        <v>372</v>
      </c>
      <c r="E179">
        <v>2039</v>
      </c>
      <c r="F179">
        <v>0</v>
      </c>
      <c r="G179">
        <v>0</v>
      </c>
      <c r="H179" s="2" t="str">
        <f t="shared" si="2"/>
        <v>PUMPED_STORER</v>
      </c>
    </row>
    <row r="180" spans="1:8" x14ac:dyDescent="0.25">
      <c r="A180" t="s">
        <v>114</v>
      </c>
      <c r="B180" t="s">
        <v>6</v>
      </c>
      <c r="C180" t="s">
        <v>10</v>
      </c>
      <c r="D180" t="s">
        <v>372</v>
      </c>
      <c r="E180">
        <v>2040</v>
      </c>
      <c r="F180">
        <v>0</v>
      </c>
      <c r="G180">
        <v>0</v>
      </c>
      <c r="H180" s="2" t="str">
        <f t="shared" si="2"/>
        <v>PUMPED_STORER</v>
      </c>
    </row>
    <row r="181" spans="1:8" x14ac:dyDescent="0.25">
      <c r="A181" t="s">
        <v>114</v>
      </c>
      <c r="B181" t="s">
        <v>6</v>
      </c>
      <c r="C181" t="s">
        <v>10</v>
      </c>
      <c r="D181" t="s">
        <v>372</v>
      </c>
      <c r="E181">
        <v>2041</v>
      </c>
      <c r="F181">
        <v>0</v>
      </c>
      <c r="G181">
        <v>0</v>
      </c>
      <c r="H181" s="2" t="str">
        <f t="shared" si="2"/>
        <v>PUMPED_STORER</v>
      </c>
    </row>
    <row r="182" spans="1:8" x14ac:dyDescent="0.25">
      <c r="A182" t="s">
        <v>114</v>
      </c>
      <c r="B182" t="s">
        <v>6</v>
      </c>
      <c r="C182" t="s">
        <v>9</v>
      </c>
      <c r="D182" t="s">
        <v>366</v>
      </c>
      <c r="E182">
        <v>2024</v>
      </c>
      <c r="F182">
        <v>0</v>
      </c>
      <c r="G182">
        <v>0</v>
      </c>
      <c r="H182" s="2" t="str">
        <f t="shared" si="2"/>
        <v>PUMPED_STORNER</v>
      </c>
    </row>
    <row r="183" spans="1:8" x14ac:dyDescent="0.25">
      <c r="A183" t="s">
        <v>114</v>
      </c>
      <c r="B183" t="s">
        <v>6</v>
      </c>
      <c r="C183" t="s">
        <v>9</v>
      </c>
      <c r="D183" t="s">
        <v>366</v>
      </c>
      <c r="E183">
        <v>2025</v>
      </c>
      <c r="F183">
        <v>0</v>
      </c>
      <c r="G183">
        <v>0</v>
      </c>
      <c r="H183" s="2" t="str">
        <f t="shared" si="2"/>
        <v>PUMPED_STORNER</v>
      </c>
    </row>
    <row r="184" spans="1:8" x14ac:dyDescent="0.25">
      <c r="A184" t="s">
        <v>114</v>
      </c>
      <c r="B184" t="s">
        <v>6</v>
      </c>
      <c r="C184" t="s">
        <v>9</v>
      </c>
      <c r="D184" t="s">
        <v>366</v>
      </c>
      <c r="E184">
        <v>2026</v>
      </c>
      <c r="F184">
        <v>0</v>
      </c>
      <c r="G184">
        <v>0</v>
      </c>
      <c r="H184" s="2" t="str">
        <f t="shared" si="2"/>
        <v>PUMPED_STORNER</v>
      </c>
    </row>
    <row r="185" spans="1:8" x14ac:dyDescent="0.25">
      <c r="A185" t="s">
        <v>114</v>
      </c>
      <c r="B185" t="s">
        <v>6</v>
      </c>
      <c r="C185" t="s">
        <v>9</v>
      </c>
      <c r="D185" t="s">
        <v>366</v>
      </c>
      <c r="E185">
        <v>2027</v>
      </c>
      <c r="F185">
        <v>0</v>
      </c>
      <c r="G185">
        <v>0</v>
      </c>
      <c r="H185" s="2" t="str">
        <f t="shared" si="2"/>
        <v>PUMPED_STORNER</v>
      </c>
    </row>
    <row r="186" spans="1:8" x14ac:dyDescent="0.25">
      <c r="A186" t="s">
        <v>114</v>
      </c>
      <c r="B186" t="s">
        <v>6</v>
      </c>
      <c r="C186" t="s">
        <v>9</v>
      </c>
      <c r="D186" t="s">
        <v>366</v>
      </c>
      <c r="E186">
        <v>2028</v>
      </c>
      <c r="F186">
        <v>0</v>
      </c>
      <c r="G186">
        <v>0</v>
      </c>
      <c r="H186" s="2" t="str">
        <f t="shared" si="2"/>
        <v>PUMPED_STORNER</v>
      </c>
    </row>
    <row r="187" spans="1:8" x14ac:dyDescent="0.25">
      <c r="A187" t="s">
        <v>114</v>
      </c>
      <c r="B187" t="s">
        <v>6</v>
      </c>
      <c r="C187" t="s">
        <v>9</v>
      </c>
      <c r="D187" t="s">
        <v>366</v>
      </c>
      <c r="E187">
        <v>2029</v>
      </c>
      <c r="F187">
        <v>0</v>
      </c>
      <c r="G187">
        <v>0</v>
      </c>
      <c r="H187" s="2" t="str">
        <f t="shared" si="2"/>
        <v>PUMPED_STORNER</v>
      </c>
    </row>
    <row r="188" spans="1:8" x14ac:dyDescent="0.25">
      <c r="A188" t="s">
        <v>114</v>
      </c>
      <c r="B188" t="s">
        <v>6</v>
      </c>
      <c r="C188" t="s">
        <v>9</v>
      </c>
      <c r="D188" t="s">
        <v>366</v>
      </c>
      <c r="E188">
        <v>2030</v>
      </c>
      <c r="F188">
        <v>0</v>
      </c>
      <c r="G188">
        <v>0</v>
      </c>
      <c r="H188" s="2" t="str">
        <f t="shared" si="2"/>
        <v>PUMPED_STORNER</v>
      </c>
    </row>
    <row r="189" spans="1:8" x14ac:dyDescent="0.25">
      <c r="A189" t="s">
        <v>114</v>
      </c>
      <c r="B189" t="s">
        <v>6</v>
      </c>
      <c r="C189" t="s">
        <v>9</v>
      </c>
      <c r="D189" t="s">
        <v>366</v>
      </c>
      <c r="E189">
        <v>2031</v>
      </c>
      <c r="F189">
        <v>0</v>
      </c>
      <c r="G189">
        <v>0</v>
      </c>
      <c r="H189" s="2" t="str">
        <f t="shared" si="2"/>
        <v>PUMPED_STORNER</v>
      </c>
    </row>
    <row r="190" spans="1:8" x14ac:dyDescent="0.25">
      <c r="A190" t="s">
        <v>114</v>
      </c>
      <c r="B190" t="s">
        <v>6</v>
      </c>
      <c r="C190" t="s">
        <v>9</v>
      </c>
      <c r="D190" t="s">
        <v>366</v>
      </c>
      <c r="E190">
        <v>2032</v>
      </c>
      <c r="F190">
        <v>0</v>
      </c>
      <c r="G190">
        <v>0</v>
      </c>
      <c r="H190" s="2" t="str">
        <f t="shared" si="2"/>
        <v>PUMPED_STORNER</v>
      </c>
    </row>
    <row r="191" spans="1:8" x14ac:dyDescent="0.25">
      <c r="A191" t="s">
        <v>114</v>
      </c>
      <c r="B191" t="s">
        <v>6</v>
      </c>
      <c r="C191" t="s">
        <v>9</v>
      </c>
      <c r="D191" t="s">
        <v>366</v>
      </c>
      <c r="E191">
        <v>2033</v>
      </c>
      <c r="F191">
        <v>0</v>
      </c>
      <c r="G191">
        <v>0</v>
      </c>
      <c r="H191" s="2" t="str">
        <f t="shared" si="2"/>
        <v>PUMPED_STORNER</v>
      </c>
    </row>
    <row r="192" spans="1:8" x14ac:dyDescent="0.25">
      <c r="A192" t="s">
        <v>114</v>
      </c>
      <c r="B192" t="s">
        <v>6</v>
      </c>
      <c r="C192" t="s">
        <v>9</v>
      </c>
      <c r="D192" t="s">
        <v>366</v>
      </c>
      <c r="E192">
        <v>2034</v>
      </c>
      <c r="F192">
        <v>0</v>
      </c>
      <c r="G192">
        <v>0</v>
      </c>
      <c r="H192" s="2" t="str">
        <f t="shared" si="2"/>
        <v>PUMPED_STORNER</v>
      </c>
    </row>
    <row r="193" spans="1:8" x14ac:dyDescent="0.25">
      <c r="A193" t="s">
        <v>114</v>
      </c>
      <c r="B193" t="s">
        <v>6</v>
      </c>
      <c r="C193" t="s">
        <v>9</v>
      </c>
      <c r="D193" t="s">
        <v>366</v>
      </c>
      <c r="E193">
        <v>2035</v>
      </c>
      <c r="F193">
        <v>0</v>
      </c>
      <c r="G193">
        <v>0</v>
      </c>
      <c r="H193" s="2" t="str">
        <f t="shared" si="2"/>
        <v>PUMPED_STORNER</v>
      </c>
    </row>
    <row r="194" spans="1:8" x14ac:dyDescent="0.25">
      <c r="A194" t="s">
        <v>114</v>
      </c>
      <c r="B194" t="s">
        <v>6</v>
      </c>
      <c r="C194" t="s">
        <v>9</v>
      </c>
      <c r="D194" t="s">
        <v>366</v>
      </c>
      <c r="E194">
        <v>2036</v>
      </c>
      <c r="F194">
        <v>0</v>
      </c>
      <c r="G194">
        <v>0</v>
      </c>
      <c r="H194" s="2" t="str">
        <f t="shared" si="2"/>
        <v>PUMPED_STORNER</v>
      </c>
    </row>
    <row r="195" spans="1:8" x14ac:dyDescent="0.25">
      <c r="A195" t="s">
        <v>114</v>
      </c>
      <c r="B195" t="s">
        <v>6</v>
      </c>
      <c r="C195" t="s">
        <v>9</v>
      </c>
      <c r="D195" t="s">
        <v>366</v>
      </c>
      <c r="E195">
        <v>2037</v>
      </c>
      <c r="F195">
        <v>0</v>
      </c>
      <c r="G195">
        <v>0</v>
      </c>
      <c r="H195" s="2" t="str">
        <f t="shared" ref="H195:H258" si="3">_xlfn.CONCAT(A195,C195)</f>
        <v>PUMPED_STORNER</v>
      </c>
    </row>
    <row r="196" spans="1:8" x14ac:dyDescent="0.25">
      <c r="A196" t="s">
        <v>114</v>
      </c>
      <c r="B196" t="s">
        <v>6</v>
      </c>
      <c r="C196" t="s">
        <v>9</v>
      </c>
      <c r="D196" t="s">
        <v>366</v>
      </c>
      <c r="E196">
        <v>2038</v>
      </c>
      <c r="F196">
        <v>0</v>
      </c>
      <c r="G196">
        <v>0</v>
      </c>
      <c r="H196" s="2" t="str">
        <f t="shared" si="3"/>
        <v>PUMPED_STORNER</v>
      </c>
    </row>
    <row r="197" spans="1:8" x14ac:dyDescent="0.25">
      <c r="A197" t="s">
        <v>114</v>
      </c>
      <c r="B197" t="s">
        <v>6</v>
      </c>
      <c r="C197" t="s">
        <v>9</v>
      </c>
      <c r="D197" t="s">
        <v>366</v>
      </c>
      <c r="E197">
        <v>2039</v>
      </c>
      <c r="F197">
        <v>0</v>
      </c>
      <c r="G197">
        <v>0</v>
      </c>
      <c r="H197" s="2" t="str">
        <f t="shared" si="3"/>
        <v>PUMPED_STORNER</v>
      </c>
    </row>
    <row r="198" spans="1:8" x14ac:dyDescent="0.25">
      <c r="A198" t="s">
        <v>114</v>
      </c>
      <c r="B198" t="s">
        <v>6</v>
      </c>
      <c r="C198" t="s">
        <v>9</v>
      </c>
      <c r="D198" t="s">
        <v>366</v>
      </c>
      <c r="E198">
        <v>2040</v>
      </c>
      <c r="F198">
        <v>0</v>
      </c>
      <c r="G198">
        <v>0</v>
      </c>
      <c r="H198" s="2" t="str">
        <f t="shared" si="3"/>
        <v>PUMPED_STORNER</v>
      </c>
    </row>
    <row r="199" spans="1:8" x14ac:dyDescent="0.25">
      <c r="A199" t="s">
        <v>114</v>
      </c>
      <c r="B199" t="s">
        <v>6</v>
      </c>
      <c r="C199" t="s">
        <v>9</v>
      </c>
      <c r="D199" t="s">
        <v>366</v>
      </c>
      <c r="E199">
        <v>2041</v>
      </c>
      <c r="F199">
        <v>0</v>
      </c>
      <c r="G199">
        <v>0</v>
      </c>
      <c r="H199" s="2" t="str">
        <f t="shared" si="3"/>
        <v>PUMPED_STORNER</v>
      </c>
    </row>
    <row r="200" spans="1:8" x14ac:dyDescent="0.25">
      <c r="A200" t="s">
        <v>114</v>
      </c>
      <c r="B200" t="s">
        <v>6</v>
      </c>
      <c r="C200" t="s">
        <v>9</v>
      </c>
      <c r="D200" t="s">
        <v>365</v>
      </c>
      <c r="E200">
        <v>2024</v>
      </c>
      <c r="F200">
        <v>0</v>
      </c>
      <c r="G200">
        <v>0</v>
      </c>
      <c r="H200" s="2" t="str">
        <f t="shared" si="3"/>
        <v>PUMPED_STORNER</v>
      </c>
    </row>
    <row r="201" spans="1:8" x14ac:dyDescent="0.25">
      <c r="A201" t="s">
        <v>114</v>
      </c>
      <c r="B201" t="s">
        <v>6</v>
      </c>
      <c r="C201" t="s">
        <v>9</v>
      </c>
      <c r="D201" t="s">
        <v>365</v>
      </c>
      <c r="E201">
        <v>2025</v>
      </c>
      <c r="F201">
        <v>0</v>
      </c>
      <c r="G201">
        <v>0</v>
      </c>
      <c r="H201" s="2" t="str">
        <f t="shared" si="3"/>
        <v>PUMPED_STORNER</v>
      </c>
    </row>
    <row r="202" spans="1:8" x14ac:dyDescent="0.25">
      <c r="A202" t="s">
        <v>114</v>
      </c>
      <c r="B202" t="s">
        <v>6</v>
      </c>
      <c r="C202" t="s">
        <v>9</v>
      </c>
      <c r="D202" t="s">
        <v>365</v>
      </c>
      <c r="E202">
        <v>2026</v>
      </c>
      <c r="F202">
        <v>0</v>
      </c>
      <c r="G202">
        <v>0</v>
      </c>
      <c r="H202" s="2" t="str">
        <f t="shared" si="3"/>
        <v>PUMPED_STORNER</v>
      </c>
    </row>
    <row r="203" spans="1:8" x14ac:dyDescent="0.25">
      <c r="A203" t="s">
        <v>114</v>
      </c>
      <c r="B203" t="s">
        <v>6</v>
      </c>
      <c r="C203" t="s">
        <v>9</v>
      </c>
      <c r="D203" t="s">
        <v>365</v>
      </c>
      <c r="E203">
        <v>2027</v>
      </c>
      <c r="F203">
        <v>0</v>
      </c>
      <c r="G203">
        <v>0</v>
      </c>
      <c r="H203" s="2" t="str">
        <f t="shared" si="3"/>
        <v>PUMPED_STORNER</v>
      </c>
    </row>
    <row r="204" spans="1:8" x14ac:dyDescent="0.25">
      <c r="A204" t="s">
        <v>114</v>
      </c>
      <c r="B204" t="s">
        <v>6</v>
      </c>
      <c r="C204" t="s">
        <v>9</v>
      </c>
      <c r="D204" t="s">
        <v>365</v>
      </c>
      <c r="E204">
        <v>2028</v>
      </c>
      <c r="F204">
        <v>0</v>
      </c>
      <c r="G204">
        <v>0</v>
      </c>
      <c r="H204" s="2" t="str">
        <f t="shared" si="3"/>
        <v>PUMPED_STORNER</v>
      </c>
    </row>
    <row r="205" spans="1:8" x14ac:dyDescent="0.25">
      <c r="A205" t="s">
        <v>114</v>
      </c>
      <c r="B205" t="s">
        <v>6</v>
      </c>
      <c r="C205" t="s">
        <v>9</v>
      </c>
      <c r="D205" t="s">
        <v>365</v>
      </c>
      <c r="E205">
        <v>2029</v>
      </c>
      <c r="F205">
        <v>0</v>
      </c>
      <c r="G205">
        <v>0</v>
      </c>
      <c r="H205" s="2" t="str">
        <f t="shared" si="3"/>
        <v>PUMPED_STORNER</v>
      </c>
    </row>
    <row r="206" spans="1:8" x14ac:dyDescent="0.25">
      <c r="A206" t="s">
        <v>114</v>
      </c>
      <c r="B206" t="s">
        <v>6</v>
      </c>
      <c r="C206" t="s">
        <v>9</v>
      </c>
      <c r="D206" t="s">
        <v>365</v>
      </c>
      <c r="E206">
        <v>2030</v>
      </c>
      <c r="F206">
        <v>0</v>
      </c>
      <c r="G206">
        <v>0</v>
      </c>
      <c r="H206" s="2" t="str">
        <f t="shared" si="3"/>
        <v>PUMPED_STORNER</v>
      </c>
    </row>
    <row r="207" spans="1:8" x14ac:dyDescent="0.25">
      <c r="A207" t="s">
        <v>114</v>
      </c>
      <c r="B207" t="s">
        <v>6</v>
      </c>
      <c r="C207" t="s">
        <v>9</v>
      </c>
      <c r="D207" t="s">
        <v>365</v>
      </c>
      <c r="E207">
        <v>2031</v>
      </c>
      <c r="F207">
        <v>0</v>
      </c>
      <c r="G207">
        <v>0</v>
      </c>
      <c r="H207" s="2" t="str">
        <f t="shared" si="3"/>
        <v>PUMPED_STORNER</v>
      </c>
    </row>
    <row r="208" spans="1:8" x14ac:dyDescent="0.25">
      <c r="A208" t="s">
        <v>114</v>
      </c>
      <c r="B208" t="s">
        <v>6</v>
      </c>
      <c r="C208" t="s">
        <v>9</v>
      </c>
      <c r="D208" t="s">
        <v>365</v>
      </c>
      <c r="E208">
        <v>2032</v>
      </c>
      <c r="F208">
        <v>0</v>
      </c>
      <c r="G208">
        <v>0</v>
      </c>
      <c r="H208" s="2" t="str">
        <f t="shared" si="3"/>
        <v>PUMPED_STORNER</v>
      </c>
    </row>
    <row r="209" spans="1:8" x14ac:dyDescent="0.25">
      <c r="A209" t="s">
        <v>114</v>
      </c>
      <c r="B209" t="s">
        <v>6</v>
      </c>
      <c r="C209" t="s">
        <v>9</v>
      </c>
      <c r="D209" t="s">
        <v>365</v>
      </c>
      <c r="E209">
        <v>2033</v>
      </c>
      <c r="F209">
        <v>0</v>
      </c>
      <c r="G209">
        <v>0</v>
      </c>
      <c r="H209" s="2" t="str">
        <f t="shared" si="3"/>
        <v>PUMPED_STORNER</v>
      </c>
    </row>
    <row r="210" spans="1:8" x14ac:dyDescent="0.25">
      <c r="A210" t="s">
        <v>114</v>
      </c>
      <c r="B210" t="s">
        <v>6</v>
      </c>
      <c r="C210" t="s">
        <v>9</v>
      </c>
      <c r="D210" t="s">
        <v>365</v>
      </c>
      <c r="E210">
        <v>2034</v>
      </c>
      <c r="F210">
        <v>0</v>
      </c>
      <c r="G210">
        <v>0</v>
      </c>
      <c r="H210" s="2" t="str">
        <f t="shared" si="3"/>
        <v>PUMPED_STORNER</v>
      </c>
    </row>
    <row r="211" spans="1:8" x14ac:dyDescent="0.25">
      <c r="A211" t="s">
        <v>114</v>
      </c>
      <c r="B211" t="s">
        <v>6</v>
      </c>
      <c r="C211" t="s">
        <v>9</v>
      </c>
      <c r="D211" t="s">
        <v>365</v>
      </c>
      <c r="E211">
        <v>2035</v>
      </c>
      <c r="F211">
        <v>0</v>
      </c>
      <c r="G211">
        <v>0</v>
      </c>
      <c r="H211" s="2" t="str">
        <f t="shared" si="3"/>
        <v>PUMPED_STORNER</v>
      </c>
    </row>
    <row r="212" spans="1:8" x14ac:dyDescent="0.25">
      <c r="A212" t="s">
        <v>114</v>
      </c>
      <c r="B212" t="s">
        <v>6</v>
      </c>
      <c r="C212" t="s">
        <v>9</v>
      </c>
      <c r="D212" t="s">
        <v>365</v>
      </c>
      <c r="E212">
        <v>2036</v>
      </c>
      <c r="F212">
        <v>0</v>
      </c>
      <c r="G212">
        <v>0</v>
      </c>
      <c r="H212" s="2" t="str">
        <f t="shared" si="3"/>
        <v>PUMPED_STORNER</v>
      </c>
    </row>
    <row r="213" spans="1:8" x14ac:dyDescent="0.25">
      <c r="A213" t="s">
        <v>114</v>
      </c>
      <c r="B213" t="s">
        <v>6</v>
      </c>
      <c r="C213" t="s">
        <v>9</v>
      </c>
      <c r="D213" t="s">
        <v>365</v>
      </c>
      <c r="E213">
        <v>2037</v>
      </c>
      <c r="F213">
        <v>0</v>
      </c>
      <c r="G213">
        <v>0</v>
      </c>
      <c r="H213" s="2" t="str">
        <f t="shared" si="3"/>
        <v>PUMPED_STORNER</v>
      </c>
    </row>
    <row r="214" spans="1:8" x14ac:dyDescent="0.25">
      <c r="A214" t="s">
        <v>114</v>
      </c>
      <c r="B214" t="s">
        <v>6</v>
      </c>
      <c r="C214" t="s">
        <v>9</v>
      </c>
      <c r="D214" t="s">
        <v>365</v>
      </c>
      <c r="E214">
        <v>2038</v>
      </c>
      <c r="F214">
        <v>0</v>
      </c>
      <c r="G214">
        <v>0</v>
      </c>
      <c r="H214" s="2" t="str">
        <f t="shared" si="3"/>
        <v>PUMPED_STORNER</v>
      </c>
    </row>
    <row r="215" spans="1:8" x14ac:dyDescent="0.25">
      <c r="A215" t="s">
        <v>114</v>
      </c>
      <c r="B215" t="s">
        <v>6</v>
      </c>
      <c r="C215" t="s">
        <v>9</v>
      </c>
      <c r="D215" t="s">
        <v>365</v>
      </c>
      <c r="E215">
        <v>2039</v>
      </c>
      <c r="F215">
        <v>0</v>
      </c>
      <c r="G215">
        <v>0</v>
      </c>
      <c r="H215" s="2" t="str">
        <f t="shared" si="3"/>
        <v>PUMPED_STORNER</v>
      </c>
    </row>
    <row r="216" spans="1:8" x14ac:dyDescent="0.25">
      <c r="A216" t="s">
        <v>114</v>
      </c>
      <c r="B216" t="s">
        <v>6</v>
      </c>
      <c r="C216" t="s">
        <v>9</v>
      </c>
      <c r="D216" t="s">
        <v>365</v>
      </c>
      <c r="E216">
        <v>2040</v>
      </c>
      <c r="F216">
        <v>0</v>
      </c>
      <c r="G216">
        <v>0</v>
      </c>
      <c r="H216" s="2" t="str">
        <f t="shared" si="3"/>
        <v>PUMPED_STORNER</v>
      </c>
    </row>
    <row r="217" spans="1:8" x14ac:dyDescent="0.25">
      <c r="A217" t="s">
        <v>114</v>
      </c>
      <c r="B217" t="s">
        <v>6</v>
      </c>
      <c r="C217" t="s">
        <v>9</v>
      </c>
      <c r="D217" t="s">
        <v>365</v>
      </c>
      <c r="E217">
        <v>2041</v>
      </c>
      <c r="F217">
        <v>0</v>
      </c>
      <c r="G217">
        <v>0</v>
      </c>
      <c r="H217" s="2" t="str">
        <f t="shared" si="3"/>
        <v>PUMPED_STORNER</v>
      </c>
    </row>
    <row r="218" spans="1:8" x14ac:dyDescent="0.25">
      <c r="A218" t="s">
        <v>114</v>
      </c>
      <c r="B218" t="s">
        <v>6</v>
      </c>
      <c r="C218" t="s">
        <v>8</v>
      </c>
      <c r="D218" t="s">
        <v>364</v>
      </c>
      <c r="E218">
        <v>2024</v>
      </c>
      <c r="F218">
        <v>0</v>
      </c>
      <c r="G218">
        <v>0</v>
      </c>
      <c r="H218" s="2" t="str">
        <f t="shared" si="3"/>
        <v>PUMPED_STORSR</v>
      </c>
    </row>
    <row r="219" spans="1:8" x14ac:dyDescent="0.25">
      <c r="A219" t="s">
        <v>114</v>
      </c>
      <c r="B219" t="s">
        <v>6</v>
      </c>
      <c r="C219" t="s">
        <v>8</v>
      </c>
      <c r="D219" t="s">
        <v>364</v>
      </c>
      <c r="E219">
        <v>2025</v>
      </c>
      <c r="F219">
        <v>0</v>
      </c>
      <c r="G219">
        <v>0</v>
      </c>
      <c r="H219" s="2" t="str">
        <f t="shared" si="3"/>
        <v>PUMPED_STORSR</v>
      </c>
    </row>
    <row r="220" spans="1:8" x14ac:dyDescent="0.25">
      <c r="A220" t="s">
        <v>114</v>
      </c>
      <c r="B220" t="s">
        <v>6</v>
      </c>
      <c r="C220" t="s">
        <v>8</v>
      </c>
      <c r="D220" t="s">
        <v>364</v>
      </c>
      <c r="E220">
        <v>2026</v>
      </c>
      <c r="F220">
        <v>2.88</v>
      </c>
      <c r="G220">
        <v>2.88</v>
      </c>
      <c r="H220" s="2" t="str">
        <f t="shared" si="3"/>
        <v>PUMPED_STORSR</v>
      </c>
    </row>
    <row r="221" spans="1:8" x14ac:dyDescent="0.25">
      <c r="A221" t="s">
        <v>114</v>
      </c>
      <c r="B221" t="s">
        <v>6</v>
      </c>
      <c r="C221" t="s">
        <v>8</v>
      </c>
      <c r="D221" t="s">
        <v>364</v>
      </c>
      <c r="E221">
        <v>2027</v>
      </c>
      <c r="F221">
        <v>3</v>
      </c>
      <c r="G221">
        <v>3</v>
      </c>
      <c r="H221" s="2" t="str">
        <f t="shared" si="3"/>
        <v>PUMPED_STORSR</v>
      </c>
    </row>
    <row r="222" spans="1:8" x14ac:dyDescent="0.25">
      <c r="A222" t="s">
        <v>114</v>
      </c>
      <c r="B222" t="s">
        <v>6</v>
      </c>
      <c r="C222" t="s">
        <v>8</v>
      </c>
      <c r="D222" t="s">
        <v>364</v>
      </c>
      <c r="E222">
        <v>2028</v>
      </c>
      <c r="F222">
        <v>0</v>
      </c>
      <c r="G222">
        <v>0</v>
      </c>
      <c r="H222" s="2" t="str">
        <f t="shared" si="3"/>
        <v>PUMPED_STORSR</v>
      </c>
    </row>
    <row r="223" spans="1:8" x14ac:dyDescent="0.25">
      <c r="A223" t="s">
        <v>114</v>
      </c>
      <c r="B223" t="s">
        <v>6</v>
      </c>
      <c r="C223" t="s">
        <v>8</v>
      </c>
      <c r="D223" t="s">
        <v>364</v>
      </c>
      <c r="E223">
        <v>2029</v>
      </c>
      <c r="F223">
        <v>0</v>
      </c>
      <c r="G223">
        <v>0</v>
      </c>
      <c r="H223" s="2" t="str">
        <f t="shared" si="3"/>
        <v>PUMPED_STORSR</v>
      </c>
    </row>
    <row r="224" spans="1:8" x14ac:dyDescent="0.25">
      <c r="A224" t="s">
        <v>114</v>
      </c>
      <c r="B224" t="s">
        <v>6</v>
      </c>
      <c r="C224" t="s">
        <v>8</v>
      </c>
      <c r="D224" t="s">
        <v>364</v>
      </c>
      <c r="E224">
        <v>2030</v>
      </c>
      <c r="F224">
        <v>0</v>
      </c>
      <c r="G224">
        <v>0</v>
      </c>
      <c r="H224" s="2" t="str">
        <f t="shared" si="3"/>
        <v>PUMPED_STORSR</v>
      </c>
    </row>
    <row r="225" spans="1:8" x14ac:dyDescent="0.25">
      <c r="A225" t="s">
        <v>114</v>
      </c>
      <c r="B225" t="s">
        <v>6</v>
      </c>
      <c r="C225" t="s">
        <v>8</v>
      </c>
      <c r="D225" t="s">
        <v>364</v>
      </c>
      <c r="E225">
        <v>2031</v>
      </c>
      <c r="F225">
        <v>0</v>
      </c>
      <c r="G225">
        <v>0</v>
      </c>
      <c r="H225" s="2" t="str">
        <f t="shared" si="3"/>
        <v>PUMPED_STORSR</v>
      </c>
    </row>
    <row r="226" spans="1:8" x14ac:dyDescent="0.25">
      <c r="A226" t="s">
        <v>114</v>
      </c>
      <c r="B226" t="s">
        <v>6</v>
      </c>
      <c r="C226" t="s">
        <v>8</v>
      </c>
      <c r="D226" t="s">
        <v>364</v>
      </c>
      <c r="E226">
        <v>2032</v>
      </c>
      <c r="F226">
        <v>0</v>
      </c>
      <c r="G226">
        <v>0</v>
      </c>
      <c r="H226" s="2" t="str">
        <f t="shared" si="3"/>
        <v>PUMPED_STORSR</v>
      </c>
    </row>
    <row r="227" spans="1:8" x14ac:dyDescent="0.25">
      <c r="A227" t="s">
        <v>114</v>
      </c>
      <c r="B227" t="s">
        <v>6</v>
      </c>
      <c r="C227" t="s">
        <v>8</v>
      </c>
      <c r="D227" t="s">
        <v>364</v>
      </c>
      <c r="E227">
        <v>2033</v>
      </c>
      <c r="F227">
        <v>0</v>
      </c>
      <c r="G227">
        <v>0</v>
      </c>
      <c r="H227" s="2" t="str">
        <f t="shared" si="3"/>
        <v>PUMPED_STORSR</v>
      </c>
    </row>
    <row r="228" spans="1:8" x14ac:dyDescent="0.25">
      <c r="A228" t="s">
        <v>114</v>
      </c>
      <c r="B228" t="s">
        <v>6</v>
      </c>
      <c r="C228" t="s">
        <v>8</v>
      </c>
      <c r="D228" t="s">
        <v>364</v>
      </c>
      <c r="E228">
        <v>2034</v>
      </c>
      <c r="F228">
        <v>0</v>
      </c>
      <c r="G228">
        <v>0</v>
      </c>
      <c r="H228" s="2" t="str">
        <f t="shared" si="3"/>
        <v>PUMPED_STORSR</v>
      </c>
    </row>
    <row r="229" spans="1:8" x14ac:dyDescent="0.25">
      <c r="A229" t="s">
        <v>114</v>
      </c>
      <c r="B229" t="s">
        <v>6</v>
      </c>
      <c r="C229" t="s">
        <v>8</v>
      </c>
      <c r="D229" t="s">
        <v>364</v>
      </c>
      <c r="E229">
        <v>2035</v>
      </c>
      <c r="F229">
        <v>0</v>
      </c>
      <c r="G229">
        <v>0</v>
      </c>
      <c r="H229" s="2" t="str">
        <f t="shared" si="3"/>
        <v>PUMPED_STORSR</v>
      </c>
    </row>
    <row r="230" spans="1:8" x14ac:dyDescent="0.25">
      <c r="A230" t="s">
        <v>114</v>
      </c>
      <c r="B230" t="s">
        <v>6</v>
      </c>
      <c r="C230" t="s">
        <v>8</v>
      </c>
      <c r="D230" t="s">
        <v>364</v>
      </c>
      <c r="E230">
        <v>2036</v>
      </c>
      <c r="F230">
        <v>0</v>
      </c>
      <c r="G230">
        <v>0</v>
      </c>
      <c r="H230" s="2" t="str">
        <f t="shared" si="3"/>
        <v>PUMPED_STORSR</v>
      </c>
    </row>
    <row r="231" spans="1:8" x14ac:dyDescent="0.25">
      <c r="A231" t="s">
        <v>114</v>
      </c>
      <c r="B231" t="s">
        <v>6</v>
      </c>
      <c r="C231" t="s">
        <v>8</v>
      </c>
      <c r="D231" t="s">
        <v>364</v>
      </c>
      <c r="E231">
        <v>2037</v>
      </c>
      <c r="F231">
        <v>0</v>
      </c>
      <c r="G231">
        <v>0</v>
      </c>
      <c r="H231" s="2" t="str">
        <f t="shared" si="3"/>
        <v>PUMPED_STORSR</v>
      </c>
    </row>
    <row r="232" spans="1:8" x14ac:dyDescent="0.25">
      <c r="A232" t="s">
        <v>114</v>
      </c>
      <c r="B232" t="s">
        <v>6</v>
      </c>
      <c r="C232" t="s">
        <v>8</v>
      </c>
      <c r="D232" t="s">
        <v>364</v>
      </c>
      <c r="E232">
        <v>2038</v>
      </c>
      <c r="F232">
        <v>0</v>
      </c>
      <c r="G232">
        <v>0</v>
      </c>
      <c r="H232" s="2" t="str">
        <f t="shared" si="3"/>
        <v>PUMPED_STORSR</v>
      </c>
    </row>
    <row r="233" spans="1:8" x14ac:dyDescent="0.25">
      <c r="A233" t="s">
        <v>114</v>
      </c>
      <c r="B233" t="s">
        <v>6</v>
      </c>
      <c r="C233" t="s">
        <v>8</v>
      </c>
      <c r="D233" t="s">
        <v>364</v>
      </c>
      <c r="E233">
        <v>2039</v>
      </c>
      <c r="F233">
        <v>0</v>
      </c>
      <c r="G233">
        <v>0</v>
      </c>
      <c r="H233" s="2" t="str">
        <f t="shared" si="3"/>
        <v>PUMPED_STORSR</v>
      </c>
    </row>
    <row r="234" spans="1:8" x14ac:dyDescent="0.25">
      <c r="A234" t="s">
        <v>114</v>
      </c>
      <c r="B234" t="s">
        <v>6</v>
      </c>
      <c r="C234" t="s">
        <v>8</v>
      </c>
      <c r="D234" t="s">
        <v>364</v>
      </c>
      <c r="E234">
        <v>2040</v>
      </c>
      <c r="F234">
        <v>0</v>
      </c>
      <c r="G234">
        <v>0</v>
      </c>
      <c r="H234" s="2" t="str">
        <f t="shared" si="3"/>
        <v>PUMPED_STORSR</v>
      </c>
    </row>
    <row r="235" spans="1:8" x14ac:dyDescent="0.25">
      <c r="A235" t="s">
        <v>114</v>
      </c>
      <c r="B235" t="s">
        <v>6</v>
      </c>
      <c r="C235" t="s">
        <v>8</v>
      </c>
      <c r="D235" t="s">
        <v>364</v>
      </c>
      <c r="E235">
        <v>2041</v>
      </c>
      <c r="F235">
        <v>0</v>
      </c>
      <c r="G235">
        <v>0</v>
      </c>
      <c r="H235" s="2" t="str">
        <f t="shared" si="3"/>
        <v>PUMPED_STORSR</v>
      </c>
    </row>
    <row r="236" spans="1:8" x14ac:dyDescent="0.25">
      <c r="A236" t="s">
        <v>114</v>
      </c>
      <c r="B236" t="s">
        <v>6</v>
      </c>
      <c r="C236" t="s">
        <v>8</v>
      </c>
      <c r="D236" t="s">
        <v>363</v>
      </c>
      <c r="E236">
        <v>2024</v>
      </c>
      <c r="F236">
        <v>0</v>
      </c>
      <c r="G236">
        <v>0</v>
      </c>
      <c r="H236" s="2" t="str">
        <f t="shared" si="3"/>
        <v>PUMPED_STORSR</v>
      </c>
    </row>
    <row r="237" spans="1:8" x14ac:dyDescent="0.25">
      <c r="A237" t="s">
        <v>114</v>
      </c>
      <c r="B237" t="s">
        <v>6</v>
      </c>
      <c r="C237" t="s">
        <v>8</v>
      </c>
      <c r="D237" t="s">
        <v>363</v>
      </c>
      <c r="E237">
        <v>2025</v>
      </c>
      <c r="F237">
        <v>0</v>
      </c>
      <c r="G237">
        <v>0</v>
      </c>
      <c r="H237" s="2" t="str">
        <f t="shared" si="3"/>
        <v>PUMPED_STORSR</v>
      </c>
    </row>
    <row r="238" spans="1:8" x14ac:dyDescent="0.25">
      <c r="A238" t="s">
        <v>114</v>
      </c>
      <c r="B238" t="s">
        <v>6</v>
      </c>
      <c r="C238" t="s">
        <v>8</v>
      </c>
      <c r="D238" t="s">
        <v>363</v>
      </c>
      <c r="E238">
        <v>2026</v>
      </c>
      <c r="F238">
        <v>0</v>
      </c>
      <c r="G238">
        <v>0</v>
      </c>
      <c r="H238" s="2" t="str">
        <f t="shared" si="3"/>
        <v>PUMPED_STORSR</v>
      </c>
    </row>
    <row r="239" spans="1:8" x14ac:dyDescent="0.25">
      <c r="A239" t="s">
        <v>114</v>
      </c>
      <c r="B239" t="s">
        <v>6</v>
      </c>
      <c r="C239" t="s">
        <v>8</v>
      </c>
      <c r="D239" t="s">
        <v>363</v>
      </c>
      <c r="E239">
        <v>2027</v>
      </c>
      <c r="F239">
        <v>0</v>
      </c>
      <c r="G239">
        <v>0</v>
      </c>
      <c r="H239" s="2" t="str">
        <f t="shared" si="3"/>
        <v>PUMPED_STORSR</v>
      </c>
    </row>
    <row r="240" spans="1:8" x14ac:dyDescent="0.25">
      <c r="A240" t="s">
        <v>114</v>
      </c>
      <c r="B240" t="s">
        <v>6</v>
      </c>
      <c r="C240" t="s">
        <v>8</v>
      </c>
      <c r="D240" t="s">
        <v>363</v>
      </c>
      <c r="E240">
        <v>2028</v>
      </c>
      <c r="F240">
        <v>0</v>
      </c>
      <c r="G240">
        <v>0</v>
      </c>
      <c r="H240" s="2" t="str">
        <f t="shared" si="3"/>
        <v>PUMPED_STORSR</v>
      </c>
    </row>
    <row r="241" spans="1:8" x14ac:dyDescent="0.25">
      <c r="A241" t="s">
        <v>114</v>
      </c>
      <c r="B241" t="s">
        <v>6</v>
      </c>
      <c r="C241" t="s">
        <v>8</v>
      </c>
      <c r="D241" t="s">
        <v>363</v>
      </c>
      <c r="E241">
        <v>2029</v>
      </c>
      <c r="F241">
        <v>0</v>
      </c>
      <c r="G241">
        <v>0</v>
      </c>
      <c r="H241" s="2" t="str">
        <f t="shared" si="3"/>
        <v>PUMPED_STORSR</v>
      </c>
    </row>
    <row r="242" spans="1:8" x14ac:dyDescent="0.25">
      <c r="A242" t="s">
        <v>114</v>
      </c>
      <c r="B242" t="s">
        <v>6</v>
      </c>
      <c r="C242" t="s">
        <v>8</v>
      </c>
      <c r="D242" t="s">
        <v>363</v>
      </c>
      <c r="E242">
        <v>2030</v>
      </c>
      <c r="F242">
        <v>0</v>
      </c>
      <c r="G242">
        <v>0</v>
      </c>
      <c r="H242" s="2" t="str">
        <f t="shared" si="3"/>
        <v>PUMPED_STORSR</v>
      </c>
    </row>
    <row r="243" spans="1:8" x14ac:dyDescent="0.25">
      <c r="A243" t="s">
        <v>114</v>
      </c>
      <c r="B243" t="s">
        <v>6</v>
      </c>
      <c r="C243" t="s">
        <v>8</v>
      </c>
      <c r="D243" t="s">
        <v>363</v>
      </c>
      <c r="E243">
        <v>2031</v>
      </c>
      <c r="F243">
        <v>0</v>
      </c>
      <c r="G243">
        <v>0</v>
      </c>
      <c r="H243" s="2" t="str">
        <f t="shared" si="3"/>
        <v>PUMPED_STORSR</v>
      </c>
    </row>
    <row r="244" spans="1:8" x14ac:dyDescent="0.25">
      <c r="A244" t="s">
        <v>114</v>
      </c>
      <c r="B244" t="s">
        <v>6</v>
      </c>
      <c r="C244" t="s">
        <v>8</v>
      </c>
      <c r="D244" t="s">
        <v>363</v>
      </c>
      <c r="E244">
        <v>2032</v>
      </c>
      <c r="F244">
        <v>0</v>
      </c>
      <c r="G244">
        <v>0</v>
      </c>
      <c r="H244" s="2" t="str">
        <f t="shared" si="3"/>
        <v>PUMPED_STORSR</v>
      </c>
    </row>
    <row r="245" spans="1:8" x14ac:dyDescent="0.25">
      <c r="A245" t="s">
        <v>114</v>
      </c>
      <c r="B245" t="s">
        <v>6</v>
      </c>
      <c r="C245" t="s">
        <v>8</v>
      </c>
      <c r="D245" t="s">
        <v>363</v>
      </c>
      <c r="E245">
        <v>2033</v>
      </c>
      <c r="F245">
        <v>0</v>
      </c>
      <c r="G245">
        <v>0</v>
      </c>
      <c r="H245" s="2" t="str">
        <f t="shared" si="3"/>
        <v>PUMPED_STORSR</v>
      </c>
    </row>
    <row r="246" spans="1:8" x14ac:dyDescent="0.25">
      <c r="A246" t="s">
        <v>114</v>
      </c>
      <c r="B246" t="s">
        <v>6</v>
      </c>
      <c r="C246" t="s">
        <v>8</v>
      </c>
      <c r="D246" t="s">
        <v>363</v>
      </c>
      <c r="E246">
        <v>2034</v>
      </c>
      <c r="F246">
        <v>0</v>
      </c>
      <c r="G246">
        <v>0</v>
      </c>
      <c r="H246" s="2" t="str">
        <f t="shared" si="3"/>
        <v>PUMPED_STORSR</v>
      </c>
    </row>
    <row r="247" spans="1:8" x14ac:dyDescent="0.25">
      <c r="A247" t="s">
        <v>114</v>
      </c>
      <c r="B247" t="s">
        <v>6</v>
      </c>
      <c r="C247" t="s">
        <v>8</v>
      </c>
      <c r="D247" t="s">
        <v>363</v>
      </c>
      <c r="E247">
        <v>2035</v>
      </c>
      <c r="F247">
        <v>0</v>
      </c>
      <c r="G247">
        <v>0</v>
      </c>
      <c r="H247" s="2" t="str">
        <f t="shared" si="3"/>
        <v>PUMPED_STORSR</v>
      </c>
    </row>
    <row r="248" spans="1:8" x14ac:dyDescent="0.25">
      <c r="A248" t="s">
        <v>114</v>
      </c>
      <c r="B248" t="s">
        <v>6</v>
      </c>
      <c r="C248" t="s">
        <v>8</v>
      </c>
      <c r="D248" t="s">
        <v>363</v>
      </c>
      <c r="E248">
        <v>2036</v>
      </c>
      <c r="F248">
        <v>0</v>
      </c>
      <c r="G248">
        <v>0</v>
      </c>
      <c r="H248" s="2" t="str">
        <f t="shared" si="3"/>
        <v>PUMPED_STORSR</v>
      </c>
    </row>
    <row r="249" spans="1:8" x14ac:dyDescent="0.25">
      <c r="A249" t="s">
        <v>114</v>
      </c>
      <c r="B249" t="s">
        <v>6</v>
      </c>
      <c r="C249" t="s">
        <v>8</v>
      </c>
      <c r="D249" t="s">
        <v>363</v>
      </c>
      <c r="E249">
        <v>2037</v>
      </c>
      <c r="F249">
        <v>0</v>
      </c>
      <c r="G249">
        <v>0</v>
      </c>
      <c r="H249" s="2" t="str">
        <f t="shared" si="3"/>
        <v>PUMPED_STORSR</v>
      </c>
    </row>
    <row r="250" spans="1:8" x14ac:dyDescent="0.25">
      <c r="A250" t="s">
        <v>114</v>
      </c>
      <c r="B250" t="s">
        <v>6</v>
      </c>
      <c r="C250" t="s">
        <v>8</v>
      </c>
      <c r="D250" t="s">
        <v>363</v>
      </c>
      <c r="E250">
        <v>2038</v>
      </c>
      <c r="F250">
        <v>0</v>
      </c>
      <c r="G250">
        <v>0</v>
      </c>
      <c r="H250" s="2" t="str">
        <f t="shared" si="3"/>
        <v>PUMPED_STORSR</v>
      </c>
    </row>
    <row r="251" spans="1:8" x14ac:dyDescent="0.25">
      <c r="A251" t="s">
        <v>114</v>
      </c>
      <c r="B251" t="s">
        <v>6</v>
      </c>
      <c r="C251" t="s">
        <v>8</v>
      </c>
      <c r="D251" t="s">
        <v>363</v>
      </c>
      <c r="E251">
        <v>2039</v>
      </c>
      <c r="F251">
        <v>0</v>
      </c>
      <c r="G251">
        <v>0</v>
      </c>
      <c r="H251" s="2" t="str">
        <f t="shared" si="3"/>
        <v>PUMPED_STORSR</v>
      </c>
    </row>
    <row r="252" spans="1:8" x14ac:dyDescent="0.25">
      <c r="A252" t="s">
        <v>114</v>
      </c>
      <c r="B252" t="s">
        <v>6</v>
      </c>
      <c r="C252" t="s">
        <v>8</v>
      </c>
      <c r="D252" t="s">
        <v>363</v>
      </c>
      <c r="E252">
        <v>2040</v>
      </c>
      <c r="F252">
        <v>0</v>
      </c>
      <c r="G252">
        <v>0</v>
      </c>
      <c r="H252" s="2" t="str">
        <f t="shared" si="3"/>
        <v>PUMPED_STORSR</v>
      </c>
    </row>
    <row r="253" spans="1:8" x14ac:dyDescent="0.25">
      <c r="A253" t="s">
        <v>114</v>
      </c>
      <c r="B253" t="s">
        <v>6</v>
      </c>
      <c r="C253" t="s">
        <v>8</v>
      </c>
      <c r="D253" t="s">
        <v>363</v>
      </c>
      <c r="E253">
        <v>2041</v>
      </c>
      <c r="F253">
        <v>0</v>
      </c>
      <c r="G253">
        <v>0</v>
      </c>
      <c r="H253" s="2" t="str">
        <f t="shared" si="3"/>
        <v>PUMPED_STORSR</v>
      </c>
    </row>
    <row r="254" spans="1:8" x14ac:dyDescent="0.25">
      <c r="A254" t="s">
        <v>114</v>
      </c>
      <c r="B254" t="s">
        <v>6</v>
      </c>
      <c r="C254" t="s">
        <v>8</v>
      </c>
      <c r="D254" t="s">
        <v>362</v>
      </c>
      <c r="E254">
        <v>2024</v>
      </c>
      <c r="F254">
        <v>0</v>
      </c>
      <c r="G254">
        <v>0</v>
      </c>
      <c r="H254" s="2" t="str">
        <f t="shared" si="3"/>
        <v>PUMPED_STORSR</v>
      </c>
    </row>
    <row r="255" spans="1:8" x14ac:dyDescent="0.25">
      <c r="A255" t="s">
        <v>114</v>
      </c>
      <c r="B255" t="s">
        <v>6</v>
      </c>
      <c r="C255" t="s">
        <v>8</v>
      </c>
      <c r="D255" t="s">
        <v>362</v>
      </c>
      <c r="E255">
        <v>2025</v>
      </c>
      <c r="F255">
        <v>0</v>
      </c>
      <c r="G255">
        <v>0</v>
      </c>
      <c r="H255" s="2" t="str">
        <f t="shared" si="3"/>
        <v>PUMPED_STORSR</v>
      </c>
    </row>
    <row r="256" spans="1:8" x14ac:dyDescent="0.25">
      <c r="A256" t="s">
        <v>114</v>
      </c>
      <c r="B256" t="s">
        <v>6</v>
      </c>
      <c r="C256" t="s">
        <v>8</v>
      </c>
      <c r="D256" t="s">
        <v>362</v>
      </c>
      <c r="E256">
        <v>2026</v>
      </c>
      <c r="F256">
        <v>0</v>
      </c>
      <c r="G256">
        <v>0</v>
      </c>
      <c r="H256" s="2" t="str">
        <f t="shared" si="3"/>
        <v>PUMPED_STORSR</v>
      </c>
    </row>
    <row r="257" spans="1:8" x14ac:dyDescent="0.25">
      <c r="A257" t="s">
        <v>114</v>
      </c>
      <c r="B257" t="s">
        <v>6</v>
      </c>
      <c r="C257" t="s">
        <v>8</v>
      </c>
      <c r="D257" t="s">
        <v>362</v>
      </c>
      <c r="E257">
        <v>2027</v>
      </c>
      <c r="F257">
        <v>0</v>
      </c>
      <c r="G257">
        <v>0</v>
      </c>
      <c r="H257" s="2" t="str">
        <f t="shared" si="3"/>
        <v>PUMPED_STORSR</v>
      </c>
    </row>
    <row r="258" spans="1:8" x14ac:dyDescent="0.25">
      <c r="A258" t="s">
        <v>114</v>
      </c>
      <c r="B258" t="s">
        <v>6</v>
      </c>
      <c r="C258" t="s">
        <v>8</v>
      </c>
      <c r="D258" t="s">
        <v>362</v>
      </c>
      <c r="E258">
        <v>2028</v>
      </c>
      <c r="F258">
        <v>0</v>
      </c>
      <c r="G258">
        <v>0</v>
      </c>
      <c r="H258" s="2" t="str">
        <f t="shared" si="3"/>
        <v>PUMPED_STORSR</v>
      </c>
    </row>
    <row r="259" spans="1:8" x14ac:dyDescent="0.25">
      <c r="A259" t="s">
        <v>114</v>
      </c>
      <c r="B259" t="s">
        <v>6</v>
      </c>
      <c r="C259" t="s">
        <v>8</v>
      </c>
      <c r="D259" t="s">
        <v>362</v>
      </c>
      <c r="E259">
        <v>2029</v>
      </c>
      <c r="F259">
        <v>0</v>
      </c>
      <c r="G259">
        <v>0</v>
      </c>
      <c r="H259" s="2" t="str">
        <f t="shared" ref="H259:H322" si="4">_xlfn.CONCAT(A259,C259)</f>
        <v>PUMPED_STORSR</v>
      </c>
    </row>
    <row r="260" spans="1:8" x14ac:dyDescent="0.25">
      <c r="A260" t="s">
        <v>114</v>
      </c>
      <c r="B260" t="s">
        <v>6</v>
      </c>
      <c r="C260" t="s">
        <v>8</v>
      </c>
      <c r="D260" t="s">
        <v>362</v>
      </c>
      <c r="E260">
        <v>2030</v>
      </c>
      <c r="F260">
        <v>0</v>
      </c>
      <c r="G260">
        <v>0</v>
      </c>
      <c r="H260" s="2" t="str">
        <f t="shared" si="4"/>
        <v>PUMPED_STORSR</v>
      </c>
    </row>
    <row r="261" spans="1:8" x14ac:dyDescent="0.25">
      <c r="A261" t="s">
        <v>114</v>
      </c>
      <c r="B261" t="s">
        <v>6</v>
      </c>
      <c r="C261" t="s">
        <v>8</v>
      </c>
      <c r="D261" t="s">
        <v>362</v>
      </c>
      <c r="E261">
        <v>2031</v>
      </c>
      <c r="F261">
        <v>0</v>
      </c>
      <c r="G261">
        <v>0</v>
      </c>
      <c r="H261" s="2" t="str">
        <f t="shared" si="4"/>
        <v>PUMPED_STORSR</v>
      </c>
    </row>
    <row r="262" spans="1:8" x14ac:dyDescent="0.25">
      <c r="A262" t="s">
        <v>114</v>
      </c>
      <c r="B262" t="s">
        <v>6</v>
      </c>
      <c r="C262" t="s">
        <v>8</v>
      </c>
      <c r="D262" t="s">
        <v>362</v>
      </c>
      <c r="E262">
        <v>2032</v>
      </c>
      <c r="F262">
        <v>0</v>
      </c>
      <c r="G262">
        <v>0</v>
      </c>
      <c r="H262" s="2" t="str">
        <f t="shared" si="4"/>
        <v>PUMPED_STORSR</v>
      </c>
    </row>
    <row r="263" spans="1:8" x14ac:dyDescent="0.25">
      <c r="A263" t="s">
        <v>114</v>
      </c>
      <c r="B263" t="s">
        <v>6</v>
      </c>
      <c r="C263" t="s">
        <v>8</v>
      </c>
      <c r="D263" t="s">
        <v>362</v>
      </c>
      <c r="E263">
        <v>2033</v>
      </c>
      <c r="F263">
        <v>0</v>
      </c>
      <c r="G263">
        <v>0</v>
      </c>
      <c r="H263" s="2" t="str">
        <f t="shared" si="4"/>
        <v>PUMPED_STORSR</v>
      </c>
    </row>
    <row r="264" spans="1:8" x14ac:dyDescent="0.25">
      <c r="A264" t="s">
        <v>114</v>
      </c>
      <c r="B264" t="s">
        <v>6</v>
      </c>
      <c r="C264" t="s">
        <v>8</v>
      </c>
      <c r="D264" t="s">
        <v>362</v>
      </c>
      <c r="E264">
        <v>2034</v>
      </c>
      <c r="F264">
        <v>0</v>
      </c>
      <c r="G264">
        <v>0</v>
      </c>
      <c r="H264" s="2" t="str">
        <f t="shared" si="4"/>
        <v>PUMPED_STORSR</v>
      </c>
    </row>
    <row r="265" spans="1:8" x14ac:dyDescent="0.25">
      <c r="A265" t="s">
        <v>114</v>
      </c>
      <c r="B265" t="s">
        <v>6</v>
      </c>
      <c r="C265" t="s">
        <v>8</v>
      </c>
      <c r="D265" t="s">
        <v>362</v>
      </c>
      <c r="E265">
        <v>2035</v>
      </c>
      <c r="F265">
        <v>0</v>
      </c>
      <c r="G265">
        <v>0</v>
      </c>
      <c r="H265" s="2" t="str">
        <f t="shared" si="4"/>
        <v>PUMPED_STORSR</v>
      </c>
    </row>
    <row r="266" spans="1:8" x14ac:dyDescent="0.25">
      <c r="A266" t="s">
        <v>114</v>
      </c>
      <c r="B266" t="s">
        <v>6</v>
      </c>
      <c r="C266" t="s">
        <v>8</v>
      </c>
      <c r="D266" t="s">
        <v>362</v>
      </c>
      <c r="E266">
        <v>2036</v>
      </c>
      <c r="F266">
        <v>0</v>
      </c>
      <c r="G266">
        <v>0</v>
      </c>
      <c r="H266" s="2" t="str">
        <f t="shared" si="4"/>
        <v>PUMPED_STORSR</v>
      </c>
    </row>
    <row r="267" spans="1:8" x14ac:dyDescent="0.25">
      <c r="A267" t="s">
        <v>114</v>
      </c>
      <c r="B267" t="s">
        <v>6</v>
      </c>
      <c r="C267" t="s">
        <v>8</v>
      </c>
      <c r="D267" t="s">
        <v>362</v>
      </c>
      <c r="E267">
        <v>2037</v>
      </c>
      <c r="F267">
        <v>0</v>
      </c>
      <c r="G267">
        <v>0</v>
      </c>
      <c r="H267" s="2" t="str">
        <f t="shared" si="4"/>
        <v>PUMPED_STORSR</v>
      </c>
    </row>
    <row r="268" spans="1:8" x14ac:dyDescent="0.25">
      <c r="A268" t="s">
        <v>114</v>
      </c>
      <c r="B268" t="s">
        <v>6</v>
      </c>
      <c r="C268" t="s">
        <v>8</v>
      </c>
      <c r="D268" t="s">
        <v>362</v>
      </c>
      <c r="E268">
        <v>2038</v>
      </c>
      <c r="F268">
        <v>0</v>
      </c>
      <c r="G268">
        <v>0</v>
      </c>
      <c r="H268" s="2" t="str">
        <f t="shared" si="4"/>
        <v>PUMPED_STORSR</v>
      </c>
    </row>
    <row r="269" spans="1:8" x14ac:dyDescent="0.25">
      <c r="A269" t="s">
        <v>114</v>
      </c>
      <c r="B269" t="s">
        <v>6</v>
      </c>
      <c r="C269" t="s">
        <v>8</v>
      </c>
      <c r="D269" t="s">
        <v>362</v>
      </c>
      <c r="E269">
        <v>2039</v>
      </c>
      <c r="F269">
        <v>0</v>
      </c>
      <c r="G269">
        <v>0</v>
      </c>
      <c r="H269" s="2" t="str">
        <f t="shared" si="4"/>
        <v>PUMPED_STORSR</v>
      </c>
    </row>
    <row r="270" spans="1:8" x14ac:dyDescent="0.25">
      <c r="A270" t="s">
        <v>114</v>
      </c>
      <c r="B270" t="s">
        <v>6</v>
      </c>
      <c r="C270" t="s">
        <v>8</v>
      </c>
      <c r="D270" t="s">
        <v>362</v>
      </c>
      <c r="E270">
        <v>2040</v>
      </c>
      <c r="F270">
        <v>0</v>
      </c>
      <c r="G270">
        <v>0</v>
      </c>
      <c r="H270" s="2" t="str">
        <f t="shared" si="4"/>
        <v>PUMPED_STORSR</v>
      </c>
    </row>
    <row r="271" spans="1:8" x14ac:dyDescent="0.25">
      <c r="A271" t="s">
        <v>114</v>
      </c>
      <c r="B271" t="s">
        <v>6</v>
      </c>
      <c r="C271" t="s">
        <v>8</v>
      </c>
      <c r="D271" t="s">
        <v>362</v>
      </c>
      <c r="E271">
        <v>2041</v>
      </c>
      <c r="F271">
        <v>0</v>
      </c>
      <c r="G271">
        <v>0</v>
      </c>
      <c r="H271" s="2" t="str">
        <f t="shared" si="4"/>
        <v>PUMPED_STORSR</v>
      </c>
    </row>
    <row r="272" spans="1:8" x14ac:dyDescent="0.25">
      <c r="A272" t="s">
        <v>114</v>
      </c>
      <c r="B272" t="s">
        <v>6</v>
      </c>
      <c r="C272" t="s">
        <v>8</v>
      </c>
      <c r="D272" t="s">
        <v>361</v>
      </c>
      <c r="E272">
        <v>2024</v>
      </c>
      <c r="F272">
        <v>0</v>
      </c>
      <c r="G272">
        <v>0</v>
      </c>
      <c r="H272" s="2" t="str">
        <f t="shared" si="4"/>
        <v>PUMPED_STORSR</v>
      </c>
    </row>
    <row r="273" spans="1:8" x14ac:dyDescent="0.25">
      <c r="A273" t="s">
        <v>114</v>
      </c>
      <c r="B273" t="s">
        <v>6</v>
      </c>
      <c r="C273" t="s">
        <v>8</v>
      </c>
      <c r="D273" t="s">
        <v>361</v>
      </c>
      <c r="E273">
        <v>2025</v>
      </c>
      <c r="F273">
        <v>0</v>
      </c>
      <c r="G273">
        <v>0</v>
      </c>
      <c r="H273" s="2" t="str">
        <f t="shared" si="4"/>
        <v>PUMPED_STORSR</v>
      </c>
    </row>
    <row r="274" spans="1:8" x14ac:dyDescent="0.25">
      <c r="A274" t="s">
        <v>114</v>
      </c>
      <c r="B274" t="s">
        <v>6</v>
      </c>
      <c r="C274" t="s">
        <v>8</v>
      </c>
      <c r="D274" t="s">
        <v>361</v>
      </c>
      <c r="E274">
        <v>2026</v>
      </c>
      <c r="F274">
        <v>0</v>
      </c>
      <c r="G274">
        <v>0</v>
      </c>
      <c r="H274" s="2" t="str">
        <f t="shared" si="4"/>
        <v>PUMPED_STORSR</v>
      </c>
    </row>
    <row r="275" spans="1:8" x14ac:dyDescent="0.25">
      <c r="A275" t="s">
        <v>114</v>
      </c>
      <c r="B275" t="s">
        <v>6</v>
      </c>
      <c r="C275" t="s">
        <v>8</v>
      </c>
      <c r="D275" t="s">
        <v>361</v>
      </c>
      <c r="E275">
        <v>2027</v>
      </c>
      <c r="F275">
        <v>3</v>
      </c>
      <c r="G275">
        <v>3</v>
      </c>
      <c r="H275" s="2" t="str">
        <f t="shared" si="4"/>
        <v>PUMPED_STORSR</v>
      </c>
    </row>
    <row r="276" spans="1:8" x14ac:dyDescent="0.25">
      <c r="A276" t="s">
        <v>114</v>
      </c>
      <c r="B276" t="s">
        <v>6</v>
      </c>
      <c r="C276" t="s">
        <v>8</v>
      </c>
      <c r="D276" t="s">
        <v>361</v>
      </c>
      <c r="E276">
        <v>2028</v>
      </c>
      <c r="F276">
        <v>0</v>
      </c>
      <c r="G276">
        <v>1.975336376</v>
      </c>
      <c r="H276" s="2" t="str">
        <f t="shared" si="4"/>
        <v>PUMPED_STORSR</v>
      </c>
    </row>
    <row r="277" spans="1:8" x14ac:dyDescent="0.25">
      <c r="A277" t="s">
        <v>114</v>
      </c>
      <c r="B277" t="s">
        <v>6</v>
      </c>
      <c r="C277" t="s">
        <v>8</v>
      </c>
      <c r="D277" t="s">
        <v>361</v>
      </c>
      <c r="E277">
        <v>2029</v>
      </c>
      <c r="F277">
        <v>0</v>
      </c>
      <c r="G277">
        <v>1.975336376</v>
      </c>
      <c r="H277" s="2" t="str">
        <f t="shared" si="4"/>
        <v>PUMPED_STORSR</v>
      </c>
    </row>
    <row r="278" spans="1:8" x14ac:dyDescent="0.25">
      <c r="A278" t="s">
        <v>114</v>
      </c>
      <c r="B278" t="s">
        <v>6</v>
      </c>
      <c r="C278" t="s">
        <v>8</v>
      </c>
      <c r="D278" t="s">
        <v>361</v>
      </c>
      <c r="E278">
        <v>2030</v>
      </c>
      <c r="F278">
        <v>0</v>
      </c>
      <c r="G278">
        <v>1.975336376</v>
      </c>
      <c r="H278" s="2" t="str">
        <f t="shared" si="4"/>
        <v>PUMPED_STORSR</v>
      </c>
    </row>
    <row r="279" spans="1:8" x14ac:dyDescent="0.25">
      <c r="A279" t="s">
        <v>114</v>
      </c>
      <c r="B279" t="s">
        <v>6</v>
      </c>
      <c r="C279" t="s">
        <v>8</v>
      </c>
      <c r="D279" t="s">
        <v>361</v>
      </c>
      <c r="E279">
        <v>2031</v>
      </c>
      <c r="F279">
        <v>0</v>
      </c>
      <c r="G279">
        <v>1.975336376</v>
      </c>
      <c r="H279" s="2" t="str">
        <f t="shared" si="4"/>
        <v>PUMPED_STORSR</v>
      </c>
    </row>
    <row r="280" spans="1:8" x14ac:dyDescent="0.25">
      <c r="A280" t="s">
        <v>114</v>
      </c>
      <c r="B280" t="s">
        <v>6</v>
      </c>
      <c r="C280" t="s">
        <v>8</v>
      </c>
      <c r="D280" t="s">
        <v>361</v>
      </c>
      <c r="E280">
        <v>2032</v>
      </c>
      <c r="F280">
        <v>0</v>
      </c>
      <c r="G280">
        <v>1.975336376</v>
      </c>
      <c r="H280" s="2" t="str">
        <f t="shared" si="4"/>
        <v>PUMPED_STORSR</v>
      </c>
    </row>
    <row r="281" spans="1:8" x14ac:dyDescent="0.25">
      <c r="A281" t="s">
        <v>114</v>
      </c>
      <c r="B281" t="s">
        <v>6</v>
      </c>
      <c r="C281" t="s">
        <v>8</v>
      </c>
      <c r="D281" t="s">
        <v>361</v>
      </c>
      <c r="E281">
        <v>2033</v>
      </c>
      <c r="F281">
        <v>0</v>
      </c>
      <c r="G281">
        <v>1.975336376</v>
      </c>
      <c r="H281" s="2" t="str">
        <f t="shared" si="4"/>
        <v>PUMPED_STORSR</v>
      </c>
    </row>
    <row r="282" spans="1:8" x14ac:dyDescent="0.25">
      <c r="A282" t="s">
        <v>114</v>
      </c>
      <c r="B282" t="s">
        <v>6</v>
      </c>
      <c r="C282" t="s">
        <v>8</v>
      </c>
      <c r="D282" t="s">
        <v>361</v>
      </c>
      <c r="E282">
        <v>2034</v>
      </c>
      <c r="F282">
        <v>0</v>
      </c>
      <c r="G282">
        <v>1.975336376</v>
      </c>
      <c r="H282" s="2" t="str">
        <f t="shared" si="4"/>
        <v>PUMPED_STORSR</v>
      </c>
    </row>
    <row r="283" spans="1:8" x14ac:dyDescent="0.25">
      <c r="A283" t="s">
        <v>114</v>
      </c>
      <c r="B283" t="s">
        <v>6</v>
      </c>
      <c r="C283" t="s">
        <v>8</v>
      </c>
      <c r="D283" t="s">
        <v>361</v>
      </c>
      <c r="E283">
        <v>2035</v>
      </c>
      <c r="F283">
        <v>0</v>
      </c>
      <c r="G283">
        <v>1.975336376</v>
      </c>
      <c r="H283" s="2" t="str">
        <f t="shared" si="4"/>
        <v>PUMPED_STORSR</v>
      </c>
    </row>
    <row r="284" spans="1:8" x14ac:dyDescent="0.25">
      <c r="A284" t="s">
        <v>114</v>
      </c>
      <c r="B284" t="s">
        <v>6</v>
      </c>
      <c r="C284" t="s">
        <v>8</v>
      </c>
      <c r="D284" t="s">
        <v>361</v>
      </c>
      <c r="E284">
        <v>2036</v>
      </c>
      <c r="F284">
        <v>0</v>
      </c>
      <c r="G284">
        <v>1.975336376</v>
      </c>
      <c r="H284" s="2" t="str">
        <f t="shared" si="4"/>
        <v>PUMPED_STORSR</v>
      </c>
    </row>
    <row r="285" spans="1:8" x14ac:dyDescent="0.25">
      <c r="A285" t="s">
        <v>114</v>
      </c>
      <c r="B285" t="s">
        <v>6</v>
      </c>
      <c r="C285" t="s">
        <v>8</v>
      </c>
      <c r="D285" t="s">
        <v>361</v>
      </c>
      <c r="E285">
        <v>2037</v>
      </c>
      <c r="F285">
        <v>0</v>
      </c>
      <c r="G285">
        <v>1.975336376</v>
      </c>
      <c r="H285" s="2" t="str">
        <f t="shared" si="4"/>
        <v>PUMPED_STORSR</v>
      </c>
    </row>
    <row r="286" spans="1:8" x14ac:dyDescent="0.25">
      <c r="A286" t="s">
        <v>114</v>
      </c>
      <c r="B286" t="s">
        <v>6</v>
      </c>
      <c r="C286" t="s">
        <v>8</v>
      </c>
      <c r="D286" t="s">
        <v>361</v>
      </c>
      <c r="E286">
        <v>2038</v>
      </c>
      <c r="F286">
        <v>0</v>
      </c>
      <c r="G286">
        <v>1.975336376</v>
      </c>
      <c r="H286" s="2" t="str">
        <f t="shared" si="4"/>
        <v>PUMPED_STORSR</v>
      </c>
    </row>
    <row r="287" spans="1:8" x14ac:dyDescent="0.25">
      <c r="A287" t="s">
        <v>114</v>
      </c>
      <c r="B287" t="s">
        <v>6</v>
      </c>
      <c r="C287" t="s">
        <v>8</v>
      </c>
      <c r="D287" t="s">
        <v>361</v>
      </c>
      <c r="E287">
        <v>2039</v>
      </c>
      <c r="F287">
        <v>0</v>
      </c>
      <c r="G287">
        <v>1.975336376</v>
      </c>
      <c r="H287" s="2" t="str">
        <f t="shared" si="4"/>
        <v>PUMPED_STORSR</v>
      </c>
    </row>
    <row r="288" spans="1:8" x14ac:dyDescent="0.25">
      <c r="A288" t="s">
        <v>114</v>
      </c>
      <c r="B288" t="s">
        <v>6</v>
      </c>
      <c r="C288" t="s">
        <v>8</v>
      </c>
      <c r="D288" t="s">
        <v>361</v>
      </c>
      <c r="E288">
        <v>2040</v>
      </c>
      <c r="F288">
        <v>0</v>
      </c>
      <c r="G288">
        <v>1.975336376</v>
      </c>
      <c r="H288" s="2" t="str">
        <f t="shared" si="4"/>
        <v>PUMPED_STORSR</v>
      </c>
    </row>
    <row r="289" spans="1:8" x14ac:dyDescent="0.25">
      <c r="A289" t="s">
        <v>114</v>
      </c>
      <c r="B289" t="s">
        <v>6</v>
      </c>
      <c r="C289" t="s">
        <v>8</v>
      </c>
      <c r="D289" t="s">
        <v>361</v>
      </c>
      <c r="E289">
        <v>2041</v>
      </c>
      <c r="F289">
        <v>0</v>
      </c>
      <c r="G289">
        <v>1.975336376</v>
      </c>
      <c r="H289" s="2" t="str">
        <f t="shared" si="4"/>
        <v>PUMPED_STORSR</v>
      </c>
    </row>
    <row r="290" spans="1:8" x14ac:dyDescent="0.25">
      <c r="A290" t="s">
        <v>114</v>
      </c>
      <c r="B290" t="s">
        <v>6</v>
      </c>
      <c r="C290" t="s">
        <v>8</v>
      </c>
      <c r="D290" t="s">
        <v>360</v>
      </c>
      <c r="E290">
        <v>2024</v>
      </c>
      <c r="F290">
        <v>0</v>
      </c>
      <c r="G290">
        <v>0</v>
      </c>
      <c r="H290" s="2" t="str">
        <f t="shared" si="4"/>
        <v>PUMPED_STORSR</v>
      </c>
    </row>
    <row r="291" spans="1:8" x14ac:dyDescent="0.25">
      <c r="A291" t="s">
        <v>114</v>
      </c>
      <c r="B291" t="s">
        <v>6</v>
      </c>
      <c r="C291" t="s">
        <v>8</v>
      </c>
      <c r="D291" t="s">
        <v>360</v>
      </c>
      <c r="E291">
        <v>2025</v>
      </c>
      <c r="F291">
        <v>0</v>
      </c>
      <c r="G291">
        <v>0</v>
      </c>
      <c r="H291" s="2" t="str">
        <f t="shared" si="4"/>
        <v>PUMPED_STORSR</v>
      </c>
    </row>
    <row r="292" spans="1:8" x14ac:dyDescent="0.25">
      <c r="A292" t="s">
        <v>114</v>
      </c>
      <c r="B292" t="s">
        <v>6</v>
      </c>
      <c r="C292" t="s">
        <v>8</v>
      </c>
      <c r="D292" t="s">
        <v>360</v>
      </c>
      <c r="E292">
        <v>2026</v>
      </c>
      <c r="F292">
        <v>0</v>
      </c>
      <c r="G292">
        <v>0</v>
      </c>
      <c r="H292" s="2" t="str">
        <f t="shared" si="4"/>
        <v>PUMPED_STORSR</v>
      </c>
    </row>
    <row r="293" spans="1:8" x14ac:dyDescent="0.25">
      <c r="A293" t="s">
        <v>114</v>
      </c>
      <c r="B293" t="s">
        <v>6</v>
      </c>
      <c r="C293" t="s">
        <v>8</v>
      </c>
      <c r="D293" t="s">
        <v>360</v>
      </c>
      <c r="E293">
        <v>2027</v>
      </c>
      <c r="F293">
        <v>0</v>
      </c>
      <c r="G293">
        <v>0</v>
      </c>
      <c r="H293" s="2" t="str">
        <f t="shared" si="4"/>
        <v>PUMPED_STORSR</v>
      </c>
    </row>
    <row r="294" spans="1:8" x14ac:dyDescent="0.25">
      <c r="A294" t="s">
        <v>114</v>
      </c>
      <c r="B294" t="s">
        <v>6</v>
      </c>
      <c r="C294" t="s">
        <v>8</v>
      </c>
      <c r="D294" t="s">
        <v>360</v>
      </c>
      <c r="E294">
        <v>2028</v>
      </c>
      <c r="F294">
        <v>0</v>
      </c>
      <c r="G294">
        <v>7.9290002150000003</v>
      </c>
      <c r="H294" s="2" t="str">
        <f t="shared" si="4"/>
        <v>PUMPED_STORSR</v>
      </c>
    </row>
    <row r="295" spans="1:8" x14ac:dyDescent="0.25">
      <c r="A295" t="s">
        <v>114</v>
      </c>
      <c r="B295" t="s">
        <v>6</v>
      </c>
      <c r="C295" t="s">
        <v>8</v>
      </c>
      <c r="D295" t="s">
        <v>360</v>
      </c>
      <c r="E295">
        <v>2029</v>
      </c>
      <c r="F295">
        <v>0</v>
      </c>
      <c r="G295">
        <v>7.9290002150000003</v>
      </c>
      <c r="H295" s="2" t="str">
        <f t="shared" si="4"/>
        <v>PUMPED_STORSR</v>
      </c>
    </row>
    <row r="296" spans="1:8" x14ac:dyDescent="0.25">
      <c r="A296" t="s">
        <v>114</v>
      </c>
      <c r="B296" t="s">
        <v>6</v>
      </c>
      <c r="C296" t="s">
        <v>8</v>
      </c>
      <c r="D296" t="s">
        <v>360</v>
      </c>
      <c r="E296">
        <v>2030</v>
      </c>
      <c r="F296">
        <v>0</v>
      </c>
      <c r="G296">
        <v>7.9290002150000003</v>
      </c>
      <c r="H296" s="2" t="str">
        <f t="shared" si="4"/>
        <v>PUMPED_STORSR</v>
      </c>
    </row>
    <row r="297" spans="1:8" x14ac:dyDescent="0.25">
      <c r="A297" t="s">
        <v>114</v>
      </c>
      <c r="B297" t="s">
        <v>6</v>
      </c>
      <c r="C297" t="s">
        <v>8</v>
      </c>
      <c r="D297" t="s">
        <v>360</v>
      </c>
      <c r="E297">
        <v>2031</v>
      </c>
      <c r="F297">
        <v>0</v>
      </c>
      <c r="G297">
        <v>7.9290002150000003</v>
      </c>
      <c r="H297" s="2" t="str">
        <f t="shared" si="4"/>
        <v>PUMPED_STORSR</v>
      </c>
    </row>
    <row r="298" spans="1:8" x14ac:dyDescent="0.25">
      <c r="A298" t="s">
        <v>114</v>
      </c>
      <c r="B298" t="s">
        <v>6</v>
      </c>
      <c r="C298" t="s">
        <v>8</v>
      </c>
      <c r="D298" t="s">
        <v>360</v>
      </c>
      <c r="E298">
        <v>2032</v>
      </c>
      <c r="F298">
        <v>0</v>
      </c>
      <c r="G298">
        <v>7.9290002150000003</v>
      </c>
      <c r="H298" s="2" t="str">
        <f t="shared" si="4"/>
        <v>PUMPED_STORSR</v>
      </c>
    </row>
    <row r="299" spans="1:8" x14ac:dyDescent="0.25">
      <c r="A299" t="s">
        <v>114</v>
      </c>
      <c r="B299" t="s">
        <v>6</v>
      </c>
      <c r="C299" t="s">
        <v>8</v>
      </c>
      <c r="D299" t="s">
        <v>360</v>
      </c>
      <c r="E299">
        <v>2033</v>
      </c>
      <c r="F299">
        <v>0</v>
      </c>
      <c r="G299">
        <v>7.9290002150000003</v>
      </c>
      <c r="H299" s="2" t="str">
        <f t="shared" si="4"/>
        <v>PUMPED_STORSR</v>
      </c>
    </row>
    <row r="300" spans="1:8" x14ac:dyDescent="0.25">
      <c r="A300" t="s">
        <v>114</v>
      </c>
      <c r="B300" t="s">
        <v>6</v>
      </c>
      <c r="C300" t="s">
        <v>8</v>
      </c>
      <c r="D300" t="s">
        <v>360</v>
      </c>
      <c r="E300">
        <v>2034</v>
      </c>
      <c r="F300">
        <v>0</v>
      </c>
      <c r="G300">
        <v>7.9290002150000003</v>
      </c>
      <c r="H300" s="2" t="str">
        <f t="shared" si="4"/>
        <v>PUMPED_STORSR</v>
      </c>
    </row>
    <row r="301" spans="1:8" x14ac:dyDescent="0.25">
      <c r="A301" t="s">
        <v>114</v>
      </c>
      <c r="B301" t="s">
        <v>6</v>
      </c>
      <c r="C301" t="s">
        <v>8</v>
      </c>
      <c r="D301" t="s">
        <v>360</v>
      </c>
      <c r="E301">
        <v>2035</v>
      </c>
      <c r="F301">
        <v>0</v>
      </c>
      <c r="G301">
        <v>7.9290002150000003</v>
      </c>
      <c r="H301" s="2" t="str">
        <f t="shared" si="4"/>
        <v>PUMPED_STORSR</v>
      </c>
    </row>
    <row r="302" spans="1:8" x14ac:dyDescent="0.25">
      <c r="A302" t="s">
        <v>114</v>
      </c>
      <c r="B302" t="s">
        <v>6</v>
      </c>
      <c r="C302" t="s">
        <v>8</v>
      </c>
      <c r="D302" t="s">
        <v>360</v>
      </c>
      <c r="E302">
        <v>2036</v>
      </c>
      <c r="F302">
        <v>0</v>
      </c>
      <c r="G302">
        <v>7.9290002150000003</v>
      </c>
      <c r="H302" s="2" t="str">
        <f t="shared" si="4"/>
        <v>PUMPED_STORSR</v>
      </c>
    </row>
    <row r="303" spans="1:8" x14ac:dyDescent="0.25">
      <c r="A303" t="s">
        <v>114</v>
      </c>
      <c r="B303" t="s">
        <v>6</v>
      </c>
      <c r="C303" t="s">
        <v>8</v>
      </c>
      <c r="D303" t="s">
        <v>360</v>
      </c>
      <c r="E303">
        <v>2037</v>
      </c>
      <c r="F303">
        <v>0</v>
      </c>
      <c r="G303">
        <v>7.9290002150000003</v>
      </c>
      <c r="H303" s="2" t="str">
        <f t="shared" si="4"/>
        <v>PUMPED_STORSR</v>
      </c>
    </row>
    <row r="304" spans="1:8" x14ac:dyDescent="0.25">
      <c r="A304" t="s">
        <v>114</v>
      </c>
      <c r="B304" t="s">
        <v>6</v>
      </c>
      <c r="C304" t="s">
        <v>8</v>
      </c>
      <c r="D304" t="s">
        <v>360</v>
      </c>
      <c r="E304">
        <v>2038</v>
      </c>
      <c r="F304">
        <v>0</v>
      </c>
      <c r="G304">
        <v>7.9290002150000003</v>
      </c>
      <c r="H304" s="2" t="str">
        <f t="shared" si="4"/>
        <v>PUMPED_STORSR</v>
      </c>
    </row>
    <row r="305" spans="1:8" x14ac:dyDescent="0.25">
      <c r="A305" t="s">
        <v>114</v>
      </c>
      <c r="B305" t="s">
        <v>6</v>
      </c>
      <c r="C305" t="s">
        <v>8</v>
      </c>
      <c r="D305" t="s">
        <v>360</v>
      </c>
      <c r="E305">
        <v>2039</v>
      </c>
      <c r="F305">
        <v>0</v>
      </c>
      <c r="G305">
        <v>7.9290002150000003</v>
      </c>
      <c r="H305" s="2" t="str">
        <f t="shared" si="4"/>
        <v>PUMPED_STORSR</v>
      </c>
    </row>
    <row r="306" spans="1:8" x14ac:dyDescent="0.25">
      <c r="A306" t="s">
        <v>114</v>
      </c>
      <c r="B306" t="s">
        <v>6</v>
      </c>
      <c r="C306" t="s">
        <v>8</v>
      </c>
      <c r="D306" t="s">
        <v>360</v>
      </c>
      <c r="E306">
        <v>2040</v>
      </c>
      <c r="F306">
        <v>0</v>
      </c>
      <c r="G306">
        <v>7.9290002150000003</v>
      </c>
      <c r="H306" s="2" t="str">
        <f t="shared" si="4"/>
        <v>PUMPED_STORSR</v>
      </c>
    </row>
    <row r="307" spans="1:8" x14ac:dyDescent="0.25">
      <c r="A307" t="s">
        <v>114</v>
      </c>
      <c r="B307" t="s">
        <v>6</v>
      </c>
      <c r="C307" t="s">
        <v>8</v>
      </c>
      <c r="D307" t="s">
        <v>360</v>
      </c>
      <c r="E307">
        <v>2041</v>
      </c>
      <c r="F307">
        <v>0</v>
      </c>
      <c r="G307">
        <v>7.9290002150000003</v>
      </c>
      <c r="H307" s="2" t="str">
        <f t="shared" si="4"/>
        <v>PUMPED_STORSR</v>
      </c>
    </row>
    <row r="308" spans="1:8" x14ac:dyDescent="0.25">
      <c r="A308" t="s">
        <v>114</v>
      </c>
      <c r="B308" t="s">
        <v>6</v>
      </c>
      <c r="C308" t="s">
        <v>12</v>
      </c>
      <c r="D308" t="s">
        <v>359</v>
      </c>
      <c r="E308">
        <v>2024</v>
      </c>
      <c r="F308">
        <v>0</v>
      </c>
      <c r="G308">
        <v>0</v>
      </c>
      <c r="H308" s="2" t="str">
        <f t="shared" si="4"/>
        <v>PUMPED_STORNR</v>
      </c>
    </row>
    <row r="309" spans="1:8" x14ac:dyDescent="0.25">
      <c r="A309" t="s">
        <v>114</v>
      </c>
      <c r="B309" t="s">
        <v>6</v>
      </c>
      <c r="C309" t="s">
        <v>12</v>
      </c>
      <c r="D309" t="s">
        <v>359</v>
      </c>
      <c r="E309">
        <v>2025</v>
      </c>
      <c r="F309">
        <v>0</v>
      </c>
      <c r="G309">
        <v>0</v>
      </c>
      <c r="H309" s="2" t="str">
        <f t="shared" si="4"/>
        <v>PUMPED_STORNR</v>
      </c>
    </row>
    <row r="310" spans="1:8" x14ac:dyDescent="0.25">
      <c r="A310" t="s">
        <v>114</v>
      </c>
      <c r="B310" t="s">
        <v>6</v>
      </c>
      <c r="C310" t="s">
        <v>12</v>
      </c>
      <c r="D310" t="s">
        <v>359</v>
      </c>
      <c r="E310">
        <v>2026</v>
      </c>
      <c r="F310">
        <v>0</v>
      </c>
      <c r="G310">
        <v>0</v>
      </c>
      <c r="H310" s="2" t="str">
        <f t="shared" si="4"/>
        <v>PUMPED_STORNR</v>
      </c>
    </row>
    <row r="311" spans="1:8" x14ac:dyDescent="0.25">
      <c r="A311" t="s">
        <v>114</v>
      </c>
      <c r="B311" t="s">
        <v>6</v>
      </c>
      <c r="C311" t="s">
        <v>12</v>
      </c>
      <c r="D311" t="s">
        <v>359</v>
      </c>
      <c r="E311">
        <v>2027</v>
      </c>
      <c r="F311">
        <v>0</v>
      </c>
      <c r="G311">
        <v>0</v>
      </c>
      <c r="H311" s="2" t="str">
        <f t="shared" si="4"/>
        <v>PUMPED_STORNR</v>
      </c>
    </row>
    <row r="312" spans="1:8" x14ac:dyDescent="0.25">
      <c r="A312" t="s">
        <v>114</v>
      </c>
      <c r="B312" t="s">
        <v>6</v>
      </c>
      <c r="C312" t="s">
        <v>12</v>
      </c>
      <c r="D312" t="s">
        <v>359</v>
      </c>
      <c r="E312">
        <v>2028</v>
      </c>
      <c r="F312">
        <v>0</v>
      </c>
      <c r="G312">
        <v>0</v>
      </c>
      <c r="H312" s="2" t="str">
        <f t="shared" si="4"/>
        <v>PUMPED_STORNR</v>
      </c>
    </row>
    <row r="313" spans="1:8" x14ac:dyDescent="0.25">
      <c r="A313" t="s">
        <v>114</v>
      </c>
      <c r="B313" t="s">
        <v>6</v>
      </c>
      <c r="C313" t="s">
        <v>12</v>
      </c>
      <c r="D313" t="s">
        <v>359</v>
      </c>
      <c r="E313">
        <v>2029</v>
      </c>
      <c r="F313">
        <v>0</v>
      </c>
      <c r="G313">
        <v>0</v>
      </c>
      <c r="H313" s="2" t="str">
        <f t="shared" si="4"/>
        <v>PUMPED_STORNR</v>
      </c>
    </row>
    <row r="314" spans="1:8" x14ac:dyDescent="0.25">
      <c r="A314" t="s">
        <v>114</v>
      </c>
      <c r="B314" t="s">
        <v>6</v>
      </c>
      <c r="C314" t="s">
        <v>12</v>
      </c>
      <c r="D314" t="s">
        <v>359</v>
      </c>
      <c r="E314">
        <v>2030</v>
      </c>
      <c r="F314">
        <v>0</v>
      </c>
      <c r="G314">
        <v>0</v>
      </c>
      <c r="H314" s="2" t="str">
        <f t="shared" si="4"/>
        <v>PUMPED_STORNR</v>
      </c>
    </row>
    <row r="315" spans="1:8" x14ac:dyDescent="0.25">
      <c r="A315" t="s">
        <v>114</v>
      </c>
      <c r="B315" t="s">
        <v>6</v>
      </c>
      <c r="C315" t="s">
        <v>12</v>
      </c>
      <c r="D315" t="s">
        <v>359</v>
      </c>
      <c r="E315">
        <v>2031</v>
      </c>
      <c r="F315">
        <v>0</v>
      </c>
      <c r="G315">
        <v>0</v>
      </c>
      <c r="H315" s="2" t="str">
        <f t="shared" si="4"/>
        <v>PUMPED_STORNR</v>
      </c>
    </row>
    <row r="316" spans="1:8" x14ac:dyDescent="0.25">
      <c r="A316" t="s">
        <v>114</v>
      </c>
      <c r="B316" t="s">
        <v>6</v>
      </c>
      <c r="C316" t="s">
        <v>12</v>
      </c>
      <c r="D316" t="s">
        <v>359</v>
      </c>
      <c r="E316">
        <v>2032</v>
      </c>
      <c r="F316">
        <v>0</v>
      </c>
      <c r="G316">
        <v>0</v>
      </c>
      <c r="H316" s="2" t="str">
        <f t="shared" si="4"/>
        <v>PUMPED_STORNR</v>
      </c>
    </row>
    <row r="317" spans="1:8" x14ac:dyDescent="0.25">
      <c r="A317" t="s">
        <v>114</v>
      </c>
      <c r="B317" t="s">
        <v>6</v>
      </c>
      <c r="C317" t="s">
        <v>12</v>
      </c>
      <c r="D317" t="s">
        <v>359</v>
      </c>
      <c r="E317">
        <v>2033</v>
      </c>
      <c r="F317">
        <v>0</v>
      </c>
      <c r="G317">
        <v>0</v>
      </c>
      <c r="H317" s="2" t="str">
        <f t="shared" si="4"/>
        <v>PUMPED_STORNR</v>
      </c>
    </row>
    <row r="318" spans="1:8" x14ac:dyDescent="0.25">
      <c r="A318" t="s">
        <v>114</v>
      </c>
      <c r="B318" t="s">
        <v>6</v>
      </c>
      <c r="C318" t="s">
        <v>12</v>
      </c>
      <c r="D318" t="s">
        <v>359</v>
      </c>
      <c r="E318">
        <v>2034</v>
      </c>
      <c r="F318">
        <v>0</v>
      </c>
      <c r="G318">
        <v>0</v>
      </c>
      <c r="H318" s="2" t="str">
        <f t="shared" si="4"/>
        <v>PUMPED_STORNR</v>
      </c>
    </row>
    <row r="319" spans="1:8" x14ac:dyDescent="0.25">
      <c r="A319" t="s">
        <v>114</v>
      </c>
      <c r="B319" t="s">
        <v>6</v>
      </c>
      <c r="C319" t="s">
        <v>12</v>
      </c>
      <c r="D319" t="s">
        <v>359</v>
      </c>
      <c r="E319">
        <v>2035</v>
      </c>
      <c r="F319">
        <v>0</v>
      </c>
      <c r="G319">
        <v>0</v>
      </c>
      <c r="H319" s="2" t="str">
        <f t="shared" si="4"/>
        <v>PUMPED_STORNR</v>
      </c>
    </row>
    <row r="320" spans="1:8" x14ac:dyDescent="0.25">
      <c r="A320" t="s">
        <v>114</v>
      </c>
      <c r="B320" t="s">
        <v>6</v>
      </c>
      <c r="C320" t="s">
        <v>12</v>
      </c>
      <c r="D320" t="s">
        <v>359</v>
      </c>
      <c r="E320">
        <v>2036</v>
      </c>
      <c r="F320">
        <v>0</v>
      </c>
      <c r="G320">
        <v>0</v>
      </c>
      <c r="H320" s="2" t="str">
        <f t="shared" si="4"/>
        <v>PUMPED_STORNR</v>
      </c>
    </row>
    <row r="321" spans="1:8" x14ac:dyDescent="0.25">
      <c r="A321" t="s">
        <v>114</v>
      </c>
      <c r="B321" t="s">
        <v>6</v>
      </c>
      <c r="C321" t="s">
        <v>12</v>
      </c>
      <c r="D321" t="s">
        <v>359</v>
      </c>
      <c r="E321">
        <v>2037</v>
      </c>
      <c r="F321">
        <v>0</v>
      </c>
      <c r="G321">
        <v>0</v>
      </c>
      <c r="H321" s="2" t="str">
        <f t="shared" si="4"/>
        <v>PUMPED_STORNR</v>
      </c>
    </row>
    <row r="322" spans="1:8" x14ac:dyDescent="0.25">
      <c r="A322" t="s">
        <v>114</v>
      </c>
      <c r="B322" t="s">
        <v>6</v>
      </c>
      <c r="C322" t="s">
        <v>12</v>
      </c>
      <c r="D322" t="s">
        <v>359</v>
      </c>
      <c r="E322">
        <v>2038</v>
      </c>
      <c r="F322">
        <v>0</v>
      </c>
      <c r="G322">
        <v>0</v>
      </c>
      <c r="H322" s="2" t="str">
        <f t="shared" si="4"/>
        <v>PUMPED_STORNR</v>
      </c>
    </row>
    <row r="323" spans="1:8" x14ac:dyDescent="0.25">
      <c r="A323" t="s">
        <v>114</v>
      </c>
      <c r="B323" t="s">
        <v>6</v>
      </c>
      <c r="C323" t="s">
        <v>12</v>
      </c>
      <c r="D323" t="s">
        <v>359</v>
      </c>
      <c r="E323">
        <v>2039</v>
      </c>
      <c r="F323">
        <v>0</v>
      </c>
      <c r="G323">
        <v>0</v>
      </c>
      <c r="H323" s="2" t="str">
        <f t="shared" ref="H323:H386" si="5">_xlfn.CONCAT(A323,C323)</f>
        <v>PUMPED_STORNR</v>
      </c>
    </row>
    <row r="324" spans="1:8" x14ac:dyDescent="0.25">
      <c r="A324" t="s">
        <v>114</v>
      </c>
      <c r="B324" t="s">
        <v>6</v>
      </c>
      <c r="C324" t="s">
        <v>12</v>
      </c>
      <c r="D324" t="s">
        <v>359</v>
      </c>
      <c r="E324">
        <v>2040</v>
      </c>
      <c r="F324">
        <v>0</v>
      </c>
      <c r="G324">
        <v>0</v>
      </c>
      <c r="H324" s="2" t="str">
        <f t="shared" si="5"/>
        <v>PUMPED_STORNR</v>
      </c>
    </row>
    <row r="325" spans="1:8" x14ac:dyDescent="0.25">
      <c r="A325" t="s">
        <v>114</v>
      </c>
      <c r="B325" t="s">
        <v>6</v>
      </c>
      <c r="C325" t="s">
        <v>12</v>
      </c>
      <c r="D325" t="s">
        <v>359</v>
      </c>
      <c r="E325">
        <v>2041</v>
      </c>
      <c r="F325">
        <v>0</v>
      </c>
      <c r="G325">
        <v>0</v>
      </c>
      <c r="H325" s="2" t="str">
        <f t="shared" si="5"/>
        <v>PUMPED_STORNR</v>
      </c>
    </row>
    <row r="326" spans="1:8" x14ac:dyDescent="0.25">
      <c r="A326" t="s">
        <v>114</v>
      </c>
      <c r="B326" t="s">
        <v>6</v>
      </c>
      <c r="C326" t="s">
        <v>12</v>
      </c>
      <c r="D326" t="s">
        <v>358</v>
      </c>
      <c r="E326">
        <v>2024</v>
      </c>
      <c r="F326">
        <v>0</v>
      </c>
      <c r="G326">
        <v>0</v>
      </c>
      <c r="H326" s="2" t="str">
        <f t="shared" si="5"/>
        <v>PUMPED_STORNR</v>
      </c>
    </row>
    <row r="327" spans="1:8" x14ac:dyDescent="0.25">
      <c r="A327" t="s">
        <v>114</v>
      </c>
      <c r="B327" t="s">
        <v>6</v>
      </c>
      <c r="C327" t="s">
        <v>12</v>
      </c>
      <c r="D327" t="s">
        <v>358</v>
      </c>
      <c r="E327">
        <v>2025</v>
      </c>
      <c r="F327">
        <v>0</v>
      </c>
      <c r="G327">
        <v>0</v>
      </c>
      <c r="H327" s="2" t="str">
        <f t="shared" si="5"/>
        <v>PUMPED_STORNR</v>
      </c>
    </row>
    <row r="328" spans="1:8" x14ac:dyDescent="0.25">
      <c r="A328" t="s">
        <v>114</v>
      </c>
      <c r="B328" t="s">
        <v>6</v>
      </c>
      <c r="C328" t="s">
        <v>12</v>
      </c>
      <c r="D328" t="s">
        <v>358</v>
      </c>
      <c r="E328">
        <v>2026</v>
      </c>
      <c r="F328">
        <v>0</v>
      </c>
      <c r="G328">
        <v>0</v>
      </c>
      <c r="H328" s="2" t="str">
        <f t="shared" si="5"/>
        <v>PUMPED_STORNR</v>
      </c>
    </row>
    <row r="329" spans="1:8" x14ac:dyDescent="0.25">
      <c r="A329" t="s">
        <v>114</v>
      </c>
      <c r="B329" t="s">
        <v>6</v>
      </c>
      <c r="C329" t="s">
        <v>12</v>
      </c>
      <c r="D329" t="s">
        <v>358</v>
      </c>
      <c r="E329">
        <v>2027</v>
      </c>
      <c r="F329">
        <v>0</v>
      </c>
      <c r="G329">
        <v>0</v>
      </c>
      <c r="H329" s="2" t="str">
        <f t="shared" si="5"/>
        <v>PUMPED_STORNR</v>
      </c>
    </row>
    <row r="330" spans="1:8" x14ac:dyDescent="0.25">
      <c r="A330" t="s">
        <v>114</v>
      </c>
      <c r="B330" t="s">
        <v>6</v>
      </c>
      <c r="C330" t="s">
        <v>12</v>
      </c>
      <c r="D330" t="s">
        <v>358</v>
      </c>
      <c r="E330">
        <v>2028</v>
      </c>
      <c r="F330">
        <v>0</v>
      </c>
      <c r="G330">
        <v>0</v>
      </c>
      <c r="H330" s="2" t="str">
        <f t="shared" si="5"/>
        <v>PUMPED_STORNR</v>
      </c>
    </row>
    <row r="331" spans="1:8" x14ac:dyDescent="0.25">
      <c r="A331" t="s">
        <v>114</v>
      </c>
      <c r="B331" t="s">
        <v>6</v>
      </c>
      <c r="C331" t="s">
        <v>12</v>
      </c>
      <c r="D331" t="s">
        <v>358</v>
      </c>
      <c r="E331">
        <v>2029</v>
      </c>
      <c r="F331">
        <v>0</v>
      </c>
      <c r="G331">
        <v>0</v>
      </c>
      <c r="H331" s="2" t="str">
        <f t="shared" si="5"/>
        <v>PUMPED_STORNR</v>
      </c>
    </row>
    <row r="332" spans="1:8" x14ac:dyDescent="0.25">
      <c r="A332" t="s">
        <v>114</v>
      </c>
      <c r="B332" t="s">
        <v>6</v>
      </c>
      <c r="C332" t="s">
        <v>12</v>
      </c>
      <c r="D332" t="s">
        <v>358</v>
      </c>
      <c r="E332">
        <v>2030</v>
      </c>
      <c r="F332">
        <v>0</v>
      </c>
      <c r="G332">
        <v>0</v>
      </c>
      <c r="H332" s="2" t="str">
        <f t="shared" si="5"/>
        <v>PUMPED_STORNR</v>
      </c>
    </row>
    <row r="333" spans="1:8" x14ac:dyDescent="0.25">
      <c r="A333" t="s">
        <v>114</v>
      </c>
      <c r="B333" t="s">
        <v>6</v>
      </c>
      <c r="C333" t="s">
        <v>12</v>
      </c>
      <c r="D333" t="s">
        <v>358</v>
      </c>
      <c r="E333">
        <v>2031</v>
      </c>
      <c r="F333">
        <v>0</v>
      </c>
      <c r="G333">
        <v>0</v>
      </c>
      <c r="H333" s="2" t="str">
        <f t="shared" si="5"/>
        <v>PUMPED_STORNR</v>
      </c>
    </row>
    <row r="334" spans="1:8" x14ac:dyDescent="0.25">
      <c r="A334" t="s">
        <v>114</v>
      </c>
      <c r="B334" t="s">
        <v>6</v>
      </c>
      <c r="C334" t="s">
        <v>12</v>
      </c>
      <c r="D334" t="s">
        <v>358</v>
      </c>
      <c r="E334">
        <v>2032</v>
      </c>
      <c r="F334">
        <v>0</v>
      </c>
      <c r="G334">
        <v>0</v>
      </c>
      <c r="H334" s="2" t="str">
        <f t="shared" si="5"/>
        <v>PUMPED_STORNR</v>
      </c>
    </row>
    <row r="335" spans="1:8" x14ac:dyDescent="0.25">
      <c r="A335" t="s">
        <v>114</v>
      </c>
      <c r="B335" t="s">
        <v>6</v>
      </c>
      <c r="C335" t="s">
        <v>12</v>
      </c>
      <c r="D335" t="s">
        <v>358</v>
      </c>
      <c r="E335">
        <v>2033</v>
      </c>
      <c r="F335">
        <v>0</v>
      </c>
      <c r="G335">
        <v>0</v>
      </c>
      <c r="H335" s="2" t="str">
        <f t="shared" si="5"/>
        <v>PUMPED_STORNR</v>
      </c>
    </row>
    <row r="336" spans="1:8" x14ac:dyDescent="0.25">
      <c r="A336" t="s">
        <v>114</v>
      </c>
      <c r="B336" t="s">
        <v>6</v>
      </c>
      <c r="C336" t="s">
        <v>12</v>
      </c>
      <c r="D336" t="s">
        <v>358</v>
      </c>
      <c r="E336">
        <v>2034</v>
      </c>
      <c r="F336">
        <v>0</v>
      </c>
      <c r="G336">
        <v>0</v>
      </c>
      <c r="H336" s="2" t="str">
        <f t="shared" si="5"/>
        <v>PUMPED_STORNR</v>
      </c>
    </row>
    <row r="337" spans="1:8" x14ac:dyDescent="0.25">
      <c r="A337" t="s">
        <v>114</v>
      </c>
      <c r="B337" t="s">
        <v>6</v>
      </c>
      <c r="C337" t="s">
        <v>12</v>
      </c>
      <c r="D337" t="s">
        <v>358</v>
      </c>
      <c r="E337">
        <v>2035</v>
      </c>
      <c r="F337">
        <v>0</v>
      </c>
      <c r="G337">
        <v>0</v>
      </c>
      <c r="H337" s="2" t="str">
        <f t="shared" si="5"/>
        <v>PUMPED_STORNR</v>
      </c>
    </row>
    <row r="338" spans="1:8" x14ac:dyDescent="0.25">
      <c r="A338" t="s">
        <v>114</v>
      </c>
      <c r="B338" t="s">
        <v>6</v>
      </c>
      <c r="C338" t="s">
        <v>12</v>
      </c>
      <c r="D338" t="s">
        <v>358</v>
      </c>
      <c r="E338">
        <v>2036</v>
      </c>
      <c r="F338">
        <v>0</v>
      </c>
      <c r="G338">
        <v>0</v>
      </c>
      <c r="H338" s="2" t="str">
        <f t="shared" si="5"/>
        <v>PUMPED_STORNR</v>
      </c>
    </row>
    <row r="339" spans="1:8" x14ac:dyDescent="0.25">
      <c r="A339" t="s">
        <v>114</v>
      </c>
      <c r="B339" t="s">
        <v>6</v>
      </c>
      <c r="C339" t="s">
        <v>12</v>
      </c>
      <c r="D339" t="s">
        <v>358</v>
      </c>
      <c r="E339">
        <v>2037</v>
      </c>
      <c r="F339">
        <v>0</v>
      </c>
      <c r="G339">
        <v>0</v>
      </c>
      <c r="H339" s="2" t="str">
        <f t="shared" si="5"/>
        <v>PUMPED_STORNR</v>
      </c>
    </row>
    <row r="340" spans="1:8" x14ac:dyDescent="0.25">
      <c r="A340" t="s">
        <v>114</v>
      </c>
      <c r="B340" t="s">
        <v>6</v>
      </c>
      <c r="C340" t="s">
        <v>12</v>
      </c>
      <c r="D340" t="s">
        <v>358</v>
      </c>
      <c r="E340">
        <v>2038</v>
      </c>
      <c r="F340">
        <v>0</v>
      </c>
      <c r="G340">
        <v>0</v>
      </c>
      <c r="H340" s="2" t="str">
        <f t="shared" si="5"/>
        <v>PUMPED_STORNR</v>
      </c>
    </row>
    <row r="341" spans="1:8" x14ac:dyDescent="0.25">
      <c r="A341" t="s">
        <v>114</v>
      </c>
      <c r="B341" t="s">
        <v>6</v>
      </c>
      <c r="C341" t="s">
        <v>12</v>
      </c>
      <c r="D341" t="s">
        <v>358</v>
      </c>
      <c r="E341">
        <v>2039</v>
      </c>
      <c r="F341">
        <v>0</v>
      </c>
      <c r="G341">
        <v>0</v>
      </c>
      <c r="H341" s="2" t="str">
        <f t="shared" si="5"/>
        <v>PUMPED_STORNR</v>
      </c>
    </row>
    <row r="342" spans="1:8" x14ac:dyDescent="0.25">
      <c r="A342" t="s">
        <v>114</v>
      </c>
      <c r="B342" t="s">
        <v>6</v>
      </c>
      <c r="C342" t="s">
        <v>12</v>
      </c>
      <c r="D342" t="s">
        <v>358</v>
      </c>
      <c r="E342">
        <v>2040</v>
      </c>
      <c r="F342">
        <v>0</v>
      </c>
      <c r="G342">
        <v>0</v>
      </c>
      <c r="H342" s="2" t="str">
        <f t="shared" si="5"/>
        <v>PUMPED_STORNR</v>
      </c>
    </row>
    <row r="343" spans="1:8" x14ac:dyDescent="0.25">
      <c r="A343" t="s">
        <v>114</v>
      </c>
      <c r="B343" t="s">
        <v>6</v>
      </c>
      <c r="C343" t="s">
        <v>12</v>
      </c>
      <c r="D343" t="s">
        <v>358</v>
      </c>
      <c r="E343">
        <v>2041</v>
      </c>
      <c r="F343">
        <v>0</v>
      </c>
      <c r="G343">
        <v>0</v>
      </c>
      <c r="H343" s="2" t="str">
        <f t="shared" si="5"/>
        <v>PUMPED_STORNR</v>
      </c>
    </row>
    <row r="344" spans="1:8" x14ac:dyDescent="0.25">
      <c r="A344" t="s">
        <v>114</v>
      </c>
      <c r="B344" t="s">
        <v>6</v>
      </c>
      <c r="C344" t="s">
        <v>12</v>
      </c>
      <c r="D344" t="s">
        <v>357</v>
      </c>
      <c r="E344">
        <v>2024</v>
      </c>
      <c r="F344">
        <v>0</v>
      </c>
      <c r="G344">
        <v>0</v>
      </c>
      <c r="H344" s="2" t="str">
        <f t="shared" si="5"/>
        <v>PUMPED_STORNR</v>
      </c>
    </row>
    <row r="345" spans="1:8" x14ac:dyDescent="0.25">
      <c r="A345" t="s">
        <v>114</v>
      </c>
      <c r="B345" t="s">
        <v>6</v>
      </c>
      <c r="C345" t="s">
        <v>12</v>
      </c>
      <c r="D345" t="s">
        <v>357</v>
      </c>
      <c r="E345">
        <v>2025</v>
      </c>
      <c r="F345">
        <v>0</v>
      </c>
      <c r="G345">
        <v>0</v>
      </c>
      <c r="H345" s="2" t="str">
        <f t="shared" si="5"/>
        <v>PUMPED_STORNR</v>
      </c>
    </row>
    <row r="346" spans="1:8" x14ac:dyDescent="0.25">
      <c r="A346" t="s">
        <v>114</v>
      </c>
      <c r="B346" t="s">
        <v>6</v>
      </c>
      <c r="C346" t="s">
        <v>12</v>
      </c>
      <c r="D346" t="s">
        <v>357</v>
      </c>
      <c r="E346">
        <v>2026</v>
      </c>
      <c r="F346">
        <v>0</v>
      </c>
      <c r="G346">
        <v>0</v>
      </c>
      <c r="H346" s="2" t="str">
        <f t="shared" si="5"/>
        <v>PUMPED_STORNR</v>
      </c>
    </row>
    <row r="347" spans="1:8" x14ac:dyDescent="0.25">
      <c r="A347" t="s">
        <v>114</v>
      </c>
      <c r="B347" t="s">
        <v>6</v>
      </c>
      <c r="C347" t="s">
        <v>12</v>
      </c>
      <c r="D347" t="s">
        <v>357</v>
      </c>
      <c r="E347">
        <v>2027</v>
      </c>
      <c r="F347">
        <v>0</v>
      </c>
      <c r="G347">
        <v>0</v>
      </c>
      <c r="H347" s="2" t="str">
        <f t="shared" si="5"/>
        <v>PUMPED_STORNR</v>
      </c>
    </row>
    <row r="348" spans="1:8" x14ac:dyDescent="0.25">
      <c r="A348" t="s">
        <v>114</v>
      </c>
      <c r="B348" t="s">
        <v>6</v>
      </c>
      <c r="C348" t="s">
        <v>12</v>
      </c>
      <c r="D348" t="s">
        <v>357</v>
      </c>
      <c r="E348">
        <v>2028</v>
      </c>
      <c r="F348">
        <v>0</v>
      </c>
      <c r="G348">
        <v>0</v>
      </c>
      <c r="H348" s="2" t="str">
        <f t="shared" si="5"/>
        <v>PUMPED_STORNR</v>
      </c>
    </row>
    <row r="349" spans="1:8" x14ac:dyDescent="0.25">
      <c r="A349" t="s">
        <v>114</v>
      </c>
      <c r="B349" t="s">
        <v>6</v>
      </c>
      <c r="C349" t="s">
        <v>12</v>
      </c>
      <c r="D349" t="s">
        <v>357</v>
      </c>
      <c r="E349">
        <v>2029</v>
      </c>
      <c r="F349">
        <v>0</v>
      </c>
      <c r="G349">
        <v>0</v>
      </c>
      <c r="H349" s="2" t="str">
        <f t="shared" si="5"/>
        <v>PUMPED_STORNR</v>
      </c>
    </row>
    <row r="350" spans="1:8" x14ac:dyDescent="0.25">
      <c r="A350" t="s">
        <v>114</v>
      </c>
      <c r="B350" t="s">
        <v>6</v>
      </c>
      <c r="C350" t="s">
        <v>12</v>
      </c>
      <c r="D350" t="s">
        <v>357</v>
      </c>
      <c r="E350">
        <v>2030</v>
      </c>
      <c r="F350">
        <v>0</v>
      </c>
      <c r="G350">
        <v>0</v>
      </c>
      <c r="H350" s="2" t="str">
        <f t="shared" si="5"/>
        <v>PUMPED_STORNR</v>
      </c>
    </row>
    <row r="351" spans="1:8" x14ac:dyDescent="0.25">
      <c r="A351" t="s">
        <v>114</v>
      </c>
      <c r="B351" t="s">
        <v>6</v>
      </c>
      <c r="C351" t="s">
        <v>12</v>
      </c>
      <c r="D351" t="s">
        <v>357</v>
      </c>
      <c r="E351">
        <v>2031</v>
      </c>
      <c r="F351">
        <v>0</v>
      </c>
      <c r="G351">
        <v>0</v>
      </c>
      <c r="H351" s="2" t="str">
        <f t="shared" si="5"/>
        <v>PUMPED_STORNR</v>
      </c>
    </row>
    <row r="352" spans="1:8" x14ac:dyDescent="0.25">
      <c r="A352" t="s">
        <v>114</v>
      </c>
      <c r="B352" t="s">
        <v>6</v>
      </c>
      <c r="C352" t="s">
        <v>12</v>
      </c>
      <c r="D352" t="s">
        <v>357</v>
      </c>
      <c r="E352">
        <v>2032</v>
      </c>
      <c r="F352">
        <v>0</v>
      </c>
      <c r="G352">
        <v>0</v>
      </c>
      <c r="H352" s="2" t="str">
        <f t="shared" si="5"/>
        <v>PUMPED_STORNR</v>
      </c>
    </row>
    <row r="353" spans="1:8" x14ac:dyDescent="0.25">
      <c r="A353" t="s">
        <v>114</v>
      </c>
      <c r="B353" t="s">
        <v>6</v>
      </c>
      <c r="C353" t="s">
        <v>12</v>
      </c>
      <c r="D353" t="s">
        <v>357</v>
      </c>
      <c r="E353">
        <v>2033</v>
      </c>
      <c r="F353">
        <v>0</v>
      </c>
      <c r="G353">
        <v>0</v>
      </c>
      <c r="H353" s="2" t="str">
        <f t="shared" si="5"/>
        <v>PUMPED_STORNR</v>
      </c>
    </row>
    <row r="354" spans="1:8" x14ac:dyDescent="0.25">
      <c r="A354" t="s">
        <v>114</v>
      </c>
      <c r="B354" t="s">
        <v>6</v>
      </c>
      <c r="C354" t="s">
        <v>12</v>
      </c>
      <c r="D354" t="s">
        <v>357</v>
      </c>
      <c r="E354">
        <v>2034</v>
      </c>
      <c r="F354">
        <v>0</v>
      </c>
      <c r="G354">
        <v>0</v>
      </c>
      <c r="H354" s="2" t="str">
        <f t="shared" si="5"/>
        <v>PUMPED_STORNR</v>
      </c>
    </row>
    <row r="355" spans="1:8" x14ac:dyDescent="0.25">
      <c r="A355" t="s">
        <v>114</v>
      </c>
      <c r="B355" t="s">
        <v>6</v>
      </c>
      <c r="C355" t="s">
        <v>12</v>
      </c>
      <c r="D355" t="s">
        <v>357</v>
      </c>
      <c r="E355">
        <v>2035</v>
      </c>
      <c r="F355">
        <v>0</v>
      </c>
      <c r="G355">
        <v>0</v>
      </c>
      <c r="H355" s="2" t="str">
        <f t="shared" si="5"/>
        <v>PUMPED_STORNR</v>
      </c>
    </row>
    <row r="356" spans="1:8" x14ac:dyDescent="0.25">
      <c r="A356" t="s">
        <v>114</v>
      </c>
      <c r="B356" t="s">
        <v>6</v>
      </c>
      <c r="C356" t="s">
        <v>12</v>
      </c>
      <c r="D356" t="s">
        <v>357</v>
      </c>
      <c r="E356">
        <v>2036</v>
      </c>
      <c r="F356">
        <v>0</v>
      </c>
      <c r="G356">
        <v>0</v>
      </c>
      <c r="H356" s="2" t="str">
        <f t="shared" si="5"/>
        <v>PUMPED_STORNR</v>
      </c>
    </row>
    <row r="357" spans="1:8" x14ac:dyDescent="0.25">
      <c r="A357" t="s">
        <v>114</v>
      </c>
      <c r="B357" t="s">
        <v>6</v>
      </c>
      <c r="C357" t="s">
        <v>12</v>
      </c>
      <c r="D357" t="s">
        <v>357</v>
      </c>
      <c r="E357">
        <v>2037</v>
      </c>
      <c r="F357">
        <v>0</v>
      </c>
      <c r="G357">
        <v>0</v>
      </c>
      <c r="H357" s="2" t="str">
        <f t="shared" si="5"/>
        <v>PUMPED_STORNR</v>
      </c>
    </row>
    <row r="358" spans="1:8" x14ac:dyDescent="0.25">
      <c r="A358" t="s">
        <v>114</v>
      </c>
      <c r="B358" t="s">
        <v>6</v>
      </c>
      <c r="C358" t="s">
        <v>12</v>
      </c>
      <c r="D358" t="s">
        <v>357</v>
      </c>
      <c r="E358">
        <v>2038</v>
      </c>
      <c r="F358">
        <v>0</v>
      </c>
      <c r="G358">
        <v>0</v>
      </c>
      <c r="H358" s="2" t="str">
        <f t="shared" si="5"/>
        <v>PUMPED_STORNR</v>
      </c>
    </row>
    <row r="359" spans="1:8" x14ac:dyDescent="0.25">
      <c r="A359" t="s">
        <v>114</v>
      </c>
      <c r="B359" t="s">
        <v>6</v>
      </c>
      <c r="C359" t="s">
        <v>12</v>
      </c>
      <c r="D359" t="s">
        <v>357</v>
      </c>
      <c r="E359">
        <v>2039</v>
      </c>
      <c r="F359">
        <v>0</v>
      </c>
      <c r="G359">
        <v>0</v>
      </c>
      <c r="H359" s="2" t="str">
        <f t="shared" si="5"/>
        <v>PUMPED_STORNR</v>
      </c>
    </row>
    <row r="360" spans="1:8" x14ac:dyDescent="0.25">
      <c r="A360" t="s">
        <v>114</v>
      </c>
      <c r="B360" t="s">
        <v>6</v>
      </c>
      <c r="C360" t="s">
        <v>12</v>
      </c>
      <c r="D360" t="s">
        <v>357</v>
      </c>
      <c r="E360">
        <v>2040</v>
      </c>
      <c r="F360">
        <v>0</v>
      </c>
      <c r="G360">
        <v>0</v>
      </c>
      <c r="H360" s="2" t="str">
        <f t="shared" si="5"/>
        <v>PUMPED_STORNR</v>
      </c>
    </row>
    <row r="361" spans="1:8" x14ac:dyDescent="0.25">
      <c r="A361" t="s">
        <v>114</v>
      </c>
      <c r="B361" t="s">
        <v>6</v>
      </c>
      <c r="C361" t="s">
        <v>12</v>
      </c>
      <c r="D361" t="s">
        <v>357</v>
      </c>
      <c r="E361">
        <v>2041</v>
      </c>
      <c r="F361">
        <v>0</v>
      </c>
      <c r="G361">
        <v>0</v>
      </c>
      <c r="H361" s="2" t="str">
        <f t="shared" si="5"/>
        <v>PUMPED_STORNR</v>
      </c>
    </row>
    <row r="362" spans="1:8" x14ac:dyDescent="0.25">
      <c r="A362" t="s">
        <v>114</v>
      </c>
      <c r="B362" t="s">
        <v>6</v>
      </c>
      <c r="C362" t="s">
        <v>12</v>
      </c>
      <c r="D362" t="s">
        <v>356</v>
      </c>
      <c r="E362">
        <v>2024</v>
      </c>
      <c r="F362">
        <v>0</v>
      </c>
      <c r="G362">
        <v>0</v>
      </c>
      <c r="H362" s="2" t="str">
        <f t="shared" si="5"/>
        <v>PUMPED_STORNR</v>
      </c>
    </row>
    <row r="363" spans="1:8" x14ac:dyDescent="0.25">
      <c r="A363" t="s">
        <v>114</v>
      </c>
      <c r="B363" t="s">
        <v>6</v>
      </c>
      <c r="C363" t="s">
        <v>12</v>
      </c>
      <c r="D363" t="s">
        <v>356</v>
      </c>
      <c r="E363">
        <v>2025</v>
      </c>
      <c r="F363">
        <v>0</v>
      </c>
      <c r="G363">
        <v>0</v>
      </c>
      <c r="H363" s="2" t="str">
        <f t="shared" si="5"/>
        <v>PUMPED_STORNR</v>
      </c>
    </row>
    <row r="364" spans="1:8" x14ac:dyDescent="0.25">
      <c r="A364" t="s">
        <v>114</v>
      </c>
      <c r="B364" t="s">
        <v>6</v>
      </c>
      <c r="C364" t="s">
        <v>12</v>
      </c>
      <c r="D364" t="s">
        <v>356</v>
      </c>
      <c r="E364">
        <v>2026</v>
      </c>
      <c r="F364">
        <v>0</v>
      </c>
      <c r="G364">
        <v>0</v>
      </c>
      <c r="H364" s="2" t="str">
        <f t="shared" si="5"/>
        <v>PUMPED_STORNR</v>
      </c>
    </row>
    <row r="365" spans="1:8" x14ac:dyDescent="0.25">
      <c r="A365" t="s">
        <v>114</v>
      </c>
      <c r="B365" t="s">
        <v>6</v>
      </c>
      <c r="C365" t="s">
        <v>12</v>
      </c>
      <c r="D365" t="s">
        <v>356</v>
      </c>
      <c r="E365">
        <v>2027</v>
      </c>
      <c r="F365">
        <v>0</v>
      </c>
      <c r="G365">
        <v>0</v>
      </c>
      <c r="H365" s="2" t="str">
        <f t="shared" si="5"/>
        <v>PUMPED_STORNR</v>
      </c>
    </row>
    <row r="366" spans="1:8" x14ac:dyDescent="0.25">
      <c r="A366" t="s">
        <v>114</v>
      </c>
      <c r="B366" t="s">
        <v>6</v>
      </c>
      <c r="C366" t="s">
        <v>12</v>
      </c>
      <c r="D366" t="s">
        <v>356</v>
      </c>
      <c r="E366">
        <v>2028</v>
      </c>
      <c r="F366">
        <v>0</v>
      </c>
      <c r="G366">
        <v>0</v>
      </c>
      <c r="H366" s="2" t="str">
        <f t="shared" si="5"/>
        <v>PUMPED_STORNR</v>
      </c>
    </row>
    <row r="367" spans="1:8" x14ac:dyDescent="0.25">
      <c r="A367" t="s">
        <v>114</v>
      </c>
      <c r="B367" t="s">
        <v>6</v>
      </c>
      <c r="C367" t="s">
        <v>12</v>
      </c>
      <c r="D367" t="s">
        <v>356</v>
      </c>
      <c r="E367">
        <v>2029</v>
      </c>
      <c r="F367">
        <v>0</v>
      </c>
      <c r="G367">
        <v>0</v>
      </c>
      <c r="H367" s="2" t="str">
        <f t="shared" si="5"/>
        <v>PUMPED_STORNR</v>
      </c>
    </row>
    <row r="368" spans="1:8" x14ac:dyDescent="0.25">
      <c r="A368" t="s">
        <v>114</v>
      </c>
      <c r="B368" t="s">
        <v>6</v>
      </c>
      <c r="C368" t="s">
        <v>12</v>
      </c>
      <c r="D368" t="s">
        <v>356</v>
      </c>
      <c r="E368">
        <v>2030</v>
      </c>
      <c r="F368">
        <v>0</v>
      </c>
      <c r="G368">
        <v>0</v>
      </c>
      <c r="H368" s="2" t="str">
        <f t="shared" si="5"/>
        <v>PUMPED_STORNR</v>
      </c>
    </row>
    <row r="369" spans="1:8" x14ac:dyDescent="0.25">
      <c r="A369" t="s">
        <v>114</v>
      </c>
      <c r="B369" t="s">
        <v>6</v>
      </c>
      <c r="C369" t="s">
        <v>12</v>
      </c>
      <c r="D369" t="s">
        <v>356</v>
      </c>
      <c r="E369">
        <v>2031</v>
      </c>
      <c r="F369">
        <v>0</v>
      </c>
      <c r="G369">
        <v>0</v>
      </c>
      <c r="H369" s="2" t="str">
        <f t="shared" si="5"/>
        <v>PUMPED_STORNR</v>
      </c>
    </row>
    <row r="370" spans="1:8" x14ac:dyDescent="0.25">
      <c r="A370" t="s">
        <v>114</v>
      </c>
      <c r="B370" t="s">
        <v>6</v>
      </c>
      <c r="C370" t="s">
        <v>12</v>
      </c>
      <c r="D370" t="s">
        <v>356</v>
      </c>
      <c r="E370">
        <v>2032</v>
      </c>
      <c r="F370">
        <v>0</v>
      </c>
      <c r="G370">
        <v>0</v>
      </c>
      <c r="H370" s="2" t="str">
        <f t="shared" si="5"/>
        <v>PUMPED_STORNR</v>
      </c>
    </row>
    <row r="371" spans="1:8" x14ac:dyDescent="0.25">
      <c r="A371" t="s">
        <v>114</v>
      </c>
      <c r="B371" t="s">
        <v>6</v>
      </c>
      <c r="C371" t="s">
        <v>12</v>
      </c>
      <c r="D371" t="s">
        <v>356</v>
      </c>
      <c r="E371">
        <v>2033</v>
      </c>
      <c r="F371">
        <v>0</v>
      </c>
      <c r="G371">
        <v>0</v>
      </c>
      <c r="H371" s="2" t="str">
        <f t="shared" si="5"/>
        <v>PUMPED_STORNR</v>
      </c>
    </row>
    <row r="372" spans="1:8" x14ac:dyDescent="0.25">
      <c r="A372" t="s">
        <v>114</v>
      </c>
      <c r="B372" t="s">
        <v>6</v>
      </c>
      <c r="C372" t="s">
        <v>12</v>
      </c>
      <c r="D372" t="s">
        <v>356</v>
      </c>
      <c r="E372">
        <v>2034</v>
      </c>
      <c r="F372">
        <v>0</v>
      </c>
      <c r="G372">
        <v>0</v>
      </c>
      <c r="H372" s="2" t="str">
        <f t="shared" si="5"/>
        <v>PUMPED_STORNR</v>
      </c>
    </row>
    <row r="373" spans="1:8" x14ac:dyDescent="0.25">
      <c r="A373" t="s">
        <v>114</v>
      </c>
      <c r="B373" t="s">
        <v>6</v>
      </c>
      <c r="C373" t="s">
        <v>12</v>
      </c>
      <c r="D373" t="s">
        <v>356</v>
      </c>
      <c r="E373">
        <v>2035</v>
      </c>
      <c r="F373">
        <v>0</v>
      </c>
      <c r="G373">
        <v>0</v>
      </c>
      <c r="H373" s="2" t="str">
        <f t="shared" si="5"/>
        <v>PUMPED_STORNR</v>
      </c>
    </row>
    <row r="374" spans="1:8" x14ac:dyDescent="0.25">
      <c r="A374" t="s">
        <v>114</v>
      </c>
      <c r="B374" t="s">
        <v>6</v>
      </c>
      <c r="C374" t="s">
        <v>12</v>
      </c>
      <c r="D374" t="s">
        <v>356</v>
      </c>
      <c r="E374">
        <v>2036</v>
      </c>
      <c r="F374">
        <v>0</v>
      </c>
      <c r="G374">
        <v>0</v>
      </c>
      <c r="H374" s="2" t="str">
        <f t="shared" si="5"/>
        <v>PUMPED_STORNR</v>
      </c>
    </row>
    <row r="375" spans="1:8" x14ac:dyDescent="0.25">
      <c r="A375" t="s">
        <v>114</v>
      </c>
      <c r="B375" t="s">
        <v>6</v>
      </c>
      <c r="C375" t="s">
        <v>12</v>
      </c>
      <c r="D375" t="s">
        <v>356</v>
      </c>
      <c r="E375">
        <v>2037</v>
      </c>
      <c r="F375">
        <v>0</v>
      </c>
      <c r="G375">
        <v>0</v>
      </c>
      <c r="H375" s="2" t="str">
        <f t="shared" si="5"/>
        <v>PUMPED_STORNR</v>
      </c>
    </row>
    <row r="376" spans="1:8" x14ac:dyDescent="0.25">
      <c r="A376" t="s">
        <v>114</v>
      </c>
      <c r="B376" t="s">
        <v>6</v>
      </c>
      <c r="C376" t="s">
        <v>12</v>
      </c>
      <c r="D376" t="s">
        <v>356</v>
      </c>
      <c r="E376">
        <v>2038</v>
      </c>
      <c r="F376">
        <v>0</v>
      </c>
      <c r="G376">
        <v>0</v>
      </c>
      <c r="H376" s="2" t="str">
        <f t="shared" si="5"/>
        <v>PUMPED_STORNR</v>
      </c>
    </row>
    <row r="377" spans="1:8" x14ac:dyDescent="0.25">
      <c r="A377" t="s">
        <v>114</v>
      </c>
      <c r="B377" t="s">
        <v>6</v>
      </c>
      <c r="C377" t="s">
        <v>12</v>
      </c>
      <c r="D377" t="s">
        <v>356</v>
      </c>
      <c r="E377">
        <v>2039</v>
      </c>
      <c r="F377">
        <v>0</v>
      </c>
      <c r="G377">
        <v>0</v>
      </c>
      <c r="H377" s="2" t="str">
        <f t="shared" si="5"/>
        <v>PUMPED_STORNR</v>
      </c>
    </row>
    <row r="378" spans="1:8" x14ac:dyDescent="0.25">
      <c r="A378" t="s">
        <v>114</v>
      </c>
      <c r="B378" t="s">
        <v>6</v>
      </c>
      <c r="C378" t="s">
        <v>12</v>
      </c>
      <c r="D378" t="s">
        <v>356</v>
      </c>
      <c r="E378">
        <v>2040</v>
      </c>
      <c r="F378">
        <v>0</v>
      </c>
      <c r="G378">
        <v>0</v>
      </c>
      <c r="H378" s="2" t="str">
        <f t="shared" si="5"/>
        <v>PUMPED_STORNR</v>
      </c>
    </row>
    <row r="379" spans="1:8" x14ac:dyDescent="0.25">
      <c r="A379" t="s">
        <v>114</v>
      </c>
      <c r="B379" t="s">
        <v>6</v>
      </c>
      <c r="C379" t="s">
        <v>12</v>
      </c>
      <c r="D379" t="s">
        <v>356</v>
      </c>
      <c r="E379">
        <v>2041</v>
      </c>
      <c r="F379">
        <v>0</v>
      </c>
      <c r="G379">
        <v>0</v>
      </c>
      <c r="H379" s="2" t="str">
        <f t="shared" si="5"/>
        <v>PUMPED_STORNR</v>
      </c>
    </row>
    <row r="380" spans="1:8" x14ac:dyDescent="0.25">
      <c r="A380" t="s">
        <v>114</v>
      </c>
      <c r="B380" t="s">
        <v>6</v>
      </c>
      <c r="C380" t="s">
        <v>12</v>
      </c>
      <c r="D380" t="s">
        <v>355</v>
      </c>
      <c r="E380">
        <v>2024</v>
      </c>
      <c r="F380">
        <v>0</v>
      </c>
      <c r="G380">
        <v>0</v>
      </c>
      <c r="H380" s="2" t="str">
        <f t="shared" si="5"/>
        <v>PUMPED_STORNR</v>
      </c>
    </row>
    <row r="381" spans="1:8" x14ac:dyDescent="0.25">
      <c r="A381" t="s">
        <v>114</v>
      </c>
      <c r="B381" t="s">
        <v>6</v>
      </c>
      <c r="C381" t="s">
        <v>12</v>
      </c>
      <c r="D381" t="s">
        <v>355</v>
      </c>
      <c r="E381">
        <v>2025</v>
      </c>
      <c r="F381">
        <v>0</v>
      </c>
      <c r="G381">
        <v>0</v>
      </c>
      <c r="H381" s="2" t="str">
        <f t="shared" si="5"/>
        <v>PUMPED_STORNR</v>
      </c>
    </row>
    <row r="382" spans="1:8" x14ac:dyDescent="0.25">
      <c r="A382" t="s">
        <v>114</v>
      </c>
      <c r="B382" t="s">
        <v>6</v>
      </c>
      <c r="C382" t="s">
        <v>12</v>
      </c>
      <c r="D382" t="s">
        <v>355</v>
      </c>
      <c r="E382">
        <v>2026</v>
      </c>
      <c r="F382">
        <v>0</v>
      </c>
      <c r="G382">
        <v>0</v>
      </c>
      <c r="H382" s="2" t="str">
        <f t="shared" si="5"/>
        <v>PUMPED_STORNR</v>
      </c>
    </row>
    <row r="383" spans="1:8" x14ac:dyDescent="0.25">
      <c r="A383" t="s">
        <v>114</v>
      </c>
      <c r="B383" t="s">
        <v>6</v>
      </c>
      <c r="C383" t="s">
        <v>12</v>
      </c>
      <c r="D383" t="s">
        <v>355</v>
      </c>
      <c r="E383">
        <v>2027</v>
      </c>
      <c r="F383">
        <v>0</v>
      </c>
      <c r="G383">
        <v>0</v>
      </c>
      <c r="H383" s="2" t="str">
        <f t="shared" si="5"/>
        <v>PUMPED_STORNR</v>
      </c>
    </row>
    <row r="384" spans="1:8" x14ac:dyDescent="0.25">
      <c r="A384" t="s">
        <v>114</v>
      </c>
      <c r="B384" t="s">
        <v>6</v>
      </c>
      <c r="C384" t="s">
        <v>12</v>
      </c>
      <c r="D384" t="s">
        <v>355</v>
      </c>
      <c r="E384">
        <v>2028</v>
      </c>
      <c r="F384">
        <v>0</v>
      </c>
      <c r="G384">
        <v>0</v>
      </c>
      <c r="H384" s="2" t="str">
        <f t="shared" si="5"/>
        <v>PUMPED_STORNR</v>
      </c>
    </row>
    <row r="385" spans="1:8" x14ac:dyDescent="0.25">
      <c r="A385" t="s">
        <v>114</v>
      </c>
      <c r="B385" t="s">
        <v>6</v>
      </c>
      <c r="C385" t="s">
        <v>12</v>
      </c>
      <c r="D385" t="s">
        <v>355</v>
      </c>
      <c r="E385">
        <v>2029</v>
      </c>
      <c r="F385">
        <v>0</v>
      </c>
      <c r="G385">
        <v>0</v>
      </c>
      <c r="H385" s="2" t="str">
        <f t="shared" si="5"/>
        <v>PUMPED_STORNR</v>
      </c>
    </row>
    <row r="386" spans="1:8" x14ac:dyDescent="0.25">
      <c r="A386" t="s">
        <v>114</v>
      </c>
      <c r="B386" t="s">
        <v>6</v>
      </c>
      <c r="C386" t="s">
        <v>12</v>
      </c>
      <c r="D386" t="s">
        <v>355</v>
      </c>
      <c r="E386">
        <v>2030</v>
      </c>
      <c r="F386">
        <v>0</v>
      </c>
      <c r="G386">
        <v>0</v>
      </c>
      <c r="H386" s="2" t="str">
        <f t="shared" si="5"/>
        <v>PUMPED_STORNR</v>
      </c>
    </row>
    <row r="387" spans="1:8" x14ac:dyDescent="0.25">
      <c r="A387" t="s">
        <v>114</v>
      </c>
      <c r="B387" t="s">
        <v>6</v>
      </c>
      <c r="C387" t="s">
        <v>12</v>
      </c>
      <c r="D387" t="s">
        <v>355</v>
      </c>
      <c r="E387">
        <v>2031</v>
      </c>
      <c r="F387">
        <v>0</v>
      </c>
      <c r="G387">
        <v>0</v>
      </c>
      <c r="H387" s="2" t="str">
        <f t="shared" ref="H387:H450" si="6">_xlfn.CONCAT(A387,C387)</f>
        <v>PUMPED_STORNR</v>
      </c>
    </row>
    <row r="388" spans="1:8" x14ac:dyDescent="0.25">
      <c r="A388" t="s">
        <v>114</v>
      </c>
      <c r="B388" t="s">
        <v>6</v>
      </c>
      <c r="C388" t="s">
        <v>12</v>
      </c>
      <c r="D388" t="s">
        <v>355</v>
      </c>
      <c r="E388">
        <v>2032</v>
      </c>
      <c r="F388">
        <v>0</v>
      </c>
      <c r="G388">
        <v>0</v>
      </c>
      <c r="H388" s="2" t="str">
        <f t="shared" si="6"/>
        <v>PUMPED_STORNR</v>
      </c>
    </row>
    <row r="389" spans="1:8" x14ac:dyDescent="0.25">
      <c r="A389" t="s">
        <v>114</v>
      </c>
      <c r="B389" t="s">
        <v>6</v>
      </c>
      <c r="C389" t="s">
        <v>12</v>
      </c>
      <c r="D389" t="s">
        <v>355</v>
      </c>
      <c r="E389">
        <v>2033</v>
      </c>
      <c r="F389">
        <v>0</v>
      </c>
      <c r="G389">
        <v>0</v>
      </c>
      <c r="H389" s="2" t="str">
        <f t="shared" si="6"/>
        <v>PUMPED_STORNR</v>
      </c>
    </row>
    <row r="390" spans="1:8" x14ac:dyDescent="0.25">
      <c r="A390" t="s">
        <v>114</v>
      </c>
      <c r="B390" t="s">
        <v>6</v>
      </c>
      <c r="C390" t="s">
        <v>12</v>
      </c>
      <c r="D390" t="s">
        <v>355</v>
      </c>
      <c r="E390">
        <v>2034</v>
      </c>
      <c r="F390">
        <v>0</v>
      </c>
      <c r="G390">
        <v>0</v>
      </c>
      <c r="H390" s="2" t="str">
        <f t="shared" si="6"/>
        <v>PUMPED_STORNR</v>
      </c>
    </row>
    <row r="391" spans="1:8" x14ac:dyDescent="0.25">
      <c r="A391" t="s">
        <v>114</v>
      </c>
      <c r="B391" t="s">
        <v>6</v>
      </c>
      <c r="C391" t="s">
        <v>12</v>
      </c>
      <c r="D391" t="s">
        <v>355</v>
      </c>
      <c r="E391">
        <v>2035</v>
      </c>
      <c r="F391">
        <v>0</v>
      </c>
      <c r="G391">
        <v>0</v>
      </c>
      <c r="H391" s="2" t="str">
        <f t="shared" si="6"/>
        <v>PUMPED_STORNR</v>
      </c>
    </row>
    <row r="392" spans="1:8" x14ac:dyDescent="0.25">
      <c r="A392" t="s">
        <v>114</v>
      </c>
      <c r="B392" t="s">
        <v>6</v>
      </c>
      <c r="C392" t="s">
        <v>12</v>
      </c>
      <c r="D392" t="s">
        <v>355</v>
      </c>
      <c r="E392">
        <v>2036</v>
      </c>
      <c r="F392">
        <v>0</v>
      </c>
      <c r="G392">
        <v>0</v>
      </c>
      <c r="H392" s="2" t="str">
        <f t="shared" si="6"/>
        <v>PUMPED_STORNR</v>
      </c>
    </row>
    <row r="393" spans="1:8" x14ac:dyDescent="0.25">
      <c r="A393" t="s">
        <v>114</v>
      </c>
      <c r="B393" t="s">
        <v>6</v>
      </c>
      <c r="C393" t="s">
        <v>12</v>
      </c>
      <c r="D393" t="s">
        <v>355</v>
      </c>
      <c r="E393">
        <v>2037</v>
      </c>
      <c r="F393">
        <v>0</v>
      </c>
      <c r="G393">
        <v>0</v>
      </c>
      <c r="H393" s="2" t="str">
        <f t="shared" si="6"/>
        <v>PUMPED_STORNR</v>
      </c>
    </row>
    <row r="394" spans="1:8" x14ac:dyDescent="0.25">
      <c r="A394" t="s">
        <v>114</v>
      </c>
      <c r="B394" t="s">
        <v>6</v>
      </c>
      <c r="C394" t="s">
        <v>12</v>
      </c>
      <c r="D394" t="s">
        <v>355</v>
      </c>
      <c r="E394">
        <v>2038</v>
      </c>
      <c r="F394">
        <v>0</v>
      </c>
      <c r="G394">
        <v>0</v>
      </c>
      <c r="H394" s="2" t="str">
        <f t="shared" si="6"/>
        <v>PUMPED_STORNR</v>
      </c>
    </row>
    <row r="395" spans="1:8" x14ac:dyDescent="0.25">
      <c r="A395" t="s">
        <v>114</v>
      </c>
      <c r="B395" t="s">
        <v>6</v>
      </c>
      <c r="C395" t="s">
        <v>12</v>
      </c>
      <c r="D395" t="s">
        <v>355</v>
      </c>
      <c r="E395">
        <v>2039</v>
      </c>
      <c r="F395">
        <v>0</v>
      </c>
      <c r="G395">
        <v>0</v>
      </c>
      <c r="H395" s="2" t="str">
        <f t="shared" si="6"/>
        <v>PUMPED_STORNR</v>
      </c>
    </row>
    <row r="396" spans="1:8" x14ac:dyDescent="0.25">
      <c r="A396" t="s">
        <v>114</v>
      </c>
      <c r="B396" t="s">
        <v>6</v>
      </c>
      <c r="C396" t="s">
        <v>12</v>
      </c>
      <c r="D396" t="s">
        <v>355</v>
      </c>
      <c r="E396">
        <v>2040</v>
      </c>
      <c r="F396">
        <v>0</v>
      </c>
      <c r="G396">
        <v>0</v>
      </c>
      <c r="H396" s="2" t="str">
        <f t="shared" si="6"/>
        <v>PUMPED_STORNR</v>
      </c>
    </row>
    <row r="397" spans="1:8" x14ac:dyDescent="0.25">
      <c r="A397" t="s">
        <v>114</v>
      </c>
      <c r="B397" t="s">
        <v>6</v>
      </c>
      <c r="C397" t="s">
        <v>12</v>
      </c>
      <c r="D397" t="s">
        <v>355</v>
      </c>
      <c r="E397">
        <v>2041</v>
      </c>
      <c r="F397">
        <v>0</v>
      </c>
      <c r="G397">
        <v>0</v>
      </c>
      <c r="H397" s="2" t="str">
        <f t="shared" si="6"/>
        <v>PUMPED_STORNR</v>
      </c>
    </row>
    <row r="398" spans="1:8" x14ac:dyDescent="0.25">
      <c r="A398" t="s">
        <v>114</v>
      </c>
      <c r="B398" t="s">
        <v>6</v>
      </c>
      <c r="C398" t="s">
        <v>12</v>
      </c>
      <c r="D398" t="s">
        <v>354</v>
      </c>
      <c r="E398">
        <v>2024</v>
      </c>
      <c r="F398">
        <v>0</v>
      </c>
      <c r="G398">
        <v>0</v>
      </c>
      <c r="H398" s="2" t="str">
        <f t="shared" si="6"/>
        <v>PUMPED_STORNR</v>
      </c>
    </row>
    <row r="399" spans="1:8" x14ac:dyDescent="0.25">
      <c r="A399" t="s">
        <v>114</v>
      </c>
      <c r="B399" t="s">
        <v>6</v>
      </c>
      <c r="C399" t="s">
        <v>12</v>
      </c>
      <c r="D399" t="s">
        <v>354</v>
      </c>
      <c r="E399">
        <v>2025</v>
      </c>
      <c r="F399">
        <v>0</v>
      </c>
      <c r="G399">
        <v>0</v>
      </c>
      <c r="H399" s="2" t="str">
        <f t="shared" si="6"/>
        <v>PUMPED_STORNR</v>
      </c>
    </row>
    <row r="400" spans="1:8" x14ac:dyDescent="0.25">
      <c r="A400" t="s">
        <v>114</v>
      </c>
      <c r="B400" t="s">
        <v>6</v>
      </c>
      <c r="C400" t="s">
        <v>12</v>
      </c>
      <c r="D400" t="s">
        <v>354</v>
      </c>
      <c r="E400">
        <v>2026</v>
      </c>
      <c r="F400">
        <v>0</v>
      </c>
      <c r="G400">
        <v>0</v>
      </c>
      <c r="H400" s="2" t="str">
        <f t="shared" si="6"/>
        <v>PUMPED_STORNR</v>
      </c>
    </row>
    <row r="401" spans="1:8" x14ac:dyDescent="0.25">
      <c r="A401" t="s">
        <v>114</v>
      </c>
      <c r="B401" t="s">
        <v>6</v>
      </c>
      <c r="C401" t="s">
        <v>12</v>
      </c>
      <c r="D401" t="s">
        <v>354</v>
      </c>
      <c r="E401">
        <v>2027</v>
      </c>
      <c r="F401">
        <v>0</v>
      </c>
      <c r="G401">
        <v>0</v>
      </c>
      <c r="H401" s="2" t="str">
        <f t="shared" si="6"/>
        <v>PUMPED_STORNR</v>
      </c>
    </row>
    <row r="402" spans="1:8" x14ac:dyDescent="0.25">
      <c r="A402" t="s">
        <v>114</v>
      </c>
      <c r="B402" t="s">
        <v>6</v>
      </c>
      <c r="C402" t="s">
        <v>12</v>
      </c>
      <c r="D402" t="s">
        <v>354</v>
      </c>
      <c r="E402">
        <v>2028</v>
      </c>
      <c r="F402">
        <v>0</v>
      </c>
      <c r="G402">
        <v>0</v>
      </c>
      <c r="H402" s="2" t="str">
        <f t="shared" si="6"/>
        <v>PUMPED_STORNR</v>
      </c>
    </row>
    <row r="403" spans="1:8" x14ac:dyDescent="0.25">
      <c r="A403" t="s">
        <v>114</v>
      </c>
      <c r="B403" t="s">
        <v>6</v>
      </c>
      <c r="C403" t="s">
        <v>12</v>
      </c>
      <c r="D403" t="s">
        <v>354</v>
      </c>
      <c r="E403">
        <v>2029</v>
      </c>
      <c r="F403">
        <v>0</v>
      </c>
      <c r="G403">
        <v>0</v>
      </c>
      <c r="H403" s="2" t="str">
        <f t="shared" si="6"/>
        <v>PUMPED_STORNR</v>
      </c>
    </row>
    <row r="404" spans="1:8" x14ac:dyDescent="0.25">
      <c r="A404" t="s">
        <v>114</v>
      </c>
      <c r="B404" t="s">
        <v>6</v>
      </c>
      <c r="C404" t="s">
        <v>12</v>
      </c>
      <c r="D404" t="s">
        <v>354</v>
      </c>
      <c r="E404">
        <v>2030</v>
      </c>
      <c r="F404">
        <v>0</v>
      </c>
      <c r="G404">
        <v>0</v>
      </c>
      <c r="H404" s="2" t="str">
        <f t="shared" si="6"/>
        <v>PUMPED_STORNR</v>
      </c>
    </row>
    <row r="405" spans="1:8" x14ac:dyDescent="0.25">
      <c r="A405" t="s">
        <v>114</v>
      </c>
      <c r="B405" t="s">
        <v>6</v>
      </c>
      <c r="C405" t="s">
        <v>12</v>
      </c>
      <c r="D405" t="s">
        <v>354</v>
      </c>
      <c r="E405">
        <v>2031</v>
      </c>
      <c r="F405">
        <v>0</v>
      </c>
      <c r="G405">
        <v>0</v>
      </c>
      <c r="H405" s="2" t="str">
        <f t="shared" si="6"/>
        <v>PUMPED_STORNR</v>
      </c>
    </row>
    <row r="406" spans="1:8" x14ac:dyDescent="0.25">
      <c r="A406" t="s">
        <v>114</v>
      </c>
      <c r="B406" t="s">
        <v>6</v>
      </c>
      <c r="C406" t="s">
        <v>12</v>
      </c>
      <c r="D406" t="s">
        <v>354</v>
      </c>
      <c r="E406">
        <v>2032</v>
      </c>
      <c r="F406">
        <v>0</v>
      </c>
      <c r="G406">
        <v>0</v>
      </c>
      <c r="H406" s="2" t="str">
        <f t="shared" si="6"/>
        <v>PUMPED_STORNR</v>
      </c>
    </row>
    <row r="407" spans="1:8" x14ac:dyDescent="0.25">
      <c r="A407" t="s">
        <v>114</v>
      </c>
      <c r="B407" t="s">
        <v>6</v>
      </c>
      <c r="C407" t="s">
        <v>12</v>
      </c>
      <c r="D407" t="s">
        <v>354</v>
      </c>
      <c r="E407">
        <v>2033</v>
      </c>
      <c r="F407">
        <v>0</v>
      </c>
      <c r="G407">
        <v>0</v>
      </c>
      <c r="H407" s="2" t="str">
        <f t="shared" si="6"/>
        <v>PUMPED_STORNR</v>
      </c>
    </row>
    <row r="408" spans="1:8" x14ac:dyDescent="0.25">
      <c r="A408" t="s">
        <v>114</v>
      </c>
      <c r="B408" t="s">
        <v>6</v>
      </c>
      <c r="C408" t="s">
        <v>12</v>
      </c>
      <c r="D408" t="s">
        <v>354</v>
      </c>
      <c r="E408">
        <v>2034</v>
      </c>
      <c r="F408">
        <v>0</v>
      </c>
      <c r="G408">
        <v>0</v>
      </c>
      <c r="H408" s="2" t="str">
        <f t="shared" si="6"/>
        <v>PUMPED_STORNR</v>
      </c>
    </row>
    <row r="409" spans="1:8" x14ac:dyDescent="0.25">
      <c r="A409" t="s">
        <v>114</v>
      </c>
      <c r="B409" t="s">
        <v>6</v>
      </c>
      <c r="C409" t="s">
        <v>12</v>
      </c>
      <c r="D409" t="s">
        <v>354</v>
      </c>
      <c r="E409">
        <v>2035</v>
      </c>
      <c r="F409">
        <v>0</v>
      </c>
      <c r="G409">
        <v>0</v>
      </c>
      <c r="H409" s="2" t="str">
        <f t="shared" si="6"/>
        <v>PUMPED_STORNR</v>
      </c>
    </row>
    <row r="410" spans="1:8" x14ac:dyDescent="0.25">
      <c r="A410" t="s">
        <v>114</v>
      </c>
      <c r="B410" t="s">
        <v>6</v>
      </c>
      <c r="C410" t="s">
        <v>12</v>
      </c>
      <c r="D410" t="s">
        <v>354</v>
      </c>
      <c r="E410">
        <v>2036</v>
      </c>
      <c r="F410">
        <v>0</v>
      </c>
      <c r="G410">
        <v>0</v>
      </c>
      <c r="H410" s="2" t="str">
        <f t="shared" si="6"/>
        <v>PUMPED_STORNR</v>
      </c>
    </row>
    <row r="411" spans="1:8" x14ac:dyDescent="0.25">
      <c r="A411" t="s">
        <v>114</v>
      </c>
      <c r="B411" t="s">
        <v>6</v>
      </c>
      <c r="C411" t="s">
        <v>12</v>
      </c>
      <c r="D411" t="s">
        <v>354</v>
      </c>
      <c r="E411">
        <v>2037</v>
      </c>
      <c r="F411">
        <v>0</v>
      </c>
      <c r="G411">
        <v>0</v>
      </c>
      <c r="H411" s="2" t="str">
        <f t="shared" si="6"/>
        <v>PUMPED_STORNR</v>
      </c>
    </row>
    <row r="412" spans="1:8" x14ac:dyDescent="0.25">
      <c r="A412" t="s">
        <v>114</v>
      </c>
      <c r="B412" t="s">
        <v>6</v>
      </c>
      <c r="C412" t="s">
        <v>12</v>
      </c>
      <c r="D412" t="s">
        <v>354</v>
      </c>
      <c r="E412">
        <v>2038</v>
      </c>
      <c r="F412">
        <v>0</v>
      </c>
      <c r="G412">
        <v>0</v>
      </c>
      <c r="H412" s="2" t="str">
        <f t="shared" si="6"/>
        <v>PUMPED_STORNR</v>
      </c>
    </row>
    <row r="413" spans="1:8" x14ac:dyDescent="0.25">
      <c r="A413" t="s">
        <v>114</v>
      </c>
      <c r="B413" t="s">
        <v>6</v>
      </c>
      <c r="C413" t="s">
        <v>12</v>
      </c>
      <c r="D413" t="s">
        <v>354</v>
      </c>
      <c r="E413">
        <v>2039</v>
      </c>
      <c r="F413">
        <v>0</v>
      </c>
      <c r="G413">
        <v>0</v>
      </c>
      <c r="H413" s="2" t="str">
        <f t="shared" si="6"/>
        <v>PUMPED_STORNR</v>
      </c>
    </row>
    <row r="414" spans="1:8" x14ac:dyDescent="0.25">
      <c r="A414" t="s">
        <v>114</v>
      </c>
      <c r="B414" t="s">
        <v>6</v>
      </c>
      <c r="C414" t="s">
        <v>12</v>
      </c>
      <c r="D414" t="s">
        <v>354</v>
      </c>
      <c r="E414">
        <v>2040</v>
      </c>
      <c r="F414">
        <v>0</v>
      </c>
      <c r="G414">
        <v>0</v>
      </c>
      <c r="H414" s="2" t="str">
        <f t="shared" si="6"/>
        <v>PUMPED_STORNR</v>
      </c>
    </row>
    <row r="415" spans="1:8" x14ac:dyDescent="0.25">
      <c r="A415" t="s">
        <v>114</v>
      </c>
      <c r="B415" t="s">
        <v>6</v>
      </c>
      <c r="C415" t="s">
        <v>12</v>
      </c>
      <c r="D415" t="s">
        <v>354</v>
      </c>
      <c r="E415">
        <v>2041</v>
      </c>
      <c r="F415">
        <v>0</v>
      </c>
      <c r="G415">
        <v>0</v>
      </c>
      <c r="H415" s="2" t="str">
        <f t="shared" si="6"/>
        <v>PUMPED_STORNR</v>
      </c>
    </row>
    <row r="416" spans="1:8" x14ac:dyDescent="0.25">
      <c r="A416" t="s">
        <v>114</v>
      </c>
      <c r="B416" t="s">
        <v>6</v>
      </c>
      <c r="C416" t="s">
        <v>12</v>
      </c>
      <c r="D416" t="s">
        <v>353</v>
      </c>
      <c r="E416">
        <v>2024</v>
      </c>
      <c r="F416">
        <v>0</v>
      </c>
      <c r="G416">
        <v>0</v>
      </c>
      <c r="H416" s="2" t="str">
        <f t="shared" si="6"/>
        <v>PUMPED_STORNR</v>
      </c>
    </row>
    <row r="417" spans="1:8" x14ac:dyDescent="0.25">
      <c r="A417" t="s">
        <v>114</v>
      </c>
      <c r="B417" t="s">
        <v>6</v>
      </c>
      <c r="C417" t="s">
        <v>12</v>
      </c>
      <c r="D417" t="s">
        <v>353</v>
      </c>
      <c r="E417">
        <v>2025</v>
      </c>
      <c r="F417">
        <v>0</v>
      </c>
      <c r="G417">
        <v>0</v>
      </c>
      <c r="H417" s="2" t="str">
        <f t="shared" si="6"/>
        <v>PUMPED_STORNR</v>
      </c>
    </row>
    <row r="418" spans="1:8" x14ac:dyDescent="0.25">
      <c r="A418" t="s">
        <v>114</v>
      </c>
      <c r="B418" t="s">
        <v>6</v>
      </c>
      <c r="C418" t="s">
        <v>12</v>
      </c>
      <c r="D418" t="s">
        <v>353</v>
      </c>
      <c r="E418">
        <v>2026</v>
      </c>
      <c r="F418">
        <v>0</v>
      </c>
      <c r="G418">
        <v>0</v>
      </c>
      <c r="H418" s="2" t="str">
        <f t="shared" si="6"/>
        <v>PUMPED_STORNR</v>
      </c>
    </row>
    <row r="419" spans="1:8" x14ac:dyDescent="0.25">
      <c r="A419" t="s">
        <v>114</v>
      </c>
      <c r="B419" t="s">
        <v>6</v>
      </c>
      <c r="C419" t="s">
        <v>12</v>
      </c>
      <c r="D419" t="s">
        <v>353</v>
      </c>
      <c r="E419">
        <v>2027</v>
      </c>
      <c r="F419">
        <v>0</v>
      </c>
      <c r="G419">
        <v>0</v>
      </c>
      <c r="H419" s="2" t="str">
        <f t="shared" si="6"/>
        <v>PUMPED_STORNR</v>
      </c>
    </row>
    <row r="420" spans="1:8" x14ac:dyDescent="0.25">
      <c r="A420" t="s">
        <v>114</v>
      </c>
      <c r="B420" t="s">
        <v>6</v>
      </c>
      <c r="C420" t="s">
        <v>12</v>
      </c>
      <c r="D420" t="s">
        <v>353</v>
      </c>
      <c r="E420">
        <v>2028</v>
      </c>
      <c r="F420">
        <v>0</v>
      </c>
      <c r="G420">
        <v>0</v>
      </c>
      <c r="H420" s="2" t="str">
        <f t="shared" si="6"/>
        <v>PUMPED_STORNR</v>
      </c>
    </row>
    <row r="421" spans="1:8" x14ac:dyDescent="0.25">
      <c r="A421" t="s">
        <v>114</v>
      </c>
      <c r="B421" t="s">
        <v>6</v>
      </c>
      <c r="C421" t="s">
        <v>12</v>
      </c>
      <c r="D421" t="s">
        <v>353</v>
      </c>
      <c r="E421">
        <v>2029</v>
      </c>
      <c r="F421">
        <v>0</v>
      </c>
      <c r="G421">
        <v>0</v>
      </c>
      <c r="H421" s="2" t="str">
        <f t="shared" si="6"/>
        <v>PUMPED_STORNR</v>
      </c>
    </row>
    <row r="422" spans="1:8" x14ac:dyDescent="0.25">
      <c r="A422" t="s">
        <v>114</v>
      </c>
      <c r="B422" t="s">
        <v>6</v>
      </c>
      <c r="C422" t="s">
        <v>12</v>
      </c>
      <c r="D422" t="s">
        <v>353</v>
      </c>
      <c r="E422">
        <v>2030</v>
      </c>
      <c r="F422">
        <v>0</v>
      </c>
      <c r="G422">
        <v>0</v>
      </c>
      <c r="H422" s="2" t="str">
        <f t="shared" si="6"/>
        <v>PUMPED_STORNR</v>
      </c>
    </row>
    <row r="423" spans="1:8" x14ac:dyDescent="0.25">
      <c r="A423" t="s">
        <v>114</v>
      </c>
      <c r="B423" t="s">
        <v>6</v>
      </c>
      <c r="C423" t="s">
        <v>12</v>
      </c>
      <c r="D423" t="s">
        <v>353</v>
      </c>
      <c r="E423">
        <v>2031</v>
      </c>
      <c r="F423">
        <v>0</v>
      </c>
      <c r="G423">
        <v>0</v>
      </c>
      <c r="H423" s="2" t="str">
        <f t="shared" si="6"/>
        <v>PUMPED_STORNR</v>
      </c>
    </row>
    <row r="424" spans="1:8" x14ac:dyDescent="0.25">
      <c r="A424" t="s">
        <v>114</v>
      </c>
      <c r="B424" t="s">
        <v>6</v>
      </c>
      <c r="C424" t="s">
        <v>12</v>
      </c>
      <c r="D424" t="s">
        <v>353</v>
      </c>
      <c r="E424">
        <v>2032</v>
      </c>
      <c r="F424">
        <v>0</v>
      </c>
      <c r="G424">
        <v>0</v>
      </c>
      <c r="H424" s="2" t="str">
        <f t="shared" si="6"/>
        <v>PUMPED_STORNR</v>
      </c>
    </row>
    <row r="425" spans="1:8" x14ac:dyDescent="0.25">
      <c r="A425" t="s">
        <v>114</v>
      </c>
      <c r="B425" t="s">
        <v>6</v>
      </c>
      <c r="C425" t="s">
        <v>12</v>
      </c>
      <c r="D425" t="s">
        <v>353</v>
      </c>
      <c r="E425">
        <v>2033</v>
      </c>
      <c r="F425">
        <v>0</v>
      </c>
      <c r="G425">
        <v>0</v>
      </c>
      <c r="H425" s="2" t="str">
        <f t="shared" si="6"/>
        <v>PUMPED_STORNR</v>
      </c>
    </row>
    <row r="426" spans="1:8" x14ac:dyDescent="0.25">
      <c r="A426" t="s">
        <v>114</v>
      </c>
      <c r="B426" t="s">
        <v>6</v>
      </c>
      <c r="C426" t="s">
        <v>12</v>
      </c>
      <c r="D426" t="s">
        <v>353</v>
      </c>
      <c r="E426">
        <v>2034</v>
      </c>
      <c r="F426">
        <v>0</v>
      </c>
      <c r="G426">
        <v>0</v>
      </c>
      <c r="H426" s="2" t="str">
        <f t="shared" si="6"/>
        <v>PUMPED_STORNR</v>
      </c>
    </row>
    <row r="427" spans="1:8" x14ac:dyDescent="0.25">
      <c r="A427" t="s">
        <v>114</v>
      </c>
      <c r="B427" t="s">
        <v>6</v>
      </c>
      <c r="C427" t="s">
        <v>12</v>
      </c>
      <c r="D427" t="s">
        <v>353</v>
      </c>
      <c r="E427">
        <v>2035</v>
      </c>
      <c r="F427">
        <v>0</v>
      </c>
      <c r="G427">
        <v>0</v>
      </c>
      <c r="H427" s="2" t="str">
        <f t="shared" si="6"/>
        <v>PUMPED_STORNR</v>
      </c>
    </row>
    <row r="428" spans="1:8" x14ac:dyDescent="0.25">
      <c r="A428" t="s">
        <v>114</v>
      </c>
      <c r="B428" t="s">
        <v>6</v>
      </c>
      <c r="C428" t="s">
        <v>12</v>
      </c>
      <c r="D428" t="s">
        <v>353</v>
      </c>
      <c r="E428">
        <v>2036</v>
      </c>
      <c r="F428">
        <v>0</v>
      </c>
      <c r="G428">
        <v>0</v>
      </c>
      <c r="H428" s="2" t="str">
        <f t="shared" si="6"/>
        <v>PUMPED_STORNR</v>
      </c>
    </row>
    <row r="429" spans="1:8" x14ac:dyDescent="0.25">
      <c r="A429" t="s">
        <v>114</v>
      </c>
      <c r="B429" t="s">
        <v>6</v>
      </c>
      <c r="C429" t="s">
        <v>12</v>
      </c>
      <c r="D429" t="s">
        <v>353</v>
      </c>
      <c r="E429">
        <v>2037</v>
      </c>
      <c r="F429">
        <v>0</v>
      </c>
      <c r="G429">
        <v>0</v>
      </c>
      <c r="H429" s="2" t="str">
        <f t="shared" si="6"/>
        <v>PUMPED_STORNR</v>
      </c>
    </row>
    <row r="430" spans="1:8" x14ac:dyDescent="0.25">
      <c r="A430" t="s">
        <v>114</v>
      </c>
      <c r="B430" t="s">
        <v>6</v>
      </c>
      <c r="C430" t="s">
        <v>12</v>
      </c>
      <c r="D430" t="s">
        <v>353</v>
      </c>
      <c r="E430">
        <v>2038</v>
      </c>
      <c r="F430">
        <v>0</v>
      </c>
      <c r="G430">
        <v>0</v>
      </c>
      <c r="H430" s="2" t="str">
        <f t="shared" si="6"/>
        <v>PUMPED_STORNR</v>
      </c>
    </row>
    <row r="431" spans="1:8" x14ac:dyDescent="0.25">
      <c r="A431" t="s">
        <v>114</v>
      </c>
      <c r="B431" t="s">
        <v>6</v>
      </c>
      <c r="C431" t="s">
        <v>12</v>
      </c>
      <c r="D431" t="s">
        <v>353</v>
      </c>
      <c r="E431">
        <v>2039</v>
      </c>
      <c r="F431">
        <v>0</v>
      </c>
      <c r="G431">
        <v>0</v>
      </c>
      <c r="H431" s="2" t="str">
        <f t="shared" si="6"/>
        <v>PUMPED_STORNR</v>
      </c>
    </row>
    <row r="432" spans="1:8" x14ac:dyDescent="0.25">
      <c r="A432" t="s">
        <v>114</v>
      </c>
      <c r="B432" t="s">
        <v>6</v>
      </c>
      <c r="C432" t="s">
        <v>12</v>
      </c>
      <c r="D432" t="s">
        <v>353</v>
      </c>
      <c r="E432">
        <v>2040</v>
      </c>
      <c r="F432">
        <v>0</v>
      </c>
      <c r="G432">
        <v>0</v>
      </c>
      <c r="H432" s="2" t="str">
        <f t="shared" si="6"/>
        <v>PUMPED_STORNR</v>
      </c>
    </row>
    <row r="433" spans="1:8" x14ac:dyDescent="0.25">
      <c r="A433" t="s">
        <v>114</v>
      </c>
      <c r="B433" t="s">
        <v>6</v>
      </c>
      <c r="C433" t="s">
        <v>12</v>
      </c>
      <c r="D433" t="s">
        <v>353</v>
      </c>
      <c r="E433">
        <v>2041</v>
      </c>
      <c r="F433">
        <v>0</v>
      </c>
      <c r="G433">
        <v>0</v>
      </c>
      <c r="H433" s="2" t="str">
        <f t="shared" si="6"/>
        <v>PUMPED_STORNR</v>
      </c>
    </row>
    <row r="434" spans="1:8" x14ac:dyDescent="0.25">
      <c r="A434" t="s">
        <v>114</v>
      </c>
      <c r="B434" t="s">
        <v>6</v>
      </c>
      <c r="C434" t="s">
        <v>12</v>
      </c>
      <c r="D434" t="s">
        <v>352</v>
      </c>
      <c r="E434">
        <v>2024</v>
      </c>
      <c r="F434">
        <v>0</v>
      </c>
      <c r="G434">
        <v>0</v>
      </c>
      <c r="H434" s="2" t="str">
        <f t="shared" si="6"/>
        <v>PUMPED_STORNR</v>
      </c>
    </row>
    <row r="435" spans="1:8" x14ac:dyDescent="0.25">
      <c r="A435" t="s">
        <v>114</v>
      </c>
      <c r="B435" t="s">
        <v>6</v>
      </c>
      <c r="C435" t="s">
        <v>12</v>
      </c>
      <c r="D435" t="s">
        <v>352</v>
      </c>
      <c r="E435">
        <v>2025</v>
      </c>
      <c r="F435">
        <v>0</v>
      </c>
      <c r="G435">
        <v>0</v>
      </c>
      <c r="H435" s="2" t="str">
        <f t="shared" si="6"/>
        <v>PUMPED_STORNR</v>
      </c>
    </row>
    <row r="436" spans="1:8" x14ac:dyDescent="0.25">
      <c r="A436" t="s">
        <v>114</v>
      </c>
      <c r="B436" t="s">
        <v>6</v>
      </c>
      <c r="C436" t="s">
        <v>12</v>
      </c>
      <c r="D436" t="s">
        <v>352</v>
      </c>
      <c r="E436">
        <v>2026</v>
      </c>
      <c r="F436">
        <v>4.5</v>
      </c>
      <c r="G436">
        <v>4.5</v>
      </c>
      <c r="H436" s="2" t="str">
        <f t="shared" si="6"/>
        <v>PUMPED_STORNR</v>
      </c>
    </row>
    <row r="437" spans="1:8" x14ac:dyDescent="0.25">
      <c r="A437" t="s">
        <v>114</v>
      </c>
      <c r="B437" t="s">
        <v>6</v>
      </c>
      <c r="C437" t="s">
        <v>12</v>
      </c>
      <c r="D437" t="s">
        <v>352</v>
      </c>
      <c r="E437">
        <v>2027</v>
      </c>
      <c r="F437">
        <v>0</v>
      </c>
      <c r="G437">
        <v>0</v>
      </c>
      <c r="H437" s="2" t="str">
        <f t="shared" si="6"/>
        <v>PUMPED_STORNR</v>
      </c>
    </row>
    <row r="438" spans="1:8" x14ac:dyDescent="0.25">
      <c r="A438" t="s">
        <v>114</v>
      </c>
      <c r="B438" t="s">
        <v>6</v>
      </c>
      <c r="C438" t="s">
        <v>12</v>
      </c>
      <c r="D438" t="s">
        <v>352</v>
      </c>
      <c r="E438">
        <v>2028</v>
      </c>
      <c r="F438">
        <v>0</v>
      </c>
      <c r="G438">
        <v>0</v>
      </c>
      <c r="H438" s="2" t="str">
        <f t="shared" si="6"/>
        <v>PUMPED_STORNR</v>
      </c>
    </row>
    <row r="439" spans="1:8" x14ac:dyDescent="0.25">
      <c r="A439" t="s">
        <v>114</v>
      </c>
      <c r="B439" t="s">
        <v>6</v>
      </c>
      <c r="C439" t="s">
        <v>12</v>
      </c>
      <c r="D439" t="s">
        <v>352</v>
      </c>
      <c r="E439">
        <v>2029</v>
      </c>
      <c r="F439">
        <v>0</v>
      </c>
      <c r="G439">
        <v>0</v>
      </c>
      <c r="H439" s="2" t="str">
        <f t="shared" si="6"/>
        <v>PUMPED_STORNR</v>
      </c>
    </row>
    <row r="440" spans="1:8" x14ac:dyDescent="0.25">
      <c r="A440" t="s">
        <v>114</v>
      </c>
      <c r="B440" t="s">
        <v>6</v>
      </c>
      <c r="C440" t="s">
        <v>12</v>
      </c>
      <c r="D440" t="s">
        <v>352</v>
      </c>
      <c r="E440">
        <v>2030</v>
      </c>
      <c r="F440">
        <v>0</v>
      </c>
      <c r="G440">
        <v>0</v>
      </c>
      <c r="H440" s="2" t="str">
        <f t="shared" si="6"/>
        <v>PUMPED_STORNR</v>
      </c>
    </row>
    <row r="441" spans="1:8" x14ac:dyDescent="0.25">
      <c r="A441" t="s">
        <v>114</v>
      </c>
      <c r="B441" t="s">
        <v>6</v>
      </c>
      <c r="C441" t="s">
        <v>12</v>
      </c>
      <c r="D441" t="s">
        <v>352</v>
      </c>
      <c r="E441">
        <v>2031</v>
      </c>
      <c r="F441">
        <v>0</v>
      </c>
      <c r="G441">
        <v>0</v>
      </c>
      <c r="H441" s="2" t="str">
        <f t="shared" si="6"/>
        <v>PUMPED_STORNR</v>
      </c>
    </row>
    <row r="442" spans="1:8" x14ac:dyDescent="0.25">
      <c r="A442" t="s">
        <v>114</v>
      </c>
      <c r="B442" t="s">
        <v>6</v>
      </c>
      <c r="C442" t="s">
        <v>12</v>
      </c>
      <c r="D442" t="s">
        <v>352</v>
      </c>
      <c r="E442">
        <v>2032</v>
      </c>
      <c r="F442">
        <v>0</v>
      </c>
      <c r="G442">
        <v>0</v>
      </c>
      <c r="H442" s="2" t="str">
        <f t="shared" si="6"/>
        <v>PUMPED_STORNR</v>
      </c>
    </row>
    <row r="443" spans="1:8" x14ac:dyDescent="0.25">
      <c r="A443" t="s">
        <v>114</v>
      </c>
      <c r="B443" t="s">
        <v>6</v>
      </c>
      <c r="C443" t="s">
        <v>12</v>
      </c>
      <c r="D443" t="s">
        <v>352</v>
      </c>
      <c r="E443">
        <v>2033</v>
      </c>
      <c r="F443">
        <v>0</v>
      </c>
      <c r="G443">
        <v>0</v>
      </c>
      <c r="H443" s="2" t="str">
        <f t="shared" si="6"/>
        <v>PUMPED_STORNR</v>
      </c>
    </row>
    <row r="444" spans="1:8" x14ac:dyDescent="0.25">
      <c r="A444" t="s">
        <v>114</v>
      </c>
      <c r="B444" t="s">
        <v>6</v>
      </c>
      <c r="C444" t="s">
        <v>12</v>
      </c>
      <c r="D444" t="s">
        <v>352</v>
      </c>
      <c r="E444">
        <v>2034</v>
      </c>
      <c r="F444">
        <v>0</v>
      </c>
      <c r="G444">
        <v>0</v>
      </c>
      <c r="H444" s="2" t="str">
        <f t="shared" si="6"/>
        <v>PUMPED_STORNR</v>
      </c>
    </row>
    <row r="445" spans="1:8" x14ac:dyDescent="0.25">
      <c r="A445" t="s">
        <v>114</v>
      </c>
      <c r="B445" t="s">
        <v>6</v>
      </c>
      <c r="C445" t="s">
        <v>12</v>
      </c>
      <c r="D445" t="s">
        <v>352</v>
      </c>
      <c r="E445">
        <v>2035</v>
      </c>
      <c r="F445">
        <v>0</v>
      </c>
      <c r="G445">
        <v>0</v>
      </c>
      <c r="H445" s="2" t="str">
        <f t="shared" si="6"/>
        <v>PUMPED_STORNR</v>
      </c>
    </row>
    <row r="446" spans="1:8" x14ac:dyDescent="0.25">
      <c r="A446" t="s">
        <v>114</v>
      </c>
      <c r="B446" t="s">
        <v>6</v>
      </c>
      <c r="C446" t="s">
        <v>12</v>
      </c>
      <c r="D446" t="s">
        <v>352</v>
      </c>
      <c r="E446">
        <v>2036</v>
      </c>
      <c r="F446">
        <v>0</v>
      </c>
      <c r="G446">
        <v>0</v>
      </c>
      <c r="H446" s="2" t="str">
        <f t="shared" si="6"/>
        <v>PUMPED_STORNR</v>
      </c>
    </row>
    <row r="447" spans="1:8" x14ac:dyDescent="0.25">
      <c r="A447" t="s">
        <v>114</v>
      </c>
      <c r="B447" t="s">
        <v>6</v>
      </c>
      <c r="C447" t="s">
        <v>12</v>
      </c>
      <c r="D447" t="s">
        <v>352</v>
      </c>
      <c r="E447">
        <v>2037</v>
      </c>
      <c r="F447">
        <v>0</v>
      </c>
      <c r="G447">
        <v>0</v>
      </c>
      <c r="H447" s="2" t="str">
        <f t="shared" si="6"/>
        <v>PUMPED_STORNR</v>
      </c>
    </row>
    <row r="448" spans="1:8" x14ac:dyDescent="0.25">
      <c r="A448" t="s">
        <v>114</v>
      </c>
      <c r="B448" t="s">
        <v>6</v>
      </c>
      <c r="C448" t="s">
        <v>12</v>
      </c>
      <c r="D448" t="s">
        <v>352</v>
      </c>
      <c r="E448">
        <v>2038</v>
      </c>
      <c r="F448">
        <v>0</v>
      </c>
      <c r="G448">
        <v>0</v>
      </c>
      <c r="H448" s="2" t="str">
        <f t="shared" si="6"/>
        <v>PUMPED_STORNR</v>
      </c>
    </row>
    <row r="449" spans="1:8" x14ac:dyDescent="0.25">
      <c r="A449" t="s">
        <v>114</v>
      </c>
      <c r="B449" t="s">
        <v>6</v>
      </c>
      <c r="C449" t="s">
        <v>12</v>
      </c>
      <c r="D449" t="s">
        <v>352</v>
      </c>
      <c r="E449">
        <v>2039</v>
      </c>
      <c r="F449">
        <v>0</v>
      </c>
      <c r="G449">
        <v>0</v>
      </c>
      <c r="H449" s="2" t="str">
        <f t="shared" si="6"/>
        <v>PUMPED_STORNR</v>
      </c>
    </row>
    <row r="450" spans="1:8" x14ac:dyDescent="0.25">
      <c r="A450" t="s">
        <v>114</v>
      </c>
      <c r="B450" t="s">
        <v>6</v>
      </c>
      <c r="C450" t="s">
        <v>12</v>
      </c>
      <c r="D450" t="s">
        <v>352</v>
      </c>
      <c r="E450">
        <v>2040</v>
      </c>
      <c r="F450">
        <v>0</v>
      </c>
      <c r="G450">
        <v>0</v>
      </c>
      <c r="H450" s="2" t="str">
        <f t="shared" si="6"/>
        <v>PUMPED_STORNR</v>
      </c>
    </row>
    <row r="451" spans="1:8" x14ac:dyDescent="0.25">
      <c r="A451" t="s">
        <v>114</v>
      </c>
      <c r="B451" t="s">
        <v>6</v>
      </c>
      <c r="C451" t="s">
        <v>12</v>
      </c>
      <c r="D451" t="s">
        <v>352</v>
      </c>
      <c r="E451">
        <v>2041</v>
      </c>
      <c r="F451">
        <v>0</v>
      </c>
      <c r="G451">
        <v>0</v>
      </c>
      <c r="H451" s="2" t="str">
        <f t="shared" ref="H451:H514" si="7">_xlfn.CONCAT(A451,C451)</f>
        <v>PUMPED_STORNR</v>
      </c>
    </row>
    <row r="452" spans="1:8" x14ac:dyDescent="0.25">
      <c r="A452" t="s">
        <v>109</v>
      </c>
      <c r="B452" t="s">
        <v>6</v>
      </c>
      <c r="C452" t="s">
        <v>10</v>
      </c>
      <c r="D452" t="s">
        <v>376</v>
      </c>
      <c r="E452">
        <v>2024</v>
      </c>
      <c r="F452">
        <v>0</v>
      </c>
      <c r="G452">
        <v>2.993852E-3</v>
      </c>
      <c r="H452" s="2" t="str">
        <f t="shared" si="7"/>
        <v>TWOHR_BATTERYER</v>
      </c>
    </row>
    <row r="453" spans="1:8" x14ac:dyDescent="0.25">
      <c r="A453" t="s">
        <v>109</v>
      </c>
      <c r="B453" t="s">
        <v>6</v>
      </c>
      <c r="C453" t="s">
        <v>10</v>
      </c>
      <c r="D453" t="s">
        <v>376</v>
      </c>
      <c r="E453">
        <v>2025</v>
      </c>
      <c r="F453">
        <v>0</v>
      </c>
      <c r="G453">
        <v>5.7498979999999998E-3</v>
      </c>
      <c r="H453" s="2" t="str">
        <f t="shared" si="7"/>
        <v>TWOHR_BATTERYER</v>
      </c>
    </row>
    <row r="454" spans="1:8" x14ac:dyDescent="0.25">
      <c r="A454" t="s">
        <v>109</v>
      </c>
      <c r="B454" t="s">
        <v>6</v>
      </c>
      <c r="C454" t="s">
        <v>10</v>
      </c>
      <c r="D454" t="s">
        <v>376</v>
      </c>
      <c r="E454">
        <v>2026</v>
      </c>
      <c r="F454">
        <v>0</v>
      </c>
      <c r="G454">
        <v>1.1043074E-2</v>
      </c>
      <c r="H454" s="2" t="str">
        <f t="shared" si="7"/>
        <v>TWOHR_BATTERYER</v>
      </c>
    </row>
    <row r="455" spans="1:8" x14ac:dyDescent="0.25">
      <c r="A455" t="s">
        <v>109</v>
      </c>
      <c r="B455" t="s">
        <v>6</v>
      </c>
      <c r="C455" t="s">
        <v>10</v>
      </c>
      <c r="D455" t="s">
        <v>376</v>
      </c>
      <c r="E455">
        <v>2027</v>
      </c>
      <c r="F455">
        <v>0</v>
      </c>
      <c r="G455">
        <v>2.1208980999999998E-2</v>
      </c>
      <c r="H455" s="2" t="str">
        <f t="shared" si="7"/>
        <v>TWOHR_BATTERYER</v>
      </c>
    </row>
    <row r="456" spans="1:8" x14ac:dyDescent="0.25">
      <c r="A456" t="s">
        <v>109</v>
      </c>
      <c r="B456" t="s">
        <v>6</v>
      </c>
      <c r="C456" t="s">
        <v>10</v>
      </c>
      <c r="D456" t="s">
        <v>376</v>
      </c>
      <c r="E456">
        <v>2028</v>
      </c>
      <c r="F456">
        <v>0</v>
      </c>
      <c r="G456">
        <v>4.0733301999999999E-2</v>
      </c>
      <c r="H456" s="2" t="str">
        <f t="shared" si="7"/>
        <v>TWOHR_BATTERYER</v>
      </c>
    </row>
    <row r="457" spans="1:8" x14ac:dyDescent="0.25">
      <c r="A457" t="s">
        <v>109</v>
      </c>
      <c r="B457" t="s">
        <v>6</v>
      </c>
      <c r="C457" t="s">
        <v>10</v>
      </c>
      <c r="D457" t="s">
        <v>376</v>
      </c>
      <c r="E457">
        <v>2029</v>
      </c>
      <c r="F457">
        <v>0</v>
      </c>
      <c r="G457">
        <v>7.8231101999999997E-2</v>
      </c>
      <c r="H457" s="2" t="str">
        <f t="shared" si="7"/>
        <v>TWOHR_BATTERYER</v>
      </c>
    </row>
    <row r="458" spans="1:8" x14ac:dyDescent="0.25">
      <c r="A458" t="s">
        <v>109</v>
      </c>
      <c r="B458" t="s">
        <v>6</v>
      </c>
      <c r="C458" t="s">
        <v>10</v>
      </c>
      <c r="D458" t="s">
        <v>376</v>
      </c>
      <c r="E458">
        <v>2030</v>
      </c>
      <c r="F458">
        <v>0</v>
      </c>
      <c r="G458">
        <v>0.150248199</v>
      </c>
      <c r="H458" s="2" t="str">
        <f t="shared" si="7"/>
        <v>TWOHR_BATTERYER</v>
      </c>
    </row>
    <row r="459" spans="1:8" x14ac:dyDescent="0.25">
      <c r="A459" t="s">
        <v>109</v>
      </c>
      <c r="B459" t="s">
        <v>6</v>
      </c>
      <c r="C459" t="s">
        <v>10</v>
      </c>
      <c r="D459" t="s">
        <v>376</v>
      </c>
      <c r="E459">
        <v>2031</v>
      </c>
      <c r="F459">
        <v>0</v>
      </c>
      <c r="G459">
        <v>0.288561976</v>
      </c>
      <c r="H459" s="2" t="str">
        <f t="shared" si="7"/>
        <v>TWOHR_BATTERYER</v>
      </c>
    </row>
    <row r="460" spans="1:8" x14ac:dyDescent="0.25">
      <c r="A460" t="s">
        <v>109</v>
      </c>
      <c r="B460" t="s">
        <v>6</v>
      </c>
      <c r="C460" t="s">
        <v>10</v>
      </c>
      <c r="D460" t="s">
        <v>376</v>
      </c>
      <c r="E460">
        <v>2032</v>
      </c>
      <c r="F460">
        <v>0</v>
      </c>
      <c r="G460">
        <v>0.29938519099999999</v>
      </c>
      <c r="H460" s="2" t="str">
        <f t="shared" si="7"/>
        <v>TWOHR_BATTERYER</v>
      </c>
    </row>
    <row r="461" spans="1:8" x14ac:dyDescent="0.25">
      <c r="A461" t="s">
        <v>109</v>
      </c>
      <c r="B461" t="s">
        <v>6</v>
      </c>
      <c r="C461" t="s">
        <v>10</v>
      </c>
      <c r="D461" t="s">
        <v>376</v>
      </c>
      <c r="E461">
        <v>2033</v>
      </c>
      <c r="F461">
        <v>0</v>
      </c>
      <c r="G461">
        <v>0.29938519099999999</v>
      </c>
      <c r="H461" s="2" t="str">
        <f t="shared" si="7"/>
        <v>TWOHR_BATTERYER</v>
      </c>
    </row>
    <row r="462" spans="1:8" x14ac:dyDescent="0.25">
      <c r="A462" t="s">
        <v>109</v>
      </c>
      <c r="B462" t="s">
        <v>6</v>
      </c>
      <c r="C462" t="s">
        <v>10</v>
      </c>
      <c r="D462" t="s">
        <v>376</v>
      </c>
      <c r="E462">
        <v>2034</v>
      </c>
      <c r="F462">
        <v>0</v>
      </c>
      <c r="G462">
        <v>0.29938519099999999</v>
      </c>
      <c r="H462" s="2" t="str">
        <f t="shared" si="7"/>
        <v>TWOHR_BATTERYER</v>
      </c>
    </row>
    <row r="463" spans="1:8" x14ac:dyDescent="0.25">
      <c r="A463" t="s">
        <v>109</v>
      </c>
      <c r="B463" t="s">
        <v>6</v>
      </c>
      <c r="C463" t="s">
        <v>10</v>
      </c>
      <c r="D463" t="s">
        <v>376</v>
      </c>
      <c r="E463">
        <v>2035</v>
      </c>
      <c r="F463">
        <v>0</v>
      </c>
      <c r="G463">
        <v>0.29938519099999999</v>
      </c>
      <c r="H463" s="2" t="str">
        <f t="shared" si="7"/>
        <v>TWOHR_BATTERYER</v>
      </c>
    </row>
    <row r="464" spans="1:8" x14ac:dyDescent="0.25">
      <c r="A464" t="s">
        <v>109</v>
      </c>
      <c r="B464" t="s">
        <v>6</v>
      </c>
      <c r="C464" t="s">
        <v>10</v>
      </c>
      <c r="D464" t="s">
        <v>376</v>
      </c>
      <c r="E464">
        <v>2036</v>
      </c>
      <c r="F464">
        <v>0</v>
      </c>
      <c r="G464">
        <v>0.29938519099999999</v>
      </c>
      <c r="H464" s="2" t="str">
        <f t="shared" si="7"/>
        <v>TWOHR_BATTERYER</v>
      </c>
    </row>
    <row r="465" spans="1:8" x14ac:dyDescent="0.25">
      <c r="A465" t="s">
        <v>109</v>
      </c>
      <c r="B465" t="s">
        <v>6</v>
      </c>
      <c r="C465" t="s">
        <v>10</v>
      </c>
      <c r="D465" t="s">
        <v>376</v>
      </c>
      <c r="E465">
        <v>2037</v>
      </c>
      <c r="F465">
        <v>0</v>
      </c>
      <c r="G465">
        <v>0.29938519099999999</v>
      </c>
      <c r="H465" s="2" t="str">
        <f t="shared" si="7"/>
        <v>TWOHR_BATTERYER</v>
      </c>
    </row>
    <row r="466" spans="1:8" x14ac:dyDescent="0.25">
      <c r="A466" t="s">
        <v>109</v>
      </c>
      <c r="B466" t="s">
        <v>6</v>
      </c>
      <c r="C466" t="s">
        <v>10</v>
      </c>
      <c r="D466" t="s">
        <v>376</v>
      </c>
      <c r="E466">
        <v>2038</v>
      </c>
      <c r="F466">
        <v>0</v>
      </c>
      <c r="G466">
        <v>0.29938519099999999</v>
      </c>
      <c r="H466" s="2" t="str">
        <f t="shared" si="7"/>
        <v>TWOHR_BATTERYER</v>
      </c>
    </row>
    <row r="467" spans="1:8" x14ac:dyDescent="0.25">
      <c r="A467" t="s">
        <v>109</v>
      </c>
      <c r="B467" t="s">
        <v>6</v>
      </c>
      <c r="C467" t="s">
        <v>10</v>
      </c>
      <c r="D467" t="s">
        <v>376</v>
      </c>
      <c r="E467">
        <v>2039</v>
      </c>
      <c r="F467">
        <v>0</v>
      </c>
      <c r="G467">
        <v>0.29938519099999999</v>
      </c>
      <c r="H467" s="2" t="str">
        <f t="shared" si="7"/>
        <v>TWOHR_BATTERYER</v>
      </c>
    </row>
    <row r="468" spans="1:8" x14ac:dyDescent="0.25">
      <c r="A468" t="s">
        <v>109</v>
      </c>
      <c r="B468" t="s">
        <v>6</v>
      </c>
      <c r="C468" t="s">
        <v>10</v>
      </c>
      <c r="D468" t="s">
        <v>376</v>
      </c>
      <c r="E468">
        <v>2040</v>
      </c>
      <c r="F468">
        <v>0</v>
      </c>
      <c r="G468">
        <v>0.29938519099999999</v>
      </c>
      <c r="H468" s="2" t="str">
        <f t="shared" si="7"/>
        <v>TWOHR_BATTERYER</v>
      </c>
    </row>
    <row r="469" spans="1:8" x14ac:dyDescent="0.25">
      <c r="A469" t="s">
        <v>109</v>
      </c>
      <c r="B469" t="s">
        <v>6</v>
      </c>
      <c r="C469" t="s">
        <v>10</v>
      </c>
      <c r="D469" t="s">
        <v>376</v>
      </c>
      <c r="E469">
        <v>2041</v>
      </c>
      <c r="F469">
        <v>0</v>
      </c>
      <c r="G469">
        <v>0.29938519099999999</v>
      </c>
      <c r="H469" s="2" t="str">
        <f t="shared" si="7"/>
        <v>TWOHR_BATTERYER</v>
      </c>
    </row>
    <row r="470" spans="1:8" x14ac:dyDescent="0.25">
      <c r="A470" t="s">
        <v>109</v>
      </c>
      <c r="B470" t="s">
        <v>6</v>
      </c>
      <c r="C470" t="s">
        <v>10</v>
      </c>
      <c r="D470" t="s">
        <v>375</v>
      </c>
      <c r="E470">
        <v>2024</v>
      </c>
      <c r="F470">
        <v>0</v>
      </c>
      <c r="G470">
        <v>4.8596630000000002E-3</v>
      </c>
      <c r="H470" s="2" t="str">
        <f t="shared" si="7"/>
        <v>TWOHR_BATTERYER</v>
      </c>
    </row>
    <row r="471" spans="1:8" x14ac:dyDescent="0.25">
      <c r="A471" t="s">
        <v>109</v>
      </c>
      <c r="B471" t="s">
        <v>6</v>
      </c>
      <c r="C471" t="s">
        <v>10</v>
      </c>
      <c r="D471" t="s">
        <v>375</v>
      </c>
      <c r="E471">
        <v>2025</v>
      </c>
      <c r="F471">
        <v>0</v>
      </c>
      <c r="G471">
        <v>9.3333170000000007E-3</v>
      </c>
      <c r="H471" s="2" t="str">
        <f t="shared" si="7"/>
        <v>TWOHR_BATTERYER</v>
      </c>
    </row>
    <row r="472" spans="1:8" x14ac:dyDescent="0.25">
      <c r="A472" t="s">
        <v>109</v>
      </c>
      <c r="B472" t="s">
        <v>6</v>
      </c>
      <c r="C472" t="s">
        <v>10</v>
      </c>
      <c r="D472" t="s">
        <v>375</v>
      </c>
      <c r="E472">
        <v>2026</v>
      </c>
      <c r="F472">
        <v>0</v>
      </c>
      <c r="G472">
        <v>1.7925275000000001E-2</v>
      </c>
      <c r="H472" s="2" t="str">
        <f t="shared" si="7"/>
        <v>TWOHR_BATTERYER</v>
      </c>
    </row>
    <row r="473" spans="1:8" x14ac:dyDescent="0.25">
      <c r="A473" t="s">
        <v>109</v>
      </c>
      <c r="B473" t="s">
        <v>6</v>
      </c>
      <c r="C473" t="s">
        <v>10</v>
      </c>
      <c r="D473" t="s">
        <v>375</v>
      </c>
      <c r="E473">
        <v>2027</v>
      </c>
      <c r="F473">
        <v>0</v>
      </c>
      <c r="G473">
        <v>3.4426720000000001E-2</v>
      </c>
      <c r="H473" s="2" t="str">
        <f t="shared" si="7"/>
        <v>TWOHR_BATTERYER</v>
      </c>
    </row>
    <row r="474" spans="1:8" x14ac:dyDescent="0.25">
      <c r="A474" t="s">
        <v>109</v>
      </c>
      <c r="B474" t="s">
        <v>6</v>
      </c>
      <c r="C474" t="s">
        <v>10</v>
      </c>
      <c r="D474" t="s">
        <v>375</v>
      </c>
      <c r="E474">
        <v>2028</v>
      </c>
      <c r="F474">
        <v>0</v>
      </c>
      <c r="G474">
        <v>6.6118879000000005E-2</v>
      </c>
      <c r="H474" s="2" t="str">
        <f t="shared" si="7"/>
        <v>TWOHR_BATTERYER</v>
      </c>
    </row>
    <row r="475" spans="1:8" x14ac:dyDescent="0.25">
      <c r="A475" t="s">
        <v>109</v>
      </c>
      <c r="B475" t="s">
        <v>6</v>
      </c>
      <c r="C475" t="s">
        <v>10</v>
      </c>
      <c r="D475" t="s">
        <v>375</v>
      </c>
      <c r="E475">
        <v>2029</v>
      </c>
      <c r="F475">
        <v>0</v>
      </c>
      <c r="G475">
        <v>0.12698584299999999</v>
      </c>
      <c r="H475" s="2" t="str">
        <f t="shared" si="7"/>
        <v>TWOHR_BATTERYER</v>
      </c>
    </row>
    <row r="476" spans="1:8" x14ac:dyDescent="0.25">
      <c r="A476" t="s">
        <v>109</v>
      </c>
      <c r="B476" t="s">
        <v>6</v>
      </c>
      <c r="C476" t="s">
        <v>10</v>
      </c>
      <c r="D476" t="s">
        <v>375</v>
      </c>
      <c r="E476">
        <v>2030</v>
      </c>
      <c r="F476">
        <v>0</v>
      </c>
      <c r="G476">
        <v>0.24388502400000001</v>
      </c>
      <c r="H476" s="2" t="str">
        <f t="shared" si="7"/>
        <v>TWOHR_BATTERYER</v>
      </c>
    </row>
    <row r="477" spans="1:8" x14ac:dyDescent="0.25">
      <c r="A477" t="s">
        <v>109</v>
      </c>
      <c r="B477" t="s">
        <v>6</v>
      </c>
      <c r="C477" t="s">
        <v>10</v>
      </c>
      <c r="D477" t="s">
        <v>375</v>
      </c>
      <c r="E477">
        <v>2031</v>
      </c>
      <c r="F477">
        <v>0</v>
      </c>
      <c r="G477">
        <v>0.46839792200000002</v>
      </c>
      <c r="H477" s="2" t="str">
        <f t="shared" si="7"/>
        <v>TWOHR_BATTERYER</v>
      </c>
    </row>
    <row r="478" spans="1:8" x14ac:dyDescent="0.25">
      <c r="A478" t="s">
        <v>109</v>
      </c>
      <c r="B478" t="s">
        <v>6</v>
      </c>
      <c r="C478" t="s">
        <v>10</v>
      </c>
      <c r="D478" t="s">
        <v>375</v>
      </c>
      <c r="E478">
        <v>2032</v>
      </c>
      <c r="F478">
        <v>0</v>
      </c>
      <c r="G478">
        <v>0.48596631899999998</v>
      </c>
      <c r="H478" s="2" t="str">
        <f t="shared" si="7"/>
        <v>TWOHR_BATTERYER</v>
      </c>
    </row>
    <row r="479" spans="1:8" x14ac:dyDescent="0.25">
      <c r="A479" t="s">
        <v>109</v>
      </c>
      <c r="B479" t="s">
        <v>6</v>
      </c>
      <c r="C479" t="s">
        <v>10</v>
      </c>
      <c r="D479" t="s">
        <v>375</v>
      </c>
      <c r="E479">
        <v>2033</v>
      </c>
      <c r="F479">
        <v>0</v>
      </c>
      <c r="G479">
        <v>0.48596631899999998</v>
      </c>
      <c r="H479" s="2" t="str">
        <f t="shared" si="7"/>
        <v>TWOHR_BATTERYER</v>
      </c>
    </row>
    <row r="480" spans="1:8" x14ac:dyDescent="0.25">
      <c r="A480" t="s">
        <v>109</v>
      </c>
      <c r="B480" t="s">
        <v>6</v>
      </c>
      <c r="C480" t="s">
        <v>10</v>
      </c>
      <c r="D480" t="s">
        <v>375</v>
      </c>
      <c r="E480">
        <v>2034</v>
      </c>
      <c r="F480">
        <v>0</v>
      </c>
      <c r="G480">
        <v>0.48596631899999998</v>
      </c>
      <c r="H480" s="2" t="str">
        <f t="shared" si="7"/>
        <v>TWOHR_BATTERYER</v>
      </c>
    </row>
    <row r="481" spans="1:8" x14ac:dyDescent="0.25">
      <c r="A481" t="s">
        <v>109</v>
      </c>
      <c r="B481" t="s">
        <v>6</v>
      </c>
      <c r="C481" t="s">
        <v>10</v>
      </c>
      <c r="D481" t="s">
        <v>375</v>
      </c>
      <c r="E481">
        <v>2035</v>
      </c>
      <c r="F481">
        <v>0</v>
      </c>
      <c r="G481">
        <v>0.48596631899999998</v>
      </c>
      <c r="H481" s="2" t="str">
        <f t="shared" si="7"/>
        <v>TWOHR_BATTERYER</v>
      </c>
    </row>
    <row r="482" spans="1:8" x14ac:dyDescent="0.25">
      <c r="A482" t="s">
        <v>109</v>
      </c>
      <c r="B482" t="s">
        <v>6</v>
      </c>
      <c r="C482" t="s">
        <v>10</v>
      </c>
      <c r="D482" t="s">
        <v>375</v>
      </c>
      <c r="E482">
        <v>2036</v>
      </c>
      <c r="F482">
        <v>0</v>
      </c>
      <c r="G482">
        <v>0.48596631899999998</v>
      </c>
      <c r="H482" s="2" t="str">
        <f t="shared" si="7"/>
        <v>TWOHR_BATTERYER</v>
      </c>
    </row>
    <row r="483" spans="1:8" x14ac:dyDescent="0.25">
      <c r="A483" t="s">
        <v>109</v>
      </c>
      <c r="B483" t="s">
        <v>6</v>
      </c>
      <c r="C483" t="s">
        <v>10</v>
      </c>
      <c r="D483" t="s">
        <v>375</v>
      </c>
      <c r="E483">
        <v>2037</v>
      </c>
      <c r="F483">
        <v>0</v>
      </c>
      <c r="G483">
        <v>0.48596631899999998</v>
      </c>
      <c r="H483" s="2" t="str">
        <f t="shared" si="7"/>
        <v>TWOHR_BATTERYER</v>
      </c>
    </row>
    <row r="484" spans="1:8" x14ac:dyDescent="0.25">
      <c r="A484" t="s">
        <v>109</v>
      </c>
      <c r="B484" t="s">
        <v>6</v>
      </c>
      <c r="C484" t="s">
        <v>10</v>
      </c>
      <c r="D484" t="s">
        <v>375</v>
      </c>
      <c r="E484">
        <v>2038</v>
      </c>
      <c r="F484">
        <v>0</v>
      </c>
      <c r="G484">
        <v>0.48596631899999998</v>
      </c>
      <c r="H484" s="2" t="str">
        <f t="shared" si="7"/>
        <v>TWOHR_BATTERYER</v>
      </c>
    </row>
    <row r="485" spans="1:8" x14ac:dyDescent="0.25">
      <c r="A485" t="s">
        <v>109</v>
      </c>
      <c r="B485" t="s">
        <v>6</v>
      </c>
      <c r="C485" t="s">
        <v>10</v>
      </c>
      <c r="D485" t="s">
        <v>375</v>
      </c>
      <c r="E485">
        <v>2039</v>
      </c>
      <c r="F485">
        <v>0</v>
      </c>
      <c r="G485">
        <v>0.48596631899999998</v>
      </c>
      <c r="H485" s="2" t="str">
        <f t="shared" si="7"/>
        <v>TWOHR_BATTERYER</v>
      </c>
    </row>
    <row r="486" spans="1:8" x14ac:dyDescent="0.25">
      <c r="A486" t="s">
        <v>109</v>
      </c>
      <c r="B486" t="s">
        <v>6</v>
      </c>
      <c r="C486" t="s">
        <v>10</v>
      </c>
      <c r="D486" t="s">
        <v>375</v>
      </c>
      <c r="E486">
        <v>2040</v>
      </c>
      <c r="F486">
        <v>0</v>
      </c>
      <c r="G486">
        <v>0.48596631899999998</v>
      </c>
      <c r="H486" s="2" t="str">
        <f t="shared" si="7"/>
        <v>TWOHR_BATTERYER</v>
      </c>
    </row>
    <row r="487" spans="1:8" x14ac:dyDescent="0.25">
      <c r="A487" t="s">
        <v>109</v>
      </c>
      <c r="B487" t="s">
        <v>6</v>
      </c>
      <c r="C487" t="s">
        <v>10</v>
      </c>
      <c r="D487" t="s">
        <v>375</v>
      </c>
      <c r="E487">
        <v>2041</v>
      </c>
      <c r="F487">
        <v>0</v>
      </c>
      <c r="G487">
        <v>0.48596631899999998</v>
      </c>
      <c r="H487" s="2" t="str">
        <f t="shared" si="7"/>
        <v>TWOHR_BATTERYER</v>
      </c>
    </row>
    <row r="488" spans="1:8" x14ac:dyDescent="0.25">
      <c r="A488" t="s">
        <v>109</v>
      </c>
      <c r="B488" t="s">
        <v>6</v>
      </c>
      <c r="C488" t="s">
        <v>10</v>
      </c>
      <c r="D488" t="s">
        <v>374</v>
      </c>
      <c r="E488">
        <v>2024</v>
      </c>
      <c r="F488">
        <v>0</v>
      </c>
      <c r="G488">
        <v>6.8912060000000004E-3</v>
      </c>
      <c r="H488" s="2" t="str">
        <f t="shared" si="7"/>
        <v>TWOHR_BATTERYER</v>
      </c>
    </row>
    <row r="489" spans="1:8" x14ac:dyDescent="0.25">
      <c r="A489" t="s">
        <v>109</v>
      </c>
      <c r="B489" t="s">
        <v>6</v>
      </c>
      <c r="C489" t="s">
        <v>10</v>
      </c>
      <c r="D489" t="s">
        <v>374</v>
      </c>
      <c r="E489">
        <v>2025</v>
      </c>
      <c r="F489">
        <v>0</v>
      </c>
      <c r="G489">
        <v>1.3235033E-2</v>
      </c>
      <c r="H489" s="2" t="str">
        <f t="shared" si="7"/>
        <v>TWOHR_BATTERYER</v>
      </c>
    </row>
    <row r="490" spans="1:8" x14ac:dyDescent="0.25">
      <c r="A490" t="s">
        <v>109</v>
      </c>
      <c r="B490" t="s">
        <v>6</v>
      </c>
      <c r="C490" t="s">
        <v>10</v>
      </c>
      <c r="D490" t="s">
        <v>374</v>
      </c>
      <c r="E490">
        <v>2026</v>
      </c>
      <c r="F490">
        <v>0</v>
      </c>
      <c r="G490">
        <v>2.5418789000000001E-2</v>
      </c>
      <c r="H490" s="2" t="str">
        <f t="shared" si="7"/>
        <v>TWOHR_BATTERYER</v>
      </c>
    </row>
    <row r="491" spans="1:8" x14ac:dyDescent="0.25">
      <c r="A491" t="s">
        <v>109</v>
      </c>
      <c r="B491" t="s">
        <v>6</v>
      </c>
      <c r="C491" t="s">
        <v>10</v>
      </c>
      <c r="D491" t="s">
        <v>374</v>
      </c>
      <c r="E491">
        <v>2027</v>
      </c>
      <c r="F491">
        <v>0</v>
      </c>
      <c r="G491">
        <v>4.8818528999999999E-2</v>
      </c>
      <c r="H491" s="2" t="str">
        <f t="shared" si="7"/>
        <v>TWOHR_BATTERYER</v>
      </c>
    </row>
    <row r="492" spans="1:8" x14ac:dyDescent="0.25">
      <c r="A492" t="s">
        <v>109</v>
      </c>
      <c r="B492" t="s">
        <v>6</v>
      </c>
      <c r="C492" t="s">
        <v>10</v>
      </c>
      <c r="D492" t="s">
        <v>374</v>
      </c>
      <c r="E492">
        <v>2028</v>
      </c>
      <c r="F492">
        <v>0</v>
      </c>
      <c r="G492">
        <v>9.3759334E-2</v>
      </c>
      <c r="H492" s="2" t="str">
        <f t="shared" si="7"/>
        <v>TWOHR_BATTERYER</v>
      </c>
    </row>
    <row r="493" spans="1:8" x14ac:dyDescent="0.25">
      <c r="A493" t="s">
        <v>109</v>
      </c>
      <c r="B493" t="s">
        <v>6</v>
      </c>
      <c r="C493" t="s">
        <v>10</v>
      </c>
      <c r="D493" t="s">
        <v>374</v>
      </c>
      <c r="E493">
        <v>2029</v>
      </c>
      <c r="F493">
        <v>0</v>
      </c>
      <c r="G493">
        <v>0.180071234</v>
      </c>
      <c r="H493" s="2" t="str">
        <f t="shared" si="7"/>
        <v>TWOHR_BATTERYER</v>
      </c>
    </row>
    <row r="494" spans="1:8" x14ac:dyDescent="0.25">
      <c r="A494" t="s">
        <v>109</v>
      </c>
      <c r="B494" t="s">
        <v>6</v>
      </c>
      <c r="C494" t="s">
        <v>10</v>
      </c>
      <c r="D494" t="s">
        <v>374</v>
      </c>
      <c r="E494">
        <v>2030</v>
      </c>
      <c r="F494">
        <v>0</v>
      </c>
      <c r="G494">
        <v>0.34583915900000001</v>
      </c>
      <c r="H494" s="2" t="str">
        <f t="shared" si="7"/>
        <v>TWOHR_BATTERYER</v>
      </c>
    </row>
    <row r="495" spans="1:8" x14ac:dyDescent="0.25">
      <c r="A495" t="s">
        <v>109</v>
      </c>
      <c r="B495" t="s">
        <v>6</v>
      </c>
      <c r="C495" t="s">
        <v>10</v>
      </c>
      <c r="D495" t="s">
        <v>374</v>
      </c>
      <c r="E495">
        <v>2031</v>
      </c>
      <c r="F495">
        <v>0</v>
      </c>
      <c r="G495">
        <v>0.66420783400000005</v>
      </c>
      <c r="H495" s="2" t="str">
        <f t="shared" si="7"/>
        <v>TWOHR_BATTERYER</v>
      </c>
    </row>
    <row r="496" spans="1:8" x14ac:dyDescent="0.25">
      <c r="A496" t="s">
        <v>109</v>
      </c>
      <c r="B496" t="s">
        <v>6</v>
      </c>
      <c r="C496" t="s">
        <v>10</v>
      </c>
      <c r="D496" t="s">
        <v>374</v>
      </c>
      <c r="E496">
        <v>2032</v>
      </c>
      <c r="F496">
        <v>0</v>
      </c>
      <c r="G496">
        <v>0.689120556</v>
      </c>
      <c r="H496" s="2" t="str">
        <f t="shared" si="7"/>
        <v>TWOHR_BATTERYER</v>
      </c>
    </row>
    <row r="497" spans="1:8" x14ac:dyDescent="0.25">
      <c r="A497" t="s">
        <v>109</v>
      </c>
      <c r="B497" t="s">
        <v>6</v>
      </c>
      <c r="C497" t="s">
        <v>10</v>
      </c>
      <c r="D497" t="s">
        <v>374</v>
      </c>
      <c r="E497">
        <v>2033</v>
      </c>
      <c r="F497">
        <v>0</v>
      </c>
      <c r="G497">
        <v>0.689120556</v>
      </c>
      <c r="H497" s="2" t="str">
        <f t="shared" si="7"/>
        <v>TWOHR_BATTERYER</v>
      </c>
    </row>
    <row r="498" spans="1:8" x14ac:dyDescent="0.25">
      <c r="A498" t="s">
        <v>109</v>
      </c>
      <c r="B498" t="s">
        <v>6</v>
      </c>
      <c r="C498" t="s">
        <v>10</v>
      </c>
      <c r="D498" t="s">
        <v>374</v>
      </c>
      <c r="E498">
        <v>2034</v>
      </c>
      <c r="F498">
        <v>0</v>
      </c>
      <c r="G498">
        <v>0.689120556</v>
      </c>
      <c r="H498" s="2" t="str">
        <f t="shared" si="7"/>
        <v>TWOHR_BATTERYER</v>
      </c>
    </row>
    <row r="499" spans="1:8" x14ac:dyDescent="0.25">
      <c r="A499" t="s">
        <v>109</v>
      </c>
      <c r="B499" t="s">
        <v>6</v>
      </c>
      <c r="C499" t="s">
        <v>10</v>
      </c>
      <c r="D499" t="s">
        <v>374</v>
      </c>
      <c r="E499">
        <v>2035</v>
      </c>
      <c r="F499">
        <v>0</v>
      </c>
      <c r="G499">
        <v>0.689120556</v>
      </c>
      <c r="H499" s="2" t="str">
        <f t="shared" si="7"/>
        <v>TWOHR_BATTERYER</v>
      </c>
    </row>
    <row r="500" spans="1:8" x14ac:dyDescent="0.25">
      <c r="A500" t="s">
        <v>109</v>
      </c>
      <c r="B500" t="s">
        <v>6</v>
      </c>
      <c r="C500" t="s">
        <v>10</v>
      </c>
      <c r="D500" t="s">
        <v>374</v>
      </c>
      <c r="E500">
        <v>2036</v>
      </c>
      <c r="F500">
        <v>0</v>
      </c>
      <c r="G500">
        <v>0.689120556</v>
      </c>
      <c r="H500" s="2" t="str">
        <f t="shared" si="7"/>
        <v>TWOHR_BATTERYER</v>
      </c>
    </row>
    <row r="501" spans="1:8" x14ac:dyDescent="0.25">
      <c r="A501" t="s">
        <v>109</v>
      </c>
      <c r="B501" t="s">
        <v>6</v>
      </c>
      <c r="C501" t="s">
        <v>10</v>
      </c>
      <c r="D501" t="s">
        <v>374</v>
      </c>
      <c r="E501">
        <v>2037</v>
      </c>
      <c r="F501">
        <v>0</v>
      </c>
      <c r="G501">
        <v>0.689120556</v>
      </c>
      <c r="H501" s="2" t="str">
        <f t="shared" si="7"/>
        <v>TWOHR_BATTERYER</v>
      </c>
    </row>
    <row r="502" spans="1:8" x14ac:dyDescent="0.25">
      <c r="A502" t="s">
        <v>109</v>
      </c>
      <c r="B502" t="s">
        <v>6</v>
      </c>
      <c r="C502" t="s">
        <v>10</v>
      </c>
      <c r="D502" t="s">
        <v>374</v>
      </c>
      <c r="E502">
        <v>2038</v>
      </c>
      <c r="F502">
        <v>0</v>
      </c>
      <c r="G502">
        <v>0.689120556</v>
      </c>
      <c r="H502" s="2" t="str">
        <f t="shared" si="7"/>
        <v>TWOHR_BATTERYER</v>
      </c>
    </row>
    <row r="503" spans="1:8" x14ac:dyDescent="0.25">
      <c r="A503" t="s">
        <v>109</v>
      </c>
      <c r="B503" t="s">
        <v>6</v>
      </c>
      <c r="C503" t="s">
        <v>10</v>
      </c>
      <c r="D503" t="s">
        <v>374</v>
      </c>
      <c r="E503">
        <v>2039</v>
      </c>
      <c r="F503">
        <v>0</v>
      </c>
      <c r="G503">
        <v>0.689120556</v>
      </c>
      <c r="H503" s="2" t="str">
        <f t="shared" si="7"/>
        <v>TWOHR_BATTERYER</v>
      </c>
    </row>
    <row r="504" spans="1:8" x14ac:dyDescent="0.25">
      <c r="A504" t="s">
        <v>109</v>
      </c>
      <c r="B504" t="s">
        <v>6</v>
      </c>
      <c r="C504" t="s">
        <v>10</v>
      </c>
      <c r="D504" t="s">
        <v>374</v>
      </c>
      <c r="E504">
        <v>2040</v>
      </c>
      <c r="F504">
        <v>0</v>
      </c>
      <c r="G504">
        <v>0.689120556</v>
      </c>
      <c r="H504" s="2" t="str">
        <f t="shared" si="7"/>
        <v>TWOHR_BATTERYER</v>
      </c>
    </row>
    <row r="505" spans="1:8" x14ac:dyDescent="0.25">
      <c r="A505" t="s">
        <v>109</v>
      </c>
      <c r="B505" t="s">
        <v>6</v>
      </c>
      <c r="C505" t="s">
        <v>10</v>
      </c>
      <c r="D505" t="s">
        <v>374</v>
      </c>
      <c r="E505">
        <v>2041</v>
      </c>
      <c r="F505">
        <v>0</v>
      </c>
      <c r="G505">
        <v>0.689120556</v>
      </c>
      <c r="H505" s="2" t="str">
        <f t="shared" si="7"/>
        <v>TWOHR_BATTERYER</v>
      </c>
    </row>
    <row r="506" spans="1:8" x14ac:dyDescent="0.25">
      <c r="A506" t="s">
        <v>109</v>
      </c>
      <c r="B506" t="s">
        <v>6</v>
      </c>
      <c r="C506" t="s">
        <v>10</v>
      </c>
      <c r="D506" t="s">
        <v>373</v>
      </c>
      <c r="E506">
        <v>2024</v>
      </c>
      <c r="F506">
        <v>0</v>
      </c>
      <c r="G506">
        <v>1.673349E-3</v>
      </c>
      <c r="H506" s="2" t="str">
        <f t="shared" si="7"/>
        <v>TWOHR_BATTERYER</v>
      </c>
    </row>
    <row r="507" spans="1:8" x14ac:dyDescent="0.25">
      <c r="A507" t="s">
        <v>109</v>
      </c>
      <c r="B507" t="s">
        <v>6</v>
      </c>
      <c r="C507" t="s">
        <v>10</v>
      </c>
      <c r="D507" t="s">
        <v>373</v>
      </c>
      <c r="E507">
        <v>2025</v>
      </c>
      <c r="F507">
        <v>0</v>
      </c>
      <c r="G507">
        <v>3.2137820000000001E-3</v>
      </c>
      <c r="H507" s="2" t="str">
        <f t="shared" si="7"/>
        <v>TWOHR_BATTERYER</v>
      </c>
    </row>
    <row r="508" spans="1:8" x14ac:dyDescent="0.25">
      <c r="A508" t="s">
        <v>109</v>
      </c>
      <c r="B508" t="s">
        <v>6</v>
      </c>
      <c r="C508" t="s">
        <v>10</v>
      </c>
      <c r="D508" t="s">
        <v>373</v>
      </c>
      <c r="E508">
        <v>2026</v>
      </c>
      <c r="F508">
        <v>0</v>
      </c>
      <c r="G508">
        <v>6.1722890000000001E-3</v>
      </c>
      <c r="H508" s="2" t="str">
        <f t="shared" si="7"/>
        <v>TWOHR_BATTERYER</v>
      </c>
    </row>
    <row r="509" spans="1:8" x14ac:dyDescent="0.25">
      <c r="A509" t="s">
        <v>109</v>
      </c>
      <c r="B509" t="s">
        <v>6</v>
      </c>
      <c r="C509" t="s">
        <v>10</v>
      </c>
      <c r="D509" t="s">
        <v>373</v>
      </c>
      <c r="E509">
        <v>2027</v>
      </c>
      <c r="F509">
        <v>0</v>
      </c>
      <c r="G509">
        <v>1.1854305000000001E-2</v>
      </c>
      <c r="H509" s="2" t="str">
        <f t="shared" si="7"/>
        <v>TWOHR_BATTERYER</v>
      </c>
    </row>
    <row r="510" spans="1:8" x14ac:dyDescent="0.25">
      <c r="A510" t="s">
        <v>109</v>
      </c>
      <c r="B510" t="s">
        <v>6</v>
      </c>
      <c r="C510" t="s">
        <v>10</v>
      </c>
      <c r="D510" t="s">
        <v>373</v>
      </c>
      <c r="E510">
        <v>2028</v>
      </c>
      <c r="F510">
        <v>0</v>
      </c>
      <c r="G510">
        <v>2.2767006999999999E-2</v>
      </c>
      <c r="H510" s="2" t="str">
        <f t="shared" si="7"/>
        <v>TWOHR_BATTERYER</v>
      </c>
    </row>
    <row r="511" spans="1:8" x14ac:dyDescent="0.25">
      <c r="A511" t="s">
        <v>109</v>
      </c>
      <c r="B511" t="s">
        <v>6</v>
      </c>
      <c r="C511" t="s">
        <v>10</v>
      </c>
      <c r="D511" t="s">
        <v>373</v>
      </c>
      <c r="E511">
        <v>2029</v>
      </c>
      <c r="F511">
        <v>0</v>
      </c>
      <c r="G511">
        <v>4.3725597999999997E-2</v>
      </c>
      <c r="H511" s="2" t="str">
        <f t="shared" si="7"/>
        <v>TWOHR_BATTERYER</v>
      </c>
    </row>
    <row r="512" spans="1:8" x14ac:dyDescent="0.25">
      <c r="A512" t="s">
        <v>109</v>
      </c>
      <c r="B512" t="s">
        <v>6</v>
      </c>
      <c r="C512" t="s">
        <v>10</v>
      </c>
      <c r="D512" t="s">
        <v>373</v>
      </c>
      <c r="E512">
        <v>2030</v>
      </c>
      <c r="F512">
        <v>0</v>
      </c>
      <c r="G512">
        <v>8.3978012000000005E-2</v>
      </c>
      <c r="H512" s="2" t="str">
        <f t="shared" si="7"/>
        <v>TWOHR_BATTERYER</v>
      </c>
    </row>
    <row r="513" spans="1:8" x14ac:dyDescent="0.25">
      <c r="A513" t="s">
        <v>109</v>
      </c>
      <c r="B513" t="s">
        <v>6</v>
      </c>
      <c r="C513" t="s">
        <v>10</v>
      </c>
      <c r="D513" t="s">
        <v>373</v>
      </c>
      <c r="E513">
        <v>2031</v>
      </c>
      <c r="F513">
        <v>0</v>
      </c>
      <c r="G513">
        <v>0.16128553300000001</v>
      </c>
      <c r="H513" s="2" t="str">
        <f t="shared" si="7"/>
        <v>TWOHR_BATTERYER</v>
      </c>
    </row>
    <row r="514" spans="1:8" x14ac:dyDescent="0.25">
      <c r="A514" t="s">
        <v>109</v>
      </c>
      <c r="B514" t="s">
        <v>6</v>
      </c>
      <c r="C514" t="s">
        <v>10</v>
      </c>
      <c r="D514" t="s">
        <v>373</v>
      </c>
      <c r="E514">
        <v>2032</v>
      </c>
      <c r="F514">
        <v>0</v>
      </c>
      <c r="G514">
        <v>0.16733493699999999</v>
      </c>
      <c r="H514" s="2" t="str">
        <f t="shared" si="7"/>
        <v>TWOHR_BATTERYER</v>
      </c>
    </row>
    <row r="515" spans="1:8" x14ac:dyDescent="0.25">
      <c r="A515" t="s">
        <v>109</v>
      </c>
      <c r="B515" t="s">
        <v>6</v>
      </c>
      <c r="C515" t="s">
        <v>10</v>
      </c>
      <c r="D515" t="s">
        <v>373</v>
      </c>
      <c r="E515">
        <v>2033</v>
      </c>
      <c r="F515">
        <v>0</v>
      </c>
      <c r="G515">
        <v>0.16733493699999999</v>
      </c>
      <c r="H515" s="2" t="str">
        <f t="shared" ref="H515:H578" si="8">_xlfn.CONCAT(A515,C515)</f>
        <v>TWOHR_BATTERYER</v>
      </c>
    </row>
    <row r="516" spans="1:8" x14ac:dyDescent="0.25">
      <c r="A516" t="s">
        <v>109</v>
      </c>
      <c r="B516" t="s">
        <v>6</v>
      </c>
      <c r="C516" t="s">
        <v>10</v>
      </c>
      <c r="D516" t="s">
        <v>373</v>
      </c>
      <c r="E516">
        <v>2034</v>
      </c>
      <c r="F516">
        <v>0</v>
      </c>
      <c r="G516">
        <v>0.16733493699999999</v>
      </c>
      <c r="H516" s="2" t="str">
        <f t="shared" si="8"/>
        <v>TWOHR_BATTERYER</v>
      </c>
    </row>
    <row r="517" spans="1:8" x14ac:dyDescent="0.25">
      <c r="A517" t="s">
        <v>109</v>
      </c>
      <c r="B517" t="s">
        <v>6</v>
      </c>
      <c r="C517" t="s">
        <v>10</v>
      </c>
      <c r="D517" t="s">
        <v>373</v>
      </c>
      <c r="E517">
        <v>2035</v>
      </c>
      <c r="F517">
        <v>0</v>
      </c>
      <c r="G517">
        <v>0.16733493699999999</v>
      </c>
      <c r="H517" s="2" t="str">
        <f t="shared" si="8"/>
        <v>TWOHR_BATTERYER</v>
      </c>
    </row>
    <row r="518" spans="1:8" x14ac:dyDescent="0.25">
      <c r="A518" t="s">
        <v>109</v>
      </c>
      <c r="B518" t="s">
        <v>6</v>
      </c>
      <c r="C518" t="s">
        <v>10</v>
      </c>
      <c r="D518" t="s">
        <v>373</v>
      </c>
      <c r="E518">
        <v>2036</v>
      </c>
      <c r="F518">
        <v>0</v>
      </c>
      <c r="G518">
        <v>0.16733493699999999</v>
      </c>
      <c r="H518" s="2" t="str">
        <f t="shared" si="8"/>
        <v>TWOHR_BATTERYER</v>
      </c>
    </row>
    <row r="519" spans="1:8" x14ac:dyDescent="0.25">
      <c r="A519" t="s">
        <v>109</v>
      </c>
      <c r="B519" t="s">
        <v>6</v>
      </c>
      <c r="C519" t="s">
        <v>10</v>
      </c>
      <c r="D519" t="s">
        <v>373</v>
      </c>
      <c r="E519">
        <v>2037</v>
      </c>
      <c r="F519">
        <v>0</v>
      </c>
      <c r="G519">
        <v>0.16733493699999999</v>
      </c>
      <c r="H519" s="2" t="str">
        <f t="shared" si="8"/>
        <v>TWOHR_BATTERYER</v>
      </c>
    </row>
    <row r="520" spans="1:8" x14ac:dyDescent="0.25">
      <c r="A520" t="s">
        <v>109</v>
      </c>
      <c r="B520" t="s">
        <v>6</v>
      </c>
      <c r="C520" t="s">
        <v>10</v>
      </c>
      <c r="D520" t="s">
        <v>373</v>
      </c>
      <c r="E520">
        <v>2038</v>
      </c>
      <c r="F520">
        <v>0</v>
      </c>
      <c r="G520">
        <v>0.16733493699999999</v>
      </c>
      <c r="H520" s="2" t="str">
        <f t="shared" si="8"/>
        <v>TWOHR_BATTERYER</v>
      </c>
    </row>
    <row r="521" spans="1:8" x14ac:dyDescent="0.25">
      <c r="A521" t="s">
        <v>109</v>
      </c>
      <c r="B521" t="s">
        <v>6</v>
      </c>
      <c r="C521" t="s">
        <v>10</v>
      </c>
      <c r="D521" t="s">
        <v>373</v>
      </c>
      <c r="E521">
        <v>2039</v>
      </c>
      <c r="F521">
        <v>0</v>
      </c>
      <c r="G521">
        <v>0.16733493699999999</v>
      </c>
      <c r="H521" s="2" t="str">
        <f t="shared" si="8"/>
        <v>TWOHR_BATTERYER</v>
      </c>
    </row>
    <row r="522" spans="1:8" x14ac:dyDescent="0.25">
      <c r="A522" t="s">
        <v>109</v>
      </c>
      <c r="B522" t="s">
        <v>6</v>
      </c>
      <c r="C522" t="s">
        <v>10</v>
      </c>
      <c r="D522" t="s">
        <v>373</v>
      </c>
      <c r="E522">
        <v>2040</v>
      </c>
      <c r="F522">
        <v>0</v>
      </c>
      <c r="G522">
        <v>0.16733493699999999</v>
      </c>
      <c r="H522" s="2" t="str">
        <f t="shared" si="8"/>
        <v>TWOHR_BATTERYER</v>
      </c>
    </row>
    <row r="523" spans="1:8" x14ac:dyDescent="0.25">
      <c r="A523" t="s">
        <v>109</v>
      </c>
      <c r="B523" t="s">
        <v>6</v>
      </c>
      <c r="C523" t="s">
        <v>10</v>
      </c>
      <c r="D523" t="s">
        <v>373</v>
      </c>
      <c r="E523">
        <v>2041</v>
      </c>
      <c r="F523">
        <v>0</v>
      </c>
      <c r="G523">
        <v>0.16733493699999999</v>
      </c>
      <c r="H523" s="2" t="str">
        <f t="shared" si="8"/>
        <v>TWOHR_BATTERYER</v>
      </c>
    </row>
    <row r="524" spans="1:8" x14ac:dyDescent="0.25">
      <c r="A524" t="s">
        <v>109</v>
      </c>
      <c r="B524" t="s">
        <v>6</v>
      </c>
      <c r="C524" t="s">
        <v>11</v>
      </c>
      <c r="D524" t="s">
        <v>371</v>
      </c>
      <c r="E524">
        <v>2024</v>
      </c>
      <c r="F524">
        <v>0</v>
      </c>
      <c r="G524">
        <v>4.8837209999999997E-3</v>
      </c>
      <c r="H524" s="2" t="str">
        <f t="shared" si="8"/>
        <v>TWOHR_BATTERYWR</v>
      </c>
    </row>
    <row r="525" spans="1:8" x14ac:dyDescent="0.25">
      <c r="A525" t="s">
        <v>109</v>
      </c>
      <c r="B525" t="s">
        <v>6</v>
      </c>
      <c r="C525" t="s">
        <v>11</v>
      </c>
      <c r="D525" t="s">
        <v>371</v>
      </c>
      <c r="E525">
        <v>2025</v>
      </c>
      <c r="F525">
        <v>0</v>
      </c>
      <c r="G525">
        <v>9.379521E-3</v>
      </c>
      <c r="H525" s="2" t="str">
        <f t="shared" si="8"/>
        <v>TWOHR_BATTERYWR</v>
      </c>
    </row>
    <row r="526" spans="1:8" x14ac:dyDescent="0.25">
      <c r="A526" t="s">
        <v>109</v>
      </c>
      <c r="B526" t="s">
        <v>6</v>
      </c>
      <c r="C526" t="s">
        <v>11</v>
      </c>
      <c r="D526" t="s">
        <v>371</v>
      </c>
      <c r="E526">
        <v>2026</v>
      </c>
      <c r="F526">
        <v>0</v>
      </c>
      <c r="G526">
        <v>1.8014013999999998E-2</v>
      </c>
      <c r="H526" s="2" t="str">
        <f t="shared" si="8"/>
        <v>TWOHR_BATTERYWR</v>
      </c>
    </row>
    <row r="527" spans="1:8" x14ac:dyDescent="0.25">
      <c r="A527" t="s">
        <v>109</v>
      </c>
      <c r="B527" t="s">
        <v>6</v>
      </c>
      <c r="C527" t="s">
        <v>11</v>
      </c>
      <c r="D527" t="s">
        <v>371</v>
      </c>
      <c r="E527">
        <v>2027</v>
      </c>
      <c r="F527">
        <v>0</v>
      </c>
      <c r="G527">
        <v>3.459715E-2</v>
      </c>
      <c r="H527" s="2" t="str">
        <f t="shared" si="8"/>
        <v>TWOHR_BATTERYWR</v>
      </c>
    </row>
    <row r="528" spans="1:8" x14ac:dyDescent="0.25">
      <c r="A528" t="s">
        <v>109</v>
      </c>
      <c r="B528" t="s">
        <v>6</v>
      </c>
      <c r="C528" t="s">
        <v>11</v>
      </c>
      <c r="D528" t="s">
        <v>371</v>
      </c>
      <c r="E528">
        <v>2028</v>
      </c>
      <c r="F528">
        <v>0</v>
      </c>
      <c r="G528">
        <v>6.6446199999999997E-2</v>
      </c>
      <c r="H528" s="2" t="str">
        <f t="shared" si="8"/>
        <v>TWOHR_BATTERYWR</v>
      </c>
    </row>
    <row r="529" spans="1:8" x14ac:dyDescent="0.25">
      <c r="A529" t="s">
        <v>109</v>
      </c>
      <c r="B529" t="s">
        <v>6</v>
      </c>
      <c r="C529" t="s">
        <v>11</v>
      </c>
      <c r="D529" t="s">
        <v>371</v>
      </c>
      <c r="E529">
        <v>2029</v>
      </c>
      <c r="F529">
        <v>0</v>
      </c>
      <c r="G529">
        <v>0.127614486</v>
      </c>
      <c r="H529" s="2" t="str">
        <f t="shared" si="8"/>
        <v>TWOHR_BATTERYWR</v>
      </c>
    </row>
    <row r="530" spans="1:8" x14ac:dyDescent="0.25">
      <c r="A530" t="s">
        <v>109</v>
      </c>
      <c r="B530" t="s">
        <v>6</v>
      </c>
      <c r="C530" t="s">
        <v>11</v>
      </c>
      <c r="D530" t="s">
        <v>371</v>
      </c>
      <c r="E530">
        <v>2030</v>
      </c>
      <c r="F530">
        <v>0</v>
      </c>
      <c r="G530">
        <v>0.245092375</v>
      </c>
      <c r="H530" s="2" t="str">
        <f t="shared" si="8"/>
        <v>TWOHR_BATTERYWR</v>
      </c>
    </row>
    <row r="531" spans="1:8" x14ac:dyDescent="0.25">
      <c r="A531" t="s">
        <v>109</v>
      </c>
      <c r="B531" t="s">
        <v>6</v>
      </c>
      <c r="C531" t="s">
        <v>11</v>
      </c>
      <c r="D531" t="s">
        <v>371</v>
      </c>
      <c r="E531">
        <v>2031</v>
      </c>
      <c r="F531">
        <v>0</v>
      </c>
      <c r="G531">
        <v>0.470716723</v>
      </c>
      <c r="H531" s="2" t="str">
        <f t="shared" si="8"/>
        <v>TWOHR_BATTERYWR</v>
      </c>
    </row>
    <row r="532" spans="1:8" x14ac:dyDescent="0.25">
      <c r="A532" t="s">
        <v>109</v>
      </c>
      <c r="B532" t="s">
        <v>6</v>
      </c>
      <c r="C532" t="s">
        <v>11</v>
      </c>
      <c r="D532" t="s">
        <v>371</v>
      </c>
      <c r="E532">
        <v>2032</v>
      </c>
      <c r="F532">
        <v>0</v>
      </c>
      <c r="G532">
        <v>0.48837209300000001</v>
      </c>
      <c r="H532" s="2" t="str">
        <f t="shared" si="8"/>
        <v>TWOHR_BATTERYWR</v>
      </c>
    </row>
    <row r="533" spans="1:8" x14ac:dyDescent="0.25">
      <c r="A533" t="s">
        <v>109</v>
      </c>
      <c r="B533" t="s">
        <v>6</v>
      </c>
      <c r="C533" t="s">
        <v>11</v>
      </c>
      <c r="D533" t="s">
        <v>371</v>
      </c>
      <c r="E533">
        <v>2033</v>
      </c>
      <c r="F533">
        <v>0</v>
      </c>
      <c r="G533">
        <v>0.48837209300000001</v>
      </c>
      <c r="H533" s="2" t="str">
        <f t="shared" si="8"/>
        <v>TWOHR_BATTERYWR</v>
      </c>
    </row>
    <row r="534" spans="1:8" x14ac:dyDescent="0.25">
      <c r="A534" t="s">
        <v>109</v>
      </c>
      <c r="B534" t="s">
        <v>6</v>
      </c>
      <c r="C534" t="s">
        <v>11</v>
      </c>
      <c r="D534" t="s">
        <v>371</v>
      </c>
      <c r="E534">
        <v>2034</v>
      </c>
      <c r="F534">
        <v>0</v>
      </c>
      <c r="G534">
        <v>0.48837209300000001</v>
      </c>
      <c r="H534" s="2" t="str">
        <f t="shared" si="8"/>
        <v>TWOHR_BATTERYWR</v>
      </c>
    </row>
    <row r="535" spans="1:8" x14ac:dyDescent="0.25">
      <c r="A535" t="s">
        <v>109</v>
      </c>
      <c r="B535" t="s">
        <v>6</v>
      </c>
      <c r="C535" t="s">
        <v>11</v>
      </c>
      <c r="D535" t="s">
        <v>371</v>
      </c>
      <c r="E535">
        <v>2035</v>
      </c>
      <c r="F535">
        <v>0</v>
      </c>
      <c r="G535">
        <v>0.48837209300000001</v>
      </c>
      <c r="H535" s="2" t="str">
        <f t="shared" si="8"/>
        <v>TWOHR_BATTERYWR</v>
      </c>
    </row>
    <row r="536" spans="1:8" x14ac:dyDescent="0.25">
      <c r="A536" t="s">
        <v>109</v>
      </c>
      <c r="B536" t="s">
        <v>6</v>
      </c>
      <c r="C536" t="s">
        <v>11</v>
      </c>
      <c r="D536" t="s">
        <v>371</v>
      </c>
      <c r="E536">
        <v>2036</v>
      </c>
      <c r="F536">
        <v>0</v>
      </c>
      <c r="G536">
        <v>0.48837209300000001</v>
      </c>
      <c r="H536" s="2" t="str">
        <f t="shared" si="8"/>
        <v>TWOHR_BATTERYWR</v>
      </c>
    </row>
    <row r="537" spans="1:8" x14ac:dyDescent="0.25">
      <c r="A537" t="s">
        <v>109</v>
      </c>
      <c r="B537" t="s">
        <v>6</v>
      </c>
      <c r="C537" t="s">
        <v>11</v>
      </c>
      <c r="D537" t="s">
        <v>371</v>
      </c>
      <c r="E537">
        <v>2037</v>
      </c>
      <c r="F537">
        <v>0</v>
      </c>
      <c r="G537">
        <v>0.48837209300000001</v>
      </c>
      <c r="H537" s="2" t="str">
        <f t="shared" si="8"/>
        <v>TWOHR_BATTERYWR</v>
      </c>
    </row>
    <row r="538" spans="1:8" x14ac:dyDescent="0.25">
      <c r="A538" t="s">
        <v>109</v>
      </c>
      <c r="B538" t="s">
        <v>6</v>
      </c>
      <c r="C538" t="s">
        <v>11</v>
      </c>
      <c r="D538" t="s">
        <v>371</v>
      </c>
      <c r="E538">
        <v>2038</v>
      </c>
      <c r="F538">
        <v>0</v>
      </c>
      <c r="G538">
        <v>0.48837209300000001</v>
      </c>
      <c r="H538" s="2" t="str">
        <f t="shared" si="8"/>
        <v>TWOHR_BATTERYWR</v>
      </c>
    </row>
    <row r="539" spans="1:8" x14ac:dyDescent="0.25">
      <c r="A539" t="s">
        <v>109</v>
      </c>
      <c r="B539" t="s">
        <v>6</v>
      </c>
      <c r="C539" t="s">
        <v>11</v>
      </c>
      <c r="D539" t="s">
        <v>371</v>
      </c>
      <c r="E539">
        <v>2039</v>
      </c>
      <c r="F539">
        <v>0</v>
      </c>
      <c r="G539">
        <v>0.48837209300000001</v>
      </c>
      <c r="H539" s="2" t="str">
        <f t="shared" si="8"/>
        <v>TWOHR_BATTERYWR</v>
      </c>
    </row>
    <row r="540" spans="1:8" x14ac:dyDescent="0.25">
      <c r="A540" t="s">
        <v>109</v>
      </c>
      <c r="B540" t="s">
        <v>6</v>
      </c>
      <c r="C540" t="s">
        <v>11</v>
      </c>
      <c r="D540" t="s">
        <v>371</v>
      </c>
      <c r="E540">
        <v>2040</v>
      </c>
      <c r="F540">
        <v>0</v>
      </c>
      <c r="G540">
        <v>0.48837209300000001</v>
      </c>
      <c r="H540" s="2" t="str">
        <f t="shared" si="8"/>
        <v>TWOHR_BATTERYWR</v>
      </c>
    </row>
    <row r="541" spans="1:8" x14ac:dyDescent="0.25">
      <c r="A541" t="s">
        <v>109</v>
      </c>
      <c r="B541" t="s">
        <v>6</v>
      </c>
      <c r="C541" t="s">
        <v>11</v>
      </c>
      <c r="D541" t="s">
        <v>371</v>
      </c>
      <c r="E541">
        <v>2041</v>
      </c>
      <c r="F541">
        <v>0</v>
      </c>
      <c r="G541">
        <v>0.48837209300000001</v>
      </c>
      <c r="H541" s="2" t="str">
        <f t="shared" si="8"/>
        <v>TWOHR_BATTERYWR</v>
      </c>
    </row>
    <row r="542" spans="1:8" x14ac:dyDescent="0.25">
      <c r="A542" t="s">
        <v>109</v>
      </c>
      <c r="B542" t="s">
        <v>6</v>
      </c>
      <c r="C542" t="s">
        <v>11</v>
      </c>
      <c r="D542" t="s">
        <v>370</v>
      </c>
      <c r="E542">
        <v>2024</v>
      </c>
      <c r="F542">
        <v>0</v>
      </c>
      <c r="G542">
        <v>9.5616150000000007E-3</v>
      </c>
      <c r="H542" s="2" t="str">
        <f t="shared" si="8"/>
        <v>TWOHR_BATTERYWR</v>
      </c>
    </row>
    <row r="543" spans="1:8" x14ac:dyDescent="0.25">
      <c r="A543" t="s">
        <v>109</v>
      </c>
      <c r="B543" t="s">
        <v>6</v>
      </c>
      <c r="C543" t="s">
        <v>11</v>
      </c>
      <c r="D543" t="s">
        <v>370</v>
      </c>
      <c r="E543">
        <v>2025</v>
      </c>
      <c r="F543">
        <v>0</v>
      </c>
      <c r="G543">
        <v>1.8363737000000002E-2</v>
      </c>
      <c r="H543" s="2" t="str">
        <f t="shared" si="8"/>
        <v>TWOHR_BATTERYWR</v>
      </c>
    </row>
    <row r="544" spans="1:8" x14ac:dyDescent="0.25">
      <c r="A544" t="s">
        <v>109</v>
      </c>
      <c r="B544" t="s">
        <v>6</v>
      </c>
      <c r="C544" t="s">
        <v>11</v>
      </c>
      <c r="D544" t="s">
        <v>370</v>
      </c>
      <c r="E544">
        <v>2026</v>
      </c>
      <c r="F544">
        <v>1.5</v>
      </c>
      <c r="G544">
        <v>1.5</v>
      </c>
      <c r="H544" s="2" t="str">
        <f t="shared" si="8"/>
        <v>TWOHR_BATTERYWR</v>
      </c>
    </row>
    <row r="545" spans="1:8" x14ac:dyDescent="0.25">
      <c r="A545" t="s">
        <v>109</v>
      </c>
      <c r="B545" t="s">
        <v>6</v>
      </c>
      <c r="C545" t="s">
        <v>11</v>
      </c>
      <c r="D545" t="s">
        <v>370</v>
      </c>
      <c r="E545">
        <v>2027</v>
      </c>
      <c r="F545">
        <v>2</v>
      </c>
      <c r="G545">
        <v>2</v>
      </c>
      <c r="H545" s="2" t="str">
        <f t="shared" si="8"/>
        <v>TWOHR_BATTERYWR</v>
      </c>
    </row>
    <row r="546" spans="1:8" x14ac:dyDescent="0.25">
      <c r="A546" t="s">
        <v>109</v>
      </c>
      <c r="B546" t="s">
        <v>6</v>
      </c>
      <c r="C546" t="s">
        <v>11</v>
      </c>
      <c r="D546" t="s">
        <v>370</v>
      </c>
      <c r="E546">
        <v>2028</v>
      </c>
      <c r="F546">
        <v>0</v>
      </c>
      <c r="G546">
        <v>0.13009198499999999</v>
      </c>
      <c r="H546" s="2" t="str">
        <f t="shared" si="8"/>
        <v>TWOHR_BATTERYWR</v>
      </c>
    </row>
    <row r="547" spans="1:8" x14ac:dyDescent="0.25">
      <c r="A547" t="s">
        <v>109</v>
      </c>
      <c r="B547" t="s">
        <v>6</v>
      </c>
      <c r="C547" t="s">
        <v>11</v>
      </c>
      <c r="D547" t="s">
        <v>370</v>
      </c>
      <c r="E547">
        <v>2029</v>
      </c>
      <c r="F547">
        <v>0</v>
      </c>
      <c r="G547">
        <v>0.24985058299999999</v>
      </c>
      <c r="H547" s="2" t="str">
        <f t="shared" si="8"/>
        <v>TWOHR_BATTERYWR</v>
      </c>
    </row>
    <row r="548" spans="1:8" x14ac:dyDescent="0.25">
      <c r="A548" t="s">
        <v>109</v>
      </c>
      <c r="B548" t="s">
        <v>6</v>
      </c>
      <c r="C548" t="s">
        <v>11</v>
      </c>
      <c r="D548" t="s">
        <v>370</v>
      </c>
      <c r="E548">
        <v>2030</v>
      </c>
      <c r="F548">
        <v>0</v>
      </c>
      <c r="G548">
        <v>0.47985518700000002</v>
      </c>
      <c r="H548" s="2" t="str">
        <f t="shared" si="8"/>
        <v>TWOHR_BATTERYWR</v>
      </c>
    </row>
    <row r="549" spans="1:8" x14ac:dyDescent="0.25">
      <c r="A549" t="s">
        <v>109</v>
      </c>
      <c r="B549" t="s">
        <v>6</v>
      </c>
      <c r="C549" t="s">
        <v>11</v>
      </c>
      <c r="D549" t="s">
        <v>370</v>
      </c>
      <c r="E549">
        <v>2031</v>
      </c>
      <c r="F549">
        <v>0</v>
      </c>
      <c r="G549">
        <v>0.92159481099999996</v>
      </c>
      <c r="H549" s="2" t="str">
        <f t="shared" si="8"/>
        <v>TWOHR_BATTERYWR</v>
      </c>
    </row>
    <row r="550" spans="1:8" x14ac:dyDescent="0.25">
      <c r="A550" t="s">
        <v>109</v>
      </c>
      <c r="B550" t="s">
        <v>6</v>
      </c>
      <c r="C550" t="s">
        <v>11</v>
      </c>
      <c r="D550" t="s">
        <v>370</v>
      </c>
      <c r="E550">
        <v>2032</v>
      </c>
      <c r="F550">
        <v>0</v>
      </c>
      <c r="G550">
        <v>0.95616145399999997</v>
      </c>
      <c r="H550" s="2" t="str">
        <f t="shared" si="8"/>
        <v>TWOHR_BATTERYWR</v>
      </c>
    </row>
    <row r="551" spans="1:8" x14ac:dyDescent="0.25">
      <c r="A551" t="s">
        <v>109</v>
      </c>
      <c r="B551" t="s">
        <v>6</v>
      </c>
      <c r="C551" t="s">
        <v>11</v>
      </c>
      <c r="D551" t="s">
        <v>370</v>
      </c>
      <c r="E551">
        <v>2033</v>
      </c>
      <c r="F551">
        <v>0</v>
      </c>
      <c r="G551">
        <v>0.95616145399999997</v>
      </c>
      <c r="H551" s="2" t="str">
        <f t="shared" si="8"/>
        <v>TWOHR_BATTERYWR</v>
      </c>
    </row>
    <row r="552" spans="1:8" x14ac:dyDescent="0.25">
      <c r="A552" t="s">
        <v>109</v>
      </c>
      <c r="B552" t="s">
        <v>6</v>
      </c>
      <c r="C552" t="s">
        <v>11</v>
      </c>
      <c r="D552" t="s">
        <v>370</v>
      </c>
      <c r="E552">
        <v>2034</v>
      </c>
      <c r="F552">
        <v>0</v>
      </c>
      <c r="G552">
        <v>0.95616145399999997</v>
      </c>
      <c r="H552" s="2" t="str">
        <f t="shared" si="8"/>
        <v>TWOHR_BATTERYWR</v>
      </c>
    </row>
    <row r="553" spans="1:8" x14ac:dyDescent="0.25">
      <c r="A553" t="s">
        <v>109</v>
      </c>
      <c r="B553" t="s">
        <v>6</v>
      </c>
      <c r="C553" t="s">
        <v>11</v>
      </c>
      <c r="D553" t="s">
        <v>370</v>
      </c>
      <c r="E553">
        <v>2035</v>
      </c>
      <c r="F553">
        <v>0</v>
      </c>
      <c r="G553">
        <v>0.95616145399999997</v>
      </c>
      <c r="H553" s="2" t="str">
        <f t="shared" si="8"/>
        <v>TWOHR_BATTERYWR</v>
      </c>
    </row>
    <row r="554" spans="1:8" x14ac:dyDescent="0.25">
      <c r="A554" t="s">
        <v>109</v>
      </c>
      <c r="B554" t="s">
        <v>6</v>
      </c>
      <c r="C554" t="s">
        <v>11</v>
      </c>
      <c r="D554" t="s">
        <v>370</v>
      </c>
      <c r="E554">
        <v>2036</v>
      </c>
      <c r="F554">
        <v>0</v>
      </c>
      <c r="G554">
        <v>0.95616145399999997</v>
      </c>
      <c r="H554" s="2" t="str">
        <f t="shared" si="8"/>
        <v>TWOHR_BATTERYWR</v>
      </c>
    </row>
    <row r="555" spans="1:8" x14ac:dyDescent="0.25">
      <c r="A555" t="s">
        <v>109</v>
      </c>
      <c r="B555" t="s">
        <v>6</v>
      </c>
      <c r="C555" t="s">
        <v>11</v>
      </c>
      <c r="D555" t="s">
        <v>370</v>
      </c>
      <c r="E555">
        <v>2037</v>
      </c>
      <c r="F555">
        <v>0</v>
      </c>
      <c r="G555">
        <v>0.95616145399999997</v>
      </c>
      <c r="H555" s="2" t="str">
        <f t="shared" si="8"/>
        <v>TWOHR_BATTERYWR</v>
      </c>
    </row>
    <row r="556" spans="1:8" x14ac:dyDescent="0.25">
      <c r="A556" t="s">
        <v>109</v>
      </c>
      <c r="B556" t="s">
        <v>6</v>
      </c>
      <c r="C556" t="s">
        <v>11</v>
      </c>
      <c r="D556" t="s">
        <v>370</v>
      </c>
      <c r="E556">
        <v>2038</v>
      </c>
      <c r="F556">
        <v>0</v>
      </c>
      <c r="G556">
        <v>0.95616145399999997</v>
      </c>
      <c r="H556" s="2" t="str">
        <f t="shared" si="8"/>
        <v>TWOHR_BATTERYWR</v>
      </c>
    </row>
    <row r="557" spans="1:8" x14ac:dyDescent="0.25">
      <c r="A557" t="s">
        <v>109</v>
      </c>
      <c r="B557" t="s">
        <v>6</v>
      </c>
      <c r="C557" t="s">
        <v>11</v>
      </c>
      <c r="D557" t="s">
        <v>370</v>
      </c>
      <c r="E557">
        <v>2039</v>
      </c>
      <c r="F557">
        <v>0</v>
      </c>
      <c r="G557">
        <v>0.95616145399999997</v>
      </c>
      <c r="H557" s="2" t="str">
        <f t="shared" si="8"/>
        <v>TWOHR_BATTERYWR</v>
      </c>
    </row>
    <row r="558" spans="1:8" x14ac:dyDescent="0.25">
      <c r="A558" t="s">
        <v>109</v>
      </c>
      <c r="B558" t="s">
        <v>6</v>
      </c>
      <c r="C558" t="s">
        <v>11</v>
      </c>
      <c r="D558" t="s">
        <v>370</v>
      </c>
      <c r="E558">
        <v>2040</v>
      </c>
      <c r="F558">
        <v>0</v>
      </c>
      <c r="G558">
        <v>0.95616145399999997</v>
      </c>
      <c r="H558" s="2" t="str">
        <f t="shared" si="8"/>
        <v>TWOHR_BATTERYWR</v>
      </c>
    </row>
    <row r="559" spans="1:8" x14ac:dyDescent="0.25">
      <c r="A559" t="s">
        <v>109</v>
      </c>
      <c r="B559" t="s">
        <v>6</v>
      </c>
      <c r="C559" t="s">
        <v>11</v>
      </c>
      <c r="D559" t="s">
        <v>370</v>
      </c>
      <c r="E559">
        <v>2041</v>
      </c>
      <c r="F559">
        <v>0</v>
      </c>
      <c r="G559">
        <v>0.95616145399999997</v>
      </c>
      <c r="H559" s="2" t="str">
        <f t="shared" si="8"/>
        <v>TWOHR_BATTERYWR</v>
      </c>
    </row>
    <row r="560" spans="1:8" x14ac:dyDescent="0.25">
      <c r="A560" t="s">
        <v>109</v>
      </c>
      <c r="B560" t="s">
        <v>6</v>
      </c>
      <c r="C560" t="s">
        <v>11</v>
      </c>
      <c r="D560" t="s">
        <v>369</v>
      </c>
      <c r="E560">
        <v>2024</v>
      </c>
      <c r="F560">
        <v>0</v>
      </c>
      <c r="G560">
        <v>1.6482224E-2</v>
      </c>
      <c r="H560" s="2" t="str">
        <f t="shared" si="8"/>
        <v>TWOHR_BATTERYWR</v>
      </c>
    </row>
    <row r="561" spans="1:8" x14ac:dyDescent="0.25">
      <c r="A561" t="s">
        <v>109</v>
      </c>
      <c r="B561" t="s">
        <v>6</v>
      </c>
      <c r="C561" t="s">
        <v>11</v>
      </c>
      <c r="D561" t="s">
        <v>369</v>
      </c>
      <c r="E561">
        <v>2025</v>
      </c>
      <c r="F561">
        <v>0</v>
      </c>
      <c r="G561">
        <v>3.1655242E-2</v>
      </c>
      <c r="H561" s="2" t="str">
        <f t="shared" si="8"/>
        <v>TWOHR_BATTERYWR</v>
      </c>
    </row>
    <row r="562" spans="1:8" x14ac:dyDescent="0.25">
      <c r="A562" t="s">
        <v>109</v>
      </c>
      <c r="B562" t="s">
        <v>6</v>
      </c>
      <c r="C562" t="s">
        <v>11</v>
      </c>
      <c r="D562" t="s">
        <v>369</v>
      </c>
      <c r="E562">
        <v>2026</v>
      </c>
      <c r="F562">
        <v>0</v>
      </c>
      <c r="G562">
        <v>6.0796063999999997E-2</v>
      </c>
      <c r="H562" s="2" t="str">
        <f t="shared" si="8"/>
        <v>TWOHR_BATTERYWR</v>
      </c>
    </row>
    <row r="563" spans="1:8" x14ac:dyDescent="0.25">
      <c r="A563" t="s">
        <v>109</v>
      </c>
      <c r="B563" t="s">
        <v>6</v>
      </c>
      <c r="C563" t="s">
        <v>11</v>
      </c>
      <c r="D563" t="s">
        <v>369</v>
      </c>
      <c r="E563">
        <v>2027</v>
      </c>
      <c r="F563">
        <v>0</v>
      </c>
      <c r="G563">
        <v>0.116763013</v>
      </c>
      <c r="H563" s="2" t="str">
        <f t="shared" si="8"/>
        <v>TWOHR_BATTERYWR</v>
      </c>
    </row>
    <row r="564" spans="1:8" x14ac:dyDescent="0.25">
      <c r="A564" t="s">
        <v>109</v>
      </c>
      <c r="B564" t="s">
        <v>6</v>
      </c>
      <c r="C564" t="s">
        <v>11</v>
      </c>
      <c r="D564" t="s">
        <v>369</v>
      </c>
      <c r="E564">
        <v>2028</v>
      </c>
      <c r="F564">
        <v>0</v>
      </c>
      <c r="G564">
        <v>0.224251378</v>
      </c>
      <c r="H564" s="2" t="str">
        <f t="shared" si="8"/>
        <v>TWOHR_BATTERYWR</v>
      </c>
    </row>
    <row r="565" spans="1:8" x14ac:dyDescent="0.25">
      <c r="A565" t="s">
        <v>109</v>
      </c>
      <c r="B565" t="s">
        <v>6</v>
      </c>
      <c r="C565" t="s">
        <v>11</v>
      </c>
      <c r="D565" t="s">
        <v>369</v>
      </c>
      <c r="E565">
        <v>2029</v>
      </c>
      <c r="F565">
        <v>0</v>
      </c>
      <c r="G565">
        <v>0.43069015799999999</v>
      </c>
      <c r="H565" s="2" t="str">
        <f t="shared" si="8"/>
        <v>TWOHR_BATTERYWR</v>
      </c>
    </row>
    <row r="566" spans="1:8" x14ac:dyDescent="0.25">
      <c r="A566" t="s">
        <v>109</v>
      </c>
      <c r="B566" t="s">
        <v>6</v>
      </c>
      <c r="C566" t="s">
        <v>11</v>
      </c>
      <c r="D566" t="s">
        <v>369</v>
      </c>
      <c r="E566">
        <v>2030</v>
      </c>
      <c r="F566">
        <v>0</v>
      </c>
      <c r="G566">
        <v>0.82716999800000002</v>
      </c>
      <c r="H566" s="2" t="str">
        <f t="shared" si="8"/>
        <v>TWOHR_BATTERYWR</v>
      </c>
    </row>
    <row r="567" spans="1:8" x14ac:dyDescent="0.25">
      <c r="A567" t="s">
        <v>109</v>
      </c>
      <c r="B567" t="s">
        <v>6</v>
      </c>
      <c r="C567" t="s">
        <v>11</v>
      </c>
      <c r="D567" t="s">
        <v>369</v>
      </c>
      <c r="E567">
        <v>2031</v>
      </c>
      <c r="F567">
        <v>0</v>
      </c>
      <c r="G567">
        <v>1.588636736</v>
      </c>
      <c r="H567" s="2" t="str">
        <f t="shared" si="8"/>
        <v>TWOHR_BATTERYWR</v>
      </c>
    </row>
    <row r="568" spans="1:8" x14ac:dyDescent="0.25">
      <c r="A568" t="s">
        <v>109</v>
      </c>
      <c r="B568" t="s">
        <v>6</v>
      </c>
      <c r="C568" t="s">
        <v>11</v>
      </c>
      <c r="D568" t="s">
        <v>369</v>
      </c>
      <c r="E568">
        <v>2032</v>
      </c>
      <c r="F568">
        <v>0</v>
      </c>
      <c r="G568">
        <v>1.6482224000000001</v>
      </c>
      <c r="H568" s="2" t="str">
        <f t="shared" si="8"/>
        <v>TWOHR_BATTERYWR</v>
      </c>
    </row>
    <row r="569" spans="1:8" x14ac:dyDescent="0.25">
      <c r="A569" t="s">
        <v>109</v>
      </c>
      <c r="B569" t="s">
        <v>6</v>
      </c>
      <c r="C569" t="s">
        <v>11</v>
      </c>
      <c r="D569" t="s">
        <v>369</v>
      </c>
      <c r="E569">
        <v>2033</v>
      </c>
      <c r="F569">
        <v>0</v>
      </c>
      <c r="G569">
        <v>1.6482224000000001</v>
      </c>
      <c r="H569" s="2" t="str">
        <f t="shared" si="8"/>
        <v>TWOHR_BATTERYWR</v>
      </c>
    </row>
    <row r="570" spans="1:8" x14ac:dyDescent="0.25">
      <c r="A570" t="s">
        <v>109</v>
      </c>
      <c r="B570" t="s">
        <v>6</v>
      </c>
      <c r="C570" t="s">
        <v>11</v>
      </c>
      <c r="D570" t="s">
        <v>369</v>
      </c>
      <c r="E570">
        <v>2034</v>
      </c>
      <c r="F570">
        <v>0</v>
      </c>
      <c r="G570">
        <v>1.6482224000000001</v>
      </c>
      <c r="H570" s="2" t="str">
        <f t="shared" si="8"/>
        <v>TWOHR_BATTERYWR</v>
      </c>
    </row>
    <row r="571" spans="1:8" x14ac:dyDescent="0.25">
      <c r="A571" t="s">
        <v>109</v>
      </c>
      <c r="B571" t="s">
        <v>6</v>
      </c>
      <c r="C571" t="s">
        <v>11</v>
      </c>
      <c r="D571" t="s">
        <v>369</v>
      </c>
      <c r="E571">
        <v>2035</v>
      </c>
      <c r="F571">
        <v>0</v>
      </c>
      <c r="G571">
        <v>1.6482224000000001</v>
      </c>
      <c r="H571" s="2" t="str">
        <f t="shared" si="8"/>
        <v>TWOHR_BATTERYWR</v>
      </c>
    </row>
    <row r="572" spans="1:8" x14ac:dyDescent="0.25">
      <c r="A572" t="s">
        <v>109</v>
      </c>
      <c r="B572" t="s">
        <v>6</v>
      </c>
      <c r="C572" t="s">
        <v>11</v>
      </c>
      <c r="D572" t="s">
        <v>369</v>
      </c>
      <c r="E572">
        <v>2036</v>
      </c>
      <c r="F572">
        <v>0</v>
      </c>
      <c r="G572">
        <v>1.6482224000000001</v>
      </c>
      <c r="H572" s="2" t="str">
        <f t="shared" si="8"/>
        <v>TWOHR_BATTERYWR</v>
      </c>
    </row>
    <row r="573" spans="1:8" x14ac:dyDescent="0.25">
      <c r="A573" t="s">
        <v>109</v>
      </c>
      <c r="B573" t="s">
        <v>6</v>
      </c>
      <c r="C573" t="s">
        <v>11</v>
      </c>
      <c r="D573" t="s">
        <v>369</v>
      </c>
      <c r="E573">
        <v>2037</v>
      </c>
      <c r="F573">
        <v>0</v>
      </c>
      <c r="G573">
        <v>1.6482224000000001</v>
      </c>
      <c r="H573" s="2" t="str">
        <f t="shared" si="8"/>
        <v>TWOHR_BATTERYWR</v>
      </c>
    </row>
    <row r="574" spans="1:8" x14ac:dyDescent="0.25">
      <c r="A574" t="s">
        <v>109</v>
      </c>
      <c r="B574" t="s">
        <v>6</v>
      </c>
      <c r="C574" t="s">
        <v>11</v>
      </c>
      <c r="D574" t="s">
        <v>369</v>
      </c>
      <c r="E574">
        <v>2038</v>
      </c>
      <c r="F574">
        <v>0</v>
      </c>
      <c r="G574">
        <v>1.6482224000000001</v>
      </c>
      <c r="H574" s="2" t="str">
        <f t="shared" si="8"/>
        <v>TWOHR_BATTERYWR</v>
      </c>
    </row>
    <row r="575" spans="1:8" x14ac:dyDescent="0.25">
      <c r="A575" t="s">
        <v>109</v>
      </c>
      <c r="B575" t="s">
        <v>6</v>
      </c>
      <c r="C575" t="s">
        <v>11</v>
      </c>
      <c r="D575" t="s">
        <v>369</v>
      </c>
      <c r="E575">
        <v>2039</v>
      </c>
      <c r="F575">
        <v>0</v>
      </c>
      <c r="G575">
        <v>1.6482224000000001</v>
      </c>
      <c r="H575" s="2" t="str">
        <f t="shared" si="8"/>
        <v>TWOHR_BATTERYWR</v>
      </c>
    </row>
    <row r="576" spans="1:8" x14ac:dyDescent="0.25">
      <c r="A576" t="s">
        <v>109</v>
      </c>
      <c r="B576" t="s">
        <v>6</v>
      </c>
      <c r="C576" t="s">
        <v>11</v>
      </c>
      <c r="D576" t="s">
        <v>369</v>
      </c>
      <c r="E576">
        <v>2040</v>
      </c>
      <c r="F576">
        <v>0</v>
      </c>
      <c r="G576">
        <v>1.6482224000000001</v>
      </c>
      <c r="H576" s="2" t="str">
        <f t="shared" si="8"/>
        <v>TWOHR_BATTERYWR</v>
      </c>
    </row>
    <row r="577" spans="1:8" x14ac:dyDescent="0.25">
      <c r="A577" t="s">
        <v>109</v>
      </c>
      <c r="B577" t="s">
        <v>6</v>
      </c>
      <c r="C577" t="s">
        <v>11</v>
      </c>
      <c r="D577" t="s">
        <v>369</v>
      </c>
      <c r="E577">
        <v>2041</v>
      </c>
      <c r="F577">
        <v>0</v>
      </c>
      <c r="G577">
        <v>1.6482224000000001</v>
      </c>
      <c r="H577" s="2" t="str">
        <f t="shared" si="8"/>
        <v>TWOHR_BATTERYWR</v>
      </c>
    </row>
    <row r="578" spans="1:8" x14ac:dyDescent="0.25">
      <c r="A578" t="s">
        <v>109</v>
      </c>
      <c r="B578" t="s">
        <v>6</v>
      </c>
      <c r="C578" t="s">
        <v>11</v>
      </c>
      <c r="D578" t="s">
        <v>368</v>
      </c>
      <c r="E578">
        <v>2024</v>
      </c>
      <c r="F578">
        <v>0</v>
      </c>
      <c r="G578">
        <v>1.7193264E-2</v>
      </c>
      <c r="H578" s="2" t="str">
        <f t="shared" si="8"/>
        <v>TWOHR_BATTERYWR</v>
      </c>
    </row>
    <row r="579" spans="1:8" x14ac:dyDescent="0.25">
      <c r="A579" t="s">
        <v>109</v>
      </c>
      <c r="B579" t="s">
        <v>6</v>
      </c>
      <c r="C579" t="s">
        <v>11</v>
      </c>
      <c r="D579" t="s">
        <v>368</v>
      </c>
      <c r="E579">
        <v>2025</v>
      </c>
      <c r="F579">
        <v>0</v>
      </c>
      <c r="G579">
        <v>3.3020843000000001E-2</v>
      </c>
      <c r="H579" s="2" t="str">
        <f t="shared" ref="H579:H642" si="9">_xlfn.CONCAT(A579,C579)</f>
        <v>TWOHR_BATTERYWR</v>
      </c>
    </row>
    <row r="580" spans="1:8" x14ac:dyDescent="0.25">
      <c r="A580" t="s">
        <v>109</v>
      </c>
      <c r="B580" t="s">
        <v>6</v>
      </c>
      <c r="C580" t="s">
        <v>11</v>
      </c>
      <c r="D580" t="s">
        <v>368</v>
      </c>
      <c r="E580">
        <v>2026</v>
      </c>
      <c r="F580">
        <v>0.6</v>
      </c>
      <c r="G580">
        <v>0.6</v>
      </c>
      <c r="H580" s="2" t="str">
        <f t="shared" si="9"/>
        <v>TWOHR_BATTERYWR</v>
      </c>
    </row>
    <row r="581" spans="1:8" x14ac:dyDescent="0.25">
      <c r="A581" t="s">
        <v>109</v>
      </c>
      <c r="B581" t="s">
        <v>6</v>
      </c>
      <c r="C581" t="s">
        <v>11</v>
      </c>
      <c r="D581" t="s">
        <v>368</v>
      </c>
      <c r="E581">
        <v>2027</v>
      </c>
      <c r="F581">
        <v>0</v>
      </c>
      <c r="G581">
        <v>0.121800146</v>
      </c>
      <c r="H581" s="2" t="str">
        <f t="shared" si="9"/>
        <v>TWOHR_BATTERYWR</v>
      </c>
    </row>
    <row r="582" spans="1:8" x14ac:dyDescent="0.25">
      <c r="A582" t="s">
        <v>109</v>
      </c>
      <c r="B582" t="s">
        <v>6</v>
      </c>
      <c r="C582" t="s">
        <v>11</v>
      </c>
      <c r="D582" t="s">
        <v>368</v>
      </c>
      <c r="E582">
        <v>2028</v>
      </c>
      <c r="F582">
        <v>0</v>
      </c>
      <c r="G582">
        <v>0.23392553699999999</v>
      </c>
      <c r="H582" s="2" t="str">
        <f t="shared" si="9"/>
        <v>TWOHR_BATTERYWR</v>
      </c>
    </row>
    <row r="583" spans="1:8" x14ac:dyDescent="0.25">
      <c r="A583" t="s">
        <v>109</v>
      </c>
      <c r="B583" t="s">
        <v>6</v>
      </c>
      <c r="C583" t="s">
        <v>11</v>
      </c>
      <c r="D583" t="s">
        <v>368</v>
      </c>
      <c r="E583">
        <v>2029</v>
      </c>
      <c r="F583">
        <v>0</v>
      </c>
      <c r="G583">
        <v>0.44927004399999998</v>
      </c>
      <c r="H583" s="2" t="str">
        <f t="shared" si="9"/>
        <v>TWOHR_BATTERYWR</v>
      </c>
    </row>
    <row r="584" spans="1:8" x14ac:dyDescent="0.25">
      <c r="A584" t="s">
        <v>109</v>
      </c>
      <c r="B584" t="s">
        <v>6</v>
      </c>
      <c r="C584" t="s">
        <v>11</v>
      </c>
      <c r="D584" t="s">
        <v>368</v>
      </c>
      <c r="E584">
        <v>2030</v>
      </c>
      <c r="F584">
        <v>0</v>
      </c>
      <c r="G584">
        <v>0.86285394599999998</v>
      </c>
      <c r="H584" s="2" t="str">
        <f t="shared" si="9"/>
        <v>TWOHR_BATTERYWR</v>
      </c>
    </row>
    <row r="585" spans="1:8" x14ac:dyDescent="0.25">
      <c r="A585" t="s">
        <v>109</v>
      </c>
      <c r="B585" t="s">
        <v>6</v>
      </c>
      <c r="C585" t="s">
        <v>11</v>
      </c>
      <c r="D585" t="s">
        <v>368</v>
      </c>
      <c r="E585">
        <v>2031</v>
      </c>
      <c r="F585">
        <v>0</v>
      </c>
      <c r="G585">
        <v>1.6571702049999999</v>
      </c>
      <c r="H585" s="2" t="str">
        <f t="shared" si="9"/>
        <v>TWOHR_BATTERYWR</v>
      </c>
    </row>
    <row r="586" spans="1:8" x14ac:dyDescent="0.25">
      <c r="A586" t="s">
        <v>109</v>
      </c>
      <c r="B586" t="s">
        <v>6</v>
      </c>
      <c r="C586" t="s">
        <v>11</v>
      </c>
      <c r="D586" t="s">
        <v>368</v>
      </c>
      <c r="E586">
        <v>2032</v>
      </c>
      <c r="F586">
        <v>0</v>
      </c>
      <c r="G586">
        <v>1.7193263830000001</v>
      </c>
      <c r="H586" s="2" t="str">
        <f t="shared" si="9"/>
        <v>TWOHR_BATTERYWR</v>
      </c>
    </row>
    <row r="587" spans="1:8" x14ac:dyDescent="0.25">
      <c r="A587" t="s">
        <v>109</v>
      </c>
      <c r="B587" t="s">
        <v>6</v>
      </c>
      <c r="C587" t="s">
        <v>11</v>
      </c>
      <c r="D587" t="s">
        <v>368</v>
      </c>
      <c r="E587">
        <v>2033</v>
      </c>
      <c r="F587">
        <v>0</v>
      </c>
      <c r="G587">
        <v>1.7193263830000001</v>
      </c>
      <c r="H587" s="2" t="str">
        <f t="shared" si="9"/>
        <v>TWOHR_BATTERYWR</v>
      </c>
    </row>
    <row r="588" spans="1:8" x14ac:dyDescent="0.25">
      <c r="A588" t="s">
        <v>109</v>
      </c>
      <c r="B588" t="s">
        <v>6</v>
      </c>
      <c r="C588" t="s">
        <v>11</v>
      </c>
      <c r="D588" t="s">
        <v>368</v>
      </c>
      <c r="E588">
        <v>2034</v>
      </c>
      <c r="F588">
        <v>0</v>
      </c>
      <c r="G588">
        <v>1.7193263830000001</v>
      </c>
      <c r="H588" s="2" t="str">
        <f t="shared" si="9"/>
        <v>TWOHR_BATTERYWR</v>
      </c>
    </row>
    <row r="589" spans="1:8" x14ac:dyDescent="0.25">
      <c r="A589" t="s">
        <v>109</v>
      </c>
      <c r="B589" t="s">
        <v>6</v>
      </c>
      <c r="C589" t="s">
        <v>11</v>
      </c>
      <c r="D589" t="s">
        <v>368</v>
      </c>
      <c r="E589">
        <v>2035</v>
      </c>
      <c r="F589">
        <v>0</v>
      </c>
      <c r="G589">
        <v>1.7193263830000001</v>
      </c>
      <c r="H589" s="2" t="str">
        <f t="shared" si="9"/>
        <v>TWOHR_BATTERYWR</v>
      </c>
    </row>
    <row r="590" spans="1:8" x14ac:dyDescent="0.25">
      <c r="A590" t="s">
        <v>109</v>
      </c>
      <c r="B590" t="s">
        <v>6</v>
      </c>
      <c r="C590" t="s">
        <v>11</v>
      </c>
      <c r="D590" t="s">
        <v>368</v>
      </c>
      <c r="E590">
        <v>2036</v>
      </c>
      <c r="F590">
        <v>0</v>
      </c>
      <c r="G590">
        <v>1.7193263830000001</v>
      </c>
      <c r="H590" s="2" t="str">
        <f t="shared" si="9"/>
        <v>TWOHR_BATTERYWR</v>
      </c>
    </row>
    <row r="591" spans="1:8" x14ac:dyDescent="0.25">
      <c r="A591" t="s">
        <v>109</v>
      </c>
      <c r="B591" t="s">
        <v>6</v>
      </c>
      <c r="C591" t="s">
        <v>11</v>
      </c>
      <c r="D591" t="s">
        <v>368</v>
      </c>
      <c r="E591">
        <v>2037</v>
      </c>
      <c r="F591">
        <v>0</v>
      </c>
      <c r="G591">
        <v>1.7193263830000001</v>
      </c>
      <c r="H591" s="2" t="str">
        <f t="shared" si="9"/>
        <v>TWOHR_BATTERYWR</v>
      </c>
    </row>
    <row r="592" spans="1:8" x14ac:dyDescent="0.25">
      <c r="A592" t="s">
        <v>109</v>
      </c>
      <c r="B592" t="s">
        <v>6</v>
      </c>
      <c r="C592" t="s">
        <v>11</v>
      </c>
      <c r="D592" t="s">
        <v>368</v>
      </c>
      <c r="E592">
        <v>2038</v>
      </c>
      <c r="F592">
        <v>0</v>
      </c>
      <c r="G592">
        <v>1.7193263830000001</v>
      </c>
      <c r="H592" s="2" t="str">
        <f t="shared" si="9"/>
        <v>TWOHR_BATTERYWR</v>
      </c>
    </row>
    <row r="593" spans="1:8" x14ac:dyDescent="0.25">
      <c r="A593" t="s">
        <v>109</v>
      </c>
      <c r="B593" t="s">
        <v>6</v>
      </c>
      <c r="C593" t="s">
        <v>11</v>
      </c>
      <c r="D593" t="s">
        <v>368</v>
      </c>
      <c r="E593">
        <v>2039</v>
      </c>
      <c r="F593">
        <v>0</v>
      </c>
      <c r="G593">
        <v>1.7193263830000001</v>
      </c>
      <c r="H593" s="2" t="str">
        <f t="shared" si="9"/>
        <v>TWOHR_BATTERYWR</v>
      </c>
    </row>
    <row r="594" spans="1:8" x14ac:dyDescent="0.25">
      <c r="A594" t="s">
        <v>109</v>
      </c>
      <c r="B594" t="s">
        <v>6</v>
      </c>
      <c r="C594" t="s">
        <v>11</v>
      </c>
      <c r="D594" t="s">
        <v>368</v>
      </c>
      <c r="E594">
        <v>2040</v>
      </c>
      <c r="F594">
        <v>0</v>
      </c>
      <c r="G594">
        <v>1.7193263830000001</v>
      </c>
      <c r="H594" s="2" t="str">
        <f t="shared" si="9"/>
        <v>TWOHR_BATTERYWR</v>
      </c>
    </row>
    <row r="595" spans="1:8" x14ac:dyDescent="0.25">
      <c r="A595" t="s">
        <v>109</v>
      </c>
      <c r="B595" t="s">
        <v>6</v>
      </c>
      <c r="C595" t="s">
        <v>11</v>
      </c>
      <c r="D595" t="s">
        <v>368</v>
      </c>
      <c r="E595">
        <v>2041</v>
      </c>
      <c r="F595">
        <v>0</v>
      </c>
      <c r="G595">
        <v>1.7193263830000001</v>
      </c>
      <c r="H595" s="2" t="str">
        <f t="shared" si="9"/>
        <v>TWOHR_BATTERYWR</v>
      </c>
    </row>
    <row r="596" spans="1:8" x14ac:dyDescent="0.25">
      <c r="A596" t="s">
        <v>109</v>
      </c>
      <c r="B596" t="s">
        <v>6</v>
      </c>
      <c r="C596" t="s">
        <v>11</v>
      </c>
      <c r="D596" t="s">
        <v>367</v>
      </c>
      <c r="E596">
        <v>2024</v>
      </c>
      <c r="F596">
        <v>0</v>
      </c>
      <c r="G596">
        <v>2.35231E-4</v>
      </c>
      <c r="H596" s="2" t="str">
        <f t="shared" si="9"/>
        <v>TWOHR_BATTERYWR</v>
      </c>
    </row>
    <row r="597" spans="1:8" x14ac:dyDescent="0.25">
      <c r="A597" t="s">
        <v>109</v>
      </c>
      <c r="B597" t="s">
        <v>6</v>
      </c>
      <c r="C597" t="s">
        <v>11</v>
      </c>
      <c r="D597" t="s">
        <v>367</v>
      </c>
      <c r="E597">
        <v>2025</v>
      </c>
      <c r="F597">
        <v>0</v>
      </c>
      <c r="G597">
        <v>4.5177800000000001E-4</v>
      </c>
      <c r="H597" s="2" t="str">
        <f t="shared" si="9"/>
        <v>TWOHR_BATTERYWR</v>
      </c>
    </row>
    <row r="598" spans="1:8" x14ac:dyDescent="0.25">
      <c r="A598" t="s">
        <v>109</v>
      </c>
      <c r="B598" t="s">
        <v>6</v>
      </c>
      <c r="C598" t="s">
        <v>11</v>
      </c>
      <c r="D598" t="s">
        <v>367</v>
      </c>
      <c r="E598">
        <v>2026</v>
      </c>
      <c r="F598">
        <v>0</v>
      </c>
      <c r="G598">
        <v>8.6766999999999996E-4</v>
      </c>
      <c r="H598" s="2" t="str">
        <f t="shared" si="9"/>
        <v>TWOHR_BATTERYWR</v>
      </c>
    </row>
    <row r="599" spans="1:8" x14ac:dyDescent="0.25">
      <c r="A599" t="s">
        <v>109</v>
      </c>
      <c r="B599" t="s">
        <v>6</v>
      </c>
      <c r="C599" t="s">
        <v>11</v>
      </c>
      <c r="D599" t="s">
        <v>367</v>
      </c>
      <c r="E599">
        <v>2027</v>
      </c>
      <c r="F599">
        <v>0</v>
      </c>
      <c r="G599">
        <v>1.6664200000000001E-3</v>
      </c>
      <c r="H599" s="2" t="str">
        <f t="shared" si="9"/>
        <v>TWOHR_BATTERYWR</v>
      </c>
    </row>
    <row r="600" spans="1:8" x14ac:dyDescent="0.25">
      <c r="A600" t="s">
        <v>109</v>
      </c>
      <c r="B600" t="s">
        <v>6</v>
      </c>
      <c r="C600" t="s">
        <v>11</v>
      </c>
      <c r="D600" t="s">
        <v>367</v>
      </c>
      <c r="E600">
        <v>2028</v>
      </c>
      <c r="F600">
        <v>0</v>
      </c>
      <c r="G600">
        <v>3.200474E-3</v>
      </c>
      <c r="H600" s="2" t="str">
        <f t="shared" si="9"/>
        <v>TWOHR_BATTERYWR</v>
      </c>
    </row>
    <row r="601" spans="1:8" x14ac:dyDescent="0.25">
      <c r="A601" t="s">
        <v>109</v>
      </c>
      <c r="B601" t="s">
        <v>6</v>
      </c>
      <c r="C601" t="s">
        <v>11</v>
      </c>
      <c r="D601" t="s">
        <v>367</v>
      </c>
      <c r="E601">
        <v>2029</v>
      </c>
      <c r="F601">
        <v>0</v>
      </c>
      <c r="G601">
        <v>6.1467290000000001E-3</v>
      </c>
      <c r="H601" s="2" t="str">
        <f t="shared" si="9"/>
        <v>TWOHR_BATTERYWR</v>
      </c>
    </row>
    <row r="602" spans="1:8" x14ac:dyDescent="0.25">
      <c r="A602" t="s">
        <v>109</v>
      </c>
      <c r="B602" t="s">
        <v>6</v>
      </c>
      <c r="C602" t="s">
        <v>11</v>
      </c>
      <c r="D602" t="s">
        <v>367</v>
      </c>
      <c r="E602">
        <v>2030</v>
      </c>
      <c r="F602">
        <v>0</v>
      </c>
      <c r="G602">
        <v>1.1805216E-2</v>
      </c>
      <c r="H602" s="2" t="str">
        <f t="shared" si="9"/>
        <v>TWOHR_BATTERYWR</v>
      </c>
    </row>
    <row r="603" spans="1:8" x14ac:dyDescent="0.25">
      <c r="A603" t="s">
        <v>109</v>
      </c>
      <c r="B603" t="s">
        <v>6</v>
      </c>
      <c r="C603" t="s">
        <v>11</v>
      </c>
      <c r="D603" t="s">
        <v>367</v>
      </c>
      <c r="E603">
        <v>2031</v>
      </c>
      <c r="F603">
        <v>0</v>
      </c>
      <c r="G603">
        <v>2.2672727E-2</v>
      </c>
      <c r="H603" s="2" t="str">
        <f t="shared" si="9"/>
        <v>TWOHR_BATTERYWR</v>
      </c>
    </row>
    <row r="604" spans="1:8" x14ac:dyDescent="0.25">
      <c r="A604" t="s">
        <v>109</v>
      </c>
      <c r="B604" t="s">
        <v>6</v>
      </c>
      <c r="C604" t="s">
        <v>11</v>
      </c>
      <c r="D604" t="s">
        <v>367</v>
      </c>
      <c r="E604">
        <v>2032</v>
      </c>
      <c r="F604">
        <v>0</v>
      </c>
      <c r="G604">
        <v>2.3523122E-2</v>
      </c>
      <c r="H604" s="2" t="str">
        <f t="shared" si="9"/>
        <v>TWOHR_BATTERYWR</v>
      </c>
    </row>
    <row r="605" spans="1:8" x14ac:dyDescent="0.25">
      <c r="A605" t="s">
        <v>109</v>
      </c>
      <c r="B605" t="s">
        <v>6</v>
      </c>
      <c r="C605" t="s">
        <v>11</v>
      </c>
      <c r="D605" t="s">
        <v>367</v>
      </c>
      <c r="E605">
        <v>2033</v>
      </c>
      <c r="F605">
        <v>0</v>
      </c>
      <c r="G605">
        <v>2.3523122E-2</v>
      </c>
      <c r="H605" s="2" t="str">
        <f t="shared" si="9"/>
        <v>TWOHR_BATTERYWR</v>
      </c>
    </row>
    <row r="606" spans="1:8" x14ac:dyDescent="0.25">
      <c r="A606" t="s">
        <v>109</v>
      </c>
      <c r="B606" t="s">
        <v>6</v>
      </c>
      <c r="C606" t="s">
        <v>11</v>
      </c>
      <c r="D606" t="s">
        <v>367</v>
      </c>
      <c r="E606">
        <v>2034</v>
      </c>
      <c r="F606">
        <v>0</v>
      </c>
      <c r="G606">
        <v>2.3523122E-2</v>
      </c>
      <c r="H606" s="2" t="str">
        <f t="shared" si="9"/>
        <v>TWOHR_BATTERYWR</v>
      </c>
    </row>
    <row r="607" spans="1:8" x14ac:dyDescent="0.25">
      <c r="A607" t="s">
        <v>109</v>
      </c>
      <c r="B607" t="s">
        <v>6</v>
      </c>
      <c r="C607" t="s">
        <v>11</v>
      </c>
      <c r="D607" t="s">
        <v>367</v>
      </c>
      <c r="E607">
        <v>2035</v>
      </c>
      <c r="F607">
        <v>0</v>
      </c>
      <c r="G607">
        <v>2.3523122E-2</v>
      </c>
      <c r="H607" s="2" t="str">
        <f t="shared" si="9"/>
        <v>TWOHR_BATTERYWR</v>
      </c>
    </row>
    <row r="608" spans="1:8" x14ac:dyDescent="0.25">
      <c r="A608" t="s">
        <v>109</v>
      </c>
      <c r="B608" t="s">
        <v>6</v>
      </c>
      <c r="C608" t="s">
        <v>11</v>
      </c>
      <c r="D608" t="s">
        <v>367</v>
      </c>
      <c r="E608">
        <v>2036</v>
      </c>
      <c r="F608">
        <v>0</v>
      </c>
      <c r="G608">
        <v>2.3523122E-2</v>
      </c>
      <c r="H608" s="2" t="str">
        <f t="shared" si="9"/>
        <v>TWOHR_BATTERYWR</v>
      </c>
    </row>
    <row r="609" spans="1:8" x14ac:dyDescent="0.25">
      <c r="A609" t="s">
        <v>109</v>
      </c>
      <c r="B609" t="s">
        <v>6</v>
      </c>
      <c r="C609" t="s">
        <v>11</v>
      </c>
      <c r="D609" t="s">
        <v>367</v>
      </c>
      <c r="E609">
        <v>2037</v>
      </c>
      <c r="F609">
        <v>0</v>
      </c>
      <c r="G609">
        <v>2.3523122E-2</v>
      </c>
      <c r="H609" s="2" t="str">
        <f t="shared" si="9"/>
        <v>TWOHR_BATTERYWR</v>
      </c>
    </row>
    <row r="610" spans="1:8" x14ac:dyDescent="0.25">
      <c r="A610" t="s">
        <v>109</v>
      </c>
      <c r="B610" t="s">
        <v>6</v>
      </c>
      <c r="C610" t="s">
        <v>11</v>
      </c>
      <c r="D610" t="s">
        <v>367</v>
      </c>
      <c r="E610">
        <v>2038</v>
      </c>
      <c r="F610">
        <v>0</v>
      </c>
      <c r="G610">
        <v>2.3523122E-2</v>
      </c>
      <c r="H610" s="2" t="str">
        <f t="shared" si="9"/>
        <v>TWOHR_BATTERYWR</v>
      </c>
    </row>
    <row r="611" spans="1:8" x14ac:dyDescent="0.25">
      <c r="A611" t="s">
        <v>109</v>
      </c>
      <c r="B611" t="s">
        <v>6</v>
      </c>
      <c r="C611" t="s">
        <v>11</v>
      </c>
      <c r="D611" t="s">
        <v>367</v>
      </c>
      <c r="E611">
        <v>2039</v>
      </c>
      <c r="F611">
        <v>0</v>
      </c>
      <c r="G611">
        <v>2.3523122E-2</v>
      </c>
      <c r="H611" s="2" t="str">
        <f t="shared" si="9"/>
        <v>TWOHR_BATTERYWR</v>
      </c>
    </row>
    <row r="612" spans="1:8" x14ac:dyDescent="0.25">
      <c r="A612" t="s">
        <v>109</v>
      </c>
      <c r="B612" t="s">
        <v>6</v>
      </c>
      <c r="C612" t="s">
        <v>11</v>
      </c>
      <c r="D612" t="s">
        <v>367</v>
      </c>
      <c r="E612">
        <v>2040</v>
      </c>
      <c r="F612">
        <v>0</v>
      </c>
      <c r="G612">
        <v>2.3523122E-2</v>
      </c>
      <c r="H612" s="2" t="str">
        <f t="shared" si="9"/>
        <v>TWOHR_BATTERYWR</v>
      </c>
    </row>
    <row r="613" spans="1:8" x14ac:dyDescent="0.25">
      <c r="A613" t="s">
        <v>109</v>
      </c>
      <c r="B613" t="s">
        <v>6</v>
      </c>
      <c r="C613" t="s">
        <v>11</v>
      </c>
      <c r="D613" t="s">
        <v>367</v>
      </c>
      <c r="E613">
        <v>2041</v>
      </c>
      <c r="F613">
        <v>0</v>
      </c>
      <c r="G613">
        <v>2.3523122E-2</v>
      </c>
      <c r="H613" s="2" t="str">
        <f t="shared" si="9"/>
        <v>TWOHR_BATTERYWR</v>
      </c>
    </row>
    <row r="614" spans="1:8" x14ac:dyDescent="0.25">
      <c r="A614" t="s">
        <v>109</v>
      </c>
      <c r="B614" t="s">
        <v>6</v>
      </c>
      <c r="C614" t="s">
        <v>10</v>
      </c>
      <c r="D614" t="s">
        <v>372</v>
      </c>
      <c r="E614">
        <v>2024</v>
      </c>
      <c r="F614">
        <v>0</v>
      </c>
      <c r="G614">
        <v>1.320503E-3</v>
      </c>
      <c r="H614" s="2" t="str">
        <f t="shared" si="9"/>
        <v>TWOHR_BATTERYER</v>
      </c>
    </row>
    <row r="615" spans="1:8" x14ac:dyDescent="0.25">
      <c r="A615" t="s">
        <v>109</v>
      </c>
      <c r="B615" t="s">
        <v>6</v>
      </c>
      <c r="C615" t="s">
        <v>10</v>
      </c>
      <c r="D615" t="s">
        <v>372</v>
      </c>
      <c r="E615">
        <v>2025</v>
      </c>
      <c r="F615">
        <v>0</v>
      </c>
      <c r="G615">
        <v>2.5361160000000002E-3</v>
      </c>
      <c r="H615" s="2" t="str">
        <f t="shared" si="9"/>
        <v>TWOHR_BATTERYER</v>
      </c>
    </row>
    <row r="616" spans="1:8" x14ac:dyDescent="0.25">
      <c r="A616" t="s">
        <v>109</v>
      </c>
      <c r="B616" t="s">
        <v>6</v>
      </c>
      <c r="C616" t="s">
        <v>10</v>
      </c>
      <c r="D616" t="s">
        <v>372</v>
      </c>
      <c r="E616">
        <v>2026</v>
      </c>
      <c r="F616">
        <v>0</v>
      </c>
      <c r="G616">
        <v>4.8707840000000004E-3</v>
      </c>
      <c r="H616" s="2" t="str">
        <f t="shared" si="9"/>
        <v>TWOHR_BATTERYER</v>
      </c>
    </row>
    <row r="617" spans="1:8" x14ac:dyDescent="0.25">
      <c r="A617" t="s">
        <v>109</v>
      </c>
      <c r="B617" t="s">
        <v>6</v>
      </c>
      <c r="C617" t="s">
        <v>10</v>
      </c>
      <c r="D617" t="s">
        <v>372</v>
      </c>
      <c r="E617">
        <v>2027</v>
      </c>
      <c r="F617">
        <v>0</v>
      </c>
      <c r="G617">
        <v>9.3546749999999998E-3</v>
      </c>
      <c r="H617" s="2" t="str">
        <f t="shared" si="9"/>
        <v>TWOHR_BATTERYER</v>
      </c>
    </row>
    <row r="618" spans="1:8" x14ac:dyDescent="0.25">
      <c r="A618" t="s">
        <v>109</v>
      </c>
      <c r="B618" t="s">
        <v>6</v>
      </c>
      <c r="C618" t="s">
        <v>10</v>
      </c>
      <c r="D618" t="s">
        <v>372</v>
      </c>
      <c r="E618">
        <v>2028</v>
      </c>
      <c r="F618">
        <v>0</v>
      </c>
      <c r="G618">
        <v>1.7966296E-2</v>
      </c>
      <c r="H618" s="2" t="str">
        <f t="shared" si="9"/>
        <v>TWOHR_BATTERYER</v>
      </c>
    </row>
    <row r="619" spans="1:8" x14ac:dyDescent="0.25">
      <c r="A619" t="s">
        <v>109</v>
      </c>
      <c r="B619" t="s">
        <v>6</v>
      </c>
      <c r="C619" t="s">
        <v>10</v>
      </c>
      <c r="D619" t="s">
        <v>372</v>
      </c>
      <c r="E619">
        <v>2029</v>
      </c>
      <c r="F619">
        <v>0</v>
      </c>
      <c r="G619">
        <v>3.4505503999999999E-2</v>
      </c>
      <c r="H619" s="2" t="str">
        <f t="shared" si="9"/>
        <v>TWOHR_BATTERYER</v>
      </c>
    </row>
    <row r="620" spans="1:8" x14ac:dyDescent="0.25">
      <c r="A620" t="s">
        <v>109</v>
      </c>
      <c r="B620" t="s">
        <v>6</v>
      </c>
      <c r="C620" t="s">
        <v>10</v>
      </c>
      <c r="D620" t="s">
        <v>372</v>
      </c>
      <c r="E620">
        <v>2030</v>
      </c>
      <c r="F620">
        <v>0</v>
      </c>
      <c r="G620">
        <v>6.6270187999999994E-2</v>
      </c>
      <c r="H620" s="2" t="str">
        <f t="shared" si="9"/>
        <v>TWOHR_BATTERYER</v>
      </c>
    </row>
    <row r="621" spans="1:8" x14ac:dyDescent="0.25">
      <c r="A621" t="s">
        <v>109</v>
      </c>
      <c r="B621" t="s">
        <v>6</v>
      </c>
      <c r="C621" t="s">
        <v>10</v>
      </c>
      <c r="D621" t="s">
        <v>372</v>
      </c>
      <c r="E621">
        <v>2031</v>
      </c>
      <c r="F621">
        <v>0</v>
      </c>
      <c r="G621">
        <v>0.12727644299999999</v>
      </c>
      <c r="H621" s="2" t="str">
        <f t="shared" si="9"/>
        <v>TWOHR_BATTERYER</v>
      </c>
    </row>
    <row r="622" spans="1:8" x14ac:dyDescent="0.25">
      <c r="A622" t="s">
        <v>109</v>
      </c>
      <c r="B622" t="s">
        <v>6</v>
      </c>
      <c r="C622" t="s">
        <v>10</v>
      </c>
      <c r="D622" t="s">
        <v>372</v>
      </c>
      <c r="E622">
        <v>2032</v>
      </c>
      <c r="F622">
        <v>0</v>
      </c>
      <c r="G622">
        <v>0.13205025400000001</v>
      </c>
      <c r="H622" s="2" t="str">
        <f t="shared" si="9"/>
        <v>TWOHR_BATTERYER</v>
      </c>
    </row>
    <row r="623" spans="1:8" x14ac:dyDescent="0.25">
      <c r="A623" t="s">
        <v>109</v>
      </c>
      <c r="B623" t="s">
        <v>6</v>
      </c>
      <c r="C623" t="s">
        <v>10</v>
      </c>
      <c r="D623" t="s">
        <v>372</v>
      </c>
      <c r="E623">
        <v>2033</v>
      </c>
      <c r="F623">
        <v>0</v>
      </c>
      <c r="G623">
        <v>0.13205025400000001</v>
      </c>
      <c r="H623" s="2" t="str">
        <f t="shared" si="9"/>
        <v>TWOHR_BATTERYER</v>
      </c>
    </row>
    <row r="624" spans="1:8" x14ac:dyDescent="0.25">
      <c r="A624" t="s">
        <v>109</v>
      </c>
      <c r="B624" t="s">
        <v>6</v>
      </c>
      <c r="C624" t="s">
        <v>10</v>
      </c>
      <c r="D624" t="s">
        <v>372</v>
      </c>
      <c r="E624">
        <v>2034</v>
      </c>
      <c r="F624">
        <v>0</v>
      </c>
      <c r="G624">
        <v>0.13205025400000001</v>
      </c>
      <c r="H624" s="2" t="str">
        <f t="shared" si="9"/>
        <v>TWOHR_BATTERYER</v>
      </c>
    </row>
    <row r="625" spans="1:8" x14ac:dyDescent="0.25">
      <c r="A625" t="s">
        <v>109</v>
      </c>
      <c r="B625" t="s">
        <v>6</v>
      </c>
      <c r="C625" t="s">
        <v>10</v>
      </c>
      <c r="D625" t="s">
        <v>372</v>
      </c>
      <c r="E625">
        <v>2035</v>
      </c>
      <c r="F625">
        <v>0</v>
      </c>
      <c r="G625">
        <v>0.13205025400000001</v>
      </c>
      <c r="H625" s="2" t="str">
        <f t="shared" si="9"/>
        <v>TWOHR_BATTERYER</v>
      </c>
    </row>
    <row r="626" spans="1:8" x14ac:dyDescent="0.25">
      <c r="A626" t="s">
        <v>109</v>
      </c>
      <c r="B626" t="s">
        <v>6</v>
      </c>
      <c r="C626" t="s">
        <v>10</v>
      </c>
      <c r="D626" t="s">
        <v>372</v>
      </c>
      <c r="E626">
        <v>2036</v>
      </c>
      <c r="F626">
        <v>0</v>
      </c>
      <c r="G626">
        <v>0.13205025400000001</v>
      </c>
      <c r="H626" s="2" t="str">
        <f t="shared" si="9"/>
        <v>TWOHR_BATTERYER</v>
      </c>
    </row>
    <row r="627" spans="1:8" x14ac:dyDescent="0.25">
      <c r="A627" t="s">
        <v>109</v>
      </c>
      <c r="B627" t="s">
        <v>6</v>
      </c>
      <c r="C627" t="s">
        <v>10</v>
      </c>
      <c r="D627" t="s">
        <v>372</v>
      </c>
      <c r="E627">
        <v>2037</v>
      </c>
      <c r="F627">
        <v>0</v>
      </c>
      <c r="G627">
        <v>0.13205025400000001</v>
      </c>
      <c r="H627" s="2" t="str">
        <f t="shared" si="9"/>
        <v>TWOHR_BATTERYER</v>
      </c>
    </row>
    <row r="628" spans="1:8" x14ac:dyDescent="0.25">
      <c r="A628" t="s">
        <v>109</v>
      </c>
      <c r="B628" t="s">
        <v>6</v>
      </c>
      <c r="C628" t="s">
        <v>10</v>
      </c>
      <c r="D628" t="s">
        <v>372</v>
      </c>
      <c r="E628">
        <v>2038</v>
      </c>
      <c r="F628">
        <v>0</v>
      </c>
      <c r="G628">
        <v>0.13205025400000001</v>
      </c>
      <c r="H628" s="2" t="str">
        <f t="shared" si="9"/>
        <v>TWOHR_BATTERYER</v>
      </c>
    </row>
    <row r="629" spans="1:8" x14ac:dyDescent="0.25">
      <c r="A629" t="s">
        <v>109</v>
      </c>
      <c r="B629" t="s">
        <v>6</v>
      </c>
      <c r="C629" t="s">
        <v>10</v>
      </c>
      <c r="D629" t="s">
        <v>372</v>
      </c>
      <c r="E629">
        <v>2039</v>
      </c>
      <c r="F629">
        <v>0</v>
      </c>
      <c r="G629">
        <v>0.13205025400000001</v>
      </c>
      <c r="H629" s="2" t="str">
        <f t="shared" si="9"/>
        <v>TWOHR_BATTERYER</v>
      </c>
    </row>
    <row r="630" spans="1:8" x14ac:dyDescent="0.25">
      <c r="A630" t="s">
        <v>109</v>
      </c>
      <c r="B630" t="s">
        <v>6</v>
      </c>
      <c r="C630" t="s">
        <v>10</v>
      </c>
      <c r="D630" t="s">
        <v>372</v>
      </c>
      <c r="E630">
        <v>2040</v>
      </c>
      <c r="F630">
        <v>0</v>
      </c>
      <c r="G630">
        <v>0.13205025400000001</v>
      </c>
      <c r="H630" s="2" t="str">
        <f t="shared" si="9"/>
        <v>TWOHR_BATTERYER</v>
      </c>
    </row>
    <row r="631" spans="1:8" x14ac:dyDescent="0.25">
      <c r="A631" t="s">
        <v>109</v>
      </c>
      <c r="B631" t="s">
        <v>6</v>
      </c>
      <c r="C631" t="s">
        <v>10</v>
      </c>
      <c r="D631" t="s">
        <v>372</v>
      </c>
      <c r="E631">
        <v>2041</v>
      </c>
      <c r="F631">
        <v>0</v>
      </c>
      <c r="G631">
        <v>0.13205025400000001</v>
      </c>
      <c r="H631" s="2" t="str">
        <f t="shared" si="9"/>
        <v>TWOHR_BATTERYER</v>
      </c>
    </row>
    <row r="632" spans="1:8" x14ac:dyDescent="0.25">
      <c r="A632" t="s">
        <v>109</v>
      </c>
      <c r="B632" t="s">
        <v>6</v>
      </c>
      <c r="C632" t="s">
        <v>9</v>
      </c>
      <c r="D632" t="s">
        <v>366</v>
      </c>
      <c r="E632">
        <v>2024</v>
      </c>
      <c r="F632">
        <v>0</v>
      </c>
      <c r="G632">
        <v>3.6781610000000001E-3</v>
      </c>
      <c r="H632" s="2" t="str">
        <f t="shared" si="9"/>
        <v>TWOHR_BATTERYNER</v>
      </c>
    </row>
    <row r="633" spans="1:8" x14ac:dyDescent="0.25">
      <c r="A633" t="s">
        <v>109</v>
      </c>
      <c r="B633" t="s">
        <v>6</v>
      </c>
      <c r="C633" t="s">
        <v>9</v>
      </c>
      <c r="D633" t="s">
        <v>366</v>
      </c>
      <c r="E633">
        <v>2025</v>
      </c>
      <c r="F633">
        <v>0</v>
      </c>
      <c r="G633">
        <v>7.0641599999999999E-3</v>
      </c>
      <c r="H633" s="2" t="str">
        <f t="shared" si="9"/>
        <v>TWOHR_BATTERYNER</v>
      </c>
    </row>
    <row r="634" spans="1:8" x14ac:dyDescent="0.25">
      <c r="A634" t="s">
        <v>109</v>
      </c>
      <c r="B634" t="s">
        <v>6</v>
      </c>
      <c r="C634" t="s">
        <v>9</v>
      </c>
      <c r="D634" t="s">
        <v>366</v>
      </c>
      <c r="E634">
        <v>2026</v>
      </c>
      <c r="F634">
        <v>0</v>
      </c>
      <c r="G634">
        <v>1.3567205000000001E-2</v>
      </c>
      <c r="H634" s="2" t="str">
        <f t="shared" si="9"/>
        <v>TWOHR_BATTERYNER</v>
      </c>
    </row>
    <row r="635" spans="1:8" x14ac:dyDescent="0.25">
      <c r="A635" t="s">
        <v>109</v>
      </c>
      <c r="B635" t="s">
        <v>6</v>
      </c>
      <c r="C635" t="s">
        <v>9</v>
      </c>
      <c r="D635" t="s">
        <v>366</v>
      </c>
      <c r="E635">
        <v>2027</v>
      </c>
      <c r="F635">
        <v>0</v>
      </c>
      <c r="G635">
        <v>2.6056748000000001E-2</v>
      </c>
      <c r="H635" s="2" t="str">
        <f t="shared" si="9"/>
        <v>TWOHR_BATTERYNER</v>
      </c>
    </row>
    <row r="636" spans="1:8" x14ac:dyDescent="0.25">
      <c r="A636" t="s">
        <v>109</v>
      </c>
      <c r="B636" t="s">
        <v>6</v>
      </c>
      <c r="C636" t="s">
        <v>9</v>
      </c>
      <c r="D636" t="s">
        <v>366</v>
      </c>
      <c r="E636">
        <v>2028</v>
      </c>
      <c r="F636">
        <v>0</v>
      </c>
      <c r="G636">
        <v>5.0043772E-2</v>
      </c>
      <c r="H636" s="2" t="str">
        <f t="shared" si="9"/>
        <v>TWOHR_BATTERYNER</v>
      </c>
    </row>
    <row r="637" spans="1:8" x14ac:dyDescent="0.25">
      <c r="A637" t="s">
        <v>109</v>
      </c>
      <c r="B637" t="s">
        <v>6</v>
      </c>
      <c r="C637" t="s">
        <v>9</v>
      </c>
      <c r="D637" t="s">
        <v>366</v>
      </c>
      <c r="E637">
        <v>2029</v>
      </c>
      <c r="F637">
        <v>0</v>
      </c>
      <c r="G637">
        <v>9.6112497000000005E-2</v>
      </c>
      <c r="H637" s="2" t="str">
        <f t="shared" si="9"/>
        <v>TWOHR_BATTERYNER</v>
      </c>
    </row>
    <row r="638" spans="1:8" x14ac:dyDescent="0.25">
      <c r="A638" t="s">
        <v>109</v>
      </c>
      <c r="B638" t="s">
        <v>6</v>
      </c>
      <c r="C638" t="s">
        <v>9</v>
      </c>
      <c r="D638" t="s">
        <v>366</v>
      </c>
      <c r="E638">
        <v>2030</v>
      </c>
      <c r="F638">
        <v>0</v>
      </c>
      <c r="G638">
        <v>0.184590645</v>
      </c>
      <c r="H638" s="2" t="str">
        <f t="shared" si="9"/>
        <v>TWOHR_BATTERYNER</v>
      </c>
    </row>
    <row r="639" spans="1:8" x14ac:dyDescent="0.25">
      <c r="A639" t="s">
        <v>109</v>
      </c>
      <c r="B639" t="s">
        <v>6</v>
      </c>
      <c r="C639" t="s">
        <v>9</v>
      </c>
      <c r="D639" t="s">
        <v>366</v>
      </c>
      <c r="E639">
        <v>2031</v>
      </c>
      <c r="F639">
        <v>0</v>
      </c>
      <c r="G639">
        <v>0.354518999</v>
      </c>
      <c r="H639" s="2" t="str">
        <f t="shared" si="9"/>
        <v>TWOHR_BATTERYNER</v>
      </c>
    </row>
    <row r="640" spans="1:8" x14ac:dyDescent="0.25">
      <c r="A640" t="s">
        <v>109</v>
      </c>
      <c r="B640" t="s">
        <v>6</v>
      </c>
      <c r="C640" t="s">
        <v>9</v>
      </c>
      <c r="D640" t="s">
        <v>366</v>
      </c>
      <c r="E640">
        <v>2032</v>
      </c>
      <c r="F640">
        <v>0</v>
      </c>
      <c r="G640">
        <v>0.36781609199999998</v>
      </c>
      <c r="H640" s="2" t="str">
        <f t="shared" si="9"/>
        <v>TWOHR_BATTERYNER</v>
      </c>
    </row>
    <row r="641" spans="1:8" x14ac:dyDescent="0.25">
      <c r="A641" t="s">
        <v>109</v>
      </c>
      <c r="B641" t="s">
        <v>6</v>
      </c>
      <c r="C641" t="s">
        <v>9</v>
      </c>
      <c r="D641" t="s">
        <v>366</v>
      </c>
      <c r="E641">
        <v>2033</v>
      </c>
      <c r="F641">
        <v>0</v>
      </c>
      <c r="G641">
        <v>0.36781609199999998</v>
      </c>
      <c r="H641" s="2" t="str">
        <f t="shared" si="9"/>
        <v>TWOHR_BATTERYNER</v>
      </c>
    </row>
    <row r="642" spans="1:8" x14ac:dyDescent="0.25">
      <c r="A642" t="s">
        <v>109</v>
      </c>
      <c r="B642" t="s">
        <v>6</v>
      </c>
      <c r="C642" t="s">
        <v>9</v>
      </c>
      <c r="D642" t="s">
        <v>366</v>
      </c>
      <c r="E642">
        <v>2034</v>
      </c>
      <c r="F642">
        <v>0</v>
      </c>
      <c r="G642">
        <v>0.36781609199999998</v>
      </c>
      <c r="H642" s="2" t="str">
        <f t="shared" si="9"/>
        <v>TWOHR_BATTERYNER</v>
      </c>
    </row>
    <row r="643" spans="1:8" x14ac:dyDescent="0.25">
      <c r="A643" t="s">
        <v>109</v>
      </c>
      <c r="B643" t="s">
        <v>6</v>
      </c>
      <c r="C643" t="s">
        <v>9</v>
      </c>
      <c r="D643" t="s">
        <v>366</v>
      </c>
      <c r="E643">
        <v>2035</v>
      </c>
      <c r="F643">
        <v>0</v>
      </c>
      <c r="G643">
        <v>0.36781609199999998</v>
      </c>
      <c r="H643" s="2" t="str">
        <f t="shared" ref="H643:H706" si="10">_xlfn.CONCAT(A643,C643)</f>
        <v>TWOHR_BATTERYNER</v>
      </c>
    </row>
    <row r="644" spans="1:8" x14ac:dyDescent="0.25">
      <c r="A644" t="s">
        <v>109</v>
      </c>
      <c r="B644" t="s">
        <v>6</v>
      </c>
      <c r="C644" t="s">
        <v>9</v>
      </c>
      <c r="D644" t="s">
        <v>366</v>
      </c>
      <c r="E644">
        <v>2036</v>
      </c>
      <c r="F644">
        <v>0</v>
      </c>
      <c r="G644">
        <v>0.36781609199999998</v>
      </c>
      <c r="H644" s="2" t="str">
        <f t="shared" si="10"/>
        <v>TWOHR_BATTERYNER</v>
      </c>
    </row>
    <row r="645" spans="1:8" x14ac:dyDescent="0.25">
      <c r="A645" t="s">
        <v>109</v>
      </c>
      <c r="B645" t="s">
        <v>6</v>
      </c>
      <c r="C645" t="s">
        <v>9</v>
      </c>
      <c r="D645" t="s">
        <v>366</v>
      </c>
      <c r="E645">
        <v>2037</v>
      </c>
      <c r="F645">
        <v>0</v>
      </c>
      <c r="G645">
        <v>0.36781609199999998</v>
      </c>
      <c r="H645" s="2" t="str">
        <f t="shared" si="10"/>
        <v>TWOHR_BATTERYNER</v>
      </c>
    </row>
    <row r="646" spans="1:8" x14ac:dyDescent="0.25">
      <c r="A646" t="s">
        <v>109</v>
      </c>
      <c r="B646" t="s">
        <v>6</v>
      </c>
      <c r="C646" t="s">
        <v>9</v>
      </c>
      <c r="D646" t="s">
        <v>366</v>
      </c>
      <c r="E646">
        <v>2038</v>
      </c>
      <c r="F646">
        <v>0</v>
      </c>
      <c r="G646">
        <v>0.36781609199999998</v>
      </c>
      <c r="H646" s="2" t="str">
        <f t="shared" si="10"/>
        <v>TWOHR_BATTERYNER</v>
      </c>
    </row>
    <row r="647" spans="1:8" x14ac:dyDescent="0.25">
      <c r="A647" t="s">
        <v>109</v>
      </c>
      <c r="B647" t="s">
        <v>6</v>
      </c>
      <c r="C647" t="s">
        <v>9</v>
      </c>
      <c r="D647" t="s">
        <v>366</v>
      </c>
      <c r="E647">
        <v>2039</v>
      </c>
      <c r="F647">
        <v>0</v>
      </c>
      <c r="G647">
        <v>0.36781609199999998</v>
      </c>
      <c r="H647" s="2" t="str">
        <f t="shared" si="10"/>
        <v>TWOHR_BATTERYNER</v>
      </c>
    </row>
    <row r="648" spans="1:8" x14ac:dyDescent="0.25">
      <c r="A648" t="s">
        <v>109</v>
      </c>
      <c r="B648" t="s">
        <v>6</v>
      </c>
      <c r="C648" t="s">
        <v>9</v>
      </c>
      <c r="D648" t="s">
        <v>366</v>
      </c>
      <c r="E648">
        <v>2040</v>
      </c>
      <c r="F648">
        <v>0</v>
      </c>
      <c r="G648">
        <v>0.36781609199999998</v>
      </c>
      <c r="H648" s="2" t="str">
        <f t="shared" si="10"/>
        <v>TWOHR_BATTERYNER</v>
      </c>
    </row>
    <row r="649" spans="1:8" x14ac:dyDescent="0.25">
      <c r="A649" t="s">
        <v>109</v>
      </c>
      <c r="B649" t="s">
        <v>6</v>
      </c>
      <c r="C649" t="s">
        <v>9</v>
      </c>
      <c r="D649" t="s">
        <v>366</v>
      </c>
      <c r="E649">
        <v>2041</v>
      </c>
      <c r="F649">
        <v>0</v>
      </c>
      <c r="G649">
        <v>0.36781609199999998</v>
      </c>
      <c r="H649" s="2" t="str">
        <f t="shared" si="10"/>
        <v>TWOHR_BATTERYNER</v>
      </c>
    </row>
    <row r="650" spans="1:8" x14ac:dyDescent="0.25">
      <c r="A650" t="s">
        <v>109</v>
      </c>
      <c r="B650" t="s">
        <v>6</v>
      </c>
      <c r="C650" t="s">
        <v>9</v>
      </c>
      <c r="D650" t="s">
        <v>365</v>
      </c>
      <c r="E650">
        <v>2024</v>
      </c>
      <c r="F650">
        <v>0</v>
      </c>
      <c r="G650">
        <v>1.1654638E-2</v>
      </c>
      <c r="H650" s="2" t="str">
        <f t="shared" si="10"/>
        <v>TWOHR_BATTERYNER</v>
      </c>
    </row>
    <row r="651" spans="1:8" x14ac:dyDescent="0.25">
      <c r="A651" t="s">
        <v>109</v>
      </c>
      <c r="B651" t="s">
        <v>6</v>
      </c>
      <c r="C651" t="s">
        <v>9</v>
      </c>
      <c r="D651" t="s">
        <v>365</v>
      </c>
      <c r="E651">
        <v>2025</v>
      </c>
      <c r="F651">
        <v>0</v>
      </c>
      <c r="G651">
        <v>2.2383532000000001E-2</v>
      </c>
      <c r="H651" s="2" t="str">
        <f t="shared" si="10"/>
        <v>TWOHR_BATTERYNER</v>
      </c>
    </row>
    <row r="652" spans="1:8" x14ac:dyDescent="0.25">
      <c r="A652" t="s">
        <v>109</v>
      </c>
      <c r="B652" t="s">
        <v>6</v>
      </c>
      <c r="C652" t="s">
        <v>9</v>
      </c>
      <c r="D652" t="s">
        <v>365</v>
      </c>
      <c r="E652">
        <v>2026</v>
      </c>
      <c r="F652">
        <v>0</v>
      </c>
      <c r="G652">
        <v>4.2989107999999998E-2</v>
      </c>
      <c r="H652" s="2" t="str">
        <f t="shared" si="10"/>
        <v>TWOHR_BATTERYNER</v>
      </c>
    </row>
    <row r="653" spans="1:8" x14ac:dyDescent="0.25">
      <c r="A653" t="s">
        <v>109</v>
      </c>
      <c r="B653" t="s">
        <v>6</v>
      </c>
      <c r="C653" t="s">
        <v>9</v>
      </c>
      <c r="D653" t="s">
        <v>365</v>
      </c>
      <c r="E653">
        <v>2027</v>
      </c>
      <c r="F653">
        <v>0</v>
      </c>
      <c r="G653">
        <v>8.2563531999999995E-2</v>
      </c>
      <c r="H653" s="2" t="str">
        <f t="shared" si="10"/>
        <v>TWOHR_BATTERYNER</v>
      </c>
    </row>
    <row r="654" spans="1:8" x14ac:dyDescent="0.25">
      <c r="A654" t="s">
        <v>109</v>
      </c>
      <c r="B654" t="s">
        <v>6</v>
      </c>
      <c r="C654" t="s">
        <v>9</v>
      </c>
      <c r="D654" t="s">
        <v>365</v>
      </c>
      <c r="E654">
        <v>2028</v>
      </c>
      <c r="F654">
        <v>0</v>
      </c>
      <c r="G654">
        <v>0.158568928</v>
      </c>
      <c r="H654" s="2" t="str">
        <f t="shared" si="10"/>
        <v>TWOHR_BATTERYNER</v>
      </c>
    </row>
    <row r="655" spans="1:8" x14ac:dyDescent="0.25">
      <c r="A655" t="s">
        <v>109</v>
      </c>
      <c r="B655" t="s">
        <v>6</v>
      </c>
      <c r="C655" t="s">
        <v>9</v>
      </c>
      <c r="D655" t="s">
        <v>365</v>
      </c>
      <c r="E655">
        <v>2029</v>
      </c>
      <c r="F655">
        <v>0</v>
      </c>
      <c r="G655">
        <v>0.30454250500000002</v>
      </c>
      <c r="H655" s="2" t="str">
        <f t="shared" si="10"/>
        <v>TWOHR_BATTERYNER</v>
      </c>
    </row>
    <row r="656" spans="1:8" x14ac:dyDescent="0.25">
      <c r="A656" t="s">
        <v>109</v>
      </c>
      <c r="B656" t="s">
        <v>6</v>
      </c>
      <c r="C656" t="s">
        <v>9</v>
      </c>
      <c r="D656" t="s">
        <v>365</v>
      </c>
      <c r="E656">
        <v>2030</v>
      </c>
      <c r="F656">
        <v>0</v>
      </c>
      <c r="G656">
        <v>0.58489477700000003</v>
      </c>
      <c r="H656" s="2" t="str">
        <f t="shared" si="10"/>
        <v>TWOHR_BATTERYNER</v>
      </c>
    </row>
    <row r="657" spans="1:8" x14ac:dyDescent="0.25">
      <c r="A657" t="s">
        <v>109</v>
      </c>
      <c r="B657" t="s">
        <v>6</v>
      </c>
      <c r="C657" t="s">
        <v>9</v>
      </c>
      <c r="D657" t="s">
        <v>365</v>
      </c>
      <c r="E657">
        <v>2031</v>
      </c>
      <c r="F657">
        <v>0</v>
      </c>
      <c r="G657">
        <v>1.1233305499999999</v>
      </c>
      <c r="H657" s="2" t="str">
        <f t="shared" si="10"/>
        <v>TWOHR_BATTERYNER</v>
      </c>
    </row>
    <row r="658" spans="1:8" x14ac:dyDescent="0.25">
      <c r="A658" t="s">
        <v>109</v>
      </c>
      <c r="B658" t="s">
        <v>6</v>
      </c>
      <c r="C658" t="s">
        <v>9</v>
      </c>
      <c r="D658" t="s">
        <v>365</v>
      </c>
      <c r="E658">
        <v>2032</v>
      </c>
      <c r="F658">
        <v>0</v>
      </c>
      <c r="G658">
        <v>1.1654637800000001</v>
      </c>
      <c r="H658" s="2" t="str">
        <f t="shared" si="10"/>
        <v>TWOHR_BATTERYNER</v>
      </c>
    </row>
    <row r="659" spans="1:8" x14ac:dyDescent="0.25">
      <c r="A659" t="s">
        <v>109</v>
      </c>
      <c r="B659" t="s">
        <v>6</v>
      </c>
      <c r="C659" t="s">
        <v>9</v>
      </c>
      <c r="D659" t="s">
        <v>365</v>
      </c>
      <c r="E659">
        <v>2033</v>
      </c>
      <c r="F659">
        <v>0</v>
      </c>
      <c r="G659">
        <v>1.1654637800000001</v>
      </c>
      <c r="H659" s="2" t="str">
        <f t="shared" si="10"/>
        <v>TWOHR_BATTERYNER</v>
      </c>
    </row>
    <row r="660" spans="1:8" x14ac:dyDescent="0.25">
      <c r="A660" t="s">
        <v>109</v>
      </c>
      <c r="B660" t="s">
        <v>6</v>
      </c>
      <c r="C660" t="s">
        <v>9</v>
      </c>
      <c r="D660" t="s">
        <v>365</v>
      </c>
      <c r="E660">
        <v>2034</v>
      </c>
      <c r="F660">
        <v>0</v>
      </c>
      <c r="G660">
        <v>1.1654637800000001</v>
      </c>
      <c r="H660" s="2" t="str">
        <f t="shared" si="10"/>
        <v>TWOHR_BATTERYNER</v>
      </c>
    </row>
    <row r="661" spans="1:8" x14ac:dyDescent="0.25">
      <c r="A661" t="s">
        <v>109</v>
      </c>
      <c r="B661" t="s">
        <v>6</v>
      </c>
      <c r="C661" t="s">
        <v>9</v>
      </c>
      <c r="D661" t="s">
        <v>365</v>
      </c>
      <c r="E661">
        <v>2035</v>
      </c>
      <c r="F661">
        <v>0</v>
      </c>
      <c r="G661">
        <v>1.1654637800000001</v>
      </c>
      <c r="H661" s="2" t="str">
        <f t="shared" si="10"/>
        <v>TWOHR_BATTERYNER</v>
      </c>
    </row>
    <row r="662" spans="1:8" x14ac:dyDescent="0.25">
      <c r="A662" t="s">
        <v>109</v>
      </c>
      <c r="B662" t="s">
        <v>6</v>
      </c>
      <c r="C662" t="s">
        <v>9</v>
      </c>
      <c r="D662" t="s">
        <v>365</v>
      </c>
      <c r="E662">
        <v>2036</v>
      </c>
      <c r="F662">
        <v>0</v>
      </c>
      <c r="G662">
        <v>1.1654637800000001</v>
      </c>
      <c r="H662" s="2" t="str">
        <f t="shared" si="10"/>
        <v>TWOHR_BATTERYNER</v>
      </c>
    </row>
    <row r="663" spans="1:8" x14ac:dyDescent="0.25">
      <c r="A663" t="s">
        <v>109</v>
      </c>
      <c r="B663" t="s">
        <v>6</v>
      </c>
      <c r="C663" t="s">
        <v>9</v>
      </c>
      <c r="D663" t="s">
        <v>365</v>
      </c>
      <c r="E663">
        <v>2037</v>
      </c>
      <c r="F663">
        <v>0</v>
      </c>
      <c r="G663">
        <v>1.1654637800000001</v>
      </c>
      <c r="H663" s="2" t="str">
        <f t="shared" si="10"/>
        <v>TWOHR_BATTERYNER</v>
      </c>
    </row>
    <row r="664" spans="1:8" x14ac:dyDescent="0.25">
      <c r="A664" t="s">
        <v>109</v>
      </c>
      <c r="B664" t="s">
        <v>6</v>
      </c>
      <c r="C664" t="s">
        <v>9</v>
      </c>
      <c r="D664" t="s">
        <v>365</v>
      </c>
      <c r="E664">
        <v>2038</v>
      </c>
      <c r="F664">
        <v>0</v>
      </c>
      <c r="G664">
        <v>1.1654637800000001</v>
      </c>
      <c r="H664" s="2" t="str">
        <f t="shared" si="10"/>
        <v>TWOHR_BATTERYNER</v>
      </c>
    </row>
    <row r="665" spans="1:8" x14ac:dyDescent="0.25">
      <c r="A665" t="s">
        <v>109</v>
      </c>
      <c r="B665" t="s">
        <v>6</v>
      </c>
      <c r="C665" t="s">
        <v>9</v>
      </c>
      <c r="D665" t="s">
        <v>365</v>
      </c>
      <c r="E665">
        <v>2039</v>
      </c>
      <c r="F665">
        <v>0</v>
      </c>
      <c r="G665">
        <v>1.1654637800000001</v>
      </c>
      <c r="H665" s="2" t="str">
        <f t="shared" si="10"/>
        <v>TWOHR_BATTERYNER</v>
      </c>
    </row>
    <row r="666" spans="1:8" x14ac:dyDescent="0.25">
      <c r="A666" t="s">
        <v>109</v>
      </c>
      <c r="B666" t="s">
        <v>6</v>
      </c>
      <c r="C666" t="s">
        <v>9</v>
      </c>
      <c r="D666" t="s">
        <v>365</v>
      </c>
      <c r="E666">
        <v>2040</v>
      </c>
      <c r="F666">
        <v>0</v>
      </c>
      <c r="G666">
        <v>1.1654637800000001</v>
      </c>
      <c r="H666" s="2" t="str">
        <f t="shared" si="10"/>
        <v>TWOHR_BATTERYNER</v>
      </c>
    </row>
    <row r="667" spans="1:8" x14ac:dyDescent="0.25">
      <c r="A667" t="s">
        <v>109</v>
      </c>
      <c r="B667" t="s">
        <v>6</v>
      </c>
      <c r="C667" t="s">
        <v>9</v>
      </c>
      <c r="D667" t="s">
        <v>365</v>
      </c>
      <c r="E667">
        <v>2041</v>
      </c>
      <c r="F667">
        <v>0</v>
      </c>
      <c r="G667">
        <v>1.1654637800000001</v>
      </c>
      <c r="H667" s="2" t="str">
        <f t="shared" si="10"/>
        <v>TWOHR_BATTERYNER</v>
      </c>
    </row>
    <row r="668" spans="1:8" x14ac:dyDescent="0.25">
      <c r="A668" t="s">
        <v>109</v>
      </c>
      <c r="B668" t="s">
        <v>6</v>
      </c>
      <c r="C668" t="s">
        <v>8</v>
      </c>
      <c r="D668" t="s">
        <v>364</v>
      </c>
      <c r="E668">
        <v>2024</v>
      </c>
      <c r="F668">
        <v>0</v>
      </c>
      <c r="G668">
        <v>1.0275327000000001E-2</v>
      </c>
      <c r="H668" s="2" t="str">
        <f t="shared" si="10"/>
        <v>TWOHR_BATTERYSR</v>
      </c>
    </row>
    <row r="669" spans="1:8" x14ac:dyDescent="0.25">
      <c r="A669" t="s">
        <v>109</v>
      </c>
      <c r="B669" t="s">
        <v>6</v>
      </c>
      <c r="C669" t="s">
        <v>8</v>
      </c>
      <c r="D669" t="s">
        <v>364</v>
      </c>
      <c r="E669">
        <v>2025</v>
      </c>
      <c r="F669">
        <v>0</v>
      </c>
      <c r="G669">
        <v>1.9734471E-2</v>
      </c>
      <c r="H669" s="2" t="str">
        <f t="shared" si="10"/>
        <v>TWOHR_BATTERYSR</v>
      </c>
    </row>
    <row r="670" spans="1:8" x14ac:dyDescent="0.25">
      <c r="A670" t="s">
        <v>109</v>
      </c>
      <c r="B670" t="s">
        <v>6</v>
      </c>
      <c r="C670" t="s">
        <v>8</v>
      </c>
      <c r="D670" t="s">
        <v>364</v>
      </c>
      <c r="E670">
        <v>2026</v>
      </c>
      <c r="F670">
        <v>0</v>
      </c>
      <c r="G670">
        <v>3.7901405999999999E-2</v>
      </c>
      <c r="H670" s="2" t="str">
        <f t="shared" si="10"/>
        <v>TWOHR_BATTERYSR</v>
      </c>
    </row>
    <row r="671" spans="1:8" x14ac:dyDescent="0.25">
      <c r="A671" t="s">
        <v>109</v>
      </c>
      <c r="B671" t="s">
        <v>6</v>
      </c>
      <c r="C671" t="s">
        <v>8</v>
      </c>
      <c r="D671" t="s">
        <v>364</v>
      </c>
      <c r="E671">
        <v>2027</v>
      </c>
      <c r="F671">
        <v>1</v>
      </c>
      <c r="G671">
        <v>1</v>
      </c>
      <c r="H671" s="2" t="str">
        <f t="shared" si="10"/>
        <v>TWOHR_BATTERYSR</v>
      </c>
    </row>
    <row r="672" spans="1:8" x14ac:dyDescent="0.25">
      <c r="A672" t="s">
        <v>109</v>
      </c>
      <c r="B672" t="s">
        <v>6</v>
      </c>
      <c r="C672" t="s">
        <v>8</v>
      </c>
      <c r="D672" t="s">
        <v>364</v>
      </c>
      <c r="E672">
        <v>2028</v>
      </c>
      <c r="F672">
        <v>0</v>
      </c>
      <c r="G672">
        <v>0.13980251299999999</v>
      </c>
      <c r="H672" s="2" t="str">
        <f t="shared" si="10"/>
        <v>TWOHR_BATTERYSR</v>
      </c>
    </row>
    <row r="673" spans="1:8" x14ac:dyDescent="0.25">
      <c r="A673" t="s">
        <v>109</v>
      </c>
      <c r="B673" t="s">
        <v>6</v>
      </c>
      <c r="C673" t="s">
        <v>8</v>
      </c>
      <c r="D673" t="s">
        <v>364</v>
      </c>
      <c r="E673">
        <v>2029</v>
      </c>
      <c r="F673">
        <v>0</v>
      </c>
      <c r="G673">
        <v>0.26850031899999999</v>
      </c>
      <c r="H673" s="2" t="str">
        <f t="shared" si="10"/>
        <v>TWOHR_BATTERYSR</v>
      </c>
    </row>
    <row r="674" spans="1:8" x14ac:dyDescent="0.25">
      <c r="A674" t="s">
        <v>109</v>
      </c>
      <c r="B674" t="s">
        <v>6</v>
      </c>
      <c r="C674" t="s">
        <v>8</v>
      </c>
      <c r="D674" t="s">
        <v>364</v>
      </c>
      <c r="E674">
        <v>2030</v>
      </c>
      <c r="F674">
        <v>0</v>
      </c>
      <c r="G674">
        <v>0.51567328499999998</v>
      </c>
      <c r="H674" s="2" t="str">
        <f t="shared" si="10"/>
        <v>TWOHR_BATTERYSR</v>
      </c>
    </row>
    <row r="675" spans="1:8" x14ac:dyDescent="0.25">
      <c r="A675" t="s">
        <v>109</v>
      </c>
      <c r="B675" t="s">
        <v>6</v>
      </c>
      <c r="C675" t="s">
        <v>8</v>
      </c>
      <c r="D675" t="s">
        <v>364</v>
      </c>
      <c r="E675">
        <v>2031</v>
      </c>
      <c r="F675">
        <v>0</v>
      </c>
      <c r="G675">
        <v>0.990385925</v>
      </c>
      <c r="H675" s="2" t="str">
        <f t="shared" si="10"/>
        <v>TWOHR_BATTERYSR</v>
      </c>
    </row>
    <row r="676" spans="1:8" x14ac:dyDescent="0.25">
      <c r="A676" t="s">
        <v>109</v>
      </c>
      <c r="B676" t="s">
        <v>6</v>
      </c>
      <c r="C676" t="s">
        <v>8</v>
      </c>
      <c r="D676" t="s">
        <v>364</v>
      </c>
      <c r="E676">
        <v>2032</v>
      </c>
      <c r="F676">
        <v>0</v>
      </c>
      <c r="G676">
        <v>1.027532745</v>
      </c>
      <c r="H676" s="2" t="str">
        <f t="shared" si="10"/>
        <v>TWOHR_BATTERYSR</v>
      </c>
    </row>
    <row r="677" spans="1:8" x14ac:dyDescent="0.25">
      <c r="A677" t="s">
        <v>109</v>
      </c>
      <c r="B677" t="s">
        <v>6</v>
      </c>
      <c r="C677" t="s">
        <v>8</v>
      </c>
      <c r="D677" t="s">
        <v>364</v>
      </c>
      <c r="E677">
        <v>2033</v>
      </c>
      <c r="F677">
        <v>0</v>
      </c>
      <c r="G677">
        <v>1.027532745</v>
      </c>
      <c r="H677" s="2" t="str">
        <f t="shared" si="10"/>
        <v>TWOHR_BATTERYSR</v>
      </c>
    </row>
    <row r="678" spans="1:8" x14ac:dyDescent="0.25">
      <c r="A678" t="s">
        <v>109</v>
      </c>
      <c r="B678" t="s">
        <v>6</v>
      </c>
      <c r="C678" t="s">
        <v>8</v>
      </c>
      <c r="D678" t="s">
        <v>364</v>
      </c>
      <c r="E678">
        <v>2034</v>
      </c>
      <c r="F678">
        <v>0</v>
      </c>
      <c r="G678">
        <v>1.027532745</v>
      </c>
      <c r="H678" s="2" t="str">
        <f t="shared" si="10"/>
        <v>TWOHR_BATTERYSR</v>
      </c>
    </row>
    <row r="679" spans="1:8" x14ac:dyDescent="0.25">
      <c r="A679" t="s">
        <v>109</v>
      </c>
      <c r="B679" t="s">
        <v>6</v>
      </c>
      <c r="C679" t="s">
        <v>8</v>
      </c>
      <c r="D679" t="s">
        <v>364</v>
      </c>
      <c r="E679">
        <v>2035</v>
      </c>
      <c r="F679">
        <v>0</v>
      </c>
      <c r="G679">
        <v>1.027532745</v>
      </c>
      <c r="H679" s="2" t="str">
        <f t="shared" si="10"/>
        <v>TWOHR_BATTERYSR</v>
      </c>
    </row>
    <row r="680" spans="1:8" x14ac:dyDescent="0.25">
      <c r="A680" t="s">
        <v>109</v>
      </c>
      <c r="B680" t="s">
        <v>6</v>
      </c>
      <c r="C680" t="s">
        <v>8</v>
      </c>
      <c r="D680" t="s">
        <v>364</v>
      </c>
      <c r="E680">
        <v>2036</v>
      </c>
      <c r="F680">
        <v>0</v>
      </c>
      <c r="G680">
        <v>1.027532745</v>
      </c>
      <c r="H680" s="2" t="str">
        <f t="shared" si="10"/>
        <v>TWOHR_BATTERYSR</v>
      </c>
    </row>
    <row r="681" spans="1:8" x14ac:dyDescent="0.25">
      <c r="A681" t="s">
        <v>109</v>
      </c>
      <c r="B681" t="s">
        <v>6</v>
      </c>
      <c r="C681" t="s">
        <v>8</v>
      </c>
      <c r="D681" t="s">
        <v>364</v>
      </c>
      <c r="E681">
        <v>2037</v>
      </c>
      <c r="F681">
        <v>0</v>
      </c>
      <c r="G681">
        <v>1.027532745</v>
      </c>
      <c r="H681" s="2" t="str">
        <f t="shared" si="10"/>
        <v>TWOHR_BATTERYSR</v>
      </c>
    </row>
    <row r="682" spans="1:8" x14ac:dyDescent="0.25">
      <c r="A682" t="s">
        <v>109</v>
      </c>
      <c r="B682" t="s">
        <v>6</v>
      </c>
      <c r="C682" t="s">
        <v>8</v>
      </c>
      <c r="D682" t="s">
        <v>364</v>
      </c>
      <c r="E682">
        <v>2038</v>
      </c>
      <c r="F682">
        <v>0</v>
      </c>
      <c r="G682">
        <v>1.027532745</v>
      </c>
      <c r="H682" s="2" t="str">
        <f t="shared" si="10"/>
        <v>TWOHR_BATTERYSR</v>
      </c>
    </row>
    <row r="683" spans="1:8" x14ac:dyDescent="0.25">
      <c r="A683" t="s">
        <v>109</v>
      </c>
      <c r="B683" t="s">
        <v>6</v>
      </c>
      <c r="C683" t="s">
        <v>8</v>
      </c>
      <c r="D683" t="s">
        <v>364</v>
      </c>
      <c r="E683">
        <v>2039</v>
      </c>
      <c r="F683">
        <v>0</v>
      </c>
      <c r="G683">
        <v>1.027532745</v>
      </c>
      <c r="H683" s="2" t="str">
        <f t="shared" si="10"/>
        <v>TWOHR_BATTERYSR</v>
      </c>
    </row>
    <row r="684" spans="1:8" x14ac:dyDescent="0.25">
      <c r="A684" t="s">
        <v>109</v>
      </c>
      <c r="B684" t="s">
        <v>6</v>
      </c>
      <c r="C684" t="s">
        <v>8</v>
      </c>
      <c r="D684" t="s">
        <v>364</v>
      </c>
      <c r="E684">
        <v>2040</v>
      </c>
      <c r="F684">
        <v>0</v>
      </c>
      <c r="G684">
        <v>1.027532745</v>
      </c>
      <c r="H684" s="2" t="str">
        <f t="shared" si="10"/>
        <v>TWOHR_BATTERYSR</v>
      </c>
    </row>
    <row r="685" spans="1:8" x14ac:dyDescent="0.25">
      <c r="A685" t="s">
        <v>109</v>
      </c>
      <c r="B685" t="s">
        <v>6</v>
      </c>
      <c r="C685" t="s">
        <v>8</v>
      </c>
      <c r="D685" t="s">
        <v>364</v>
      </c>
      <c r="E685">
        <v>2041</v>
      </c>
      <c r="F685">
        <v>0</v>
      </c>
      <c r="G685">
        <v>1.027532745</v>
      </c>
      <c r="H685" s="2" t="str">
        <f t="shared" si="10"/>
        <v>TWOHR_BATTERYSR</v>
      </c>
    </row>
    <row r="686" spans="1:8" x14ac:dyDescent="0.25">
      <c r="A686" t="s">
        <v>109</v>
      </c>
      <c r="B686" t="s">
        <v>6</v>
      </c>
      <c r="C686" t="s">
        <v>8</v>
      </c>
      <c r="D686" t="s">
        <v>363</v>
      </c>
      <c r="E686">
        <v>2024</v>
      </c>
      <c r="F686">
        <v>0</v>
      </c>
      <c r="G686">
        <v>6.602513E-3</v>
      </c>
      <c r="H686" s="2" t="str">
        <f t="shared" si="10"/>
        <v>TWOHR_BATTERYSR</v>
      </c>
    </row>
    <row r="687" spans="1:8" x14ac:dyDescent="0.25">
      <c r="A687" t="s">
        <v>109</v>
      </c>
      <c r="B687" t="s">
        <v>6</v>
      </c>
      <c r="C687" t="s">
        <v>8</v>
      </c>
      <c r="D687" t="s">
        <v>363</v>
      </c>
      <c r="E687">
        <v>2025</v>
      </c>
      <c r="F687">
        <v>0</v>
      </c>
      <c r="G687">
        <v>1.2680579000000001E-2</v>
      </c>
      <c r="H687" s="2" t="str">
        <f t="shared" si="10"/>
        <v>TWOHR_BATTERYSR</v>
      </c>
    </row>
    <row r="688" spans="1:8" x14ac:dyDescent="0.25">
      <c r="A688" t="s">
        <v>109</v>
      </c>
      <c r="B688" t="s">
        <v>6</v>
      </c>
      <c r="C688" t="s">
        <v>8</v>
      </c>
      <c r="D688" t="s">
        <v>363</v>
      </c>
      <c r="E688">
        <v>2026</v>
      </c>
      <c r="F688">
        <v>0</v>
      </c>
      <c r="G688">
        <v>2.4353921000000001E-2</v>
      </c>
      <c r="H688" s="2" t="str">
        <f t="shared" si="10"/>
        <v>TWOHR_BATTERYSR</v>
      </c>
    </row>
    <row r="689" spans="1:8" x14ac:dyDescent="0.25">
      <c r="A689" t="s">
        <v>109</v>
      </c>
      <c r="B689" t="s">
        <v>6</v>
      </c>
      <c r="C689" t="s">
        <v>8</v>
      </c>
      <c r="D689" t="s">
        <v>363</v>
      </c>
      <c r="E689">
        <v>2027</v>
      </c>
      <c r="F689">
        <v>1</v>
      </c>
      <c r="G689">
        <v>1</v>
      </c>
      <c r="H689" s="2" t="str">
        <f t="shared" si="10"/>
        <v>TWOHR_BATTERYSR</v>
      </c>
    </row>
    <row r="690" spans="1:8" x14ac:dyDescent="0.25">
      <c r="A690" t="s">
        <v>109</v>
      </c>
      <c r="B690" t="s">
        <v>6</v>
      </c>
      <c r="C690" t="s">
        <v>8</v>
      </c>
      <c r="D690" t="s">
        <v>363</v>
      </c>
      <c r="E690">
        <v>2028</v>
      </c>
      <c r="F690">
        <v>0</v>
      </c>
      <c r="G690">
        <v>8.9831480000000005E-2</v>
      </c>
      <c r="H690" s="2" t="str">
        <f t="shared" si="10"/>
        <v>TWOHR_BATTERYSR</v>
      </c>
    </row>
    <row r="691" spans="1:8" x14ac:dyDescent="0.25">
      <c r="A691" t="s">
        <v>109</v>
      </c>
      <c r="B691" t="s">
        <v>6</v>
      </c>
      <c r="C691" t="s">
        <v>8</v>
      </c>
      <c r="D691" t="s">
        <v>363</v>
      </c>
      <c r="E691">
        <v>2029</v>
      </c>
      <c r="F691">
        <v>0</v>
      </c>
      <c r="G691">
        <v>0.17252751999999999</v>
      </c>
      <c r="H691" s="2" t="str">
        <f t="shared" si="10"/>
        <v>TWOHR_BATTERYSR</v>
      </c>
    </row>
    <row r="692" spans="1:8" x14ac:dyDescent="0.25">
      <c r="A692" t="s">
        <v>109</v>
      </c>
      <c r="B692" t="s">
        <v>6</v>
      </c>
      <c r="C692" t="s">
        <v>8</v>
      </c>
      <c r="D692" t="s">
        <v>363</v>
      </c>
      <c r="E692">
        <v>2030</v>
      </c>
      <c r="F692">
        <v>0</v>
      </c>
      <c r="G692">
        <v>0.33135093999999998</v>
      </c>
      <c r="H692" s="2" t="str">
        <f t="shared" si="10"/>
        <v>TWOHR_BATTERYSR</v>
      </c>
    </row>
    <row r="693" spans="1:8" x14ac:dyDescent="0.25">
      <c r="A693" t="s">
        <v>109</v>
      </c>
      <c r="B693" t="s">
        <v>6</v>
      </c>
      <c r="C693" t="s">
        <v>8</v>
      </c>
      <c r="D693" t="s">
        <v>363</v>
      </c>
      <c r="E693">
        <v>2031</v>
      </c>
      <c r="F693">
        <v>0</v>
      </c>
      <c r="G693">
        <v>0.63638221500000003</v>
      </c>
      <c r="H693" s="2" t="str">
        <f t="shared" si="10"/>
        <v>TWOHR_BATTERYSR</v>
      </c>
    </row>
    <row r="694" spans="1:8" x14ac:dyDescent="0.25">
      <c r="A694" t="s">
        <v>109</v>
      </c>
      <c r="B694" t="s">
        <v>6</v>
      </c>
      <c r="C694" t="s">
        <v>8</v>
      </c>
      <c r="D694" t="s">
        <v>363</v>
      </c>
      <c r="E694">
        <v>2032</v>
      </c>
      <c r="F694">
        <v>0</v>
      </c>
      <c r="G694">
        <v>0.66025126999999995</v>
      </c>
      <c r="H694" s="2" t="str">
        <f t="shared" si="10"/>
        <v>TWOHR_BATTERYSR</v>
      </c>
    </row>
    <row r="695" spans="1:8" x14ac:dyDescent="0.25">
      <c r="A695" t="s">
        <v>109</v>
      </c>
      <c r="B695" t="s">
        <v>6</v>
      </c>
      <c r="C695" t="s">
        <v>8</v>
      </c>
      <c r="D695" t="s">
        <v>363</v>
      </c>
      <c r="E695">
        <v>2033</v>
      </c>
      <c r="F695">
        <v>0</v>
      </c>
      <c r="G695">
        <v>0.66025126999999995</v>
      </c>
      <c r="H695" s="2" t="str">
        <f t="shared" si="10"/>
        <v>TWOHR_BATTERYSR</v>
      </c>
    </row>
    <row r="696" spans="1:8" x14ac:dyDescent="0.25">
      <c r="A696" t="s">
        <v>109</v>
      </c>
      <c r="B696" t="s">
        <v>6</v>
      </c>
      <c r="C696" t="s">
        <v>8</v>
      </c>
      <c r="D696" t="s">
        <v>363</v>
      </c>
      <c r="E696">
        <v>2034</v>
      </c>
      <c r="F696">
        <v>0</v>
      </c>
      <c r="G696">
        <v>0.66025126999999995</v>
      </c>
      <c r="H696" s="2" t="str">
        <f t="shared" si="10"/>
        <v>TWOHR_BATTERYSR</v>
      </c>
    </row>
    <row r="697" spans="1:8" x14ac:dyDescent="0.25">
      <c r="A697" t="s">
        <v>109</v>
      </c>
      <c r="B697" t="s">
        <v>6</v>
      </c>
      <c r="C697" t="s">
        <v>8</v>
      </c>
      <c r="D697" t="s">
        <v>363</v>
      </c>
      <c r="E697">
        <v>2035</v>
      </c>
      <c r="F697">
        <v>0</v>
      </c>
      <c r="G697">
        <v>0.66025126999999995</v>
      </c>
      <c r="H697" s="2" t="str">
        <f t="shared" si="10"/>
        <v>TWOHR_BATTERYSR</v>
      </c>
    </row>
    <row r="698" spans="1:8" x14ac:dyDescent="0.25">
      <c r="A698" t="s">
        <v>109</v>
      </c>
      <c r="B698" t="s">
        <v>6</v>
      </c>
      <c r="C698" t="s">
        <v>8</v>
      </c>
      <c r="D698" t="s">
        <v>363</v>
      </c>
      <c r="E698">
        <v>2036</v>
      </c>
      <c r="F698">
        <v>0</v>
      </c>
      <c r="G698">
        <v>0.66025126999999995</v>
      </c>
      <c r="H698" s="2" t="str">
        <f t="shared" si="10"/>
        <v>TWOHR_BATTERYSR</v>
      </c>
    </row>
    <row r="699" spans="1:8" x14ac:dyDescent="0.25">
      <c r="A699" t="s">
        <v>109</v>
      </c>
      <c r="B699" t="s">
        <v>6</v>
      </c>
      <c r="C699" t="s">
        <v>8</v>
      </c>
      <c r="D699" t="s">
        <v>363</v>
      </c>
      <c r="E699">
        <v>2037</v>
      </c>
      <c r="F699">
        <v>0</v>
      </c>
      <c r="G699">
        <v>0.66025126999999995</v>
      </c>
      <c r="H699" s="2" t="str">
        <f t="shared" si="10"/>
        <v>TWOHR_BATTERYSR</v>
      </c>
    </row>
    <row r="700" spans="1:8" x14ac:dyDescent="0.25">
      <c r="A700" t="s">
        <v>109</v>
      </c>
      <c r="B700" t="s">
        <v>6</v>
      </c>
      <c r="C700" t="s">
        <v>8</v>
      </c>
      <c r="D700" t="s">
        <v>363</v>
      </c>
      <c r="E700">
        <v>2038</v>
      </c>
      <c r="F700">
        <v>0</v>
      </c>
      <c r="G700">
        <v>0.66025126999999995</v>
      </c>
      <c r="H700" s="2" t="str">
        <f t="shared" si="10"/>
        <v>TWOHR_BATTERYSR</v>
      </c>
    </row>
    <row r="701" spans="1:8" x14ac:dyDescent="0.25">
      <c r="A701" t="s">
        <v>109</v>
      </c>
      <c r="B701" t="s">
        <v>6</v>
      </c>
      <c r="C701" t="s">
        <v>8</v>
      </c>
      <c r="D701" t="s">
        <v>363</v>
      </c>
      <c r="E701">
        <v>2039</v>
      </c>
      <c r="F701">
        <v>0</v>
      </c>
      <c r="G701">
        <v>0.66025126999999995</v>
      </c>
      <c r="H701" s="2" t="str">
        <f t="shared" si="10"/>
        <v>TWOHR_BATTERYSR</v>
      </c>
    </row>
    <row r="702" spans="1:8" x14ac:dyDescent="0.25">
      <c r="A702" t="s">
        <v>109</v>
      </c>
      <c r="B702" t="s">
        <v>6</v>
      </c>
      <c r="C702" t="s">
        <v>8</v>
      </c>
      <c r="D702" t="s">
        <v>363</v>
      </c>
      <c r="E702">
        <v>2040</v>
      </c>
      <c r="F702">
        <v>0</v>
      </c>
      <c r="G702">
        <v>0.66025126999999995</v>
      </c>
      <c r="H702" s="2" t="str">
        <f t="shared" si="10"/>
        <v>TWOHR_BATTERYSR</v>
      </c>
    </row>
    <row r="703" spans="1:8" x14ac:dyDescent="0.25">
      <c r="A703" t="s">
        <v>109</v>
      </c>
      <c r="B703" t="s">
        <v>6</v>
      </c>
      <c r="C703" t="s">
        <v>8</v>
      </c>
      <c r="D703" t="s">
        <v>363</v>
      </c>
      <c r="E703">
        <v>2041</v>
      </c>
      <c r="F703">
        <v>0</v>
      </c>
      <c r="G703">
        <v>0.66025126999999995</v>
      </c>
      <c r="H703" s="2" t="str">
        <f t="shared" si="10"/>
        <v>TWOHR_BATTERYSR</v>
      </c>
    </row>
    <row r="704" spans="1:8" x14ac:dyDescent="0.25">
      <c r="A704" t="s">
        <v>109</v>
      </c>
      <c r="B704" t="s">
        <v>6</v>
      </c>
      <c r="C704" t="s">
        <v>8</v>
      </c>
      <c r="D704" t="s">
        <v>362</v>
      </c>
      <c r="E704">
        <v>2024</v>
      </c>
      <c r="F704">
        <v>0</v>
      </c>
      <c r="G704">
        <v>1.6332530000000001E-3</v>
      </c>
      <c r="H704" s="2" t="str">
        <f t="shared" si="10"/>
        <v>TWOHR_BATTERYSR</v>
      </c>
    </row>
    <row r="705" spans="1:8" x14ac:dyDescent="0.25">
      <c r="A705" t="s">
        <v>109</v>
      </c>
      <c r="B705" t="s">
        <v>6</v>
      </c>
      <c r="C705" t="s">
        <v>8</v>
      </c>
      <c r="D705" t="s">
        <v>362</v>
      </c>
      <c r="E705">
        <v>2025</v>
      </c>
      <c r="F705">
        <v>0</v>
      </c>
      <c r="G705">
        <v>3.1367750000000001E-3</v>
      </c>
      <c r="H705" s="2" t="str">
        <f t="shared" si="10"/>
        <v>TWOHR_BATTERYSR</v>
      </c>
    </row>
    <row r="706" spans="1:8" x14ac:dyDescent="0.25">
      <c r="A706" t="s">
        <v>109</v>
      </c>
      <c r="B706" t="s">
        <v>6</v>
      </c>
      <c r="C706" t="s">
        <v>8</v>
      </c>
      <c r="D706" t="s">
        <v>362</v>
      </c>
      <c r="E706">
        <v>2026</v>
      </c>
      <c r="F706">
        <v>0</v>
      </c>
      <c r="G706">
        <v>6.0243909999999996E-3</v>
      </c>
      <c r="H706" s="2" t="str">
        <f t="shared" si="10"/>
        <v>TWOHR_BATTERYSR</v>
      </c>
    </row>
    <row r="707" spans="1:8" x14ac:dyDescent="0.25">
      <c r="A707" t="s">
        <v>109</v>
      </c>
      <c r="B707" t="s">
        <v>6</v>
      </c>
      <c r="C707" t="s">
        <v>8</v>
      </c>
      <c r="D707" t="s">
        <v>362</v>
      </c>
      <c r="E707">
        <v>2027</v>
      </c>
      <c r="F707">
        <v>0</v>
      </c>
      <c r="G707">
        <v>1.1570255999999999E-2</v>
      </c>
      <c r="H707" s="2" t="str">
        <f t="shared" ref="H707:H770" si="11">_xlfn.CONCAT(A707,C707)</f>
        <v>TWOHR_BATTERYSR</v>
      </c>
    </row>
    <row r="708" spans="1:8" x14ac:dyDescent="0.25">
      <c r="A708" t="s">
        <v>109</v>
      </c>
      <c r="B708" t="s">
        <v>6</v>
      </c>
      <c r="C708" t="s">
        <v>8</v>
      </c>
      <c r="D708" t="s">
        <v>362</v>
      </c>
      <c r="E708">
        <v>2028</v>
      </c>
      <c r="F708">
        <v>0</v>
      </c>
      <c r="G708">
        <v>2.2221471E-2</v>
      </c>
      <c r="H708" s="2" t="str">
        <f t="shared" si="11"/>
        <v>TWOHR_BATTERYSR</v>
      </c>
    </row>
    <row r="709" spans="1:8" x14ac:dyDescent="0.25">
      <c r="A709" t="s">
        <v>109</v>
      </c>
      <c r="B709" t="s">
        <v>6</v>
      </c>
      <c r="C709" t="s">
        <v>8</v>
      </c>
      <c r="D709" t="s">
        <v>362</v>
      </c>
      <c r="E709">
        <v>2029</v>
      </c>
      <c r="F709">
        <v>0</v>
      </c>
      <c r="G709">
        <v>4.2677859999999998E-2</v>
      </c>
      <c r="H709" s="2" t="str">
        <f t="shared" si="11"/>
        <v>TWOHR_BATTERYSR</v>
      </c>
    </row>
    <row r="710" spans="1:8" x14ac:dyDescent="0.25">
      <c r="A710" t="s">
        <v>109</v>
      </c>
      <c r="B710" t="s">
        <v>6</v>
      </c>
      <c r="C710" t="s">
        <v>8</v>
      </c>
      <c r="D710" t="s">
        <v>362</v>
      </c>
      <c r="E710">
        <v>2030</v>
      </c>
      <c r="F710">
        <v>0</v>
      </c>
      <c r="G710">
        <v>8.1965758999999999E-2</v>
      </c>
      <c r="H710" s="2" t="str">
        <f t="shared" si="11"/>
        <v>TWOHR_BATTERYSR</v>
      </c>
    </row>
    <row r="711" spans="1:8" x14ac:dyDescent="0.25">
      <c r="A711" t="s">
        <v>109</v>
      </c>
      <c r="B711" t="s">
        <v>6</v>
      </c>
      <c r="C711" t="s">
        <v>8</v>
      </c>
      <c r="D711" t="s">
        <v>362</v>
      </c>
      <c r="E711">
        <v>2031</v>
      </c>
      <c r="F711">
        <v>0</v>
      </c>
      <c r="G711">
        <v>0.15742086399999999</v>
      </c>
      <c r="H711" s="2" t="str">
        <f t="shared" si="11"/>
        <v>TWOHR_BATTERYSR</v>
      </c>
    </row>
    <row r="712" spans="1:8" x14ac:dyDescent="0.25">
      <c r="A712" t="s">
        <v>109</v>
      </c>
      <c r="B712" t="s">
        <v>6</v>
      </c>
      <c r="C712" t="s">
        <v>8</v>
      </c>
      <c r="D712" t="s">
        <v>362</v>
      </c>
      <c r="E712">
        <v>2032</v>
      </c>
      <c r="F712">
        <v>0</v>
      </c>
      <c r="G712">
        <v>0.163325314</v>
      </c>
      <c r="H712" s="2" t="str">
        <f t="shared" si="11"/>
        <v>TWOHR_BATTERYSR</v>
      </c>
    </row>
    <row r="713" spans="1:8" x14ac:dyDescent="0.25">
      <c r="A713" t="s">
        <v>109</v>
      </c>
      <c r="B713" t="s">
        <v>6</v>
      </c>
      <c r="C713" t="s">
        <v>8</v>
      </c>
      <c r="D713" t="s">
        <v>362</v>
      </c>
      <c r="E713">
        <v>2033</v>
      </c>
      <c r="F713">
        <v>0</v>
      </c>
      <c r="G713">
        <v>0.163325314</v>
      </c>
      <c r="H713" s="2" t="str">
        <f t="shared" si="11"/>
        <v>TWOHR_BATTERYSR</v>
      </c>
    </row>
    <row r="714" spans="1:8" x14ac:dyDescent="0.25">
      <c r="A714" t="s">
        <v>109</v>
      </c>
      <c r="B714" t="s">
        <v>6</v>
      </c>
      <c r="C714" t="s">
        <v>8</v>
      </c>
      <c r="D714" t="s">
        <v>362</v>
      </c>
      <c r="E714">
        <v>2034</v>
      </c>
      <c r="F714">
        <v>0</v>
      </c>
      <c r="G714">
        <v>0.163325314</v>
      </c>
      <c r="H714" s="2" t="str">
        <f t="shared" si="11"/>
        <v>TWOHR_BATTERYSR</v>
      </c>
    </row>
    <row r="715" spans="1:8" x14ac:dyDescent="0.25">
      <c r="A715" t="s">
        <v>109</v>
      </c>
      <c r="B715" t="s">
        <v>6</v>
      </c>
      <c r="C715" t="s">
        <v>8</v>
      </c>
      <c r="D715" t="s">
        <v>362</v>
      </c>
      <c r="E715">
        <v>2035</v>
      </c>
      <c r="F715">
        <v>0</v>
      </c>
      <c r="G715">
        <v>0.163325314</v>
      </c>
      <c r="H715" s="2" t="str">
        <f t="shared" si="11"/>
        <v>TWOHR_BATTERYSR</v>
      </c>
    </row>
    <row r="716" spans="1:8" x14ac:dyDescent="0.25">
      <c r="A716" t="s">
        <v>109</v>
      </c>
      <c r="B716" t="s">
        <v>6</v>
      </c>
      <c r="C716" t="s">
        <v>8</v>
      </c>
      <c r="D716" t="s">
        <v>362</v>
      </c>
      <c r="E716">
        <v>2036</v>
      </c>
      <c r="F716">
        <v>0</v>
      </c>
      <c r="G716">
        <v>0.163325314</v>
      </c>
      <c r="H716" s="2" t="str">
        <f t="shared" si="11"/>
        <v>TWOHR_BATTERYSR</v>
      </c>
    </row>
    <row r="717" spans="1:8" x14ac:dyDescent="0.25">
      <c r="A717" t="s">
        <v>109</v>
      </c>
      <c r="B717" t="s">
        <v>6</v>
      </c>
      <c r="C717" t="s">
        <v>8</v>
      </c>
      <c r="D717" t="s">
        <v>362</v>
      </c>
      <c r="E717">
        <v>2037</v>
      </c>
      <c r="F717">
        <v>0</v>
      </c>
      <c r="G717">
        <v>0.163325314</v>
      </c>
      <c r="H717" s="2" t="str">
        <f t="shared" si="11"/>
        <v>TWOHR_BATTERYSR</v>
      </c>
    </row>
    <row r="718" spans="1:8" x14ac:dyDescent="0.25">
      <c r="A718" t="s">
        <v>109</v>
      </c>
      <c r="B718" t="s">
        <v>6</v>
      </c>
      <c r="C718" t="s">
        <v>8</v>
      </c>
      <c r="D718" t="s">
        <v>362</v>
      </c>
      <c r="E718">
        <v>2038</v>
      </c>
      <c r="F718">
        <v>0</v>
      </c>
      <c r="G718">
        <v>0.163325314</v>
      </c>
      <c r="H718" s="2" t="str">
        <f t="shared" si="11"/>
        <v>TWOHR_BATTERYSR</v>
      </c>
    </row>
    <row r="719" spans="1:8" x14ac:dyDescent="0.25">
      <c r="A719" t="s">
        <v>109</v>
      </c>
      <c r="B719" t="s">
        <v>6</v>
      </c>
      <c r="C719" t="s">
        <v>8</v>
      </c>
      <c r="D719" t="s">
        <v>362</v>
      </c>
      <c r="E719">
        <v>2039</v>
      </c>
      <c r="F719">
        <v>0</v>
      </c>
      <c r="G719">
        <v>0.163325314</v>
      </c>
      <c r="H719" s="2" t="str">
        <f t="shared" si="11"/>
        <v>TWOHR_BATTERYSR</v>
      </c>
    </row>
    <row r="720" spans="1:8" x14ac:dyDescent="0.25">
      <c r="A720" t="s">
        <v>109</v>
      </c>
      <c r="B720" t="s">
        <v>6</v>
      </c>
      <c r="C720" t="s">
        <v>8</v>
      </c>
      <c r="D720" t="s">
        <v>362</v>
      </c>
      <c r="E720">
        <v>2040</v>
      </c>
      <c r="F720">
        <v>0</v>
      </c>
      <c r="G720">
        <v>0.163325314</v>
      </c>
      <c r="H720" s="2" t="str">
        <f t="shared" si="11"/>
        <v>TWOHR_BATTERYSR</v>
      </c>
    </row>
    <row r="721" spans="1:8" x14ac:dyDescent="0.25">
      <c r="A721" t="s">
        <v>109</v>
      </c>
      <c r="B721" t="s">
        <v>6</v>
      </c>
      <c r="C721" t="s">
        <v>8</v>
      </c>
      <c r="D721" t="s">
        <v>362</v>
      </c>
      <c r="E721">
        <v>2041</v>
      </c>
      <c r="F721">
        <v>0</v>
      </c>
      <c r="G721">
        <v>0.163325314</v>
      </c>
      <c r="H721" s="2" t="str">
        <f t="shared" si="11"/>
        <v>TWOHR_BATTERYSR</v>
      </c>
    </row>
    <row r="722" spans="1:8" x14ac:dyDescent="0.25">
      <c r="A722" t="s">
        <v>109</v>
      </c>
      <c r="B722" t="s">
        <v>6</v>
      </c>
      <c r="C722" t="s">
        <v>8</v>
      </c>
      <c r="D722" t="s">
        <v>361</v>
      </c>
      <c r="E722">
        <v>2024</v>
      </c>
      <c r="F722">
        <v>0</v>
      </c>
      <c r="G722">
        <v>4.7233359999999999E-3</v>
      </c>
      <c r="H722" s="2" t="str">
        <f t="shared" si="11"/>
        <v>TWOHR_BATTERYSR</v>
      </c>
    </row>
    <row r="723" spans="1:8" x14ac:dyDescent="0.25">
      <c r="A723" t="s">
        <v>109</v>
      </c>
      <c r="B723" t="s">
        <v>6</v>
      </c>
      <c r="C723" t="s">
        <v>8</v>
      </c>
      <c r="D723" t="s">
        <v>361</v>
      </c>
      <c r="E723">
        <v>2025</v>
      </c>
      <c r="F723">
        <v>0</v>
      </c>
      <c r="G723">
        <v>9.0714909999999992E-3</v>
      </c>
      <c r="H723" s="2" t="str">
        <f t="shared" si="11"/>
        <v>TWOHR_BATTERYSR</v>
      </c>
    </row>
    <row r="724" spans="1:8" x14ac:dyDescent="0.25">
      <c r="A724" t="s">
        <v>109</v>
      </c>
      <c r="B724" t="s">
        <v>6</v>
      </c>
      <c r="C724" t="s">
        <v>8</v>
      </c>
      <c r="D724" t="s">
        <v>361</v>
      </c>
      <c r="E724">
        <v>2026</v>
      </c>
      <c r="F724">
        <v>0</v>
      </c>
      <c r="G724">
        <v>1.7422421E-2</v>
      </c>
      <c r="H724" s="2" t="str">
        <f t="shared" si="11"/>
        <v>TWOHR_BATTERYSR</v>
      </c>
    </row>
    <row r="725" spans="1:8" x14ac:dyDescent="0.25">
      <c r="A725" t="s">
        <v>109</v>
      </c>
      <c r="B725" t="s">
        <v>6</v>
      </c>
      <c r="C725" t="s">
        <v>8</v>
      </c>
      <c r="D725" t="s">
        <v>361</v>
      </c>
      <c r="E725">
        <v>2027</v>
      </c>
      <c r="F725">
        <v>1</v>
      </c>
      <c r="G725">
        <v>1</v>
      </c>
      <c r="H725" s="2" t="str">
        <f t="shared" si="11"/>
        <v>TWOHR_BATTERYSR</v>
      </c>
    </row>
    <row r="726" spans="1:8" x14ac:dyDescent="0.25">
      <c r="A726" t="s">
        <v>109</v>
      </c>
      <c r="B726" t="s">
        <v>6</v>
      </c>
      <c r="C726" t="s">
        <v>8</v>
      </c>
      <c r="D726" t="s">
        <v>361</v>
      </c>
      <c r="E726">
        <v>2028</v>
      </c>
      <c r="F726">
        <v>0</v>
      </c>
      <c r="G726">
        <v>6.4264057999999999E-2</v>
      </c>
      <c r="H726" s="2" t="str">
        <f t="shared" si="11"/>
        <v>TWOHR_BATTERYSR</v>
      </c>
    </row>
    <row r="727" spans="1:8" x14ac:dyDescent="0.25">
      <c r="A727" t="s">
        <v>109</v>
      </c>
      <c r="B727" t="s">
        <v>6</v>
      </c>
      <c r="C727" t="s">
        <v>8</v>
      </c>
      <c r="D727" t="s">
        <v>361</v>
      </c>
      <c r="E727">
        <v>2029</v>
      </c>
      <c r="F727">
        <v>0</v>
      </c>
      <c r="G727">
        <v>0.123423534</v>
      </c>
      <c r="H727" s="2" t="str">
        <f t="shared" si="11"/>
        <v>TWOHR_BATTERYSR</v>
      </c>
    </row>
    <row r="728" spans="1:8" x14ac:dyDescent="0.25">
      <c r="A728" t="s">
        <v>109</v>
      </c>
      <c r="B728" t="s">
        <v>6</v>
      </c>
      <c r="C728" t="s">
        <v>8</v>
      </c>
      <c r="D728" t="s">
        <v>361</v>
      </c>
      <c r="E728">
        <v>2030</v>
      </c>
      <c r="F728">
        <v>0</v>
      </c>
      <c r="G728">
        <v>0.23704336500000001</v>
      </c>
      <c r="H728" s="2" t="str">
        <f t="shared" si="11"/>
        <v>TWOHR_BATTERYSR</v>
      </c>
    </row>
    <row r="729" spans="1:8" x14ac:dyDescent="0.25">
      <c r="A729" t="s">
        <v>109</v>
      </c>
      <c r="B729" t="s">
        <v>6</v>
      </c>
      <c r="C729" t="s">
        <v>8</v>
      </c>
      <c r="D729" t="s">
        <v>361</v>
      </c>
      <c r="E729">
        <v>2031</v>
      </c>
      <c r="F729">
        <v>0</v>
      </c>
      <c r="G729">
        <v>0.45525804600000003</v>
      </c>
      <c r="H729" s="2" t="str">
        <f t="shared" si="11"/>
        <v>TWOHR_BATTERYSR</v>
      </c>
    </row>
    <row r="730" spans="1:8" x14ac:dyDescent="0.25">
      <c r="A730" t="s">
        <v>109</v>
      </c>
      <c r="B730" t="s">
        <v>6</v>
      </c>
      <c r="C730" t="s">
        <v>8</v>
      </c>
      <c r="D730" t="s">
        <v>361</v>
      </c>
      <c r="E730">
        <v>2032</v>
      </c>
      <c r="F730">
        <v>0</v>
      </c>
      <c r="G730">
        <v>0.47233360099999999</v>
      </c>
      <c r="H730" s="2" t="str">
        <f t="shared" si="11"/>
        <v>TWOHR_BATTERYSR</v>
      </c>
    </row>
    <row r="731" spans="1:8" x14ac:dyDescent="0.25">
      <c r="A731" t="s">
        <v>109</v>
      </c>
      <c r="B731" t="s">
        <v>6</v>
      </c>
      <c r="C731" t="s">
        <v>8</v>
      </c>
      <c r="D731" t="s">
        <v>361</v>
      </c>
      <c r="E731">
        <v>2033</v>
      </c>
      <c r="F731">
        <v>0</v>
      </c>
      <c r="G731">
        <v>0.47233360099999999</v>
      </c>
      <c r="H731" s="2" t="str">
        <f t="shared" si="11"/>
        <v>TWOHR_BATTERYSR</v>
      </c>
    </row>
    <row r="732" spans="1:8" x14ac:dyDescent="0.25">
      <c r="A732" t="s">
        <v>109</v>
      </c>
      <c r="B732" t="s">
        <v>6</v>
      </c>
      <c r="C732" t="s">
        <v>8</v>
      </c>
      <c r="D732" t="s">
        <v>361</v>
      </c>
      <c r="E732">
        <v>2034</v>
      </c>
      <c r="F732">
        <v>0</v>
      </c>
      <c r="G732">
        <v>0.47233360099999999</v>
      </c>
      <c r="H732" s="2" t="str">
        <f t="shared" si="11"/>
        <v>TWOHR_BATTERYSR</v>
      </c>
    </row>
    <row r="733" spans="1:8" x14ac:dyDescent="0.25">
      <c r="A733" t="s">
        <v>109</v>
      </c>
      <c r="B733" t="s">
        <v>6</v>
      </c>
      <c r="C733" t="s">
        <v>8</v>
      </c>
      <c r="D733" t="s">
        <v>361</v>
      </c>
      <c r="E733">
        <v>2035</v>
      </c>
      <c r="F733">
        <v>0</v>
      </c>
      <c r="G733">
        <v>0.47233360099999999</v>
      </c>
      <c r="H733" s="2" t="str">
        <f t="shared" si="11"/>
        <v>TWOHR_BATTERYSR</v>
      </c>
    </row>
    <row r="734" spans="1:8" x14ac:dyDescent="0.25">
      <c r="A734" t="s">
        <v>109</v>
      </c>
      <c r="B734" t="s">
        <v>6</v>
      </c>
      <c r="C734" t="s">
        <v>8</v>
      </c>
      <c r="D734" t="s">
        <v>361</v>
      </c>
      <c r="E734">
        <v>2036</v>
      </c>
      <c r="F734">
        <v>0</v>
      </c>
      <c r="G734">
        <v>0.47233360099999999</v>
      </c>
      <c r="H734" s="2" t="str">
        <f t="shared" si="11"/>
        <v>TWOHR_BATTERYSR</v>
      </c>
    </row>
    <row r="735" spans="1:8" x14ac:dyDescent="0.25">
      <c r="A735" t="s">
        <v>109</v>
      </c>
      <c r="B735" t="s">
        <v>6</v>
      </c>
      <c r="C735" t="s">
        <v>8</v>
      </c>
      <c r="D735" t="s">
        <v>361</v>
      </c>
      <c r="E735">
        <v>2037</v>
      </c>
      <c r="F735">
        <v>0</v>
      </c>
      <c r="G735">
        <v>0.47233360099999999</v>
      </c>
      <c r="H735" s="2" t="str">
        <f t="shared" si="11"/>
        <v>TWOHR_BATTERYSR</v>
      </c>
    </row>
    <row r="736" spans="1:8" x14ac:dyDescent="0.25">
      <c r="A736" t="s">
        <v>109</v>
      </c>
      <c r="B736" t="s">
        <v>6</v>
      </c>
      <c r="C736" t="s">
        <v>8</v>
      </c>
      <c r="D736" t="s">
        <v>361</v>
      </c>
      <c r="E736">
        <v>2038</v>
      </c>
      <c r="F736">
        <v>0</v>
      </c>
      <c r="G736">
        <v>0.47233360099999999</v>
      </c>
      <c r="H736" s="2" t="str">
        <f t="shared" si="11"/>
        <v>TWOHR_BATTERYSR</v>
      </c>
    </row>
    <row r="737" spans="1:8" x14ac:dyDescent="0.25">
      <c r="A737" t="s">
        <v>109</v>
      </c>
      <c r="B737" t="s">
        <v>6</v>
      </c>
      <c r="C737" t="s">
        <v>8</v>
      </c>
      <c r="D737" t="s">
        <v>361</v>
      </c>
      <c r="E737">
        <v>2039</v>
      </c>
      <c r="F737">
        <v>0</v>
      </c>
      <c r="G737">
        <v>0.47233360099999999</v>
      </c>
      <c r="H737" s="2" t="str">
        <f t="shared" si="11"/>
        <v>TWOHR_BATTERYSR</v>
      </c>
    </row>
    <row r="738" spans="1:8" x14ac:dyDescent="0.25">
      <c r="A738" t="s">
        <v>109</v>
      </c>
      <c r="B738" t="s">
        <v>6</v>
      </c>
      <c r="C738" t="s">
        <v>8</v>
      </c>
      <c r="D738" t="s">
        <v>361</v>
      </c>
      <c r="E738">
        <v>2040</v>
      </c>
      <c r="F738">
        <v>0</v>
      </c>
      <c r="G738">
        <v>0.47233360099999999</v>
      </c>
      <c r="H738" s="2" t="str">
        <f t="shared" si="11"/>
        <v>TWOHR_BATTERYSR</v>
      </c>
    </row>
    <row r="739" spans="1:8" x14ac:dyDescent="0.25">
      <c r="A739" t="s">
        <v>109</v>
      </c>
      <c r="B739" t="s">
        <v>6</v>
      </c>
      <c r="C739" t="s">
        <v>8</v>
      </c>
      <c r="D739" t="s">
        <v>361</v>
      </c>
      <c r="E739">
        <v>2041</v>
      </c>
      <c r="F739">
        <v>0</v>
      </c>
      <c r="G739">
        <v>0.47233360099999999</v>
      </c>
      <c r="H739" s="2" t="str">
        <f t="shared" si="11"/>
        <v>TWOHR_BATTERYSR</v>
      </c>
    </row>
    <row r="740" spans="1:8" x14ac:dyDescent="0.25">
      <c r="A740" t="s">
        <v>109</v>
      </c>
      <c r="B740" t="s">
        <v>6</v>
      </c>
      <c r="C740" t="s">
        <v>8</v>
      </c>
      <c r="D740" t="s">
        <v>360</v>
      </c>
      <c r="E740">
        <v>2024</v>
      </c>
      <c r="F740">
        <v>0</v>
      </c>
      <c r="G740">
        <v>5.4557599999999996E-3</v>
      </c>
      <c r="H740" s="2" t="str">
        <f t="shared" si="11"/>
        <v>TWOHR_BATTERYSR</v>
      </c>
    </row>
    <row r="741" spans="1:8" x14ac:dyDescent="0.25">
      <c r="A741" t="s">
        <v>109</v>
      </c>
      <c r="B741" t="s">
        <v>6</v>
      </c>
      <c r="C741" t="s">
        <v>8</v>
      </c>
      <c r="D741" t="s">
        <v>360</v>
      </c>
      <c r="E741">
        <v>2025</v>
      </c>
      <c r="F741">
        <v>0</v>
      </c>
      <c r="G741">
        <v>1.0478161999999999E-2</v>
      </c>
      <c r="H741" s="2" t="str">
        <f t="shared" si="11"/>
        <v>TWOHR_BATTERYSR</v>
      </c>
    </row>
    <row r="742" spans="1:8" x14ac:dyDescent="0.25">
      <c r="A742" t="s">
        <v>109</v>
      </c>
      <c r="B742" t="s">
        <v>6</v>
      </c>
      <c r="C742" t="s">
        <v>8</v>
      </c>
      <c r="D742" t="s">
        <v>360</v>
      </c>
      <c r="E742">
        <v>2026</v>
      </c>
      <c r="F742">
        <v>0</v>
      </c>
      <c r="G742">
        <v>2.0124030000000001E-2</v>
      </c>
      <c r="H742" s="2" t="str">
        <f t="shared" si="11"/>
        <v>TWOHR_BATTERYSR</v>
      </c>
    </row>
    <row r="743" spans="1:8" x14ac:dyDescent="0.25">
      <c r="A743" t="s">
        <v>109</v>
      </c>
      <c r="B743" t="s">
        <v>6</v>
      </c>
      <c r="C743" t="s">
        <v>8</v>
      </c>
      <c r="D743" t="s">
        <v>360</v>
      </c>
      <c r="E743">
        <v>2027</v>
      </c>
      <c r="F743">
        <v>0.5</v>
      </c>
      <c r="G743">
        <v>0.5</v>
      </c>
      <c r="H743" s="2" t="str">
        <f t="shared" si="11"/>
        <v>TWOHR_BATTERYSR</v>
      </c>
    </row>
    <row r="744" spans="1:8" x14ac:dyDescent="0.25">
      <c r="A744" t="s">
        <v>109</v>
      </c>
      <c r="B744" t="s">
        <v>6</v>
      </c>
      <c r="C744" t="s">
        <v>8</v>
      </c>
      <c r="D744" t="s">
        <v>360</v>
      </c>
      <c r="E744">
        <v>2028</v>
      </c>
      <c r="F744">
        <v>0</v>
      </c>
      <c r="G744">
        <v>7.4229169999999997E-2</v>
      </c>
      <c r="H744" s="2" t="str">
        <f t="shared" si="11"/>
        <v>TWOHR_BATTERYSR</v>
      </c>
    </row>
    <row r="745" spans="1:8" x14ac:dyDescent="0.25">
      <c r="A745" t="s">
        <v>109</v>
      </c>
      <c r="B745" t="s">
        <v>6</v>
      </c>
      <c r="C745" t="s">
        <v>8</v>
      </c>
      <c r="D745" t="s">
        <v>360</v>
      </c>
      <c r="E745">
        <v>2029</v>
      </c>
      <c r="F745">
        <v>0</v>
      </c>
      <c r="G745">
        <v>0.14256221399999999</v>
      </c>
      <c r="H745" s="2" t="str">
        <f t="shared" si="11"/>
        <v>TWOHR_BATTERYSR</v>
      </c>
    </row>
    <row r="746" spans="1:8" x14ac:dyDescent="0.25">
      <c r="A746" t="s">
        <v>109</v>
      </c>
      <c r="B746" t="s">
        <v>6</v>
      </c>
      <c r="C746" t="s">
        <v>8</v>
      </c>
      <c r="D746" t="s">
        <v>360</v>
      </c>
      <c r="E746">
        <v>2030</v>
      </c>
      <c r="F746">
        <v>0</v>
      </c>
      <c r="G746">
        <v>0.27380051399999999</v>
      </c>
      <c r="H746" s="2" t="str">
        <f t="shared" si="11"/>
        <v>TWOHR_BATTERYSR</v>
      </c>
    </row>
    <row r="747" spans="1:8" x14ac:dyDescent="0.25">
      <c r="A747" t="s">
        <v>109</v>
      </c>
      <c r="B747" t="s">
        <v>6</v>
      </c>
      <c r="C747" t="s">
        <v>8</v>
      </c>
      <c r="D747" t="s">
        <v>360</v>
      </c>
      <c r="E747">
        <v>2031</v>
      </c>
      <c r="F747">
        <v>0</v>
      </c>
      <c r="G747">
        <v>0.52585267199999997</v>
      </c>
      <c r="H747" s="2" t="str">
        <f t="shared" si="11"/>
        <v>TWOHR_BATTERYSR</v>
      </c>
    </row>
    <row r="748" spans="1:8" x14ac:dyDescent="0.25">
      <c r="A748" t="s">
        <v>109</v>
      </c>
      <c r="B748" t="s">
        <v>6</v>
      </c>
      <c r="C748" t="s">
        <v>8</v>
      </c>
      <c r="D748" t="s">
        <v>360</v>
      </c>
      <c r="E748">
        <v>2032</v>
      </c>
      <c r="F748">
        <v>0</v>
      </c>
      <c r="G748">
        <v>0.54557604900000001</v>
      </c>
      <c r="H748" s="2" t="str">
        <f t="shared" si="11"/>
        <v>TWOHR_BATTERYSR</v>
      </c>
    </row>
    <row r="749" spans="1:8" x14ac:dyDescent="0.25">
      <c r="A749" t="s">
        <v>109</v>
      </c>
      <c r="B749" t="s">
        <v>6</v>
      </c>
      <c r="C749" t="s">
        <v>8</v>
      </c>
      <c r="D749" t="s">
        <v>360</v>
      </c>
      <c r="E749">
        <v>2033</v>
      </c>
      <c r="F749">
        <v>0</v>
      </c>
      <c r="G749">
        <v>0.54557604900000001</v>
      </c>
      <c r="H749" s="2" t="str">
        <f t="shared" si="11"/>
        <v>TWOHR_BATTERYSR</v>
      </c>
    </row>
    <row r="750" spans="1:8" x14ac:dyDescent="0.25">
      <c r="A750" t="s">
        <v>109</v>
      </c>
      <c r="B750" t="s">
        <v>6</v>
      </c>
      <c r="C750" t="s">
        <v>8</v>
      </c>
      <c r="D750" t="s">
        <v>360</v>
      </c>
      <c r="E750">
        <v>2034</v>
      </c>
      <c r="F750">
        <v>0</v>
      </c>
      <c r="G750">
        <v>0.54557604900000001</v>
      </c>
      <c r="H750" s="2" t="str">
        <f t="shared" si="11"/>
        <v>TWOHR_BATTERYSR</v>
      </c>
    </row>
    <row r="751" spans="1:8" x14ac:dyDescent="0.25">
      <c r="A751" t="s">
        <v>109</v>
      </c>
      <c r="B751" t="s">
        <v>6</v>
      </c>
      <c r="C751" t="s">
        <v>8</v>
      </c>
      <c r="D751" t="s">
        <v>360</v>
      </c>
      <c r="E751">
        <v>2035</v>
      </c>
      <c r="F751">
        <v>0</v>
      </c>
      <c r="G751">
        <v>0.54557604900000001</v>
      </c>
      <c r="H751" s="2" t="str">
        <f t="shared" si="11"/>
        <v>TWOHR_BATTERYSR</v>
      </c>
    </row>
    <row r="752" spans="1:8" x14ac:dyDescent="0.25">
      <c r="A752" t="s">
        <v>109</v>
      </c>
      <c r="B752" t="s">
        <v>6</v>
      </c>
      <c r="C752" t="s">
        <v>8</v>
      </c>
      <c r="D752" t="s">
        <v>360</v>
      </c>
      <c r="E752">
        <v>2036</v>
      </c>
      <c r="F752">
        <v>0</v>
      </c>
      <c r="G752">
        <v>0.54557604900000001</v>
      </c>
      <c r="H752" s="2" t="str">
        <f t="shared" si="11"/>
        <v>TWOHR_BATTERYSR</v>
      </c>
    </row>
    <row r="753" spans="1:8" x14ac:dyDescent="0.25">
      <c r="A753" t="s">
        <v>109</v>
      </c>
      <c r="B753" t="s">
        <v>6</v>
      </c>
      <c r="C753" t="s">
        <v>8</v>
      </c>
      <c r="D753" t="s">
        <v>360</v>
      </c>
      <c r="E753">
        <v>2037</v>
      </c>
      <c r="F753">
        <v>0</v>
      </c>
      <c r="G753">
        <v>0.54557604900000001</v>
      </c>
      <c r="H753" s="2" t="str">
        <f t="shared" si="11"/>
        <v>TWOHR_BATTERYSR</v>
      </c>
    </row>
    <row r="754" spans="1:8" x14ac:dyDescent="0.25">
      <c r="A754" t="s">
        <v>109</v>
      </c>
      <c r="B754" t="s">
        <v>6</v>
      </c>
      <c r="C754" t="s">
        <v>8</v>
      </c>
      <c r="D754" t="s">
        <v>360</v>
      </c>
      <c r="E754">
        <v>2038</v>
      </c>
      <c r="F754">
        <v>0</v>
      </c>
      <c r="G754">
        <v>0.54557604900000001</v>
      </c>
      <c r="H754" s="2" t="str">
        <f t="shared" si="11"/>
        <v>TWOHR_BATTERYSR</v>
      </c>
    </row>
    <row r="755" spans="1:8" x14ac:dyDescent="0.25">
      <c r="A755" t="s">
        <v>109</v>
      </c>
      <c r="B755" t="s">
        <v>6</v>
      </c>
      <c r="C755" t="s">
        <v>8</v>
      </c>
      <c r="D755" t="s">
        <v>360</v>
      </c>
      <c r="E755">
        <v>2039</v>
      </c>
      <c r="F755">
        <v>0</v>
      </c>
      <c r="G755">
        <v>0.54557604900000001</v>
      </c>
      <c r="H755" s="2" t="str">
        <f t="shared" si="11"/>
        <v>TWOHR_BATTERYSR</v>
      </c>
    </row>
    <row r="756" spans="1:8" x14ac:dyDescent="0.25">
      <c r="A756" t="s">
        <v>109</v>
      </c>
      <c r="B756" t="s">
        <v>6</v>
      </c>
      <c r="C756" t="s">
        <v>8</v>
      </c>
      <c r="D756" t="s">
        <v>360</v>
      </c>
      <c r="E756">
        <v>2040</v>
      </c>
      <c r="F756">
        <v>0</v>
      </c>
      <c r="G756">
        <v>0.54557604900000001</v>
      </c>
      <c r="H756" s="2" t="str">
        <f t="shared" si="11"/>
        <v>TWOHR_BATTERYSR</v>
      </c>
    </row>
    <row r="757" spans="1:8" x14ac:dyDescent="0.25">
      <c r="A757" t="s">
        <v>109</v>
      </c>
      <c r="B757" t="s">
        <v>6</v>
      </c>
      <c r="C757" t="s">
        <v>8</v>
      </c>
      <c r="D757" t="s">
        <v>360</v>
      </c>
      <c r="E757">
        <v>2041</v>
      </c>
      <c r="F757">
        <v>0</v>
      </c>
      <c r="G757">
        <v>0.54557604900000001</v>
      </c>
      <c r="H757" s="2" t="str">
        <f t="shared" si="11"/>
        <v>TWOHR_BATTERYSR</v>
      </c>
    </row>
    <row r="758" spans="1:8" x14ac:dyDescent="0.25">
      <c r="A758" t="s">
        <v>109</v>
      </c>
      <c r="B758" t="s">
        <v>6</v>
      </c>
      <c r="C758" t="s">
        <v>12</v>
      </c>
      <c r="D758" t="s">
        <v>359</v>
      </c>
      <c r="E758">
        <v>2024</v>
      </c>
      <c r="F758">
        <v>0</v>
      </c>
      <c r="G758">
        <v>5.4798200000000003E-4</v>
      </c>
      <c r="H758" s="2" t="str">
        <f t="shared" si="11"/>
        <v>TWOHR_BATTERYNR</v>
      </c>
    </row>
    <row r="759" spans="1:8" x14ac:dyDescent="0.25">
      <c r="A759" t="s">
        <v>109</v>
      </c>
      <c r="B759" t="s">
        <v>6</v>
      </c>
      <c r="C759" t="s">
        <v>12</v>
      </c>
      <c r="D759" t="s">
        <v>359</v>
      </c>
      <c r="E759">
        <v>2025</v>
      </c>
      <c r="F759">
        <v>0</v>
      </c>
      <c r="G759">
        <v>1.052437E-3</v>
      </c>
      <c r="H759" s="2" t="str">
        <f t="shared" si="11"/>
        <v>TWOHR_BATTERYNR</v>
      </c>
    </row>
    <row r="760" spans="1:8" x14ac:dyDescent="0.25">
      <c r="A760" t="s">
        <v>109</v>
      </c>
      <c r="B760" t="s">
        <v>6</v>
      </c>
      <c r="C760" t="s">
        <v>12</v>
      </c>
      <c r="D760" t="s">
        <v>359</v>
      </c>
      <c r="E760">
        <v>2026</v>
      </c>
      <c r="F760">
        <v>0.04</v>
      </c>
      <c r="G760">
        <v>0.04</v>
      </c>
      <c r="H760" s="2" t="str">
        <f t="shared" si="11"/>
        <v>TWOHR_BATTERYNR</v>
      </c>
    </row>
    <row r="761" spans="1:8" x14ac:dyDescent="0.25">
      <c r="A761" t="s">
        <v>109</v>
      </c>
      <c r="B761" t="s">
        <v>6</v>
      </c>
      <c r="C761" t="s">
        <v>12</v>
      </c>
      <c r="D761" t="s">
        <v>359</v>
      </c>
      <c r="E761">
        <v>2027</v>
      </c>
      <c r="F761">
        <v>0</v>
      </c>
      <c r="G761">
        <v>3.8820009999999999E-3</v>
      </c>
      <c r="H761" s="2" t="str">
        <f t="shared" si="11"/>
        <v>TWOHR_BATTERYNR</v>
      </c>
    </row>
    <row r="762" spans="1:8" x14ac:dyDescent="0.25">
      <c r="A762" t="s">
        <v>109</v>
      </c>
      <c r="B762" t="s">
        <v>6</v>
      </c>
      <c r="C762" t="s">
        <v>12</v>
      </c>
      <c r="D762" t="s">
        <v>359</v>
      </c>
      <c r="E762">
        <v>2028</v>
      </c>
      <c r="F762">
        <v>0</v>
      </c>
      <c r="G762">
        <v>7.455649E-3</v>
      </c>
      <c r="H762" s="2" t="str">
        <f t="shared" si="11"/>
        <v>TWOHR_BATTERYNR</v>
      </c>
    </row>
    <row r="763" spans="1:8" x14ac:dyDescent="0.25">
      <c r="A763" t="s">
        <v>109</v>
      </c>
      <c r="B763" t="s">
        <v>6</v>
      </c>
      <c r="C763" t="s">
        <v>12</v>
      </c>
      <c r="D763" t="s">
        <v>359</v>
      </c>
      <c r="E763">
        <v>2029</v>
      </c>
      <c r="F763">
        <v>0</v>
      </c>
      <c r="G763">
        <v>1.4319086E-2</v>
      </c>
      <c r="H763" s="2" t="str">
        <f t="shared" si="11"/>
        <v>TWOHR_BATTERYNR</v>
      </c>
    </row>
    <row r="764" spans="1:8" x14ac:dyDescent="0.25">
      <c r="A764" t="s">
        <v>109</v>
      </c>
      <c r="B764" t="s">
        <v>6</v>
      </c>
      <c r="C764" t="s">
        <v>12</v>
      </c>
      <c r="D764" t="s">
        <v>359</v>
      </c>
      <c r="E764">
        <v>2030</v>
      </c>
      <c r="F764">
        <v>0</v>
      </c>
      <c r="G764">
        <v>2.7500786999999999E-2</v>
      </c>
      <c r="H764" s="2" t="str">
        <f t="shared" si="11"/>
        <v>TWOHR_BATTERYNR</v>
      </c>
    </row>
    <row r="765" spans="1:8" x14ac:dyDescent="0.25">
      <c r="A765" t="s">
        <v>109</v>
      </c>
      <c r="B765" t="s">
        <v>6</v>
      </c>
      <c r="C765" t="s">
        <v>12</v>
      </c>
      <c r="D765" t="s">
        <v>359</v>
      </c>
      <c r="E765">
        <v>2031</v>
      </c>
      <c r="F765">
        <v>0</v>
      </c>
      <c r="G765">
        <v>5.2817147000000002E-2</v>
      </c>
      <c r="H765" s="2" t="str">
        <f t="shared" si="11"/>
        <v>TWOHR_BATTERYNR</v>
      </c>
    </row>
    <row r="766" spans="1:8" x14ac:dyDescent="0.25">
      <c r="A766" t="s">
        <v>109</v>
      </c>
      <c r="B766" t="s">
        <v>6</v>
      </c>
      <c r="C766" t="s">
        <v>12</v>
      </c>
      <c r="D766" t="s">
        <v>359</v>
      </c>
      <c r="E766">
        <v>2032</v>
      </c>
      <c r="F766">
        <v>0</v>
      </c>
      <c r="G766">
        <v>5.4798182000000001E-2</v>
      </c>
      <c r="H766" s="2" t="str">
        <f t="shared" si="11"/>
        <v>TWOHR_BATTERYNR</v>
      </c>
    </row>
    <row r="767" spans="1:8" x14ac:dyDescent="0.25">
      <c r="A767" t="s">
        <v>109</v>
      </c>
      <c r="B767" t="s">
        <v>6</v>
      </c>
      <c r="C767" t="s">
        <v>12</v>
      </c>
      <c r="D767" t="s">
        <v>359</v>
      </c>
      <c r="E767">
        <v>2033</v>
      </c>
      <c r="F767">
        <v>0</v>
      </c>
      <c r="G767">
        <v>5.4798182000000001E-2</v>
      </c>
      <c r="H767" s="2" t="str">
        <f t="shared" si="11"/>
        <v>TWOHR_BATTERYNR</v>
      </c>
    </row>
    <row r="768" spans="1:8" x14ac:dyDescent="0.25">
      <c r="A768" t="s">
        <v>109</v>
      </c>
      <c r="B768" t="s">
        <v>6</v>
      </c>
      <c r="C768" t="s">
        <v>12</v>
      </c>
      <c r="D768" t="s">
        <v>359</v>
      </c>
      <c r="E768">
        <v>2034</v>
      </c>
      <c r="F768">
        <v>0</v>
      </c>
      <c r="G768">
        <v>5.4798182000000001E-2</v>
      </c>
      <c r="H768" s="2" t="str">
        <f t="shared" si="11"/>
        <v>TWOHR_BATTERYNR</v>
      </c>
    </row>
    <row r="769" spans="1:8" x14ac:dyDescent="0.25">
      <c r="A769" t="s">
        <v>109</v>
      </c>
      <c r="B769" t="s">
        <v>6</v>
      </c>
      <c r="C769" t="s">
        <v>12</v>
      </c>
      <c r="D769" t="s">
        <v>359</v>
      </c>
      <c r="E769">
        <v>2035</v>
      </c>
      <c r="F769">
        <v>0</v>
      </c>
      <c r="G769">
        <v>5.4798182000000001E-2</v>
      </c>
      <c r="H769" s="2" t="str">
        <f t="shared" si="11"/>
        <v>TWOHR_BATTERYNR</v>
      </c>
    </row>
    <row r="770" spans="1:8" x14ac:dyDescent="0.25">
      <c r="A770" t="s">
        <v>109</v>
      </c>
      <c r="B770" t="s">
        <v>6</v>
      </c>
      <c r="C770" t="s">
        <v>12</v>
      </c>
      <c r="D770" t="s">
        <v>359</v>
      </c>
      <c r="E770">
        <v>2036</v>
      </c>
      <c r="F770">
        <v>0</v>
      </c>
      <c r="G770">
        <v>5.4798182000000001E-2</v>
      </c>
      <c r="H770" s="2" t="str">
        <f t="shared" si="11"/>
        <v>TWOHR_BATTERYNR</v>
      </c>
    </row>
    <row r="771" spans="1:8" x14ac:dyDescent="0.25">
      <c r="A771" t="s">
        <v>109</v>
      </c>
      <c r="B771" t="s">
        <v>6</v>
      </c>
      <c r="C771" t="s">
        <v>12</v>
      </c>
      <c r="D771" t="s">
        <v>359</v>
      </c>
      <c r="E771">
        <v>2037</v>
      </c>
      <c r="F771">
        <v>0</v>
      </c>
      <c r="G771">
        <v>5.4798182000000001E-2</v>
      </c>
      <c r="H771" s="2" t="str">
        <f t="shared" ref="H771:H834" si="12">_xlfn.CONCAT(A771,C771)</f>
        <v>TWOHR_BATTERYNR</v>
      </c>
    </row>
    <row r="772" spans="1:8" x14ac:dyDescent="0.25">
      <c r="A772" t="s">
        <v>109</v>
      </c>
      <c r="B772" t="s">
        <v>6</v>
      </c>
      <c r="C772" t="s">
        <v>12</v>
      </c>
      <c r="D772" t="s">
        <v>359</v>
      </c>
      <c r="E772">
        <v>2038</v>
      </c>
      <c r="F772">
        <v>0</v>
      </c>
      <c r="G772">
        <v>5.4798182000000001E-2</v>
      </c>
      <c r="H772" s="2" t="str">
        <f t="shared" si="12"/>
        <v>TWOHR_BATTERYNR</v>
      </c>
    </row>
    <row r="773" spans="1:8" x14ac:dyDescent="0.25">
      <c r="A773" t="s">
        <v>109</v>
      </c>
      <c r="B773" t="s">
        <v>6</v>
      </c>
      <c r="C773" t="s">
        <v>12</v>
      </c>
      <c r="D773" t="s">
        <v>359</v>
      </c>
      <c r="E773">
        <v>2039</v>
      </c>
      <c r="F773">
        <v>0</v>
      </c>
      <c r="G773">
        <v>5.4798182000000001E-2</v>
      </c>
      <c r="H773" s="2" t="str">
        <f t="shared" si="12"/>
        <v>TWOHR_BATTERYNR</v>
      </c>
    </row>
    <row r="774" spans="1:8" x14ac:dyDescent="0.25">
      <c r="A774" t="s">
        <v>109</v>
      </c>
      <c r="B774" t="s">
        <v>6</v>
      </c>
      <c r="C774" t="s">
        <v>12</v>
      </c>
      <c r="D774" t="s">
        <v>359</v>
      </c>
      <c r="E774">
        <v>2040</v>
      </c>
      <c r="F774">
        <v>0</v>
      </c>
      <c r="G774">
        <v>5.4798182000000001E-2</v>
      </c>
      <c r="H774" s="2" t="str">
        <f t="shared" si="12"/>
        <v>TWOHR_BATTERYNR</v>
      </c>
    </row>
    <row r="775" spans="1:8" x14ac:dyDescent="0.25">
      <c r="A775" t="s">
        <v>109</v>
      </c>
      <c r="B775" t="s">
        <v>6</v>
      </c>
      <c r="C775" t="s">
        <v>12</v>
      </c>
      <c r="D775" t="s">
        <v>359</v>
      </c>
      <c r="E775">
        <v>2041</v>
      </c>
      <c r="F775">
        <v>0</v>
      </c>
      <c r="G775">
        <v>5.4798182000000001E-2</v>
      </c>
      <c r="H775" s="2" t="str">
        <f t="shared" si="12"/>
        <v>TWOHR_BATTERYNR</v>
      </c>
    </row>
    <row r="776" spans="1:8" x14ac:dyDescent="0.25">
      <c r="A776" t="s">
        <v>109</v>
      </c>
      <c r="B776" t="s">
        <v>6</v>
      </c>
      <c r="C776" t="s">
        <v>12</v>
      </c>
      <c r="D776" t="s">
        <v>358</v>
      </c>
      <c r="E776">
        <v>2024</v>
      </c>
      <c r="F776">
        <v>0</v>
      </c>
      <c r="G776">
        <v>1.218925E-3</v>
      </c>
      <c r="H776" s="2" t="str">
        <f t="shared" si="12"/>
        <v>TWOHR_BATTERYNR</v>
      </c>
    </row>
    <row r="777" spans="1:8" x14ac:dyDescent="0.25">
      <c r="A777" t="s">
        <v>109</v>
      </c>
      <c r="B777" t="s">
        <v>6</v>
      </c>
      <c r="C777" t="s">
        <v>12</v>
      </c>
      <c r="D777" t="s">
        <v>358</v>
      </c>
      <c r="E777">
        <v>2025</v>
      </c>
      <c r="F777">
        <v>0</v>
      </c>
      <c r="G777">
        <v>2.34103E-3</v>
      </c>
      <c r="H777" s="2" t="str">
        <f t="shared" si="12"/>
        <v>TWOHR_BATTERYNR</v>
      </c>
    </row>
    <row r="778" spans="1:8" x14ac:dyDescent="0.25">
      <c r="A778" t="s">
        <v>109</v>
      </c>
      <c r="B778" t="s">
        <v>6</v>
      </c>
      <c r="C778" t="s">
        <v>12</v>
      </c>
      <c r="D778" t="s">
        <v>358</v>
      </c>
      <c r="E778">
        <v>2026</v>
      </c>
      <c r="F778">
        <v>0</v>
      </c>
      <c r="G778">
        <v>4.4961089999999999E-3</v>
      </c>
      <c r="H778" s="2" t="str">
        <f t="shared" si="12"/>
        <v>TWOHR_BATTERYNR</v>
      </c>
    </row>
    <row r="779" spans="1:8" x14ac:dyDescent="0.25">
      <c r="A779" t="s">
        <v>109</v>
      </c>
      <c r="B779" t="s">
        <v>6</v>
      </c>
      <c r="C779" t="s">
        <v>12</v>
      </c>
      <c r="D779" t="s">
        <v>358</v>
      </c>
      <c r="E779">
        <v>2027</v>
      </c>
      <c r="F779">
        <v>0</v>
      </c>
      <c r="G779">
        <v>8.6350850000000007E-3</v>
      </c>
      <c r="H779" s="2" t="str">
        <f t="shared" si="12"/>
        <v>TWOHR_BATTERYNR</v>
      </c>
    </row>
    <row r="780" spans="1:8" x14ac:dyDescent="0.25">
      <c r="A780" t="s">
        <v>109</v>
      </c>
      <c r="B780" t="s">
        <v>6</v>
      </c>
      <c r="C780" t="s">
        <v>12</v>
      </c>
      <c r="D780" t="s">
        <v>358</v>
      </c>
      <c r="E780">
        <v>2028</v>
      </c>
      <c r="F780">
        <v>0</v>
      </c>
      <c r="G780">
        <v>1.6584273E-2</v>
      </c>
      <c r="H780" s="2" t="str">
        <f t="shared" si="12"/>
        <v>TWOHR_BATTERYNR</v>
      </c>
    </row>
    <row r="781" spans="1:8" x14ac:dyDescent="0.25">
      <c r="A781" t="s">
        <v>109</v>
      </c>
      <c r="B781" t="s">
        <v>6</v>
      </c>
      <c r="C781" t="s">
        <v>12</v>
      </c>
      <c r="D781" t="s">
        <v>358</v>
      </c>
      <c r="E781">
        <v>2029</v>
      </c>
      <c r="F781">
        <v>0</v>
      </c>
      <c r="G781">
        <v>3.1851233999999999E-2</v>
      </c>
      <c r="H781" s="2" t="str">
        <f t="shared" si="12"/>
        <v>TWOHR_BATTERYNR</v>
      </c>
    </row>
    <row r="782" spans="1:8" x14ac:dyDescent="0.25">
      <c r="A782" t="s">
        <v>109</v>
      </c>
      <c r="B782" t="s">
        <v>6</v>
      </c>
      <c r="C782" t="s">
        <v>12</v>
      </c>
      <c r="D782" t="s">
        <v>358</v>
      </c>
      <c r="E782">
        <v>2030</v>
      </c>
      <c r="F782">
        <v>0</v>
      </c>
      <c r="G782">
        <v>6.1172481000000001E-2</v>
      </c>
      <c r="H782" s="2" t="str">
        <f t="shared" si="12"/>
        <v>TWOHR_BATTERYNR</v>
      </c>
    </row>
    <row r="783" spans="1:8" x14ac:dyDescent="0.25">
      <c r="A783" t="s">
        <v>109</v>
      </c>
      <c r="B783" t="s">
        <v>6</v>
      </c>
      <c r="C783" t="s">
        <v>12</v>
      </c>
      <c r="D783" t="s">
        <v>358</v>
      </c>
      <c r="E783">
        <v>2031</v>
      </c>
      <c r="F783">
        <v>0</v>
      </c>
      <c r="G783">
        <v>0.11748594699999999</v>
      </c>
      <c r="H783" s="2" t="str">
        <f t="shared" si="12"/>
        <v>TWOHR_BATTERYNR</v>
      </c>
    </row>
    <row r="784" spans="1:8" x14ac:dyDescent="0.25">
      <c r="A784" t="s">
        <v>109</v>
      </c>
      <c r="B784" t="s">
        <v>6</v>
      </c>
      <c r="C784" t="s">
        <v>12</v>
      </c>
      <c r="D784" t="s">
        <v>358</v>
      </c>
      <c r="E784">
        <v>2032</v>
      </c>
      <c r="F784">
        <v>0</v>
      </c>
      <c r="G784">
        <v>0.12189254200000001</v>
      </c>
      <c r="H784" s="2" t="str">
        <f t="shared" si="12"/>
        <v>TWOHR_BATTERYNR</v>
      </c>
    </row>
    <row r="785" spans="1:8" x14ac:dyDescent="0.25">
      <c r="A785" t="s">
        <v>109</v>
      </c>
      <c r="B785" t="s">
        <v>6</v>
      </c>
      <c r="C785" t="s">
        <v>12</v>
      </c>
      <c r="D785" t="s">
        <v>358</v>
      </c>
      <c r="E785">
        <v>2033</v>
      </c>
      <c r="F785">
        <v>0</v>
      </c>
      <c r="G785">
        <v>0.12189254200000001</v>
      </c>
      <c r="H785" s="2" t="str">
        <f t="shared" si="12"/>
        <v>TWOHR_BATTERYNR</v>
      </c>
    </row>
    <row r="786" spans="1:8" x14ac:dyDescent="0.25">
      <c r="A786" t="s">
        <v>109</v>
      </c>
      <c r="B786" t="s">
        <v>6</v>
      </c>
      <c r="C786" t="s">
        <v>12</v>
      </c>
      <c r="D786" t="s">
        <v>358</v>
      </c>
      <c r="E786">
        <v>2034</v>
      </c>
      <c r="F786">
        <v>0</v>
      </c>
      <c r="G786">
        <v>0.12189254200000001</v>
      </c>
      <c r="H786" s="2" t="str">
        <f t="shared" si="12"/>
        <v>TWOHR_BATTERYNR</v>
      </c>
    </row>
    <row r="787" spans="1:8" x14ac:dyDescent="0.25">
      <c r="A787" t="s">
        <v>109</v>
      </c>
      <c r="B787" t="s">
        <v>6</v>
      </c>
      <c r="C787" t="s">
        <v>12</v>
      </c>
      <c r="D787" t="s">
        <v>358</v>
      </c>
      <c r="E787">
        <v>2035</v>
      </c>
      <c r="F787">
        <v>0</v>
      </c>
      <c r="G787">
        <v>0.12189254200000001</v>
      </c>
      <c r="H787" s="2" t="str">
        <f t="shared" si="12"/>
        <v>TWOHR_BATTERYNR</v>
      </c>
    </row>
    <row r="788" spans="1:8" x14ac:dyDescent="0.25">
      <c r="A788" t="s">
        <v>109</v>
      </c>
      <c r="B788" t="s">
        <v>6</v>
      </c>
      <c r="C788" t="s">
        <v>12</v>
      </c>
      <c r="D788" t="s">
        <v>358</v>
      </c>
      <c r="E788">
        <v>2036</v>
      </c>
      <c r="F788">
        <v>0</v>
      </c>
      <c r="G788">
        <v>0.12189254200000001</v>
      </c>
      <c r="H788" s="2" t="str">
        <f t="shared" si="12"/>
        <v>TWOHR_BATTERYNR</v>
      </c>
    </row>
    <row r="789" spans="1:8" x14ac:dyDescent="0.25">
      <c r="A789" t="s">
        <v>109</v>
      </c>
      <c r="B789" t="s">
        <v>6</v>
      </c>
      <c r="C789" t="s">
        <v>12</v>
      </c>
      <c r="D789" t="s">
        <v>358</v>
      </c>
      <c r="E789">
        <v>2037</v>
      </c>
      <c r="F789">
        <v>0</v>
      </c>
      <c r="G789">
        <v>0.12189254200000001</v>
      </c>
      <c r="H789" s="2" t="str">
        <f t="shared" si="12"/>
        <v>TWOHR_BATTERYNR</v>
      </c>
    </row>
    <row r="790" spans="1:8" x14ac:dyDescent="0.25">
      <c r="A790" t="s">
        <v>109</v>
      </c>
      <c r="B790" t="s">
        <v>6</v>
      </c>
      <c r="C790" t="s">
        <v>12</v>
      </c>
      <c r="D790" t="s">
        <v>358</v>
      </c>
      <c r="E790">
        <v>2038</v>
      </c>
      <c r="F790">
        <v>0</v>
      </c>
      <c r="G790">
        <v>0.12189254200000001</v>
      </c>
      <c r="H790" s="2" t="str">
        <f t="shared" si="12"/>
        <v>TWOHR_BATTERYNR</v>
      </c>
    </row>
    <row r="791" spans="1:8" x14ac:dyDescent="0.25">
      <c r="A791" t="s">
        <v>109</v>
      </c>
      <c r="B791" t="s">
        <v>6</v>
      </c>
      <c r="C791" t="s">
        <v>12</v>
      </c>
      <c r="D791" t="s">
        <v>358</v>
      </c>
      <c r="E791">
        <v>2039</v>
      </c>
      <c r="F791">
        <v>0</v>
      </c>
      <c r="G791">
        <v>0.12189254200000001</v>
      </c>
      <c r="H791" s="2" t="str">
        <f t="shared" si="12"/>
        <v>TWOHR_BATTERYNR</v>
      </c>
    </row>
    <row r="792" spans="1:8" x14ac:dyDescent="0.25">
      <c r="A792" t="s">
        <v>109</v>
      </c>
      <c r="B792" t="s">
        <v>6</v>
      </c>
      <c r="C792" t="s">
        <v>12</v>
      </c>
      <c r="D792" t="s">
        <v>358</v>
      </c>
      <c r="E792">
        <v>2040</v>
      </c>
      <c r="F792">
        <v>0</v>
      </c>
      <c r="G792">
        <v>0.12189254200000001</v>
      </c>
      <c r="H792" s="2" t="str">
        <f t="shared" si="12"/>
        <v>TWOHR_BATTERYNR</v>
      </c>
    </row>
    <row r="793" spans="1:8" x14ac:dyDescent="0.25">
      <c r="A793" t="s">
        <v>109</v>
      </c>
      <c r="B793" t="s">
        <v>6</v>
      </c>
      <c r="C793" t="s">
        <v>12</v>
      </c>
      <c r="D793" t="s">
        <v>358</v>
      </c>
      <c r="E793">
        <v>2041</v>
      </c>
      <c r="F793">
        <v>0</v>
      </c>
      <c r="G793">
        <v>0.12189254200000001</v>
      </c>
      <c r="H793" s="2" t="str">
        <f t="shared" si="12"/>
        <v>TWOHR_BATTERYNR</v>
      </c>
    </row>
    <row r="794" spans="1:8" x14ac:dyDescent="0.25">
      <c r="A794" t="s">
        <v>109</v>
      </c>
      <c r="B794" t="s">
        <v>6</v>
      </c>
      <c r="C794" t="s">
        <v>12</v>
      </c>
      <c r="D794" t="s">
        <v>357</v>
      </c>
      <c r="E794">
        <v>2024</v>
      </c>
      <c r="F794">
        <v>0</v>
      </c>
      <c r="G794">
        <v>9.0457100000000002E-3</v>
      </c>
      <c r="H794" s="2" t="str">
        <f t="shared" si="12"/>
        <v>TWOHR_BATTERYNR</v>
      </c>
    </row>
    <row r="795" spans="1:8" x14ac:dyDescent="0.25">
      <c r="A795" t="s">
        <v>109</v>
      </c>
      <c r="B795" t="s">
        <v>6</v>
      </c>
      <c r="C795" t="s">
        <v>12</v>
      </c>
      <c r="D795" t="s">
        <v>357</v>
      </c>
      <c r="E795">
        <v>2025</v>
      </c>
      <c r="F795">
        <v>0</v>
      </c>
      <c r="G795">
        <v>1.7372906E-2</v>
      </c>
      <c r="H795" s="2" t="str">
        <f t="shared" si="12"/>
        <v>TWOHR_BATTERYNR</v>
      </c>
    </row>
    <row r="796" spans="1:8" x14ac:dyDescent="0.25">
      <c r="A796" t="s">
        <v>109</v>
      </c>
      <c r="B796" t="s">
        <v>6</v>
      </c>
      <c r="C796" t="s">
        <v>12</v>
      </c>
      <c r="D796" t="s">
        <v>357</v>
      </c>
      <c r="E796">
        <v>2026</v>
      </c>
      <c r="F796">
        <v>0</v>
      </c>
      <c r="G796">
        <v>3.3365857999999998E-2</v>
      </c>
      <c r="H796" s="2" t="str">
        <f t="shared" si="12"/>
        <v>TWOHR_BATTERYNR</v>
      </c>
    </row>
    <row r="797" spans="1:8" x14ac:dyDescent="0.25">
      <c r="A797" t="s">
        <v>109</v>
      </c>
      <c r="B797" t="s">
        <v>6</v>
      </c>
      <c r="C797" t="s">
        <v>12</v>
      </c>
      <c r="D797" t="s">
        <v>357</v>
      </c>
      <c r="E797">
        <v>2027</v>
      </c>
      <c r="F797">
        <v>0</v>
      </c>
      <c r="G797">
        <v>6.408142E-2</v>
      </c>
      <c r="H797" s="2" t="str">
        <f t="shared" si="12"/>
        <v>TWOHR_BATTERYNR</v>
      </c>
    </row>
    <row r="798" spans="1:8" x14ac:dyDescent="0.25">
      <c r="A798" t="s">
        <v>109</v>
      </c>
      <c r="B798" t="s">
        <v>6</v>
      </c>
      <c r="C798" t="s">
        <v>12</v>
      </c>
      <c r="D798" t="s">
        <v>357</v>
      </c>
      <c r="E798">
        <v>2028</v>
      </c>
      <c r="F798">
        <v>0</v>
      </c>
      <c r="G798">
        <v>0.123072764</v>
      </c>
      <c r="H798" s="2" t="str">
        <f t="shared" si="12"/>
        <v>TWOHR_BATTERYNR</v>
      </c>
    </row>
    <row r="799" spans="1:8" x14ac:dyDescent="0.25">
      <c r="A799" t="s">
        <v>109</v>
      </c>
      <c r="B799" t="s">
        <v>6</v>
      </c>
      <c r="C799" t="s">
        <v>12</v>
      </c>
      <c r="D799" t="s">
        <v>357</v>
      </c>
      <c r="E799">
        <v>2029</v>
      </c>
      <c r="F799">
        <v>0</v>
      </c>
      <c r="G799">
        <v>0.23636968799999999</v>
      </c>
      <c r="H799" s="2" t="str">
        <f t="shared" si="12"/>
        <v>TWOHR_BATTERYNR</v>
      </c>
    </row>
    <row r="800" spans="1:8" x14ac:dyDescent="0.25">
      <c r="A800" t="s">
        <v>109</v>
      </c>
      <c r="B800" t="s">
        <v>6</v>
      </c>
      <c r="C800" t="s">
        <v>12</v>
      </c>
      <c r="D800" t="s">
        <v>357</v>
      </c>
      <c r="E800">
        <v>2030</v>
      </c>
      <c r="F800">
        <v>0</v>
      </c>
      <c r="G800">
        <v>0.45396420300000001</v>
      </c>
      <c r="H800" s="2" t="str">
        <f t="shared" si="12"/>
        <v>TWOHR_BATTERYNR</v>
      </c>
    </row>
    <row r="801" spans="1:8" x14ac:dyDescent="0.25">
      <c r="A801" t="s">
        <v>109</v>
      </c>
      <c r="B801" t="s">
        <v>6</v>
      </c>
      <c r="C801" t="s">
        <v>12</v>
      </c>
      <c r="D801" t="s">
        <v>357</v>
      </c>
      <c r="E801">
        <v>2031</v>
      </c>
      <c r="F801">
        <v>0</v>
      </c>
      <c r="G801">
        <v>0.87186939900000004</v>
      </c>
      <c r="H801" s="2" t="str">
        <f t="shared" si="12"/>
        <v>TWOHR_BATTERYNR</v>
      </c>
    </row>
    <row r="802" spans="1:8" x14ac:dyDescent="0.25">
      <c r="A802" t="s">
        <v>109</v>
      </c>
      <c r="B802" t="s">
        <v>6</v>
      </c>
      <c r="C802" t="s">
        <v>12</v>
      </c>
      <c r="D802" t="s">
        <v>357</v>
      </c>
      <c r="E802">
        <v>2032</v>
      </c>
      <c r="F802">
        <v>0</v>
      </c>
      <c r="G802">
        <v>0.90457096999999997</v>
      </c>
      <c r="H802" s="2" t="str">
        <f t="shared" si="12"/>
        <v>TWOHR_BATTERYNR</v>
      </c>
    </row>
    <row r="803" spans="1:8" x14ac:dyDescent="0.25">
      <c r="A803" t="s">
        <v>109</v>
      </c>
      <c r="B803" t="s">
        <v>6</v>
      </c>
      <c r="C803" t="s">
        <v>12</v>
      </c>
      <c r="D803" t="s">
        <v>357</v>
      </c>
      <c r="E803">
        <v>2033</v>
      </c>
      <c r="F803">
        <v>0</v>
      </c>
      <c r="G803">
        <v>0.90457096999999997</v>
      </c>
      <c r="H803" s="2" t="str">
        <f t="shared" si="12"/>
        <v>TWOHR_BATTERYNR</v>
      </c>
    </row>
    <row r="804" spans="1:8" x14ac:dyDescent="0.25">
      <c r="A804" t="s">
        <v>109</v>
      </c>
      <c r="B804" t="s">
        <v>6</v>
      </c>
      <c r="C804" t="s">
        <v>12</v>
      </c>
      <c r="D804" t="s">
        <v>357</v>
      </c>
      <c r="E804">
        <v>2034</v>
      </c>
      <c r="F804">
        <v>0</v>
      </c>
      <c r="G804">
        <v>0.90457096999999997</v>
      </c>
      <c r="H804" s="2" t="str">
        <f t="shared" si="12"/>
        <v>TWOHR_BATTERYNR</v>
      </c>
    </row>
    <row r="805" spans="1:8" x14ac:dyDescent="0.25">
      <c r="A805" t="s">
        <v>109</v>
      </c>
      <c r="B805" t="s">
        <v>6</v>
      </c>
      <c r="C805" t="s">
        <v>12</v>
      </c>
      <c r="D805" t="s">
        <v>357</v>
      </c>
      <c r="E805">
        <v>2035</v>
      </c>
      <c r="F805">
        <v>0</v>
      </c>
      <c r="G805">
        <v>0.90457096999999997</v>
      </c>
      <c r="H805" s="2" t="str">
        <f t="shared" si="12"/>
        <v>TWOHR_BATTERYNR</v>
      </c>
    </row>
    <row r="806" spans="1:8" x14ac:dyDescent="0.25">
      <c r="A806" t="s">
        <v>109</v>
      </c>
      <c r="B806" t="s">
        <v>6</v>
      </c>
      <c r="C806" t="s">
        <v>12</v>
      </c>
      <c r="D806" t="s">
        <v>357</v>
      </c>
      <c r="E806">
        <v>2036</v>
      </c>
      <c r="F806">
        <v>0</v>
      </c>
      <c r="G806">
        <v>0.90457096999999997</v>
      </c>
      <c r="H806" s="2" t="str">
        <f t="shared" si="12"/>
        <v>TWOHR_BATTERYNR</v>
      </c>
    </row>
    <row r="807" spans="1:8" x14ac:dyDescent="0.25">
      <c r="A807" t="s">
        <v>109</v>
      </c>
      <c r="B807" t="s">
        <v>6</v>
      </c>
      <c r="C807" t="s">
        <v>12</v>
      </c>
      <c r="D807" t="s">
        <v>357</v>
      </c>
      <c r="E807">
        <v>2037</v>
      </c>
      <c r="F807">
        <v>0</v>
      </c>
      <c r="G807">
        <v>0.90457096999999997</v>
      </c>
      <c r="H807" s="2" t="str">
        <f t="shared" si="12"/>
        <v>TWOHR_BATTERYNR</v>
      </c>
    </row>
    <row r="808" spans="1:8" x14ac:dyDescent="0.25">
      <c r="A808" t="s">
        <v>109</v>
      </c>
      <c r="B808" t="s">
        <v>6</v>
      </c>
      <c r="C808" t="s">
        <v>12</v>
      </c>
      <c r="D808" t="s">
        <v>357</v>
      </c>
      <c r="E808">
        <v>2038</v>
      </c>
      <c r="F808">
        <v>0</v>
      </c>
      <c r="G808">
        <v>0.90457096999999997</v>
      </c>
      <c r="H808" s="2" t="str">
        <f t="shared" si="12"/>
        <v>TWOHR_BATTERYNR</v>
      </c>
    </row>
    <row r="809" spans="1:8" x14ac:dyDescent="0.25">
      <c r="A809" t="s">
        <v>109</v>
      </c>
      <c r="B809" t="s">
        <v>6</v>
      </c>
      <c r="C809" t="s">
        <v>12</v>
      </c>
      <c r="D809" t="s">
        <v>357</v>
      </c>
      <c r="E809">
        <v>2039</v>
      </c>
      <c r="F809">
        <v>0</v>
      </c>
      <c r="G809">
        <v>0.90457096999999997</v>
      </c>
      <c r="H809" s="2" t="str">
        <f t="shared" si="12"/>
        <v>TWOHR_BATTERYNR</v>
      </c>
    </row>
    <row r="810" spans="1:8" x14ac:dyDescent="0.25">
      <c r="A810" t="s">
        <v>109</v>
      </c>
      <c r="B810" t="s">
        <v>6</v>
      </c>
      <c r="C810" t="s">
        <v>12</v>
      </c>
      <c r="D810" t="s">
        <v>357</v>
      </c>
      <c r="E810">
        <v>2040</v>
      </c>
      <c r="F810">
        <v>0</v>
      </c>
      <c r="G810">
        <v>0.90457096999999997</v>
      </c>
      <c r="H810" s="2" t="str">
        <f t="shared" si="12"/>
        <v>TWOHR_BATTERYNR</v>
      </c>
    </row>
    <row r="811" spans="1:8" x14ac:dyDescent="0.25">
      <c r="A811" t="s">
        <v>109</v>
      </c>
      <c r="B811" t="s">
        <v>6</v>
      </c>
      <c r="C811" t="s">
        <v>12</v>
      </c>
      <c r="D811" t="s">
        <v>357</v>
      </c>
      <c r="E811">
        <v>2041</v>
      </c>
      <c r="F811">
        <v>0</v>
      </c>
      <c r="G811">
        <v>0.90457096999999997</v>
      </c>
      <c r="H811" s="2" t="str">
        <f t="shared" si="12"/>
        <v>TWOHR_BATTERYNR</v>
      </c>
    </row>
    <row r="812" spans="1:8" x14ac:dyDescent="0.25">
      <c r="A812" t="s">
        <v>109</v>
      </c>
      <c r="B812" t="s">
        <v>6</v>
      </c>
      <c r="C812" t="s">
        <v>12</v>
      </c>
      <c r="D812" t="s">
        <v>356</v>
      </c>
      <c r="E812">
        <v>2024</v>
      </c>
      <c r="F812">
        <v>0</v>
      </c>
      <c r="G812">
        <v>2.9684576000000001E-2</v>
      </c>
      <c r="H812" s="2" t="str">
        <f t="shared" si="12"/>
        <v>TWOHR_BATTERYNR</v>
      </c>
    </row>
    <row r="813" spans="1:8" x14ac:dyDescent="0.25">
      <c r="A813" t="s">
        <v>109</v>
      </c>
      <c r="B813" t="s">
        <v>6</v>
      </c>
      <c r="C813" t="s">
        <v>12</v>
      </c>
      <c r="D813" t="s">
        <v>356</v>
      </c>
      <c r="E813">
        <v>2025</v>
      </c>
      <c r="F813">
        <v>0</v>
      </c>
      <c r="G813">
        <v>5.7011265999999998E-2</v>
      </c>
      <c r="H813" s="2" t="str">
        <f t="shared" si="12"/>
        <v>TWOHR_BATTERYNR</v>
      </c>
    </row>
    <row r="814" spans="1:8" x14ac:dyDescent="0.25">
      <c r="A814" t="s">
        <v>109</v>
      </c>
      <c r="B814" t="s">
        <v>6</v>
      </c>
      <c r="C814" t="s">
        <v>12</v>
      </c>
      <c r="D814" t="s">
        <v>356</v>
      </c>
      <c r="E814">
        <v>2026</v>
      </c>
      <c r="F814">
        <v>0</v>
      </c>
      <c r="G814">
        <v>0.109494047</v>
      </c>
      <c r="H814" s="2" t="str">
        <f t="shared" si="12"/>
        <v>TWOHR_BATTERYNR</v>
      </c>
    </row>
    <row r="815" spans="1:8" x14ac:dyDescent="0.25">
      <c r="A815" t="s">
        <v>109</v>
      </c>
      <c r="B815" t="s">
        <v>6</v>
      </c>
      <c r="C815" t="s">
        <v>12</v>
      </c>
      <c r="D815" t="s">
        <v>356</v>
      </c>
      <c r="E815">
        <v>2027</v>
      </c>
      <c r="F815">
        <v>0</v>
      </c>
      <c r="G815">
        <v>0.21029083000000001</v>
      </c>
      <c r="H815" s="2" t="str">
        <f t="shared" si="12"/>
        <v>TWOHR_BATTERYNR</v>
      </c>
    </row>
    <row r="816" spans="1:8" x14ac:dyDescent="0.25">
      <c r="A816" t="s">
        <v>109</v>
      </c>
      <c r="B816" t="s">
        <v>6</v>
      </c>
      <c r="C816" t="s">
        <v>12</v>
      </c>
      <c r="D816" t="s">
        <v>356</v>
      </c>
      <c r="E816">
        <v>2028</v>
      </c>
      <c r="F816">
        <v>0</v>
      </c>
      <c r="G816">
        <v>0.40387796799999998</v>
      </c>
      <c r="H816" s="2" t="str">
        <f t="shared" si="12"/>
        <v>TWOHR_BATTERYNR</v>
      </c>
    </row>
    <row r="817" spans="1:8" x14ac:dyDescent="0.25">
      <c r="A817" t="s">
        <v>109</v>
      </c>
      <c r="B817" t="s">
        <v>6</v>
      </c>
      <c r="C817" t="s">
        <v>12</v>
      </c>
      <c r="D817" t="s">
        <v>356</v>
      </c>
      <c r="E817">
        <v>2029</v>
      </c>
      <c r="F817">
        <v>0</v>
      </c>
      <c r="G817">
        <v>0.77567534900000001</v>
      </c>
      <c r="H817" s="2" t="str">
        <f t="shared" si="12"/>
        <v>TWOHR_BATTERYNR</v>
      </c>
    </row>
    <row r="818" spans="1:8" x14ac:dyDescent="0.25">
      <c r="A818" t="s">
        <v>109</v>
      </c>
      <c r="B818" t="s">
        <v>6</v>
      </c>
      <c r="C818" t="s">
        <v>12</v>
      </c>
      <c r="D818" t="s">
        <v>356</v>
      </c>
      <c r="E818">
        <v>2030</v>
      </c>
      <c r="F818">
        <v>0</v>
      </c>
      <c r="G818">
        <v>1.4897377279999999</v>
      </c>
      <c r="H818" s="2" t="str">
        <f t="shared" si="12"/>
        <v>TWOHR_BATTERYNR</v>
      </c>
    </row>
    <row r="819" spans="1:8" x14ac:dyDescent="0.25">
      <c r="A819" t="s">
        <v>109</v>
      </c>
      <c r="B819" t="s">
        <v>6</v>
      </c>
      <c r="C819" t="s">
        <v>12</v>
      </c>
      <c r="D819" t="s">
        <v>356</v>
      </c>
      <c r="E819">
        <v>2031</v>
      </c>
      <c r="F819">
        <v>0</v>
      </c>
      <c r="G819">
        <v>2.8611435209999998</v>
      </c>
      <c r="H819" s="2" t="str">
        <f t="shared" si="12"/>
        <v>TWOHR_BATTERYNR</v>
      </c>
    </row>
    <row r="820" spans="1:8" x14ac:dyDescent="0.25">
      <c r="A820" t="s">
        <v>109</v>
      </c>
      <c r="B820" t="s">
        <v>6</v>
      </c>
      <c r="C820" t="s">
        <v>12</v>
      </c>
      <c r="D820" t="s">
        <v>356</v>
      </c>
      <c r="E820">
        <v>2032</v>
      </c>
      <c r="F820">
        <v>0</v>
      </c>
      <c r="G820">
        <v>2.9684576319999998</v>
      </c>
      <c r="H820" s="2" t="str">
        <f t="shared" si="12"/>
        <v>TWOHR_BATTERYNR</v>
      </c>
    </row>
    <row r="821" spans="1:8" x14ac:dyDescent="0.25">
      <c r="A821" t="s">
        <v>109</v>
      </c>
      <c r="B821" t="s">
        <v>6</v>
      </c>
      <c r="C821" t="s">
        <v>12</v>
      </c>
      <c r="D821" t="s">
        <v>356</v>
      </c>
      <c r="E821">
        <v>2033</v>
      </c>
      <c r="F821">
        <v>0</v>
      </c>
      <c r="G821">
        <v>2.9684576319999998</v>
      </c>
      <c r="H821" s="2" t="str">
        <f t="shared" si="12"/>
        <v>TWOHR_BATTERYNR</v>
      </c>
    </row>
    <row r="822" spans="1:8" x14ac:dyDescent="0.25">
      <c r="A822" t="s">
        <v>109</v>
      </c>
      <c r="B822" t="s">
        <v>6</v>
      </c>
      <c r="C822" t="s">
        <v>12</v>
      </c>
      <c r="D822" t="s">
        <v>356</v>
      </c>
      <c r="E822">
        <v>2034</v>
      </c>
      <c r="F822">
        <v>0</v>
      </c>
      <c r="G822">
        <v>2.9684576319999998</v>
      </c>
      <c r="H822" s="2" t="str">
        <f t="shared" si="12"/>
        <v>TWOHR_BATTERYNR</v>
      </c>
    </row>
    <row r="823" spans="1:8" x14ac:dyDescent="0.25">
      <c r="A823" t="s">
        <v>109</v>
      </c>
      <c r="B823" t="s">
        <v>6</v>
      </c>
      <c r="C823" t="s">
        <v>12</v>
      </c>
      <c r="D823" t="s">
        <v>356</v>
      </c>
      <c r="E823">
        <v>2035</v>
      </c>
      <c r="F823">
        <v>0</v>
      </c>
      <c r="G823">
        <v>2.9684576319999998</v>
      </c>
      <c r="H823" s="2" t="str">
        <f t="shared" si="12"/>
        <v>TWOHR_BATTERYNR</v>
      </c>
    </row>
    <row r="824" spans="1:8" x14ac:dyDescent="0.25">
      <c r="A824" t="s">
        <v>109</v>
      </c>
      <c r="B824" t="s">
        <v>6</v>
      </c>
      <c r="C824" t="s">
        <v>12</v>
      </c>
      <c r="D824" t="s">
        <v>356</v>
      </c>
      <c r="E824">
        <v>2036</v>
      </c>
      <c r="F824">
        <v>0</v>
      </c>
      <c r="G824">
        <v>2.9684576319999998</v>
      </c>
      <c r="H824" s="2" t="str">
        <f t="shared" si="12"/>
        <v>TWOHR_BATTERYNR</v>
      </c>
    </row>
    <row r="825" spans="1:8" x14ac:dyDescent="0.25">
      <c r="A825" t="s">
        <v>109</v>
      </c>
      <c r="B825" t="s">
        <v>6</v>
      </c>
      <c r="C825" t="s">
        <v>12</v>
      </c>
      <c r="D825" t="s">
        <v>356</v>
      </c>
      <c r="E825">
        <v>2037</v>
      </c>
      <c r="F825">
        <v>0</v>
      </c>
      <c r="G825">
        <v>2.9684576319999998</v>
      </c>
      <c r="H825" s="2" t="str">
        <f t="shared" si="12"/>
        <v>TWOHR_BATTERYNR</v>
      </c>
    </row>
    <row r="826" spans="1:8" x14ac:dyDescent="0.25">
      <c r="A826" t="s">
        <v>109</v>
      </c>
      <c r="B826" t="s">
        <v>6</v>
      </c>
      <c r="C826" t="s">
        <v>12</v>
      </c>
      <c r="D826" t="s">
        <v>356</v>
      </c>
      <c r="E826">
        <v>2038</v>
      </c>
      <c r="F826">
        <v>0</v>
      </c>
      <c r="G826">
        <v>2.9684576319999998</v>
      </c>
      <c r="H826" s="2" t="str">
        <f t="shared" si="12"/>
        <v>TWOHR_BATTERYNR</v>
      </c>
    </row>
    <row r="827" spans="1:8" x14ac:dyDescent="0.25">
      <c r="A827" t="s">
        <v>109</v>
      </c>
      <c r="B827" t="s">
        <v>6</v>
      </c>
      <c r="C827" t="s">
        <v>12</v>
      </c>
      <c r="D827" t="s">
        <v>356</v>
      </c>
      <c r="E827">
        <v>2039</v>
      </c>
      <c r="F827">
        <v>0</v>
      </c>
      <c r="G827">
        <v>2.9684576319999998</v>
      </c>
      <c r="H827" s="2" t="str">
        <f t="shared" si="12"/>
        <v>TWOHR_BATTERYNR</v>
      </c>
    </row>
    <row r="828" spans="1:8" x14ac:dyDescent="0.25">
      <c r="A828" t="s">
        <v>109</v>
      </c>
      <c r="B828" t="s">
        <v>6</v>
      </c>
      <c r="C828" t="s">
        <v>12</v>
      </c>
      <c r="D828" t="s">
        <v>356</v>
      </c>
      <c r="E828">
        <v>2040</v>
      </c>
      <c r="F828">
        <v>0</v>
      </c>
      <c r="G828">
        <v>2.9684576319999998</v>
      </c>
      <c r="H828" s="2" t="str">
        <f t="shared" si="12"/>
        <v>TWOHR_BATTERYNR</v>
      </c>
    </row>
    <row r="829" spans="1:8" x14ac:dyDescent="0.25">
      <c r="A829" t="s">
        <v>109</v>
      </c>
      <c r="B829" t="s">
        <v>6</v>
      </c>
      <c r="C829" t="s">
        <v>12</v>
      </c>
      <c r="D829" t="s">
        <v>356</v>
      </c>
      <c r="E829">
        <v>2041</v>
      </c>
      <c r="F829">
        <v>0</v>
      </c>
      <c r="G829">
        <v>2.9684576319999998</v>
      </c>
      <c r="H829" s="2" t="str">
        <f t="shared" si="12"/>
        <v>TWOHR_BATTERYNR</v>
      </c>
    </row>
    <row r="830" spans="1:8" x14ac:dyDescent="0.25">
      <c r="A830" t="s">
        <v>109</v>
      </c>
      <c r="B830" t="s">
        <v>6</v>
      </c>
      <c r="C830" t="s">
        <v>12</v>
      </c>
      <c r="D830" t="s">
        <v>355</v>
      </c>
      <c r="E830">
        <v>2024</v>
      </c>
      <c r="F830">
        <v>0</v>
      </c>
      <c r="G830">
        <v>7.5113600000000001E-4</v>
      </c>
      <c r="H830" s="2" t="str">
        <f t="shared" si="12"/>
        <v>TWOHR_BATTERYNR</v>
      </c>
    </row>
    <row r="831" spans="1:8" x14ac:dyDescent="0.25">
      <c r="A831" t="s">
        <v>109</v>
      </c>
      <c r="B831" t="s">
        <v>6</v>
      </c>
      <c r="C831" t="s">
        <v>12</v>
      </c>
      <c r="D831" t="s">
        <v>355</v>
      </c>
      <c r="E831">
        <v>2025</v>
      </c>
      <c r="F831">
        <v>0</v>
      </c>
      <c r="G831">
        <v>1.442608E-3</v>
      </c>
      <c r="H831" s="2" t="str">
        <f t="shared" si="12"/>
        <v>TWOHR_BATTERYNR</v>
      </c>
    </row>
    <row r="832" spans="1:8" x14ac:dyDescent="0.25">
      <c r="A832" t="s">
        <v>109</v>
      </c>
      <c r="B832" t="s">
        <v>6</v>
      </c>
      <c r="C832" t="s">
        <v>12</v>
      </c>
      <c r="D832" t="s">
        <v>355</v>
      </c>
      <c r="E832">
        <v>2026</v>
      </c>
      <c r="F832">
        <v>0</v>
      </c>
      <c r="G832">
        <v>2.7706279999999998E-3</v>
      </c>
      <c r="H832" s="2" t="str">
        <f t="shared" si="12"/>
        <v>TWOHR_BATTERYNR</v>
      </c>
    </row>
    <row r="833" spans="1:8" x14ac:dyDescent="0.25">
      <c r="A833" t="s">
        <v>109</v>
      </c>
      <c r="B833" t="s">
        <v>6</v>
      </c>
      <c r="C833" t="s">
        <v>12</v>
      </c>
      <c r="D833" t="s">
        <v>355</v>
      </c>
      <c r="E833">
        <v>2027</v>
      </c>
      <c r="F833">
        <v>0</v>
      </c>
      <c r="G833">
        <v>5.3211819999999998E-3</v>
      </c>
      <c r="H833" s="2" t="str">
        <f t="shared" si="12"/>
        <v>TWOHR_BATTERYNR</v>
      </c>
    </row>
    <row r="834" spans="1:8" x14ac:dyDescent="0.25">
      <c r="A834" t="s">
        <v>109</v>
      </c>
      <c r="B834" t="s">
        <v>6</v>
      </c>
      <c r="C834" t="s">
        <v>12</v>
      </c>
      <c r="D834" t="s">
        <v>355</v>
      </c>
      <c r="E834">
        <v>2028</v>
      </c>
      <c r="F834">
        <v>0</v>
      </c>
      <c r="G834">
        <v>1.0219695000000001E-2</v>
      </c>
      <c r="H834" s="2" t="str">
        <f t="shared" si="12"/>
        <v>TWOHR_BATTERYNR</v>
      </c>
    </row>
    <row r="835" spans="1:8" x14ac:dyDescent="0.25">
      <c r="A835" t="s">
        <v>109</v>
      </c>
      <c r="B835" t="s">
        <v>6</v>
      </c>
      <c r="C835" t="s">
        <v>12</v>
      </c>
      <c r="D835" t="s">
        <v>355</v>
      </c>
      <c r="E835">
        <v>2029</v>
      </c>
      <c r="F835">
        <v>0</v>
      </c>
      <c r="G835">
        <v>1.9627624999999999E-2</v>
      </c>
      <c r="H835" s="2" t="str">
        <f t="shared" ref="H835:H898" si="13">_xlfn.CONCAT(A835,C835)</f>
        <v>TWOHR_BATTERYNR</v>
      </c>
    </row>
    <row r="836" spans="1:8" x14ac:dyDescent="0.25">
      <c r="A836" t="s">
        <v>109</v>
      </c>
      <c r="B836" t="s">
        <v>6</v>
      </c>
      <c r="C836" t="s">
        <v>12</v>
      </c>
      <c r="D836" t="s">
        <v>355</v>
      </c>
      <c r="E836">
        <v>2030</v>
      </c>
      <c r="F836">
        <v>0</v>
      </c>
      <c r="G836">
        <v>3.7696199999999999E-2</v>
      </c>
      <c r="H836" s="2" t="str">
        <f t="shared" si="13"/>
        <v>TWOHR_BATTERYNR</v>
      </c>
    </row>
    <row r="837" spans="1:8" x14ac:dyDescent="0.25">
      <c r="A837" t="s">
        <v>109</v>
      </c>
      <c r="B837" t="s">
        <v>6</v>
      </c>
      <c r="C837" t="s">
        <v>12</v>
      </c>
      <c r="D837" t="s">
        <v>355</v>
      </c>
      <c r="E837">
        <v>2031</v>
      </c>
      <c r="F837">
        <v>0</v>
      </c>
      <c r="G837">
        <v>7.2398139E-2</v>
      </c>
      <c r="H837" s="2" t="str">
        <f t="shared" si="13"/>
        <v>TWOHR_BATTERYNR</v>
      </c>
    </row>
    <row r="838" spans="1:8" x14ac:dyDescent="0.25">
      <c r="A838" t="s">
        <v>109</v>
      </c>
      <c r="B838" t="s">
        <v>6</v>
      </c>
      <c r="C838" t="s">
        <v>12</v>
      </c>
      <c r="D838" t="s">
        <v>355</v>
      </c>
      <c r="E838">
        <v>2032</v>
      </c>
      <c r="F838">
        <v>0</v>
      </c>
      <c r="G838">
        <v>7.5113605999999999E-2</v>
      </c>
      <c r="H838" s="2" t="str">
        <f t="shared" si="13"/>
        <v>TWOHR_BATTERYNR</v>
      </c>
    </row>
    <row r="839" spans="1:8" x14ac:dyDescent="0.25">
      <c r="A839" t="s">
        <v>109</v>
      </c>
      <c r="B839" t="s">
        <v>6</v>
      </c>
      <c r="C839" t="s">
        <v>12</v>
      </c>
      <c r="D839" t="s">
        <v>355</v>
      </c>
      <c r="E839">
        <v>2033</v>
      </c>
      <c r="F839">
        <v>0</v>
      </c>
      <c r="G839">
        <v>7.5113605999999999E-2</v>
      </c>
      <c r="H839" s="2" t="str">
        <f t="shared" si="13"/>
        <v>TWOHR_BATTERYNR</v>
      </c>
    </row>
    <row r="840" spans="1:8" x14ac:dyDescent="0.25">
      <c r="A840" t="s">
        <v>109</v>
      </c>
      <c r="B840" t="s">
        <v>6</v>
      </c>
      <c r="C840" t="s">
        <v>12</v>
      </c>
      <c r="D840" t="s">
        <v>355</v>
      </c>
      <c r="E840">
        <v>2034</v>
      </c>
      <c r="F840">
        <v>0</v>
      </c>
      <c r="G840">
        <v>7.5113605999999999E-2</v>
      </c>
      <c r="H840" s="2" t="str">
        <f t="shared" si="13"/>
        <v>TWOHR_BATTERYNR</v>
      </c>
    </row>
    <row r="841" spans="1:8" x14ac:dyDescent="0.25">
      <c r="A841" t="s">
        <v>109</v>
      </c>
      <c r="B841" t="s">
        <v>6</v>
      </c>
      <c r="C841" t="s">
        <v>12</v>
      </c>
      <c r="D841" t="s">
        <v>355</v>
      </c>
      <c r="E841">
        <v>2035</v>
      </c>
      <c r="F841">
        <v>0</v>
      </c>
      <c r="G841">
        <v>7.5113605999999999E-2</v>
      </c>
      <c r="H841" s="2" t="str">
        <f t="shared" si="13"/>
        <v>TWOHR_BATTERYNR</v>
      </c>
    </row>
    <row r="842" spans="1:8" x14ac:dyDescent="0.25">
      <c r="A842" t="s">
        <v>109</v>
      </c>
      <c r="B842" t="s">
        <v>6</v>
      </c>
      <c r="C842" t="s">
        <v>12</v>
      </c>
      <c r="D842" t="s">
        <v>355</v>
      </c>
      <c r="E842">
        <v>2036</v>
      </c>
      <c r="F842">
        <v>0</v>
      </c>
      <c r="G842">
        <v>7.5113605999999999E-2</v>
      </c>
      <c r="H842" s="2" t="str">
        <f t="shared" si="13"/>
        <v>TWOHR_BATTERYNR</v>
      </c>
    </row>
    <row r="843" spans="1:8" x14ac:dyDescent="0.25">
      <c r="A843" t="s">
        <v>109</v>
      </c>
      <c r="B843" t="s">
        <v>6</v>
      </c>
      <c r="C843" t="s">
        <v>12</v>
      </c>
      <c r="D843" t="s">
        <v>355</v>
      </c>
      <c r="E843">
        <v>2037</v>
      </c>
      <c r="F843">
        <v>0</v>
      </c>
      <c r="G843">
        <v>7.5113605999999999E-2</v>
      </c>
      <c r="H843" s="2" t="str">
        <f t="shared" si="13"/>
        <v>TWOHR_BATTERYNR</v>
      </c>
    </row>
    <row r="844" spans="1:8" x14ac:dyDescent="0.25">
      <c r="A844" t="s">
        <v>109</v>
      </c>
      <c r="B844" t="s">
        <v>6</v>
      </c>
      <c r="C844" t="s">
        <v>12</v>
      </c>
      <c r="D844" t="s">
        <v>355</v>
      </c>
      <c r="E844">
        <v>2038</v>
      </c>
      <c r="F844">
        <v>0</v>
      </c>
      <c r="G844">
        <v>7.5113605999999999E-2</v>
      </c>
      <c r="H844" s="2" t="str">
        <f t="shared" si="13"/>
        <v>TWOHR_BATTERYNR</v>
      </c>
    </row>
    <row r="845" spans="1:8" x14ac:dyDescent="0.25">
      <c r="A845" t="s">
        <v>109</v>
      </c>
      <c r="B845" t="s">
        <v>6</v>
      </c>
      <c r="C845" t="s">
        <v>12</v>
      </c>
      <c r="D845" t="s">
        <v>355</v>
      </c>
      <c r="E845">
        <v>2039</v>
      </c>
      <c r="F845">
        <v>0</v>
      </c>
      <c r="G845">
        <v>7.5113605999999999E-2</v>
      </c>
      <c r="H845" s="2" t="str">
        <f t="shared" si="13"/>
        <v>TWOHR_BATTERYNR</v>
      </c>
    </row>
    <row r="846" spans="1:8" x14ac:dyDescent="0.25">
      <c r="A846" t="s">
        <v>109</v>
      </c>
      <c r="B846" t="s">
        <v>6</v>
      </c>
      <c r="C846" t="s">
        <v>12</v>
      </c>
      <c r="D846" t="s">
        <v>355</v>
      </c>
      <c r="E846">
        <v>2040</v>
      </c>
      <c r="F846">
        <v>0</v>
      </c>
      <c r="G846">
        <v>7.5113605999999999E-2</v>
      </c>
      <c r="H846" s="2" t="str">
        <f t="shared" si="13"/>
        <v>TWOHR_BATTERYNR</v>
      </c>
    </row>
    <row r="847" spans="1:8" x14ac:dyDescent="0.25">
      <c r="A847" t="s">
        <v>109</v>
      </c>
      <c r="B847" t="s">
        <v>6</v>
      </c>
      <c r="C847" t="s">
        <v>12</v>
      </c>
      <c r="D847" t="s">
        <v>355</v>
      </c>
      <c r="E847">
        <v>2041</v>
      </c>
      <c r="F847">
        <v>0</v>
      </c>
      <c r="G847">
        <v>7.5113605999999999E-2</v>
      </c>
      <c r="H847" s="2" t="str">
        <f t="shared" si="13"/>
        <v>TWOHR_BATTERYNR</v>
      </c>
    </row>
    <row r="848" spans="1:8" x14ac:dyDescent="0.25">
      <c r="A848" t="s">
        <v>109</v>
      </c>
      <c r="B848" t="s">
        <v>6</v>
      </c>
      <c r="C848" t="s">
        <v>12</v>
      </c>
      <c r="D848" t="s">
        <v>354</v>
      </c>
      <c r="E848">
        <v>2024</v>
      </c>
      <c r="F848">
        <v>0</v>
      </c>
      <c r="G848">
        <v>3.8040630999999998E-2</v>
      </c>
      <c r="H848" s="2" t="str">
        <f t="shared" si="13"/>
        <v>TWOHR_BATTERYNR</v>
      </c>
    </row>
    <row r="849" spans="1:8" x14ac:dyDescent="0.25">
      <c r="A849" t="s">
        <v>109</v>
      </c>
      <c r="B849" t="s">
        <v>6</v>
      </c>
      <c r="C849" t="s">
        <v>12</v>
      </c>
      <c r="D849" t="s">
        <v>354</v>
      </c>
      <c r="E849">
        <v>2025</v>
      </c>
      <c r="F849">
        <v>0</v>
      </c>
      <c r="G849">
        <v>7.3059641999999994E-2</v>
      </c>
      <c r="H849" s="2" t="str">
        <f t="shared" si="13"/>
        <v>TWOHR_BATTERYNR</v>
      </c>
    </row>
    <row r="850" spans="1:8" x14ac:dyDescent="0.25">
      <c r="A850" t="s">
        <v>109</v>
      </c>
      <c r="B850" t="s">
        <v>6</v>
      </c>
      <c r="C850" t="s">
        <v>12</v>
      </c>
      <c r="D850" t="s">
        <v>354</v>
      </c>
      <c r="E850">
        <v>2026</v>
      </c>
      <c r="F850">
        <v>1</v>
      </c>
      <c r="G850">
        <v>1</v>
      </c>
      <c r="H850" s="2" t="str">
        <f t="shared" si="13"/>
        <v>TWOHR_BATTERYNR</v>
      </c>
    </row>
    <row r="851" spans="1:8" x14ac:dyDescent="0.25">
      <c r="A851" t="s">
        <v>109</v>
      </c>
      <c r="B851" t="s">
        <v>6</v>
      </c>
      <c r="C851" t="s">
        <v>12</v>
      </c>
      <c r="D851" t="s">
        <v>354</v>
      </c>
      <c r="E851">
        <v>2027</v>
      </c>
      <c r="F851">
        <v>1</v>
      </c>
      <c r="G851">
        <v>1</v>
      </c>
      <c r="H851" s="2" t="str">
        <f t="shared" si="13"/>
        <v>TWOHR_BATTERYNR</v>
      </c>
    </row>
    <row r="852" spans="1:8" x14ac:dyDescent="0.25">
      <c r="A852" t="s">
        <v>109</v>
      </c>
      <c r="B852" t="s">
        <v>6</v>
      </c>
      <c r="C852" t="s">
        <v>12</v>
      </c>
      <c r="D852" t="s">
        <v>354</v>
      </c>
      <c r="E852">
        <v>2028</v>
      </c>
      <c r="F852">
        <v>0</v>
      </c>
      <c r="G852">
        <v>0.51756752500000003</v>
      </c>
      <c r="H852" s="2" t="str">
        <f t="shared" si="13"/>
        <v>TWOHR_BATTERYNR</v>
      </c>
    </row>
    <row r="853" spans="1:8" x14ac:dyDescent="0.25">
      <c r="A853" t="s">
        <v>109</v>
      </c>
      <c r="B853" t="s">
        <v>6</v>
      </c>
      <c r="C853" t="s">
        <v>12</v>
      </c>
      <c r="D853" t="s">
        <v>354</v>
      </c>
      <c r="E853">
        <v>2029</v>
      </c>
      <c r="F853">
        <v>0</v>
      </c>
      <c r="G853">
        <v>0.99402394299999997</v>
      </c>
      <c r="H853" s="2" t="str">
        <f t="shared" si="13"/>
        <v>TWOHR_BATTERYNR</v>
      </c>
    </row>
    <row r="854" spans="1:8" x14ac:dyDescent="0.25">
      <c r="A854" t="s">
        <v>109</v>
      </c>
      <c r="B854" t="s">
        <v>6</v>
      </c>
      <c r="C854" t="s">
        <v>12</v>
      </c>
      <c r="D854" t="s">
        <v>354</v>
      </c>
      <c r="E854">
        <v>2030</v>
      </c>
      <c r="F854">
        <v>0</v>
      </c>
      <c r="G854">
        <v>1.9090911850000001</v>
      </c>
      <c r="H854" s="2" t="str">
        <f t="shared" si="13"/>
        <v>TWOHR_BATTERYNR</v>
      </c>
    </row>
    <row r="855" spans="1:8" x14ac:dyDescent="0.25">
      <c r="A855" t="s">
        <v>109</v>
      </c>
      <c r="B855" t="s">
        <v>6</v>
      </c>
      <c r="C855" t="s">
        <v>12</v>
      </c>
      <c r="D855" t="s">
        <v>354</v>
      </c>
      <c r="E855">
        <v>2031</v>
      </c>
      <c r="F855">
        <v>0</v>
      </c>
      <c r="G855">
        <v>3.666540608</v>
      </c>
      <c r="H855" s="2" t="str">
        <f t="shared" si="13"/>
        <v>TWOHR_BATTERYNR</v>
      </c>
    </row>
    <row r="856" spans="1:8" x14ac:dyDescent="0.25">
      <c r="A856" t="s">
        <v>109</v>
      </c>
      <c r="B856" t="s">
        <v>6</v>
      </c>
      <c r="C856" t="s">
        <v>12</v>
      </c>
      <c r="D856" t="s">
        <v>354</v>
      </c>
      <c r="E856">
        <v>2032</v>
      </c>
      <c r="F856">
        <v>0</v>
      </c>
      <c r="G856">
        <v>3.8040630850000001</v>
      </c>
      <c r="H856" s="2" t="str">
        <f t="shared" si="13"/>
        <v>TWOHR_BATTERYNR</v>
      </c>
    </row>
    <row r="857" spans="1:8" x14ac:dyDescent="0.25">
      <c r="A857" t="s">
        <v>109</v>
      </c>
      <c r="B857" t="s">
        <v>6</v>
      </c>
      <c r="C857" t="s">
        <v>12</v>
      </c>
      <c r="D857" t="s">
        <v>354</v>
      </c>
      <c r="E857">
        <v>2033</v>
      </c>
      <c r="F857">
        <v>0</v>
      </c>
      <c r="G857">
        <v>3.8040630850000001</v>
      </c>
      <c r="H857" s="2" t="str">
        <f t="shared" si="13"/>
        <v>TWOHR_BATTERYNR</v>
      </c>
    </row>
    <row r="858" spans="1:8" x14ac:dyDescent="0.25">
      <c r="A858" t="s">
        <v>109</v>
      </c>
      <c r="B858" t="s">
        <v>6</v>
      </c>
      <c r="C858" t="s">
        <v>12</v>
      </c>
      <c r="D858" t="s">
        <v>354</v>
      </c>
      <c r="E858">
        <v>2034</v>
      </c>
      <c r="F858">
        <v>0</v>
      </c>
      <c r="G858">
        <v>3.8040630850000001</v>
      </c>
      <c r="H858" s="2" t="str">
        <f t="shared" si="13"/>
        <v>TWOHR_BATTERYNR</v>
      </c>
    </row>
    <row r="859" spans="1:8" x14ac:dyDescent="0.25">
      <c r="A859" t="s">
        <v>109</v>
      </c>
      <c r="B859" t="s">
        <v>6</v>
      </c>
      <c r="C859" t="s">
        <v>12</v>
      </c>
      <c r="D859" t="s">
        <v>354</v>
      </c>
      <c r="E859">
        <v>2035</v>
      </c>
      <c r="F859">
        <v>0</v>
      </c>
      <c r="G859">
        <v>3.8040630850000001</v>
      </c>
      <c r="H859" s="2" t="str">
        <f t="shared" si="13"/>
        <v>TWOHR_BATTERYNR</v>
      </c>
    </row>
    <row r="860" spans="1:8" x14ac:dyDescent="0.25">
      <c r="A860" t="s">
        <v>109</v>
      </c>
      <c r="B860" t="s">
        <v>6</v>
      </c>
      <c r="C860" t="s">
        <v>12</v>
      </c>
      <c r="D860" t="s">
        <v>354</v>
      </c>
      <c r="E860">
        <v>2036</v>
      </c>
      <c r="F860">
        <v>0</v>
      </c>
      <c r="G860">
        <v>3.8040630850000001</v>
      </c>
      <c r="H860" s="2" t="str">
        <f t="shared" si="13"/>
        <v>TWOHR_BATTERYNR</v>
      </c>
    </row>
    <row r="861" spans="1:8" x14ac:dyDescent="0.25">
      <c r="A861" t="s">
        <v>109</v>
      </c>
      <c r="B861" t="s">
        <v>6</v>
      </c>
      <c r="C861" t="s">
        <v>12</v>
      </c>
      <c r="D861" t="s">
        <v>354</v>
      </c>
      <c r="E861">
        <v>2037</v>
      </c>
      <c r="F861">
        <v>0</v>
      </c>
      <c r="G861">
        <v>3.8040630850000001</v>
      </c>
      <c r="H861" s="2" t="str">
        <f t="shared" si="13"/>
        <v>TWOHR_BATTERYNR</v>
      </c>
    </row>
    <row r="862" spans="1:8" x14ac:dyDescent="0.25">
      <c r="A862" t="s">
        <v>109</v>
      </c>
      <c r="B862" t="s">
        <v>6</v>
      </c>
      <c r="C862" t="s">
        <v>12</v>
      </c>
      <c r="D862" t="s">
        <v>354</v>
      </c>
      <c r="E862">
        <v>2038</v>
      </c>
      <c r="F862">
        <v>0</v>
      </c>
      <c r="G862">
        <v>3.8040630850000001</v>
      </c>
      <c r="H862" s="2" t="str">
        <f t="shared" si="13"/>
        <v>TWOHR_BATTERYNR</v>
      </c>
    </row>
    <row r="863" spans="1:8" x14ac:dyDescent="0.25">
      <c r="A863" t="s">
        <v>109</v>
      </c>
      <c r="B863" t="s">
        <v>6</v>
      </c>
      <c r="C863" t="s">
        <v>12</v>
      </c>
      <c r="D863" t="s">
        <v>354</v>
      </c>
      <c r="E863">
        <v>2039</v>
      </c>
      <c r="F863">
        <v>0</v>
      </c>
      <c r="G863">
        <v>3.8040630850000001</v>
      </c>
      <c r="H863" s="2" t="str">
        <f t="shared" si="13"/>
        <v>TWOHR_BATTERYNR</v>
      </c>
    </row>
    <row r="864" spans="1:8" x14ac:dyDescent="0.25">
      <c r="A864" t="s">
        <v>109</v>
      </c>
      <c r="B864" t="s">
        <v>6</v>
      </c>
      <c r="C864" t="s">
        <v>12</v>
      </c>
      <c r="D864" t="s">
        <v>354</v>
      </c>
      <c r="E864">
        <v>2040</v>
      </c>
      <c r="F864">
        <v>0</v>
      </c>
      <c r="G864">
        <v>3.8040630850000001</v>
      </c>
      <c r="H864" s="2" t="str">
        <f t="shared" si="13"/>
        <v>TWOHR_BATTERYNR</v>
      </c>
    </row>
    <row r="865" spans="1:8" x14ac:dyDescent="0.25">
      <c r="A865" t="s">
        <v>109</v>
      </c>
      <c r="B865" t="s">
        <v>6</v>
      </c>
      <c r="C865" t="s">
        <v>12</v>
      </c>
      <c r="D865" t="s">
        <v>354</v>
      </c>
      <c r="E865">
        <v>2041</v>
      </c>
      <c r="F865">
        <v>0</v>
      </c>
      <c r="G865">
        <v>3.8040630850000001</v>
      </c>
      <c r="H865" s="2" t="str">
        <f t="shared" si="13"/>
        <v>TWOHR_BATTERYNR</v>
      </c>
    </row>
    <row r="866" spans="1:8" x14ac:dyDescent="0.25">
      <c r="A866" t="s">
        <v>109</v>
      </c>
      <c r="B866" t="s">
        <v>6</v>
      </c>
      <c r="C866" t="s">
        <v>12</v>
      </c>
      <c r="D866" t="s">
        <v>353</v>
      </c>
      <c r="E866">
        <v>2024</v>
      </c>
      <c r="F866">
        <v>0</v>
      </c>
      <c r="G866">
        <v>6.1026459999999998E-3</v>
      </c>
      <c r="H866" s="2" t="str">
        <f t="shared" si="13"/>
        <v>TWOHR_BATTERYNR</v>
      </c>
    </row>
    <row r="867" spans="1:8" x14ac:dyDescent="0.25">
      <c r="A867" t="s">
        <v>109</v>
      </c>
      <c r="B867" t="s">
        <v>6</v>
      </c>
      <c r="C867" t="s">
        <v>12</v>
      </c>
      <c r="D867" t="s">
        <v>353</v>
      </c>
      <c r="E867">
        <v>2025</v>
      </c>
      <c r="F867">
        <v>0</v>
      </c>
      <c r="G867">
        <v>1.1720550999999999E-2</v>
      </c>
      <c r="H867" s="2" t="str">
        <f t="shared" si="13"/>
        <v>TWOHR_BATTERYNR</v>
      </c>
    </row>
    <row r="868" spans="1:8" x14ac:dyDescent="0.25">
      <c r="A868" t="s">
        <v>109</v>
      </c>
      <c r="B868" t="s">
        <v>6</v>
      </c>
      <c r="C868" t="s">
        <v>12</v>
      </c>
      <c r="D868" t="s">
        <v>353</v>
      </c>
      <c r="E868">
        <v>2026</v>
      </c>
      <c r="F868">
        <v>0</v>
      </c>
      <c r="G868">
        <v>2.2510122E-2</v>
      </c>
      <c r="H868" s="2" t="str">
        <f t="shared" si="13"/>
        <v>TWOHR_BATTERYNR</v>
      </c>
    </row>
    <row r="869" spans="1:8" x14ac:dyDescent="0.25">
      <c r="A869" t="s">
        <v>109</v>
      </c>
      <c r="B869" t="s">
        <v>6</v>
      </c>
      <c r="C869" t="s">
        <v>12</v>
      </c>
      <c r="D869" t="s">
        <v>353</v>
      </c>
      <c r="E869">
        <v>2027</v>
      </c>
      <c r="F869">
        <v>0</v>
      </c>
      <c r="G869">
        <v>4.3232235000000001E-2</v>
      </c>
      <c r="H869" s="2" t="str">
        <f t="shared" si="13"/>
        <v>TWOHR_BATTERYNR</v>
      </c>
    </row>
    <row r="870" spans="1:8" x14ac:dyDescent="0.25">
      <c r="A870" t="s">
        <v>109</v>
      </c>
      <c r="B870" t="s">
        <v>6</v>
      </c>
      <c r="C870" t="s">
        <v>12</v>
      </c>
      <c r="D870" t="s">
        <v>353</v>
      </c>
      <c r="E870">
        <v>2028</v>
      </c>
      <c r="F870">
        <v>0</v>
      </c>
      <c r="G870">
        <v>8.3030472999999994E-2</v>
      </c>
      <c r="H870" s="2" t="str">
        <f t="shared" si="13"/>
        <v>TWOHR_BATTERYNR</v>
      </c>
    </row>
    <row r="871" spans="1:8" x14ac:dyDescent="0.25">
      <c r="A871" t="s">
        <v>109</v>
      </c>
      <c r="B871" t="s">
        <v>6</v>
      </c>
      <c r="C871" t="s">
        <v>12</v>
      </c>
      <c r="D871" t="s">
        <v>353</v>
      </c>
      <c r="E871">
        <v>2029</v>
      </c>
      <c r="F871">
        <v>0</v>
      </c>
      <c r="G871">
        <v>0.15946572000000001</v>
      </c>
      <c r="H871" s="2" t="str">
        <f t="shared" si="13"/>
        <v>TWOHR_BATTERYNR</v>
      </c>
    </row>
    <row r="872" spans="1:8" x14ac:dyDescent="0.25">
      <c r="A872" t="s">
        <v>109</v>
      </c>
      <c r="B872" t="s">
        <v>6</v>
      </c>
      <c r="C872" t="s">
        <v>12</v>
      </c>
      <c r="D872" t="s">
        <v>353</v>
      </c>
      <c r="E872">
        <v>2030</v>
      </c>
      <c r="F872">
        <v>0</v>
      </c>
      <c r="G872">
        <v>0.306264857</v>
      </c>
      <c r="H872" s="2" t="str">
        <f t="shared" si="13"/>
        <v>TWOHR_BATTERYNR</v>
      </c>
    </row>
    <row r="873" spans="1:8" x14ac:dyDescent="0.25">
      <c r="A873" t="s">
        <v>109</v>
      </c>
      <c r="B873" t="s">
        <v>6</v>
      </c>
      <c r="C873" t="s">
        <v>12</v>
      </c>
      <c r="D873" t="s">
        <v>353</v>
      </c>
      <c r="E873">
        <v>2031</v>
      </c>
      <c r="F873">
        <v>0</v>
      </c>
      <c r="G873">
        <v>0.58820267100000001</v>
      </c>
      <c r="H873" s="2" t="str">
        <f t="shared" si="13"/>
        <v>TWOHR_BATTERYNR</v>
      </c>
    </row>
    <row r="874" spans="1:8" x14ac:dyDescent="0.25">
      <c r="A874" t="s">
        <v>109</v>
      </c>
      <c r="B874" t="s">
        <v>6</v>
      </c>
      <c r="C874" t="s">
        <v>12</v>
      </c>
      <c r="D874" t="s">
        <v>353</v>
      </c>
      <c r="E874">
        <v>2032</v>
      </c>
      <c r="F874">
        <v>0</v>
      </c>
      <c r="G874">
        <v>0.61026463500000006</v>
      </c>
      <c r="H874" s="2" t="str">
        <f t="shared" si="13"/>
        <v>TWOHR_BATTERYNR</v>
      </c>
    </row>
    <row r="875" spans="1:8" x14ac:dyDescent="0.25">
      <c r="A875" t="s">
        <v>109</v>
      </c>
      <c r="B875" t="s">
        <v>6</v>
      </c>
      <c r="C875" t="s">
        <v>12</v>
      </c>
      <c r="D875" t="s">
        <v>353</v>
      </c>
      <c r="E875">
        <v>2033</v>
      </c>
      <c r="F875">
        <v>0</v>
      </c>
      <c r="G875">
        <v>0.61026463500000006</v>
      </c>
      <c r="H875" s="2" t="str">
        <f t="shared" si="13"/>
        <v>TWOHR_BATTERYNR</v>
      </c>
    </row>
    <row r="876" spans="1:8" x14ac:dyDescent="0.25">
      <c r="A876" t="s">
        <v>109</v>
      </c>
      <c r="B876" t="s">
        <v>6</v>
      </c>
      <c r="C876" t="s">
        <v>12</v>
      </c>
      <c r="D876" t="s">
        <v>353</v>
      </c>
      <c r="E876">
        <v>2034</v>
      </c>
      <c r="F876">
        <v>0</v>
      </c>
      <c r="G876">
        <v>0.61026463500000006</v>
      </c>
      <c r="H876" s="2" t="str">
        <f t="shared" si="13"/>
        <v>TWOHR_BATTERYNR</v>
      </c>
    </row>
    <row r="877" spans="1:8" x14ac:dyDescent="0.25">
      <c r="A877" t="s">
        <v>109</v>
      </c>
      <c r="B877" t="s">
        <v>6</v>
      </c>
      <c r="C877" t="s">
        <v>12</v>
      </c>
      <c r="D877" t="s">
        <v>353</v>
      </c>
      <c r="E877">
        <v>2035</v>
      </c>
      <c r="F877">
        <v>0</v>
      </c>
      <c r="G877">
        <v>0.61026463500000006</v>
      </c>
      <c r="H877" s="2" t="str">
        <f t="shared" si="13"/>
        <v>TWOHR_BATTERYNR</v>
      </c>
    </row>
    <row r="878" spans="1:8" x14ac:dyDescent="0.25">
      <c r="A878" t="s">
        <v>109</v>
      </c>
      <c r="B878" t="s">
        <v>6</v>
      </c>
      <c r="C878" t="s">
        <v>12</v>
      </c>
      <c r="D878" t="s">
        <v>353</v>
      </c>
      <c r="E878">
        <v>2036</v>
      </c>
      <c r="F878">
        <v>0</v>
      </c>
      <c r="G878">
        <v>0.61026463500000006</v>
      </c>
      <c r="H878" s="2" t="str">
        <f t="shared" si="13"/>
        <v>TWOHR_BATTERYNR</v>
      </c>
    </row>
    <row r="879" spans="1:8" x14ac:dyDescent="0.25">
      <c r="A879" t="s">
        <v>109</v>
      </c>
      <c r="B879" t="s">
        <v>6</v>
      </c>
      <c r="C879" t="s">
        <v>12</v>
      </c>
      <c r="D879" t="s">
        <v>353</v>
      </c>
      <c r="E879">
        <v>2037</v>
      </c>
      <c r="F879">
        <v>0</v>
      </c>
      <c r="G879">
        <v>0.61026463500000006</v>
      </c>
      <c r="H879" s="2" t="str">
        <f t="shared" si="13"/>
        <v>TWOHR_BATTERYNR</v>
      </c>
    </row>
    <row r="880" spans="1:8" x14ac:dyDescent="0.25">
      <c r="A880" t="s">
        <v>109</v>
      </c>
      <c r="B880" t="s">
        <v>6</v>
      </c>
      <c r="C880" t="s">
        <v>12</v>
      </c>
      <c r="D880" t="s">
        <v>353</v>
      </c>
      <c r="E880">
        <v>2038</v>
      </c>
      <c r="F880">
        <v>0</v>
      </c>
      <c r="G880">
        <v>0.61026463500000006</v>
      </c>
      <c r="H880" s="2" t="str">
        <f t="shared" si="13"/>
        <v>TWOHR_BATTERYNR</v>
      </c>
    </row>
    <row r="881" spans="1:8" x14ac:dyDescent="0.25">
      <c r="A881" t="s">
        <v>109</v>
      </c>
      <c r="B881" t="s">
        <v>6</v>
      </c>
      <c r="C881" t="s">
        <v>12</v>
      </c>
      <c r="D881" t="s">
        <v>353</v>
      </c>
      <c r="E881">
        <v>2039</v>
      </c>
      <c r="F881">
        <v>0</v>
      </c>
      <c r="G881">
        <v>0.61026463500000006</v>
      </c>
      <c r="H881" s="2" t="str">
        <f t="shared" si="13"/>
        <v>TWOHR_BATTERYNR</v>
      </c>
    </row>
    <row r="882" spans="1:8" x14ac:dyDescent="0.25">
      <c r="A882" t="s">
        <v>109</v>
      </c>
      <c r="B882" t="s">
        <v>6</v>
      </c>
      <c r="C882" t="s">
        <v>12</v>
      </c>
      <c r="D882" t="s">
        <v>353</v>
      </c>
      <c r="E882">
        <v>2040</v>
      </c>
      <c r="F882">
        <v>0</v>
      </c>
      <c r="G882">
        <v>0.61026463500000006</v>
      </c>
      <c r="H882" s="2" t="str">
        <f t="shared" si="13"/>
        <v>TWOHR_BATTERYNR</v>
      </c>
    </row>
    <row r="883" spans="1:8" x14ac:dyDescent="0.25">
      <c r="A883" t="s">
        <v>109</v>
      </c>
      <c r="B883" t="s">
        <v>6</v>
      </c>
      <c r="C883" t="s">
        <v>12</v>
      </c>
      <c r="D883" t="s">
        <v>353</v>
      </c>
      <c r="E883">
        <v>2041</v>
      </c>
      <c r="F883">
        <v>0</v>
      </c>
      <c r="G883">
        <v>0.61026463500000006</v>
      </c>
      <c r="H883" s="2" t="str">
        <f t="shared" si="13"/>
        <v>TWOHR_BATTERYNR</v>
      </c>
    </row>
    <row r="884" spans="1:8" x14ac:dyDescent="0.25">
      <c r="A884" t="s">
        <v>109</v>
      </c>
      <c r="B884" t="s">
        <v>6</v>
      </c>
      <c r="C884" t="s">
        <v>12</v>
      </c>
      <c r="D884" t="s">
        <v>352</v>
      </c>
      <c r="E884">
        <v>2024</v>
      </c>
      <c r="F884">
        <v>0</v>
      </c>
      <c r="G884">
        <v>4.490778E-3</v>
      </c>
      <c r="H884" s="2" t="str">
        <f t="shared" si="13"/>
        <v>TWOHR_BATTERYNR</v>
      </c>
    </row>
    <row r="885" spans="1:8" x14ac:dyDescent="0.25">
      <c r="A885" t="s">
        <v>109</v>
      </c>
      <c r="B885" t="s">
        <v>6</v>
      </c>
      <c r="C885" t="s">
        <v>12</v>
      </c>
      <c r="D885" t="s">
        <v>352</v>
      </c>
      <c r="E885">
        <v>2025</v>
      </c>
      <c r="F885">
        <v>0</v>
      </c>
      <c r="G885">
        <v>8.6248469999999997E-3</v>
      </c>
      <c r="H885" s="2" t="str">
        <f t="shared" si="13"/>
        <v>TWOHR_BATTERYNR</v>
      </c>
    </row>
    <row r="886" spans="1:8" x14ac:dyDescent="0.25">
      <c r="A886" t="s">
        <v>109</v>
      </c>
      <c r="B886" t="s">
        <v>6</v>
      </c>
      <c r="C886" t="s">
        <v>12</v>
      </c>
      <c r="D886" t="s">
        <v>352</v>
      </c>
      <c r="E886">
        <v>2026</v>
      </c>
      <c r="F886">
        <v>0</v>
      </c>
      <c r="G886">
        <v>1.656461E-2</v>
      </c>
      <c r="H886" s="2" t="str">
        <f t="shared" si="13"/>
        <v>TWOHR_BATTERYNR</v>
      </c>
    </row>
    <row r="887" spans="1:8" x14ac:dyDescent="0.25">
      <c r="A887" t="s">
        <v>109</v>
      </c>
      <c r="B887" t="s">
        <v>6</v>
      </c>
      <c r="C887" t="s">
        <v>12</v>
      </c>
      <c r="D887" t="s">
        <v>352</v>
      </c>
      <c r="E887">
        <v>2027</v>
      </c>
      <c r="F887">
        <v>0</v>
      </c>
      <c r="G887">
        <v>3.1813471000000003E-2</v>
      </c>
      <c r="H887" s="2" t="str">
        <f t="shared" si="13"/>
        <v>TWOHR_BATTERYNR</v>
      </c>
    </row>
    <row r="888" spans="1:8" x14ac:dyDescent="0.25">
      <c r="A888" t="s">
        <v>109</v>
      </c>
      <c r="B888" t="s">
        <v>6</v>
      </c>
      <c r="C888" t="s">
        <v>12</v>
      </c>
      <c r="D888" t="s">
        <v>352</v>
      </c>
      <c r="E888">
        <v>2028</v>
      </c>
      <c r="F888">
        <v>0</v>
      </c>
      <c r="G888">
        <v>6.1099953999999998E-2</v>
      </c>
      <c r="H888" s="2" t="str">
        <f t="shared" si="13"/>
        <v>TWOHR_BATTERYNR</v>
      </c>
    </row>
    <row r="889" spans="1:8" x14ac:dyDescent="0.25">
      <c r="A889" t="s">
        <v>109</v>
      </c>
      <c r="B889" t="s">
        <v>6</v>
      </c>
      <c r="C889" t="s">
        <v>12</v>
      </c>
      <c r="D889" t="s">
        <v>352</v>
      </c>
      <c r="E889">
        <v>2029</v>
      </c>
      <c r="F889">
        <v>0</v>
      </c>
      <c r="G889">
        <v>0.117346653</v>
      </c>
      <c r="H889" s="2" t="str">
        <f t="shared" si="13"/>
        <v>TWOHR_BATTERYNR</v>
      </c>
    </row>
    <row r="890" spans="1:8" x14ac:dyDescent="0.25">
      <c r="A890" t="s">
        <v>109</v>
      </c>
      <c r="B890" t="s">
        <v>6</v>
      </c>
      <c r="C890" t="s">
        <v>12</v>
      </c>
      <c r="D890" t="s">
        <v>352</v>
      </c>
      <c r="E890">
        <v>2030</v>
      </c>
      <c r="F890">
        <v>0</v>
      </c>
      <c r="G890">
        <v>0.225372299</v>
      </c>
      <c r="H890" s="2" t="str">
        <f t="shared" si="13"/>
        <v>TWOHR_BATTERYNR</v>
      </c>
    </row>
    <row r="891" spans="1:8" x14ac:dyDescent="0.25">
      <c r="A891" t="s">
        <v>109</v>
      </c>
      <c r="B891" t="s">
        <v>6</v>
      </c>
      <c r="C891" t="s">
        <v>12</v>
      </c>
      <c r="D891" t="s">
        <v>352</v>
      </c>
      <c r="E891">
        <v>2031</v>
      </c>
      <c r="F891">
        <v>0</v>
      </c>
      <c r="G891">
        <v>0.432842964</v>
      </c>
      <c r="H891" s="2" t="str">
        <f t="shared" si="13"/>
        <v>TWOHR_BATTERYNR</v>
      </c>
    </row>
    <row r="892" spans="1:8" x14ac:dyDescent="0.25">
      <c r="A892" t="s">
        <v>109</v>
      </c>
      <c r="B892" t="s">
        <v>6</v>
      </c>
      <c r="C892" t="s">
        <v>12</v>
      </c>
      <c r="D892" t="s">
        <v>352</v>
      </c>
      <c r="E892">
        <v>2032</v>
      </c>
      <c r="F892">
        <v>0</v>
      </c>
      <c r="G892">
        <v>0.44907778700000001</v>
      </c>
      <c r="H892" s="2" t="str">
        <f t="shared" si="13"/>
        <v>TWOHR_BATTERYNR</v>
      </c>
    </row>
    <row r="893" spans="1:8" x14ac:dyDescent="0.25">
      <c r="A893" t="s">
        <v>109</v>
      </c>
      <c r="B893" t="s">
        <v>6</v>
      </c>
      <c r="C893" t="s">
        <v>12</v>
      </c>
      <c r="D893" t="s">
        <v>352</v>
      </c>
      <c r="E893">
        <v>2033</v>
      </c>
      <c r="F893">
        <v>0</v>
      </c>
      <c r="G893">
        <v>0.44907778700000001</v>
      </c>
      <c r="H893" s="2" t="str">
        <f t="shared" si="13"/>
        <v>TWOHR_BATTERYNR</v>
      </c>
    </row>
    <row r="894" spans="1:8" x14ac:dyDescent="0.25">
      <c r="A894" t="s">
        <v>109</v>
      </c>
      <c r="B894" t="s">
        <v>6</v>
      </c>
      <c r="C894" t="s">
        <v>12</v>
      </c>
      <c r="D894" t="s">
        <v>352</v>
      </c>
      <c r="E894">
        <v>2034</v>
      </c>
      <c r="F894">
        <v>0</v>
      </c>
      <c r="G894">
        <v>0.44907778700000001</v>
      </c>
      <c r="H894" s="2" t="str">
        <f t="shared" si="13"/>
        <v>TWOHR_BATTERYNR</v>
      </c>
    </row>
    <row r="895" spans="1:8" x14ac:dyDescent="0.25">
      <c r="A895" t="s">
        <v>109</v>
      </c>
      <c r="B895" t="s">
        <v>6</v>
      </c>
      <c r="C895" t="s">
        <v>12</v>
      </c>
      <c r="D895" t="s">
        <v>352</v>
      </c>
      <c r="E895">
        <v>2035</v>
      </c>
      <c r="F895">
        <v>0</v>
      </c>
      <c r="G895">
        <v>0.44907778700000001</v>
      </c>
      <c r="H895" s="2" t="str">
        <f t="shared" si="13"/>
        <v>TWOHR_BATTERYNR</v>
      </c>
    </row>
    <row r="896" spans="1:8" x14ac:dyDescent="0.25">
      <c r="A896" t="s">
        <v>109</v>
      </c>
      <c r="B896" t="s">
        <v>6</v>
      </c>
      <c r="C896" t="s">
        <v>12</v>
      </c>
      <c r="D896" t="s">
        <v>352</v>
      </c>
      <c r="E896">
        <v>2036</v>
      </c>
      <c r="F896">
        <v>0</v>
      </c>
      <c r="G896">
        <v>0.44907778700000001</v>
      </c>
      <c r="H896" s="2" t="str">
        <f t="shared" si="13"/>
        <v>TWOHR_BATTERYNR</v>
      </c>
    </row>
    <row r="897" spans="1:8" x14ac:dyDescent="0.25">
      <c r="A897" t="s">
        <v>109</v>
      </c>
      <c r="B897" t="s">
        <v>6</v>
      </c>
      <c r="C897" t="s">
        <v>12</v>
      </c>
      <c r="D897" t="s">
        <v>352</v>
      </c>
      <c r="E897">
        <v>2037</v>
      </c>
      <c r="F897">
        <v>0</v>
      </c>
      <c r="G897">
        <v>0.44907778700000001</v>
      </c>
      <c r="H897" s="2" t="str">
        <f t="shared" si="13"/>
        <v>TWOHR_BATTERYNR</v>
      </c>
    </row>
    <row r="898" spans="1:8" x14ac:dyDescent="0.25">
      <c r="A898" t="s">
        <v>109</v>
      </c>
      <c r="B898" t="s">
        <v>6</v>
      </c>
      <c r="C898" t="s">
        <v>12</v>
      </c>
      <c r="D898" t="s">
        <v>352</v>
      </c>
      <c r="E898">
        <v>2038</v>
      </c>
      <c r="F898">
        <v>0</v>
      </c>
      <c r="G898">
        <v>0.44907778700000001</v>
      </c>
      <c r="H898" s="2" t="str">
        <f t="shared" si="13"/>
        <v>TWOHR_BATTERYNR</v>
      </c>
    </row>
    <row r="899" spans="1:8" x14ac:dyDescent="0.25">
      <c r="A899" t="s">
        <v>109</v>
      </c>
      <c r="B899" t="s">
        <v>6</v>
      </c>
      <c r="C899" t="s">
        <v>12</v>
      </c>
      <c r="D899" t="s">
        <v>352</v>
      </c>
      <c r="E899">
        <v>2039</v>
      </c>
      <c r="F899">
        <v>0</v>
      </c>
      <c r="G899">
        <v>0.44907778700000001</v>
      </c>
      <c r="H899" s="2" t="str">
        <f t="shared" ref="H899:H962" si="14">_xlfn.CONCAT(A899,C899)</f>
        <v>TWOHR_BATTERYNR</v>
      </c>
    </row>
    <row r="900" spans="1:8" x14ac:dyDescent="0.25">
      <c r="A900" t="s">
        <v>109</v>
      </c>
      <c r="B900" t="s">
        <v>6</v>
      </c>
      <c r="C900" t="s">
        <v>12</v>
      </c>
      <c r="D900" t="s">
        <v>352</v>
      </c>
      <c r="E900">
        <v>2040</v>
      </c>
      <c r="F900">
        <v>0</v>
      </c>
      <c r="G900">
        <v>0.44907778700000001</v>
      </c>
      <c r="H900" s="2" t="str">
        <f t="shared" si="14"/>
        <v>TWOHR_BATTERYNR</v>
      </c>
    </row>
    <row r="901" spans="1:8" x14ac:dyDescent="0.25">
      <c r="A901" t="s">
        <v>109</v>
      </c>
      <c r="B901" t="s">
        <v>6</v>
      </c>
      <c r="C901" t="s">
        <v>12</v>
      </c>
      <c r="D901" t="s">
        <v>352</v>
      </c>
      <c r="E901">
        <v>2041</v>
      </c>
      <c r="F901">
        <v>0</v>
      </c>
      <c r="G901">
        <v>0.44907778700000001</v>
      </c>
      <c r="H901" s="2" t="str">
        <f t="shared" si="14"/>
        <v>TWOHR_BATTERYNR</v>
      </c>
    </row>
    <row r="902" spans="1:8" x14ac:dyDescent="0.25">
      <c r="A902" t="s">
        <v>112</v>
      </c>
      <c r="B902" t="s">
        <v>6</v>
      </c>
      <c r="C902" t="s">
        <v>10</v>
      </c>
      <c r="D902" t="s">
        <v>376</v>
      </c>
      <c r="E902">
        <v>2024</v>
      </c>
      <c r="F902">
        <v>0</v>
      </c>
      <c r="G902">
        <v>5.9877039999999999E-3</v>
      </c>
      <c r="H902" s="2" t="str">
        <f t="shared" si="14"/>
        <v>FOURHR_BATTERYER</v>
      </c>
    </row>
    <row r="903" spans="1:8" x14ac:dyDescent="0.25">
      <c r="A903" t="s">
        <v>112</v>
      </c>
      <c r="B903" t="s">
        <v>6</v>
      </c>
      <c r="C903" t="s">
        <v>10</v>
      </c>
      <c r="D903" t="s">
        <v>376</v>
      </c>
      <c r="E903">
        <v>2025</v>
      </c>
      <c r="F903">
        <v>0</v>
      </c>
      <c r="G903">
        <v>1.1499796E-2</v>
      </c>
      <c r="H903" s="2" t="str">
        <f t="shared" si="14"/>
        <v>FOURHR_BATTERYER</v>
      </c>
    </row>
    <row r="904" spans="1:8" x14ac:dyDescent="0.25">
      <c r="A904" t="s">
        <v>112</v>
      </c>
      <c r="B904" t="s">
        <v>6</v>
      </c>
      <c r="C904" t="s">
        <v>10</v>
      </c>
      <c r="D904" t="s">
        <v>376</v>
      </c>
      <c r="E904">
        <v>2026</v>
      </c>
      <c r="F904">
        <v>0</v>
      </c>
      <c r="G904">
        <v>2.2086147E-2</v>
      </c>
      <c r="H904" s="2" t="str">
        <f t="shared" si="14"/>
        <v>FOURHR_BATTERYER</v>
      </c>
    </row>
    <row r="905" spans="1:8" x14ac:dyDescent="0.25">
      <c r="A905" t="s">
        <v>112</v>
      </c>
      <c r="B905" t="s">
        <v>6</v>
      </c>
      <c r="C905" t="s">
        <v>10</v>
      </c>
      <c r="D905" t="s">
        <v>376</v>
      </c>
      <c r="E905">
        <v>2027</v>
      </c>
      <c r="F905">
        <v>0.5</v>
      </c>
      <c r="G905">
        <v>0.5</v>
      </c>
      <c r="H905" s="2" t="str">
        <f t="shared" si="14"/>
        <v>FOURHR_BATTERYER</v>
      </c>
    </row>
    <row r="906" spans="1:8" x14ac:dyDescent="0.25">
      <c r="A906" t="s">
        <v>112</v>
      </c>
      <c r="B906" t="s">
        <v>6</v>
      </c>
      <c r="C906" t="s">
        <v>10</v>
      </c>
      <c r="D906" t="s">
        <v>376</v>
      </c>
      <c r="E906">
        <v>2028</v>
      </c>
      <c r="F906">
        <v>0</v>
      </c>
      <c r="G906">
        <v>8.1466604999999997E-2</v>
      </c>
      <c r="H906" s="2" t="str">
        <f t="shared" si="14"/>
        <v>FOURHR_BATTERYER</v>
      </c>
    </row>
    <row r="907" spans="1:8" x14ac:dyDescent="0.25">
      <c r="A907" t="s">
        <v>112</v>
      </c>
      <c r="B907" t="s">
        <v>6</v>
      </c>
      <c r="C907" t="s">
        <v>10</v>
      </c>
      <c r="D907" t="s">
        <v>376</v>
      </c>
      <c r="E907">
        <v>2029</v>
      </c>
      <c r="F907">
        <v>0</v>
      </c>
      <c r="G907">
        <v>0.15646220399999999</v>
      </c>
      <c r="H907" s="2" t="str">
        <f t="shared" si="14"/>
        <v>FOURHR_BATTERYER</v>
      </c>
    </row>
    <row r="908" spans="1:8" x14ac:dyDescent="0.25">
      <c r="A908" t="s">
        <v>112</v>
      </c>
      <c r="B908" t="s">
        <v>6</v>
      </c>
      <c r="C908" t="s">
        <v>10</v>
      </c>
      <c r="D908" t="s">
        <v>376</v>
      </c>
      <c r="E908">
        <v>2030</v>
      </c>
      <c r="F908">
        <v>0</v>
      </c>
      <c r="G908">
        <v>0.30049639900000003</v>
      </c>
      <c r="H908" s="2" t="str">
        <f t="shared" si="14"/>
        <v>FOURHR_BATTERYER</v>
      </c>
    </row>
    <row r="909" spans="1:8" x14ac:dyDescent="0.25">
      <c r="A909" t="s">
        <v>112</v>
      </c>
      <c r="B909" t="s">
        <v>6</v>
      </c>
      <c r="C909" t="s">
        <v>10</v>
      </c>
      <c r="D909" t="s">
        <v>376</v>
      </c>
      <c r="E909">
        <v>2031</v>
      </c>
      <c r="F909">
        <v>0</v>
      </c>
      <c r="G909">
        <v>0.577123952</v>
      </c>
      <c r="H909" s="2" t="str">
        <f t="shared" si="14"/>
        <v>FOURHR_BATTERYER</v>
      </c>
    </row>
    <row r="910" spans="1:8" x14ac:dyDescent="0.25">
      <c r="A910" t="s">
        <v>112</v>
      </c>
      <c r="B910" t="s">
        <v>6</v>
      </c>
      <c r="C910" t="s">
        <v>10</v>
      </c>
      <c r="D910" t="s">
        <v>376</v>
      </c>
      <c r="E910">
        <v>2032</v>
      </c>
      <c r="F910">
        <v>0</v>
      </c>
      <c r="G910">
        <v>0.59877038199999999</v>
      </c>
      <c r="H910" s="2" t="str">
        <f t="shared" si="14"/>
        <v>FOURHR_BATTERYER</v>
      </c>
    </row>
    <row r="911" spans="1:8" x14ac:dyDescent="0.25">
      <c r="A911" t="s">
        <v>112</v>
      </c>
      <c r="B911" t="s">
        <v>6</v>
      </c>
      <c r="C911" t="s">
        <v>10</v>
      </c>
      <c r="D911" t="s">
        <v>376</v>
      </c>
      <c r="E911">
        <v>2033</v>
      </c>
      <c r="F911">
        <v>0</v>
      </c>
      <c r="G911">
        <v>0.59877038199999999</v>
      </c>
      <c r="H911" s="2" t="str">
        <f t="shared" si="14"/>
        <v>FOURHR_BATTERYER</v>
      </c>
    </row>
    <row r="912" spans="1:8" x14ac:dyDescent="0.25">
      <c r="A912" t="s">
        <v>112</v>
      </c>
      <c r="B912" t="s">
        <v>6</v>
      </c>
      <c r="C912" t="s">
        <v>10</v>
      </c>
      <c r="D912" t="s">
        <v>376</v>
      </c>
      <c r="E912">
        <v>2034</v>
      </c>
      <c r="F912">
        <v>0</v>
      </c>
      <c r="G912">
        <v>0.59877038199999999</v>
      </c>
      <c r="H912" s="2" t="str">
        <f t="shared" si="14"/>
        <v>FOURHR_BATTERYER</v>
      </c>
    </row>
    <row r="913" spans="1:8" x14ac:dyDescent="0.25">
      <c r="A913" t="s">
        <v>112</v>
      </c>
      <c r="B913" t="s">
        <v>6</v>
      </c>
      <c r="C913" t="s">
        <v>10</v>
      </c>
      <c r="D913" t="s">
        <v>376</v>
      </c>
      <c r="E913">
        <v>2035</v>
      </c>
      <c r="F913">
        <v>0</v>
      </c>
      <c r="G913">
        <v>0.59877038199999999</v>
      </c>
      <c r="H913" s="2" t="str">
        <f t="shared" si="14"/>
        <v>FOURHR_BATTERYER</v>
      </c>
    </row>
    <row r="914" spans="1:8" x14ac:dyDescent="0.25">
      <c r="A914" t="s">
        <v>112</v>
      </c>
      <c r="B914" t="s">
        <v>6</v>
      </c>
      <c r="C914" t="s">
        <v>10</v>
      </c>
      <c r="D914" t="s">
        <v>376</v>
      </c>
      <c r="E914">
        <v>2036</v>
      </c>
      <c r="F914">
        <v>0</v>
      </c>
      <c r="G914">
        <v>0.59877038199999999</v>
      </c>
      <c r="H914" s="2" t="str">
        <f t="shared" si="14"/>
        <v>FOURHR_BATTERYER</v>
      </c>
    </row>
    <row r="915" spans="1:8" x14ac:dyDescent="0.25">
      <c r="A915" t="s">
        <v>112</v>
      </c>
      <c r="B915" t="s">
        <v>6</v>
      </c>
      <c r="C915" t="s">
        <v>10</v>
      </c>
      <c r="D915" t="s">
        <v>376</v>
      </c>
      <c r="E915">
        <v>2037</v>
      </c>
      <c r="F915">
        <v>0</v>
      </c>
      <c r="G915">
        <v>0.59877038199999999</v>
      </c>
      <c r="H915" s="2" t="str">
        <f t="shared" si="14"/>
        <v>FOURHR_BATTERYER</v>
      </c>
    </row>
    <row r="916" spans="1:8" x14ac:dyDescent="0.25">
      <c r="A916" t="s">
        <v>112</v>
      </c>
      <c r="B916" t="s">
        <v>6</v>
      </c>
      <c r="C916" t="s">
        <v>10</v>
      </c>
      <c r="D916" t="s">
        <v>376</v>
      </c>
      <c r="E916">
        <v>2038</v>
      </c>
      <c r="F916">
        <v>0</v>
      </c>
      <c r="G916">
        <v>0.59877038199999999</v>
      </c>
      <c r="H916" s="2" t="str">
        <f t="shared" si="14"/>
        <v>FOURHR_BATTERYER</v>
      </c>
    </row>
    <row r="917" spans="1:8" x14ac:dyDescent="0.25">
      <c r="A917" t="s">
        <v>112</v>
      </c>
      <c r="B917" t="s">
        <v>6</v>
      </c>
      <c r="C917" t="s">
        <v>10</v>
      </c>
      <c r="D917" t="s">
        <v>376</v>
      </c>
      <c r="E917">
        <v>2039</v>
      </c>
      <c r="F917">
        <v>0</v>
      </c>
      <c r="G917">
        <v>0.59877038199999999</v>
      </c>
      <c r="H917" s="2" t="str">
        <f t="shared" si="14"/>
        <v>FOURHR_BATTERYER</v>
      </c>
    </row>
    <row r="918" spans="1:8" x14ac:dyDescent="0.25">
      <c r="A918" t="s">
        <v>112</v>
      </c>
      <c r="B918" t="s">
        <v>6</v>
      </c>
      <c r="C918" t="s">
        <v>10</v>
      </c>
      <c r="D918" t="s">
        <v>376</v>
      </c>
      <c r="E918">
        <v>2040</v>
      </c>
      <c r="F918">
        <v>0</v>
      </c>
      <c r="G918">
        <v>0.59877038199999999</v>
      </c>
      <c r="H918" s="2" t="str">
        <f t="shared" si="14"/>
        <v>FOURHR_BATTERYER</v>
      </c>
    </row>
    <row r="919" spans="1:8" x14ac:dyDescent="0.25">
      <c r="A919" t="s">
        <v>112</v>
      </c>
      <c r="B919" t="s">
        <v>6</v>
      </c>
      <c r="C919" t="s">
        <v>10</v>
      </c>
      <c r="D919" t="s">
        <v>376</v>
      </c>
      <c r="E919">
        <v>2041</v>
      </c>
      <c r="F919">
        <v>0</v>
      </c>
      <c r="G919">
        <v>0.59877038199999999</v>
      </c>
      <c r="H919" s="2" t="str">
        <f t="shared" si="14"/>
        <v>FOURHR_BATTERYER</v>
      </c>
    </row>
    <row r="920" spans="1:8" x14ac:dyDescent="0.25">
      <c r="A920" t="s">
        <v>112</v>
      </c>
      <c r="B920" t="s">
        <v>6</v>
      </c>
      <c r="C920" t="s">
        <v>10</v>
      </c>
      <c r="D920" t="s">
        <v>375</v>
      </c>
      <c r="E920">
        <v>2024</v>
      </c>
      <c r="F920">
        <v>0</v>
      </c>
      <c r="G920">
        <v>9.7193260000000004E-3</v>
      </c>
      <c r="H920" s="2" t="str">
        <f t="shared" si="14"/>
        <v>FOURHR_BATTERYER</v>
      </c>
    </row>
    <row r="921" spans="1:8" x14ac:dyDescent="0.25">
      <c r="A921" t="s">
        <v>112</v>
      </c>
      <c r="B921" t="s">
        <v>6</v>
      </c>
      <c r="C921" t="s">
        <v>10</v>
      </c>
      <c r="D921" t="s">
        <v>375</v>
      </c>
      <c r="E921">
        <v>2025</v>
      </c>
      <c r="F921">
        <v>0</v>
      </c>
      <c r="G921">
        <v>1.8666632999999998E-2</v>
      </c>
      <c r="H921" s="2" t="str">
        <f t="shared" si="14"/>
        <v>FOURHR_BATTERYER</v>
      </c>
    </row>
    <row r="922" spans="1:8" x14ac:dyDescent="0.25">
      <c r="A922" t="s">
        <v>112</v>
      </c>
      <c r="B922" t="s">
        <v>6</v>
      </c>
      <c r="C922" t="s">
        <v>10</v>
      </c>
      <c r="D922" t="s">
        <v>375</v>
      </c>
      <c r="E922">
        <v>2026</v>
      </c>
      <c r="F922">
        <v>0</v>
      </c>
      <c r="G922">
        <v>3.5850550000000002E-2</v>
      </c>
      <c r="H922" s="2" t="str">
        <f t="shared" si="14"/>
        <v>FOURHR_BATTERYER</v>
      </c>
    </row>
    <row r="923" spans="1:8" x14ac:dyDescent="0.25">
      <c r="A923" t="s">
        <v>112</v>
      </c>
      <c r="B923" t="s">
        <v>6</v>
      </c>
      <c r="C923" t="s">
        <v>10</v>
      </c>
      <c r="D923" t="s">
        <v>375</v>
      </c>
      <c r="E923">
        <v>2027</v>
      </c>
      <c r="F923">
        <v>0</v>
      </c>
      <c r="G923">
        <v>6.8853441000000001E-2</v>
      </c>
      <c r="H923" s="2" t="str">
        <f t="shared" si="14"/>
        <v>FOURHR_BATTERYER</v>
      </c>
    </row>
    <row r="924" spans="1:8" x14ac:dyDescent="0.25">
      <c r="A924" t="s">
        <v>112</v>
      </c>
      <c r="B924" t="s">
        <v>6</v>
      </c>
      <c r="C924" t="s">
        <v>10</v>
      </c>
      <c r="D924" t="s">
        <v>375</v>
      </c>
      <c r="E924">
        <v>2028</v>
      </c>
      <c r="F924">
        <v>0</v>
      </c>
      <c r="G924">
        <v>0.13223775700000001</v>
      </c>
      <c r="H924" s="2" t="str">
        <f t="shared" si="14"/>
        <v>FOURHR_BATTERYER</v>
      </c>
    </row>
    <row r="925" spans="1:8" x14ac:dyDescent="0.25">
      <c r="A925" t="s">
        <v>112</v>
      </c>
      <c r="B925" t="s">
        <v>6</v>
      </c>
      <c r="C925" t="s">
        <v>10</v>
      </c>
      <c r="D925" t="s">
        <v>375</v>
      </c>
      <c r="E925">
        <v>2029</v>
      </c>
      <c r="F925">
        <v>0</v>
      </c>
      <c r="G925">
        <v>0.25397168599999997</v>
      </c>
      <c r="H925" s="2" t="str">
        <f t="shared" si="14"/>
        <v>FOURHR_BATTERYER</v>
      </c>
    </row>
    <row r="926" spans="1:8" x14ac:dyDescent="0.25">
      <c r="A926" t="s">
        <v>112</v>
      </c>
      <c r="B926" t="s">
        <v>6</v>
      </c>
      <c r="C926" t="s">
        <v>10</v>
      </c>
      <c r="D926" t="s">
        <v>375</v>
      </c>
      <c r="E926">
        <v>2030</v>
      </c>
      <c r="F926">
        <v>0</v>
      </c>
      <c r="G926">
        <v>0.48777004800000001</v>
      </c>
      <c r="H926" s="2" t="str">
        <f t="shared" si="14"/>
        <v>FOURHR_BATTERYER</v>
      </c>
    </row>
    <row r="927" spans="1:8" x14ac:dyDescent="0.25">
      <c r="A927" t="s">
        <v>112</v>
      </c>
      <c r="B927" t="s">
        <v>6</v>
      </c>
      <c r="C927" t="s">
        <v>10</v>
      </c>
      <c r="D927" t="s">
        <v>375</v>
      </c>
      <c r="E927">
        <v>2031</v>
      </c>
      <c r="F927">
        <v>0</v>
      </c>
      <c r="G927">
        <v>0.93679584400000004</v>
      </c>
      <c r="H927" s="2" t="str">
        <f t="shared" si="14"/>
        <v>FOURHR_BATTERYER</v>
      </c>
    </row>
    <row r="928" spans="1:8" x14ac:dyDescent="0.25">
      <c r="A928" t="s">
        <v>112</v>
      </c>
      <c r="B928" t="s">
        <v>6</v>
      </c>
      <c r="C928" t="s">
        <v>10</v>
      </c>
      <c r="D928" t="s">
        <v>375</v>
      </c>
      <c r="E928">
        <v>2032</v>
      </c>
      <c r="F928">
        <v>0</v>
      </c>
      <c r="G928">
        <v>0.97193263799999996</v>
      </c>
      <c r="H928" s="2" t="str">
        <f t="shared" si="14"/>
        <v>FOURHR_BATTERYER</v>
      </c>
    </row>
    <row r="929" spans="1:8" x14ac:dyDescent="0.25">
      <c r="A929" t="s">
        <v>112</v>
      </c>
      <c r="B929" t="s">
        <v>6</v>
      </c>
      <c r="C929" t="s">
        <v>10</v>
      </c>
      <c r="D929" t="s">
        <v>375</v>
      </c>
      <c r="E929">
        <v>2033</v>
      </c>
      <c r="F929">
        <v>0</v>
      </c>
      <c r="G929">
        <v>0.97193263799999996</v>
      </c>
      <c r="H929" s="2" t="str">
        <f t="shared" si="14"/>
        <v>FOURHR_BATTERYER</v>
      </c>
    </row>
    <row r="930" spans="1:8" x14ac:dyDescent="0.25">
      <c r="A930" t="s">
        <v>112</v>
      </c>
      <c r="B930" t="s">
        <v>6</v>
      </c>
      <c r="C930" t="s">
        <v>10</v>
      </c>
      <c r="D930" t="s">
        <v>375</v>
      </c>
      <c r="E930">
        <v>2034</v>
      </c>
      <c r="F930">
        <v>0</v>
      </c>
      <c r="G930">
        <v>0.97193263799999996</v>
      </c>
      <c r="H930" s="2" t="str">
        <f t="shared" si="14"/>
        <v>FOURHR_BATTERYER</v>
      </c>
    </row>
    <row r="931" spans="1:8" x14ac:dyDescent="0.25">
      <c r="A931" t="s">
        <v>112</v>
      </c>
      <c r="B931" t="s">
        <v>6</v>
      </c>
      <c r="C931" t="s">
        <v>10</v>
      </c>
      <c r="D931" t="s">
        <v>375</v>
      </c>
      <c r="E931">
        <v>2035</v>
      </c>
      <c r="F931">
        <v>0</v>
      </c>
      <c r="G931">
        <v>0.97193263799999996</v>
      </c>
      <c r="H931" s="2" t="str">
        <f t="shared" si="14"/>
        <v>FOURHR_BATTERYER</v>
      </c>
    </row>
    <row r="932" spans="1:8" x14ac:dyDescent="0.25">
      <c r="A932" t="s">
        <v>112</v>
      </c>
      <c r="B932" t="s">
        <v>6</v>
      </c>
      <c r="C932" t="s">
        <v>10</v>
      </c>
      <c r="D932" t="s">
        <v>375</v>
      </c>
      <c r="E932">
        <v>2036</v>
      </c>
      <c r="F932">
        <v>0</v>
      </c>
      <c r="G932">
        <v>0.97193263799999996</v>
      </c>
      <c r="H932" s="2" t="str">
        <f t="shared" si="14"/>
        <v>FOURHR_BATTERYER</v>
      </c>
    </row>
    <row r="933" spans="1:8" x14ac:dyDescent="0.25">
      <c r="A933" t="s">
        <v>112</v>
      </c>
      <c r="B933" t="s">
        <v>6</v>
      </c>
      <c r="C933" t="s">
        <v>10</v>
      </c>
      <c r="D933" t="s">
        <v>375</v>
      </c>
      <c r="E933">
        <v>2037</v>
      </c>
      <c r="F933">
        <v>0</v>
      </c>
      <c r="G933">
        <v>0.97193263799999996</v>
      </c>
      <c r="H933" s="2" t="str">
        <f t="shared" si="14"/>
        <v>FOURHR_BATTERYER</v>
      </c>
    </row>
    <row r="934" spans="1:8" x14ac:dyDescent="0.25">
      <c r="A934" t="s">
        <v>112</v>
      </c>
      <c r="B934" t="s">
        <v>6</v>
      </c>
      <c r="C934" t="s">
        <v>10</v>
      </c>
      <c r="D934" t="s">
        <v>375</v>
      </c>
      <c r="E934">
        <v>2038</v>
      </c>
      <c r="F934">
        <v>0</v>
      </c>
      <c r="G934">
        <v>0.97193263799999996</v>
      </c>
      <c r="H934" s="2" t="str">
        <f t="shared" si="14"/>
        <v>FOURHR_BATTERYER</v>
      </c>
    </row>
    <row r="935" spans="1:8" x14ac:dyDescent="0.25">
      <c r="A935" t="s">
        <v>112</v>
      </c>
      <c r="B935" t="s">
        <v>6</v>
      </c>
      <c r="C935" t="s">
        <v>10</v>
      </c>
      <c r="D935" t="s">
        <v>375</v>
      </c>
      <c r="E935">
        <v>2039</v>
      </c>
      <c r="F935">
        <v>0</v>
      </c>
      <c r="G935">
        <v>0.97193263799999996</v>
      </c>
      <c r="H935" s="2" t="str">
        <f t="shared" si="14"/>
        <v>FOURHR_BATTERYER</v>
      </c>
    </row>
    <row r="936" spans="1:8" x14ac:dyDescent="0.25">
      <c r="A936" t="s">
        <v>112</v>
      </c>
      <c r="B936" t="s">
        <v>6</v>
      </c>
      <c r="C936" t="s">
        <v>10</v>
      </c>
      <c r="D936" t="s">
        <v>375</v>
      </c>
      <c r="E936">
        <v>2040</v>
      </c>
      <c r="F936">
        <v>0</v>
      </c>
      <c r="G936">
        <v>0.97193263799999996</v>
      </c>
      <c r="H936" s="2" t="str">
        <f t="shared" si="14"/>
        <v>FOURHR_BATTERYER</v>
      </c>
    </row>
    <row r="937" spans="1:8" x14ac:dyDescent="0.25">
      <c r="A937" t="s">
        <v>112</v>
      </c>
      <c r="B937" t="s">
        <v>6</v>
      </c>
      <c r="C937" t="s">
        <v>10</v>
      </c>
      <c r="D937" t="s">
        <v>375</v>
      </c>
      <c r="E937">
        <v>2041</v>
      </c>
      <c r="F937">
        <v>0</v>
      </c>
      <c r="G937">
        <v>0.97193263799999996</v>
      </c>
      <c r="H937" s="2" t="str">
        <f t="shared" si="14"/>
        <v>FOURHR_BATTERYER</v>
      </c>
    </row>
    <row r="938" spans="1:8" x14ac:dyDescent="0.25">
      <c r="A938" t="s">
        <v>112</v>
      </c>
      <c r="B938" t="s">
        <v>6</v>
      </c>
      <c r="C938" t="s">
        <v>10</v>
      </c>
      <c r="D938" t="s">
        <v>374</v>
      </c>
      <c r="E938">
        <v>2024</v>
      </c>
      <c r="F938">
        <v>0</v>
      </c>
      <c r="G938">
        <v>1.3782411E-2</v>
      </c>
      <c r="H938" s="2" t="str">
        <f t="shared" si="14"/>
        <v>FOURHR_BATTERYER</v>
      </c>
    </row>
    <row r="939" spans="1:8" x14ac:dyDescent="0.25">
      <c r="A939" t="s">
        <v>112</v>
      </c>
      <c r="B939" t="s">
        <v>6</v>
      </c>
      <c r="C939" t="s">
        <v>10</v>
      </c>
      <c r="D939" t="s">
        <v>374</v>
      </c>
      <c r="E939">
        <v>2025</v>
      </c>
      <c r="F939">
        <v>0</v>
      </c>
      <c r="G939">
        <v>2.6470066E-2</v>
      </c>
      <c r="H939" s="2" t="str">
        <f t="shared" si="14"/>
        <v>FOURHR_BATTERYER</v>
      </c>
    </row>
    <row r="940" spans="1:8" x14ac:dyDescent="0.25">
      <c r="A940" t="s">
        <v>112</v>
      </c>
      <c r="B940" t="s">
        <v>6</v>
      </c>
      <c r="C940" t="s">
        <v>10</v>
      </c>
      <c r="D940" t="s">
        <v>374</v>
      </c>
      <c r="E940">
        <v>2026</v>
      </c>
      <c r="F940">
        <v>0</v>
      </c>
      <c r="G940">
        <v>5.0837578000000001E-2</v>
      </c>
      <c r="H940" s="2" t="str">
        <f t="shared" si="14"/>
        <v>FOURHR_BATTERYER</v>
      </c>
    </row>
    <row r="941" spans="1:8" x14ac:dyDescent="0.25">
      <c r="A941" t="s">
        <v>112</v>
      </c>
      <c r="B941" t="s">
        <v>6</v>
      </c>
      <c r="C941" t="s">
        <v>10</v>
      </c>
      <c r="D941" t="s">
        <v>374</v>
      </c>
      <c r="E941">
        <v>2027</v>
      </c>
      <c r="F941">
        <v>0</v>
      </c>
      <c r="G941">
        <v>9.7637056999999999E-2</v>
      </c>
      <c r="H941" s="2" t="str">
        <f t="shared" si="14"/>
        <v>FOURHR_BATTERYER</v>
      </c>
    </row>
    <row r="942" spans="1:8" x14ac:dyDescent="0.25">
      <c r="A942" t="s">
        <v>112</v>
      </c>
      <c r="B942" t="s">
        <v>6</v>
      </c>
      <c r="C942" t="s">
        <v>10</v>
      </c>
      <c r="D942" t="s">
        <v>374</v>
      </c>
      <c r="E942">
        <v>2028</v>
      </c>
      <c r="F942">
        <v>0</v>
      </c>
      <c r="G942">
        <v>0.187518668</v>
      </c>
      <c r="H942" s="2" t="str">
        <f t="shared" si="14"/>
        <v>FOURHR_BATTERYER</v>
      </c>
    </row>
    <row r="943" spans="1:8" x14ac:dyDescent="0.25">
      <c r="A943" t="s">
        <v>112</v>
      </c>
      <c r="B943" t="s">
        <v>6</v>
      </c>
      <c r="C943" t="s">
        <v>10</v>
      </c>
      <c r="D943" t="s">
        <v>374</v>
      </c>
      <c r="E943">
        <v>2029</v>
      </c>
      <c r="F943">
        <v>0</v>
      </c>
      <c r="G943">
        <v>0.36014246700000002</v>
      </c>
      <c r="H943" s="2" t="str">
        <f t="shared" si="14"/>
        <v>FOURHR_BATTERYER</v>
      </c>
    </row>
    <row r="944" spans="1:8" x14ac:dyDescent="0.25">
      <c r="A944" t="s">
        <v>112</v>
      </c>
      <c r="B944" t="s">
        <v>6</v>
      </c>
      <c r="C944" t="s">
        <v>10</v>
      </c>
      <c r="D944" t="s">
        <v>374</v>
      </c>
      <c r="E944">
        <v>2030</v>
      </c>
      <c r="F944">
        <v>0</v>
      </c>
      <c r="G944">
        <v>0.69167831800000001</v>
      </c>
      <c r="H944" s="2" t="str">
        <f t="shared" si="14"/>
        <v>FOURHR_BATTERYER</v>
      </c>
    </row>
    <row r="945" spans="1:8" x14ac:dyDescent="0.25">
      <c r="A945" t="s">
        <v>112</v>
      </c>
      <c r="B945" t="s">
        <v>6</v>
      </c>
      <c r="C945" t="s">
        <v>10</v>
      </c>
      <c r="D945" t="s">
        <v>374</v>
      </c>
      <c r="E945">
        <v>2031</v>
      </c>
      <c r="F945">
        <v>0</v>
      </c>
      <c r="G945">
        <v>1.3284156680000001</v>
      </c>
      <c r="H945" s="2" t="str">
        <f t="shared" si="14"/>
        <v>FOURHR_BATTERYER</v>
      </c>
    </row>
    <row r="946" spans="1:8" x14ac:dyDescent="0.25">
      <c r="A946" t="s">
        <v>112</v>
      </c>
      <c r="B946" t="s">
        <v>6</v>
      </c>
      <c r="C946" t="s">
        <v>10</v>
      </c>
      <c r="D946" t="s">
        <v>374</v>
      </c>
      <c r="E946">
        <v>2032</v>
      </c>
      <c r="F946">
        <v>0</v>
      </c>
      <c r="G946">
        <v>1.378241112</v>
      </c>
      <c r="H946" s="2" t="str">
        <f t="shared" si="14"/>
        <v>FOURHR_BATTERYER</v>
      </c>
    </row>
    <row r="947" spans="1:8" x14ac:dyDescent="0.25">
      <c r="A947" t="s">
        <v>112</v>
      </c>
      <c r="B947" t="s">
        <v>6</v>
      </c>
      <c r="C947" t="s">
        <v>10</v>
      </c>
      <c r="D947" t="s">
        <v>374</v>
      </c>
      <c r="E947">
        <v>2033</v>
      </c>
      <c r="F947">
        <v>0</v>
      </c>
      <c r="G947">
        <v>1.378241112</v>
      </c>
      <c r="H947" s="2" t="str">
        <f t="shared" si="14"/>
        <v>FOURHR_BATTERYER</v>
      </c>
    </row>
    <row r="948" spans="1:8" x14ac:dyDescent="0.25">
      <c r="A948" t="s">
        <v>112</v>
      </c>
      <c r="B948" t="s">
        <v>6</v>
      </c>
      <c r="C948" t="s">
        <v>10</v>
      </c>
      <c r="D948" t="s">
        <v>374</v>
      </c>
      <c r="E948">
        <v>2034</v>
      </c>
      <c r="F948">
        <v>0</v>
      </c>
      <c r="G948">
        <v>1.378241112</v>
      </c>
      <c r="H948" s="2" t="str">
        <f t="shared" si="14"/>
        <v>FOURHR_BATTERYER</v>
      </c>
    </row>
    <row r="949" spans="1:8" x14ac:dyDescent="0.25">
      <c r="A949" t="s">
        <v>112</v>
      </c>
      <c r="B949" t="s">
        <v>6</v>
      </c>
      <c r="C949" t="s">
        <v>10</v>
      </c>
      <c r="D949" t="s">
        <v>374</v>
      </c>
      <c r="E949">
        <v>2035</v>
      </c>
      <c r="F949">
        <v>0</v>
      </c>
      <c r="G949">
        <v>1.378241112</v>
      </c>
      <c r="H949" s="2" t="str">
        <f t="shared" si="14"/>
        <v>FOURHR_BATTERYER</v>
      </c>
    </row>
    <row r="950" spans="1:8" x14ac:dyDescent="0.25">
      <c r="A950" t="s">
        <v>112</v>
      </c>
      <c r="B950" t="s">
        <v>6</v>
      </c>
      <c r="C950" t="s">
        <v>10</v>
      </c>
      <c r="D950" t="s">
        <v>374</v>
      </c>
      <c r="E950">
        <v>2036</v>
      </c>
      <c r="F950">
        <v>0</v>
      </c>
      <c r="G950">
        <v>1.378241112</v>
      </c>
      <c r="H950" s="2" t="str">
        <f t="shared" si="14"/>
        <v>FOURHR_BATTERYER</v>
      </c>
    </row>
    <row r="951" spans="1:8" x14ac:dyDescent="0.25">
      <c r="A951" t="s">
        <v>112</v>
      </c>
      <c r="B951" t="s">
        <v>6</v>
      </c>
      <c r="C951" t="s">
        <v>10</v>
      </c>
      <c r="D951" t="s">
        <v>374</v>
      </c>
      <c r="E951">
        <v>2037</v>
      </c>
      <c r="F951">
        <v>0</v>
      </c>
      <c r="G951">
        <v>1.378241112</v>
      </c>
      <c r="H951" s="2" t="str">
        <f t="shared" si="14"/>
        <v>FOURHR_BATTERYER</v>
      </c>
    </row>
    <row r="952" spans="1:8" x14ac:dyDescent="0.25">
      <c r="A952" t="s">
        <v>112</v>
      </c>
      <c r="B952" t="s">
        <v>6</v>
      </c>
      <c r="C952" t="s">
        <v>10</v>
      </c>
      <c r="D952" t="s">
        <v>374</v>
      </c>
      <c r="E952">
        <v>2038</v>
      </c>
      <c r="F952">
        <v>0</v>
      </c>
      <c r="G952">
        <v>1.378241112</v>
      </c>
      <c r="H952" s="2" t="str">
        <f t="shared" si="14"/>
        <v>FOURHR_BATTERYER</v>
      </c>
    </row>
    <row r="953" spans="1:8" x14ac:dyDescent="0.25">
      <c r="A953" t="s">
        <v>112</v>
      </c>
      <c r="B953" t="s">
        <v>6</v>
      </c>
      <c r="C953" t="s">
        <v>10</v>
      </c>
      <c r="D953" t="s">
        <v>374</v>
      </c>
      <c r="E953">
        <v>2039</v>
      </c>
      <c r="F953">
        <v>0</v>
      </c>
      <c r="G953">
        <v>1.378241112</v>
      </c>
      <c r="H953" s="2" t="str">
        <f t="shared" si="14"/>
        <v>FOURHR_BATTERYER</v>
      </c>
    </row>
    <row r="954" spans="1:8" x14ac:dyDescent="0.25">
      <c r="A954" t="s">
        <v>112</v>
      </c>
      <c r="B954" t="s">
        <v>6</v>
      </c>
      <c r="C954" t="s">
        <v>10</v>
      </c>
      <c r="D954" t="s">
        <v>374</v>
      </c>
      <c r="E954">
        <v>2040</v>
      </c>
      <c r="F954">
        <v>0</v>
      </c>
      <c r="G954">
        <v>1.378241112</v>
      </c>
      <c r="H954" s="2" t="str">
        <f t="shared" si="14"/>
        <v>FOURHR_BATTERYER</v>
      </c>
    </row>
    <row r="955" spans="1:8" x14ac:dyDescent="0.25">
      <c r="A955" t="s">
        <v>112</v>
      </c>
      <c r="B955" t="s">
        <v>6</v>
      </c>
      <c r="C955" t="s">
        <v>10</v>
      </c>
      <c r="D955" t="s">
        <v>374</v>
      </c>
      <c r="E955">
        <v>2041</v>
      </c>
      <c r="F955">
        <v>0</v>
      </c>
      <c r="G955">
        <v>1.378241112</v>
      </c>
      <c r="H955" s="2" t="str">
        <f t="shared" si="14"/>
        <v>FOURHR_BATTERYER</v>
      </c>
    </row>
    <row r="956" spans="1:8" x14ac:dyDescent="0.25">
      <c r="A956" t="s">
        <v>112</v>
      </c>
      <c r="B956" t="s">
        <v>6</v>
      </c>
      <c r="C956" t="s">
        <v>10</v>
      </c>
      <c r="D956" t="s">
        <v>373</v>
      </c>
      <c r="E956">
        <v>2024</v>
      </c>
      <c r="F956">
        <v>0</v>
      </c>
      <c r="G956">
        <v>3.3466989999999999E-3</v>
      </c>
      <c r="H956" s="2" t="str">
        <f t="shared" si="14"/>
        <v>FOURHR_BATTERYER</v>
      </c>
    </row>
    <row r="957" spans="1:8" x14ac:dyDescent="0.25">
      <c r="A957" t="s">
        <v>112</v>
      </c>
      <c r="B957" t="s">
        <v>6</v>
      </c>
      <c r="C957" t="s">
        <v>10</v>
      </c>
      <c r="D957" t="s">
        <v>373</v>
      </c>
      <c r="E957">
        <v>2025</v>
      </c>
      <c r="F957">
        <v>0</v>
      </c>
      <c r="G957">
        <v>6.4275649999999997E-3</v>
      </c>
      <c r="H957" s="2" t="str">
        <f t="shared" si="14"/>
        <v>FOURHR_BATTERYER</v>
      </c>
    </row>
    <row r="958" spans="1:8" x14ac:dyDescent="0.25">
      <c r="A958" t="s">
        <v>112</v>
      </c>
      <c r="B958" t="s">
        <v>6</v>
      </c>
      <c r="C958" t="s">
        <v>10</v>
      </c>
      <c r="D958" t="s">
        <v>373</v>
      </c>
      <c r="E958">
        <v>2026</v>
      </c>
      <c r="F958">
        <v>0</v>
      </c>
      <c r="G958">
        <v>1.2344579E-2</v>
      </c>
      <c r="H958" s="2" t="str">
        <f t="shared" si="14"/>
        <v>FOURHR_BATTERYER</v>
      </c>
    </row>
    <row r="959" spans="1:8" x14ac:dyDescent="0.25">
      <c r="A959" t="s">
        <v>112</v>
      </c>
      <c r="B959" t="s">
        <v>6</v>
      </c>
      <c r="C959" t="s">
        <v>10</v>
      </c>
      <c r="D959" t="s">
        <v>373</v>
      </c>
      <c r="E959">
        <v>2027</v>
      </c>
      <c r="F959">
        <v>0</v>
      </c>
      <c r="G959">
        <v>2.3708610000000001E-2</v>
      </c>
      <c r="H959" s="2" t="str">
        <f t="shared" si="14"/>
        <v>FOURHR_BATTERYER</v>
      </c>
    </row>
    <row r="960" spans="1:8" x14ac:dyDescent="0.25">
      <c r="A960" t="s">
        <v>112</v>
      </c>
      <c r="B960" t="s">
        <v>6</v>
      </c>
      <c r="C960" t="s">
        <v>10</v>
      </c>
      <c r="D960" t="s">
        <v>373</v>
      </c>
      <c r="E960">
        <v>2028</v>
      </c>
      <c r="F960">
        <v>0</v>
      </c>
      <c r="G960">
        <v>4.5534012999999998E-2</v>
      </c>
      <c r="H960" s="2" t="str">
        <f t="shared" si="14"/>
        <v>FOURHR_BATTERYER</v>
      </c>
    </row>
    <row r="961" spans="1:8" x14ac:dyDescent="0.25">
      <c r="A961" t="s">
        <v>112</v>
      </c>
      <c r="B961" t="s">
        <v>6</v>
      </c>
      <c r="C961" t="s">
        <v>10</v>
      </c>
      <c r="D961" t="s">
        <v>373</v>
      </c>
      <c r="E961">
        <v>2029</v>
      </c>
      <c r="F961">
        <v>0</v>
      </c>
      <c r="G961">
        <v>8.7451195999999995E-2</v>
      </c>
      <c r="H961" s="2" t="str">
        <f t="shared" si="14"/>
        <v>FOURHR_BATTERYER</v>
      </c>
    </row>
    <row r="962" spans="1:8" x14ac:dyDescent="0.25">
      <c r="A962" t="s">
        <v>112</v>
      </c>
      <c r="B962" t="s">
        <v>6</v>
      </c>
      <c r="C962" t="s">
        <v>10</v>
      </c>
      <c r="D962" t="s">
        <v>373</v>
      </c>
      <c r="E962">
        <v>2030</v>
      </c>
      <c r="F962">
        <v>0</v>
      </c>
      <c r="G962">
        <v>0.16795602300000001</v>
      </c>
      <c r="H962" s="2" t="str">
        <f t="shared" si="14"/>
        <v>FOURHR_BATTERYER</v>
      </c>
    </row>
    <row r="963" spans="1:8" x14ac:dyDescent="0.25">
      <c r="A963" t="s">
        <v>112</v>
      </c>
      <c r="B963" t="s">
        <v>6</v>
      </c>
      <c r="C963" t="s">
        <v>10</v>
      </c>
      <c r="D963" t="s">
        <v>373</v>
      </c>
      <c r="E963">
        <v>2031</v>
      </c>
      <c r="F963">
        <v>0</v>
      </c>
      <c r="G963">
        <v>0.32257106600000002</v>
      </c>
      <c r="H963" s="2" t="str">
        <f t="shared" ref="H963:H1026" si="15">_xlfn.CONCAT(A963,C963)</f>
        <v>FOURHR_BATTERYER</v>
      </c>
    </row>
    <row r="964" spans="1:8" x14ac:dyDescent="0.25">
      <c r="A964" t="s">
        <v>112</v>
      </c>
      <c r="B964" t="s">
        <v>6</v>
      </c>
      <c r="C964" t="s">
        <v>10</v>
      </c>
      <c r="D964" t="s">
        <v>373</v>
      </c>
      <c r="E964">
        <v>2032</v>
      </c>
      <c r="F964">
        <v>0</v>
      </c>
      <c r="G964">
        <v>0.33466987399999998</v>
      </c>
      <c r="H964" s="2" t="str">
        <f t="shared" si="15"/>
        <v>FOURHR_BATTERYER</v>
      </c>
    </row>
    <row r="965" spans="1:8" x14ac:dyDescent="0.25">
      <c r="A965" t="s">
        <v>112</v>
      </c>
      <c r="B965" t="s">
        <v>6</v>
      </c>
      <c r="C965" t="s">
        <v>10</v>
      </c>
      <c r="D965" t="s">
        <v>373</v>
      </c>
      <c r="E965">
        <v>2033</v>
      </c>
      <c r="F965">
        <v>0</v>
      </c>
      <c r="G965">
        <v>0.33466987399999998</v>
      </c>
      <c r="H965" s="2" t="str">
        <f t="shared" si="15"/>
        <v>FOURHR_BATTERYER</v>
      </c>
    </row>
    <row r="966" spans="1:8" x14ac:dyDescent="0.25">
      <c r="A966" t="s">
        <v>112</v>
      </c>
      <c r="B966" t="s">
        <v>6</v>
      </c>
      <c r="C966" t="s">
        <v>10</v>
      </c>
      <c r="D966" t="s">
        <v>373</v>
      </c>
      <c r="E966">
        <v>2034</v>
      </c>
      <c r="F966">
        <v>0</v>
      </c>
      <c r="G966">
        <v>0.33466987399999998</v>
      </c>
      <c r="H966" s="2" t="str">
        <f t="shared" si="15"/>
        <v>FOURHR_BATTERYER</v>
      </c>
    </row>
    <row r="967" spans="1:8" x14ac:dyDescent="0.25">
      <c r="A967" t="s">
        <v>112</v>
      </c>
      <c r="B967" t="s">
        <v>6</v>
      </c>
      <c r="C967" t="s">
        <v>10</v>
      </c>
      <c r="D967" t="s">
        <v>373</v>
      </c>
      <c r="E967">
        <v>2035</v>
      </c>
      <c r="F967">
        <v>0</v>
      </c>
      <c r="G967">
        <v>0.33466987399999998</v>
      </c>
      <c r="H967" s="2" t="str">
        <f t="shared" si="15"/>
        <v>FOURHR_BATTERYER</v>
      </c>
    </row>
    <row r="968" spans="1:8" x14ac:dyDescent="0.25">
      <c r="A968" t="s">
        <v>112</v>
      </c>
      <c r="B968" t="s">
        <v>6</v>
      </c>
      <c r="C968" t="s">
        <v>10</v>
      </c>
      <c r="D968" t="s">
        <v>373</v>
      </c>
      <c r="E968">
        <v>2036</v>
      </c>
      <c r="F968">
        <v>0</v>
      </c>
      <c r="G968">
        <v>0.33466987399999998</v>
      </c>
      <c r="H968" s="2" t="str">
        <f t="shared" si="15"/>
        <v>FOURHR_BATTERYER</v>
      </c>
    </row>
    <row r="969" spans="1:8" x14ac:dyDescent="0.25">
      <c r="A969" t="s">
        <v>112</v>
      </c>
      <c r="B969" t="s">
        <v>6</v>
      </c>
      <c r="C969" t="s">
        <v>10</v>
      </c>
      <c r="D969" t="s">
        <v>373</v>
      </c>
      <c r="E969">
        <v>2037</v>
      </c>
      <c r="F969">
        <v>0</v>
      </c>
      <c r="G969">
        <v>0.33466987399999998</v>
      </c>
      <c r="H969" s="2" t="str">
        <f t="shared" si="15"/>
        <v>FOURHR_BATTERYER</v>
      </c>
    </row>
    <row r="970" spans="1:8" x14ac:dyDescent="0.25">
      <c r="A970" t="s">
        <v>112</v>
      </c>
      <c r="B970" t="s">
        <v>6</v>
      </c>
      <c r="C970" t="s">
        <v>10</v>
      </c>
      <c r="D970" t="s">
        <v>373</v>
      </c>
      <c r="E970">
        <v>2038</v>
      </c>
      <c r="F970">
        <v>0</v>
      </c>
      <c r="G970">
        <v>0.33466987399999998</v>
      </c>
      <c r="H970" s="2" t="str">
        <f t="shared" si="15"/>
        <v>FOURHR_BATTERYER</v>
      </c>
    </row>
    <row r="971" spans="1:8" x14ac:dyDescent="0.25">
      <c r="A971" t="s">
        <v>112</v>
      </c>
      <c r="B971" t="s">
        <v>6</v>
      </c>
      <c r="C971" t="s">
        <v>10</v>
      </c>
      <c r="D971" t="s">
        <v>373</v>
      </c>
      <c r="E971">
        <v>2039</v>
      </c>
      <c r="F971">
        <v>0</v>
      </c>
      <c r="G971">
        <v>0.33466987399999998</v>
      </c>
      <c r="H971" s="2" t="str">
        <f t="shared" si="15"/>
        <v>FOURHR_BATTERYER</v>
      </c>
    </row>
    <row r="972" spans="1:8" x14ac:dyDescent="0.25">
      <c r="A972" t="s">
        <v>112</v>
      </c>
      <c r="B972" t="s">
        <v>6</v>
      </c>
      <c r="C972" t="s">
        <v>10</v>
      </c>
      <c r="D972" t="s">
        <v>373</v>
      </c>
      <c r="E972">
        <v>2040</v>
      </c>
      <c r="F972">
        <v>0</v>
      </c>
      <c r="G972">
        <v>0.33466987399999998</v>
      </c>
      <c r="H972" s="2" t="str">
        <f t="shared" si="15"/>
        <v>FOURHR_BATTERYER</v>
      </c>
    </row>
    <row r="973" spans="1:8" x14ac:dyDescent="0.25">
      <c r="A973" t="s">
        <v>112</v>
      </c>
      <c r="B973" t="s">
        <v>6</v>
      </c>
      <c r="C973" t="s">
        <v>10</v>
      </c>
      <c r="D973" t="s">
        <v>373</v>
      </c>
      <c r="E973">
        <v>2041</v>
      </c>
      <c r="F973">
        <v>0</v>
      </c>
      <c r="G973">
        <v>0.33466987399999998</v>
      </c>
      <c r="H973" s="2" t="str">
        <f t="shared" si="15"/>
        <v>FOURHR_BATTERYER</v>
      </c>
    </row>
    <row r="974" spans="1:8" x14ac:dyDescent="0.25">
      <c r="A974" t="s">
        <v>112</v>
      </c>
      <c r="B974" t="s">
        <v>6</v>
      </c>
      <c r="C974" t="s">
        <v>11</v>
      </c>
      <c r="D974" t="s">
        <v>371</v>
      </c>
      <c r="E974">
        <v>2024</v>
      </c>
      <c r="F974">
        <v>0</v>
      </c>
      <c r="G974">
        <v>9.7674419999999994E-3</v>
      </c>
      <c r="H974" s="2" t="str">
        <f t="shared" si="15"/>
        <v>FOURHR_BATTERYWR</v>
      </c>
    </row>
    <row r="975" spans="1:8" x14ac:dyDescent="0.25">
      <c r="A975" t="s">
        <v>112</v>
      </c>
      <c r="B975" t="s">
        <v>6</v>
      </c>
      <c r="C975" t="s">
        <v>11</v>
      </c>
      <c r="D975" t="s">
        <v>371</v>
      </c>
      <c r="E975">
        <v>2025</v>
      </c>
      <c r="F975">
        <v>0</v>
      </c>
      <c r="G975">
        <v>1.8759042E-2</v>
      </c>
      <c r="H975" s="2" t="str">
        <f t="shared" si="15"/>
        <v>FOURHR_BATTERYWR</v>
      </c>
    </row>
    <row r="976" spans="1:8" x14ac:dyDescent="0.25">
      <c r="A976" t="s">
        <v>112</v>
      </c>
      <c r="B976" t="s">
        <v>6</v>
      </c>
      <c r="C976" t="s">
        <v>11</v>
      </c>
      <c r="D976" t="s">
        <v>371</v>
      </c>
      <c r="E976">
        <v>2026</v>
      </c>
      <c r="F976">
        <v>0</v>
      </c>
      <c r="G976">
        <v>3.6028027999999997E-2</v>
      </c>
      <c r="H976" s="2" t="str">
        <f t="shared" si="15"/>
        <v>FOURHR_BATTERYWR</v>
      </c>
    </row>
    <row r="977" spans="1:8" x14ac:dyDescent="0.25">
      <c r="A977" t="s">
        <v>112</v>
      </c>
      <c r="B977" t="s">
        <v>6</v>
      </c>
      <c r="C977" t="s">
        <v>11</v>
      </c>
      <c r="D977" t="s">
        <v>371</v>
      </c>
      <c r="E977">
        <v>2027</v>
      </c>
      <c r="F977">
        <v>0</v>
      </c>
      <c r="G977">
        <v>6.9194299000000001E-2</v>
      </c>
      <c r="H977" s="2" t="str">
        <f t="shared" si="15"/>
        <v>FOURHR_BATTERYWR</v>
      </c>
    </row>
    <row r="978" spans="1:8" x14ac:dyDescent="0.25">
      <c r="A978" t="s">
        <v>112</v>
      </c>
      <c r="B978" t="s">
        <v>6</v>
      </c>
      <c r="C978" t="s">
        <v>11</v>
      </c>
      <c r="D978" t="s">
        <v>371</v>
      </c>
      <c r="E978">
        <v>2028</v>
      </c>
      <c r="F978">
        <v>0</v>
      </c>
      <c r="G978">
        <v>0.13289239899999999</v>
      </c>
      <c r="H978" s="2" t="str">
        <f t="shared" si="15"/>
        <v>FOURHR_BATTERYWR</v>
      </c>
    </row>
    <row r="979" spans="1:8" x14ac:dyDescent="0.25">
      <c r="A979" t="s">
        <v>112</v>
      </c>
      <c r="B979" t="s">
        <v>6</v>
      </c>
      <c r="C979" t="s">
        <v>11</v>
      </c>
      <c r="D979" t="s">
        <v>371</v>
      </c>
      <c r="E979">
        <v>2029</v>
      </c>
      <c r="F979">
        <v>0</v>
      </c>
      <c r="G979">
        <v>0.25522897100000003</v>
      </c>
      <c r="H979" s="2" t="str">
        <f t="shared" si="15"/>
        <v>FOURHR_BATTERYWR</v>
      </c>
    </row>
    <row r="980" spans="1:8" x14ac:dyDescent="0.25">
      <c r="A980" t="s">
        <v>112</v>
      </c>
      <c r="B980" t="s">
        <v>6</v>
      </c>
      <c r="C980" t="s">
        <v>11</v>
      </c>
      <c r="D980" t="s">
        <v>371</v>
      </c>
      <c r="E980">
        <v>2030</v>
      </c>
      <c r="F980">
        <v>0</v>
      </c>
      <c r="G980">
        <v>0.49018475099999997</v>
      </c>
      <c r="H980" s="2" t="str">
        <f t="shared" si="15"/>
        <v>FOURHR_BATTERYWR</v>
      </c>
    </row>
    <row r="981" spans="1:8" x14ac:dyDescent="0.25">
      <c r="A981" t="s">
        <v>112</v>
      </c>
      <c r="B981" t="s">
        <v>6</v>
      </c>
      <c r="C981" t="s">
        <v>11</v>
      </c>
      <c r="D981" t="s">
        <v>371</v>
      </c>
      <c r="E981">
        <v>2031</v>
      </c>
      <c r="F981">
        <v>0</v>
      </c>
      <c r="G981">
        <v>0.94143344699999998</v>
      </c>
      <c r="H981" s="2" t="str">
        <f t="shared" si="15"/>
        <v>FOURHR_BATTERYWR</v>
      </c>
    </row>
    <row r="982" spans="1:8" x14ac:dyDescent="0.25">
      <c r="A982" t="s">
        <v>112</v>
      </c>
      <c r="B982" t="s">
        <v>6</v>
      </c>
      <c r="C982" t="s">
        <v>11</v>
      </c>
      <c r="D982" t="s">
        <v>371</v>
      </c>
      <c r="E982">
        <v>2032</v>
      </c>
      <c r="F982">
        <v>0</v>
      </c>
      <c r="G982">
        <v>0.97674418600000001</v>
      </c>
      <c r="H982" s="2" t="str">
        <f t="shared" si="15"/>
        <v>FOURHR_BATTERYWR</v>
      </c>
    </row>
    <row r="983" spans="1:8" x14ac:dyDescent="0.25">
      <c r="A983" t="s">
        <v>112</v>
      </c>
      <c r="B983" t="s">
        <v>6</v>
      </c>
      <c r="C983" t="s">
        <v>11</v>
      </c>
      <c r="D983" t="s">
        <v>371</v>
      </c>
      <c r="E983">
        <v>2033</v>
      </c>
      <c r="F983">
        <v>0</v>
      </c>
      <c r="G983">
        <v>0.97674418600000001</v>
      </c>
      <c r="H983" s="2" t="str">
        <f t="shared" si="15"/>
        <v>FOURHR_BATTERYWR</v>
      </c>
    </row>
    <row r="984" spans="1:8" x14ac:dyDescent="0.25">
      <c r="A984" t="s">
        <v>112</v>
      </c>
      <c r="B984" t="s">
        <v>6</v>
      </c>
      <c r="C984" t="s">
        <v>11</v>
      </c>
      <c r="D984" t="s">
        <v>371</v>
      </c>
      <c r="E984">
        <v>2034</v>
      </c>
      <c r="F984">
        <v>0</v>
      </c>
      <c r="G984">
        <v>0.97674418600000001</v>
      </c>
      <c r="H984" s="2" t="str">
        <f t="shared" si="15"/>
        <v>FOURHR_BATTERYWR</v>
      </c>
    </row>
    <row r="985" spans="1:8" x14ac:dyDescent="0.25">
      <c r="A985" t="s">
        <v>112</v>
      </c>
      <c r="B985" t="s">
        <v>6</v>
      </c>
      <c r="C985" t="s">
        <v>11</v>
      </c>
      <c r="D985" t="s">
        <v>371</v>
      </c>
      <c r="E985">
        <v>2035</v>
      </c>
      <c r="F985">
        <v>0</v>
      </c>
      <c r="G985">
        <v>0.97674418600000001</v>
      </c>
      <c r="H985" s="2" t="str">
        <f t="shared" si="15"/>
        <v>FOURHR_BATTERYWR</v>
      </c>
    </row>
    <row r="986" spans="1:8" x14ac:dyDescent="0.25">
      <c r="A986" t="s">
        <v>112</v>
      </c>
      <c r="B986" t="s">
        <v>6</v>
      </c>
      <c r="C986" t="s">
        <v>11</v>
      </c>
      <c r="D986" t="s">
        <v>371</v>
      </c>
      <c r="E986">
        <v>2036</v>
      </c>
      <c r="F986">
        <v>0</v>
      </c>
      <c r="G986">
        <v>0.97674418600000001</v>
      </c>
      <c r="H986" s="2" t="str">
        <f t="shared" si="15"/>
        <v>FOURHR_BATTERYWR</v>
      </c>
    </row>
    <row r="987" spans="1:8" x14ac:dyDescent="0.25">
      <c r="A987" t="s">
        <v>112</v>
      </c>
      <c r="B987" t="s">
        <v>6</v>
      </c>
      <c r="C987" t="s">
        <v>11</v>
      </c>
      <c r="D987" t="s">
        <v>371</v>
      </c>
      <c r="E987">
        <v>2037</v>
      </c>
      <c r="F987">
        <v>0</v>
      </c>
      <c r="G987">
        <v>0.97674418600000001</v>
      </c>
      <c r="H987" s="2" t="str">
        <f t="shared" si="15"/>
        <v>FOURHR_BATTERYWR</v>
      </c>
    </row>
    <row r="988" spans="1:8" x14ac:dyDescent="0.25">
      <c r="A988" t="s">
        <v>112</v>
      </c>
      <c r="B988" t="s">
        <v>6</v>
      </c>
      <c r="C988" t="s">
        <v>11</v>
      </c>
      <c r="D988" t="s">
        <v>371</v>
      </c>
      <c r="E988">
        <v>2038</v>
      </c>
      <c r="F988">
        <v>0</v>
      </c>
      <c r="G988">
        <v>0.97674418600000001</v>
      </c>
      <c r="H988" s="2" t="str">
        <f t="shared" si="15"/>
        <v>FOURHR_BATTERYWR</v>
      </c>
    </row>
    <row r="989" spans="1:8" x14ac:dyDescent="0.25">
      <c r="A989" t="s">
        <v>112</v>
      </c>
      <c r="B989" t="s">
        <v>6</v>
      </c>
      <c r="C989" t="s">
        <v>11</v>
      </c>
      <c r="D989" t="s">
        <v>371</v>
      </c>
      <c r="E989">
        <v>2039</v>
      </c>
      <c r="F989">
        <v>0</v>
      </c>
      <c r="G989">
        <v>0.97674418600000001</v>
      </c>
      <c r="H989" s="2" t="str">
        <f t="shared" si="15"/>
        <v>FOURHR_BATTERYWR</v>
      </c>
    </row>
    <row r="990" spans="1:8" x14ac:dyDescent="0.25">
      <c r="A990" t="s">
        <v>112</v>
      </c>
      <c r="B990" t="s">
        <v>6</v>
      </c>
      <c r="C990" t="s">
        <v>11</v>
      </c>
      <c r="D990" t="s">
        <v>371</v>
      </c>
      <c r="E990">
        <v>2040</v>
      </c>
      <c r="F990">
        <v>0</v>
      </c>
      <c r="G990">
        <v>0.97674418600000001</v>
      </c>
      <c r="H990" s="2" t="str">
        <f t="shared" si="15"/>
        <v>FOURHR_BATTERYWR</v>
      </c>
    </row>
    <row r="991" spans="1:8" x14ac:dyDescent="0.25">
      <c r="A991" t="s">
        <v>112</v>
      </c>
      <c r="B991" t="s">
        <v>6</v>
      </c>
      <c r="C991" t="s">
        <v>11</v>
      </c>
      <c r="D991" t="s">
        <v>371</v>
      </c>
      <c r="E991">
        <v>2041</v>
      </c>
      <c r="F991">
        <v>0</v>
      </c>
      <c r="G991">
        <v>0.97674418600000001</v>
      </c>
      <c r="H991" s="2" t="str">
        <f t="shared" si="15"/>
        <v>FOURHR_BATTERYWR</v>
      </c>
    </row>
    <row r="992" spans="1:8" x14ac:dyDescent="0.25">
      <c r="A992" t="s">
        <v>112</v>
      </c>
      <c r="B992" t="s">
        <v>6</v>
      </c>
      <c r="C992" t="s">
        <v>11</v>
      </c>
      <c r="D992" t="s">
        <v>370</v>
      </c>
      <c r="E992">
        <v>2024</v>
      </c>
      <c r="F992">
        <v>0</v>
      </c>
      <c r="G992">
        <v>1.9123228999999999E-2</v>
      </c>
      <c r="H992" s="2" t="str">
        <f t="shared" si="15"/>
        <v>FOURHR_BATTERYWR</v>
      </c>
    </row>
    <row r="993" spans="1:8" x14ac:dyDescent="0.25">
      <c r="A993" t="s">
        <v>112</v>
      </c>
      <c r="B993" t="s">
        <v>6</v>
      </c>
      <c r="C993" t="s">
        <v>11</v>
      </c>
      <c r="D993" t="s">
        <v>370</v>
      </c>
      <c r="E993">
        <v>2025</v>
      </c>
      <c r="F993">
        <v>0</v>
      </c>
      <c r="G993">
        <v>3.6727474000000003E-2</v>
      </c>
      <c r="H993" s="2" t="str">
        <f t="shared" si="15"/>
        <v>FOURHR_BATTERYWR</v>
      </c>
    </row>
    <row r="994" spans="1:8" x14ac:dyDescent="0.25">
      <c r="A994" t="s">
        <v>112</v>
      </c>
      <c r="B994" t="s">
        <v>6</v>
      </c>
      <c r="C994" t="s">
        <v>11</v>
      </c>
      <c r="D994" t="s">
        <v>370</v>
      </c>
      <c r="E994">
        <v>2026</v>
      </c>
      <c r="F994">
        <v>0</v>
      </c>
      <c r="G994">
        <v>7.0537633000000002E-2</v>
      </c>
      <c r="H994" s="2" t="str">
        <f t="shared" si="15"/>
        <v>FOURHR_BATTERYWR</v>
      </c>
    </row>
    <row r="995" spans="1:8" x14ac:dyDescent="0.25">
      <c r="A995" t="s">
        <v>112</v>
      </c>
      <c r="B995" t="s">
        <v>6</v>
      </c>
      <c r="C995" t="s">
        <v>11</v>
      </c>
      <c r="D995" t="s">
        <v>370</v>
      </c>
      <c r="E995">
        <v>2027</v>
      </c>
      <c r="F995">
        <v>0</v>
      </c>
      <c r="G995">
        <v>0.13547236400000001</v>
      </c>
      <c r="H995" s="2" t="str">
        <f t="shared" si="15"/>
        <v>FOURHR_BATTERYWR</v>
      </c>
    </row>
    <row r="996" spans="1:8" x14ac:dyDescent="0.25">
      <c r="A996" t="s">
        <v>112</v>
      </c>
      <c r="B996" t="s">
        <v>6</v>
      </c>
      <c r="C996" t="s">
        <v>11</v>
      </c>
      <c r="D996" t="s">
        <v>370</v>
      </c>
      <c r="E996">
        <v>2028</v>
      </c>
      <c r="F996">
        <v>0</v>
      </c>
      <c r="G996">
        <v>0.26018396999999999</v>
      </c>
      <c r="H996" s="2" t="str">
        <f t="shared" si="15"/>
        <v>FOURHR_BATTERYWR</v>
      </c>
    </row>
    <row r="997" spans="1:8" x14ac:dyDescent="0.25">
      <c r="A997" t="s">
        <v>112</v>
      </c>
      <c r="B997" t="s">
        <v>6</v>
      </c>
      <c r="C997" t="s">
        <v>11</v>
      </c>
      <c r="D997" t="s">
        <v>370</v>
      </c>
      <c r="E997">
        <v>2029</v>
      </c>
      <c r="F997">
        <v>0</v>
      </c>
      <c r="G997">
        <v>0.49970116599999997</v>
      </c>
      <c r="H997" s="2" t="str">
        <f t="shared" si="15"/>
        <v>FOURHR_BATTERYWR</v>
      </c>
    </row>
    <row r="998" spans="1:8" x14ac:dyDescent="0.25">
      <c r="A998" t="s">
        <v>112</v>
      </c>
      <c r="B998" t="s">
        <v>6</v>
      </c>
      <c r="C998" t="s">
        <v>11</v>
      </c>
      <c r="D998" t="s">
        <v>370</v>
      </c>
      <c r="E998">
        <v>2030</v>
      </c>
      <c r="F998">
        <v>0</v>
      </c>
      <c r="G998">
        <v>0.95971037400000003</v>
      </c>
      <c r="H998" s="2" t="str">
        <f t="shared" si="15"/>
        <v>FOURHR_BATTERYWR</v>
      </c>
    </row>
    <row r="999" spans="1:8" x14ac:dyDescent="0.25">
      <c r="A999" t="s">
        <v>112</v>
      </c>
      <c r="B999" t="s">
        <v>6</v>
      </c>
      <c r="C999" t="s">
        <v>11</v>
      </c>
      <c r="D999" t="s">
        <v>370</v>
      </c>
      <c r="E999">
        <v>2031</v>
      </c>
      <c r="F999">
        <v>0</v>
      </c>
      <c r="G999">
        <v>1.8431896219999999</v>
      </c>
      <c r="H999" s="2" t="str">
        <f t="shared" si="15"/>
        <v>FOURHR_BATTERYWR</v>
      </c>
    </row>
    <row r="1000" spans="1:8" x14ac:dyDescent="0.25">
      <c r="A1000" t="s">
        <v>112</v>
      </c>
      <c r="B1000" t="s">
        <v>6</v>
      </c>
      <c r="C1000" t="s">
        <v>11</v>
      </c>
      <c r="D1000" t="s">
        <v>370</v>
      </c>
      <c r="E1000">
        <v>2032</v>
      </c>
      <c r="F1000">
        <v>0</v>
      </c>
      <c r="G1000">
        <v>1.9123229079999999</v>
      </c>
      <c r="H1000" s="2" t="str">
        <f t="shared" si="15"/>
        <v>FOURHR_BATTERYWR</v>
      </c>
    </row>
    <row r="1001" spans="1:8" x14ac:dyDescent="0.25">
      <c r="A1001" t="s">
        <v>112</v>
      </c>
      <c r="B1001" t="s">
        <v>6</v>
      </c>
      <c r="C1001" t="s">
        <v>11</v>
      </c>
      <c r="D1001" t="s">
        <v>370</v>
      </c>
      <c r="E1001">
        <v>2033</v>
      </c>
      <c r="F1001">
        <v>0</v>
      </c>
      <c r="G1001">
        <v>1.9123229079999999</v>
      </c>
      <c r="H1001" s="2" t="str">
        <f t="shared" si="15"/>
        <v>FOURHR_BATTERYWR</v>
      </c>
    </row>
    <row r="1002" spans="1:8" x14ac:dyDescent="0.25">
      <c r="A1002" t="s">
        <v>112</v>
      </c>
      <c r="B1002" t="s">
        <v>6</v>
      </c>
      <c r="C1002" t="s">
        <v>11</v>
      </c>
      <c r="D1002" t="s">
        <v>370</v>
      </c>
      <c r="E1002">
        <v>2034</v>
      </c>
      <c r="F1002">
        <v>0</v>
      </c>
      <c r="G1002">
        <v>1.9123229079999999</v>
      </c>
      <c r="H1002" s="2" t="str">
        <f t="shared" si="15"/>
        <v>FOURHR_BATTERYWR</v>
      </c>
    </row>
    <row r="1003" spans="1:8" x14ac:dyDescent="0.25">
      <c r="A1003" t="s">
        <v>112</v>
      </c>
      <c r="B1003" t="s">
        <v>6</v>
      </c>
      <c r="C1003" t="s">
        <v>11</v>
      </c>
      <c r="D1003" t="s">
        <v>370</v>
      </c>
      <c r="E1003">
        <v>2035</v>
      </c>
      <c r="F1003">
        <v>0</v>
      </c>
      <c r="G1003">
        <v>1.9123229079999999</v>
      </c>
      <c r="H1003" s="2" t="str">
        <f t="shared" si="15"/>
        <v>FOURHR_BATTERYWR</v>
      </c>
    </row>
    <row r="1004" spans="1:8" x14ac:dyDescent="0.25">
      <c r="A1004" t="s">
        <v>112</v>
      </c>
      <c r="B1004" t="s">
        <v>6</v>
      </c>
      <c r="C1004" t="s">
        <v>11</v>
      </c>
      <c r="D1004" t="s">
        <v>370</v>
      </c>
      <c r="E1004">
        <v>2036</v>
      </c>
      <c r="F1004">
        <v>0</v>
      </c>
      <c r="G1004">
        <v>1.9123229079999999</v>
      </c>
      <c r="H1004" s="2" t="str">
        <f t="shared" si="15"/>
        <v>FOURHR_BATTERYWR</v>
      </c>
    </row>
    <row r="1005" spans="1:8" x14ac:dyDescent="0.25">
      <c r="A1005" t="s">
        <v>112</v>
      </c>
      <c r="B1005" t="s">
        <v>6</v>
      </c>
      <c r="C1005" t="s">
        <v>11</v>
      </c>
      <c r="D1005" t="s">
        <v>370</v>
      </c>
      <c r="E1005">
        <v>2037</v>
      </c>
      <c r="F1005">
        <v>0</v>
      </c>
      <c r="G1005">
        <v>1.9123229079999999</v>
      </c>
      <c r="H1005" s="2" t="str">
        <f t="shared" si="15"/>
        <v>FOURHR_BATTERYWR</v>
      </c>
    </row>
    <row r="1006" spans="1:8" x14ac:dyDescent="0.25">
      <c r="A1006" t="s">
        <v>112</v>
      </c>
      <c r="B1006" t="s">
        <v>6</v>
      </c>
      <c r="C1006" t="s">
        <v>11</v>
      </c>
      <c r="D1006" t="s">
        <v>370</v>
      </c>
      <c r="E1006">
        <v>2038</v>
      </c>
      <c r="F1006">
        <v>0</v>
      </c>
      <c r="G1006">
        <v>1.9123229079999999</v>
      </c>
      <c r="H1006" s="2" t="str">
        <f t="shared" si="15"/>
        <v>FOURHR_BATTERYWR</v>
      </c>
    </row>
    <row r="1007" spans="1:8" x14ac:dyDescent="0.25">
      <c r="A1007" t="s">
        <v>112</v>
      </c>
      <c r="B1007" t="s">
        <v>6</v>
      </c>
      <c r="C1007" t="s">
        <v>11</v>
      </c>
      <c r="D1007" t="s">
        <v>370</v>
      </c>
      <c r="E1007">
        <v>2039</v>
      </c>
      <c r="F1007">
        <v>0</v>
      </c>
      <c r="G1007">
        <v>1.9123229079999999</v>
      </c>
      <c r="H1007" s="2" t="str">
        <f t="shared" si="15"/>
        <v>FOURHR_BATTERYWR</v>
      </c>
    </row>
    <row r="1008" spans="1:8" x14ac:dyDescent="0.25">
      <c r="A1008" t="s">
        <v>112</v>
      </c>
      <c r="B1008" t="s">
        <v>6</v>
      </c>
      <c r="C1008" t="s">
        <v>11</v>
      </c>
      <c r="D1008" t="s">
        <v>370</v>
      </c>
      <c r="E1008">
        <v>2040</v>
      </c>
      <c r="F1008">
        <v>0</v>
      </c>
      <c r="G1008">
        <v>1.9123229079999999</v>
      </c>
      <c r="H1008" s="2" t="str">
        <f t="shared" si="15"/>
        <v>FOURHR_BATTERYWR</v>
      </c>
    </row>
    <row r="1009" spans="1:8" x14ac:dyDescent="0.25">
      <c r="A1009" t="s">
        <v>112</v>
      </c>
      <c r="B1009" t="s">
        <v>6</v>
      </c>
      <c r="C1009" t="s">
        <v>11</v>
      </c>
      <c r="D1009" t="s">
        <v>370</v>
      </c>
      <c r="E1009">
        <v>2041</v>
      </c>
      <c r="F1009">
        <v>0</v>
      </c>
      <c r="G1009">
        <v>1.9123229079999999</v>
      </c>
      <c r="H1009" s="2" t="str">
        <f t="shared" si="15"/>
        <v>FOURHR_BATTERYWR</v>
      </c>
    </row>
    <row r="1010" spans="1:8" x14ac:dyDescent="0.25">
      <c r="A1010" t="s">
        <v>112</v>
      </c>
      <c r="B1010" t="s">
        <v>6</v>
      </c>
      <c r="C1010" t="s">
        <v>11</v>
      </c>
      <c r="D1010" t="s">
        <v>369</v>
      </c>
      <c r="E1010">
        <v>2024</v>
      </c>
      <c r="F1010">
        <v>0</v>
      </c>
      <c r="G1010">
        <v>3.2964448E-2</v>
      </c>
      <c r="H1010" s="2" t="str">
        <f t="shared" si="15"/>
        <v>FOURHR_BATTERYWR</v>
      </c>
    </row>
    <row r="1011" spans="1:8" x14ac:dyDescent="0.25">
      <c r="A1011" t="s">
        <v>112</v>
      </c>
      <c r="B1011" t="s">
        <v>6</v>
      </c>
      <c r="C1011" t="s">
        <v>11</v>
      </c>
      <c r="D1011" t="s">
        <v>369</v>
      </c>
      <c r="E1011">
        <v>2025</v>
      </c>
      <c r="F1011">
        <v>0</v>
      </c>
      <c r="G1011">
        <v>6.3310484E-2</v>
      </c>
      <c r="H1011" s="2" t="str">
        <f t="shared" si="15"/>
        <v>FOURHR_BATTERYWR</v>
      </c>
    </row>
    <row r="1012" spans="1:8" x14ac:dyDescent="0.25">
      <c r="A1012" t="s">
        <v>112</v>
      </c>
      <c r="B1012" t="s">
        <v>6</v>
      </c>
      <c r="C1012" t="s">
        <v>11</v>
      </c>
      <c r="D1012" t="s">
        <v>369</v>
      </c>
      <c r="E1012">
        <v>2026</v>
      </c>
      <c r="F1012">
        <v>0</v>
      </c>
      <c r="G1012">
        <v>0.12159212899999999</v>
      </c>
      <c r="H1012" s="2" t="str">
        <f t="shared" si="15"/>
        <v>FOURHR_BATTERYWR</v>
      </c>
    </row>
    <row r="1013" spans="1:8" x14ac:dyDescent="0.25">
      <c r="A1013" t="s">
        <v>112</v>
      </c>
      <c r="B1013" t="s">
        <v>6</v>
      </c>
      <c r="C1013" t="s">
        <v>11</v>
      </c>
      <c r="D1013" t="s">
        <v>369</v>
      </c>
      <c r="E1013">
        <v>2027</v>
      </c>
      <c r="F1013">
        <v>0</v>
      </c>
      <c r="G1013">
        <v>0.233526026</v>
      </c>
      <c r="H1013" s="2" t="str">
        <f t="shared" si="15"/>
        <v>FOURHR_BATTERYWR</v>
      </c>
    </row>
    <row r="1014" spans="1:8" x14ac:dyDescent="0.25">
      <c r="A1014" t="s">
        <v>112</v>
      </c>
      <c r="B1014" t="s">
        <v>6</v>
      </c>
      <c r="C1014" t="s">
        <v>11</v>
      </c>
      <c r="D1014" t="s">
        <v>369</v>
      </c>
      <c r="E1014">
        <v>2028</v>
      </c>
      <c r="F1014">
        <v>0</v>
      </c>
      <c r="G1014">
        <v>0.448502756</v>
      </c>
      <c r="H1014" s="2" t="str">
        <f t="shared" si="15"/>
        <v>FOURHR_BATTERYWR</v>
      </c>
    </row>
    <row r="1015" spans="1:8" x14ac:dyDescent="0.25">
      <c r="A1015" t="s">
        <v>112</v>
      </c>
      <c r="B1015" t="s">
        <v>6</v>
      </c>
      <c r="C1015" t="s">
        <v>11</v>
      </c>
      <c r="D1015" t="s">
        <v>369</v>
      </c>
      <c r="E1015">
        <v>2029</v>
      </c>
      <c r="F1015">
        <v>0</v>
      </c>
      <c r="G1015">
        <v>0.86138031500000001</v>
      </c>
      <c r="H1015" s="2" t="str">
        <f t="shared" si="15"/>
        <v>FOURHR_BATTERYWR</v>
      </c>
    </row>
    <row r="1016" spans="1:8" x14ac:dyDescent="0.25">
      <c r="A1016" t="s">
        <v>112</v>
      </c>
      <c r="B1016" t="s">
        <v>6</v>
      </c>
      <c r="C1016" t="s">
        <v>11</v>
      </c>
      <c r="D1016" t="s">
        <v>369</v>
      </c>
      <c r="E1016">
        <v>2030</v>
      </c>
      <c r="F1016">
        <v>0</v>
      </c>
      <c r="G1016">
        <v>1.6543399969999999</v>
      </c>
      <c r="H1016" s="2" t="str">
        <f t="shared" si="15"/>
        <v>FOURHR_BATTERYWR</v>
      </c>
    </row>
    <row r="1017" spans="1:8" x14ac:dyDescent="0.25">
      <c r="A1017" t="s">
        <v>112</v>
      </c>
      <c r="B1017" t="s">
        <v>6</v>
      </c>
      <c r="C1017" t="s">
        <v>11</v>
      </c>
      <c r="D1017" t="s">
        <v>369</v>
      </c>
      <c r="E1017">
        <v>2031</v>
      </c>
      <c r="F1017">
        <v>0</v>
      </c>
      <c r="G1017">
        <v>3.177273472</v>
      </c>
      <c r="H1017" s="2" t="str">
        <f t="shared" si="15"/>
        <v>FOURHR_BATTERYWR</v>
      </c>
    </row>
    <row r="1018" spans="1:8" x14ac:dyDescent="0.25">
      <c r="A1018" t="s">
        <v>112</v>
      </c>
      <c r="B1018" t="s">
        <v>6</v>
      </c>
      <c r="C1018" t="s">
        <v>11</v>
      </c>
      <c r="D1018" t="s">
        <v>369</v>
      </c>
      <c r="E1018">
        <v>2032</v>
      </c>
      <c r="F1018">
        <v>0</v>
      </c>
      <c r="G1018">
        <v>3.2964448009999998</v>
      </c>
      <c r="H1018" s="2" t="str">
        <f t="shared" si="15"/>
        <v>FOURHR_BATTERYWR</v>
      </c>
    </row>
    <row r="1019" spans="1:8" x14ac:dyDescent="0.25">
      <c r="A1019" t="s">
        <v>112</v>
      </c>
      <c r="B1019" t="s">
        <v>6</v>
      </c>
      <c r="C1019" t="s">
        <v>11</v>
      </c>
      <c r="D1019" t="s">
        <v>369</v>
      </c>
      <c r="E1019">
        <v>2033</v>
      </c>
      <c r="F1019">
        <v>0</v>
      </c>
      <c r="G1019">
        <v>3.2964448009999998</v>
      </c>
      <c r="H1019" s="2" t="str">
        <f t="shared" si="15"/>
        <v>FOURHR_BATTERYWR</v>
      </c>
    </row>
    <row r="1020" spans="1:8" x14ac:dyDescent="0.25">
      <c r="A1020" t="s">
        <v>112</v>
      </c>
      <c r="B1020" t="s">
        <v>6</v>
      </c>
      <c r="C1020" t="s">
        <v>11</v>
      </c>
      <c r="D1020" t="s">
        <v>369</v>
      </c>
      <c r="E1020">
        <v>2034</v>
      </c>
      <c r="F1020">
        <v>0</v>
      </c>
      <c r="G1020">
        <v>3.2964448009999998</v>
      </c>
      <c r="H1020" s="2" t="str">
        <f t="shared" si="15"/>
        <v>FOURHR_BATTERYWR</v>
      </c>
    </row>
    <row r="1021" spans="1:8" x14ac:dyDescent="0.25">
      <c r="A1021" t="s">
        <v>112</v>
      </c>
      <c r="B1021" t="s">
        <v>6</v>
      </c>
      <c r="C1021" t="s">
        <v>11</v>
      </c>
      <c r="D1021" t="s">
        <v>369</v>
      </c>
      <c r="E1021">
        <v>2035</v>
      </c>
      <c r="F1021">
        <v>0</v>
      </c>
      <c r="G1021">
        <v>3.2964448009999998</v>
      </c>
      <c r="H1021" s="2" t="str">
        <f t="shared" si="15"/>
        <v>FOURHR_BATTERYWR</v>
      </c>
    </row>
    <row r="1022" spans="1:8" x14ac:dyDescent="0.25">
      <c r="A1022" t="s">
        <v>112</v>
      </c>
      <c r="B1022" t="s">
        <v>6</v>
      </c>
      <c r="C1022" t="s">
        <v>11</v>
      </c>
      <c r="D1022" t="s">
        <v>369</v>
      </c>
      <c r="E1022">
        <v>2036</v>
      </c>
      <c r="F1022">
        <v>0</v>
      </c>
      <c r="G1022">
        <v>3.2964448009999998</v>
      </c>
      <c r="H1022" s="2" t="str">
        <f t="shared" si="15"/>
        <v>FOURHR_BATTERYWR</v>
      </c>
    </row>
    <row r="1023" spans="1:8" x14ac:dyDescent="0.25">
      <c r="A1023" t="s">
        <v>112</v>
      </c>
      <c r="B1023" t="s">
        <v>6</v>
      </c>
      <c r="C1023" t="s">
        <v>11</v>
      </c>
      <c r="D1023" t="s">
        <v>369</v>
      </c>
      <c r="E1023">
        <v>2037</v>
      </c>
      <c r="F1023">
        <v>0</v>
      </c>
      <c r="G1023">
        <v>3.2964448009999998</v>
      </c>
      <c r="H1023" s="2" t="str">
        <f t="shared" si="15"/>
        <v>FOURHR_BATTERYWR</v>
      </c>
    </row>
    <row r="1024" spans="1:8" x14ac:dyDescent="0.25">
      <c r="A1024" t="s">
        <v>112</v>
      </c>
      <c r="B1024" t="s">
        <v>6</v>
      </c>
      <c r="C1024" t="s">
        <v>11</v>
      </c>
      <c r="D1024" t="s">
        <v>369</v>
      </c>
      <c r="E1024">
        <v>2038</v>
      </c>
      <c r="F1024">
        <v>0</v>
      </c>
      <c r="G1024">
        <v>3.2964448009999998</v>
      </c>
      <c r="H1024" s="2" t="str">
        <f t="shared" si="15"/>
        <v>FOURHR_BATTERYWR</v>
      </c>
    </row>
    <row r="1025" spans="1:8" x14ac:dyDescent="0.25">
      <c r="A1025" t="s">
        <v>112</v>
      </c>
      <c r="B1025" t="s">
        <v>6</v>
      </c>
      <c r="C1025" t="s">
        <v>11</v>
      </c>
      <c r="D1025" t="s">
        <v>369</v>
      </c>
      <c r="E1025">
        <v>2039</v>
      </c>
      <c r="F1025">
        <v>0</v>
      </c>
      <c r="G1025">
        <v>3.2964448009999998</v>
      </c>
      <c r="H1025" s="2" t="str">
        <f t="shared" si="15"/>
        <v>FOURHR_BATTERYWR</v>
      </c>
    </row>
    <row r="1026" spans="1:8" x14ac:dyDescent="0.25">
      <c r="A1026" t="s">
        <v>112</v>
      </c>
      <c r="B1026" t="s">
        <v>6</v>
      </c>
      <c r="C1026" t="s">
        <v>11</v>
      </c>
      <c r="D1026" t="s">
        <v>369</v>
      </c>
      <c r="E1026">
        <v>2040</v>
      </c>
      <c r="F1026">
        <v>0</v>
      </c>
      <c r="G1026">
        <v>3.2964448009999998</v>
      </c>
      <c r="H1026" s="2" t="str">
        <f t="shared" si="15"/>
        <v>FOURHR_BATTERYWR</v>
      </c>
    </row>
    <row r="1027" spans="1:8" x14ac:dyDescent="0.25">
      <c r="A1027" t="s">
        <v>112</v>
      </c>
      <c r="B1027" t="s">
        <v>6</v>
      </c>
      <c r="C1027" t="s">
        <v>11</v>
      </c>
      <c r="D1027" t="s">
        <v>369</v>
      </c>
      <c r="E1027">
        <v>2041</v>
      </c>
      <c r="F1027">
        <v>0</v>
      </c>
      <c r="G1027">
        <v>3.2964448009999998</v>
      </c>
      <c r="H1027" s="2" t="str">
        <f t="shared" ref="H1027:H1090" si="16">_xlfn.CONCAT(A1027,C1027)</f>
        <v>FOURHR_BATTERYWR</v>
      </c>
    </row>
    <row r="1028" spans="1:8" x14ac:dyDescent="0.25">
      <c r="A1028" t="s">
        <v>112</v>
      </c>
      <c r="B1028" t="s">
        <v>6</v>
      </c>
      <c r="C1028" t="s">
        <v>11</v>
      </c>
      <c r="D1028" t="s">
        <v>368</v>
      </c>
      <c r="E1028">
        <v>2024</v>
      </c>
      <c r="F1028">
        <v>0</v>
      </c>
      <c r="G1028">
        <v>3.4386528E-2</v>
      </c>
      <c r="H1028" s="2" t="str">
        <f t="shared" si="16"/>
        <v>FOURHR_BATTERYWR</v>
      </c>
    </row>
    <row r="1029" spans="1:8" x14ac:dyDescent="0.25">
      <c r="A1029" t="s">
        <v>112</v>
      </c>
      <c r="B1029" t="s">
        <v>6</v>
      </c>
      <c r="C1029" t="s">
        <v>11</v>
      </c>
      <c r="D1029" t="s">
        <v>368</v>
      </c>
      <c r="E1029">
        <v>2025</v>
      </c>
      <c r="F1029">
        <v>0</v>
      </c>
      <c r="G1029">
        <v>6.6041686000000002E-2</v>
      </c>
      <c r="H1029" s="2" t="str">
        <f t="shared" si="16"/>
        <v>FOURHR_BATTERYWR</v>
      </c>
    </row>
    <row r="1030" spans="1:8" x14ac:dyDescent="0.25">
      <c r="A1030" t="s">
        <v>112</v>
      </c>
      <c r="B1030" t="s">
        <v>6</v>
      </c>
      <c r="C1030" t="s">
        <v>11</v>
      </c>
      <c r="D1030" t="s">
        <v>368</v>
      </c>
      <c r="E1030">
        <v>2026</v>
      </c>
      <c r="F1030">
        <v>0</v>
      </c>
      <c r="G1030">
        <v>0.126837589</v>
      </c>
      <c r="H1030" s="2" t="str">
        <f t="shared" si="16"/>
        <v>FOURHR_BATTERYWR</v>
      </c>
    </row>
    <row r="1031" spans="1:8" x14ac:dyDescent="0.25">
      <c r="A1031" t="s">
        <v>112</v>
      </c>
      <c r="B1031" t="s">
        <v>6</v>
      </c>
      <c r="C1031" t="s">
        <v>11</v>
      </c>
      <c r="D1031" t="s">
        <v>368</v>
      </c>
      <c r="E1031">
        <v>2027</v>
      </c>
      <c r="F1031">
        <v>0</v>
      </c>
      <c r="G1031">
        <v>0.243600292</v>
      </c>
      <c r="H1031" s="2" t="str">
        <f t="shared" si="16"/>
        <v>FOURHR_BATTERYWR</v>
      </c>
    </row>
    <row r="1032" spans="1:8" x14ac:dyDescent="0.25">
      <c r="A1032" t="s">
        <v>112</v>
      </c>
      <c r="B1032" t="s">
        <v>6</v>
      </c>
      <c r="C1032" t="s">
        <v>11</v>
      </c>
      <c r="D1032" t="s">
        <v>368</v>
      </c>
      <c r="E1032">
        <v>2028</v>
      </c>
      <c r="F1032">
        <v>0</v>
      </c>
      <c r="G1032">
        <v>0.46785107399999998</v>
      </c>
      <c r="H1032" s="2" t="str">
        <f t="shared" si="16"/>
        <v>FOURHR_BATTERYWR</v>
      </c>
    </row>
    <row r="1033" spans="1:8" x14ac:dyDescent="0.25">
      <c r="A1033" t="s">
        <v>112</v>
      </c>
      <c r="B1033" t="s">
        <v>6</v>
      </c>
      <c r="C1033" t="s">
        <v>11</v>
      </c>
      <c r="D1033" t="s">
        <v>368</v>
      </c>
      <c r="E1033">
        <v>2029</v>
      </c>
      <c r="F1033">
        <v>0</v>
      </c>
      <c r="G1033">
        <v>0.89854008900000004</v>
      </c>
      <c r="H1033" s="2" t="str">
        <f t="shared" si="16"/>
        <v>FOURHR_BATTERYWR</v>
      </c>
    </row>
    <row r="1034" spans="1:8" x14ac:dyDescent="0.25">
      <c r="A1034" t="s">
        <v>112</v>
      </c>
      <c r="B1034" t="s">
        <v>6</v>
      </c>
      <c r="C1034" t="s">
        <v>11</v>
      </c>
      <c r="D1034" t="s">
        <v>368</v>
      </c>
      <c r="E1034">
        <v>2030</v>
      </c>
      <c r="F1034">
        <v>0</v>
      </c>
      <c r="G1034">
        <v>1.7257078910000001</v>
      </c>
      <c r="H1034" s="2" t="str">
        <f t="shared" si="16"/>
        <v>FOURHR_BATTERYWR</v>
      </c>
    </row>
    <row r="1035" spans="1:8" x14ac:dyDescent="0.25">
      <c r="A1035" t="s">
        <v>112</v>
      </c>
      <c r="B1035" t="s">
        <v>6</v>
      </c>
      <c r="C1035" t="s">
        <v>11</v>
      </c>
      <c r="D1035" t="s">
        <v>368</v>
      </c>
      <c r="E1035">
        <v>2031</v>
      </c>
      <c r="F1035">
        <v>0</v>
      </c>
      <c r="G1035">
        <v>3.3143404099999998</v>
      </c>
      <c r="H1035" s="2" t="str">
        <f t="shared" si="16"/>
        <v>FOURHR_BATTERYWR</v>
      </c>
    </row>
    <row r="1036" spans="1:8" x14ac:dyDescent="0.25">
      <c r="A1036" t="s">
        <v>112</v>
      </c>
      <c r="B1036" t="s">
        <v>6</v>
      </c>
      <c r="C1036" t="s">
        <v>11</v>
      </c>
      <c r="D1036" t="s">
        <v>368</v>
      </c>
      <c r="E1036">
        <v>2032</v>
      </c>
      <c r="F1036">
        <v>0</v>
      </c>
      <c r="G1036">
        <v>3.4386527670000002</v>
      </c>
      <c r="H1036" s="2" t="str">
        <f t="shared" si="16"/>
        <v>FOURHR_BATTERYWR</v>
      </c>
    </row>
    <row r="1037" spans="1:8" x14ac:dyDescent="0.25">
      <c r="A1037" t="s">
        <v>112</v>
      </c>
      <c r="B1037" t="s">
        <v>6</v>
      </c>
      <c r="C1037" t="s">
        <v>11</v>
      </c>
      <c r="D1037" t="s">
        <v>368</v>
      </c>
      <c r="E1037">
        <v>2033</v>
      </c>
      <c r="F1037">
        <v>0</v>
      </c>
      <c r="G1037">
        <v>3.4386527670000002</v>
      </c>
      <c r="H1037" s="2" t="str">
        <f t="shared" si="16"/>
        <v>FOURHR_BATTERYWR</v>
      </c>
    </row>
    <row r="1038" spans="1:8" x14ac:dyDescent="0.25">
      <c r="A1038" t="s">
        <v>112</v>
      </c>
      <c r="B1038" t="s">
        <v>6</v>
      </c>
      <c r="C1038" t="s">
        <v>11</v>
      </c>
      <c r="D1038" t="s">
        <v>368</v>
      </c>
      <c r="E1038">
        <v>2034</v>
      </c>
      <c r="F1038">
        <v>0</v>
      </c>
      <c r="G1038">
        <v>3.4386527670000002</v>
      </c>
      <c r="H1038" s="2" t="str">
        <f t="shared" si="16"/>
        <v>FOURHR_BATTERYWR</v>
      </c>
    </row>
    <row r="1039" spans="1:8" x14ac:dyDescent="0.25">
      <c r="A1039" t="s">
        <v>112</v>
      </c>
      <c r="B1039" t="s">
        <v>6</v>
      </c>
      <c r="C1039" t="s">
        <v>11</v>
      </c>
      <c r="D1039" t="s">
        <v>368</v>
      </c>
      <c r="E1039">
        <v>2035</v>
      </c>
      <c r="F1039">
        <v>0</v>
      </c>
      <c r="G1039">
        <v>3.4386527670000002</v>
      </c>
      <c r="H1039" s="2" t="str">
        <f t="shared" si="16"/>
        <v>FOURHR_BATTERYWR</v>
      </c>
    </row>
    <row r="1040" spans="1:8" x14ac:dyDescent="0.25">
      <c r="A1040" t="s">
        <v>112</v>
      </c>
      <c r="B1040" t="s">
        <v>6</v>
      </c>
      <c r="C1040" t="s">
        <v>11</v>
      </c>
      <c r="D1040" t="s">
        <v>368</v>
      </c>
      <c r="E1040">
        <v>2036</v>
      </c>
      <c r="F1040">
        <v>0</v>
      </c>
      <c r="G1040">
        <v>3.4386527670000002</v>
      </c>
      <c r="H1040" s="2" t="str">
        <f t="shared" si="16"/>
        <v>FOURHR_BATTERYWR</v>
      </c>
    </row>
    <row r="1041" spans="1:8" x14ac:dyDescent="0.25">
      <c r="A1041" t="s">
        <v>112</v>
      </c>
      <c r="B1041" t="s">
        <v>6</v>
      </c>
      <c r="C1041" t="s">
        <v>11</v>
      </c>
      <c r="D1041" t="s">
        <v>368</v>
      </c>
      <c r="E1041">
        <v>2037</v>
      </c>
      <c r="F1041">
        <v>0</v>
      </c>
      <c r="G1041">
        <v>3.4386527670000002</v>
      </c>
      <c r="H1041" s="2" t="str">
        <f t="shared" si="16"/>
        <v>FOURHR_BATTERYWR</v>
      </c>
    </row>
    <row r="1042" spans="1:8" x14ac:dyDescent="0.25">
      <c r="A1042" t="s">
        <v>112</v>
      </c>
      <c r="B1042" t="s">
        <v>6</v>
      </c>
      <c r="C1042" t="s">
        <v>11</v>
      </c>
      <c r="D1042" t="s">
        <v>368</v>
      </c>
      <c r="E1042">
        <v>2038</v>
      </c>
      <c r="F1042">
        <v>0</v>
      </c>
      <c r="G1042">
        <v>3.4386527670000002</v>
      </c>
      <c r="H1042" s="2" t="str">
        <f t="shared" si="16"/>
        <v>FOURHR_BATTERYWR</v>
      </c>
    </row>
    <row r="1043" spans="1:8" x14ac:dyDescent="0.25">
      <c r="A1043" t="s">
        <v>112</v>
      </c>
      <c r="B1043" t="s">
        <v>6</v>
      </c>
      <c r="C1043" t="s">
        <v>11</v>
      </c>
      <c r="D1043" t="s">
        <v>368</v>
      </c>
      <c r="E1043">
        <v>2039</v>
      </c>
      <c r="F1043">
        <v>0</v>
      </c>
      <c r="G1043">
        <v>3.4386527670000002</v>
      </c>
      <c r="H1043" s="2" t="str">
        <f t="shared" si="16"/>
        <v>FOURHR_BATTERYWR</v>
      </c>
    </row>
    <row r="1044" spans="1:8" x14ac:dyDescent="0.25">
      <c r="A1044" t="s">
        <v>112</v>
      </c>
      <c r="B1044" t="s">
        <v>6</v>
      </c>
      <c r="C1044" t="s">
        <v>11</v>
      </c>
      <c r="D1044" t="s">
        <v>368</v>
      </c>
      <c r="E1044">
        <v>2040</v>
      </c>
      <c r="F1044">
        <v>0</v>
      </c>
      <c r="G1044">
        <v>3.4386527670000002</v>
      </c>
      <c r="H1044" s="2" t="str">
        <f t="shared" si="16"/>
        <v>FOURHR_BATTERYWR</v>
      </c>
    </row>
    <row r="1045" spans="1:8" x14ac:dyDescent="0.25">
      <c r="A1045" t="s">
        <v>112</v>
      </c>
      <c r="B1045" t="s">
        <v>6</v>
      </c>
      <c r="C1045" t="s">
        <v>11</v>
      </c>
      <c r="D1045" t="s">
        <v>368</v>
      </c>
      <c r="E1045">
        <v>2041</v>
      </c>
      <c r="F1045">
        <v>0</v>
      </c>
      <c r="G1045">
        <v>3.4386527670000002</v>
      </c>
      <c r="H1045" s="2" t="str">
        <f t="shared" si="16"/>
        <v>FOURHR_BATTERYWR</v>
      </c>
    </row>
    <row r="1046" spans="1:8" x14ac:dyDescent="0.25">
      <c r="A1046" t="s">
        <v>112</v>
      </c>
      <c r="B1046" t="s">
        <v>6</v>
      </c>
      <c r="C1046" t="s">
        <v>11</v>
      </c>
      <c r="D1046" t="s">
        <v>367</v>
      </c>
      <c r="E1046">
        <v>2024</v>
      </c>
      <c r="F1046">
        <v>0</v>
      </c>
      <c r="G1046">
        <v>4.70462E-4</v>
      </c>
      <c r="H1046" s="2" t="str">
        <f t="shared" si="16"/>
        <v>FOURHR_BATTERYWR</v>
      </c>
    </row>
    <row r="1047" spans="1:8" x14ac:dyDescent="0.25">
      <c r="A1047" t="s">
        <v>112</v>
      </c>
      <c r="B1047" t="s">
        <v>6</v>
      </c>
      <c r="C1047" t="s">
        <v>11</v>
      </c>
      <c r="D1047" t="s">
        <v>367</v>
      </c>
      <c r="E1047">
        <v>2025</v>
      </c>
      <c r="F1047">
        <v>0</v>
      </c>
      <c r="G1047">
        <v>9.03555E-4</v>
      </c>
      <c r="H1047" s="2" t="str">
        <f t="shared" si="16"/>
        <v>FOURHR_BATTERYWR</v>
      </c>
    </row>
    <row r="1048" spans="1:8" x14ac:dyDescent="0.25">
      <c r="A1048" t="s">
        <v>112</v>
      </c>
      <c r="B1048" t="s">
        <v>6</v>
      </c>
      <c r="C1048" t="s">
        <v>11</v>
      </c>
      <c r="D1048" t="s">
        <v>367</v>
      </c>
      <c r="E1048">
        <v>2026</v>
      </c>
      <c r="F1048">
        <v>0</v>
      </c>
      <c r="G1048">
        <v>1.7353399999999999E-3</v>
      </c>
      <c r="H1048" s="2" t="str">
        <f t="shared" si="16"/>
        <v>FOURHR_BATTERYWR</v>
      </c>
    </row>
    <row r="1049" spans="1:8" x14ac:dyDescent="0.25">
      <c r="A1049" t="s">
        <v>112</v>
      </c>
      <c r="B1049" t="s">
        <v>6</v>
      </c>
      <c r="C1049" t="s">
        <v>11</v>
      </c>
      <c r="D1049" t="s">
        <v>367</v>
      </c>
      <c r="E1049">
        <v>2027</v>
      </c>
      <c r="F1049">
        <v>0</v>
      </c>
      <c r="G1049">
        <v>3.3328400000000001E-3</v>
      </c>
      <c r="H1049" s="2" t="str">
        <f t="shared" si="16"/>
        <v>FOURHR_BATTERYWR</v>
      </c>
    </row>
    <row r="1050" spans="1:8" x14ac:dyDescent="0.25">
      <c r="A1050" t="s">
        <v>112</v>
      </c>
      <c r="B1050" t="s">
        <v>6</v>
      </c>
      <c r="C1050" t="s">
        <v>11</v>
      </c>
      <c r="D1050" t="s">
        <v>367</v>
      </c>
      <c r="E1050">
        <v>2028</v>
      </c>
      <c r="F1050">
        <v>0</v>
      </c>
      <c r="G1050">
        <v>6.4009480000000001E-3</v>
      </c>
      <c r="H1050" s="2" t="str">
        <f t="shared" si="16"/>
        <v>FOURHR_BATTERYWR</v>
      </c>
    </row>
    <row r="1051" spans="1:8" x14ac:dyDescent="0.25">
      <c r="A1051" t="s">
        <v>112</v>
      </c>
      <c r="B1051" t="s">
        <v>6</v>
      </c>
      <c r="C1051" t="s">
        <v>11</v>
      </c>
      <c r="D1051" t="s">
        <v>367</v>
      </c>
      <c r="E1051">
        <v>2029</v>
      </c>
      <c r="F1051">
        <v>0</v>
      </c>
      <c r="G1051">
        <v>1.2293459E-2</v>
      </c>
      <c r="H1051" s="2" t="str">
        <f t="shared" si="16"/>
        <v>FOURHR_BATTERYWR</v>
      </c>
    </row>
    <row r="1052" spans="1:8" x14ac:dyDescent="0.25">
      <c r="A1052" t="s">
        <v>112</v>
      </c>
      <c r="B1052" t="s">
        <v>6</v>
      </c>
      <c r="C1052" t="s">
        <v>11</v>
      </c>
      <c r="D1052" t="s">
        <v>367</v>
      </c>
      <c r="E1052">
        <v>2030</v>
      </c>
      <c r="F1052">
        <v>0</v>
      </c>
      <c r="G1052">
        <v>2.3610431000000001E-2</v>
      </c>
      <c r="H1052" s="2" t="str">
        <f t="shared" si="16"/>
        <v>FOURHR_BATTERYWR</v>
      </c>
    </row>
    <row r="1053" spans="1:8" x14ac:dyDescent="0.25">
      <c r="A1053" t="s">
        <v>112</v>
      </c>
      <c r="B1053" t="s">
        <v>6</v>
      </c>
      <c r="C1053" t="s">
        <v>11</v>
      </c>
      <c r="D1053" t="s">
        <v>367</v>
      </c>
      <c r="E1053">
        <v>2031</v>
      </c>
      <c r="F1053">
        <v>0</v>
      </c>
      <c r="G1053">
        <v>4.5345453000000001E-2</v>
      </c>
      <c r="H1053" s="2" t="str">
        <f t="shared" si="16"/>
        <v>FOURHR_BATTERYWR</v>
      </c>
    </row>
    <row r="1054" spans="1:8" x14ac:dyDescent="0.25">
      <c r="A1054" t="s">
        <v>112</v>
      </c>
      <c r="B1054" t="s">
        <v>6</v>
      </c>
      <c r="C1054" t="s">
        <v>11</v>
      </c>
      <c r="D1054" t="s">
        <v>367</v>
      </c>
      <c r="E1054">
        <v>2032</v>
      </c>
      <c r="F1054">
        <v>0</v>
      </c>
      <c r="G1054">
        <v>4.7046244000000001E-2</v>
      </c>
      <c r="H1054" s="2" t="str">
        <f t="shared" si="16"/>
        <v>FOURHR_BATTERYWR</v>
      </c>
    </row>
    <row r="1055" spans="1:8" x14ac:dyDescent="0.25">
      <c r="A1055" t="s">
        <v>112</v>
      </c>
      <c r="B1055" t="s">
        <v>6</v>
      </c>
      <c r="C1055" t="s">
        <v>11</v>
      </c>
      <c r="D1055" t="s">
        <v>367</v>
      </c>
      <c r="E1055">
        <v>2033</v>
      </c>
      <c r="F1055">
        <v>0</v>
      </c>
      <c r="G1055">
        <v>4.7046244000000001E-2</v>
      </c>
      <c r="H1055" s="2" t="str">
        <f t="shared" si="16"/>
        <v>FOURHR_BATTERYWR</v>
      </c>
    </row>
    <row r="1056" spans="1:8" x14ac:dyDescent="0.25">
      <c r="A1056" t="s">
        <v>112</v>
      </c>
      <c r="B1056" t="s">
        <v>6</v>
      </c>
      <c r="C1056" t="s">
        <v>11</v>
      </c>
      <c r="D1056" t="s">
        <v>367</v>
      </c>
      <c r="E1056">
        <v>2034</v>
      </c>
      <c r="F1056">
        <v>0</v>
      </c>
      <c r="G1056">
        <v>4.7046244000000001E-2</v>
      </c>
      <c r="H1056" s="2" t="str">
        <f t="shared" si="16"/>
        <v>FOURHR_BATTERYWR</v>
      </c>
    </row>
    <row r="1057" spans="1:8" x14ac:dyDescent="0.25">
      <c r="A1057" t="s">
        <v>112</v>
      </c>
      <c r="B1057" t="s">
        <v>6</v>
      </c>
      <c r="C1057" t="s">
        <v>11</v>
      </c>
      <c r="D1057" t="s">
        <v>367</v>
      </c>
      <c r="E1057">
        <v>2035</v>
      </c>
      <c r="F1057">
        <v>0</v>
      </c>
      <c r="G1057">
        <v>4.7046244000000001E-2</v>
      </c>
      <c r="H1057" s="2" t="str">
        <f t="shared" si="16"/>
        <v>FOURHR_BATTERYWR</v>
      </c>
    </row>
    <row r="1058" spans="1:8" x14ac:dyDescent="0.25">
      <c r="A1058" t="s">
        <v>112</v>
      </c>
      <c r="B1058" t="s">
        <v>6</v>
      </c>
      <c r="C1058" t="s">
        <v>11</v>
      </c>
      <c r="D1058" t="s">
        <v>367</v>
      </c>
      <c r="E1058">
        <v>2036</v>
      </c>
      <c r="F1058">
        <v>0</v>
      </c>
      <c r="G1058">
        <v>4.7046244000000001E-2</v>
      </c>
      <c r="H1058" s="2" t="str">
        <f t="shared" si="16"/>
        <v>FOURHR_BATTERYWR</v>
      </c>
    </row>
    <row r="1059" spans="1:8" x14ac:dyDescent="0.25">
      <c r="A1059" t="s">
        <v>112</v>
      </c>
      <c r="B1059" t="s">
        <v>6</v>
      </c>
      <c r="C1059" t="s">
        <v>11</v>
      </c>
      <c r="D1059" t="s">
        <v>367</v>
      </c>
      <c r="E1059">
        <v>2037</v>
      </c>
      <c r="F1059">
        <v>0</v>
      </c>
      <c r="G1059">
        <v>4.7046244000000001E-2</v>
      </c>
      <c r="H1059" s="2" t="str">
        <f t="shared" si="16"/>
        <v>FOURHR_BATTERYWR</v>
      </c>
    </row>
    <row r="1060" spans="1:8" x14ac:dyDescent="0.25">
      <c r="A1060" t="s">
        <v>112</v>
      </c>
      <c r="B1060" t="s">
        <v>6</v>
      </c>
      <c r="C1060" t="s">
        <v>11</v>
      </c>
      <c r="D1060" t="s">
        <v>367</v>
      </c>
      <c r="E1060">
        <v>2038</v>
      </c>
      <c r="F1060">
        <v>0</v>
      </c>
      <c r="G1060">
        <v>4.7046244000000001E-2</v>
      </c>
      <c r="H1060" s="2" t="str">
        <f t="shared" si="16"/>
        <v>FOURHR_BATTERYWR</v>
      </c>
    </row>
    <row r="1061" spans="1:8" x14ac:dyDescent="0.25">
      <c r="A1061" t="s">
        <v>112</v>
      </c>
      <c r="B1061" t="s">
        <v>6</v>
      </c>
      <c r="C1061" t="s">
        <v>11</v>
      </c>
      <c r="D1061" t="s">
        <v>367</v>
      </c>
      <c r="E1061">
        <v>2039</v>
      </c>
      <c r="F1061">
        <v>0</v>
      </c>
      <c r="G1061">
        <v>4.7046244000000001E-2</v>
      </c>
      <c r="H1061" s="2" t="str">
        <f t="shared" si="16"/>
        <v>FOURHR_BATTERYWR</v>
      </c>
    </row>
    <row r="1062" spans="1:8" x14ac:dyDescent="0.25">
      <c r="A1062" t="s">
        <v>112</v>
      </c>
      <c r="B1062" t="s">
        <v>6</v>
      </c>
      <c r="C1062" t="s">
        <v>11</v>
      </c>
      <c r="D1062" t="s">
        <v>367</v>
      </c>
      <c r="E1062">
        <v>2040</v>
      </c>
      <c r="F1062">
        <v>0</v>
      </c>
      <c r="G1062">
        <v>4.7046244000000001E-2</v>
      </c>
      <c r="H1062" s="2" t="str">
        <f t="shared" si="16"/>
        <v>FOURHR_BATTERYWR</v>
      </c>
    </row>
    <row r="1063" spans="1:8" x14ac:dyDescent="0.25">
      <c r="A1063" t="s">
        <v>112</v>
      </c>
      <c r="B1063" t="s">
        <v>6</v>
      </c>
      <c r="C1063" t="s">
        <v>11</v>
      </c>
      <c r="D1063" t="s">
        <v>367</v>
      </c>
      <c r="E1063">
        <v>2041</v>
      </c>
      <c r="F1063">
        <v>0</v>
      </c>
      <c r="G1063">
        <v>4.7046244000000001E-2</v>
      </c>
      <c r="H1063" s="2" t="str">
        <f t="shared" si="16"/>
        <v>FOURHR_BATTERYWR</v>
      </c>
    </row>
    <row r="1064" spans="1:8" x14ac:dyDescent="0.25">
      <c r="A1064" t="s">
        <v>112</v>
      </c>
      <c r="B1064" t="s">
        <v>6</v>
      </c>
      <c r="C1064" t="s">
        <v>10</v>
      </c>
      <c r="D1064" t="s">
        <v>372</v>
      </c>
      <c r="E1064">
        <v>2024</v>
      </c>
      <c r="F1064">
        <v>0</v>
      </c>
      <c r="G1064">
        <v>2.6410050000000001E-3</v>
      </c>
      <c r="H1064" s="2" t="str">
        <f t="shared" si="16"/>
        <v>FOURHR_BATTERYER</v>
      </c>
    </row>
    <row r="1065" spans="1:8" x14ac:dyDescent="0.25">
      <c r="A1065" t="s">
        <v>112</v>
      </c>
      <c r="B1065" t="s">
        <v>6</v>
      </c>
      <c r="C1065" t="s">
        <v>10</v>
      </c>
      <c r="D1065" t="s">
        <v>372</v>
      </c>
      <c r="E1065">
        <v>2025</v>
      </c>
      <c r="F1065">
        <v>0</v>
      </c>
      <c r="G1065">
        <v>5.072231E-3</v>
      </c>
      <c r="H1065" s="2" t="str">
        <f t="shared" si="16"/>
        <v>FOURHR_BATTERYER</v>
      </c>
    </row>
    <row r="1066" spans="1:8" x14ac:dyDescent="0.25">
      <c r="A1066" t="s">
        <v>112</v>
      </c>
      <c r="B1066" t="s">
        <v>6</v>
      </c>
      <c r="C1066" t="s">
        <v>10</v>
      </c>
      <c r="D1066" t="s">
        <v>372</v>
      </c>
      <c r="E1066">
        <v>2026</v>
      </c>
      <c r="F1066">
        <v>0</v>
      </c>
      <c r="G1066">
        <v>9.7415690000000003E-3</v>
      </c>
      <c r="H1066" s="2" t="str">
        <f t="shared" si="16"/>
        <v>FOURHR_BATTERYER</v>
      </c>
    </row>
    <row r="1067" spans="1:8" x14ac:dyDescent="0.25">
      <c r="A1067" t="s">
        <v>112</v>
      </c>
      <c r="B1067" t="s">
        <v>6</v>
      </c>
      <c r="C1067" t="s">
        <v>10</v>
      </c>
      <c r="D1067" t="s">
        <v>372</v>
      </c>
      <c r="E1067">
        <v>2027</v>
      </c>
      <c r="F1067">
        <v>0</v>
      </c>
      <c r="G1067">
        <v>1.8709350999999999E-2</v>
      </c>
      <c r="H1067" s="2" t="str">
        <f t="shared" si="16"/>
        <v>FOURHR_BATTERYER</v>
      </c>
    </row>
    <row r="1068" spans="1:8" x14ac:dyDescent="0.25">
      <c r="A1068" t="s">
        <v>112</v>
      </c>
      <c r="B1068" t="s">
        <v>6</v>
      </c>
      <c r="C1068" t="s">
        <v>10</v>
      </c>
      <c r="D1068" t="s">
        <v>372</v>
      </c>
      <c r="E1068">
        <v>2028</v>
      </c>
      <c r="F1068">
        <v>0</v>
      </c>
      <c r="G1068">
        <v>3.5932591999999999E-2</v>
      </c>
      <c r="H1068" s="2" t="str">
        <f t="shared" si="16"/>
        <v>FOURHR_BATTERYER</v>
      </c>
    </row>
    <row r="1069" spans="1:8" x14ac:dyDescent="0.25">
      <c r="A1069" t="s">
        <v>112</v>
      </c>
      <c r="B1069" t="s">
        <v>6</v>
      </c>
      <c r="C1069" t="s">
        <v>10</v>
      </c>
      <c r="D1069" t="s">
        <v>372</v>
      </c>
      <c r="E1069">
        <v>2029</v>
      </c>
      <c r="F1069">
        <v>0</v>
      </c>
      <c r="G1069">
        <v>6.9011007999999999E-2</v>
      </c>
      <c r="H1069" s="2" t="str">
        <f t="shared" si="16"/>
        <v>FOURHR_BATTERYER</v>
      </c>
    </row>
    <row r="1070" spans="1:8" x14ac:dyDescent="0.25">
      <c r="A1070" t="s">
        <v>112</v>
      </c>
      <c r="B1070" t="s">
        <v>6</v>
      </c>
      <c r="C1070" t="s">
        <v>10</v>
      </c>
      <c r="D1070" t="s">
        <v>372</v>
      </c>
      <c r="E1070">
        <v>2030</v>
      </c>
      <c r="F1070">
        <v>0</v>
      </c>
      <c r="G1070">
        <v>0.13254037599999999</v>
      </c>
      <c r="H1070" s="2" t="str">
        <f t="shared" si="16"/>
        <v>FOURHR_BATTERYER</v>
      </c>
    </row>
    <row r="1071" spans="1:8" x14ac:dyDescent="0.25">
      <c r="A1071" t="s">
        <v>112</v>
      </c>
      <c r="B1071" t="s">
        <v>6</v>
      </c>
      <c r="C1071" t="s">
        <v>10</v>
      </c>
      <c r="D1071" t="s">
        <v>372</v>
      </c>
      <c r="E1071">
        <v>2031</v>
      </c>
      <c r="F1071">
        <v>0</v>
      </c>
      <c r="G1071">
        <v>0.25455288599999998</v>
      </c>
      <c r="H1071" s="2" t="str">
        <f t="shared" si="16"/>
        <v>FOURHR_BATTERYER</v>
      </c>
    </row>
    <row r="1072" spans="1:8" x14ac:dyDescent="0.25">
      <c r="A1072" t="s">
        <v>112</v>
      </c>
      <c r="B1072" t="s">
        <v>6</v>
      </c>
      <c r="C1072" t="s">
        <v>10</v>
      </c>
      <c r="D1072" t="s">
        <v>372</v>
      </c>
      <c r="E1072">
        <v>2032</v>
      </c>
      <c r="F1072">
        <v>0</v>
      </c>
      <c r="G1072">
        <v>0.26410050800000001</v>
      </c>
      <c r="H1072" s="2" t="str">
        <f t="shared" si="16"/>
        <v>FOURHR_BATTERYER</v>
      </c>
    </row>
    <row r="1073" spans="1:8" x14ac:dyDescent="0.25">
      <c r="A1073" t="s">
        <v>112</v>
      </c>
      <c r="B1073" t="s">
        <v>6</v>
      </c>
      <c r="C1073" t="s">
        <v>10</v>
      </c>
      <c r="D1073" t="s">
        <v>372</v>
      </c>
      <c r="E1073">
        <v>2033</v>
      </c>
      <c r="F1073">
        <v>0</v>
      </c>
      <c r="G1073">
        <v>0.26410050800000001</v>
      </c>
      <c r="H1073" s="2" t="str">
        <f t="shared" si="16"/>
        <v>FOURHR_BATTERYER</v>
      </c>
    </row>
    <row r="1074" spans="1:8" x14ac:dyDescent="0.25">
      <c r="A1074" t="s">
        <v>112</v>
      </c>
      <c r="B1074" t="s">
        <v>6</v>
      </c>
      <c r="C1074" t="s">
        <v>10</v>
      </c>
      <c r="D1074" t="s">
        <v>372</v>
      </c>
      <c r="E1074">
        <v>2034</v>
      </c>
      <c r="F1074">
        <v>0</v>
      </c>
      <c r="G1074">
        <v>0.26410050800000001</v>
      </c>
      <c r="H1074" s="2" t="str">
        <f t="shared" si="16"/>
        <v>FOURHR_BATTERYER</v>
      </c>
    </row>
    <row r="1075" spans="1:8" x14ac:dyDescent="0.25">
      <c r="A1075" t="s">
        <v>112</v>
      </c>
      <c r="B1075" t="s">
        <v>6</v>
      </c>
      <c r="C1075" t="s">
        <v>10</v>
      </c>
      <c r="D1075" t="s">
        <v>372</v>
      </c>
      <c r="E1075">
        <v>2035</v>
      </c>
      <c r="F1075">
        <v>0</v>
      </c>
      <c r="G1075">
        <v>0.26410050800000001</v>
      </c>
      <c r="H1075" s="2" t="str">
        <f t="shared" si="16"/>
        <v>FOURHR_BATTERYER</v>
      </c>
    </row>
    <row r="1076" spans="1:8" x14ac:dyDescent="0.25">
      <c r="A1076" t="s">
        <v>112</v>
      </c>
      <c r="B1076" t="s">
        <v>6</v>
      </c>
      <c r="C1076" t="s">
        <v>10</v>
      </c>
      <c r="D1076" t="s">
        <v>372</v>
      </c>
      <c r="E1076">
        <v>2036</v>
      </c>
      <c r="F1076">
        <v>0</v>
      </c>
      <c r="G1076">
        <v>0.26410050800000001</v>
      </c>
      <c r="H1076" s="2" t="str">
        <f t="shared" si="16"/>
        <v>FOURHR_BATTERYER</v>
      </c>
    </row>
    <row r="1077" spans="1:8" x14ac:dyDescent="0.25">
      <c r="A1077" t="s">
        <v>112</v>
      </c>
      <c r="B1077" t="s">
        <v>6</v>
      </c>
      <c r="C1077" t="s">
        <v>10</v>
      </c>
      <c r="D1077" t="s">
        <v>372</v>
      </c>
      <c r="E1077">
        <v>2037</v>
      </c>
      <c r="F1077">
        <v>0</v>
      </c>
      <c r="G1077">
        <v>0.26410050800000001</v>
      </c>
      <c r="H1077" s="2" t="str">
        <f t="shared" si="16"/>
        <v>FOURHR_BATTERYER</v>
      </c>
    </row>
    <row r="1078" spans="1:8" x14ac:dyDescent="0.25">
      <c r="A1078" t="s">
        <v>112</v>
      </c>
      <c r="B1078" t="s">
        <v>6</v>
      </c>
      <c r="C1078" t="s">
        <v>10</v>
      </c>
      <c r="D1078" t="s">
        <v>372</v>
      </c>
      <c r="E1078">
        <v>2038</v>
      </c>
      <c r="F1078">
        <v>0</v>
      </c>
      <c r="G1078">
        <v>0.26410050800000001</v>
      </c>
      <c r="H1078" s="2" t="str">
        <f t="shared" si="16"/>
        <v>FOURHR_BATTERYER</v>
      </c>
    </row>
    <row r="1079" spans="1:8" x14ac:dyDescent="0.25">
      <c r="A1079" t="s">
        <v>112</v>
      </c>
      <c r="B1079" t="s">
        <v>6</v>
      </c>
      <c r="C1079" t="s">
        <v>10</v>
      </c>
      <c r="D1079" t="s">
        <v>372</v>
      </c>
      <c r="E1079">
        <v>2039</v>
      </c>
      <c r="F1079">
        <v>0</v>
      </c>
      <c r="G1079">
        <v>0.26410050800000001</v>
      </c>
      <c r="H1079" s="2" t="str">
        <f t="shared" si="16"/>
        <v>FOURHR_BATTERYER</v>
      </c>
    </row>
    <row r="1080" spans="1:8" x14ac:dyDescent="0.25">
      <c r="A1080" t="s">
        <v>112</v>
      </c>
      <c r="B1080" t="s">
        <v>6</v>
      </c>
      <c r="C1080" t="s">
        <v>10</v>
      </c>
      <c r="D1080" t="s">
        <v>372</v>
      </c>
      <c r="E1080">
        <v>2040</v>
      </c>
      <c r="F1080">
        <v>0</v>
      </c>
      <c r="G1080">
        <v>0.26410050800000001</v>
      </c>
      <c r="H1080" s="2" t="str">
        <f t="shared" si="16"/>
        <v>FOURHR_BATTERYER</v>
      </c>
    </row>
    <row r="1081" spans="1:8" x14ac:dyDescent="0.25">
      <c r="A1081" t="s">
        <v>112</v>
      </c>
      <c r="B1081" t="s">
        <v>6</v>
      </c>
      <c r="C1081" t="s">
        <v>10</v>
      </c>
      <c r="D1081" t="s">
        <v>372</v>
      </c>
      <c r="E1081">
        <v>2041</v>
      </c>
      <c r="F1081">
        <v>0</v>
      </c>
      <c r="G1081">
        <v>0.26410050800000001</v>
      </c>
      <c r="H1081" s="2" t="str">
        <f t="shared" si="16"/>
        <v>FOURHR_BATTERYER</v>
      </c>
    </row>
    <row r="1082" spans="1:8" x14ac:dyDescent="0.25">
      <c r="A1082" t="s">
        <v>112</v>
      </c>
      <c r="B1082" t="s">
        <v>6</v>
      </c>
      <c r="C1082" t="s">
        <v>9</v>
      </c>
      <c r="D1082" t="s">
        <v>366</v>
      </c>
      <c r="E1082">
        <v>2024</v>
      </c>
      <c r="F1082">
        <v>0</v>
      </c>
      <c r="G1082">
        <v>7.3563220000000002E-3</v>
      </c>
      <c r="H1082" s="2" t="str">
        <f t="shared" si="16"/>
        <v>FOURHR_BATTERYNER</v>
      </c>
    </row>
    <row r="1083" spans="1:8" x14ac:dyDescent="0.25">
      <c r="A1083" t="s">
        <v>112</v>
      </c>
      <c r="B1083" t="s">
        <v>6</v>
      </c>
      <c r="C1083" t="s">
        <v>9</v>
      </c>
      <c r="D1083" t="s">
        <v>366</v>
      </c>
      <c r="E1083">
        <v>2025</v>
      </c>
      <c r="F1083">
        <v>0</v>
      </c>
      <c r="G1083">
        <v>1.4128320999999999E-2</v>
      </c>
      <c r="H1083" s="2" t="str">
        <f t="shared" si="16"/>
        <v>FOURHR_BATTERYNER</v>
      </c>
    </row>
    <row r="1084" spans="1:8" x14ac:dyDescent="0.25">
      <c r="A1084" t="s">
        <v>112</v>
      </c>
      <c r="B1084" t="s">
        <v>6</v>
      </c>
      <c r="C1084" t="s">
        <v>9</v>
      </c>
      <c r="D1084" t="s">
        <v>366</v>
      </c>
      <c r="E1084">
        <v>2026</v>
      </c>
      <c r="F1084">
        <v>0</v>
      </c>
      <c r="G1084">
        <v>2.7134410000000001E-2</v>
      </c>
      <c r="H1084" s="2" t="str">
        <f t="shared" si="16"/>
        <v>FOURHR_BATTERYNER</v>
      </c>
    </row>
    <row r="1085" spans="1:8" x14ac:dyDescent="0.25">
      <c r="A1085" t="s">
        <v>112</v>
      </c>
      <c r="B1085" t="s">
        <v>6</v>
      </c>
      <c r="C1085" t="s">
        <v>9</v>
      </c>
      <c r="D1085" t="s">
        <v>366</v>
      </c>
      <c r="E1085">
        <v>2027</v>
      </c>
      <c r="F1085">
        <v>0</v>
      </c>
      <c r="G1085">
        <v>5.2113495000000003E-2</v>
      </c>
      <c r="H1085" s="2" t="str">
        <f t="shared" si="16"/>
        <v>FOURHR_BATTERYNER</v>
      </c>
    </row>
    <row r="1086" spans="1:8" x14ac:dyDescent="0.25">
      <c r="A1086" t="s">
        <v>112</v>
      </c>
      <c r="B1086" t="s">
        <v>6</v>
      </c>
      <c r="C1086" t="s">
        <v>9</v>
      </c>
      <c r="D1086" t="s">
        <v>366</v>
      </c>
      <c r="E1086">
        <v>2028</v>
      </c>
      <c r="F1086">
        <v>0</v>
      </c>
      <c r="G1086">
        <v>0.100087543</v>
      </c>
      <c r="H1086" s="2" t="str">
        <f t="shared" si="16"/>
        <v>FOURHR_BATTERYNER</v>
      </c>
    </row>
    <row r="1087" spans="1:8" x14ac:dyDescent="0.25">
      <c r="A1087" t="s">
        <v>112</v>
      </c>
      <c r="B1087" t="s">
        <v>6</v>
      </c>
      <c r="C1087" t="s">
        <v>9</v>
      </c>
      <c r="D1087" t="s">
        <v>366</v>
      </c>
      <c r="E1087">
        <v>2029</v>
      </c>
      <c r="F1087">
        <v>0</v>
      </c>
      <c r="G1087">
        <v>0.19222499400000001</v>
      </c>
      <c r="H1087" s="2" t="str">
        <f t="shared" si="16"/>
        <v>FOURHR_BATTERYNER</v>
      </c>
    </row>
    <row r="1088" spans="1:8" x14ac:dyDescent="0.25">
      <c r="A1088" t="s">
        <v>112</v>
      </c>
      <c r="B1088" t="s">
        <v>6</v>
      </c>
      <c r="C1088" t="s">
        <v>9</v>
      </c>
      <c r="D1088" t="s">
        <v>366</v>
      </c>
      <c r="E1088">
        <v>2030</v>
      </c>
      <c r="F1088">
        <v>0</v>
      </c>
      <c r="G1088">
        <v>0.36918129</v>
      </c>
      <c r="H1088" s="2" t="str">
        <f t="shared" si="16"/>
        <v>FOURHR_BATTERYNER</v>
      </c>
    </row>
    <row r="1089" spans="1:8" x14ac:dyDescent="0.25">
      <c r="A1089" t="s">
        <v>112</v>
      </c>
      <c r="B1089" t="s">
        <v>6</v>
      </c>
      <c r="C1089" t="s">
        <v>9</v>
      </c>
      <c r="D1089" t="s">
        <v>366</v>
      </c>
      <c r="E1089">
        <v>2031</v>
      </c>
      <c r="F1089">
        <v>0</v>
      </c>
      <c r="G1089">
        <v>0.709037998</v>
      </c>
      <c r="H1089" s="2" t="str">
        <f t="shared" si="16"/>
        <v>FOURHR_BATTERYNER</v>
      </c>
    </row>
    <row r="1090" spans="1:8" x14ac:dyDescent="0.25">
      <c r="A1090" t="s">
        <v>112</v>
      </c>
      <c r="B1090" t="s">
        <v>6</v>
      </c>
      <c r="C1090" t="s">
        <v>9</v>
      </c>
      <c r="D1090" t="s">
        <v>366</v>
      </c>
      <c r="E1090">
        <v>2032</v>
      </c>
      <c r="F1090">
        <v>0</v>
      </c>
      <c r="G1090">
        <v>0.73563218399999997</v>
      </c>
      <c r="H1090" s="2" t="str">
        <f t="shared" si="16"/>
        <v>FOURHR_BATTERYNER</v>
      </c>
    </row>
    <row r="1091" spans="1:8" x14ac:dyDescent="0.25">
      <c r="A1091" t="s">
        <v>112</v>
      </c>
      <c r="B1091" t="s">
        <v>6</v>
      </c>
      <c r="C1091" t="s">
        <v>9</v>
      </c>
      <c r="D1091" t="s">
        <v>366</v>
      </c>
      <c r="E1091">
        <v>2033</v>
      </c>
      <c r="F1091">
        <v>0</v>
      </c>
      <c r="G1091">
        <v>0.73563218399999997</v>
      </c>
      <c r="H1091" s="2" t="str">
        <f t="shared" ref="H1091:H1154" si="17">_xlfn.CONCAT(A1091,C1091)</f>
        <v>FOURHR_BATTERYNER</v>
      </c>
    </row>
    <row r="1092" spans="1:8" x14ac:dyDescent="0.25">
      <c r="A1092" t="s">
        <v>112</v>
      </c>
      <c r="B1092" t="s">
        <v>6</v>
      </c>
      <c r="C1092" t="s">
        <v>9</v>
      </c>
      <c r="D1092" t="s">
        <v>366</v>
      </c>
      <c r="E1092">
        <v>2034</v>
      </c>
      <c r="F1092">
        <v>0</v>
      </c>
      <c r="G1092">
        <v>0.73563218399999997</v>
      </c>
      <c r="H1092" s="2" t="str">
        <f t="shared" si="17"/>
        <v>FOURHR_BATTERYNER</v>
      </c>
    </row>
    <row r="1093" spans="1:8" x14ac:dyDescent="0.25">
      <c r="A1093" t="s">
        <v>112</v>
      </c>
      <c r="B1093" t="s">
        <v>6</v>
      </c>
      <c r="C1093" t="s">
        <v>9</v>
      </c>
      <c r="D1093" t="s">
        <v>366</v>
      </c>
      <c r="E1093">
        <v>2035</v>
      </c>
      <c r="F1093">
        <v>0</v>
      </c>
      <c r="G1093">
        <v>0.73563218399999997</v>
      </c>
      <c r="H1093" s="2" t="str">
        <f t="shared" si="17"/>
        <v>FOURHR_BATTERYNER</v>
      </c>
    </row>
    <row r="1094" spans="1:8" x14ac:dyDescent="0.25">
      <c r="A1094" t="s">
        <v>112</v>
      </c>
      <c r="B1094" t="s">
        <v>6</v>
      </c>
      <c r="C1094" t="s">
        <v>9</v>
      </c>
      <c r="D1094" t="s">
        <v>366</v>
      </c>
      <c r="E1094">
        <v>2036</v>
      </c>
      <c r="F1094">
        <v>0</v>
      </c>
      <c r="G1094">
        <v>0.73563218399999997</v>
      </c>
      <c r="H1094" s="2" t="str">
        <f t="shared" si="17"/>
        <v>FOURHR_BATTERYNER</v>
      </c>
    </row>
    <row r="1095" spans="1:8" x14ac:dyDescent="0.25">
      <c r="A1095" t="s">
        <v>112</v>
      </c>
      <c r="B1095" t="s">
        <v>6</v>
      </c>
      <c r="C1095" t="s">
        <v>9</v>
      </c>
      <c r="D1095" t="s">
        <v>366</v>
      </c>
      <c r="E1095">
        <v>2037</v>
      </c>
      <c r="F1095">
        <v>0</v>
      </c>
      <c r="G1095">
        <v>0.73563218399999997</v>
      </c>
      <c r="H1095" s="2" t="str">
        <f t="shared" si="17"/>
        <v>FOURHR_BATTERYNER</v>
      </c>
    </row>
    <row r="1096" spans="1:8" x14ac:dyDescent="0.25">
      <c r="A1096" t="s">
        <v>112</v>
      </c>
      <c r="B1096" t="s">
        <v>6</v>
      </c>
      <c r="C1096" t="s">
        <v>9</v>
      </c>
      <c r="D1096" t="s">
        <v>366</v>
      </c>
      <c r="E1096">
        <v>2038</v>
      </c>
      <c r="F1096">
        <v>0</v>
      </c>
      <c r="G1096">
        <v>0.73563218399999997</v>
      </c>
      <c r="H1096" s="2" t="str">
        <f t="shared" si="17"/>
        <v>FOURHR_BATTERYNER</v>
      </c>
    </row>
    <row r="1097" spans="1:8" x14ac:dyDescent="0.25">
      <c r="A1097" t="s">
        <v>112</v>
      </c>
      <c r="B1097" t="s">
        <v>6</v>
      </c>
      <c r="C1097" t="s">
        <v>9</v>
      </c>
      <c r="D1097" t="s">
        <v>366</v>
      </c>
      <c r="E1097">
        <v>2039</v>
      </c>
      <c r="F1097">
        <v>0</v>
      </c>
      <c r="G1097">
        <v>0.73563218399999997</v>
      </c>
      <c r="H1097" s="2" t="str">
        <f t="shared" si="17"/>
        <v>FOURHR_BATTERYNER</v>
      </c>
    </row>
    <row r="1098" spans="1:8" x14ac:dyDescent="0.25">
      <c r="A1098" t="s">
        <v>112</v>
      </c>
      <c r="B1098" t="s">
        <v>6</v>
      </c>
      <c r="C1098" t="s">
        <v>9</v>
      </c>
      <c r="D1098" t="s">
        <v>366</v>
      </c>
      <c r="E1098">
        <v>2040</v>
      </c>
      <c r="F1098">
        <v>0</v>
      </c>
      <c r="G1098">
        <v>0.73563218399999997</v>
      </c>
      <c r="H1098" s="2" t="str">
        <f t="shared" si="17"/>
        <v>FOURHR_BATTERYNER</v>
      </c>
    </row>
    <row r="1099" spans="1:8" x14ac:dyDescent="0.25">
      <c r="A1099" t="s">
        <v>112</v>
      </c>
      <c r="B1099" t="s">
        <v>6</v>
      </c>
      <c r="C1099" t="s">
        <v>9</v>
      </c>
      <c r="D1099" t="s">
        <v>366</v>
      </c>
      <c r="E1099">
        <v>2041</v>
      </c>
      <c r="F1099">
        <v>0</v>
      </c>
      <c r="G1099">
        <v>0.73563218399999997</v>
      </c>
      <c r="H1099" s="2" t="str">
        <f t="shared" si="17"/>
        <v>FOURHR_BATTERYNER</v>
      </c>
    </row>
    <row r="1100" spans="1:8" x14ac:dyDescent="0.25">
      <c r="A1100" t="s">
        <v>112</v>
      </c>
      <c r="B1100" t="s">
        <v>6</v>
      </c>
      <c r="C1100" t="s">
        <v>9</v>
      </c>
      <c r="D1100" t="s">
        <v>365</v>
      </c>
      <c r="E1100">
        <v>2024</v>
      </c>
      <c r="F1100">
        <v>0</v>
      </c>
      <c r="G1100">
        <v>2.3309276E-2</v>
      </c>
      <c r="H1100" s="2" t="str">
        <f t="shared" si="17"/>
        <v>FOURHR_BATTERYNER</v>
      </c>
    </row>
    <row r="1101" spans="1:8" x14ac:dyDescent="0.25">
      <c r="A1101" t="s">
        <v>112</v>
      </c>
      <c r="B1101" t="s">
        <v>6</v>
      </c>
      <c r="C1101" t="s">
        <v>9</v>
      </c>
      <c r="D1101" t="s">
        <v>365</v>
      </c>
      <c r="E1101">
        <v>2025</v>
      </c>
      <c r="F1101">
        <v>0</v>
      </c>
      <c r="G1101">
        <v>4.4767063000000003E-2</v>
      </c>
      <c r="H1101" s="2" t="str">
        <f t="shared" si="17"/>
        <v>FOURHR_BATTERYNER</v>
      </c>
    </row>
    <row r="1102" spans="1:8" x14ac:dyDescent="0.25">
      <c r="A1102" t="s">
        <v>112</v>
      </c>
      <c r="B1102" t="s">
        <v>6</v>
      </c>
      <c r="C1102" t="s">
        <v>9</v>
      </c>
      <c r="D1102" t="s">
        <v>365</v>
      </c>
      <c r="E1102">
        <v>2026</v>
      </c>
      <c r="F1102">
        <v>0</v>
      </c>
      <c r="G1102">
        <v>8.5978215999999996E-2</v>
      </c>
      <c r="H1102" s="2" t="str">
        <f t="shared" si="17"/>
        <v>FOURHR_BATTERYNER</v>
      </c>
    </row>
    <row r="1103" spans="1:8" x14ac:dyDescent="0.25">
      <c r="A1103" t="s">
        <v>112</v>
      </c>
      <c r="B1103" t="s">
        <v>6</v>
      </c>
      <c r="C1103" t="s">
        <v>9</v>
      </c>
      <c r="D1103" t="s">
        <v>365</v>
      </c>
      <c r="E1103">
        <v>2027</v>
      </c>
      <c r="F1103">
        <v>0</v>
      </c>
      <c r="G1103">
        <v>0.16512706299999999</v>
      </c>
      <c r="H1103" s="2" t="str">
        <f t="shared" si="17"/>
        <v>FOURHR_BATTERYNER</v>
      </c>
    </row>
    <row r="1104" spans="1:8" x14ac:dyDescent="0.25">
      <c r="A1104" t="s">
        <v>112</v>
      </c>
      <c r="B1104" t="s">
        <v>6</v>
      </c>
      <c r="C1104" t="s">
        <v>9</v>
      </c>
      <c r="D1104" t="s">
        <v>365</v>
      </c>
      <c r="E1104">
        <v>2028</v>
      </c>
      <c r="F1104">
        <v>0</v>
      </c>
      <c r="G1104">
        <v>0.31713785500000002</v>
      </c>
      <c r="H1104" s="2" t="str">
        <f t="shared" si="17"/>
        <v>FOURHR_BATTERYNER</v>
      </c>
    </row>
    <row r="1105" spans="1:8" x14ac:dyDescent="0.25">
      <c r="A1105" t="s">
        <v>112</v>
      </c>
      <c r="B1105" t="s">
        <v>6</v>
      </c>
      <c r="C1105" t="s">
        <v>9</v>
      </c>
      <c r="D1105" t="s">
        <v>365</v>
      </c>
      <c r="E1105">
        <v>2029</v>
      </c>
      <c r="F1105">
        <v>0</v>
      </c>
      <c r="G1105">
        <v>0.60908501000000004</v>
      </c>
      <c r="H1105" s="2" t="str">
        <f t="shared" si="17"/>
        <v>FOURHR_BATTERYNER</v>
      </c>
    </row>
    <row r="1106" spans="1:8" x14ac:dyDescent="0.25">
      <c r="A1106" t="s">
        <v>112</v>
      </c>
      <c r="B1106" t="s">
        <v>6</v>
      </c>
      <c r="C1106" t="s">
        <v>9</v>
      </c>
      <c r="D1106" t="s">
        <v>365</v>
      </c>
      <c r="E1106">
        <v>2030</v>
      </c>
      <c r="F1106">
        <v>0</v>
      </c>
      <c r="G1106">
        <v>1.169789553</v>
      </c>
      <c r="H1106" s="2" t="str">
        <f t="shared" si="17"/>
        <v>FOURHR_BATTERYNER</v>
      </c>
    </row>
    <row r="1107" spans="1:8" x14ac:dyDescent="0.25">
      <c r="A1107" t="s">
        <v>112</v>
      </c>
      <c r="B1107" t="s">
        <v>6</v>
      </c>
      <c r="C1107" t="s">
        <v>9</v>
      </c>
      <c r="D1107" t="s">
        <v>365</v>
      </c>
      <c r="E1107">
        <v>2031</v>
      </c>
      <c r="F1107">
        <v>0</v>
      </c>
      <c r="G1107">
        <v>2.2466610990000002</v>
      </c>
      <c r="H1107" s="2" t="str">
        <f t="shared" si="17"/>
        <v>FOURHR_BATTERYNER</v>
      </c>
    </row>
    <row r="1108" spans="1:8" x14ac:dyDescent="0.25">
      <c r="A1108" t="s">
        <v>112</v>
      </c>
      <c r="B1108" t="s">
        <v>6</v>
      </c>
      <c r="C1108" t="s">
        <v>9</v>
      </c>
      <c r="D1108" t="s">
        <v>365</v>
      </c>
      <c r="E1108">
        <v>2032</v>
      </c>
      <c r="F1108">
        <v>0</v>
      </c>
      <c r="G1108">
        <v>2.330927559</v>
      </c>
      <c r="H1108" s="2" t="str">
        <f t="shared" si="17"/>
        <v>FOURHR_BATTERYNER</v>
      </c>
    </row>
    <row r="1109" spans="1:8" x14ac:dyDescent="0.25">
      <c r="A1109" t="s">
        <v>112</v>
      </c>
      <c r="B1109" t="s">
        <v>6</v>
      </c>
      <c r="C1109" t="s">
        <v>9</v>
      </c>
      <c r="D1109" t="s">
        <v>365</v>
      </c>
      <c r="E1109">
        <v>2033</v>
      </c>
      <c r="F1109">
        <v>0</v>
      </c>
      <c r="G1109">
        <v>2.330927559</v>
      </c>
      <c r="H1109" s="2" t="str">
        <f t="shared" si="17"/>
        <v>FOURHR_BATTERYNER</v>
      </c>
    </row>
    <row r="1110" spans="1:8" x14ac:dyDescent="0.25">
      <c r="A1110" t="s">
        <v>112</v>
      </c>
      <c r="B1110" t="s">
        <v>6</v>
      </c>
      <c r="C1110" t="s">
        <v>9</v>
      </c>
      <c r="D1110" t="s">
        <v>365</v>
      </c>
      <c r="E1110">
        <v>2034</v>
      </c>
      <c r="F1110">
        <v>0</v>
      </c>
      <c r="G1110">
        <v>2.330927559</v>
      </c>
      <c r="H1110" s="2" t="str">
        <f t="shared" si="17"/>
        <v>FOURHR_BATTERYNER</v>
      </c>
    </row>
    <row r="1111" spans="1:8" x14ac:dyDescent="0.25">
      <c r="A1111" t="s">
        <v>112</v>
      </c>
      <c r="B1111" t="s">
        <v>6</v>
      </c>
      <c r="C1111" t="s">
        <v>9</v>
      </c>
      <c r="D1111" t="s">
        <v>365</v>
      </c>
      <c r="E1111">
        <v>2035</v>
      </c>
      <c r="F1111">
        <v>0</v>
      </c>
      <c r="G1111">
        <v>2.330927559</v>
      </c>
      <c r="H1111" s="2" t="str">
        <f t="shared" si="17"/>
        <v>FOURHR_BATTERYNER</v>
      </c>
    </row>
    <row r="1112" spans="1:8" x14ac:dyDescent="0.25">
      <c r="A1112" t="s">
        <v>112</v>
      </c>
      <c r="B1112" t="s">
        <v>6</v>
      </c>
      <c r="C1112" t="s">
        <v>9</v>
      </c>
      <c r="D1112" t="s">
        <v>365</v>
      </c>
      <c r="E1112">
        <v>2036</v>
      </c>
      <c r="F1112">
        <v>0</v>
      </c>
      <c r="G1112">
        <v>2.330927559</v>
      </c>
      <c r="H1112" s="2" t="str">
        <f t="shared" si="17"/>
        <v>FOURHR_BATTERYNER</v>
      </c>
    </row>
    <row r="1113" spans="1:8" x14ac:dyDescent="0.25">
      <c r="A1113" t="s">
        <v>112</v>
      </c>
      <c r="B1113" t="s">
        <v>6</v>
      </c>
      <c r="C1113" t="s">
        <v>9</v>
      </c>
      <c r="D1113" t="s">
        <v>365</v>
      </c>
      <c r="E1113">
        <v>2037</v>
      </c>
      <c r="F1113">
        <v>0</v>
      </c>
      <c r="G1113">
        <v>2.330927559</v>
      </c>
      <c r="H1113" s="2" t="str">
        <f t="shared" si="17"/>
        <v>FOURHR_BATTERYNER</v>
      </c>
    </row>
    <row r="1114" spans="1:8" x14ac:dyDescent="0.25">
      <c r="A1114" t="s">
        <v>112</v>
      </c>
      <c r="B1114" t="s">
        <v>6</v>
      </c>
      <c r="C1114" t="s">
        <v>9</v>
      </c>
      <c r="D1114" t="s">
        <v>365</v>
      </c>
      <c r="E1114">
        <v>2038</v>
      </c>
      <c r="F1114">
        <v>0</v>
      </c>
      <c r="G1114">
        <v>2.330927559</v>
      </c>
      <c r="H1114" s="2" t="str">
        <f t="shared" si="17"/>
        <v>FOURHR_BATTERYNER</v>
      </c>
    </row>
    <row r="1115" spans="1:8" x14ac:dyDescent="0.25">
      <c r="A1115" t="s">
        <v>112</v>
      </c>
      <c r="B1115" t="s">
        <v>6</v>
      </c>
      <c r="C1115" t="s">
        <v>9</v>
      </c>
      <c r="D1115" t="s">
        <v>365</v>
      </c>
      <c r="E1115">
        <v>2039</v>
      </c>
      <c r="F1115">
        <v>0</v>
      </c>
      <c r="G1115">
        <v>2.330927559</v>
      </c>
      <c r="H1115" s="2" t="str">
        <f t="shared" si="17"/>
        <v>FOURHR_BATTERYNER</v>
      </c>
    </row>
    <row r="1116" spans="1:8" x14ac:dyDescent="0.25">
      <c r="A1116" t="s">
        <v>112</v>
      </c>
      <c r="B1116" t="s">
        <v>6</v>
      </c>
      <c r="C1116" t="s">
        <v>9</v>
      </c>
      <c r="D1116" t="s">
        <v>365</v>
      </c>
      <c r="E1116">
        <v>2040</v>
      </c>
      <c r="F1116">
        <v>0</v>
      </c>
      <c r="G1116">
        <v>2.330927559</v>
      </c>
      <c r="H1116" s="2" t="str">
        <f t="shared" si="17"/>
        <v>FOURHR_BATTERYNER</v>
      </c>
    </row>
    <row r="1117" spans="1:8" x14ac:dyDescent="0.25">
      <c r="A1117" t="s">
        <v>112</v>
      </c>
      <c r="B1117" t="s">
        <v>6</v>
      </c>
      <c r="C1117" t="s">
        <v>9</v>
      </c>
      <c r="D1117" t="s">
        <v>365</v>
      </c>
      <c r="E1117">
        <v>2041</v>
      </c>
      <c r="F1117">
        <v>0</v>
      </c>
      <c r="G1117">
        <v>2.330927559</v>
      </c>
      <c r="H1117" s="2" t="str">
        <f t="shared" si="17"/>
        <v>FOURHR_BATTERYNER</v>
      </c>
    </row>
    <row r="1118" spans="1:8" x14ac:dyDescent="0.25">
      <c r="A1118" t="s">
        <v>112</v>
      </c>
      <c r="B1118" t="s">
        <v>6</v>
      </c>
      <c r="C1118" t="s">
        <v>8</v>
      </c>
      <c r="D1118" t="s">
        <v>364</v>
      </c>
      <c r="E1118">
        <v>2024</v>
      </c>
      <c r="F1118">
        <v>0</v>
      </c>
      <c r="G1118">
        <v>2.0550655000000001E-2</v>
      </c>
      <c r="H1118" s="2" t="str">
        <f t="shared" si="17"/>
        <v>FOURHR_BATTERYSR</v>
      </c>
    </row>
    <row r="1119" spans="1:8" x14ac:dyDescent="0.25">
      <c r="A1119" t="s">
        <v>112</v>
      </c>
      <c r="B1119" t="s">
        <v>6</v>
      </c>
      <c r="C1119" t="s">
        <v>8</v>
      </c>
      <c r="D1119" t="s">
        <v>364</v>
      </c>
      <c r="E1119">
        <v>2025</v>
      </c>
      <c r="F1119">
        <v>0</v>
      </c>
      <c r="G1119">
        <v>3.9468942999999999E-2</v>
      </c>
      <c r="H1119" s="2" t="str">
        <f t="shared" si="17"/>
        <v>FOURHR_BATTERYSR</v>
      </c>
    </row>
    <row r="1120" spans="1:8" x14ac:dyDescent="0.25">
      <c r="A1120" t="s">
        <v>112</v>
      </c>
      <c r="B1120" t="s">
        <v>6</v>
      </c>
      <c r="C1120" t="s">
        <v>8</v>
      </c>
      <c r="D1120" t="s">
        <v>364</v>
      </c>
      <c r="E1120">
        <v>2026</v>
      </c>
      <c r="F1120">
        <v>0</v>
      </c>
      <c r="G1120">
        <v>7.5802812999999997E-2</v>
      </c>
      <c r="H1120" s="2" t="str">
        <f t="shared" si="17"/>
        <v>FOURHR_BATTERYSR</v>
      </c>
    </row>
    <row r="1121" spans="1:8" x14ac:dyDescent="0.25">
      <c r="A1121" t="s">
        <v>112</v>
      </c>
      <c r="B1121" t="s">
        <v>6</v>
      </c>
      <c r="C1121" t="s">
        <v>8</v>
      </c>
      <c r="D1121" t="s">
        <v>364</v>
      </c>
      <c r="E1121">
        <v>2027</v>
      </c>
      <c r="F1121">
        <v>0</v>
      </c>
      <c r="G1121">
        <v>0.145584503</v>
      </c>
      <c r="H1121" s="2" t="str">
        <f t="shared" si="17"/>
        <v>FOURHR_BATTERYSR</v>
      </c>
    </row>
    <row r="1122" spans="1:8" x14ac:dyDescent="0.25">
      <c r="A1122" t="s">
        <v>112</v>
      </c>
      <c r="B1122" t="s">
        <v>6</v>
      </c>
      <c r="C1122" t="s">
        <v>8</v>
      </c>
      <c r="D1122" t="s">
        <v>364</v>
      </c>
      <c r="E1122">
        <v>2028</v>
      </c>
      <c r="F1122">
        <v>0</v>
      </c>
      <c r="G1122">
        <v>0.27960502599999998</v>
      </c>
      <c r="H1122" s="2" t="str">
        <f t="shared" si="17"/>
        <v>FOURHR_BATTERYSR</v>
      </c>
    </row>
    <row r="1123" spans="1:8" x14ac:dyDescent="0.25">
      <c r="A1123" t="s">
        <v>112</v>
      </c>
      <c r="B1123" t="s">
        <v>6</v>
      </c>
      <c r="C1123" t="s">
        <v>8</v>
      </c>
      <c r="D1123" t="s">
        <v>364</v>
      </c>
      <c r="E1123">
        <v>2029</v>
      </c>
      <c r="F1123">
        <v>0</v>
      </c>
      <c r="G1123">
        <v>0.53700063799999997</v>
      </c>
      <c r="H1123" s="2" t="str">
        <f t="shared" si="17"/>
        <v>FOURHR_BATTERYSR</v>
      </c>
    </row>
    <row r="1124" spans="1:8" x14ac:dyDescent="0.25">
      <c r="A1124" t="s">
        <v>112</v>
      </c>
      <c r="B1124" t="s">
        <v>6</v>
      </c>
      <c r="C1124" t="s">
        <v>8</v>
      </c>
      <c r="D1124" t="s">
        <v>364</v>
      </c>
      <c r="E1124">
        <v>2030</v>
      </c>
      <c r="F1124">
        <v>0</v>
      </c>
      <c r="G1124">
        <v>1.0313465690000001</v>
      </c>
      <c r="H1124" s="2" t="str">
        <f t="shared" si="17"/>
        <v>FOURHR_BATTERYSR</v>
      </c>
    </row>
    <row r="1125" spans="1:8" x14ac:dyDescent="0.25">
      <c r="A1125" t="s">
        <v>112</v>
      </c>
      <c r="B1125" t="s">
        <v>6</v>
      </c>
      <c r="C1125" t="s">
        <v>8</v>
      </c>
      <c r="D1125" t="s">
        <v>364</v>
      </c>
      <c r="E1125">
        <v>2031</v>
      </c>
      <c r="F1125">
        <v>0</v>
      </c>
      <c r="G1125">
        <v>1.98077185</v>
      </c>
      <c r="H1125" s="2" t="str">
        <f t="shared" si="17"/>
        <v>FOURHR_BATTERYSR</v>
      </c>
    </row>
    <row r="1126" spans="1:8" x14ac:dyDescent="0.25">
      <c r="A1126" t="s">
        <v>112</v>
      </c>
      <c r="B1126" t="s">
        <v>6</v>
      </c>
      <c r="C1126" t="s">
        <v>8</v>
      </c>
      <c r="D1126" t="s">
        <v>364</v>
      </c>
      <c r="E1126">
        <v>2032</v>
      </c>
      <c r="F1126">
        <v>0</v>
      </c>
      <c r="G1126">
        <v>2.0550654910000001</v>
      </c>
      <c r="H1126" s="2" t="str">
        <f t="shared" si="17"/>
        <v>FOURHR_BATTERYSR</v>
      </c>
    </row>
    <row r="1127" spans="1:8" x14ac:dyDescent="0.25">
      <c r="A1127" t="s">
        <v>112</v>
      </c>
      <c r="B1127" t="s">
        <v>6</v>
      </c>
      <c r="C1127" t="s">
        <v>8</v>
      </c>
      <c r="D1127" t="s">
        <v>364</v>
      </c>
      <c r="E1127">
        <v>2033</v>
      </c>
      <c r="F1127">
        <v>0</v>
      </c>
      <c r="G1127">
        <v>2.0550654910000001</v>
      </c>
      <c r="H1127" s="2" t="str">
        <f t="shared" si="17"/>
        <v>FOURHR_BATTERYSR</v>
      </c>
    </row>
    <row r="1128" spans="1:8" x14ac:dyDescent="0.25">
      <c r="A1128" t="s">
        <v>112</v>
      </c>
      <c r="B1128" t="s">
        <v>6</v>
      </c>
      <c r="C1128" t="s">
        <v>8</v>
      </c>
      <c r="D1128" t="s">
        <v>364</v>
      </c>
      <c r="E1128">
        <v>2034</v>
      </c>
      <c r="F1128">
        <v>0</v>
      </c>
      <c r="G1128">
        <v>2.0550654910000001</v>
      </c>
      <c r="H1128" s="2" t="str">
        <f t="shared" si="17"/>
        <v>FOURHR_BATTERYSR</v>
      </c>
    </row>
    <row r="1129" spans="1:8" x14ac:dyDescent="0.25">
      <c r="A1129" t="s">
        <v>112</v>
      </c>
      <c r="B1129" t="s">
        <v>6</v>
      </c>
      <c r="C1129" t="s">
        <v>8</v>
      </c>
      <c r="D1129" t="s">
        <v>364</v>
      </c>
      <c r="E1129">
        <v>2035</v>
      </c>
      <c r="F1129">
        <v>0</v>
      </c>
      <c r="G1129">
        <v>2.0550654910000001</v>
      </c>
      <c r="H1129" s="2" t="str">
        <f t="shared" si="17"/>
        <v>FOURHR_BATTERYSR</v>
      </c>
    </row>
    <row r="1130" spans="1:8" x14ac:dyDescent="0.25">
      <c r="A1130" t="s">
        <v>112</v>
      </c>
      <c r="B1130" t="s">
        <v>6</v>
      </c>
      <c r="C1130" t="s">
        <v>8</v>
      </c>
      <c r="D1130" t="s">
        <v>364</v>
      </c>
      <c r="E1130">
        <v>2036</v>
      </c>
      <c r="F1130">
        <v>0</v>
      </c>
      <c r="G1130">
        <v>2.0550654910000001</v>
      </c>
      <c r="H1130" s="2" t="str">
        <f t="shared" si="17"/>
        <v>FOURHR_BATTERYSR</v>
      </c>
    </row>
    <row r="1131" spans="1:8" x14ac:dyDescent="0.25">
      <c r="A1131" t="s">
        <v>112</v>
      </c>
      <c r="B1131" t="s">
        <v>6</v>
      </c>
      <c r="C1131" t="s">
        <v>8</v>
      </c>
      <c r="D1131" t="s">
        <v>364</v>
      </c>
      <c r="E1131">
        <v>2037</v>
      </c>
      <c r="F1131">
        <v>0</v>
      </c>
      <c r="G1131">
        <v>2.0550654910000001</v>
      </c>
      <c r="H1131" s="2" t="str">
        <f t="shared" si="17"/>
        <v>FOURHR_BATTERYSR</v>
      </c>
    </row>
    <row r="1132" spans="1:8" x14ac:dyDescent="0.25">
      <c r="A1132" t="s">
        <v>112</v>
      </c>
      <c r="B1132" t="s">
        <v>6</v>
      </c>
      <c r="C1132" t="s">
        <v>8</v>
      </c>
      <c r="D1132" t="s">
        <v>364</v>
      </c>
      <c r="E1132">
        <v>2038</v>
      </c>
      <c r="F1132">
        <v>0</v>
      </c>
      <c r="G1132">
        <v>2.0550654910000001</v>
      </c>
      <c r="H1132" s="2" t="str">
        <f t="shared" si="17"/>
        <v>FOURHR_BATTERYSR</v>
      </c>
    </row>
    <row r="1133" spans="1:8" x14ac:dyDescent="0.25">
      <c r="A1133" t="s">
        <v>112</v>
      </c>
      <c r="B1133" t="s">
        <v>6</v>
      </c>
      <c r="C1133" t="s">
        <v>8</v>
      </c>
      <c r="D1133" t="s">
        <v>364</v>
      </c>
      <c r="E1133">
        <v>2039</v>
      </c>
      <c r="F1133">
        <v>0</v>
      </c>
      <c r="G1133">
        <v>2.0550654910000001</v>
      </c>
      <c r="H1133" s="2" t="str">
        <f t="shared" si="17"/>
        <v>FOURHR_BATTERYSR</v>
      </c>
    </row>
    <row r="1134" spans="1:8" x14ac:dyDescent="0.25">
      <c r="A1134" t="s">
        <v>112</v>
      </c>
      <c r="B1134" t="s">
        <v>6</v>
      </c>
      <c r="C1134" t="s">
        <v>8</v>
      </c>
      <c r="D1134" t="s">
        <v>364</v>
      </c>
      <c r="E1134">
        <v>2040</v>
      </c>
      <c r="F1134">
        <v>0</v>
      </c>
      <c r="G1134">
        <v>2.0550654910000001</v>
      </c>
      <c r="H1134" s="2" t="str">
        <f t="shared" si="17"/>
        <v>FOURHR_BATTERYSR</v>
      </c>
    </row>
    <row r="1135" spans="1:8" x14ac:dyDescent="0.25">
      <c r="A1135" t="s">
        <v>112</v>
      </c>
      <c r="B1135" t="s">
        <v>6</v>
      </c>
      <c r="C1135" t="s">
        <v>8</v>
      </c>
      <c r="D1135" t="s">
        <v>364</v>
      </c>
      <c r="E1135">
        <v>2041</v>
      </c>
      <c r="F1135">
        <v>0</v>
      </c>
      <c r="G1135">
        <v>2.0550654910000001</v>
      </c>
      <c r="H1135" s="2" t="str">
        <f t="shared" si="17"/>
        <v>FOURHR_BATTERYSR</v>
      </c>
    </row>
    <row r="1136" spans="1:8" x14ac:dyDescent="0.25">
      <c r="A1136" t="s">
        <v>112</v>
      </c>
      <c r="B1136" t="s">
        <v>6</v>
      </c>
      <c r="C1136" t="s">
        <v>8</v>
      </c>
      <c r="D1136" t="s">
        <v>363</v>
      </c>
      <c r="E1136">
        <v>2024</v>
      </c>
      <c r="F1136">
        <v>0</v>
      </c>
      <c r="G1136">
        <v>1.3205025E-2</v>
      </c>
      <c r="H1136" s="2" t="str">
        <f t="shared" si="17"/>
        <v>FOURHR_BATTERYSR</v>
      </c>
    </row>
    <row r="1137" spans="1:8" x14ac:dyDescent="0.25">
      <c r="A1137" t="s">
        <v>112</v>
      </c>
      <c r="B1137" t="s">
        <v>6</v>
      </c>
      <c r="C1137" t="s">
        <v>8</v>
      </c>
      <c r="D1137" t="s">
        <v>363</v>
      </c>
      <c r="E1137">
        <v>2025</v>
      </c>
      <c r="F1137">
        <v>0</v>
      </c>
      <c r="G1137">
        <v>2.5361156999999999E-2</v>
      </c>
      <c r="H1137" s="2" t="str">
        <f t="shared" si="17"/>
        <v>FOURHR_BATTERYSR</v>
      </c>
    </row>
    <row r="1138" spans="1:8" x14ac:dyDescent="0.25">
      <c r="A1138" t="s">
        <v>112</v>
      </c>
      <c r="B1138" t="s">
        <v>6</v>
      </c>
      <c r="C1138" t="s">
        <v>8</v>
      </c>
      <c r="D1138" t="s">
        <v>363</v>
      </c>
      <c r="E1138">
        <v>2026</v>
      </c>
      <c r="F1138">
        <v>0</v>
      </c>
      <c r="G1138">
        <v>4.8707843000000001E-2</v>
      </c>
      <c r="H1138" s="2" t="str">
        <f t="shared" si="17"/>
        <v>FOURHR_BATTERYSR</v>
      </c>
    </row>
    <row r="1139" spans="1:8" x14ac:dyDescent="0.25">
      <c r="A1139" t="s">
        <v>112</v>
      </c>
      <c r="B1139" t="s">
        <v>6</v>
      </c>
      <c r="C1139" t="s">
        <v>8</v>
      </c>
      <c r="D1139" t="s">
        <v>363</v>
      </c>
      <c r="E1139">
        <v>2027</v>
      </c>
      <c r="F1139">
        <v>0</v>
      </c>
      <c r="G1139">
        <v>9.3546753999999996E-2</v>
      </c>
      <c r="H1139" s="2" t="str">
        <f t="shared" si="17"/>
        <v>FOURHR_BATTERYSR</v>
      </c>
    </row>
    <row r="1140" spans="1:8" x14ac:dyDescent="0.25">
      <c r="A1140" t="s">
        <v>112</v>
      </c>
      <c r="B1140" t="s">
        <v>6</v>
      </c>
      <c r="C1140" t="s">
        <v>8</v>
      </c>
      <c r="D1140" t="s">
        <v>363</v>
      </c>
      <c r="E1140">
        <v>2028</v>
      </c>
      <c r="F1140">
        <v>0</v>
      </c>
      <c r="G1140">
        <v>0.17966295900000001</v>
      </c>
      <c r="H1140" s="2" t="str">
        <f t="shared" si="17"/>
        <v>FOURHR_BATTERYSR</v>
      </c>
    </row>
    <row r="1141" spans="1:8" x14ac:dyDescent="0.25">
      <c r="A1141" t="s">
        <v>112</v>
      </c>
      <c r="B1141" t="s">
        <v>6</v>
      </c>
      <c r="C1141" t="s">
        <v>8</v>
      </c>
      <c r="D1141" t="s">
        <v>363</v>
      </c>
      <c r="E1141">
        <v>2029</v>
      </c>
      <c r="F1141">
        <v>0</v>
      </c>
      <c r="G1141">
        <v>0.34505503999999998</v>
      </c>
      <c r="H1141" s="2" t="str">
        <f t="shared" si="17"/>
        <v>FOURHR_BATTERYSR</v>
      </c>
    </row>
    <row r="1142" spans="1:8" x14ac:dyDescent="0.25">
      <c r="A1142" t="s">
        <v>112</v>
      </c>
      <c r="B1142" t="s">
        <v>6</v>
      </c>
      <c r="C1142" t="s">
        <v>8</v>
      </c>
      <c r="D1142" t="s">
        <v>363</v>
      </c>
      <c r="E1142">
        <v>2030</v>
      </c>
      <c r="F1142">
        <v>0</v>
      </c>
      <c r="G1142">
        <v>0.66270187999999997</v>
      </c>
      <c r="H1142" s="2" t="str">
        <f t="shared" si="17"/>
        <v>FOURHR_BATTERYSR</v>
      </c>
    </row>
    <row r="1143" spans="1:8" x14ac:dyDescent="0.25">
      <c r="A1143" t="s">
        <v>112</v>
      </c>
      <c r="B1143" t="s">
        <v>6</v>
      </c>
      <c r="C1143" t="s">
        <v>8</v>
      </c>
      <c r="D1143" t="s">
        <v>363</v>
      </c>
      <c r="E1143">
        <v>2031</v>
      </c>
      <c r="F1143">
        <v>0</v>
      </c>
      <c r="G1143">
        <v>1.2727644300000001</v>
      </c>
      <c r="H1143" s="2" t="str">
        <f t="shared" si="17"/>
        <v>FOURHR_BATTERYSR</v>
      </c>
    </row>
    <row r="1144" spans="1:8" x14ac:dyDescent="0.25">
      <c r="A1144" t="s">
        <v>112</v>
      </c>
      <c r="B1144" t="s">
        <v>6</v>
      </c>
      <c r="C1144" t="s">
        <v>8</v>
      </c>
      <c r="D1144" t="s">
        <v>363</v>
      </c>
      <c r="E1144">
        <v>2032</v>
      </c>
      <c r="F1144">
        <v>0</v>
      </c>
      <c r="G1144">
        <v>1.320502539</v>
      </c>
      <c r="H1144" s="2" t="str">
        <f t="shared" si="17"/>
        <v>FOURHR_BATTERYSR</v>
      </c>
    </row>
    <row r="1145" spans="1:8" x14ac:dyDescent="0.25">
      <c r="A1145" t="s">
        <v>112</v>
      </c>
      <c r="B1145" t="s">
        <v>6</v>
      </c>
      <c r="C1145" t="s">
        <v>8</v>
      </c>
      <c r="D1145" t="s">
        <v>363</v>
      </c>
      <c r="E1145">
        <v>2033</v>
      </c>
      <c r="F1145">
        <v>0</v>
      </c>
      <c r="G1145">
        <v>1.320502539</v>
      </c>
      <c r="H1145" s="2" t="str">
        <f t="shared" si="17"/>
        <v>FOURHR_BATTERYSR</v>
      </c>
    </row>
    <row r="1146" spans="1:8" x14ac:dyDescent="0.25">
      <c r="A1146" t="s">
        <v>112</v>
      </c>
      <c r="B1146" t="s">
        <v>6</v>
      </c>
      <c r="C1146" t="s">
        <v>8</v>
      </c>
      <c r="D1146" t="s">
        <v>363</v>
      </c>
      <c r="E1146">
        <v>2034</v>
      </c>
      <c r="F1146">
        <v>0</v>
      </c>
      <c r="G1146">
        <v>1.320502539</v>
      </c>
      <c r="H1146" s="2" t="str">
        <f t="shared" si="17"/>
        <v>FOURHR_BATTERYSR</v>
      </c>
    </row>
    <row r="1147" spans="1:8" x14ac:dyDescent="0.25">
      <c r="A1147" t="s">
        <v>112</v>
      </c>
      <c r="B1147" t="s">
        <v>6</v>
      </c>
      <c r="C1147" t="s">
        <v>8</v>
      </c>
      <c r="D1147" t="s">
        <v>363</v>
      </c>
      <c r="E1147">
        <v>2035</v>
      </c>
      <c r="F1147">
        <v>0</v>
      </c>
      <c r="G1147">
        <v>1.320502539</v>
      </c>
      <c r="H1147" s="2" t="str">
        <f t="shared" si="17"/>
        <v>FOURHR_BATTERYSR</v>
      </c>
    </row>
    <row r="1148" spans="1:8" x14ac:dyDescent="0.25">
      <c r="A1148" t="s">
        <v>112</v>
      </c>
      <c r="B1148" t="s">
        <v>6</v>
      </c>
      <c r="C1148" t="s">
        <v>8</v>
      </c>
      <c r="D1148" t="s">
        <v>363</v>
      </c>
      <c r="E1148">
        <v>2036</v>
      </c>
      <c r="F1148">
        <v>0</v>
      </c>
      <c r="G1148">
        <v>1.320502539</v>
      </c>
      <c r="H1148" s="2" t="str">
        <f t="shared" si="17"/>
        <v>FOURHR_BATTERYSR</v>
      </c>
    </row>
    <row r="1149" spans="1:8" x14ac:dyDescent="0.25">
      <c r="A1149" t="s">
        <v>112</v>
      </c>
      <c r="B1149" t="s">
        <v>6</v>
      </c>
      <c r="C1149" t="s">
        <v>8</v>
      </c>
      <c r="D1149" t="s">
        <v>363</v>
      </c>
      <c r="E1149">
        <v>2037</v>
      </c>
      <c r="F1149">
        <v>0</v>
      </c>
      <c r="G1149">
        <v>1.320502539</v>
      </c>
      <c r="H1149" s="2" t="str">
        <f t="shared" si="17"/>
        <v>FOURHR_BATTERYSR</v>
      </c>
    </row>
    <row r="1150" spans="1:8" x14ac:dyDescent="0.25">
      <c r="A1150" t="s">
        <v>112</v>
      </c>
      <c r="B1150" t="s">
        <v>6</v>
      </c>
      <c r="C1150" t="s">
        <v>8</v>
      </c>
      <c r="D1150" t="s">
        <v>363</v>
      </c>
      <c r="E1150">
        <v>2038</v>
      </c>
      <c r="F1150">
        <v>0</v>
      </c>
      <c r="G1150">
        <v>1.320502539</v>
      </c>
      <c r="H1150" s="2" t="str">
        <f t="shared" si="17"/>
        <v>FOURHR_BATTERYSR</v>
      </c>
    </row>
    <row r="1151" spans="1:8" x14ac:dyDescent="0.25">
      <c r="A1151" t="s">
        <v>112</v>
      </c>
      <c r="B1151" t="s">
        <v>6</v>
      </c>
      <c r="C1151" t="s">
        <v>8</v>
      </c>
      <c r="D1151" t="s">
        <v>363</v>
      </c>
      <c r="E1151">
        <v>2039</v>
      </c>
      <c r="F1151">
        <v>0</v>
      </c>
      <c r="G1151">
        <v>1.320502539</v>
      </c>
      <c r="H1151" s="2" t="str">
        <f t="shared" si="17"/>
        <v>FOURHR_BATTERYSR</v>
      </c>
    </row>
    <row r="1152" spans="1:8" x14ac:dyDescent="0.25">
      <c r="A1152" t="s">
        <v>112</v>
      </c>
      <c r="B1152" t="s">
        <v>6</v>
      </c>
      <c r="C1152" t="s">
        <v>8</v>
      </c>
      <c r="D1152" t="s">
        <v>363</v>
      </c>
      <c r="E1152">
        <v>2040</v>
      </c>
      <c r="F1152">
        <v>0</v>
      </c>
      <c r="G1152">
        <v>1.320502539</v>
      </c>
      <c r="H1152" s="2" t="str">
        <f t="shared" si="17"/>
        <v>FOURHR_BATTERYSR</v>
      </c>
    </row>
    <row r="1153" spans="1:8" x14ac:dyDescent="0.25">
      <c r="A1153" t="s">
        <v>112</v>
      </c>
      <c r="B1153" t="s">
        <v>6</v>
      </c>
      <c r="C1153" t="s">
        <v>8</v>
      </c>
      <c r="D1153" t="s">
        <v>363</v>
      </c>
      <c r="E1153">
        <v>2041</v>
      </c>
      <c r="F1153">
        <v>0</v>
      </c>
      <c r="G1153">
        <v>1.320502539</v>
      </c>
      <c r="H1153" s="2" t="str">
        <f t="shared" si="17"/>
        <v>FOURHR_BATTERYSR</v>
      </c>
    </row>
    <row r="1154" spans="1:8" x14ac:dyDescent="0.25">
      <c r="A1154" t="s">
        <v>112</v>
      </c>
      <c r="B1154" t="s">
        <v>6</v>
      </c>
      <c r="C1154" t="s">
        <v>8</v>
      </c>
      <c r="D1154" t="s">
        <v>362</v>
      </c>
      <c r="E1154">
        <v>2024</v>
      </c>
      <c r="F1154">
        <v>0</v>
      </c>
      <c r="G1154">
        <v>3.2665060000000002E-3</v>
      </c>
      <c r="H1154" s="2" t="str">
        <f t="shared" si="17"/>
        <v>FOURHR_BATTERYSR</v>
      </c>
    </row>
    <row r="1155" spans="1:8" x14ac:dyDescent="0.25">
      <c r="A1155" t="s">
        <v>112</v>
      </c>
      <c r="B1155" t="s">
        <v>6</v>
      </c>
      <c r="C1155" t="s">
        <v>8</v>
      </c>
      <c r="D1155" t="s">
        <v>362</v>
      </c>
      <c r="E1155">
        <v>2025</v>
      </c>
      <c r="F1155">
        <v>0</v>
      </c>
      <c r="G1155">
        <v>6.2735489999999998E-3</v>
      </c>
      <c r="H1155" s="2" t="str">
        <f t="shared" ref="H1155:H1218" si="18">_xlfn.CONCAT(A1155,C1155)</f>
        <v>FOURHR_BATTERYSR</v>
      </c>
    </row>
    <row r="1156" spans="1:8" x14ac:dyDescent="0.25">
      <c r="A1156" t="s">
        <v>112</v>
      </c>
      <c r="B1156" t="s">
        <v>6</v>
      </c>
      <c r="C1156" t="s">
        <v>8</v>
      </c>
      <c r="D1156" t="s">
        <v>362</v>
      </c>
      <c r="E1156">
        <v>2026</v>
      </c>
      <c r="F1156">
        <v>0.5</v>
      </c>
      <c r="G1156">
        <v>0.5</v>
      </c>
      <c r="H1156" s="2" t="str">
        <f t="shared" si="18"/>
        <v>FOURHR_BATTERYSR</v>
      </c>
    </row>
    <row r="1157" spans="1:8" x14ac:dyDescent="0.25">
      <c r="A1157" t="s">
        <v>112</v>
      </c>
      <c r="B1157" t="s">
        <v>6</v>
      </c>
      <c r="C1157" t="s">
        <v>8</v>
      </c>
      <c r="D1157" t="s">
        <v>362</v>
      </c>
      <c r="E1157">
        <v>2027</v>
      </c>
      <c r="F1157">
        <v>0.5</v>
      </c>
      <c r="G1157">
        <v>0.5</v>
      </c>
      <c r="H1157" s="2" t="str">
        <f t="shared" si="18"/>
        <v>FOURHR_BATTERYSR</v>
      </c>
    </row>
    <row r="1158" spans="1:8" x14ac:dyDescent="0.25">
      <c r="A1158" t="s">
        <v>112</v>
      </c>
      <c r="B1158" t="s">
        <v>6</v>
      </c>
      <c r="C1158" t="s">
        <v>8</v>
      </c>
      <c r="D1158" t="s">
        <v>362</v>
      </c>
      <c r="E1158">
        <v>2028</v>
      </c>
      <c r="F1158">
        <v>0</v>
      </c>
      <c r="G1158">
        <v>4.4442942999999999E-2</v>
      </c>
      <c r="H1158" s="2" t="str">
        <f t="shared" si="18"/>
        <v>FOURHR_BATTERYSR</v>
      </c>
    </row>
    <row r="1159" spans="1:8" x14ac:dyDescent="0.25">
      <c r="A1159" t="s">
        <v>112</v>
      </c>
      <c r="B1159" t="s">
        <v>6</v>
      </c>
      <c r="C1159" t="s">
        <v>8</v>
      </c>
      <c r="D1159" t="s">
        <v>362</v>
      </c>
      <c r="E1159">
        <v>2029</v>
      </c>
      <c r="F1159">
        <v>0</v>
      </c>
      <c r="G1159">
        <v>8.5355719999999996E-2</v>
      </c>
      <c r="H1159" s="2" t="str">
        <f t="shared" si="18"/>
        <v>FOURHR_BATTERYSR</v>
      </c>
    </row>
    <row r="1160" spans="1:8" x14ac:dyDescent="0.25">
      <c r="A1160" t="s">
        <v>112</v>
      </c>
      <c r="B1160" t="s">
        <v>6</v>
      </c>
      <c r="C1160" t="s">
        <v>8</v>
      </c>
      <c r="D1160" t="s">
        <v>362</v>
      </c>
      <c r="E1160">
        <v>2030</v>
      </c>
      <c r="F1160">
        <v>0</v>
      </c>
      <c r="G1160">
        <v>0.163931518</v>
      </c>
      <c r="H1160" s="2" t="str">
        <f t="shared" si="18"/>
        <v>FOURHR_BATTERYSR</v>
      </c>
    </row>
    <row r="1161" spans="1:8" x14ac:dyDescent="0.25">
      <c r="A1161" t="s">
        <v>112</v>
      </c>
      <c r="B1161" t="s">
        <v>6</v>
      </c>
      <c r="C1161" t="s">
        <v>8</v>
      </c>
      <c r="D1161" t="s">
        <v>362</v>
      </c>
      <c r="E1161">
        <v>2031</v>
      </c>
      <c r="F1161">
        <v>0</v>
      </c>
      <c r="G1161">
        <v>0.31484172700000002</v>
      </c>
      <c r="H1161" s="2" t="str">
        <f t="shared" si="18"/>
        <v>FOURHR_BATTERYSR</v>
      </c>
    </row>
    <row r="1162" spans="1:8" x14ac:dyDescent="0.25">
      <c r="A1162" t="s">
        <v>112</v>
      </c>
      <c r="B1162" t="s">
        <v>6</v>
      </c>
      <c r="C1162" t="s">
        <v>8</v>
      </c>
      <c r="D1162" t="s">
        <v>362</v>
      </c>
      <c r="E1162">
        <v>2032</v>
      </c>
      <c r="F1162">
        <v>0</v>
      </c>
      <c r="G1162">
        <v>0.326650628</v>
      </c>
      <c r="H1162" s="2" t="str">
        <f t="shared" si="18"/>
        <v>FOURHR_BATTERYSR</v>
      </c>
    </row>
    <row r="1163" spans="1:8" x14ac:dyDescent="0.25">
      <c r="A1163" t="s">
        <v>112</v>
      </c>
      <c r="B1163" t="s">
        <v>6</v>
      </c>
      <c r="C1163" t="s">
        <v>8</v>
      </c>
      <c r="D1163" t="s">
        <v>362</v>
      </c>
      <c r="E1163">
        <v>2033</v>
      </c>
      <c r="F1163">
        <v>0</v>
      </c>
      <c r="G1163">
        <v>0.326650628</v>
      </c>
      <c r="H1163" s="2" t="str">
        <f t="shared" si="18"/>
        <v>FOURHR_BATTERYSR</v>
      </c>
    </row>
    <row r="1164" spans="1:8" x14ac:dyDescent="0.25">
      <c r="A1164" t="s">
        <v>112</v>
      </c>
      <c r="B1164" t="s">
        <v>6</v>
      </c>
      <c r="C1164" t="s">
        <v>8</v>
      </c>
      <c r="D1164" t="s">
        <v>362</v>
      </c>
      <c r="E1164">
        <v>2034</v>
      </c>
      <c r="F1164">
        <v>0</v>
      </c>
      <c r="G1164">
        <v>0.326650628</v>
      </c>
      <c r="H1164" s="2" t="str">
        <f t="shared" si="18"/>
        <v>FOURHR_BATTERYSR</v>
      </c>
    </row>
    <row r="1165" spans="1:8" x14ac:dyDescent="0.25">
      <c r="A1165" t="s">
        <v>112</v>
      </c>
      <c r="B1165" t="s">
        <v>6</v>
      </c>
      <c r="C1165" t="s">
        <v>8</v>
      </c>
      <c r="D1165" t="s">
        <v>362</v>
      </c>
      <c r="E1165">
        <v>2035</v>
      </c>
      <c r="F1165">
        <v>0</v>
      </c>
      <c r="G1165">
        <v>0.326650628</v>
      </c>
      <c r="H1165" s="2" t="str">
        <f t="shared" si="18"/>
        <v>FOURHR_BATTERYSR</v>
      </c>
    </row>
    <row r="1166" spans="1:8" x14ac:dyDescent="0.25">
      <c r="A1166" t="s">
        <v>112</v>
      </c>
      <c r="B1166" t="s">
        <v>6</v>
      </c>
      <c r="C1166" t="s">
        <v>8</v>
      </c>
      <c r="D1166" t="s">
        <v>362</v>
      </c>
      <c r="E1166">
        <v>2036</v>
      </c>
      <c r="F1166">
        <v>0</v>
      </c>
      <c r="G1166">
        <v>0.326650628</v>
      </c>
      <c r="H1166" s="2" t="str">
        <f t="shared" si="18"/>
        <v>FOURHR_BATTERYSR</v>
      </c>
    </row>
    <row r="1167" spans="1:8" x14ac:dyDescent="0.25">
      <c r="A1167" t="s">
        <v>112</v>
      </c>
      <c r="B1167" t="s">
        <v>6</v>
      </c>
      <c r="C1167" t="s">
        <v>8</v>
      </c>
      <c r="D1167" t="s">
        <v>362</v>
      </c>
      <c r="E1167">
        <v>2037</v>
      </c>
      <c r="F1167">
        <v>0</v>
      </c>
      <c r="G1167">
        <v>0.326650628</v>
      </c>
      <c r="H1167" s="2" t="str">
        <f t="shared" si="18"/>
        <v>FOURHR_BATTERYSR</v>
      </c>
    </row>
    <row r="1168" spans="1:8" x14ac:dyDescent="0.25">
      <c r="A1168" t="s">
        <v>112</v>
      </c>
      <c r="B1168" t="s">
        <v>6</v>
      </c>
      <c r="C1168" t="s">
        <v>8</v>
      </c>
      <c r="D1168" t="s">
        <v>362</v>
      </c>
      <c r="E1168">
        <v>2038</v>
      </c>
      <c r="F1168">
        <v>0</v>
      </c>
      <c r="G1168">
        <v>0.326650628</v>
      </c>
      <c r="H1168" s="2" t="str">
        <f t="shared" si="18"/>
        <v>FOURHR_BATTERYSR</v>
      </c>
    </row>
    <row r="1169" spans="1:8" x14ac:dyDescent="0.25">
      <c r="A1169" t="s">
        <v>112</v>
      </c>
      <c r="B1169" t="s">
        <v>6</v>
      </c>
      <c r="C1169" t="s">
        <v>8</v>
      </c>
      <c r="D1169" t="s">
        <v>362</v>
      </c>
      <c r="E1169">
        <v>2039</v>
      </c>
      <c r="F1169">
        <v>0</v>
      </c>
      <c r="G1169">
        <v>0.326650628</v>
      </c>
      <c r="H1169" s="2" t="str">
        <f t="shared" si="18"/>
        <v>FOURHR_BATTERYSR</v>
      </c>
    </row>
    <row r="1170" spans="1:8" x14ac:dyDescent="0.25">
      <c r="A1170" t="s">
        <v>112</v>
      </c>
      <c r="B1170" t="s">
        <v>6</v>
      </c>
      <c r="C1170" t="s">
        <v>8</v>
      </c>
      <c r="D1170" t="s">
        <v>362</v>
      </c>
      <c r="E1170">
        <v>2040</v>
      </c>
      <c r="F1170">
        <v>0</v>
      </c>
      <c r="G1170">
        <v>0.326650628</v>
      </c>
      <c r="H1170" s="2" t="str">
        <f t="shared" si="18"/>
        <v>FOURHR_BATTERYSR</v>
      </c>
    </row>
    <row r="1171" spans="1:8" x14ac:dyDescent="0.25">
      <c r="A1171" t="s">
        <v>112</v>
      </c>
      <c r="B1171" t="s">
        <v>6</v>
      </c>
      <c r="C1171" t="s">
        <v>8</v>
      </c>
      <c r="D1171" t="s">
        <v>362</v>
      </c>
      <c r="E1171">
        <v>2041</v>
      </c>
      <c r="F1171">
        <v>0</v>
      </c>
      <c r="G1171">
        <v>0.326650628</v>
      </c>
      <c r="H1171" s="2" t="str">
        <f t="shared" si="18"/>
        <v>FOURHR_BATTERYSR</v>
      </c>
    </row>
    <row r="1172" spans="1:8" x14ac:dyDescent="0.25">
      <c r="A1172" t="s">
        <v>112</v>
      </c>
      <c r="B1172" t="s">
        <v>6</v>
      </c>
      <c r="C1172" t="s">
        <v>8</v>
      </c>
      <c r="D1172" t="s">
        <v>361</v>
      </c>
      <c r="E1172">
        <v>2024</v>
      </c>
      <c r="F1172">
        <v>0</v>
      </c>
      <c r="G1172">
        <v>9.4466719999999997E-3</v>
      </c>
      <c r="H1172" s="2" t="str">
        <f t="shared" si="18"/>
        <v>FOURHR_BATTERYSR</v>
      </c>
    </row>
    <row r="1173" spans="1:8" x14ac:dyDescent="0.25">
      <c r="A1173" t="s">
        <v>112</v>
      </c>
      <c r="B1173" t="s">
        <v>6</v>
      </c>
      <c r="C1173" t="s">
        <v>8</v>
      </c>
      <c r="D1173" t="s">
        <v>361</v>
      </c>
      <c r="E1173">
        <v>2025</v>
      </c>
      <c r="F1173">
        <v>0</v>
      </c>
      <c r="G1173">
        <v>1.8142981999999998E-2</v>
      </c>
      <c r="H1173" s="2" t="str">
        <f t="shared" si="18"/>
        <v>FOURHR_BATTERYSR</v>
      </c>
    </row>
    <row r="1174" spans="1:8" x14ac:dyDescent="0.25">
      <c r="A1174" t="s">
        <v>112</v>
      </c>
      <c r="B1174" t="s">
        <v>6</v>
      </c>
      <c r="C1174" t="s">
        <v>8</v>
      </c>
      <c r="D1174" t="s">
        <v>361</v>
      </c>
      <c r="E1174">
        <v>2026</v>
      </c>
      <c r="F1174">
        <v>0</v>
      </c>
      <c r="G1174">
        <v>3.4844841000000001E-2</v>
      </c>
      <c r="H1174" s="2" t="str">
        <f t="shared" si="18"/>
        <v>FOURHR_BATTERYSR</v>
      </c>
    </row>
    <row r="1175" spans="1:8" x14ac:dyDescent="0.25">
      <c r="A1175" t="s">
        <v>112</v>
      </c>
      <c r="B1175" t="s">
        <v>6</v>
      </c>
      <c r="C1175" t="s">
        <v>8</v>
      </c>
      <c r="D1175" t="s">
        <v>361</v>
      </c>
      <c r="E1175">
        <v>2027</v>
      </c>
      <c r="F1175">
        <v>0</v>
      </c>
      <c r="G1175">
        <v>6.6921909000000002E-2</v>
      </c>
      <c r="H1175" s="2" t="str">
        <f t="shared" si="18"/>
        <v>FOURHR_BATTERYSR</v>
      </c>
    </row>
    <row r="1176" spans="1:8" x14ac:dyDescent="0.25">
      <c r="A1176" t="s">
        <v>112</v>
      </c>
      <c r="B1176" t="s">
        <v>6</v>
      </c>
      <c r="C1176" t="s">
        <v>8</v>
      </c>
      <c r="D1176" t="s">
        <v>361</v>
      </c>
      <c r="E1176">
        <v>2028</v>
      </c>
      <c r="F1176">
        <v>0</v>
      </c>
      <c r="G1176">
        <v>0.128528117</v>
      </c>
      <c r="H1176" s="2" t="str">
        <f t="shared" si="18"/>
        <v>FOURHR_BATTERYSR</v>
      </c>
    </row>
    <row r="1177" spans="1:8" x14ac:dyDescent="0.25">
      <c r="A1177" t="s">
        <v>112</v>
      </c>
      <c r="B1177" t="s">
        <v>6</v>
      </c>
      <c r="C1177" t="s">
        <v>8</v>
      </c>
      <c r="D1177" t="s">
        <v>361</v>
      </c>
      <c r="E1177">
        <v>2029</v>
      </c>
      <c r="F1177">
        <v>0</v>
      </c>
      <c r="G1177">
        <v>0.246847067</v>
      </c>
      <c r="H1177" s="2" t="str">
        <f t="shared" si="18"/>
        <v>FOURHR_BATTERYSR</v>
      </c>
    </row>
    <row r="1178" spans="1:8" x14ac:dyDescent="0.25">
      <c r="A1178" t="s">
        <v>112</v>
      </c>
      <c r="B1178" t="s">
        <v>6</v>
      </c>
      <c r="C1178" t="s">
        <v>8</v>
      </c>
      <c r="D1178" t="s">
        <v>361</v>
      </c>
      <c r="E1178">
        <v>2030</v>
      </c>
      <c r="F1178">
        <v>0</v>
      </c>
      <c r="G1178">
        <v>0.47408672899999998</v>
      </c>
      <c r="H1178" s="2" t="str">
        <f t="shared" si="18"/>
        <v>FOURHR_BATTERYSR</v>
      </c>
    </row>
    <row r="1179" spans="1:8" x14ac:dyDescent="0.25">
      <c r="A1179" t="s">
        <v>112</v>
      </c>
      <c r="B1179" t="s">
        <v>6</v>
      </c>
      <c r="C1179" t="s">
        <v>8</v>
      </c>
      <c r="D1179" t="s">
        <v>361</v>
      </c>
      <c r="E1179">
        <v>2031</v>
      </c>
      <c r="F1179">
        <v>0</v>
      </c>
      <c r="G1179">
        <v>0.91051609200000005</v>
      </c>
      <c r="H1179" s="2" t="str">
        <f t="shared" si="18"/>
        <v>FOURHR_BATTERYSR</v>
      </c>
    </row>
    <row r="1180" spans="1:8" x14ac:dyDescent="0.25">
      <c r="A1180" t="s">
        <v>112</v>
      </c>
      <c r="B1180" t="s">
        <v>6</v>
      </c>
      <c r="C1180" t="s">
        <v>8</v>
      </c>
      <c r="D1180" t="s">
        <v>361</v>
      </c>
      <c r="E1180">
        <v>2032</v>
      </c>
      <c r="F1180">
        <v>0</v>
      </c>
      <c r="G1180">
        <v>0.94466720100000001</v>
      </c>
      <c r="H1180" s="2" t="str">
        <f t="shared" si="18"/>
        <v>FOURHR_BATTERYSR</v>
      </c>
    </row>
    <row r="1181" spans="1:8" x14ac:dyDescent="0.25">
      <c r="A1181" t="s">
        <v>112</v>
      </c>
      <c r="B1181" t="s">
        <v>6</v>
      </c>
      <c r="C1181" t="s">
        <v>8</v>
      </c>
      <c r="D1181" t="s">
        <v>361</v>
      </c>
      <c r="E1181">
        <v>2033</v>
      </c>
      <c r="F1181">
        <v>0</v>
      </c>
      <c r="G1181">
        <v>0.94466720100000001</v>
      </c>
      <c r="H1181" s="2" t="str">
        <f t="shared" si="18"/>
        <v>FOURHR_BATTERYSR</v>
      </c>
    </row>
    <row r="1182" spans="1:8" x14ac:dyDescent="0.25">
      <c r="A1182" t="s">
        <v>112</v>
      </c>
      <c r="B1182" t="s">
        <v>6</v>
      </c>
      <c r="C1182" t="s">
        <v>8</v>
      </c>
      <c r="D1182" t="s">
        <v>361</v>
      </c>
      <c r="E1182">
        <v>2034</v>
      </c>
      <c r="F1182">
        <v>0</v>
      </c>
      <c r="G1182">
        <v>0.94466720100000001</v>
      </c>
      <c r="H1182" s="2" t="str">
        <f t="shared" si="18"/>
        <v>FOURHR_BATTERYSR</v>
      </c>
    </row>
    <row r="1183" spans="1:8" x14ac:dyDescent="0.25">
      <c r="A1183" t="s">
        <v>112</v>
      </c>
      <c r="B1183" t="s">
        <v>6</v>
      </c>
      <c r="C1183" t="s">
        <v>8</v>
      </c>
      <c r="D1183" t="s">
        <v>361</v>
      </c>
      <c r="E1183">
        <v>2035</v>
      </c>
      <c r="F1183">
        <v>0</v>
      </c>
      <c r="G1183">
        <v>0.94466720100000001</v>
      </c>
      <c r="H1183" s="2" t="str">
        <f t="shared" si="18"/>
        <v>FOURHR_BATTERYSR</v>
      </c>
    </row>
    <row r="1184" spans="1:8" x14ac:dyDescent="0.25">
      <c r="A1184" t="s">
        <v>112</v>
      </c>
      <c r="B1184" t="s">
        <v>6</v>
      </c>
      <c r="C1184" t="s">
        <v>8</v>
      </c>
      <c r="D1184" t="s">
        <v>361</v>
      </c>
      <c r="E1184">
        <v>2036</v>
      </c>
      <c r="F1184">
        <v>0</v>
      </c>
      <c r="G1184">
        <v>0.94466720100000001</v>
      </c>
      <c r="H1184" s="2" t="str">
        <f t="shared" si="18"/>
        <v>FOURHR_BATTERYSR</v>
      </c>
    </row>
    <row r="1185" spans="1:8" x14ac:dyDescent="0.25">
      <c r="A1185" t="s">
        <v>112</v>
      </c>
      <c r="B1185" t="s">
        <v>6</v>
      </c>
      <c r="C1185" t="s">
        <v>8</v>
      </c>
      <c r="D1185" t="s">
        <v>361</v>
      </c>
      <c r="E1185">
        <v>2037</v>
      </c>
      <c r="F1185">
        <v>0</v>
      </c>
      <c r="G1185">
        <v>0.94466720100000001</v>
      </c>
      <c r="H1185" s="2" t="str">
        <f t="shared" si="18"/>
        <v>FOURHR_BATTERYSR</v>
      </c>
    </row>
    <row r="1186" spans="1:8" x14ac:dyDescent="0.25">
      <c r="A1186" t="s">
        <v>112</v>
      </c>
      <c r="B1186" t="s">
        <v>6</v>
      </c>
      <c r="C1186" t="s">
        <v>8</v>
      </c>
      <c r="D1186" t="s">
        <v>361</v>
      </c>
      <c r="E1186">
        <v>2038</v>
      </c>
      <c r="F1186">
        <v>0</v>
      </c>
      <c r="G1186">
        <v>0.94466720100000001</v>
      </c>
      <c r="H1186" s="2" t="str">
        <f t="shared" si="18"/>
        <v>FOURHR_BATTERYSR</v>
      </c>
    </row>
    <row r="1187" spans="1:8" x14ac:dyDescent="0.25">
      <c r="A1187" t="s">
        <v>112</v>
      </c>
      <c r="B1187" t="s">
        <v>6</v>
      </c>
      <c r="C1187" t="s">
        <v>8</v>
      </c>
      <c r="D1187" t="s">
        <v>361</v>
      </c>
      <c r="E1187">
        <v>2039</v>
      </c>
      <c r="F1187">
        <v>0</v>
      </c>
      <c r="G1187">
        <v>0.94466720100000001</v>
      </c>
      <c r="H1187" s="2" t="str">
        <f t="shared" si="18"/>
        <v>FOURHR_BATTERYSR</v>
      </c>
    </row>
    <row r="1188" spans="1:8" x14ac:dyDescent="0.25">
      <c r="A1188" t="s">
        <v>112</v>
      </c>
      <c r="B1188" t="s">
        <v>6</v>
      </c>
      <c r="C1188" t="s">
        <v>8</v>
      </c>
      <c r="D1188" t="s">
        <v>361</v>
      </c>
      <c r="E1188">
        <v>2040</v>
      </c>
      <c r="F1188">
        <v>0</v>
      </c>
      <c r="G1188">
        <v>0.94466720100000001</v>
      </c>
      <c r="H1188" s="2" t="str">
        <f t="shared" si="18"/>
        <v>FOURHR_BATTERYSR</v>
      </c>
    </row>
    <row r="1189" spans="1:8" x14ac:dyDescent="0.25">
      <c r="A1189" t="s">
        <v>112</v>
      </c>
      <c r="B1189" t="s">
        <v>6</v>
      </c>
      <c r="C1189" t="s">
        <v>8</v>
      </c>
      <c r="D1189" t="s">
        <v>361</v>
      </c>
      <c r="E1189">
        <v>2041</v>
      </c>
      <c r="F1189">
        <v>0</v>
      </c>
      <c r="G1189">
        <v>0.94466720100000001</v>
      </c>
      <c r="H1189" s="2" t="str">
        <f t="shared" si="18"/>
        <v>FOURHR_BATTERYSR</v>
      </c>
    </row>
    <row r="1190" spans="1:8" x14ac:dyDescent="0.25">
      <c r="A1190" t="s">
        <v>112</v>
      </c>
      <c r="B1190" t="s">
        <v>6</v>
      </c>
      <c r="C1190" t="s">
        <v>8</v>
      </c>
      <c r="D1190" t="s">
        <v>360</v>
      </c>
      <c r="E1190">
        <v>2024</v>
      </c>
      <c r="F1190">
        <v>0</v>
      </c>
      <c r="G1190">
        <v>1.0911521E-2</v>
      </c>
      <c r="H1190" s="2" t="str">
        <f t="shared" si="18"/>
        <v>FOURHR_BATTERYSR</v>
      </c>
    </row>
    <row r="1191" spans="1:8" x14ac:dyDescent="0.25">
      <c r="A1191" t="s">
        <v>112</v>
      </c>
      <c r="B1191" t="s">
        <v>6</v>
      </c>
      <c r="C1191" t="s">
        <v>8</v>
      </c>
      <c r="D1191" t="s">
        <v>360</v>
      </c>
      <c r="E1191">
        <v>2025</v>
      </c>
      <c r="F1191">
        <v>0</v>
      </c>
      <c r="G1191">
        <v>2.0956325000000001E-2</v>
      </c>
      <c r="H1191" s="2" t="str">
        <f t="shared" si="18"/>
        <v>FOURHR_BATTERYSR</v>
      </c>
    </row>
    <row r="1192" spans="1:8" x14ac:dyDescent="0.25">
      <c r="A1192" t="s">
        <v>112</v>
      </c>
      <c r="B1192" t="s">
        <v>6</v>
      </c>
      <c r="C1192" t="s">
        <v>8</v>
      </c>
      <c r="D1192" t="s">
        <v>360</v>
      </c>
      <c r="E1192">
        <v>2026</v>
      </c>
      <c r="F1192">
        <v>0</v>
      </c>
      <c r="G1192">
        <v>4.0248059000000003E-2</v>
      </c>
      <c r="H1192" s="2" t="str">
        <f t="shared" si="18"/>
        <v>FOURHR_BATTERYSR</v>
      </c>
    </row>
    <row r="1193" spans="1:8" x14ac:dyDescent="0.25">
      <c r="A1193" t="s">
        <v>112</v>
      </c>
      <c r="B1193" t="s">
        <v>6</v>
      </c>
      <c r="C1193" t="s">
        <v>8</v>
      </c>
      <c r="D1193" t="s">
        <v>360</v>
      </c>
      <c r="E1193">
        <v>2027</v>
      </c>
      <c r="F1193">
        <v>0</v>
      </c>
      <c r="G1193">
        <v>7.7299160000000006E-2</v>
      </c>
      <c r="H1193" s="2" t="str">
        <f t="shared" si="18"/>
        <v>FOURHR_BATTERYSR</v>
      </c>
    </row>
    <row r="1194" spans="1:8" x14ac:dyDescent="0.25">
      <c r="A1194" t="s">
        <v>112</v>
      </c>
      <c r="B1194" t="s">
        <v>6</v>
      </c>
      <c r="C1194" t="s">
        <v>8</v>
      </c>
      <c r="D1194" t="s">
        <v>360</v>
      </c>
      <c r="E1194">
        <v>2028</v>
      </c>
      <c r="F1194">
        <v>0</v>
      </c>
      <c r="G1194">
        <v>0.14845833999999999</v>
      </c>
      <c r="H1194" s="2" t="str">
        <f t="shared" si="18"/>
        <v>FOURHR_BATTERYSR</v>
      </c>
    </row>
    <row r="1195" spans="1:8" x14ac:dyDescent="0.25">
      <c r="A1195" t="s">
        <v>112</v>
      </c>
      <c r="B1195" t="s">
        <v>6</v>
      </c>
      <c r="C1195" t="s">
        <v>8</v>
      </c>
      <c r="D1195" t="s">
        <v>360</v>
      </c>
      <c r="E1195">
        <v>2029</v>
      </c>
      <c r="F1195">
        <v>0</v>
      </c>
      <c r="G1195">
        <v>0.28512442799999999</v>
      </c>
      <c r="H1195" s="2" t="str">
        <f t="shared" si="18"/>
        <v>FOURHR_BATTERYSR</v>
      </c>
    </row>
    <row r="1196" spans="1:8" x14ac:dyDescent="0.25">
      <c r="A1196" t="s">
        <v>112</v>
      </c>
      <c r="B1196" t="s">
        <v>6</v>
      </c>
      <c r="C1196" t="s">
        <v>8</v>
      </c>
      <c r="D1196" t="s">
        <v>360</v>
      </c>
      <c r="E1196">
        <v>2030</v>
      </c>
      <c r="F1196">
        <v>0</v>
      </c>
      <c r="G1196">
        <v>0.54760102700000002</v>
      </c>
      <c r="H1196" s="2" t="str">
        <f t="shared" si="18"/>
        <v>FOURHR_BATTERYSR</v>
      </c>
    </row>
    <row r="1197" spans="1:8" x14ac:dyDescent="0.25">
      <c r="A1197" t="s">
        <v>112</v>
      </c>
      <c r="B1197" t="s">
        <v>6</v>
      </c>
      <c r="C1197" t="s">
        <v>8</v>
      </c>
      <c r="D1197" t="s">
        <v>360</v>
      </c>
      <c r="E1197">
        <v>2031</v>
      </c>
      <c r="F1197">
        <v>0</v>
      </c>
      <c r="G1197">
        <v>1.051705345</v>
      </c>
      <c r="H1197" s="2" t="str">
        <f t="shared" si="18"/>
        <v>FOURHR_BATTERYSR</v>
      </c>
    </row>
    <row r="1198" spans="1:8" x14ac:dyDescent="0.25">
      <c r="A1198" t="s">
        <v>112</v>
      </c>
      <c r="B1198" t="s">
        <v>6</v>
      </c>
      <c r="C1198" t="s">
        <v>8</v>
      </c>
      <c r="D1198" t="s">
        <v>360</v>
      </c>
      <c r="E1198">
        <v>2032</v>
      </c>
      <c r="F1198">
        <v>0</v>
      </c>
      <c r="G1198">
        <v>1.091152098</v>
      </c>
      <c r="H1198" s="2" t="str">
        <f t="shared" si="18"/>
        <v>FOURHR_BATTERYSR</v>
      </c>
    </row>
    <row r="1199" spans="1:8" x14ac:dyDescent="0.25">
      <c r="A1199" t="s">
        <v>112</v>
      </c>
      <c r="B1199" t="s">
        <v>6</v>
      </c>
      <c r="C1199" t="s">
        <v>8</v>
      </c>
      <c r="D1199" t="s">
        <v>360</v>
      </c>
      <c r="E1199">
        <v>2033</v>
      </c>
      <c r="F1199">
        <v>0</v>
      </c>
      <c r="G1199">
        <v>1.091152098</v>
      </c>
      <c r="H1199" s="2" t="str">
        <f t="shared" si="18"/>
        <v>FOURHR_BATTERYSR</v>
      </c>
    </row>
    <row r="1200" spans="1:8" x14ac:dyDescent="0.25">
      <c r="A1200" t="s">
        <v>112</v>
      </c>
      <c r="B1200" t="s">
        <v>6</v>
      </c>
      <c r="C1200" t="s">
        <v>8</v>
      </c>
      <c r="D1200" t="s">
        <v>360</v>
      </c>
      <c r="E1200">
        <v>2034</v>
      </c>
      <c r="F1200">
        <v>0</v>
      </c>
      <c r="G1200">
        <v>1.091152098</v>
      </c>
      <c r="H1200" s="2" t="str">
        <f t="shared" si="18"/>
        <v>FOURHR_BATTERYSR</v>
      </c>
    </row>
    <row r="1201" spans="1:8" x14ac:dyDescent="0.25">
      <c r="A1201" t="s">
        <v>112</v>
      </c>
      <c r="B1201" t="s">
        <v>6</v>
      </c>
      <c r="C1201" t="s">
        <v>8</v>
      </c>
      <c r="D1201" t="s">
        <v>360</v>
      </c>
      <c r="E1201">
        <v>2035</v>
      </c>
      <c r="F1201">
        <v>0</v>
      </c>
      <c r="G1201">
        <v>1.091152098</v>
      </c>
      <c r="H1201" s="2" t="str">
        <f t="shared" si="18"/>
        <v>FOURHR_BATTERYSR</v>
      </c>
    </row>
    <row r="1202" spans="1:8" x14ac:dyDescent="0.25">
      <c r="A1202" t="s">
        <v>112</v>
      </c>
      <c r="B1202" t="s">
        <v>6</v>
      </c>
      <c r="C1202" t="s">
        <v>8</v>
      </c>
      <c r="D1202" t="s">
        <v>360</v>
      </c>
      <c r="E1202">
        <v>2036</v>
      </c>
      <c r="F1202">
        <v>0</v>
      </c>
      <c r="G1202">
        <v>1.091152098</v>
      </c>
      <c r="H1202" s="2" t="str">
        <f t="shared" si="18"/>
        <v>FOURHR_BATTERYSR</v>
      </c>
    </row>
    <row r="1203" spans="1:8" x14ac:dyDescent="0.25">
      <c r="A1203" t="s">
        <v>112</v>
      </c>
      <c r="B1203" t="s">
        <v>6</v>
      </c>
      <c r="C1203" t="s">
        <v>8</v>
      </c>
      <c r="D1203" t="s">
        <v>360</v>
      </c>
      <c r="E1203">
        <v>2037</v>
      </c>
      <c r="F1203">
        <v>0</v>
      </c>
      <c r="G1203">
        <v>1.091152098</v>
      </c>
      <c r="H1203" s="2" t="str">
        <f t="shared" si="18"/>
        <v>FOURHR_BATTERYSR</v>
      </c>
    </row>
    <row r="1204" spans="1:8" x14ac:dyDescent="0.25">
      <c r="A1204" t="s">
        <v>112</v>
      </c>
      <c r="B1204" t="s">
        <v>6</v>
      </c>
      <c r="C1204" t="s">
        <v>8</v>
      </c>
      <c r="D1204" t="s">
        <v>360</v>
      </c>
      <c r="E1204">
        <v>2038</v>
      </c>
      <c r="F1204">
        <v>0</v>
      </c>
      <c r="G1204">
        <v>1.091152098</v>
      </c>
      <c r="H1204" s="2" t="str">
        <f t="shared" si="18"/>
        <v>FOURHR_BATTERYSR</v>
      </c>
    </row>
    <row r="1205" spans="1:8" x14ac:dyDescent="0.25">
      <c r="A1205" t="s">
        <v>112</v>
      </c>
      <c r="B1205" t="s">
        <v>6</v>
      </c>
      <c r="C1205" t="s">
        <v>8</v>
      </c>
      <c r="D1205" t="s">
        <v>360</v>
      </c>
      <c r="E1205">
        <v>2039</v>
      </c>
      <c r="F1205">
        <v>0</v>
      </c>
      <c r="G1205">
        <v>1.091152098</v>
      </c>
      <c r="H1205" s="2" t="str">
        <f t="shared" si="18"/>
        <v>FOURHR_BATTERYSR</v>
      </c>
    </row>
    <row r="1206" spans="1:8" x14ac:dyDescent="0.25">
      <c r="A1206" t="s">
        <v>112</v>
      </c>
      <c r="B1206" t="s">
        <v>6</v>
      </c>
      <c r="C1206" t="s">
        <v>8</v>
      </c>
      <c r="D1206" t="s">
        <v>360</v>
      </c>
      <c r="E1206">
        <v>2040</v>
      </c>
      <c r="F1206">
        <v>0</v>
      </c>
      <c r="G1206">
        <v>1.091152098</v>
      </c>
      <c r="H1206" s="2" t="str">
        <f t="shared" si="18"/>
        <v>FOURHR_BATTERYSR</v>
      </c>
    </row>
    <row r="1207" spans="1:8" x14ac:dyDescent="0.25">
      <c r="A1207" t="s">
        <v>112</v>
      </c>
      <c r="B1207" t="s">
        <v>6</v>
      </c>
      <c r="C1207" t="s">
        <v>8</v>
      </c>
      <c r="D1207" t="s">
        <v>360</v>
      </c>
      <c r="E1207">
        <v>2041</v>
      </c>
      <c r="F1207">
        <v>0</v>
      </c>
      <c r="G1207">
        <v>1.091152098</v>
      </c>
      <c r="H1207" s="2" t="str">
        <f t="shared" si="18"/>
        <v>FOURHR_BATTERYSR</v>
      </c>
    </row>
    <row r="1208" spans="1:8" x14ac:dyDescent="0.25">
      <c r="A1208" t="s">
        <v>112</v>
      </c>
      <c r="B1208" t="s">
        <v>6</v>
      </c>
      <c r="C1208" t="s">
        <v>12</v>
      </c>
      <c r="D1208" t="s">
        <v>359</v>
      </c>
      <c r="E1208">
        <v>2024</v>
      </c>
      <c r="F1208">
        <v>0</v>
      </c>
      <c r="G1208">
        <v>1.0959640000000001E-3</v>
      </c>
      <c r="H1208" s="2" t="str">
        <f t="shared" si="18"/>
        <v>FOURHR_BATTERYNR</v>
      </c>
    </row>
    <row r="1209" spans="1:8" x14ac:dyDescent="0.25">
      <c r="A1209" t="s">
        <v>112</v>
      </c>
      <c r="B1209" t="s">
        <v>6</v>
      </c>
      <c r="C1209" t="s">
        <v>12</v>
      </c>
      <c r="D1209" t="s">
        <v>359</v>
      </c>
      <c r="E1209">
        <v>2025</v>
      </c>
      <c r="F1209">
        <v>0</v>
      </c>
      <c r="G1209">
        <v>2.1048730000000002E-3</v>
      </c>
      <c r="H1209" s="2" t="str">
        <f t="shared" si="18"/>
        <v>FOURHR_BATTERYNR</v>
      </c>
    </row>
    <row r="1210" spans="1:8" x14ac:dyDescent="0.25">
      <c r="A1210" t="s">
        <v>112</v>
      </c>
      <c r="B1210" t="s">
        <v>6</v>
      </c>
      <c r="C1210" t="s">
        <v>12</v>
      </c>
      <c r="D1210" t="s">
        <v>359</v>
      </c>
      <c r="E1210">
        <v>2026</v>
      </c>
      <c r="F1210">
        <v>0</v>
      </c>
      <c r="G1210">
        <v>4.0425540000000003E-3</v>
      </c>
      <c r="H1210" s="2" t="str">
        <f t="shared" si="18"/>
        <v>FOURHR_BATTERYNR</v>
      </c>
    </row>
    <row r="1211" spans="1:8" x14ac:dyDescent="0.25">
      <c r="A1211" t="s">
        <v>112</v>
      </c>
      <c r="B1211" t="s">
        <v>6</v>
      </c>
      <c r="C1211" t="s">
        <v>12</v>
      </c>
      <c r="D1211" t="s">
        <v>359</v>
      </c>
      <c r="E1211">
        <v>2027</v>
      </c>
      <c r="F1211">
        <v>0</v>
      </c>
      <c r="G1211">
        <v>7.7640019999999999E-3</v>
      </c>
      <c r="H1211" s="2" t="str">
        <f t="shared" si="18"/>
        <v>FOURHR_BATTERYNR</v>
      </c>
    </row>
    <row r="1212" spans="1:8" x14ac:dyDescent="0.25">
      <c r="A1212" t="s">
        <v>112</v>
      </c>
      <c r="B1212" t="s">
        <v>6</v>
      </c>
      <c r="C1212" t="s">
        <v>12</v>
      </c>
      <c r="D1212" t="s">
        <v>359</v>
      </c>
      <c r="E1212">
        <v>2028</v>
      </c>
      <c r="F1212">
        <v>0</v>
      </c>
      <c r="G1212">
        <v>1.4911298E-2</v>
      </c>
      <c r="H1212" s="2" t="str">
        <f t="shared" si="18"/>
        <v>FOURHR_BATTERYNR</v>
      </c>
    </row>
    <row r="1213" spans="1:8" x14ac:dyDescent="0.25">
      <c r="A1213" t="s">
        <v>112</v>
      </c>
      <c r="B1213" t="s">
        <v>6</v>
      </c>
      <c r="C1213" t="s">
        <v>12</v>
      </c>
      <c r="D1213" t="s">
        <v>359</v>
      </c>
      <c r="E1213">
        <v>2029</v>
      </c>
      <c r="F1213">
        <v>0</v>
      </c>
      <c r="G1213">
        <v>2.8638171E-2</v>
      </c>
      <c r="H1213" s="2" t="str">
        <f t="shared" si="18"/>
        <v>FOURHR_BATTERYNR</v>
      </c>
    </row>
    <row r="1214" spans="1:8" x14ac:dyDescent="0.25">
      <c r="A1214" t="s">
        <v>112</v>
      </c>
      <c r="B1214" t="s">
        <v>6</v>
      </c>
      <c r="C1214" t="s">
        <v>12</v>
      </c>
      <c r="D1214" t="s">
        <v>359</v>
      </c>
      <c r="E1214">
        <v>2030</v>
      </c>
      <c r="F1214">
        <v>0</v>
      </c>
      <c r="G1214">
        <v>5.5001572999999998E-2</v>
      </c>
      <c r="H1214" s="2" t="str">
        <f t="shared" si="18"/>
        <v>FOURHR_BATTERYNR</v>
      </c>
    </row>
    <row r="1215" spans="1:8" x14ac:dyDescent="0.25">
      <c r="A1215" t="s">
        <v>112</v>
      </c>
      <c r="B1215" t="s">
        <v>6</v>
      </c>
      <c r="C1215" t="s">
        <v>12</v>
      </c>
      <c r="D1215" t="s">
        <v>359</v>
      </c>
      <c r="E1215">
        <v>2031</v>
      </c>
      <c r="F1215">
        <v>0</v>
      </c>
      <c r="G1215">
        <v>0.105634295</v>
      </c>
      <c r="H1215" s="2" t="str">
        <f t="shared" si="18"/>
        <v>FOURHR_BATTERYNR</v>
      </c>
    </row>
    <row r="1216" spans="1:8" x14ac:dyDescent="0.25">
      <c r="A1216" t="s">
        <v>112</v>
      </c>
      <c r="B1216" t="s">
        <v>6</v>
      </c>
      <c r="C1216" t="s">
        <v>12</v>
      </c>
      <c r="D1216" t="s">
        <v>359</v>
      </c>
      <c r="E1216">
        <v>2032</v>
      </c>
      <c r="F1216">
        <v>0</v>
      </c>
      <c r="G1216">
        <v>0.109596365</v>
      </c>
      <c r="H1216" s="2" t="str">
        <f t="shared" si="18"/>
        <v>FOURHR_BATTERYNR</v>
      </c>
    </row>
    <row r="1217" spans="1:8" x14ac:dyDescent="0.25">
      <c r="A1217" t="s">
        <v>112</v>
      </c>
      <c r="B1217" t="s">
        <v>6</v>
      </c>
      <c r="C1217" t="s">
        <v>12</v>
      </c>
      <c r="D1217" t="s">
        <v>359</v>
      </c>
      <c r="E1217">
        <v>2033</v>
      </c>
      <c r="F1217">
        <v>0</v>
      </c>
      <c r="G1217">
        <v>0.109596365</v>
      </c>
      <c r="H1217" s="2" t="str">
        <f t="shared" si="18"/>
        <v>FOURHR_BATTERYNR</v>
      </c>
    </row>
    <row r="1218" spans="1:8" x14ac:dyDescent="0.25">
      <c r="A1218" t="s">
        <v>112</v>
      </c>
      <c r="B1218" t="s">
        <v>6</v>
      </c>
      <c r="C1218" t="s">
        <v>12</v>
      </c>
      <c r="D1218" t="s">
        <v>359</v>
      </c>
      <c r="E1218">
        <v>2034</v>
      </c>
      <c r="F1218">
        <v>0</v>
      </c>
      <c r="G1218">
        <v>0.109596365</v>
      </c>
      <c r="H1218" s="2" t="str">
        <f t="shared" si="18"/>
        <v>FOURHR_BATTERYNR</v>
      </c>
    </row>
    <row r="1219" spans="1:8" x14ac:dyDescent="0.25">
      <c r="A1219" t="s">
        <v>112</v>
      </c>
      <c r="B1219" t="s">
        <v>6</v>
      </c>
      <c r="C1219" t="s">
        <v>12</v>
      </c>
      <c r="D1219" t="s">
        <v>359</v>
      </c>
      <c r="E1219">
        <v>2035</v>
      </c>
      <c r="F1219">
        <v>0</v>
      </c>
      <c r="G1219">
        <v>0.109596365</v>
      </c>
      <c r="H1219" s="2" t="str">
        <f t="shared" ref="H1219:H1282" si="19">_xlfn.CONCAT(A1219,C1219)</f>
        <v>FOURHR_BATTERYNR</v>
      </c>
    </row>
    <row r="1220" spans="1:8" x14ac:dyDescent="0.25">
      <c r="A1220" t="s">
        <v>112</v>
      </c>
      <c r="B1220" t="s">
        <v>6</v>
      </c>
      <c r="C1220" t="s">
        <v>12</v>
      </c>
      <c r="D1220" t="s">
        <v>359</v>
      </c>
      <c r="E1220">
        <v>2036</v>
      </c>
      <c r="F1220">
        <v>0</v>
      </c>
      <c r="G1220">
        <v>0.109596365</v>
      </c>
      <c r="H1220" s="2" t="str">
        <f t="shared" si="19"/>
        <v>FOURHR_BATTERYNR</v>
      </c>
    </row>
    <row r="1221" spans="1:8" x14ac:dyDescent="0.25">
      <c r="A1221" t="s">
        <v>112</v>
      </c>
      <c r="B1221" t="s">
        <v>6</v>
      </c>
      <c r="C1221" t="s">
        <v>12</v>
      </c>
      <c r="D1221" t="s">
        <v>359</v>
      </c>
      <c r="E1221">
        <v>2037</v>
      </c>
      <c r="F1221">
        <v>0</v>
      </c>
      <c r="G1221">
        <v>0.109596365</v>
      </c>
      <c r="H1221" s="2" t="str">
        <f t="shared" si="19"/>
        <v>FOURHR_BATTERYNR</v>
      </c>
    </row>
    <row r="1222" spans="1:8" x14ac:dyDescent="0.25">
      <c r="A1222" t="s">
        <v>112</v>
      </c>
      <c r="B1222" t="s">
        <v>6</v>
      </c>
      <c r="C1222" t="s">
        <v>12</v>
      </c>
      <c r="D1222" t="s">
        <v>359</v>
      </c>
      <c r="E1222">
        <v>2038</v>
      </c>
      <c r="F1222">
        <v>0</v>
      </c>
      <c r="G1222">
        <v>0.109596365</v>
      </c>
      <c r="H1222" s="2" t="str">
        <f t="shared" si="19"/>
        <v>FOURHR_BATTERYNR</v>
      </c>
    </row>
    <row r="1223" spans="1:8" x14ac:dyDescent="0.25">
      <c r="A1223" t="s">
        <v>112</v>
      </c>
      <c r="B1223" t="s">
        <v>6</v>
      </c>
      <c r="C1223" t="s">
        <v>12</v>
      </c>
      <c r="D1223" t="s">
        <v>359</v>
      </c>
      <c r="E1223">
        <v>2039</v>
      </c>
      <c r="F1223">
        <v>0</v>
      </c>
      <c r="G1223">
        <v>0.109596365</v>
      </c>
      <c r="H1223" s="2" t="str">
        <f t="shared" si="19"/>
        <v>FOURHR_BATTERYNR</v>
      </c>
    </row>
    <row r="1224" spans="1:8" x14ac:dyDescent="0.25">
      <c r="A1224" t="s">
        <v>112</v>
      </c>
      <c r="B1224" t="s">
        <v>6</v>
      </c>
      <c r="C1224" t="s">
        <v>12</v>
      </c>
      <c r="D1224" t="s">
        <v>359</v>
      </c>
      <c r="E1224">
        <v>2040</v>
      </c>
      <c r="F1224">
        <v>0</v>
      </c>
      <c r="G1224">
        <v>0.109596365</v>
      </c>
      <c r="H1224" s="2" t="str">
        <f t="shared" si="19"/>
        <v>FOURHR_BATTERYNR</v>
      </c>
    </row>
    <row r="1225" spans="1:8" x14ac:dyDescent="0.25">
      <c r="A1225" t="s">
        <v>112</v>
      </c>
      <c r="B1225" t="s">
        <v>6</v>
      </c>
      <c r="C1225" t="s">
        <v>12</v>
      </c>
      <c r="D1225" t="s">
        <v>359</v>
      </c>
      <c r="E1225">
        <v>2041</v>
      </c>
      <c r="F1225">
        <v>0</v>
      </c>
      <c r="G1225">
        <v>0.109596365</v>
      </c>
      <c r="H1225" s="2" t="str">
        <f t="shared" si="19"/>
        <v>FOURHR_BATTERYNR</v>
      </c>
    </row>
    <row r="1226" spans="1:8" x14ac:dyDescent="0.25">
      <c r="A1226" t="s">
        <v>112</v>
      </c>
      <c r="B1226" t="s">
        <v>6</v>
      </c>
      <c r="C1226" t="s">
        <v>12</v>
      </c>
      <c r="D1226" t="s">
        <v>358</v>
      </c>
      <c r="E1226">
        <v>2024</v>
      </c>
      <c r="F1226">
        <v>0</v>
      </c>
      <c r="G1226">
        <v>2.437851E-3</v>
      </c>
      <c r="H1226" s="2" t="str">
        <f t="shared" si="19"/>
        <v>FOURHR_BATTERYNR</v>
      </c>
    </row>
    <row r="1227" spans="1:8" x14ac:dyDescent="0.25">
      <c r="A1227" t="s">
        <v>112</v>
      </c>
      <c r="B1227" t="s">
        <v>6</v>
      </c>
      <c r="C1227" t="s">
        <v>12</v>
      </c>
      <c r="D1227" t="s">
        <v>358</v>
      </c>
      <c r="E1227">
        <v>2025</v>
      </c>
      <c r="F1227">
        <v>0</v>
      </c>
      <c r="G1227">
        <v>4.68206E-3</v>
      </c>
      <c r="H1227" s="2" t="str">
        <f t="shared" si="19"/>
        <v>FOURHR_BATTERYNR</v>
      </c>
    </row>
    <row r="1228" spans="1:8" x14ac:dyDescent="0.25">
      <c r="A1228" t="s">
        <v>112</v>
      </c>
      <c r="B1228" t="s">
        <v>6</v>
      </c>
      <c r="C1228" t="s">
        <v>12</v>
      </c>
      <c r="D1228" t="s">
        <v>358</v>
      </c>
      <c r="E1228">
        <v>2026</v>
      </c>
      <c r="F1228">
        <v>0</v>
      </c>
      <c r="G1228">
        <v>8.9922170000000003E-3</v>
      </c>
      <c r="H1228" s="2" t="str">
        <f t="shared" si="19"/>
        <v>FOURHR_BATTERYNR</v>
      </c>
    </row>
    <row r="1229" spans="1:8" x14ac:dyDescent="0.25">
      <c r="A1229" t="s">
        <v>112</v>
      </c>
      <c r="B1229" t="s">
        <v>6</v>
      </c>
      <c r="C1229" t="s">
        <v>12</v>
      </c>
      <c r="D1229" t="s">
        <v>358</v>
      </c>
      <c r="E1229">
        <v>2027</v>
      </c>
      <c r="F1229">
        <v>0</v>
      </c>
      <c r="G1229">
        <v>1.7270170000000001E-2</v>
      </c>
      <c r="H1229" s="2" t="str">
        <f t="shared" si="19"/>
        <v>FOURHR_BATTERYNR</v>
      </c>
    </row>
    <row r="1230" spans="1:8" x14ac:dyDescent="0.25">
      <c r="A1230" t="s">
        <v>112</v>
      </c>
      <c r="B1230" t="s">
        <v>6</v>
      </c>
      <c r="C1230" t="s">
        <v>12</v>
      </c>
      <c r="D1230" t="s">
        <v>358</v>
      </c>
      <c r="E1230">
        <v>2028</v>
      </c>
      <c r="F1230">
        <v>0</v>
      </c>
      <c r="G1230">
        <v>3.3168546E-2</v>
      </c>
      <c r="H1230" s="2" t="str">
        <f t="shared" si="19"/>
        <v>FOURHR_BATTERYNR</v>
      </c>
    </row>
    <row r="1231" spans="1:8" x14ac:dyDescent="0.25">
      <c r="A1231" t="s">
        <v>112</v>
      </c>
      <c r="B1231" t="s">
        <v>6</v>
      </c>
      <c r="C1231" t="s">
        <v>12</v>
      </c>
      <c r="D1231" t="s">
        <v>358</v>
      </c>
      <c r="E1231">
        <v>2029</v>
      </c>
      <c r="F1231">
        <v>0</v>
      </c>
      <c r="G1231">
        <v>6.3702468999999998E-2</v>
      </c>
      <c r="H1231" s="2" t="str">
        <f t="shared" si="19"/>
        <v>FOURHR_BATTERYNR</v>
      </c>
    </row>
    <row r="1232" spans="1:8" x14ac:dyDescent="0.25">
      <c r="A1232" t="s">
        <v>112</v>
      </c>
      <c r="B1232" t="s">
        <v>6</v>
      </c>
      <c r="C1232" t="s">
        <v>12</v>
      </c>
      <c r="D1232" t="s">
        <v>358</v>
      </c>
      <c r="E1232">
        <v>2030</v>
      </c>
      <c r="F1232">
        <v>0</v>
      </c>
      <c r="G1232">
        <v>0.122344962</v>
      </c>
      <c r="H1232" s="2" t="str">
        <f t="shared" si="19"/>
        <v>FOURHR_BATTERYNR</v>
      </c>
    </row>
    <row r="1233" spans="1:8" x14ac:dyDescent="0.25">
      <c r="A1233" t="s">
        <v>112</v>
      </c>
      <c r="B1233" t="s">
        <v>6</v>
      </c>
      <c r="C1233" t="s">
        <v>12</v>
      </c>
      <c r="D1233" t="s">
        <v>358</v>
      </c>
      <c r="E1233">
        <v>2031</v>
      </c>
      <c r="F1233">
        <v>0</v>
      </c>
      <c r="G1233">
        <v>0.23497189499999999</v>
      </c>
      <c r="H1233" s="2" t="str">
        <f t="shared" si="19"/>
        <v>FOURHR_BATTERYNR</v>
      </c>
    </row>
    <row r="1234" spans="1:8" x14ac:dyDescent="0.25">
      <c r="A1234" t="s">
        <v>112</v>
      </c>
      <c r="B1234" t="s">
        <v>6</v>
      </c>
      <c r="C1234" t="s">
        <v>12</v>
      </c>
      <c r="D1234" t="s">
        <v>358</v>
      </c>
      <c r="E1234">
        <v>2032</v>
      </c>
      <c r="F1234">
        <v>0</v>
      </c>
      <c r="G1234">
        <v>0.24378508400000001</v>
      </c>
      <c r="H1234" s="2" t="str">
        <f t="shared" si="19"/>
        <v>FOURHR_BATTERYNR</v>
      </c>
    </row>
    <row r="1235" spans="1:8" x14ac:dyDescent="0.25">
      <c r="A1235" t="s">
        <v>112</v>
      </c>
      <c r="B1235" t="s">
        <v>6</v>
      </c>
      <c r="C1235" t="s">
        <v>12</v>
      </c>
      <c r="D1235" t="s">
        <v>358</v>
      </c>
      <c r="E1235">
        <v>2033</v>
      </c>
      <c r="F1235">
        <v>0</v>
      </c>
      <c r="G1235">
        <v>0.24378508400000001</v>
      </c>
      <c r="H1235" s="2" t="str">
        <f t="shared" si="19"/>
        <v>FOURHR_BATTERYNR</v>
      </c>
    </row>
    <row r="1236" spans="1:8" x14ac:dyDescent="0.25">
      <c r="A1236" t="s">
        <v>112</v>
      </c>
      <c r="B1236" t="s">
        <v>6</v>
      </c>
      <c r="C1236" t="s">
        <v>12</v>
      </c>
      <c r="D1236" t="s">
        <v>358</v>
      </c>
      <c r="E1236">
        <v>2034</v>
      </c>
      <c r="F1236">
        <v>0</v>
      </c>
      <c r="G1236">
        <v>0.24378508400000001</v>
      </c>
      <c r="H1236" s="2" t="str">
        <f t="shared" si="19"/>
        <v>FOURHR_BATTERYNR</v>
      </c>
    </row>
    <row r="1237" spans="1:8" x14ac:dyDescent="0.25">
      <c r="A1237" t="s">
        <v>112</v>
      </c>
      <c r="B1237" t="s">
        <v>6</v>
      </c>
      <c r="C1237" t="s">
        <v>12</v>
      </c>
      <c r="D1237" t="s">
        <v>358</v>
      </c>
      <c r="E1237">
        <v>2035</v>
      </c>
      <c r="F1237">
        <v>0</v>
      </c>
      <c r="G1237">
        <v>0.24378508400000001</v>
      </c>
      <c r="H1237" s="2" t="str">
        <f t="shared" si="19"/>
        <v>FOURHR_BATTERYNR</v>
      </c>
    </row>
    <row r="1238" spans="1:8" x14ac:dyDescent="0.25">
      <c r="A1238" t="s">
        <v>112</v>
      </c>
      <c r="B1238" t="s">
        <v>6</v>
      </c>
      <c r="C1238" t="s">
        <v>12</v>
      </c>
      <c r="D1238" t="s">
        <v>358</v>
      </c>
      <c r="E1238">
        <v>2036</v>
      </c>
      <c r="F1238">
        <v>0</v>
      </c>
      <c r="G1238">
        <v>0.24378508400000001</v>
      </c>
      <c r="H1238" s="2" t="str">
        <f t="shared" si="19"/>
        <v>FOURHR_BATTERYNR</v>
      </c>
    </row>
    <row r="1239" spans="1:8" x14ac:dyDescent="0.25">
      <c r="A1239" t="s">
        <v>112</v>
      </c>
      <c r="B1239" t="s">
        <v>6</v>
      </c>
      <c r="C1239" t="s">
        <v>12</v>
      </c>
      <c r="D1239" t="s">
        <v>358</v>
      </c>
      <c r="E1239">
        <v>2037</v>
      </c>
      <c r="F1239">
        <v>0</v>
      </c>
      <c r="G1239">
        <v>0.24378508400000001</v>
      </c>
      <c r="H1239" s="2" t="str">
        <f t="shared" si="19"/>
        <v>FOURHR_BATTERYNR</v>
      </c>
    </row>
    <row r="1240" spans="1:8" x14ac:dyDescent="0.25">
      <c r="A1240" t="s">
        <v>112</v>
      </c>
      <c r="B1240" t="s">
        <v>6</v>
      </c>
      <c r="C1240" t="s">
        <v>12</v>
      </c>
      <c r="D1240" t="s">
        <v>358</v>
      </c>
      <c r="E1240">
        <v>2038</v>
      </c>
      <c r="F1240">
        <v>0</v>
      </c>
      <c r="G1240">
        <v>0.24378508400000001</v>
      </c>
      <c r="H1240" s="2" t="str">
        <f t="shared" si="19"/>
        <v>FOURHR_BATTERYNR</v>
      </c>
    </row>
    <row r="1241" spans="1:8" x14ac:dyDescent="0.25">
      <c r="A1241" t="s">
        <v>112</v>
      </c>
      <c r="B1241" t="s">
        <v>6</v>
      </c>
      <c r="C1241" t="s">
        <v>12</v>
      </c>
      <c r="D1241" t="s">
        <v>358</v>
      </c>
      <c r="E1241">
        <v>2039</v>
      </c>
      <c r="F1241">
        <v>0</v>
      </c>
      <c r="G1241">
        <v>0.24378508400000001</v>
      </c>
      <c r="H1241" s="2" t="str">
        <f t="shared" si="19"/>
        <v>FOURHR_BATTERYNR</v>
      </c>
    </row>
    <row r="1242" spans="1:8" x14ac:dyDescent="0.25">
      <c r="A1242" t="s">
        <v>112</v>
      </c>
      <c r="B1242" t="s">
        <v>6</v>
      </c>
      <c r="C1242" t="s">
        <v>12</v>
      </c>
      <c r="D1242" t="s">
        <v>358</v>
      </c>
      <c r="E1242">
        <v>2040</v>
      </c>
      <c r="F1242">
        <v>0</v>
      </c>
      <c r="G1242">
        <v>0.24378508400000001</v>
      </c>
      <c r="H1242" s="2" t="str">
        <f t="shared" si="19"/>
        <v>FOURHR_BATTERYNR</v>
      </c>
    </row>
    <row r="1243" spans="1:8" x14ac:dyDescent="0.25">
      <c r="A1243" t="s">
        <v>112</v>
      </c>
      <c r="B1243" t="s">
        <v>6</v>
      </c>
      <c r="C1243" t="s">
        <v>12</v>
      </c>
      <c r="D1243" t="s">
        <v>358</v>
      </c>
      <c r="E1243">
        <v>2041</v>
      </c>
      <c r="F1243">
        <v>0</v>
      </c>
      <c r="G1243">
        <v>0.24378508400000001</v>
      </c>
      <c r="H1243" s="2" t="str">
        <f t="shared" si="19"/>
        <v>FOURHR_BATTERYNR</v>
      </c>
    </row>
    <row r="1244" spans="1:8" x14ac:dyDescent="0.25">
      <c r="A1244" t="s">
        <v>112</v>
      </c>
      <c r="B1244" t="s">
        <v>6</v>
      </c>
      <c r="C1244" t="s">
        <v>12</v>
      </c>
      <c r="D1244" t="s">
        <v>357</v>
      </c>
      <c r="E1244">
        <v>2024</v>
      </c>
      <c r="F1244">
        <v>0</v>
      </c>
      <c r="G1244">
        <v>1.8091419000000001E-2</v>
      </c>
      <c r="H1244" s="2" t="str">
        <f t="shared" si="19"/>
        <v>FOURHR_BATTERYNR</v>
      </c>
    </row>
    <row r="1245" spans="1:8" x14ac:dyDescent="0.25">
      <c r="A1245" t="s">
        <v>112</v>
      </c>
      <c r="B1245" t="s">
        <v>6</v>
      </c>
      <c r="C1245" t="s">
        <v>12</v>
      </c>
      <c r="D1245" t="s">
        <v>357</v>
      </c>
      <c r="E1245">
        <v>2025</v>
      </c>
      <c r="F1245">
        <v>0</v>
      </c>
      <c r="G1245">
        <v>3.4745812000000001E-2</v>
      </c>
      <c r="H1245" s="2" t="str">
        <f t="shared" si="19"/>
        <v>FOURHR_BATTERYNR</v>
      </c>
    </row>
    <row r="1246" spans="1:8" x14ac:dyDescent="0.25">
      <c r="A1246" t="s">
        <v>112</v>
      </c>
      <c r="B1246" t="s">
        <v>6</v>
      </c>
      <c r="C1246" t="s">
        <v>12</v>
      </c>
      <c r="D1246" t="s">
        <v>357</v>
      </c>
      <c r="E1246">
        <v>2026</v>
      </c>
      <c r="F1246">
        <v>0</v>
      </c>
      <c r="G1246">
        <v>6.6731715999999996E-2</v>
      </c>
      <c r="H1246" s="2" t="str">
        <f t="shared" si="19"/>
        <v>FOURHR_BATTERYNR</v>
      </c>
    </row>
    <row r="1247" spans="1:8" x14ac:dyDescent="0.25">
      <c r="A1247" t="s">
        <v>112</v>
      </c>
      <c r="B1247" t="s">
        <v>6</v>
      </c>
      <c r="C1247" t="s">
        <v>12</v>
      </c>
      <c r="D1247" t="s">
        <v>357</v>
      </c>
      <c r="E1247">
        <v>2027</v>
      </c>
      <c r="F1247">
        <v>0</v>
      </c>
      <c r="G1247">
        <v>0.12816284</v>
      </c>
      <c r="H1247" s="2" t="str">
        <f t="shared" si="19"/>
        <v>FOURHR_BATTERYNR</v>
      </c>
    </row>
    <row r="1248" spans="1:8" x14ac:dyDescent="0.25">
      <c r="A1248" t="s">
        <v>112</v>
      </c>
      <c r="B1248" t="s">
        <v>6</v>
      </c>
      <c r="C1248" t="s">
        <v>12</v>
      </c>
      <c r="D1248" t="s">
        <v>357</v>
      </c>
      <c r="E1248">
        <v>2028</v>
      </c>
      <c r="F1248">
        <v>0</v>
      </c>
      <c r="G1248">
        <v>0.246145528</v>
      </c>
      <c r="H1248" s="2" t="str">
        <f t="shared" si="19"/>
        <v>FOURHR_BATTERYNR</v>
      </c>
    </row>
    <row r="1249" spans="1:8" x14ac:dyDescent="0.25">
      <c r="A1249" t="s">
        <v>112</v>
      </c>
      <c r="B1249" t="s">
        <v>6</v>
      </c>
      <c r="C1249" t="s">
        <v>12</v>
      </c>
      <c r="D1249" t="s">
        <v>357</v>
      </c>
      <c r="E1249">
        <v>2029</v>
      </c>
      <c r="F1249">
        <v>0</v>
      </c>
      <c r="G1249">
        <v>0.47273937500000002</v>
      </c>
      <c r="H1249" s="2" t="str">
        <f t="shared" si="19"/>
        <v>FOURHR_BATTERYNR</v>
      </c>
    </row>
    <row r="1250" spans="1:8" x14ac:dyDescent="0.25">
      <c r="A1250" t="s">
        <v>112</v>
      </c>
      <c r="B1250" t="s">
        <v>6</v>
      </c>
      <c r="C1250" t="s">
        <v>12</v>
      </c>
      <c r="D1250" t="s">
        <v>357</v>
      </c>
      <c r="E1250">
        <v>2030</v>
      </c>
      <c r="F1250">
        <v>0</v>
      </c>
      <c r="G1250">
        <v>0.90792840600000002</v>
      </c>
      <c r="H1250" s="2" t="str">
        <f t="shared" si="19"/>
        <v>FOURHR_BATTERYNR</v>
      </c>
    </row>
    <row r="1251" spans="1:8" x14ac:dyDescent="0.25">
      <c r="A1251" t="s">
        <v>112</v>
      </c>
      <c r="B1251" t="s">
        <v>6</v>
      </c>
      <c r="C1251" t="s">
        <v>12</v>
      </c>
      <c r="D1251" t="s">
        <v>357</v>
      </c>
      <c r="E1251">
        <v>2031</v>
      </c>
      <c r="F1251">
        <v>0</v>
      </c>
      <c r="G1251">
        <v>1.7437387980000001</v>
      </c>
      <c r="H1251" s="2" t="str">
        <f t="shared" si="19"/>
        <v>FOURHR_BATTERYNR</v>
      </c>
    </row>
    <row r="1252" spans="1:8" x14ac:dyDescent="0.25">
      <c r="A1252" t="s">
        <v>112</v>
      </c>
      <c r="B1252" t="s">
        <v>6</v>
      </c>
      <c r="C1252" t="s">
        <v>12</v>
      </c>
      <c r="D1252" t="s">
        <v>357</v>
      </c>
      <c r="E1252">
        <v>2032</v>
      </c>
      <c r="F1252">
        <v>0</v>
      </c>
      <c r="G1252">
        <v>1.809141941</v>
      </c>
      <c r="H1252" s="2" t="str">
        <f t="shared" si="19"/>
        <v>FOURHR_BATTERYNR</v>
      </c>
    </row>
    <row r="1253" spans="1:8" x14ac:dyDescent="0.25">
      <c r="A1253" t="s">
        <v>112</v>
      </c>
      <c r="B1253" t="s">
        <v>6</v>
      </c>
      <c r="C1253" t="s">
        <v>12</v>
      </c>
      <c r="D1253" t="s">
        <v>357</v>
      </c>
      <c r="E1253">
        <v>2033</v>
      </c>
      <c r="F1253">
        <v>0</v>
      </c>
      <c r="G1253">
        <v>1.809141941</v>
      </c>
      <c r="H1253" s="2" t="str">
        <f t="shared" si="19"/>
        <v>FOURHR_BATTERYNR</v>
      </c>
    </row>
    <row r="1254" spans="1:8" x14ac:dyDescent="0.25">
      <c r="A1254" t="s">
        <v>112</v>
      </c>
      <c r="B1254" t="s">
        <v>6</v>
      </c>
      <c r="C1254" t="s">
        <v>12</v>
      </c>
      <c r="D1254" t="s">
        <v>357</v>
      </c>
      <c r="E1254">
        <v>2034</v>
      </c>
      <c r="F1254">
        <v>0</v>
      </c>
      <c r="G1254">
        <v>1.809141941</v>
      </c>
      <c r="H1254" s="2" t="str">
        <f t="shared" si="19"/>
        <v>FOURHR_BATTERYNR</v>
      </c>
    </row>
    <row r="1255" spans="1:8" x14ac:dyDescent="0.25">
      <c r="A1255" t="s">
        <v>112</v>
      </c>
      <c r="B1255" t="s">
        <v>6</v>
      </c>
      <c r="C1255" t="s">
        <v>12</v>
      </c>
      <c r="D1255" t="s">
        <v>357</v>
      </c>
      <c r="E1255">
        <v>2035</v>
      </c>
      <c r="F1255">
        <v>0</v>
      </c>
      <c r="G1255">
        <v>1.809141941</v>
      </c>
      <c r="H1255" s="2" t="str">
        <f t="shared" si="19"/>
        <v>FOURHR_BATTERYNR</v>
      </c>
    </row>
    <row r="1256" spans="1:8" x14ac:dyDescent="0.25">
      <c r="A1256" t="s">
        <v>112</v>
      </c>
      <c r="B1256" t="s">
        <v>6</v>
      </c>
      <c r="C1256" t="s">
        <v>12</v>
      </c>
      <c r="D1256" t="s">
        <v>357</v>
      </c>
      <c r="E1256">
        <v>2036</v>
      </c>
      <c r="F1256">
        <v>0</v>
      </c>
      <c r="G1256">
        <v>1.809141941</v>
      </c>
      <c r="H1256" s="2" t="str">
        <f t="shared" si="19"/>
        <v>FOURHR_BATTERYNR</v>
      </c>
    </row>
    <row r="1257" spans="1:8" x14ac:dyDescent="0.25">
      <c r="A1257" t="s">
        <v>112</v>
      </c>
      <c r="B1257" t="s">
        <v>6</v>
      </c>
      <c r="C1257" t="s">
        <v>12</v>
      </c>
      <c r="D1257" t="s">
        <v>357</v>
      </c>
      <c r="E1257">
        <v>2037</v>
      </c>
      <c r="F1257">
        <v>0</v>
      </c>
      <c r="G1257">
        <v>1.809141941</v>
      </c>
      <c r="H1257" s="2" t="str">
        <f t="shared" si="19"/>
        <v>FOURHR_BATTERYNR</v>
      </c>
    </row>
    <row r="1258" spans="1:8" x14ac:dyDescent="0.25">
      <c r="A1258" t="s">
        <v>112</v>
      </c>
      <c r="B1258" t="s">
        <v>6</v>
      </c>
      <c r="C1258" t="s">
        <v>12</v>
      </c>
      <c r="D1258" t="s">
        <v>357</v>
      </c>
      <c r="E1258">
        <v>2038</v>
      </c>
      <c r="F1258">
        <v>0</v>
      </c>
      <c r="G1258">
        <v>1.809141941</v>
      </c>
      <c r="H1258" s="2" t="str">
        <f t="shared" si="19"/>
        <v>FOURHR_BATTERYNR</v>
      </c>
    </row>
    <row r="1259" spans="1:8" x14ac:dyDescent="0.25">
      <c r="A1259" t="s">
        <v>112</v>
      </c>
      <c r="B1259" t="s">
        <v>6</v>
      </c>
      <c r="C1259" t="s">
        <v>12</v>
      </c>
      <c r="D1259" t="s">
        <v>357</v>
      </c>
      <c r="E1259">
        <v>2039</v>
      </c>
      <c r="F1259">
        <v>0</v>
      </c>
      <c r="G1259">
        <v>1.809141941</v>
      </c>
      <c r="H1259" s="2" t="str">
        <f t="shared" si="19"/>
        <v>FOURHR_BATTERYNR</v>
      </c>
    </row>
    <row r="1260" spans="1:8" x14ac:dyDescent="0.25">
      <c r="A1260" t="s">
        <v>112</v>
      </c>
      <c r="B1260" t="s">
        <v>6</v>
      </c>
      <c r="C1260" t="s">
        <v>12</v>
      </c>
      <c r="D1260" t="s">
        <v>357</v>
      </c>
      <c r="E1260">
        <v>2040</v>
      </c>
      <c r="F1260">
        <v>0</v>
      </c>
      <c r="G1260">
        <v>1.809141941</v>
      </c>
      <c r="H1260" s="2" t="str">
        <f t="shared" si="19"/>
        <v>FOURHR_BATTERYNR</v>
      </c>
    </row>
    <row r="1261" spans="1:8" x14ac:dyDescent="0.25">
      <c r="A1261" t="s">
        <v>112</v>
      </c>
      <c r="B1261" t="s">
        <v>6</v>
      </c>
      <c r="C1261" t="s">
        <v>12</v>
      </c>
      <c r="D1261" t="s">
        <v>357</v>
      </c>
      <c r="E1261">
        <v>2041</v>
      </c>
      <c r="F1261">
        <v>0</v>
      </c>
      <c r="G1261">
        <v>1.809141941</v>
      </c>
      <c r="H1261" s="2" t="str">
        <f t="shared" si="19"/>
        <v>FOURHR_BATTERYNR</v>
      </c>
    </row>
    <row r="1262" spans="1:8" x14ac:dyDescent="0.25">
      <c r="A1262" t="s">
        <v>112</v>
      </c>
      <c r="B1262" t="s">
        <v>6</v>
      </c>
      <c r="C1262" t="s">
        <v>12</v>
      </c>
      <c r="D1262" t="s">
        <v>356</v>
      </c>
      <c r="E1262">
        <v>2024</v>
      </c>
      <c r="F1262">
        <v>0</v>
      </c>
      <c r="G1262">
        <v>5.9369153000000001E-2</v>
      </c>
      <c r="H1262" s="2" t="str">
        <f t="shared" si="19"/>
        <v>FOURHR_BATTERYNR</v>
      </c>
    </row>
    <row r="1263" spans="1:8" x14ac:dyDescent="0.25">
      <c r="A1263" t="s">
        <v>112</v>
      </c>
      <c r="B1263" t="s">
        <v>6</v>
      </c>
      <c r="C1263" t="s">
        <v>12</v>
      </c>
      <c r="D1263" t="s">
        <v>356</v>
      </c>
      <c r="E1263">
        <v>2025</v>
      </c>
      <c r="F1263">
        <v>0</v>
      </c>
      <c r="G1263">
        <v>0.114022531</v>
      </c>
      <c r="H1263" s="2" t="str">
        <f t="shared" si="19"/>
        <v>FOURHR_BATTERYNR</v>
      </c>
    </row>
    <row r="1264" spans="1:8" x14ac:dyDescent="0.25">
      <c r="A1264" t="s">
        <v>112</v>
      </c>
      <c r="B1264" t="s">
        <v>6</v>
      </c>
      <c r="C1264" t="s">
        <v>12</v>
      </c>
      <c r="D1264" t="s">
        <v>356</v>
      </c>
      <c r="E1264">
        <v>2026</v>
      </c>
      <c r="F1264">
        <v>0</v>
      </c>
      <c r="G1264">
        <v>0.21898809399999999</v>
      </c>
      <c r="H1264" s="2" t="str">
        <f t="shared" si="19"/>
        <v>FOURHR_BATTERYNR</v>
      </c>
    </row>
    <row r="1265" spans="1:8" x14ac:dyDescent="0.25">
      <c r="A1265" t="s">
        <v>112</v>
      </c>
      <c r="B1265" t="s">
        <v>6</v>
      </c>
      <c r="C1265" t="s">
        <v>12</v>
      </c>
      <c r="D1265" t="s">
        <v>356</v>
      </c>
      <c r="E1265">
        <v>2027</v>
      </c>
      <c r="F1265">
        <v>0</v>
      </c>
      <c r="G1265">
        <v>0.42058166000000002</v>
      </c>
      <c r="H1265" s="2" t="str">
        <f t="shared" si="19"/>
        <v>FOURHR_BATTERYNR</v>
      </c>
    </row>
    <row r="1266" spans="1:8" x14ac:dyDescent="0.25">
      <c r="A1266" t="s">
        <v>112</v>
      </c>
      <c r="B1266" t="s">
        <v>6</v>
      </c>
      <c r="C1266" t="s">
        <v>12</v>
      </c>
      <c r="D1266" t="s">
        <v>356</v>
      </c>
      <c r="E1266">
        <v>2028</v>
      </c>
      <c r="F1266">
        <v>0</v>
      </c>
      <c r="G1266">
        <v>0.80775593599999995</v>
      </c>
      <c r="H1266" s="2" t="str">
        <f t="shared" si="19"/>
        <v>FOURHR_BATTERYNR</v>
      </c>
    </row>
    <row r="1267" spans="1:8" x14ac:dyDescent="0.25">
      <c r="A1267" t="s">
        <v>112</v>
      </c>
      <c r="B1267" t="s">
        <v>6</v>
      </c>
      <c r="C1267" t="s">
        <v>12</v>
      </c>
      <c r="D1267" t="s">
        <v>356</v>
      </c>
      <c r="E1267">
        <v>2029</v>
      </c>
      <c r="F1267">
        <v>0</v>
      </c>
      <c r="G1267">
        <v>1.5513506969999999</v>
      </c>
      <c r="H1267" s="2" t="str">
        <f t="shared" si="19"/>
        <v>FOURHR_BATTERYNR</v>
      </c>
    </row>
    <row r="1268" spans="1:8" x14ac:dyDescent="0.25">
      <c r="A1268" t="s">
        <v>112</v>
      </c>
      <c r="B1268" t="s">
        <v>6</v>
      </c>
      <c r="C1268" t="s">
        <v>12</v>
      </c>
      <c r="D1268" t="s">
        <v>356</v>
      </c>
      <c r="E1268">
        <v>2030</v>
      </c>
      <c r="F1268">
        <v>0</v>
      </c>
      <c r="G1268">
        <v>2.9794754559999999</v>
      </c>
      <c r="H1268" s="2" t="str">
        <f t="shared" si="19"/>
        <v>FOURHR_BATTERYNR</v>
      </c>
    </row>
    <row r="1269" spans="1:8" x14ac:dyDescent="0.25">
      <c r="A1269" t="s">
        <v>112</v>
      </c>
      <c r="B1269" t="s">
        <v>6</v>
      </c>
      <c r="C1269" t="s">
        <v>12</v>
      </c>
      <c r="D1269" t="s">
        <v>356</v>
      </c>
      <c r="E1269">
        <v>2031</v>
      </c>
      <c r="F1269">
        <v>0</v>
      </c>
      <c r="G1269">
        <v>5.7222870419999996</v>
      </c>
      <c r="H1269" s="2" t="str">
        <f t="shared" si="19"/>
        <v>FOURHR_BATTERYNR</v>
      </c>
    </row>
    <row r="1270" spans="1:8" x14ac:dyDescent="0.25">
      <c r="A1270" t="s">
        <v>112</v>
      </c>
      <c r="B1270" t="s">
        <v>6</v>
      </c>
      <c r="C1270" t="s">
        <v>12</v>
      </c>
      <c r="D1270" t="s">
        <v>356</v>
      </c>
      <c r="E1270">
        <v>2032</v>
      </c>
      <c r="F1270">
        <v>0</v>
      </c>
      <c r="G1270">
        <v>5.9369152630000004</v>
      </c>
      <c r="H1270" s="2" t="str">
        <f t="shared" si="19"/>
        <v>FOURHR_BATTERYNR</v>
      </c>
    </row>
    <row r="1271" spans="1:8" x14ac:dyDescent="0.25">
      <c r="A1271" t="s">
        <v>112</v>
      </c>
      <c r="B1271" t="s">
        <v>6</v>
      </c>
      <c r="C1271" t="s">
        <v>12</v>
      </c>
      <c r="D1271" t="s">
        <v>356</v>
      </c>
      <c r="E1271">
        <v>2033</v>
      </c>
      <c r="F1271">
        <v>0</v>
      </c>
      <c r="G1271">
        <v>5.9369152630000004</v>
      </c>
      <c r="H1271" s="2" t="str">
        <f t="shared" si="19"/>
        <v>FOURHR_BATTERYNR</v>
      </c>
    </row>
    <row r="1272" spans="1:8" x14ac:dyDescent="0.25">
      <c r="A1272" t="s">
        <v>112</v>
      </c>
      <c r="B1272" t="s">
        <v>6</v>
      </c>
      <c r="C1272" t="s">
        <v>12</v>
      </c>
      <c r="D1272" t="s">
        <v>356</v>
      </c>
      <c r="E1272">
        <v>2034</v>
      </c>
      <c r="F1272">
        <v>0</v>
      </c>
      <c r="G1272">
        <v>5.9369152630000004</v>
      </c>
      <c r="H1272" s="2" t="str">
        <f t="shared" si="19"/>
        <v>FOURHR_BATTERYNR</v>
      </c>
    </row>
    <row r="1273" spans="1:8" x14ac:dyDescent="0.25">
      <c r="A1273" t="s">
        <v>112</v>
      </c>
      <c r="B1273" t="s">
        <v>6</v>
      </c>
      <c r="C1273" t="s">
        <v>12</v>
      </c>
      <c r="D1273" t="s">
        <v>356</v>
      </c>
      <c r="E1273">
        <v>2035</v>
      </c>
      <c r="F1273">
        <v>0</v>
      </c>
      <c r="G1273">
        <v>5.9369152630000004</v>
      </c>
      <c r="H1273" s="2" t="str">
        <f t="shared" si="19"/>
        <v>FOURHR_BATTERYNR</v>
      </c>
    </row>
    <row r="1274" spans="1:8" x14ac:dyDescent="0.25">
      <c r="A1274" t="s">
        <v>112</v>
      </c>
      <c r="B1274" t="s">
        <v>6</v>
      </c>
      <c r="C1274" t="s">
        <v>12</v>
      </c>
      <c r="D1274" t="s">
        <v>356</v>
      </c>
      <c r="E1274">
        <v>2036</v>
      </c>
      <c r="F1274">
        <v>0</v>
      </c>
      <c r="G1274">
        <v>5.9369152630000004</v>
      </c>
      <c r="H1274" s="2" t="str">
        <f t="shared" si="19"/>
        <v>FOURHR_BATTERYNR</v>
      </c>
    </row>
    <row r="1275" spans="1:8" x14ac:dyDescent="0.25">
      <c r="A1275" t="s">
        <v>112</v>
      </c>
      <c r="B1275" t="s">
        <v>6</v>
      </c>
      <c r="C1275" t="s">
        <v>12</v>
      </c>
      <c r="D1275" t="s">
        <v>356</v>
      </c>
      <c r="E1275">
        <v>2037</v>
      </c>
      <c r="F1275">
        <v>0</v>
      </c>
      <c r="G1275">
        <v>5.9369152630000004</v>
      </c>
      <c r="H1275" s="2" t="str">
        <f t="shared" si="19"/>
        <v>FOURHR_BATTERYNR</v>
      </c>
    </row>
    <row r="1276" spans="1:8" x14ac:dyDescent="0.25">
      <c r="A1276" t="s">
        <v>112</v>
      </c>
      <c r="B1276" t="s">
        <v>6</v>
      </c>
      <c r="C1276" t="s">
        <v>12</v>
      </c>
      <c r="D1276" t="s">
        <v>356</v>
      </c>
      <c r="E1276">
        <v>2038</v>
      </c>
      <c r="F1276">
        <v>0</v>
      </c>
      <c r="G1276">
        <v>5.9369152630000004</v>
      </c>
      <c r="H1276" s="2" t="str">
        <f t="shared" si="19"/>
        <v>FOURHR_BATTERYNR</v>
      </c>
    </row>
    <row r="1277" spans="1:8" x14ac:dyDescent="0.25">
      <c r="A1277" t="s">
        <v>112</v>
      </c>
      <c r="B1277" t="s">
        <v>6</v>
      </c>
      <c r="C1277" t="s">
        <v>12</v>
      </c>
      <c r="D1277" t="s">
        <v>356</v>
      </c>
      <c r="E1277">
        <v>2039</v>
      </c>
      <c r="F1277">
        <v>0</v>
      </c>
      <c r="G1277">
        <v>5.9369152630000004</v>
      </c>
      <c r="H1277" s="2" t="str">
        <f t="shared" si="19"/>
        <v>FOURHR_BATTERYNR</v>
      </c>
    </row>
    <row r="1278" spans="1:8" x14ac:dyDescent="0.25">
      <c r="A1278" t="s">
        <v>112</v>
      </c>
      <c r="B1278" t="s">
        <v>6</v>
      </c>
      <c r="C1278" t="s">
        <v>12</v>
      </c>
      <c r="D1278" t="s">
        <v>356</v>
      </c>
      <c r="E1278">
        <v>2040</v>
      </c>
      <c r="F1278">
        <v>0</v>
      </c>
      <c r="G1278">
        <v>5.9369152630000004</v>
      </c>
      <c r="H1278" s="2" t="str">
        <f t="shared" si="19"/>
        <v>FOURHR_BATTERYNR</v>
      </c>
    </row>
    <row r="1279" spans="1:8" x14ac:dyDescent="0.25">
      <c r="A1279" t="s">
        <v>112</v>
      </c>
      <c r="B1279" t="s">
        <v>6</v>
      </c>
      <c r="C1279" t="s">
        <v>12</v>
      </c>
      <c r="D1279" t="s">
        <v>356</v>
      </c>
      <c r="E1279">
        <v>2041</v>
      </c>
      <c r="F1279">
        <v>0</v>
      </c>
      <c r="G1279">
        <v>5.9369152630000004</v>
      </c>
      <c r="H1279" s="2" t="str">
        <f t="shared" si="19"/>
        <v>FOURHR_BATTERYNR</v>
      </c>
    </row>
    <row r="1280" spans="1:8" x14ac:dyDescent="0.25">
      <c r="A1280" t="s">
        <v>112</v>
      </c>
      <c r="B1280" t="s">
        <v>6</v>
      </c>
      <c r="C1280" t="s">
        <v>12</v>
      </c>
      <c r="D1280" t="s">
        <v>355</v>
      </c>
      <c r="E1280">
        <v>2024</v>
      </c>
      <c r="F1280">
        <v>0</v>
      </c>
      <c r="G1280">
        <v>1.502272E-3</v>
      </c>
      <c r="H1280" s="2" t="str">
        <f t="shared" si="19"/>
        <v>FOURHR_BATTERYNR</v>
      </c>
    </row>
    <row r="1281" spans="1:8" x14ac:dyDescent="0.25">
      <c r="A1281" t="s">
        <v>112</v>
      </c>
      <c r="B1281" t="s">
        <v>6</v>
      </c>
      <c r="C1281" t="s">
        <v>12</v>
      </c>
      <c r="D1281" t="s">
        <v>355</v>
      </c>
      <c r="E1281">
        <v>2025</v>
      </c>
      <c r="F1281">
        <v>0</v>
      </c>
      <c r="G1281">
        <v>2.8852169999999998E-3</v>
      </c>
      <c r="H1281" s="2" t="str">
        <f t="shared" si="19"/>
        <v>FOURHR_BATTERYNR</v>
      </c>
    </row>
    <row r="1282" spans="1:8" x14ac:dyDescent="0.25">
      <c r="A1282" t="s">
        <v>112</v>
      </c>
      <c r="B1282" t="s">
        <v>6</v>
      </c>
      <c r="C1282" t="s">
        <v>12</v>
      </c>
      <c r="D1282" t="s">
        <v>355</v>
      </c>
      <c r="E1282">
        <v>2026</v>
      </c>
      <c r="F1282">
        <v>0</v>
      </c>
      <c r="G1282">
        <v>5.541257E-3</v>
      </c>
      <c r="H1282" s="2" t="str">
        <f t="shared" si="19"/>
        <v>FOURHR_BATTERYNR</v>
      </c>
    </row>
    <row r="1283" spans="1:8" x14ac:dyDescent="0.25">
      <c r="A1283" t="s">
        <v>112</v>
      </c>
      <c r="B1283" t="s">
        <v>6</v>
      </c>
      <c r="C1283" t="s">
        <v>12</v>
      </c>
      <c r="D1283" t="s">
        <v>355</v>
      </c>
      <c r="E1283">
        <v>2027</v>
      </c>
      <c r="F1283">
        <v>0</v>
      </c>
      <c r="G1283">
        <v>1.0642363E-2</v>
      </c>
      <c r="H1283" s="2" t="str">
        <f t="shared" ref="H1283:H1346" si="20">_xlfn.CONCAT(A1283,C1283)</f>
        <v>FOURHR_BATTERYNR</v>
      </c>
    </row>
    <row r="1284" spans="1:8" x14ac:dyDescent="0.25">
      <c r="A1284" t="s">
        <v>112</v>
      </c>
      <c r="B1284" t="s">
        <v>6</v>
      </c>
      <c r="C1284" t="s">
        <v>12</v>
      </c>
      <c r="D1284" t="s">
        <v>355</v>
      </c>
      <c r="E1284">
        <v>2028</v>
      </c>
      <c r="F1284">
        <v>0</v>
      </c>
      <c r="G1284">
        <v>2.0439388999999999E-2</v>
      </c>
      <c r="H1284" s="2" t="str">
        <f t="shared" si="20"/>
        <v>FOURHR_BATTERYNR</v>
      </c>
    </row>
    <row r="1285" spans="1:8" x14ac:dyDescent="0.25">
      <c r="A1285" t="s">
        <v>112</v>
      </c>
      <c r="B1285" t="s">
        <v>6</v>
      </c>
      <c r="C1285" t="s">
        <v>12</v>
      </c>
      <c r="D1285" t="s">
        <v>355</v>
      </c>
      <c r="E1285">
        <v>2029</v>
      </c>
      <c r="F1285">
        <v>0</v>
      </c>
      <c r="G1285">
        <v>3.9255249999999998E-2</v>
      </c>
      <c r="H1285" s="2" t="str">
        <f t="shared" si="20"/>
        <v>FOURHR_BATTERYNR</v>
      </c>
    </row>
    <row r="1286" spans="1:8" x14ac:dyDescent="0.25">
      <c r="A1286" t="s">
        <v>112</v>
      </c>
      <c r="B1286" t="s">
        <v>6</v>
      </c>
      <c r="C1286" t="s">
        <v>12</v>
      </c>
      <c r="D1286" t="s">
        <v>355</v>
      </c>
      <c r="E1286">
        <v>2030</v>
      </c>
      <c r="F1286">
        <v>0</v>
      </c>
      <c r="G1286">
        <v>7.5392399999999998E-2</v>
      </c>
      <c r="H1286" s="2" t="str">
        <f t="shared" si="20"/>
        <v>FOURHR_BATTERYNR</v>
      </c>
    </row>
    <row r="1287" spans="1:8" x14ac:dyDescent="0.25">
      <c r="A1287" t="s">
        <v>112</v>
      </c>
      <c r="B1287" t="s">
        <v>6</v>
      </c>
      <c r="C1287" t="s">
        <v>12</v>
      </c>
      <c r="D1287" t="s">
        <v>355</v>
      </c>
      <c r="E1287">
        <v>2031</v>
      </c>
      <c r="F1287">
        <v>0</v>
      </c>
      <c r="G1287">
        <v>0.144796277</v>
      </c>
      <c r="H1287" s="2" t="str">
        <f t="shared" si="20"/>
        <v>FOURHR_BATTERYNR</v>
      </c>
    </row>
    <row r="1288" spans="1:8" x14ac:dyDescent="0.25">
      <c r="A1288" t="s">
        <v>112</v>
      </c>
      <c r="B1288" t="s">
        <v>6</v>
      </c>
      <c r="C1288" t="s">
        <v>12</v>
      </c>
      <c r="D1288" t="s">
        <v>355</v>
      </c>
      <c r="E1288">
        <v>2032</v>
      </c>
      <c r="F1288">
        <v>0</v>
      </c>
      <c r="G1288">
        <v>0.150227212</v>
      </c>
      <c r="H1288" s="2" t="str">
        <f t="shared" si="20"/>
        <v>FOURHR_BATTERYNR</v>
      </c>
    </row>
    <row r="1289" spans="1:8" x14ac:dyDescent="0.25">
      <c r="A1289" t="s">
        <v>112</v>
      </c>
      <c r="B1289" t="s">
        <v>6</v>
      </c>
      <c r="C1289" t="s">
        <v>12</v>
      </c>
      <c r="D1289" t="s">
        <v>355</v>
      </c>
      <c r="E1289">
        <v>2033</v>
      </c>
      <c r="F1289">
        <v>0</v>
      </c>
      <c r="G1289">
        <v>0.150227212</v>
      </c>
      <c r="H1289" s="2" t="str">
        <f t="shared" si="20"/>
        <v>FOURHR_BATTERYNR</v>
      </c>
    </row>
    <row r="1290" spans="1:8" x14ac:dyDescent="0.25">
      <c r="A1290" t="s">
        <v>112</v>
      </c>
      <c r="B1290" t="s">
        <v>6</v>
      </c>
      <c r="C1290" t="s">
        <v>12</v>
      </c>
      <c r="D1290" t="s">
        <v>355</v>
      </c>
      <c r="E1290">
        <v>2034</v>
      </c>
      <c r="F1290">
        <v>0</v>
      </c>
      <c r="G1290">
        <v>0.150227212</v>
      </c>
      <c r="H1290" s="2" t="str">
        <f t="shared" si="20"/>
        <v>FOURHR_BATTERYNR</v>
      </c>
    </row>
    <row r="1291" spans="1:8" x14ac:dyDescent="0.25">
      <c r="A1291" t="s">
        <v>112</v>
      </c>
      <c r="B1291" t="s">
        <v>6</v>
      </c>
      <c r="C1291" t="s">
        <v>12</v>
      </c>
      <c r="D1291" t="s">
        <v>355</v>
      </c>
      <c r="E1291">
        <v>2035</v>
      </c>
      <c r="F1291">
        <v>0</v>
      </c>
      <c r="G1291">
        <v>0.150227212</v>
      </c>
      <c r="H1291" s="2" t="str">
        <f t="shared" si="20"/>
        <v>FOURHR_BATTERYNR</v>
      </c>
    </row>
    <row r="1292" spans="1:8" x14ac:dyDescent="0.25">
      <c r="A1292" t="s">
        <v>112</v>
      </c>
      <c r="B1292" t="s">
        <v>6</v>
      </c>
      <c r="C1292" t="s">
        <v>12</v>
      </c>
      <c r="D1292" t="s">
        <v>355</v>
      </c>
      <c r="E1292">
        <v>2036</v>
      </c>
      <c r="F1292">
        <v>0</v>
      </c>
      <c r="G1292">
        <v>0.150227212</v>
      </c>
      <c r="H1292" s="2" t="str">
        <f t="shared" si="20"/>
        <v>FOURHR_BATTERYNR</v>
      </c>
    </row>
    <row r="1293" spans="1:8" x14ac:dyDescent="0.25">
      <c r="A1293" t="s">
        <v>112</v>
      </c>
      <c r="B1293" t="s">
        <v>6</v>
      </c>
      <c r="C1293" t="s">
        <v>12</v>
      </c>
      <c r="D1293" t="s">
        <v>355</v>
      </c>
      <c r="E1293">
        <v>2037</v>
      </c>
      <c r="F1293">
        <v>0</v>
      </c>
      <c r="G1293">
        <v>0.150227212</v>
      </c>
      <c r="H1293" s="2" t="str">
        <f t="shared" si="20"/>
        <v>FOURHR_BATTERYNR</v>
      </c>
    </row>
    <row r="1294" spans="1:8" x14ac:dyDescent="0.25">
      <c r="A1294" t="s">
        <v>112</v>
      </c>
      <c r="B1294" t="s">
        <v>6</v>
      </c>
      <c r="C1294" t="s">
        <v>12</v>
      </c>
      <c r="D1294" t="s">
        <v>355</v>
      </c>
      <c r="E1294">
        <v>2038</v>
      </c>
      <c r="F1294">
        <v>0</v>
      </c>
      <c r="G1294">
        <v>0.150227212</v>
      </c>
      <c r="H1294" s="2" t="str">
        <f t="shared" si="20"/>
        <v>FOURHR_BATTERYNR</v>
      </c>
    </row>
    <row r="1295" spans="1:8" x14ac:dyDescent="0.25">
      <c r="A1295" t="s">
        <v>112</v>
      </c>
      <c r="B1295" t="s">
        <v>6</v>
      </c>
      <c r="C1295" t="s">
        <v>12</v>
      </c>
      <c r="D1295" t="s">
        <v>355</v>
      </c>
      <c r="E1295">
        <v>2039</v>
      </c>
      <c r="F1295">
        <v>0</v>
      </c>
      <c r="G1295">
        <v>0.150227212</v>
      </c>
      <c r="H1295" s="2" t="str">
        <f t="shared" si="20"/>
        <v>FOURHR_BATTERYNR</v>
      </c>
    </row>
    <row r="1296" spans="1:8" x14ac:dyDescent="0.25">
      <c r="A1296" t="s">
        <v>112</v>
      </c>
      <c r="B1296" t="s">
        <v>6</v>
      </c>
      <c r="C1296" t="s">
        <v>12</v>
      </c>
      <c r="D1296" t="s">
        <v>355</v>
      </c>
      <c r="E1296">
        <v>2040</v>
      </c>
      <c r="F1296">
        <v>0</v>
      </c>
      <c r="G1296">
        <v>0.150227212</v>
      </c>
      <c r="H1296" s="2" t="str">
        <f t="shared" si="20"/>
        <v>FOURHR_BATTERYNR</v>
      </c>
    </row>
    <row r="1297" spans="1:8" x14ac:dyDescent="0.25">
      <c r="A1297" t="s">
        <v>112</v>
      </c>
      <c r="B1297" t="s">
        <v>6</v>
      </c>
      <c r="C1297" t="s">
        <v>12</v>
      </c>
      <c r="D1297" t="s">
        <v>355</v>
      </c>
      <c r="E1297">
        <v>2041</v>
      </c>
      <c r="F1297">
        <v>0</v>
      </c>
      <c r="G1297">
        <v>0.150227212</v>
      </c>
      <c r="H1297" s="2" t="str">
        <f t="shared" si="20"/>
        <v>FOURHR_BATTERYNR</v>
      </c>
    </row>
    <row r="1298" spans="1:8" x14ac:dyDescent="0.25">
      <c r="A1298" t="s">
        <v>112</v>
      </c>
      <c r="B1298" t="s">
        <v>6</v>
      </c>
      <c r="C1298" t="s">
        <v>12</v>
      </c>
      <c r="D1298" t="s">
        <v>354</v>
      </c>
      <c r="E1298">
        <v>2024</v>
      </c>
      <c r="F1298">
        <v>0</v>
      </c>
      <c r="G1298">
        <v>7.6081261999999997E-2</v>
      </c>
      <c r="H1298" s="2" t="str">
        <f t="shared" si="20"/>
        <v>FOURHR_BATTERYNR</v>
      </c>
    </row>
    <row r="1299" spans="1:8" x14ac:dyDescent="0.25">
      <c r="A1299" t="s">
        <v>112</v>
      </c>
      <c r="B1299" t="s">
        <v>6</v>
      </c>
      <c r="C1299" t="s">
        <v>12</v>
      </c>
      <c r="D1299" t="s">
        <v>354</v>
      </c>
      <c r="E1299">
        <v>2025</v>
      </c>
      <c r="F1299">
        <v>0</v>
      </c>
      <c r="G1299">
        <v>0.14611928299999999</v>
      </c>
      <c r="H1299" s="2" t="str">
        <f t="shared" si="20"/>
        <v>FOURHR_BATTERYNR</v>
      </c>
    </row>
    <row r="1300" spans="1:8" x14ac:dyDescent="0.25">
      <c r="A1300" t="s">
        <v>112</v>
      </c>
      <c r="B1300" t="s">
        <v>6</v>
      </c>
      <c r="C1300" t="s">
        <v>12</v>
      </c>
      <c r="D1300" t="s">
        <v>354</v>
      </c>
      <c r="E1300">
        <v>2026</v>
      </c>
      <c r="F1300">
        <v>0</v>
      </c>
      <c r="G1300">
        <v>0.28063210900000002</v>
      </c>
      <c r="H1300" s="2" t="str">
        <f t="shared" si="20"/>
        <v>FOURHR_BATTERYNR</v>
      </c>
    </row>
    <row r="1301" spans="1:8" x14ac:dyDescent="0.25">
      <c r="A1301" t="s">
        <v>112</v>
      </c>
      <c r="B1301" t="s">
        <v>6</v>
      </c>
      <c r="C1301" t="s">
        <v>12</v>
      </c>
      <c r="D1301" t="s">
        <v>354</v>
      </c>
      <c r="E1301">
        <v>2027</v>
      </c>
      <c r="F1301">
        <v>0</v>
      </c>
      <c r="G1301">
        <v>0.53897322000000003</v>
      </c>
      <c r="H1301" s="2" t="str">
        <f t="shared" si="20"/>
        <v>FOURHR_BATTERYNR</v>
      </c>
    </row>
    <row r="1302" spans="1:8" x14ac:dyDescent="0.25">
      <c r="A1302" t="s">
        <v>112</v>
      </c>
      <c r="B1302" t="s">
        <v>6</v>
      </c>
      <c r="C1302" t="s">
        <v>12</v>
      </c>
      <c r="D1302" t="s">
        <v>354</v>
      </c>
      <c r="E1302">
        <v>2028</v>
      </c>
      <c r="F1302">
        <v>0</v>
      </c>
      <c r="G1302">
        <v>1.0351350500000001</v>
      </c>
      <c r="H1302" s="2" t="str">
        <f t="shared" si="20"/>
        <v>FOURHR_BATTERYNR</v>
      </c>
    </row>
    <row r="1303" spans="1:8" x14ac:dyDescent="0.25">
      <c r="A1303" t="s">
        <v>112</v>
      </c>
      <c r="B1303" t="s">
        <v>6</v>
      </c>
      <c r="C1303" t="s">
        <v>12</v>
      </c>
      <c r="D1303" t="s">
        <v>354</v>
      </c>
      <c r="E1303">
        <v>2029</v>
      </c>
      <c r="F1303">
        <v>0</v>
      </c>
      <c r="G1303">
        <v>1.9880478859999999</v>
      </c>
      <c r="H1303" s="2" t="str">
        <f t="shared" si="20"/>
        <v>FOURHR_BATTERYNR</v>
      </c>
    </row>
    <row r="1304" spans="1:8" x14ac:dyDescent="0.25">
      <c r="A1304" t="s">
        <v>112</v>
      </c>
      <c r="B1304" t="s">
        <v>6</v>
      </c>
      <c r="C1304" t="s">
        <v>12</v>
      </c>
      <c r="D1304" t="s">
        <v>354</v>
      </c>
      <c r="E1304">
        <v>2030</v>
      </c>
      <c r="F1304">
        <v>0</v>
      </c>
      <c r="G1304">
        <v>3.8181823700000002</v>
      </c>
      <c r="H1304" s="2" t="str">
        <f t="shared" si="20"/>
        <v>FOURHR_BATTERYNR</v>
      </c>
    </row>
    <row r="1305" spans="1:8" x14ac:dyDescent="0.25">
      <c r="A1305" t="s">
        <v>112</v>
      </c>
      <c r="B1305" t="s">
        <v>6</v>
      </c>
      <c r="C1305" t="s">
        <v>12</v>
      </c>
      <c r="D1305" t="s">
        <v>354</v>
      </c>
      <c r="E1305">
        <v>2031</v>
      </c>
      <c r="F1305">
        <v>0</v>
      </c>
      <c r="G1305">
        <v>7.3330812160000001</v>
      </c>
      <c r="H1305" s="2" t="str">
        <f t="shared" si="20"/>
        <v>FOURHR_BATTERYNR</v>
      </c>
    </row>
    <row r="1306" spans="1:8" x14ac:dyDescent="0.25">
      <c r="A1306" t="s">
        <v>112</v>
      </c>
      <c r="B1306" t="s">
        <v>6</v>
      </c>
      <c r="C1306" t="s">
        <v>12</v>
      </c>
      <c r="D1306" t="s">
        <v>354</v>
      </c>
      <c r="E1306">
        <v>2032</v>
      </c>
      <c r="F1306">
        <v>0</v>
      </c>
      <c r="G1306">
        <v>7.6081261690000002</v>
      </c>
      <c r="H1306" s="2" t="str">
        <f t="shared" si="20"/>
        <v>FOURHR_BATTERYNR</v>
      </c>
    </row>
    <row r="1307" spans="1:8" x14ac:dyDescent="0.25">
      <c r="A1307" t="s">
        <v>112</v>
      </c>
      <c r="B1307" t="s">
        <v>6</v>
      </c>
      <c r="C1307" t="s">
        <v>12</v>
      </c>
      <c r="D1307" t="s">
        <v>354</v>
      </c>
      <c r="E1307">
        <v>2033</v>
      </c>
      <c r="F1307">
        <v>0</v>
      </c>
      <c r="G1307">
        <v>7.6081261690000002</v>
      </c>
      <c r="H1307" s="2" t="str">
        <f t="shared" si="20"/>
        <v>FOURHR_BATTERYNR</v>
      </c>
    </row>
    <row r="1308" spans="1:8" x14ac:dyDescent="0.25">
      <c r="A1308" t="s">
        <v>112</v>
      </c>
      <c r="B1308" t="s">
        <v>6</v>
      </c>
      <c r="C1308" t="s">
        <v>12</v>
      </c>
      <c r="D1308" t="s">
        <v>354</v>
      </c>
      <c r="E1308">
        <v>2034</v>
      </c>
      <c r="F1308">
        <v>0</v>
      </c>
      <c r="G1308">
        <v>7.6081261690000002</v>
      </c>
      <c r="H1308" s="2" t="str">
        <f t="shared" si="20"/>
        <v>FOURHR_BATTERYNR</v>
      </c>
    </row>
    <row r="1309" spans="1:8" x14ac:dyDescent="0.25">
      <c r="A1309" t="s">
        <v>112</v>
      </c>
      <c r="B1309" t="s">
        <v>6</v>
      </c>
      <c r="C1309" t="s">
        <v>12</v>
      </c>
      <c r="D1309" t="s">
        <v>354</v>
      </c>
      <c r="E1309">
        <v>2035</v>
      </c>
      <c r="F1309">
        <v>0</v>
      </c>
      <c r="G1309">
        <v>7.6081261690000002</v>
      </c>
      <c r="H1309" s="2" t="str">
        <f t="shared" si="20"/>
        <v>FOURHR_BATTERYNR</v>
      </c>
    </row>
    <row r="1310" spans="1:8" x14ac:dyDescent="0.25">
      <c r="A1310" t="s">
        <v>112</v>
      </c>
      <c r="B1310" t="s">
        <v>6</v>
      </c>
      <c r="C1310" t="s">
        <v>12</v>
      </c>
      <c r="D1310" t="s">
        <v>354</v>
      </c>
      <c r="E1310">
        <v>2036</v>
      </c>
      <c r="F1310">
        <v>0</v>
      </c>
      <c r="G1310">
        <v>7.6081261690000002</v>
      </c>
      <c r="H1310" s="2" t="str">
        <f t="shared" si="20"/>
        <v>FOURHR_BATTERYNR</v>
      </c>
    </row>
    <row r="1311" spans="1:8" x14ac:dyDescent="0.25">
      <c r="A1311" t="s">
        <v>112</v>
      </c>
      <c r="B1311" t="s">
        <v>6</v>
      </c>
      <c r="C1311" t="s">
        <v>12</v>
      </c>
      <c r="D1311" t="s">
        <v>354</v>
      </c>
      <c r="E1311">
        <v>2037</v>
      </c>
      <c r="F1311">
        <v>0</v>
      </c>
      <c r="G1311">
        <v>7.6081261690000002</v>
      </c>
      <c r="H1311" s="2" t="str">
        <f t="shared" si="20"/>
        <v>FOURHR_BATTERYNR</v>
      </c>
    </row>
    <row r="1312" spans="1:8" x14ac:dyDescent="0.25">
      <c r="A1312" t="s">
        <v>112</v>
      </c>
      <c r="B1312" t="s">
        <v>6</v>
      </c>
      <c r="C1312" t="s">
        <v>12</v>
      </c>
      <c r="D1312" t="s">
        <v>354</v>
      </c>
      <c r="E1312">
        <v>2038</v>
      </c>
      <c r="F1312">
        <v>0</v>
      </c>
      <c r="G1312">
        <v>7.6081261690000002</v>
      </c>
      <c r="H1312" s="2" t="str">
        <f t="shared" si="20"/>
        <v>FOURHR_BATTERYNR</v>
      </c>
    </row>
    <row r="1313" spans="1:8" x14ac:dyDescent="0.25">
      <c r="A1313" t="s">
        <v>112</v>
      </c>
      <c r="B1313" t="s">
        <v>6</v>
      </c>
      <c r="C1313" t="s">
        <v>12</v>
      </c>
      <c r="D1313" t="s">
        <v>354</v>
      </c>
      <c r="E1313">
        <v>2039</v>
      </c>
      <c r="F1313">
        <v>0</v>
      </c>
      <c r="G1313">
        <v>7.6081261690000002</v>
      </c>
      <c r="H1313" s="2" t="str">
        <f t="shared" si="20"/>
        <v>FOURHR_BATTERYNR</v>
      </c>
    </row>
    <row r="1314" spans="1:8" x14ac:dyDescent="0.25">
      <c r="A1314" t="s">
        <v>112</v>
      </c>
      <c r="B1314" t="s">
        <v>6</v>
      </c>
      <c r="C1314" t="s">
        <v>12</v>
      </c>
      <c r="D1314" t="s">
        <v>354</v>
      </c>
      <c r="E1314">
        <v>2040</v>
      </c>
      <c r="F1314">
        <v>0</v>
      </c>
      <c r="G1314">
        <v>7.6081261690000002</v>
      </c>
      <c r="H1314" s="2" t="str">
        <f t="shared" si="20"/>
        <v>FOURHR_BATTERYNR</v>
      </c>
    </row>
    <row r="1315" spans="1:8" x14ac:dyDescent="0.25">
      <c r="A1315" t="s">
        <v>112</v>
      </c>
      <c r="B1315" t="s">
        <v>6</v>
      </c>
      <c r="C1315" t="s">
        <v>12</v>
      </c>
      <c r="D1315" t="s">
        <v>354</v>
      </c>
      <c r="E1315">
        <v>2041</v>
      </c>
      <c r="F1315">
        <v>0</v>
      </c>
      <c r="G1315">
        <v>7.6081261690000002</v>
      </c>
      <c r="H1315" s="2" t="str">
        <f t="shared" si="20"/>
        <v>FOURHR_BATTERYNR</v>
      </c>
    </row>
    <row r="1316" spans="1:8" x14ac:dyDescent="0.25">
      <c r="A1316" t="s">
        <v>112</v>
      </c>
      <c r="B1316" t="s">
        <v>6</v>
      </c>
      <c r="C1316" t="s">
        <v>12</v>
      </c>
      <c r="D1316" t="s">
        <v>353</v>
      </c>
      <c r="E1316">
        <v>2024</v>
      </c>
      <c r="F1316">
        <v>0</v>
      </c>
      <c r="G1316">
        <v>1.2205293000000001E-2</v>
      </c>
      <c r="H1316" s="2" t="str">
        <f t="shared" si="20"/>
        <v>FOURHR_BATTERYNR</v>
      </c>
    </row>
    <row r="1317" spans="1:8" x14ac:dyDescent="0.25">
      <c r="A1317" t="s">
        <v>112</v>
      </c>
      <c r="B1317" t="s">
        <v>6</v>
      </c>
      <c r="C1317" t="s">
        <v>12</v>
      </c>
      <c r="D1317" t="s">
        <v>353</v>
      </c>
      <c r="E1317">
        <v>2025</v>
      </c>
      <c r="F1317">
        <v>0</v>
      </c>
      <c r="G1317">
        <v>2.3441101999999998E-2</v>
      </c>
      <c r="H1317" s="2" t="str">
        <f t="shared" si="20"/>
        <v>FOURHR_BATTERYNR</v>
      </c>
    </row>
    <row r="1318" spans="1:8" x14ac:dyDescent="0.25">
      <c r="A1318" t="s">
        <v>112</v>
      </c>
      <c r="B1318" t="s">
        <v>6</v>
      </c>
      <c r="C1318" t="s">
        <v>12</v>
      </c>
      <c r="D1318" t="s">
        <v>353</v>
      </c>
      <c r="E1318">
        <v>2026</v>
      </c>
      <c r="F1318">
        <v>0</v>
      </c>
      <c r="G1318">
        <v>4.5020245E-2</v>
      </c>
      <c r="H1318" s="2" t="str">
        <f t="shared" si="20"/>
        <v>FOURHR_BATTERYNR</v>
      </c>
    </row>
    <row r="1319" spans="1:8" x14ac:dyDescent="0.25">
      <c r="A1319" t="s">
        <v>112</v>
      </c>
      <c r="B1319" t="s">
        <v>6</v>
      </c>
      <c r="C1319" t="s">
        <v>12</v>
      </c>
      <c r="D1319" t="s">
        <v>353</v>
      </c>
      <c r="E1319">
        <v>2027</v>
      </c>
      <c r="F1319">
        <v>0</v>
      </c>
      <c r="G1319">
        <v>8.6464469000000002E-2</v>
      </c>
      <c r="H1319" s="2" t="str">
        <f t="shared" si="20"/>
        <v>FOURHR_BATTERYNR</v>
      </c>
    </row>
    <row r="1320" spans="1:8" x14ac:dyDescent="0.25">
      <c r="A1320" t="s">
        <v>112</v>
      </c>
      <c r="B1320" t="s">
        <v>6</v>
      </c>
      <c r="C1320" t="s">
        <v>12</v>
      </c>
      <c r="D1320" t="s">
        <v>353</v>
      </c>
      <c r="E1320">
        <v>2028</v>
      </c>
      <c r="F1320">
        <v>0</v>
      </c>
      <c r="G1320">
        <v>0.16606094599999999</v>
      </c>
      <c r="H1320" s="2" t="str">
        <f t="shared" si="20"/>
        <v>FOURHR_BATTERYNR</v>
      </c>
    </row>
    <row r="1321" spans="1:8" x14ac:dyDescent="0.25">
      <c r="A1321" t="s">
        <v>112</v>
      </c>
      <c r="B1321" t="s">
        <v>6</v>
      </c>
      <c r="C1321" t="s">
        <v>12</v>
      </c>
      <c r="D1321" t="s">
        <v>353</v>
      </c>
      <c r="E1321">
        <v>2029</v>
      </c>
      <c r="F1321">
        <v>0</v>
      </c>
      <c r="G1321">
        <v>0.31893144000000001</v>
      </c>
      <c r="H1321" s="2" t="str">
        <f t="shared" si="20"/>
        <v>FOURHR_BATTERYNR</v>
      </c>
    </row>
    <row r="1322" spans="1:8" x14ac:dyDescent="0.25">
      <c r="A1322" t="s">
        <v>112</v>
      </c>
      <c r="B1322" t="s">
        <v>6</v>
      </c>
      <c r="C1322" t="s">
        <v>12</v>
      </c>
      <c r="D1322" t="s">
        <v>353</v>
      </c>
      <c r="E1322">
        <v>2030</v>
      </c>
      <c r="F1322">
        <v>0</v>
      </c>
      <c r="G1322">
        <v>0.61252971300000003</v>
      </c>
      <c r="H1322" s="2" t="str">
        <f t="shared" si="20"/>
        <v>FOURHR_BATTERYNR</v>
      </c>
    </row>
    <row r="1323" spans="1:8" x14ac:dyDescent="0.25">
      <c r="A1323" t="s">
        <v>112</v>
      </c>
      <c r="B1323" t="s">
        <v>6</v>
      </c>
      <c r="C1323" t="s">
        <v>12</v>
      </c>
      <c r="D1323" t="s">
        <v>353</v>
      </c>
      <c r="E1323">
        <v>2031</v>
      </c>
      <c r="F1323">
        <v>0</v>
      </c>
      <c r="G1323">
        <v>1.176405342</v>
      </c>
      <c r="H1323" s="2" t="str">
        <f t="shared" si="20"/>
        <v>FOURHR_BATTERYNR</v>
      </c>
    </row>
    <row r="1324" spans="1:8" x14ac:dyDescent="0.25">
      <c r="A1324" t="s">
        <v>112</v>
      </c>
      <c r="B1324" t="s">
        <v>6</v>
      </c>
      <c r="C1324" t="s">
        <v>12</v>
      </c>
      <c r="D1324" t="s">
        <v>353</v>
      </c>
      <c r="E1324">
        <v>2032</v>
      </c>
      <c r="F1324">
        <v>0</v>
      </c>
      <c r="G1324">
        <v>1.2205292700000001</v>
      </c>
      <c r="H1324" s="2" t="str">
        <f t="shared" si="20"/>
        <v>FOURHR_BATTERYNR</v>
      </c>
    </row>
    <row r="1325" spans="1:8" x14ac:dyDescent="0.25">
      <c r="A1325" t="s">
        <v>112</v>
      </c>
      <c r="B1325" t="s">
        <v>6</v>
      </c>
      <c r="C1325" t="s">
        <v>12</v>
      </c>
      <c r="D1325" t="s">
        <v>353</v>
      </c>
      <c r="E1325">
        <v>2033</v>
      </c>
      <c r="F1325">
        <v>0</v>
      </c>
      <c r="G1325">
        <v>1.2205292700000001</v>
      </c>
      <c r="H1325" s="2" t="str">
        <f t="shared" si="20"/>
        <v>FOURHR_BATTERYNR</v>
      </c>
    </row>
    <row r="1326" spans="1:8" x14ac:dyDescent="0.25">
      <c r="A1326" t="s">
        <v>112</v>
      </c>
      <c r="B1326" t="s">
        <v>6</v>
      </c>
      <c r="C1326" t="s">
        <v>12</v>
      </c>
      <c r="D1326" t="s">
        <v>353</v>
      </c>
      <c r="E1326">
        <v>2034</v>
      </c>
      <c r="F1326">
        <v>0</v>
      </c>
      <c r="G1326">
        <v>1.2205292700000001</v>
      </c>
      <c r="H1326" s="2" t="str">
        <f t="shared" si="20"/>
        <v>FOURHR_BATTERYNR</v>
      </c>
    </row>
    <row r="1327" spans="1:8" x14ac:dyDescent="0.25">
      <c r="A1327" t="s">
        <v>112</v>
      </c>
      <c r="B1327" t="s">
        <v>6</v>
      </c>
      <c r="C1327" t="s">
        <v>12</v>
      </c>
      <c r="D1327" t="s">
        <v>353</v>
      </c>
      <c r="E1327">
        <v>2035</v>
      </c>
      <c r="F1327">
        <v>0</v>
      </c>
      <c r="G1327">
        <v>1.2205292700000001</v>
      </c>
      <c r="H1327" s="2" t="str">
        <f t="shared" si="20"/>
        <v>FOURHR_BATTERYNR</v>
      </c>
    </row>
    <row r="1328" spans="1:8" x14ac:dyDescent="0.25">
      <c r="A1328" t="s">
        <v>112</v>
      </c>
      <c r="B1328" t="s">
        <v>6</v>
      </c>
      <c r="C1328" t="s">
        <v>12</v>
      </c>
      <c r="D1328" t="s">
        <v>353</v>
      </c>
      <c r="E1328">
        <v>2036</v>
      </c>
      <c r="F1328">
        <v>0</v>
      </c>
      <c r="G1328">
        <v>1.2205292700000001</v>
      </c>
      <c r="H1328" s="2" t="str">
        <f t="shared" si="20"/>
        <v>FOURHR_BATTERYNR</v>
      </c>
    </row>
    <row r="1329" spans="1:8" x14ac:dyDescent="0.25">
      <c r="A1329" t="s">
        <v>112</v>
      </c>
      <c r="B1329" t="s">
        <v>6</v>
      </c>
      <c r="C1329" t="s">
        <v>12</v>
      </c>
      <c r="D1329" t="s">
        <v>353</v>
      </c>
      <c r="E1329">
        <v>2037</v>
      </c>
      <c r="F1329">
        <v>0</v>
      </c>
      <c r="G1329">
        <v>1.2205292700000001</v>
      </c>
      <c r="H1329" s="2" t="str">
        <f t="shared" si="20"/>
        <v>FOURHR_BATTERYNR</v>
      </c>
    </row>
    <row r="1330" spans="1:8" x14ac:dyDescent="0.25">
      <c r="A1330" t="s">
        <v>112</v>
      </c>
      <c r="B1330" t="s">
        <v>6</v>
      </c>
      <c r="C1330" t="s">
        <v>12</v>
      </c>
      <c r="D1330" t="s">
        <v>353</v>
      </c>
      <c r="E1330">
        <v>2038</v>
      </c>
      <c r="F1330">
        <v>0</v>
      </c>
      <c r="G1330">
        <v>1.2205292700000001</v>
      </c>
      <c r="H1330" s="2" t="str">
        <f t="shared" si="20"/>
        <v>FOURHR_BATTERYNR</v>
      </c>
    </row>
    <row r="1331" spans="1:8" x14ac:dyDescent="0.25">
      <c r="A1331" t="s">
        <v>112</v>
      </c>
      <c r="B1331" t="s">
        <v>6</v>
      </c>
      <c r="C1331" t="s">
        <v>12</v>
      </c>
      <c r="D1331" t="s">
        <v>353</v>
      </c>
      <c r="E1331">
        <v>2039</v>
      </c>
      <c r="F1331">
        <v>0</v>
      </c>
      <c r="G1331">
        <v>1.2205292700000001</v>
      </c>
      <c r="H1331" s="2" t="str">
        <f t="shared" si="20"/>
        <v>FOURHR_BATTERYNR</v>
      </c>
    </row>
    <row r="1332" spans="1:8" x14ac:dyDescent="0.25">
      <c r="A1332" t="s">
        <v>112</v>
      </c>
      <c r="B1332" t="s">
        <v>6</v>
      </c>
      <c r="C1332" t="s">
        <v>12</v>
      </c>
      <c r="D1332" t="s">
        <v>353</v>
      </c>
      <c r="E1332">
        <v>2040</v>
      </c>
      <c r="F1332">
        <v>0</v>
      </c>
      <c r="G1332">
        <v>1.2205292700000001</v>
      </c>
      <c r="H1332" s="2" t="str">
        <f t="shared" si="20"/>
        <v>FOURHR_BATTERYNR</v>
      </c>
    </row>
    <row r="1333" spans="1:8" x14ac:dyDescent="0.25">
      <c r="A1333" t="s">
        <v>112</v>
      </c>
      <c r="B1333" t="s">
        <v>6</v>
      </c>
      <c r="C1333" t="s">
        <v>12</v>
      </c>
      <c r="D1333" t="s">
        <v>353</v>
      </c>
      <c r="E1333">
        <v>2041</v>
      </c>
      <c r="F1333">
        <v>0</v>
      </c>
      <c r="G1333">
        <v>1.2205292700000001</v>
      </c>
      <c r="H1333" s="2" t="str">
        <f t="shared" si="20"/>
        <v>FOURHR_BATTERYNR</v>
      </c>
    </row>
    <row r="1334" spans="1:8" x14ac:dyDescent="0.25">
      <c r="A1334" t="s">
        <v>112</v>
      </c>
      <c r="B1334" t="s">
        <v>6</v>
      </c>
      <c r="C1334" t="s">
        <v>12</v>
      </c>
      <c r="D1334" t="s">
        <v>352</v>
      </c>
      <c r="E1334">
        <v>2024</v>
      </c>
      <c r="F1334">
        <v>0</v>
      </c>
      <c r="G1334">
        <v>8.9815559999999999E-3</v>
      </c>
      <c r="H1334" s="2" t="str">
        <f t="shared" si="20"/>
        <v>FOURHR_BATTERYNR</v>
      </c>
    </row>
    <row r="1335" spans="1:8" x14ac:dyDescent="0.25">
      <c r="A1335" t="s">
        <v>112</v>
      </c>
      <c r="B1335" t="s">
        <v>6</v>
      </c>
      <c r="C1335" t="s">
        <v>12</v>
      </c>
      <c r="D1335" t="s">
        <v>352</v>
      </c>
      <c r="E1335">
        <v>2025</v>
      </c>
      <c r="F1335">
        <v>0</v>
      </c>
      <c r="G1335">
        <v>1.7249693999999999E-2</v>
      </c>
      <c r="H1335" s="2" t="str">
        <f t="shared" si="20"/>
        <v>FOURHR_BATTERYNR</v>
      </c>
    </row>
    <row r="1336" spans="1:8" x14ac:dyDescent="0.25">
      <c r="A1336" t="s">
        <v>112</v>
      </c>
      <c r="B1336" t="s">
        <v>6</v>
      </c>
      <c r="C1336" t="s">
        <v>12</v>
      </c>
      <c r="D1336" t="s">
        <v>352</v>
      </c>
      <c r="E1336">
        <v>2026</v>
      </c>
      <c r="F1336">
        <v>0</v>
      </c>
      <c r="G1336">
        <v>3.3129221E-2</v>
      </c>
      <c r="H1336" s="2" t="str">
        <f t="shared" si="20"/>
        <v>FOURHR_BATTERYNR</v>
      </c>
    </row>
    <row r="1337" spans="1:8" x14ac:dyDescent="0.25">
      <c r="A1337" t="s">
        <v>112</v>
      </c>
      <c r="B1337" t="s">
        <v>6</v>
      </c>
      <c r="C1337" t="s">
        <v>12</v>
      </c>
      <c r="D1337" t="s">
        <v>352</v>
      </c>
      <c r="E1337">
        <v>2027</v>
      </c>
      <c r="F1337">
        <v>0</v>
      </c>
      <c r="G1337">
        <v>6.3626942000000006E-2</v>
      </c>
      <c r="H1337" s="2" t="str">
        <f t="shared" si="20"/>
        <v>FOURHR_BATTERYNR</v>
      </c>
    </row>
    <row r="1338" spans="1:8" x14ac:dyDescent="0.25">
      <c r="A1338" t="s">
        <v>112</v>
      </c>
      <c r="B1338" t="s">
        <v>6</v>
      </c>
      <c r="C1338" t="s">
        <v>12</v>
      </c>
      <c r="D1338" t="s">
        <v>352</v>
      </c>
      <c r="E1338">
        <v>2028</v>
      </c>
      <c r="F1338">
        <v>0</v>
      </c>
      <c r="G1338">
        <v>0.122199907</v>
      </c>
      <c r="H1338" s="2" t="str">
        <f t="shared" si="20"/>
        <v>FOURHR_BATTERYNR</v>
      </c>
    </row>
    <row r="1339" spans="1:8" x14ac:dyDescent="0.25">
      <c r="A1339" t="s">
        <v>112</v>
      </c>
      <c r="B1339" t="s">
        <v>6</v>
      </c>
      <c r="C1339" t="s">
        <v>12</v>
      </c>
      <c r="D1339" t="s">
        <v>352</v>
      </c>
      <c r="E1339">
        <v>2029</v>
      </c>
      <c r="F1339">
        <v>0</v>
      </c>
      <c r="G1339">
        <v>0.23469330699999999</v>
      </c>
      <c r="H1339" s="2" t="str">
        <f t="shared" si="20"/>
        <v>FOURHR_BATTERYNR</v>
      </c>
    </row>
    <row r="1340" spans="1:8" x14ac:dyDescent="0.25">
      <c r="A1340" t="s">
        <v>112</v>
      </c>
      <c r="B1340" t="s">
        <v>6</v>
      </c>
      <c r="C1340" t="s">
        <v>12</v>
      </c>
      <c r="D1340" t="s">
        <v>352</v>
      </c>
      <c r="E1340">
        <v>2030</v>
      </c>
      <c r="F1340">
        <v>0</v>
      </c>
      <c r="G1340">
        <v>0.450744598</v>
      </c>
      <c r="H1340" s="2" t="str">
        <f t="shared" si="20"/>
        <v>FOURHR_BATTERYNR</v>
      </c>
    </row>
    <row r="1341" spans="1:8" x14ac:dyDescent="0.25">
      <c r="A1341" t="s">
        <v>112</v>
      </c>
      <c r="B1341" t="s">
        <v>6</v>
      </c>
      <c r="C1341" t="s">
        <v>12</v>
      </c>
      <c r="D1341" t="s">
        <v>352</v>
      </c>
      <c r="E1341">
        <v>2031</v>
      </c>
      <c r="F1341">
        <v>0</v>
      </c>
      <c r="G1341">
        <v>0.86568592799999999</v>
      </c>
      <c r="H1341" s="2" t="str">
        <f t="shared" si="20"/>
        <v>FOURHR_BATTERYNR</v>
      </c>
    </row>
    <row r="1342" spans="1:8" x14ac:dyDescent="0.25">
      <c r="A1342" t="s">
        <v>112</v>
      </c>
      <c r="B1342" t="s">
        <v>6</v>
      </c>
      <c r="C1342" t="s">
        <v>12</v>
      </c>
      <c r="D1342" t="s">
        <v>352</v>
      </c>
      <c r="E1342">
        <v>2032</v>
      </c>
      <c r="F1342">
        <v>0</v>
      </c>
      <c r="G1342">
        <v>0.89815557300000004</v>
      </c>
      <c r="H1342" s="2" t="str">
        <f t="shared" si="20"/>
        <v>FOURHR_BATTERYNR</v>
      </c>
    </row>
    <row r="1343" spans="1:8" x14ac:dyDescent="0.25">
      <c r="A1343" t="s">
        <v>112</v>
      </c>
      <c r="B1343" t="s">
        <v>6</v>
      </c>
      <c r="C1343" t="s">
        <v>12</v>
      </c>
      <c r="D1343" t="s">
        <v>352</v>
      </c>
      <c r="E1343">
        <v>2033</v>
      </c>
      <c r="F1343">
        <v>0</v>
      </c>
      <c r="G1343">
        <v>0.89815557300000004</v>
      </c>
      <c r="H1343" s="2" t="str">
        <f t="shared" si="20"/>
        <v>FOURHR_BATTERYNR</v>
      </c>
    </row>
    <row r="1344" spans="1:8" x14ac:dyDescent="0.25">
      <c r="A1344" t="s">
        <v>112</v>
      </c>
      <c r="B1344" t="s">
        <v>6</v>
      </c>
      <c r="C1344" t="s">
        <v>12</v>
      </c>
      <c r="D1344" t="s">
        <v>352</v>
      </c>
      <c r="E1344">
        <v>2034</v>
      </c>
      <c r="F1344">
        <v>0</v>
      </c>
      <c r="G1344">
        <v>0.89815557300000004</v>
      </c>
      <c r="H1344" s="2" t="str">
        <f t="shared" si="20"/>
        <v>FOURHR_BATTERYNR</v>
      </c>
    </row>
    <row r="1345" spans="1:8" x14ac:dyDescent="0.25">
      <c r="A1345" t="s">
        <v>112</v>
      </c>
      <c r="B1345" t="s">
        <v>6</v>
      </c>
      <c r="C1345" t="s">
        <v>12</v>
      </c>
      <c r="D1345" t="s">
        <v>352</v>
      </c>
      <c r="E1345">
        <v>2035</v>
      </c>
      <c r="F1345">
        <v>0</v>
      </c>
      <c r="G1345">
        <v>0.89815557300000004</v>
      </c>
      <c r="H1345" s="2" t="str">
        <f t="shared" si="20"/>
        <v>FOURHR_BATTERYNR</v>
      </c>
    </row>
    <row r="1346" spans="1:8" x14ac:dyDescent="0.25">
      <c r="A1346" t="s">
        <v>112</v>
      </c>
      <c r="B1346" t="s">
        <v>6</v>
      </c>
      <c r="C1346" t="s">
        <v>12</v>
      </c>
      <c r="D1346" t="s">
        <v>352</v>
      </c>
      <c r="E1346">
        <v>2036</v>
      </c>
      <c r="F1346">
        <v>0</v>
      </c>
      <c r="G1346">
        <v>0.89815557300000004</v>
      </c>
      <c r="H1346" s="2" t="str">
        <f t="shared" si="20"/>
        <v>FOURHR_BATTERYNR</v>
      </c>
    </row>
    <row r="1347" spans="1:8" x14ac:dyDescent="0.25">
      <c r="A1347" t="s">
        <v>112</v>
      </c>
      <c r="B1347" t="s">
        <v>6</v>
      </c>
      <c r="C1347" t="s">
        <v>12</v>
      </c>
      <c r="D1347" t="s">
        <v>352</v>
      </c>
      <c r="E1347">
        <v>2037</v>
      </c>
      <c r="F1347">
        <v>0</v>
      </c>
      <c r="G1347">
        <v>0.89815557300000004</v>
      </c>
      <c r="H1347" s="2" t="str">
        <f t="shared" ref="H1347:H1410" si="21">_xlfn.CONCAT(A1347,C1347)</f>
        <v>FOURHR_BATTERYNR</v>
      </c>
    </row>
    <row r="1348" spans="1:8" x14ac:dyDescent="0.25">
      <c r="A1348" t="s">
        <v>112</v>
      </c>
      <c r="B1348" t="s">
        <v>6</v>
      </c>
      <c r="C1348" t="s">
        <v>12</v>
      </c>
      <c r="D1348" t="s">
        <v>352</v>
      </c>
      <c r="E1348">
        <v>2038</v>
      </c>
      <c r="F1348">
        <v>0</v>
      </c>
      <c r="G1348">
        <v>0.89815557300000004</v>
      </c>
      <c r="H1348" s="2" t="str">
        <f t="shared" si="21"/>
        <v>FOURHR_BATTERYNR</v>
      </c>
    </row>
    <row r="1349" spans="1:8" x14ac:dyDescent="0.25">
      <c r="A1349" t="s">
        <v>112</v>
      </c>
      <c r="B1349" t="s">
        <v>6</v>
      </c>
      <c r="C1349" t="s">
        <v>12</v>
      </c>
      <c r="D1349" t="s">
        <v>352</v>
      </c>
      <c r="E1349">
        <v>2039</v>
      </c>
      <c r="F1349">
        <v>0</v>
      </c>
      <c r="G1349">
        <v>0.89815557300000004</v>
      </c>
      <c r="H1349" s="2" t="str">
        <f t="shared" si="21"/>
        <v>FOURHR_BATTERYNR</v>
      </c>
    </row>
    <row r="1350" spans="1:8" x14ac:dyDescent="0.25">
      <c r="A1350" t="s">
        <v>112</v>
      </c>
      <c r="B1350" t="s">
        <v>6</v>
      </c>
      <c r="C1350" t="s">
        <v>12</v>
      </c>
      <c r="D1350" t="s">
        <v>352</v>
      </c>
      <c r="E1350">
        <v>2040</v>
      </c>
      <c r="F1350">
        <v>0</v>
      </c>
      <c r="G1350">
        <v>0.89815557300000004</v>
      </c>
      <c r="H1350" s="2" t="str">
        <f t="shared" si="21"/>
        <v>FOURHR_BATTERYNR</v>
      </c>
    </row>
    <row r="1351" spans="1:8" x14ac:dyDescent="0.25">
      <c r="A1351" t="s">
        <v>112</v>
      </c>
      <c r="B1351" t="s">
        <v>6</v>
      </c>
      <c r="C1351" t="s">
        <v>12</v>
      </c>
      <c r="D1351" t="s">
        <v>352</v>
      </c>
      <c r="E1351">
        <v>2041</v>
      </c>
      <c r="F1351">
        <v>0</v>
      </c>
      <c r="G1351">
        <v>0.89815557300000004</v>
      </c>
      <c r="H1351" s="2" t="str">
        <f t="shared" si="21"/>
        <v>FOURHR_BATTERYNR</v>
      </c>
    </row>
    <row r="1352" spans="1:8" x14ac:dyDescent="0.25">
      <c r="A1352" t="s">
        <v>113</v>
      </c>
      <c r="B1352" t="s">
        <v>6</v>
      </c>
      <c r="C1352" t="s">
        <v>10</v>
      </c>
      <c r="D1352" t="s">
        <v>376</v>
      </c>
      <c r="E1352">
        <v>2024</v>
      </c>
      <c r="F1352">
        <v>0</v>
      </c>
      <c r="G1352">
        <v>8.9815559999999999E-3</v>
      </c>
      <c r="H1352" s="2" t="str">
        <f t="shared" si="21"/>
        <v>SIXHR_BATTERYER</v>
      </c>
    </row>
    <row r="1353" spans="1:8" x14ac:dyDescent="0.25">
      <c r="A1353" t="s">
        <v>113</v>
      </c>
      <c r="B1353" t="s">
        <v>6</v>
      </c>
      <c r="C1353" t="s">
        <v>10</v>
      </c>
      <c r="D1353" t="s">
        <v>376</v>
      </c>
      <c r="E1353">
        <v>2025</v>
      </c>
      <c r="F1353">
        <v>0</v>
      </c>
      <c r="G1353">
        <v>1.7249693999999999E-2</v>
      </c>
      <c r="H1353" s="2" t="str">
        <f t="shared" si="21"/>
        <v>SIXHR_BATTERYER</v>
      </c>
    </row>
    <row r="1354" spans="1:8" x14ac:dyDescent="0.25">
      <c r="A1354" t="s">
        <v>113</v>
      </c>
      <c r="B1354" t="s">
        <v>6</v>
      </c>
      <c r="C1354" t="s">
        <v>10</v>
      </c>
      <c r="D1354" t="s">
        <v>376</v>
      </c>
      <c r="E1354">
        <v>2026</v>
      </c>
      <c r="F1354">
        <v>0</v>
      </c>
      <c r="G1354">
        <v>3.3129221E-2</v>
      </c>
      <c r="H1354" s="2" t="str">
        <f t="shared" si="21"/>
        <v>SIXHR_BATTERYER</v>
      </c>
    </row>
    <row r="1355" spans="1:8" x14ac:dyDescent="0.25">
      <c r="A1355" t="s">
        <v>113</v>
      </c>
      <c r="B1355" t="s">
        <v>6</v>
      </c>
      <c r="C1355" t="s">
        <v>10</v>
      </c>
      <c r="D1355" t="s">
        <v>376</v>
      </c>
      <c r="E1355">
        <v>2027</v>
      </c>
      <c r="F1355">
        <v>0</v>
      </c>
      <c r="G1355">
        <v>6.3626942000000006E-2</v>
      </c>
      <c r="H1355" s="2" t="str">
        <f t="shared" si="21"/>
        <v>SIXHR_BATTERYER</v>
      </c>
    </row>
    <row r="1356" spans="1:8" x14ac:dyDescent="0.25">
      <c r="A1356" t="s">
        <v>113</v>
      </c>
      <c r="B1356" t="s">
        <v>6</v>
      </c>
      <c r="C1356" t="s">
        <v>10</v>
      </c>
      <c r="D1356" t="s">
        <v>376</v>
      </c>
      <c r="E1356">
        <v>2028</v>
      </c>
      <c r="F1356">
        <v>0</v>
      </c>
      <c r="G1356">
        <v>0.122199907</v>
      </c>
      <c r="H1356" s="2" t="str">
        <f t="shared" si="21"/>
        <v>SIXHR_BATTERYER</v>
      </c>
    </row>
    <row r="1357" spans="1:8" x14ac:dyDescent="0.25">
      <c r="A1357" t="s">
        <v>113</v>
      </c>
      <c r="B1357" t="s">
        <v>6</v>
      </c>
      <c r="C1357" t="s">
        <v>10</v>
      </c>
      <c r="D1357" t="s">
        <v>376</v>
      </c>
      <c r="E1357">
        <v>2029</v>
      </c>
      <c r="F1357">
        <v>0</v>
      </c>
      <c r="G1357">
        <v>0.23469330699999999</v>
      </c>
      <c r="H1357" s="2" t="str">
        <f t="shared" si="21"/>
        <v>SIXHR_BATTERYER</v>
      </c>
    </row>
    <row r="1358" spans="1:8" x14ac:dyDescent="0.25">
      <c r="A1358" t="s">
        <v>113</v>
      </c>
      <c r="B1358" t="s">
        <v>6</v>
      </c>
      <c r="C1358" t="s">
        <v>10</v>
      </c>
      <c r="D1358" t="s">
        <v>376</v>
      </c>
      <c r="E1358">
        <v>2030</v>
      </c>
      <c r="F1358">
        <v>0</v>
      </c>
      <c r="G1358">
        <v>0.450744598</v>
      </c>
      <c r="H1358" s="2" t="str">
        <f t="shared" si="21"/>
        <v>SIXHR_BATTERYER</v>
      </c>
    </row>
    <row r="1359" spans="1:8" x14ac:dyDescent="0.25">
      <c r="A1359" t="s">
        <v>113</v>
      </c>
      <c r="B1359" t="s">
        <v>6</v>
      </c>
      <c r="C1359" t="s">
        <v>10</v>
      </c>
      <c r="D1359" t="s">
        <v>376</v>
      </c>
      <c r="E1359">
        <v>2031</v>
      </c>
      <c r="F1359">
        <v>0</v>
      </c>
      <c r="G1359">
        <v>0.86568592799999999</v>
      </c>
      <c r="H1359" s="2" t="str">
        <f t="shared" si="21"/>
        <v>SIXHR_BATTERYER</v>
      </c>
    </row>
    <row r="1360" spans="1:8" x14ac:dyDescent="0.25">
      <c r="A1360" t="s">
        <v>113</v>
      </c>
      <c r="B1360" t="s">
        <v>6</v>
      </c>
      <c r="C1360" t="s">
        <v>10</v>
      </c>
      <c r="D1360" t="s">
        <v>376</v>
      </c>
      <c r="E1360">
        <v>2032</v>
      </c>
      <c r="F1360">
        <v>0</v>
      </c>
      <c r="G1360">
        <v>0.89815557300000004</v>
      </c>
      <c r="H1360" s="2" t="str">
        <f t="shared" si="21"/>
        <v>SIXHR_BATTERYER</v>
      </c>
    </row>
    <row r="1361" spans="1:8" x14ac:dyDescent="0.25">
      <c r="A1361" t="s">
        <v>113</v>
      </c>
      <c r="B1361" t="s">
        <v>6</v>
      </c>
      <c r="C1361" t="s">
        <v>10</v>
      </c>
      <c r="D1361" t="s">
        <v>376</v>
      </c>
      <c r="E1361">
        <v>2033</v>
      </c>
      <c r="F1361">
        <v>0</v>
      </c>
      <c r="G1361">
        <v>0.89815557300000004</v>
      </c>
      <c r="H1361" s="2" t="str">
        <f t="shared" si="21"/>
        <v>SIXHR_BATTERYER</v>
      </c>
    </row>
    <row r="1362" spans="1:8" x14ac:dyDescent="0.25">
      <c r="A1362" t="s">
        <v>113</v>
      </c>
      <c r="B1362" t="s">
        <v>6</v>
      </c>
      <c r="C1362" t="s">
        <v>10</v>
      </c>
      <c r="D1362" t="s">
        <v>376</v>
      </c>
      <c r="E1362">
        <v>2034</v>
      </c>
      <c r="F1362">
        <v>0</v>
      </c>
      <c r="G1362">
        <v>0.89815557300000004</v>
      </c>
      <c r="H1362" s="2" t="str">
        <f t="shared" si="21"/>
        <v>SIXHR_BATTERYER</v>
      </c>
    </row>
    <row r="1363" spans="1:8" x14ac:dyDescent="0.25">
      <c r="A1363" t="s">
        <v>113</v>
      </c>
      <c r="B1363" t="s">
        <v>6</v>
      </c>
      <c r="C1363" t="s">
        <v>10</v>
      </c>
      <c r="D1363" t="s">
        <v>376</v>
      </c>
      <c r="E1363">
        <v>2035</v>
      </c>
      <c r="F1363">
        <v>0</v>
      </c>
      <c r="G1363">
        <v>0.89815557300000004</v>
      </c>
      <c r="H1363" s="2" t="str">
        <f t="shared" si="21"/>
        <v>SIXHR_BATTERYER</v>
      </c>
    </row>
    <row r="1364" spans="1:8" x14ac:dyDescent="0.25">
      <c r="A1364" t="s">
        <v>113</v>
      </c>
      <c r="B1364" t="s">
        <v>6</v>
      </c>
      <c r="C1364" t="s">
        <v>10</v>
      </c>
      <c r="D1364" t="s">
        <v>376</v>
      </c>
      <c r="E1364">
        <v>2036</v>
      </c>
      <c r="F1364">
        <v>0</v>
      </c>
      <c r="G1364">
        <v>0.89815557300000004</v>
      </c>
      <c r="H1364" s="2" t="str">
        <f t="shared" si="21"/>
        <v>SIXHR_BATTERYER</v>
      </c>
    </row>
    <row r="1365" spans="1:8" x14ac:dyDescent="0.25">
      <c r="A1365" t="s">
        <v>113</v>
      </c>
      <c r="B1365" t="s">
        <v>6</v>
      </c>
      <c r="C1365" t="s">
        <v>10</v>
      </c>
      <c r="D1365" t="s">
        <v>376</v>
      </c>
      <c r="E1365">
        <v>2037</v>
      </c>
      <c r="F1365">
        <v>0</v>
      </c>
      <c r="G1365">
        <v>0.89815557300000004</v>
      </c>
      <c r="H1365" s="2" t="str">
        <f t="shared" si="21"/>
        <v>SIXHR_BATTERYER</v>
      </c>
    </row>
    <row r="1366" spans="1:8" x14ac:dyDescent="0.25">
      <c r="A1366" t="s">
        <v>113</v>
      </c>
      <c r="B1366" t="s">
        <v>6</v>
      </c>
      <c r="C1366" t="s">
        <v>10</v>
      </c>
      <c r="D1366" t="s">
        <v>376</v>
      </c>
      <c r="E1366">
        <v>2038</v>
      </c>
      <c r="F1366">
        <v>0</v>
      </c>
      <c r="G1366">
        <v>0.89815557300000004</v>
      </c>
      <c r="H1366" s="2" t="str">
        <f t="shared" si="21"/>
        <v>SIXHR_BATTERYER</v>
      </c>
    </row>
    <row r="1367" spans="1:8" x14ac:dyDescent="0.25">
      <c r="A1367" t="s">
        <v>113</v>
      </c>
      <c r="B1367" t="s">
        <v>6</v>
      </c>
      <c r="C1367" t="s">
        <v>10</v>
      </c>
      <c r="D1367" t="s">
        <v>376</v>
      </c>
      <c r="E1367">
        <v>2039</v>
      </c>
      <c r="F1367">
        <v>0</v>
      </c>
      <c r="G1367">
        <v>0.89815557300000004</v>
      </c>
      <c r="H1367" s="2" t="str">
        <f t="shared" si="21"/>
        <v>SIXHR_BATTERYER</v>
      </c>
    </row>
    <row r="1368" spans="1:8" x14ac:dyDescent="0.25">
      <c r="A1368" t="s">
        <v>113</v>
      </c>
      <c r="B1368" t="s">
        <v>6</v>
      </c>
      <c r="C1368" t="s">
        <v>10</v>
      </c>
      <c r="D1368" t="s">
        <v>376</v>
      </c>
      <c r="E1368">
        <v>2040</v>
      </c>
      <c r="F1368">
        <v>0</v>
      </c>
      <c r="G1368">
        <v>0.89815557300000004</v>
      </c>
      <c r="H1368" s="2" t="str">
        <f t="shared" si="21"/>
        <v>SIXHR_BATTERYER</v>
      </c>
    </row>
    <row r="1369" spans="1:8" x14ac:dyDescent="0.25">
      <c r="A1369" t="s">
        <v>113</v>
      </c>
      <c r="B1369" t="s">
        <v>6</v>
      </c>
      <c r="C1369" t="s">
        <v>10</v>
      </c>
      <c r="D1369" t="s">
        <v>376</v>
      </c>
      <c r="E1369">
        <v>2041</v>
      </c>
      <c r="F1369">
        <v>0</v>
      </c>
      <c r="G1369">
        <v>0.89815557300000004</v>
      </c>
      <c r="H1369" s="2" t="str">
        <f t="shared" si="21"/>
        <v>SIXHR_BATTERYER</v>
      </c>
    </row>
    <row r="1370" spans="1:8" x14ac:dyDescent="0.25">
      <c r="A1370" t="s">
        <v>113</v>
      </c>
      <c r="B1370" t="s">
        <v>6</v>
      </c>
      <c r="C1370" t="s">
        <v>10</v>
      </c>
      <c r="D1370" t="s">
        <v>375</v>
      </c>
      <c r="E1370">
        <v>2024</v>
      </c>
      <c r="F1370">
        <v>0</v>
      </c>
      <c r="G1370">
        <v>1.457899E-2</v>
      </c>
      <c r="H1370" s="2" t="str">
        <f t="shared" si="21"/>
        <v>SIXHR_BATTERYER</v>
      </c>
    </row>
    <row r="1371" spans="1:8" x14ac:dyDescent="0.25">
      <c r="A1371" t="s">
        <v>113</v>
      </c>
      <c r="B1371" t="s">
        <v>6</v>
      </c>
      <c r="C1371" t="s">
        <v>10</v>
      </c>
      <c r="D1371" t="s">
        <v>375</v>
      </c>
      <c r="E1371">
        <v>2025</v>
      </c>
      <c r="F1371">
        <v>0</v>
      </c>
      <c r="G1371">
        <v>2.7999949999999999E-2</v>
      </c>
      <c r="H1371" s="2" t="str">
        <f t="shared" si="21"/>
        <v>SIXHR_BATTERYER</v>
      </c>
    </row>
    <row r="1372" spans="1:8" x14ac:dyDescent="0.25">
      <c r="A1372" t="s">
        <v>113</v>
      </c>
      <c r="B1372" t="s">
        <v>6</v>
      </c>
      <c r="C1372" t="s">
        <v>10</v>
      </c>
      <c r="D1372" t="s">
        <v>375</v>
      </c>
      <c r="E1372">
        <v>2026</v>
      </c>
      <c r="F1372">
        <v>0</v>
      </c>
      <c r="G1372">
        <v>5.3775824999999999E-2</v>
      </c>
      <c r="H1372" s="2" t="str">
        <f t="shared" si="21"/>
        <v>SIXHR_BATTERYER</v>
      </c>
    </row>
    <row r="1373" spans="1:8" x14ac:dyDescent="0.25">
      <c r="A1373" t="s">
        <v>113</v>
      </c>
      <c r="B1373" t="s">
        <v>6</v>
      </c>
      <c r="C1373" t="s">
        <v>10</v>
      </c>
      <c r="D1373" t="s">
        <v>375</v>
      </c>
      <c r="E1373">
        <v>2027</v>
      </c>
      <c r="F1373">
        <v>0</v>
      </c>
      <c r="G1373">
        <v>0.103280161</v>
      </c>
      <c r="H1373" s="2" t="str">
        <f t="shared" si="21"/>
        <v>SIXHR_BATTERYER</v>
      </c>
    </row>
    <row r="1374" spans="1:8" x14ac:dyDescent="0.25">
      <c r="A1374" t="s">
        <v>113</v>
      </c>
      <c r="B1374" t="s">
        <v>6</v>
      </c>
      <c r="C1374" t="s">
        <v>10</v>
      </c>
      <c r="D1374" t="s">
        <v>375</v>
      </c>
      <c r="E1374">
        <v>2028</v>
      </c>
      <c r="F1374">
        <v>0</v>
      </c>
      <c r="G1374">
        <v>0.198356636</v>
      </c>
      <c r="H1374" s="2" t="str">
        <f t="shared" si="21"/>
        <v>SIXHR_BATTERYER</v>
      </c>
    </row>
    <row r="1375" spans="1:8" x14ac:dyDescent="0.25">
      <c r="A1375" t="s">
        <v>113</v>
      </c>
      <c r="B1375" t="s">
        <v>6</v>
      </c>
      <c r="C1375" t="s">
        <v>10</v>
      </c>
      <c r="D1375" t="s">
        <v>375</v>
      </c>
      <c r="E1375">
        <v>2029</v>
      </c>
      <c r="F1375">
        <v>0</v>
      </c>
      <c r="G1375">
        <v>0.38095752799999999</v>
      </c>
      <c r="H1375" s="2" t="str">
        <f t="shared" si="21"/>
        <v>SIXHR_BATTERYER</v>
      </c>
    </row>
    <row r="1376" spans="1:8" x14ac:dyDescent="0.25">
      <c r="A1376" t="s">
        <v>113</v>
      </c>
      <c r="B1376" t="s">
        <v>6</v>
      </c>
      <c r="C1376" t="s">
        <v>10</v>
      </c>
      <c r="D1376" t="s">
        <v>375</v>
      </c>
      <c r="E1376">
        <v>2030</v>
      </c>
      <c r="F1376">
        <v>0</v>
      </c>
      <c r="G1376">
        <v>0.73165507100000005</v>
      </c>
      <c r="H1376" s="2" t="str">
        <f t="shared" si="21"/>
        <v>SIXHR_BATTERYER</v>
      </c>
    </row>
    <row r="1377" spans="1:8" x14ac:dyDescent="0.25">
      <c r="A1377" t="s">
        <v>113</v>
      </c>
      <c r="B1377" t="s">
        <v>6</v>
      </c>
      <c r="C1377" t="s">
        <v>10</v>
      </c>
      <c r="D1377" t="s">
        <v>375</v>
      </c>
      <c r="E1377">
        <v>2031</v>
      </c>
      <c r="F1377">
        <v>0</v>
      </c>
      <c r="G1377">
        <v>1.4051937649999999</v>
      </c>
      <c r="H1377" s="2" t="str">
        <f t="shared" si="21"/>
        <v>SIXHR_BATTERYER</v>
      </c>
    </row>
    <row r="1378" spans="1:8" x14ac:dyDescent="0.25">
      <c r="A1378" t="s">
        <v>113</v>
      </c>
      <c r="B1378" t="s">
        <v>6</v>
      </c>
      <c r="C1378" t="s">
        <v>10</v>
      </c>
      <c r="D1378" t="s">
        <v>375</v>
      </c>
      <c r="E1378">
        <v>2032</v>
      </c>
      <c r="F1378">
        <v>0</v>
      </c>
      <c r="G1378">
        <v>1.4578989570000001</v>
      </c>
      <c r="H1378" s="2" t="str">
        <f t="shared" si="21"/>
        <v>SIXHR_BATTERYER</v>
      </c>
    </row>
    <row r="1379" spans="1:8" x14ac:dyDescent="0.25">
      <c r="A1379" t="s">
        <v>113</v>
      </c>
      <c r="B1379" t="s">
        <v>6</v>
      </c>
      <c r="C1379" t="s">
        <v>10</v>
      </c>
      <c r="D1379" t="s">
        <v>375</v>
      </c>
      <c r="E1379">
        <v>2033</v>
      </c>
      <c r="F1379">
        <v>0</v>
      </c>
      <c r="G1379">
        <v>1.4578989570000001</v>
      </c>
      <c r="H1379" s="2" t="str">
        <f t="shared" si="21"/>
        <v>SIXHR_BATTERYER</v>
      </c>
    </row>
    <row r="1380" spans="1:8" x14ac:dyDescent="0.25">
      <c r="A1380" t="s">
        <v>113</v>
      </c>
      <c r="B1380" t="s">
        <v>6</v>
      </c>
      <c r="C1380" t="s">
        <v>10</v>
      </c>
      <c r="D1380" t="s">
        <v>375</v>
      </c>
      <c r="E1380">
        <v>2034</v>
      </c>
      <c r="F1380">
        <v>0</v>
      </c>
      <c r="G1380">
        <v>1.4578989570000001</v>
      </c>
      <c r="H1380" s="2" t="str">
        <f t="shared" si="21"/>
        <v>SIXHR_BATTERYER</v>
      </c>
    </row>
    <row r="1381" spans="1:8" x14ac:dyDescent="0.25">
      <c r="A1381" t="s">
        <v>113</v>
      </c>
      <c r="B1381" t="s">
        <v>6</v>
      </c>
      <c r="C1381" t="s">
        <v>10</v>
      </c>
      <c r="D1381" t="s">
        <v>375</v>
      </c>
      <c r="E1381">
        <v>2035</v>
      </c>
      <c r="F1381">
        <v>0</v>
      </c>
      <c r="G1381">
        <v>1.4578989570000001</v>
      </c>
      <c r="H1381" s="2" t="str">
        <f t="shared" si="21"/>
        <v>SIXHR_BATTERYER</v>
      </c>
    </row>
    <row r="1382" spans="1:8" x14ac:dyDescent="0.25">
      <c r="A1382" t="s">
        <v>113</v>
      </c>
      <c r="B1382" t="s">
        <v>6</v>
      </c>
      <c r="C1382" t="s">
        <v>10</v>
      </c>
      <c r="D1382" t="s">
        <v>375</v>
      </c>
      <c r="E1382">
        <v>2036</v>
      </c>
      <c r="F1382">
        <v>0</v>
      </c>
      <c r="G1382">
        <v>1.4578989570000001</v>
      </c>
      <c r="H1382" s="2" t="str">
        <f t="shared" si="21"/>
        <v>SIXHR_BATTERYER</v>
      </c>
    </row>
    <row r="1383" spans="1:8" x14ac:dyDescent="0.25">
      <c r="A1383" t="s">
        <v>113</v>
      </c>
      <c r="B1383" t="s">
        <v>6</v>
      </c>
      <c r="C1383" t="s">
        <v>10</v>
      </c>
      <c r="D1383" t="s">
        <v>375</v>
      </c>
      <c r="E1383">
        <v>2037</v>
      </c>
      <c r="F1383">
        <v>0</v>
      </c>
      <c r="G1383">
        <v>1.4578989570000001</v>
      </c>
      <c r="H1383" s="2" t="str">
        <f t="shared" si="21"/>
        <v>SIXHR_BATTERYER</v>
      </c>
    </row>
    <row r="1384" spans="1:8" x14ac:dyDescent="0.25">
      <c r="A1384" t="s">
        <v>113</v>
      </c>
      <c r="B1384" t="s">
        <v>6</v>
      </c>
      <c r="C1384" t="s">
        <v>10</v>
      </c>
      <c r="D1384" t="s">
        <v>375</v>
      </c>
      <c r="E1384">
        <v>2038</v>
      </c>
      <c r="F1384">
        <v>0</v>
      </c>
      <c r="G1384">
        <v>1.4578989570000001</v>
      </c>
      <c r="H1384" s="2" t="str">
        <f t="shared" si="21"/>
        <v>SIXHR_BATTERYER</v>
      </c>
    </row>
    <row r="1385" spans="1:8" x14ac:dyDescent="0.25">
      <c r="A1385" t="s">
        <v>113</v>
      </c>
      <c r="B1385" t="s">
        <v>6</v>
      </c>
      <c r="C1385" t="s">
        <v>10</v>
      </c>
      <c r="D1385" t="s">
        <v>375</v>
      </c>
      <c r="E1385">
        <v>2039</v>
      </c>
      <c r="F1385">
        <v>0</v>
      </c>
      <c r="G1385">
        <v>1.4578989570000001</v>
      </c>
      <c r="H1385" s="2" t="str">
        <f t="shared" si="21"/>
        <v>SIXHR_BATTERYER</v>
      </c>
    </row>
    <row r="1386" spans="1:8" x14ac:dyDescent="0.25">
      <c r="A1386" t="s">
        <v>113</v>
      </c>
      <c r="B1386" t="s">
        <v>6</v>
      </c>
      <c r="C1386" t="s">
        <v>10</v>
      </c>
      <c r="D1386" t="s">
        <v>375</v>
      </c>
      <c r="E1386">
        <v>2040</v>
      </c>
      <c r="F1386">
        <v>0</v>
      </c>
      <c r="G1386">
        <v>1.4578989570000001</v>
      </c>
      <c r="H1386" s="2" t="str">
        <f t="shared" si="21"/>
        <v>SIXHR_BATTERYER</v>
      </c>
    </row>
    <row r="1387" spans="1:8" x14ac:dyDescent="0.25">
      <c r="A1387" t="s">
        <v>113</v>
      </c>
      <c r="B1387" t="s">
        <v>6</v>
      </c>
      <c r="C1387" t="s">
        <v>10</v>
      </c>
      <c r="D1387" t="s">
        <v>375</v>
      </c>
      <c r="E1387">
        <v>2041</v>
      </c>
      <c r="F1387">
        <v>0</v>
      </c>
      <c r="G1387">
        <v>1.4578989570000001</v>
      </c>
      <c r="H1387" s="2" t="str">
        <f t="shared" si="21"/>
        <v>SIXHR_BATTERYER</v>
      </c>
    </row>
    <row r="1388" spans="1:8" x14ac:dyDescent="0.25">
      <c r="A1388" t="s">
        <v>113</v>
      </c>
      <c r="B1388" t="s">
        <v>6</v>
      </c>
      <c r="C1388" t="s">
        <v>10</v>
      </c>
      <c r="D1388" t="s">
        <v>374</v>
      </c>
      <c r="E1388">
        <v>2024</v>
      </c>
      <c r="F1388">
        <v>0</v>
      </c>
      <c r="G1388">
        <v>2.0673616999999998E-2</v>
      </c>
      <c r="H1388" s="2" t="str">
        <f t="shared" si="21"/>
        <v>SIXHR_BATTERYER</v>
      </c>
    </row>
    <row r="1389" spans="1:8" x14ac:dyDescent="0.25">
      <c r="A1389" t="s">
        <v>113</v>
      </c>
      <c r="B1389" t="s">
        <v>6</v>
      </c>
      <c r="C1389" t="s">
        <v>10</v>
      </c>
      <c r="D1389" t="s">
        <v>374</v>
      </c>
      <c r="E1389">
        <v>2025</v>
      </c>
      <c r="F1389">
        <v>0</v>
      </c>
      <c r="G1389">
        <v>3.9705099000000001E-2</v>
      </c>
      <c r="H1389" s="2" t="str">
        <f t="shared" si="21"/>
        <v>SIXHR_BATTERYER</v>
      </c>
    </row>
    <row r="1390" spans="1:8" x14ac:dyDescent="0.25">
      <c r="A1390" t="s">
        <v>113</v>
      </c>
      <c r="B1390" t="s">
        <v>6</v>
      </c>
      <c r="C1390" t="s">
        <v>10</v>
      </c>
      <c r="D1390" t="s">
        <v>374</v>
      </c>
      <c r="E1390">
        <v>2026</v>
      </c>
      <c r="F1390">
        <v>0</v>
      </c>
      <c r="G1390">
        <v>7.6256367000000005E-2</v>
      </c>
      <c r="H1390" s="2" t="str">
        <f t="shared" si="21"/>
        <v>SIXHR_BATTERYER</v>
      </c>
    </row>
    <row r="1391" spans="1:8" x14ac:dyDescent="0.25">
      <c r="A1391" t="s">
        <v>113</v>
      </c>
      <c r="B1391" t="s">
        <v>6</v>
      </c>
      <c r="C1391" t="s">
        <v>10</v>
      </c>
      <c r="D1391" t="s">
        <v>374</v>
      </c>
      <c r="E1391">
        <v>2027</v>
      </c>
      <c r="F1391">
        <v>0</v>
      </c>
      <c r="G1391">
        <v>0.146455586</v>
      </c>
      <c r="H1391" s="2" t="str">
        <f t="shared" si="21"/>
        <v>SIXHR_BATTERYER</v>
      </c>
    </row>
    <row r="1392" spans="1:8" x14ac:dyDescent="0.25">
      <c r="A1392" t="s">
        <v>113</v>
      </c>
      <c r="B1392" t="s">
        <v>6</v>
      </c>
      <c r="C1392" t="s">
        <v>10</v>
      </c>
      <c r="D1392" t="s">
        <v>374</v>
      </c>
      <c r="E1392">
        <v>2028</v>
      </c>
      <c r="F1392">
        <v>0</v>
      </c>
      <c r="G1392">
        <v>0.281278001</v>
      </c>
      <c r="H1392" s="2" t="str">
        <f t="shared" si="21"/>
        <v>SIXHR_BATTERYER</v>
      </c>
    </row>
    <row r="1393" spans="1:8" x14ac:dyDescent="0.25">
      <c r="A1393" t="s">
        <v>113</v>
      </c>
      <c r="B1393" t="s">
        <v>6</v>
      </c>
      <c r="C1393" t="s">
        <v>10</v>
      </c>
      <c r="D1393" t="s">
        <v>374</v>
      </c>
      <c r="E1393">
        <v>2029</v>
      </c>
      <c r="F1393">
        <v>0</v>
      </c>
      <c r="G1393">
        <v>0.54021370099999999</v>
      </c>
      <c r="H1393" s="2" t="str">
        <f t="shared" si="21"/>
        <v>SIXHR_BATTERYER</v>
      </c>
    </row>
    <row r="1394" spans="1:8" x14ac:dyDescent="0.25">
      <c r="A1394" t="s">
        <v>113</v>
      </c>
      <c r="B1394" t="s">
        <v>6</v>
      </c>
      <c r="C1394" t="s">
        <v>10</v>
      </c>
      <c r="D1394" t="s">
        <v>374</v>
      </c>
      <c r="E1394">
        <v>2030</v>
      </c>
      <c r="F1394">
        <v>0</v>
      </c>
      <c r="G1394">
        <v>1.037517478</v>
      </c>
      <c r="H1394" s="2" t="str">
        <f t="shared" si="21"/>
        <v>SIXHR_BATTERYER</v>
      </c>
    </row>
    <row r="1395" spans="1:8" x14ac:dyDescent="0.25">
      <c r="A1395" t="s">
        <v>113</v>
      </c>
      <c r="B1395" t="s">
        <v>6</v>
      </c>
      <c r="C1395" t="s">
        <v>10</v>
      </c>
      <c r="D1395" t="s">
        <v>374</v>
      </c>
      <c r="E1395">
        <v>2031</v>
      </c>
      <c r="F1395">
        <v>0</v>
      </c>
      <c r="G1395">
        <v>1.992623502</v>
      </c>
      <c r="H1395" s="2" t="str">
        <f t="shared" si="21"/>
        <v>SIXHR_BATTERYER</v>
      </c>
    </row>
    <row r="1396" spans="1:8" x14ac:dyDescent="0.25">
      <c r="A1396" t="s">
        <v>113</v>
      </c>
      <c r="B1396" t="s">
        <v>6</v>
      </c>
      <c r="C1396" t="s">
        <v>10</v>
      </c>
      <c r="D1396" t="s">
        <v>374</v>
      </c>
      <c r="E1396">
        <v>2032</v>
      </c>
      <c r="F1396">
        <v>0</v>
      </c>
      <c r="G1396">
        <v>2.0673616680000002</v>
      </c>
      <c r="H1396" s="2" t="str">
        <f t="shared" si="21"/>
        <v>SIXHR_BATTERYER</v>
      </c>
    </row>
    <row r="1397" spans="1:8" x14ac:dyDescent="0.25">
      <c r="A1397" t="s">
        <v>113</v>
      </c>
      <c r="B1397" t="s">
        <v>6</v>
      </c>
      <c r="C1397" t="s">
        <v>10</v>
      </c>
      <c r="D1397" t="s">
        <v>374</v>
      </c>
      <c r="E1397">
        <v>2033</v>
      </c>
      <c r="F1397">
        <v>0</v>
      </c>
      <c r="G1397">
        <v>2.0673616680000002</v>
      </c>
      <c r="H1397" s="2" t="str">
        <f t="shared" si="21"/>
        <v>SIXHR_BATTERYER</v>
      </c>
    </row>
    <row r="1398" spans="1:8" x14ac:dyDescent="0.25">
      <c r="A1398" t="s">
        <v>113</v>
      </c>
      <c r="B1398" t="s">
        <v>6</v>
      </c>
      <c r="C1398" t="s">
        <v>10</v>
      </c>
      <c r="D1398" t="s">
        <v>374</v>
      </c>
      <c r="E1398">
        <v>2034</v>
      </c>
      <c r="F1398">
        <v>0</v>
      </c>
      <c r="G1398">
        <v>2.0673616680000002</v>
      </c>
      <c r="H1398" s="2" t="str">
        <f t="shared" si="21"/>
        <v>SIXHR_BATTERYER</v>
      </c>
    </row>
    <row r="1399" spans="1:8" x14ac:dyDescent="0.25">
      <c r="A1399" t="s">
        <v>113</v>
      </c>
      <c r="B1399" t="s">
        <v>6</v>
      </c>
      <c r="C1399" t="s">
        <v>10</v>
      </c>
      <c r="D1399" t="s">
        <v>374</v>
      </c>
      <c r="E1399">
        <v>2035</v>
      </c>
      <c r="F1399">
        <v>0</v>
      </c>
      <c r="G1399">
        <v>2.0673616680000002</v>
      </c>
      <c r="H1399" s="2" t="str">
        <f t="shared" si="21"/>
        <v>SIXHR_BATTERYER</v>
      </c>
    </row>
    <row r="1400" spans="1:8" x14ac:dyDescent="0.25">
      <c r="A1400" t="s">
        <v>113</v>
      </c>
      <c r="B1400" t="s">
        <v>6</v>
      </c>
      <c r="C1400" t="s">
        <v>10</v>
      </c>
      <c r="D1400" t="s">
        <v>374</v>
      </c>
      <c r="E1400">
        <v>2036</v>
      </c>
      <c r="F1400">
        <v>0</v>
      </c>
      <c r="G1400">
        <v>2.0673616680000002</v>
      </c>
      <c r="H1400" s="2" t="str">
        <f t="shared" si="21"/>
        <v>SIXHR_BATTERYER</v>
      </c>
    </row>
    <row r="1401" spans="1:8" x14ac:dyDescent="0.25">
      <c r="A1401" t="s">
        <v>113</v>
      </c>
      <c r="B1401" t="s">
        <v>6</v>
      </c>
      <c r="C1401" t="s">
        <v>10</v>
      </c>
      <c r="D1401" t="s">
        <v>374</v>
      </c>
      <c r="E1401">
        <v>2037</v>
      </c>
      <c r="F1401">
        <v>0</v>
      </c>
      <c r="G1401">
        <v>2.0673616680000002</v>
      </c>
      <c r="H1401" s="2" t="str">
        <f t="shared" si="21"/>
        <v>SIXHR_BATTERYER</v>
      </c>
    </row>
    <row r="1402" spans="1:8" x14ac:dyDescent="0.25">
      <c r="A1402" t="s">
        <v>113</v>
      </c>
      <c r="B1402" t="s">
        <v>6</v>
      </c>
      <c r="C1402" t="s">
        <v>10</v>
      </c>
      <c r="D1402" t="s">
        <v>374</v>
      </c>
      <c r="E1402">
        <v>2038</v>
      </c>
      <c r="F1402">
        <v>0</v>
      </c>
      <c r="G1402">
        <v>2.0673616680000002</v>
      </c>
      <c r="H1402" s="2" t="str">
        <f t="shared" si="21"/>
        <v>SIXHR_BATTERYER</v>
      </c>
    </row>
    <row r="1403" spans="1:8" x14ac:dyDescent="0.25">
      <c r="A1403" t="s">
        <v>113</v>
      </c>
      <c r="B1403" t="s">
        <v>6</v>
      </c>
      <c r="C1403" t="s">
        <v>10</v>
      </c>
      <c r="D1403" t="s">
        <v>374</v>
      </c>
      <c r="E1403">
        <v>2039</v>
      </c>
      <c r="F1403">
        <v>0</v>
      </c>
      <c r="G1403">
        <v>2.0673616680000002</v>
      </c>
      <c r="H1403" s="2" t="str">
        <f t="shared" si="21"/>
        <v>SIXHR_BATTERYER</v>
      </c>
    </row>
    <row r="1404" spans="1:8" x14ac:dyDescent="0.25">
      <c r="A1404" t="s">
        <v>113</v>
      </c>
      <c r="B1404" t="s">
        <v>6</v>
      </c>
      <c r="C1404" t="s">
        <v>10</v>
      </c>
      <c r="D1404" t="s">
        <v>374</v>
      </c>
      <c r="E1404">
        <v>2040</v>
      </c>
      <c r="F1404">
        <v>0</v>
      </c>
      <c r="G1404">
        <v>2.0673616680000002</v>
      </c>
      <c r="H1404" s="2" t="str">
        <f t="shared" si="21"/>
        <v>SIXHR_BATTERYER</v>
      </c>
    </row>
    <row r="1405" spans="1:8" x14ac:dyDescent="0.25">
      <c r="A1405" t="s">
        <v>113</v>
      </c>
      <c r="B1405" t="s">
        <v>6</v>
      </c>
      <c r="C1405" t="s">
        <v>10</v>
      </c>
      <c r="D1405" t="s">
        <v>374</v>
      </c>
      <c r="E1405">
        <v>2041</v>
      </c>
      <c r="F1405">
        <v>0</v>
      </c>
      <c r="G1405">
        <v>2.0673616680000002</v>
      </c>
      <c r="H1405" s="2" t="str">
        <f t="shared" si="21"/>
        <v>SIXHR_BATTERYER</v>
      </c>
    </row>
    <row r="1406" spans="1:8" x14ac:dyDescent="0.25">
      <c r="A1406" t="s">
        <v>113</v>
      </c>
      <c r="B1406" t="s">
        <v>6</v>
      </c>
      <c r="C1406" t="s">
        <v>10</v>
      </c>
      <c r="D1406" t="s">
        <v>373</v>
      </c>
      <c r="E1406">
        <v>2024</v>
      </c>
      <c r="F1406">
        <v>0</v>
      </c>
      <c r="G1406">
        <v>5.020048E-3</v>
      </c>
      <c r="H1406" s="2" t="str">
        <f t="shared" si="21"/>
        <v>SIXHR_BATTERYER</v>
      </c>
    </row>
    <row r="1407" spans="1:8" x14ac:dyDescent="0.25">
      <c r="A1407" t="s">
        <v>113</v>
      </c>
      <c r="B1407" t="s">
        <v>6</v>
      </c>
      <c r="C1407" t="s">
        <v>10</v>
      </c>
      <c r="D1407" t="s">
        <v>373</v>
      </c>
      <c r="E1407">
        <v>2025</v>
      </c>
      <c r="F1407">
        <v>0</v>
      </c>
      <c r="G1407">
        <v>9.6413469999999998E-3</v>
      </c>
      <c r="H1407" s="2" t="str">
        <f t="shared" si="21"/>
        <v>SIXHR_BATTERYER</v>
      </c>
    </row>
    <row r="1408" spans="1:8" x14ac:dyDescent="0.25">
      <c r="A1408" t="s">
        <v>113</v>
      </c>
      <c r="B1408" t="s">
        <v>6</v>
      </c>
      <c r="C1408" t="s">
        <v>10</v>
      </c>
      <c r="D1408" t="s">
        <v>373</v>
      </c>
      <c r="E1408">
        <v>2026</v>
      </c>
      <c r="F1408">
        <v>0</v>
      </c>
      <c r="G1408">
        <v>1.8516867999999999E-2</v>
      </c>
      <c r="H1408" s="2" t="str">
        <f t="shared" si="21"/>
        <v>SIXHR_BATTERYER</v>
      </c>
    </row>
    <row r="1409" spans="1:8" x14ac:dyDescent="0.25">
      <c r="A1409" t="s">
        <v>113</v>
      </c>
      <c r="B1409" t="s">
        <v>6</v>
      </c>
      <c r="C1409" t="s">
        <v>10</v>
      </c>
      <c r="D1409" t="s">
        <v>373</v>
      </c>
      <c r="E1409">
        <v>2027</v>
      </c>
      <c r="F1409">
        <v>0</v>
      </c>
      <c r="G1409">
        <v>3.5562916E-2</v>
      </c>
      <c r="H1409" s="2" t="str">
        <f t="shared" si="21"/>
        <v>SIXHR_BATTERYER</v>
      </c>
    </row>
    <row r="1410" spans="1:8" x14ac:dyDescent="0.25">
      <c r="A1410" t="s">
        <v>113</v>
      </c>
      <c r="B1410" t="s">
        <v>6</v>
      </c>
      <c r="C1410" t="s">
        <v>10</v>
      </c>
      <c r="D1410" t="s">
        <v>373</v>
      </c>
      <c r="E1410">
        <v>2028</v>
      </c>
      <c r="F1410">
        <v>0</v>
      </c>
      <c r="G1410">
        <v>6.8301020000000004E-2</v>
      </c>
      <c r="H1410" s="2" t="str">
        <f t="shared" si="21"/>
        <v>SIXHR_BATTERYER</v>
      </c>
    </row>
    <row r="1411" spans="1:8" x14ac:dyDescent="0.25">
      <c r="A1411" t="s">
        <v>113</v>
      </c>
      <c r="B1411" t="s">
        <v>6</v>
      </c>
      <c r="C1411" t="s">
        <v>10</v>
      </c>
      <c r="D1411" t="s">
        <v>373</v>
      </c>
      <c r="E1411">
        <v>2029</v>
      </c>
      <c r="F1411">
        <v>0</v>
      </c>
      <c r="G1411">
        <v>0.13117679500000001</v>
      </c>
      <c r="H1411" s="2" t="str">
        <f t="shared" ref="H1411:H1474" si="22">_xlfn.CONCAT(A1411,C1411)</f>
        <v>SIXHR_BATTERYER</v>
      </c>
    </row>
    <row r="1412" spans="1:8" x14ac:dyDescent="0.25">
      <c r="A1412" t="s">
        <v>113</v>
      </c>
      <c r="B1412" t="s">
        <v>6</v>
      </c>
      <c r="C1412" t="s">
        <v>10</v>
      </c>
      <c r="D1412" t="s">
        <v>373</v>
      </c>
      <c r="E1412">
        <v>2030</v>
      </c>
      <c r="F1412">
        <v>0</v>
      </c>
      <c r="G1412">
        <v>0.251934035</v>
      </c>
      <c r="H1412" s="2" t="str">
        <f t="shared" si="22"/>
        <v>SIXHR_BATTERYER</v>
      </c>
    </row>
    <row r="1413" spans="1:8" x14ac:dyDescent="0.25">
      <c r="A1413" t="s">
        <v>113</v>
      </c>
      <c r="B1413" t="s">
        <v>6</v>
      </c>
      <c r="C1413" t="s">
        <v>10</v>
      </c>
      <c r="D1413" t="s">
        <v>373</v>
      </c>
      <c r="E1413">
        <v>2031</v>
      </c>
      <c r="F1413">
        <v>0</v>
      </c>
      <c r="G1413">
        <v>0.483856599</v>
      </c>
      <c r="H1413" s="2" t="str">
        <f t="shared" si="22"/>
        <v>SIXHR_BATTERYER</v>
      </c>
    </row>
    <row r="1414" spans="1:8" x14ac:dyDescent="0.25">
      <c r="A1414" t="s">
        <v>113</v>
      </c>
      <c r="B1414" t="s">
        <v>6</v>
      </c>
      <c r="C1414" t="s">
        <v>10</v>
      </c>
      <c r="D1414" t="s">
        <v>373</v>
      </c>
      <c r="E1414">
        <v>2032</v>
      </c>
      <c r="F1414">
        <v>0</v>
      </c>
      <c r="G1414">
        <v>0.50200481200000002</v>
      </c>
      <c r="H1414" s="2" t="str">
        <f t="shared" si="22"/>
        <v>SIXHR_BATTERYER</v>
      </c>
    </row>
    <row r="1415" spans="1:8" x14ac:dyDescent="0.25">
      <c r="A1415" t="s">
        <v>113</v>
      </c>
      <c r="B1415" t="s">
        <v>6</v>
      </c>
      <c r="C1415" t="s">
        <v>10</v>
      </c>
      <c r="D1415" t="s">
        <v>373</v>
      </c>
      <c r="E1415">
        <v>2033</v>
      </c>
      <c r="F1415">
        <v>0</v>
      </c>
      <c r="G1415">
        <v>0.50200481200000002</v>
      </c>
      <c r="H1415" s="2" t="str">
        <f t="shared" si="22"/>
        <v>SIXHR_BATTERYER</v>
      </c>
    </row>
    <row r="1416" spans="1:8" x14ac:dyDescent="0.25">
      <c r="A1416" t="s">
        <v>113</v>
      </c>
      <c r="B1416" t="s">
        <v>6</v>
      </c>
      <c r="C1416" t="s">
        <v>10</v>
      </c>
      <c r="D1416" t="s">
        <v>373</v>
      </c>
      <c r="E1416">
        <v>2034</v>
      </c>
      <c r="F1416">
        <v>0</v>
      </c>
      <c r="G1416">
        <v>0.50200481200000002</v>
      </c>
      <c r="H1416" s="2" t="str">
        <f t="shared" si="22"/>
        <v>SIXHR_BATTERYER</v>
      </c>
    </row>
    <row r="1417" spans="1:8" x14ac:dyDescent="0.25">
      <c r="A1417" t="s">
        <v>113</v>
      </c>
      <c r="B1417" t="s">
        <v>6</v>
      </c>
      <c r="C1417" t="s">
        <v>10</v>
      </c>
      <c r="D1417" t="s">
        <v>373</v>
      </c>
      <c r="E1417">
        <v>2035</v>
      </c>
      <c r="F1417">
        <v>0</v>
      </c>
      <c r="G1417">
        <v>0.50200481200000002</v>
      </c>
      <c r="H1417" s="2" t="str">
        <f t="shared" si="22"/>
        <v>SIXHR_BATTERYER</v>
      </c>
    </row>
    <row r="1418" spans="1:8" x14ac:dyDescent="0.25">
      <c r="A1418" t="s">
        <v>113</v>
      </c>
      <c r="B1418" t="s">
        <v>6</v>
      </c>
      <c r="C1418" t="s">
        <v>10</v>
      </c>
      <c r="D1418" t="s">
        <v>373</v>
      </c>
      <c r="E1418">
        <v>2036</v>
      </c>
      <c r="F1418">
        <v>0</v>
      </c>
      <c r="G1418">
        <v>0.50200481200000002</v>
      </c>
      <c r="H1418" s="2" t="str">
        <f t="shared" si="22"/>
        <v>SIXHR_BATTERYER</v>
      </c>
    </row>
    <row r="1419" spans="1:8" x14ac:dyDescent="0.25">
      <c r="A1419" t="s">
        <v>113</v>
      </c>
      <c r="B1419" t="s">
        <v>6</v>
      </c>
      <c r="C1419" t="s">
        <v>10</v>
      </c>
      <c r="D1419" t="s">
        <v>373</v>
      </c>
      <c r="E1419">
        <v>2037</v>
      </c>
      <c r="F1419">
        <v>0</v>
      </c>
      <c r="G1419">
        <v>0.50200481200000002</v>
      </c>
      <c r="H1419" s="2" t="str">
        <f t="shared" si="22"/>
        <v>SIXHR_BATTERYER</v>
      </c>
    </row>
    <row r="1420" spans="1:8" x14ac:dyDescent="0.25">
      <c r="A1420" t="s">
        <v>113</v>
      </c>
      <c r="B1420" t="s">
        <v>6</v>
      </c>
      <c r="C1420" t="s">
        <v>10</v>
      </c>
      <c r="D1420" t="s">
        <v>373</v>
      </c>
      <c r="E1420">
        <v>2038</v>
      </c>
      <c r="F1420">
        <v>0</v>
      </c>
      <c r="G1420">
        <v>0.50200481200000002</v>
      </c>
      <c r="H1420" s="2" t="str">
        <f t="shared" si="22"/>
        <v>SIXHR_BATTERYER</v>
      </c>
    </row>
    <row r="1421" spans="1:8" x14ac:dyDescent="0.25">
      <c r="A1421" t="s">
        <v>113</v>
      </c>
      <c r="B1421" t="s">
        <v>6</v>
      </c>
      <c r="C1421" t="s">
        <v>10</v>
      </c>
      <c r="D1421" t="s">
        <v>373</v>
      </c>
      <c r="E1421">
        <v>2039</v>
      </c>
      <c r="F1421">
        <v>0</v>
      </c>
      <c r="G1421">
        <v>0.50200481200000002</v>
      </c>
      <c r="H1421" s="2" t="str">
        <f t="shared" si="22"/>
        <v>SIXHR_BATTERYER</v>
      </c>
    </row>
    <row r="1422" spans="1:8" x14ac:dyDescent="0.25">
      <c r="A1422" t="s">
        <v>113</v>
      </c>
      <c r="B1422" t="s">
        <v>6</v>
      </c>
      <c r="C1422" t="s">
        <v>10</v>
      </c>
      <c r="D1422" t="s">
        <v>373</v>
      </c>
      <c r="E1422">
        <v>2040</v>
      </c>
      <c r="F1422">
        <v>0</v>
      </c>
      <c r="G1422">
        <v>0.50200481200000002</v>
      </c>
      <c r="H1422" s="2" t="str">
        <f t="shared" si="22"/>
        <v>SIXHR_BATTERYER</v>
      </c>
    </row>
    <row r="1423" spans="1:8" x14ac:dyDescent="0.25">
      <c r="A1423" t="s">
        <v>113</v>
      </c>
      <c r="B1423" t="s">
        <v>6</v>
      </c>
      <c r="C1423" t="s">
        <v>10</v>
      </c>
      <c r="D1423" t="s">
        <v>373</v>
      </c>
      <c r="E1423">
        <v>2041</v>
      </c>
      <c r="F1423">
        <v>0</v>
      </c>
      <c r="G1423">
        <v>0.50200481200000002</v>
      </c>
      <c r="H1423" s="2" t="str">
        <f t="shared" si="22"/>
        <v>SIXHR_BATTERYER</v>
      </c>
    </row>
    <row r="1424" spans="1:8" x14ac:dyDescent="0.25">
      <c r="A1424" t="s">
        <v>113</v>
      </c>
      <c r="B1424" t="s">
        <v>6</v>
      </c>
      <c r="C1424" t="s">
        <v>11</v>
      </c>
      <c r="D1424" t="s">
        <v>371</v>
      </c>
      <c r="E1424">
        <v>2024</v>
      </c>
      <c r="F1424">
        <v>0</v>
      </c>
      <c r="G1424">
        <v>1.4651163E-2</v>
      </c>
      <c r="H1424" s="2" t="str">
        <f t="shared" si="22"/>
        <v>SIXHR_BATTERYWR</v>
      </c>
    </row>
    <row r="1425" spans="1:8" x14ac:dyDescent="0.25">
      <c r="A1425" t="s">
        <v>113</v>
      </c>
      <c r="B1425" t="s">
        <v>6</v>
      </c>
      <c r="C1425" t="s">
        <v>11</v>
      </c>
      <c r="D1425" t="s">
        <v>371</v>
      </c>
      <c r="E1425">
        <v>2025</v>
      </c>
      <c r="F1425">
        <v>0</v>
      </c>
      <c r="G1425">
        <v>2.8138562999999998E-2</v>
      </c>
      <c r="H1425" s="2" t="str">
        <f t="shared" si="22"/>
        <v>SIXHR_BATTERYWR</v>
      </c>
    </row>
    <row r="1426" spans="1:8" x14ac:dyDescent="0.25">
      <c r="A1426" t="s">
        <v>113</v>
      </c>
      <c r="B1426" t="s">
        <v>6</v>
      </c>
      <c r="C1426" t="s">
        <v>11</v>
      </c>
      <c r="D1426" t="s">
        <v>371</v>
      </c>
      <c r="E1426">
        <v>2026</v>
      </c>
      <c r="F1426">
        <v>0</v>
      </c>
      <c r="G1426">
        <v>5.4042041999999998E-2</v>
      </c>
      <c r="H1426" s="2" t="str">
        <f t="shared" si="22"/>
        <v>SIXHR_BATTERYWR</v>
      </c>
    </row>
    <row r="1427" spans="1:8" x14ac:dyDescent="0.25">
      <c r="A1427" t="s">
        <v>113</v>
      </c>
      <c r="B1427" t="s">
        <v>6</v>
      </c>
      <c r="C1427" t="s">
        <v>11</v>
      </c>
      <c r="D1427" t="s">
        <v>371</v>
      </c>
      <c r="E1427">
        <v>2027</v>
      </c>
      <c r="F1427">
        <v>0</v>
      </c>
      <c r="G1427">
        <v>0.10379144899999999</v>
      </c>
      <c r="H1427" s="2" t="str">
        <f t="shared" si="22"/>
        <v>SIXHR_BATTERYWR</v>
      </c>
    </row>
    <row r="1428" spans="1:8" x14ac:dyDescent="0.25">
      <c r="A1428" t="s">
        <v>113</v>
      </c>
      <c r="B1428" t="s">
        <v>6</v>
      </c>
      <c r="C1428" t="s">
        <v>11</v>
      </c>
      <c r="D1428" t="s">
        <v>371</v>
      </c>
      <c r="E1428">
        <v>2028</v>
      </c>
      <c r="F1428">
        <v>0</v>
      </c>
      <c r="G1428">
        <v>0.19933859900000001</v>
      </c>
      <c r="H1428" s="2" t="str">
        <f t="shared" si="22"/>
        <v>SIXHR_BATTERYWR</v>
      </c>
    </row>
    <row r="1429" spans="1:8" x14ac:dyDescent="0.25">
      <c r="A1429" t="s">
        <v>113</v>
      </c>
      <c r="B1429" t="s">
        <v>6</v>
      </c>
      <c r="C1429" t="s">
        <v>11</v>
      </c>
      <c r="D1429" t="s">
        <v>371</v>
      </c>
      <c r="E1429">
        <v>2029</v>
      </c>
      <c r="F1429">
        <v>0</v>
      </c>
      <c r="G1429">
        <v>0.382843457</v>
      </c>
      <c r="H1429" s="2" t="str">
        <f t="shared" si="22"/>
        <v>SIXHR_BATTERYWR</v>
      </c>
    </row>
    <row r="1430" spans="1:8" x14ac:dyDescent="0.25">
      <c r="A1430" t="s">
        <v>113</v>
      </c>
      <c r="B1430" t="s">
        <v>6</v>
      </c>
      <c r="C1430" t="s">
        <v>11</v>
      </c>
      <c r="D1430" t="s">
        <v>371</v>
      </c>
      <c r="E1430">
        <v>2030</v>
      </c>
      <c r="F1430">
        <v>0</v>
      </c>
      <c r="G1430">
        <v>0.73527712599999995</v>
      </c>
      <c r="H1430" s="2" t="str">
        <f t="shared" si="22"/>
        <v>SIXHR_BATTERYWR</v>
      </c>
    </row>
    <row r="1431" spans="1:8" x14ac:dyDescent="0.25">
      <c r="A1431" t="s">
        <v>113</v>
      </c>
      <c r="B1431" t="s">
        <v>6</v>
      </c>
      <c r="C1431" t="s">
        <v>11</v>
      </c>
      <c r="D1431" t="s">
        <v>371</v>
      </c>
      <c r="E1431">
        <v>2031</v>
      </c>
      <c r="F1431">
        <v>0</v>
      </c>
      <c r="G1431">
        <v>1.4121501700000001</v>
      </c>
      <c r="H1431" s="2" t="str">
        <f t="shared" si="22"/>
        <v>SIXHR_BATTERYWR</v>
      </c>
    </row>
    <row r="1432" spans="1:8" x14ac:dyDescent="0.25">
      <c r="A1432" t="s">
        <v>113</v>
      </c>
      <c r="B1432" t="s">
        <v>6</v>
      </c>
      <c r="C1432" t="s">
        <v>11</v>
      </c>
      <c r="D1432" t="s">
        <v>371</v>
      </c>
      <c r="E1432">
        <v>2032</v>
      </c>
      <c r="F1432">
        <v>0</v>
      </c>
      <c r="G1432">
        <v>1.4651162790000001</v>
      </c>
      <c r="H1432" s="2" t="str">
        <f t="shared" si="22"/>
        <v>SIXHR_BATTERYWR</v>
      </c>
    </row>
    <row r="1433" spans="1:8" x14ac:dyDescent="0.25">
      <c r="A1433" t="s">
        <v>113</v>
      </c>
      <c r="B1433" t="s">
        <v>6</v>
      </c>
      <c r="C1433" t="s">
        <v>11</v>
      </c>
      <c r="D1433" t="s">
        <v>371</v>
      </c>
      <c r="E1433">
        <v>2033</v>
      </c>
      <c r="F1433">
        <v>0</v>
      </c>
      <c r="G1433">
        <v>1.4651162790000001</v>
      </c>
      <c r="H1433" s="2" t="str">
        <f t="shared" si="22"/>
        <v>SIXHR_BATTERYWR</v>
      </c>
    </row>
    <row r="1434" spans="1:8" x14ac:dyDescent="0.25">
      <c r="A1434" t="s">
        <v>113</v>
      </c>
      <c r="B1434" t="s">
        <v>6</v>
      </c>
      <c r="C1434" t="s">
        <v>11</v>
      </c>
      <c r="D1434" t="s">
        <v>371</v>
      </c>
      <c r="E1434">
        <v>2034</v>
      </c>
      <c r="F1434">
        <v>0</v>
      </c>
      <c r="G1434">
        <v>1.4651162790000001</v>
      </c>
      <c r="H1434" s="2" t="str">
        <f t="shared" si="22"/>
        <v>SIXHR_BATTERYWR</v>
      </c>
    </row>
    <row r="1435" spans="1:8" x14ac:dyDescent="0.25">
      <c r="A1435" t="s">
        <v>113</v>
      </c>
      <c r="B1435" t="s">
        <v>6</v>
      </c>
      <c r="C1435" t="s">
        <v>11</v>
      </c>
      <c r="D1435" t="s">
        <v>371</v>
      </c>
      <c r="E1435">
        <v>2035</v>
      </c>
      <c r="F1435">
        <v>0</v>
      </c>
      <c r="G1435">
        <v>1.4651162790000001</v>
      </c>
      <c r="H1435" s="2" t="str">
        <f t="shared" si="22"/>
        <v>SIXHR_BATTERYWR</v>
      </c>
    </row>
    <row r="1436" spans="1:8" x14ac:dyDescent="0.25">
      <c r="A1436" t="s">
        <v>113</v>
      </c>
      <c r="B1436" t="s">
        <v>6</v>
      </c>
      <c r="C1436" t="s">
        <v>11</v>
      </c>
      <c r="D1436" t="s">
        <v>371</v>
      </c>
      <c r="E1436">
        <v>2036</v>
      </c>
      <c r="F1436">
        <v>0</v>
      </c>
      <c r="G1436">
        <v>1.4651162790000001</v>
      </c>
      <c r="H1436" s="2" t="str">
        <f t="shared" si="22"/>
        <v>SIXHR_BATTERYWR</v>
      </c>
    </row>
    <row r="1437" spans="1:8" x14ac:dyDescent="0.25">
      <c r="A1437" t="s">
        <v>113</v>
      </c>
      <c r="B1437" t="s">
        <v>6</v>
      </c>
      <c r="C1437" t="s">
        <v>11</v>
      </c>
      <c r="D1437" t="s">
        <v>371</v>
      </c>
      <c r="E1437">
        <v>2037</v>
      </c>
      <c r="F1437">
        <v>0</v>
      </c>
      <c r="G1437">
        <v>1.4651162790000001</v>
      </c>
      <c r="H1437" s="2" t="str">
        <f t="shared" si="22"/>
        <v>SIXHR_BATTERYWR</v>
      </c>
    </row>
    <row r="1438" spans="1:8" x14ac:dyDescent="0.25">
      <c r="A1438" t="s">
        <v>113</v>
      </c>
      <c r="B1438" t="s">
        <v>6</v>
      </c>
      <c r="C1438" t="s">
        <v>11</v>
      </c>
      <c r="D1438" t="s">
        <v>371</v>
      </c>
      <c r="E1438">
        <v>2038</v>
      </c>
      <c r="F1438">
        <v>0</v>
      </c>
      <c r="G1438">
        <v>1.4651162790000001</v>
      </c>
      <c r="H1438" s="2" t="str">
        <f t="shared" si="22"/>
        <v>SIXHR_BATTERYWR</v>
      </c>
    </row>
    <row r="1439" spans="1:8" x14ac:dyDescent="0.25">
      <c r="A1439" t="s">
        <v>113</v>
      </c>
      <c r="B1439" t="s">
        <v>6</v>
      </c>
      <c r="C1439" t="s">
        <v>11</v>
      </c>
      <c r="D1439" t="s">
        <v>371</v>
      </c>
      <c r="E1439">
        <v>2039</v>
      </c>
      <c r="F1439">
        <v>0</v>
      </c>
      <c r="G1439">
        <v>1.4651162790000001</v>
      </c>
      <c r="H1439" s="2" t="str">
        <f t="shared" si="22"/>
        <v>SIXHR_BATTERYWR</v>
      </c>
    </row>
    <row r="1440" spans="1:8" x14ac:dyDescent="0.25">
      <c r="A1440" t="s">
        <v>113</v>
      </c>
      <c r="B1440" t="s">
        <v>6</v>
      </c>
      <c r="C1440" t="s">
        <v>11</v>
      </c>
      <c r="D1440" t="s">
        <v>371</v>
      </c>
      <c r="E1440">
        <v>2040</v>
      </c>
      <c r="F1440">
        <v>0</v>
      </c>
      <c r="G1440">
        <v>1.4651162790000001</v>
      </c>
      <c r="H1440" s="2" t="str">
        <f t="shared" si="22"/>
        <v>SIXHR_BATTERYWR</v>
      </c>
    </row>
    <row r="1441" spans="1:8" x14ac:dyDescent="0.25">
      <c r="A1441" t="s">
        <v>113</v>
      </c>
      <c r="B1441" t="s">
        <v>6</v>
      </c>
      <c r="C1441" t="s">
        <v>11</v>
      </c>
      <c r="D1441" t="s">
        <v>371</v>
      </c>
      <c r="E1441">
        <v>2041</v>
      </c>
      <c r="F1441">
        <v>0</v>
      </c>
      <c r="G1441">
        <v>1.4651162790000001</v>
      </c>
      <c r="H1441" s="2" t="str">
        <f t="shared" si="22"/>
        <v>SIXHR_BATTERYWR</v>
      </c>
    </row>
    <row r="1442" spans="1:8" x14ac:dyDescent="0.25">
      <c r="A1442" t="s">
        <v>113</v>
      </c>
      <c r="B1442" t="s">
        <v>6</v>
      </c>
      <c r="C1442" t="s">
        <v>11</v>
      </c>
      <c r="D1442" t="s">
        <v>370</v>
      </c>
      <c r="E1442">
        <v>2024</v>
      </c>
      <c r="F1442">
        <v>0</v>
      </c>
      <c r="G1442">
        <v>2.8684844000000001E-2</v>
      </c>
      <c r="H1442" s="2" t="str">
        <f t="shared" si="22"/>
        <v>SIXHR_BATTERYWR</v>
      </c>
    </row>
    <row r="1443" spans="1:8" x14ac:dyDescent="0.25">
      <c r="A1443" t="s">
        <v>113</v>
      </c>
      <c r="B1443" t="s">
        <v>6</v>
      </c>
      <c r="C1443" t="s">
        <v>11</v>
      </c>
      <c r="D1443" t="s">
        <v>370</v>
      </c>
      <c r="E1443">
        <v>2025</v>
      </c>
      <c r="F1443">
        <v>0</v>
      </c>
      <c r="G1443">
        <v>5.5091210000000002E-2</v>
      </c>
      <c r="H1443" s="2" t="str">
        <f t="shared" si="22"/>
        <v>SIXHR_BATTERYWR</v>
      </c>
    </row>
    <row r="1444" spans="1:8" x14ac:dyDescent="0.25">
      <c r="A1444" t="s">
        <v>113</v>
      </c>
      <c r="B1444" t="s">
        <v>6</v>
      </c>
      <c r="C1444" t="s">
        <v>11</v>
      </c>
      <c r="D1444" t="s">
        <v>370</v>
      </c>
      <c r="E1444">
        <v>2026</v>
      </c>
      <c r="F1444">
        <v>0</v>
      </c>
      <c r="G1444">
        <v>0.105806449</v>
      </c>
      <c r="H1444" s="2" t="str">
        <f t="shared" si="22"/>
        <v>SIXHR_BATTERYWR</v>
      </c>
    </row>
    <row r="1445" spans="1:8" x14ac:dyDescent="0.25">
      <c r="A1445" t="s">
        <v>113</v>
      </c>
      <c r="B1445" t="s">
        <v>6</v>
      </c>
      <c r="C1445" t="s">
        <v>11</v>
      </c>
      <c r="D1445" t="s">
        <v>370</v>
      </c>
      <c r="E1445">
        <v>2027</v>
      </c>
      <c r="F1445">
        <v>0</v>
      </c>
      <c r="G1445">
        <v>0.20320854599999999</v>
      </c>
      <c r="H1445" s="2" t="str">
        <f t="shared" si="22"/>
        <v>SIXHR_BATTERYWR</v>
      </c>
    </row>
    <row r="1446" spans="1:8" x14ac:dyDescent="0.25">
      <c r="A1446" t="s">
        <v>113</v>
      </c>
      <c r="B1446" t="s">
        <v>6</v>
      </c>
      <c r="C1446" t="s">
        <v>11</v>
      </c>
      <c r="D1446" t="s">
        <v>370</v>
      </c>
      <c r="E1446">
        <v>2028</v>
      </c>
      <c r="F1446">
        <v>0</v>
      </c>
      <c r="G1446">
        <v>0.39027595500000001</v>
      </c>
      <c r="H1446" s="2" t="str">
        <f t="shared" si="22"/>
        <v>SIXHR_BATTERYWR</v>
      </c>
    </row>
    <row r="1447" spans="1:8" x14ac:dyDescent="0.25">
      <c r="A1447" t="s">
        <v>113</v>
      </c>
      <c r="B1447" t="s">
        <v>6</v>
      </c>
      <c r="C1447" t="s">
        <v>11</v>
      </c>
      <c r="D1447" t="s">
        <v>370</v>
      </c>
      <c r="E1447">
        <v>2029</v>
      </c>
      <c r="F1447">
        <v>0</v>
      </c>
      <c r="G1447">
        <v>0.74955174800000002</v>
      </c>
      <c r="H1447" s="2" t="str">
        <f t="shared" si="22"/>
        <v>SIXHR_BATTERYWR</v>
      </c>
    </row>
    <row r="1448" spans="1:8" x14ac:dyDescent="0.25">
      <c r="A1448" t="s">
        <v>113</v>
      </c>
      <c r="B1448" t="s">
        <v>6</v>
      </c>
      <c r="C1448" t="s">
        <v>11</v>
      </c>
      <c r="D1448" t="s">
        <v>370</v>
      </c>
      <c r="E1448">
        <v>2030</v>
      </c>
      <c r="F1448">
        <v>0</v>
      </c>
      <c r="G1448">
        <v>1.439565561</v>
      </c>
      <c r="H1448" s="2" t="str">
        <f t="shared" si="22"/>
        <v>SIXHR_BATTERYWR</v>
      </c>
    </row>
    <row r="1449" spans="1:8" x14ac:dyDescent="0.25">
      <c r="A1449" t="s">
        <v>113</v>
      </c>
      <c r="B1449" t="s">
        <v>6</v>
      </c>
      <c r="C1449" t="s">
        <v>11</v>
      </c>
      <c r="D1449" t="s">
        <v>370</v>
      </c>
      <c r="E1449">
        <v>2031</v>
      </c>
      <c r="F1449">
        <v>0</v>
      </c>
      <c r="G1449">
        <v>2.764784433</v>
      </c>
      <c r="H1449" s="2" t="str">
        <f t="shared" si="22"/>
        <v>SIXHR_BATTERYWR</v>
      </c>
    </row>
    <row r="1450" spans="1:8" x14ac:dyDescent="0.25">
      <c r="A1450" t="s">
        <v>113</v>
      </c>
      <c r="B1450" t="s">
        <v>6</v>
      </c>
      <c r="C1450" t="s">
        <v>11</v>
      </c>
      <c r="D1450" t="s">
        <v>370</v>
      </c>
      <c r="E1450">
        <v>2032</v>
      </c>
      <c r="F1450">
        <v>0</v>
      </c>
      <c r="G1450">
        <v>2.8684843619999998</v>
      </c>
      <c r="H1450" s="2" t="str">
        <f t="shared" si="22"/>
        <v>SIXHR_BATTERYWR</v>
      </c>
    </row>
    <row r="1451" spans="1:8" x14ac:dyDescent="0.25">
      <c r="A1451" t="s">
        <v>113</v>
      </c>
      <c r="B1451" t="s">
        <v>6</v>
      </c>
      <c r="C1451" t="s">
        <v>11</v>
      </c>
      <c r="D1451" t="s">
        <v>370</v>
      </c>
      <c r="E1451">
        <v>2033</v>
      </c>
      <c r="F1451">
        <v>0</v>
      </c>
      <c r="G1451">
        <v>2.8684843619999998</v>
      </c>
      <c r="H1451" s="2" t="str">
        <f t="shared" si="22"/>
        <v>SIXHR_BATTERYWR</v>
      </c>
    </row>
    <row r="1452" spans="1:8" x14ac:dyDescent="0.25">
      <c r="A1452" t="s">
        <v>113</v>
      </c>
      <c r="B1452" t="s">
        <v>6</v>
      </c>
      <c r="C1452" t="s">
        <v>11</v>
      </c>
      <c r="D1452" t="s">
        <v>370</v>
      </c>
      <c r="E1452">
        <v>2034</v>
      </c>
      <c r="F1452">
        <v>0</v>
      </c>
      <c r="G1452">
        <v>2.8684843619999998</v>
      </c>
      <c r="H1452" s="2" t="str">
        <f t="shared" si="22"/>
        <v>SIXHR_BATTERYWR</v>
      </c>
    </row>
    <row r="1453" spans="1:8" x14ac:dyDescent="0.25">
      <c r="A1453" t="s">
        <v>113</v>
      </c>
      <c r="B1453" t="s">
        <v>6</v>
      </c>
      <c r="C1453" t="s">
        <v>11</v>
      </c>
      <c r="D1453" t="s">
        <v>370</v>
      </c>
      <c r="E1453">
        <v>2035</v>
      </c>
      <c r="F1453">
        <v>0</v>
      </c>
      <c r="G1453">
        <v>2.8684843619999998</v>
      </c>
      <c r="H1453" s="2" t="str">
        <f t="shared" si="22"/>
        <v>SIXHR_BATTERYWR</v>
      </c>
    </row>
    <row r="1454" spans="1:8" x14ac:dyDescent="0.25">
      <c r="A1454" t="s">
        <v>113</v>
      </c>
      <c r="B1454" t="s">
        <v>6</v>
      </c>
      <c r="C1454" t="s">
        <v>11</v>
      </c>
      <c r="D1454" t="s">
        <v>370</v>
      </c>
      <c r="E1454">
        <v>2036</v>
      </c>
      <c r="F1454">
        <v>0</v>
      </c>
      <c r="G1454">
        <v>2.8684843619999998</v>
      </c>
      <c r="H1454" s="2" t="str">
        <f t="shared" si="22"/>
        <v>SIXHR_BATTERYWR</v>
      </c>
    </row>
    <row r="1455" spans="1:8" x14ac:dyDescent="0.25">
      <c r="A1455" t="s">
        <v>113</v>
      </c>
      <c r="B1455" t="s">
        <v>6</v>
      </c>
      <c r="C1455" t="s">
        <v>11</v>
      </c>
      <c r="D1455" t="s">
        <v>370</v>
      </c>
      <c r="E1455">
        <v>2037</v>
      </c>
      <c r="F1455">
        <v>0</v>
      </c>
      <c r="G1455">
        <v>2.8684843619999998</v>
      </c>
      <c r="H1455" s="2" t="str">
        <f t="shared" si="22"/>
        <v>SIXHR_BATTERYWR</v>
      </c>
    </row>
    <row r="1456" spans="1:8" x14ac:dyDescent="0.25">
      <c r="A1456" t="s">
        <v>113</v>
      </c>
      <c r="B1456" t="s">
        <v>6</v>
      </c>
      <c r="C1456" t="s">
        <v>11</v>
      </c>
      <c r="D1456" t="s">
        <v>370</v>
      </c>
      <c r="E1456">
        <v>2038</v>
      </c>
      <c r="F1456">
        <v>0</v>
      </c>
      <c r="G1456">
        <v>2.8684843619999998</v>
      </c>
      <c r="H1456" s="2" t="str">
        <f t="shared" si="22"/>
        <v>SIXHR_BATTERYWR</v>
      </c>
    </row>
    <row r="1457" spans="1:8" x14ac:dyDescent="0.25">
      <c r="A1457" t="s">
        <v>113</v>
      </c>
      <c r="B1457" t="s">
        <v>6</v>
      </c>
      <c r="C1457" t="s">
        <v>11</v>
      </c>
      <c r="D1457" t="s">
        <v>370</v>
      </c>
      <c r="E1457">
        <v>2039</v>
      </c>
      <c r="F1457">
        <v>0</v>
      </c>
      <c r="G1457">
        <v>2.8684843619999998</v>
      </c>
      <c r="H1457" s="2" t="str">
        <f t="shared" si="22"/>
        <v>SIXHR_BATTERYWR</v>
      </c>
    </row>
    <row r="1458" spans="1:8" x14ac:dyDescent="0.25">
      <c r="A1458" t="s">
        <v>113</v>
      </c>
      <c r="B1458" t="s">
        <v>6</v>
      </c>
      <c r="C1458" t="s">
        <v>11</v>
      </c>
      <c r="D1458" t="s">
        <v>370</v>
      </c>
      <c r="E1458">
        <v>2040</v>
      </c>
      <c r="F1458">
        <v>0</v>
      </c>
      <c r="G1458">
        <v>2.8684843619999998</v>
      </c>
      <c r="H1458" s="2" t="str">
        <f t="shared" si="22"/>
        <v>SIXHR_BATTERYWR</v>
      </c>
    </row>
    <row r="1459" spans="1:8" x14ac:dyDescent="0.25">
      <c r="A1459" t="s">
        <v>113</v>
      </c>
      <c r="B1459" t="s">
        <v>6</v>
      </c>
      <c r="C1459" t="s">
        <v>11</v>
      </c>
      <c r="D1459" t="s">
        <v>370</v>
      </c>
      <c r="E1459">
        <v>2041</v>
      </c>
      <c r="F1459">
        <v>0</v>
      </c>
      <c r="G1459">
        <v>2.8684843619999998</v>
      </c>
      <c r="H1459" s="2" t="str">
        <f t="shared" si="22"/>
        <v>SIXHR_BATTERYWR</v>
      </c>
    </row>
    <row r="1460" spans="1:8" x14ac:dyDescent="0.25">
      <c r="A1460" t="s">
        <v>113</v>
      </c>
      <c r="B1460" t="s">
        <v>6</v>
      </c>
      <c r="C1460" t="s">
        <v>11</v>
      </c>
      <c r="D1460" t="s">
        <v>369</v>
      </c>
      <c r="E1460">
        <v>2024</v>
      </c>
      <c r="F1460">
        <v>0</v>
      </c>
      <c r="G1460">
        <v>4.9446671999999997E-2</v>
      </c>
      <c r="H1460" s="2" t="str">
        <f t="shared" si="22"/>
        <v>SIXHR_BATTERYWR</v>
      </c>
    </row>
    <row r="1461" spans="1:8" x14ac:dyDescent="0.25">
      <c r="A1461" t="s">
        <v>113</v>
      </c>
      <c r="B1461" t="s">
        <v>6</v>
      </c>
      <c r="C1461" t="s">
        <v>11</v>
      </c>
      <c r="D1461" t="s">
        <v>369</v>
      </c>
      <c r="E1461">
        <v>2025</v>
      </c>
      <c r="F1461">
        <v>0</v>
      </c>
      <c r="G1461">
        <v>9.4965726E-2</v>
      </c>
      <c r="H1461" s="2" t="str">
        <f t="shared" si="22"/>
        <v>SIXHR_BATTERYWR</v>
      </c>
    </row>
    <row r="1462" spans="1:8" x14ac:dyDescent="0.25">
      <c r="A1462" t="s">
        <v>113</v>
      </c>
      <c r="B1462" t="s">
        <v>6</v>
      </c>
      <c r="C1462" t="s">
        <v>11</v>
      </c>
      <c r="D1462" t="s">
        <v>369</v>
      </c>
      <c r="E1462">
        <v>2026</v>
      </c>
      <c r="F1462">
        <v>0</v>
      </c>
      <c r="G1462">
        <v>0.182388193</v>
      </c>
      <c r="H1462" s="2" t="str">
        <f t="shared" si="22"/>
        <v>SIXHR_BATTERYWR</v>
      </c>
    </row>
    <row r="1463" spans="1:8" x14ac:dyDescent="0.25">
      <c r="A1463" t="s">
        <v>113</v>
      </c>
      <c r="B1463" t="s">
        <v>6</v>
      </c>
      <c r="C1463" t="s">
        <v>11</v>
      </c>
      <c r="D1463" t="s">
        <v>369</v>
      </c>
      <c r="E1463">
        <v>2027</v>
      </c>
      <c r="F1463">
        <v>0</v>
      </c>
      <c r="G1463">
        <v>0.35028903900000002</v>
      </c>
      <c r="H1463" s="2" t="str">
        <f t="shared" si="22"/>
        <v>SIXHR_BATTERYWR</v>
      </c>
    </row>
    <row r="1464" spans="1:8" x14ac:dyDescent="0.25">
      <c r="A1464" t="s">
        <v>113</v>
      </c>
      <c r="B1464" t="s">
        <v>6</v>
      </c>
      <c r="C1464" t="s">
        <v>11</v>
      </c>
      <c r="D1464" t="s">
        <v>369</v>
      </c>
      <c r="E1464">
        <v>2028</v>
      </c>
      <c r="F1464">
        <v>0</v>
      </c>
      <c r="G1464">
        <v>0.67275413299999998</v>
      </c>
      <c r="H1464" s="2" t="str">
        <f t="shared" si="22"/>
        <v>SIXHR_BATTERYWR</v>
      </c>
    </row>
    <row r="1465" spans="1:8" x14ac:dyDescent="0.25">
      <c r="A1465" t="s">
        <v>113</v>
      </c>
      <c r="B1465" t="s">
        <v>6</v>
      </c>
      <c r="C1465" t="s">
        <v>11</v>
      </c>
      <c r="D1465" t="s">
        <v>369</v>
      </c>
      <c r="E1465">
        <v>2029</v>
      </c>
      <c r="F1465">
        <v>0</v>
      </c>
      <c r="G1465">
        <v>1.2920704730000001</v>
      </c>
      <c r="H1465" s="2" t="str">
        <f t="shared" si="22"/>
        <v>SIXHR_BATTERYWR</v>
      </c>
    </row>
    <row r="1466" spans="1:8" x14ac:dyDescent="0.25">
      <c r="A1466" t="s">
        <v>113</v>
      </c>
      <c r="B1466" t="s">
        <v>6</v>
      </c>
      <c r="C1466" t="s">
        <v>11</v>
      </c>
      <c r="D1466" t="s">
        <v>369</v>
      </c>
      <c r="E1466">
        <v>2030</v>
      </c>
      <c r="F1466">
        <v>0</v>
      </c>
      <c r="G1466">
        <v>2.4815099950000001</v>
      </c>
      <c r="H1466" s="2" t="str">
        <f t="shared" si="22"/>
        <v>SIXHR_BATTERYWR</v>
      </c>
    </row>
    <row r="1467" spans="1:8" x14ac:dyDescent="0.25">
      <c r="A1467" t="s">
        <v>113</v>
      </c>
      <c r="B1467" t="s">
        <v>6</v>
      </c>
      <c r="C1467" t="s">
        <v>11</v>
      </c>
      <c r="D1467" t="s">
        <v>369</v>
      </c>
      <c r="E1467">
        <v>2031</v>
      </c>
      <c r="F1467">
        <v>0</v>
      </c>
      <c r="G1467">
        <v>4.7659102080000002</v>
      </c>
      <c r="H1467" s="2" t="str">
        <f t="shared" si="22"/>
        <v>SIXHR_BATTERYWR</v>
      </c>
    </row>
    <row r="1468" spans="1:8" x14ac:dyDescent="0.25">
      <c r="A1468" t="s">
        <v>113</v>
      </c>
      <c r="B1468" t="s">
        <v>6</v>
      </c>
      <c r="C1468" t="s">
        <v>11</v>
      </c>
      <c r="D1468" t="s">
        <v>369</v>
      </c>
      <c r="E1468">
        <v>2032</v>
      </c>
      <c r="F1468">
        <v>0</v>
      </c>
      <c r="G1468">
        <v>4.9446672009999997</v>
      </c>
      <c r="H1468" s="2" t="str">
        <f t="shared" si="22"/>
        <v>SIXHR_BATTERYWR</v>
      </c>
    </row>
    <row r="1469" spans="1:8" x14ac:dyDescent="0.25">
      <c r="A1469" t="s">
        <v>113</v>
      </c>
      <c r="B1469" t="s">
        <v>6</v>
      </c>
      <c r="C1469" t="s">
        <v>11</v>
      </c>
      <c r="D1469" t="s">
        <v>369</v>
      </c>
      <c r="E1469">
        <v>2033</v>
      </c>
      <c r="F1469">
        <v>0</v>
      </c>
      <c r="G1469">
        <v>4.9446672009999997</v>
      </c>
      <c r="H1469" s="2" t="str">
        <f t="shared" si="22"/>
        <v>SIXHR_BATTERYWR</v>
      </c>
    </row>
    <row r="1470" spans="1:8" x14ac:dyDescent="0.25">
      <c r="A1470" t="s">
        <v>113</v>
      </c>
      <c r="B1470" t="s">
        <v>6</v>
      </c>
      <c r="C1470" t="s">
        <v>11</v>
      </c>
      <c r="D1470" t="s">
        <v>369</v>
      </c>
      <c r="E1470">
        <v>2034</v>
      </c>
      <c r="F1470">
        <v>0</v>
      </c>
      <c r="G1470">
        <v>4.9446672009999997</v>
      </c>
      <c r="H1470" s="2" t="str">
        <f t="shared" si="22"/>
        <v>SIXHR_BATTERYWR</v>
      </c>
    </row>
    <row r="1471" spans="1:8" x14ac:dyDescent="0.25">
      <c r="A1471" t="s">
        <v>113</v>
      </c>
      <c r="B1471" t="s">
        <v>6</v>
      </c>
      <c r="C1471" t="s">
        <v>11</v>
      </c>
      <c r="D1471" t="s">
        <v>369</v>
      </c>
      <c r="E1471">
        <v>2035</v>
      </c>
      <c r="F1471">
        <v>0</v>
      </c>
      <c r="G1471">
        <v>4.9446672009999997</v>
      </c>
      <c r="H1471" s="2" t="str">
        <f t="shared" si="22"/>
        <v>SIXHR_BATTERYWR</v>
      </c>
    </row>
    <row r="1472" spans="1:8" x14ac:dyDescent="0.25">
      <c r="A1472" t="s">
        <v>113</v>
      </c>
      <c r="B1472" t="s">
        <v>6</v>
      </c>
      <c r="C1472" t="s">
        <v>11</v>
      </c>
      <c r="D1472" t="s">
        <v>369</v>
      </c>
      <c r="E1472">
        <v>2036</v>
      </c>
      <c r="F1472">
        <v>0</v>
      </c>
      <c r="G1472">
        <v>4.9446672009999997</v>
      </c>
      <c r="H1472" s="2" t="str">
        <f t="shared" si="22"/>
        <v>SIXHR_BATTERYWR</v>
      </c>
    </row>
    <row r="1473" spans="1:8" x14ac:dyDescent="0.25">
      <c r="A1473" t="s">
        <v>113</v>
      </c>
      <c r="B1473" t="s">
        <v>6</v>
      </c>
      <c r="C1473" t="s">
        <v>11</v>
      </c>
      <c r="D1473" t="s">
        <v>369</v>
      </c>
      <c r="E1473">
        <v>2037</v>
      </c>
      <c r="F1473">
        <v>0</v>
      </c>
      <c r="G1473">
        <v>4.9446672009999997</v>
      </c>
      <c r="H1473" s="2" t="str">
        <f t="shared" si="22"/>
        <v>SIXHR_BATTERYWR</v>
      </c>
    </row>
    <row r="1474" spans="1:8" x14ac:dyDescent="0.25">
      <c r="A1474" t="s">
        <v>113</v>
      </c>
      <c r="B1474" t="s">
        <v>6</v>
      </c>
      <c r="C1474" t="s">
        <v>11</v>
      </c>
      <c r="D1474" t="s">
        <v>369</v>
      </c>
      <c r="E1474">
        <v>2038</v>
      </c>
      <c r="F1474">
        <v>0</v>
      </c>
      <c r="G1474">
        <v>4.9446672009999997</v>
      </c>
      <c r="H1474" s="2" t="str">
        <f t="shared" si="22"/>
        <v>SIXHR_BATTERYWR</v>
      </c>
    </row>
    <row r="1475" spans="1:8" x14ac:dyDescent="0.25">
      <c r="A1475" t="s">
        <v>113</v>
      </c>
      <c r="B1475" t="s">
        <v>6</v>
      </c>
      <c r="C1475" t="s">
        <v>11</v>
      </c>
      <c r="D1475" t="s">
        <v>369</v>
      </c>
      <c r="E1475">
        <v>2039</v>
      </c>
      <c r="F1475">
        <v>0</v>
      </c>
      <c r="G1475">
        <v>4.9446672009999997</v>
      </c>
      <c r="H1475" s="2" t="str">
        <f t="shared" ref="H1475:H1538" si="23">_xlfn.CONCAT(A1475,C1475)</f>
        <v>SIXHR_BATTERYWR</v>
      </c>
    </row>
    <row r="1476" spans="1:8" x14ac:dyDescent="0.25">
      <c r="A1476" t="s">
        <v>113</v>
      </c>
      <c r="B1476" t="s">
        <v>6</v>
      </c>
      <c r="C1476" t="s">
        <v>11</v>
      </c>
      <c r="D1476" t="s">
        <v>369</v>
      </c>
      <c r="E1476">
        <v>2040</v>
      </c>
      <c r="F1476">
        <v>0</v>
      </c>
      <c r="G1476">
        <v>4.9446672009999997</v>
      </c>
      <c r="H1476" s="2" t="str">
        <f t="shared" si="23"/>
        <v>SIXHR_BATTERYWR</v>
      </c>
    </row>
    <row r="1477" spans="1:8" x14ac:dyDescent="0.25">
      <c r="A1477" t="s">
        <v>113</v>
      </c>
      <c r="B1477" t="s">
        <v>6</v>
      </c>
      <c r="C1477" t="s">
        <v>11</v>
      </c>
      <c r="D1477" t="s">
        <v>369</v>
      </c>
      <c r="E1477">
        <v>2041</v>
      </c>
      <c r="F1477">
        <v>0</v>
      </c>
      <c r="G1477">
        <v>4.9446672009999997</v>
      </c>
      <c r="H1477" s="2" t="str">
        <f t="shared" si="23"/>
        <v>SIXHR_BATTERYWR</v>
      </c>
    </row>
    <row r="1478" spans="1:8" x14ac:dyDescent="0.25">
      <c r="A1478" t="s">
        <v>113</v>
      </c>
      <c r="B1478" t="s">
        <v>6</v>
      </c>
      <c r="C1478" t="s">
        <v>11</v>
      </c>
      <c r="D1478" t="s">
        <v>368</v>
      </c>
      <c r="E1478">
        <v>2024</v>
      </c>
      <c r="F1478">
        <v>0</v>
      </c>
      <c r="G1478">
        <v>5.1579791E-2</v>
      </c>
      <c r="H1478" s="2" t="str">
        <f t="shared" si="23"/>
        <v>SIXHR_BATTERYWR</v>
      </c>
    </row>
    <row r="1479" spans="1:8" x14ac:dyDescent="0.25">
      <c r="A1479" t="s">
        <v>113</v>
      </c>
      <c r="B1479" t="s">
        <v>6</v>
      </c>
      <c r="C1479" t="s">
        <v>11</v>
      </c>
      <c r="D1479" t="s">
        <v>368</v>
      </c>
      <c r="E1479">
        <v>2025</v>
      </c>
      <c r="F1479">
        <v>0</v>
      </c>
      <c r="G1479">
        <v>9.9062528999999996E-2</v>
      </c>
      <c r="H1479" s="2" t="str">
        <f t="shared" si="23"/>
        <v>SIXHR_BATTERYWR</v>
      </c>
    </row>
    <row r="1480" spans="1:8" x14ac:dyDescent="0.25">
      <c r="A1480" t="s">
        <v>113</v>
      </c>
      <c r="B1480" t="s">
        <v>6</v>
      </c>
      <c r="C1480" t="s">
        <v>11</v>
      </c>
      <c r="D1480" t="s">
        <v>368</v>
      </c>
      <c r="E1480">
        <v>2026</v>
      </c>
      <c r="F1480">
        <v>0</v>
      </c>
      <c r="G1480">
        <v>0.190256383</v>
      </c>
      <c r="H1480" s="2" t="str">
        <f t="shared" si="23"/>
        <v>SIXHR_BATTERYWR</v>
      </c>
    </row>
    <row r="1481" spans="1:8" x14ac:dyDescent="0.25">
      <c r="A1481" t="s">
        <v>113</v>
      </c>
      <c r="B1481" t="s">
        <v>6</v>
      </c>
      <c r="C1481" t="s">
        <v>11</v>
      </c>
      <c r="D1481" t="s">
        <v>368</v>
      </c>
      <c r="E1481">
        <v>2027</v>
      </c>
      <c r="F1481">
        <v>0</v>
      </c>
      <c r="G1481">
        <v>0.36540043799999999</v>
      </c>
      <c r="H1481" s="2" t="str">
        <f t="shared" si="23"/>
        <v>SIXHR_BATTERYWR</v>
      </c>
    </row>
    <row r="1482" spans="1:8" x14ac:dyDescent="0.25">
      <c r="A1482" t="s">
        <v>113</v>
      </c>
      <c r="B1482" t="s">
        <v>6</v>
      </c>
      <c r="C1482" t="s">
        <v>11</v>
      </c>
      <c r="D1482" t="s">
        <v>368</v>
      </c>
      <c r="E1482">
        <v>2028</v>
      </c>
      <c r="F1482">
        <v>0</v>
      </c>
      <c r="G1482">
        <v>0.70177661199999997</v>
      </c>
      <c r="H1482" s="2" t="str">
        <f t="shared" si="23"/>
        <v>SIXHR_BATTERYWR</v>
      </c>
    </row>
    <row r="1483" spans="1:8" x14ac:dyDescent="0.25">
      <c r="A1483" t="s">
        <v>113</v>
      </c>
      <c r="B1483" t="s">
        <v>6</v>
      </c>
      <c r="C1483" t="s">
        <v>11</v>
      </c>
      <c r="D1483" t="s">
        <v>368</v>
      </c>
      <c r="E1483">
        <v>2029</v>
      </c>
      <c r="F1483">
        <v>0</v>
      </c>
      <c r="G1483">
        <v>1.3478101330000001</v>
      </c>
      <c r="H1483" s="2" t="str">
        <f t="shared" si="23"/>
        <v>SIXHR_BATTERYWR</v>
      </c>
    </row>
    <row r="1484" spans="1:8" x14ac:dyDescent="0.25">
      <c r="A1484" t="s">
        <v>113</v>
      </c>
      <c r="B1484" t="s">
        <v>6</v>
      </c>
      <c r="C1484" t="s">
        <v>11</v>
      </c>
      <c r="D1484" t="s">
        <v>368</v>
      </c>
      <c r="E1484">
        <v>2030</v>
      </c>
      <c r="F1484">
        <v>0</v>
      </c>
      <c r="G1484">
        <v>2.5885618369999999</v>
      </c>
      <c r="H1484" s="2" t="str">
        <f t="shared" si="23"/>
        <v>SIXHR_BATTERYWR</v>
      </c>
    </row>
    <row r="1485" spans="1:8" x14ac:dyDescent="0.25">
      <c r="A1485" t="s">
        <v>113</v>
      </c>
      <c r="B1485" t="s">
        <v>6</v>
      </c>
      <c r="C1485" t="s">
        <v>11</v>
      </c>
      <c r="D1485" t="s">
        <v>368</v>
      </c>
      <c r="E1485">
        <v>2031</v>
      </c>
      <c r="F1485">
        <v>0</v>
      </c>
      <c r="G1485">
        <v>4.9715106159999998</v>
      </c>
      <c r="H1485" s="2" t="str">
        <f t="shared" si="23"/>
        <v>SIXHR_BATTERYWR</v>
      </c>
    </row>
    <row r="1486" spans="1:8" x14ac:dyDescent="0.25">
      <c r="A1486" t="s">
        <v>113</v>
      </c>
      <c r="B1486" t="s">
        <v>6</v>
      </c>
      <c r="C1486" t="s">
        <v>11</v>
      </c>
      <c r="D1486" t="s">
        <v>368</v>
      </c>
      <c r="E1486">
        <v>2032</v>
      </c>
      <c r="F1486">
        <v>0</v>
      </c>
      <c r="G1486">
        <v>5.1579791500000001</v>
      </c>
      <c r="H1486" s="2" t="str">
        <f t="shared" si="23"/>
        <v>SIXHR_BATTERYWR</v>
      </c>
    </row>
    <row r="1487" spans="1:8" x14ac:dyDescent="0.25">
      <c r="A1487" t="s">
        <v>113</v>
      </c>
      <c r="B1487" t="s">
        <v>6</v>
      </c>
      <c r="C1487" t="s">
        <v>11</v>
      </c>
      <c r="D1487" t="s">
        <v>368</v>
      </c>
      <c r="E1487">
        <v>2033</v>
      </c>
      <c r="F1487">
        <v>0</v>
      </c>
      <c r="G1487">
        <v>5.1579791500000001</v>
      </c>
      <c r="H1487" s="2" t="str">
        <f t="shared" si="23"/>
        <v>SIXHR_BATTERYWR</v>
      </c>
    </row>
    <row r="1488" spans="1:8" x14ac:dyDescent="0.25">
      <c r="A1488" t="s">
        <v>113</v>
      </c>
      <c r="B1488" t="s">
        <v>6</v>
      </c>
      <c r="C1488" t="s">
        <v>11</v>
      </c>
      <c r="D1488" t="s">
        <v>368</v>
      </c>
      <c r="E1488">
        <v>2034</v>
      </c>
      <c r="F1488">
        <v>0</v>
      </c>
      <c r="G1488">
        <v>5.1579791500000001</v>
      </c>
      <c r="H1488" s="2" t="str">
        <f t="shared" si="23"/>
        <v>SIXHR_BATTERYWR</v>
      </c>
    </row>
    <row r="1489" spans="1:8" x14ac:dyDescent="0.25">
      <c r="A1489" t="s">
        <v>113</v>
      </c>
      <c r="B1489" t="s">
        <v>6</v>
      </c>
      <c r="C1489" t="s">
        <v>11</v>
      </c>
      <c r="D1489" t="s">
        <v>368</v>
      </c>
      <c r="E1489">
        <v>2035</v>
      </c>
      <c r="F1489">
        <v>0</v>
      </c>
      <c r="G1489">
        <v>5.1579791500000001</v>
      </c>
      <c r="H1489" s="2" t="str">
        <f t="shared" si="23"/>
        <v>SIXHR_BATTERYWR</v>
      </c>
    </row>
    <row r="1490" spans="1:8" x14ac:dyDescent="0.25">
      <c r="A1490" t="s">
        <v>113</v>
      </c>
      <c r="B1490" t="s">
        <v>6</v>
      </c>
      <c r="C1490" t="s">
        <v>11</v>
      </c>
      <c r="D1490" t="s">
        <v>368</v>
      </c>
      <c r="E1490">
        <v>2036</v>
      </c>
      <c r="F1490">
        <v>0</v>
      </c>
      <c r="G1490">
        <v>5.1579791500000001</v>
      </c>
      <c r="H1490" s="2" t="str">
        <f t="shared" si="23"/>
        <v>SIXHR_BATTERYWR</v>
      </c>
    </row>
    <row r="1491" spans="1:8" x14ac:dyDescent="0.25">
      <c r="A1491" t="s">
        <v>113</v>
      </c>
      <c r="B1491" t="s">
        <v>6</v>
      </c>
      <c r="C1491" t="s">
        <v>11</v>
      </c>
      <c r="D1491" t="s">
        <v>368</v>
      </c>
      <c r="E1491">
        <v>2037</v>
      </c>
      <c r="F1491">
        <v>0</v>
      </c>
      <c r="G1491">
        <v>5.1579791500000001</v>
      </c>
      <c r="H1491" s="2" t="str">
        <f t="shared" si="23"/>
        <v>SIXHR_BATTERYWR</v>
      </c>
    </row>
    <row r="1492" spans="1:8" x14ac:dyDescent="0.25">
      <c r="A1492" t="s">
        <v>113</v>
      </c>
      <c r="B1492" t="s">
        <v>6</v>
      </c>
      <c r="C1492" t="s">
        <v>11</v>
      </c>
      <c r="D1492" t="s">
        <v>368</v>
      </c>
      <c r="E1492">
        <v>2038</v>
      </c>
      <c r="F1492">
        <v>0</v>
      </c>
      <c r="G1492">
        <v>5.1579791500000001</v>
      </c>
      <c r="H1492" s="2" t="str">
        <f t="shared" si="23"/>
        <v>SIXHR_BATTERYWR</v>
      </c>
    </row>
    <row r="1493" spans="1:8" x14ac:dyDescent="0.25">
      <c r="A1493" t="s">
        <v>113</v>
      </c>
      <c r="B1493" t="s">
        <v>6</v>
      </c>
      <c r="C1493" t="s">
        <v>11</v>
      </c>
      <c r="D1493" t="s">
        <v>368</v>
      </c>
      <c r="E1493">
        <v>2039</v>
      </c>
      <c r="F1493">
        <v>0</v>
      </c>
      <c r="G1493">
        <v>5.1579791500000001</v>
      </c>
      <c r="H1493" s="2" t="str">
        <f t="shared" si="23"/>
        <v>SIXHR_BATTERYWR</v>
      </c>
    </row>
    <row r="1494" spans="1:8" x14ac:dyDescent="0.25">
      <c r="A1494" t="s">
        <v>113</v>
      </c>
      <c r="B1494" t="s">
        <v>6</v>
      </c>
      <c r="C1494" t="s">
        <v>11</v>
      </c>
      <c r="D1494" t="s">
        <v>368</v>
      </c>
      <c r="E1494">
        <v>2040</v>
      </c>
      <c r="F1494">
        <v>0</v>
      </c>
      <c r="G1494">
        <v>5.1579791500000001</v>
      </c>
      <c r="H1494" s="2" t="str">
        <f t="shared" si="23"/>
        <v>SIXHR_BATTERYWR</v>
      </c>
    </row>
    <row r="1495" spans="1:8" x14ac:dyDescent="0.25">
      <c r="A1495" t="s">
        <v>113</v>
      </c>
      <c r="B1495" t="s">
        <v>6</v>
      </c>
      <c r="C1495" t="s">
        <v>11</v>
      </c>
      <c r="D1495" t="s">
        <v>368</v>
      </c>
      <c r="E1495">
        <v>2041</v>
      </c>
      <c r="F1495">
        <v>0</v>
      </c>
      <c r="G1495">
        <v>5.1579791500000001</v>
      </c>
      <c r="H1495" s="2" t="str">
        <f t="shared" si="23"/>
        <v>SIXHR_BATTERYWR</v>
      </c>
    </row>
    <row r="1496" spans="1:8" x14ac:dyDescent="0.25">
      <c r="A1496" t="s">
        <v>113</v>
      </c>
      <c r="B1496" t="s">
        <v>6</v>
      </c>
      <c r="C1496" t="s">
        <v>11</v>
      </c>
      <c r="D1496" t="s">
        <v>367</v>
      </c>
      <c r="E1496">
        <v>2024</v>
      </c>
      <c r="F1496">
        <v>0</v>
      </c>
      <c r="G1496">
        <v>7.0569399999999998E-4</v>
      </c>
      <c r="H1496" s="2" t="str">
        <f t="shared" si="23"/>
        <v>SIXHR_BATTERYWR</v>
      </c>
    </row>
    <row r="1497" spans="1:8" x14ac:dyDescent="0.25">
      <c r="A1497" t="s">
        <v>113</v>
      </c>
      <c r="B1497" t="s">
        <v>6</v>
      </c>
      <c r="C1497" t="s">
        <v>11</v>
      </c>
      <c r="D1497" t="s">
        <v>367</v>
      </c>
      <c r="E1497">
        <v>2025</v>
      </c>
      <c r="F1497">
        <v>0</v>
      </c>
      <c r="G1497">
        <v>1.355333E-3</v>
      </c>
      <c r="H1497" s="2" t="str">
        <f t="shared" si="23"/>
        <v>SIXHR_BATTERYWR</v>
      </c>
    </row>
    <row r="1498" spans="1:8" x14ac:dyDescent="0.25">
      <c r="A1498" t="s">
        <v>113</v>
      </c>
      <c r="B1498" t="s">
        <v>6</v>
      </c>
      <c r="C1498" t="s">
        <v>11</v>
      </c>
      <c r="D1498" t="s">
        <v>367</v>
      </c>
      <c r="E1498">
        <v>2026</v>
      </c>
      <c r="F1498">
        <v>0</v>
      </c>
      <c r="G1498">
        <v>2.6030099999999998E-3</v>
      </c>
      <c r="H1498" s="2" t="str">
        <f t="shared" si="23"/>
        <v>SIXHR_BATTERYWR</v>
      </c>
    </row>
    <row r="1499" spans="1:8" x14ac:dyDescent="0.25">
      <c r="A1499" t="s">
        <v>113</v>
      </c>
      <c r="B1499" t="s">
        <v>6</v>
      </c>
      <c r="C1499" t="s">
        <v>11</v>
      </c>
      <c r="D1499" t="s">
        <v>367</v>
      </c>
      <c r="E1499">
        <v>2027</v>
      </c>
      <c r="F1499">
        <v>0</v>
      </c>
      <c r="G1499">
        <v>4.9992600000000002E-3</v>
      </c>
      <c r="H1499" s="2" t="str">
        <f t="shared" si="23"/>
        <v>SIXHR_BATTERYWR</v>
      </c>
    </row>
    <row r="1500" spans="1:8" x14ac:dyDescent="0.25">
      <c r="A1500" t="s">
        <v>113</v>
      </c>
      <c r="B1500" t="s">
        <v>6</v>
      </c>
      <c r="C1500" t="s">
        <v>11</v>
      </c>
      <c r="D1500" t="s">
        <v>367</v>
      </c>
      <c r="E1500">
        <v>2028</v>
      </c>
      <c r="F1500">
        <v>0</v>
      </c>
      <c r="G1500">
        <v>9.6014210000000006E-3</v>
      </c>
      <c r="H1500" s="2" t="str">
        <f t="shared" si="23"/>
        <v>SIXHR_BATTERYWR</v>
      </c>
    </row>
    <row r="1501" spans="1:8" x14ac:dyDescent="0.25">
      <c r="A1501" t="s">
        <v>113</v>
      </c>
      <c r="B1501" t="s">
        <v>6</v>
      </c>
      <c r="C1501" t="s">
        <v>11</v>
      </c>
      <c r="D1501" t="s">
        <v>367</v>
      </c>
      <c r="E1501">
        <v>2029</v>
      </c>
      <c r="F1501">
        <v>0</v>
      </c>
      <c r="G1501">
        <v>1.8440188E-2</v>
      </c>
      <c r="H1501" s="2" t="str">
        <f t="shared" si="23"/>
        <v>SIXHR_BATTERYWR</v>
      </c>
    </row>
    <row r="1502" spans="1:8" x14ac:dyDescent="0.25">
      <c r="A1502" t="s">
        <v>113</v>
      </c>
      <c r="B1502" t="s">
        <v>6</v>
      </c>
      <c r="C1502" t="s">
        <v>11</v>
      </c>
      <c r="D1502" t="s">
        <v>367</v>
      </c>
      <c r="E1502">
        <v>2030</v>
      </c>
      <c r="F1502">
        <v>0</v>
      </c>
      <c r="G1502">
        <v>3.5415647000000001E-2</v>
      </c>
      <c r="H1502" s="2" t="str">
        <f t="shared" si="23"/>
        <v>SIXHR_BATTERYWR</v>
      </c>
    </row>
    <row r="1503" spans="1:8" x14ac:dyDescent="0.25">
      <c r="A1503" t="s">
        <v>113</v>
      </c>
      <c r="B1503" t="s">
        <v>6</v>
      </c>
      <c r="C1503" t="s">
        <v>11</v>
      </c>
      <c r="D1503" t="s">
        <v>367</v>
      </c>
      <c r="E1503">
        <v>2031</v>
      </c>
      <c r="F1503">
        <v>0</v>
      </c>
      <c r="G1503">
        <v>6.8018179999999998E-2</v>
      </c>
      <c r="H1503" s="2" t="str">
        <f t="shared" si="23"/>
        <v>SIXHR_BATTERYWR</v>
      </c>
    </row>
    <row r="1504" spans="1:8" x14ac:dyDescent="0.25">
      <c r="A1504" t="s">
        <v>113</v>
      </c>
      <c r="B1504" t="s">
        <v>6</v>
      </c>
      <c r="C1504" t="s">
        <v>11</v>
      </c>
      <c r="D1504" t="s">
        <v>367</v>
      </c>
      <c r="E1504">
        <v>2032</v>
      </c>
      <c r="F1504">
        <v>0</v>
      </c>
      <c r="G1504">
        <v>7.0569365999999994E-2</v>
      </c>
      <c r="H1504" s="2" t="str">
        <f t="shared" si="23"/>
        <v>SIXHR_BATTERYWR</v>
      </c>
    </row>
    <row r="1505" spans="1:8" x14ac:dyDescent="0.25">
      <c r="A1505" t="s">
        <v>113</v>
      </c>
      <c r="B1505" t="s">
        <v>6</v>
      </c>
      <c r="C1505" t="s">
        <v>11</v>
      </c>
      <c r="D1505" t="s">
        <v>367</v>
      </c>
      <c r="E1505">
        <v>2033</v>
      </c>
      <c r="F1505">
        <v>0</v>
      </c>
      <c r="G1505">
        <v>7.0569365999999994E-2</v>
      </c>
      <c r="H1505" s="2" t="str">
        <f t="shared" si="23"/>
        <v>SIXHR_BATTERYWR</v>
      </c>
    </row>
    <row r="1506" spans="1:8" x14ac:dyDescent="0.25">
      <c r="A1506" t="s">
        <v>113</v>
      </c>
      <c r="B1506" t="s">
        <v>6</v>
      </c>
      <c r="C1506" t="s">
        <v>11</v>
      </c>
      <c r="D1506" t="s">
        <v>367</v>
      </c>
      <c r="E1506">
        <v>2034</v>
      </c>
      <c r="F1506">
        <v>0</v>
      </c>
      <c r="G1506">
        <v>7.0569365999999994E-2</v>
      </c>
      <c r="H1506" s="2" t="str">
        <f t="shared" si="23"/>
        <v>SIXHR_BATTERYWR</v>
      </c>
    </row>
    <row r="1507" spans="1:8" x14ac:dyDescent="0.25">
      <c r="A1507" t="s">
        <v>113</v>
      </c>
      <c r="B1507" t="s">
        <v>6</v>
      </c>
      <c r="C1507" t="s">
        <v>11</v>
      </c>
      <c r="D1507" t="s">
        <v>367</v>
      </c>
      <c r="E1507">
        <v>2035</v>
      </c>
      <c r="F1507">
        <v>0</v>
      </c>
      <c r="G1507">
        <v>7.0569365999999994E-2</v>
      </c>
      <c r="H1507" s="2" t="str">
        <f t="shared" si="23"/>
        <v>SIXHR_BATTERYWR</v>
      </c>
    </row>
    <row r="1508" spans="1:8" x14ac:dyDescent="0.25">
      <c r="A1508" t="s">
        <v>113</v>
      </c>
      <c r="B1508" t="s">
        <v>6</v>
      </c>
      <c r="C1508" t="s">
        <v>11</v>
      </c>
      <c r="D1508" t="s">
        <v>367</v>
      </c>
      <c r="E1508">
        <v>2036</v>
      </c>
      <c r="F1508">
        <v>0</v>
      </c>
      <c r="G1508">
        <v>7.0569365999999994E-2</v>
      </c>
      <c r="H1508" s="2" t="str">
        <f t="shared" si="23"/>
        <v>SIXHR_BATTERYWR</v>
      </c>
    </row>
    <row r="1509" spans="1:8" x14ac:dyDescent="0.25">
      <c r="A1509" t="s">
        <v>113</v>
      </c>
      <c r="B1509" t="s">
        <v>6</v>
      </c>
      <c r="C1509" t="s">
        <v>11</v>
      </c>
      <c r="D1509" t="s">
        <v>367</v>
      </c>
      <c r="E1509">
        <v>2037</v>
      </c>
      <c r="F1509">
        <v>0</v>
      </c>
      <c r="G1509">
        <v>7.0569365999999994E-2</v>
      </c>
      <c r="H1509" s="2" t="str">
        <f t="shared" si="23"/>
        <v>SIXHR_BATTERYWR</v>
      </c>
    </row>
    <row r="1510" spans="1:8" x14ac:dyDescent="0.25">
      <c r="A1510" t="s">
        <v>113</v>
      </c>
      <c r="B1510" t="s">
        <v>6</v>
      </c>
      <c r="C1510" t="s">
        <v>11</v>
      </c>
      <c r="D1510" t="s">
        <v>367</v>
      </c>
      <c r="E1510">
        <v>2038</v>
      </c>
      <c r="F1510">
        <v>0</v>
      </c>
      <c r="G1510">
        <v>7.0569365999999994E-2</v>
      </c>
      <c r="H1510" s="2" t="str">
        <f t="shared" si="23"/>
        <v>SIXHR_BATTERYWR</v>
      </c>
    </row>
    <row r="1511" spans="1:8" x14ac:dyDescent="0.25">
      <c r="A1511" t="s">
        <v>113</v>
      </c>
      <c r="B1511" t="s">
        <v>6</v>
      </c>
      <c r="C1511" t="s">
        <v>11</v>
      </c>
      <c r="D1511" t="s">
        <v>367</v>
      </c>
      <c r="E1511">
        <v>2039</v>
      </c>
      <c r="F1511">
        <v>0</v>
      </c>
      <c r="G1511">
        <v>7.0569365999999994E-2</v>
      </c>
      <c r="H1511" s="2" t="str">
        <f t="shared" si="23"/>
        <v>SIXHR_BATTERYWR</v>
      </c>
    </row>
    <row r="1512" spans="1:8" x14ac:dyDescent="0.25">
      <c r="A1512" t="s">
        <v>113</v>
      </c>
      <c r="B1512" t="s">
        <v>6</v>
      </c>
      <c r="C1512" t="s">
        <v>11</v>
      </c>
      <c r="D1512" t="s">
        <v>367</v>
      </c>
      <c r="E1512">
        <v>2040</v>
      </c>
      <c r="F1512">
        <v>0</v>
      </c>
      <c r="G1512">
        <v>7.0569365999999994E-2</v>
      </c>
      <c r="H1512" s="2" t="str">
        <f t="shared" si="23"/>
        <v>SIXHR_BATTERYWR</v>
      </c>
    </row>
    <row r="1513" spans="1:8" x14ac:dyDescent="0.25">
      <c r="A1513" t="s">
        <v>113</v>
      </c>
      <c r="B1513" t="s">
        <v>6</v>
      </c>
      <c r="C1513" t="s">
        <v>11</v>
      </c>
      <c r="D1513" t="s">
        <v>367</v>
      </c>
      <c r="E1513">
        <v>2041</v>
      </c>
      <c r="F1513">
        <v>0</v>
      </c>
      <c r="G1513">
        <v>7.0569365999999994E-2</v>
      </c>
      <c r="H1513" s="2" t="str">
        <f t="shared" si="23"/>
        <v>SIXHR_BATTERYWR</v>
      </c>
    </row>
    <row r="1514" spans="1:8" x14ac:dyDescent="0.25">
      <c r="A1514" t="s">
        <v>113</v>
      </c>
      <c r="B1514" t="s">
        <v>6</v>
      </c>
      <c r="C1514" t="s">
        <v>10</v>
      </c>
      <c r="D1514" t="s">
        <v>372</v>
      </c>
      <c r="E1514">
        <v>2024</v>
      </c>
      <c r="F1514">
        <v>0</v>
      </c>
      <c r="G1514">
        <v>3.9615079999999999E-3</v>
      </c>
      <c r="H1514" s="2" t="str">
        <f t="shared" si="23"/>
        <v>SIXHR_BATTERYER</v>
      </c>
    </row>
    <row r="1515" spans="1:8" x14ac:dyDescent="0.25">
      <c r="A1515" t="s">
        <v>113</v>
      </c>
      <c r="B1515" t="s">
        <v>6</v>
      </c>
      <c r="C1515" t="s">
        <v>10</v>
      </c>
      <c r="D1515" t="s">
        <v>372</v>
      </c>
      <c r="E1515">
        <v>2025</v>
      </c>
      <c r="F1515">
        <v>0</v>
      </c>
      <c r="G1515">
        <v>7.6083469999999997E-3</v>
      </c>
      <c r="H1515" s="2" t="str">
        <f t="shared" si="23"/>
        <v>SIXHR_BATTERYER</v>
      </c>
    </row>
    <row r="1516" spans="1:8" x14ac:dyDescent="0.25">
      <c r="A1516" t="s">
        <v>113</v>
      </c>
      <c r="B1516" t="s">
        <v>6</v>
      </c>
      <c r="C1516" t="s">
        <v>10</v>
      </c>
      <c r="D1516" t="s">
        <v>372</v>
      </c>
      <c r="E1516">
        <v>2026</v>
      </c>
      <c r="F1516">
        <v>0</v>
      </c>
      <c r="G1516">
        <v>1.4612353E-2</v>
      </c>
      <c r="H1516" s="2" t="str">
        <f t="shared" si="23"/>
        <v>SIXHR_BATTERYER</v>
      </c>
    </row>
    <row r="1517" spans="1:8" x14ac:dyDescent="0.25">
      <c r="A1517" t="s">
        <v>113</v>
      </c>
      <c r="B1517" t="s">
        <v>6</v>
      </c>
      <c r="C1517" t="s">
        <v>10</v>
      </c>
      <c r="D1517" t="s">
        <v>372</v>
      </c>
      <c r="E1517">
        <v>2027</v>
      </c>
      <c r="F1517">
        <v>0</v>
      </c>
      <c r="G1517">
        <v>2.8064025999999999E-2</v>
      </c>
      <c r="H1517" s="2" t="str">
        <f t="shared" si="23"/>
        <v>SIXHR_BATTERYER</v>
      </c>
    </row>
    <row r="1518" spans="1:8" x14ac:dyDescent="0.25">
      <c r="A1518" t="s">
        <v>113</v>
      </c>
      <c r="B1518" t="s">
        <v>6</v>
      </c>
      <c r="C1518" t="s">
        <v>10</v>
      </c>
      <c r="D1518" t="s">
        <v>372</v>
      </c>
      <c r="E1518">
        <v>2028</v>
      </c>
      <c r="F1518">
        <v>0</v>
      </c>
      <c r="G1518">
        <v>5.3898887999999999E-2</v>
      </c>
      <c r="H1518" s="2" t="str">
        <f t="shared" si="23"/>
        <v>SIXHR_BATTERYER</v>
      </c>
    </row>
    <row r="1519" spans="1:8" x14ac:dyDescent="0.25">
      <c r="A1519" t="s">
        <v>113</v>
      </c>
      <c r="B1519" t="s">
        <v>6</v>
      </c>
      <c r="C1519" t="s">
        <v>10</v>
      </c>
      <c r="D1519" t="s">
        <v>372</v>
      </c>
      <c r="E1519">
        <v>2029</v>
      </c>
      <c r="F1519">
        <v>0</v>
      </c>
      <c r="G1519">
        <v>0.103516512</v>
      </c>
      <c r="H1519" s="2" t="str">
        <f t="shared" si="23"/>
        <v>SIXHR_BATTERYER</v>
      </c>
    </row>
    <row r="1520" spans="1:8" x14ac:dyDescent="0.25">
      <c r="A1520" t="s">
        <v>113</v>
      </c>
      <c r="B1520" t="s">
        <v>6</v>
      </c>
      <c r="C1520" t="s">
        <v>10</v>
      </c>
      <c r="D1520" t="s">
        <v>372</v>
      </c>
      <c r="E1520">
        <v>2030</v>
      </c>
      <c r="F1520">
        <v>0</v>
      </c>
      <c r="G1520">
        <v>0.198810564</v>
      </c>
      <c r="H1520" s="2" t="str">
        <f t="shared" si="23"/>
        <v>SIXHR_BATTERYER</v>
      </c>
    </row>
    <row r="1521" spans="1:8" x14ac:dyDescent="0.25">
      <c r="A1521" t="s">
        <v>113</v>
      </c>
      <c r="B1521" t="s">
        <v>6</v>
      </c>
      <c r="C1521" t="s">
        <v>10</v>
      </c>
      <c r="D1521" t="s">
        <v>372</v>
      </c>
      <c r="E1521">
        <v>2031</v>
      </c>
      <c r="F1521">
        <v>0</v>
      </c>
      <c r="G1521">
        <v>0.381829329</v>
      </c>
      <c r="H1521" s="2" t="str">
        <f t="shared" si="23"/>
        <v>SIXHR_BATTERYER</v>
      </c>
    </row>
    <row r="1522" spans="1:8" x14ac:dyDescent="0.25">
      <c r="A1522" t="s">
        <v>113</v>
      </c>
      <c r="B1522" t="s">
        <v>6</v>
      </c>
      <c r="C1522" t="s">
        <v>10</v>
      </c>
      <c r="D1522" t="s">
        <v>372</v>
      </c>
      <c r="E1522">
        <v>2032</v>
      </c>
      <c r="F1522">
        <v>0</v>
      </c>
      <c r="G1522">
        <v>0.39615076199999999</v>
      </c>
      <c r="H1522" s="2" t="str">
        <f t="shared" si="23"/>
        <v>SIXHR_BATTERYER</v>
      </c>
    </row>
    <row r="1523" spans="1:8" x14ac:dyDescent="0.25">
      <c r="A1523" t="s">
        <v>113</v>
      </c>
      <c r="B1523" t="s">
        <v>6</v>
      </c>
      <c r="C1523" t="s">
        <v>10</v>
      </c>
      <c r="D1523" t="s">
        <v>372</v>
      </c>
      <c r="E1523">
        <v>2033</v>
      </c>
      <c r="F1523">
        <v>0</v>
      </c>
      <c r="G1523">
        <v>0.39615076199999999</v>
      </c>
      <c r="H1523" s="2" t="str">
        <f t="shared" si="23"/>
        <v>SIXHR_BATTERYER</v>
      </c>
    </row>
    <row r="1524" spans="1:8" x14ac:dyDescent="0.25">
      <c r="A1524" t="s">
        <v>113</v>
      </c>
      <c r="B1524" t="s">
        <v>6</v>
      </c>
      <c r="C1524" t="s">
        <v>10</v>
      </c>
      <c r="D1524" t="s">
        <v>372</v>
      </c>
      <c r="E1524">
        <v>2034</v>
      </c>
      <c r="F1524">
        <v>0</v>
      </c>
      <c r="G1524">
        <v>0.39615076199999999</v>
      </c>
      <c r="H1524" s="2" t="str">
        <f t="shared" si="23"/>
        <v>SIXHR_BATTERYER</v>
      </c>
    </row>
    <row r="1525" spans="1:8" x14ac:dyDescent="0.25">
      <c r="A1525" t="s">
        <v>113</v>
      </c>
      <c r="B1525" t="s">
        <v>6</v>
      </c>
      <c r="C1525" t="s">
        <v>10</v>
      </c>
      <c r="D1525" t="s">
        <v>372</v>
      </c>
      <c r="E1525">
        <v>2035</v>
      </c>
      <c r="F1525">
        <v>0</v>
      </c>
      <c r="G1525">
        <v>0.39615076199999999</v>
      </c>
      <c r="H1525" s="2" t="str">
        <f t="shared" si="23"/>
        <v>SIXHR_BATTERYER</v>
      </c>
    </row>
    <row r="1526" spans="1:8" x14ac:dyDescent="0.25">
      <c r="A1526" t="s">
        <v>113</v>
      </c>
      <c r="B1526" t="s">
        <v>6</v>
      </c>
      <c r="C1526" t="s">
        <v>10</v>
      </c>
      <c r="D1526" t="s">
        <v>372</v>
      </c>
      <c r="E1526">
        <v>2036</v>
      </c>
      <c r="F1526">
        <v>0</v>
      </c>
      <c r="G1526">
        <v>0.39615076199999999</v>
      </c>
      <c r="H1526" s="2" t="str">
        <f t="shared" si="23"/>
        <v>SIXHR_BATTERYER</v>
      </c>
    </row>
    <row r="1527" spans="1:8" x14ac:dyDescent="0.25">
      <c r="A1527" t="s">
        <v>113</v>
      </c>
      <c r="B1527" t="s">
        <v>6</v>
      </c>
      <c r="C1527" t="s">
        <v>10</v>
      </c>
      <c r="D1527" t="s">
        <v>372</v>
      </c>
      <c r="E1527">
        <v>2037</v>
      </c>
      <c r="F1527">
        <v>0</v>
      </c>
      <c r="G1527">
        <v>0.39615076199999999</v>
      </c>
      <c r="H1527" s="2" t="str">
        <f t="shared" si="23"/>
        <v>SIXHR_BATTERYER</v>
      </c>
    </row>
    <row r="1528" spans="1:8" x14ac:dyDescent="0.25">
      <c r="A1528" t="s">
        <v>113</v>
      </c>
      <c r="B1528" t="s">
        <v>6</v>
      </c>
      <c r="C1528" t="s">
        <v>10</v>
      </c>
      <c r="D1528" t="s">
        <v>372</v>
      </c>
      <c r="E1528">
        <v>2038</v>
      </c>
      <c r="F1528">
        <v>0</v>
      </c>
      <c r="G1528">
        <v>0.39615076199999999</v>
      </c>
      <c r="H1528" s="2" t="str">
        <f t="shared" si="23"/>
        <v>SIXHR_BATTERYER</v>
      </c>
    </row>
    <row r="1529" spans="1:8" x14ac:dyDescent="0.25">
      <c r="A1529" t="s">
        <v>113</v>
      </c>
      <c r="B1529" t="s">
        <v>6</v>
      </c>
      <c r="C1529" t="s">
        <v>10</v>
      </c>
      <c r="D1529" t="s">
        <v>372</v>
      </c>
      <c r="E1529">
        <v>2039</v>
      </c>
      <c r="F1529">
        <v>0</v>
      </c>
      <c r="G1529">
        <v>0.39615076199999999</v>
      </c>
      <c r="H1529" s="2" t="str">
        <f t="shared" si="23"/>
        <v>SIXHR_BATTERYER</v>
      </c>
    </row>
    <row r="1530" spans="1:8" x14ac:dyDescent="0.25">
      <c r="A1530" t="s">
        <v>113</v>
      </c>
      <c r="B1530" t="s">
        <v>6</v>
      </c>
      <c r="C1530" t="s">
        <v>10</v>
      </c>
      <c r="D1530" t="s">
        <v>372</v>
      </c>
      <c r="E1530">
        <v>2040</v>
      </c>
      <c r="F1530">
        <v>0</v>
      </c>
      <c r="G1530">
        <v>0.39615076199999999</v>
      </c>
      <c r="H1530" s="2" t="str">
        <f t="shared" si="23"/>
        <v>SIXHR_BATTERYER</v>
      </c>
    </row>
    <row r="1531" spans="1:8" x14ac:dyDescent="0.25">
      <c r="A1531" t="s">
        <v>113</v>
      </c>
      <c r="B1531" t="s">
        <v>6</v>
      </c>
      <c r="C1531" t="s">
        <v>10</v>
      </c>
      <c r="D1531" t="s">
        <v>372</v>
      </c>
      <c r="E1531">
        <v>2041</v>
      </c>
      <c r="F1531">
        <v>0</v>
      </c>
      <c r="G1531">
        <v>0.39615076199999999</v>
      </c>
      <c r="H1531" s="2" t="str">
        <f t="shared" si="23"/>
        <v>SIXHR_BATTERYER</v>
      </c>
    </row>
    <row r="1532" spans="1:8" x14ac:dyDescent="0.25">
      <c r="A1532" t="s">
        <v>113</v>
      </c>
      <c r="B1532" t="s">
        <v>6</v>
      </c>
      <c r="C1532" t="s">
        <v>9</v>
      </c>
      <c r="D1532" t="s">
        <v>366</v>
      </c>
      <c r="E1532">
        <v>2024</v>
      </c>
      <c r="F1532">
        <v>0</v>
      </c>
      <c r="G1532">
        <v>1.1034482999999999E-2</v>
      </c>
      <c r="H1532" s="2" t="str">
        <f t="shared" si="23"/>
        <v>SIXHR_BATTERYNER</v>
      </c>
    </row>
    <row r="1533" spans="1:8" x14ac:dyDescent="0.25">
      <c r="A1533" t="s">
        <v>113</v>
      </c>
      <c r="B1533" t="s">
        <v>6</v>
      </c>
      <c r="C1533" t="s">
        <v>9</v>
      </c>
      <c r="D1533" t="s">
        <v>366</v>
      </c>
      <c r="E1533">
        <v>2025</v>
      </c>
      <c r="F1533">
        <v>0</v>
      </c>
      <c r="G1533">
        <v>2.1192480999999999E-2</v>
      </c>
      <c r="H1533" s="2" t="str">
        <f t="shared" si="23"/>
        <v>SIXHR_BATTERYNER</v>
      </c>
    </row>
    <row r="1534" spans="1:8" x14ac:dyDescent="0.25">
      <c r="A1534" t="s">
        <v>113</v>
      </c>
      <c r="B1534" t="s">
        <v>6</v>
      </c>
      <c r="C1534" t="s">
        <v>9</v>
      </c>
      <c r="D1534" t="s">
        <v>366</v>
      </c>
      <c r="E1534">
        <v>2026</v>
      </c>
      <c r="F1534">
        <v>0</v>
      </c>
      <c r="G1534">
        <v>4.0701613999999997E-2</v>
      </c>
      <c r="H1534" s="2" t="str">
        <f t="shared" si="23"/>
        <v>SIXHR_BATTERYNER</v>
      </c>
    </row>
    <row r="1535" spans="1:8" x14ac:dyDescent="0.25">
      <c r="A1535" t="s">
        <v>113</v>
      </c>
      <c r="B1535" t="s">
        <v>6</v>
      </c>
      <c r="C1535" t="s">
        <v>9</v>
      </c>
      <c r="D1535" t="s">
        <v>366</v>
      </c>
      <c r="E1535">
        <v>2027</v>
      </c>
      <c r="F1535">
        <v>0</v>
      </c>
      <c r="G1535">
        <v>7.8170243E-2</v>
      </c>
      <c r="H1535" s="2" t="str">
        <f t="shared" si="23"/>
        <v>SIXHR_BATTERYNER</v>
      </c>
    </row>
    <row r="1536" spans="1:8" x14ac:dyDescent="0.25">
      <c r="A1536" t="s">
        <v>113</v>
      </c>
      <c r="B1536" t="s">
        <v>6</v>
      </c>
      <c r="C1536" t="s">
        <v>9</v>
      </c>
      <c r="D1536" t="s">
        <v>366</v>
      </c>
      <c r="E1536">
        <v>2028</v>
      </c>
      <c r="F1536">
        <v>0</v>
      </c>
      <c r="G1536">
        <v>0.15013131499999999</v>
      </c>
      <c r="H1536" s="2" t="str">
        <f t="shared" si="23"/>
        <v>SIXHR_BATTERYNER</v>
      </c>
    </row>
    <row r="1537" spans="1:8" x14ac:dyDescent="0.25">
      <c r="A1537" t="s">
        <v>113</v>
      </c>
      <c r="B1537" t="s">
        <v>6</v>
      </c>
      <c r="C1537" t="s">
        <v>9</v>
      </c>
      <c r="D1537" t="s">
        <v>366</v>
      </c>
      <c r="E1537">
        <v>2029</v>
      </c>
      <c r="F1537">
        <v>0</v>
      </c>
      <c r="G1537">
        <v>0.288337491</v>
      </c>
      <c r="H1537" s="2" t="str">
        <f t="shared" si="23"/>
        <v>SIXHR_BATTERYNER</v>
      </c>
    </row>
    <row r="1538" spans="1:8" x14ac:dyDescent="0.25">
      <c r="A1538" t="s">
        <v>113</v>
      </c>
      <c r="B1538" t="s">
        <v>6</v>
      </c>
      <c r="C1538" t="s">
        <v>9</v>
      </c>
      <c r="D1538" t="s">
        <v>366</v>
      </c>
      <c r="E1538">
        <v>2030</v>
      </c>
      <c r="F1538">
        <v>0</v>
      </c>
      <c r="G1538">
        <v>0.55377193499999999</v>
      </c>
      <c r="H1538" s="2" t="str">
        <f t="shared" si="23"/>
        <v>SIXHR_BATTERYNER</v>
      </c>
    </row>
    <row r="1539" spans="1:8" x14ac:dyDescent="0.25">
      <c r="A1539" t="s">
        <v>113</v>
      </c>
      <c r="B1539" t="s">
        <v>6</v>
      </c>
      <c r="C1539" t="s">
        <v>9</v>
      </c>
      <c r="D1539" t="s">
        <v>366</v>
      </c>
      <c r="E1539">
        <v>2031</v>
      </c>
      <c r="F1539">
        <v>0</v>
      </c>
      <c r="G1539">
        <v>1.0635569970000001</v>
      </c>
      <c r="H1539" s="2" t="str">
        <f t="shared" ref="H1539:H1602" si="24">_xlfn.CONCAT(A1539,C1539)</f>
        <v>SIXHR_BATTERYNER</v>
      </c>
    </row>
    <row r="1540" spans="1:8" x14ac:dyDescent="0.25">
      <c r="A1540" t="s">
        <v>113</v>
      </c>
      <c r="B1540" t="s">
        <v>6</v>
      </c>
      <c r="C1540" t="s">
        <v>9</v>
      </c>
      <c r="D1540" t="s">
        <v>366</v>
      </c>
      <c r="E1540">
        <v>2032</v>
      </c>
      <c r="F1540">
        <v>0</v>
      </c>
      <c r="G1540">
        <v>1.103448276</v>
      </c>
      <c r="H1540" s="2" t="str">
        <f t="shared" si="24"/>
        <v>SIXHR_BATTERYNER</v>
      </c>
    </row>
    <row r="1541" spans="1:8" x14ac:dyDescent="0.25">
      <c r="A1541" t="s">
        <v>113</v>
      </c>
      <c r="B1541" t="s">
        <v>6</v>
      </c>
      <c r="C1541" t="s">
        <v>9</v>
      </c>
      <c r="D1541" t="s">
        <v>366</v>
      </c>
      <c r="E1541">
        <v>2033</v>
      </c>
      <c r="F1541">
        <v>0</v>
      </c>
      <c r="G1541">
        <v>1.103448276</v>
      </c>
      <c r="H1541" s="2" t="str">
        <f t="shared" si="24"/>
        <v>SIXHR_BATTERYNER</v>
      </c>
    </row>
    <row r="1542" spans="1:8" x14ac:dyDescent="0.25">
      <c r="A1542" t="s">
        <v>113</v>
      </c>
      <c r="B1542" t="s">
        <v>6</v>
      </c>
      <c r="C1542" t="s">
        <v>9</v>
      </c>
      <c r="D1542" t="s">
        <v>366</v>
      </c>
      <c r="E1542">
        <v>2034</v>
      </c>
      <c r="F1542">
        <v>0</v>
      </c>
      <c r="G1542">
        <v>1.103448276</v>
      </c>
      <c r="H1542" s="2" t="str">
        <f t="shared" si="24"/>
        <v>SIXHR_BATTERYNER</v>
      </c>
    </row>
    <row r="1543" spans="1:8" x14ac:dyDescent="0.25">
      <c r="A1543" t="s">
        <v>113</v>
      </c>
      <c r="B1543" t="s">
        <v>6</v>
      </c>
      <c r="C1543" t="s">
        <v>9</v>
      </c>
      <c r="D1543" t="s">
        <v>366</v>
      </c>
      <c r="E1543">
        <v>2035</v>
      </c>
      <c r="F1543">
        <v>0</v>
      </c>
      <c r="G1543">
        <v>1.103448276</v>
      </c>
      <c r="H1543" s="2" t="str">
        <f t="shared" si="24"/>
        <v>SIXHR_BATTERYNER</v>
      </c>
    </row>
    <row r="1544" spans="1:8" x14ac:dyDescent="0.25">
      <c r="A1544" t="s">
        <v>113</v>
      </c>
      <c r="B1544" t="s">
        <v>6</v>
      </c>
      <c r="C1544" t="s">
        <v>9</v>
      </c>
      <c r="D1544" t="s">
        <v>366</v>
      </c>
      <c r="E1544">
        <v>2036</v>
      </c>
      <c r="F1544">
        <v>0</v>
      </c>
      <c r="G1544">
        <v>1.103448276</v>
      </c>
      <c r="H1544" s="2" t="str">
        <f t="shared" si="24"/>
        <v>SIXHR_BATTERYNER</v>
      </c>
    </row>
    <row r="1545" spans="1:8" x14ac:dyDescent="0.25">
      <c r="A1545" t="s">
        <v>113</v>
      </c>
      <c r="B1545" t="s">
        <v>6</v>
      </c>
      <c r="C1545" t="s">
        <v>9</v>
      </c>
      <c r="D1545" t="s">
        <v>366</v>
      </c>
      <c r="E1545">
        <v>2037</v>
      </c>
      <c r="F1545">
        <v>0</v>
      </c>
      <c r="G1545">
        <v>1.103448276</v>
      </c>
      <c r="H1545" s="2" t="str">
        <f t="shared" si="24"/>
        <v>SIXHR_BATTERYNER</v>
      </c>
    </row>
    <row r="1546" spans="1:8" x14ac:dyDescent="0.25">
      <c r="A1546" t="s">
        <v>113</v>
      </c>
      <c r="B1546" t="s">
        <v>6</v>
      </c>
      <c r="C1546" t="s">
        <v>9</v>
      </c>
      <c r="D1546" t="s">
        <v>366</v>
      </c>
      <c r="E1546">
        <v>2038</v>
      </c>
      <c r="F1546">
        <v>0</v>
      </c>
      <c r="G1546">
        <v>1.103448276</v>
      </c>
      <c r="H1546" s="2" t="str">
        <f t="shared" si="24"/>
        <v>SIXHR_BATTERYNER</v>
      </c>
    </row>
    <row r="1547" spans="1:8" x14ac:dyDescent="0.25">
      <c r="A1547" t="s">
        <v>113</v>
      </c>
      <c r="B1547" t="s">
        <v>6</v>
      </c>
      <c r="C1547" t="s">
        <v>9</v>
      </c>
      <c r="D1547" t="s">
        <v>366</v>
      </c>
      <c r="E1547">
        <v>2039</v>
      </c>
      <c r="F1547">
        <v>0</v>
      </c>
      <c r="G1547">
        <v>1.103448276</v>
      </c>
      <c r="H1547" s="2" t="str">
        <f t="shared" si="24"/>
        <v>SIXHR_BATTERYNER</v>
      </c>
    </row>
    <row r="1548" spans="1:8" x14ac:dyDescent="0.25">
      <c r="A1548" t="s">
        <v>113</v>
      </c>
      <c r="B1548" t="s">
        <v>6</v>
      </c>
      <c r="C1548" t="s">
        <v>9</v>
      </c>
      <c r="D1548" t="s">
        <v>366</v>
      </c>
      <c r="E1548">
        <v>2040</v>
      </c>
      <c r="F1548">
        <v>0</v>
      </c>
      <c r="G1548">
        <v>1.103448276</v>
      </c>
      <c r="H1548" s="2" t="str">
        <f t="shared" si="24"/>
        <v>SIXHR_BATTERYNER</v>
      </c>
    </row>
    <row r="1549" spans="1:8" x14ac:dyDescent="0.25">
      <c r="A1549" t="s">
        <v>113</v>
      </c>
      <c r="B1549" t="s">
        <v>6</v>
      </c>
      <c r="C1549" t="s">
        <v>9</v>
      </c>
      <c r="D1549" t="s">
        <v>366</v>
      </c>
      <c r="E1549">
        <v>2041</v>
      </c>
      <c r="F1549">
        <v>0</v>
      </c>
      <c r="G1549">
        <v>1.103448276</v>
      </c>
      <c r="H1549" s="2" t="str">
        <f t="shared" si="24"/>
        <v>SIXHR_BATTERYNER</v>
      </c>
    </row>
    <row r="1550" spans="1:8" x14ac:dyDescent="0.25">
      <c r="A1550" t="s">
        <v>113</v>
      </c>
      <c r="B1550" t="s">
        <v>6</v>
      </c>
      <c r="C1550" t="s">
        <v>9</v>
      </c>
      <c r="D1550" t="s">
        <v>365</v>
      </c>
      <c r="E1550">
        <v>2024</v>
      </c>
      <c r="F1550">
        <v>0</v>
      </c>
      <c r="G1550">
        <v>3.4963912999999999E-2</v>
      </c>
      <c r="H1550" s="2" t="str">
        <f t="shared" si="24"/>
        <v>SIXHR_BATTERYNER</v>
      </c>
    </row>
    <row r="1551" spans="1:8" x14ac:dyDescent="0.25">
      <c r="A1551" t="s">
        <v>113</v>
      </c>
      <c r="B1551" t="s">
        <v>6</v>
      </c>
      <c r="C1551" t="s">
        <v>9</v>
      </c>
      <c r="D1551" t="s">
        <v>365</v>
      </c>
      <c r="E1551">
        <v>2025</v>
      </c>
      <c r="F1551">
        <v>0</v>
      </c>
      <c r="G1551">
        <v>6.7150594999999993E-2</v>
      </c>
      <c r="H1551" s="2" t="str">
        <f t="shared" si="24"/>
        <v>SIXHR_BATTERYNER</v>
      </c>
    </row>
    <row r="1552" spans="1:8" x14ac:dyDescent="0.25">
      <c r="A1552" t="s">
        <v>113</v>
      </c>
      <c r="B1552" t="s">
        <v>6</v>
      </c>
      <c r="C1552" t="s">
        <v>9</v>
      </c>
      <c r="D1552" t="s">
        <v>365</v>
      </c>
      <c r="E1552">
        <v>2026</v>
      </c>
      <c r="F1552">
        <v>0</v>
      </c>
      <c r="G1552">
        <v>0.12896732399999999</v>
      </c>
      <c r="H1552" s="2" t="str">
        <f t="shared" si="24"/>
        <v>SIXHR_BATTERYNER</v>
      </c>
    </row>
    <row r="1553" spans="1:8" x14ac:dyDescent="0.25">
      <c r="A1553" t="s">
        <v>113</v>
      </c>
      <c r="B1553" t="s">
        <v>6</v>
      </c>
      <c r="C1553" t="s">
        <v>9</v>
      </c>
      <c r="D1553" t="s">
        <v>365</v>
      </c>
      <c r="E1553">
        <v>2027</v>
      </c>
      <c r="F1553">
        <v>0</v>
      </c>
      <c r="G1553">
        <v>0.24769059500000001</v>
      </c>
      <c r="H1553" s="2" t="str">
        <f t="shared" si="24"/>
        <v>SIXHR_BATTERYNER</v>
      </c>
    </row>
    <row r="1554" spans="1:8" x14ac:dyDescent="0.25">
      <c r="A1554" t="s">
        <v>113</v>
      </c>
      <c r="B1554" t="s">
        <v>6</v>
      </c>
      <c r="C1554" t="s">
        <v>9</v>
      </c>
      <c r="D1554" t="s">
        <v>365</v>
      </c>
      <c r="E1554">
        <v>2028</v>
      </c>
      <c r="F1554">
        <v>0</v>
      </c>
      <c r="G1554">
        <v>0.47570678300000002</v>
      </c>
      <c r="H1554" s="2" t="str">
        <f t="shared" si="24"/>
        <v>SIXHR_BATTERYNER</v>
      </c>
    </row>
    <row r="1555" spans="1:8" x14ac:dyDescent="0.25">
      <c r="A1555" t="s">
        <v>113</v>
      </c>
      <c r="B1555" t="s">
        <v>6</v>
      </c>
      <c r="C1555" t="s">
        <v>9</v>
      </c>
      <c r="D1555" t="s">
        <v>365</v>
      </c>
      <c r="E1555">
        <v>2029</v>
      </c>
      <c r="F1555">
        <v>0</v>
      </c>
      <c r="G1555">
        <v>0.91362751600000003</v>
      </c>
      <c r="H1555" s="2" t="str">
        <f t="shared" si="24"/>
        <v>SIXHR_BATTERYNER</v>
      </c>
    </row>
    <row r="1556" spans="1:8" x14ac:dyDescent="0.25">
      <c r="A1556" t="s">
        <v>113</v>
      </c>
      <c r="B1556" t="s">
        <v>6</v>
      </c>
      <c r="C1556" t="s">
        <v>9</v>
      </c>
      <c r="D1556" t="s">
        <v>365</v>
      </c>
      <c r="E1556">
        <v>2030</v>
      </c>
      <c r="F1556">
        <v>0</v>
      </c>
      <c r="G1556">
        <v>1.7546843299999999</v>
      </c>
      <c r="H1556" s="2" t="str">
        <f t="shared" si="24"/>
        <v>SIXHR_BATTERYNER</v>
      </c>
    </row>
    <row r="1557" spans="1:8" x14ac:dyDescent="0.25">
      <c r="A1557" t="s">
        <v>113</v>
      </c>
      <c r="B1557" t="s">
        <v>6</v>
      </c>
      <c r="C1557" t="s">
        <v>9</v>
      </c>
      <c r="D1557" t="s">
        <v>365</v>
      </c>
      <c r="E1557">
        <v>2031</v>
      </c>
      <c r="F1557">
        <v>0</v>
      </c>
      <c r="G1557">
        <v>3.3699916490000001</v>
      </c>
      <c r="H1557" s="2" t="str">
        <f t="shared" si="24"/>
        <v>SIXHR_BATTERYNER</v>
      </c>
    </row>
    <row r="1558" spans="1:8" x14ac:dyDescent="0.25">
      <c r="A1558" t="s">
        <v>113</v>
      </c>
      <c r="B1558" t="s">
        <v>6</v>
      </c>
      <c r="C1558" t="s">
        <v>9</v>
      </c>
      <c r="D1558" t="s">
        <v>365</v>
      </c>
      <c r="E1558">
        <v>2032</v>
      </c>
      <c r="F1558">
        <v>0</v>
      </c>
      <c r="G1558">
        <v>3.4963913390000001</v>
      </c>
      <c r="H1558" s="2" t="str">
        <f t="shared" si="24"/>
        <v>SIXHR_BATTERYNER</v>
      </c>
    </row>
    <row r="1559" spans="1:8" x14ac:dyDescent="0.25">
      <c r="A1559" t="s">
        <v>113</v>
      </c>
      <c r="B1559" t="s">
        <v>6</v>
      </c>
      <c r="C1559" t="s">
        <v>9</v>
      </c>
      <c r="D1559" t="s">
        <v>365</v>
      </c>
      <c r="E1559">
        <v>2033</v>
      </c>
      <c r="F1559">
        <v>0</v>
      </c>
      <c r="G1559">
        <v>3.4963913390000001</v>
      </c>
      <c r="H1559" s="2" t="str">
        <f t="shared" si="24"/>
        <v>SIXHR_BATTERYNER</v>
      </c>
    </row>
    <row r="1560" spans="1:8" x14ac:dyDescent="0.25">
      <c r="A1560" t="s">
        <v>113</v>
      </c>
      <c r="B1560" t="s">
        <v>6</v>
      </c>
      <c r="C1560" t="s">
        <v>9</v>
      </c>
      <c r="D1560" t="s">
        <v>365</v>
      </c>
      <c r="E1560">
        <v>2034</v>
      </c>
      <c r="F1560">
        <v>0</v>
      </c>
      <c r="G1560">
        <v>3.4963913390000001</v>
      </c>
      <c r="H1560" s="2" t="str">
        <f t="shared" si="24"/>
        <v>SIXHR_BATTERYNER</v>
      </c>
    </row>
    <row r="1561" spans="1:8" x14ac:dyDescent="0.25">
      <c r="A1561" t="s">
        <v>113</v>
      </c>
      <c r="B1561" t="s">
        <v>6</v>
      </c>
      <c r="C1561" t="s">
        <v>9</v>
      </c>
      <c r="D1561" t="s">
        <v>365</v>
      </c>
      <c r="E1561">
        <v>2035</v>
      </c>
      <c r="F1561">
        <v>0</v>
      </c>
      <c r="G1561">
        <v>3.4963913390000001</v>
      </c>
      <c r="H1561" s="2" t="str">
        <f t="shared" si="24"/>
        <v>SIXHR_BATTERYNER</v>
      </c>
    </row>
    <row r="1562" spans="1:8" x14ac:dyDescent="0.25">
      <c r="A1562" t="s">
        <v>113</v>
      </c>
      <c r="B1562" t="s">
        <v>6</v>
      </c>
      <c r="C1562" t="s">
        <v>9</v>
      </c>
      <c r="D1562" t="s">
        <v>365</v>
      </c>
      <c r="E1562">
        <v>2036</v>
      </c>
      <c r="F1562">
        <v>0</v>
      </c>
      <c r="G1562">
        <v>3.4963913390000001</v>
      </c>
      <c r="H1562" s="2" t="str">
        <f t="shared" si="24"/>
        <v>SIXHR_BATTERYNER</v>
      </c>
    </row>
    <row r="1563" spans="1:8" x14ac:dyDescent="0.25">
      <c r="A1563" t="s">
        <v>113</v>
      </c>
      <c r="B1563" t="s">
        <v>6</v>
      </c>
      <c r="C1563" t="s">
        <v>9</v>
      </c>
      <c r="D1563" t="s">
        <v>365</v>
      </c>
      <c r="E1563">
        <v>2037</v>
      </c>
      <c r="F1563">
        <v>0</v>
      </c>
      <c r="G1563">
        <v>3.4963913390000001</v>
      </c>
      <c r="H1563" s="2" t="str">
        <f t="shared" si="24"/>
        <v>SIXHR_BATTERYNER</v>
      </c>
    </row>
    <row r="1564" spans="1:8" x14ac:dyDescent="0.25">
      <c r="A1564" t="s">
        <v>113</v>
      </c>
      <c r="B1564" t="s">
        <v>6</v>
      </c>
      <c r="C1564" t="s">
        <v>9</v>
      </c>
      <c r="D1564" t="s">
        <v>365</v>
      </c>
      <c r="E1564">
        <v>2038</v>
      </c>
      <c r="F1564">
        <v>0</v>
      </c>
      <c r="G1564">
        <v>3.4963913390000001</v>
      </c>
      <c r="H1564" s="2" t="str">
        <f t="shared" si="24"/>
        <v>SIXHR_BATTERYNER</v>
      </c>
    </row>
    <row r="1565" spans="1:8" x14ac:dyDescent="0.25">
      <c r="A1565" t="s">
        <v>113</v>
      </c>
      <c r="B1565" t="s">
        <v>6</v>
      </c>
      <c r="C1565" t="s">
        <v>9</v>
      </c>
      <c r="D1565" t="s">
        <v>365</v>
      </c>
      <c r="E1565">
        <v>2039</v>
      </c>
      <c r="F1565">
        <v>0</v>
      </c>
      <c r="G1565">
        <v>3.4963913390000001</v>
      </c>
      <c r="H1565" s="2" t="str">
        <f t="shared" si="24"/>
        <v>SIXHR_BATTERYNER</v>
      </c>
    </row>
    <row r="1566" spans="1:8" x14ac:dyDescent="0.25">
      <c r="A1566" t="s">
        <v>113</v>
      </c>
      <c r="B1566" t="s">
        <v>6</v>
      </c>
      <c r="C1566" t="s">
        <v>9</v>
      </c>
      <c r="D1566" t="s">
        <v>365</v>
      </c>
      <c r="E1566">
        <v>2040</v>
      </c>
      <c r="F1566">
        <v>0</v>
      </c>
      <c r="G1566">
        <v>3.4963913390000001</v>
      </c>
      <c r="H1566" s="2" t="str">
        <f t="shared" si="24"/>
        <v>SIXHR_BATTERYNER</v>
      </c>
    </row>
    <row r="1567" spans="1:8" x14ac:dyDescent="0.25">
      <c r="A1567" t="s">
        <v>113</v>
      </c>
      <c r="B1567" t="s">
        <v>6</v>
      </c>
      <c r="C1567" t="s">
        <v>9</v>
      </c>
      <c r="D1567" t="s">
        <v>365</v>
      </c>
      <c r="E1567">
        <v>2041</v>
      </c>
      <c r="F1567">
        <v>0</v>
      </c>
      <c r="G1567">
        <v>3.4963913390000001</v>
      </c>
      <c r="H1567" s="2" t="str">
        <f t="shared" si="24"/>
        <v>SIXHR_BATTERYNER</v>
      </c>
    </row>
    <row r="1568" spans="1:8" x14ac:dyDescent="0.25">
      <c r="A1568" t="s">
        <v>113</v>
      </c>
      <c r="B1568" t="s">
        <v>6</v>
      </c>
      <c r="C1568" t="s">
        <v>8</v>
      </c>
      <c r="D1568" t="s">
        <v>364</v>
      </c>
      <c r="E1568">
        <v>2024</v>
      </c>
      <c r="F1568">
        <v>0</v>
      </c>
      <c r="G1568">
        <v>3.0825981999999998E-2</v>
      </c>
      <c r="H1568" s="2" t="str">
        <f t="shared" si="24"/>
        <v>SIXHR_BATTERYSR</v>
      </c>
    </row>
    <row r="1569" spans="1:8" x14ac:dyDescent="0.25">
      <c r="A1569" t="s">
        <v>113</v>
      </c>
      <c r="B1569" t="s">
        <v>6</v>
      </c>
      <c r="C1569" t="s">
        <v>8</v>
      </c>
      <c r="D1569" t="s">
        <v>364</v>
      </c>
      <c r="E1569">
        <v>2025</v>
      </c>
      <c r="F1569">
        <v>0</v>
      </c>
      <c r="G1569">
        <v>5.9203414000000003E-2</v>
      </c>
      <c r="H1569" s="2" t="str">
        <f t="shared" si="24"/>
        <v>SIXHR_BATTERYSR</v>
      </c>
    </row>
    <row r="1570" spans="1:8" x14ac:dyDescent="0.25">
      <c r="A1570" t="s">
        <v>113</v>
      </c>
      <c r="B1570" t="s">
        <v>6</v>
      </c>
      <c r="C1570" t="s">
        <v>8</v>
      </c>
      <c r="D1570" t="s">
        <v>364</v>
      </c>
      <c r="E1570">
        <v>2026</v>
      </c>
      <c r="F1570">
        <v>0</v>
      </c>
      <c r="G1570">
        <v>0.113704219</v>
      </c>
      <c r="H1570" s="2" t="str">
        <f t="shared" si="24"/>
        <v>SIXHR_BATTERYSR</v>
      </c>
    </row>
    <row r="1571" spans="1:8" x14ac:dyDescent="0.25">
      <c r="A1571" t="s">
        <v>113</v>
      </c>
      <c r="B1571" t="s">
        <v>6</v>
      </c>
      <c r="C1571" t="s">
        <v>8</v>
      </c>
      <c r="D1571" t="s">
        <v>364</v>
      </c>
      <c r="E1571">
        <v>2027</v>
      </c>
      <c r="F1571">
        <v>0</v>
      </c>
      <c r="G1571">
        <v>0.21837675400000001</v>
      </c>
      <c r="H1571" s="2" t="str">
        <f t="shared" si="24"/>
        <v>SIXHR_BATTERYSR</v>
      </c>
    </row>
    <row r="1572" spans="1:8" x14ac:dyDescent="0.25">
      <c r="A1572" t="s">
        <v>113</v>
      </c>
      <c r="B1572" t="s">
        <v>6</v>
      </c>
      <c r="C1572" t="s">
        <v>8</v>
      </c>
      <c r="D1572" t="s">
        <v>364</v>
      </c>
      <c r="E1572">
        <v>2028</v>
      </c>
      <c r="F1572">
        <v>0</v>
      </c>
      <c r="G1572">
        <v>0.41940754000000002</v>
      </c>
      <c r="H1572" s="2" t="str">
        <f t="shared" si="24"/>
        <v>SIXHR_BATTERYSR</v>
      </c>
    </row>
    <row r="1573" spans="1:8" x14ac:dyDescent="0.25">
      <c r="A1573" t="s">
        <v>113</v>
      </c>
      <c r="B1573" t="s">
        <v>6</v>
      </c>
      <c r="C1573" t="s">
        <v>8</v>
      </c>
      <c r="D1573" t="s">
        <v>364</v>
      </c>
      <c r="E1573">
        <v>2029</v>
      </c>
      <c r="F1573">
        <v>0</v>
      </c>
      <c r="G1573">
        <v>0.80550095600000005</v>
      </c>
      <c r="H1573" s="2" t="str">
        <f t="shared" si="24"/>
        <v>SIXHR_BATTERYSR</v>
      </c>
    </row>
    <row r="1574" spans="1:8" x14ac:dyDescent="0.25">
      <c r="A1574" t="s">
        <v>113</v>
      </c>
      <c r="B1574" t="s">
        <v>6</v>
      </c>
      <c r="C1574" t="s">
        <v>8</v>
      </c>
      <c r="D1574" t="s">
        <v>364</v>
      </c>
      <c r="E1574">
        <v>2030</v>
      </c>
      <c r="F1574">
        <v>0</v>
      </c>
      <c r="G1574">
        <v>1.547019854</v>
      </c>
      <c r="H1574" s="2" t="str">
        <f t="shared" si="24"/>
        <v>SIXHR_BATTERYSR</v>
      </c>
    </row>
    <row r="1575" spans="1:8" x14ac:dyDescent="0.25">
      <c r="A1575" t="s">
        <v>113</v>
      </c>
      <c r="B1575" t="s">
        <v>6</v>
      </c>
      <c r="C1575" t="s">
        <v>8</v>
      </c>
      <c r="D1575" t="s">
        <v>364</v>
      </c>
      <c r="E1575">
        <v>2031</v>
      </c>
      <c r="F1575">
        <v>0</v>
      </c>
      <c r="G1575">
        <v>2.971157775</v>
      </c>
      <c r="H1575" s="2" t="str">
        <f t="shared" si="24"/>
        <v>SIXHR_BATTERYSR</v>
      </c>
    </row>
    <row r="1576" spans="1:8" x14ac:dyDescent="0.25">
      <c r="A1576" t="s">
        <v>113</v>
      </c>
      <c r="B1576" t="s">
        <v>6</v>
      </c>
      <c r="C1576" t="s">
        <v>8</v>
      </c>
      <c r="D1576" t="s">
        <v>364</v>
      </c>
      <c r="E1576">
        <v>2032</v>
      </c>
      <c r="F1576">
        <v>0</v>
      </c>
      <c r="G1576">
        <v>3.0825982359999999</v>
      </c>
      <c r="H1576" s="2" t="str">
        <f t="shared" si="24"/>
        <v>SIXHR_BATTERYSR</v>
      </c>
    </row>
    <row r="1577" spans="1:8" x14ac:dyDescent="0.25">
      <c r="A1577" t="s">
        <v>113</v>
      </c>
      <c r="B1577" t="s">
        <v>6</v>
      </c>
      <c r="C1577" t="s">
        <v>8</v>
      </c>
      <c r="D1577" t="s">
        <v>364</v>
      </c>
      <c r="E1577">
        <v>2033</v>
      </c>
      <c r="F1577">
        <v>0</v>
      </c>
      <c r="G1577">
        <v>3.0825982359999999</v>
      </c>
      <c r="H1577" s="2" t="str">
        <f t="shared" si="24"/>
        <v>SIXHR_BATTERYSR</v>
      </c>
    </row>
    <row r="1578" spans="1:8" x14ac:dyDescent="0.25">
      <c r="A1578" t="s">
        <v>113</v>
      </c>
      <c r="B1578" t="s">
        <v>6</v>
      </c>
      <c r="C1578" t="s">
        <v>8</v>
      </c>
      <c r="D1578" t="s">
        <v>364</v>
      </c>
      <c r="E1578">
        <v>2034</v>
      </c>
      <c r="F1578">
        <v>0</v>
      </c>
      <c r="G1578">
        <v>3.0825982359999999</v>
      </c>
      <c r="H1578" s="2" t="str">
        <f t="shared" si="24"/>
        <v>SIXHR_BATTERYSR</v>
      </c>
    </row>
    <row r="1579" spans="1:8" x14ac:dyDescent="0.25">
      <c r="A1579" t="s">
        <v>113</v>
      </c>
      <c r="B1579" t="s">
        <v>6</v>
      </c>
      <c r="C1579" t="s">
        <v>8</v>
      </c>
      <c r="D1579" t="s">
        <v>364</v>
      </c>
      <c r="E1579">
        <v>2035</v>
      </c>
      <c r="F1579">
        <v>0</v>
      </c>
      <c r="G1579">
        <v>3.0825982359999999</v>
      </c>
      <c r="H1579" s="2" t="str">
        <f t="shared" si="24"/>
        <v>SIXHR_BATTERYSR</v>
      </c>
    </row>
    <row r="1580" spans="1:8" x14ac:dyDescent="0.25">
      <c r="A1580" t="s">
        <v>113</v>
      </c>
      <c r="B1580" t="s">
        <v>6</v>
      </c>
      <c r="C1580" t="s">
        <v>8</v>
      </c>
      <c r="D1580" t="s">
        <v>364</v>
      </c>
      <c r="E1580">
        <v>2036</v>
      </c>
      <c r="F1580">
        <v>0</v>
      </c>
      <c r="G1580">
        <v>3.0825982359999999</v>
      </c>
      <c r="H1580" s="2" t="str">
        <f t="shared" si="24"/>
        <v>SIXHR_BATTERYSR</v>
      </c>
    </row>
    <row r="1581" spans="1:8" x14ac:dyDescent="0.25">
      <c r="A1581" t="s">
        <v>113</v>
      </c>
      <c r="B1581" t="s">
        <v>6</v>
      </c>
      <c r="C1581" t="s">
        <v>8</v>
      </c>
      <c r="D1581" t="s">
        <v>364</v>
      </c>
      <c r="E1581">
        <v>2037</v>
      </c>
      <c r="F1581">
        <v>0</v>
      </c>
      <c r="G1581">
        <v>3.0825982359999999</v>
      </c>
      <c r="H1581" s="2" t="str">
        <f t="shared" si="24"/>
        <v>SIXHR_BATTERYSR</v>
      </c>
    </row>
    <row r="1582" spans="1:8" x14ac:dyDescent="0.25">
      <c r="A1582" t="s">
        <v>113</v>
      </c>
      <c r="B1582" t="s">
        <v>6</v>
      </c>
      <c r="C1582" t="s">
        <v>8</v>
      </c>
      <c r="D1582" t="s">
        <v>364</v>
      </c>
      <c r="E1582">
        <v>2038</v>
      </c>
      <c r="F1582">
        <v>0</v>
      </c>
      <c r="G1582">
        <v>3.0825982359999999</v>
      </c>
      <c r="H1582" s="2" t="str">
        <f t="shared" si="24"/>
        <v>SIXHR_BATTERYSR</v>
      </c>
    </row>
    <row r="1583" spans="1:8" x14ac:dyDescent="0.25">
      <c r="A1583" t="s">
        <v>113</v>
      </c>
      <c r="B1583" t="s">
        <v>6</v>
      </c>
      <c r="C1583" t="s">
        <v>8</v>
      </c>
      <c r="D1583" t="s">
        <v>364</v>
      </c>
      <c r="E1583">
        <v>2039</v>
      </c>
      <c r="F1583">
        <v>0</v>
      </c>
      <c r="G1583">
        <v>3.0825982359999999</v>
      </c>
      <c r="H1583" s="2" t="str">
        <f t="shared" si="24"/>
        <v>SIXHR_BATTERYSR</v>
      </c>
    </row>
    <row r="1584" spans="1:8" x14ac:dyDescent="0.25">
      <c r="A1584" t="s">
        <v>113</v>
      </c>
      <c r="B1584" t="s">
        <v>6</v>
      </c>
      <c r="C1584" t="s">
        <v>8</v>
      </c>
      <c r="D1584" t="s">
        <v>364</v>
      </c>
      <c r="E1584">
        <v>2040</v>
      </c>
      <c r="F1584">
        <v>0</v>
      </c>
      <c r="G1584">
        <v>3.0825982359999999</v>
      </c>
      <c r="H1584" s="2" t="str">
        <f t="shared" si="24"/>
        <v>SIXHR_BATTERYSR</v>
      </c>
    </row>
    <row r="1585" spans="1:8" x14ac:dyDescent="0.25">
      <c r="A1585" t="s">
        <v>113</v>
      </c>
      <c r="B1585" t="s">
        <v>6</v>
      </c>
      <c r="C1585" t="s">
        <v>8</v>
      </c>
      <c r="D1585" t="s">
        <v>364</v>
      </c>
      <c r="E1585">
        <v>2041</v>
      </c>
      <c r="F1585">
        <v>0</v>
      </c>
      <c r="G1585">
        <v>3.0825982359999999</v>
      </c>
      <c r="H1585" s="2" t="str">
        <f t="shared" si="24"/>
        <v>SIXHR_BATTERYSR</v>
      </c>
    </row>
    <row r="1586" spans="1:8" x14ac:dyDescent="0.25">
      <c r="A1586" t="s">
        <v>113</v>
      </c>
      <c r="B1586" t="s">
        <v>6</v>
      </c>
      <c r="C1586" t="s">
        <v>8</v>
      </c>
      <c r="D1586" t="s">
        <v>363</v>
      </c>
      <c r="E1586">
        <v>2024</v>
      </c>
      <c r="F1586">
        <v>0</v>
      </c>
      <c r="G1586">
        <v>1.9807538E-2</v>
      </c>
      <c r="H1586" s="2" t="str">
        <f t="shared" si="24"/>
        <v>SIXHR_BATTERYSR</v>
      </c>
    </row>
    <row r="1587" spans="1:8" x14ac:dyDescent="0.25">
      <c r="A1587" t="s">
        <v>113</v>
      </c>
      <c r="B1587" t="s">
        <v>6</v>
      </c>
      <c r="C1587" t="s">
        <v>8</v>
      </c>
      <c r="D1587" t="s">
        <v>363</v>
      </c>
      <c r="E1587">
        <v>2025</v>
      </c>
      <c r="F1587">
        <v>0</v>
      </c>
      <c r="G1587">
        <v>3.8041736E-2</v>
      </c>
      <c r="H1587" s="2" t="str">
        <f t="shared" si="24"/>
        <v>SIXHR_BATTERYSR</v>
      </c>
    </row>
    <row r="1588" spans="1:8" x14ac:dyDescent="0.25">
      <c r="A1588" t="s">
        <v>113</v>
      </c>
      <c r="B1588" t="s">
        <v>6</v>
      </c>
      <c r="C1588" t="s">
        <v>8</v>
      </c>
      <c r="D1588" t="s">
        <v>363</v>
      </c>
      <c r="E1588">
        <v>2026</v>
      </c>
      <c r="F1588">
        <v>0</v>
      </c>
      <c r="G1588">
        <v>7.3061764000000001E-2</v>
      </c>
      <c r="H1588" s="2" t="str">
        <f t="shared" si="24"/>
        <v>SIXHR_BATTERYSR</v>
      </c>
    </row>
    <row r="1589" spans="1:8" x14ac:dyDescent="0.25">
      <c r="A1589" t="s">
        <v>113</v>
      </c>
      <c r="B1589" t="s">
        <v>6</v>
      </c>
      <c r="C1589" t="s">
        <v>8</v>
      </c>
      <c r="D1589" t="s">
        <v>363</v>
      </c>
      <c r="E1589">
        <v>2027</v>
      </c>
      <c r="F1589">
        <v>0</v>
      </c>
      <c r="G1589">
        <v>0.14032013099999999</v>
      </c>
      <c r="H1589" s="2" t="str">
        <f t="shared" si="24"/>
        <v>SIXHR_BATTERYSR</v>
      </c>
    </row>
    <row r="1590" spans="1:8" x14ac:dyDescent="0.25">
      <c r="A1590" t="s">
        <v>113</v>
      </c>
      <c r="B1590" t="s">
        <v>6</v>
      </c>
      <c r="C1590" t="s">
        <v>8</v>
      </c>
      <c r="D1590" t="s">
        <v>363</v>
      </c>
      <c r="E1590">
        <v>2028</v>
      </c>
      <c r="F1590">
        <v>0</v>
      </c>
      <c r="G1590">
        <v>0.26949443899999997</v>
      </c>
      <c r="H1590" s="2" t="str">
        <f t="shared" si="24"/>
        <v>SIXHR_BATTERYSR</v>
      </c>
    </row>
    <row r="1591" spans="1:8" x14ac:dyDescent="0.25">
      <c r="A1591" t="s">
        <v>113</v>
      </c>
      <c r="B1591" t="s">
        <v>6</v>
      </c>
      <c r="C1591" t="s">
        <v>8</v>
      </c>
      <c r="D1591" t="s">
        <v>363</v>
      </c>
      <c r="E1591">
        <v>2029</v>
      </c>
      <c r="F1591">
        <v>0</v>
      </c>
      <c r="G1591">
        <v>0.51758256000000002</v>
      </c>
      <c r="H1591" s="2" t="str">
        <f t="shared" si="24"/>
        <v>SIXHR_BATTERYSR</v>
      </c>
    </row>
    <row r="1592" spans="1:8" x14ac:dyDescent="0.25">
      <c r="A1592" t="s">
        <v>113</v>
      </c>
      <c r="B1592" t="s">
        <v>6</v>
      </c>
      <c r="C1592" t="s">
        <v>8</v>
      </c>
      <c r="D1592" t="s">
        <v>363</v>
      </c>
      <c r="E1592">
        <v>2030</v>
      </c>
      <c r="F1592">
        <v>0</v>
      </c>
      <c r="G1592">
        <v>0.99405281999999995</v>
      </c>
      <c r="H1592" s="2" t="str">
        <f t="shared" si="24"/>
        <v>SIXHR_BATTERYSR</v>
      </c>
    </row>
    <row r="1593" spans="1:8" x14ac:dyDescent="0.25">
      <c r="A1593" t="s">
        <v>113</v>
      </c>
      <c r="B1593" t="s">
        <v>6</v>
      </c>
      <c r="C1593" t="s">
        <v>8</v>
      </c>
      <c r="D1593" t="s">
        <v>363</v>
      </c>
      <c r="E1593">
        <v>2031</v>
      </c>
      <c r="F1593">
        <v>0</v>
      </c>
      <c r="G1593">
        <v>1.9091466450000001</v>
      </c>
      <c r="H1593" s="2" t="str">
        <f t="shared" si="24"/>
        <v>SIXHR_BATTERYSR</v>
      </c>
    </row>
    <row r="1594" spans="1:8" x14ac:dyDescent="0.25">
      <c r="A1594" t="s">
        <v>113</v>
      </c>
      <c r="B1594" t="s">
        <v>6</v>
      </c>
      <c r="C1594" t="s">
        <v>8</v>
      </c>
      <c r="D1594" t="s">
        <v>363</v>
      </c>
      <c r="E1594">
        <v>2032</v>
      </c>
      <c r="F1594">
        <v>0</v>
      </c>
      <c r="G1594">
        <v>1.9807538090000001</v>
      </c>
      <c r="H1594" s="2" t="str">
        <f t="shared" si="24"/>
        <v>SIXHR_BATTERYSR</v>
      </c>
    </row>
    <row r="1595" spans="1:8" x14ac:dyDescent="0.25">
      <c r="A1595" t="s">
        <v>113</v>
      </c>
      <c r="B1595" t="s">
        <v>6</v>
      </c>
      <c r="C1595" t="s">
        <v>8</v>
      </c>
      <c r="D1595" t="s">
        <v>363</v>
      </c>
      <c r="E1595">
        <v>2033</v>
      </c>
      <c r="F1595">
        <v>0</v>
      </c>
      <c r="G1595">
        <v>1.9807538090000001</v>
      </c>
      <c r="H1595" s="2" t="str">
        <f t="shared" si="24"/>
        <v>SIXHR_BATTERYSR</v>
      </c>
    </row>
    <row r="1596" spans="1:8" x14ac:dyDescent="0.25">
      <c r="A1596" t="s">
        <v>113</v>
      </c>
      <c r="B1596" t="s">
        <v>6</v>
      </c>
      <c r="C1596" t="s">
        <v>8</v>
      </c>
      <c r="D1596" t="s">
        <v>363</v>
      </c>
      <c r="E1596">
        <v>2034</v>
      </c>
      <c r="F1596">
        <v>0</v>
      </c>
      <c r="G1596">
        <v>1.9807538090000001</v>
      </c>
      <c r="H1596" s="2" t="str">
        <f t="shared" si="24"/>
        <v>SIXHR_BATTERYSR</v>
      </c>
    </row>
    <row r="1597" spans="1:8" x14ac:dyDescent="0.25">
      <c r="A1597" t="s">
        <v>113</v>
      </c>
      <c r="B1597" t="s">
        <v>6</v>
      </c>
      <c r="C1597" t="s">
        <v>8</v>
      </c>
      <c r="D1597" t="s">
        <v>363</v>
      </c>
      <c r="E1597">
        <v>2035</v>
      </c>
      <c r="F1597">
        <v>0</v>
      </c>
      <c r="G1597">
        <v>1.9807538090000001</v>
      </c>
      <c r="H1597" s="2" t="str">
        <f t="shared" si="24"/>
        <v>SIXHR_BATTERYSR</v>
      </c>
    </row>
    <row r="1598" spans="1:8" x14ac:dyDescent="0.25">
      <c r="A1598" t="s">
        <v>113</v>
      </c>
      <c r="B1598" t="s">
        <v>6</v>
      </c>
      <c r="C1598" t="s">
        <v>8</v>
      </c>
      <c r="D1598" t="s">
        <v>363</v>
      </c>
      <c r="E1598">
        <v>2036</v>
      </c>
      <c r="F1598">
        <v>0</v>
      </c>
      <c r="G1598">
        <v>1.9807538090000001</v>
      </c>
      <c r="H1598" s="2" t="str">
        <f t="shared" si="24"/>
        <v>SIXHR_BATTERYSR</v>
      </c>
    </row>
    <row r="1599" spans="1:8" x14ac:dyDescent="0.25">
      <c r="A1599" t="s">
        <v>113</v>
      </c>
      <c r="B1599" t="s">
        <v>6</v>
      </c>
      <c r="C1599" t="s">
        <v>8</v>
      </c>
      <c r="D1599" t="s">
        <v>363</v>
      </c>
      <c r="E1599">
        <v>2037</v>
      </c>
      <c r="F1599">
        <v>0</v>
      </c>
      <c r="G1599">
        <v>1.9807538090000001</v>
      </c>
      <c r="H1599" s="2" t="str">
        <f t="shared" si="24"/>
        <v>SIXHR_BATTERYSR</v>
      </c>
    </row>
    <row r="1600" spans="1:8" x14ac:dyDescent="0.25">
      <c r="A1600" t="s">
        <v>113</v>
      </c>
      <c r="B1600" t="s">
        <v>6</v>
      </c>
      <c r="C1600" t="s">
        <v>8</v>
      </c>
      <c r="D1600" t="s">
        <v>363</v>
      </c>
      <c r="E1600">
        <v>2038</v>
      </c>
      <c r="F1600">
        <v>0</v>
      </c>
      <c r="G1600">
        <v>1.9807538090000001</v>
      </c>
      <c r="H1600" s="2" t="str">
        <f t="shared" si="24"/>
        <v>SIXHR_BATTERYSR</v>
      </c>
    </row>
    <row r="1601" spans="1:8" x14ac:dyDescent="0.25">
      <c r="A1601" t="s">
        <v>113</v>
      </c>
      <c r="B1601" t="s">
        <v>6</v>
      </c>
      <c r="C1601" t="s">
        <v>8</v>
      </c>
      <c r="D1601" t="s">
        <v>363</v>
      </c>
      <c r="E1601">
        <v>2039</v>
      </c>
      <c r="F1601">
        <v>0</v>
      </c>
      <c r="G1601">
        <v>1.9807538090000001</v>
      </c>
      <c r="H1601" s="2" t="str">
        <f t="shared" si="24"/>
        <v>SIXHR_BATTERYSR</v>
      </c>
    </row>
    <row r="1602" spans="1:8" x14ac:dyDescent="0.25">
      <c r="A1602" t="s">
        <v>113</v>
      </c>
      <c r="B1602" t="s">
        <v>6</v>
      </c>
      <c r="C1602" t="s">
        <v>8</v>
      </c>
      <c r="D1602" t="s">
        <v>363</v>
      </c>
      <c r="E1602">
        <v>2040</v>
      </c>
      <c r="F1602">
        <v>0</v>
      </c>
      <c r="G1602">
        <v>1.9807538090000001</v>
      </c>
      <c r="H1602" s="2" t="str">
        <f t="shared" si="24"/>
        <v>SIXHR_BATTERYSR</v>
      </c>
    </row>
    <row r="1603" spans="1:8" x14ac:dyDescent="0.25">
      <c r="A1603" t="s">
        <v>113</v>
      </c>
      <c r="B1603" t="s">
        <v>6</v>
      </c>
      <c r="C1603" t="s">
        <v>8</v>
      </c>
      <c r="D1603" t="s">
        <v>363</v>
      </c>
      <c r="E1603">
        <v>2041</v>
      </c>
      <c r="F1603">
        <v>0</v>
      </c>
      <c r="G1603">
        <v>1.9807538090000001</v>
      </c>
      <c r="H1603" s="2" t="str">
        <f t="shared" ref="H1603:H1666" si="25">_xlfn.CONCAT(A1603,C1603)</f>
        <v>SIXHR_BATTERYSR</v>
      </c>
    </row>
    <row r="1604" spans="1:8" x14ac:dyDescent="0.25">
      <c r="A1604" t="s">
        <v>113</v>
      </c>
      <c r="B1604" t="s">
        <v>6</v>
      </c>
      <c r="C1604" t="s">
        <v>8</v>
      </c>
      <c r="D1604" t="s">
        <v>362</v>
      </c>
      <c r="E1604">
        <v>2024</v>
      </c>
      <c r="F1604">
        <v>0</v>
      </c>
      <c r="G1604">
        <v>4.8997590000000001E-3</v>
      </c>
      <c r="H1604" s="2" t="str">
        <f t="shared" si="25"/>
        <v>SIXHR_BATTERYSR</v>
      </c>
    </row>
    <row r="1605" spans="1:8" x14ac:dyDescent="0.25">
      <c r="A1605" t="s">
        <v>113</v>
      </c>
      <c r="B1605" t="s">
        <v>6</v>
      </c>
      <c r="C1605" t="s">
        <v>8</v>
      </c>
      <c r="D1605" t="s">
        <v>362</v>
      </c>
      <c r="E1605">
        <v>2025</v>
      </c>
      <c r="F1605">
        <v>0</v>
      </c>
      <c r="G1605">
        <v>9.4103239999999994E-3</v>
      </c>
      <c r="H1605" s="2" t="str">
        <f t="shared" si="25"/>
        <v>SIXHR_BATTERYSR</v>
      </c>
    </row>
    <row r="1606" spans="1:8" x14ac:dyDescent="0.25">
      <c r="A1606" t="s">
        <v>113</v>
      </c>
      <c r="B1606" t="s">
        <v>6</v>
      </c>
      <c r="C1606" t="s">
        <v>8</v>
      </c>
      <c r="D1606" t="s">
        <v>362</v>
      </c>
      <c r="E1606">
        <v>2026</v>
      </c>
      <c r="F1606">
        <v>0</v>
      </c>
      <c r="G1606">
        <v>1.8073173000000001E-2</v>
      </c>
      <c r="H1606" s="2" t="str">
        <f t="shared" si="25"/>
        <v>SIXHR_BATTERYSR</v>
      </c>
    </row>
    <row r="1607" spans="1:8" x14ac:dyDescent="0.25">
      <c r="A1607" t="s">
        <v>113</v>
      </c>
      <c r="B1607" t="s">
        <v>6</v>
      </c>
      <c r="C1607" t="s">
        <v>8</v>
      </c>
      <c r="D1607" t="s">
        <v>362</v>
      </c>
      <c r="E1607">
        <v>2027</v>
      </c>
      <c r="F1607">
        <v>0</v>
      </c>
      <c r="G1607">
        <v>3.4710769000000002E-2</v>
      </c>
      <c r="H1607" s="2" t="str">
        <f t="shared" si="25"/>
        <v>SIXHR_BATTERYSR</v>
      </c>
    </row>
    <row r="1608" spans="1:8" x14ac:dyDescent="0.25">
      <c r="A1608" t="s">
        <v>113</v>
      </c>
      <c r="B1608" t="s">
        <v>6</v>
      </c>
      <c r="C1608" t="s">
        <v>8</v>
      </c>
      <c r="D1608" t="s">
        <v>362</v>
      </c>
      <c r="E1608">
        <v>2028</v>
      </c>
      <c r="F1608">
        <v>0</v>
      </c>
      <c r="G1608">
        <v>6.6664414000000005E-2</v>
      </c>
      <c r="H1608" s="2" t="str">
        <f t="shared" si="25"/>
        <v>SIXHR_BATTERYSR</v>
      </c>
    </row>
    <row r="1609" spans="1:8" x14ac:dyDescent="0.25">
      <c r="A1609" t="s">
        <v>113</v>
      </c>
      <c r="B1609" t="s">
        <v>6</v>
      </c>
      <c r="C1609" t="s">
        <v>8</v>
      </c>
      <c r="D1609" t="s">
        <v>362</v>
      </c>
      <c r="E1609">
        <v>2029</v>
      </c>
      <c r="F1609">
        <v>0</v>
      </c>
      <c r="G1609">
        <v>0.12803358100000001</v>
      </c>
      <c r="H1609" s="2" t="str">
        <f t="shared" si="25"/>
        <v>SIXHR_BATTERYSR</v>
      </c>
    </row>
    <row r="1610" spans="1:8" x14ac:dyDescent="0.25">
      <c r="A1610" t="s">
        <v>113</v>
      </c>
      <c r="B1610" t="s">
        <v>6</v>
      </c>
      <c r="C1610" t="s">
        <v>8</v>
      </c>
      <c r="D1610" t="s">
        <v>362</v>
      </c>
      <c r="E1610">
        <v>2030</v>
      </c>
      <c r="F1610">
        <v>0</v>
      </c>
      <c r="G1610">
        <v>0.245897276</v>
      </c>
      <c r="H1610" s="2" t="str">
        <f t="shared" si="25"/>
        <v>SIXHR_BATTERYSR</v>
      </c>
    </row>
    <row r="1611" spans="1:8" x14ac:dyDescent="0.25">
      <c r="A1611" t="s">
        <v>113</v>
      </c>
      <c r="B1611" t="s">
        <v>6</v>
      </c>
      <c r="C1611" t="s">
        <v>8</v>
      </c>
      <c r="D1611" t="s">
        <v>362</v>
      </c>
      <c r="E1611">
        <v>2031</v>
      </c>
      <c r="F1611">
        <v>0</v>
      </c>
      <c r="G1611">
        <v>0.47226259100000001</v>
      </c>
      <c r="H1611" s="2" t="str">
        <f t="shared" si="25"/>
        <v>SIXHR_BATTERYSR</v>
      </c>
    </row>
    <row r="1612" spans="1:8" x14ac:dyDescent="0.25">
      <c r="A1612" t="s">
        <v>113</v>
      </c>
      <c r="B1612" t="s">
        <v>6</v>
      </c>
      <c r="C1612" t="s">
        <v>8</v>
      </c>
      <c r="D1612" t="s">
        <v>362</v>
      </c>
      <c r="E1612">
        <v>2032</v>
      </c>
      <c r="F1612">
        <v>0</v>
      </c>
      <c r="G1612">
        <v>0.489975942</v>
      </c>
      <c r="H1612" s="2" t="str">
        <f t="shared" si="25"/>
        <v>SIXHR_BATTERYSR</v>
      </c>
    </row>
    <row r="1613" spans="1:8" x14ac:dyDescent="0.25">
      <c r="A1613" t="s">
        <v>113</v>
      </c>
      <c r="B1613" t="s">
        <v>6</v>
      </c>
      <c r="C1613" t="s">
        <v>8</v>
      </c>
      <c r="D1613" t="s">
        <v>362</v>
      </c>
      <c r="E1613">
        <v>2033</v>
      </c>
      <c r="F1613">
        <v>0</v>
      </c>
      <c r="G1613">
        <v>0.489975942</v>
      </c>
      <c r="H1613" s="2" t="str">
        <f t="shared" si="25"/>
        <v>SIXHR_BATTERYSR</v>
      </c>
    </row>
    <row r="1614" spans="1:8" x14ac:dyDescent="0.25">
      <c r="A1614" t="s">
        <v>113</v>
      </c>
      <c r="B1614" t="s">
        <v>6</v>
      </c>
      <c r="C1614" t="s">
        <v>8</v>
      </c>
      <c r="D1614" t="s">
        <v>362</v>
      </c>
      <c r="E1614">
        <v>2034</v>
      </c>
      <c r="F1614">
        <v>0</v>
      </c>
      <c r="G1614">
        <v>0.489975942</v>
      </c>
      <c r="H1614" s="2" t="str">
        <f t="shared" si="25"/>
        <v>SIXHR_BATTERYSR</v>
      </c>
    </row>
    <row r="1615" spans="1:8" x14ac:dyDescent="0.25">
      <c r="A1615" t="s">
        <v>113</v>
      </c>
      <c r="B1615" t="s">
        <v>6</v>
      </c>
      <c r="C1615" t="s">
        <v>8</v>
      </c>
      <c r="D1615" t="s">
        <v>362</v>
      </c>
      <c r="E1615">
        <v>2035</v>
      </c>
      <c r="F1615">
        <v>0</v>
      </c>
      <c r="G1615">
        <v>0.489975942</v>
      </c>
      <c r="H1615" s="2" t="str">
        <f t="shared" si="25"/>
        <v>SIXHR_BATTERYSR</v>
      </c>
    </row>
    <row r="1616" spans="1:8" x14ac:dyDescent="0.25">
      <c r="A1616" t="s">
        <v>113</v>
      </c>
      <c r="B1616" t="s">
        <v>6</v>
      </c>
      <c r="C1616" t="s">
        <v>8</v>
      </c>
      <c r="D1616" t="s">
        <v>362</v>
      </c>
      <c r="E1616">
        <v>2036</v>
      </c>
      <c r="F1616">
        <v>0</v>
      </c>
      <c r="G1616">
        <v>0.489975942</v>
      </c>
      <c r="H1616" s="2" t="str">
        <f t="shared" si="25"/>
        <v>SIXHR_BATTERYSR</v>
      </c>
    </row>
    <row r="1617" spans="1:8" x14ac:dyDescent="0.25">
      <c r="A1617" t="s">
        <v>113</v>
      </c>
      <c r="B1617" t="s">
        <v>6</v>
      </c>
      <c r="C1617" t="s">
        <v>8</v>
      </c>
      <c r="D1617" t="s">
        <v>362</v>
      </c>
      <c r="E1617">
        <v>2037</v>
      </c>
      <c r="F1617">
        <v>0</v>
      </c>
      <c r="G1617">
        <v>0.489975942</v>
      </c>
      <c r="H1617" s="2" t="str">
        <f t="shared" si="25"/>
        <v>SIXHR_BATTERYSR</v>
      </c>
    </row>
    <row r="1618" spans="1:8" x14ac:dyDescent="0.25">
      <c r="A1618" t="s">
        <v>113</v>
      </c>
      <c r="B1618" t="s">
        <v>6</v>
      </c>
      <c r="C1618" t="s">
        <v>8</v>
      </c>
      <c r="D1618" t="s">
        <v>362</v>
      </c>
      <c r="E1618">
        <v>2038</v>
      </c>
      <c r="F1618">
        <v>0</v>
      </c>
      <c r="G1618">
        <v>0.489975942</v>
      </c>
      <c r="H1618" s="2" t="str">
        <f t="shared" si="25"/>
        <v>SIXHR_BATTERYSR</v>
      </c>
    </row>
    <row r="1619" spans="1:8" x14ac:dyDescent="0.25">
      <c r="A1619" t="s">
        <v>113</v>
      </c>
      <c r="B1619" t="s">
        <v>6</v>
      </c>
      <c r="C1619" t="s">
        <v>8</v>
      </c>
      <c r="D1619" t="s">
        <v>362</v>
      </c>
      <c r="E1619">
        <v>2039</v>
      </c>
      <c r="F1619">
        <v>0</v>
      </c>
      <c r="G1619">
        <v>0.489975942</v>
      </c>
      <c r="H1619" s="2" t="str">
        <f t="shared" si="25"/>
        <v>SIXHR_BATTERYSR</v>
      </c>
    </row>
    <row r="1620" spans="1:8" x14ac:dyDescent="0.25">
      <c r="A1620" t="s">
        <v>113</v>
      </c>
      <c r="B1620" t="s">
        <v>6</v>
      </c>
      <c r="C1620" t="s">
        <v>8</v>
      </c>
      <c r="D1620" t="s">
        <v>362</v>
      </c>
      <c r="E1620">
        <v>2040</v>
      </c>
      <c r="F1620">
        <v>0</v>
      </c>
      <c r="G1620">
        <v>0.489975942</v>
      </c>
      <c r="H1620" s="2" t="str">
        <f t="shared" si="25"/>
        <v>SIXHR_BATTERYSR</v>
      </c>
    </row>
    <row r="1621" spans="1:8" x14ac:dyDescent="0.25">
      <c r="A1621" t="s">
        <v>113</v>
      </c>
      <c r="B1621" t="s">
        <v>6</v>
      </c>
      <c r="C1621" t="s">
        <v>8</v>
      </c>
      <c r="D1621" t="s">
        <v>362</v>
      </c>
      <c r="E1621">
        <v>2041</v>
      </c>
      <c r="F1621">
        <v>0</v>
      </c>
      <c r="G1621">
        <v>0.489975942</v>
      </c>
      <c r="H1621" s="2" t="str">
        <f t="shared" si="25"/>
        <v>SIXHR_BATTERYSR</v>
      </c>
    </row>
    <row r="1622" spans="1:8" x14ac:dyDescent="0.25">
      <c r="A1622" t="s">
        <v>113</v>
      </c>
      <c r="B1622" t="s">
        <v>6</v>
      </c>
      <c r="C1622" t="s">
        <v>8</v>
      </c>
      <c r="D1622" t="s">
        <v>361</v>
      </c>
      <c r="E1622">
        <v>2024</v>
      </c>
      <c r="F1622">
        <v>0</v>
      </c>
      <c r="G1622">
        <v>1.4170008E-2</v>
      </c>
      <c r="H1622" s="2" t="str">
        <f t="shared" si="25"/>
        <v>SIXHR_BATTERYSR</v>
      </c>
    </row>
    <row r="1623" spans="1:8" x14ac:dyDescent="0.25">
      <c r="A1623" t="s">
        <v>113</v>
      </c>
      <c r="B1623" t="s">
        <v>6</v>
      </c>
      <c r="C1623" t="s">
        <v>8</v>
      </c>
      <c r="D1623" t="s">
        <v>361</v>
      </c>
      <c r="E1623">
        <v>2025</v>
      </c>
      <c r="F1623">
        <v>0</v>
      </c>
      <c r="G1623">
        <v>2.7214472999999999E-2</v>
      </c>
      <c r="H1623" s="2" t="str">
        <f t="shared" si="25"/>
        <v>SIXHR_BATTERYSR</v>
      </c>
    </row>
    <row r="1624" spans="1:8" x14ac:dyDescent="0.25">
      <c r="A1624" t="s">
        <v>113</v>
      </c>
      <c r="B1624" t="s">
        <v>6</v>
      </c>
      <c r="C1624" t="s">
        <v>8</v>
      </c>
      <c r="D1624" t="s">
        <v>361</v>
      </c>
      <c r="E1624">
        <v>2026</v>
      </c>
      <c r="F1624">
        <v>0</v>
      </c>
      <c r="G1624">
        <v>5.2267262000000002E-2</v>
      </c>
      <c r="H1624" s="2" t="str">
        <f t="shared" si="25"/>
        <v>SIXHR_BATTERYSR</v>
      </c>
    </row>
    <row r="1625" spans="1:8" x14ac:dyDescent="0.25">
      <c r="A1625" t="s">
        <v>113</v>
      </c>
      <c r="B1625" t="s">
        <v>6</v>
      </c>
      <c r="C1625" t="s">
        <v>8</v>
      </c>
      <c r="D1625" t="s">
        <v>361</v>
      </c>
      <c r="E1625">
        <v>2027</v>
      </c>
      <c r="F1625">
        <v>0</v>
      </c>
      <c r="G1625">
        <v>0.100382863</v>
      </c>
      <c r="H1625" s="2" t="str">
        <f t="shared" si="25"/>
        <v>SIXHR_BATTERYSR</v>
      </c>
    </row>
    <row r="1626" spans="1:8" x14ac:dyDescent="0.25">
      <c r="A1626" t="s">
        <v>113</v>
      </c>
      <c r="B1626" t="s">
        <v>6</v>
      </c>
      <c r="C1626" t="s">
        <v>8</v>
      </c>
      <c r="D1626" t="s">
        <v>361</v>
      </c>
      <c r="E1626">
        <v>2028</v>
      </c>
      <c r="F1626">
        <v>0</v>
      </c>
      <c r="G1626">
        <v>0.19279217500000001</v>
      </c>
      <c r="H1626" s="2" t="str">
        <f t="shared" si="25"/>
        <v>SIXHR_BATTERYSR</v>
      </c>
    </row>
    <row r="1627" spans="1:8" x14ac:dyDescent="0.25">
      <c r="A1627" t="s">
        <v>113</v>
      </c>
      <c r="B1627" t="s">
        <v>6</v>
      </c>
      <c r="C1627" t="s">
        <v>8</v>
      </c>
      <c r="D1627" t="s">
        <v>361</v>
      </c>
      <c r="E1627">
        <v>2029</v>
      </c>
      <c r="F1627">
        <v>0</v>
      </c>
      <c r="G1627">
        <v>0.37027060099999998</v>
      </c>
      <c r="H1627" s="2" t="str">
        <f t="shared" si="25"/>
        <v>SIXHR_BATTERYSR</v>
      </c>
    </row>
    <row r="1628" spans="1:8" x14ac:dyDescent="0.25">
      <c r="A1628" t="s">
        <v>113</v>
      </c>
      <c r="B1628" t="s">
        <v>6</v>
      </c>
      <c r="C1628" t="s">
        <v>8</v>
      </c>
      <c r="D1628" t="s">
        <v>361</v>
      </c>
      <c r="E1628">
        <v>2030</v>
      </c>
      <c r="F1628">
        <v>0</v>
      </c>
      <c r="G1628">
        <v>0.71113009400000005</v>
      </c>
      <c r="H1628" s="2" t="str">
        <f t="shared" si="25"/>
        <v>SIXHR_BATTERYSR</v>
      </c>
    </row>
    <row r="1629" spans="1:8" x14ac:dyDescent="0.25">
      <c r="A1629" t="s">
        <v>113</v>
      </c>
      <c r="B1629" t="s">
        <v>6</v>
      </c>
      <c r="C1629" t="s">
        <v>8</v>
      </c>
      <c r="D1629" t="s">
        <v>361</v>
      </c>
      <c r="E1629">
        <v>2031</v>
      </c>
      <c r="F1629">
        <v>0</v>
      </c>
      <c r="G1629">
        <v>1.3657741379999999</v>
      </c>
      <c r="H1629" s="2" t="str">
        <f t="shared" si="25"/>
        <v>SIXHR_BATTERYSR</v>
      </c>
    </row>
    <row r="1630" spans="1:8" x14ac:dyDescent="0.25">
      <c r="A1630" t="s">
        <v>113</v>
      </c>
      <c r="B1630" t="s">
        <v>6</v>
      </c>
      <c r="C1630" t="s">
        <v>8</v>
      </c>
      <c r="D1630" t="s">
        <v>361</v>
      </c>
      <c r="E1630">
        <v>2032</v>
      </c>
      <c r="F1630">
        <v>0</v>
      </c>
      <c r="G1630">
        <v>1.417000802</v>
      </c>
      <c r="H1630" s="2" t="str">
        <f t="shared" si="25"/>
        <v>SIXHR_BATTERYSR</v>
      </c>
    </row>
    <row r="1631" spans="1:8" x14ac:dyDescent="0.25">
      <c r="A1631" t="s">
        <v>113</v>
      </c>
      <c r="B1631" t="s">
        <v>6</v>
      </c>
      <c r="C1631" t="s">
        <v>8</v>
      </c>
      <c r="D1631" t="s">
        <v>361</v>
      </c>
      <c r="E1631">
        <v>2033</v>
      </c>
      <c r="F1631">
        <v>0</v>
      </c>
      <c r="G1631">
        <v>1.417000802</v>
      </c>
      <c r="H1631" s="2" t="str">
        <f t="shared" si="25"/>
        <v>SIXHR_BATTERYSR</v>
      </c>
    </row>
    <row r="1632" spans="1:8" x14ac:dyDescent="0.25">
      <c r="A1632" t="s">
        <v>113</v>
      </c>
      <c r="B1632" t="s">
        <v>6</v>
      </c>
      <c r="C1632" t="s">
        <v>8</v>
      </c>
      <c r="D1632" t="s">
        <v>361</v>
      </c>
      <c r="E1632">
        <v>2034</v>
      </c>
      <c r="F1632">
        <v>0</v>
      </c>
      <c r="G1632">
        <v>1.417000802</v>
      </c>
      <c r="H1632" s="2" t="str">
        <f t="shared" si="25"/>
        <v>SIXHR_BATTERYSR</v>
      </c>
    </row>
    <row r="1633" spans="1:8" x14ac:dyDescent="0.25">
      <c r="A1633" t="s">
        <v>113</v>
      </c>
      <c r="B1633" t="s">
        <v>6</v>
      </c>
      <c r="C1633" t="s">
        <v>8</v>
      </c>
      <c r="D1633" t="s">
        <v>361</v>
      </c>
      <c r="E1633">
        <v>2035</v>
      </c>
      <c r="F1633">
        <v>0</v>
      </c>
      <c r="G1633">
        <v>1.417000802</v>
      </c>
      <c r="H1633" s="2" t="str">
        <f t="shared" si="25"/>
        <v>SIXHR_BATTERYSR</v>
      </c>
    </row>
    <row r="1634" spans="1:8" x14ac:dyDescent="0.25">
      <c r="A1634" t="s">
        <v>113</v>
      </c>
      <c r="B1634" t="s">
        <v>6</v>
      </c>
      <c r="C1634" t="s">
        <v>8</v>
      </c>
      <c r="D1634" t="s">
        <v>361</v>
      </c>
      <c r="E1634">
        <v>2036</v>
      </c>
      <c r="F1634">
        <v>0</v>
      </c>
      <c r="G1634">
        <v>1.417000802</v>
      </c>
      <c r="H1634" s="2" t="str">
        <f t="shared" si="25"/>
        <v>SIXHR_BATTERYSR</v>
      </c>
    </row>
    <row r="1635" spans="1:8" x14ac:dyDescent="0.25">
      <c r="A1635" t="s">
        <v>113</v>
      </c>
      <c r="B1635" t="s">
        <v>6</v>
      </c>
      <c r="C1635" t="s">
        <v>8</v>
      </c>
      <c r="D1635" t="s">
        <v>361</v>
      </c>
      <c r="E1635">
        <v>2037</v>
      </c>
      <c r="F1635">
        <v>0</v>
      </c>
      <c r="G1635">
        <v>1.417000802</v>
      </c>
      <c r="H1635" s="2" t="str">
        <f t="shared" si="25"/>
        <v>SIXHR_BATTERYSR</v>
      </c>
    </row>
    <row r="1636" spans="1:8" x14ac:dyDescent="0.25">
      <c r="A1636" t="s">
        <v>113</v>
      </c>
      <c r="B1636" t="s">
        <v>6</v>
      </c>
      <c r="C1636" t="s">
        <v>8</v>
      </c>
      <c r="D1636" t="s">
        <v>361</v>
      </c>
      <c r="E1636">
        <v>2038</v>
      </c>
      <c r="F1636">
        <v>0</v>
      </c>
      <c r="G1636">
        <v>1.417000802</v>
      </c>
      <c r="H1636" s="2" t="str">
        <f t="shared" si="25"/>
        <v>SIXHR_BATTERYSR</v>
      </c>
    </row>
    <row r="1637" spans="1:8" x14ac:dyDescent="0.25">
      <c r="A1637" t="s">
        <v>113</v>
      </c>
      <c r="B1637" t="s">
        <v>6</v>
      </c>
      <c r="C1637" t="s">
        <v>8</v>
      </c>
      <c r="D1637" t="s">
        <v>361</v>
      </c>
      <c r="E1637">
        <v>2039</v>
      </c>
      <c r="F1637">
        <v>0</v>
      </c>
      <c r="G1637">
        <v>1.417000802</v>
      </c>
      <c r="H1637" s="2" t="str">
        <f t="shared" si="25"/>
        <v>SIXHR_BATTERYSR</v>
      </c>
    </row>
    <row r="1638" spans="1:8" x14ac:dyDescent="0.25">
      <c r="A1638" t="s">
        <v>113</v>
      </c>
      <c r="B1638" t="s">
        <v>6</v>
      </c>
      <c r="C1638" t="s">
        <v>8</v>
      </c>
      <c r="D1638" t="s">
        <v>361</v>
      </c>
      <c r="E1638">
        <v>2040</v>
      </c>
      <c r="F1638">
        <v>0</v>
      </c>
      <c r="G1638">
        <v>1.417000802</v>
      </c>
      <c r="H1638" s="2" t="str">
        <f t="shared" si="25"/>
        <v>SIXHR_BATTERYSR</v>
      </c>
    </row>
    <row r="1639" spans="1:8" x14ac:dyDescent="0.25">
      <c r="A1639" t="s">
        <v>113</v>
      </c>
      <c r="B1639" t="s">
        <v>6</v>
      </c>
      <c r="C1639" t="s">
        <v>8</v>
      </c>
      <c r="D1639" t="s">
        <v>361</v>
      </c>
      <c r="E1639">
        <v>2041</v>
      </c>
      <c r="F1639">
        <v>0</v>
      </c>
      <c r="G1639">
        <v>1.417000802</v>
      </c>
      <c r="H1639" s="2" t="str">
        <f t="shared" si="25"/>
        <v>SIXHR_BATTERYSR</v>
      </c>
    </row>
    <row r="1640" spans="1:8" x14ac:dyDescent="0.25">
      <c r="A1640" t="s">
        <v>113</v>
      </c>
      <c r="B1640" t="s">
        <v>6</v>
      </c>
      <c r="C1640" t="s">
        <v>8</v>
      </c>
      <c r="D1640" t="s">
        <v>360</v>
      </c>
      <c r="E1640">
        <v>2024</v>
      </c>
      <c r="F1640">
        <v>0</v>
      </c>
      <c r="G1640">
        <v>1.6367281000000001E-2</v>
      </c>
      <c r="H1640" s="2" t="str">
        <f t="shared" si="25"/>
        <v>SIXHR_BATTERYSR</v>
      </c>
    </row>
    <row r="1641" spans="1:8" x14ac:dyDescent="0.25">
      <c r="A1641" t="s">
        <v>113</v>
      </c>
      <c r="B1641" t="s">
        <v>6</v>
      </c>
      <c r="C1641" t="s">
        <v>8</v>
      </c>
      <c r="D1641" t="s">
        <v>360</v>
      </c>
      <c r="E1641">
        <v>2025</v>
      </c>
      <c r="F1641">
        <v>0</v>
      </c>
      <c r="G1641">
        <v>3.1434486999999997E-2</v>
      </c>
      <c r="H1641" s="2" t="str">
        <f t="shared" si="25"/>
        <v>SIXHR_BATTERYSR</v>
      </c>
    </row>
    <row r="1642" spans="1:8" x14ac:dyDescent="0.25">
      <c r="A1642" t="s">
        <v>113</v>
      </c>
      <c r="B1642" t="s">
        <v>6</v>
      </c>
      <c r="C1642" t="s">
        <v>8</v>
      </c>
      <c r="D1642" t="s">
        <v>360</v>
      </c>
      <c r="E1642">
        <v>2026</v>
      </c>
      <c r="F1642">
        <v>0</v>
      </c>
      <c r="G1642">
        <v>6.0372088999999997E-2</v>
      </c>
      <c r="H1642" s="2" t="str">
        <f t="shared" si="25"/>
        <v>SIXHR_BATTERYSR</v>
      </c>
    </row>
    <row r="1643" spans="1:8" x14ac:dyDescent="0.25">
      <c r="A1643" t="s">
        <v>113</v>
      </c>
      <c r="B1643" t="s">
        <v>6</v>
      </c>
      <c r="C1643" t="s">
        <v>8</v>
      </c>
      <c r="D1643" t="s">
        <v>360</v>
      </c>
      <c r="E1643">
        <v>2027</v>
      </c>
      <c r="F1643">
        <v>0</v>
      </c>
      <c r="G1643">
        <v>0.11594873999999999</v>
      </c>
      <c r="H1643" s="2" t="str">
        <f t="shared" si="25"/>
        <v>SIXHR_BATTERYSR</v>
      </c>
    </row>
    <row r="1644" spans="1:8" x14ac:dyDescent="0.25">
      <c r="A1644" t="s">
        <v>113</v>
      </c>
      <c r="B1644" t="s">
        <v>6</v>
      </c>
      <c r="C1644" t="s">
        <v>8</v>
      </c>
      <c r="D1644" t="s">
        <v>360</v>
      </c>
      <c r="E1644">
        <v>2028</v>
      </c>
      <c r="F1644">
        <v>0</v>
      </c>
      <c r="G1644">
        <v>0.22268751000000001</v>
      </c>
      <c r="H1644" s="2" t="str">
        <f t="shared" si="25"/>
        <v>SIXHR_BATTERYSR</v>
      </c>
    </row>
    <row r="1645" spans="1:8" x14ac:dyDescent="0.25">
      <c r="A1645" t="s">
        <v>113</v>
      </c>
      <c r="B1645" t="s">
        <v>6</v>
      </c>
      <c r="C1645" t="s">
        <v>8</v>
      </c>
      <c r="D1645" t="s">
        <v>360</v>
      </c>
      <c r="E1645">
        <v>2029</v>
      </c>
      <c r="F1645">
        <v>0</v>
      </c>
      <c r="G1645">
        <v>0.42768664200000001</v>
      </c>
      <c r="H1645" s="2" t="str">
        <f t="shared" si="25"/>
        <v>SIXHR_BATTERYSR</v>
      </c>
    </row>
    <row r="1646" spans="1:8" x14ac:dyDescent="0.25">
      <c r="A1646" t="s">
        <v>113</v>
      </c>
      <c r="B1646" t="s">
        <v>6</v>
      </c>
      <c r="C1646" t="s">
        <v>8</v>
      </c>
      <c r="D1646" t="s">
        <v>360</v>
      </c>
      <c r="E1646">
        <v>2030</v>
      </c>
      <c r="F1646">
        <v>0</v>
      </c>
      <c r="G1646">
        <v>0.82140154099999996</v>
      </c>
      <c r="H1646" s="2" t="str">
        <f t="shared" si="25"/>
        <v>SIXHR_BATTERYSR</v>
      </c>
    </row>
    <row r="1647" spans="1:8" x14ac:dyDescent="0.25">
      <c r="A1647" t="s">
        <v>113</v>
      </c>
      <c r="B1647" t="s">
        <v>6</v>
      </c>
      <c r="C1647" t="s">
        <v>8</v>
      </c>
      <c r="D1647" t="s">
        <v>360</v>
      </c>
      <c r="E1647">
        <v>2031</v>
      </c>
      <c r="F1647">
        <v>0</v>
      </c>
      <c r="G1647">
        <v>1.5775580170000001</v>
      </c>
      <c r="H1647" s="2" t="str">
        <f t="shared" si="25"/>
        <v>SIXHR_BATTERYSR</v>
      </c>
    </row>
    <row r="1648" spans="1:8" x14ac:dyDescent="0.25">
      <c r="A1648" t="s">
        <v>113</v>
      </c>
      <c r="B1648" t="s">
        <v>6</v>
      </c>
      <c r="C1648" t="s">
        <v>8</v>
      </c>
      <c r="D1648" t="s">
        <v>360</v>
      </c>
      <c r="E1648">
        <v>2032</v>
      </c>
      <c r="F1648">
        <v>0</v>
      </c>
      <c r="G1648">
        <v>1.636728148</v>
      </c>
      <c r="H1648" s="2" t="str">
        <f t="shared" si="25"/>
        <v>SIXHR_BATTERYSR</v>
      </c>
    </row>
    <row r="1649" spans="1:8" x14ac:dyDescent="0.25">
      <c r="A1649" t="s">
        <v>113</v>
      </c>
      <c r="B1649" t="s">
        <v>6</v>
      </c>
      <c r="C1649" t="s">
        <v>8</v>
      </c>
      <c r="D1649" t="s">
        <v>360</v>
      </c>
      <c r="E1649">
        <v>2033</v>
      </c>
      <c r="F1649">
        <v>0</v>
      </c>
      <c r="G1649">
        <v>1.636728148</v>
      </c>
      <c r="H1649" s="2" t="str">
        <f t="shared" si="25"/>
        <v>SIXHR_BATTERYSR</v>
      </c>
    </row>
    <row r="1650" spans="1:8" x14ac:dyDescent="0.25">
      <c r="A1650" t="s">
        <v>113</v>
      </c>
      <c r="B1650" t="s">
        <v>6</v>
      </c>
      <c r="C1650" t="s">
        <v>8</v>
      </c>
      <c r="D1650" t="s">
        <v>360</v>
      </c>
      <c r="E1650">
        <v>2034</v>
      </c>
      <c r="F1650">
        <v>0</v>
      </c>
      <c r="G1650">
        <v>1.636728148</v>
      </c>
      <c r="H1650" s="2" t="str">
        <f t="shared" si="25"/>
        <v>SIXHR_BATTERYSR</v>
      </c>
    </row>
    <row r="1651" spans="1:8" x14ac:dyDescent="0.25">
      <c r="A1651" t="s">
        <v>113</v>
      </c>
      <c r="B1651" t="s">
        <v>6</v>
      </c>
      <c r="C1651" t="s">
        <v>8</v>
      </c>
      <c r="D1651" t="s">
        <v>360</v>
      </c>
      <c r="E1651">
        <v>2035</v>
      </c>
      <c r="F1651">
        <v>0</v>
      </c>
      <c r="G1651">
        <v>1.636728148</v>
      </c>
      <c r="H1651" s="2" t="str">
        <f t="shared" si="25"/>
        <v>SIXHR_BATTERYSR</v>
      </c>
    </row>
    <row r="1652" spans="1:8" x14ac:dyDescent="0.25">
      <c r="A1652" t="s">
        <v>113</v>
      </c>
      <c r="B1652" t="s">
        <v>6</v>
      </c>
      <c r="C1652" t="s">
        <v>8</v>
      </c>
      <c r="D1652" t="s">
        <v>360</v>
      </c>
      <c r="E1652">
        <v>2036</v>
      </c>
      <c r="F1652">
        <v>0</v>
      </c>
      <c r="G1652">
        <v>1.636728148</v>
      </c>
      <c r="H1652" s="2" t="str">
        <f t="shared" si="25"/>
        <v>SIXHR_BATTERYSR</v>
      </c>
    </row>
    <row r="1653" spans="1:8" x14ac:dyDescent="0.25">
      <c r="A1653" t="s">
        <v>113</v>
      </c>
      <c r="B1653" t="s">
        <v>6</v>
      </c>
      <c r="C1653" t="s">
        <v>8</v>
      </c>
      <c r="D1653" t="s">
        <v>360</v>
      </c>
      <c r="E1653">
        <v>2037</v>
      </c>
      <c r="F1653">
        <v>0</v>
      </c>
      <c r="G1653">
        <v>1.636728148</v>
      </c>
      <c r="H1653" s="2" t="str">
        <f t="shared" si="25"/>
        <v>SIXHR_BATTERYSR</v>
      </c>
    </row>
    <row r="1654" spans="1:8" x14ac:dyDescent="0.25">
      <c r="A1654" t="s">
        <v>113</v>
      </c>
      <c r="B1654" t="s">
        <v>6</v>
      </c>
      <c r="C1654" t="s">
        <v>8</v>
      </c>
      <c r="D1654" t="s">
        <v>360</v>
      </c>
      <c r="E1654">
        <v>2038</v>
      </c>
      <c r="F1654">
        <v>0</v>
      </c>
      <c r="G1654">
        <v>1.636728148</v>
      </c>
      <c r="H1654" s="2" t="str">
        <f t="shared" si="25"/>
        <v>SIXHR_BATTERYSR</v>
      </c>
    </row>
    <row r="1655" spans="1:8" x14ac:dyDescent="0.25">
      <c r="A1655" t="s">
        <v>113</v>
      </c>
      <c r="B1655" t="s">
        <v>6</v>
      </c>
      <c r="C1655" t="s">
        <v>8</v>
      </c>
      <c r="D1655" t="s">
        <v>360</v>
      </c>
      <c r="E1655">
        <v>2039</v>
      </c>
      <c r="F1655">
        <v>0</v>
      </c>
      <c r="G1655">
        <v>1.636728148</v>
      </c>
      <c r="H1655" s="2" t="str">
        <f t="shared" si="25"/>
        <v>SIXHR_BATTERYSR</v>
      </c>
    </row>
    <row r="1656" spans="1:8" x14ac:dyDescent="0.25">
      <c r="A1656" t="s">
        <v>113</v>
      </c>
      <c r="B1656" t="s">
        <v>6</v>
      </c>
      <c r="C1656" t="s">
        <v>8</v>
      </c>
      <c r="D1656" t="s">
        <v>360</v>
      </c>
      <c r="E1656">
        <v>2040</v>
      </c>
      <c r="F1656">
        <v>0</v>
      </c>
      <c r="G1656">
        <v>1.636728148</v>
      </c>
      <c r="H1656" s="2" t="str">
        <f t="shared" si="25"/>
        <v>SIXHR_BATTERYSR</v>
      </c>
    </row>
    <row r="1657" spans="1:8" x14ac:dyDescent="0.25">
      <c r="A1657" t="s">
        <v>113</v>
      </c>
      <c r="B1657" t="s">
        <v>6</v>
      </c>
      <c r="C1657" t="s">
        <v>8</v>
      </c>
      <c r="D1657" t="s">
        <v>360</v>
      </c>
      <c r="E1657">
        <v>2041</v>
      </c>
      <c r="F1657">
        <v>0</v>
      </c>
      <c r="G1657">
        <v>1.636728148</v>
      </c>
      <c r="H1657" s="2" t="str">
        <f t="shared" si="25"/>
        <v>SIXHR_BATTERYSR</v>
      </c>
    </row>
    <row r="1658" spans="1:8" x14ac:dyDescent="0.25">
      <c r="A1658" t="s">
        <v>113</v>
      </c>
      <c r="B1658" t="s">
        <v>6</v>
      </c>
      <c r="C1658" t="s">
        <v>12</v>
      </c>
      <c r="D1658" t="s">
        <v>359</v>
      </c>
      <c r="E1658">
        <v>2024</v>
      </c>
      <c r="F1658">
        <v>0</v>
      </c>
      <c r="G1658">
        <v>1.643945E-3</v>
      </c>
      <c r="H1658" s="2" t="str">
        <f t="shared" si="25"/>
        <v>SIXHR_BATTERYNR</v>
      </c>
    </row>
    <row r="1659" spans="1:8" x14ac:dyDescent="0.25">
      <c r="A1659" t="s">
        <v>113</v>
      </c>
      <c r="B1659" t="s">
        <v>6</v>
      </c>
      <c r="C1659" t="s">
        <v>12</v>
      </c>
      <c r="D1659" t="s">
        <v>359</v>
      </c>
      <c r="E1659">
        <v>2025</v>
      </c>
      <c r="F1659">
        <v>0</v>
      </c>
      <c r="G1659">
        <v>3.15731E-3</v>
      </c>
      <c r="H1659" s="2" t="str">
        <f t="shared" si="25"/>
        <v>SIXHR_BATTERYNR</v>
      </c>
    </row>
    <row r="1660" spans="1:8" x14ac:dyDescent="0.25">
      <c r="A1660" t="s">
        <v>113</v>
      </c>
      <c r="B1660" t="s">
        <v>6</v>
      </c>
      <c r="C1660" t="s">
        <v>12</v>
      </c>
      <c r="D1660" t="s">
        <v>359</v>
      </c>
      <c r="E1660">
        <v>2026</v>
      </c>
      <c r="F1660">
        <v>0</v>
      </c>
      <c r="G1660">
        <v>6.0638310000000004E-3</v>
      </c>
      <c r="H1660" s="2" t="str">
        <f t="shared" si="25"/>
        <v>SIXHR_BATTERYNR</v>
      </c>
    </row>
    <row r="1661" spans="1:8" x14ac:dyDescent="0.25">
      <c r="A1661" t="s">
        <v>113</v>
      </c>
      <c r="B1661" t="s">
        <v>6</v>
      </c>
      <c r="C1661" t="s">
        <v>12</v>
      </c>
      <c r="D1661" t="s">
        <v>359</v>
      </c>
      <c r="E1661">
        <v>2027</v>
      </c>
      <c r="F1661">
        <v>0</v>
      </c>
      <c r="G1661">
        <v>1.1646003E-2</v>
      </c>
      <c r="H1661" s="2" t="str">
        <f t="shared" si="25"/>
        <v>SIXHR_BATTERYNR</v>
      </c>
    </row>
    <row r="1662" spans="1:8" x14ac:dyDescent="0.25">
      <c r="A1662" t="s">
        <v>113</v>
      </c>
      <c r="B1662" t="s">
        <v>6</v>
      </c>
      <c r="C1662" t="s">
        <v>12</v>
      </c>
      <c r="D1662" t="s">
        <v>359</v>
      </c>
      <c r="E1662">
        <v>2028</v>
      </c>
      <c r="F1662">
        <v>0</v>
      </c>
      <c r="G1662">
        <v>2.2366947000000002E-2</v>
      </c>
      <c r="H1662" s="2" t="str">
        <f t="shared" si="25"/>
        <v>SIXHR_BATTERYNR</v>
      </c>
    </row>
    <row r="1663" spans="1:8" x14ac:dyDescent="0.25">
      <c r="A1663" t="s">
        <v>113</v>
      </c>
      <c r="B1663" t="s">
        <v>6</v>
      </c>
      <c r="C1663" t="s">
        <v>12</v>
      </c>
      <c r="D1663" t="s">
        <v>359</v>
      </c>
      <c r="E1663">
        <v>2029</v>
      </c>
      <c r="F1663">
        <v>0</v>
      </c>
      <c r="G1663">
        <v>4.2957256999999999E-2</v>
      </c>
      <c r="H1663" s="2" t="str">
        <f t="shared" si="25"/>
        <v>SIXHR_BATTERYNR</v>
      </c>
    </row>
    <row r="1664" spans="1:8" x14ac:dyDescent="0.25">
      <c r="A1664" t="s">
        <v>113</v>
      </c>
      <c r="B1664" t="s">
        <v>6</v>
      </c>
      <c r="C1664" t="s">
        <v>12</v>
      </c>
      <c r="D1664" t="s">
        <v>359</v>
      </c>
      <c r="E1664">
        <v>2030</v>
      </c>
      <c r="F1664">
        <v>0</v>
      </c>
      <c r="G1664">
        <v>8.2502359999999997E-2</v>
      </c>
      <c r="H1664" s="2" t="str">
        <f t="shared" si="25"/>
        <v>SIXHR_BATTERYNR</v>
      </c>
    </row>
    <row r="1665" spans="1:8" x14ac:dyDescent="0.25">
      <c r="A1665" t="s">
        <v>113</v>
      </c>
      <c r="B1665" t="s">
        <v>6</v>
      </c>
      <c r="C1665" t="s">
        <v>12</v>
      </c>
      <c r="D1665" t="s">
        <v>359</v>
      </c>
      <c r="E1665">
        <v>2031</v>
      </c>
      <c r="F1665">
        <v>0</v>
      </c>
      <c r="G1665">
        <v>0.158451442</v>
      </c>
      <c r="H1665" s="2" t="str">
        <f t="shared" si="25"/>
        <v>SIXHR_BATTERYNR</v>
      </c>
    </row>
    <row r="1666" spans="1:8" x14ac:dyDescent="0.25">
      <c r="A1666" t="s">
        <v>113</v>
      </c>
      <c r="B1666" t="s">
        <v>6</v>
      </c>
      <c r="C1666" t="s">
        <v>12</v>
      </c>
      <c r="D1666" t="s">
        <v>359</v>
      </c>
      <c r="E1666">
        <v>2032</v>
      </c>
      <c r="F1666">
        <v>0</v>
      </c>
      <c r="G1666">
        <v>0.164394547</v>
      </c>
      <c r="H1666" s="2" t="str">
        <f t="shared" si="25"/>
        <v>SIXHR_BATTERYNR</v>
      </c>
    </row>
    <row r="1667" spans="1:8" x14ac:dyDescent="0.25">
      <c r="A1667" t="s">
        <v>113</v>
      </c>
      <c r="B1667" t="s">
        <v>6</v>
      </c>
      <c r="C1667" t="s">
        <v>12</v>
      </c>
      <c r="D1667" t="s">
        <v>359</v>
      </c>
      <c r="E1667">
        <v>2033</v>
      </c>
      <c r="F1667">
        <v>0</v>
      </c>
      <c r="G1667">
        <v>0.164394547</v>
      </c>
      <c r="H1667" s="2" t="str">
        <f t="shared" ref="H1667:H1730" si="26">_xlfn.CONCAT(A1667,C1667)</f>
        <v>SIXHR_BATTERYNR</v>
      </c>
    </row>
    <row r="1668" spans="1:8" x14ac:dyDescent="0.25">
      <c r="A1668" t="s">
        <v>113</v>
      </c>
      <c r="B1668" t="s">
        <v>6</v>
      </c>
      <c r="C1668" t="s">
        <v>12</v>
      </c>
      <c r="D1668" t="s">
        <v>359</v>
      </c>
      <c r="E1668">
        <v>2034</v>
      </c>
      <c r="F1668">
        <v>0</v>
      </c>
      <c r="G1668">
        <v>0.164394547</v>
      </c>
      <c r="H1668" s="2" t="str">
        <f t="shared" si="26"/>
        <v>SIXHR_BATTERYNR</v>
      </c>
    </row>
    <row r="1669" spans="1:8" x14ac:dyDescent="0.25">
      <c r="A1669" t="s">
        <v>113</v>
      </c>
      <c r="B1669" t="s">
        <v>6</v>
      </c>
      <c r="C1669" t="s">
        <v>12</v>
      </c>
      <c r="D1669" t="s">
        <v>359</v>
      </c>
      <c r="E1669">
        <v>2035</v>
      </c>
      <c r="F1669">
        <v>0</v>
      </c>
      <c r="G1669">
        <v>0.164394547</v>
      </c>
      <c r="H1669" s="2" t="str">
        <f t="shared" si="26"/>
        <v>SIXHR_BATTERYNR</v>
      </c>
    </row>
    <row r="1670" spans="1:8" x14ac:dyDescent="0.25">
      <c r="A1670" t="s">
        <v>113</v>
      </c>
      <c r="B1670" t="s">
        <v>6</v>
      </c>
      <c r="C1670" t="s">
        <v>12</v>
      </c>
      <c r="D1670" t="s">
        <v>359</v>
      </c>
      <c r="E1670">
        <v>2036</v>
      </c>
      <c r="F1670">
        <v>0</v>
      </c>
      <c r="G1670">
        <v>0.164394547</v>
      </c>
      <c r="H1670" s="2" t="str">
        <f t="shared" si="26"/>
        <v>SIXHR_BATTERYNR</v>
      </c>
    </row>
    <row r="1671" spans="1:8" x14ac:dyDescent="0.25">
      <c r="A1671" t="s">
        <v>113</v>
      </c>
      <c r="B1671" t="s">
        <v>6</v>
      </c>
      <c r="C1671" t="s">
        <v>12</v>
      </c>
      <c r="D1671" t="s">
        <v>359</v>
      </c>
      <c r="E1671">
        <v>2037</v>
      </c>
      <c r="F1671">
        <v>0</v>
      </c>
      <c r="G1671">
        <v>0.164394547</v>
      </c>
      <c r="H1671" s="2" t="str">
        <f t="shared" si="26"/>
        <v>SIXHR_BATTERYNR</v>
      </c>
    </row>
    <row r="1672" spans="1:8" x14ac:dyDescent="0.25">
      <c r="A1672" t="s">
        <v>113</v>
      </c>
      <c r="B1672" t="s">
        <v>6</v>
      </c>
      <c r="C1672" t="s">
        <v>12</v>
      </c>
      <c r="D1672" t="s">
        <v>359</v>
      </c>
      <c r="E1672">
        <v>2038</v>
      </c>
      <c r="F1672">
        <v>0</v>
      </c>
      <c r="G1672">
        <v>0.164394547</v>
      </c>
      <c r="H1672" s="2" t="str">
        <f t="shared" si="26"/>
        <v>SIXHR_BATTERYNR</v>
      </c>
    </row>
    <row r="1673" spans="1:8" x14ac:dyDescent="0.25">
      <c r="A1673" t="s">
        <v>113</v>
      </c>
      <c r="B1673" t="s">
        <v>6</v>
      </c>
      <c r="C1673" t="s">
        <v>12</v>
      </c>
      <c r="D1673" t="s">
        <v>359</v>
      </c>
      <c r="E1673">
        <v>2039</v>
      </c>
      <c r="F1673">
        <v>0</v>
      </c>
      <c r="G1673">
        <v>0.164394547</v>
      </c>
      <c r="H1673" s="2" t="str">
        <f t="shared" si="26"/>
        <v>SIXHR_BATTERYNR</v>
      </c>
    </row>
    <row r="1674" spans="1:8" x14ac:dyDescent="0.25">
      <c r="A1674" t="s">
        <v>113</v>
      </c>
      <c r="B1674" t="s">
        <v>6</v>
      </c>
      <c r="C1674" t="s">
        <v>12</v>
      </c>
      <c r="D1674" t="s">
        <v>359</v>
      </c>
      <c r="E1674">
        <v>2040</v>
      </c>
      <c r="F1674">
        <v>0</v>
      </c>
      <c r="G1674">
        <v>0.164394547</v>
      </c>
      <c r="H1674" s="2" t="str">
        <f t="shared" si="26"/>
        <v>SIXHR_BATTERYNR</v>
      </c>
    </row>
    <row r="1675" spans="1:8" x14ac:dyDescent="0.25">
      <c r="A1675" t="s">
        <v>113</v>
      </c>
      <c r="B1675" t="s">
        <v>6</v>
      </c>
      <c r="C1675" t="s">
        <v>12</v>
      </c>
      <c r="D1675" t="s">
        <v>359</v>
      </c>
      <c r="E1675">
        <v>2041</v>
      </c>
      <c r="F1675">
        <v>0</v>
      </c>
      <c r="G1675">
        <v>0.164394547</v>
      </c>
      <c r="H1675" s="2" t="str">
        <f t="shared" si="26"/>
        <v>SIXHR_BATTERYNR</v>
      </c>
    </row>
    <row r="1676" spans="1:8" x14ac:dyDescent="0.25">
      <c r="A1676" t="s">
        <v>113</v>
      </c>
      <c r="B1676" t="s">
        <v>6</v>
      </c>
      <c r="C1676" t="s">
        <v>12</v>
      </c>
      <c r="D1676" t="s">
        <v>358</v>
      </c>
      <c r="E1676">
        <v>2024</v>
      </c>
      <c r="F1676">
        <v>0</v>
      </c>
      <c r="G1676">
        <v>3.656776E-3</v>
      </c>
      <c r="H1676" s="2" t="str">
        <f t="shared" si="26"/>
        <v>SIXHR_BATTERYNR</v>
      </c>
    </row>
    <row r="1677" spans="1:8" x14ac:dyDescent="0.25">
      <c r="A1677" t="s">
        <v>113</v>
      </c>
      <c r="B1677" t="s">
        <v>6</v>
      </c>
      <c r="C1677" t="s">
        <v>12</v>
      </c>
      <c r="D1677" t="s">
        <v>358</v>
      </c>
      <c r="E1677">
        <v>2025</v>
      </c>
      <c r="F1677">
        <v>0</v>
      </c>
      <c r="G1677">
        <v>7.0230900000000001E-3</v>
      </c>
      <c r="H1677" s="2" t="str">
        <f t="shared" si="26"/>
        <v>SIXHR_BATTERYNR</v>
      </c>
    </row>
    <row r="1678" spans="1:8" x14ac:dyDescent="0.25">
      <c r="A1678" t="s">
        <v>113</v>
      </c>
      <c r="B1678" t="s">
        <v>6</v>
      </c>
      <c r="C1678" t="s">
        <v>12</v>
      </c>
      <c r="D1678" t="s">
        <v>358</v>
      </c>
      <c r="E1678">
        <v>2026</v>
      </c>
      <c r="F1678">
        <v>0</v>
      </c>
      <c r="G1678">
        <v>1.3488326E-2</v>
      </c>
      <c r="H1678" s="2" t="str">
        <f t="shared" si="26"/>
        <v>SIXHR_BATTERYNR</v>
      </c>
    </row>
    <row r="1679" spans="1:8" x14ac:dyDescent="0.25">
      <c r="A1679" t="s">
        <v>113</v>
      </c>
      <c r="B1679" t="s">
        <v>6</v>
      </c>
      <c r="C1679" t="s">
        <v>12</v>
      </c>
      <c r="D1679" t="s">
        <v>358</v>
      </c>
      <c r="E1679">
        <v>2027</v>
      </c>
      <c r="F1679">
        <v>0</v>
      </c>
      <c r="G1679">
        <v>2.5905254999999999E-2</v>
      </c>
      <c r="H1679" s="2" t="str">
        <f t="shared" si="26"/>
        <v>SIXHR_BATTERYNR</v>
      </c>
    </row>
    <row r="1680" spans="1:8" x14ac:dyDescent="0.25">
      <c r="A1680" t="s">
        <v>113</v>
      </c>
      <c r="B1680" t="s">
        <v>6</v>
      </c>
      <c r="C1680" t="s">
        <v>12</v>
      </c>
      <c r="D1680" t="s">
        <v>358</v>
      </c>
      <c r="E1680">
        <v>2028</v>
      </c>
      <c r="F1680">
        <v>0</v>
      </c>
      <c r="G1680">
        <v>4.9752818999999997E-2</v>
      </c>
      <c r="H1680" s="2" t="str">
        <f t="shared" si="26"/>
        <v>SIXHR_BATTERYNR</v>
      </c>
    </row>
    <row r="1681" spans="1:8" x14ac:dyDescent="0.25">
      <c r="A1681" t="s">
        <v>113</v>
      </c>
      <c r="B1681" t="s">
        <v>6</v>
      </c>
      <c r="C1681" t="s">
        <v>12</v>
      </c>
      <c r="D1681" t="s">
        <v>358</v>
      </c>
      <c r="E1681">
        <v>2029</v>
      </c>
      <c r="F1681">
        <v>0</v>
      </c>
      <c r="G1681">
        <v>9.5553703000000004E-2</v>
      </c>
      <c r="H1681" s="2" t="str">
        <f t="shared" si="26"/>
        <v>SIXHR_BATTERYNR</v>
      </c>
    </row>
    <row r="1682" spans="1:8" x14ac:dyDescent="0.25">
      <c r="A1682" t="s">
        <v>113</v>
      </c>
      <c r="B1682" t="s">
        <v>6</v>
      </c>
      <c r="C1682" t="s">
        <v>12</v>
      </c>
      <c r="D1682" t="s">
        <v>358</v>
      </c>
      <c r="E1682">
        <v>2030</v>
      </c>
      <c r="F1682">
        <v>0</v>
      </c>
      <c r="G1682">
        <v>0.183517444</v>
      </c>
      <c r="H1682" s="2" t="str">
        <f t="shared" si="26"/>
        <v>SIXHR_BATTERYNR</v>
      </c>
    </row>
    <row r="1683" spans="1:8" x14ac:dyDescent="0.25">
      <c r="A1683" t="s">
        <v>113</v>
      </c>
      <c r="B1683" t="s">
        <v>6</v>
      </c>
      <c r="C1683" t="s">
        <v>12</v>
      </c>
      <c r="D1683" t="s">
        <v>358</v>
      </c>
      <c r="E1683">
        <v>2031</v>
      </c>
      <c r="F1683">
        <v>0</v>
      </c>
      <c r="G1683">
        <v>0.35245784200000002</v>
      </c>
      <c r="H1683" s="2" t="str">
        <f t="shared" si="26"/>
        <v>SIXHR_BATTERYNR</v>
      </c>
    </row>
    <row r="1684" spans="1:8" x14ac:dyDescent="0.25">
      <c r="A1684" t="s">
        <v>113</v>
      </c>
      <c r="B1684" t="s">
        <v>6</v>
      </c>
      <c r="C1684" t="s">
        <v>12</v>
      </c>
      <c r="D1684" t="s">
        <v>358</v>
      </c>
      <c r="E1684">
        <v>2032</v>
      </c>
      <c r="F1684">
        <v>0</v>
      </c>
      <c r="G1684">
        <v>0.36567762599999998</v>
      </c>
      <c r="H1684" s="2" t="str">
        <f t="shared" si="26"/>
        <v>SIXHR_BATTERYNR</v>
      </c>
    </row>
    <row r="1685" spans="1:8" x14ac:dyDescent="0.25">
      <c r="A1685" t="s">
        <v>113</v>
      </c>
      <c r="B1685" t="s">
        <v>6</v>
      </c>
      <c r="C1685" t="s">
        <v>12</v>
      </c>
      <c r="D1685" t="s">
        <v>358</v>
      </c>
      <c r="E1685">
        <v>2033</v>
      </c>
      <c r="F1685">
        <v>0</v>
      </c>
      <c r="G1685">
        <v>0.36567762599999998</v>
      </c>
      <c r="H1685" s="2" t="str">
        <f t="shared" si="26"/>
        <v>SIXHR_BATTERYNR</v>
      </c>
    </row>
    <row r="1686" spans="1:8" x14ac:dyDescent="0.25">
      <c r="A1686" t="s">
        <v>113</v>
      </c>
      <c r="B1686" t="s">
        <v>6</v>
      </c>
      <c r="C1686" t="s">
        <v>12</v>
      </c>
      <c r="D1686" t="s">
        <v>358</v>
      </c>
      <c r="E1686">
        <v>2034</v>
      </c>
      <c r="F1686">
        <v>0</v>
      </c>
      <c r="G1686">
        <v>0.36567762599999998</v>
      </c>
      <c r="H1686" s="2" t="str">
        <f t="shared" si="26"/>
        <v>SIXHR_BATTERYNR</v>
      </c>
    </row>
    <row r="1687" spans="1:8" x14ac:dyDescent="0.25">
      <c r="A1687" t="s">
        <v>113</v>
      </c>
      <c r="B1687" t="s">
        <v>6</v>
      </c>
      <c r="C1687" t="s">
        <v>12</v>
      </c>
      <c r="D1687" t="s">
        <v>358</v>
      </c>
      <c r="E1687">
        <v>2035</v>
      </c>
      <c r="F1687">
        <v>0</v>
      </c>
      <c r="G1687">
        <v>0.36567762599999998</v>
      </c>
      <c r="H1687" s="2" t="str">
        <f t="shared" si="26"/>
        <v>SIXHR_BATTERYNR</v>
      </c>
    </row>
    <row r="1688" spans="1:8" x14ac:dyDescent="0.25">
      <c r="A1688" t="s">
        <v>113</v>
      </c>
      <c r="B1688" t="s">
        <v>6</v>
      </c>
      <c r="C1688" t="s">
        <v>12</v>
      </c>
      <c r="D1688" t="s">
        <v>358</v>
      </c>
      <c r="E1688">
        <v>2036</v>
      </c>
      <c r="F1688">
        <v>0</v>
      </c>
      <c r="G1688">
        <v>0.36567762599999998</v>
      </c>
      <c r="H1688" s="2" t="str">
        <f t="shared" si="26"/>
        <v>SIXHR_BATTERYNR</v>
      </c>
    </row>
    <row r="1689" spans="1:8" x14ac:dyDescent="0.25">
      <c r="A1689" t="s">
        <v>113</v>
      </c>
      <c r="B1689" t="s">
        <v>6</v>
      </c>
      <c r="C1689" t="s">
        <v>12</v>
      </c>
      <c r="D1689" t="s">
        <v>358</v>
      </c>
      <c r="E1689">
        <v>2037</v>
      </c>
      <c r="F1689">
        <v>0</v>
      </c>
      <c r="G1689">
        <v>0.36567762599999998</v>
      </c>
      <c r="H1689" s="2" t="str">
        <f t="shared" si="26"/>
        <v>SIXHR_BATTERYNR</v>
      </c>
    </row>
    <row r="1690" spans="1:8" x14ac:dyDescent="0.25">
      <c r="A1690" t="s">
        <v>113</v>
      </c>
      <c r="B1690" t="s">
        <v>6</v>
      </c>
      <c r="C1690" t="s">
        <v>12</v>
      </c>
      <c r="D1690" t="s">
        <v>358</v>
      </c>
      <c r="E1690">
        <v>2038</v>
      </c>
      <c r="F1690">
        <v>0</v>
      </c>
      <c r="G1690">
        <v>0.36567762599999998</v>
      </c>
      <c r="H1690" s="2" t="str">
        <f t="shared" si="26"/>
        <v>SIXHR_BATTERYNR</v>
      </c>
    </row>
    <row r="1691" spans="1:8" x14ac:dyDescent="0.25">
      <c r="A1691" t="s">
        <v>113</v>
      </c>
      <c r="B1691" t="s">
        <v>6</v>
      </c>
      <c r="C1691" t="s">
        <v>12</v>
      </c>
      <c r="D1691" t="s">
        <v>358</v>
      </c>
      <c r="E1691">
        <v>2039</v>
      </c>
      <c r="F1691">
        <v>0</v>
      </c>
      <c r="G1691">
        <v>0.36567762599999998</v>
      </c>
      <c r="H1691" s="2" t="str">
        <f t="shared" si="26"/>
        <v>SIXHR_BATTERYNR</v>
      </c>
    </row>
    <row r="1692" spans="1:8" x14ac:dyDescent="0.25">
      <c r="A1692" t="s">
        <v>113</v>
      </c>
      <c r="B1692" t="s">
        <v>6</v>
      </c>
      <c r="C1692" t="s">
        <v>12</v>
      </c>
      <c r="D1692" t="s">
        <v>358</v>
      </c>
      <c r="E1692">
        <v>2040</v>
      </c>
      <c r="F1692">
        <v>0</v>
      </c>
      <c r="G1692">
        <v>0.36567762599999998</v>
      </c>
      <c r="H1692" s="2" t="str">
        <f t="shared" si="26"/>
        <v>SIXHR_BATTERYNR</v>
      </c>
    </row>
    <row r="1693" spans="1:8" x14ac:dyDescent="0.25">
      <c r="A1693" t="s">
        <v>113</v>
      </c>
      <c r="B1693" t="s">
        <v>6</v>
      </c>
      <c r="C1693" t="s">
        <v>12</v>
      </c>
      <c r="D1693" t="s">
        <v>358</v>
      </c>
      <c r="E1693">
        <v>2041</v>
      </c>
      <c r="F1693">
        <v>0</v>
      </c>
      <c r="G1693">
        <v>0.36567762599999998</v>
      </c>
      <c r="H1693" s="2" t="str">
        <f t="shared" si="26"/>
        <v>SIXHR_BATTERYNR</v>
      </c>
    </row>
    <row r="1694" spans="1:8" x14ac:dyDescent="0.25">
      <c r="A1694" t="s">
        <v>113</v>
      </c>
      <c r="B1694" t="s">
        <v>6</v>
      </c>
      <c r="C1694" t="s">
        <v>12</v>
      </c>
      <c r="D1694" t="s">
        <v>357</v>
      </c>
      <c r="E1694">
        <v>2024</v>
      </c>
      <c r="F1694">
        <v>0</v>
      </c>
      <c r="G1694">
        <v>2.7137128999999999E-2</v>
      </c>
      <c r="H1694" s="2" t="str">
        <f t="shared" si="26"/>
        <v>SIXHR_BATTERYNR</v>
      </c>
    </row>
    <row r="1695" spans="1:8" x14ac:dyDescent="0.25">
      <c r="A1695" t="s">
        <v>113</v>
      </c>
      <c r="B1695" t="s">
        <v>6</v>
      </c>
      <c r="C1695" t="s">
        <v>12</v>
      </c>
      <c r="D1695" t="s">
        <v>357</v>
      </c>
      <c r="E1695">
        <v>2025</v>
      </c>
      <c r="F1695">
        <v>0</v>
      </c>
      <c r="G1695">
        <v>5.2118718000000001E-2</v>
      </c>
      <c r="H1695" s="2" t="str">
        <f t="shared" si="26"/>
        <v>SIXHR_BATTERYNR</v>
      </c>
    </row>
    <row r="1696" spans="1:8" x14ac:dyDescent="0.25">
      <c r="A1696" t="s">
        <v>113</v>
      </c>
      <c r="B1696" t="s">
        <v>6</v>
      </c>
      <c r="C1696" t="s">
        <v>12</v>
      </c>
      <c r="D1696" t="s">
        <v>357</v>
      </c>
      <c r="E1696">
        <v>2026</v>
      </c>
      <c r="F1696">
        <v>0</v>
      </c>
      <c r="G1696">
        <v>0.10009757499999999</v>
      </c>
      <c r="H1696" s="2" t="str">
        <f t="shared" si="26"/>
        <v>SIXHR_BATTERYNR</v>
      </c>
    </row>
    <row r="1697" spans="1:8" x14ac:dyDescent="0.25">
      <c r="A1697" t="s">
        <v>113</v>
      </c>
      <c r="B1697" t="s">
        <v>6</v>
      </c>
      <c r="C1697" t="s">
        <v>12</v>
      </c>
      <c r="D1697" t="s">
        <v>357</v>
      </c>
      <c r="E1697">
        <v>2027</v>
      </c>
      <c r="F1697">
        <v>0</v>
      </c>
      <c r="G1697">
        <v>0.19224426</v>
      </c>
      <c r="H1697" s="2" t="str">
        <f t="shared" si="26"/>
        <v>SIXHR_BATTERYNR</v>
      </c>
    </row>
    <row r="1698" spans="1:8" x14ac:dyDescent="0.25">
      <c r="A1698" t="s">
        <v>113</v>
      </c>
      <c r="B1698" t="s">
        <v>6</v>
      </c>
      <c r="C1698" t="s">
        <v>12</v>
      </c>
      <c r="D1698" t="s">
        <v>357</v>
      </c>
      <c r="E1698">
        <v>2028</v>
      </c>
      <c r="F1698">
        <v>0</v>
      </c>
      <c r="G1698">
        <v>0.369218292</v>
      </c>
      <c r="H1698" s="2" t="str">
        <f t="shared" si="26"/>
        <v>SIXHR_BATTERYNR</v>
      </c>
    </row>
    <row r="1699" spans="1:8" x14ac:dyDescent="0.25">
      <c r="A1699" t="s">
        <v>113</v>
      </c>
      <c r="B1699" t="s">
        <v>6</v>
      </c>
      <c r="C1699" t="s">
        <v>12</v>
      </c>
      <c r="D1699" t="s">
        <v>357</v>
      </c>
      <c r="E1699">
        <v>2029</v>
      </c>
      <c r="F1699">
        <v>0</v>
      </c>
      <c r="G1699">
        <v>0.70910906299999998</v>
      </c>
      <c r="H1699" s="2" t="str">
        <f t="shared" si="26"/>
        <v>SIXHR_BATTERYNR</v>
      </c>
    </row>
    <row r="1700" spans="1:8" x14ac:dyDescent="0.25">
      <c r="A1700" t="s">
        <v>113</v>
      </c>
      <c r="B1700" t="s">
        <v>6</v>
      </c>
      <c r="C1700" t="s">
        <v>12</v>
      </c>
      <c r="D1700" t="s">
        <v>357</v>
      </c>
      <c r="E1700">
        <v>2030</v>
      </c>
      <c r="F1700">
        <v>0</v>
      </c>
      <c r="G1700">
        <v>1.361892608</v>
      </c>
      <c r="H1700" s="2" t="str">
        <f t="shared" si="26"/>
        <v>SIXHR_BATTERYNR</v>
      </c>
    </row>
    <row r="1701" spans="1:8" x14ac:dyDescent="0.25">
      <c r="A1701" t="s">
        <v>113</v>
      </c>
      <c r="B1701" t="s">
        <v>6</v>
      </c>
      <c r="C1701" t="s">
        <v>12</v>
      </c>
      <c r="D1701" t="s">
        <v>357</v>
      </c>
      <c r="E1701">
        <v>2031</v>
      </c>
      <c r="F1701">
        <v>0</v>
      </c>
      <c r="G1701">
        <v>2.6156081969999998</v>
      </c>
      <c r="H1701" s="2" t="str">
        <f t="shared" si="26"/>
        <v>SIXHR_BATTERYNR</v>
      </c>
    </row>
    <row r="1702" spans="1:8" x14ac:dyDescent="0.25">
      <c r="A1702" t="s">
        <v>113</v>
      </c>
      <c r="B1702" t="s">
        <v>6</v>
      </c>
      <c r="C1702" t="s">
        <v>12</v>
      </c>
      <c r="D1702" t="s">
        <v>357</v>
      </c>
      <c r="E1702">
        <v>2032</v>
      </c>
      <c r="F1702">
        <v>0</v>
      </c>
      <c r="G1702">
        <v>2.713712911</v>
      </c>
      <c r="H1702" s="2" t="str">
        <f t="shared" si="26"/>
        <v>SIXHR_BATTERYNR</v>
      </c>
    </row>
    <row r="1703" spans="1:8" x14ac:dyDescent="0.25">
      <c r="A1703" t="s">
        <v>113</v>
      </c>
      <c r="B1703" t="s">
        <v>6</v>
      </c>
      <c r="C1703" t="s">
        <v>12</v>
      </c>
      <c r="D1703" t="s">
        <v>357</v>
      </c>
      <c r="E1703">
        <v>2033</v>
      </c>
      <c r="F1703">
        <v>0</v>
      </c>
      <c r="G1703">
        <v>2.713712911</v>
      </c>
      <c r="H1703" s="2" t="str">
        <f t="shared" si="26"/>
        <v>SIXHR_BATTERYNR</v>
      </c>
    </row>
    <row r="1704" spans="1:8" x14ac:dyDescent="0.25">
      <c r="A1704" t="s">
        <v>113</v>
      </c>
      <c r="B1704" t="s">
        <v>6</v>
      </c>
      <c r="C1704" t="s">
        <v>12</v>
      </c>
      <c r="D1704" t="s">
        <v>357</v>
      </c>
      <c r="E1704">
        <v>2034</v>
      </c>
      <c r="F1704">
        <v>0</v>
      </c>
      <c r="G1704">
        <v>2.713712911</v>
      </c>
      <c r="H1704" s="2" t="str">
        <f t="shared" si="26"/>
        <v>SIXHR_BATTERYNR</v>
      </c>
    </row>
    <row r="1705" spans="1:8" x14ac:dyDescent="0.25">
      <c r="A1705" t="s">
        <v>113</v>
      </c>
      <c r="B1705" t="s">
        <v>6</v>
      </c>
      <c r="C1705" t="s">
        <v>12</v>
      </c>
      <c r="D1705" t="s">
        <v>357</v>
      </c>
      <c r="E1705">
        <v>2035</v>
      </c>
      <c r="F1705">
        <v>0</v>
      </c>
      <c r="G1705">
        <v>2.713712911</v>
      </c>
      <c r="H1705" s="2" t="str">
        <f t="shared" si="26"/>
        <v>SIXHR_BATTERYNR</v>
      </c>
    </row>
    <row r="1706" spans="1:8" x14ac:dyDescent="0.25">
      <c r="A1706" t="s">
        <v>113</v>
      </c>
      <c r="B1706" t="s">
        <v>6</v>
      </c>
      <c r="C1706" t="s">
        <v>12</v>
      </c>
      <c r="D1706" t="s">
        <v>357</v>
      </c>
      <c r="E1706">
        <v>2036</v>
      </c>
      <c r="F1706">
        <v>0</v>
      </c>
      <c r="G1706">
        <v>2.713712911</v>
      </c>
      <c r="H1706" s="2" t="str">
        <f t="shared" si="26"/>
        <v>SIXHR_BATTERYNR</v>
      </c>
    </row>
    <row r="1707" spans="1:8" x14ac:dyDescent="0.25">
      <c r="A1707" t="s">
        <v>113</v>
      </c>
      <c r="B1707" t="s">
        <v>6</v>
      </c>
      <c r="C1707" t="s">
        <v>12</v>
      </c>
      <c r="D1707" t="s">
        <v>357</v>
      </c>
      <c r="E1707">
        <v>2037</v>
      </c>
      <c r="F1707">
        <v>0</v>
      </c>
      <c r="G1707">
        <v>2.713712911</v>
      </c>
      <c r="H1707" s="2" t="str">
        <f t="shared" si="26"/>
        <v>SIXHR_BATTERYNR</v>
      </c>
    </row>
    <row r="1708" spans="1:8" x14ac:dyDescent="0.25">
      <c r="A1708" t="s">
        <v>113</v>
      </c>
      <c r="B1708" t="s">
        <v>6</v>
      </c>
      <c r="C1708" t="s">
        <v>12</v>
      </c>
      <c r="D1708" t="s">
        <v>357</v>
      </c>
      <c r="E1708">
        <v>2038</v>
      </c>
      <c r="F1708">
        <v>0</v>
      </c>
      <c r="G1708">
        <v>2.713712911</v>
      </c>
      <c r="H1708" s="2" t="str">
        <f t="shared" si="26"/>
        <v>SIXHR_BATTERYNR</v>
      </c>
    </row>
    <row r="1709" spans="1:8" x14ac:dyDescent="0.25">
      <c r="A1709" t="s">
        <v>113</v>
      </c>
      <c r="B1709" t="s">
        <v>6</v>
      </c>
      <c r="C1709" t="s">
        <v>12</v>
      </c>
      <c r="D1709" t="s">
        <v>357</v>
      </c>
      <c r="E1709">
        <v>2039</v>
      </c>
      <c r="F1709">
        <v>0</v>
      </c>
      <c r="G1709">
        <v>2.713712911</v>
      </c>
      <c r="H1709" s="2" t="str">
        <f t="shared" si="26"/>
        <v>SIXHR_BATTERYNR</v>
      </c>
    </row>
    <row r="1710" spans="1:8" x14ac:dyDescent="0.25">
      <c r="A1710" t="s">
        <v>113</v>
      </c>
      <c r="B1710" t="s">
        <v>6</v>
      </c>
      <c r="C1710" t="s">
        <v>12</v>
      </c>
      <c r="D1710" t="s">
        <v>357</v>
      </c>
      <c r="E1710">
        <v>2040</v>
      </c>
      <c r="F1710">
        <v>0</v>
      </c>
      <c r="G1710">
        <v>2.713712911</v>
      </c>
      <c r="H1710" s="2" t="str">
        <f t="shared" si="26"/>
        <v>SIXHR_BATTERYNR</v>
      </c>
    </row>
    <row r="1711" spans="1:8" x14ac:dyDescent="0.25">
      <c r="A1711" t="s">
        <v>113</v>
      </c>
      <c r="B1711" t="s">
        <v>6</v>
      </c>
      <c r="C1711" t="s">
        <v>12</v>
      </c>
      <c r="D1711" t="s">
        <v>357</v>
      </c>
      <c r="E1711">
        <v>2041</v>
      </c>
      <c r="F1711">
        <v>0</v>
      </c>
      <c r="G1711">
        <v>2.713712911</v>
      </c>
      <c r="H1711" s="2" t="str">
        <f t="shared" si="26"/>
        <v>SIXHR_BATTERYNR</v>
      </c>
    </row>
    <row r="1712" spans="1:8" x14ac:dyDescent="0.25">
      <c r="A1712" t="s">
        <v>113</v>
      </c>
      <c r="B1712" t="s">
        <v>6</v>
      </c>
      <c r="C1712" t="s">
        <v>12</v>
      </c>
      <c r="D1712" t="s">
        <v>356</v>
      </c>
      <c r="E1712">
        <v>2024</v>
      </c>
      <c r="F1712">
        <v>0</v>
      </c>
      <c r="G1712">
        <v>8.9053728999999998E-2</v>
      </c>
      <c r="H1712" s="2" t="str">
        <f t="shared" si="26"/>
        <v>SIXHR_BATTERYNR</v>
      </c>
    </row>
    <row r="1713" spans="1:8" x14ac:dyDescent="0.25">
      <c r="A1713" t="s">
        <v>113</v>
      </c>
      <c r="B1713" t="s">
        <v>6</v>
      </c>
      <c r="C1713" t="s">
        <v>12</v>
      </c>
      <c r="D1713" t="s">
        <v>356</v>
      </c>
      <c r="E1713">
        <v>2025</v>
      </c>
      <c r="F1713">
        <v>0</v>
      </c>
      <c r="G1713">
        <v>0.17103379699999999</v>
      </c>
      <c r="H1713" s="2" t="str">
        <f t="shared" si="26"/>
        <v>SIXHR_BATTERYNR</v>
      </c>
    </row>
    <row r="1714" spans="1:8" x14ac:dyDescent="0.25">
      <c r="A1714" t="s">
        <v>113</v>
      </c>
      <c r="B1714" t="s">
        <v>6</v>
      </c>
      <c r="C1714" t="s">
        <v>12</v>
      </c>
      <c r="D1714" t="s">
        <v>356</v>
      </c>
      <c r="E1714">
        <v>2026</v>
      </c>
      <c r="F1714">
        <v>0</v>
      </c>
      <c r="G1714">
        <v>0.32848214100000001</v>
      </c>
      <c r="H1714" s="2" t="str">
        <f t="shared" si="26"/>
        <v>SIXHR_BATTERYNR</v>
      </c>
    </row>
    <row r="1715" spans="1:8" x14ac:dyDescent="0.25">
      <c r="A1715" t="s">
        <v>113</v>
      </c>
      <c r="B1715" t="s">
        <v>6</v>
      </c>
      <c r="C1715" t="s">
        <v>12</v>
      </c>
      <c r="D1715" t="s">
        <v>356</v>
      </c>
      <c r="E1715">
        <v>2027</v>
      </c>
      <c r="F1715">
        <v>0</v>
      </c>
      <c r="G1715">
        <v>0.63087249099999998</v>
      </c>
      <c r="H1715" s="2" t="str">
        <f t="shared" si="26"/>
        <v>SIXHR_BATTERYNR</v>
      </c>
    </row>
    <row r="1716" spans="1:8" x14ac:dyDescent="0.25">
      <c r="A1716" t="s">
        <v>113</v>
      </c>
      <c r="B1716" t="s">
        <v>6</v>
      </c>
      <c r="C1716" t="s">
        <v>12</v>
      </c>
      <c r="D1716" t="s">
        <v>356</v>
      </c>
      <c r="E1716">
        <v>2028</v>
      </c>
      <c r="F1716">
        <v>0</v>
      </c>
      <c r="G1716">
        <v>1.2116339039999999</v>
      </c>
      <c r="H1716" s="2" t="str">
        <f t="shared" si="26"/>
        <v>SIXHR_BATTERYNR</v>
      </c>
    </row>
    <row r="1717" spans="1:8" x14ac:dyDescent="0.25">
      <c r="A1717" t="s">
        <v>113</v>
      </c>
      <c r="B1717" t="s">
        <v>6</v>
      </c>
      <c r="C1717" t="s">
        <v>12</v>
      </c>
      <c r="D1717" t="s">
        <v>356</v>
      </c>
      <c r="E1717">
        <v>2029</v>
      </c>
      <c r="F1717">
        <v>0</v>
      </c>
      <c r="G1717">
        <v>2.3270260459999998</v>
      </c>
      <c r="H1717" s="2" t="str">
        <f t="shared" si="26"/>
        <v>SIXHR_BATTERYNR</v>
      </c>
    </row>
    <row r="1718" spans="1:8" x14ac:dyDescent="0.25">
      <c r="A1718" t="s">
        <v>113</v>
      </c>
      <c r="B1718" t="s">
        <v>6</v>
      </c>
      <c r="C1718" t="s">
        <v>12</v>
      </c>
      <c r="D1718" t="s">
        <v>356</v>
      </c>
      <c r="E1718">
        <v>2030</v>
      </c>
      <c r="F1718">
        <v>0</v>
      </c>
      <c r="G1718">
        <v>4.469213184</v>
      </c>
      <c r="H1718" s="2" t="str">
        <f t="shared" si="26"/>
        <v>SIXHR_BATTERYNR</v>
      </c>
    </row>
    <row r="1719" spans="1:8" x14ac:dyDescent="0.25">
      <c r="A1719" t="s">
        <v>113</v>
      </c>
      <c r="B1719" t="s">
        <v>6</v>
      </c>
      <c r="C1719" t="s">
        <v>12</v>
      </c>
      <c r="D1719" t="s">
        <v>356</v>
      </c>
      <c r="E1719">
        <v>2031</v>
      </c>
      <c r="F1719">
        <v>0</v>
      </c>
      <c r="G1719">
        <v>8.5834305640000004</v>
      </c>
      <c r="H1719" s="2" t="str">
        <f t="shared" si="26"/>
        <v>SIXHR_BATTERYNR</v>
      </c>
    </row>
    <row r="1720" spans="1:8" x14ac:dyDescent="0.25">
      <c r="A1720" t="s">
        <v>113</v>
      </c>
      <c r="B1720" t="s">
        <v>6</v>
      </c>
      <c r="C1720" t="s">
        <v>12</v>
      </c>
      <c r="D1720" t="s">
        <v>356</v>
      </c>
      <c r="E1720">
        <v>2032</v>
      </c>
      <c r="F1720">
        <v>0</v>
      </c>
      <c r="G1720">
        <v>8.9053728949999993</v>
      </c>
      <c r="H1720" s="2" t="str">
        <f t="shared" si="26"/>
        <v>SIXHR_BATTERYNR</v>
      </c>
    </row>
    <row r="1721" spans="1:8" x14ac:dyDescent="0.25">
      <c r="A1721" t="s">
        <v>113</v>
      </c>
      <c r="B1721" t="s">
        <v>6</v>
      </c>
      <c r="C1721" t="s">
        <v>12</v>
      </c>
      <c r="D1721" t="s">
        <v>356</v>
      </c>
      <c r="E1721">
        <v>2033</v>
      </c>
      <c r="F1721">
        <v>0</v>
      </c>
      <c r="G1721">
        <v>8.9053728949999993</v>
      </c>
      <c r="H1721" s="2" t="str">
        <f t="shared" si="26"/>
        <v>SIXHR_BATTERYNR</v>
      </c>
    </row>
    <row r="1722" spans="1:8" x14ac:dyDescent="0.25">
      <c r="A1722" t="s">
        <v>113</v>
      </c>
      <c r="B1722" t="s">
        <v>6</v>
      </c>
      <c r="C1722" t="s">
        <v>12</v>
      </c>
      <c r="D1722" t="s">
        <v>356</v>
      </c>
      <c r="E1722">
        <v>2034</v>
      </c>
      <c r="F1722">
        <v>0</v>
      </c>
      <c r="G1722">
        <v>8.9053728949999993</v>
      </c>
      <c r="H1722" s="2" t="str">
        <f t="shared" si="26"/>
        <v>SIXHR_BATTERYNR</v>
      </c>
    </row>
    <row r="1723" spans="1:8" x14ac:dyDescent="0.25">
      <c r="A1723" t="s">
        <v>113</v>
      </c>
      <c r="B1723" t="s">
        <v>6</v>
      </c>
      <c r="C1723" t="s">
        <v>12</v>
      </c>
      <c r="D1723" t="s">
        <v>356</v>
      </c>
      <c r="E1723">
        <v>2035</v>
      </c>
      <c r="F1723">
        <v>0</v>
      </c>
      <c r="G1723">
        <v>8.9053728949999993</v>
      </c>
      <c r="H1723" s="2" t="str">
        <f t="shared" si="26"/>
        <v>SIXHR_BATTERYNR</v>
      </c>
    </row>
    <row r="1724" spans="1:8" x14ac:dyDescent="0.25">
      <c r="A1724" t="s">
        <v>113</v>
      </c>
      <c r="B1724" t="s">
        <v>6</v>
      </c>
      <c r="C1724" t="s">
        <v>12</v>
      </c>
      <c r="D1724" t="s">
        <v>356</v>
      </c>
      <c r="E1724">
        <v>2036</v>
      </c>
      <c r="F1724">
        <v>0</v>
      </c>
      <c r="G1724">
        <v>8.9053728949999993</v>
      </c>
      <c r="H1724" s="2" t="str">
        <f t="shared" si="26"/>
        <v>SIXHR_BATTERYNR</v>
      </c>
    </row>
    <row r="1725" spans="1:8" x14ac:dyDescent="0.25">
      <c r="A1725" t="s">
        <v>113</v>
      </c>
      <c r="B1725" t="s">
        <v>6</v>
      </c>
      <c r="C1725" t="s">
        <v>12</v>
      </c>
      <c r="D1725" t="s">
        <v>356</v>
      </c>
      <c r="E1725">
        <v>2037</v>
      </c>
      <c r="F1725">
        <v>0</v>
      </c>
      <c r="G1725">
        <v>8.9053728949999993</v>
      </c>
      <c r="H1725" s="2" t="str">
        <f t="shared" si="26"/>
        <v>SIXHR_BATTERYNR</v>
      </c>
    </row>
    <row r="1726" spans="1:8" x14ac:dyDescent="0.25">
      <c r="A1726" t="s">
        <v>113</v>
      </c>
      <c r="B1726" t="s">
        <v>6</v>
      </c>
      <c r="C1726" t="s">
        <v>12</v>
      </c>
      <c r="D1726" t="s">
        <v>356</v>
      </c>
      <c r="E1726">
        <v>2038</v>
      </c>
      <c r="F1726">
        <v>0</v>
      </c>
      <c r="G1726">
        <v>8.9053728949999993</v>
      </c>
      <c r="H1726" s="2" t="str">
        <f t="shared" si="26"/>
        <v>SIXHR_BATTERYNR</v>
      </c>
    </row>
    <row r="1727" spans="1:8" x14ac:dyDescent="0.25">
      <c r="A1727" t="s">
        <v>113</v>
      </c>
      <c r="B1727" t="s">
        <v>6</v>
      </c>
      <c r="C1727" t="s">
        <v>12</v>
      </c>
      <c r="D1727" t="s">
        <v>356</v>
      </c>
      <c r="E1727">
        <v>2039</v>
      </c>
      <c r="F1727">
        <v>0</v>
      </c>
      <c r="G1727">
        <v>8.9053728949999993</v>
      </c>
      <c r="H1727" s="2" t="str">
        <f t="shared" si="26"/>
        <v>SIXHR_BATTERYNR</v>
      </c>
    </row>
    <row r="1728" spans="1:8" x14ac:dyDescent="0.25">
      <c r="A1728" t="s">
        <v>113</v>
      </c>
      <c r="B1728" t="s">
        <v>6</v>
      </c>
      <c r="C1728" t="s">
        <v>12</v>
      </c>
      <c r="D1728" t="s">
        <v>356</v>
      </c>
      <c r="E1728">
        <v>2040</v>
      </c>
      <c r="F1728">
        <v>0</v>
      </c>
      <c r="G1728">
        <v>8.9053728949999993</v>
      </c>
      <c r="H1728" s="2" t="str">
        <f t="shared" si="26"/>
        <v>SIXHR_BATTERYNR</v>
      </c>
    </row>
    <row r="1729" spans="1:8" x14ac:dyDescent="0.25">
      <c r="A1729" t="s">
        <v>113</v>
      </c>
      <c r="B1729" t="s">
        <v>6</v>
      </c>
      <c r="C1729" t="s">
        <v>12</v>
      </c>
      <c r="D1729" t="s">
        <v>356</v>
      </c>
      <c r="E1729">
        <v>2041</v>
      </c>
      <c r="F1729">
        <v>0</v>
      </c>
      <c r="G1729">
        <v>8.9053728949999993</v>
      </c>
      <c r="H1729" s="2" t="str">
        <f t="shared" si="26"/>
        <v>SIXHR_BATTERYNR</v>
      </c>
    </row>
    <row r="1730" spans="1:8" x14ac:dyDescent="0.25">
      <c r="A1730" t="s">
        <v>113</v>
      </c>
      <c r="B1730" t="s">
        <v>6</v>
      </c>
      <c r="C1730" t="s">
        <v>12</v>
      </c>
      <c r="D1730" t="s">
        <v>355</v>
      </c>
      <c r="E1730">
        <v>2024</v>
      </c>
      <c r="F1730">
        <v>0</v>
      </c>
      <c r="G1730">
        <v>2.2534080000000001E-3</v>
      </c>
      <c r="H1730" s="2" t="str">
        <f t="shared" si="26"/>
        <v>SIXHR_BATTERYNR</v>
      </c>
    </row>
    <row r="1731" spans="1:8" x14ac:dyDescent="0.25">
      <c r="A1731" t="s">
        <v>113</v>
      </c>
      <c r="B1731" t="s">
        <v>6</v>
      </c>
      <c r="C1731" t="s">
        <v>12</v>
      </c>
      <c r="D1731" t="s">
        <v>355</v>
      </c>
      <c r="E1731">
        <v>2025</v>
      </c>
      <c r="F1731">
        <v>0</v>
      </c>
      <c r="G1731">
        <v>4.3278250000000004E-3</v>
      </c>
      <c r="H1731" s="2" t="str">
        <f t="shared" ref="H1731:H1794" si="27">_xlfn.CONCAT(A1731,C1731)</f>
        <v>SIXHR_BATTERYNR</v>
      </c>
    </row>
    <row r="1732" spans="1:8" x14ac:dyDescent="0.25">
      <c r="A1732" t="s">
        <v>113</v>
      </c>
      <c r="B1732" t="s">
        <v>6</v>
      </c>
      <c r="C1732" t="s">
        <v>12</v>
      </c>
      <c r="D1732" t="s">
        <v>355</v>
      </c>
      <c r="E1732">
        <v>2026</v>
      </c>
      <c r="F1732">
        <v>0</v>
      </c>
      <c r="G1732">
        <v>8.3118849999999998E-3</v>
      </c>
      <c r="H1732" s="2" t="str">
        <f t="shared" si="27"/>
        <v>SIXHR_BATTERYNR</v>
      </c>
    </row>
    <row r="1733" spans="1:8" x14ac:dyDescent="0.25">
      <c r="A1733" t="s">
        <v>113</v>
      </c>
      <c r="B1733" t="s">
        <v>6</v>
      </c>
      <c r="C1733" t="s">
        <v>12</v>
      </c>
      <c r="D1733" t="s">
        <v>355</v>
      </c>
      <c r="E1733">
        <v>2027</v>
      </c>
      <c r="F1733">
        <v>0</v>
      </c>
      <c r="G1733">
        <v>1.5963544999999999E-2</v>
      </c>
      <c r="H1733" s="2" t="str">
        <f t="shared" si="27"/>
        <v>SIXHR_BATTERYNR</v>
      </c>
    </row>
    <row r="1734" spans="1:8" x14ac:dyDescent="0.25">
      <c r="A1734" t="s">
        <v>113</v>
      </c>
      <c r="B1734" t="s">
        <v>6</v>
      </c>
      <c r="C1734" t="s">
        <v>12</v>
      </c>
      <c r="D1734" t="s">
        <v>355</v>
      </c>
      <c r="E1734">
        <v>2028</v>
      </c>
      <c r="F1734">
        <v>0</v>
      </c>
      <c r="G1734">
        <v>3.0659084E-2</v>
      </c>
      <c r="H1734" s="2" t="str">
        <f t="shared" si="27"/>
        <v>SIXHR_BATTERYNR</v>
      </c>
    </row>
    <row r="1735" spans="1:8" x14ac:dyDescent="0.25">
      <c r="A1735" t="s">
        <v>113</v>
      </c>
      <c r="B1735" t="s">
        <v>6</v>
      </c>
      <c r="C1735" t="s">
        <v>12</v>
      </c>
      <c r="D1735" t="s">
        <v>355</v>
      </c>
      <c r="E1735">
        <v>2029</v>
      </c>
      <c r="F1735">
        <v>0</v>
      </c>
      <c r="G1735">
        <v>5.8882874000000002E-2</v>
      </c>
      <c r="H1735" s="2" t="str">
        <f t="shared" si="27"/>
        <v>SIXHR_BATTERYNR</v>
      </c>
    </row>
    <row r="1736" spans="1:8" x14ac:dyDescent="0.25">
      <c r="A1736" t="s">
        <v>113</v>
      </c>
      <c r="B1736" t="s">
        <v>6</v>
      </c>
      <c r="C1736" t="s">
        <v>12</v>
      </c>
      <c r="D1736" t="s">
        <v>355</v>
      </c>
      <c r="E1736">
        <v>2030</v>
      </c>
      <c r="F1736">
        <v>0</v>
      </c>
      <c r="G1736">
        <v>0.1130886</v>
      </c>
      <c r="H1736" s="2" t="str">
        <f t="shared" si="27"/>
        <v>SIXHR_BATTERYNR</v>
      </c>
    </row>
    <row r="1737" spans="1:8" x14ac:dyDescent="0.25">
      <c r="A1737" t="s">
        <v>113</v>
      </c>
      <c r="B1737" t="s">
        <v>6</v>
      </c>
      <c r="C1737" t="s">
        <v>12</v>
      </c>
      <c r="D1737" t="s">
        <v>355</v>
      </c>
      <c r="E1737">
        <v>2031</v>
      </c>
      <c r="F1737">
        <v>0</v>
      </c>
      <c r="G1737">
        <v>0.217194416</v>
      </c>
      <c r="H1737" s="2" t="str">
        <f t="shared" si="27"/>
        <v>SIXHR_BATTERYNR</v>
      </c>
    </row>
    <row r="1738" spans="1:8" x14ac:dyDescent="0.25">
      <c r="A1738" t="s">
        <v>113</v>
      </c>
      <c r="B1738" t="s">
        <v>6</v>
      </c>
      <c r="C1738" t="s">
        <v>12</v>
      </c>
      <c r="D1738" t="s">
        <v>355</v>
      </c>
      <c r="E1738">
        <v>2032</v>
      </c>
      <c r="F1738">
        <v>0</v>
      </c>
      <c r="G1738">
        <v>0.225340818</v>
      </c>
      <c r="H1738" s="2" t="str">
        <f t="shared" si="27"/>
        <v>SIXHR_BATTERYNR</v>
      </c>
    </row>
    <row r="1739" spans="1:8" x14ac:dyDescent="0.25">
      <c r="A1739" t="s">
        <v>113</v>
      </c>
      <c r="B1739" t="s">
        <v>6</v>
      </c>
      <c r="C1739" t="s">
        <v>12</v>
      </c>
      <c r="D1739" t="s">
        <v>355</v>
      </c>
      <c r="E1739">
        <v>2033</v>
      </c>
      <c r="F1739">
        <v>0</v>
      </c>
      <c r="G1739">
        <v>0.225340818</v>
      </c>
      <c r="H1739" s="2" t="str">
        <f t="shared" si="27"/>
        <v>SIXHR_BATTERYNR</v>
      </c>
    </row>
    <row r="1740" spans="1:8" x14ac:dyDescent="0.25">
      <c r="A1740" t="s">
        <v>113</v>
      </c>
      <c r="B1740" t="s">
        <v>6</v>
      </c>
      <c r="C1740" t="s">
        <v>12</v>
      </c>
      <c r="D1740" t="s">
        <v>355</v>
      </c>
      <c r="E1740">
        <v>2034</v>
      </c>
      <c r="F1740">
        <v>0</v>
      </c>
      <c r="G1740">
        <v>0.225340818</v>
      </c>
      <c r="H1740" s="2" t="str">
        <f t="shared" si="27"/>
        <v>SIXHR_BATTERYNR</v>
      </c>
    </row>
    <row r="1741" spans="1:8" x14ac:dyDescent="0.25">
      <c r="A1741" t="s">
        <v>113</v>
      </c>
      <c r="B1741" t="s">
        <v>6</v>
      </c>
      <c r="C1741" t="s">
        <v>12</v>
      </c>
      <c r="D1741" t="s">
        <v>355</v>
      </c>
      <c r="E1741">
        <v>2035</v>
      </c>
      <c r="F1741">
        <v>0</v>
      </c>
      <c r="G1741">
        <v>0.225340818</v>
      </c>
      <c r="H1741" s="2" t="str">
        <f t="shared" si="27"/>
        <v>SIXHR_BATTERYNR</v>
      </c>
    </row>
    <row r="1742" spans="1:8" x14ac:dyDescent="0.25">
      <c r="A1742" t="s">
        <v>113</v>
      </c>
      <c r="B1742" t="s">
        <v>6</v>
      </c>
      <c r="C1742" t="s">
        <v>12</v>
      </c>
      <c r="D1742" t="s">
        <v>355</v>
      </c>
      <c r="E1742">
        <v>2036</v>
      </c>
      <c r="F1742">
        <v>0</v>
      </c>
      <c r="G1742">
        <v>0.225340818</v>
      </c>
      <c r="H1742" s="2" t="str">
        <f t="shared" si="27"/>
        <v>SIXHR_BATTERYNR</v>
      </c>
    </row>
    <row r="1743" spans="1:8" x14ac:dyDescent="0.25">
      <c r="A1743" t="s">
        <v>113</v>
      </c>
      <c r="B1743" t="s">
        <v>6</v>
      </c>
      <c r="C1743" t="s">
        <v>12</v>
      </c>
      <c r="D1743" t="s">
        <v>355</v>
      </c>
      <c r="E1743">
        <v>2037</v>
      </c>
      <c r="F1743">
        <v>0</v>
      </c>
      <c r="G1743">
        <v>0.225340818</v>
      </c>
      <c r="H1743" s="2" t="str">
        <f t="shared" si="27"/>
        <v>SIXHR_BATTERYNR</v>
      </c>
    </row>
    <row r="1744" spans="1:8" x14ac:dyDescent="0.25">
      <c r="A1744" t="s">
        <v>113</v>
      </c>
      <c r="B1744" t="s">
        <v>6</v>
      </c>
      <c r="C1744" t="s">
        <v>12</v>
      </c>
      <c r="D1744" t="s">
        <v>355</v>
      </c>
      <c r="E1744">
        <v>2038</v>
      </c>
      <c r="F1744">
        <v>0</v>
      </c>
      <c r="G1744">
        <v>0.225340818</v>
      </c>
      <c r="H1744" s="2" t="str">
        <f t="shared" si="27"/>
        <v>SIXHR_BATTERYNR</v>
      </c>
    </row>
    <row r="1745" spans="1:8" x14ac:dyDescent="0.25">
      <c r="A1745" t="s">
        <v>113</v>
      </c>
      <c r="B1745" t="s">
        <v>6</v>
      </c>
      <c r="C1745" t="s">
        <v>12</v>
      </c>
      <c r="D1745" t="s">
        <v>355</v>
      </c>
      <c r="E1745">
        <v>2039</v>
      </c>
      <c r="F1745">
        <v>0</v>
      </c>
      <c r="G1745">
        <v>0.225340818</v>
      </c>
      <c r="H1745" s="2" t="str">
        <f t="shared" si="27"/>
        <v>SIXHR_BATTERYNR</v>
      </c>
    </row>
    <row r="1746" spans="1:8" x14ac:dyDescent="0.25">
      <c r="A1746" t="s">
        <v>113</v>
      </c>
      <c r="B1746" t="s">
        <v>6</v>
      </c>
      <c r="C1746" t="s">
        <v>12</v>
      </c>
      <c r="D1746" t="s">
        <v>355</v>
      </c>
      <c r="E1746">
        <v>2040</v>
      </c>
      <c r="F1746">
        <v>0</v>
      </c>
      <c r="G1746">
        <v>0.225340818</v>
      </c>
      <c r="H1746" s="2" t="str">
        <f t="shared" si="27"/>
        <v>SIXHR_BATTERYNR</v>
      </c>
    </row>
    <row r="1747" spans="1:8" x14ac:dyDescent="0.25">
      <c r="A1747" t="s">
        <v>113</v>
      </c>
      <c r="B1747" t="s">
        <v>6</v>
      </c>
      <c r="C1747" t="s">
        <v>12</v>
      </c>
      <c r="D1747" t="s">
        <v>355</v>
      </c>
      <c r="E1747">
        <v>2041</v>
      </c>
      <c r="F1747">
        <v>0</v>
      </c>
      <c r="G1747">
        <v>0.225340818</v>
      </c>
      <c r="H1747" s="2" t="str">
        <f t="shared" si="27"/>
        <v>SIXHR_BATTERYNR</v>
      </c>
    </row>
    <row r="1748" spans="1:8" x14ac:dyDescent="0.25">
      <c r="A1748" t="s">
        <v>113</v>
      </c>
      <c r="B1748" t="s">
        <v>6</v>
      </c>
      <c r="C1748" t="s">
        <v>12</v>
      </c>
      <c r="D1748" t="s">
        <v>354</v>
      </c>
      <c r="E1748">
        <v>2024</v>
      </c>
      <c r="F1748">
        <v>0</v>
      </c>
      <c r="G1748">
        <v>0.114121893</v>
      </c>
      <c r="H1748" s="2" t="str">
        <f t="shared" si="27"/>
        <v>SIXHR_BATTERYNR</v>
      </c>
    </row>
    <row r="1749" spans="1:8" x14ac:dyDescent="0.25">
      <c r="A1749" t="s">
        <v>113</v>
      </c>
      <c r="B1749" t="s">
        <v>6</v>
      </c>
      <c r="C1749" t="s">
        <v>12</v>
      </c>
      <c r="D1749" t="s">
        <v>354</v>
      </c>
      <c r="E1749">
        <v>2025</v>
      </c>
      <c r="F1749">
        <v>0</v>
      </c>
      <c r="G1749">
        <v>0.219178925</v>
      </c>
      <c r="H1749" s="2" t="str">
        <f t="shared" si="27"/>
        <v>SIXHR_BATTERYNR</v>
      </c>
    </row>
    <row r="1750" spans="1:8" x14ac:dyDescent="0.25">
      <c r="A1750" t="s">
        <v>113</v>
      </c>
      <c r="B1750" t="s">
        <v>6</v>
      </c>
      <c r="C1750" t="s">
        <v>12</v>
      </c>
      <c r="D1750" t="s">
        <v>354</v>
      </c>
      <c r="E1750">
        <v>2026</v>
      </c>
      <c r="F1750">
        <v>0</v>
      </c>
      <c r="G1750">
        <v>0.42094816299999999</v>
      </c>
      <c r="H1750" s="2" t="str">
        <f t="shared" si="27"/>
        <v>SIXHR_BATTERYNR</v>
      </c>
    </row>
    <row r="1751" spans="1:8" x14ac:dyDescent="0.25">
      <c r="A1751" t="s">
        <v>113</v>
      </c>
      <c r="B1751" t="s">
        <v>6</v>
      </c>
      <c r="C1751" t="s">
        <v>12</v>
      </c>
      <c r="D1751" t="s">
        <v>354</v>
      </c>
      <c r="E1751">
        <v>2027</v>
      </c>
      <c r="F1751">
        <v>0</v>
      </c>
      <c r="G1751">
        <v>0.80845982999999999</v>
      </c>
      <c r="H1751" s="2" t="str">
        <f t="shared" si="27"/>
        <v>SIXHR_BATTERYNR</v>
      </c>
    </row>
    <row r="1752" spans="1:8" x14ac:dyDescent="0.25">
      <c r="A1752" t="s">
        <v>113</v>
      </c>
      <c r="B1752" t="s">
        <v>6</v>
      </c>
      <c r="C1752" t="s">
        <v>12</v>
      </c>
      <c r="D1752" t="s">
        <v>354</v>
      </c>
      <c r="E1752">
        <v>2028</v>
      </c>
      <c r="F1752">
        <v>0</v>
      </c>
      <c r="G1752">
        <v>1.552702574</v>
      </c>
      <c r="H1752" s="2" t="str">
        <f t="shared" si="27"/>
        <v>SIXHR_BATTERYNR</v>
      </c>
    </row>
    <row r="1753" spans="1:8" x14ac:dyDescent="0.25">
      <c r="A1753" t="s">
        <v>113</v>
      </c>
      <c r="B1753" t="s">
        <v>6</v>
      </c>
      <c r="C1753" t="s">
        <v>12</v>
      </c>
      <c r="D1753" t="s">
        <v>354</v>
      </c>
      <c r="E1753">
        <v>2029</v>
      </c>
      <c r="F1753">
        <v>0</v>
      </c>
      <c r="G1753">
        <v>2.9820718290000001</v>
      </c>
      <c r="H1753" s="2" t="str">
        <f t="shared" si="27"/>
        <v>SIXHR_BATTERYNR</v>
      </c>
    </row>
    <row r="1754" spans="1:8" x14ac:dyDescent="0.25">
      <c r="A1754" t="s">
        <v>113</v>
      </c>
      <c r="B1754" t="s">
        <v>6</v>
      </c>
      <c r="C1754" t="s">
        <v>12</v>
      </c>
      <c r="D1754" t="s">
        <v>354</v>
      </c>
      <c r="E1754">
        <v>2030</v>
      </c>
      <c r="F1754">
        <v>0</v>
      </c>
      <c r="G1754">
        <v>5.7272735539999999</v>
      </c>
      <c r="H1754" s="2" t="str">
        <f t="shared" si="27"/>
        <v>SIXHR_BATTERYNR</v>
      </c>
    </row>
    <row r="1755" spans="1:8" x14ac:dyDescent="0.25">
      <c r="A1755" t="s">
        <v>113</v>
      </c>
      <c r="B1755" t="s">
        <v>6</v>
      </c>
      <c r="C1755" t="s">
        <v>12</v>
      </c>
      <c r="D1755" t="s">
        <v>354</v>
      </c>
      <c r="E1755">
        <v>2031</v>
      </c>
      <c r="F1755">
        <v>0</v>
      </c>
      <c r="G1755">
        <v>10.99962182</v>
      </c>
      <c r="H1755" s="2" t="str">
        <f t="shared" si="27"/>
        <v>SIXHR_BATTERYNR</v>
      </c>
    </row>
    <row r="1756" spans="1:8" x14ac:dyDescent="0.25">
      <c r="A1756" t="s">
        <v>113</v>
      </c>
      <c r="B1756" t="s">
        <v>6</v>
      </c>
      <c r="C1756" t="s">
        <v>12</v>
      </c>
      <c r="D1756" t="s">
        <v>354</v>
      </c>
      <c r="E1756">
        <v>2032</v>
      </c>
      <c r="F1756">
        <v>0</v>
      </c>
      <c r="G1756">
        <v>11.412189250000001</v>
      </c>
      <c r="H1756" s="2" t="str">
        <f t="shared" si="27"/>
        <v>SIXHR_BATTERYNR</v>
      </c>
    </row>
    <row r="1757" spans="1:8" x14ac:dyDescent="0.25">
      <c r="A1757" t="s">
        <v>113</v>
      </c>
      <c r="B1757" t="s">
        <v>6</v>
      </c>
      <c r="C1757" t="s">
        <v>12</v>
      </c>
      <c r="D1757" t="s">
        <v>354</v>
      </c>
      <c r="E1757">
        <v>2033</v>
      </c>
      <c r="F1757">
        <v>0</v>
      </c>
      <c r="G1757">
        <v>11.412189250000001</v>
      </c>
      <c r="H1757" s="2" t="str">
        <f t="shared" si="27"/>
        <v>SIXHR_BATTERYNR</v>
      </c>
    </row>
    <row r="1758" spans="1:8" x14ac:dyDescent="0.25">
      <c r="A1758" t="s">
        <v>113</v>
      </c>
      <c r="B1758" t="s">
        <v>6</v>
      </c>
      <c r="C1758" t="s">
        <v>12</v>
      </c>
      <c r="D1758" t="s">
        <v>354</v>
      </c>
      <c r="E1758">
        <v>2034</v>
      </c>
      <c r="F1758">
        <v>0</v>
      </c>
      <c r="G1758">
        <v>11.412189250000001</v>
      </c>
      <c r="H1758" s="2" t="str">
        <f t="shared" si="27"/>
        <v>SIXHR_BATTERYNR</v>
      </c>
    </row>
    <row r="1759" spans="1:8" x14ac:dyDescent="0.25">
      <c r="A1759" t="s">
        <v>113</v>
      </c>
      <c r="B1759" t="s">
        <v>6</v>
      </c>
      <c r="C1759" t="s">
        <v>12</v>
      </c>
      <c r="D1759" t="s">
        <v>354</v>
      </c>
      <c r="E1759">
        <v>2035</v>
      </c>
      <c r="F1759">
        <v>0</v>
      </c>
      <c r="G1759">
        <v>11.412189250000001</v>
      </c>
      <c r="H1759" s="2" t="str">
        <f t="shared" si="27"/>
        <v>SIXHR_BATTERYNR</v>
      </c>
    </row>
    <row r="1760" spans="1:8" x14ac:dyDescent="0.25">
      <c r="A1760" t="s">
        <v>113</v>
      </c>
      <c r="B1760" t="s">
        <v>6</v>
      </c>
      <c r="C1760" t="s">
        <v>12</v>
      </c>
      <c r="D1760" t="s">
        <v>354</v>
      </c>
      <c r="E1760">
        <v>2036</v>
      </c>
      <c r="F1760">
        <v>0</v>
      </c>
      <c r="G1760">
        <v>11.412189250000001</v>
      </c>
      <c r="H1760" s="2" t="str">
        <f t="shared" si="27"/>
        <v>SIXHR_BATTERYNR</v>
      </c>
    </row>
    <row r="1761" spans="1:8" x14ac:dyDescent="0.25">
      <c r="A1761" t="s">
        <v>113</v>
      </c>
      <c r="B1761" t="s">
        <v>6</v>
      </c>
      <c r="C1761" t="s">
        <v>12</v>
      </c>
      <c r="D1761" t="s">
        <v>354</v>
      </c>
      <c r="E1761">
        <v>2037</v>
      </c>
      <c r="F1761">
        <v>0</v>
      </c>
      <c r="G1761">
        <v>11.412189250000001</v>
      </c>
      <c r="H1761" s="2" t="str">
        <f t="shared" si="27"/>
        <v>SIXHR_BATTERYNR</v>
      </c>
    </row>
    <row r="1762" spans="1:8" x14ac:dyDescent="0.25">
      <c r="A1762" t="s">
        <v>113</v>
      </c>
      <c r="B1762" t="s">
        <v>6</v>
      </c>
      <c r="C1762" t="s">
        <v>12</v>
      </c>
      <c r="D1762" t="s">
        <v>354</v>
      </c>
      <c r="E1762">
        <v>2038</v>
      </c>
      <c r="F1762">
        <v>0</v>
      </c>
      <c r="G1762">
        <v>11.412189250000001</v>
      </c>
      <c r="H1762" s="2" t="str">
        <f t="shared" si="27"/>
        <v>SIXHR_BATTERYNR</v>
      </c>
    </row>
    <row r="1763" spans="1:8" x14ac:dyDescent="0.25">
      <c r="A1763" t="s">
        <v>113</v>
      </c>
      <c r="B1763" t="s">
        <v>6</v>
      </c>
      <c r="C1763" t="s">
        <v>12</v>
      </c>
      <c r="D1763" t="s">
        <v>354</v>
      </c>
      <c r="E1763">
        <v>2039</v>
      </c>
      <c r="F1763">
        <v>0</v>
      </c>
      <c r="G1763">
        <v>11.412189250000001</v>
      </c>
      <c r="H1763" s="2" t="str">
        <f t="shared" si="27"/>
        <v>SIXHR_BATTERYNR</v>
      </c>
    </row>
    <row r="1764" spans="1:8" x14ac:dyDescent="0.25">
      <c r="A1764" t="s">
        <v>113</v>
      </c>
      <c r="B1764" t="s">
        <v>6</v>
      </c>
      <c r="C1764" t="s">
        <v>12</v>
      </c>
      <c r="D1764" t="s">
        <v>354</v>
      </c>
      <c r="E1764">
        <v>2040</v>
      </c>
      <c r="F1764">
        <v>0</v>
      </c>
      <c r="G1764">
        <v>11.412189250000001</v>
      </c>
      <c r="H1764" s="2" t="str">
        <f t="shared" si="27"/>
        <v>SIXHR_BATTERYNR</v>
      </c>
    </row>
    <row r="1765" spans="1:8" x14ac:dyDescent="0.25">
      <c r="A1765" t="s">
        <v>113</v>
      </c>
      <c r="B1765" t="s">
        <v>6</v>
      </c>
      <c r="C1765" t="s">
        <v>12</v>
      </c>
      <c r="D1765" t="s">
        <v>354</v>
      </c>
      <c r="E1765">
        <v>2041</v>
      </c>
      <c r="F1765">
        <v>0</v>
      </c>
      <c r="G1765">
        <v>11.412189250000001</v>
      </c>
      <c r="H1765" s="2" t="str">
        <f t="shared" si="27"/>
        <v>SIXHR_BATTERYNR</v>
      </c>
    </row>
    <row r="1766" spans="1:8" x14ac:dyDescent="0.25">
      <c r="A1766" t="s">
        <v>113</v>
      </c>
      <c r="B1766" t="s">
        <v>6</v>
      </c>
      <c r="C1766" t="s">
        <v>12</v>
      </c>
      <c r="D1766" t="s">
        <v>353</v>
      </c>
      <c r="E1766">
        <v>2024</v>
      </c>
      <c r="F1766">
        <v>0</v>
      </c>
      <c r="G1766">
        <v>1.8307938999999999E-2</v>
      </c>
      <c r="H1766" s="2" t="str">
        <f t="shared" si="27"/>
        <v>SIXHR_BATTERYNR</v>
      </c>
    </row>
    <row r="1767" spans="1:8" x14ac:dyDescent="0.25">
      <c r="A1767" t="s">
        <v>113</v>
      </c>
      <c r="B1767" t="s">
        <v>6</v>
      </c>
      <c r="C1767" t="s">
        <v>12</v>
      </c>
      <c r="D1767" t="s">
        <v>353</v>
      </c>
      <c r="E1767">
        <v>2025</v>
      </c>
      <c r="F1767">
        <v>0</v>
      </c>
      <c r="G1767">
        <v>3.5161653000000001E-2</v>
      </c>
      <c r="H1767" s="2" t="str">
        <f t="shared" si="27"/>
        <v>SIXHR_BATTERYNR</v>
      </c>
    </row>
    <row r="1768" spans="1:8" x14ac:dyDescent="0.25">
      <c r="A1768" t="s">
        <v>113</v>
      </c>
      <c r="B1768" t="s">
        <v>6</v>
      </c>
      <c r="C1768" t="s">
        <v>12</v>
      </c>
      <c r="D1768" t="s">
        <v>353</v>
      </c>
      <c r="E1768">
        <v>2026</v>
      </c>
      <c r="F1768">
        <v>0</v>
      </c>
      <c r="G1768">
        <v>6.7530366999999994E-2</v>
      </c>
      <c r="H1768" s="2" t="str">
        <f t="shared" si="27"/>
        <v>SIXHR_BATTERYNR</v>
      </c>
    </row>
    <row r="1769" spans="1:8" x14ac:dyDescent="0.25">
      <c r="A1769" t="s">
        <v>113</v>
      </c>
      <c r="B1769" t="s">
        <v>6</v>
      </c>
      <c r="C1769" t="s">
        <v>12</v>
      </c>
      <c r="D1769" t="s">
        <v>353</v>
      </c>
      <c r="E1769">
        <v>2027</v>
      </c>
      <c r="F1769">
        <v>0</v>
      </c>
      <c r="G1769">
        <v>0.129696704</v>
      </c>
      <c r="H1769" s="2" t="str">
        <f t="shared" si="27"/>
        <v>SIXHR_BATTERYNR</v>
      </c>
    </row>
    <row r="1770" spans="1:8" x14ac:dyDescent="0.25">
      <c r="A1770" t="s">
        <v>113</v>
      </c>
      <c r="B1770" t="s">
        <v>6</v>
      </c>
      <c r="C1770" t="s">
        <v>12</v>
      </c>
      <c r="D1770" t="s">
        <v>353</v>
      </c>
      <c r="E1770">
        <v>2028</v>
      </c>
      <c r="F1770">
        <v>0</v>
      </c>
      <c r="G1770">
        <v>0.24909141900000001</v>
      </c>
      <c r="H1770" s="2" t="str">
        <f t="shared" si="27"/>
        <v>SIXHR_BATTERYNR</v>
      </c>
    </row>
    <row r="1771" spans="1:8" x14ac:dyDescent="0.25">
      <c r="A1771" t="s">
        <v>113</v>
      </c>
      <c r="B1771" t="s">
        <v>6</v>
      </c>
      <c r="C1771" t="s">
        <v>12</v>
      </c>
      <c r="D1771" t="s">
        <v>353</v>
      </c>
      <c r="E1771">
        <v>2029</v>
      </c>
      <c r="F1771">
        <v>0</v>
      </c>
      <c r="G1771">
        <v>0.47839715999999999</v>
      </c>
      <c r="H1771" s="2" t="str">
        <f t="shared" si="27"/>
        <v>SIXHR_BATTERYNR</v>
      </c>
    </row>
    <row r="1772" spans="1:8" x14ac:dyDescent="0.25">
      <c r="A1772" t="s">
        <v>113</v>
      </c>
      <c r="B1772" t="s">
        <v>6</v>
      </c>
      <c r="C1772" t="s">
        <v>12</v>
      </c>
      <c r="D1772" t="s">
        <v>353</v>
      </c>
      <c r="E1772">
        <v>2030</v>
      </c>
      <c r="F1772">
        <v>0</v>
      </c>
      <c r="G1772">
        <v>0.91879456999999998</v>
      </c>
      <c r="H1772" s="2" t="str">
        <f t="shared" si="27"/>
        <v>SIXHR_BATTERYNR</v>
      </c>
    </row>
    <row r="1773" spans="1:8" x14ac:dyDescent="0.25">
      <c r="A1773" t="s">
        <v>113</v>
      </c>
      <c r="B1773" t="s">
        <v>6</v>
      </c>
      <c r="C1773" t="s">
        <v>12</v>
      </c>
      <c r="D1773" t="s">
        <v>353</v>
      </c>
      <c r="E1773">
        <v>2031</v>
      </c>
      <c r="F1773">
        <v>0</v>
      </c>
      <c r="G1773">
        <v>1.7646080120000001</v>
      </c>
      <c r="H1773" s="2" t="str">
        <f t="shared" si="27"/>
        <v>SIXHR_BATTERYNR</v>
      </c>
    </row>
    <row r="1774" spans="1:8" x14ac:dyDescent="0.25">
      <c r="A1774" t="s">
        <v>113</v>
      </c>
      <c r="B1774" t="s">
        <v>6</v>
      </c>
      <c r="C1774" t="s">
        <v>12</v>
      </c>
      <c r="D1774" t="s">
        <v>353</v>
      </c>
      <c r="E1774">
        <v>2032</v>
      </c>
      <c r="F1774">
        <v>0</v>
      </c>
      <c r="G1774">
        <v>1.8307939049999999</v>
      </c>
      <c r="H1774" s="2" t="str">
        <f t="shared" si="27"/>
        <v>SIXHR_BATTERYNR</v>
      </c>
    </row>
    <row r="1775" spans="1:8" x14ac:dyDescent="0.25">
      <c r="A1775" t="s">
        <v>113</v>
      </c>
      <c r="B1775" t="s">
        <v>6</v>
      </c>
      <c r="C1775" t="s">
        <v>12</v>
      </c>
      <c r="D1775" t="s">
        <v>353</v>
      </c>
      <c r="E1775">
        <v>2033</v>
      </c>
      <c r="F1775">
        <v>0</v>
      </c>
      <c r="G1775">
        <v>1.8307939049999999</v>
      </c>
      <c r="H1775" s="2" t="str">
        <f t="shared" si="27"/>
        <v>SIXHR_BATTERYNR</v>
      </c>
    </row>
    <row r="1776" spans="1:8" x14ac:dyDescent="0.25">
      <c r="A1776" t="s">
        <v>113</v>
      </c>
      <c r="B1776" t="s">
        <v>6</v>
      </c>
      <c r="C1776" t="s">
        <v>12</v>
      </c>
      <c r="D1776" t="s">
        <v>353</v>
      </c>
      <c r="E1776">
        <v>2034</v>
      </c>
      <c r="F1776">
        <v>0</v>
      </c>
      <c r="G1776">
        <v>1.8307939049999999</v>
      </c>
      <c r="H1776" s="2" t="str">
        <f t="shared" si="27"/>
        <v>SIXHR_BATTERYNR</v>
      </c>
    </row>
    <row r="1777" spans="1:8" x14ac:dyDescent="0.25">
      <c r="A1777" t="s">
        <v>113</v>
      </c>
      <c r="B1777" t="s">
        <v>6</v>
      </c>
      <c r="C1777" t="s">
        <v>12</v>
      </c>
      <c r="D1777" t="s">
        <v>353</v>
      </c>
      <c r="E1777">
        <v>2035</v>
      </c>
      <c r="F1777">
        <v>0</v>
      </c>
      <c r="G1777">
        <v>1.8307939049999999</v>
      </c>
      <c r="H1777" s="2" t="str">
        <f t="shared" si="27"/>
        <v>SIXHR_BATTERYNR</v>
      </c>
    </row>
    <row r="1778" spans="1:8" x14ac:dyDescent="0.25">
      <c r="A1778" t="s">
        <v>113</v>
      </c>
      <c r="B1778" t="s">
        <v>6</v>
      </c>
      <c r="C1778" t="s">
        <v>12</v>
      </c>
      <c r="D1778" t="s">
        <v>353</v>
      </c>
      <c r="E1778">
        <v>2036</v>
      </c>
      <c r="F1778">
        <v>0</v>
      </c>
      <c r="G1778">
        <v>1.8307939049999999</v>
      </c>
      <c r="H1778" s="2" t="str">
        <f t="shared" si="27"/>
        <v>SIXHR_BATTERYNR</v>
      </c>
    </row>
    <row r="1779" spans="1:8" x14ac:dyDescent="0.25">
      <c r="A1779" t="s">
        <v>113</v>
      </c>
      <c r="B1779" t="s">
        <v>6</v>
      </c>
      <c r="C1779" t="s">
        <v>12</v>
      </c>
      <c r="D1779" t="s">
        <v>353</v>
      </c>
      <c r="E1779">
        <v>2037</v>
      </c>
      <c r="F1779">
        <v>0</v>
      </c>
      <c r="G1779">
        <v>1.8307939049999999</v>
      </c>
      <c r="H1779" s="2" t="str">
        <f t="shared" si="27"/>
        <v>SIXHR_BATTERYNR</v>
      </c>
    </row>
    <row r="1780" spans="1:8" x14ac:dyDescent="0.25">
      <c r="A1780" t="s">
        <v>113</v>
      </c>
      <c r="B1780" t="s">
        <v>6</v>
      </c>
      <c r="C1780" t="s">
        <v>12</v>
      </c>
      <c r="D1780" t="s">
        <v>353</v>
      </c>
      <c r="E1780">
        <v>2038</v>
      </c>
      <c r="F1780">
        <v>0</v>
      </c>
      <c r="G1780">
        <v>1.8307939049999999</v>
      </c>
      <c r="H1780" s="2" t="str">
        <f t="shared" si="27"/>
        <v>SIXHR_BATTERYNR</v>
      </c>
    </row>
    <row r="1781" spans="1:8" x14ac:dyDescent="0.25">
      <c r="A1781" t="s">
        <v>113</v>
      </c>
      <c r="B1781" t="s">
        <v>6</v>
      </c>
      <c r="C1781" t="s">
        <v>12</v>
      </c>
      <c r="D1781" t="s">
        <v>353</v>
      </c>
      <c r="E1781">
        <v>2039</v>
      </c>
      <c r="F1781">
        <v>0</v>
      </c>
      <c r="G1781">
        <v>1.8307939049999999</v>
      </c>
      <c r="H1781" s="2" t="str">
        <f t="shared" si="27"/>
        <v>SIXHR_BATTERYNR</v>
      </c>
    </row>
    <row r="1782" spans="1:8" x14ac:dyDescent="0.25">
      <c r="A1782" t="s">
        <v>113</v>
      </c>
      <c r="B1782" t="s">
        <v>6</v>
      </c>
      <c r="C1782" t="s">
        <v>12</v>
      </c>
      <c r="D1782" t="s">
        <v>353</v>
      </c>
      <c r="E1782">
        <v>2040</v>
      </c>
      <c r="F1782">
        <v>0</v>
      </c>
      <c r="G1782">
        <v>1.8307939049999999</v>
      </c>
      <c r="H1782" s="2" t="str">
        <f t="shared" si="27"/>
        <v>SIXHR_BATTERYNR</v>
      </c>
    </row>
    <row r="1783" spans="1:8" x14ac:dyDescent="0.25">
      <c r="A1783" t="s">
        <v>113</v>
      </c>
      <c r="B1783" t="s">
        <v>6</v>
      </c>
      <c r="C1783" t="s">
        <v>12</v>
      </c>
      <c r="D1783" t="s">
        <v>353</v>
      </c>
      <c r="E1783">
        <v>2041</v>
      </c>
      <c r="F1783">
        <v>0</v>
      </c>
      <c r="G1783">
        <v>1.8307939049999999</v>
      </c>
      <c r="H1783" s="2" t="str">
        <f t="shared" si="27"/>
        <v>SIXHR_BATTERYNR</v>
      </c>
    </row>
    <row r="1784" spans="1:8" x14ac:dyDescent="0.25">
      <c r="A1784" t="s">
        <v>113</v>
      </c>
      <c r="B1784" t="s">
        <v>6</v>
      </c>
      <c r="C1784" t="s">
        <v>12</v>
      </c>
      <c r="D1784" t="s">
        <v>352</v>
      </c>
      <c r="E1784">
        <v>2024</v>
      </c>
      <c r="F1784">
        <v>0</v>
      </c>
      <c r="G1784">
        <v>1.3472334000000001E-2</v>
      </c>
      <c r="H1784" s="2" t="str">
        <f t="shared" si="27"/>
        <v>SIXHR_BATTERYNR</v>
      </c>
    </row>
    <row r="1785" spans="1:8" x14ac:dyDescent="0.25">
      <c r="A1785" t="s">
        <v>113</v>
      </c>
      <c r="B1785" t="s">
        <v>6</v>
      </c>
      <c r="C1785" t="s">
        <v>12</v>
      </c>
      <c r="D1785" t="s">
        <v>352</v>
      </c>
      <c r="E1785">
        <v>2025</v>
      </c>
      <c r="F1785">
        <v>0</v>
      </c>
      <c r="G1785">
        <v>2.5874541000000001E-2</v>
      </c>
      <c r="H1785" s="2" t="str">
        <f t="shared" si="27"/>
        <v>SIXHR_BATTERYNR</v>
      </c>
    </row>
    <row r="1786" spans="1:8" x14ac:dyDescent="0.25">
      <c r="A1786" t="s">
        <v>113</v>
      </c>
      <c r="B1786" t="s">
        <v>6</v>
      </c>
      <c r="C1786" t="s">
        <v>12</v>
      </c>
      <c r="D1786" t="s">
        <v>352</v>
      </c>
      <c r="E1786">
        <v>2026</v>
      </c>
      <c r="F1786">
        <v>0</v>
      </c>
      <c r="G1786">
        <v>4.9693831000000001E-2</v>
      </c>
      <c r="H1786" s="2" t="str">
        <f t="shared" si="27"/>
        <v>SIXHR_BATTERYNR</v>
      </c>
    </row>
    <row r="1787" spans="1:8" x14ac:dyDescent="0.25">
      <c r="A1787" t="s">
        <v>113</v>
      </c>
      <c r="B1787" t="s">
        <v>6</v>
      </c>
      <c r="C1787" t="s">
        <v>12</v>
      </c>
      <c r="D1787" t="s">
        <v>352</v>
      </c>
      <c r="E1787">
        <v>2027</v>
      </c>
      <c r="F1787">
        <v>0</v>
      </c>
      <c r="G1787">
        <v>9.5440413000000002E-2</v>
      </c>
      <c r="H1787" s="2" t="str">
        <f t="shared" si="27"/>
        <v>SIXHR_BATTERYNR</v>
      </c>
    </row>
    <row r="1788" spans="1:8" x14ac:dyDescent="0.25">
      <c r="A1788" t="s">
        <v>113</v>
      </c>
      <c r="B1788" t="s">
        <v>6</v>
      </c>
      <c r="C1788" t="s">
        <v>12</v>
      </c>
      <c r="D1788" t="s">
        <v>352</v>
      </c>
      <c r="E1788">
        <v>2028</v>
      </c>
      <c r="F1788">
        <v>0</v>
      </c>
      <c r="G1788">
        <v>0.18329986100000001</v>
      </c>
      <c r="H1788" s="2" t="str">
        <f t="shared" si="27"/>
        <v>SIXHR_BATTERYNR</v>
      </c>
    </row>
    <row r="1789" spans="1:8" x14ac:dyDescent="0.25">
      <c r="A1789" t="s">
        <v>113</v>
      </c>
      <c r="B1789" t="s">
        <v>6</v>
      </c>
      <c r="C1789" t="s">
        <v>12</v>
      </c>
      <c r="D1789" t="s">
        <v>352</v>
      </c>
      <c r="E1789">
        <v>2029</v>
      </c>
      <c r="F1789">
        <v>0</v>
      </c>
      <c r="G1789">
        <v>0.35203995999999999</v>
      </c>
      <c r="H1789" s="2" t="str">
        <f t="shared" si="27"/>
        <v>SIXHR_BATTERYNR</v>
      </c>
    </row>
    <row r="1790" spans="1:8" x14ac:dyDescent="0.25">
      <c r="A1790" t="s">
        <v>113</v>
      </c>
      <c r="B1790" t="s">
        <v>6</v>
      </c>
      <c r="C1790" t="s">
        <v>12</v>
      </c>
      <c r="D1790" t="s">
        <v>352</v>
      </c>
      <c r="E1790">
        <v>2030</v>
      </c>
      <c r="F1790">
        <v>0</v>
      </c>
      <c r="G1790">
        <v>0.67611689799999997</v>
      </c>
      <c r="H1790" s="2" t="str">
        <f t="shared" si="27"/>
        <v>SIXHR_BATTERYNR</v>
      </c>
    </row>
    <row r="1791" spans="1:8" x14ac:dyDescent="0.25">
      <c r="A1791" t="s">
        <v>113</v>
      </c>
      <c r="B1791" t="s">
        <v>6</v>
      </c>
      <c r="C1791" t="s">
        <v>12</v>
      </c>
      <c r="D1791" t="s">
        <v>352</v>
      </c>
      <c r="E1791">
        <v>2031</v>
      </c>
      <c r="F1791">
        <v>0</v>
      </c>
      <c r="G1791">
        <v>1.298528892</v>
      </c>
      <c r="H1791" s="2" t="str">
        <f t="shared" si="27"/>
        <v>SIXHR_BATTERYNR</v>
      </c>
    </row>
    <row r="1792" spans="1:8" x14ac:dyDescent="0.25">
      <c r="A1792" t="s">
        <v>113</v>
      </c>
      <c r="B1792" t="s">
        <v>6</v>
      </c>
      <c r="C1792" t="s">
        <v>12</v>
      </c>
      <c r="D1792" t="s">
        <v>352</v>
      </c>
      <c r="E1792">
        <v>2032</v>
      </c>
      <c r="F1792">
        <v>0</v>
      </c>
      <c r="G1792">
        <v>1.3472333599999999</v>
      </c>
      <c r="H1792" s="2" t="str">
        <f t="shared" si="27"/>
        <v>SIXHR_BATTERYNR</v>
      </c>
    </row>
    <row r="1793" spans="1:8" x14ac:dyDescent="0.25">
      <c r="A1793" t="s">
        <v>113</v>
      </c>
      <c r="B1793" t="s">
        <v>6</v>
      </c>
      <c r="C1793" t="s">
        <v>12</v>
      </c>
      <c r="D1793" t="s">
        <v>352</v>
      </c>
      <c r="E1793">
        <v>2033</v>
      </c>
      <c r="F1793">
        <v>0</v>
      </c>
      <c r="G1793">
        <v>1.3472333599999999</v>
      </c>
      <c r="H1793" s="2" t="str">
        <f t="shared" si="27"/>
        <v>SIXHR_BATTERYNR</v>
      </c>
    </row>
    <row r="1794" spans="1:8" x14ac:dyDescent="0.25">
      <c r="A1794" t="s">
        <v>113</v>
      </c>
      <c r="B1794" t="s">
        <v>6</v>
      </c>
      <c r="C1794" t="s">
        <v>12</v>
      </c>
      <c r="D1794" t="s">
        <v>352</v>
      </c>
      <c r="E1794">
        <v>2034</v>
      </c>
      <c r="F1794">
        <v>0</v>
      </c>
      <c r="G1794">
        <v>1.3472333599999999</v>
      </c>
      <c r="H1794" s="2" t="str">
        <f t="shared" si="27"/>
        <v>SIXHR_BATTERYNR</v>
      </c>
    </row>
    <row r="1795" spans="1:8" x14ac:dyDescent="0.25">
      <c r="A1795" t="s">
        <v>113</v>
      </c>
      <c r="B1795" t="s">
        <v>6</v>
      </c>
      <c r="C1795" t="s">
        <v>12</v>
      </c>
      <c r="D1795" t="s">
        <v>352</v>
      </c>
      <c r="E1795">
        <v>2035</v>
      </c>
      <c r="F1795">
        <v>0</v>
      </c>
      <c r="G1795">
        <v>1.3472333599999999</v>
      </c>
      <c r="H1795" s="2" t="str">
        <f t="shared" ref="H1795:H1801" si="28">_xlfn.CONCAT(A1795,C1795)</f>
        <v>SIXHR_BATTERYNR</v>
      </c>
    </row>
    <row r="1796" spans="1:8" x14ac:dyDescent="0.25">
      <c r="A1796" t="s">
        <v>113</v>
      </c>
      <c r="B1796" t="s">
        <v>6</v>
      </c>
      <c r="C1796" t="s">
        <v>12</v>
      </c>
      <c r="D1796" t="s">
        <v>352</v>
      </c>
      <c r="E1796">
        <v>2036</v>
      </c>
      <c r="F1796">
        <v>0</v>
      </c>
      <c r="G1796">
        <v>1.3472333599999999</v>
      </c>
      <c r="H1796" s="2" t="str">
        <f t="shared" si="28"/>
        <v>SIXHR_BATTERYNR</v>
      </c>
    </row>
    <row r="1797" spans="1:8" x14ac:dyDescent="0.25">
      <c r="A1797" t="s">
        <v>113</v>
      </c>
      <c r="B1797" t="s">
        <v>6</v>
      </c>
      <c r="C1797" t="s">
        <v>12</v>
      </c>
      <c r="D1797" t="s">
        <v>352</v>
      </c>
      <c r="E1797">
        <v>2037</v>
      </c>
      <c r="F1797">
        <v>0</v>
      </c>
      <c r="G1797">
        <v>1.3472333599999999</v>
      </c>
      <c r="H1797" s="2" t="str">
        <f t="shared" si="28"/>
        <v>SIXHR_BATTERYNR</v>
      </c>
    </row>
    <row r="1798" spans="1:8" x14ac:dyDescent="0.25">
      <c r="A1798" t="s">
        <v>113</v>
      </c>
      <c r="B1798" t="s">
        <v>6</v>
      </c>
      <c r="C1798" t="s">
        <v>12</v>
      </c>
      <c r="D1798" t="s">
        <v>352</v>
      </c>
      <c r="E1798">
        <v>2038</v>
      </c>
      <c r="F1798">
        <v>0</v>
      </c>
      <c r="G1798">
        <v>1.3472333599999999</v>
      </c>
      <c r="H1798" s="2" t="str">
        <f t="shared" si="28"/>
        <v>SIXHR_BATTERYNR</v>
      </c>
    </row>
    <row r="1799" spans="1:8" x14ac:dyDescent="0.25">
      <c r="A1799" t="s">
        <v>113</v>
      </c>
      <c r="B1799" t="s">
        <v>6</v>
      </c>
      <c r="C1799" t="s">
        <v>12</v>
      </c>
      <c r="D1799" t="s">
        <v>352</v>
      </c>
      <c r="E1799">
        <v>2039</v>
      </c>
      <c r="F1799">
        <v>0</v>
      </c>
      <c r="G1799">
        <v>1.3472333599999999</v>
      </c>
      <c r="H1799" s="2" t="str">
        <f t="shared" si="28"/>
        <v>SIXHR_BATTERYNR</v>
      </c>
    </row>
    <row r="1800" spans="1:8" x14ac:dyDescent="0.25">
      <c r="A1800" t="s">
        <v>113</v>
      </c>
      <c r="B1800" t="s">
        <v>6</v>
      </c>
      <c r="C1800" t="s">
        <v>12</v>
      </c>
      <c r="D1800" t="s">
        <v>352</v>
      </c>
      <c r="E1800">
        <v>2040</v>
      </c>
      <c r="F1800">
        <v>0</v>
      </c>
      <c r="G1800">
        <v>1.3472333599999999</v>
      </c>
      <c r="H1800" s="2" t="str">
        <f t="shared" si="28"/>
        <v>SIXHR_BATTERYNR</v>
      </c>
    </row>
    <row r="1801" spans="1:8" x14ac:dyDescent="0.25">
      <c r="A1801" t="s">
        <v>113</v>
      </c>
      <c r="B1801" t="s">
        <v>6</v>
      </c>
      <c r="C1801" t="s">
        <v>12</v>
      </c>
      <c r="D1801" t="s">
        <v>352</v>
      </c>
      <c r="E1801">
        <v>2041</v>
      </c>
      <c r="F1801">
        <v>0</v>
      </c>
      <c r="G1801">
        <v>1.3472333599999999</v>
      </c>
      <c r="H1801" s="2" t="str">
        <f t="shared" si="28"/>
        <v>SIXHR_BATTERYNR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509E-E72E-4185-B255-BAE9BF063E77}">
  <dimension ref="A1:J1999"/>
  <sheetViews>
    <sheetView topLeftCell="A850" workbookViewId="0">
      <selection activeCell="G866" sqref="G866"/>
    </sheetView>
  </sheetViews>
  <sheetFormatPr defaultRowHeight="15" x14ac:dyDescent="0.25"/>
  <cols>
    <col min="10" max="10" width="22.140625" bestFit="1" customWidth="1"/>
  </cols>
  <sheetData>
    <row r="1" spans="1:10" x14ac:dyDescent="0.25">
      <c r="A1" t="s">
        <v>52</v>
      </c>
      <c r="B1" t="s">
        <v>73</v>
      </c>
      <c r="C1" t="s">
        <v>74</v>
      </c>
      <c r="D1" t="s">
        <v>75</v>
      </c>
      <c r="E1" t="s">
        <v>76</v>
      </c>
      <c r="F1" t="s">
        <v>3</v>
      </c>
      <c r="G1" t="s">
        <v>77</v>
      </c>
      <c r="H1" t="s">
        <v>78</v>
      </c>
      <c r="I1" t="s">
        <v>79</v>
      </c>
    </row>
    <row r="2" spans="1:10" x14ac:dyDescent="0.25">
      <c r="A2" t="s">
        <v>54</v>
      </c>
      <c r="B2" t="s">
        <v>6</v>
      </c>
      <c r="C2" t="s">
        <v>10</v>
      </c>
      <c r="D2" t="s">
        <v>6</v>
      </c>
      <c r="E2" t="s">
        <v>10</v>
      </c>
      <c r="F2">
        <v>2024</v>
      </c>
      <c r="G2">
        <v>926</v>
      </c>
      <c r="H2">
        <v>2E-3</v>
      </c>
      <c r="I2">
        <v>-1</v>
      </c>
      <c r="J2" s="2" t="str">
        <f>_xlfn.CONCAT(A2,C2,E2,F2)</f>
        <v>COKING_COALERER2024</v>
      </c>
    </row>
    <row r="3" spans="1:10" x14ac:dyDescent="0.25">
      <c r="A3" t="s">
        <v>54</v>
      </c>
      <c r="B3" t="s">
        <v>6</v>
      </c>
      <c r="C3" t="s">
        <v>10</v>
      </c>
      <c r="D3" t="s">
        <v>6</v>
      </c>
      <c r="E3" t="s">
        <v>10</v>
      </c>
      <c r="F3">
        <v>2025</v>
      </c>
      <c r="G3">
        <v>947.21769670000003</v>
      </c>
      <c r="H3">
        <v>2E-3</v>
      </c>
      <c r="I3">
        <v>-1</v>
      </c>
      <c r="J3" s="2" t="str">
        <f t="shared" ref="J3:J66" si="0">_xlfn.CONCAT(A3,C3,E3,F3)</f>
        <v>COKING_COALERER2025</v>
      </c>
    </row>
    <row r="4" spans="1:10" x14ac:dyDescent="0.25">
      <c r="A4" t="s">
        <v>54</v>
      </c>
      <c r="B4" t="s">
        <v>6</v>
      </c>
      <c r="C4" t="s">
        <v>10</v>
      </c>
      <c r="D4" t="s">
        <v>6</v>
      </c>
      <c r="E4" t="s">
        <v>10</v>
      </c>
      <c r="F4">
        <v>2026</v>
      </c>
      <c r="G4">
        <v>968.92156039999998</v>
      </c>
      <c r="H4">
        <v>2E-3</v>
      </c>
      <c r="I4">
        <v>-1</v>
      </c>
      <c r="J4" s="2" t="str">
        <f t="shared" si="0"/>
        <v>COKING_COALERER2026</v>
      </c>
    </row>
    <row r="5" spans="1:10" x14ac:dyDescent="0.25">
      <c r="A5" t="s">
        <v>54</v>
      </c>
      <c r="B5" t="s">
        <v>6</v>
      </c>
      <c r="C5" t="s">
        <v>10</v>
      </c>
      <c r="D5" t="s">
        <v>6</v>
      </c>
      <c r="E5" t="s">
        <v>10</v>
      </c>
      <c r="F5">
        <v>2027</v>
      </c>
      <c r="G5">
        <v>991.1227308</v>
      </c>
      <c r="H5">
        <v>2E-3</v>
      </c>
      <c r="I5">
        <v>-1</v>
      </c>
      <c r="J5" s="2" t="str">
        <f t="shared" si="0"/>
        <v>COKING_COALERER2027</v>
      </c>
    </row>
    <row r="6" spans="1:10" x14ac:dyDescent="0.25">
      <c r="A6" t="s">
        <v>54</v>
      </c>
      <c r="B6" t="s">
        <v>6</v>
      </c>
      <c r="C6" t="s">
        <v>10</v>
      </c>
      <c r="D6" t="s">
        <v>6</v>
      </c>
      <c r="E6" t="s">
        <v>10</v>
      </c>
      <c r="F6">
        <v>2028</v>
      </c>
      <c r="G6">
        <v>1013.8326029999999</v>
      </c>
      <c r="H6">
        <v>2E-3</v>
      </c>
      <c r="I6">
        <v>-1</v>
      </c>
      <c r="J6" s="2" t="str">
        <f t="shared" si="0"/>
        <v>COKING_COALERER2028</v>
      </c>
    </row>
    <row r="7" spans="1:10" x14ac:dyDescent="0.25">
      <c r="A7" t="s">
        <v>54</v>
      </c>
      <c r="B7" t="s">
        <v>6</v>
      </c>
      <c r="C7" t="s">
        <v>10</v>
      </c>
      <c r="D7" t="s">
        <v>6</v>
      </c>
      <c r="E7" t="s">
        <v>10</v>
      </c>
      <c r="F7">
        <v>2029</v>
      </c>
      <c r="G7">
        <v>1037.062833</v>
      </c>
      <c r="H7">
        <v>2E-3</v>
      </c>
      <c r="I7">
        <v>-1</v>
      </c>
      <c r="J7" s="2" t="str">
        <f t="shared" si="0"/>
        <v>COKING_COALERER2029</v>
      </c>
    </row>
    <row r="8" spans="1:10" x14ac:dyDescent="0.25">
      <c r="A8" t="s">
        <v>54</v>
      </c>
      <c r="B8" t="s">
        <v>6</v>
      </c>
      <c r="C8" t="s">
        <v>10</v>
      </c>
      <c r="D8" t="s">
        <v>6</v>
      </c>
      <c r="E8" t="s">
        <v>10</v>
      </c>
      <c r="F8">
        <v>2030</v>
      </c>
      <c r="G8">
        <v>1060.825343</v>
      </c>
      <c r="H8">
        <v>2E-3</v>
      </c>
      <c r="I8">
        <v>-1</v>
      </c>
      <c r="J8" s="2" t="str">
        <f t="shared" si="0"/>
        <v>COKING_COALERER2030</v>
      </c>
    </row>
    <row r="9" spans="1:10" x14ac:dyDescent="0.25">
      <c r="A9" t="s">
        <v>54</v>
      </c>
      <c r="B9" t="s">
        <v>6</v>
      </c>
      <c r="C9" t="s">
        <v>10</v>
      </c>
      <c r="D9" t="s">
        <v>6</v>
      </c>
      <c r="E9" t="s">
        <v>10</v>
      </c>
      <c r="F9">
        <v>2031</v>
      </c>
      <c r="G9">
        <v>1085.1323299999999</v>
      </c>
      <c r="H9">
        <v>2E-3</v>
      </c>
      <c r="I9">
        <v>-1</v>
      </c>
      <c r="J9" s="2" t="str">
        <f t="shared" si="0"/>
        <v>COKING_COALERER2031</v>
      </c>
    </row>
    <row r="10" spans="1:10" x14ac:dyDescent="0.25">
      <c r="A10" t="s">
        <v>54</v>
      </c>
      <c r="B10" t="s">
        <v>6</v>
      </c>
      <c r="C10" t="s">
        <v>10</v>
      </c>
      <c r="D10" t="s">
        <v>6</v>
      </c>
      <c r="E10" t="s">
        <v>10</v>
      </c>
      <c r="F10">
        <v>2032</v>
      </c>
      <c r="G10">
        <v>1109.996271</v>
      </c>
      <c r="H10">
        <v>2E-3</v>
      </c>
      <c r="I10">
        <v>-1</v>
      </c>
      <c r="J10" s="2" t="str">
        <f t="shared" si="0"/>
        <v>COKING_COALERER2032</v>
      </c>
    </row>
    <row r="11" spans="1:10" x14ac:dyDescent="0.25">
      <c r="A11" t="s">
        <v>54</v>
      </c>
      <c r="B11" t="s">
        <v>6</v>
      </c>
      <c r="C11" t="s">
        <v>10</v>
      </c>
      <c r="D11" t="s">
        <v>6</v>
      </c>
      <c r="E11" t="s">
        <v>10</v>
      </c>
      <c r="F11">
        <v>2033</v>
      </c>
      <c r="G11">
        <v>1135.4299249999999</v>
      </c>
      <c r="H11">
        <v>2E-3</v>
      </c>
      <c r="I11">
        <v>-1</v>
      </c>
      <c r="J11" s="2" t="str">
        <f t="shared" si="0"/>
        <v>COKING_COALERER2033</v>
      </c>
    </row>
    <row r="12" spans="1:10" x14ac:dyDescent="0.25">
      <c r="A12" t="s">
        <v>54</v>
      </c>
      <c r="B12" t="s">
        <v>6</v>
      </c>
      <c r="C12" t="s">
        <v>10</v>
      </c>
      <c r="D12" t="s">
        <v>6</v>
      </c>
      <c r="E12" t="s">
        <v>10</v>
      </c>
      <c r="F12">
        <v>2034</v>
      </c>
      <c r="G12">
        <v>1161.4463479999999</v>
      </c>
      <c r="H12">
        <v>2E-3</v>
      </c>
      <c r="I12">
        <v>-1</v>
      </c>
      <c r="J12" s="2" t="str">
        <f t="shared" si="0"/>
        <v>COKING_COALERER2034</v>
      </c>
    </row>
    <row r="13" spans="1:10" x14ac:dyDescent="0.25">
      <c r="A13" t="s">
        <v>54</v>
      </c>
      <c r="B13" t="s">
        <v>6</v>
      </c>
      <c r="C13" t="s">
        <v>10</v>
      </c>
      <c r="D13" t="s">
        <v>6</v>
      </c>
      <c r="E13" t="s">
        <v>10</v>
      </c>
      <c r="F13">
        <v>2035</v>
      </c>
      <c r="G13">
        <v>1188.0588929999999</v>
      </c>
      <c r="H13">
        <v>2E-3</v>
      </c>
      <c r="I13">
        <v>-1</v>
      </c>
      <c r="J13" s="2" t="str">
        <f t="shared" si="0"/>
        <v>COKING_COALERER2035</v>
      </c>
    </row>
    <row r="14" spans="1:10" x14ac:dyDescent="0.25">
      <c r="A14" t="s">
        <v>54</v>
      </c>
      <c r="B14" t="s">
        <v>6</v>
      </c>
      <c r="C14" t="s">
        <v>10</v>
      </c>
      <c r="D14" t="s">
        <v>6</v>
      </c>
      <c r="E14" t="s">
        <v>10</v>
      </c>
      <c r="F14">
        <v>2036</v>
      </c>
      <c r="G14">
        <v>1215.2812180000001</v>
      </c>
      <c r="H14">
        <v>2E-3</v>
      </c>
      <c r="I14">
        <v>-1</v>
      </c>
      <c r="J14" s="2" t="str">
        <f t="shared" si="0"/>
        <v>COKING_COALERER2036</v>
      </c>
    </row>
    <row r="15" spans="1:10" x14ac:dyDescent="0.25">
      <c r="A15" t="s">
        <v>54</v>
      </c>
      <c r="B15" t="s">
        <v>6</v>
      </c>
      <c r="C15" t="s">
        <v>10</v>
      </c>
      <c r="D15" t="s">
        <v>6</v>
      </c>
      <c r="E15" t="s">
        <v>10</v>
      </c>
      <c r="F15">
        <v>2037</v>
      </c>
      <c r="G15">
        <v>1243.127297</v>
      </c>
      <c r="H15">
        <v>2E-3</v>
      </c>
      <c r="I15">
        <v>-1</v>
      </c>
      <c r="J15" s="2" t="str">
        <f t="shared" si="0"/>
        <v>COKING_COALERER2037</v>
      </c>
    </row>
    <row r="16" spans="1:10" x14ac:dyDescent="0.25">
      <c r="A16" t="s">
        <v>54</v>
      </c>
      <c r="B16" t="s">
        <v>6</v>
      </c>
      <c r="C16" t="s">
        <v>10</v>
      </c>
      <c r="D16" t="s">
        <v>6</v>
      </c>
      <c r="E16" t="s">
        <v>10</v>
      </c>
      <c r="F16">
        <v>2038</v>
      </c>
      <c r="G16">
        <v>1271.61142</v>
      </c>
      <c r="H16">
        <v>2E-3</v>
      </c>
      <c r="I16">
        <v>-1</v>
      </c>
      <c r="J16" s="2" t="str">
        <f t="shared" si="0"/>
        <v>COKING_COALERER2038</v>
      </c>
    </row>
    <row r="17" spans="1:10" x14ac:dyDescent="0.25">
      <c r="A17" t="s">
        <v>54</v>
      </c>
      <c r="B17" t="s">
        <v>6</v>
      </c>
      <c r="C17" t="s">
        <v>10</v>
      </c>
      <c r="D17" t="s">
        <v>6</v>
      </c>
      <c r="E17" t="s">
        <v>10</v>
      </c>
      <c r="F17">
        <v>2039</v>
      </c>
      <c r="G17">
        <v>1300.7482070000001</v>
      </c>
      <c r="H17">
        <v>2E-3</v>
      </c>
      <c r="I17">
        <v>-1</v>
      </c>
      <c r="J17" s="2" t="str">
        <f t="shared" si="0"/>
        <v>COKING_COALERER2039</v>
      </c>
    </row>
    <row r="18" spans="1:10" x14ac:dyDescent="0.25">
      <c r="A18" t="s">
        <v>54</v>
      </c>
      <c r="B18" t="s">
        <v>6</v>
      </c>
      <c r="C18" t="s">
        <v>10</v>
      </c>
      <c r="D18" t="s">
        <v>6</v>
      </c>
      <c r="E18" t="s">
        <v>10</v>
      </c>
      <c r="F18">
        <v>2040</v>
      </c>
      <c r="G18">
        <v>1330.5526139999999</v>
      </c>
      <c r="H18">
        <v>2E-3</v>
      </c>
      <c r="I18">
        <v>-1</v>
      </c>
      <c r="J18" s="2" t="str">
        <f t="shared" si="0"/>
        <v>COKING_COALERER2040</v>
      </c>
    </row>
    <row r="19" spans="1:10" x14ac:dyDescent="0.25">
      <c r="A19" t="s">
        <v>54</v>
      </c>
      <c r="B19" t="s">
        <v>6</v>
      </c>
      <c r="C19" t="s">
        <v>10</v>
      </c>
      <c r="D19" t="s">
        <v>6</v>
      </c>
      <c r="E19" t="s">
        <v>10</v>
      </c>
      <c r="F19">
        <v>2041</v>
      </c>
      <c r="G19">
        <v>1361.0399379999999</v>
      </c>
      <c r="H19">
        <v>2E-3</v>
      </c>
      <c r="I19">
        <v>-1</v>
      </c>
      <c r="J19" s="2" t="str">
        <f t="shared" si="0"/>
        <v>COKING_COALERER2041</v>
      </c>
    </row>
    <row r="20" spans="1:10" x14ac:dyDescent="0.25">
      <c r="A20" t="s">
        <v>54</v>
      </c>
      <c r="B20" t="s">
        <v>6</v>
      </c>
      <c r="C20" t="s">
        <v>10</v>
      </c>
      <c r="D20" t="s">
        <v>6</v>
      </c>
      <c r="E20" t="s">
        <v>11</v>
      </c>
      <c r="F20">
        <v>2024</v>
      </c>
      <c r="G20">
        <v>2399.6</v>
      </c>
      <c r="H20">
        <v>8.0000000000000002E-3</v>
      </c>
      <c r="I20">
        <v>-1</v>
      </c>
      <c r="J20" s="2" t="str">
        <f t="shared" si="0"/>
        <v>COKING_COALERWR2024</v>
      </c>
    </row>
    <row r="21" spans="1:10" x14ac:dyDescent="0.25">
      <c r="A21" t="s">
        <v>54</v>
      </c>
      <c r="B21" t="s">
        <v>6</v>
      </c>
      <c r="C21" t="s">
        <v>10</v>
      </c>
      <c r="D21" t="s">
        <v>6</v>
      </c>
      <c r="E21" t="s">
        <v>11</v>
      </c>
      <c r="F21">
        <v>2025</v>
      </c>
      <c r="G21">
        <v>2399.6</v>
      </c>
      <c r="H21">
        <v>8.0000000000000002E-3</v>
      </c>
      <c r="I21">
        <v>-1</v>
      </c>
      <c r="J21" s="2" t="str">
        <f t="shared" si="0"/>
        <v>COKING_COALERWR2025</v>
      </c>
    </row>
    <row r="22" spans="1:10" x14ac:dyDescent="0.25">
      <c r="A22" t="s">
        <v>54</v>
      </c>
      <c r="B22" t="s">
        <v>6</v>
      </c>
      <c r="C22" t="s">
        <v>10</v>
      </c>
      <c r="D22" t="s">
        <v>6</v>
      </c>
      <c r="E22" t="s">
        <v>11</v>
      </c>
      <c r="F22">
        <v>2026</v>
      </c>
      <c r="G22">
        <v>2399.6</v>
      </c>
      <c r="H22">
        <v>8.0000000000000002E-3</v>
      </c>
      <c r="I22">
        <v>-1</v>
      </c>
      <c r="J22" s="2" t="str">
        <f t="shared" si="0"/>
        <v>COKING_COALERWR2026</v>
      </c>
    </row>
    <row r="23" spans="1:10" x14ac:dyDescent="0.25">
      <c r="A23" t="s">
        <v>54</v>
      </c>
      <c r="B23" t="s">
        <v>6</v>
      </c>
      <c r="C23" t="s">
        <v>10</v>
      </c>
      <c r="D23" t="s">
        <v>6</v>
      </c>
      <c r="E23" t="s">
        <v>11</v>
      </c>
      <c r="F23">
        <v>2027</v>
      </c>
      <c r="G23">
        <v>2399.6</v>
      </c>
      <c r="H23">
        <v>8.0000000000000002E-3</v>
      </c>
      <c r="I23">
        <v>-1</v>
      </c>
      <c r="J23" s="2" t="str">
        <f t="shared" si="0"/>
        <v>COKING_COALERWR2027</v>
      </c>
    </row>
    <row r="24" spans="1:10" x14ac:dyDescent="0.25">
      <c r="A24" t="s">
        <v>54</v>
      </c>
      <c r="B24" t="s">
        <v>6</v>
      </c>
      <c r="C24" t="s">
        <v>10</v>
      </c>
      <c r="D24" t="s">
        <v>6</v>
      </c>
      <c r="E24" t="s">
        <v>11</v>
      </c>
      <c r="F24">
        <v>2028</v>
      </c>
      <c r="G24">
        <v>2399.6</v>
      </c>
      <c r="H24">
        <v>8.0000000000000002E-3</v>
      </c>
      <c r="I24">
        <v>-1</v>
      </c>
      <c r="J24" s="2" t="str">
        <f t="shared" si="0"/>
        <v>COKING_COALERWR2028</v>
      </c>
    </row>
    <row r="25" spans="1:10" x14ac:dyDescent="0.25">
      <c r="A25" t="s">
        <v>54</v>
      </c>
      <c r="B25" t="s">
        <v>6</v>
      </c>
      <c r="C25" t="s">
        <v>10</v>
      </c>
      <c r="D25" t="s">
        <v>6</v>
      </c>
      <c r="E25" t="s">
        <v>11</v>
      </c>
      <c r="F25">
        <v>2029</v>
      </c>
      <c r="G25">
        <v>2399.6</v>
      </c>
      <c r="H25">
        <v>8.0000000000000002E-3</v>
      </c>
      <c r="I25">
        <v>-1</v>
      </c>
      <c r="J25" s="2" t="str">
        <f t="shared" si="0"/>
        <v>COKING_COALERWR2029</v>
      </c>
    </row>
    <row r="26" spans="1:10" x14ac:dyDescent="0.25">
      <c r="A26" t="s">
        <v>54</v>
      </c>
      <c r="B26" t="s">
        <v>6</v>
      </c>
      <c r="C26" t="s">
        <v>10</v>
      </c>
      <c r="D26" t="s">
        <v>6</v>
      </c>
      <c r="E26" t="s">
        <v>11</v>
      </c>
      <c r="F26">
        <v>2030</v>
      </c>
      <c r="G26">
        <v>2399.6</v>
      </c>
      <c r="H26">
        <v>8.0000000000000002E-3</v>
      </c>
      <c r="I26">
        <v>-1</v>
      </c>
      <c r="J26" s="2" t="str">
        <f t="shared" si="0"/>
        <v>COKING_COALERWR2030</v>
      </c>
    </row>
    <row r="27" spans="1:10" x14ac:dyDescent="0.25">
      <c r="A27" t="s">
        <v>54</v>
      </c>
      <c r="B27" t="s">
        <v>6</v>
      </c>
      <c r="C27" t="s">
        <v>10</v>
      </c>
      <c r="D27" t="s">
        <v>6</v>
      </c>
      <c r="E27" t="s">
        <v>11</v>
      </c>
      <c r="F27">
        <v>2031</v>
      </c>
      <c r="G27">
        <v>2399.6</v>
      </c>
      <c r="H27">
        <v>8.0000000000000002E-3</v>
      </c>
      <c r="I27">
        <v>-1</v>
      </c>
      <c r="J27" s="2" t="str">
        <f t="shared" si="0"/>
        <v>COKING_COALERWR2031</v>
      </c>
    </row>
    <row r="28" spans="1:10" x14ac:dyDescent="0.25">
      <c r="A28" t="s">
        <v>54</v>
      </c>
      <c r="B28" t="s">
        <v>6</v>
      </c>
      <c r="C28" t="s">
        <v>10</v>
      </c>
      <c r="D28" t="s">
        <v>6</v>
      </c>
      <c r="E28" t="s">
        <v>11</v>
      </c>
      <c r="F28">
        <v>2032</v>
      </c>
      <c r="G28">
        <v>2399.6</v>
      </c>
      <c r="H28">
        <v>8.0000000000000002E-3</v>
      </c>
      <c r="I28">
        <v>-1</v>
      </c>
      <c r="J28" s="2" t="str">
        <f t="shared" si="0"/>
        <v>COKING_COALERWR2032</v>
      </c>
    </row>
    <row r="29" spans="1:10" x14ac:dyDescent="0.25">
      <c r="A29" t="s">
        <v>54</v>
      </c>
      <c r="B29" t="s">
        <v>6</v>
      </c>
      <c r="C29" t="s">
        <v>10</v>
      </c>
      <c r="D29" t="s">
        <v>6</v>
      </c>
      <c r="E29" t="s">
        <v>11</v>
      </c>
      <c r="F29">
        <v>2033</v>
      </c>
      <c r="G29">
        <v>2399.6</v>
      </c>
      <c r="H29">
        <v>8.0000000000000002E-3</v>
      </c>
      <c r="I29">
        <v>-1</v>
      </c>
      <c r="J29" s="2" t="str">
        <f t="shared" si="0"/>
        <v>COKING_COALERWR2033</v>
      </c>
    </row>
    <row r="30" spans="1:10" x14ac:dyDescent="0.25">
      <c r="A30" t="s">
        <v>54</v>
      </c>
      <c r="B30" t="s">
        <v>6</v>
      </c>
      <c r="C30" t="s">
        <v>10</v>
      </c>
      <c r="D30" t="s">
        <v>6</v>
      </c>
      <c r="E30" t="s">
        <v>11</v>
      </c>
      <c r="F30">
        <v>2034</v>
      </c>
      <c r="G30">
        <v>2399.6</v>
      </c>
      <c r="H30">
        <v>8.0000000000000002E-3</v>
      </c>
      <c r="I30">
        <v>-1</v>
      </c>
      <c r="J30" s="2" t="str">
        <f t="shared" si="0"/>
        <v>COKING_COALERWR2034</v>
      </c>
    </row>
    <row r="31" spans="1:10" x14ac:dyDescent="0.25">
      <c r="A31" t="s">
        <v>54</v>
      </c>
      <c r="B31" t="s">
        <v>6</v>
      </c>
      <c r="C31" t="s">
        <v>10</v>
      </c>
      <c r="D31" t="s">
        <v>6</v>
      </c>
      <c r="E31" t="s">
        <v>11</v>
      </c>
      <c r="F31">
        <v>2035</v>
      </c>
      <c r="G31">
        <v>2399.6</v>
      </c>
      <c r="H31">
        <v>8.0000000000000002E-3</v>
      </c>
      <c r="I31">
        <v>-1</v>
      </c>
      <c r="J31" s="2" t="str">
        <f t="shared" si="0"/>
        <v>COKING_COALERWR2035</v>
      </c>
    </row>
    <row r="32" spans="1:10" x14ac:dyDescent="0.25">
      <c r="A32" t="s">
        <v>54</v>
      </c>
      <c r="B32" t="s">
        <v>6</v>
      </c>
      <c r="C32" t="s">
        <v>10</v>
      </c>
      <c r="D32" t="s">
        <v>6</v>
      </c>
      <c r="E32" t="s">
        <v>11</v>
      </c>
      <c r="F32">
        <v>2036</v>
      </c>
      <c r="G32">
        <v>2399.6</v>
      </c>
      <c r="H32">
        <v>8.0000000000000002E-3</v>
      </c>
      <c r="I32">
        <v>-1</v>
      </c>
      <c r="J32" s="2" t="str">
        <f t="shared" si="0"/>
        <v>COKING_COALERWR2036</v>
      </c>
    </row>
    <row r="33" spans="1:10" x14ac:dyDescent="0.25">
      <c r="A33" t="s">
        <v>54</v>
      </c>
      <c r="B33" t="s">
        <v>6</v>
      </c>
      <c r="C33" t="s">
        <v>10</v>
      </c>
      <c r="D33" t="s">
        <v>6</v>
      </c>
      <c r="E33" t="s">
        <v>11</v>
      </c>
      <c r="F33">
        <v>2037</v>
      </c>
      <c r="G33">
        <v>2399.6</v>
      </c>
      <c r="H33">
        <v>8.0000000000000002E-3</v>
      </c>
      <c r="I33">
        <v>-1</v>
      </c>
      <c r="J33" s="2" t="str">
        <f t="shared" si="0"/>
        <v>COKING_COALERWR2037</v>
      </c>
    </row>
    <row r="34" spans="1:10" x14ac:dyDescent="0.25">
      <c r="A34" t="s">
        <v>54</v>
      </c>
      <c r="B34" t="s">
        <v>6</v>
      </c>
      <c r="C34" t="s">
        <v>10</v>
      </c>
      <c r="D34" t="s">
        <v>6</v>
      </c>
      <c r="E34" t="s">
        <v>11</v>
      </c>
      <c r="F34">
        <v>2038</v>
      </c>
      <c r="G34">
        <v>2399.6</v>
      </c>
      <c r="H34">
        <v>8.0000000000000002E-3</v>
      </c>
      <c r="I34">
        <v>-1</v>
      </c>
      <c r="J34" s="2" t="str">
        <f t="shared" si="0"/>
        <v>COKING_COALERWR2038</v>
      </c>
    </row>
    <row r="35" spans="1:10" x14ac:dyDescent="0.25">
      <c r="A35" t="s">
        <v>54</v>
      </c>
      <c r="B35" t="s">
        <v>6</v>
      </c>
      <c r="C35" t="s">
        <v>10</v>
      </c>
      <c r="D35" t="s">
        <v>6</v>
      </c>
      <c r="E35" t="s">
        <v>11</v>
      </c>
      <c r="F35">
        <v>2039</v>
      </c>
      <c r="G35">
        <v>2399.6</v>
      </c>
      <c r="H35">
        <v>8.0000000000000002E-3</v>
      </c>
      <c r="I35">
        <v>-1</v>
      </c>
      <c r="J35" s="2" t="str">
        <f t="shared" si="0"/>
        <v>COKING_COALERWR2039</v>
      </c>
    </row>
    <row r="36" spans="1:10" x14ac:dyDescent="0.25">
      <c r="A36" t="s">
        <v>54</v>
      </c>
      <c r="B36" t="s">
        <v>6</v>
      </c>
      <c r="C36" t="s">
        <v>10</v>
      </c>
      <c r="D36" t="s">
        <v>6</v>
      </c>
      <c r="E36" t="s">
        <v>11</v>
      </c>
      <c r="F36">
        <v>2040</v>
      </c>
      <c r="G36">
        <v>2399.6</v>
      </c>
      <c r="H36">
        <v>8.0000000000000002E-3</v>
      </c>
      <c r="I36">
        <v>-1</v>
      </c>
      <c r="J36" s="2" t="str">
        <f t="shared" si="0"/>
        <v>COKING_COALERWR2040</v>
      </c>
    </row>
    <row r="37" spans="1:10" x14ac:dyDescent="0.25">
      <c r="A37" t="s">
        <v>54</v>
      </c>
      <c r="B37" t="s">
        <v>6</v>
      </c>
      <c r="C37" t="s">
        <v>10</v>
      </c>
      <c r="D37" t="s">
        <v>6</v>
      </c>
      <c r="E37" t="s">
        <v>11</v>
      </c>
      <c r="F37">
        <v>2041</v>
      </c>
      <c r="G37">
        <v>2399.6</v>
      </c>
      <c r="H37">
        <v>8.0000000000000002E-3</v>
      </c>
      <c r="I37">
        <v>-1</v>
      </c>
      <c r="J37" s="2" t="str">
        <f t="shared" si="0"/>
        <v>COKING_COALERWR2041</v>
      </c>
    </row>
    <row r="38" spans="1:10" x14ac:dyDescent="0.25">
      <c r="A38" t="s">
        <v>54</v>
      </c>
      <c r="B38" t="s">
        <v>6</v>
      </c>
      <c r="C38" t="s">
        <v>10</v>
      </c>
      <c r="D38" t="s">
        <v>6</v>
      </c>
      <c r="E38" t="s">
        <v>12</v>
      </c>
      <c r="F38">
        <v>2024</v>
      </c>
      <c r="G38">
        <v>2497.6</v>
      </c>
      <c r="H38">
        <v>8.0000000000000002E-3</v>
      </c>
      <c r="I38">
        <v>-1</v>
      </c>
      <c r="J38" s="2" t="str">
        <f t="shared" si="0"/>
        <v>COKING_COALERNR2024</v>
      </c>
    </row>
    <row r="39" spans="1:10" x14ac:dyDescent="0.25">
      <c r="A39" t="s">
        <v>54</v>
      </c>
      <c r="B39" t="s">
        <v>6</v>
      </c>
      <c r="C39" t="s">
        <v>10</v>
      </c>
      <c r="D39" t="s">
        <v>6</v>
      </c>
      <c r="E39" t="s">
        <v>12</v>
      </c>
      <c r="F39">
        <v>2025</v>
      </c>
      <c r="G39">
        <v>2497.6</v>
      </c>
      <c r="H39">
        <v>8.0000000000000002E-3</v>
      </c>
      <c r="I39">
        <v>-1</v>
      </c>
      <c r="J39" s="2" t="str">
        <f t="shared" si="0"/>
        <v>COKING_COALERNR2025</v>
      </c>
    </row>
    <row r="40" spans="1:10" x14ac:dyDescent="0.25">
      <c r="A40" t="s">
        <v>54</v>
      </c>
      <c r="B40" t="s">
        <v>6</v>
      </c>
      <c r="C40" t="s">
        <v>10</v>
      </c>
      <c r="D40" t="s">
        <v>6</v>
      </c>
      <c r="E40" t="s">
        <v>12</v>
      </c>
      <c r="F40">
        <v>2026</v>
      </c>
      <c r="G40">
        <v>2497.6</v>
      </c>
      <c r="H40">
        <v>8.0000000000000002E-3</v>
      </c>
      <c r="I40">
        <v>-1</v>
      </c>
      <c r="J40" s="2" t="str">
        <f t="shared" si="0"/>
        <v>COKING_COALERNR2026</v>
      </c>
    </row>
    <row r="41" spans="1:10" x14ac:dyDescent="0.25">
      <c r="A41" t="s">
        <v>54</v>
      </c>
      <c r="B41" t="s">
        <v>6</v>
      </c>
      <c r="C41" t="s">
        <v>10</v>
      </c>
      <c r="D41" t="s">
        <v>6</v>
      </c>
      <c r="E41" t="s">
        <v>12</v>
      </c>
      <c r="F41">
        <v>2027</v>
      </c>
      <c r="G41">
        <v>2497.6</v>
      </c>
      <c r="H41">
        <v>8.0000000000000002E-3</v>
      </c>
      <c r="I41">
        <v>-1</v>
      </c>
      <c r="J41" s="2" t="str">
        <f t="shared" si="0"/>
        <v>COKING_COALERNR2027</v>
      </c>
    </row>
    <row r="42" spans="1:10" x14ac:dyDescent="0.25">
      <c r="A42" t="s">
        <v>54</v>
      </c>
      <c r="B42" t="s">
        <v>6</v>
      </c>
      <c r="C42" t="s">
        <v>10</v>
      </c>
      <c r="D42" t="s">
        <v>6</v>
      </c>
      <c r="E42" t="s">
        <v>12</v>
      </c>
      <c r="F42">
        <v>2028</v>
      </c>
      <c r="G42">
        <v>2497.6</v>
      </c>
      <c r="H42">
        <v>8.0000000000000002E-3</v>
      </c>
      <c r="I42">
        <v>-1</v>
      </c>
      <c r="J42" s="2" t="str">
        <f t="shared" si="0"/>
        <v>COKING_COALERNR2028</v>
      </c>
    </row>
    <row r="43" spans="1:10" x14ac:dyDescent="0.25">
      <c r="A43" t="s">
        <v>54</v>
      </c>
      <c r="B43" t="s">
        <v>6</v>
      </c>
      <c r="C43" t="s">
        <v>10</v>
      </c>
      <c r="D43" t="s">
        <v>6</v>
      </c>
      <c r="E43" t="s">
        <v>12</v>
      </c>
      <c r="F43">
        <v>2029</v>
      </c>
      <c r="G43">
        <v>2497.6</v>
      </c>
      <c r="H43">
        <v>8.0000000000000002E-3</v>
      </c>
      <c r="I43">
        <v>-1</v>
      </c>
      <c r="J43" s="2" t="str">
        <f t="shared" si="0"/>
        <v>COKING_COALERNR2029</v>
      </c>
    </row>
    <row r="44" spans="1:10" x14ac:dyDescent="0.25">
      <c r="A44" t="s">
        <v>54</v>
      </c>
      <c r="B44" t="s">
        <v>6</v>
      </c>
      <c r="C44" t="s">
        <v>10</v>
      </c>
      <c r="D44" t="s">
        <v>6</v>
      </c>
      <c r="E44" t="s">
        <v>12</v>
      </c>
      <c r="F44">
        <v>2030</v>
      </c>
      <c r="G44">
        <v>2497.6</v>
      </c>
      <c r="H44">
        <v>8.0000000000000002E-3</v>
      </c>
      <c r="I44">
        <v>-1</v>
      </c>
      <c r="J44" s="2" t="str">
        <f t="shared" si="0"/>
        <v>COKING_COALERNR2030</v>
      </c>
    </row>
    <row r="45" spans="1:10" x14ac:dyDescent="0.25">
      <c r="A45" t="s">
        <v>54</v>
      </c>
      <c r="B45" t="s">
        <v>6</v>
      </c>
      <c r="C45" t="s">
        <v>10</v>
      </c>
      <c r="D45" t="s">
        <v>6</v>
      </c>
      <c r="E45" t="s">
        <v>12</v>
      </c>
      <c r="F45">
        <v>2031</v>
      </c>
      <c r="G45">
        <v>2497.6</v>
      </c>
      <c r="H45">
        <v>8.0000000000000002E-3</v>
      </c>
      <c r="I45">
        <v>-1</v>
      </c>
      <c r="J45" s="2" t="str">
        <f t="shared" si="0"/>
        <v>COKING_COALERNR2031</v>
      </c>
    </row>
    <row r="46" spans="1:10" x14ac:dyDescent="0.25">
      <c r="A46" t="s">
        <v>54</v>
      </c>
      <c r="B46" t="s">
        <v>6</v>
      </c>
      <c r="C46" t="s">
        <v>10</v>
      </c>
      <c r="D46" t="s">
        <v>6</v>
      </c>
      <c r="E46" t="s">
        <v>12</v>
      </c>
      <c r="F46">
        <v>2032</v>
      </c>
      <c r="G46">
        <v>2497.6</v>
      </c>
      <c r="H46">
        <v>8.0000000000000002E-3</v>
      </c>
      <c r="I46">
        <v>-1</v>
      </c>
      <c r="J46" s="2" t="str">
        <f t="shared" si="0"/>
        <v>COKING_COALERNR2032</v>
      </c>
    </row>
    <row r="47" spans="1:10" x14ac:dyDescent="0.25">
      <c r="A47" t="s">
        <v>54</v>
      </c>
      <c r="B47" t="s">
        <v>6</v>
      </c>
      <c r="C47" t="s">
        <v>10</v>
      </c>
      <c r="D47" t="s">
        <v>6</v>
      </c>
      <c r="E47" t="s">
        <v>12</v>
      </c>
      <c r="F47">
        <v>2033</v>
      </c>
      <c r="G47">
        <v>2497.6</v>
      </c>
      <c r="H47">
        <v>8.0000000000000002E-3</v>
      </c>
      <c r="I47">
        <v>-1</v>
      </c>
      <c r="J47" s="2" t="str">
        <f t="shared" si="0"/>
        <v>COKING_COALERNR2033</v>
      </c>
    </row>
    <row r="48" spans="1:10" x14ac:dyDescent="0.25">
      <c r="A48" t="s">
        <v>54</v>
      </c>
      <c r="B48" t="s">
        <v>6</v>
      </c>
      <c r="C48" t="s">
        <v>10</v>
      </c>
      <c r="D48" t="s">
        <v>6</v>
      </c>
      <c r="E48" t="s">
        <v>12</v>
      </c>
      <c r="F48">
        <v>2034</v>
      </c>
      <c r="G48">
        <v>2497.6</v>
      </c>
      <c r="H48">
        <v>8.0000000000000002E-3</v>
      </c>
      <c r="I48">
        <v>-1</v>
      </c>
      <c r="J48" s="2" t="str">
        <f t="shared" si="0"/>
        <v>COKING_COALERNR2034</v>
      </c>
    </row>
    <row r="49" spans="1:10" x14ac:dyDescent="0.25">
      <c r="A49" t="s">
        <v>54</v>
      </c>
      <c r="B49" t="s">
        <v>6</v>
      </c>
      <c r="C49" t="s">
        <v>10</v>
      </c>
      <c r="D49" t="s">
        <v>6</v>
      </c>
      <c r="E49" t="s">
        <v>12</v>
      </c>
      <c r="F49">
        <v>2035</v>
      </c>
      <c r="G49">
        <v>2497.6</v>
      </c>
      <c r="H49">
        <v>8.0000000000000002E-3</v>
      </c>
      <c r="I49">
        <v>-1</v>
      </c>
      <c r="J49" s="2" t="str">
        <f t="shared" si="0"/>
        <v>COKING_COALERNR2035</v>
      </c>
    </row>
    <row r="50" spans="1:10" x14ac:dyDescent="0.25">
      <c r="A50" t="s">
        <v>54</v>
      </c>
      <c r="B50" t="s">
        <v>6</v>
      </c>
      <c r="C50" t="s">
        <v>10</v>
      </c>
      <c r="D50" t="s">
        <v>6</v>
      </c>
      <c r="E50" t="s">
        <v>12</v>
      </c>
      <c r="F50">
        <v>2036</v>
      </c>
      <c r="G50">
        <v>2497.6</v>
      </c>
      <c r="H50">
        <v>8.0000000000000002E-3</v>
      </c>
      <c r="I50">
        <v>-1</v>
      </c>
      <c r="J50" s="2" t="str">
        <f t="shared" si="0"/>
        <v>COKING_COALERNR2036</v>
      </c>
    </row>
    <row r="51" spans="1:10" x14ac:dyDescent="0.25">
      <c r="A51" t="s">
        <v>54</v>
      </c>
      <c r="B51" t="s">
        <v>6</v>
      </c>
      <c r="C51" t="s">
        <v>10</v>
      </c>
      <c r="D51" t="s">
        <v>6</v>
      </c>
      <c r="E51" t="s">
        <v>12</v>
      </c>
      <c r="F51">
        <v>2037</v>
      </c>
      <c r="G51">
        <v>2497.6</v>
      </c>
      <c r="H51">
        <v>8.0000000000000002E-3</v>
      </c>
      <c r="I51">
        <v>-1</v>
      </c>
      <c r="J51" s="2" t="str">
        <f t="shared" si="0"/>
        <v>COKING_COALERNR2037</v>
      </c>
    </row>
    <row r="52" spans="1:10" x14ac:dyDescent="0.25">
      <c r="A52" t="s">
        <v>54</v>
      </c>
      <c r="B52" t="s">
        <v>6</v>
      </c>
      <c r="C52" t="s">
        <v>10</v>
      </c>
      <c r="D52" t="s">
        <v>6</v>
      </c>
      <c r="E52" t="s">
        <v>12</v>
      </c>
      <c r="F52">
        <v>2038</v>
      </c>
      <c r="G52">
        <v>2497.6</v>
      </c>
      <c r="H52">
        <v>8.0000000000000002E-3</v>
      </c>
      <c r="I52">
        <v>-1</v>
      </c>
      <c r="J52" s="2" t="str">
        <f t="shared" si="0"/>
        <v>COKING_COALERNR2038</v>
      </c>
    </row>
    <row r="53" spans="1:10" x14ac:dyDescent="0.25">
      <c r="A53" t="s">
        <v>54</v>
      </c>
      <c r="B53" t="s">
        <v>6</v>
      </c>
      <c r="C53" t="s">
        <v>10</v>
      </c>
      <c r="D53" t="s">
        <v>6</v>
      </c>
      <c r="E53" t="s">
        <v>12</v>
      </c>
      <c r="F53">
        <v>2039</v>
      </c>
      <c r="G53">
        <v>2497.6</v>
      </c>
      <c r="H53">
        <v>8.0000000000000002E-3</v>
      </c>
      <c r="I53">
        <v>-1</v>
      </c>
      <c r="J53" s="2" t="str">
        <f t="shared" si="0"/>
        <v>COKING_COALERNR2039</v>
      </c>
    </row>
    <row r="54" spans="1:10" x14ac:dyDescent="0.25">
      <c r="A54" t="s">
        <v>54</v>
      </c>
      <c r="B54" t="s">
        <v>6</v>
      </c>
      <c r="C54" t="s">
        <v>10</v>
      </c>
      <c r="D54" t="s">
        <v>6</v>
      </c>
      <c r="E54" t="s">
        <v>12</v>
      </c>
      <c r="F54">
        <v>2040</v>
      </c>
      <c r="G54">
        <v>2497.6</v>
      </c>
      <c r="H54">
        <v>8.0000000000000002E-3</v>
      </c>
      <c r="I54">
        <v>-1</v>
      </c>
      <c r="J54" s="2" t="str">
        <f t="shared" si="0"/>
        <v>COKING_COALERNR2040</v>
      </c>
    </row>
    <row r="55" spans="1:10" x14ac:dyDescent="0.25">
      <c r="A55" t="s">
        <v>54</v>
      </c>
      <c r="B55" t="s">
        <v>6</v>
      </c>
      <c r="C55" t="s">
        <v>10</v>
      </c>
      <c r="D55" t="s">
        <v>6</v>
      </c>
      <c r="E55" t="s">
        <v>12</v>
      </c>
      <c r="F55">
        <v>2041</v>
      </c>
      <c r="G55">
        <v>2497.6</v>
      </c>
      <c r="H55">
        <v>8.0000000000000002E-3</v>
      </c>
      <c r="I55">
        <v>-1</v>
      </c>
      <c r="J55" s="2" t="str">
        <f t="shared" si="0"/>
        <v>COKING_COALERNR2041</v>
      </c>
    </row>
    <row r="56" spans="1:10" x14ac:dyDescent="0.25">
      <c r="A56" t="s">
        <v>54</v>
      </c>
      <c r="B56" t="s">
        <v>6</v>
      </c>
      <c r="C56" t="s">
        <v>10</v>
      </c>
      <c r="D56" t="s">
        <v>6</v>
      </c>
      <c r="E56" t="s">
        <v>8</v>
      </c>
      <c r="F56">
        <v>2024</v>
      </c>
      <c r="G56">
        <v>2776.7</v>
      </c>
      <c r="H56">
        <v>8.0000000000000002E-3</v>
      </c>
      <c r="I56">
        <v>-1</v>
      </c>
      <c r="J56" s="2" t="str">
        <f t="shared" si="0"/>
        <v>COKING_COALERSR2024</v>
      </c>
    </row>
    <row r="57" spans="1:10" x14ac:dyDescent="0.25">
      <c r="A57" t="s">
        <v>54</v>
      </c>
      <c r="B57" t="s">
        <v>6</v>
      </c>
      <c r="C57" t="s">
        <v>10</v>
      </c>
      <c r="D57" t="s">
        <v>6</v>
      </c>
      <c r="E57" t="s">
        <v>8</v>
      </c>
      <c r="F57">
        <v>2025</v>
      </c>
      <c r="G57">
        <v>2785.7786379999998</v>
      </c>
      <c r="H57">
        <v>8.0000000000000002E-3</v>
      </c>
      <c r="I57">
        <v>-1</v>
      </c>
      <c r="J57" s="2" t="str">
        <f t="shared" si="0"/>
        <v>COKING_COALERSR2025</v>
      </c>
    </row>
    <row r="58" spans="1:10" x14ac:dyDescent="0.25">
      <c r="A58" t="s">
        <v>54</v>
      </c>
      <c r="B58" t="s">
        <v>6</v>
      </c>
      <c r="C58" t="s">
        <v>10</v>
      </c>
      <c r="D58" t="s">
        <v>6</v>
      </c>
      <c r="E58" t="s">
        <v>8</v>
      </c>
      <c r="F58">
        <v>2026</v>
      </c>
      <c r="G58">
        <v>2794.8869589999999</v>
      </c>
      <c r="H58">
        <v>8.0000000000000002E-3</v>
      </c>
      <c r="I58">
        <v>-1</v>
      </c>
      <c r="J58" s="2" t="str">
        <f t="shared" si="0"/>
        <v>COKING_COALERSR2026</v>
      </c>
    </row>
    <row r="59" spans="1:10" x14ac:dyDescent="0.25">
      <c r="A59" t="s">
        <v>54</v>
      </c>
      <c r="B59" t="s">
        <v>6</v>
      </c>
      <c r="C59" t="s">
        <v>10</v>
      </c>
      <c r="D59" t="s">
        <v>6</v>
      </c>
      <c r="E59" t="s">
        <v>8</v>
      </c>
      <c r="F59">
        <v>2027</v>
      </c>
      <c r="G59">
        <v>2804.0250609999998</v>
      </c>
      <c r="H59">
        <v>8.0000000000000002E-3</v>
      </c>
      <c r="I59">
        <v>-1</v>
      </c>
      <c r="J59" s="2" t="str">
        <f t="shared" si="0"/>
        <v>COKING_COALERSR2027</v>
      </c>
    </row>
    <row r="60" spans="1:10" x14ac:dyDescent="0.25">
      <c r="A60" t="s">
        <v>54</v>
      </c>
      <c r="B60" t="s">
        <v>6</v>
      </c>
      <c r="C60" t="s">
        <v>10</v>
      </c>
      <c r="D60" t="s">
        <v>6</v>
      </c>
      <c r="E60" t="s">
        <v>8</v>
      </c>
      <c r="F60">
        <v>2028</v>
      </c>
      <c r="G60">
        <v>2813.1930400000001</v>
      </c>
      <c r="H60">
        <v>8.0000000000000002E-3</v>
      </c>
      <c r="I60">
        <v>-1</v>
      </c>
      <c r="J60" s="2" t="str">
        <f t="shared" si="0"/>
        <v>COKING_COALERSR2028</v>
      </c>
    </row>
    <row r="61" spans="1:10" x14ac:dyDescent="0.25">
      <c r="A61" t="s">
        <v>54</v>
      </c>
      <c r="B61" t="s">
        <v>6</v>
      </c>
      <c r="C61" t="s">
        <v>10</v>
      </c>
      <c r="D61" t="s">
        <v>6</v>
      </c>
      <c r="E61" t="s">
        <v>8</v>
      </c>
      <c r="F61">
        <v>2029</v>
      </c>
      <c r="G61">
        <v>2822.3909950000002</v>
      </c>
      <c r="H61">
        <v>8.0000000000000002E-3</v>
      </c>
      <c r="I61">
        <v>-1</v>
      </c>
      <c r="J61" s="2" t="str">
        <f t="shared" si="0"/>
        <v>COKING_COALERSR2029</v>
      </c>
    </row>
    <row r="62" spans="1:10" x14ac:dyDescent="0.25">
      <c r="A62" t="s">
        <v>54</v>
      </c>
      <c r="B62" t="s">
        <v>6</v>
      </c>
      <c r="C62" t="s">
        <v>10</v>
      </c>
      <c r="D62" t="s">
        <v>6</v>
      </c>
      <c r="E62" t="s">
        <v>8</v>
      </c>
      <c r="F62">
        <v>2030</v>
      </c>
      <c r="G62">
        <v>2831.6190230000002</v>
      </c>
      <c r="H62">
        <v>8.0000000000000002E-3</v>
      </c>
      <c r="I62">
        <v>-1</v>
      </c>
      <c r="J62" s="2" t="str">
        <f t="shared" si="0"/>
        <v>COKING_COALERSR2030</v>
      </c>
    </row>
    <row r="63" spans="1:10" x14ac:dyDescent="0.25">
      <c r="A63" t="s">
        <v>54</v>
      </c>
      <c r="B63" t="s">
        <v>6</v>
      </c>
      <c r="C63" t="s">
        <v>10</v>
      </c>
      <c r="D63" t="s">
        <v>6</v>
      </c>
      <c r="E63" t="s">
        <v>8</v>
      </c>
      <c r="F63">
        <v>2031</v>
      </c>
      <c r="G63">
        <v>2840.877223</v>
      </c>
      <c r="H63">
        <v>8.0000000000000002E-3</v>
      </c>
      <c r="I63">
        <v>-1</v>
      </c>
      <c r="J63" s="2" t="str">
        <f t="shared" si="0"/>
        <v>COKING_COALERSR2031</v>
      </c>
    </row>
    <row r="64" spans="1:10" x14ac:dyDescent="0.25">
      <c r="A64" t="s">
        <v>54</v>
      </c>
      <c r="B64" t="s">
        <v>6</v>
      </c>
      <c r="C64" t="s">
        <v>10</v>
      </c>
      <c r="D64" t="s">
        <v>6</v>
      </c>
      <c r="E64" t="s">
        <v>8</v>
      </c>
      <c r="F64">
        <v>2032</v>
      </c>
      <c r="G64">
        <v>2850.1656929999999</v>
      </c>
      <c r="H64">
        <v>8.0000000000000002E-3</v>
      </c>
      <c r="I64">
        <v>-1</v>
      </c>
      <c r="J64" s="2" t="str">
        <f t="shared" si="0"/>
        <v>COKING_COALERSR2032</v>
      </c>
    </row>
    <row r="65" spans="1:10" x14ac:dyDescent="0.25">
      <c r="A65" t="s">
        <v>54</v>
      </c>
      <c r="B65" t="s">
        <v>6</v>
      </c>
      <c r="C65" t="s">
        <v>10</v>
      </c>
      <c r="D65" t="s">
        <v>6</v>
      </c>
      <c r="E65" t="s">
        <v>8</v>
      </c>
      <c r="F65">
        <v>2033</v>
      </c>
      <c r="G65">
        <v>2859.4845329999998</v>
      </c>
      <c r="H65">
        <v>8.0000000000000002E-3</v>
      </c>
      <c r="I65">
        <v>-1</v>
      </c>
      <c r="J65" s="2" t="str">
        <f t="shared" si="0"/>
        <v>COKING_COALERSR2033</v>
      </c>
    </row>
    <row r="66" spans="1:10" x14ac:dyDescent="0.25">
      <c r="A66" t="s">
        <v>54</v>
      </c>
      <c r="B66" t="s">
        <v>6</v>
      </c>
      <c r="C66" t="s">
        <v>10</v>
      </c>
      <c r="D66" t="s">
        <v>6</v>
      </c>
      <c r="E66" t="s">
        <v>8</v>
      </c>
      <c r="F66">
        <v>2034</v>
      </c>
      <c r="G66">
        <v>2868.8338410000001</v>
      </c>
      <c r="H66">
        <v>8.0000000000000002E-3</v>
      </c>
      <c r="I66">
        <v>-1</v>
      </c>
      <c r="J66" s="2" t="str">
        <f t="shared" si="0"/>
        <v>COKING_COALERSR2034</v>
      </c>
    </row>
    <row r="67" spans="1:10" x14ac:dyDescent="0.25">
      <c r="A67" t="s">
        <v>54</v>
      </c>
      <c r="B67" t="s">
        <v>6</v>
      </c>
      <c r="C67" t="s">
        <v>10</v>
      </c>
      <c r="D67" t="s">
        <v>6</v>
      </c>
      <c r="E67" t="s">
        <v>8</v>
      </c>
      <c r="F67">
        <v>2035</v>
      </c>
      <c r="G67">
        <v>2878.213718</v>
      </c>
      <c r="H67">
        <v>8.0000000000000002E-3</v>
      </c>
      <c r="I67">
        <v>-1</v>
      </c>
      <c r="J67" s="2" t="str">
        <f t="shared" ref="J67:J130" si="1">_xlfn.CONCAT(A67,C67,E67,F67)</f>
        <v>COKING_COALERSR2035</v>
      </c>
    </row>
    <row r="68" spans="1:10" x14ac:dyDescent="0.25">
      <c r="A68" t="s">
        <v>54</v>
      </c>
      <c r="B68" t="s">
        <v>6</v>
      </c>
      <c r="C68" t="s">
        <v>10</v>
      </c>
      <c r="D68" t="s">
        <v>6</v>
      </c>
      <c r="E68" t="s">
        <v>8</v>
      </c>
      <c r="F68">
        <v>2036</v>
      </c>
      <c r="G68">
        <v>2887.6242630000002</v>
      </c>
      <c r="H68">
        <v>8.0000000000000002E-3</v>
      </c>
      <c r="I68">
        <v>-1</v>
      </c>
      <c r="J68" s="2" t="str">
        <f t="shared" si="1"/>
        <v>COKING_COALERSR2036</v>
      </c>
    </row>
    <row r="69" spans="1:10" x14ac:dyDescent="0.25">
      <c r="A69" t="s">
        <v>54</v>
      </c>
      <c r="B69" t="s">
        <v>6</v>
      </c>
      <c r="C69" t="s">
        <v>10</v>
      </c>
      <c r="D69" t="s">
        <v>6</v>
      </c>
      <c r="E69" t="s">
        <v>8</v>
      </c>
      <c r="F69">
        <v>2037</v>
      </c>
      <c r="G69">
        <v>2897.065576</v>
      </c>
      <c r="H69">
        <v>8.0000000000000002E-3</v>
      </c>
      <c r="I69">
        <v>-1</v>
      </c>
      <c r="J69" s="2" t="str">
        <f t="shared" si="1"/>
        <v>COKING_COALERSR2037</v>
      </c>
    </row>
    <row r="70" spans="1:10" x14ac:dyDescent="0.25">
      <c r="A70" t="s">
        <v>54</v>
      </c>
      <c r="B70" t="s">
        <v>6</v>
      </c>
      <c r="C70" t="s">
        <v>10</v>
      </c>
      <c r="D70" t="s">
        <v>6</v>
      </c>
      <c r="E70" t="s">
        <v>8</v>
      </c>
      <c r="F70">
        <v>2038</v>
      </c>
      <c r="G70">
        <v>2906.5377589999998</v>
      </c>
      <c r="H70">
        <v>8.0000000000000002E-3</v>
      </c>
      <c r="I70">
        <v>-1</v>
      </c>
      <c r="J70" s="2" t="str">
        <f t="shared" si="1"/>
        <v>COKING_COALERSR2038</v>
      </c>
    </row>
    <row r="71" spans="1:10" x14ac:dyDescent="0.25">
      <c r="A71" t="s">
        <v>54</v>
      </c>
      <c r="B71" t="s">
        <v>6</v>
      </c>
      <c r="C71" t="s">
        <v>10</v>
      </c>
      <c r="D71" t="s">
        <v>6</v>
      </c>
      <c r="E71" t="s">
        <v>8</v>
      </c>
      <c r="F71">
        <v>2039</v>
      </c>
      <c r="G71">
        <v>2916.0409119999999</v>
      </c>
      <c r="H71">
        <v>8.0000000000000002E-3</v>
      </c>
      <c r="I71">
        <v>-1</v>
      </c>
      <c r="J71" s="2" t="str">
        <f t="shared" si="1"/>
        <v>COKING_COALERSR2039</v>
      </c>
    </row>
    <row r="72" spans="1:10" x14ac:dyDescent="0.25">
      <c r="A72" t="s">
        <v>54</v>
      </c>
      <c r="B72" t="s">
        <v>6</v>
      </c>
      <c r="C72" t="s">
        <v>10</v>
      </c>
      <c r="D72" t="s">
        <v>6</v>
      </c>
      <c r="E72" t="s">
        <v>8</v>
      </c>
      <c r="F72">
        <v>2040</v>
      </c>
      <c r="G72">
        <v>2925.5751359999999</v>
      </c>
      <c r="H72">
        <v>8.0000000000000002E-3</v>
      </c>
      <c r="I72">
        <v>-1</v>
      </c>
      <c r="J72" s="2" t="str">
        <f t="shared" si="1"/>
        <v>COKING_COALERSR2040</v>
      </c>
    </row>
    <row r="73" spans="1:10" x14ac:dyDescent="0.25">
      <c r="A73" t="s">
        <v>54</v>
      </c>
      <c r="B73" t="s">
        <v>6</v>
      </c>
      <c r="C73" t="s">
        <v>10</v>
      </c>
      <c r="D73" t="s">
        <v>6</v>
      </c>
      <c r="E73" t="s">
        <v>8</v>
      </c>
      <c r="F73">
        <v>2041</v>
      </c>
      <c r="G73">
        <v>2935.1405319999999</v>
      </c>
      <c r="H73">
        <v>8.0000000000000002E-3</v>
      </c>
      <c r="I73">
        <v>-1</v>
      </c>
      <c r="J73" s="2" t="str">
        <f t="shared" si="1"/>
        <v>COKING_COALERSR2041</v>
      </c>
    </row>
    <row r="74" spans="1:10" x14ac:dyDescent="0.25">
      <c r="A74" t="s">
        <v>54</v>
      </c>
      <c r="B74" t="s">
        <v>6</v>
      </c>
      <c r="C74" t="s">
        <v>10</v>
      </c>
      <c r="D74" t="s">
        <v>6</v>
      </c>
      <c r="E74" t="s">
        <v>9</v>
      </c>
      <c r="F74">
        <v>2024</v>
      </c>
      <c r="G74">
        <v>2497.6</v>
      </c>
      <c r="H74">
        <v>8.0000000000000002E-3</v>
      </c>
      <c r="I74">
        <v>-1</v>
      </c>
      <c r="J74" s="2" t="str">
        <f t="shared" si="1"/>
        <v>COKING_COALERNER2024</v>
      </c>
    </row>
    <row r="75" spans="1:10" x14ac:dyDescent="0.25">
      <c r="A75" t="s">
        <v>54</v>
      </c>
      <c r="B75" t="s">
        <v>6</v>
      </c>
      <c r="C75" t="s">
        <v>10</v>
      </c>
      <c r="D75" t="s">
        <v>6</v>
      </c>
      <c r="E75" t="s">
        <v>9</v>
      </c>
      <c r="F75">
        <v>2025</v>
      </c>
      <c r="G75">
        <v>2497.6</v>
      </c>
      <c r="H75">
        <v>8.0000000000000002E-3</v>
      </c>
      <c r="I75">
        <v>-1</v>
      </c>
      <c r="J75" s="2" t="str">
        <f t="shared" si="1"/>
        <v>COKING_COALERNER2025</v>
      </c>
    </row>
    <row r="76" spans="1:10" x14ac:dyDescent="0.25">
      <c r="A76" t="s">
        <v>54</v>
      </c>
      <c r="B76" t="s">
        <v>6</v>
      </c>
      <c r="C76" t="s">
        <v>10</v>
      </c>
      <c r="D76" t="s">
        <v>6</v>
      </c>
      <c r="E76" t="s">
        <v>9</v>
      </c>
      <c r="F76">
        <v>2026</v>
      </c>
      <c r="G76">
        <v>2497.6</v>
      </c>
      <c r="H76">
        <v>8.0000000000000002E-3</v>
      </c>
      <c r="I76">
        <v>-1</v>
      </c>
      <c r="J76" s="2" t="str">
        <f t="shared" si="1"/>
        <v>COKING_COALERNER2026</v>
      </c>
    </row>
    <row r="77" spans="1:10" x14ac:dyDescent="0.25">
      <c r="A77" t="s">
        <v>54</v>
      </c>
      <c r="B77" t="s">
        <v>6</v>
      </c>
      <c r="C77" t="s">
        <v>10</v>
      </c>
      <c r="D77" t="s">
        <v>6</v>
      </c>
      <c r="E77" t="s">
        <v>9</v>
      </c>
      <c r="F77">
        <v>2027</v>
      </c>
      <c r="G77">
        <v>2497.6</v>
      </c>
      <c r="H77">
        <v>8.0000000000000002E-3</v>
      </c>
      <c r="I77">
        <v>-1</v>
      </c>
      <c r="J77" s="2" t="str">
        <f t="shared" si="1"/>
        <v>COKING_COALERNER2027</v>
      </c>
    </row>
    <row r="78" spans="1:10" x14ac:dyDescent="0.25">
      <c r="A78" t="s">
        <v>54</v>
      </c>
      <c r="B78" t="s">
        <v>6</v>
      </c>
      <c r="C78" t="s">
        <v>10</v>
      </c>
      <c r="D78" t="s">
        <v>6</v>
      </c>
      <c r="E78" t="s">
        <v>9</v>
      </c>
      <c r="F78">
        <v>2028</v>
      </c>
      <c r="G78">
        <v>2497.6</v>
      </c>
      <c r="H78">
        <v>8.0000000000000002E-3</v>
      </c>
      <c r="I78">
        <v>-1</v>
      </c>
      <c r="J78" s="2" t="str">
        <f t="shared" si="1"/>
        <v>COKING_COALERNER2028</v>
      </c>
    </row>
    <row r="79" spans="1:10" x14ac:dyDescent="0.25">
      <c r="A79" t="s">
        <v>54</v>
      </c>
      <c r="B79" t="s">
        <v>6</v>
      </c>
      <c r="C79" t="s">
        <v>10</v>
      </c>
      <c r="D79" t="s">
        <v>6</v>
      </c>
      <c r="E79" t="s">
        <v>9</v>
      </c>
      <c r="F79">
        <v>2029</v>
      </c>
      <c r="G79">
        <v>2497.6</v>
      </c>
      <c r="H79">
        <v>8.0000000000000002E-3</v>
      </c>
      <c r="I79">
        <v>-1</v>
      </c>
      <c r="J79" s="2" t="str">
        <f t="shared" si="1"/>
        <v>COKING_COALERNER2029</v>
      </c>
    </row>
    <row r="80" spans="1:10" x14ac:dyDescent="0.25">
      <c r="A80" t="s">
        <v>54</v>
      </c>
      <c r="B80" t="s">
        <v>6</v>
      </c>
      <c r="C80" t="s">
        <v>10</v>
      </c>
      <c r="D80" t="s">
        <v>6</v>
      </c>
      <c r="E80" t="s">
        <v>9</v>
      </c>
      <c r="F80">
        <v>2030</v>
      </c>
      <c r="G80">
        <v>2497.6</v>
      </c>
      <c r="H80">
        <v>8.0000000000000002E-3</v>
      </c>
      <c r="I80">
        <v>-1</v>
      </c>
      <c r="J80" s="2" t="str">
        <f t="shared" si="1"/>
        <v>COKING_COALERNER2030</v>
      </c>
    </row>
    <row r="81" spans="1:10" x14ac:dyDescent="0.25">
      <c r="A81" t="s">
        <v>54</v>
      </c>
      <c r="B81" t="s">
        <v>6</v>
      </c>
      <c r="C81" t="s">
        <v>10</v>
      </c>
      <c r="D81" t="s">
        <v>6</v>
      </c>
      <c r="E81" t="s">
        <v>9</v>
      </c>
      <c r="F81">
        <v>2031</v>
      </c>
      <c r="G81">
        <v>2497.6</v>
      </c>
      <c r="H81">
        <v>8.0000000000000002E-3</v>
      </c>
      <c r="I81">
        <v>-1</v>
      </c>
      <c r="J81" s="2" t="str">
        <f t="shared" si="1"/>
        <v>COKING_COALERNER2031</v>
      </c>
    </row>
    <row r="82" spans="1:10" x14ac:dyDescent="0.25">
      <c r="A82" t="s">
        <v>54</v>
      </c>
      <c r="B82" t="s">
        <v>6</v>
      </c>
      <c r="C82" t="s">
        <v>10</v>
      </c>
      <c r="D82" t="s">
        <v>6</v>
      </c>
      <c r="E82" t="s">
        <v>9</v>
      </c>
      <c r="F82">
        <v>2032</v>
      </c>
      <c r="G82">
        <v>2497.6</v>
      </c>
      <c r="H82">
        <v>8.0000000000000002E-3</v>
      </c>
      <c r="I82">
        <v>-1</v>
      </c>
      <c r="J82" s="2" t="str">
        <f t="shared" si="1"/>
        <v>COKING_COALERNER2032</v>
      </c>
    </row>
    <row r="83" spans="1:10" x14ac:dyDescent="0.25">
      <c r="A83" t="s">
        <v>54</v>
      </c>
      <c r="B83" t="s">
        <v>6</v>
      </c>
      <c r="C83" t="s">
        <v>10</v>
      </c>
      <c r="D83" t="s">
        <v>6</v>
      </c>
      <c r="E83" t="s">
        <v>9</v>
      </c>
      <c r="F83">
        <v>2033</v>
      </c>
      <c r="G83">
        <v>2497.6</v>
      </c>
      <c r="H83">
        <v>8.0000000000000002E-3</v>
      </c>
      <c r="I83">
        <v>-1</v>
      </c>
      <c r="J83" s="2" t="str">
        <f t="shared" si="1"/>
        <v>COKING_COALERNER2033</v>
      </c>
    </row>
    <row r="84" spans="1:10" x14ac:dyDescent="0.25">
      <c r="A84" t="s">
        <v>54</v>
      </c>
      <c r="B84" t="s">
        <v>6</v>
      </c>
      <c r="C84" t="s">
        <v>10</v>
      </c>
      <c r="D84" t="s">
        <v>6</v>
      </c>
      <c r="E84" t="s">
        <v>9</v>
      </c>
      <c r="F84">
        <v>2034</v>
      </c>
      <c r="G84">
        <v>2497.6</v>
      </c>
      <c r="H84">
        <v>8.0000000000000002E-3</v>
      </c>
      <c r="I84">
        <v>-1</v>
      </c>
      <c r="J84" s="2" t="str">
        <f t="shared" si="1"/>
        <v>COKING_COALERNER2034</v>
      </c>
    </row>
    <row r="85" spans="1:10" x14ac:dyDescent="0.25">
      <c r="A85" t="s">
        <v>54</v>
      </c>
      <c r="B85" t="s">
        <v>6</v>
      </c>
      <c r="C85" t="s">
        <v>10</v>
      </c>
      <c r="D85" t="s">
        <v>6</v>
      </c>
      <c r="E85" t="s">
        <v>9</v>
      </c>
      <c r="F85">
        <v>2035</v>
      </c>
      <c r="G85">
        <v>2497.6</v>
      </c>
      <c r="H85">
        <v>8.0000000000000002E-3</v>
      </c>
      <c r="I85">
        <v>-1</v>
      </c>
      <c r="J85" s="2" t="str">
        <f t="shared" si="1"/>
        <v>COKING_COALERNER2035</v>
      </c>
    </row>
    <row r="86" spans="1:10" x14ac:dyDescent="0.25">
      <c r="A86" t="s">
        <v>54</v>
      </c>
      <c r="B86" t="s">
        <v>6</v>
      </c>
      <c r="C86" t="s">
        <v>10</v>
      </c>
      <c r="D86" t="s">
        <v>6</v>
      </c>
      <c r="E86" t="s">
        <v>9</v>
      </c>
      <c r="F86">
        <v>2036</v>
      </c>
      <c r="G86">
        <v>2497.6</v>
      </c>
      <c r="H86">
        <v>8.0000000000000002E-3</v>
      </c>
      <c r="I86">
        <v>-1</v>
      </c>
      <c r="J86" s="2" t="str">
        <f t="shared" si="1"/>
        <v>COKING_COALERNER2036</v>
      </c>
    </row>
    <row r="87" spans="1:10" x14ac:dyDescent="0.25">
      <c r="A87" t="s">
        <v>54</v>
      </c>
      <c r="B87" t="s">
        <v>6</v>
      </c>
      <c r="C87" t="s">
        <v>10</v>
      </c>
      <c r="D87" t="s">
        <v>6</v>
      </c>
      <c r="E87" t="s">
        <v>9</v>
      </c>
      <c r="F87">
        <v>2037</v>
      </c>
      <c r="G87">
        <v>2497.6</v>
      </c>
      <c r="H87">
        <v>8.0000000000000002E-3</v>
      </c>
      <c r="I87">
        <v>-1</v>
      </c>
      <c r="J87" s="2" t="str">
        <f t="shared" si="1"/>
        <v>COKING_COALERNER2037</v>
      </c>
    </row>
    <row r="88" spans="1:10" x14ac:dyDescent="0.25">
      <c r="A88" t="s">
        <v>54</v>
      </c>
      <c r="B88" t="s">
        <v>6</v>
      </c>
      <c r="C88" t="s">
        <v>10</v>
      </c>
      <c r="D88" t="s">
        <v>6</v>
      </c>
      <c r="E88" t="s">
        <v>9</v>
      </c>
      <c r="F88">
        <v>2038</v>
      </c>
      <c r="G88">
        <v>2497.6</v>
      </c>
      <c r="H88">
        <v>8.0000000000000002E-3</v>
      </c>
      <c r="I88">
        <v>-1</v>
      </c>
      <c r="J88" s="2" t="str">
        <f t="shared" si="1"/>
        <v>COKING_COALERNER2038</v>
      </c>
    </row>
    <row r="89" spans="1:10" x14ac:dyDescent="0.25">
      <c r="A89" t="s">
        <v>54</v>
      </c>
      <c r="B89" t="s">
        <v>6</v>
      </c>
      <c r="C89" t="s">
        <v>10</v>
      </c>
      <c r="D89" t="s">
        <v>6</v>
      </c>
      <c r="E89" t="s">
        <v>9</v>
      </c>
      <c r="F89">
        <v>2039</v>
      </c>
      <c r="G89">
        <v>2497.6</v>
      </c>
      <c r="H89">
        <v>8.0000000000000002E-3</v>
      </c>
      <c r="I89">
        <v>-1</v>
      </c>
      <c r="J89" s="2" t="str">
        <f t="shared" si="1"/>
        <v>COKING_COALERNER2039</v>
      </c>
    </row>
    <row r="90" spans="1:10" x14ac:dyDescent="0.25">
      <c r="A90" t="s">
        <v>54</v>
      </c>
      <c r="B90" t="s">
        <v>6</v>
      </c>
      <c r="C90" t="s">
        <v>10</v>
      </c>
      <c r="D90" t="s">
        <v>6</v>
      </c>
      <c r="E90" t="s">
        <v>9</v>
      </c>
      <c r="F90">
        <v>2040</v>
      </c>
      <c r="G90">
        <v>2497.6</v>
      </c>
      <c r="H90">
        <v>8.0000000000000002E-3</v>
      </c>
      <c r="I90">
        <v>-1</v>
      </c>
      <c r="J90" s="2" t="str">
        <f t="shared" si="1"/>
        <v>COKING_COALERNER2040</v>
      </c>
    </row>
    <row r="91" spans="1:10" x14ac:dyDescent="0.25">
      <c r="A91" t="s">
        <v>54</v>
      </c>
      <c r="B91" t="s">
        <v>6</v>
      </c>
      <c r="C91" t="s">
        <v>10</v>
      </c>
      <c r="D91" t="s">
        <v>6</v>
      </c>
      <c r="E91" t="s">
        <v>9</v>
      </c>
      <c r="F91">
        <v>2041</v>
      </c>
      <c r="G91">
        <v>2497.6</v>
      </c>
      <c r="H91">
        <v>8.0000000000000002E-3</v>
      </c>
      <c r="I91">
        <v>-1</v>
      </c>
      <c r="J91" s="2" t="str">
        <f t="shared" si="1"/>
        <v>COKING_COALERNER2041</v>
      </c>
    </row>
    <row r="92" spans="1:10" x14ac:dyDescent="0.25">
      <c r="A92" t="s">
        <v>54</v>
      </c>
      <c r="B92" t="s">
        <v>6</v>
      </c>
      <c r="C92" t="s">
        <v>11</v>
      </c>
      <c r="D92" t="s">
        <v>6</v>
      </c>
      <c r="E92" t="s">
        <v>10</v>
      </c>
      <c r="F92">
        <v>2024</v>
      </c>
      <c r="G92">
        <v>2399.6</v>
      </c>
      <c r="H92">
        <v>8.0000000000000002E-3</v>
      </c>
      <c r="I92">
        <v>-1</v>
      </c>
      <c r="J92" s="2" t="str">
        <f t="shared" si="1"/>
        <v>COKING_COALWRER2024</v>
      </c>
    </row>
    <row r="93" spans="1:10" x14ac:dyDescent="0.25">
      <c r="A93" t="s">
        <v>54</v>
      </c>
      <c r="B93" t="s">
        <v>6</v>
      </c>
      <c r="C93" t="s">
        <v>11</v>
      </c>
      <c r="D93" t="s">
        <v>6</v>
      </c>
      <c r="E93" t="s">
        <v>10</v>
      </c>
      <c r="F93">
        <v>2025</v>
      </c>
      <c r="G93">
        <v>2399.6</v>
      </c>
      <c r="H93">
        <v>8.0000000000000002E-3</v>
      </c>
      <c r="I93">
        <v>-1</v>
      </c>
      <c r="J93" s="2" t="str">
        <f t="shared" si="1"/>
        <v>COKING_COALWRER2025</v>
      </c>
    </row>
    <row r="94" spans="1:10" x14ac:dyDescent="0.25">
      <c r="A94" t="s">
        <v>54</v>
      </c>
      <c r="B94" t="s">
        <v>6</v>
      </c>
      <c r="C94" t="s">
        <v>11</v>
      </c>
      <c r="D94" t="s">
        <v>6</v>
      </c>
      <c r="E94" t="s">
        <v>10</v>
      </c>
      <c r="F94">
        <v>2026</v>
      </c>
      <c r="G94">
        <v>2399.6</v>
      </c>
      <c r="H94">
        <v>8.0000000000000002E-3</v>
      </c>
      <c r="I94">
        <v>-1</v>
      </c>
      <c r="J94" s="2" t="str">
        <f t="shared" si="1"/>
        <v>COKING_COALWRER2026</v>
      </c>
    </row>
    <row r="95" spans="1:10" x14ac:dyDescent="0.25">
      <c r="A95" t="s">
        <v>54</v>
      </c>
      <c r="B95" t="s">
        <v>6</v>
      </c>
      <c r="C95" t="s">
        <v>11</v>
      </c>
      <c r="D95" t="s">
        <v>6</v>
      </c>
      <c r="E95" t="s">
        <v>10</v>
      </c>
      <c r="F95">
        <v>2027</v>
      </c>
      <c r="G95">
        <v>2399.6</v>
      </c>
      <c r="H95">
        <v>8.0000000000000002E-3</v>
      </c>
      <c r="I95">
        <v>-1</v>
      </c>
      <c r="J95" s="2" t="str">
        <f t="shared" si="1"/>
        <v>COKING_COALWRER2027</v>
      </c>
    </row>
    <row r="96" spans="1:10" x14ac:dyDescent="0.25">
      <c r="A96" t="s">
        <v>54</v>
      </c>
      <c r="B96" t="s">
        <v>6</v>
      </c>
      <c r="C96" t="s">
        <v>11</v>
      </c>
      <c r="D96" t="s">
        <v>6</v>
      </c>
      <c r="E96" t="s">
        <v>10</v>
      </c>
      <c r="F96">
        <v>2028</v>
      </c>
      <c r="G96">
        <v>2399.6</v>
      </c>
      <c r="H96">
        <v>8.0000000000000002E-3</v>
      </c>
      <c r="I96">
        <v>-1</v>
      </c>
      <c r="J96" s="2" t="str">
        <f t="shared" si="1"/>
        <v>COKING_COALWRER2028</v>
      </c>
    </row>
    <row r="97" spans="1:10" x14ac:dyDescent="0.25">
      <c r="A97" t="s">
        <v>54</v>
      </c>
      <c r="B97" t="s">
        <v>6</v>
      </c>
      <c r="C97" t="s">
        <v>11</v>
      </c>
      <c r="D97" t="s">
        <v>6</v>
      </c>
      <c r="E97" t="s">
        <v>10</v>
      </c>
      <c r="F97">
        <v>2029</v>
      </c>
      <c r="G97">
        <v>2399.6</v>
      </c>
      <c r="H97">
        <v>8.0000000000000002E-3</v>
      </c>
      <c r="I97">
        <v>-1</v>
      </c>
      <c r="J97" s="2" t="str">
        <f t="shared" si="1"/>
        <v>COKING_COALWRER2029</v>
      </c>
    </row>
    <row r="98" spans="1:10" x14ac:dyDescent="0.25">
      <c r="A98" t="s">
        <v>54</v>
      </c>
      <c r="B98" t="s">
        <v>6</v>
      </c>
      <c r="C98" t="s">
        <v>11</v>
      </c>
      <c r="D98" t="s">
        <v>6</v>
      </c>
      <c r="E98" t="s">
        <v>10</v>
      </c>
      <c r="F98">
        <v>2030</v>
      </c>
      <c r="G98">
        <v>2399.6</v>
      </c>
      <c r="H98">
        <v>8.0000000000000002E-3</v>
      </c>
      <c r="I98">
        <v>-1</v>
      </c>
      <c r="J98" s="2" t="str">
        <f t="shared" si="1"/>
        <v>COKING_COALWRER2030</v>
      </c>
    </row>
    <row r="99" spans="1:10" x14ac:dyDescent="0.25">
      <c r="A99" t="s">
        <v>54</v>
      </c>
      <c r="B99" t="s">
        <v>6</v>
      </c>
      <c r="C99" t="s">
        <v>11</v>
      </c>
      <c r="D99" t="s">
        <v>6</v>
      </c>
      <c r="E99" t="s">
        <v>10</v>
      </c>
      <c r="F99">
        <v>2031</v>
      </c>
      <c r="G99">
        <v>2399.6</v>
      </c>
      <c r="H99">
        <v>8.0000000000000002E-3</v>
      </c>
      <c r="I99">
        <v>-1</v>
      </c>
      <c r="J99" s="2" t="str">
        <f t="shared" si="1"/>
        <v>COKING_COALWRER2031</v>
      </c>
    </row>
    <row r="100" spans="1:10" x14ac:dyDescent="0.25">
      <c r="A100" t="s">
        <v>54</v>
      </c>
      <c r="B100" t="s">
        <v>6</v>
      </c>
      <c r="C100" t="s">
        <v>11</v>
      </c>
      <c r="D100" t="s">
        <v>6</v>
      </c>
      <c r="E100" t="s">
        <v>10</v>
      </c>
      <c r="F100">
        <v>2032</v>
      </c>
      <c r="G100">
        <v>2399.6</v>
      </c>
      <c r="H100">
        <v>8.0000000000000002E-3</v>
      </c>
      <c r="I100">
        <v>-1</v>
      </c>
      <c r="J100" s="2" t="str">
        <f t="shared" si="1"/>
        <v>COKING_COALWRER2032</v>
      </c>
    </row>
    <row r="101" spans="1:10" x14ac:dyDescent="0.25">
      <c r="A101" t="s">
        <v>54</v>
      </c>
      <c r="B101" t="s">
        <v>6</v>
      </c>
      <c r="C101" t="s">
        <v>11</v>
      </c>
      <c r="D101" t="s">
        <v>6</v>
      </c>
      <c r="E101" t="s">
        <v>10</v>
      </c>
      <c r="F101">
        <v>2033</v>
      </c>
      <c r="G101">
        <v>2399.6</v>
      </c>
      <c r="H101">
        <v>8.0000000000000002E-3</v>
      </c>
      <c r="I101">
        <v>-1</v>
      </c>
      <c r="J101" s="2" t="str">
        <f t="shared" si="1"/>
        <v>COKING_COALWRER2033</v>
      </c>
    </row>
    <row r="102" spans="1:10" x14ac:dyDescent="0.25">
      <c r="A102" t="s">
        <v>54</v>
      </c>
      <c r="B102" t="s">
        <v>6</v>
      </c>
      <c r="C102" t="s">
        <v>11</v>
      </c>
      <c r="D102" t="s">
        <v>6</v>
      </c>
      <c r="E102" t="s">
        <v>10</v>
      </c>
      <c r="F102">
        <v>2034</v>
      </c>
      <c r="G102">
        <v>2399.6</v>
      </c>
      <c r="H102">
        <v>8.0000000000000002E-3</v>
      </c>
      <c r="I102">
        <v>-1</v>
      </c>
      <c r="J102" s="2" t="str">
        <f t="shared" si="1"/>
        <v>COKING_COALWRER2034</v>
      </c>
    </row>
    <row r="103" spans="1:10" x14ac:dyDescent="0.25">
      <c r="A103" t="s">
        <v>54</v>
      </c>
      <c r="B103" t="s">
        <v>6</v>
      </c>
      <c r="C103" t="s">
        <v>11</v>
      </c>
      <c r="D103" t="s">
        <v>6</v>
      </c>
      <c r="E103" t="s">
        <v>10</v>
      </c>
      <c r="F103">
        <v>2035</v>
      </c>
      <c r="G103">
        <v>2399.6</v>
      </c>
      <c r="H103">
        <v>8.0000000000000002E-3</v>
      </c>
      <c r="I103">
        <v>-1</v>
      </c>
      <c r="J103" s="2" t="str">
        <f t="shared" si="1"/>
        <v>COKING_COALWRER2035</v>
      </c>
    </row>
    <row r="104" spans="1:10" x14ac:dyDescent="0.25">
      <c r="A104" t="s">
        <v>54</v>
      </c>
      <c r="B104" t="s">
        <v>6</v>
      </c>
      <c r="C104" t="s">
        <v>11</v>
      </c>
      <c r="D104" t="s">
        <v>6</v>
      </c>
      <c r="E104" t="s">
        <v>10</v>
      </c>
      <c r="F104">
        <v>2036</v>
      </c>
      <c r="G104">
        <v>2399.6</v>
      </c>
      <c r="H104">
        <v>8.0000000000000002E-3</v>
      </c>
      <c r="I104">
        <v>-1</v>
      </c>
      <c r="J104" s="2" t="str">
        <f t="shared" si="1"/>
        <v>COKING_COALWRER2036</v>
      </c>
    </row>
    <row r="105" spans="1:10" x14ac:dyDescent="0.25">
      <c r="A105" t="s">
        <v>54</v>
      </c>
      <c r="B105" t="s">
        <v>6</v>
      </c>
      <c r="C105" t="s">
        <v>11</v>
      </c>
      <c r="D105" t="s">
        <v>6</v>
      </c>
      <c r="E105" t="s">
        <v>10</v>
      </c>
      <c r="F105">
        <v>2037</v>
      </c>
      <c r="G105">
        <v>2399.6</v>
      </c>
      <c r="H105">
        <v>8.0000000000000002E-3</v>
      </c>
      <c r="I105">
        <v>-1</v>
      </c>
      <c r="J105" s="2" t="str">
        <f t="shared" si="1"/>
        <v>COKING_COALWRER2037</v>
      </c>
    </row>
    <row r="106" spans="1:10" x14ac:dyDescent="0.25">
      <c r="A106" t="s">
        <v>54</v>
      </c>
      <c r="B106" t="s">
        <v>6</v>
      </c>
      <c r="C106" t="s">
        <v>11</v>
      </c>
      <c r="D106" t="s">
        <v>6</v>
      </c>
      <c r="E106" t="s">
        <v>10</v>
      </c>
      <c r="F106">
        <v>2038</v>
      </c>
      <c r="G106">
        <v>2399.6</v>
      </c>
      <c r="H106">
        <v>8.0000000000000002E-3</v>
      </c>
      <c r="I106">
        <v>-1</v>
      </c>
      <c r="J106" s="2" t="str">
        <f t="shared" si="1"/>
        <v>COKING_COALWRER2038</v>
      </c>
    </row>
    <row r="107" spans="1:10" x14ac:dyDescent="0.25">
      <c r="A107" t="s">
        <v>54</v>
      </c>
      <c r="B107" t="s">
        <v>6</v>
      </c>
      <c r="C107" t="s">
        <v>11</v>
      </c>
      <c r="D107" t="s">
        <v>6</v>
      </c>
      <c r="E107" t="s">
        <v>10</v>
      </c>
      <c r="F107">
        <v>2039</v>
      </c>
      <c r="G107">
        <v>2399.6</v>
      </c>
      <c r="H107">
        <v>8.0000000000000002E-3</v>
      </c>
      <c r="I107">
        <v>-1</v>
      </c>
      <c r="J107" s="2" t="str">
        <f t="shared" si="1"/>
        <v>COKING_COALWRER2039</v>
      </c>
    </row>
    <row r="108" spans="1:10" x14ac:dyDescent="0.25">
      <c r="A108" t="s">
        <v>54</v>
      </c>
      <c r="B108" t="s">
        <v>6</v>
      </c>
      <c r="C108" t="s">
        <v>11</v>
      </c>
      <c r="D108" t="s">
        <v>6</v>
      </c>
      <c r="E108" t="s">
        <v>10</v>
      </c>
      <c r="F108">
        <v>2040</v>
      </c>
      <c r="G108">
        <v>2399.6</v>
      </c>
      <c r="H108">
        <v>8.0000000000000002E-3</v>
      </c>
      <c r="I108">
        <v>-1</v>
      </c>
      <c r="J108" s="2" t="str">
        <f t="shared" si="1"/>
        <v>COKING_COALWRER2040</v>
      </c>
    </row>
    <row r="109" spans="1:10" x14ac:dyDescent="0.25">
      <c r="A109" t="s">
        <v>54</v>
      </c>
      <c r="B109" t="s">
        <v>6</v>
      </c>
      <c r="C109" t="s">
        <v>11</v>
      </c>
      <c r="D109" t="s">
        <v>6</v>
      </c>
      <c r="E109" t="s">
        <v>10</v>
      </c>
      <c r="F109">
        <v>2041</v>
      </c>
      <c r="G109">
        <v>2399.6</v>
      </c>
      <c r="H109">
        <v>8.0000000000000002E-3</v>
      </c>
      <c r="I109">
        <v>-1</v>
      </c>
      <c r="J109" s="2" t="str">
        <f t="shared" si="1"/>
        <v>COKING_COALWRER2041</v>
      </c>
    </row>
    <row r="110" spans="1:10" x14ac:dyDescent="0.25">
      <c r="A110" t="s">
        <v>54</v>
      </c>
      <c r="B110" t="s">
        <v>6</v>
      </c>
      <c r="C110" t="s">
        <v>11</v>
      </c>
      <c r="D110" t="s">
        <v>6</v>
      </c>
      <c r="E110" t="s">
        <v>11</v>
      </c>
      <c r="F110">
        <v>2024</v>
      </c>
      <c r="G110">
        <v>1054.7</v>
      </c>
      <c r="H110">
        <v>2E-3</v>
      </c>
      <c r="I110">
        <v>-1</v>
      </c>
      <c r="J110" s="2" t="str">
        <f t="shared" si="1"/>
        <v>COKING_COALWRWR2024</v>
      </c>
    </row>
    <row r="111" spans="1:10" x14ac:dyDescent="0.25">
      <c r="A111" t="s">
        <v>54</v>
      </c>
      <c r="B111" t="s">
        <v>6</v>
      </c>
      <c r="C111" t="s">
        <v>11</v>
      </c>
      <c r="D111" t="s">
        <v>6</v>
      </c>
      <c r="E111" t="s">
        <v>11</v>
      </c>
      <c r="F111">
        <v>2025</v>
      </c>
      <c r="G111">
        <v>1078.866636</v>
      </c>
      <c r="H111">
        <v>2E-3</v>
      </c>
      <c r="I111">
        <v>-1</v>
      </c>
      <c r="J111" s="2" t="str">
        <f t="shared" si="1"/>
        <v>COKING_COALWRWR2025</v>
      </c>
    </row>
    <row r="112" spans="1:10" x14ac:dyDescent="0.25">
      <c r="A112" t="s">
        <v>54</v>
      </c>
      <c r="B112" t="s">
        <v>6</v>
      </c>
      <c r="C112" t="s">
        <v>11</v>
      </c>
      <c r="D112" t="s">
        <v>6</v>
      </c>
      <c r="E112" t="s">
        <v>11</v>
      </c>
      <c r="F112">
        <v>2026</v>
      </c>
      <c r="G112">
        <v>1103.587008</v>
      </c>
      <c r="H112">
        <v>2E-3</v>
      </c>
      <c r="I112">
        <v>-1</v>
      </c>
      <c r="J112" s="2" t="str">
        <f t="shared" si="1"/>
        <v>COKING_COALWRWR2026</v>
      </c>
    </row>
    <row r="113" spans="1:10" x14ac:dyDescent="0.25">
      <c r="A113" t="s">
        <v>54</v>
      </c>
      <c r="B113" t="s">
        <v>6</v>
      </c>
      <c r="C113" t="s">
        <v>11</v>
      </c>
      <c r="D113" t="s">
        <v>6</v>
      </c>
      <c r="E113" t="s">
        <v>11</v>
      </c>
      <c r="F113">
        <v>2027</v>
      </c>
      <c r="G113">
        <v>1128.8738060000001</v>
      </c>
      <c r="H113">
        <v>2E-3</v>
      </c>
      <c r="I113">
        <v>-1</v>
      </c>
      <c r="J113" s="2" t="str">
        <f t="shared" si="1"/>
        <v>COKING_COALWRWR2027</v>
      </c>
    </row>
    <row r="114" spans="1:10" x14ac:dyDescent="0.25">
      <c r="A114" t="s">
        <v>54</v>
      </c>
      <c r="B114" t="s">
        <v>6</v>
      </c>
      <c r="C114" t="s">
        <v>11</v>
      </c>
      <c r="D114" t="s">
        <v>6</v>
      </c>
      <c r="E114" t="s">
        <v>11</v>
      </c>
      <c r="F114">
        <v>2028</v>
      </c>
      <c r="G114">
        <v>1154.7400070000001</v>
      </c>
      <c r="H114">
        <v>2E-3</v>
      </c>
      <c r="I114">
        <v>-1</v>
      </c>
      <c r="J114" s="2" t="str">
        <f t="shared" si="1"/>
        <v>COKING_COALWRWR2028</v>
      </c>
    </row>
    <row r="115" spans="1:10" x14ac:dyDescent="0.25">
      <c r="A115" t="s">
        <v>54</v>
      </c>
      <c r="B115" t="s">
        <v>6</v>
      </c>
      <c r="C115" t="s">
        <v>11</v>
      </c>
      <c r="D115" t="s">
        <v>6</v>
      </c>
      <c r="E115" t="s">
        <v>11</v>
      </c>
      <c r="F115">
        <v>2029</v>
      </c>
      <c r="G115">
        <v>1181.198887</v>
      </c>
      <c r="H115">
        <v>2E-3</v>
      </c>
      <c r="I115">
        <v>-1</v>
      </c>
      <c r="J115" s="2" t="str">
        <f t="shared" si="1"/>
        <v>COKING_COALWRWR2029</v>
      </c>
    </row>
    <row r="116" spans="1:10" x14ac:dyDescent="0.25">
      <c r="A116" t="s">
        <v>54</v>
      </c>
      <c r="B116" t="s">
        <v>6</v>
      </c>
      <c r="C116" t="s">
        <v>11</v>
      </c>
      <c r="D116" t="s">
        <v>6</v>
      </c>
      <c r="E116" t="s">
        <v>11</v>
      </c>
      <c r="F116">
        <v>2030</v>
      </c>
      <c r="G116">
        <v>1208.2640269999999</v>
      </c>
      <c r="H116">
        <v>2E-3</v>
      </c>
      <c r="I116">
        <v>-1</v>
      </c>
      <c r="J116" s="2" t="str">
        <f t="shared" si="1"/>
        <v>COKING_COALWRWR2030</v>
      </c>
    </row>
    <row r="117" spans="1:10" x14ac:dyDescent="0.25">
      <c r="A117" t="s">
        <v>54</v>
      </c>
      <c r="B117" t="s">
        <v>6</v>
      </c>
      <c r="C117" t="s">
        <v>11</v>
      </c>
      <c r="D117" t="s">
        <v>6</v>
      </c>
      <c r="E117" t="s">
        <v>11</v>
      </c>
      <c r="F117">
        <v>2031</v>
      </c>
      <c r="G117">
        <v>1235.9493179999999</v>
      </c>
      <c r="H117">
        <v>2E-3</v>
      </c>
      <c r="I117">
        <v>-1</v>
      </c>
      <c r="J117" s="2" t="str">
        <f t="shared" si="1"/>
        <v>COKING_COALWRWR2031</v>
      </c>
    </row>
    <row r="118" spans="1:10" x14ac:dyDescent="0.25">
      <c r="A118" t="s">
        <v>54</v>
      </c>
      <c r="B118" t="s">
        <v>6</v>
      </c>
      <c r="C118" t="s">
        <v>11</v>
      </c>
      <c r="D118" t="s">
        <v>6</v>
      </c>
      <c r="E118" t="s">
        <v>11</v>
      </c>
      <c r="F118">
        <v>2032</v>
      </c>
      <c r="G118">
        <v>1264.268971</v>
      </c>
      <c r="H118">
        <v>2E-3</v>
      </c>
      <c r="I118">
        <v>-1</v>
      </c>
      <c r="J118" s="2" t="str">
        <f t="shared" si="1"/>
        <v>COKING_COALWRWR2032</v>
      </c>
    </row>
    <row r="119" spans="1:10" x14ac:dyDescent="0.25">
      <c r="A119" t="s">
        <v>54</v>
      </c>
      <c r="B119" t="s">
        <v>6</v>
      </c>
      <c r="C119" t="s">
        <v>11</v>
      </c>
      <c r="D119" t="s">
        <v>6</v>
      </c>
      <c r="E119" t="s">
        <v>11</v>
      </c>
      <c r="F119">
        <v>2033</v>
      </c>
      <c r="G119">
        <v>1293.237519</v>
      </c>
      <c r="H119">
        <v>2E-3</v>
      </c>
      <c r="I119">
        <v>-1</v>
      </c>
      <c r="J119" s="2" t="str">
        <f t="shared" si="1"/>
        <v>COKING_COALWRWR2033</v>
      </c>
    </row>
    <row r="120" spans="1:10" x14ac:dyDescent="0.25">
      <c r="A120" t="s">
        <v>54</v>
      </c>
      <c r="B120" t="s">
        <v>6</v>
      </c>
      <c r="C120" t="s">
        <v>11</v>
      </c>
      <c r="D120" t="s">
        <v>6</v>
      </c>
      <c r="E120" t="s">
        <v>11</v>
      </c>
      <c r="F120">
        <v>2034</v>
      </c>
      <c r="G120">
        <v>1322.869831</v>
      </c>
      <c r="H120">
        <v>2E-3</v>
      </c>
      <c r="I120">
        <v>-1</v>
      </c>
      <c r="J120" s="2" t="str">
        <f t="shared" si="1"/>
        <v>COKING_COALWRWR2034</v>
      </c>
    </row>
    <row r="121" spans="1:10" x14ac:dyDescent="0.25">
      <c r="A121" t="s">
        <v>54</v>
      </c>
      <c r="B121" t="s">
        <v>6</v>
      </c>
      <c r="C121" t="s">
        <v>11</v>
      </c>
      <c r="D121" t="s">
        <v>6</v>
      </c>
      <c r="E121" t="s">
        <v>11</v>
      </c>
      <c r="F121">
        <v>2035</v>
      </c>
      <c r="G121">
        <v>1353.1811170000001</v>
      </c>
      <c r="H121">
        <v>2E-3</v>
      </c>
      <c r="I121">
        <v>-1</v>
      </c>
      <c r="J121" s="2" t="str">
        <f t="shared" si="1"/>
        <v>COKING_COALWRWR2035</v>
      </c>
    </row>
    <row r="122" spans="1:10" x14ac:dyDescent="0.25">
      <c r="A122" t="s">
        <v>54</v>
      </c>
      <c r="B122" t="s">
        <v>6</v>
      </c>
      <c r="C122" t="s">
        <v>11</v>
      </c>
      <c r="D122" t="s">
        <v>6</v>
      </c>
      <c r="E122" t="s">
        <v>11</v>
      </c>
      <c r="F122">
        <v>2036</v>
      </c>
      <c r="G122">
        <v>1384.1869340000001</v>
      </c>
      <c r="H122">
        <v>2E-3</v>
      </c>
      <c r="I122">
        <v>-1</v>
      </c>
      <c r="J122" s="2" t="str">
        <f t="shared" si="1"/>
        <v>COKING_COALWRWR2036</v>
      </c>
    </row>
    <row r="123" spans="1:10" x14ac:dyDescent="0.25">
      <c r="A123" t="s">
        <v>54</v>
      </c>
      <c r="B123" t="s">
        <v>6</v>
      </c>
      <c r="C123" t="s">
        <v>11</v>
      </c>
      <c r="D123" t="s">
        <v>6</v>
      </c>
      <c r="E123" t="s">
        <v>11</v>
      </c>
      <c r="F123">
        <v>2037</v>
      </c>
      <c r="G123">
        <v>1415.903196</v>
      </c>
      <c r="H123">
        <v>2E-3</v>
      </c>
      <c r="I123">
        <v>-1</v>
      </c>
      <c r="J123" s="2" t="str">
        <f t="shared" si="1"/>
        <v>COKING_COALWRWR2037</v>
      </c>
    </row>
    <row r="124" spans="1:10" x14ac:dyDescent="0.25">
      <c r="A124" t="s">
        <v>54</v>
      </c>
      <c r="B124" t="s">
        <v>6</v>
      </c>
      <c r="C124" t="s">
        <v>11</v>
      </c>
      <c r="D124" t="s">
        <v>6</v>
      </c>
      <c r="E124" t="s">
        <v>11</v>
      </c>
      <c r="F124">
        <v>2038</v>
      </c>
      <c r="G124">
        <v>1448.346182</v>
      </c>
      <c r="H124">
        <v>2E-3</v>
      </c>
      <c r="I124">
        <v>-1</v>
      </c>
      <c r="J124" s="2" t="str">
        <f t="shared" si="1"/>
        <v>COKING_COALWRWR2038</v>
      </c>
    </row>
    <row r="125" spans="1:10" x14ac:dyDescent="0.25">
      <c r="A125" t="s">
        <v>54</v>
      </c>
      <c r="B125" t="s">
        <v>6</v>
      </c>
      <c r="C125" t="s">
        <v>11</v>
      </c>
      <c r="D125" t="s">
        <v>6</v>
      </c>
      <c r="E125" t="s">
        <v>11</v>
      </c>
      <c r="F125">
        <v>2039</v>
      </c>
      <c r="G125">
        <v>1481.5325419999999</v>
      </c>
      <c r="H125">
        <v>2E-3</v>
      </c>
      <c r="I125">
        <v>-1</v>
      </c>
      <c r="J125" s="2" t="str">
        <f t="shared" si="1"/>
        <v>COKING_COALWRWR2039</v>
      </c>
    </row>
    <row r="126" spans="1:10" x14ac:dyDescent="0.25">
      <c r="A126" t="s">
        <v>54</v>
      </c>
      <c r="B126" t="s">
        <v>6</v>
      </c>
      <c r="C126" t="s">
        <v>11</v>
      </c>
      <c r="D126" t="s">
        <v>6</v>
      </c>
      <c r="E126" t="s">
        <v>11</v>
      </c>
      <c r="F126">
        <v>2040</v>
      </c>
      <c r="G126">
        <v>1515.4793110000001</v>
      </c>
      <c r="H126">
        <v>2E-3</v>
      </c>
      <c r="I126">
        <v>-1</v>
      </c>
      <c r="J126" s="2" t="str">
        <f t="shared" si="1"/>
        <v>COKING_COALWRWR2040</v>
      </c>
    </row>
    <row r="127" spans="1:10" x14ac:dyDescent="0.25">
      <c r="A127" t="s">
        <v>54</v>
      </c>
      <c r="B127" t="s">
        <v>6</v>
      </c>
      <c r="C127" t="s">
        <v>11</v>
      </c>
      <c r="D127" t="s">
        <v>6</v>
      </c>
      <c r="E127" t="s">
        <v>11</v>
      </c>
      <c r="F127">
        <v>2041</v>
      </c>
      <c r="G127">
        <v>1550.2039119999999</v>
      </c>
      <c r="H127">
        <v>2E-3</v>
      </c>
      <c r="I127">
        <v>-1</v>
      </c>
      <c r="J127" s="2" t="str">
        <f t="shared" si="1"/>
        <v>COKING_COALWRWR2041</v>
      </c>
    </row>
    <row r="128" spans="1:10" x14ac:dyDescent="0.25">
      <c r="A128" t="s">
        <v>54</v>
      </c>
      <c r="B128" t="s">
        <v>6</v>
      </c>
      <c r="C128" t="s">
        <v>11</v>
      </c>
      <c r="D128" t="s">
        <v>6</v>
      </c>
      <c r="E128" t="s">
        <v>12</v>
      </c>
      <c r="F128">
        <v>2024</v>
      </c>
      <c r="G128">
        <v>1838.6</v>
      </c>
      <c r="H128">
        <v>8.0000000000000002E-3</v>
      </c>
      <c r="I128">
        <v>-1</v>
      </c>
      <c r="J128" s="2" t="str">
        <f t="shared" si="1"/>
        <v>COKING_COALWRNR2024</v>
      </c>
    </row>
    <row r="129" spans="1:10" x14ac:dyDescent="0.25">
      <c r="A129" t="s">
        <v>54</v>
      </c>
      <c r="B129" t="s">
        <v>6</v>
      </c>
      <c r="C129" t="s">
        <v>11</v>
      </c>
      <c r="D129" t="s">
        <v>6</v>
      </c>
      <c r="E129" t="s">
        <v>12</v>
      </c>
      <c r="F129">
        <v>2025</v>
      </c>
      <c r="G129">
        <v>1867.2740530000001</v>
      </c>
      <c r="H129">
        <v>8.0000000000000002E-3</v>
      </c>
      <c r="I129">
        <v>-1</v>
      </c>
      <c r="J129" s="2" t="str">
        <f t="shared" si="1"/>
        <v>COKING_COALWRNR2025</v>
      </c>
    </row>
    <row r="130" spans="1:10" x14ac:dyDescent="0.25">
      <c r="A130" t="s">
        <v>54</v>
      </c>
      <c r="B130" t="s">
        <v>6</v>
      </c>
      <c r="C130" t="s">
        <v>11</v>
      </c>
      <c r="D130" t="s">
        <v>6</v>
      </c>
      <c r="E130" t="s">
        <v>12</v>
      </c>
      <c r="F130">
        <v>2026</v>
      </c>
      <c r="G130">
        <v>1896.395295</v>
      </c>
      <c r="H130">
        <v>8.0000000000000002E-3</v>
      </c>
      <c r="I130">
        <v>-1</v>
      </c>
      <c r="J130" s="2" t="str">
        <f t="shared" si="1"/>
        <v>COKING_COALWRNR2026</v>
      </c>
    </row>
    <row r="131" spans="1:10" x14ac:dyDescent="0.25">
      <c r="A131" t="s">
        <v>54</v>
      </c>
      <c r="B131" t="s">
        <v>6</v>
      </c>
      <c r="C131" t="s">
        <v>11</v>
      </c>
      <c r="D131" t="s">
        <v>6</v>
      </c>
      <c r="E131" t="s">
        <v>12</v>
      </c>
      <c r="F131">
        <v>2027</v>
      </c>
      <c r="G131">
        <v>1925.9707000000001</v>
      </c>
      <c r="H131">
        <v>8.0000000000000002E-3</v>
      </c>
      <c r="I131">
        <v>-1</v>
      </c>
      <c r="J131" s="2" t="str">
        <f t="shared" ref="J131:J194" si="2">_xlfn.CONCAT(A131,C131,E131,F131)</f>
        <v>COKING_COALWRNR2027</v>
      </c>
    </row>
    <row r="132" spans="1:10" x14ac:dyDescent="0.25">
      <c r="A132" t="s">
        <v>54</v>
      </c>
      <c r="B132" t="s">
        <v>6</v>
      </c>
      <c r="C132" t="s">
        <v>11</v>
      </c>
      <c r="D132" t="s">
        <v>6</v>
      </c>
      <c r="E132" t="s">
        <v>12</v>
      </c>
      <c r="F132">
        <v>2028</v>
      </c>
      <c r="G132">
        <v>1956.007351</v>
      </c>
      <c r="H132">
        <v>8.0000000000000002E-3</v>
      </c>
      <c r="I132">
        <v>-1</v>
      </c>
      <c r="J132" s="2" t="str">
        <f t="shared" si="2"/>
        <v>COKING_COALWRNR2028</v>
      </c>
    </row>
    <row r="133" spans="1:10" x14ac:dyDescent="0.25">
      <c r="A133" t="s">
        <v>54</v>
      </c>
      <c r="B133" t="s">
        <v>6</v>
      </c>
      <c r="C133" t="s">
        <v>11</v>
      </c>
      <c r="D133" t="s">
        <v>6</v>
      </c>
      <c r="E133" t="s">
        <v>12</v>
      </c>
      <c r="F133">
        <v>2029</v>
      </c>
      <c r="G133">
        <v>1986.5124410000001</v>
      </c>
      <c r="H133">
        <v>8.0000000000000002E-3</v>
      </c>
      <c r="I133">
        <v>-1</v>
      </c>
      <c r="J133" s="2" t="str">
        <f t="shared" si="2"/>
        <v>COKING_COALWRNR2029</v>
      </c>
    </row>
    <row r="134" spans="1:10" x14ac:dyDescent="0.25">
      <c r="A134" t="s">
        <v>54</v>
      </c>
      <c r="B134" t="s">
        <v>6</v>
      </c>
      <c r="C134" t="s">
        <v>11</v>
      </c>
      <c r="D134" t="s">
        <v>6</v>
      </c>
      <c r="E134" t="s">
        <v>12</v>
      </c>
      <c r="F134">
        <v>2030</v>
      </c>
      <c r="G134">
        <v>2017.493277</v>
      </c>
      <c r="H134">
        <v>8.0000000000000002E-3</v>
      </c>
      <c r="I134">
        <v>-1</v>
      </c>
      <c r="J134" s="2" t="str">
        <f t="shared" si="2"/>
        <v>COKING_COALWRNR2030</v>
      </c>
    </row>
    <row r="135" spans="1:10" x14ac:dyDescent="0.25">
      <c r="A135" t="s">
        <v>54</v>
      </c>
      <c r="B135" t="s">
        <v>6</v>
      </c>
      <c r="C135" t="s">
        <v>11</v>
      </c>
      <c r="D135" t="s">
        <v>6</v>
      </c>
      <c r="E135" t="s">
        <v>12</v>
      </c>
      <c r="F135">
        <v>2031</v>
      </c>
      <c r="G135">
        <v>2048.9572760000001</v>
      </c>
      <c r="H135">
        <v>8.0000000000000002E-3</v>
      </c>
      <c r="I135">
        <v>-1</v>
      </c>
      <c r="J135" s="2" t="str">
        <f t="shared" si="2"/>
        <v>COKING_COALWRNR2031</v>
      </c>
    </row>
    <row r="136" spans="1:10" x14ac:dyDescent="0.25">
      <c r="A136" t="s">
        <v>54</v>
      </c>
      <c r="B136" t="s">
        <v>6</v>
      </c>
      <c r="C136" t="s">
        <v>11</v>
      </c>
      <c r="D136" t="s">
        <v>6</v>
      </c>
      <c r="E136" t="s">
        <v>12</v>
      </c>
      <c r="F136">
        <v>2032</v>
      </c>
      <c r="G136">
        <v>2080.911975</v>
      </c>
      <c r="H136">
        <v>8.0000000000000002E-3</v>
      </c>
      <c r="I136">
        <v>-1</v>
      </c>
      <c r="J136" s="2" t="str">
        <f t="shared" si="2"/>
        <v>COKING_COALWRNR2032</v>
      </c>
    </row>
    <row r="137" spans="1:10" x14ac:dyDescent="0.25">
      <c r="A137" t="s">
        <v>54</v>
      </c>
      <c r="B137" t="s">
        <v>6</v>
      </c>
      <c r="C137" t="s">
        <v>11</v>
      </c>
      <c r="D137" t="s">
        <v>6</v>
      </c>
      <c r="E137" t="s">
        <v>12</v>
      </c>
      <c r="F137">
        <v>2033</v>
      </c>
      <c r="G137">
        <v>2113.3650269999998</v>
      </c>
      <c r="H137">
        <v>8.0000000000000002E-3</v>
      </c>
      <c r="I137">
        <v>-1</v>
      </c>
      <c r="J137" s="2" t="str">
        <f t="shared" si="2"/>
        <v>COKING_COALWRNR2033</v>
      </c>
    </row>
    <row r="138" spans="1:10" x14ac:dyDescent="0.25">
      <c r="A138" t="s">
        <v>54</v>
      </c>
      <c r="B138" t="s">
        <v>6</v>
      </c>
      <c r="C138" t="s">
        <v>11</v>
      </c>
      <c r="D138" t="s">
        <v>6</v>
      </c>
      <c r="E138" t="s">
        <v>12</v>
      </c>
      <c r="F138">
        <v>2034</v>
      </c>
      <c r="G138">
        <v>2146.3242030000001</v>
      </c>
      <c r="H138">
        <v>8.0000000000000002E-3</v>
      </c>
      <c r="I138">
        <v>-1</v>
      </c>
      <c r="J138" s="2" t="str">
        <f t="shared" si="2"/>
        <v>COKING_COALWRNR2034</v>
      </c>
    </row>
    <row r="139" spans="1:10" x14ac:dyDescent="0.25">
      <c r="A139" t="s">
        <v>54</v>
      </c>
      <c r="B139" t="s">
        <v>6</v>
      </c>
      <c r="C139" t="s">
        <v>11</v>
      </c>
      <c r="D139" t="s">
        <v>6</v>
      </c>
      <c r="E139" t="s">
        <v>12</v>
      </c>
      <c r="F139">
        <v>2035</v>
      </c>
      <c r="G139">
        <v>2179.7973969999998</v>
      </c>
      <c r="H139">
        <v>8.0000000000000002E-3</v>
      </c>
      <c r="I139">
        <v>-1</v>
      </c>
      <c r="J139" s="2" t="str">
        <f t="shared" si="2"/>
        <v>COKING_COALWRNR2035</v>
      </c>
    </row>
    <row r="140" spans="1:10" x14ac:dyDescent="0.25">
      <c r="A140" t="s">
        <v>54</v>
      </c>
      <c r="B140" t="s">
        <v>6</v>
      </c>
      <c r="C140" t="s">
        <v>11</v>
      </c>
      <c r="D140" t="s">
        <v>6</v>
      </c>
      <c r="E140" t="s">
        <v>12</v>
      </c>
      <c r="F140">
        <v>2036</v>
      </c>
      <c r="G140">
        <v>2213.792625</v>
      </c>
      <c r="H140">
        <v>8.0000000000000002E-3</v>
      </c>
      <c r="I140">
        <v>-1</v>
      </c>
      <c r="J140" s="2" t="str">
        <f t="shared" si="2"/>
        <v>COKING_COALWRNR2036</v>
      </c>
    </row>
    <row r="141" spans="1:10" x14ac:dyDescent="0.25">
      <c r="A141" t="s">
        <v>54</v>
      </c>
      <c r="B141" t="s">
        <v>6</v>
      </c>
      <c r="C141" t="s">
        <v>11</v>
      </c>
      <c r="D141" t="s">
        <v>6</v>
      </c>
      <c r="E141" t="s">
        <v>12</v>
      </c>
      <c r="F141">
        <v>2037</v>
      </c>
      <c r="G141">
        <v>2248.318029</v>
      </c>
      <c r="H141">
        <v>8.0000000000000002E-3</v>
      </c>
      <c r="I141">
        <v>-1</v>
      </c>
      <c r="J141" s="2" t="str">
        <f t="shared" si="2"/>
        <v>COKING_COALWRNR2037</v>
      </c>
    </row>
    <row r="142" spans="1:10" x14ac:dyDescent="0.25">
      <c r="A142" t="s">
        <v>54</v>
      </c>
      <c r="B142" t="s">
        <v>6</v>
      </c>
      <c r="C142" t="s">
        <v>11</v>
      </c>
      <c r="D142" t="s">
        <v>6</v>
      </c>
      <c r="E142" t="s">
        <v>12</v>
      </c>
      <c r="F142">
        <v>2038</v>
      </c>
      <c r="G142">
        <v>2283.3818769999998</v>
      </c>
      <c r="H142">
        <v>8.0000000000000002E-3</v>
      </c>
      <c r="I142">
        <v>-1</v>
      </c>
      <c r="J142" s="2" t="str">
        <f t="shared" si="2"/>
        <v>COKING_COALWRNR2038</v>
      </c>
    </row>
    <row r="143" spans="1:10" x14ac:dyDescent="0.25">
      <c r="A143" t="s">
        <v>54</v>
      </c>
      <c r="B143" t="s">
        <v>6</v>
      </c>
      <c r="C143" t="s">
        <v>11</v>
      </c>
      <c r="D143" t="s">
        <v>6</v>
      </c>
      <c r="E143" t="s">
        <v>12</v>
      </c>
      <c r="F143">
        <v>2039</v>
      </c>
      <c r="G143">
        <v>2318.9925669999998</v>
      </c>
      <c r="H143">
        <v>8.0000000000000002E-3</v>
      </c>
      <c r="I143">
        <v>-1</v>
      </c>
      <c r="J143" s="2" t="str">
        <f t="shared" si="2"/>
        <v>COKING_COALWRNR2039</v>
      </c>
    </row>
    <row r="144" spans="1:10" x14ac:dyDescent="0.25">
      <c r="A144" t="s">
        <v>54</v>
      </c>
      <c r="B144" t="s">
        <v>6</v>
      </c>
      <c r="C144" t="s">
        <v>11</v>
      </c>
      <c r="D144" t="s">
        <v>6</v>
      </c>
      <c r="E144" t="s">
        <v>12</v>
      </c>
      <c r="F144">
        <v>2040</v>
      </c>
      <c r="G144">
        <v>2355.1586259999999</v>
      </c>
      <c r="H144">
        <v>8.0000000000000002E-3</v>
      </c>
      <c r="I144">
        <v>-1</v>
      </c>
      <c r="J144" s="2" t="str">
        <f t="shared" si="2"/>
        <v>COKING_COALWRNR2040</v>
      </c>
    </row>
    <row r="145" spans="1:10" x14ac:dyDescent="0.25">
      <c r="A145" t="s">
        <v>54</v>
      </c>
      <c r="B145" t="s">
        <v>6</v>
      </c>
      <c r="C145" t="s">
        <v>11</v>
      </c>
      <c r="D145" t="s">
        <v>6</v>
      </c>
      <c r="E145" t="s">
        <v>12</v>
      </c>
      <c r="F145">
        <v>2041</v>
      </c>
      <c r="G145">
        <v>2391.8887159999999</v>
      </c>
      <c r="H145">
        <v>8.0000000000000002E-3</v>
      </c>
      <c r="I145">
        <v>-1</v>
      </c>
      <c r="J145" s="2" t="str">
        <f t="shared" si="2"/>
        <v>COKING_COALWRNR2041</v>
      </c>
    </row>
    <row r="146" spans="1:10" x14ac:dyDescent="0.25">
      <c r="A146" t="s">
        <v>54</v>
      </c>
      <c r="B146" t="s">
        <v>6</v>
      </c>
      <c r="C146" t="s">
        <v>11</v>
      </c>
      <c r="D146" t="s">
        <v>6</v>
      </c>
      <c r="E146" t="s">
        <v>8</v>
      </c>
      <c r="F146">
        <v>2024</v>
      </c>
      <c r="G146">
        <v>2160.3000000000002</v>
      </c>
      <c r="H146">
        <v>8.0000000000000002E-3</v>
      </c>
      <c r="I146">
        <v>-1</v>
      </c>
      <c r="J146" s="2" t="str">
        <f t="shared" si="2"/>
        <v>COKING_COALWRSR2024</v>
      </c>
    </row>
    <row r="147" spans="1:10" x14ac:dyDescent="0.25">
      <c r="A147" t="s">
        <v>54</v>
      </c>
      <c r="B147" t="s">
        <v>6</v>
      </c>
      <c r="C147" t="s">
        <v>11</v>
      </c>
      <c r="D147" t="s">
        <v>6</v>
      </c>
      <c r="E147" t="s">
        <v>8</v>
      </c>
      <c r="F147">
        <v>2025</v>
      </c>
      <c r="G147">
        <v>2160.3000000000002</v>
      </c>
      <c r="H147">
        <v>8.0000000000000002E-3</v>
      </c>
      <c r="I147">
        <v>-1</v>
      </c>
      <c r="J147" s="2" t="str">
        <f t="shared" si="2"/>
        <v>COKING_COALWRSR2025</v>
      </c>
    </row>
    <row r="148" spans="1:10" x14ac:dyDescent="0.25">
      <c r="A148" t="s">
        <v>54</v>
      </c>
      <c r="B148" t="s">
        <v>6</v>
      </c>
      <c r="C148" t="s">
        <v>11</v>
      </c>
      <c r="D148" t="s">
        <v>6</v>
      </c>
      <c r="E148" t="s">
        <v>8</v>
      </c>
      <c r="F148">
        <v>2026</v>
      </c>
      <c r="G148">
        <v>2160.3000000000002</v>
      </c>
      <c r="H148">
        <v>8.0000000000000002E-3</v>
      </c>
      <c r="I148">
        <v>-1</v>
      </c>
      <c r="J148" s="2" t="str">
        <f t="shared" si="2"/>
        <v>COKING_COALWRSR2026</v>
      </c>
    </row>
    <row r="149" spans="1:10" x14ac:dyDescent="0.25">
      <c r="A149" t="s">
        <v>54</v>
      </c>
      <c r="B149" t="s">
        <v>6</v>
      </c>
      <c r="C149" t="s">
        <v>11</v>
      </c>
      <c r="D149" t="s">
        <v>6</v>
      </c>
      <c r="E149" t="s">
        <v>8</v>
      </c>
      <c r="F149">
        <v>2027</v>
      </c>
      <c r="G149">
        <v>2160.3000000000002</v>
      </c>
      <c r="H149">
        <v>8.0000000000000002E-3</v>
      </c>
      <c r="I149">
        <v>-1</v>
      </c>
      <c r="J149" s="2" t="str">
        <f t="shared" si="2"/>
        <v>COKING_COALWRSR2027</v>
      </c>
    </row>
    <row r="150" spans="1:10" x14ac:dyDescent="0.25">
      <c r="A150" t="s">
        <v>54</v>
      </c>
      <c r="B150" t="s">
        <v>6</v>
      </c>
      <c r="C150" t="s">
        <v>11</v>
      </c>
      <c r="D150" t="s">
        <v>6</v>
      </c>
      <c r="E150" t="s">
        <v>8</v>
      </c>
      <c r="F150">
        <v>2028</v>
      </c>
      <c r="G150">
        <v>2160.3000000000002</v>
      </c>
      <c r="H150">
        <v>8.0000000000000002E-3</v>
      </c>
      <c r="I150">
        <v>-1</v>
      </c>
      <c r="J150" s="2" t="str">
        <f t="shared" si="2"/>
        <v>COKING_COALWRSR2028</v>
      </c>
    </row>
    <row r="151" spans="1:10" x14ac:dyDescent="0.25">
      <c r="A151" t="s">
        <v>54</v>
      </c>
      <c r="B151" t="s">
        <v>6</v>
      </c>
      <c r="C151" t="s">
        <v>11</v>
      </c>
      <c r="D151" t="s">
        <v>6</v>
      </c>
      <c r="E151" t="s">
        <v>8</v>
      </c>
      <c r="F151">
        <v>2029</v>
      </c>
      <c r="G151">
        <v>2160.3000000000002</v>
      </c>
      <c r="H151">
        <v>8.0000000000000002E-3</v>
      </c>
      <c r="I151">
        <v>-1</v>
      </c>
      <c r="J151" s="2" t="str">
        <f t="shared" si="2"/>
        <v>COKING_COALWRSR2029</v>
      </c>
    </row>
    <row r="152" spans="1:10" x14ac:dyDescent="0.25">
      <c r="A152" t="s">
        <v>54</v>
      </c>
      <c r="B152" t="s">
        <v>6</v>
      </c>
      <c r="C152" t="s">
        <v>11</v>
      </c>
      <c r="D152" t="s">
        <v>6</v>
      </c>
      <c r="E152" t="s">
        <v>8</v>
      </c>
      <c r="F152">
        <v>2030</v>
      </c>
      <c r="G152">
        <v>2160.3000000000002</v>
      </c>
      <c r="H152">
        <v>8.0000000000000002E-3</v>
      </c>
      <c r="I152">
        <v>-1</v>
      </c>
      <c r="J152" s="2" t="str">
        <f t="shared" si="2"/>
        <v>COKING_COALWRSR2030</v>
      </c>
    </row>
    <row r="153" spans="1:10" x14ac:dyDescent="0.25">
      <c r="A153" t="s">
        <v>54</v>
      </c>
      <c r="B153" t="s">
        <v>6</v>
      </c>
      <c r="C153" t="s">
        <v>11</v>
      </c>
      <c r="D153" t="s">
        <v>6</v>
      </c>
      <c r="E153" t="s">
        <v>8</v>
      </c>
      <c r="F153">
        <v>2031</v>
      </c>
      <c r="G153">
        <v>2160.3000000000002</v>
      </c>
      <c r="H153">
        <v>8.0000000000000002E-3</v>
      </c>
      <c r="I153">
        <v>-1</v>
      </c>
      <c r="J153" s="2" t="str">
        <f t="shared" si="2"/>
        <v>COKING_COALWRSR2031</v>
      </c>
    </row>
    <row r="154" spans="1:10" x14ac:dyDescent="0.25">
      <c r="A154" t="s">
        <v>54</v>
      </c>
      <c r="B154" t="s">
        <v>6</v>
      </c>
      <c r="C154" t="s">
        <v>11</v>
      </c>
      <c r="D154" t="s">
        <v>6</v>
      </c>
      <c r="E154" t="s">
        <v>8</v>
      </c>
      <c r="F154">
        <v>2032</v>
      </c>
      <c r="G154">
        <v>2160.3000000000002</v>
      </c>
      <c r="H154">
        <v>8.0000000000000002E-3</v>
      </c>
      <c r="I154">
        <v>-1</v>
      </c>
      <c r="J154" s="2" t="str">
        <f t="shared" si="2"/>
        <v>COKING_COALWRSR2032</v>
      </c>
    </row>
    <row r="155" spans="1:10" x14ac:dyDescent="0.25">
      <c r="A155" t="s">
        <v>54</v>
      </c>
      <c r="B155" t="s">
        <v>6</v>
      </c>
      <c r="C155" t="s">
        <v>11</v>
      </c>
      <c r="D155" t="s">
        <v>6</v>
      </c>
      <c r="E155" t="s">
        <v>8</v>
      </c>
      <c r="F155">
        <v>2033</v>
      </c>
      <c r="G155">
        <v>2160.3000000000002</v>
      </c>
      <c r="H155">
        <v>8.0000000000000002E-3</v>
      </c>
      <c r="I155">
        <v>-1</v>
      </c>
      <c r="J155" s="2" t="str">
        <f t="shared" si="2"/>
        <v>COKING_COALWRSR2033</v>
      </c>
    </row>
    <row r="156" spans="1:10" x14ac:dyDescent="0.25">
      <c r="A156" t="s">
        <v>54</v>
      </c>
      <c r="B156" t="s">
        <v>6</v>
      </c>
      <c r="C156" t="s">
        <v>11</v>
      </c>
      <c r="D156" t="s">
        <v>6</v>
      </c>
      <c r="E156" t="s">
        <v>8</v>
      </c>
      <c r="F156">
        <v>2034</v>
      </c>
      <c r="G156">
        <v>2160.3000000000002</v>
      </c>
      <c r="H156">
        <v>8.0000000000000002E-3</v>
      </c>
      <c r="I156">
        <v>-1</v>
      </c>
      <c r="J156" s="2" t="str">
        <f t="shared" si="2"/>
        <v>COKING_COALWRSR2034</v>
      </c>
    </row>
    <row r="157" spans="1:10" x14ac:dyDescent="0.25">
      <c r="A157" t="s">
        <v>54</v>
      </c>
      <c r="B157" t="s">
        <v>6</v>
      </c>
      <c r="C157" t="s">
        <v>11</v>
      </c>
      <c r="D157" t="s">
        <v>6</v>
      </c>
      <c r="E157" t="s">
        <v>8</v>
      </c>
      <c r="F157">
        <v>2035</v>
      </c>
      <c r="G157">
        <v>2160.3000000000002</v>
      </c>
      <c r="H157">
        <v>8.0000000000000002E-3</v>
      </c>
      <c r="I157">
        <v>-1</v>
      </c>
      <c r="J157" s="2" t="str">
        <f t="shared" si="2"/>
        <v>COKING_COALWRSR2035</v>
      </c>
    </row>
    <row r="158" spans="1:10" x14ac:dyDescent="0.25">
      <c r="A158" t="s">
        <v>54</v>
      </c>
      <c r="B158" t="s">
        <v>6</v>
      </c>
      <c r="C158" t="s">
        <v>11</v>
      </c>
      <c r="D158" t="s">
        <v>6</v>
      </c>
      <c r="E158" t="s">
        <v>8</v>
      </c>
      <c r="F158">
        <v>2036</v>
      </c>
      <c r="G158">
        <v>2160.3000000000002</v>
      </c>
      <c r="H158">
        <v>8.0000000000000002E-3</v>
      </c>
      <c r="I158">
        <v>-1</v>
      </c>
      <c r="J158" s="2" t="str">
        <f t="shared" si="2"/>
        <v>COKING_COALWRSR2036</v>
      </c>
    </row>
    <row r="159" spans="1:10" x14ac:dyDescent="0.25">
      <c r="A159" t="s">
        <v>54</v>
      </c>
      <c r="B159" t="s">
        <v>6</v>
      </c>
      <c r="C159" t="s">
        <v>11</v>
      </c>
      <c r="D159" t="s">
        <v>6</v>
      </c>
      <c r="E159" t="s">
        <v>8</v>
      </c>
      <c r="F159">
        <v>2037</v>
      </c>
      <c r="G159">
        <v>2160.3000000000002</v>
      </c>
      <c r="H159">
        <v>8.0000000000000002E-3</v>
      </c>
      <c r="I159">
        <v>-1</v>
      </c>
      <c r="J159" s="2" t="str">
        <f t="shared" si="2"/>
        <v>COKING_COALWRSR2037</v>
      </c>
    </row>
    <row r="160" spans="1:10" x14ac:dyDescent="0.25">
      <c r="A160" t="s">
        <v>54</v>
      </c>
      <c r="B160" t="s">
        <v>6</v>
      </c>
      <c r="C160" t="s">
        <v>11</v>
      </c>
      <c r="D160" t="s">
        <v>6</v>
      </c>
      <c r="E160" t="s">
        <v>8</v>
      </c>
      <c r="F160">
        <v>2038</v>
      </c>
      <c r="G160">
        <v>2160.3000000000002</v>
      </c>
      <c r="H160">
        <v>8.0000000000000002E-3</v>
      </c>
      <c r="I160">
        <v>-1</v>
      </c>
      <c r="J160" s="2" t="str">
        <f t="shared" si="2"/>
        <v>COKING_COALWRSR2038</v>
      </c>
    </row>
    <row r="161" spans="1:10" x14ac:dyDescent="0.25">
      <c r="A161" t="s">
        <v>54</v>
      </c>
      <c r="B161" t="s">
        <v>6</v>
      </c>
      <c r="C161" t="s">
        <v>11</v>
      </c>
      <c r="D161" t="s">
        <v>6</v>
      </c>
      <c r="E161" t="s">
        <v>8</v>
      </c>
      <c r="F161">
        <v>2039</v>
      </c>
      <c r="G161">
        <v>2160.3000000000002</v>
      </c>
      <c r="H161">
        <v>8.0000000000000002E-3</v>
      </c>
      <c r="I161">
        <v>-1</v>
      </c>
      <c r="J161" s="2" t="str">
        <f t="shared" si="2"/>
        <v>COKING_COALWRSR2039</v>
      </c>
    </row>
    <row r="162" spans="1:10" x14ac:dyDescent="0.25">
      <c r="A162" t="s">
        <v>54</v>
      </c>
      <c r="B162" t="s">
        <v>6</v>
      </c>
      <c r="C162" t="s">
        <v>11</v>
      </c>
      <c r="D162" t="s">
        <v>6</v>
      </c>
      <c r="E162" t="s">
        <v>8</v>
      </c>
      <c r="F162">
        <v>2040</v>
      </c>
      <c r="G162">
        <v>2160.3000000000002</v>
      </c>
      <c r="H162">
        <v>8.0000000000000002E-3</v>
      </c>
      <c r="I162">
        <v>-1</v>
      </c>
      <c r="J162" s="2" t="str">
        <f t="shared" si="2"/>
        <v>COKING_COALWRSR2040</v>
      </c>
    </row>
    <row r="163" spans="1:10" x14ac:dyDescent="0.25">
      <c r="A163" t="s">
        <v>54</v>
      </c>
      <c r="B163" t="s">
        <v>6</v>
      </c>
      <c r="C163" t="s">
        <v>11</v>
      </c>
      <c r="D163" t="s">
        <v>6</v>
      </c>
      <c r="E163" t="s">
        <v>8</v>
      </c>
      <c r="F163">
        <v>2041</v>
      </c>
      <c r="G163">
        <v>2160.3000000000002</v>
      </c>
      <c r="H163">
        <v>8.0000000000000002E-3</v>
      </c>
      <c r="I163">
        <v>-1</v>
      </c>
      <c r="J163" s="2" t="str">
        <f t="shared" si="2"/>
        <v>COKING_COALWRSR2041</v>
      </c>
    </row>
    <row r="164" spans="1:10" x14ac:dyDescent="0.25">
      <c r="A164" t="s">
        <v>54</v>
      </c>
      <c r="B164" t="s">
        <v>6</v>
      </c>
      <c r="C164" t="s">
        <v>11</v>
      </c>
      <c r="D164" t="s">
        <v>6</v>
      </c>
      <c r="E164" t="s">
        <v>9</v>
      </c>
      <c r="F164">
        <v>2024</v>
      </c>
      <c r="G164">
        <v>3354.5</v>
      </c>
      <c r="H164">
        <v>8.0000000000000002E-3</v>
      </c>
      <c r="I164">
        <v>-1</v>
      </c>
      <c r="J164" s="2" t="str">
        <f t="shared" si="2"/>
        <v>COKING_COALWRNER2024</v>
      </c>
    </row>
    <row r="165" spans="1:10" x14ac:dyDescent="0.25">
      <c r="A165" t="s">
        <v>54</v>
      </c>
      <c r="B165" t="s">
        <v>6</v>
      </c>
      <c r="C165" t="s">
        <v>11</v>
      </c>
      <c r="D165" t="s">
        <v>6</v>
      </c>
      <c r="E165" t="s">
        <v>9</v>
      </c>
      <c r="F165">
        <v>2025</v>
      </c>
      <c r="G165">
        <v>3469.4124339999998</v>
      </c>
      <c r="H165">
        <v>8.0000000000000002E-3</v>
      </c>
      <c r="I165">
        <v>-1</v>
      </c>
      <c r="J165" s="2" t="str">
        <f t="shared" si="2"/>
        <v>COKING_COALWRNER2025</v>
      </c>
    </row>
    <row r="166" spans="1:10" x14ac:dyDescent="0.25">
      <c r="A166" t="s">
        <v>54</v>
      </c>
      <c r="B166" t="s">
        <v>6</v>
      </c>
      <c r="C166" t="s">
        <v>11</v>
      </c>
      <c r="D166" t="s">
        <v>6</v>
      </c>
      <c r="E166" t="s">
        <v>9</v>
      </c>
      <c r="F166">
        <v>2026</v>
      </c>
      <c r="G166">
        <v>3588.2613310000002</v>
      </c>
      <c r="H166">
        <v>8.0000000000000002E-3</v>
      </c>
      <c r="I166">
        <v>-1</v>
      </c>
      <c r="J166" s="2" t="str">
        <f t="shared" si="2"/>
        <v>COKING_COALWRNER2026</v>
      </c>
    </row>
    <row r="167" spans="1:10" x14ac:dyDescent="0.25">
      <c r="A167" t="s">
        <v>54</v>
      </c>
      <c r="B167" t="s">
        <v>6</v>
      </c>
      <c r="C167" t="s">
        <v>11</v>
      </c>
      <c r="D167" t="s">
        <v>6</v>
      </c>
      <c r="E167" t="s">
        <v>9</v>
      </c>
      <c r="F167">
        <v>2027</v>
      </c>
      <c r="G167">
        <v>3711.18154</v>
      </c>
      <c r="H167">
        <v>8.0000000000000002E-3</v>
      </c>
      <c r="I167">
        <v>-1</v>
      </c>
      <c r="J167" s="2" t="str">
        <f t="shared" si="2"/>
        <v>COKING_COALWRNER2027</v>
      </c>
    </row>
    <row r="168" spans="1:10" x14ac:dyDescent="0.25">
      <c r="A168" t="s">
        <v>54</v>
      </c>
      <c r="B168" t="s">
        <v>6</v>
      </c>
      <c r="C168" t="s">
        <v>11</v>
      </c>
      <c r="D168" t="s">
        <v>6</v>
      </c>
      <c r="E168" t="s">
        <v>9</v>
      </c>
      <c r="F168">
        <v>2028</v>
      </c>
      <c r="G168">
        <v>3838.3125289999998</v>
      </c>
      <c r="H168">
        <v>8.0000000000000002E-3</v>
      </c>
      <c r="I168">
        <v>-1</v>
      </c>
      <c r="J168" s="2" t="str">
        <f t="shared" si="2"/>
        <v>COKING_COALWRNER2028</v>
      </c>
    </row>
    <row r="169" spans="1:10" x14ac:dyDescent="0.25">
      <c r="A169" t="s">
        <v>54</v>
      </c>
      <c r="B169" t="s">
        <v>6</v>
      </c>
      <c r="C169" t="s">
        <v>11</v>
      </c>
      <c r="D169" t="s">
        <v>6</v>
      </c>
      <c r="E169" t="s">
        <v>9</v>
      </c>
      <c r="F169">
        <v>2029</v>
      </c>
      <c r="G169">
        <v>3969.7985429999999</v>
      </c>
      <c r="H169">
        <v>8.0000000000000002E-3</v>
      </c>
      <c r="I169">
        <v>-1</v>
      </c>
      <c r="J169" s="2" t="str">
        <f t="shared" si="2"/>
        <v>COKING_COALWRNER2029</v>
      </c>
    </row>
    <row r="170" spans="1:10" x14ac:dyDescent="0.25">
      <c r="A170" t="s">
        <v>54</v>
      </c>
      <c r="B170" t="s">
        <v>6</v>
      </c>
      <c r="C170" t="s">
        <v>11</v>
      </c>
      <c r="D170" t="s">
        <v>6</v>
      </c>
      <c r="E170" t="s">
        <v>9</v>
      </c>
      <c r="F170">
        <v>2030</v>
      </c>
      <c r="G170">
        <v>4105.7887689999998</v>
      </c>
      <c r="H170">
        <v>8.0000000000000002E-3</v>
      </c>
      <c r="I170">
        <v>-1</v>
      </c>
      <c r="J170" s="2" t="str">
        <f t="shared" si="2"/>
        <v>COKING_COALWRNER2030</v>
      </c>
    </row>
    <row r="171" spans="1:10" x14ac:dyDescent="0.25">
      <c r="A171" t="s">
        <v>54</v>
      </c>
      <c r="B171" t="s">
        <v>6</v>
      </c>
      <c r="C171" t="s">
        <v>11</v>
      </c>
      <c r="D171" t="s">
        <v>6</v>
      </c>
      <c r="E171" t="s">
        <v>9</v>
      </c>
      <c r="F171">
        <v>2031</v>
      </c>
      <c r="G171">
        <v>4246.4375030000001</v>
      </c>
      <c r="H171">
        <v>8.0000000000000002E-3</v>
      </c>
      <c r="I171">
        <v>-1</v>
      </c>
      <c r="J171" s="2" t="str">
        <f t="shared" si="2"/>
        <v>COKING_COALWRNER2031</v>
      </c>
    </row>
    <row r="172" spans="1:10" x14ac:dyDescent="0.25">
      <c r="A172" t="s">
        <v>54</v>
      </c>
      <c r="B172" t="s">
        <v>6</v>
      </c>
      <c r="C172" t="s">
        <v>11</v>
      </c>
      <c r="D172" t="s">
        <v>6</v>
      </c>
      <c r="E172" t="s">
        <v>9</v>
      </c>
      <c r="F172">
        <v>2032</v>
      </c>
      <c r="G172">
        <v>4391.904329</v>
      </c>
      <c r="H172">
        <v>8.0000000000000002E-3</v>
      </c>
      <c r="I172">
        <v>-1</v>
      </c>
      <c r="J172" s="2" t="str">
        <f t="shared" si="2"/>
        <v>COKING_COALWRNER2032</v>
      </c>
    </row>
    <row r="173" spans="1:10" x14ac:dyDescent="0.25">
      <c r="A173" t="s">
        <v>54</v>
      </c>
      <c r="B173" t="s">
        <v>6</v>
      </c>
      <c r="C173" t="s">
        <v>11</v>
      </c>
      <c r="D173" t="s">
        <v>6</v>
      </c>
      <c r="E173" t="s">
        <v>9</v>
      </c>
      <c r="F173">
        <v>2033</v>
      </c>
      <c r="G173">
        <v>4542.3542960000004</v>
      </c>
      <c r="H173">
        <v>8.0000000000000002E-3</v>
      </c>
      <c r="I173">
        <v>-1</v>
      </c>
      <c r="J173" s="2" t="str">
        <f t="shared" si="2"/>
        <v>COKING_COALWRNER2033</v>
      </c>
    </row>
    <row r="174" spans="1:10" x14ac:dyDescent="0.25">
      <c r="A174" t="s">
        <v>54</v>
      </c>
      <c r="B174" t="s">
        <v>6</v>
      </c>
      <c r="C174" t="s">
        <v>11</v>
      </c>
      <c r="D174" t="s">
        <v>6</v>
      </c>
      <c r="E174" t="s">
        <v>9</v>
      </c>
      <c r="F174">
        <v>2034</v>
      </c>
      <c r="G174">
        <v>4697.9581079999998</v>
      </c>
      <c r="H174">
        <v>8.0000000000000002E-3</v>
      </c>
      <c r="I174">
        <v>-1</v>
      </c>
      <c r="J174" s="2" t="str">
        <f t="shared" si="2"/>
        <v>COKING_COALWRNER2034</v>
      </c>
    </row>
    <row r="175" spans="1:10" x14ac:dyDescent="0.25">
      <c r="A175" t="s">
        <v>54</v>
      </c>
      <c r="B175" t="s">
        <v>6</v>
      </c>
      <c r="C175" t="s">
        <v>11</v>
      </c>
      <c r="D175" t="s">
        <v>6</v>
      </c>
      <c r="E175" t="s">
        <v>9</v>
      </c>
      <c r="F175">
        <v>2035</v>
      </c>
      <c r="G175">
        <v>4858.8923160000004</v>
      </c>
      <c r="H175">
        <v>8.0000000000000002E-3</v>
      </c>
      <c r="I175">
        <v>-1</v>
      </c>
      <c r="J175" s="2" t="str">
        <f t="shared" si="2"/>
        <v>COKING_COALWRNER2035</v>
      </c>
    </row>
    <row r="176" spans="1:10" x14ac:dyDescent="0.25">
      <c r="A176" t="s">
        <v>54</v>
      </c>
      <c r="B176" t="s">
        <v>6</v>
      </c>
      <c r="C176" t="s">
        <v>11</v>
      </c>
      <c r="D176" t="s">
        <v>6</v>
      </c>
      <c r="E176" t="s">
        <v>9</v>
      </c>
      <c r="F176">
        <v>2036</v>
      </c>
      <c r="G176">
        <v>5025.3395179999998</v>
      </c>
      <c r="H176">
        <v>8.0000000000000002E-3</v>
      </c>
      <c r="I176">
        <v>-1</v>
      </c>
      <c r="J176" s="2" t="str">
        <f t="shared" si="2"/>
        <v>COKING_COALWRNER2036</v>
      </c>
    </row>
    <row r="177" spans="1:10" x14ac:dyDescent="0.25">
      <c r="A177" t="s">
        <v>54</v>
      </c>
      <c r="B177" t="s">
        <v>6</v>
      </c>
      <c r="C177" t="s">
        <v>11</v>
      </c>
      <c r="D177" t="s">
        <v>6</v>
      </c>
      <c r="E177" t="s">
        <v>9</v>
      </c>
      <c r="F177">
        <v>2037</v>
      </c>
      <c r="G177">
        <v>5197.4885700000004</v>
      </c>
      <c r="H177">
        <v>8.0000000000000002E-3</v>
      </c>
      <c r="I177">
        <v>-1</v>
      </c>
      <c r="J177" s="2" t="str">
        <f t="shared" si="2"/>
        <v>COKING_COALWRNER2037</v>
      </c>
    </row>
    <row r="178" spans="1:10" x14ac:dyDescent="0.25">
      <c r="A178" t="s">
        <v>54</v>
      </c>
      <c r="B178" t="s">
        <v>6</v>
      </c>
      <c r="C178" t="s">
        <v>11</v>
      </c>
      <c r="D178" t="s">
        <v>6</v>
      </c>
      <c r="E178" t="s">
        <v>9</v>
      </c>
      <c r="F178">
        <v>2038</v>
      </c>
      <c r="G178">
        <v>5375.5347940000001</v>
      </c>
      <c r="H178">
        <v>8.0000000000000002E-3</v>
      </c>
      <c r="I178">
        <v>-1</v>
      </c>
      <c r="J178" s="2" t="str">
        <f t="shared" si="2"/>
        <v>COKING_COALWRNER2038</v>
      </c>
    </row>
    <row r="179" spans="1:10" x14ac:dyDescent="0.25">
      <c r="A179" t="s">
        <v>54</v>
      </c>
      <c r="B179" t="s">
        <v>6</v>
      </c>
      <c r="C179" t="s">
        <v>11</v>
      </c>
      <c r="D179" t="s">
        <v>6</v>
      </c>
      <c r="E179" t="s">
        <v>9</v>
      </c>
      <c r="F179">
        <v>2039</v>
      </c>
      <c r="G179">
        <v>5559.6802070000003</v>
      </c>
      <c r="H179">
        <v>8.0000000000000002E-3</v>
      </c>
      <c r="I179">
        <v>-1</v>
      </c>
      <c r="J179" s="2" t="str">
        <f t="shared" si="2"/>
        <v>COKING_COALWRNER2039</v>
      </c>
    </row>
    <row r="180" spans="1:10" x14ac:dyDescent="0.25">
      <c r="A180" t="s">
        <v>54</v>
      </c>
      <c r="B180" t="s">
        <v>6</v>
      </c>
      <c r="C180" t="s">
        <v>11</v>
      </c>
      <c r="D180" t="s">
        <v>6</v>
      </c>
      <c r="E180" t="s">
        <v>9</v>
      </c>
      <c r="F180">
        <v>2040</v>
      </c>
      <c r="G180">
        <v>5750.133742</v>
      </c>
      <c r="H180">
        <v>8.0000000000000002E-3</v>
      </c>
      <c r="I180">
        <v>-1</v>
      </c>
      <c r="J180" s="2" t="str">
        <f t="shared" si="2"/>
        <v>COKING_COALWRNER2040</v>
      </c>
    </row>
    <row r="181" spans="1:10" x14ac:dyDescent="0.25">
      <c r="A181" t="s">
        <v>54</v>
      </c>
      <c r="B181" t="s">
        <v>6</v>
      </c>
      <c r="C181" t="s">
        <v>11</v>
      </c>
      <c r="D181" t="s">
        <v>6</v>
      </c>
      <c r="E181" t="s">
        <v>9</v>
      </c>
      <c r="F181">
        <v>2041</v>
      </c>
      <c r="G181">
        <v>5947.111492</v>
      </c>
      <c r="H181">
        <v>8.0000000000000002E-3</v>
      </c>
      <c r="I181">
        <v>-1</v>
      </c>
      <c r="J181" s="2" t="str">
        <f t="shared" si="2"/>
        <v>COKING_COALWRNER2041</v>
      </c>
    </row>
    <row r="182" spans="1:10" x14ac:dyDescent="0.25">
      <c r="A182" t="s">
        <v>54</v>
      </c>
      <c r="B182" t="s">
        <v>6</v>
      </c>
      <c r="C182" t="s">
        <v>12</v>
      </c>
      <c r="D182" t="s">
        <v>6</v>
      </c>
      <c r="E182" t="s">
        <v>10</v>
      </c>
      <c r="F182">
        <v>2024</v>
      </c>
      <c r="G182">
        <v>2497.6</v>
      </c>
      <c r="H182">
        <v>8.0000000000000002E-3</v>
      </c>
      <c r="I182">
        <v>-1</v>
      </c>
      <c r="J182" s="2" t="str">
        <f t="shared" si="2"/>
        <v>COKING_COALNRER2024</v>
      </c>
    </row>
    <row r="183" spans="1:10" x14ac:dyDescent="0.25">
      <c r="A183" t="s">
        <v>54</v>
      </c>
      <c r="B183" t="s">
        <v>6</v>
      </c>
      <c r="C183" t="s">
        <v>12</v>
      </c>
      <c r="D183" t="s">
        <v>6</v>
      </c>
      <c r="E183" t="s">
        <v>10</v>
      </c>
      <c r="F183">
        <v>2025</v>
      </c>
      <c r="G183">
        <v>2497.6</v>
      </c>
      <c r="H183">
        <v>8.0000000000000002E-3</v>
      </c>
      <c r="I183">
        <v>-1</v>
      </c>
      <c r="J183" s="2" t="str">
        <f t="shared" si="2"/>
        <v>COKING_COALNRER2025</v>
      </c>
    </row>
    <row r="184" spans="1:10" x14ac:dyDescent="0.25">
      <c r="A184" t="s">
        <v>54</v>
      </c>
      <c r="B184" t="s">
        <v>6</v>
      </c>
      <c r="C184" t="s">
        <v>12</v>
      </c>
      <c r="D184" t="s">
        <v>6</v>
      </c>
      <c r="E184" t="s">
        <v>10</v>
      </c>
      <c r="F184">
        <v>2026</v>
      </c>
      <c r="G184">
        <v>2497.6</v>
      </c>
      <c r="H184">
        <v>8.0000000000000002E-3</v>
      </c>
      <c r="I184">
        <v>-1</v>
      </c>
      <c r="J184" s="2" t="str">
        <f t="shared" si="2"/>
        <v>COKING_COALNRER2026</v>
      </c>
    </row>
    <row r="185" spans="1:10" x14ac:dyDescent="0.25">
      <c r="A185" t="s">
        <v>54</v>
      </c>
      <c r="B185" t="s">
        <v>6</v>
      </c>
      <c r="C185" t="s">
        <v>12</v>
      </c>
      <c r="D185" t="s">
        <v>6</v>
      </c>
      <c r="E185" t="s">
        <v>10</v>
      </c>
      <c r="F185">
        <v>2027</v>
      </c>
      <c r="G185">
        <v>2497.6</v>
      </c>
      <c r="H185">
        <v>8.0000000000000002E-3</v>
      </c>
      <c r="I185">
        <v>-1</v>
      </c>
      <c r="J185" s="2" t="str">
        <f t="shared" si="2"/>
        <v>COKING_COALNRER2027</v>
      </c>
    </row>
    <row r="186" spans="1:10" x14ac:dyDescent="0.25">
      <c r="A186" t="s">
        <v>54</v>
      </c>
      <c r="B186" t="s">
        <v>6</v>
      </c>
      <c r="C186" t="s">
        <v>12</v>
      </c>
      <c r="D186" t="s">
        <v>6</v>
      </c>
      <c r="E186" t="s">
        <v>10</v>
      </c>
      <c r="F186">
        <v>2028</v>
      </c>
      <c r="G186">
        <v>2497.6</v>
      </c>
      <c r="H186">
        <v>8.0000000000000002E-3</v>
      </c>
      <c r="I186">
        <v>-1</v>
      </c>
      <c r="J186" s="2" t="str">
        <f t="shared" si="2"/>
        <v>COKING_COALNRER2028</v>
      </c>
    </row>
    <row r="187" spans="1:10" x14ac:dyDescent="0.25">
      <c r="A187" t="s">
        <v>54</v>
      </c>
      <c r="B187" t="s">
        <v>6</v>
      </c>
      <c r="C187" t="s">
        <v>12</v>
      </c>
      <c r="D187" t="s">
        <v>6</v>
      </c>
      <c r="E187" t="s">
        <v>10</v>
      </c>
      <c r="F187">
        <v>2029</v>
      </c>
      <c r="G187">
        <v>2497.6</v>
      </c>
      <c r="H187">
        <v>8.0000000000000002E-3</v>
      </c>
      <c r="I187">
        <v>-1</v>
      </c>
      <c r="J187" s="2" t="str">
        <f t="shared" si="2"/>
        <v>COKING_COALNRER2029</v>
      </c>
    </row>
    <row r="188" spans="1:10" x14ac:dyDescent="0.25">
      <c r="A188" t="s">
        <v>54</v>
      </c>
      <c r="B188" t="s">
        <v>6</v>
      </c>
      <c r="C188" t="s">
        <v>12</v>
      </c>
      <c r="D188" t="s">
        <v>6</v>
      </c>
      <c r="E188" t="s">
        <v>10</v>
      </c>
      <c r="F188">
        <v>2030</v>
      </c>
      <c r="G188">
        <v>2497.6</v>
      </c>
      <c r="H188">
        <v>8.0000000000000002E-3</v>
      </c>
      <c r="I188">
        <v>-1</v>
      </c>
      <c r="J188" s="2" t="str">
        <f t="shared" si="2"/>
        <v>COKING_COALNRER2030</v>
      </c>
    </row>
    <row r="189" spans="1:10" x14ac:dyDescent="0.25">
      <c r="A189" t="s">
        <v>54</v>
      </c>
      <c r="B189" t="s">
        <v>6</v>
      </c>
      <c r="C189" t="s">
        <v>12</v>
      </c>
      <c r="D189" t="s">
        <v>6</v>
      </c>
      <c r="E189" t="s">
        <v>10</v>
      </c>
      <c r="F189">
        <v>2031</v>
      </c>
      <c r="G189">
        <v>2497.6</v>
      </c>
      <c r="H189">
        <v>8.0000000000000002E-3</v>
      </c>
      <c r="I189">
        <v>-1</v>
      </c>
      <c r="J189" s="2" t="str">
        <f t="shared" si="2"/>
        <v>COKING_COALNRER2031</v>
      </c>
    </row>
    <row r="190" spans="1:10" x14ac:dyDescent="0.25">
      <c r="A190" t="s">
        <v>54</v>
      </c>
      <c r="B190" t="s">
        <v>6</v>
      </c>
      <c r="C190" t="s">
        <v>12</v>
      </c>
      <c r="D190" t="s">
        <v>6</v>
      </c>
      <c r="E190" t="s">
        <v>10</v>
      </c>
      <c r="F190">
        <v>2032</v>
      </c>
      <c r="G190">
        <v>2497.6</v>
      </c>
      <c r="H190">
        <v>8.0000000000000002E-3</v>
      </c>
      <c r="I190">
        <v>-1</v>
      </c>
      <c r="J190" s="2" t="str">
        <f t="shared" si="2"/>
        <v>COKING_COALNRER2032</v>
      </c>
    </row>
    <row r="191" spans="1:10" x14ac:dyDescent="0.25">
      <c r="A191" t="s">
        <v>54</v>
      </c>
      <c r="B191" t="s">
        <v>6</v>
      </c>
      <c r="C191" t="s">
        <v>12</v>
      </c>
      <c r="D191" t="s">
        <v>6</v>
      </c>
      <c r="E191" t="s">
        <v>10</v>
      </c>
      <c r="F191">
        <v>2033</v>
      </c>
      <c r="G191">
        <v>2497.6</v>
      </c>
      <c r="H191">
        <v>8.0000000000000002E-3</v>
      </c>
      <c r="I191">
        <v>-1</v>
      </c>
      <c r="J191" s="2" t="str">
        <f t="shared" si="2"/>
        <v>COKING_COALNRER2033</v>
      </c>
    </row>
    <row r="192" spans="1:10" x14ac:dyDescent="0.25">
      <c r="A192" t="s">
        <v>54</v>
      </c>
      <c r="B192" t="s">
        <v>6</v>
      </c>
      <c r="C192" t="s">
        <v>12</v>
      </c>
      <c r="D192" t="s">
        <v>6</v>
      </c>
      <c r="E192" t="s">
        <v>10</v>
      </c>
      <c r="F192">
        <v>2034</v>
      </c>
      <c r="G192">
        <v>2497.6</v>
      </c>
      <c r="H192">
        <v>8.0000000000000002E-3</v>
      </c>
      <c r="I192">
        <v>-1</v>
      </c>
      <c r="J192" s="2" t="str">
        <f t="shared" si="2"/>
        <v>COKING_COALNRER2034</v>
      </c>
    </row>
    <row r="193" spans="1:10" x14ac:dyDescent="0.25">
      <c r="A193" t="s">
        <v>54</v>
      </c>
      <c r="B193" t="s">
        <v>6</v>
      </c>
      <c r="C193" t="s">
        <v>12</v>
      </c>
      <c r="D193" t="s">
        <v>6</v>
      </c>
      <c r="E193" t="s">
        <v>10</v>
      </c>
      <c r="F193">
        <v>2035</v>
      </c>
      <c r="G193">
        <v>2497.6</v>
      </c>
      <c r="H193">
        <v>8.0000000000000002E-3</v>
      </c>
      <c r="I193">
        <v>-1</v>
      </c>
      <c r="J193" s="2" t="str">
        <f t="shared" si="2"/>
        <v>COKING_COALNRER2035</v>
      </c>
    </row>
    <row r="194" spans="1:10" x14ac:dyDescent="0.25">
      <c r="A194" t="s">
        <v>54</v>
      </c>
      <c r="B194" t="s">
        <v>6</v>
      </c>
      <c r="C194" t="s">
        <v>12</v>
      </c>
      <c r="D194" t="s">
        <v>6</v>
      </c>
      <c r="E194" t="s">
        <v>10</v>
      </c>
      <c r="F194">
        <v>2036</v>
      </c>
      <c r="G194">
        <v>2497.6</v>
      </c>
      <c r="H194">
        <v>8.0000000000000002E-3</v>
      </c>
      <c r="I194">
        <v>-1</v>
      </c>
      <c r="J194" s="2" t="str">
        <f t="shared" si="2"/>
        <v>COKING_COALNRER2036</v>
      </c>
    </row>
    <row r="195" spans="1:10" x14ac:dyDescent="0.25">
      <c r="A195" t="s">
        <v>54</v>
      </c>
      <c r="B195" t="s">
        <v>6</v>
      </c>
      <c r="C195" t="s">
        <v>12</v>
      </c>
      <c r="D195" t="s">
        <v>6</v>
      </c>
      <c r="E195" t="s">
        <v>10</v>
      </c>
      <c r="F195">
        <v>2037</v>
      </c>
      <c r="G195">
        <v>2497.6</v>
      </c>
      <c r="H195">
        <v>8.0000000000000002E-3</v>
      </c>
      <c r="I195">
        <v>-1</v>
      </c>
      <c r="J195" s="2" t="str">
        <f t="shared" ref="J195:J258" si="3">_xlfn.CONCAT(A195,C195,E195,F195)</f>
        <v>COKING_COALNRER2037</v>
      </c>
    </row>
    <row r="196" spans="1:10" x14ac:dyDescent="0.25">
      <c r="A196" t="s">
        <v>54</v>
      </c>
      <c r="B196" t="s">
        <v>6</v>
      </c>
      <c r="C196" t="s">
        <v>12</v>
      </c>
      <c r="D196" t="s">
        <v>6</v>
      </c>
      <c r="E196" t="s">
        <v>10</v>
      </c>
      <c r="F196">
        <v>2038</v>
      </c>
      <c r="G196">
        <v>2497.6</v>
      </c>
      <c r="H196">
        <v>8.0000000000000002E-3</v>
      </c>
      <c r="I196">
        <v>-1</v>
      </c>
      <c r="J196" s="2" t="str">
        <f t="shared" si="3"/>
        <v>COKING_COALNRER2038</v>
      </c>
    </row>
    <row r="197" spans="1:10" x14ac:dyDescent="0.25">
      <c r="A197" t="s">
        <v>54</v>
      </c>
      <c r="B197" t="s">
        <v>6</v>
      </c>
      <c r="C197" t="s">
        <v>12</v>
      </c>
      <c r="D197" t="s">
        <v>6</v>
      </c>
      <c r="E197" t="s">
        <v>10</v>
      </c>
      <c r="F197">
        <v>2039</v>
      </c>
      <c r="G197">
        <v>2497.6</v>
      </c>
      <c r="H197">
        <v>8.0000000000000002E-3</v>
      </c>
      <c r="I197">
        <v>-1</v>
      </c>
      <c r="J197" s="2" t="str">
        <f t="shared" si="3"/>
        <v>COKING_COALNRER2039</v>
      </c>
    </row>
    <row r="198" spans="1:10" x14ac:dyDescent="0.25">
      <c r="A198" t="s">
        <v>54</v>
      </c>
      <c r="B198" t="s">
        <v>6</v>
      </c>
      <c r="C198" t="s">
        <v>12</v>
      </c>
      <c r="D198" t="s">
        <v>6</v>
      </c>
      <c r="E198" t="s">
        <v>10</v>
      </c>
      <c r="F198">
        <v>2040</v>
      </c>
      <c r="G198">
        <v>2497.6</v>
      </c>
      <c r="H198">
        <v>8.0000000000000002E-3</v>
      </c>
      <c r="I198">
        <v>-1</v>
      </c>
      <c r="J198" s="2" t="str">
        <f t="shared" si="3"/>
        <v>COKING_COALNRER2040</v>
      </c>
    </row>
    <row r="199" spans="1:10" x14ac:dyDescent="0.25">
      <c r="A199" t="s">
        <v>54</v>
      </c>
      <c r="B199" t="s">
        <v>6</v>
      </c>
      <c r="C199" t="s">
        <v>12</v>
      </c>
      <c r="D199" t="s">
        <v>6</v>
      </c>
      <c r="E199" t="s">
        <v>10</v>
      </c>
      <c r="F199">
        <v>2041</v>
      </c>
      <c r="G199">
        <v>2497.6</v>
      </c>
      <c r="H199">
        <v>8.0000000000000002E-3</v>
      </c>
      <c r="I199">
        <v>-1</v>
      </c>
      <c r="J199" s="2" t="str">
        <f t="shared" si="3"/>
        <v>COKING_COALNRER2041</v>
      </c>
    </row>
    <row r="200" spans="1:10" x14ac:dyDescent="0.25">
      <c r="A200" t="s">
        <v>54</v>
      </c>
      <c r="B200" t="s">
        <v>6</v>
      </c>
      <c r="C200" t="s">
        <v>12</v>
      </c>
      <c r="D200" t="s">
        <v>6</v>
      </c>
      <c r="E200" t="s">
        <v>11</v>
      </c>
      <c r="F200">
        <v>2024</v>
      </c>
      <c r="G200">
        <v>1838.6</v>
      </c>
      <c r="H200">
        <v>8.0000000000000002E-3</v>
      </c>
      <c r="I200">
        <v>-1</v>
      </c>
      <c r="J200" s="2" t="str">
        <f t="shared" si="3"/>
        <v>COKING_COALNRWR2024</v>
      </c>
    </row>
    <row r="201" spans="1:10" x14ac:dyDescent="0.25">
      <c r="A201" t="s">
        <v>54</v>
      </c>
      <c r="B201" t="s">
        <v>6</v>
      </c>
      <c r="C201" t="s">
        <v>12</v>
      </c>
      <c r="D201" t="s">
        <v>6</v>
      </c>
      <c r="E201" t="s">
        <v>11</v>
      </c>
      <c r="F201">
        <v>2025</v>
      </c>
      <c r="G201">
        <v>1867.2740530000001</v>
      </c>
      <c r="H201">
        <v>8.0000000000000002E-3</v>
      </c>
      <c r="I201">
        <v>-1</v>
      </c>
      <c r="J201" s="2" t="str">
        <f t="shared" si="3"/>
        <v>COKING_COALNRWR2025</v>
      </c>
    </row>
    <row r="202" spans="1:10" x14ac:dyDescent="0.25">
      <c r="A202" t="s">
        <v>54</v>
      </c>
      <c r="B202" t="s">
        <v>6</v>
      </c>
      <c r="C202" t="s">
        <v>12</v>
      </c>
      <c r="D202" t="s">
        <v>6</v>
      </c>
      <c r="E202" t="s">
        <v>11</v>
      </c>
      <c r="F202">
        <v>2026</v>
      </c>
      <c r="G202">
        <v>1896.395295</v>
      </c>
      <c r="H202">
        <v>8.0000000000000002E-3</v>
      </c>
      <c r="I202">
        <v>-1</v>
      </c>
      <c r="J202" s="2" t="str">
        <f t="shared" si="3"/>
        <v>COKING_COALNRWR2026</v>
      </c>
    </row>
    <row r="203" spans="1:10" x14ac:dyDescent="0.25">
      <c r="A203" t="s">
        <v>54</v>
      </c>
      <c r="B203" t="s">
        <v>6</v>
      </c>
      <c r="C203" t="s">
        <v>12</v>
      </c>
      <c r="D203" t="s">
        <v>6</v>
      </c>
      <c r="E203" t="s">
        <v>11</v>
      </c>
      <c r="F203">
        <v>2027</v>
      </c>
      <c r="G203">
        <v>1925.9707000000001</v>
      </c>
      <c r="H203">
        <v>8.0000000000000002E-3</v>
      </c>
      <c r="I203">
        <v>-1</v>
      </c>
      <c r="J203" s="2" t="str">
        <f t="shared" si="3"/>
        <v>COKING_COALNRWR2027</v>
      </c>
    </row>
    <row r="204" spans="1:10" x14ac:dyDescent="0.25">
      <c r="A204" t="s">
        <v>54</v>
      </c>
      <c r="B204" t="s">
        <v>6</v>
      </c>
      <c r="C204" t="s">
        <v>12</v>
      </c>
      <c r="D204" t="s">
        <v>6</v>
      </c>
      <c r="E204" t="s">
        <v>11</v>
      </c>
      <c r="F204">
        <v>2028</v>
      </c>
      <c r="G204">
        <v>1956.007351</v>
      </c>
      <c r="H204">
        <v>8.0000000000000002E-3</v>
      </c>
      <c r="I204">
        <v>-1</v>
      </c>
      <c r="J204" s="2" t="str">
        <f t="shared" si="3"/>
        <v>COKING_COALNRWR2028</v>
      </c>
    </row>
    <row r="205" spans="1:10" x14ac:dyDescent="0.25">
      <c r="A205" t="s">
        <v>54</v>
      </c>
      <c r="B205" t="s">
        <v>6</v>
      </c>
      <c r="C205" t="s">
        <v>12</v>
      </c>
      <c r="D205" t="s">
        <v>6</v>
      </c>
      <c r="E205" t="s">
        <v>11</v>
      </c>
      <c r="F205">
        <v>2029</v>
      </c>
      <c r="G205">
        <v>1986.5124410000001</v>
      </c>
      <c r="H205">
        <v>8.0000000000000002E-3</v>
      </c>
      <c r="I205">
        <v>-1</v>
      </c>
      <c r="J205" s="2" t="str">
        <f t="shared" si="3"/>
        <v>COKING_COALNRWR2029</v>
      </c>
    </row>
    <row r="206" spans="1:10" x14ac:dyDescent="0.25">
      <c r="A206" t="s">
        <v>54</v>
      </c>
      <c r="B206" t="s">
        <v>6</v>
      </c>
      <c r="C206" t="s">
        <v>12</v>
      </c>
      <c r="D206" t="s">
        <v>6</v>
      </c>
      <c r="E206" t="s">
        <v>11</v>
      </c>
      <c r="F206">
        <v>2030</v>
      </c>
      <c r="G206">
        <v>2017.493277</v>
      </c>
      <c r="H206">
        <v>8.0000000000000002E-3</v>
      </c>
      <c r="I206">
        <v>-1</v>
      </c>
      <c r="J206" s="2" t="str">
        <f t="shared" si="3"/>
        <v>COKING_COALNRWR2030</v>
      </c>
    </row>
    <row r="207" spans="1:10" x14ac:dyDescent="0.25">
      <c r="A207" t="s">
        <v>54</v>
      </c>
      <c r="B207" t="s">
        <v>6</v>
      </c>
      <c r="C207" t="s">
        <v>12</v>
      </c>
      <c r="D207" t="s">
        <v>6</v>
      </c>
      <c r="E207" t="s">
        <v>11</v>
      </c>
      <c r="F207">
        <v>2031</v>
      </c>
      <c r="G207">
        <v>2048.9572760000001</v>
      </c>
      <c r="H207">
        <v>8.0000000000000002E-3</v>
      </c>
      <c r="I207">
        <v>-1</v>
      </c>
      <c r="J207" s="2" t="str">
        <f t="shared" si="3"/>
        <v>COKING_COALNRWR2031</v>
      </c>
    </row>
    <row r="208" spans="1:10" x14ac:dyDescent="0.25">
      <c r="A208" t="s">
        <v>54</v>
      </c>
      <c r="B208" t="s">
        <v>6</v>
      </c>
      <c r="C208" t="s">
        <v>12</v>
      </c>
      <c r="D208" t="s">
        <v>6</v>
      </c>
      <c r="E208" t="s">
        <v>11</v>
      </c>
      <c r="F208">
        <v>2032</v>
      </c>
      <c r="G208">
        <v>2080.911975</v>
      </c>
      <c r="H208">
        <v>8.0000000000000002E-3</v>
      </c>
      <c r="I208">
        <v>-1</v>
      </c>
      <c r="J208" s="2" t="str">
        <f t="shared" si="3"/>
        <v>COKING_COALNRWR2032</v>
      </c>
    </row>
    <row r="209" spans="1:10" x14ac:dyDescent="0.25">
      <c r="A209" t="s">
        <v>54</v>
      </c>
      <c r="B209" t="s">
        <v>6</v>
      </c>
      <c r="C209" t="s">
        <v>12</v>
      </c>
      <c r="D209" t="s">
        <v>6</v>
      </c>
      <c r="E209" t="s">
        <v>11</v>
      </c>
      <c r="F209">
        <v>2033</v>
      </c>
      <c r="G209">
        <v>2113.3650269999998</v>
      </c>
      <c r="H209">
        <v>8.0000000000000002E-3</v>
      </c>
      <c r="I209">
        <v>-1</v>
      </c>
      <c r="J209" s="2" t="str">
        <f t="shared" si="3"/>
        <v>COKING_COALNRWR2033</v>
      </c>
    </row>
    <row r="210" spans="1:10" x14ac:dyDescent="0.25">
      <c r="A210" t="s">
        <v>54</v>
      </c>
      <c r="B210" t="s">
        <v>6</v>
      </c>
      <c r="C210" t="s">
        <v>12</v>
      </c>
      <c r="D210" t="s">
        <v>6</v>
      </c>
      <c r="E210" t="s">
        <v>11</v>
      </c>
      <c r="F210">
        <v>2034</v>
      </c>
      <c r="G210">
        <v>2146.3242030000001</v>
      </c>
      <c r="H210">
        <v>8.0000000000000002E-3</v>
      </c>
      <c r="I210">
        <v>-1</v>
      </c>
      <c r="J210" s="2" t="str">
        <f t="shared" si="3"/>
        <v>COKING_COALNRWR2034</v>
      </c>
    </row>
    <row r="211" spans="1:10" x14ac:dyDescent="0.25">
      <c r="A211" t="s">
        <v>54</v>
      </c>
      <c r="B211" t="s">
        <v>6</v>
      </c>
      <c r="C211" t="s">
        <v>12</v>
      </c>
      <c r="D211" t="s">
        <v>6</v>
      </c>
      <c r="E211" t="s">
        <v>11</v>
      </c>
      <c r="F211">
        <v>2035</v>
      </c>
      <c r="G211">
        <v>2179.7973969999998</v>
      </c>
      <c r="H211">
        <v>8.0000000000000002E-3</v>
      </c>
      <c r="I211">
        <v>-1</v>
      </c>
      <c r="J211" s="2" t="str">
        <f t="shared" si="3"/>
        <v>COKING_COALNRWR2035</v>
      </c>
    </row>
    <row r="212" spans="1:10" x14ac:dyDescent="0.25">
      <c r="A212" t="s">
        <v>54</v>
      </c>
      <c r="B212" t="s">
        <v>6</v>
      </c>
      <c r="C212" t="s">
        <v>12</v>
      </c>
      <c r="D212" t="s">
        <v>6</v>
      </c>
      <c r="E212" t="s">
        <v>11</v>
      </c>
      <c r="F212">
        <v>2036</v>
      </c>
      <c r="G212">
        <v>2213.792625</v>
      </c>
      <c r="H212">
        <v>8.0000000000000002E-3</v>
      </c>
      <c r="I212">
        <v>-1</v>
      </c>
      <c r="J212" s="2" t="str">
        <f t="shared" si="3"/>
        <v>COKING_COALNRWR2036</v>
      </c>
    </row>
    <row r="213" spans="1:10" x14ac:dyDescent="0.25">
      <c r="A213" t="s">
        <v>54</v>
      </c>
      <c r="B213" t="s">
        <v>6</v>
      </c>
      <c r="C213" t="s">
        <v>12</v>
      </c>
      <c r="D213" t="s">
        <v>6</v>
      </c>
      <c r="E213" t="s">
        <v>11</v>
      </c>
      <c r="F213">
        <v>2037</v>
      </c>
      <c r="G213">
        <v>2248.318029</v>
      </c>
      <c r="H213">
        <v>8.0000000000000002E-3</v>
      </c>
      <c r="I213">
        <v>-1</v>
      </c>
      <c r="J213" s="2" t="str">
        <f t="shared" si="3"/>
        <v>COKING_COALNRWR2037</v>
      </c>
    </row>
    <row r="214" spans="1:10" x14ac:dyDescent="0.25">
      <c r="A214" t="s">
        <v>54</v>
      </c>
      <c r="B214" t="s">
        <v>6</v>
      </c>
      <c r="C214" t="s">
        <v>12</v>
      </c>
      <c r="D214" t="s">
        <v>6</v>
      </c>
      <c r="E214" t="s">
        <v>11</v>
      </c>
      <c r="F214">
        <v>2038</v>
      </c>
      <c r="G214">
        <v>2283.3818769999998</v>
      </c>
      <c r="H214">
        <v>8.0000000000000002E-3</v>
      </c>
      <c r="I214">
        <v>-1</v>
      </c>
      <c r="J214" s="2" t="str">
        <f t="shared" si="3"/>
        <v>COKING_COALNRWR2038</v>
      </c>
    </row>
    <row r="215" spans="1:10" x14ac:dyDescent="0.25">
      <c r="A215" t="s">
        <v>54</v>
      </c>
      <c r="B215" t="s">
        <v>6</v>
      </c>
      <c r="C215" t="s">
        <v>12</v>
      </c>
      <c r="D215" t="s">
        <v>6</v>
      </c>
      <c r="E215" t="s">
        <v>11</v>
      </c>
      <c r="F215">
        <v>2039</v>
      </c>
      <c r="G215">
        <v>2318.9925669999998</v>
      </c>
      <c r="H215">
        <v>8.0000000000000002E-3</v>
      </c>
      <c r="I215">
        <v>-1</v>
      </c>
      <c r="J215" s="2" t="str">
        <f t="shared" si="3"/>
        <v>COKING_COALNRWR2039</v>
      </c>
    </row>
    <row r="216" spans="1:10" x14ac:dyDescent="0.25">
      <c r="A216" t="s">
        <v>54</v>
      </c>
      <c r="B216" t="s">
        <v>6</v>
      </c>
      <c r="C216" t="s">
        <v>12</v>
      </c>
      <c r="D216" t="s">
        <v>6</v>
      </c>
      <c r="E216" t="s">
        <v>11</v>
      </c>
      <c r="F216">
        <v>2040</v>
      </c>
      <c r="G216">
        <v>2355.1586259999999</v>
      </c>
      <c r="H216">
        <v>8.0000000000000002E-3</v>
      </c>
      <c r="I216">
        <v>-1</v>
      </c>
      <c r="J216" s="2" t="str">
        <f t="shared" si="3"/>
        <v>COKING_COALNRWR2040</v>
      </c>
    </row>
    <row r="217" spans="1:10" x14ac:dyDescent="0.25">
      <c r="A217" t="s">
        <v>54</v>
      </c>
      <c r="B217" t="s">
        <v>6</v>
      </c>
      <c r="C217" t="s">
        <v>12</v>
      </c>
      <c r="D217" t="s">
        <v>6</v>
      </c>
      <c r="E217" t="s">
        <v>11</v>
      </c>
      <c r="F217">
        <v>2041</v>
      </c>
      <c r="G217">
        <v>2391.8887159999999</v>
      </c>
      <c r="H217">
        <v>8.0000000000000002E-3</v>
      </c>
      <c r="I217">
        <v>-1</v>
      </c>
      <c r="J217" s="2" t="str">
        <f t="shared" si="3"/>
        <v>COKING_COALNRWR2041</v>
      </c>
    </row>
    <row r="218" spans="1:10" x14ac:dyDescent="0.25">
      <c r="A218" t="s">
        <v>54</v>
      </c>
      <c r="B218" t="s">
        <v>6</v>
      </c>
      <c r="C218" t="s">
        <v>12</v>
      </c>
      <c r="D218" t="s">
        <v>6</v>
      </c>
      <c r="E218" t="s">
        <v>12</v>
      </c>
      <c r="F218">
        <v>2024</v>
      </c>
      <c r="G218">
        <v>926</v>
      </c>
      <c r="H218">
        <v>2E-3</v>
      </c>
      <c r="I218">
        <v>-1</v>
      </c>
      <c r="J218" s="2" t="str">
        <f t="shared" si="3"/>
        <v>COKING_COALNRNR2024</v>
      </c>
    </row>
    <row r="219" spans="1:10" x14ac:dyDescent="0.25">
      <c r="A219" t="s">
        <v>54</v>
      </c>
      <c r="B219" t="s">
        <v>6</v>
      </c>
      <c r="C219" t="s">
        <v>12</v>
      </c>
      <c r="D219" t="s">
        <v>6</v>
      </c>
      <c r="E219" t="s">
        <v>12</v>
      </c>
      <c r="F219">
        <v>2025</v>
      </c>
      <c r="G219">
        <v>947.21769670000003</v>
      </c>
      <c r="H219">
        <v>2E-3</v>
      </c>
      <c r="I219">
        <v>-1</v>
      </c>
      <c r="J219" s="2" t="str">
        <f t="shared" si="3"/>
        <v>COKING_COALNRNR2025</v>
      </c>
    </row>
    <row r="220" spans="1:10" x14ac:dyDescent="0.25">
      <c r="A220" t="s">
        <v>54</v>
      </c>
      <c r="B220" t="s">
        <v>6</v>
      </c>
      <c r="C220" t="s">
        <v>12</v>
      </c>
      <c r="D220" t="s">
        <v>6</v>
      </c>
      <c r="E220" t="s">
        <v>12</v>
      </c>
      <c r="F220">
        <v>2026</v>
      </c>
      <c r="G220">
        <v>968.92156039999998</v>
      </c>
      <c r="H220">
        <v>2E-3</v>
      </c>
      <c r="I220">
        <v>-1</v>
      </c>
      <c r="J220" s="2" t="str">
        <f t="shared" si="3"/>
        <v>COKING_COALNRNR2026</v>
      </c>
    </row>
    <row r="221" spans="1:10" x14ac:dyDescent="0.25">
      <c r="A221" t="s">
        <v>54</v>
      </c>
      <c r="B221" t="s">
        <v>6</v>
      </c>
      <c r="C221" t="s">
        <v>12</v>
      </c>
      <c r="D221" t="s">
        <v>6</v>
      </c>
      <c r="E221" t="s">
        <v>12</v>
      </c>
      <c r="F221">
        <v>2027</v>
      </c>
      <c r="G221">
        <v>991.1227308</v>
      </c>
      <c r="H221">
        <v>2E-3</v>
      </c>
      <c r="I221">
        <v>-1</v>
      </c>
      <c r="J221" s="2" t="str">
        <f t="shared" si="3"/>
        <v>COKING_COALNRNR2027</v>
      </c>
    </row>
    <row r="222" spans="1:10" x14ac:dyDescent="0.25">
      <c r="A222" t="s">
        <v>54</v>
      </c>
      <c r="B222" t="s">
        <v>6</v>
      </c>
      <c r="C222" t="s">
        <v>12</v>
      </c>
      <c r="D222" t="s">
        <v>6</v>
      </c>
      <c r="E222" t="s">
        <v>12</v>
      </c>
      <c r="F222">
        <v>2028</v>
      </c>
      <c r="G222">
        <v>1013.8326029999999</v>
      </c>
      <c r="H222">
        <v>2E-3</v>
      </c>
      <c r="I222">
        <v>-1</v>
      </c>
      <c r="J222" s="2" t="str">
        <f t="shared" si="3"/>
        <v>COKING_COALNRNR2028</v>
      </c>
    </row>
    <row r="223" spans="1:10" x14ac:dyDescent="0.25">
      <c r="A223" t="s">
        <v>54</v>
      </c>
      <c r="B223" t="s">
        <v>6</v>
      </c>
      <c r="C223" t="s">
        <v>12</v>
      </c>
      <c r="D223" t="s">
        <v>6</v>
      </c>
      <c r="E223" t="s">
        <v>12</v>
      </c>
      <c r="F223">
        <v>2029</v>
      </c>
      <c r="G223">
        <v>1037.062833</v>
      </c>
      <c r="H223">
        <v>2E-3</v>
      </c>
      <c r="I223">
        <v>-1</v>
      </c>
      <c r="J223" s="2" t="str">
        <f t="shared" si="3"/>
        <v>COKING_COALNRNR2029</v>
      </c>
    </row>
    <row r="224" spans="1:10" x14ac:dyDescent="0.25">
      <c r="A224" t="s">
        <v>54</v>
      </c>
      <c r="B224" t="s">
        <v>6</v>
      </c>
      <c r="C224" t="s">
        <v>12</v>
      </c>
      <c r="D224" t="s">
        <v>6</v>
      </c>
      <c r="E224" t="s">
        <v>12</v>
      </c>
      <c r="F224">
        <v>2030</v>
      </c>
      <c r="G224">
        <v>1060.825343</v>
      </c>
      <c r="H224">
        <v>2E-3</v>
      </c>
      <c r="I224">
        <v>-1</v>
      </c>
      <c r="J224" s="2" t="str">
        <f t="shared" si="3"/>
        <v>COKING_COALNRNR2030</v>
      </c>
    </row>
    <row r="225" spans="1:10" x14ac:dyDescent="0.25">
      <c r="A225" t="s">
        <v>54</v>
      </c>
      <c r="B225" t="s">
        <v>6</v>
      </c>
      <c r="C225" t="s">
        <v>12</v>
      </c>
      <c r="D225" t="s">
        <v>6</v>
      </c>
      <c r="E225" t="s">
        <v>12</v>
      </c>
      <c r="F225">
        <v>2031</v>
      </c>
      <c r="G225">
        <v>1085.1323299999999</v>
      </c>
      <c r="H225">
        <v>2E-3</v>
      </c>
      <c r="I225">
        <v>-1</v>
      </c>
      <c r="J225" s="2" t="str">
        <f t="shared" si="3"/>
        <v>COKING_COALNRNR2031</v>
      </c>
    </row>
    <row r="226" spans="1:10" x14ac:dyDescent="0.25">
      <c r="A226" t="s">
        <v>54</v>
      </c>
      <c r="B226" t="s">
        <v>6</v>
      </c>
      <c r="C226" t="s">
        <v>12</v>
      </c>
      <c r="D226" t="s">
        <v>6</v>
      </c>
      <c r="E226" t="s">
        <v>12</v>
      </c>
      <c r="F226">
        <v>2032</v>
      </c>
      <c r="G226">
        <v>1109.996271</v>
      </c>
      <c r="H226">
        <v>2E-3</v>
      </c>
      <c r="I226">
        <v>-1</v>
      </c>
      <c r="J226" s="2" t="str">
        <f t="shared" si="3"/>
        <v>COKING_COALNRNR2032</v>
      </c>
    </row>
    <row r="227" spans="1:10" x14ac:dyDescent="0.25">
      <c r="A227" t="s">
        <v>54</v>
      </c>
      <c r="B227" t="s">
        <v>6</v>
      </c>
      <c r="C227" t="s">
        <v>12</v>
      </c>
      <c r="D227" t="s">
        <v>6</v>
      </c>
      <c r="E227" t="s">
        <v>12</v>
      </c>
      <c r="F227">
        <v>2033</v>
      </c>
      <c r="G227">
        <v>1135.4299249999999</v>
      </c>
      <c r="H227">
        <v>2E-3</v>
      </c>
      <c r="I227">
        <v>-1</v>
      </c>
      <c r="J227" s="2" t="str">
        <f t="shared" si="3"/>
        <v>COKING_COALNRNR2033</v>
      </c>
    </row>
    <row r="228" spans="1:10" x14ac:dyDescent="0.25">
      <c r="A228" t="s">
        <v>54</v>
      </c>
      <c r="B228" t="s">
        <v>6</v>
      </c>
      <c r="C228" t="s">
        <v>12</v>
      </c>
      <c r="D228" t="s">
        <v>6</v>
      </c>
      <c r="E228" t="s">
        <v>12</v>
      </c>
      <c r="F228">
        <v>2034</v>
      </c>
      <c r="G228">
        <v>1161.4463479999999</v>
      </c>
      <c r="H228">
        <v>2E-3</v>
      </c>
      <c r="I228">
        <v>-1</v>
      </c>
      <c r="J228" s="2" t="str">
        <f t="shared" si="3"/>
        <v>COKING_COALNRNR2034</v>
      </c>
    </row>
    <row r="229" spans="1:10" x14ac:dyDescent="0.25">
      <c r="A229" t="s">
        <v>54</v>
      </c>
      <c r="B229" t="s">
        <v>6</v>
      </c>
      <c r="C229" t="s">
        <v>12</v>
      </c>
      <c r="D229" t="s">
        <v>6</v>
      </c>
      <c r="E229" t="s">
        <v>12</v>
      </c>
      <c r="F229">
        <v>2035</v>
      </c>
      <c r="G229">
        <v>1188.0588929999999</v>
      </c>
      <c r="H229">
        <v>2E-3</v>
      </c>
      <c r="I229">
        <v>-1</v>
      </c>
      <c r="J229" s="2" t="str">
        <f t="shared" si="3"/>
        <v>COKING_COALNRNR2035</v>
      </c>
    </row>
    <row r="230" spans="1:10" x14ac:dyDescent="0.25">
      <c r="A230" t="s">
        <v>54</v>
      </c>
      <c r="B230" t="s">
        <v>6</v>
      </c>
      <c r="C230" t="s">
        <v>12</v>
      </c>
      <c r="D230" t="s">
        <v>6</v>
      </c>
      <c r="E230" t="s">
        <v>12</v>
      </c>
      <c r="F230">
        <v>2036</v>
      </c>
      <c r="G230">
        <v>1215.2812180000001</v>
      </c>
      <c r="H230">
        <v>2E-3</v>
      </c>
      <c r="I230">
        <v>-1</v>
      </c>
      <c r="J230" s="2" t="str">
        <f t="shared" si="3"/>
        <v>COKING_COALNRNR2036</v>
      </c>
    </row>
    <row r="231" spans="1:10" x14ac:dyDescent="0.25">
      <c r="A231" t="s">
        <v>54</v>
      </c>
      <c r="B231" t="s">
        <v>6</v>
      </c>
      <c r="C231" t="s">
        <v>12</v>
      </c>
      <c r="D231" t="s">
        <v>6</v>
      </c>
      <c r="E231" t="s">
        <v>12</v>
      </c>
      <c r="F231">
        <v>2037</v>
      </c>
      <c r="G231">
        <v>1243.127297</v>
      </c>
      <c r="H231">
        <v>2E-3</v>
      </c>
      <c r="I231">
        <v>-1</v>
      </c>
      <c r="J231" s="2" t="str">
        <f t="shared" si="3"/>
        <v>COKING_COALNRNR2037</v>
      </c>
    </row>
    <row r="232" spans="1:10" x14ac:dyDescent="0.25">
      <c r="A232" t="s">
        <v>54</v>
      </c>
      <c r="B232" t="s">
        <v>6</v>
      </c>
      <c r="C232" t="s">
        <v>12</v>
      </c>
      <c r="D232" t="s">
        <v>6</v>
      </c>
      <c r="E232" t="s">
        <v>12</v>
      </c>
      <c r="F232">
        <v>2038</v>
      </c>
      <c r="G232">
        <v>1271.61142</v>
      </c>
      <c r="H232">
        <v>2E-3</v>
      </c>
      <c r="I232">
        <v>-1</v>
      </c>
      <c r="J232" s="2" t="str">
        <f t="shared" si="3"/>
        <v>COKING_COALNRNR2038</v>
      </c>
    </row>
    <row r="233" spans="1:10" x14ac:dyDescent="0.25">
      <c r="A233" t="s">
        <v>54</v>
      </c>
      <c r="B233" t="s">
        <v>6</v>
      </c>
      <c r="C233" t="s">
        <v>12</v>
      </c>
      <c r="D233" t="s">
        <v>6</v>
      </c>
      <c r="E233" t="s">
        <v>12</v>
      </c>
      <c r="F233">
        <v>2039</v>
      </c>
      <c r="G233">
        <v>1300.7482070000001</v>
      </c>
      <c r="H233">
        <v>2E-3</v>
      </c>
      <c r="I233">
        <v>-1</v>
      </c>
      <c r="J233" s="2" t="str">
        <f t="shared" si="3"/>
        <v>COKING_COALNRNR2039</v>
      </c>
    </row>
    <row r="234" spans="1:10" x14ac:dyDescent="0.25">
      <c r="A234" t="s">
        <v>54</v>
      </c>
      <c r="B234" t="s">
        <v>6</v>
      </c>
      <c r="C234" t="s">
        <v>12</v>
      </c>
      <c r="D234" t="s">
        <v>6</v>
      </c>
      <c r="E234" t="s">
        <v>12</v>
      </c>
      <c r="F234">
        <v>2040</v>
      </c>
      <c r="G234">
        <v>1330.5526139999999</v>
      </c>
      <c r="H234">
        <v>2E-3</v>
      </c>
      <c r="I234">
        <v>-1</v>
      </c>
      <c r="J234" s="2" t="str">
        <f t="shared" si="3"/>
        <v>COKING_COALNRNR2040</v>
      </c>
    </row>
    <row r="235" spans="1:10" x14ac:dyDescent="0.25">
      <c r="A235" t="s">
        <v>54</v>
      </c>
      <c r="B235" t="s">
        <v>6</v>
      </c>
      <c r="C235" t="s">
        <v>12</v>
      </c>
      <c r="D235" t="s">
        <v>6</v>
      </c>
      <c r="E235" t="s">
        <v>12</v>
      </c>
      <c r="F235">
        <v>2041</v>
      </c>
      <c r="G235">
        <v>1361.0399379999999</v>
      </c>
      <c r="H235">
        <v>2E-3</v>
      </c>
      <c r="I235">
        <v>-1</v>
      </c>
      <c r="J235" s="2" t="str">
        <f t="shared" si="3"/>
        <v>COKING_COALNRNR2041</v>
      </c>
    </row>
    <row r="236" spans="1:10" x14ac:dyDescent="0.25">
      <c r="A236" t="s">
        <v>54</v>
      </c>
      <c r="B236" t="s">
        <v>6</v>
      </c>
      <c r="C236" t="s">
        <v>12</v>
      </c>
      <c r="D236" t="s">
        <v>6</v>
      </c>
      <c r="E236" t="s">
        <v>8</v>
      </c>
      <c r="F236">
        <v>2024</v>
      </c>
      <c r="G236">
        <v>3029.6</v>
      </c>
      <c r="H236">
        <v>8.0000000000000002E-3</v>
      </c>
      <c r="I236">
        <v>-1</v>
      </c>
      <c r="J236" s="2" t="str">
        <f t="shared" si="3"/>
        <v>COKING_COALNRSR2024</v>
      </c>
    </row>
    <row r="237" spans="1:10" x14ac:dyDescent="0.25">
      <c r="A237" t="s">
        <v>54</v>
      </c>
      <c r="B237" t="s">
        <v>6</v>
      </c>
      <c r="C237" t="s">
        <v>12</v>
      </c>
      <c r="D237" t="s">
        <v>6</v>
      </c>
      <c r="E237" t="s">
        <v>8</v>
      </c>
      <c r="F237">
        <v>2025</v>
      </c>
      <c r="G237">
        <v>3039.5055139999999</v>
      </c>
      <c r="H237">
        <v>8.0000000000000002E-3</v>
      </c>
      <c r="I237">
        <v>-1</v>
      </c>
      <c r="J237" s="2" t="str">
        <f t="shared" si="3"/>
        <v>COKING_COALNRSR2025</v>
      </c>
    </row>
    <row r="238" spans="1:10" x14ac:dyDescent="0.25">
      <c r="A238" t="s">
        <v>54</v>
      </c>
      <c r="B238" t="s">
        <v>6</v>
      </c>
      <c r="C238" t="s">
        <v>12</v>
      </c>
      <c r="D238" t="s">
        <v>6</v>
      </c>
      <c r="E238" t="s">
        <v>8</v>
      </c>
      <c r="F238">
        <v>2026</v>
      </c>
      <c r="G238">
        <v>3049.4434150000002</v>
      </c>
      <c r="H238">
        <v>8.0000000000000002E-3</v>
      </c>
      <c r="I238">
        <v>-1</v>
      </c>
      <c r="J238" s="2" t="str">
        <f t="shared" si="3"/>
        <v>COKING_COALNRSR2026</v>
      </c>
    </row>
    <row r="239" spans="1:10" x14ac:dyDescent="0.25">
      <c r="A239" t="s">
        <v>54</v>
      </c>
      <c r="B239" t="s">
        <v>6</v>
      </c>
      <c r="C239" t="s">
        <v>12</v>
      </c>
      <c r="D239" t="s">
        <v>6</v>
      </c>
      <c r="E239" t="s">
        <v>8</v>
      </c>
      <c r="F239">
        <v>2027</v>
      </c>
      <c r="G239">
        <v>3059.4138090000001</v>
      </c>
      <c r="H239">
        <v>8.0000000000000002E-3</v>
      </c>
      <c r="I239">
        <v>-1</v>
      </c>
      <c r="J239" s="2" t="str">
        <f t="shared" si="3"/>
        <v>COKING_COALNRSR2027</v>
      </c>
    </row>
    <row r="240" spans="1:10" x14ac:dyDescent="0.25">
      <c r="A240" t="s">
        <v>54</v>
      </c>
      <c r="B240" t="s">
        <v>6</v>
      </c>
      <c r="C240" t="s">
        <v>12</v>
      </c>
      <c r="D240" t="s">
        <v>6</v>
      </c>
      <c r="E240" t="s">
        <v>8</v>
      </c>
      <c r="F240">
        <v>2028</v>
      </c>
      <c r="G240">
        <v>3069.4168020000002</v>
      </c>
      <c r="H240">
        <v>8.0000000000000002E-3</v>
      </c>
      <c r="I240">
        <v>-1</v>
      </c>
      <c r="J240" s="2" t="str">
        <f t="shared" si="3"/>
        <v>COKING_COALNRSR2028</v>
      </c>
    </row>
    <row r="241" spans="1:10" x14ac:dyDescent="0.25">
      <c r="A241" t="s">
        <v>54</v>
      </c>
      <c r="B241" t="s">
        <v>6</v>
      </c>
      <c r="C241" t="s">
        <v>12</v>
      </c>
      <c r="D241" t="s">
        <v>6</v>
      </c>
      <c r="E241" t="s">
        <v>8</v>
      </c>
      <c r="F241">
        <v>2029</v>
      </c>
      <c r="G241">
        <v>3079.4524999999999</v>
      </c>
      <c r="H241">
        <v>8.0000000000000002E-3</v>
      </c>
      <c r="I241">
        <v>-1</v>
      </c>
      <c r="J241" s="2" t="str">
        <f t="shared" si="3"/>
        <v>COKING_COALNRSR2029</v>
      </c>
    </row>
    <row r="242" spans="1:10" x14ac:dyDescent="0.25">
      <c r="A242" t="s">
        <v>54</v>
      </c>
      <c r="B242" t="s">
        <v>6</v>
      </c>
      <c r="C242" t="s">
        <v>12</v>
      </c>
      <c r="D242" t="s">
        <v>6</v>
      </c>
      <c r="E242" t="s">
        <v>8</v>
      </c>
      <c r="F242">
        <v>2030</v>
      </c>
      <c r="G242">
        <v>3089.5210109999998</v>
      </c>
      <c r="H242">
        <v>8.0000000000000002E-3</v>
      </c>
      <c r="I242">
        <v>-1</v>
      </c>
      <c r="J242" s="2" t="str">
        <f t="shared" si="3"/>
        <v>COKING_COALNRSR2030</v>
      </c>
    </row>
    <row r="243" spans="1:10" x14ac:dyDescent="0.25">
      <c r="A243" t="s">
        <v>54</v>
      </c>
      <c r="B243" t="s">
        <v>6</v>
      </c>
      <c r="C243" t="s">
        <v>12</v>
      </c>
      <c r="D243" t="s">
        <v>6</v>
      </c>
      <c r="E243" t="s">
        <v>8</v>
      </c>
      <c r="F243">
        <v>2031</v>
      </c>
      <c r="G243">
        <v>3099.6224419999999</v>
      </c>
      <c r="H243">
        <v>8.0000000000000002E-3</v>
      </c>
      <c r="I243">
        <v>-1</v>
      </c>
      <c r="J243" s="2" t="str">
        <f t="shared" si="3"/>
        <v>COKING_COALNRSR2031</v>
      </c>
    </row>
    <row r="244" spans="1:10" x14ac:dyDescent="0.25">
      <c r="A244" t="s">
        <v>54</v>
      </c>
      <c r="B244" t="s">
        <v>6</v>
      </c>
      <c r="C244" t="s">
        <v>12</v>
      </c>
      <c r="D244" t="s">
        <v>6</v>
      </c>
      <c r="E244" t="s">
        <v>8</v>
      </c>
      <c r="F244">
        <v>2032</v>
      </c>
      <c r="G244">
        <v>3109.7568999999999</v>
      </c>
      <c r="H244">
        <v>8.0000000000000002E-3</v>
      </c>
      <c r="I244">
        <v>-1</v>
      </c>
      <c r="J244" s="2" t="str">
        <f t="shared" si="3"/>
        <v>COKING_COALNRSR2032</v>
      </c>
    </row>
    <row r="245" spans="1:10" x14ac:dyDescent="0.25">
      <c r="A245" t="s">
        <v>54</v>
      </c>
      <c r="B245" t="s">
        <v>6</v>
      </c>
      <c r="C245" t="s">
        <v>12</v>
      </c>
      <c r="D245" t="s">
        <v>6</v>
      </c>
      <c r="E245" t="s">
        <v>8</v>
      </c>
      <c r="F245">
        <v>2033</v>
      </c>
      <c r="G245">
        <v>3119.9244939999999</v>
      </c>
      <c r="H245">
        <v>8.0000000000000002E-3</v>
      </c>
      <c r="I245">
        <v>-1</v>
      </c>
      <c r="J245" s="2" t="str">
        <f t="shared" si="3"/>
        <v>COKING_COALNRSR2033</v>
      </c>
    </row>
    <row r="246" spans="1:10" x14ac:dyDescent="0.25">
      <c r="A246" t="s">
        <v>54</v>
      </c>
      <c r="B246" t="s">
        <v>6</v>
      </c>
      <c r="C246" t="s">
        <v>12</v>
      </c>
      <c r="D246" t="s">
        <v>6</v>
      </c>
      <c r="E246" t="s">
        <v>8</v>
      </c>
      <c r="F246">
        <v>2034</v>
      </c>
      <c r="G246">
        <v>3130.1253310000002</v>
      </c>
      <c r="H246">
        <v>8.0000000000000002E-3</v>
      </c>
      <c r="I246">
        <v>-1</v>
      </c>
      <c r="J246" s="2" t="str">
        <f t="shared" si="3"/>
        <v>COKING_COALNRSR2034</v>
      </c>
    </row>
    <row r="247" spans="1:10" x14ac:dyDescent="0.25">
      <c r="A247" t="s">
        <v>54</v>
      </c>
      <c r="B247" t="s">
        <v>6</v>
      </c>
      <c r="C247" t="s">
        <v>12</v>
      </c>
      <c r="D247" t="s">
        <v>6</v>
      </c>
      <c r="E247" t="s">
        <v>8</v>
      </c>
      <c r="F247">
        <v>2035</v>
      </c>
      <c r="G247">
        <v>3140.35952</v>
      </c>
      <c r="H247">
        <v>8.0000000000000002E-3</v>
      </c>
      <c r="I247">
        <v>-1</v>
      </c>
      <c r="J247" s="2" t="str">
        <f t="shared" si="3"/>
        <v>COKING_COALNRSR2035</v>
      </c>
    </row>
    <row r="248" spans="1:10" x14ac:dyDescent="0.25">
      <c r="A248" t="s">
        <v>54</v>
      </c>
      <c r="B248" t="s">
        <v>6</v>
      </c>
      <c r="C248" t="s">
        <v>12</v>
      </c>
      <c r="D248" t="s">
        <v>6</v>
      </c>
      <c r="E248" t="s">
        <v>8</v>
      </c>
      <c r="F248">
        <v>2036</v>
      </c>
      <c r="G248">
        <v>3150.627172</v>
      </c>
      <c r="H248">
        <v>8.0000000000000002E-3</v>
      </c>
      <c r="I248">
        <v>-1</v>
      </c>
      <c r="J248" s="2" t="str">
        <f t="shared" si="3"/>
        <v>COKING_COALNRSR2036</v>
      </c>
    </row>
    <row r="249" spans="1:10" x14ac:dyDescent="0.25">
      <c r="A249" t="s">
        <v>54</v>
      </c>
      <c r="B249" t="s">
        <v>6</v>
      </c>
      <c r="C249" t="s">
        <v>12</v>
      </c>
      <c r="D249" t="s">
        <v>6</v>
      </c>
      <c r="E249" t="s">
        <v>8</v>
      </c>
      <c r="F249">
        <v>2037</v>
      </c>
      <c r="G249">
        <v>3160.928394</v>
      </c>
      <c r="H249">
        <v>8.0000000000000002E-3</v>
      </c>
      <c r="I249">
        <v>-1</v>
      </c>
      <c r="J249" s="2" t="str">
        <f t="shared" si="3"/>
        <v>COKING_COALNRSR2037</v>
      </c>
    </row>
    <row r="250" spans="1:10" x14ac:dyDescent="0.25">
      <c r="A250" t="s">
        <v>54</v>
      </c>
      <c r="B250" t="s">
        <v>6</v>
      </c>
      <c r="C250" t="s">
        <v>12</v>
      </c>
      <c r="D250" t="s">
        <v>6</v>
      </c>
      <c r="E250" t="s">
        <v>8</v>
      </c>
      <c r="F250">
        <v>2038</v>
      </c>
      <c r="G250">
        <v>3171.2632960000001</v>
      </c>
      <c r="H250">
        <v>8.0000000000000002E-3</v>
      </c>
      <c r="I250">
        <v>-1</v>
      </c>
      <c r="J250" s="2" t="str">
        <f t="shared" si="3"/>
        <v>COKING_COALNRSR2038</v>
      </c>
    </row>
    <row r="251" spans="1:10" x14ac:dyDescent="0.25">
      <c r="A251" t="s">
        <v>54</v>
      </c>
      <c r="B251" t="s">
        <v>6</v>
      </c>
      <c r="C251" t="s">
        <v>12</v>
      </c>
      <c r="D251" t="s">
        <v>6</v>
      </c>
      <c r="E251" t="s">
        <v>8</v>
      </c>
      <c r="F251">
        <v>2039</v>
      </c>
      <c r="G251">
        <v>3181.6319899999999</v>
      </c>
      <c r="H251">
        <v>8.0000000000000002E-3</v>
      </c>
      <c r="I251">
        <v>-1</v>
      </c>
      <c r="J251" s="2" t="str">
        <f t="shared" si="3"/>
        <v>COKING_COALNRSR2039</v>
      </c>
    </row>
    <row r="252" spans="1:10" x14ac:dyDescent="0.25">
      <c r="A252" t="s">
        <v>54</v>
      </c>
      <c r="B252" t="s">
        <v>6</v>
      </c>
      <c r="C252" t="s">
        <v>12</v>
      </c>
      <c r="D252" t="s">
        <v>6</v>
      </c>
      <c r="E252" t="s">
        <v>8</v>
      </c>
      <c r="F252">
        <v>2040</v>
      </c>
      <c r="G252">
        <v>3192.0345849999999</v>
      </c>
      <c r="H252">
        <v>8.0000000000000002E-3</v>
      </c>
      <c r="I252">
        <v>-1</v>
      </c>
      <c r="J252" s="2" t="str">
        <f t="shared" si="3"/>
        <v>COKING_COALNRSR2040</v>
      </c>
    </row>
    <row r="253" spans="1:10" x14ac:dyDescent="0.25">
      <c r="A253" t="s">
        <v>54</v>
      </c>
      <c r="B253" t="s">
        <v>6</v>
      </c>
      <c r="C253" t="s">
        <v>12</v>
      </c>
      <c r="D253" t="s">
        <v>6</v>
      </c>
      <c r="E253" t="s">
        <v>8</v>
      </c>
      <c r="F253">
        <v>2041</v>
      </c>
      <c r="G253">
        <v>3202.4711910000001</v>
      </c>
      <c r="H253">
        <v>8.0000000000000002E-3</v>
      </c>
      <c r="I253">
        <v>-1</v>
      </c>
      <c r="J253" s="2" t="str">
        <f t="shared" si="3"/>
        <v>COKING_COALNRSR2041</v>
      </c>
    </row>
    <row r="254" spans="1:10" x14ac:dyDescent="0.25">
      <c r="A254" t="s">
        <v>54</v>
      </c>
      <c r="B254" t="s">
        <v>6</v>
      </c>
      <c r="C254" t="s">
        <v>12</v>
      </c>
      <c r="D254" t="s">
        <v>6</v>
      </c>
      <c r="E254" t="s">
        <v>9</v>
      </c>
      <c r="F254">
        <v>2024</v>
      </c>
      <c r="G254">
        <v>3174</v>
      </c>
      <c r="H254">
        <v>8.0000000000000002E-3</v>
      </c>
      <c r="I254">
        <v>-1</v>
      </c>
      <c r="J254" s="2" t="str">
        <f t="shared" si="3"/>
        <v>COKING_COALNRNER2024</v>
      </c>
    </row>
    <row r="255" spans="1:10" x14ac:dyDescent="0.25">
      <c r="A255" t="s">
        <v>54</v>
      </c>
      <c r="B255" t="s">
        <v>6</v>
      </c>
      <c r="C255" t="s">
        <v>12</v>
      </c>
      <c r="D255" t="s">
        <v>6</v>
      </c>
      <c r="E255" t="s">
        <v>9</v>
      </c>
      <c r="F255">
        <v>2025</v>
      </c>
      <c r="G255">
        <v>3282.7291890000001</v>
      </c>
      <c r="H255">
        <v>8.0000000000000002E-3</v>
      </c>
      <c r="I255">
        <v>-1</v>
      </c>
      <c r="J255" s="2" t="str">
        <f t="shared" si="3"/>
        <v>COKING_COALNRNER2025</v>
      </c>
    </row>
    <row r="256" spans="1:10" x14ac:dyDescent="0.25">
      <c r="A256" t="s">
        <v>54</v>
      </c>
      <c r="B256" t="s">
        <v>6</v>
      </c>
      <c r="C256" t="s">
        <v>12</v>
      </c>
      <c r="D256" t="s">
        <v>6</v>
      </c>
      <c r="E256" t="s">
        <v>9</v>
      </c>
      <c r="F256">
        <v>2026</v>
      </c>
      <c r="G256">
        <v>3395.183027</v>
      </c>
      <c r="H256">
        <v>8.0000000000000002E-3</v>
      </c>
      <c r="I256">
        <v>-1</v>
      </c>
      <c r="J256" s="2" t="str">
        <f t="shared" si="3"/>
        <v>COKING_COALNRNER2026</v>
      </c>
    </row>
    <row r="257" spans="1:10" x14ac:dyDescent="0.25">
      <c r="A257" t="s">
        <v>54</v>
      </c>
      <c r="B257" t="s">
        <v>6</v>
      </c>
      <c r="C257" t="s">
        <v>12</v>
      </c>
      <c r="D257" t="s">
        <v>6</v>
      </c>
      <c r="E257" t="s">
        <v>9</v>
      </c>
      <c r="F257">
        <v>2027</v>
      </c>
      <c r="G257">
        <v>3511.4891069999999</v>
      </c>
      <c r="H257">
        <v>8.0000000000000002E-3</v>
      </c>
      <c r="I257">
        <v>-1</v>
      </c>
      <c r="J257" s="2" t="str">
        <f t="shared" si="3"/>
        <v>COKING_COALNRNER2027</v>
      </c>
    </row>
    <row r="258" spans="1:10" x14ac:dyDescent="0.25">
      <c r="A258" t="s">
        <v>54</v>
      </c>
      <c r="B258" t="s">
        <v>6</v>
      </c>
      <c r="C258" t="s">
        <v>12</v>
      </c>
      <c r="D258" t="s">
        <v>6</v>
      </c>
      <c r="E258" t="s">
        <v>9</v>
      </c>
      <c r="F258">
        <v>2028</v>
      </c>
      <c r="G258">
        <v>3631.779391</v>
      </c>
      <c r="H258">
        <v>8.0000000000000002E-3</v>
      </c>
      <c r="I258">
        <v>-1</v>
      </c>
      <c r="J258" s="2" t="str">
        <f t="shared" si="3"/>
        <v>COKING_COALNRNER2028</v>
      </c>
    </row>
    <row r="259" spans="1:10" x14ac:dyDescent="0.25">
      <c r="A259" t="s">
        <v>54</v>
      </c>
      <c r="B259" t="s">
        <v>6</v>
      </c>
      <c r="C259" t="s">
        <v>12</v>
      </c>
      <c r="D259" t="s">
        <v>6</v>
      </c>
      <c r="E259" t="s">
        <v>9</v>
      </c>
      <c r="F259">
        <v>2029</v>
      </c>
      <c r="G259">
        <v>3756.190364</v>
      </c>
      <c r="H259">
        <v>8.0000000000000002E-3</v>
      </c>
      <c r="I259">
        <v>-1</v>
      </c>
      <c r="J259" s="2" t="str">
        <f t="shared" ref="J259:J322" si="4">_xlfn.CONCAT(A259,C259,E259,F259)</f>
        <v>COKING_COALNRNER2029</v>
      </c>
    </row>
    <row r="260" spans="1:10" x14ac:dyDescent="0.25">
      <c r="A260" t="s">
        <v>54</v>
      </c>
      <c r="B260" t="s">
        <v>6</v>
      </c>
      <c r="C260" t="s">
        <v>12</v>
      </c>
      <c r="D260" t="s">
        <v>6</v>
      </c>
      <c r="E260" t="s">
        <v>9</v>
      </c>
      <c r="F260">
        <v>2030</v>
      </c>
      <c r="G260">
        <v>3884.8631839999998</v>
      </c>
      <c r="H260">
        <v>8.0000000000000002E-3</v>
      </c>
      <c r="I260">
        <v>-1</v>
      </c>
      <c r="J260" s="2" t="str">
        <f t="shared" si="4"/>
        <v>COKING_COALNRNER2030</v>
      </c>
    </row>
    <row r="261" spans="1:10" x14ac:dyDescent="0.25">
      <c r="A261" t="s">
        <v>54</v>
      </c>
      <c r="B261" t="s">
        <v>6</v>
      </c>
      <c r="C261" t="s">
        <v>12</v>
      </c>
      <c r="D261" t="s">
        <v>6</v>
      </c>
      <c r="E261" t="s">
        <v>9</v>
      </c>
      <c r="F261">
        <v>2031</v>
      </c>
      <c r="G261">
        <v>4017.943847</v>
      </c>
      <c r="H261">
        <v>8.0000000000000002E-3</v>
      </c>
      <c r="I261">
        <v>-1</v>
      </c>
      <c r="J261" s="2" t="str">
        <f t="shared" si="4"/>
        <v>COKING_COALNRNER2031</v>
      </c>
    </row>
    <row r="262" spans="1:10" x14ac:dyDescent="0.25">
      <c r="A262" t="s">
        <v>54</v>
      </c>
      <c r="B262" t="s">
        <v>6</v>
      </c>
      <c r="C262" t="s">
        <v>12</v>
      </c>
      <c r="D262" t="s">
        <v>6</v>
      </c>
      <c r="E262" t="s">
        <v>9</v>
      </c>
      <c r="F262">
        <v>2032</v>
      </c>
      <c r="G262">
        <v>4155.5833480000001</v>
      </c>
      <c r="H262">
        <v>8.0000000000000002E-3</v>
      </c>
      <c r="I262">
        <v>-1</v>
      </c>
      <c r="J262" s="2" t="str">
        <f t="shared" si="4"/>
        <v>COKING_COALNRNER2032</v>
      </c>
    </row>
    <row r="263" spans="1:10" x14ac:dyDescent="0.25">
      <c r="A263" t="s">
        <v>54</v>
      </c>
      <c r="B263" t="s">
        <v>6</v>
      </c>
      <c r="C263" t="s">
        <v>12</v>
      </c>
      <c r="D263" t="s">
        <v>6</v>
      </c>
      <c r="E263" t="s">
        <v>9</v>
      </c>
      <c r="F263">
        <v>2033</v>
      </c>
      <c r="G263">
        <v>4297.9378559999996</v>
      </c>
      <c r="H263">
        <v>8.0000000000000002E-3</v>
      </c>
      <c r="I263">
        <v>-1</v>
      </c>
      <c r="J263" s="2" t="str">
        <f t="shared" si="4"/>
        <v>COKING_COALNRNER2033</v>
      </c>
    </row>
    <row r="264" spans="1:10" x14ac:dyDescent="0.25">
      <c r="A264" t="s">
        <v>54</v>
      </c>
      <c r="B264" t="s">
        <v>6</v>
      </c>
      <c r="C264" t="s">
        <v>12</v>
      </c>
      <c r="D264" t="s">
        <v>6</v>
      </c>
      <c r="E264" t="s">
        <v>9</v>
      </c>
      <c r="F264">
        <v>2034</v>
      </c>
      <c r="G264">
        <v>4445.1688880000002</v>
      </c>
      <c r="H264">
        <v>8.0000000000000002E-3</v>
      </c>
      <c r="I264">
        <v>-1</v>
      </c>
      <c r="J264" s="2" t="str">
        <f t="shared" si="4"/>
        <v>COKING_COALNRNER2034</v>
      </c>
    </row>
    <row r="265" spans="1:10" x14ac:dyDescent="0.25">
      <c r="A265" t="s">
        <v>54</v>
      </c>
      <c r="B265" t="s">
        <v>6</v>
      </c>
      <c r="C265" t="s">
        <v>12</v>
      </c>
      <c r="D265" t="s">
        <v>6</v>
      </c>
      <c r="E265" t="s">
        <v>9</v>
      </c>
      <c r="F265">
        <v>2035</v>
      </c>
      <c r="G265">
        <v>4597.4434970000002</v>
      </c>
      <c r="H265">
        <v>8.0000000000000002E-3</v>
      </c>
      <c r="I265">
        <v>-1</v>
      </c>
      <c r="J265" s="2" t="str">
        <f t="shared" si="4"/>
        <v>COKING_COALNRNER2035</v>
      </c>
    </row>
    <row r="266" spans="1:10" x14ac:dyDescent="0.25">
      <c r="A266" t="s">
        <v>54</v>
      </c>
      <c r="B266" t="s">
        <v>6</v>
      </c>
      <c r="C266" t="s">
        <v>12</v>
      </c>
      <c r="D266" t="s">
        <v>6</v>
      </c>
      <c r="E266" t="s">
        <v>9</v>
      </c>
      <c r="F266">
        <v>2036</v>
      </c>
      <c r="G266">
        <v>4754.9344549999996</v>
      </c>
      <c r="H266">
        <v>8.0000000000000002E-3</v>
      </c>
      <c r="I266">
        <v>-1</v>
      </c>
      <c r="J266" s="2" t="str">
        <f t="shared" si="4"/>
        <v>COKING_COALNRNER2036</v>
      </c>
    </row>
    <row r="267" spans="1:10" x14ac:dyDescent="0.25">
      <c r="A267" t="s">
        <v>54</v>
      </c>
      <c r="B267" t="s">
        <v>6</v>
      </c>
      <c r="C267" t="s">
        <v>12</v>
      </c>
      <c r="D267" t="s">
        <v>6</v>
      </c>
      <c r="E267" t="s">
        <v>9</v>
      </c>
      <c r="F267">
        <v>2037</v>
      </c>
      <c r="G267">
        <v>4917.8204560000004</v>
      </c>
      <c r="H267">
        <v>8.0000000000000002E-3</v>
      </c>
      <c r="I267">
        <v>-1</v>
      </c>
      <c r="J267" s="2" t="str">
        <f t="shared" si="4"/>
        <v>COKING_COALNRNER2037</v>
      </c>
    </row>
    <row r="268" spans="1:10" x14ac:dyDescent="0.25">
      <c r="A268" t="s">
        <v>54</v>
      </c>
      <c r="B268" t="s">
        <v>6</v>
      </c>
      <c r="C268" t="s">
        <v>12</v>
      </c>
      <c r="D268" t="s">
        <v>6</v>
      </c>
      <c r="E268" t="s">
        <v>9</v>
      </c>
      <c r="F268">
        <v>2038</v>
      </c>
      <c r="G268">
        <v>5086.2863129999996</v>
      </c>
      <c r="H268">
        <v>8.0000000000000002E-3</v>
      </c>
      <c r="I268">
        <v>-1</v>
      </c>
      <c r="J268" s="2" t="str">
        <f t="shared" si="4"/>
        <v>COKING_COALNRNER2038</v>
      </c>
    </row>
    <row r="269" spans="1:10" x14ac:dyDescent="0.25">
      <c r="A269" t="s">
        <v>54</v>
      </c>
      <c r="B269" t="s">
        <v>6</v>
      </c>
      <c r="C269" t="s">
        <v>12</v>
      </c>
      <c r="D269" t="s">
        <v>6</v>
      </c>
      <c r="E269" t="s">
        <v>9</v>
      </c>
      <c r="F269">
        <v>2039</v>
      </c>
      <c r="G269">
        <v>5260.5231709999998</v>
      </c>
      <c r="H269">
        <v>8.0000000000000002E-3</v>
      </c>
      <c r="I269">
        <v>-1</v>
      </c>
      <c r="J269" s="2" t="str">
        <f t="shared" si="4"/>
        <v>COKING_COALNRNER2039</v>
      </c>
    </row>
    <row r="270" spans="1:10" x14ac:dyDescent="0.25">
      <c r="A270" t="s">
        <v>54</v>
      </c>
      <c r="B270" t="s">
        <v>6</v>
      </c>
      <c r="C270" t="s">
        <v>12</v>
      </c>
      <c r="D270" t="s">
        <v>6</v>
      </c>
      <c r="E270" t="s">
        <v>9</v>
      </c>
      <c r="F270">
        <v>2040</v>
      </c>
      <c r="G270">
        <v>5440.7287210000004</v>
      </c>
      <c r="H270">
        <v>8.0000000000000002E-3</v>
      </c>
      <c r="I270">
        <v>-1</v>
      </c>
      <c r="J270" s="2" t="str">
        <f t="shared" si="4"/>
        <v>COKING_COALNRNER2040</v>
      </c>
    </row>
    <row r="271" spans="1:10" x14ac:dyDescent="0.25">
      <c r="A271" t="s">
        <v>54</v>
      </c>
      <c r="B271" t="s">
        <v>6</v>
      </c>
      <c r="C271" t="s">
        <v>12</v>
      </c>
      <c r="D271" t="s">
        <v>6</v>
      </c>
      <c r="E271" t="s">
        <v>9</v>
      </c>
      <c r="F271">
        <v>2041</v>
      </c>
      <c r="G271">
        <v>5627.10743</v>
      </c>
      <c r="H271">
        <v>8.0000000000000002E-3</v>
      </c>
      <c r="I271">
        <v>-1</v>
      </c>
      <c r="J271" s="2" t="str">
        <f t="shared" si="4"/>
        <v>COKING_COALNRNER2041</v>
      </c>
    </row>
    <row r="272" spans="1:10" x14ac:dyDescent="0.25">
      <c r="A272" t="s">
        <v>54</v>
      </c>
      <c r="B272" t="s">
        <v>6</v>
      </c>
      <c r="C272" t="s">
        <v>8</v>
      </c>
      <c r="D272" t="s">
        <v>6</v>
      </c>
      <c r="E272" t="s">
        <v>10</v>
      </c>
      <c r="F272">
        <v>2024</v>
      </c>
      <c r="G272">
        <v>2776.7</v>
      </c>
      <c r="H272">
        <v>8.0000000000000002E-3</v>
      </c>
      <c r="I272">
        <v>-1</v>
      </c>
      <c r="J272" s="2" t="str">
        <f t="shared" si="4"/>
        <v>COKING_COALSRER2024</v>
      </c>
    </row>
    <row r="273" spans="1:10" x14ac:dyDescent="0.25">
      <c r="A273" t="s">
        <v>54</v>
      </c>
      <c r="B273" t="s">
        <v>6</v>
      </c>
      <c r="C273" t="s">
        <v>8</v>
      </c>
      <c r="D273" t="s">
        <v>6</v>
      </c>
      <c r="E273" t="s">
        <v>10</v>
      </c>
      <c r="F273">
        <v>2025</v>
      </c>
      <c r="G273">
        <v>2785.7786379999998</v>
      </c>
      <c r="H273">
        <v>8.0000000000000002E-3</v>
      </c>
      <c r="I273">
        <v>-1</v>
      </c>
      <c r="J273" s="2" t="str">
        <f t="shared" si="4"/>
        <v>COKING_COALSRER2025</v>
      </c>
    </row>
    <row r="274" spans="1:10" x14ac:dyDescent="0.25">
      <c r="A274" t="s">
        <v>54</v>
      </c>
      <c r="B274" t="s">
        <v>6</v>
      </c>
      <c r="C274" t="s">
        <v>8</v>
      </c>
      <c r="D274" t="s">
        <v>6</v>
      </c>
      <c r="E274" t="s">
        <v>10</v>
      </c>
      <c r="F274">
        <v>2026</v>
      </c>
      <c r="G274">
        <v>2794.8869589999999</v>
      </c>
      <c r="H274">
        <v>8.0000000000000002E-3</v>
      </c>
      <c r="I274">
        <v>-1</v>
      </c>
      <c r="J274" s="2" t="str">
        <f t="shared" si="4"/>
        <v>COKING_COALSRER2026</v>
      </c>
    </row>
    <row r="275" spans="1:10" x14ac:dyDescent="0.25">
      <c r="A275" t="s">
        <v>54</v>
      </c>
      <c r="B275" t="s">
        <v>6</v>
      </c>
      <c r="C275" t="s">
        <v>8</v>
      </c>
      <c r="D275" t="s">
        <v>6</v>
      </c>
      <c r="E275" t="s">
        <v>10</v>
      </c>
      <c r="F275">
        <v>2027</v>
      </c>
      <c r="G275">
        <v>2804.0250609999998</v>
      </c>
      <c r="H275">
        <v>8.0000000000000002E-3</v>
      </c>
      <c r="I275">
        <v>-1</v>
      </c>
      <c r="J275" s="2" t="str">
        <f t="shared" si="4"/>
        <v>COKING_COALSRER2027</v>
      </c>
    </row>
    <row r="276" spans="1:10" x14ac:dyDescent="0.25">
      <c r="A276" t="s">
        <v>54</v>
      </c>
      <c r="B276" t="s">
        <v>6</v>
      </c>
      <c r="C276" t="s">
        <v>8</v>
      </c>
      <c r="D276" t="s">
        <v>6</v>
      </c>
      <c r="E276" t="s">
        <v>10</v>
      </c>
      <c r="F276">
        <v>2028</v>
      </c>
      <c r="G276">
        <v>2813.1930400000001</v>
      </c>
      <c r="H276">
        <v>8.0000000000000002E-3</v>
      </c>
      <c r="I276">
        <v>-1</v>
      </c>
      <c r="J276" s="2" t="str">
        <f t="shared" si="4"/>
        <v>COKING_COALSRER2028</v>
      </c>
    </row>
    <row r="277" spans="1:10" x14ac:dyDescent="0.25">
      <c r="A277" t="s">
        <v>54</v>
      </c>
      <c r="B277" t="s">
        <v>6</v>
      </c>
      <c r="C277" t="s">
        <v>8</v>
      </c>
      <c r="D277" t="s">
        <v>6</v>
      </c>
      <c r="E277" t="s">
        <v>10</v>
      </c>
      <c r="F277">
        <v>2029</v>
      </c>
      <c r="G277">
        <v>2822.3909950000002</v>
      </c>
      <c r="H277">
        <v>8.0000000000000002E-3</v>
      </c>
      <c r="I277">
        <v>-1</v>
      </c>
      <c r="J277" s="2" t="str">
        <f t="shared" si="4"/>
        <v>COKING_COALSRER2029</v>
      </c>
    </row>
    <row r="278" spans="1:10" x14ac:dyDescent="0.25">
      <c r="A278" t="s">
        <v>54</v>
      </c>
      <c r="B278" t="s">
        <v>6</v>
      </c>
      <c r="C278" t="s">
        <v>8</v>
      </c>
      <c r="D278" t="s">
        <v>6</v>
      </c>
      <c r="E278" t="s">
        <v>10</v>
      </c>
      <c r="F278">
        <v>2030</v>
      </c>
      <c r="G278">
        <v>2831.6190230000002</v>
      </c>
      <c r="H278">
        <v>8.0000000000000002E-3</v>
      </c>
      <c r="I278">
        <v>-1</v>
      </c>
      <c r="J278" s="2" t="str">
        <f t="shared" si="4"/>
        <v>COKING_COALSRER2030</v>
      </c>
    </row>
    <row r="279" spans="1:10" x14ac:dyDescent="0.25">
      <c r="A279" t="s">
        <v>54</v>
      </c>
      <c r="B279" t="s">
        <v>6</v>
      </c>
      <c r="C279" t="s">
        <v>8</v>
      </c>
      <c r="D279" t="s">
        <v>6</v>
      </c>
      <c r="E279" t="s">
        <v>10</v>
      </c>
      <c r="F279">
        <v>2031</v>
      </c>
      <c r="G279">
        <v>2840.877223</v>
      </c>
      <c r="H279">
        <v>8.0000000000000002E-3</v>
      </c>
      <c r="I279">
        <v>-1</v>
      </c>
      <c r="J279" s="2" t="str">
        <f t="shared" si="4"/>
        <v>COKING_COALSRER2031</v>
      </c>
    </row>
    <row r="280" spans="1:10" x14ac:dyDescent="0.25">
      <c r="A280" t="s">
        <v>54</v>
      </c>
      <c r="B280" t="s">
        <v>6</v>
      </c>
      <c r="C280" t="s">
        <v>8</v>
      </c>
      <c r="D280" t="s">
        <v>6</v>
      </c>
      <c r="E280" t="s">
        <v>10</v>
      </c>
      <c r="F280">
        <v>2032</v>
      </c>
      <c r="G280">
        <v>2850.1656929999999</v>
      </c>
      <c r="H280">
        <v>8.0000000000000002E-3</v>
      </c>
      <c r="I280">
        <v>-1</v>
      </c>
      <c r="J280" s="2" t="str">
        <f t="shared" si="4"/>
        <v>COKING_COALSRER2032</v>
      </c>
    </row>
    <row r="281" spans="1:10" x14ac:dyDescent="0.25">
      <c r="A281" t="s">
        <v>54</v>
      </c>
      <c r="B281" t="s">
        <v>6</v>
      </c>
      <c r="C281" t="s">
        <v>8</v>
      </c>
      <c r="D281" t="s">
        <v>6</v>
      </c>
      <c r="E281" t="s">
        <v>10</v>
      </c>
      <c r="F281">
        <v>2033</v>
      </c>
      <c r="G281">
        <v>2859.4845329999998</v>
      </c>
      <c r="H281">
        <v>8.0000000000000002E-3</v>
      </c>
      <c r="I281">
        <v>-1</v>
      </c>
      <c r="J281" s="2" t="str">
        <f t="shared" si="4"/>
        <v>COKING_COALSRER2033</v>
      </c>
    </row>
    <row r="282" spans="1:10" x14ac:dyDescent="0.25">
      <c r="A282" t="s">
        <v>54</v>
      </c>
      <c r="B282" t="s">
        <v>6</v>
      </c>
      <c r="C282" t="s">
        <v>8</v>
      </c>
      <c r="D282" t="s">
        <v>6</v>
      </c>
      <c r="E282" t="s">
        <v>10</v>
      </c>
      <c r="F282">
        <v>2034</v>
      </c>
      <c r="G282">
        <v>2868.8338410000001</v>
      </c>
      <c r="H282">
        <v>8.0000000000000002E-3</v>
      </c>
      <c r="I282">
        <v>-1</v>
      </c>
      <c r="J282" s="2" t="str">
        <f t="shared" si="4"/>
        <v>COKING_COALSRER2034</v>
      </c>
    </row>
    <row r="283" spans="1:10" x14ac:dyDescent="0.25">
      <c r="A283" t="s">
        <v>54</v>
      </c>
      <c r="B283" t="s">
        <v>6</v>
      </c>
      <c r="C283" t="s">
        <v>8</v>
      </c>
      <c r="D283" t="s">
        <v>6</v>
      </c>
      <c r="E283" t="s">
        <v>10</v>
      </c>
      <c r="F283">
        <v>2035</v>
      </c>
      <c r="G283">
        <v>2878.213718</v>
      </c>
      <c r="H283">
        <v>8.0000000000000002E-3</v>
      </c>
      <c r="I283">
        <v>-1</v>
      </c>
      <c r="J283" s="2" t="str">
        <f t="shared" si="4"/>
        <v>COKING_COALSRER2035</v>
      </c>
    </row>
    <row r="284" spans="1:10" x14ac:dyDescent="0.25">
      <c r="A284" t="s">
        <v>54</v>
      </c>
      <c r="B284" t="s">
        <v>6</v>
      </c>
      <c r="C284" t="s">
        <v>8</v>
      </c>
      <c r="D284" t="s">
        <v>6</v>
      </c>
      <c r="E284" t="s">
        <v>10</v>
      </c>
      <c r="F284">
        <v>2036</v>
      </c>
      <c r="G284">
        <v>2887.6242630000002</v>
      </c>
      <c r="H284">
        <v>8.0000000000000002E-3</v>
      </c>
      <c r="I284">
        <v>-1</v>
      </c>
      <c r="J284" s="2" t="str">
        <f t="shared" si="4"/>
        <v>COKING_COALSRER2036</v>
      </c>
    </row>
    <row r="285" spans="1:10" x14ac:dyDescent="0.25">
      <c r="A285" t="s">
        <v>54</v>
      </c>
      <c r="B285" t="s">
        <v>6</v>
      </c>
      <c r="C285" t="s">
        <v>8</v>
      </c>
      <c r="D285" t="s">
        <v>6</v>
      </c>
      <c r="E285" t="s">
        <v>10</v>
      </c>
      <c r="F285">
        <v>2037</v>
      </c>
      <c r="G285">
        <v>2897.065576</v>
      </c>
      <c r="H285">
        <v>8.0000000000000002E-3</v>
      </c>
      <c r="I285">
        <v>-1</v>
      </c>
      <c r="J285" s="2" t="str">
        <f t="shared" si="4"/>
        <v>COKING_COALSRER2037</v>
      </c>
    </row>
    <row r="286" spans="1:10" x14ac:dyDescent="0.25">
      <c r="A286" t="s">
        <v>54</v>
      </c>
      <c r="B286" t="s">
        <v>6</v>
      </c>
      <c r="C286" t="s">
        <v>8</v>
      </c>
      <c r="D286" t="s">
        <v>6</v>
      </c>
      <c r="E286" t="s">
        <v>10</v>
      </c>
      <c r="F286">
        <v>2038</v>
      </c>
      <c r="G286">
        <v>2906.5377589999998</v>
      </c>
      <c r="H286">
        <v>8.0000000000000002E-3</v>
      </c>
      <c r="I286">
        <v>-1</v>
      </c>
      <c r="J286" s="2" t="str">
        <f t="shared" si="4"/>
        <v>COKING_COALSRER2038</v>
      </c>
    </row>
    <row r="287" spans="1:10" x14ac:dyDescent="0.25">
      <c r="A287" t="s">
        <v>54</v>
      </c>
      <c r="B287" t="s">
        <v>6</v>
      </c>
      <c r="C287" t="s">
        <v>8</v>
      </c>
      <c r="D287" t="s">
        <v>6</v>
      </c>
      <c r="E287" t="s">
        <v>10</v>
      </c>
      <c r="F287">
        <v>2039</v>
      </c>
      <c r="G287">
        <v>2916.0409119999999</v>
      </c>
      <c r="H287">
        <v>8.0000000000000002E-3</v>
      </c>
      <c r="I287">
        <v>-1</v>
      </c>
      <c r="J287" s="2" t="str">
        <f t="shared" si="4"/>
        <v>COKING_COALSRER2039</v>
      </c>
    </row>
    <row r="288" spans="1:10" x14ac:dyDescent="0.25">
      <c r="A288" t="s">
        <v>54</v>
      </c>
      <c r="B288" t="s">
        <v>6</v>
      </c>
      <c r="C288" t="s">
        <v>8</v>
      </c>
      <c r="D288" t="s">
        <v>6</v>
      </c>
      <c r="E288" t="s">
        <v>10</v>
      </c>
      <c r="F288">
        <v>2040</v>
      </c>
      <c r="G288">
        <v>2925.5751359999999</v>
      </c>
      <c r="H288">
        <v>8.0000000000000002E-3</v>
      </c>
      <c r="I288">
        <v>-1</v>
      </c>
      <c r="J288" s="2" t="str">
        <f t="shared" si="4"/>
        <v>COKING_COALSRER2040</v>
      </c>
    </row>
    <row r="289" spans="1:10" x14ac:dyDescent="0.25">
      <c r="A289" t="s">
        <v>54</v>
      </c>
      <c r="B289" t="s">
        <v>6</v>
      </c>
      <c r="C289" t="s">
        <v>8</v>
      </c>
      <c r="D289" t="s">
        <v>6</v>
      </c>
      <c r="E289" t="s">
        <v>10</v>
      </c>
      <c r="F289">
        <v>2041</v>
      </c>
      <c r="G289">
        <v>2935.1405319999999</v>
      </c>
      <c r="H289">
        <v>8.0000000000000002E-3</v>
      </c>
      <c r="I289">
        <v>-1</v>
      </c>
      <c r="J289" s="2" t="str">
        <f t="shared" si="4"/>
        <v>COKING_COALSRER2041</v>
      </c>
    </row>
    <row r="290" spans="1:10" x14ac:dyDescent="0.25">
      <c r="A290" t="s">
        <v>54</v>
      </c>
      <c r="B290" t="s">
        <v>6</v>
      </c>
      <c r="C290" t="s">
        <v>8</v>
      </c>
      <c r="D290" t="s">
        <v>6</v>
      </c>
      <c r="E290" t="s">
        <v>11</v>
      </c>
      <c r="F290">
        <v>2024</v>
      </c>
      <c r="G290">
        <v>2160.3000000000002</v>
      </c>
      <c r="H290">
        <v>8.0000000000000002E-3</v>
      </c>
      <c r="I290">
        <v>-1</v>
      </c>
      <c r="J290" s="2" t="str">
        <f t="shared" si="4"/>
        <v>COKING_COALSRWR2024</v>
      </c>
    </row>
    <row r="291" spans="1:10" x14ac:dyDescent="0.25">
      <c r="A291" t="s">
        <v>54</v>
      </c>
      <c r="B291" t="s">
        <v>6</v>
      </c>
      <c r="C291" t="s">
        <v>8</v>
      </c>
      <c r="D291" t="s">
        <v>6</v>
      </c>
      <c r="E291" t="s">
        <v>11</v>
      </c>
      <c r="F291">
        <v>2025</v>
      </c>
      <c r="G291">
        <v>2160.3000000000002</v>
      </c>
      <c r="H291">
        <v>8.0000000000000002E-3</v>
      </c>
      <c r="I291">
        <v>-1</v>
      </c>
      <c r="J291" s="2" t="str">
        <f t="shared" si="4"/>
        <v>COKING_COALSRWR2025</v>
      </c>
    </row>
    <row r="292" spans="1:10" x14ac:dyDescent="0.25">
      <c r="A292" t="s">
        <v>54</v>
      </c>
      <c r="B292" t="s">
        <v>6</v>
      </c>
      <c r="C292" t="s">
        <v>8</v>
      </c>
      <c r="D292" t="s">
        <v>6</v>
      </c>
      <c r="E292" t="s">
        <v>11</v>
      </c>
      <c r="F292">
        <v>2026</v>
      </c>
      <c r="G292">
        <v>2160.3000000000002</v>
      </c>
      <c r="H292">
        <v>8.0000000000000002E-3</v>
      </c>
      <c r="I292">
        <v>-1</v>
      </c>
      <c r="J292" s="2" t="str">
        <f t="shared" si="4"/>
        <v>COKING_COALSRWR2026</v>
      </c>
    </row>
    <row r="293" spans="1:10" x14ac:dyDescent="0.25">
      <c r="A293" t="s">
        <v>54</v>
      </c>
      <c r="B293" t="s">
        <v>6</v>
      </c>
      <c r="C293" t="s">
        <v>8</v>
      </c>
      <c r="D293" t="s">
        <v>6</v>
      </c>
      <c r="E293" t="s">
        <v>11</v>
      </c>
      <c r="F293">
        <v>2027</v>
      </c>
      <c r="G293">
        <v>2160.3000000000002</v>
      </c>
      <c r="H293">
        <v>8.0000000000000002E-3</v>
      </c>
      <c r="I293">
        <v>-1</v>
      </c>
      <c r="J293" s="2" t="str">
        <f t="shared" si="4"/>
        <v>COKING_COALSRWR2027</v>
      </c>
    </row>
    <row r="294" spans="1:10" x14ac:dyDescent="0.25">
      <c r="A294" t="s">
        <v>54</v>
      </c>
      <c r="B294" t="s">
        <v>6</v>
      </c>
      <c r="C294" t="s">
        <v>8</v>
      </c>
      <c r="D294" t="s">
        <v>6</v>
      </c>
      <c r="E294" t="s">
        <v>11</v>
      </c>
      <c r="F294">
        <v>2028</v>
      </c>
      <c r="G294">
        <v>2160.3000000000002</v>
      </c>
      <c r="H294">
        <v>8.0000000000000002E-3</v>
      </c>
      <c r="I294">
        <v>-1</v>
      </c>
      <c r="J294" s="2" t="str">
        <f t="shared" si="4"/>
        <v>COKING_COALSRWR2028</v>
      </c>
    </row>
    <row r="295" spans="1:10" x14ac:dyDescent="0.25">
      <c r="A295" t="s">
        <v>54</v>
      </c>
      <c r="B295" t="s">
        <v>6</v>
      </c>
      <c r="C295" t="s">
        <v>8</v>
      </c>
      <c r="D295" t="s">
        <v>6</v>
      </c>
      <c r="E295" t="s">
        <v>11</v>
      </c>
      <c r="F295">
        <v>2029</v>
      </c>
      <c r="G295">
        <v>2160.3000000000002</v>
      </c>
      <c r="H295">
        <v>8.0000000000000002E-3</v>
      </c>
      <c r="I295">
        <v>-1</v>
      </c>
      <c r="J295" s="2" t="str">
        <f t="shared" si="4"/>
        <v>COKING_COALSRWR2029</v>
      </c>
    </row>
    <row r="296" spans="1:10" x14ac:dyDescent="0.25">
      <c r="A296" t="s">
        <v>54</v>
      </c>
      <c r="B296" t="s">
        <v>6</v>
      </c>
      <c r="C296" t="s">
        <v>8</v>
      </c>
      <c r="D296" t="s">
        <v>6</v>
      </c>
      <c r="E296" t="s">
        <v>11</v>
      </c>
      <c r="F296">
        <v>2030</v>
      </c>
      <c r="G296">
        <v>2160.3000000000002</v>
      </c>
      <c r="H296">
        <v>8.0000000000000002E-3</v>
      </c>
      <c r="I296">
        <v>-1</v>
      </c>
      <c r="J296" s="2" t="str">
        <f t="shared" si="4"/>
        <v>COKING_COALSRWR2030</v>
      </c>
    </row>
    <row r="297" spans="1:10" x14ac:dyDescent="0.25">
      <c r="A297" t="s">
        <v>54</v>
      </c>
      <c r="B297" t="s">
        <v>6</v>
      </c>
      <c r="C297" t="s">
        <v>8</v>
      </c>
      <c r="D297" t="s">
        <v>6</v>
      </c>
      <c r="E297" t="s">
        <v>11</v>
      </c>
      <c r="F297">
        <v>2031</v>
      </c>
      <c r="G297">
        <v>2160.3000000000002</v>
      </c>
      <c r="H297">
        <v>8.0000000000000002E-3</v>
      </c>
      <c r="I297">
        <v>-1</v>
      </c>
      <c r="J297" s="2" t="str">
        <f t="shared" si="4"/>
        <v>COKING_COALSRWR2031</v>
      </c>
    </row>
    <row r="298" spans="1:10" x14ac:dyDescent="0.25">
      <c r="A298" t="s">
        <v>54</v>
      </c>
      <c r="B298" t="s">
        <v>6</v>
      </c>
      <c r="C298" t="s">
        <v>8</v>
      </c>
      <c r="D298" t="s">
        <v>6</v>
      </c>
      <c r="E298" t="s">
        <v>11</v>
      </c>
      <c r="F298">
        <v>2032</v>
      </c>
      <c r="G298">
        <v>2160.3000000000002</v>
      </c>
      <c r="H298">
        <v>8.0000000000000002E-3</v>
      </c>
      <c r="I298">
        <v>-1</v>
      </c>
      <c r="J298" s="2" t="str">
        <f t="shared" si="4"/>
        <v>COKING_COALSRWR2032</v>
      </c>
    </row>
    <row r="299" spans="1:10" x14ac:dyDescent="0.25">
      <c r="A299" t="s">
        <v>54</v>
      </c>
      <c r="B299" t="s">
        <v>6</v>
      </c>
      <c r="C299" t="s">
        <v>8</v>
      </c>
      <c r="D299" t="s">
        <v>6</v>
      </c>
      <c r="E299" t="s">
        <v>11</v>
      </c>
      <c r="F299">
        <v>2033</v>
      </c>
      <c r="G299">
        <v>2160.3000000000002</v>
      </c>
      <c r="H299">
        <v>8.0000000000000002E-3</v>
      </c>
      <c r="I299">
        <v>-1</v>
      </c>
      <c r="J299" s="2" t="str">
        <f t="shared" si="4"/>
        <v>COKING_COALSRWR2033</v>
      </c>
    </row>
    <row r="300" spans="1:10" x14ac:dyDescent="0.25">
      <c r="A300" t="s">
        <v>54</v>
      </c>
      <c r="B300" t="s">
        <v>6</v>
      </c>
      <c r="C300" t="s">
        <v>8</v>
      </c>
      <c r="D300" t="s">
        <v>6</v>
      </c>
      <c r="E300" t="s">
        <v>11</v>
      </c>
      <c r="F300">
        <v>2034</v>
      </c>
      <c r="G300">
        <v>2160.3000000000002</v>
      </c>
      <c r="H300">
        <v>8.0000000000000002E-3</v>
      </c>
      <c r="I300">
        <v>-1</v>
      </c>
      <c r="J300" s="2" t="str">
        <f t="shared" si="4"/>
        <v>COKING_COALSRWR2034</v>
      </c>
    </row>
    <row r="301" spans="1:10" x14ac:dyDescent="0.25">
      <c r="A301" t="s">
        <v>54</v>
      </c>
      <c r="B301" t="s">
        <v>6</v>
      </c>
      <c r="C301" t="s">
        <v>8</v>
      </c>
      <c r="D301" t="s">
        <v>6</v>
      </c>
      <c r="E301" t="s">
        <v>11</v>
      </c>
      <c r="F301">
        <v>2035</v>
      </c>
      <c r="G301">
        <v>2160.3000000000002</v>
      </c>
      <c r="H301">
        <v>8.0000000000000002E-3</v>
      </c>
      <c r="I301">
        <v>-1</v>
      </c>
      <c r="J301" s="2" t="str">
        <f t="shared" si="4"/>
        <v>COKING_COALSRWR2035</v>
      </c>
    </row>
    <row r="302" spans="1:10" x14ac:dyDescent="0.25">
      <c r="A302" t="s">
        <v>54</v>
      </c>
      <c r="B302" t="s">
        <v>6</v>
      </c>
      <c r="C302" t="s">
        <v>8</v>
      </c>
      <c r="D302" t="s">
        <v>6</v>
      </c>
      <c r="E302" t="s">
        <v>11</v>
      </c>
      <c r="F302">
        <v>2036</v>
      </c>
      <c r="G302">
        <v>2160.3000000000002</v>
      </c>
      <c r="H302">
        <v>8.0000000000000002E-3</v>
      </c>
      <c r="I302">
        <v>-1</v>
      </c>
      <c r="J302" s="2" t="str">
        <f t="shared" si="4"/>
        <v>COKING_COALSRWR2036</v>
      </c>
    </row>
    <row r="303" spans="1:10" x14ac:dyDescent="0.25">
      <c r="A303" t="s">
        <v>54</v>
      </c>
      <c r="B303" t="s">
        <v>6</v>
      </c>
      <c r="C303" t="s">
        <v>8</v>
      </c>
      <c r="D303" t="s">
        <v>6</v>
      </c>
      <c r="E303" t="s">
        <v>11</v>
      </c>
      <c r="F303">
        <v>2037</v>
      </c>
      <c r="G303">
        <v>2160.3000000000002</v>
      </c>
      <c r="H303">
        <v>8.0000000000000002E-3</v>
      </c>
      <c r="I303">
        <v>-1</v>
      </c>
      <c r="J303" s="2" t="str">
        <f t="shared" si="4"/>
        <v>COKING_COALSRWR2037</v>
      </c>
    </row>
    <row r="304" spans="1:10" x14ac:dyDescent="0.25">
      <c r="A304" t="s">
        <v>54</v>
      </c>
      <c r="B304" t="s">
        <v>6</v>
      </c>
      <c r="C304" t="s">
        <v>8</v>
      </c>
      <c r="D304" t="s">
        <v>6</v>
      </c>
      <c r="E304" t="s">
        <v>11</v>
      </c>
      <c r="F304">
        <v>2038</v>
      </c>
      <c r="G304">
        <v>2160.3000000000002</v>
      </c>
      <c r="H304">
        <v>8.0000000000000002E-3</v>
      </c>
      <c r="I304">
        <v>-1</v>
      </c>
      <c r="J304" s="2" t="str">
        <f t="shared" si="4"/>
        <v>COKING_COALSRWR2038</v>
      </c>
    </row>
    <row r="305" spans="1:10" x14ac:dyDescent="0.25">
      <c r="A305" t="s">
        <v>54</v>
      </c>
      <c r="B305" t="s">
        <v>6</v>
      </c>
      <c r="C305" t="s">
        <v>8</v>
      </c>
      <c r="D305" t="s">
        <v>6</v>
      </c>
      <c r="E305" t="s">
        <v>11</v>
      </c>
      <c r="F305">
        <v>2039</v>
      </c>
      <c r="G305">
        <v>2160.3000000000002</v>
      </c>
      <c r="H305">
        <v>8.0000000000000002E-3</v>
      </c>
      <c r="I305">
        <v>-1</v>
      </c>
      <c r="J305" s="2" t="str">
        <f t="shared" si="4"/>
        <v>COKING_COALSRWR2039</v>
      </c>
    </row>
    <row r="306" spans="1:10" x14ac:dyDescent="0.25">
      <c r="A306" t="s">
        <v>54</v>
      </c>
      <c r="B306" t="s">
        <v>6</v>
      </c>
      <c r="C306" t="s">
        <v>8</v>
      </c>
      <c r="D306" t="s">
        <v>6</v>
      </c>
      <c r="E306" t="s">
        <v>11</v>
      </c>
      <c r="F306">
        <v>2040</v>
      </c>
      <c r="G306">
        <v>2160.3000000000002</v>
      </c>
      <c r="H306">
        <v>8.0000000000000002E-3</v>
      </c>
      <c r="I306">
        <v>-1</v>
      </c>
      <c r="J306" s="2" t="str">
        <f t="shared" si="4"/>
        <v>COKING_COALSRWR2040</v>
      </c>
    </row>
    <row r="307" spans="1:10" x14ac:dyDescent="0.25">
      <c r="A307" t="s">
        <v>54</v>
      </c>
      <c r="B307" t="s">
        <v>6</v>
      </c>
      <c r="C307" t="s">
        <v>8</v>
      </c>
      <c r="D307" t="s">
        <v>6</v>
      </c>
      <c r="E307" t="s">
        <v>11</v>
      </c>
      <c r="F307">
        <v>2041</v>
      </c>
      <c r="G307">
        <v>2160.3000000000002</v>
      </c>
      <c r="H307">
        <v>8.0000000000000002E-3</v>
      </c>
      <c r="I307">
        <v>-1</v>
      </c>
      <c r="J307" s="2" t="str">
        <f t="shared" si="4"/>
        <v>COKING_COALSRWR2041</v>
      </c>
    </row>
    <row r="308" spans="1:10" x14ac:dyDescent="0.25">
      <c r="A308" t="s">
        <v>54</v>
      </c>
      <c r="B308" t="s">
        <v>6</v>
      </c>
      <c r="C308" t="s">
        <v>8</v>
      </c>
      <c r="D308" t="s">
        <v>6</v>
      </c>
      <c r="E308" t="s">
        <v>12</v>
      </c>
      <c r="F308">
        <v>2024</v>
      </c>
      <c r="G308">
        <v>3029.6</v>
      </c>
      <c r="H308">
        <v>8.0000000000000002E-3</v>
      </c>
      <c r="I308">
        <v>-1</v>
      </c>
      <c r="J308" s="2" t="str">
        <f t="shared" si="4"/>
        <v>COKING_COALSRNR2024</v>
      </c>
    </row>
    <row r="309" spans="1:10" x14ac:dyDescent="0.25">
      <c r="A309" t="s">
        <v>54</v>
      </c>
      <c r="B309" t="s">
        <v>6</v>
      </c>
      <c r="C309" t="s">
        <v>8</v>
      </c>
      <c r="D309" t="s">
        <v>6</v>
      </c>
      <c r="E309" t="s">
        <v>12</v>
      </c>
      <c r="F309">
        <v>2025</v>
      </c>
      <c r="G309">
        <v>3039.5055139999999</v>
      </c>
      <c r="H309">
        <v>8.0000000000000002E-3</v>
      </c>
      <c r="I309">
        <v>-1</v>
      </c>
      <c r="J309" s="2" t="str">
        <f t="shared" si="4"/>
        <v>COKING_COALSRNR2025</v>
      </c>
    </row>
    <row r="310" spans="1:10" x14ac:dyDescent="0.25">
      <c r="A310" t="s">
        <v>54</v>
      </c>
      <c r="B310" t="s">
        <v>6</v>
      </c>
      <c r="C310" t="s">
        <v>8</v>
      </c>
      <c r="D310" t="s">
        <v>6</v>
      </c>
      <c r="E310" t="s">
        <v>12</v>
      </c>
      <c r="F310">
        <v>2026</v>
      </c>
      <c r="G310">
        <v>3049.4434150000002</v>
      </c>
      <c r="H310">
        <v>8.0000000000000002E-3</v>
      </c>
      <c r="I310">
        <v>-1</v>
      </c>
      <c r="J310" s="2" t="str">
        <f t="shared" si="4"/>
        <v>COKING_COALSRNR2026</v>
      </c>
    </row>
    <row r="311" spans="1:10" x14ac:dyDescent="0.25">
      <c r="A311" t="s">
        <v>54</v>
      </c>
      <c r="B311" t="s">
        <v>6</v>
      </c>
      <c r="C311" t="s">
        <v>8</v>
      </c>
      <c r="D311" t="s">
        <v>6</v>
      </c>
      <c r="E311" t="s">
        <v>12</v>
      </c>
      <c r="F311">
        <v>2027</v>
      </c>
      <c r="G311">
        <v>3059.4138090000001</v>
      </c>
      <c r="H311">
        <v>8.0000000000000002E-3</v>
      </c>
      <c r="I311">
        <v>-1</v>
      </c>
      <c r="J311" s="2" t="str">
        <f t="shared" si="4"/>
        <v>COKING_COALSRNR2027</v>
      </c>
    </row>
    <row r="312" spans="1:10" x14ac:dyDescent="0.25">
      <c r="A312" t="s">
        <v>54</v>
      </c>
      <c r="B312" t="s">
        <v>6</v>
      </c>
      <c r="C312" t="s">
        <v>8</v>
      </c>
      <c r="D312" t="s">
        <v>6</v>
      </c>
      <c r="E312" t="s">
        <v>12</v>
      </c>
      <c r="F312">
        <v>2028</v>
      </c>
      <c r="G312">
        <v>3069.4168020000002</v>
      </c>
      <c r="H312">
        <v>8.0000000000000002E-3</v>
      </c>
      <c r="I312">
        <v>-1</v>
      </c>
      <c r="J312" s="2" t="str">
        <f t="shared" si="4"/>
        <v>COKING_COALSRNR2028</v>
      </c>
    </row>
    <row r="313" spans="1:10" x14ac:dyDescent="0.25">
      <c r="A313" t="s">
        <v>54</v>
      </c>
      <c r="B313" t="s">
        <v>6</v>
      </c>
      <c r="C313" t="s">
        <v>8</v>
      </c>
      <c r="D313" t="s">
        <v>6</v>
      </c>
      <c r="E313" t="s">
        <v>12</v>
      </c>
      <c r="F313">
        <v>2029</v>
      </c>
      <c r="G313">
        <v>3079.4524999999999</v>
      </c>
      <c r="H313">
        <v>8.0000000000000002E-3</v>
      </c>
      <c r="I313">
        <v>-1</v>
      </c>
      <c r="J313" s="2" t="str">
        <f t="shared" si="4"/>
        <v>COKING_COALSRNR2029</v>
      </c>
    </row>
    <row r="314" spans="1:10" x14ac:dyDescent="0.25">
      <c r="A314" t="s">
        <v>54</v>
      </c>
      <c r="B314" t="s">
        <v>6</v>
      </c>
      <c r="C314" t="s">
        <v>8</v>
      </c>
      <c r="D314" t="s">
        <v>6</v>
      </c>
      <c r="E314" t="s">
        <v>12</v>
      </c>
      <c r="F314">
        <v>2030</v>
      </c>
      <c r="G314">
        <v>3089.5210109999998</v>
      </c>
      <c r="H314">
        <v>8.0000000000000002E-3</v>
      </c>
      <c r="I314">
        <v>-1</v>
      </c>
      <c r="J314" s="2" t="str">
        <f t="shared" si="4"/>
        <v>COKING_COALSRNR2030</v>
      </c>
    </row>
    <row r="315" spans="1:10" x14ac:dyDescent="0.25">
      <c r="A315" t="s">
        <v>54</v>
      </c>
      <c r="B315" t="s">
        <v>6</v>
      </c>
      <c r="C315" t="s">
        <v>8</v>
      </c>
      <c r="D315" t="s">
        <v>6</v>
      </c>
      <c r="E315" t="s">
        <v>12</v>
      </c>
      <c r="F315">
        <v>2031</v>
      </c>
      <c r="G315">
        <v>3099.6224419999999</v>
      </c>
      <c r="H315">
        <v>8.0000000000000002E-3</v>
      </c>
      <c r="I315">
        <v>-1</v>
      </c>
      <c r="J315" s="2" t="str">
        <f t="shared" si="4"/>
        <v>COKING_COALSRNR2031</v>
      </c>
    </row>
    <row r="316" spans="1:10" x14ac:dyDescent="0.25">
      <c r="A316" t="s">
        <v>54</v>
      </c>
      <c r="B316" t="s">
        <v>6</v>
      </c>
      <c r="C316" t="s">
        <v>8</v>
      </c>
      <c r="D316" t="s">
        <v>6</v>
      </c>
      <c r="E316" t="s">
        <v>12</v>
      </c>
      <c r="F316">
        <v>2032</v>
      </c>
      <c r="G316">
        <v>3109.7568999999999</v>
      </c>
      <c r="H316">
        <v>8.0000000000000002E-3</v>
      </c>
      <c r="I316">
        <v>-1</v>
      </c>
      <c r="J316" s="2" t="str">
        <f t="shared" si="4"/>
        <v>COKING_COALSRNR2032</v>
      </c>
    </row>
    <row r="317" spans="1:10" x14ac:dyDescent="0.25">
      <c r="A317" t="s">
        <v>54</v>
      </c>
      <c r="B317" t="s">
        <v>6</v>
      </c>
      <c r="C317" t="s">
        <v>8</v>
      </c>
      <c r="D317" t="s">
        <v>6</v>
      </c>
      <c r="E317" t="s">
        <v>12</v>
      </c>
      <c r="F317">
        <v>2033</v>
      </c>
      <c r="G317">
        <v>3119.9244939999999</v>
      </c>
      <c r="H317">
        <v>8.0000000000000002E-3</v>
      </c>
      <c r="I317">
        <v>-1</v>
      </c>
      <c r="J317" s="2" t="str">
        <f t="shared" si="4"/>
        <v>COKING_COALSRNR2033</v>
      </c>
    </row>
    <row r="318" spans="1:10" x14ac:dyDescent="0.25">
      <c r="A318" t="s">
        <v>54</v>
      </c>
      <c r="B318" t="s">
        <v>6</v>
      </c>
      <c r="C318" t="s">
        <v>8</v>
      </c>
      <c r="D318" t="s">
        <v>6</v>
      </c>
      <c r="E318" t="s">
        <v>12</v>
      </c>
      <c r="F318">
        <v>2034</v>
      </c>
      <c r="G318">
        <v>3130.1253310000002</v>
      </c>
      <c r="H318">
        <v>8.0000000000000002E-3</v>
      </c>
      <c r="I318">
        <v>-1</v>
      </c>
      <c r="J318" s="2" t="str">
        <f t="shared" si="4"/>
        <v>COKING_COALSRNR2034</v>
      </c>
    </row>
    <row r="319" spans="1:10" x14ac:dyDescent="0.25">
      <c r="A319" t="s">
        <v>54</v>
      </c>
      <c r="B319" t="s">
        <v>6</v>
      </c>
      <c r="C319" t="s">
        <v>8</v>
      </c>
      <c r="D319" t="s">
        <v>6</v>
      </c>
      <c r="E319" t="s">
        <v>12</v>
      </c>
      <c r="F319">
        <v>2035</v>
      </c>
      <c r="G319">
        <v>3140.35952</v>
      </c>
      <c r="H319">
        <v>8.0000000000000002E-3</v>
      </c>
      <c r="I319">
        <v>-1</v>
      </c>
      <c r="J319" s="2" t="str">
        <f t="shared" si="4"/>
        <v>COKING_COALSRNR2035</v>
      </c>
    </row>
    <row r="320" spans="1:10" x14ac:dyDescent="0.25">
      <c r="A320" t="s">
        <v>54</v>
      </c>
      <c r="B320" t="s">
        <v>6</v>
      </c>
      <c r="C320" t="s">
        <v>8</v>
      </c>
      <c r="D320" t="s">
        <v>6</v>
      </c>
      <c r="E320" t="s">
        <v>12</v>
      </c>
      <c r="F320">
        <v>2036</v>
      </c>
      <c r="G320">
        <v>3150.627172</v>
      </c>
      <c r="H320">
        <v>8.0000000000000002E-3</v>
      </c>
      <c r="I320">
        <v>-1</v>
      </c>
      <c r="J320" s="2" t="str">
        <f t="shared" si="4"/>
        <v>COKING_COALSRNR2036</v>
      </c>
    </row>
    <row r="321" spans="1:10" x14ac:dyDescent="0.25">
      <c r="A321" t="s">
        <v>54</v>
      </c>
      <c r="B321" t="s">
        <v>6</v>
      </c>
      <c r="C321" t="s">
        <v>8</v>
      </c>
      <c r="D321" t="s">
        <v>6</v>
      </c>
      <c r="E321" t="s">
        <v>12</v>
      </c>
      <c r="F321">
        <v>2037</v>
      </c>
      <c r="G321">
        <v>3160.928394</v>
      </c>
      <c r="H321">
        <v>8.0000000000000002E-3</v>
      </c>
      <c r="I321">
        <v>-1</v>
      </c>
      <c r="J321" s="2" t="str">
        <f t="shared" si="4"/>
        <v>COKING_COALSRNR2037</v>
      </c>
    </row>
    <row r="322" spans="1:10" x14ac:dyDescent="0.25">
      <c r="A322" t="s">
        <v>54</v>
      </c>
      <c r="B322" t="s">
        <v>6</v>
      </c>
      <c r="C322" t="s">
        <v>8</v>
      </c>
      <c r="D322" t="s">
        <v>6</v>
      </c>
      <c r="E322" t="s">
        <v>12</v>
      </c>
      <c r="F322">
        <v>2038</v>
      </c>
      <c r="G322">
        <v>3171.2632960000001</v>
      </c>
      <c r="H322">
        <v>8.0000000000000002E-3</v>
      </c>
      <c r="I322">
        <v>-1</v>
      </c>
      <c r="J322" s="2" t="str">
        <f t="shared" si="4"/>
        <v>COKING_COALSRNR2038</v>
      </c>
    </row>
    <row r="323" spans="1:10" x14ac:dyDescent="0.25">
      <c r="A323" t="s">
        <v>54</v>
      </c>
      <c r="B323" t="s">
        <v>6</v>
      </c>
      <c r="C323" t="s">
        <v>8</v>
      </c>
      <c r="D323" t="s">
        <v>6</v>
      </c>
      <c r="E323" t="s">
        <v>12</v>
      </c>
      <c r="F323">
        <v>2039</v>
      </c>
      <c r="G323">
        <v>3181.6319899999999</v>
      </c>
      <c r="H323">
        <v>8.0000000000000002E-3</v>
      </c>
      <c r="I323">
        <v>-1</v>
      </c>
      <c r="J323" s="2" t="str">
        <f t="shared" ref="J323:J386" si="5">_xlfn.CONCAT(A323,C323,E323,F323)</f>
        <v>COKING_COALSRNR2039</v>
      </c>
    </row>
    <row r="324" spans="1:10" x14ac:dyDescent="0.25">
      <c r="A324" t="s">
        <v>54</v>
      </c>
      <c r="B324" t="s">
        <v>6</v>
      </c>
      <c r="C324" t="s">
        <v>8</v>
      </c>
      <c r="D324" t="s">
        <v>6</v>
      </c>
      <c r="E324" t="s">
        <v>12</v>
      </c>
      <c r="F324">
        <v>2040</v>
      </c>
      <c r="G324">
        <v>3192.0345849999999</v>
      </c>
      <c r="H324">
        <v>8.0000000000000002E-3</v>
      </c>
      <c r="I324">
        <v>-1</v>
      </c>
      <c r="J324" s="2" t="str">
        <f t="shared" si="5"/>
        <v>COKING_COALSRNR2040</v>
      </c>
    </row>
    <row r="325" spans="1:10" x14ac:dyDescent="0.25">
      <c r="A325" t="s">
        <v>54</v>
      </c>
      <c r="B325" t="s">
        <v>6</v>
      </c>
      <c r="C325" t="s">
        <v>8</v>
      </c>
      <c r="D325" t="s">
        <v>6</v>
      </c>
      <c r="E325" t="s">
        <v>12</v>
      </c>
      <c r="F325">
        <v>2041</v>
      </c>
      <c r="G325">
        <v>3202.4711910000001</v>
      </c>
      <c r="H325">
        <v>8.0000000000000002E-3</v>
      </c>
      <c r="I325">
        <v>-1</v>
      </c>
      <c r="J325" s="2" t="str">
        <f t="shared" si="5"/>
        <v>COKING_COALSRNR2041</v>
      </c>
    </row>
    <row r="326" spans="1:10" x14ac:dyDescent="0.25">
      <c r="A326" t="s">
        <v>54</v>
      </c>
      <c r="B326" t="s">
        <v>6</v>
      </c>
      <c r="C326" t="s">
        <v>8</v>
      </c>
      <c r="D326" t="s">
        <v>6</v>
      </c>
      <c r="E326" t="s">
        <v>8</v>
      </c>
      <c r="F326">
        <v>2024</v>
      </c>
      <c r="G326">
        <v>926</v>
      </c>
      <c r="H326">
        <v>2E-3</v>
      </c>
      <c r="I326">
        <v>-1</v>
      </c>
      <c r="J326" s="2" t="str">
        <f t="shared" si="5"/>
        <v>COKING_COALSRSR2024</v>
      </c>
    </row>
    <row r="327" spans="1:10" x14ac:dyDescent="0.25">
      <c r="A327" t="s">
        <v>54</v>
      </c>
      <c r="B327" t="s">
        <v>6</v>
      </c>
      <c r="C327" t="s">
        <v>8</v>
      </c>
      <c r="D327" t="s">
        <v>6</v>
      </c>
      <c r="E327" t="s">
        <v>8</v>
      </c>
      <c r="F327">
        <v>2025</v>
      </c>
      <c r="G327">
        <v>947.21769670000003</v>
      </c>
      <c r="H327">
        <v>2E-3</v>
      </c>
      <c r="I327">
        <v>-1</v>
      </c>
      <c r="J327" s="2" t="str">
        <f t="shared" si="5"/>
        <v>COKING_COALSRSR2025</v>
      </c>
    </row>
    <row r="328" spans="1:10" x14ac:dyDescent="0.25">
      <c r="A328" t="s">
        <v>54</v>
      </c>
      <c r="B328" t="s">
        <v>6</v>
      </c>
      <c r="C328" t="s">
        <v>8</v>
      </c>
      <c r="D328" t="s">
        <v>6</v>
      </c>
      <c r="E328" t="s">
        <v>8</v>
      </c>
      <c r="F328">
        <v>2026</v>
      </c>
      <c r="G328">
        <v>968.92156039999998</v>
      </c>
      <c r="H328">
        <v>2E-3</v>
      </c>
      <c r="I328">
        <v>-1</v>
      </c>
      <c r="J328" s="2" t="str">
        <f t="shared" si="5"/>
        <v>COKING_COALSRSR2026</v>
      </c>
    </row>
    <row r="329" spans="1:10" x14ac:dyDescent="0.25">
      <c r="A329" t="s">
        <v>54</v>
      </c>
      <c r="B329" t="s">
        <v>6</v>
      </c>
      <c r="C329" t="s">
        <v>8</v>
      </c>
      <c r="D329" t="s">
        <v>6</v>
      </c>
      <c r="E329" t="s">
        <v>8</v>
      </c>
      <c r="F329">
        <v>2027</v>
      </c>
      <c r="G329">
        <v>991.1227308</v>
      </c>
      <c r="H329">
        <v>2E-3</v>
      </c>
      <c r="I329">
        <v>-1</v>
      </c>
      <c r="J329" s="2" t="str">
        <f t="shared" si="5"/>
        <v>COKING_COALSRSR2027</v>
      </c>
    </row>
    <row r="330" spans="1:10" x14ac:dyDescent="0.25">
      <c r="A330" t="s">
        <v>54</v>
      </c>
      <c r="B330" t="s">
        <v>6</v>
      </c>
      <c r="C330" t="s">
        <v>8</v>
      </c>
      <c r="D330" t="s">
        <v>6</v>
      </c>
      <c r="E330" t="s">
        <v>8</v>
      </c>
      <c r="F330">
        <v>2028</v>
      </c>
      <c r="G330">
        <v>1013.8326029999999</v>
      </c>
      <c r="H330">
        <v>2E-3</v>
      </c>
      <c r="I330">
        <v>-1</v>
      </c>
      <c r="J330" s="2" t="str">
        <f t="shared" si="5"/>
        <v>COKING_COALSRSR2028</v>
      </c>
    </row>
    <row r="331" spans="1:10" x14ac:dyDescent="0.25">
      <c r="A331" t="s">
        <v>54</v>
      </c>
      <c r="B331" t="s">
        <v>6</v>
      </c>
      <c r="C331" t="s">
        <v>8</v>
      </c>
      <c r="D331" t="s">
        <v>6</v>
      </c>
      <c r="E331" t="s">
        <v>8</v>
      </c>
      <c r="F331">
        <v>2029</v>
      </c>
      <c r="G331">
        <v>1037.062833</v>
      </c>
      <c r="H331">
        <v>2E-3</v>
      </c>
      <c r="I331">
        <v>-1</v>
      </c>
      <c r="J331" s="2" t="str">
        <f t="shared" si="5"/>
        <v>COKING_COALSRSR2029</v>
      </c>
    </row>
    <row r="332" spans="1:10" x14ac:dyDescent="0.25">
      <c r="A332" t="s">
        <v>54</v>
      </c>
      <c r="B332" t="s">
        <v>6</v>
      </c>
      <c r="C332" t="s">
        <v>8</v>
      </c>
      <c r="D332" t="s">
        <v>6</v>
      </c>
      <c r="E332" t="s">
        <v>8</v>
      </c>
      <c r="F332">
        <v>2030</v>
      </c>
      <c r="G332">
        <v>1060.825343</v>
      </c>
      <c r="H332">
        <v>2E-3</v>
      </c>
      <c r="I332">
        <v>-1</v>
      </c>
      <c r="J332" s="2" t="str">
        <f t="shared" si="5"/>
        <v>COKING_COALSRSR2030</v>
      </c>
    </row>
    <row r="333" spans="1:10" x14ac:dyDescent="0.25">
      <c r="A333" t="s">
        <v>54</v>
      </c>
      <c r="B333" t="s">
        <v>6</v>
      </c>
      <c r="C333" t="s">
        <v>8</v>
      </c>
      <c r="D333" t="s">
        <v>6</v>
      </c>
      <c r="E333" t="s">
        <v>8</v>
      </c>
      <c r="F333">
        <v>2031</v>
      </c>
      <c r="G333">
        <v>1085.1323299999999</v>
      </c>
      <c r="H333">
        <v>2E-3</v>
      </c>
      <c r="I333">
        <v>-1</v>
      </c>
      <c r="J333" s="2" t="str">
        <f t="shared" si="5"/>
        <v>COKING_COALSRSR2031</v>
      </c>
    </row>
    <row r="334" spans="1:10" x14ac:dyDescent="0.25">
      <c r="A334" t="s">
        <v>54</v>
      </c>
      <c r="B334" t="s">
        <v>6</v>
      </c>
      <c r="C334" t="s">
        <v>8</v>
      </c>
      <c r="D334" t="s">
        <v>6</v>
      </c>
      <c r="E334" t="s">
        <v>8</v>
      </c>
      <c r="F334">
        <v>2032</v>
      </c>
      <c r="G334">
        <v>1109.996271</v>
      </c>
      <c r="H334">
        <v>2E-3</v>
      </c>
      <c r="I334">
        <v>-1</v>
      </c>
      <c r="J334" s="2" t="str">
        <f t="shared" si="5"/>
        <v>COKING_COALSRSR2032</v>
      </c>
    </row>
    <row r="335" spans="1:10" x14ac:dyDescent="0.25">
      <c r="A335" t="s">
        <v>54</v>
      </c>
      <c r="B335" t="s">
        <v>6</v>
      </c>
      <c r="C335" t="s">
        <v>8</v>
      </c>
      <c r="D335" t="s">
        <v>6</v>
      </c>
      <c r="E335" t="s">
        <v>8</v>
      </c>
      <c r="F335">
        <v>2033</v>
      </c>
      <c r="G335">
        <v>1135.4299249999999</v>
      </c>
      <c r="H335">
        <v>2E-3</v>
      </c>
      <c r="I335">
        <v>-1</v>
      </c>
      <c r="J335" s="2" t="str">
        <f t="shared" si="5"/>
        <v>COKING_COALSRSR2033</v>
      </c>
    </row>
    <row r="336" spans="1:10" x14ac:dyDescent="0.25">
      <c r="A336" t="s">
        <v>54</v>
      </c>
      <c r="B336" t="s">
        <v>6</v>
      </c>
      <c r="C336" t="s">
        <v>8</v>
      </c>
      <c r="D336" t="s">
        <v>6</v>
      </c>
      <c r="E336" t="s">
        <v>8</v>
      </c>
      <c r="F336">
        <v>2034</v>
      </c>
      <c r="G336">
        <v>1161.4463479999999</v>
      </c>
      <c r="H336">
        <v>2E-3</v>
      </c>
      <c r="I336">
        <v>-1</v>
      </c>
      <c r="J336" s="2" t="str">
        <f t="shared" si="5"/>
        <v>COKING_COALSRSR2034</v>
      </c>
    </row>
    <row r="337" spans="1:10" x14ac:dyDescent="0.25">
      <c r="A337" t="s">
        <v>54</v>
      </c>
      <c r="B337" t="s">
        <v>6</v>
      </c>
      <c r="C337" t="s">
        <v>8</v>
      </c>
      <c r="D337" t="s">
        <v>6</v>
      </c>
      <c r="E337" t="s">
        <v>8</v>
      </c>
      <c r="F337">
        <v>2035</v>
      </c>
      <c r="G337">
        <v>1188.0588929999999</v>
      </c>
      <c r="H337">
        <v>2E-3</v>
      </c>
      <c r="I337">
        <v>-1</v>
      </c>
      <c r="J337" s="2" t="str">
        <f t="shared" si="5"/>
        <v>COKING_COALSRSR2035</v>
      </c>
    </row>
    <row r="338" spans="1:10" x14ac:dyDescent="0.25">
      <c r="A338" t="s">
        <v>54</v>
      </c>
      <c r="B338" t="s">
        <v>6</v>
      </c>
      <c r="C338" t="s">
        <v>8</v>
      </c>
      <c r="D338" t="s">
        <v>6</v>
      </c>
      <c r="E338" t="s">
        <v>8</v>
      </c>
      <c r="F338">
        <v>2036</v>
      </c>
      <c r="G338">
        <v>1215.2812180000001</v>
      </c>
      <c r="H338">
        <v>2E-3</v>
      </c>
      <c r="I338">
        <v>-1</v>
      </c>
      <c r="J338" s="2" t="str">
        <f t="shared" si="5"/>
        <v>COKING_COALSRSR2036</v>
      </c>
    </row>
    <row r="339" spans="1:10" x14ac:dyDescent="0.25">
      <c r="A339" t="s">
        <v>54</v>
      </c>
      <c r="B339" t="s">
        <v>6</v>
      </c>
      <c r="C339" t="s">
        <v>8</v>
      </c>
      <c r="D339" t="s">
        <v>6</v>
      </c>
      <c r="E339" t="s">
        <v>8</v>
      </c>
      <c r="F339">
        <v>2037</v>
      </c>
      <c r="G339">
        <v>1243.127297</v>
      </c>
      <c r="H339">
        <v>2E-3</v>
      </c>
      <c r="I339">
        <v>-1</v>
      </c>
      <c r="J339" s="2" t="str">
        <f t="shared" si="5"/>
        <v>COKING_COALSRSR2037</v>
      </c>
    </row>
    <row r="340" spans="1:10" x14ac:dyDescent="0.25">
      <c r="A340" t="s">
        <v>54</v>
      </c>
      <c r="B340" t="s">
        <v>6</v>
      </c>
      <c r="C340" t="s">
        <v>8</v>
      </c>
      <c r="D340" t="s">
        <v>6</v>
      </c>
      <c r="E340" t="s">
        <v>8</v>
      </c>
      <c r="F340">
        <v>2038</v>
      </c>
      <c r="G340">
        <v>1271.61142</v>
      </c>
      <c r="H340">
        <v>2E-3</v>
      </c>
      <c r="I340">
        <v>-1</v>
      </c>
      <c r="J340" s="2" t="str">
        <f t="shared" si="5"/>
        <v>COKING_COALSRSR2038</v>
      </c>
    </row>
    <row r="341" spans="1:10" x14ac:dyDescent="0.25">
      <c r="A341" t="s">
        <v>54</v>
      </c>
      <c r="B341" t="s">
        <v>6</v>
      </c>
      <c r="C341" t="s">
        <v>8</v>
      </c>
      <c r="D341" t="s">
        <v>6</v>
      </c>
      <c r="E341" t="s">
        <v>8</v>
      </c>
      <c r="F341">
        <v>2039</v>
      </c>
      <c r="G341">
        <v>1300.7482070000001</v>
      </c>
      <c r="H341">
        <v>2E-3</v>
      </c>
      <c r="I341">
        <v>-1</v>
      </c>
      <c r="J341" s="2" t="str">
        <f t="shared" si="5"/>
        <v>COKING_COALSRSR2039</v>
      </c>
    </row>
    <row r="342" spans="1:10" x14ac:dyDescent="0.25">
      <c r="A342" t="s">
        <v>54</v>
      </c>
      <c r="B342" t="s">
        <v>6</v>
      </c>
      <c r="C342" t="s">
        <v>8</v>
      </c>
      <c r="D342" t="s">
        <v>6</v>
      </c>
      <c r="E342" t="s">
        <v>8</v>
      </c>
      <c r="F342">
        <v>2040</v>
      </c>
      <c r="G342">
        <v>1330.5526139999999</v>
      </c>
      <c r="H342">
        <v>2E-3</v>
      </c>
      <c r="I342">
        <v>-1</v>
      </c>
      <c r="J342" s="2" t="str">
        <f t="shared" si="5"/>
        <v>COKING_COALSRSR2040</v>
      </c>
    </row>
    <row r="343" spans="1:10" x14ac:dyDescent="0.25">
      <c r="A343" t="s">
        <v>54</v>
      </c>
      <c r="B343" t="s">
        <v>6</v>
      </c>
      <c r="C343" t="s">
        <v>8</v>
      </c>
      <c r="D343" t="s">
        <v>6</v>
      </c>
      <c r="E343" t="s">
        <v>8</v>
      </c>
      <c r="F343">
        <v>2041</v>
      </c>
      <c r="G343">
        <v>1361.0399379999999</v>
      </c>
      <c r="H343">
        <v>2E-3</v>
      </c>
      <c r="I343">
        <v>-1</v>
      </c>
      <c r="J343" s="2" t="str">
        <f t="shared" si="5"/>
        <v>COKING_COALSRSR2041</v>
      </c>
    </row>
    <row r="344" spans="1:10" x14ac:dyDescent="0.25">
      <c r="A344" t="s">
        <v>54</v>
      </c>
      <c r="B344" t="s">
        <v>6</v>
      </c>
      <c r="C344" t="s">
        <v>8</v>
      </c>
      <c r="D344" t="s">
        <v>6</v>
      </c>
      <c r="E344" t="s">
        <v>9</v>
      </c>
      <c r="F344">
        <v>2024</v>
      </c>
      <c r="G344">
        <v>3787.9</v>
      </c>
      <c r="H344">
        <v>8.0000000000000002E-3</v>
      </c>
      <c r="I344">
        <v>-1</v>
      </c>
      <c r="J344" s="2" t="str">
        <f t="shared" si="5"/>
        <v>COKING_COALSRNER2024</v>
      </c>
    </row>
    <row r="345" spans="1:10" x14ac:dyDescent="0.25">
      <c r="A345" t="s">
        <v>54</v>
      </c>
      <c r="B345" t="s">
        <v>6</v>
      </c>
      <c r="C345" t="s">
        <v>8</v>
      </c>
      <c r="D345" t="s">
        <v>6</v>
      </c>
      <c r="E345" t="s">
        <v>9</v>
      </c>
      <c r="F345">
        <v>2025</v>
      </c>
      <c r="G345">
        <v>3917.6590719999999</v>
      </c>
      <c r="H345">
        <v>8.0000000000000002E-3</v>
      </c>
      <c r="I345">
        <v>-1</v>
      </c>
      <c r="J345" s="2" t="str">
        <f t="shared" si="5"/>
        <v>COKING_COALSRNER2025</v>
      </c>
    </row>
    <row r="346" spans="1:10" x14ac:dyDescent="0.25">
      <c r="A346" t="s">
        <v>54</v>
      </c>
      <c r="B346" t="s">
        <v>6</v>
      </c>
      <c r="C346" t="s">
        <v>8</v>
      </c>
      <c r="D346" t="s">
        <v>6</v>
      </c>
      <c r="E346" t="s">
        <v>9</v>
      </c>
      <c r="F346">
        <v>2026</v>
      </c>
      <c r="G346">
        <v>4051.8631970000001</v>
      </c>
      <c r="H346">
        <v>8.0000000000000002E-3</v>
      </c>
      <c r="I346">
        <v>-1</v>
      </c>
      <c r="J346" s="2" t="str">
        <f t="shared" si="5"/>
        <v>COKING_COALSRNER2026</v>
      </c>
    </row>
    <row r="347" spans="1:10" x14ac:dyDescent="0.25">
      <c r="A347" t="s">
        <v>54</v>
      </c>
      <c r="B347" t="s">
        <v>6</v>
      </c>
      <c r="C347" t="s">
        <v>8</v>
      </c>
      <c r="D347" t="s">
        <v>6</v>
      </c>
      <c r="E347" t="s">
        <v>9</v>
      </c>
      <c r="F347">
        <v>2027</v>
      </c>
      <c r="G347">
        <v>4190.6646460000002</v>
      </c>
      <c r="H347">
        <v>8.0000000000000002E-3</v>
      </c>
      <c r="I347">
        <v>-1</v>
      </c>
      <c r="J347" s="2" t="str">
        <f t="shared" si="5"/>
        <v>COKING_COALSRNER2027</v>
      </c>
    </row>
    <row r="348" spans="1:10" x14ac:dyDescent="0.25">
      <c r="A348" t="s">
        <v>54</v>
      </c>
      <c r="B348" t="s">
        <v>6</v>
      </c>
      <c r="C348" t="s">
        <v>8</v>
      </c>
      <c r="D348" t="s">
        <v>6</v>
      </c>
      <c r="E348" t="s">
        <v>9</v>
      </c>
      <c r="F348">
        <v>2028</v>
      </c>
      <c r="G348">
        <v>4334.2209059999996</v>
      </c>
      <c r="H348">
        <v>8.0000000000000002E-3</v>
      </c>
      <c r="I348">
        <v>-1</v>
      </c>
      <c r="J348" s="2" t="str">
        <f t="shared" si="5"/>
        <v>COKING_COALSRNER2028</v>
      </c>
    </row>
    <row r="349" spans="1:10" x14ac:dyDescent="0.25">
      <c r="A349" t="s">
        <v>54</v>
      </c>
      <c r="B349" t="s">
        <v>6</v>
      </c>
      <c r="C349" t="s">
        <v>8</v>
      </c>
      <c r="D349" t="s">
        <v>6</v>
      </c>
      <c r="E349" t="s">
        <v>9</v>
      </c>
      <c r="F349">
        <v>2029</v>
      </c>
      <c r="G349">
        <v>4482.6948579999998</v>
      </c>
      <c r="H349">
        <v>8.0000000000000002E-3</v>
      </c>
      <c r="I349">
        <v>-1</v>
      </c>
      <c r="J349" s="2" t="str">
        <f t="shared" si="5"/>
        <v>COKING_COALSRNER2029</v>
      </c>
    </row>
    <row r="350" spans="1:10" x14ac:dyDescent="0.25">
      <c r="A350" t="s">
        <v>54</v>
      </c>
      <c r="B350" t="s">
        <v>6</v>
      </c>
      <c r="C350" t="s">
        <v>8</v>
      </c>
      <c r="D350" t="s">
        <v>6</v>
      </c>
      <c r="E350" t="s">
        <v>9</v>
      </c>
      <c r="F350">
        <v>2030</v>
      </c>
      <c r="G350">
        <v>4636.2549639999997</v>
      </c>
      <c r="H350">
        <v>8.0000000000000002E-3</v>
      </c>
      <c r="I350">
        <v>-1</v>
      </c>
      <c r="J350" s="2" t="str">
        <f t="shared" si="5"/>
        <v>COKING_COALSRNER2030</v>
      </c>
    </row>
    <row r="351" spans="1:10" x14ac:dyDescent="0.25">
      <c r="A351" t="s">
        <v>54</v>
      </c>
      <c r="B351" t="s">
        <v>6</v>
      </c>
      <c r="C351" t="s">
        <v>8</v>
      </c>
      <c r="D351" t="s">
        <v>6</v>
      </c>
      <c r="E351" t="s">
        <v>9</v>
      </c>
      <c r="F351">
        <v>2031</v>
      </c>
      <c r="G351">
        <v>4795.0754559999996</v>
      </c>
      <c r="H351">
        <v>8.0000000000000002E-3</v>
      </c>
      <c r="I351">
        <v>-1</v>
      </c>
      <c r="J351" s="2" t="str">
        <f t="shared" si="5"/>
        <v>COKING_COALSRNER2031</v>
      </c>
    </row>
    <row r="352" spans="1:10" x14ac:dyDescent="0.25">
      <c r="A352" t="s">
        <v>54</v>
      </c>
      <c r="B352" t="s">
        <v>6</v>
      </c>
      <c r="C352" t="s">
        <v>8</v>
      </c>
      <c r="D352" t="s">
        <v>6</v>
      </c>
      <c r="E352" t="s">
        <v>9</v>
      </c>
      <c r="F352">
        <v>2032</v>
      </c>
      <c r="G352">
        <v>4959.3365350000004</v>
      </c>
      <c r="H352">
        <v>8.0000000000000002E-3</v>
      </c>
      <c r="I352">
        <v>-1</v>
      </c>
      <c r="J352" s="2" t="str">
        <f t="shared" si="5"/>
        <v>COKING_COALSRNER2032</v>
      </c>
    </row>
    <row r="353" spans="1:10" x14ac:dyDescent="0.25">
      <c r="A353" t="s">
        <v>54</v>
      </c>
      <c r="B353" t="s">
        <v>6</v>
      </c>
      <c r="C353" t="s">
        <v>8</v>
      </c>
      <c r="D353" t="s">
        <v>6</v>
      </c>
      <c r="E353" t="s">
        <v>9</v>
      </c>
      <c r="F353">
        <v>2033</v>
      </c>
      <c r="G353">
        <v>5129.2245759999996</v>
      </c>
      <c r="H353">
        <v>8.0000000000000002E-3</v>
      </c>
      <c r="I353">
        <v>-1</v>
      </c>
      <c r="J353" s="2" t="str">
        <f t="shared" si="5"/>
        <v>COKING_COALSRNER2033</v>
      </c>
    </row>
    <row r="354" spans="1:10" x14ac:dyDescent="0.25">
      <c r="A354" t="s">
        <v>54</v>
      </c>
      <c r="B354" t="s">
        <v>6</v>
      </c>
      <c r="C354" t="s">
        <v>8</v>
      </c>
      <c r="D354" t="s">
        <v>6</v>
      </c>
      <c r="E354" t="s">
        <v>9</v>
      </c>
      <c r="F354">
        <v>2034</v>
      </c>
      <c r="G354">
        <v>5304.9323350000004</v>
      </c>
      <c r="H354">
        <v>8.0000000000000002E-3</v>
      </c>
      <c r="I354">
        <v>-1</v>
      </c>
      <c r="J354" s="2" t="str">
        <f t="shared" si="5"/>
        <v>COKING_COALSRNER2034</v>
      </c>
    </row>
    <row r="355" spans="1:10" x14ac:dyDescent="0.25">
      <c r="A355" t="s">
        <v>54</v>
      </c>
      <c r="B355" t="s">
        <v>6</v>
      </c>
      <c r="C355" t="s">
        <v>8</v>
      </c>
      <c r="D355" t="s">
        <v>6</v>
      </c>
      <c r="E355" t="s">
        <v>9</v>
      </c>
      <c r="F355">
        <v>2035</v>
      </c>
      <c r="G355">
        <v>5486.6591749999998</v>
      </c>
      <c r="H355">
        <v>8.0000000000000002E-3</v>
      </c>
      <c r="I355">
        <v>-1</v>
      </c>
      <c r="J355" s="2" t="str">
        <f t="shared" si="5"/>
        <v>COKING_COALSRNER2035</v>
      </c>
    </row>
    <row r="356" spans="1:10" x14ac:dyDescent="0.25">
      <c r="A356" t="s">
        <v>54</v>
      </c>
      <c r="B356" t="s">
        <v>6</v>
      </c>
      <c r="C356" t="s">
        <v>8</v>
      </c>
      <c r="D356" t="s">
        <v>6</v>
      </c>
      <c r="E356" t="s">
        <v>9</v>
      </c>
      <c r="F356">
        <v>2036</v>
      </c>
      <c r="G356">
        <v>5674.6112869999997</v>
      </c>
      <c r="H356">
        <v>8.0000000000000002E-3</v>
      </c>
      <c r="I356">
        <v>-1</v>
      </c>
      <c r="J356" s="2" t="str">
        <f t="shared" si="5"/>
        <v>COKING_COALSRNER2036</v>
      </c>
    </row>
    <row r="357" spans="1:10" x14ac:dyDescent="0.25">
      <c r="A357" t="s">
        <v>54</v>
      </c>
      <c r="B357" t="s">
        <v>6</v>
      </c>
      <c r="C357" t="s">
        <v>8</v>
      </c>
      <c r="D357" t="s">
        <v>6</v>
      </c>
      <c r="E357" t="s">
        <v>9</v>
      </c>
      <c r="F357">
        <v>2037</v>
      </c>
      <c r="G357">
        <v>5869.0019240000001</v>
      </c>
      <c r="H357">
        <v>8.0000000000000002E-3</v>
      </c>
      <c r="I357">
        <v>-1</v>
      </c>
      <c r="J357" s="2" t="str">
        <f t="shared" si="5"/>
        <v>COKING_COALSRNER2037</v>
      </c>
    </row>
    <row r="358" spans="1:10" x14ac:dyDescent="0.25">
      <c r="A358" t="s">
        <v>54</v>
      </c>
      <c r="B358" t="s">
        <v>6</v>
      </c>
      <c r="C358" t="s">
        <v>8</v>
      </c>
      <c r="D358" t="s">
        <v>6</v>
      </c>
      <c r="E358" t="s">
        <v>9</v>
      </c>
      <c r="F358">
        <v>2038</v>
      </c>
      <c r="G358">
        <v>6070.0516459999999</v>
      </c>
      <c r="H358">
        <v>8.0000000000000002E-3</v>
      </c>
      <c r="I358">
        <v>-1</v>
      </c>
      <c r="J358" s="2" t="str">
        <f t="shared" si="5"/>
        <v>COKING_COALSRNER2038</v>
      </c>
    </row>
    <row r="359" spans="1:10" x14ac:dyDescent="0.25">
      <c r="A359" t="s">
        <v>54</v>
      </c>
      <c r="B359" t="s">
        <v>6</v>
      </c>
      <c r="C359" t="s">
        <v>8</v>
      </c>
      <c r="D359" t="s">
        <v>6</v>
      </c>
      <c r="E359" t="s">
        <v>9</v>
      </c>
      <c r="F359">
        <v>2039</v>
      </c>
      <c r="G359">
        <v>6277.9885690000001</v>
      </c>
      <c r="H359">
        <v>8.0000000000000002E-3</v>
      </c>
      <c r="I359">
        <v>-1</v>
      </c>
      <c r="J359" s="2" t="str">
        <f t="shared" si="5"/>
        <v>COKING_COALSRNER2039</v>
      </c>
    </row>
    <row r="360" spans="1:10" x14ac:dyDescent="0.25">
      <c r="A360" t="s">
        <v>54</v>
      </c>
      <c r="B360" t="s">
        <v>6</v>
      </c>
      <c r="C360" t="s">
        <v>8</v>
      </c>
      <c r="D360" t="s">
        <v>6</v>
      </c>
      <c r="E360" t="s">
        <v>9</v>
      </c>
      <c r="F360">
        <v>2040</v>
      </c>
      <c r="G360">
        <v>6493.0486209999999</v>
      </c>
      <c r="H360">
        <v>8.0000000000000002E-3</v>
      </c>
      <c r="I360">
        <v>-1</v>
      </c>
      <c r="J360" s="2" t="str">
        <f t="shared" si="5"/>
        <v>COKING_COALSRNER2040</v>
      </c>
    </row>
    <row r="361" spans="1:10" x14ac:dyDescent="0.25">
      <c r="A361" t="s">
        <v>54</v>
      </c>
      <c r="B361" t="s">
        <v>6</v>
      </c>
      <c r="C361" t="s">
        <v>8</v>
      </c>
      <c r="D361" t="s">
        <v>6</v>
      </c>
      <c r="E361" t="s">
        <v>9</v>
      </c>
      <c r="F361">
        <v>2041</v>
      </c>
      <c r="G361">
        <v>6715.4758140000004</v>
      </c>
      <c r="H361">
        <v>8.0000000000000002E-3</v>
      </c>
      <c r="I361">
        <v>-1</v>
      </c>
      <c r="J361" s="2" t="str">
        <f t="shared" si="5"/>
        <v>COKING_COALSRNER2041</v>
      </c>
    </row>
    <row r="362" spans="1:10" x14ac:dyDescent="0.25">
      <c r="A362" t="s">
        <v>54</v>
      </c>
      <c r="B362" t="s">
        <v>6</v>
      </c>
      <c r="C362" t="s">
        <v>9</v>
      </c>
      <c r="D362" t="s">
        <v>6</v>
      </c>
      <c r="E362" t="s">
        <v>10</v>
      </c>
      <c r="F362">
        <v>2024</v>
      </c>
      <c r="G362">
        <v>2497.6</v>
      </c>
      <c r="H362">
        <v>8.0000000000000002E-3</v>
      </c>
      <c r="I362">
        <v>-1</v>
      </c>
      <c r="J362" s="2" t="str">
        <f t="shared" si="5"/>
        <v>COKING_COALNERER2024</v>
      </c>
    </row>
    <row r="363" spans="1:10" x14ac:dyDescent="0.25">
      <c r="A363" t="s">
        <v>54</v>
      </c>
      <c r="B363" t="s">
        <v>6</v>
      </c>
      <c r="C363" t="s">
        <v>9</v>
      </c>
      <c r="D363" t="s">
        <v>6</v>
      </c>
      <c r="E363" t="s">
        <v>10</v>
      </c>
      <c r="F363">
        <v>2025</v>
      </c>
      <c r="G363">
        <v>2497.6</v>
      </c>
      <c r="H363">
        <v>8.0000000000000002E-3</v>
      </c>
      <c r="I363">
        <v>-1</v>
      </c>
      <c r="J363" s="2" t="str">
        <f t="shared" si="5"/>
        <v>COKING_COALNERER2025</v>
      </c>
    </row>
    <row r="364" spans="1:10" x14ac:dyDescent="0.25">
      <c r="A364" t="s">
        <v>54</v>
      </c>
      <c r="B364" t="s">
        <v>6</v>
      </c>
      <c r="C364" t="s">
        <v>9</v>
      </c>
      <c r="D364" t="s">
        <v>6</v>
      </c>
      <c r="E364" t="s">
        <v>10</v>
      </c>
      <c r="F364">
        <v>2026</v>
      </c>
      <c r="G364">
        <v>2497.6</v>
      </c>
      <c r="H364">
        <v>8.0000000000000002E-3</v>
      </c>
      <c r="I364">
        <v>-1</v>
      </c>
      <c r="J364" s="2" t="str">
        <f t="shared" si="5"/>
        <v>COKING_COALNERER2026</v>
      </c>
    </row>
    <row r="365" spans="1:10" x14ac:dyDescent="0.25">
      <c r="A365" t="s">
        <v>54</v>
      </c>
      <c r="B365" t="s">
        <v>6</v>
      </c>
      <c r="C365" t="s">
        <v>9</v>
      </c>
      <c r="D365" t="s">
        <v>6</v>
      </c>
      <c r="E365" t="s">
        <v>10</v>
      </c>
      <c r="F365">
        <v>2027</v>
      </c>
      <c r="G365">
        <v>2497.6</v>
      </c>
      <c r="H365">
        <v>8.0000000000000002E-3</v>
      </c>
      <c r="I365">
        <v>-1</v>
      </c>
      <c r="J365" s="2" t="str">
        <f t="shared" si="5"/>
        <v>COKING_COALNERER2027</v>
      </c>
    </row>
    <row r="366" spans="1:10" x14ac:dyDescent="0.25">
      <c r="A366" t="s">
        <v>54</v>
      </c>
      <c r="B366" t="s">
        <v>6</v>
      </c>
      <c r="C366" t="s">
        <v>9</v>
      </c>
      <c r="D366" t="s">
        <v>6</v>
      </c>
      <c r="E366" t="s">
        <v>10</v>
      </c>
      <c r="F366">
        <v>2028</v>
      </c>
      <c r="G366">
        <v>2497.6</v>
      </c>
      <c r="H366">
        <v>8.0000000000000002E-3</v>
      </c>
      <c r="I366">
        <v>-1</v>
      </c>
      <c r="J366" s="2" t="str">
        <f t="shared" si="5"/>
        <v>COKING_COALNERER2028</v>
      </c>
    </row>
    <row r="367" spans="1:10" x14ac:dyDescent="0.25">
      <c r="A367" t="s">
        <v>54</v>
      </c>
      <c r="B367" t="s">
        <v>6</v>
      </c>
      <c r="C367" t="s">
        <v>9</v>
      </c>
      <c r="D367" t="s">
        <v>6</v>
      </c>
      <c r="E367" t="s">
        <v>10</v>
      </c>
      <c r="F367">
        <v>2029</v>
      </c>
      <c r="G367">
        <v>2497.6</v>
      </c>
      <c r="H367">
        <v>8.0000000000000002E-3</v>
      </c>
      <c r="I367">
        <v>-1</v>
      </c>
      <c r="J367" s="2" t="str">
        <f t="shared" si="5"/>
        <v>COKING_COALNERER2029</v>
      </c>
    </row>
    <row r="368" spans="1:10" x14ac:dyDescent="0.25">
      <c r="A368" t="s">
        <v>54</v>
      </c>
      <c r="B368" t="s">
        <v>6</v>
      </c>
      <c r="C368" t="s">
        <v>9</v>
      </c>
      <c r="D368" t="s">
        <v>6</v>
      </c>
      <c r="E368" t="s">
        <v>10</v>
      </c>
      <c r="F368">
        <v>2030</v>
      </c>
      <c r="G368">
        <v>2497.6</v>
      </c>
      <c r="H368">
        <v>8.0000000000000002E-3</v>
      </c>
      <c r="I368">
        <v>-1</v>
      </c>
      <c r="J368" s="2" t="str">
        <f t="shared" si="5"/>
        <v>COKING_COALNERER2030</v>
      </c>
    </row>
    <row r="369" spans="1:10" x14ac:dyDescent="0.25">
      <c r="A369" t="s">
        <v>54</v>
      </c>
      <c r="B369" t="s">
        <v>6</v>
      </c>
      <c r="C369" t="s">
        <v>9</v>
      </c>
      <c r="D369" t="s">
        <v>6</v>
      </c>
      <c r="E369" t="s">
        <v>10</v>
      </c>
      <c r="F369">
        <v>2031</v>
      </c>
      <c r="G369">
        <v>2497.6</v>
      </c>
      <c r="H369">
        <v>8.0000000000000002E-3</v>
      </c>
      <c r="I369">
        <v>-1</v>
      </c>
      <c r="J369" s="2" t="str">
        <f t="shared" si="5"/>
        <v>COKING_COALNERER2031</v>
      </c>
    </row>
    <row r="370" spans="1:10" x14ac:dyDescent="0.25">
      <c r="A370" t="s">
        <v>54</v>
      </c>
      <c r="B370" t="s">
        <v>6</v>
      </c>
      <c r="C370" t="s">
        <v>9</v>
      </c>
      <c r="D370" t="s">
        <v>6</v>
      </c>
      <c r="E370" t="s">
        <v>10</v>
      </c>
      <c r="F370">
        <v>2032</v>
      </c>
      <c r="G370">
        <v>2497.6</v>
      </c>
      <c r="H370">
        <v>8.0000000000000002E-3</v>
      </c>
      <c r="I370">
        <v>-1</v>
      </c>
      <c r="J370" s="2" t="str">
        <f t="shared" si="5"/>
        <v>COKING_COALNERER2032</v>
      </c>
    </row>
    <row r="371" spans="1:10" x14ac:dyDescent="0.25">
      <c r="A371" t="s">
        <v>54</v>
      </c>
      <c r="B371" t="s">
        <v>6</v>
      </c>
      <c r="C371" t="s">
        <v>9</v>
      </c>
      <c r="D371" t="s">
        <v>6</v>
      </c>
      <c r="E371" t="s">
        <v>10</v>
      </c>
      <c r="F371">
        <v>2033</v>
      </c>
      <c r="G371">
        <v>2497.6</v>
      </c>
      <c r="H371">
        <v>8.0000000000000002E-3</v>
      </c>
      <c r="I371">
        <v>-1</v>
      </c>
      <c r="J371" s="2" t="str">
        <f t="shared" si="5"/>
        <v>COKING_COALNERER2033</v>
      </c>
    </row>
    <row r="372" spans="1:10" x14ac:dyDescent="0.25">
      <c r="A372" t="s">
        <v>54</v>
      </c>
      <c r="B372" t="s">
        <v>6</v>
      </c>
      <c r="C372" t="s">
        <v>9</v>
      </c>
      <c r="D372" t="s">
        <v>6</v>
      </c>
      <c r="E372" t="s">
        <v>10</v>
      </c>
      <c r="F372">
        <v>2034</v>
      </c>
      <c r="G372">
        <v>2497.6</v>
      </c>
      <c r="H372">
        <v>8.0000000000000002E-3</v>
      </c>
      <c r="I372">
        <v>-1</v>
      </c>
      <c r="J372" s="2" t="str">
        <f t="shared" si="5"/>
        <v>COKING_COALNERER2034</v>
      </c>
    </row>
    <row r="373" spans="1:10" x14ac:dyDescent="0.25">
      <c r="A373" t="s">
        <v>54</v>
      </c>
      <c r="B373" t="s">
        <v>6</v>
      </c>
      <c r="C373" t="s">
        <v>9</v>
      </c>
      <c r="D373" t="s">
        <v>6</v>
      </c>
      <c r="E373" t="s">
        <v>10</v>
      </c>
      <c r="F373">
        <v>2035</v>
      </c>
      <c r="G373">
        <v>2497.6</v>
      </c>
      <c r="H373">
        <v>8.0000000000000002E-3</v>
      </c>
      <c r="I373">
        <v>-1</v>
      </c>
      <c r="J373" s="2" t="str">
        <f t="shared" si="5"/>
        <v>COKING_COALNERER2035</v>
      </c>
    </row>
    <row r="374" spans="1:10" x14ac:dyDescent="0.25">
      <c r="A374" t="s">
        <v>54</v>
      </c>
      <c r="B374" t="s">
        <v>6</v>
      </c>
      <c r="C374" t="s">
        <v>9</v>
      </c>
      <c r="D374" t="s">
        <v>6</v>
      </c>
      <c r="E374" t="s">
        <v>10</v>
      </c>
      <c r="F374">
        <v>2036</v>
      </c>
      <c r="G374">
        <v>2497.6</v>
      </c>
      <c r="H374">
        <v>8.0000000000000002E-3</v>
      </c>
      <c r="I374">
        <v>-1</v>
      </c>
      <c r="J374" s="2" t="str">
        <f t="shared" si="5"/>
        <v>COKING_COALNERER2036</v>
      </c>
    </row>
    <row r="375" spans="1:10" x14ac:dyDescent="0.25">
      <c r="A375" t="s">
        <v>54</v>
      </c>
      <c r="B375" t="s">
        <v>6</v>
      </c>
      <c r="C375" t="s">
        <v>9</v>
      </c>
      <c r="D375" t="s">
        <v>6</v>
      </c>
      <c r="E375" t="s">
        <v>10</v>
      </c>
      <c r="F375">
        <v>2037</v>
      </c>
      <c r="G375">
        <v>2497.6</v>
      </c>
      <c r="H375">
        <v>8.0000000000000002E-3</v>
      </c>
      <c r="I375">
        <v>-1</v>
      </c>
      <c r="J375" s="2" t="str">
        <f t="shared" si="5"/>
        <v>COKING_COALNERER2037</v>
      </c>
    </row>
    <row r="376" spans="1:10" x14ac:dyDescent="0.25">
      <c r="A376" t="s">
        <v>54</v>
      </c>
      <c r="B376" t="s">
        <v>6</v>
      </c>
      <c r="C376" t="s">
        <v>9</v>
      </c>
      <c r="D376" t="s">
        <v>6</v>
      </c>
      <c r="E376" t="s">
        <v>10</v>
      </c>
      <c r="F376">
        <v>2038</v>
      </c>
      <c r="G376">
        <v>2497.6</v>
      </c>
      <c r="H376">
        <v>8.0000000000000002E-3</v>
      </c>
      <c r="I376">
        <v>-1</v>
      </c>
      <c r="J376" s="2" t="str">
        <f t="shared" si="5"/>
        <v>COKING_COALNERER2038</v>
      </c>
    </row>
    <row r="377" spans="1:10" x14ac:dyDescent="0.25">
      <c r="A377" t="s">
        <v>54</v>
      </c>
      <c r="B377" t="s">
        <v>6</v>
      </c>
      <c r="C377" t="s">
        <v>9</v>
      </c>
      <c r="D377" t="s">
        <v>6</v>
      </c>
      <c r="E377" t="s">
        <v>10</v>
      </c>
      <c r="F377">
        <v>2039</v>
      </c>
      <c r="G377">
        <v>2497.6</v>
      </c>
      <c r="H377">
        <v>8.0000000000000002E-3</v>
      </c>
      <c r="I377">
        <v>-1</v>
      </c>
      <c r="J377" s="2" t="str">
        <f t="shared" si="5"/>
        <v>COKING_COALNERER2039</v>
      </c>
    </row>
    <row r="378" spans="1:10" x14ac:dyDescent="0.25">
      <c r="A378" t="s">
        <v>54</v>
      </c>
      <c r="B378" t="s">
        <v>6</v>
      </c>
      <c r="C378" t="s">
        <v>9</v>
      </c>
      <c r="D378" t="s">
        <v>6</v>
      </c>
      <c r="E378" t="s">
        <v>10</v>
      </c>
      <c r="F378">
        <v>2040</v>
      </c>
      <c r="G378">
        <v>2497.6</v>
      </c>
      <c r="H378">
        <v>8.0000000000000002E-3</v>
      </c>
      <c r="I378">
        <v>-1</v>
      </c>
      <c r="J378" s="2" t="str">
        <f t="shared" si="5"/>
        <v>COKING_COALNERER2040</v>
      </c>
    </row>
    <row r="379" spans="1:10" x14ac:dyDescent="0.25">
      <c r="A379" t="s">
        <v>54</v>
      </c>
      <c r="B379" t="s">
        <v>6</v>
      </c>
      <c r="C379" t="s">
        <v>9</v>
      </c>
      <c r="D379" t="s">
        <v>6</v>
      </c>
      <c r="E379" t="s">
        <v>10</v>
      </c>
      <c r="F379">
        <v>2041</v>
      </c>
      <c r="G379">
        <v>2497.6</v>
      </c>
      <c r="H379">
        <v>8.0000000000000002E-3</v>
      </c>
      <c r="I379">
        <v>-1</v>
      </c>
      <c r="J379" s="2" t="str">
        <f t="shared" si="5"/>
        <v>COKING_COALNERER2041</v>
      </c>
    </row>
    <row r="380" spans="1:10" x14ac:dyDescent="0.25">
      <c r="A380" t="s">
        <v>54</v>
      </c>
      <c r="B380" t="s">
        <v>6</v>
      </c>
      <c r="C380" t="s">
        <v>9</v>
      </c>
      <c r="D380" t="s">
        <v>6</v>
      </c>
      <c r="E380" t="s">
        <v>11</v>
      </c>
      <c r="F380">
        <v>2024</v>
      </c>
      <c r="G380">
        <v>3354.5</v>
      </c>
      <c r="H380">
        <v>8.0000000000000002E-3</v>
      </c>
      <c r="I380">
        <v>-1</v>
      </c>
      <c r="J380" s="2" t="str">
        <f t="shared" si="5"/>
        <v>COKING_COALNERWR2024</v>
      </c>
    </row>
    <row r="381" spans="1:10" x14ac:dyDescent="0.25">
      <c r="A381" t="s">
        <v>54</v>
      </c>
      <c r="B381" t="s">
        <v>6</v>
      </c>
      <c r="C381" t="s">
        <v>9</v>
      </c>
      <c r="D381" t="s">
        <v>6</v>
      </c>
      <c r="E381" t="s">
        <v>11</v>
      </c>
      <c r="F381">
        <v>2025</v>
      </c>
      <c r="G381">
        <v>3469.4124339999998</v>
      </c>
      <c r="H381">
        <v>8.0000000000000002E-3</v>
      </c>
      <c r="I381">
        <v>-1</v>
      </c>
      <c r="J381" s="2" t="str">
        <f t="shared" si="5"/>
        <v>COKING_COALNERWR2025</v>
      </c>
    </row>
    <row r="382" spans="1:10" x14ac:dyDescent="0.25">
      <c r="A382" t="s">
        <v>54</v>
      </c>
      <c r="B382" t="s">
        <v>6</v>
      </c>
      <c r="C382" t="s">
        <v>9</v>
      </c>
      <c r="D382" t="s">
        <v>6</v>
      </c>
      <c r="E382" t="s">
        <v>11</v>
      </c>
      <c r="F382">
        <v>2026</v>
      </c>
      <c r="G382">
        <v>3588.2613310000002</v>
      </c>
      <c r="H382">
        <v>8.0000000000000002E-3</v>
      </c>
      <c r="I382">
        <v>-1</v>
      </c>
      <c r="J382" s="2" t="str">
        <f t="shared" si="5"/>
        <v>COKING_COALNERWR2026</v>
      </c>
    </row>
    <row r="383" spans="1:10" x14ac:dyDescent="0.25">
      <c r="A383" t="s">
        <v>54</v>
      </c>
      <c r="B383" t="s">
        <v>6</v>
      </c>
      <c r="C383" t="s">
        <v>9</v>
      </c>
      <c r="D383" t="s">
        <v>6</v>
      </c>
      <c r="E383" t="s">
        <v>11</v>
      </c>
      <c r="F383">
        <v>2027</v>
      </c>
      <c r="G383">
        <v>3711.18154</v>
      </c>
      <c r="H383">
        <v>8.0000000000000002E-3</v>
      </c>
      <c r="I383">
        <v>-1</v>
      </c>
      <c r="J383" s="2" t="str">
        <f t="shared" si="5"/>
        <v>COKING_COALNERWR2027</v>
      </c>
    </row>
    <row r="384" spans="1:10" x14ac:dyDescent="0.25">
      <c r="A384" t="s">
        <v>54</v>
      </c>
      <c r="B384" t="s">
        <v>6</v>
      </c>
      <c r="C384" t="s">
        <v>9</v>
      </c>
      <c r="D384" t="s">
        <v>6</v>
      </c>
      <c r="E384" t="s">
        <v>11</v>
      </c>
      <c r="F384">
        <v>2028</v>
      </c>
      <c r="G384">
        <v>3838.3125289999998</v>
      </c>
      <c r="H384">
        <v>8.0000000000000002E-3</v>
      </c>
      <c r="I384">
        <v>-1</v>
      </c>
      <c r="J384" s="2" t="str">
        <f t="shared" si="5"/>
        <v>COKING_COALNERWR2028</v>
      </c>
    </row>
    <row r="385" spans="1:10" x14ac:dyDescent="0.25">
      <c r="A385" t="s">
        <v>54</v>
      </c>
      <c r="B385" t="s">
        <v>6</v>
      </c>
      <c r="C385" t="s">
        <v>9</v>
      </c>
      <c r="D385" t="s">
        <v>6</v>
      </c>
      <c r="E385" t="s">
        <v>11</v>
      </c>
      <c r="F385">
        <v>2029</v>
      </c>
      <c r="G385">
        <v>3969.7985429999999</v>
      </c>
      <c r="H385">
        <v>8.0000000000000002E-3</v>
      </c>
      <c r="I385">
        <v>-1</v>
      </c>
      <c r="J385" s="2" t="str">
        <f t="shared" si="5"/>
        <v>COKING_COALNERWR2029</v>
      </c>
    </row>
    <row r="386" spans="1:10" x14ac:dyDescent="0.25">
      <c r="A386" t="s">
        <v>54</v>
      </c>
      <c r="B386" t="s">
        <v>6</v>
      </c>
      <c r="C386" t="s">
        <v>9</v>
      </c>
      <c r="D386" t="s">
        <v>6</v>
      </c>
      <c r="E386" t="s">
        <v>11</v>
      </c>
      <c r="F386">
        <v>2030</v>
      </c>
      <c r="G386">
        <v>4105.7887689999998</v>
      </c>
      <c r="H386">
        <v>8.0000000000000002E-3</v>
      </c>
      <c r="I386">
        <v>-1</v>
      </c>
      <c r="J386" s="2" t="str">
        <f t="shared" si="5"/>
        <v>COKING_COALNERWR2030</v>
      </c>
    </row>
    <row r="387" spans="1:10" x14ac:dyDescent="0.25">
      <c r="A387" t="s">
        <v>54</v>
      </c>
      <c r="B387" t="s">
        <v>6</v>
      </c>
      <c r="C387" t="s">
        <v>9</v>
      </c>
      <c r="D387" t="s">
        <v>6</v>
      </c>
      <c r="E387" t="s">
        <v>11</v>
      </c>
      <c r="F387">
        <v>2031</v>
      </c>
      <c r="G387">
        <v>4246.4375030000001</v>
      </c>
      <c r="H387">
        <v>8.0000000000000002E-3</v>
      </c>
      <c r="I387">
        <v>-1</v>
      </c>
      <c r="J387" s="2" t="str">
        <f t="shared" ref="J387:J450" si="6">_xlfn.CONCAT(A387,C387,E387,F387)</f>
        <v>COKING_COALNERWR2031</v>
      </c>
    </row>
    <row r="388" spans="1:10" x14ac:dyDescent="0.25">
      <c r="A388" t="s">
        <v>54</v>
      </c>
      <c r="B388" t="s">
        <v>6</v>
      </c>
      <c r="C388" t="s">
        <v>9</v>
      </c>
      <c r="D388" t="s">
        <v>6</v>
      </c>
      <c r="E388" t="s">
        <v>11</v>
      </c>
      <c r="F388">
        <v>2032</v>
      </c>
      <c r="G388">
        <v>4391.904329</v>
      </c>
      <c r="H388">
        <v>8.0000000000000002E-3</v>
      </c>
      <c r="I388">
        <v>-1</v>
      </c>
      <c r="J388" s="2" t="str">
        <f t="shared" si="6"/>
        <v>COKING_COALNERWR2032</v>
      </c>
    </row>
    <row r="389" spans="1:10" x14ac:dyDescent="0.25">
      <c r="A389" t="s">
        <v>54</v>
      </c>
      <c r="B389" t="s">
        <v>6</v>
      </c>
      <c r="C389" t="s">
        <v>9</v>
      </c>
      <c r="D389" t="s">
        <v>6</v>
      </c>
      <c r="E389" t="s">
        <v>11</v>
      </c>
      <c r="F389">
        <v>2033</v>
      </c>
      <c r="G389">
        <v>4542.3542960000004</v>
      </c>
      <c r="H389">
        <v>8.0000000000000002E-3</v>
      </c>
      <c r="I389">
        <v>-1</v>
      </c>
      <c r="J389" s="2" t="str">
        <f t="shared" si="6"/>
        <v>COKING_COALNERWR2033</v>
      </c>
    </row>
    <row r="390" spans="1:10" x14ac:dyDescent="0.25">
      <c r="A390" t="s">
        <v>54</v>
      </c>
      <c r="B390" t="s">
        <v>6</v>
      </c>
      <c r="C390" t="s">
        <v>9</v>
      </c>
      <c r="D390" t="s">
        <v>6</v>
      </c>
      <c r="E390" t="s">
        <v>11</v>
      </c>
      <c r="F390">
        <v>2034</v>
      </c>
      <c r="G390">
        <v>4697.9581079999998</v>
      </c>
      <c r="H390">
        <v>8.0000000000000002E-3</v>
      </c>
      <c r="I390">
        <v>-1</v>
      </c>
      <c r="J390" s="2" t="str">
        <f t="shared" si="6"/>
        <v>COKING_COALNERWR2034</v>
      </c>
    </row>
    <row r="391" spans="1:10" x14ac:dyDescent="0.25">
      <c r="A391" t="s">
        <v>54</v>
      </c>
      <c r="B391" t="s">
        <v>6</v>
      </c>
      <c r="C391" t="s">
        <v>9</v>
      </c>
      <c r="D391" t="s">
        <v>6</v>
      </c>
      <c r="E391" t="s">
        <v>11</v>
      </c>
      <c r="F391">
        <v>2035</v>
      </c>
      <c r="G391">
        <v>4858.8923160000004</v>
      </c>
      <c r="H391">
        <v>8.0000000000000002E-3</v>
      </c>
      <c r="I391">
        <v>-1</v>
      </c>
      <c r="J391" s="2" t="str">
        <f t="shared" si="6"/>
        <v>COKING_COALNERWR2035</v>
      </c>
    </row>
    <row r="392" spans="1:10" x14ac:dyDescent="0.25">
      <c r="A392" t="s">
        <v>54</v>
      </c>
      <c r="B392" t="s">
        <v>6</v>
      </c>
      <c r="C392" t="s">
        <v>9</v>
      </c>
      <c r="D392" t="s">
        <v>6</v>
      </c>
      <c r="E392" t="s">
        <v>11</v>
      </c>
      <c r="F392">
        <v>2036</v>
      </c>
      <c r="G392">
        <v>5025.3395179999998</v>
      </c>
      <c r="H392">
        <v>8.0000000000000002E-3</v>
      </c>
      <c r="I392">
        <v>-1</v>
      </c>
      <c r="J392" s="2" t="str">
        <f t="shared" si="6"/>
        <v>COKING_COALNERWR2036</v>
      </c>
    </row>
    <row r="393" spans="1:10" x14ac:dyDescent="0.25">
      <c r="A393" t="s">
        <v>54</v>
      </c>
      <c r="B393" t="s">
        <v>6</v>
      </c>
      <c r="C393" t="s">
        <v>9</v>
      </c>
      <c r="D393" t="s">
        <v>6</v>
      </c>
      <c r="E393" t="s">
        <v>11</v>
      </c>
      <c r="F393">
        <v>2037</v>
      </c>
      <c r="G393">
        <v>5197.4885700000004</v>
      </c>
      <c r="H393">
        <v>8.0000000000000002E-3</v>
      </c>
      <c r="I393">
        <v>-1</v>
      </c>
      <c r="J393" s="2" t="str">
        <f t="shared" si="6"/>
        <v>COKING_COALNERWR2037</v>
      </c>
    </row>
    <row r="394" spans="1:10" x14ac:dyDescent="0.25">
      <c r="A394" t="s">
        <v>54</v>
      </c>
      <c r="B394" t="s">
        <v>6</v>
      </c>
      <c r="C394" t="s">
        <v>9</v>
      </c>
      <c r="D394" t="s">
        <v>6</v>
      </c>
      <c r="E394" t="s">
        <v>11</v>
      </c>
      <c r="F394">
        <v>2038</v>
      </c>
      <c r="G394">
        <v>5375.5347940000001</v>
      </c>
      <c r="H394">
        <v>8.0000000000000002E-3</v>
      </c>
      <c r="I394">
        <v>-1</v>
      </c>
      <c r="J394" s="2" t="str">
        <f t="shared" si="6"/>
        <v>COKING_COALNERWR2038</v>
      </c>
    </row>
    <row r="395" spans="1:10" x14ac:dyDescent="0.25">
      <c r="A395" t="s">
        <v>54</v>
      </c>
      <c r="B395" t="s">
        <v>6</v>
      </c>
      <c r="C395" t="s">
        <v>9</v>
      </c>
      <c r="D395" t="s">
        <v>6</v>
      </c>
      <c r="E395" t="s">
        <v>11</v>
      </c>
      <c r="F395">
        <v>2039</v>
      </c>
      <c r="G395">
        <v>5559.6802070000003</v>
      </c>
      <c r="H395">
        <v>8.0000000000000002E-3</v>
      </c>
      <c r="I395">
        <v>-1</v>
      </c>
      <c r="J395" s="2" t="str">
        <f t="shared" si="6"/>
        <v>COKING_COALNERWR2039</v>
      </c>
    </row>
    <row r="396" spans="1:10" x14ac:dyDescent="0.25">
      <c r="A396" t="s">
        <v>54</v>
      </c>
      <c r="B396" t="s">
        <v>6</v>
      </c>
      <c r="C396" t="s">
        <v>9</v>
      </c>
      <c r="D396" t="s">
        <v>6</v>
      </c>
      <c r="E396" t="s">
        <v>11</v>
      </c>
      <c r="F396">
        <v>2040</v>
      </c>
      <c r="G396">
        <v>5750.133742</v>
      </c>
      <c r="H396">
        <v>8.0000000000000002E-3</v>
      </c>
      <c r="I396">
        <v>-1</v>
      </c>
      <c r="J396" s="2" t="str">
        <f t="shared" si="6"/>
        <v>COKING_COALNERWR2040</v>
      </c>
    </row>
    <row r="397" spans="1:10" x14ac:dyDescent="0.25">
      <c r="A397" t="s">
        <v>54</v>
      </c>
      <c r="B397" t="s">
        <v>6</v>
      </c>
      <c r="C397" t="s">
        <v>9</v>
      </c>
      <c r="D397" t="s">
        <v>6</v>
      </c>
      <c r="E397" t="s">
        <v>11</v>
      </c>
      <c r="F397">
        <v>2041</v>
      </c>
      <c r="G397">
        <v>5947.111492</v>
      </c>
      <c r="H397">
        <v>8.0000000000000002E-3</v>
      </c>
      <c r="I397">
        <v>-1</v>
      </c>
      <c r="J397" s="2" t="str">
        <f t="shared" si="6"/>
        <v>COKING_COALNERWR2041</v>
      </c>
    </row>
    <row r="398" spans="1:10" x14ac:dyDescent="0.25">
      <c r="A398" t="s">
        <v>54</v>
      </c>
      <c r="B398" t="s">
        <v>6</v>
      </c>
      <c r="C398" t="s">
        <v>9</v>
      </c>
      <c r="D398" t="s">
        <v>6</v>
      </c>
      <c r="E398" t="s">
        <v>12</v>
      </c>
      <c r="F398">
        <v>2024</v>
      </c>
      <c r="G398">
        <v>3174</v>
      </c>
      <c r="H398">
        <v>8.0000000000000002E-3</v>
      </c>
      <c r="I398">
        <v>-1</v>
      </c>
      <c r="J398" s="2" t="str">
        <f t="shared" si="6"/>
        <v>COKING_COALNERNR2024</v>
      </c>
    </row>
    <row r="399" spans="1:10" x14ac:dyDescent="0.25">
      <c r="A399" t="s">
        <v>54</v>
      </c>
      <c r="B399" t="s">
        <v>6</v>
      </c>
      <c r="C399" t="s">
        <v>9</v>
      </c>
      <c r="D399" t="s">
        <v>6</v>
      </c>
      <c r="E399" t="s">
        <v>12</v>
      </c>
      <c r="F399">
        <v>2025</v>
      </c>
      <c r="G399">
        <v>3282.7291890000001</v>
      </c>
      <c r="H399">
        <v>8.0000000000000002E-3</v>
      </c>
      <c r="I399">
        <v>-1</v>
      </c>
      <c r="J399" s="2" t="str">
        <f t="shared" si="6"/>
        <v>COKING_COALNERNR2025</v>
      </c>
    </row>
    <row r="400" spans="1:10" x14ac:dyDescent="0.25">
      <c r="A400" t="s">
        <v>54</v>
      </c>
      <c r="B400" t="s">
        <v>6</v>
      </c>
      <c r="C400" t="s">
        <v>9</v>
      </c>
      <c r="D400" t="s">
        <v>6</v>
      </c>
      <c r="E400" t="s">
        <v>12</v>
      </c>
      <c r="F400">
        <v>2026</v>
      </c>
      <c r="G400">
        <v>3395.183027</v>
      </c>
      <c r="H400">
        <v>8.0000000000000002E-3</v>
      </c>
      <c r="I400">
        <v>-1</v>
      </c>
      <c r="J400" s="2" t="str">
        <f t="shared" si="6"/>
        <v>COKING_COALNERNR2026</v>
      </c>
    </row>
    <row r="401" spans="1:10" x14ac:dyDescent="0.25">
      <c r="A401" t="s">
        <v>54</v>
      </c>
      <c r="B401" t="s">
        <v>6</v>
      </c>
      <c r="C401" t="s">
        <v>9</v>
      </c>
      <c r="D401" t="s">
        <v>6</v>
      </c>
      <c r="E401" t="s">
        <v>12</v>
      </c>
      <c r="F401">
        <v>2027</v>
      </c>
      <c r="G401">
        <v>3511.4891069999999</v>
      </c>
      <c r="H401">
        <v>8.0000000000000002E-3</v>
      </c>
      <c r="I401">
        <v>-1</v>
      </c>
      <c r="J401" s="2" t="str">
        <f t="shared" si="6"/>
        <v>COKING_COALNERNR2027</v>
      </c>
    </row>
    <row r="402" spans="1:10" x14ac:dyDescent="0.25">
      <c r="A402" t="s">
        <v>54</v>
      </c>
      <c r="B402" t="s">
        <v>6</v>
      </c>
      <c r="C402" t="s">
        <v>9</v>
      </c>
      <c r="D402" t="s">
        <v>6</v>
      </c>
      <c r="E402" t="s">
        <v>12</v>
      </c>
      <c r="F402">
        <v>2028</v>
      </c>
      <c r="G402">
        <v>3631.779391</v>
      </c>
      <c r="H402">
        <v>8.0000000000000002E-3</v>
      </c>
      <c r="I402">
        <v>-1</v>
      </c>
      <c r="J402" s="2" t="str">
        <f t="shared" si="6"/>
        <v>COKING_COALNERNR2028</v>
      </c>
    </row>
    <row r="403" spans="1:10" x14ac:dyDescent="0.25">
      <c r="A403" t="s">
        <v>54</v>
      </c>
      <c r="B403" t="s">
        <v>6</v>
      </c>
      <c r="C403" t="s">
        <v>9</v>
      </c>
      <c r="D403" t="s">
        <v>6</v>
      </c>
      <c r="E403" t="s">
        <v>12</v>
      </c>
      <c r="F403">
        <v>2029</v>
      </c>
      <c r="G403">
        <v>3756.190364</v>
      </c>
      <c r="H403">
        <v>8.0000000000000002E-3</v>
      </c>
      <c r="I403">
        <v>-1</v>
      </c>
      <c r="J403" s="2" t="str">
        <f t="shared" si="6"/>
        <v>COKING_COALNERNR2029</v>
      </c>
    </row>
    <row r="404" spans="1:10" x14ac:dyDescent="0.25">
      <c r="A404" t="s">
        <v>54</v>
      </c>
      <c r="B404" t="s">
        <v>6</v>
      </c>
      <c r="C404" t="s">
        <v>9</v>
      </c>
      <c r="D404" t="s">
        <v>6</v>
      </c>
      <c r="E404" t="s">
        <v>12</v>
      </c>
      <c r="F404">
        <v>2030</v>
      </c>
      <c r="G404">
        <v>3884.8631839999998</v>
      </c>
      <c r="H404">
        <v>8.0000000000000002E-3</v>
      </c>
      <c r="I404">
        <v>-1</v>
      </c>
      <c r="J404" s="2" t="str">
        <f t="shared" si="6"/>
        <v>COKING_COALNERNR2030</v>
      </c>
    </row>
    <row r="405" spans="1:10" x14ac:dyDescent="0.25">
      <c r="A405" t="s">
        <v>54</v>
      </c>
      <c r="B405" t="s">
        <v>6</v>
      </c>
      <c r="C405" t="s">
        <v>9</v>
      </c>
      <c r="D405" t="s">
        <v>6</v>
      </c>
      <c r="E405" t="s">
        <v>12</v>
      </c>
      <c r="F405">
        <v>2031</v>
      </c>
      <c r="G405">
        <v>4017.943847</v>
      </c>
      <c r="H405">
        <v>8.0000000000000002E-3</v>
      </c>
      <c r="I405">
        <v>-1</v>
      </c>
      <c r="J405" s="2" t="str">
        <f t="shared" si="6"/>
        <v>COKING_COALNERNR2031</v>
      </c>
    </row>
    <row r="406" spans="1:10" x14ac:dyDescent="0.25">
      <c r="A406" t="s">
        <v>54</v>
      </c>
      <c r="B406" t="s">
        <v>6</v>
      </c>
      <c r="C406" t="s">
        <v>9</v>
      </c>
      <c r="D406" t="s">
        <v>6</v>
      </c>
      <c r="E406" t="s">
        <v>12</v>
      </c>
      <c r="F406">
        <v>2032</v>
      </c>
      <c r="G406">
        <v>4155.5833480000001</v>
      </c>
      <c r="H406">
        <v>8.0000000000000002E-3</v>
      </c>
      <c r="I406">
        <v>-1</v>
      </c>
      <c r="J406" s="2" t="str">
        <f t="shared" si="6"/>
        <v>COKING_COALNERNR2032</v>
      </c>
    </row>
    <row r="407" spans="1:10" x14ac:dyDescent="0.25">
      <c r="A407" t="s">
        <v>54</v>
      </c>
      <c r="B407" t="s">
        <v>6</v>
      </c>
      <c r="C407" t="s">
        <v>9</v>
      </c>
      <c r="D407" t="s">
        <v>6</v>
      </c>
      <c r="E407" t="s">
        <v>12</v>
      </c>
      <c r="F407">
        <v>2033</v>
      </c>
      <c r="G407">
        <v>4297.9378559999996</v>
      </c>
      <c r="H407">
        <v>8.0000000000000002E-3</v>
      </c>
      <c r="I407">
        <v>-1</v>
      </c>
      <c r="J407" s="2" t="str">
        <f t="shared" si="6"/>
        <v>COKING_COALNERNR2033</v>
      </c>
    </row>
    <row r="408" spans="1:10" x14ac:dyDescent="0.25">
      <c r="A408" t="s">
        <v>54</v>
      </c>
      <c r="B408" t="s">
        <v>6</v>
      </c>
      <c r="C408" t="s">
        <v>9</v>
      </c>
      <c r="D408" t="s">
        <v>6</v>
      </c>
      <c r="E408" t="s">
        <v>12</v>
      </c>
      <c r="F408">
        <v>2034</v>
      </c>
      <c r="G408">
        <v>4445.1688880000002</v>
      </c>
      <c r="H408">
        <v>8.0000000000000002E-3</v>
      </c>
      <c r="I408">
        <v>-1</v>
      </c>
      <c r="J408" s="2" t="str">
        <f t="shared" si="6"/>
        <v>COKING_COALNERNR2034</v>
      </c>
    </row>
    <row r="409" spans="1:10" x14ac:dyDescent="0.25">
      <c r="A409" t="s">
        <v>54</v>
      </c>
      <c r="B409" t="s">
        <v>6</v>
      </c>
      <c r="C409" t="s">
        <v>9</v>
      </c>
      <c r="D409" t="s">
        <v>6</v>
      </c>
      <c r="E409" t="s">
        <v>12</v>
      </c>
      <c r="F409">
        <v>2035</v>
      </c>
      <c r="G409">
        <v>4597.4434970000002</v>
      </c>
      <c r="H409">
        <v>8.0000000000000002E-3</v>
      </c>
      <c r="I409">
        <v>-1</v>
      </c>
      <c r="J409" s="2" t="str">
        <f t="shared" si="6"/>
        <v>COKING_COALNERNR2035</v>
      </c>
    </row>
    <row r="410" spans="1:10" x14ac:dyDescent="0.25">
      <c r="A410" t="s">
        <v>54</v>
      </c>
      <c r="B410" t="s">
        <v>6</v>
      </c>
      <c r="C410" t="s">
        <v>9</v>
      </c>
      <c r="D410" t="s">
        <v>6</v>
      </c>
      <c r="E410" t="s">
        <v>12</v>
      </c>
      <c r="F410">
        <v>2036</v>
      </c>
      <c r="G410">
        <v>4754.9344549999996</v>
      </c>
      <c r="H410">
        <v>8.0000000000000002E-3</v>
      </c>
      <c r="I410">
        <v>-1</v>
      </c>
      <c r="J410" s="2" t="str">
        <f t="shared" si="6"/>
        <v>COKING_COALNERNR2036</v>
      </c>
    </row>
    <row r="411" spans="1:10" x14ac:dyDescent="0.25">
      <c r="A411" t="s">
        <v>54</v>
      </c>
      <c r="B411" t="s">
        <v>6</v>
      </c>
      <c r="C411" t="s">
        <v>9</v>
      </c>
      <c r="D411" t="s">
        <v>6</v>
      </c>
      <c r="E411" t="s">
        <v>12</v>
      </c>
      <c r="F411">
        <v>2037</v>
      </c>
      <c r="G411">
        <v>4917.8204560000004</v>
      </c>
      <c r="H411">
        <v>8.0000000000000002E-3</v>
      </c>
      <c r="I411">
        <v>-1</v>
      </c>
      <c r="J411" s="2" t="str">
        <f t="shared" si="6"/>
        <v>COKING_COALNERNR2037</v>
      </c>
    </row>
    <row r="412" spans="1:10" x14ac:dyDescent="0.25">
      <c r="A412" t="s">
        <v>54</v>
      </c>
      <c r="B412" t="s">
        <v>6</v>
      </c>
      <c r="C412" t="s">
        <v>9</v>
      </c>
      <c r="D412" t="s">
        <v>6</v>
      </c>
      <c r="E412" t="s">
        <v>12</v>
      </c>
      <c r="F412">
        <v>2038</v>
      </c>
      <c r="G412">
        <v>5086.2863129999996</v>
      </c>
      <c r="H412">
        <v>8.0000000000000002E-3</v>
      </c>
      <c r="I412">
        <v>-1</v>
      </c>
      <c r="J412" s="2" t="str">
        <f t="shared" si="6"/>
        <v>COKING_COALNERNR2038</v>
      </c>
    </row>
    <row r="413" spans="1:10" x14ac:dyDescent="0.25">
      <c r="A413" t="s">
        <v>54</v>
      </c>
      <c r="B413" t="s">
        <v>6</v>
      </c>
      <c r="C413" t="s">
        <v>9</v>
      </c>
      <c r="D413" t="s">
        <v>6</v>
      </c>
      <c r="E413" t="s">
        <v>12</v>
      </c>
      <c r="F413">
        <v>2039</v>
      </c>
      <c r="G413">
        <v>5260.5231709999998</v>
      </c>
      <c r="H413">
        <v>8.0000000000000002E-3</v>
      </c>
      <c r="I413">
        <v>-1</v>
      </c>
      <c r="J413" s="2" t="str">
        <f t="shared" si="6"/>
        <v>COKING_COALNERNR2039</v>
      </c>
    </row>
    <row r="414" spans="1:10" x14ac:dyDescent="0.25">
      <c r="A414" t="s">
        <v>54</v>
      </c>
      <c r="B414" t="s">
        <v>6</v>
      </c>
      <c r="C414" t="s">
        <v>9</v>
      </c>
      <c r="D414" t="s">
        <v>6</v>
      </c>
      <c r="E414" t="s">
        <v>12</v>
      </c>
      <c r="F414">
        <v>2040</v>
      </c>
      <c r="G414">
        <v>5440.7287210000004</v>
      </c>
      <c r="H414">
        <v>8.0000000000000002E-3</v>
      </c>
      <c r="I414">
        <v>-1</v>
      </c>
      <c r="J414" s="2" t="str">
        <f t="shared" si="6"/>
        <v>COKING_COALNERNR2040</v>
      </c>
    </row>
    <row r="415" spans="1:10" x14ac:dyDescent="0.25">
      <c r="A415" t="s">
        <v>54</v>
      </c>
      <c r="B415" t="s">
        <v>6</v>
      </c>
      <c r="C415" t="s">
        <v>9</v>
      </c>
      <c r="D415" t="s">
        <v>6</v>
      </c>
      <c r="E415" t="s">
        <v>12</v>
      </c>
      <c r="F415">
        <v>2041</v>
      </c>
      <c r="G415">
        <v>5627.10743</v>
      </c>
      <c r="H415">
        <v>8.0000000000000002E-3</v>
      </c>
      <c r="I415">
        <v>-1</v>
      </c>
      <c r="J415" s="2" t="str">
        <f t="shared" si="6"/>
        <v>COKING_COALNERNR2041</v>
      </c>
    </row>
    <row r="416" spans="1:10" x14ac:dyDescent="0.25">
      <c r="A416" t="s">
        <v>54</v>
      </c>
      <c r="B416" t="s">
        <v>6</v>
      </c>
      <c r="C416" t="s">
        <v>9</v>
      </c>
      <c r="D416" t="s">
        <v>6</v>
      </c>
      <c r="E416" t="s">
        <v>8</v>
      </c>
      <c r="F416">
        <v>2024</v>
      </c>
      <c r="G416">
        <v>3787.9</v>
      </c>
      <c r="H416">
        <v>8.0000000000000002E-3</v>
      </c>
      <c r="I416">
        <v>-1</v>
      </c>
      <c r="J416" s="2" t="str">
        <f t="shared" si="6"/>
        <v>COKING_COALNERSR2024</v>
      </c>
    </row>
    <row r="417" spans="1:10" x14ac:dyDescent="0.25">
      <c r="A417" t="s">
        <v>54</v>
      </c>
      <c r="B417" t="s">
        <v>6</v>
      </c>
      <c r="C417" t="s">
        <v>9</v>
      </c>
      <c r="D417" t="s">
        <v>6</v>
      </c>
      <c r="E417" t="s">
        <v>8</v>
      </c>
      <c r="F417">
        <v>2025</v>
      </c>
      <c r="G417">
        <v>3917.6590719999999</v>
      </c>
      <c r="H417">
        <v>8.0000000000000002E-3</v>
      </c>
      <c r="I417">
        <v>-1</v>
      </c>
      <c r="J417" s="2" t="str">
        <f t="shared" si="6"/>
        <v>COKING_COALNERSR2025</v>
      </c>
    </row>
    <row r="418" spans="1:10" x14ac:dyDescent="0.25">
      <c r="A418" t="s">
        <v>54</v>
      </c>
      <c r="B418" t="s">
        <v>6</v>
      </c>
      <c r="C418" t="s">
        <v>9</v>
      </c>
      <c r="D418" t="s">
        <v>6</v>
      </c>
      <c r="E418" t="s">
        <v>8</v>
      </c>
      <c r="F418">
        <v>2026</v>
      </c>
      <c r="G418">
        <v>4051.8631970000001</v>
      </c>
      <c r="H418">
        <v>8.0000000000000002E-3</v>
      </c>
      <c r="I418">
        <v>-1</v>
      </c>
      <c r="J418" s="2" t="str">
        <f t="shared" si="6"/>
        <v>COKING_COALNERSR2026</v>
      </c>
    </row>
    <row r="419" spans="1:10" x14ac:dyDescent="0.25">
      <c r="A419" t="s">
        <v>54</v>
      </c>
      <c r="B419" t="s">
        <v>6</v>
      </c>
      <c r="C419" t="s">
        <v>9</v>
      </c>
      <c r="D419" t="s">
        <v>6</v>
      </c>
      <c r="E419" t="s">
        <v>8</v>
      </c>
      <c r="F419">
        <v>2027</v>
      </c>
      <c r="G419">
        <v>4190.6646460000002</v>
      </c>
      <c r="H419">
        <v>8.0000000000000002E-3</v>
      </c>
      <c r="I419">
        <v>-1</v>
      </c>
      <c r="J419" s="2" t="str">
        <f t="shared" si="6"/>
        <v>COKING_COALNERSR2027</v>
      </c>
    </row>
    <row r="420" spans="1:10" x14ac:dyDescent="0.25">
      <c r="A420" t="s">
        <v>54</v>
      </c>
      <c r="B420" t="s">
        <v>6</v>
      </c>
      <c r="C420" t="s">
        <v>9</v>
      </c>
      <c r="D420" t="s">
        <v>6</v>
      </c>
      <c r="E420" t="s">
        <v>8</v>
      </c>
      <c r="F420">
        <v>2028</v>
      </c>
      <c r="G420">
        <v>4334.2209059999996</v>
      </c>
      <c r="H420">
        <v>8.0000000000000002E-3</v>
      </c>
      <c r="I420">
        <v>-1</v>
      </c>
      <c r="J420" s="2" t="str">
        <f t="shared" si="6"/>
        <v>COKING_COALNERSR2028</v>
      </c>
    </row>
    <row r="421" spans="1:10" x14ac:dyDescent="0.25">
      <c r="A421" t="s">
        <v>54</v>
      </c>
      <c r="B421" t="s">
        <v>6</v>
      </c>
      <c r="C421" t="s">
        <v>9</v>
      </c>
      <c r="D421" t="s">
        <v>6</v>
      </c>
      <c r="E421" t="s">
        <v>8</v>
      </c>
      <c r="F421">
        <v>2029</v>
      </c>
      <c r="G421">
        <v>4482.6948579999998</v>
      </c>
      <c r="H421">
        <v>8.0000000000000002E-3</v>
      </c>
      <c r="I421">
        <v>-1</v>
      </c>
      <c r="J421" s="2" t="str">
        <f t="shared" si="6"/>
        <v>COKING_COALNERSR2029</v>
      </c>
    </row>
    <row r="422" spans="1:10" x14ac:dyDescent="0.25">
      <c r="A422" t="s">
        <v>54</v>
      </c>
      <c r="B422" t="s">
        <v>6</v>
      </c>
      <c r="C422" t="s">
        <v>9</v>
      </c>
      <c r="D422" t="s">
        <v>6</v>
      </c>
      <c r="E422" t="s">
        <v>8</v>
      </c>
      <c r="F422">
        <v>2030</v>
      </c>
      <c r="G422">
        <v>4636.2549639999997</v>
      </c>
      <c r="H422">
        <v>8.0000000000000002E-3</v>
      </c>
      <c r="I422">
        <v>-1</v>
      </c>
      <c r="J422" s="2" t="str">
        <f t="shared" si="6"/>
        <v>COKING_COALNERSR2030</v>
      </c>
    </row>
    <row r="423" spans="1:10" x14ac:dyDescent="0.25">
      <c r="A423" t="s">
        <v>54</v>
      </c>
      <c r="B423" t="s">
        <v>6</v>
      </c>
      <c r="C423" t="s">
        <v>9</v>
      </c>
      <c r="D423" t="s">
        <v>6</v>
      </c>
      <c r="E423" t="s">
        <v>8</v>
      </c>
      <c r="F423">
        <v>2031</v>
      </c>
      <c r="G423">
        <v>4795.0754559999996</v>
      </c>
      <c r="H423">
        <v>8.0000000000000002E-3</v>
      </c>
      <c r="I423">
        <v>-1</v>
      </c>
      <c r="J423" s="2" t="str">
        <f t="shared" si="6"/>
        <v>COKING_COALNERSR2031</v>
      </c>
    </row>
    <row r="424" spans="1:10" x14ac:dyDescent="0.25">
      <c r="A424" t="s">
        <v>54</v>
      </c>
      <c r="B424" t="s">
        <v>6</v>
      </c>
      <c r="C424" t="s">
        <v>9</v>
      </c>
      <c r="D424" t="s">
        <v>6</v>
      </c>
      <c r="E424" t="s">
        <v>8</v>
      </c>
      <c r="F424">
        <v>2032</v>
      </c>
      <c r="G424">
        <v>4959.3365350000004</v>
      </c>
      <c r="H424">
        <v>8.0000000000000002E-3</v>
      </c>
      <c r="I424">
        <v>-1</v>
      </c>
      <c r="J424" s="2" t="str">
        <f t="shared" si="6"/>
        <v>COKING_COALNERSR2032</v>
      </c>
    </row>
    <row r="425" spans="1:10" x14ac:dyDescent="0.25">
      <c r="A425" t="s">
        <v>54</v>
      </c>
      <c r="B425" t="s">
        <v>6</v>
      </c>
      <c r="C425" t="s">
        <v>9</v>
      </c>
      <c r="D425" t="s">
        <v>6</v>
      </c>
      <c r="E425" t="s">
        <v>8</v>
      </c>
      <c r="F425">
        <v>2033</v>
      </c>
      <c r="G425">
        <v>5129.2245759999996</v>
      </c>
      <c r="H425">
        <v>8.0000000000000002E-3</v>
      </c>
      <c r="I425">
        <v>-1</v>
      </c>
      <c r="J425" s="2" t="str">
        <f t="shared" si="6"/>
        <v>COKING_COALNERSR2033</v>
      </c>
    </row>
    <row r="426" spans="1:10" x14ac:dyDescent="0.25">
      <c r="A426" t="s">
        <v>54</v>
      </c>
      <c r="B426" t="s">
        <v>6</v>
      </c>
      <c r="C426" t="s">
        <v>9</v>
      </c>
      <c r="D426" t="s">
        <v>6</v>
      </c>
      <c r="E426" t="s">
        <v>8</v>
      </c>
      <c r="F426">
        <v>2034</v>
      </c>
      <c r="G426">
        <v>5304.9323350000004</v>
      </c>
      <c r="H426">
        <v>8.0000000000000002E-3</v>
      </c>
      <c r="I426">
        <v>-1</v>
      </c>
      <c r="J426" s="2" t="str">
        <f t="shared" si="6"/>
        <v>COKING_COALNERSR2034</v>
      </c>
    </row>
    <row r="427" spans="1:10" x14ac:dyDescent="0.25">
      <c r="A427" t="s">
        <v>54</v>
      </c>
      <c r="B427" t="s">
        <v>6</v>
      </c>
      <c r="C427" t="s">
        <v>9</v>
      </c>
      <c r="D427" t="s">
        <v>6</v>
      </c>
      <c r="E427" t="s">
        <v>8</v>
      </c>
      <c r="F427">
        <v>2035</v>
      </c>
      <c r="G427">
        <v>5486.6591749999998</v>
      </c>
      <c r="H427">
        <v>8.0000000000000002E-3</v>
      </c>
      <c r="I427">
        <v>-1</v>
      </c>
      <c r="J427" s="2" t="str">
        <f t="shared" si="6"/>
        <v>COKING_COALNERSR2035</v>
      </c>
    </row>
    <row r="428" spans="1:10" x14ac:dyDescent="0.25">
      <c r="A428" t="s">
        <v>54</v>
      </c>
      <c r="B428" t="s">
        <v>6</v>
      </c>
      <c r="C428" t="s">
        <v>9</v>
      </c>
      <c r="D428" t="s">
        <v>6</v>
      </c>
      <c r="E428" t="s">
        <v>8</v>
      </c>
      <c r="F428">
        <v>2036</v>
      </c>
      <c r="G428">
        <v>5674.6112869999997</v>
      </c>
      <c r="H428">
        <v>8.0000000000000002E-3</v>
      </c>
      <c r="I428">
        <v>-1</v>
      </c>
      <c r="J428" s="2" t="str">
        <f t="shared" si="6"/>
        <v>COKING_COALNERSR2036</v>
      </c>
    </row>
    <row r="429" spans="1:10" x14ac:dyDescent="0.25">
      <c r="A429" t="s">
        <v>54</v>
      </c>
      <c r="B429" t="s">
        <v>6</v>
      </c>
      <c r="C429" t="s">
        <v>9</v>
      </c>
      <c r="D429" t="s">
        <v>6</v>
      </c>
      <c r="E429" t="s">
        <v>8</v>
      </c>
      <c r="F429">
        <v>2037</v>
      </c>
      <c r="G429">
        <v>5869.0019240000001</v>
      </c>
      <c r="H429">
        <v>8.0000000000000002E-3</v>
      </c>
      <c r="I429">
        <v>-1</v>
      </c>
      <c r="J429" s="2" t="str">
        <f t="shared" si="6"/>
        <v>COKING_COALNERSR2037</v>
      </c>
    </row>
    <row r="430" spans="1:10" x14ac:dyDescent="0.25">
      <c r="A430" t="s">
        <v>54</v>
      </c>
      <c r="B430" t="s">
        <v>6</v>
      </c>
      <c r="C430" t="s">
        <v>9</v>
      </c>
      <c r="D430" t="s">
        <v>6</v>
      </c>
      <c r="E430" t="s">
        <v>8</v>
      </c>
      <c r="F430">
        <v>2038</v>
      </c>
      <c r="G430">
        <v>6070.0516459999999</v>
      </c>
      <c r="H430">
        <v>8.0000000000000002E-3</v>
      </c>
      <c r="I430">
        <v>-1</v>
      </c>
      <c r="J430" s="2" t="str">
        <f t="shared" si="6"/>
        <v>COKING_COALNERSR2038</v>
      </c>
    </row>
    <row r="431" spans="1:10" x14ac:dyDescent="0.25">
      <c r="A431" t="s">
        <v>54</v>
      </c>
      <c r="B431" t="s">
        <v>6</v>
      </c>
      <c r="C431" t="s">
        <v>9</v>
      </c>
      <c r="D431" t="s">
        <v>6</v>
      </c>
      <c r="E431" t="s">
        <v>8</v>
      </c>
      <c r="F431">
        <v>2039</v>
      </c>
      <c r="G431">
        <v>6277.9885690000001</v>
      </c>
      <c r="H431">
        <v>8.0000000000000002E-3</v>
      </c>
      <c r="I431">
        <v>-1</v>
      </c>
      <c r="J431" s="2" t="str">
        <f t="shared" si="6"/>
        <v>COKING_COALNERSR2039</v>
      </c>
    </row>
    <row r="432" spans="1:10" x14ac:dyDescent="0.25">
      <c r="A432" t="s">
        <v>54</v>
      </c>
      <c r="B432" t="s">
        <v>6</v>
      </c>
      <c r="C432" t="s">
        <v>9</v>
      </c>
      <c r="D432" t="s">
        <v>6</v>
      </c>
      <c r="E432" t="s">
        <v>8</v>
      </c>
      <c r="F432">
        <v>2040</v>
      </c>
      <c r="G432">
        <v>6493.0486209999999</v>
      </c>
      <c r="H432">
        <v>8.0000000000000002E-3</v>
      </c>
      <c r="I432">
        <v>-1</v>
      </c>
      <c r="J432" s="2" t="str">
        <f t="shared" si="6"/>
        <v>COKING_COALNERSR2040</v>
      </c>
    </row>
    <row r="433" spans="1:10" x14ac:dyDescent="0.25">
      <c r="A433" t="s">
        <v>54</v>
      </c>
      <c r="B433" t="s">
        <v>6</v>
      </c>
      <c r="C433" t="s">
        <v>9</v>
      </c>
      <c r="D433" t="s">
        <v>6</v>
      </c>
      <c r="E433" t="s">
        <v>8</v>
      </c>
      <c r="F433">
        <v>2041</v>
      </c>
      <c r="G433">
        <v>6715.4758140000004</v>
      </c>
      <c r="H433">
        <v>8.0000000000000002E-3</v>
      </c>
      <c r="I433">
        <v>-1</v>
      </c>
      <c r="J433" s="2" t="str">
        <f t="shared" si="6"/>
        <v>COKING_COALNERSR2041</v>
      </c>
    </row>
    <row r="434" spans="1:10" x14ac:dyDescent="0.25">
      <c r="A434" t="s">
        <v>54</v>
      </c>
      <c r="B434" t="s">
        <v>6</v>
      </c>
      <c r="C434" t="s">
        <v>9</v>
      </c>
      <c r="D434" t="s">
        <v>6</v>
      </c>
      <c r="E434" t="s">
        <v>9</v>
      </c>
      <c r="F434">
        <v>2024</v>
      </c>
      <c r="G434">
        <v>797.2</v>
      </c>
      <c r="H434">
        <v>2E-3</v>
      </c>
      <c r="I434">
        <v>-1</v>
      </c>
      <c r="J434" s="2" t="str">
        <f t="shared" si="6"/>
        <v>COKING_COALNERNER2024</v>
      </c>
    </row>
    <row r="435" spans="1:10" x14ac:dyDescent="0.25">
      <c r="A435" t="s">
        <v>54</v>
      </c>
      <c r="B435" t="s">
        <v>6</v>
      </c>
      <c r="C435" t="s">
        <v>9</v>
      </c>
      <c r="D435" t="s">
        <v>6</v>
      </c>
      <c r="E435" t="s">
        <v>9</v>
      </c>
      <c r="F435">
        <v>2025</v>
      </c>
      <c r="G435">
        <v>815.46646629999998</v>
      </c>
      <c r="H435">
        <v>2E-3</v>
      </c>
      <c r="I435">
        <v>-1</v>
      </c>
      <c r="J435" s="2" t="str">
        <f t="shared" si="6"/>
        <v>COKING_COALNERNER2025</v>
      </c>
    </row>
    <row r="436" spans="1:10" x14ac:dyDescent="0.25">
      <c r="A436" t="s">
        <v>54</v>
      </c>
      <c r="B436" t="s">
        <v>6</v>
      </c>
      <c r="C436" t="s">
        <v>9</v>
      </c>
      <c r="D436" t="s">
        <v>6</v>
      </c>
      <c r="E436" t="s">
        <v>9</v>
      </c>
      <c r="F436">
        <v>2026</v>
      </c>
      <c r="G436">
        <v>834.15147730000001</v>
      </c>
      <c r="H436">
        <v>2E-3</v>
      </c>
      <c r="I436">
        <v>-1</v>
      </c>
      <c r="J436" s="2" t="str">
        <f t="shared" si="6"/>
        <v>COKING_COALNERNER2026</v>
      </c>
    </row>
    <row r="437" spans="1:10" x14ac:dyDescent="0.25">
      <c r="A437" t="s">
        <v>54</v>
      </c>
      <c r="B437" t="s">
        <v>6</v>
      </c>
      <c r="C437" t="s">
        <v>9</v>
      </c>
      <c r="D437" t="s">
        <v>6</v>
      </c>
      <c r="E437" t="s">
        <v>9</v>
      </c>
      <c r="F437">
        <v>2027</v>
      </c>
      <c r="G437">
        <v>853.26462309999999</v>
      </c>
      <c r="H437">
        <v>2E-3</v>
      </c>
      <c r="I437">
        <v>-1</v>
      </c>
      <c r="J437" s="2" t="str">
        <f t="shared" si="6"/>
        <v>COKING_COALNERNER2027</v>
      </c>
    </row>
    <row r="438" spans="1:10" x14ac:dyDescent="0.25">
      <c r="A438" t="s">
        <v>54</v>
      </c>
      <c r="B438" t="s">
        <v>6</v>
      </c>
      <c r="C438" t="s">
        <v>9</v>
      </c>
      <c r="D438" t="s">
        <v>6</v>
      </c>
      <c r="E438" t="s">
        <v>9</v>
      </c>
      <c r="F438">
        <v>2028</v>
      </c>
      <c r="G438">
        <v>872.81571380000003</v>
      </c>
      <c r="H438">
        <v>2E-3</v>
      </c>
      <c r="I438">
        <v>-1</v>
      </c>
      <c r="J438" s="2" t="str">
        <f t="shared" si="6"/>
        <v>COKING_COALNERNER2028</v>
      </c>
    </row>
    <row r="439" spans="1:10" x14ac:dyDescent="0.25">
      <c r="A439" t="s">
        <v>54</v>
      </c>
      <c r="B439" t="s">
        <v>6</v>
      </c>
      <c r="C439" t="s">
        <v>9</v>
      </c>
      <c r="D439" t="s">
        <v>6</v>
      </c>
      <c r="E439" t="s">
        <v>9</v>
      </c>
      <c r="F439">
        <v>2029</v>
      </c>
      <c r="G439">
        <v>892.8147841</v>
      </c>
      <c r="H439">
        <v>2E-3</v>
      </c>
      <c r="I439">
        <v>-1</v>
      </c>
      <c r="J439" s="2" t="str">
        <f t="shared" si="6"/>
        <v>COKING_COALNERNER2029</v>
      </c>
    </row>
    <row r="440" spans="1:10" x14ac:dyDescent="0.25">
      <c r="A440" t="s">
        <v>54</v>
      </c>
      <c r="B440" t="s">
        <v>6</v>
      </c>
      <c r="C440" t="s">
        <v>9</v>
      </c>
      <c r="D440" t="s">
        <v>6</v>
      </c>
      <c r="E440" t="s">
        <v>9</v>
      </c>
      <c r="F440">
        <v>2030</v>
      </c>
      <c r="G440">
        <v>913.27209870000002</v>
      </c>
      <c r="H440">
        <v>2E-3</v>
      </c>
      <c r="I440">
        <v>-1</v>
      </c>
      <c r="J440" s="2" t="str">
        <f t="shared" si="6"/>
        <v>COKING_COALNERNER2030</v>
      </c>
    </row>
    <row r="441" spans="1:10" x14ac:dyDescent="0.25">
      <c r="A441" t="s">
        <v>54</v>
      </c>
      <c r="B441" t="s">
        <v>6</v>
      </c>
      <c r="C441" t="s">
        <v>9</v>
      </c>
      <c r="D441" t="s">
        <v>6</v>
      </c>
      <c r="E441" t="s">
        <v>9</v>
      </c>
      <c r="F441">
        <v>2031</v>
      </c>
      <c r="G441">
        <v>934.19815749999998</v>
      </c>
      <c r="H441">
        <v>2E-3</v>
      </c>
      <c r="I441">
        <v>-1</v>
      </c>
      <c r="J441" s="2" t="str">
        <f t="shared" si="6"/>
        <v>COKING_COALNERNER2031</v>
      </c>
    </row>
    <row r="442" spans="1:10" x14ac:dyDescent="0.25">
      <c r="A442" t="s">
        <v>54</v>
      </c>
      <c r="B442" t="s">
        <v>6</v>
      </c>
      <c r="C442" t="s">
        <v>9</v>
      </c>
      <c r="D442" t="s">
        <v>6</v>
      </c>
      <c r="E442" t="s">
        <v>9</v>
      </c>
      <c r="F442">
        <v>2032</v>
      </c>
      <c r="G442">
        <v>955.60370090000004</v>
      </c>
      <c r="H442">
        <v>2E-3</v>
      </c>
      <c r="I442">
        <v>-1</v>
      </c>
      <c r="J442" s="2" t="str">
        <f t="shared" si="6"/>
        <v>COKING_COALNERNER2032</v>
      </c>
    </row>
    <row r="443" spans="1:10" x14ac:dyDescent="0.25">
      <c r="A443" t="s">
        <v>54</v>
      </c>
      <c r="B443" t="s">
        <v>6</v>
      </c>
      <c r="C443" t="s">
        <v>9</v>
      </c>
      <c r="D443" t="s">
        <v>6</v>
      </c>
      <c r="E443" t="s">
        <v>9</v>
      </c>
      <c r="F443">
        <v>2033</v>
      </c>
      <c r="G443">
        <v>977.49971540000001</v>
      </c>
      <c r="H443">
        <v>2E-3</v>
      </c>
      <c r="I443">
        <v>-1</v>
      </c>
      <c r="J443" s="2" t="str">
        <f t="shared" si="6"/>
        <v>COKING_COALNERNER2033</v>
      </c>
    </row>
    <row r="444" spans="1:10" x14ac:dyDescent="0.25">
      <c r="A444" t="s">
        <v>54</v>
      </c>
      <c r="B444" t="s">
        <v>6</v>
      </c>
      <c r="C444" t="s">
        <v>9</v>
      </c>
      <c r="D444" t="s">
        <v>6</v>
      </c>
      <c r="E444" t="s">
        <v>9</v>
      </c>
      <c r="F444">
        <v>2034</v>
      </c>
      <c r="G444">
        <v>999.89743950000002</v>
      </c>
      <c r="H444">
        <v>2E-3</v>
      </c>
      <c r="I444">
        <v>-1</v>
      </c>
      <c r="J444" s="2" t="str">
        <f t="shared" si="6"/>
        <v>COKING_COALNERNER2034</v>
      </c>
    </row>
    <row r="445" spans="1:10" x14ac:dyDescent="0.25">
      <c r="A445" t="s">
        <v>54</v>
      </c>
      <c r="B445" t="s">
        <v>6</v>
      </c>
      <c r="C445" t="s">
        <v>9</v>
      </c>
      <c r="D445" t="s">
        <v>6</v>
      </c>
      <c r="E445" t="s">
        <v>9</v>
      </c>
      <c r="F445">
        <v>2035</v>
      </c>
      <c r="G445">
        <v>1022.808369</v>
      </c>
      <c r="H445">
        <v>2E-3</v>
      </c>
      <c r="I445">
        <v>-1</v>
      </c>
      <c r="J445" s="2" t="str">
        <f t="shared" si="6"/>
        <v>COKING_COALNERNER2035</v>
      </c>
    </row>
    <row r="446" spans="1:10" x14ac:dyDescent="0.25">
      <c r="A446" t="s">
        <v>54</v>
      </c>
      <c r="B446" t="s">
        <v>6</v>
      </c>
      <c r="C446" t="s">
        <v>9</v>
      </c>
      <c r="D446" t="s">
        <v>6</v>
      </c>
      <c r="E446" t="s">
        <v>9</v>
      </c>
      <c r="F446">
        <v>2036</v>
      </c>
      <c r="G446">
        <v>1046.244263</v>
      </c>
      <c r="H446">
        <v>2E-3</v>
      </c>
      <c r="I446">
        <v>-1</v>
      </c>
      <c r="J446" s="2" t="str">
        <f t="shared" si="6"/>
        <v>COKING_COALNERNER2036</v>
      </c>
    </row>
    <row r="447" spans="1:10" x14ac:dyDescent="0.25">
      <c r="A447" t="s">
        <v>54</v>
      </c>
      <c r="B447" t="s">
        <v>6</v>
      </c>
      <c r="C447" t="s">
        <v>9</v>
      </c>
      <c r="D447" t="s">
        <v>6</v>
      </c>
      <c r="E447" t="s">
        <v>9</v>
      </c>
      <c r="F447">
        <v>2037</v>
      </c>
      <c r="G447">
        <v>1070.2171499999999</v>
      </c>
      <c r="H447">
        <v>2E-3</v>
      </c>
      <c r="I447">
        <v>-1</v>
      </c>
      <c r="J447" s="2" t="str">
        <f t="shared" si="6"/>
        <v>COKING_COALNERNER2037</v>
      </c>
    </row>
    <row r="448" spans="1:10" x14ac:dyDescent="0.25">
      <c r="A448" t="s">
        <v>54</v>
      </c>
      <c r="B448" t="s">
        <v>6</v>
      </c>
      <c r="C448" t="s">
        <v>9</v>
      </c>
      <c r="D448" t="s">
        <v>6</v>
      </c>
      <c r="E448" t="s">
        <v>9</v>
      </c>
      <c r="F448">
        <v>2038</v>
      </c>
      <c r="G448">
        <v>1094.7393340000001</v>
      </c>
      <c r="H448">
        <v>2E-3</v>
      </c>
      <c r="I448">
        <v>-1</v>
      </c>
      <c r="J448" s="2" t="str">
        <f t="shared" si="6"/>
        <v>COKING_COALNERNER2038</v>
      </c>
    </row>
    <row r="449" spans="1:10" x14ac:dyDescent="0.25">
      <c r="A449" t="s">
        <v>54</v>
      </c>
      <c r="B449" t="s">
        <v>6</v>
      </c>
      <c r="C449" t="s">
        <v>9</v>
      </c>
      <c r="D449" t="s">
        <v>6</v>
      </c>
      <c r="E449" t="s">
        <v>9</v>
      </c>
      <c r="F449">
        <v>2039</v>
      </c>
      <c r="G449">
        <v>1119.8234030000001</v>
      </c>
      <c r="H449">
        <v>2E-3</v>
      </c>
      <c r="I449">
        <v>-1</v>
      </c>
      <c r="J449" s="2" t="str">
        <f t="shared" si="6"/>
        <v>COKING_COALNERNER2039</v>
      </c>
    </row>
    <row r="450" spans="1:10" x14ac:dyDescent="0.25">
      <c r="A450" t="s">
        <v>54</v>
      </c>
      <c r="B450" t="s">
        <v>6</v>
      </c>
      <c r="C450" t="s">
        <v>9</v>
      </c>
      <c r="D450" t="s">
        <v>6</v>
      </c>
      <c r="E450" t="s">
        <v>9</v>
      </c>
      <c r="F450">
        <v>2040</v>
      </c>
      <c r="G450">
        <v>1145.482229</v>
      </c>
      <c r="H450">
        <v>2E-3</v>
      </c>
      <c r="I450">
        <v>-1</v>
      </c>
      <c r="J450" s="2" t="str">
        <f t="shared" si="6"/>
        <v>COKING_COALNERNER2040</v>
      </c>
    </row>
    <row r="451" spans="1:10" x14ac:dyDescent="0.25">
      <c r="A451" t="s">
        <v>54</v>
      </c>
      <c r="B451" t="s">
        <v>6</v>
      </c>
      <c r="C451" t="s">
        <v>9</v>
      </c>
      <c r="D451" t="s">
        <v>6</v>
      </c>
      <c r="E451" t="s">
        <v>9</v>
      </c>
      <c r="F451">
        <v>2041</v>
      </c>
      <c r="G451">
        <v>1171.7289840000001</v>
      </c>
      <c r="H451">
        <v>2E-3</v>
      </c>
      <c r="I451">
        <v>-1</v>
      </c>
      <c r="J451" s="2" t="str">
        <f t="shared" ref="J451:J514" si="7">_xlfn.CONCAT(A451,C451,E451,F451)</f>
        <v>COKING_COALNERNER2041</v>
      </c>
    </row>
    <row r="452" spans="1:10" x14ac:dyDescent="0.25">
      <c r="A452" t="s">
        <v>33</v>
      </c>
      <c r="B452" t="s">
        <v>6</v>
      </c>
      <c r="C452" t="s">
        <v>10</v>
      </c>
      <c r="D452" t="s">
        <v>6</v>
      </c>
      <c r="E452" t="s">
        <v>10</v>
      </c>
      <c r="F452">
        <v>2024</v>
      </c>
      <c r="G452">
        <v>926</v>
      </c>
      <c r="H452">
        <v>2E-3</v>
      </c>
      <c r="I452">
        <v>-1</v>
      </c>
      <c r="J452" s="2" t="str">
        <f t="shared" si="7"/>
        <v>THERMAL_COALERER2024</v>
      </c>
    </row>
    <row r="453" spans="1:10" x14ac:dyDescent="0.25">
      <c r="A453" t="s">
        <v>33</v>
      </c>
      <c r="B453" t="s">
        <v>6</v>
      </c>
      <c r="C453" t="s">
        <v>10</v>
      </c>
      <c r="D453" t="s">
        <v>6</v>
      </c>
      <c r="E453" t="s">
        <v>10</v>
      </c>
      <c r="F453">
        <v>2025</v>
      </c>
      <c r="G453">
        <v>947.21769670000003</v>
      </c>
      <c r="H453">
        <v>2E-3</v>
      </c>
      <c r="I453">
        <v>-1</v>
      </c>
      <c r="J453" s="2" t="str">
        <f t="shared" si="7"/>
        <v>THERMAL_COALERER2025</v>
      </c>
    </row>
    <row r="454" spans="1:10" x14ac:dyDescent="0.25">
      <c r="A454" t="s">
        <v>33</v>
      </c>
      <c r="B454" t="s">
        <v>6</v>
      </c>
      <c r="C454" t="s">
        <v>10</v>
      </c>
      <c r="D454" t="s">
        <v>6</v>
      </c>
      <c r="E454" t="s">
        <v>10</v>
      </c>
      <c r="F454">
        <v>2026</v>
      </c>
      <c r="G454">
        <v>968.92156039999998</v>
      </c>
      <c r="H454">
        <v>2E-3</v>
      </c>
      <c r="I454">
        <v>-1</v>
      </c>
      <c r="J454" s="2" t="str">
        <f t="shared" si="7"/>
        <v>THERMAL_COALERER2026</v>
      </c>
    </row>
    <row r="455" spans="1:10" x14ac:dyDescent="0.25">
      <c r="A455" t="s">
        <v>33</v>
      </c>
      <c r="B455" t="s">
        <v>6</v>
      </c>
      <c r="C455" t="s">
        <v>10</v>
      </c>
      <c r="D455" t="s">
        <v>6</v>
      </c>
      <c r="E455" t="s">
        <v>10</v>
      </c>
      <c r="F455">
        <v>2027</v>
      </c>
      <c r="G455">
        <v>991.1227308</v>
      </c>
      <c r="H455">
        <v>2E-3</v>
      </c>
      <c r="I455">
        <v>-1</v>
      </c>
      <c r="J455" s="2" t="str">
        <f t="shared" si="7"/>
        <v>THERMAL_COALERER2027</v>
      </c>
    </row>
    <row r="456" spans="1:10" x14ac:dyDescent="0.25">
      <c r="A456" t="s">
        <v>33</v>
      </c>
      <c r="B456" t="s">
        <v>6</v>
      </c>
      <c r="C456" t="s">
        <v>10</v>
      </c>
      <c r="D456" t="s">
        <v>6</v>
      </c>
      <c r="E456" t="s">
        <v>10</v>
      </c>
      <c r="F456">
        <v>2028</v>
      </c>
      <c r="G456">
        <v>1013.8326029999999</v>
      </c>
      <c r="H456">
        <v>2E-3</v>
      </c>
      <c r="I456">
        <v>-1</v>
      </c>
      <c r="J456" s="2" t="str">
        <f t="shared" si="7"/>
        <v>THERMAL_COALERER2028</v>
      </c>
    </row>
    <row r="457" spans="1:10" x14ac:dyDescent="0.25">
      <c r="A457" t="s">
        <v>33</v>
      </c>
      <c r="B457" t="s">
        <v>6</v>
      </c>
      <c r="C457" t="s">
        <v>10</v>
      </c>
      <c r="D457" t="s">
        <v>6</v>
      </c>
      <c r="E457" t="s">
        <v>10</v>
      </c>
      <c r="F457">
        <v>2029</v>
      </c>
      <c r="G457">
        <v>1037.062833</v>
      </c>
      <c r="H457">
        <v>2E-3</v>
      </c>
      <c r="I457">
        <v>-1</v>
      </c>
      <c r="J457" s="2" t="str">
        <f t="shared" si="7"/>
        <v>THERMAL_COALERER2029</v>
      </c>
    </row>
    <row r="458" spans="1:10" x14ac:dyDescent="0.25">
      <c r="A458" t="s">
        <v>33</v>
      </c>
      <c r="B458" t="s">
        <v>6</v>
      </c>
      <c r="C458" t="s">
        <v>10</v>
      </c>
      <c r="D458" t="s">
        <v>6</v>
      </c>
      <c r="E458" t="s">
        <v>10</v>
      </c>
      <c r="F458">
        <v>2030</v>
      </c>
      <c r="G458">
        <v>1060.825343</v>
      </c>
      <c r="H458">
        <v>2E-3</v>
      </c>
      <c r="I458">
        <v>-1</v>
      </c>
      <c r="J458" s="2" t="str">
        <f t="shared" si="7"/>
        <v>THERMAL_COALERER2030</v>
      </c>
    </row>
    <row r="459" spans="1:10" x14ac:dyDescent="0.25">
      <c r="A459" t="s">
        <v>33</v>
      </c>
      <c r="B459" t="s">
        <v>6</v>
      </c>
      <c r="C459" t="s">
        <v>10</v>
      </c>
      <c r="D459" t="s">
        <v>6</v>
      </c>
      <c r="E459" t="s">
        <v>10</v>
      </c>
      <c r="F459">
        <v>2031</v>
      </c>
      <c r="G459">
        <v>1085.1323299999999</v>
      </c>
      <c r="H459">
        <v>2E-3</v>
      </c>
      <c r="I459">
        <v>-1</v>
      </c>
      <c r="J459" s="2" t="str">
        <f t="shared" si="7"/>
        <v>THERMAL_COALERER2031</v>
      </c>
    </row>
    <row r="460" spans="1:10" x14ac:dyDescent="0.25">
      <c r="A460" t="s">
        <v>33</v>
      </c>
      <c r="B460" t="s">
        <v>6</v>
      </c>
      <c r="C460" t="s">
        <v>10</v>
      </c>
      <c r="D460" t="s">
        <v>6</v>
      </c>
      <c r="E460" t="s">
        <v>10</v>
      </c>
      <c r="F460">
        <v>2032</v>
      </c>
      <c r="G460">
        <v>1109.996271</v>
      </c>
      <c r="H460">
        <v>2E-3</v>
      </c>
      <c r="I460">
        <v>-1</v>
      </c>
      <c r="J460" s="2" t="str">
        <f t="shared" si="7"/>
        <v>THERMAL_COALERER2032</v>
      </c>
    </row>
    <row r="461" spans="1:10" x14ac:dyDescent="0.25">
      <c r="A461" t="s">
        <v>33</v>
      </c>
      <c r="B461" t="s">
        <v>6</v>
      </c>
      <c r="C461" t="s">
        <v>10</v>
      </c>
      <c r="D461" t="s">
        <v>6</v>
      </c>
      <c r="E461" t="s">
        <v>10</v>
      </c>
      <c r="F461">
        <v>2033</v>
      </c>
      <c r="G461">
        <v>1135.4299249999999</v>
      </c>
      <c r="H461">
        <v>2E-3</v>
      </c>
      <c r="I461">
        <v>-1</v>
      </c>
      <c r="J461" s="2" t="str">
        <f t="shared" si="7"/>
        <v>THERMAL_COALERER2033</v>
      </c>
    </row>
    <row r="462" spans="1:10" x14ac:dyDescent="0.25">
      <c r="A462" t="s">
        <v>33</v>
      </c>
      <c r="B462" t="s">
        <v>6</v>
      </c>
      <c r="C462" t="s">
        <v>10</v>
      </c>
      <c r="D462" t="s">
        <v>6</v>
      </c>
      <c r="E462" t="s">
        <v>10</v>
      </c>
      <c r="F462">
        <v>2034</v>
      </c>
      <c r="G462">
        <v>1161.4463479999999</v>
      </c>
      <c r="H462">
        <v>2E-3</v>
      </c>
      <c r="I462">
        <v>-1</v>
      </c>
      <c r="J462" s="2" t="str">
        <f t="shared" si="7"/>
        <v>THERMAL_COALERER2034</v>
      </c>
    </row>
    <row r="463" spans="1:10" x14ac:dyDescent="0.25">
      <c r="A463" t="s">
        <v>33</v>
      </c>
      <c r="B463" t="s">
        <v>6</v>
      </c>
      <c r="C463" t="s">
        <v>10</v>
      </c>
      <c r="D463" t="s">
        <v>6</v>
      </c>
      <c r="E463" t="s">
        <v>10</v>
      </c>
      <c r="F463">
        <v>2035</v>
      </c>
      <c r="G463">
        <v>1188.0588929999999</v>
      </c>
      <c r="H463">
        <v>2E-3</v>
      </c>
      <c r="I463">
        <v>-1</v>
      </c>
      <c r="J463" s="2" t="str">
        <f t="shared" si="7"/>
        <v>THERMAL_COALERER2035</v>
      </c>
    </row>
    <row r="464" spans="1:10" x14ac:dyDescent="0.25">
      <c r="A464" t="s">
        <v>33</v>
      </c>
      <c r="B464" t="s">
        <v>6</v>
      </c>
      <c r="C464" t="s">
        <v>10</v>
      </c>
      <c r="D464" t="s">
        <v>6</v>
      </c>
      <c r="E464" t="s">
        <v>10</v>
      </c>
      <c r="F464">
        <v>2036</v>
      </c>
      <c r="G464">
        <v>1215.2812180000001</v>
      </c>
      <c r="H464">
        <v>2E-3</v>
      </c>
      <c r="I464">
        <v>-1</v>
      </c>
      <c r="J464" s="2" t="str">
        <f t="shared" si="7"/>
        <v>THERMAL_COALERER2036</v>
      </c>
    </row>
    <row r="465" spans="1:10" x14ac:dyDescent="0.25">
      <c r="A465" t="s">
        <v>33</v>
      </c>
      <c r="B465" t="s">
        <v>6</v>
      </c>
      <c r="C465" t="s">
        <v>10</v>
      </c>
      <c r="D465" t="s">
        <v>6</v>
      </c>
      <c r="E465" t="s">
        <v>10</v>
      </c>
      <c r="F465">
        <v>2037</v>
      </c>
      <c r="G465">
        <v>1243.127297</v>
      </c>
      <c r="H465">
        <v>2E-3</v>
      </c>
      <c r="I465">
        <v>-1</v>
      </c>
      <c r="J465" s="2" t="str">
        <f t="shared" si="7"/>
        <v>THERMAL_COALERER2037</v>
      </c>
    </row>
    <row r="466" spans="1:10" x14ac:dyDescent="0.25">
      <c r="A466" t="s">
        <v>33</v>
      </c>
      <c r="B466" t="s">
        <v>6</v>
      </c>
      <c r="C466" t="s">
        <v>10</v>
      </c>
      <c r="D466" t="s">
        <v>6</v>
      </c>
      <c r="E466" t="s">
        <v>10</v>
      </c>
      <c r="F466">
        <v>2038</v>
      </c>
      <c r="G466">
        <v>1271.61142</v>
      </c>
      <c r="H466">
        <v>2E-3</v>
      </c>
      <c r="I466">
        <v>-1</v>
      </c>
      <c r="J466" s="2" t="str">
        <f t="shared" si="7"/>
        <v>THERMAL_COALERER2038</v>
      </c>
    </row>
    <row r="467" spans="1:10" x14ac:dyDescent="0.25">
      <c r="A467" t="s">
        <v>33</v>
      </c>
      <c r="B467" t="s">
        <v>6</v>
      </c>
      <c r="C467" t="s">
        <v>10</v>
      </c>
      <c r="D467" t="s">
        <v>6</v>
      </c>
      <c r="E467" t="s">
        <v>10</v>
      </c>
      <c r="F467">
        <v>2039</v>
      </c>
      <c r="G467">
        <v>1300.7482070000001</v>
      </c>
      <c r="H467">
        <v>2E-3</v>
      </c>
      <c r="I467">
        <v>-1</v>
      </c>
      <c r="J467" s="2" t="str">
        <f t="shared" si="7"/>
        <v>THERMAL_COALERER2039</v>
      </c>
    </row>
    <row r="468" spans="1:10" x14ac:dyDescent="0.25">
      <c r="A468" t="s">
        <v>33</v>
      </c>
      <c r="B468" t="s">
        <v>6</v>
      </c>
      <c r="C468" t="s">
        <v>10</v>
      </c>
      <c r="D468" t="s">
        <v>6</v>
      </c>
      <c r="E468" t="s">
        <v>10</v>
      </c>
      <c r="F468">
        <v>2040</v>
      </c>
      <c r="G468">
        <v>1330.5526139999999</v>
      </c>
      <c r="H468">
        <v>2E-3</v>
      </c>
      <c r="I468">
        <v>-1</v>
      </c>
      <c r="J468" s="2" t="str">
        <f t="shared" si="7"/>
        <v>THERMAL_COALERER2040</v>
      </c>
    </row>
    <row r="469" spans="1:10" x14ac:dyDescent="0.25">
      <c r="A469" t="s">
        <v>33</v>
      </c>
      <c r="B469" t="s">
        <v>6</v>
      </c>
      <c r="C469" t="s">
        <v>10</v>
      </c>
      <c r="D469" t="s">
        <v>6</v>
      </c>
      <c r="E469" t="s">
        <v>10</v>
      </c>
      <c r="F469">
        <v>2041</v>
      </c>
      <c r="G469">
        <v>1361.0399379999999</v>
      </c>
      <c r="H469">
        <v>2E-3</v>
      </c>
      <c r="I469">
        <v>-1</v>
      </c>
      <c r="J469" s="2" t="str">
        <f t="shared" si="7"/>
        <v>THERMAL_COALERER2041</v>
      </c>
    </row>
    <row r="470" spans="1:10" x14ac:dyDescent="0.25">
      <c r="A470" t="s">
        <v>33</v>
      </c>
      <c r="B470" t="s">
        <v>6</v>
      </c>
      <c r="C470" t="s">
        <v>10</v>
      </c>
      <c r="D470" t="s">
        <v>6</v>
      </c>
      <c r="E470" t="s">
        <v>11</v>
      </c>
      <c r="F470">
        <v>2024</v>
      </c>
      <c r="G470">
        <v>2399.6</v>
      </c>
      <c r="H470">
        <v>8.0000000000000002E-3</v>
      </c>
      <c r="I470">
        <v>-1</v>
      </c>
      <c r="J470" s="2" t="str">
        <f t="shared" si="7"/>
        <v>THERMAL_COALERWR2024</v>
      </c>
    </row>
    <row r="471" spans="1:10" x14ac:dyDescent="0.25">
      <c r="A471" t="s">
        <v>33</v>
      </c>
      <c r="B471" t="s">
        <v>6</v>
      </c>
      <c r="C471" t="s">
        <v>10</v>
      </c>
      <c r="D471" t="s">
        <v>6</v>
      </c>
      <c r="E471" t="s">
        <v>11</v>
      </c>
      <c r="F471">
        <v>2025</v>
      </c>
      <c r="G471">
        <v>2399.6</v>
      </c>
      <c r="H471">
        <v>8.0000000000000002E-3</v>
      </c>
      <c r="I471">
        <v>-1</v>
      </c>
      <c r="J471" s="2" t="str">
        <f t="shared" si="7"/>
        <v>THERMAL_COALERWR2025</v>
      </c>
    </row>
    <row r="472" spans="1:10" x14ac:dyDescent="0.25">
      <c r="A472" t="s">
        <v>33</v>
      </c>
      <c r="B472" t="s">
        <v>6</v>
      </c>
      <c r="C472" t="s">
        <v>10</v>
      </c>
      <c r="D472" t="s">
        <v>6</v>
      </c>
      <c r="E472" t="s">
        <v>11</v>
      </c>
      <c r="F472">
        <v>2026</v>
      </c>
      <c r="G472">
        <v>2399.6</v>
      </c>
      <c r="H472">
        <v>8.0000000000000002E-3</v>
      </c>
      <c r="I472">
        <v>-1</v>
      </c>
      <c r="J472" s="2" t="str">
        <f t="shared" si="7"/>
        <v>THERMAL_COALERWR2026</v>
      </c>
    </row>
    <row r="473" spans="1:10" x14ac:dyDescent="0.25">
      <c r="A473" t="s">
        <v>33</v>
      </c>
      <c r="B473" t="s">
        <v>6</v>
      </c>
      <c r="C473" t="s">
        <v>10</v>
      </c>
      <c r="D473" t="s">
        <v>6</v>
      </c>
      <c r="E473" t="s">
        <v>11</v>
      </c>
      <c r="F473">
        <v>2027</v>
      </c>
      <c r="G473">
        <v>2399.6</v>
      </c>
      <c r="H473">
        <v>8.0000000000000002E-3</v>
      </c>
      <c r="I473">
        <v>-1</v>
      </c>
      <c r="J473" s="2" t="str">
        <f t="shared" si="7"/>
        <v>THERMAL_COALERWR2027</v>
      </c>
    </row>
    <row r="474" spans="1:10" x14ac:dyDescent="0.25">
      <c r="A474" t="s">
        <v>33</v>
      </c>
      <c r="B474" t="s">
        <v>6</v>
      </c>
      <c r="C474" t="s">
        <v>10</v>
      </c>
      <c r="D474" t="s">
        <v>6</v>
      </c>
      <c r="E474" t="s">
        <v>11</v>
      </c>
      <c r="F474">
        <v>2028</v>
      </c>
      <c r="G474">
        <v>2399.6</v>
      </c>
      <c r="H474">
        <v>8.0000000000000002E-3</v>
      </c>
      <c r="I474">
        <v>-1</v>
      </c>
      <c r="J474" s="2" t="str">
        <f t="shared" si="7"/>
        <v>THERMAL_COALERWR2028</v>
      </c>
    </row>
    <row r="475" spans="1:10" x14ac:dyDescent="0.25">
      <c r="A475" t="s">
        <v>33</v>
      </c>
      <c r="B475" t="s">
        <v>6</v>
      </c>
      <c r="C475" t="s">
        <v>10</v>
      </c>
      <c r="D475" t="s">
        <v>6</v>
      </c>
      <c r="E475" t="s">
        <v>11</v>
      </c>
      <c r="F475">
        <v>2029</v>
      </c>
      <c r="G475">
        <v>2399.6</v>
      </c>
      <c r="H475">
        <v>8.0000000000000002E-3</v>
      </c>
      <c r="I475">
        <v>-1</v>
      </c>
      <c r="J475" s="2" t="str">
        <f t="shared" si="7"/>
        <v>THERMAL_COALERWR2029</v>
      </c>
    </row>
    <row r="476" spans="1:10" x14ac:dyDescent="0.25">
      <c r="A476" t="s">
        <v>33</v>
      </c>
      <c r="B476" t="s">
        <v>6</v>
      </c>
      <c r="C476" t="s">
        <v>10</v>
      </c>
      <c r="D476" t="s">
        <v>6</v>
      </c>
      <c r="E476" t="s">
        <v>11</v>
      </c>
      <c r="F476">
        <v>2030</v>
      </c>
      <c r="G476">
        <v>2399.6</v>
      </c>
      <c r="H476">
        <v>8.0000000000000002E-3</v>
      </c>
      <c r="I476">
        <v>-1</v>
      </c>
      <c r="J476" s="2" t="str">
        <f t="shared" si="7"/>
        <v>THERMAL_COALERWR2030</v>
      </c>
    </row>
    <row r="477" spans="1:10" x14ac:dyDescent="0.25">
      <c r="A477" t="s">
        <v>33</v>
      </c>
      <c r="B477" t="s">
        <v>6</v>
      </c>
      <c r="C477" t="s">
        <v>10</v>
      </c>
      <c r="D477" t="s">
        <v>6</v>
      </c>
      <c r="E477" t="s">
        <v>11</v>
      </c>
      <c r="F477">
        <v>2031</v>
      </c>
      <c r="G477">
        <v>2399.6</v>
      </c>
      <c r="H477">
        <v>8.0000000000000002E-3</v>
      </c>
      <c r="I477">
        <v>-1</v>
      </c>
      <c r="J477" s="2" t="str">
        <f t="shared" si="7"/>
        <v>THERMAL_COALERWR2031</v>
      </c>
    </row>
    <row r="478" spans="1:10" x14ac:dyDescent="0.25">
      <c r="A478" t="s">
        <v>33</v>
      </c>
      <c r="B478" t="s">
        <v>6</v>
      </c>
      <c r="C478" t="s">
        <v>10</v>
      </c>
      <c r="D478" t="s">
        <v>6</v>
      </c>
      <c r="E478" t="s">
        <v>11</v>
      </c>
      <c r="F478">
        <v>2032</v>
      </c>
      <c r="G478">
        <v>2399.6</v>
      </c>
      <c r="H478">
        <v>8.0000000000000002E-3</v>
      </c>
      <c r="I478">
        <v>-1</v>
      </c>
      <c r="J478" s="2" t="str">
        <f t="shared" si="7"/>
        <v>THERMAL_COALERWR2032</v>
      </c>
    </row>
    <row r="479" spans="1:10" x14ac:dyDescent="0.25">
      <c r="A479" t="s">
        <v>33</v>
      </c>
      <c r="B479" t="s">
        <v>6</v>
      </c>
      <c r="C479" t="s">
        <v>10</v>
      </c>
      <c r="D479" t="s">
        <v>6</v>
      </c>
      <c r="E479" t="s">
        <v>11</v>
      </c>
      <c r="F479">
        <v>2033</v>
      </c>
      <c r="G479">
        <v>2399.6</v>
      </c>
      <c r="H479">
        <v>8.0000000000000002E-3</v>
      </c>
      <c r="I479">
        <v>-1</v>
      </c>
      <c r="J479" s="2" t="str">
        <f t="shared" si="7"/>
        <v>THERMAL_COALERWR2033</v>
      </c>
    </row>
    <row r="480" spans="1:10" x14ac:dyDescent="0.25">
      <c r="A480" t="s">
        <v>33</v>
      </c>
      <c r="B480" t="s">
        <v>6</v>
      </c>
      <c r="C480" t="s">
        <v>10</v>
      </c>
      <c r="D480" t="s">
        <v>6</v>
      </c>
      <c r="E480" t="s">
        <v>11</v>
      </c>
      <c r="F480">
        <v>2034</v>
      </c>
      <c r="G480">
        <v>2399.6</v>
      </c>
      <c r="H480">
        <v>8.0000000000000002E-3</v>
      </c>
      <c r="I480">
        <v>-1</v>
      </c>
      <c r="J480" s="2" t="str">
        <f t="shared" si="7"/>
        <v>THERMAL_COALERWR2034</v>
      </c>
    </row>
    <row r="481" spans="1:10" x14ac:dyDescent="0.25">
      <c r="A481" t="s">
        <v>33</v>
      </c>
      <c r="B481" t="s">
        <v>6</v>
      </c>
      <c r="C481" t="s">
        <v>10</v>
      </c>
      <c r="D481" t="s">
        <v>6</v>
      </c>
      <c r="E481" t="s">
        <v>11</v>
      </c>
      <c r="F481">
        <v>2035</v>
      </c>
      <c r="G481">
        <v>2399.6</v>
      </c>
      <c r="H481">
        <v>8.0000000000000002E-3</v>
      </c>
      <c r="I481">
        <v>-1</v>
      </c>
      <c r="J481" s="2" t="str">
        <f t="shared" si="7"/>
        <v>THERMAL_COALERWR2035</v>
      </c>
    </row>
    <row r="482" spans="1:10" x14ac:dyDescent="0.25">
      <c r="A482" t="s">
        <v>33</v>
      </c>
      <c r="B482" t="s">
        <v>6</v>
      </c>
      <c r="C482" t="s">
        <v>10</v>
      </c>
      <c r="D482" t="s">
        <v>6</v>
      </c>
      <c r="E482" t="s">
        <v>11</v>
      </c>
      <c r="F482">
        <v>2036</v>
      </c>
      <c r="G482">
        <v>2399.6</v>
      </c>
      <c r="H482">
        <v>8.0000000000000002E-3</v>
      </c>
      <c r="I482">
        <v>-1</v>
      </c>
      <c r="J482" s="2" t="str">
        <f t="shared" si="7"/>
        <v>THERMAL_COALERWR2036</v>
      </c>
    </row>
    <row r="483" spans="1:10" x14ac:dyDescent="0.25">
      <c r="A483" t="s">
        <v>33</v>
      </c>
      <c r="B483" t="s">
        <v>6</v>
      </c>
      <c r="C483" t="s">
        <v>10</v>
      </c>
      <c r="D483" t="s">
        <v>6</v>
      </c>
      <c r="E483" t="s">
        <v>11</v>
      </c>
      <c r="F483">
        <v>2037</v>
      </c>
      <c r="G483">
        <v>2399.6</v>
      </c>
      <c r="H483">
        <v>8.0000000000000002E-3</v>
      </c>
      <c r="I483">
        <v>-1</v>
      </c>
      <c r="J483" s="2" t="str">
        <f t="shared" si="7"/>
        <v>THERMAL_COALERWR2037</v>
      </c>
    </row>
    <row r="484" spans="1:10" x14ac:dyDescent="0.25">
      <c r="A484" t="s">
        <v>33</v>
      </c>
      <c r="B484" t="s">
        <v>6</v>
      </c>
      <c r="C484" t="s">
        <v>10</v>
      </c>
      <c r="D484" t="s">
        <v>6</v>
      </c>
      <c r="E484" t="s">
        <v>11</v>
      </c>
      <c r="F484">
        <v>2038</v>
      </c>
      <c r="G484">
        <v>2399.6</v>
      </c>
      <c r="H484">
        <v>8.0000000000000002E-3</v>
      </c>
      <c r="I484">
        <v>-1</v>
      </c>
      <c r="J484" s="2" t="str">
        <f t="shared" si="7"/>
        <v>THERMAL_COALERWR2038</v>
      </c>
    </row>
    <row r="485" spans="1:10" x14ac:dyDescent="0.25">
      <c r="A485" t="s">
        <v>33</v>
      </c>
      <c r="B485" t="s">
        <v>6</v>
      </c>
      <c r="C485" t="s">
        <v>10</v>
      </c>
      <c r="D485" t="s">
        <v>6</v>
      </c>
      <c r="E485" t="s">
        <v>11</v>
      </c>
      <c r="F485">
        <v>2039</v>
      </c>
      <c r="G485">
        <v>2399.6</v>
      </c>
      <c r="H485">
        <v>8.0000000000000002E-3</v>
      </c>
      <c r="I485">
        <v>-1</v>
      </c>
      <c r="J485" s="2" t="str">
        <f t="shared" si="7"/>
        <v>THERMAL_COALERWR2039</v>
      </c>
    </row>
    <row r="486" spans="1:10" x14ac:dyDescent="0.25">
      <c r="A486" t="s">
        <v>33</v>
      </c>
      <c r="B486" t="s">
        <v>6</v>
      </c>
      <c r="C486" t="s">
        <v>10</v>
      </c>
      <c r="D486" t="s">
        <v>6</v>
      </c>
      <c r="E486" t="s">
        <v>11</v>
      </c>
      <c r="F486">
        <v>2040</v>
      </c>
      <c r="G486">
        <v>2399.6</v>
      </c>
      <c r="H486">
        <v>8.0000000000000002E-3</v>
      </c>
      <c r="I486">
        <v>-1</v>
      </c>
      <c r="J486" s="2" t="str">
        <f t="shared" si="7"/>
        <v>THERMAL_COALERWR2040</v>
      </c>
    </row>
    <row r="487" spans="1:10" x14ac:dyDescent="0.25">
      <c r="A487" t="s">
        <v>33</v>
      </c>
      <c r="B487" t="s">
        <v>6</v>
      </c>
      <c r="C487" t="s">
        <v>10</v>
      </c>
      <c r="D487" t="s">
        <v>6</v>
      </c>
      <c r="E487" t="s">
        <v>11</v>
      </c>
      <c r="F487">
        <v>2041</v>
      </c>
      <c r="G487">
        <v>2399.6</v>
      </c>
      <c r="H487">
        <v>8.0000000000000002E-3</v>
      </c>
      <c r="I487">
        <v>-1</v>
      </c>
      <c r="J487" s="2" t="str">
        <f t="shared" si="7"/>
        <v>THERMAL_COALERWR2041</v>
      </c>
    </row>
    <row r="488" spans="1:10" x14ac:dyDescent="0.25">
      <c r="A488" t="s">
        <v>33</v>
      </c>
      <c r="B488" t="s">
        <v>6</v>
      </c>
      <c r="C488" t="s">
        <v>10</v>
      </c>
      <c r="D488" t="s">
        <v>6</v>
      </c>
      <c r="E488" t="s">
        <v>12</v>
      </c>
      <c r="F488">
        <v>2024</v>
      </c>
      <c r="G488">
        <v>2497.6</v>
      </c>
      <c r="H488">
        <v>8.0000000000000002E-3</v>
      </c>
      <c r="I488">
        <v>-1</v>
      </c>
      <c r="J488" s="2" t="str">
        <f t="shared" si="7"/>
        <v>THERMAL_COALERNR2024</v>
      </c>
    </row>
    <row r="489" spans="1:10" x14ac:dyDescent="0.25">
      <c r="A489" t="s">
        <v>33</v>
      </c>
      <c r="B489" t="s">
        <v>6</v>
      </c>
      <c r="C489" t="s">
        <v>10</v>
      </c>
      <c r="D489" t="s">
        <v>6</v>
      </c>
      <c r="E489" t="s">
        <v>12</v>
      </c>
      <c r="F489">
        <v>2025</v>
      </c>
      <c r="G489">
        <v>2497.6</v>
      </c>
      <c r="H489">
        <v>8.0000000000000002E-3</v>
      </c>
      <c r="I489">
        <v>-1</v>
      </c>
      <c r="J489" s="2" t="str">
        <f t="shared" si="7"/>
        <v>THERMAL_COALERNR2025</v>
      </c>
    </row>
    <row r="490" spans="1:10" x14ac:dyDescent="0.25">
      <c r="A490" t="s">
        <v>33</v>
      </c>
      <c r="B490" t="s">
        <v>6</v>
      </c>
      <c r="C490" t="s">
        <v>10</v>
      </c>
      <c r="D490" t="s">
        <v>6</v>
      </c>
      <c r="E490" t="s">
        <v>12</v>
      </c>
      <c r="F490">
        <v>2026</v>
      </c>
      <c r="G490">
        <v>2497.6</v>
      </c>
      <c r="H490">
        <v>8.0000000000000002E-3</v>
      </c>
      <c r="I490">
        <v>-1</v>
      </c>
      <c r="J490" s="2" t="str">
        <f t="shared" si="7"/>
        <v>THERMAL_COALERNR2026</v>
      </c>
    </row>
    <row r="491" spans="1:10" x14ac:dyDescent="0.25">
      <c r="A491" t="s">
        <v>33</v>
      </c>
      <c r="B491" t="s">
        <v>6</v>
      </c>
      <c r="C491" t="s">
        <v>10</v>
      </c>
      <c r="D491" t="s">
        <v>6</v>
      </c>
      <c r="E491" t="s">
        <v>12</v>
      </c>
      <c r="F491">
        <v>2027</v>
      </c>
      <c r="G491">
        <v>2497.6</v>
      </c>
      <c r="H491">
        <v>8.0000000000000002E-3</v>
      </c>
      <c r="I491">
        <v>-1</v>
      </c>
      <c r="J491" s="2" t="str">
        <f t="shared" si="7"/>
        <v>THERMAL_COALERNR2027</v>
      </c>
    </row>
    <row r="492" spans="1:10" x14ac:dyDescent="0.25">
      <c r="A492" t="s">
        <v>33</v>
      </c>
      <c r="B492" t="s">
        <v>6</v>
      </c>
      <c r="C492" t="s">
        <v>10</v>
      </c>
      <c r="D492" t="s">
        <v>6</v>
      </c>
      <c r="E492" t="s">
        <v>12</v>
      </c>
      <c r="F492">
        <v>2028</v>
      </c>
      <c r="G492">
        <v>2497.6</v>
      </c>
      <c r="H492">
        <v>8.0000000000000002E-3</v>
      </c>
      <c r="I492">
        <v>-1</v>
      </c>
      <c r="J492" s="2" t="str">
        <f t="shared" si="7"/>
        <v>THERMAL_COALERNR2028</v>
      </c>
    </row>
    <row r="493" spans="1:10" x14ac:dyDescent="0.25">
      <c r="A493" t="s">
        <v>33</v>
      </c>
      <c r="B493" t="s">
        <v>6</v>
      </c>
      <c r="C493" t="s">
        <v>10</v>
      </c>
      <c r="D493" t="s">
        <v>6</v>
      </c>
      <c r="E493" t="s">
        <v>12</v>
      </c>
      <c r="F493">
        <v>2029</v>
      </c>
      <c r="G493">
        <v>2497.6</v>
      </c>
      <c r="H493">
        <v>8.0000000000000002E-3</v>
      </c>
      <c r="I493">
        <v>-1</v>
      </c>
      <c r="J493" s="2" t="str">
        <f t="shared" si="7"/>
        <v>THERMAL_COALERNR2029</v>
      </c>
    </row>
    <row r="494" spans="1:10" x14ac:dyDescent="0.25">
      <c r="A494" t="s">
        <v>33</v>
      </c>
      <c r="B494" t="s">
        <v>6</v>
      </c>
      <c r="C494" t="s">
        <v>10</v>
      </c>
      <c r="D494" t="s">
        <v>6</v>
      </c>
      <c r="E494" t="s">
        <v>12</v>
      </c>
      <c r="F494">
        <v>2030</v>
      </c>
      <c r="G494">
        <v>2497.6</v>
      </c>
      <c r="H494">
        <v>8.0000000000000002E-3</v>
      </c>
      <c r="I494">
        <v>-1</v>
      </c>
      <c r="J494" s="2" t="str">
        <f t="shared" si="7"/>
        <v>THERMAL_COALERNR2030</v>
      </c>
    </row>
    <row r="495" spans="1:10" x14ac:dyDescent="0.25">
      <c r="A495" t="s">
        <v>33</v>
      </c>
      <c r="B495" t="s">
        <v>6</v>
      </c>
      <c r="C495" t="s">
        <v>10</v>
      </c>
      <c r="D495" t="s">
        <v>6</v>
      </c>
      <c r="E495" t="s">
        <v>12</v>
      </c>
      <c r="F495">
        <v>2031</v>
      </c>
      <c r="G495">
        <v>2497.6</v>
      </c>
      <c r="H495">
        <v>8.0000000000000002E-3</v>
      </c>
      <c r="I495">
        <v>-1</v>
      </c>
      <c r="J495" s="2" t="str">
        <f t="shared" si="7"/>
        <v>THERMAL_COALERNR2031</v>
      </c>
    </row>
    <row r="496" spans="1:10" x14ac:dyDescent="0.25">
      <c r="A496" t="s">
        <v>33</v>
      </c>
      <c r="B496" t="s">
        <v>6</v>
      </c>
      <c r="C496" t="s">
        <v>10</v>
      </c>
      <c r="D496" t="s">
        <v>6</v>
      </c>
      <c r="E496" t="s">
        <v>12</v>
      </c>
      <c r="F496">
        <v>2032</v>
      </c>
      <c r="G496">
        <v>2497.6</v>
      </c>
      <c r="H496">
        <v>8.0000000000000002E-3</v>
      </c>
      <c r="I496">
        <v>-1</v>
      </c>
      <c r="J496" s="2" t="str">
        <f t="shared" si="7"/>
        <v>THERMAL_COALERNR2032</v>
      </c>
    </row>
    <row r="497" spans="1:10" x14ac:dyDescent="0.25">
      <c r="A497" t="s">
        <v>33</v>
      </c>
      <c r="B497" t="s">
        <v>6</v>
      </c>
      <c r="C497" t="s">
        <v>10</v>
      </c>
      <c r="D497" t="s">
        <v>6</v>
      </c>
      <c r="E497" t="s">
        <v>12</v>
      </c>
      <c r="F497">
        <v>2033</v>
      </c>
      <c r="G497">
        <v>2497.6</v>
      </c>
      <c r="H497">
        <v>8.0000000000000002E-3</v>
      </c>
      <c r="I497">
        <v>-1</v>
      </c>
      <c r="J497" s="2" t="str">
        <f t="shared" si="7"/>
        <v>THERMAL_COALERNR2033</v>
      </c>
    </row>
    <row r="498" spans="1:10" x14ac:dyDescent="0.25">
      <c r="A498" t="s">
        <v>33</v>
      </c>
      <c r="B498" t="s">
        <v>6</v>
      </c>
      <c r="C498" t="s">
        <v>10</v>
      </c>
      <c r="D498" t="s">
        <v>6</v>
      </c>
      <c r="E498" t="s">
        <v>12</v>
      </c>
      <c r="F498">
        <v>2034</v>
      </c>
      <c r="G498">
        <v>2497.6</v>
      </c>
      <c r="H498">
        <v>8.0000000000000002E-3</v>
      </c>
      <c r="I498">
        <v>-1</v>
      </c>
      <c r="J498" s="2" t="str">
        <f t="shared" si="7"/>
        <v>THERMAL_COALERNR2034</v>
      </c>
    </row>
    <row r="499" spans="1:10" x14ac:dyDescent="0.25">
      <c r="A499" t="s">
        <v>33</v>
      </c>
      <c r="B499" t="s">
        <v>6</v>
      </c>
      <c r="C499" t="s">
        <v>10</v>
      </c>
      <c r="D499" t="s">
        <v>6</v>
      </c>
      <c r="E499" t="s">
        <v>12</v>
      </c>
      <c r="F499">
        <v>2035</v>
      </c>
      <c r="G499">
        <v>2497.6</v>
      </c>
      <c r="H499">
        <v>8.0000000000000002E-3</v>
      </c>
      <c r="I499">
        <v>-1</v>
      </c>
      <c r="J499" s="2" t="str">
        <f t="shared" si="7"/>
        <v>THERMAL_COALERNR2035</v>
      </c>
    </row>
    <row r="500" spans="1:10" x14ac:dyDescent="0.25">
      <c r="A500" t="s">
        <v>33</v>
      </c>
      <c r="B500" t="s">
        <v>6</v>
      </c>
      <c r="C500" t="s">
        <v>10</v>
      </c>
      <c r="D500" t="s">
        <v>6</v>
      </c>
      <c r="E500" t="s">
        <v>12</v>
      </c>
      <c r="F500">
        <v>2036</v>
      </c>
      <c r="G500">
        <v>2497.6</v>
      </c>
      <c r="H500">
        <v>8.0000000000000002E-3</v>
      </c>
      <c r="I500">
        <v>-1</v>
      </c>
      <c r="J500" s="2" t="str">
        <f t="shared" si="7"/>
        <v>THERMAL_COALERNR2036</v>
      </c>
    </row>
    <row r="501" spans="1:10" x14ac:dyDescent="0.25">
      <c r="A501" t="s">
        <v>33</v>
      </c>
      <c r="B501" t="s">
        <v>6</v>
      </c>
      <c r="C501" t="s">
        <v>10</v>
      </c>
      <c r="D501" t="s">
        <v>6</v>
      </c>
      <c r="E501" t="s">
        <v>12</v>
      </c>
      <c r="F501">
        <v>2037</v>
      </c>
      <c r="G501">
        <v>2497.6</v>
      </c>
      <c r="H501">
        <v>8.0000000000000002E-3</v>
      </c>
      <c r="I501">
        <v>-1</v>
      </c>
      <c r="J501" s="2" t="str">
        <f t="shared" si="7"/>
        <v>THERMAL_COALERNR2037</v>
      </c>
    </row>
    <row r="502" spans="1:10" x14ac:dyDescent="0.25">
      <c r="A502" t="s">
        <v>33</v>
      </c>
      <c r="B502" t="s">
        <v>6</v>
      </c>
      <c r="C502" t="s">
        <v>10</v>
      </c>
      <c r="D502" t="s">
        <v>6</v>
      </c>
      <c r="E502" t="s">
        <v>12</v>
      </c>
      <c r="F502">
        <v>2038</v>
      </c>
      <c r="G502">
        <v>2497.6</v>
      </c>
      <c r="H502">
        <v>8.0000000000000002E-3</v>
      </c>
      <c r="I502">
        <v>-1</v>
      </c>
      <c r="J502" s="2" t="str">
        <f t="shared" si="7"/>
        <v>THERMAL_COALERNR2038</v>
      </c>
    </row>
    <row r="503" spans="1:10" x14ac:dyDescent="0.25">
      <c r="A503" t="s">
        <v>33</v>
      </c>
      <c r="B503" t="s">
        <v>6</v>
      </c>
      <c r="C503" t="s">
        <v>10</v>
      </c>
      <c r="D503" t="s">
        <v>6</v>
      </c>
      <c r="E503" t="s">
        <v>12</v>
      </c>
      <c r="F503">
        <v>2039</v>
      </c>
      <c r="G503">
        <v>2497.6</v>
      </c>
      <c r="H503">
        <v>8.0000000000000002E-3</v>
      </c>
      <c r="I503">
        <v>-1</v>
      </c>
      <c r="J503" s="2" t="str">
        <f t="shared" si="7"/>
        <v>THERMAL_COALERNR2039</v>
      </c>
    </row>
    <row r="504" spans="1:10" x14ac:dyDescent="0.25">
      <c r="A504" t="s">
        <v>33</v>
      </c>
      <c r="B504" t="s">
        <v>6</v>
      </c>
      <c r="C504" t="s">
        <v>10</v>
      </c>
      <c r="D504" t="s">
        <v>6</v>
      </c>
      <c r="E504" t="s">
        <v>12</v>
      </c>
      <c r="F504">
        <v>2040</v>
      </c>
      <c r="G504">
        <v>2497.6</v>
      </c>
      <c r="H504">
        <v>8.0000000000000002E-3</v>
      </c>
      <c r="I504">
        <v>-1</v>
      </c>
      <c r="J504" s="2" t="str">
        <f t="shared" si="7"/>
        <v>THERMAL_COALERNR2040</v>
      </c>
    </row>
    <row r="505" spans="1:10" x14ac:dyDescent="0.25">
      <c r="A505" t="s">
        <v>33</v>
      </c>
      <c r="B505" t="s">
        <v>6</v>
      </c>
      <c r="C505" t="s">
        <v>10</v>
      </c>
      <c r="D505" t="s">
        <v>6</v>
      </c>
      <c r="E505" t="s">
        <v>12</v>
      </c>
      <c r="F505">
        <v>2041</v>
      </c>
      <c r="G505">
        <v>2497.6</v>
      </c>
      <c r="H505">
        <v>8.0000000000000002E-3</v>
      </c>
      <c r="I505">
        <v>-1</v>
      </c>
      <c r="J505" s="2" t="str">
        <f t="shared" si="7"/>
        <v>THERMAL_COALERNR2041</v>
      </c>
    </row>
    <row r="506" spans="1:10" x14ac:dyDescent="0.25">
      <c r="A506" t="s">
        <v>33</v>
      </c>
      <c r="B506" t="s">
        <v>6</v>
      </c>
      <c r="C506" t="s">
        <v>10</v>
      </c>
      <c r="D506" t="s">
        <v>6</v>
      </c>
      <c r="E506" t="s">
        <v>8</v>
      </c>
      <c r="F506">
        <v>2024</v>
      </c>
      <c r="G506">
        <v>2776.7</v>
      </c>
      <c r="H506">
        <v>8.0000000000000002E-3</v>
      </c>
      <c r="I506">
        <v>-1</v>
      </c>
      <c r="J506" s="2" t="str">
        <f t="shared" si="7"/>
        <v>THERMAL_COALERSR2024</v>
      </c>
    </row>
    <row r="507" spans="1:10" x14ac:dyDescent="0.25">
      <c r="A507" t="s">
        <v>33</v>
      </c>
      <c r="B507" t="s">
        <v>6</v>
      </c>
      <c r="C507" t="s">
        <v>10</v>
      </c>
      <c r="D507" t="s">
        <v>6</v>
      </c>
      <c r="E507" t="s">
        <v>8</v>
      </c>
      <c r="F507">
        <v>2025</v>
      </c>
      <c r="G507">
        <v>2785.7786379999998</v>
      </c>
      <c r="H507">
        <v>8.0000000000000002E-3</v>
      </c>
      <c r="I507">
        <v>-1</v>
      </c>
      <c r="J507" s="2" t="str">
        <f t="shared" si="7"/>
        <v>THERMAL_COALERSR2025</v>
      </c>
    </row>
    <row r="508" spans="1:10" x14ac:dyDescent="0.25">
      <c r="A508" t="s">
        <v>33</v>
      </c>
      <c r="B508" t="s">
        <v>6</v>
      </c>
      <c r="C508" t="s">
        <v>10</v>
      </c>
      <c r="D508" t="s">
        <v>6</v>
      </c>
      <c r="E508" t="s">
        <v>8</v>
      </c>
      <c r="F508">
        <v>2026</v>
      </c>
      <c r="G508">
        <v>2794.8869589999999</v>
      </c>
      <c r="H508">
        <v>8.0000000000000002E-3</v>
      </c>
      <c r="I508">
        <v>-1</v>
      </c>
      <c r="J508" s="2" t="str">
        <f t="shared" si="7"/>
        <v>THERMAL_COALERSR2026</v>
      </c>
    </row>
    <row r="509" spans="1:10" x14ac:dyDescent="0.25">
      <c r="A509" t="s">
        <v>33</v>
      </c>
      <c r="B509" t="s">
        <v>6</v>
      </c>
      <c r="C509" t="s">
        <v>10</v>
      </c>
      <c r="D509" t="s">
        <v>6</v>
      </c>
      <c r="E509" t="s">
        <v>8</v>
      </c>
      <c r="F509">
        <v>2027</v>
      </c>
      <c r="G509">
        <v>2804.0250609999998</v>
      </c>
      <c r="H509">
        <v>8.0000000000000002E-3</v>
      </c>
      <c r="I509">
        <v>-1</v>
      </c>
      <c r="J509" s="2" t="str">
        <f t="shared" si="7"/>
        <v>THERMAL_COALERSR2027</v>
      </c>
    </row>
    <row r="510" spans="1:10" x14ac:dyDescent="0.25">
      <c r="A510" t="s">
        <v>33</v>
      </c>
      <c r="B510" t="s">
        <v>6</v>
      </c>
      <c r="C510" t="s">
        <v>10</v>
      </c>
      <c r="D510" t="s">
        <v>6</v>
      </c>
      <c r="E510" t="s">
        <v>8</v>
      </c>
      <c r="F510">
        <v>2028</v>
      </c>
      <c r="G510">
        <v>2813.1930400000001</v>
      </c>
      <c r="H510">
        <v>8.0000000000000002E-3</v>
      </c>
      <c r="I510">
        <v>-1</v>
      </c>
      <c r="J510" s="2" t="str">
        <f t="shared" si="7"/>
        <v>THERMAL_COALERSR2028</v>
      </c>
    </row>
    <row r="511" spans="1:10" x14ac:dyDescent="0.25">
      <c r="A511" t="s">
        <v>33</v>
      </c>
      <c r="B511" t="s">
        <v>6</v>
      </c>
      <c r="C511" t="s">
        <v>10</v>
      </c>
      <c r="D511" t="s">
        <v>6</v>
      </c>
      <c r="E511" t="s">
        <v>8</v>
      </c>
      <c r="F511">
        <v>2029</v>
      </c>
      <c r="G511">
        <v>2822.3909950000002</v>
      </c>
      <c r="H511">
        <v>8.0000000000000002E-3</v>
      </c>
      <c r="I511">
        <v>-1</v>
      </c>
      <c r="J511" s="2" t="str">
        <f t="shared" si="7"/>
        <v>THERMAL_COALERSR2029</v>
      </c>
    </row>
    <row r="512" spans="1:10" x14ac:dyDescent="0.25">
      <c r="A512" t="s">
        <v>33</v>
      </c>
      <c r="B512" t="s">
        <v>6</v>
      </c>
      <c r="C512" t="s">
        <v>10</v>
      </c>
      <c r="D512" t="s">
        <v>6</v>
      </c>
      <c r="E512" t="s">
        <v>8</v>
      </c>
      <c r="F512">
        <v>2030</v>
      </c>
      <c r="G512">
        <v>2831.6190230000002</v>
      </c>
      <c r="H512">
        <v>8.0000000000000002E-3</v>
      </c>
      <c r="I512">
        <v>-1</v>
      </c>
      <c r="J512" s="2" t="str">
        <f t="shared" si="7"/>
        <v>THERMAL_COALERSR2030</v>
      </c>
    </row>
    <row r="513" spans="1:10" x14ac:dyDescent="0.25">
      <c r="A513" t="s">
        <v>33</v>
      </c>
      <c r="B513" t="s">
        <v>6</v>
      </c>
      <c r="C513" t="s">
        <v>10</v>
      </c>
      <c r="D513" t="s">
        <v>6</v>
      </c>
      <c r="E513" t="s">
        <v>8</v>
      </c>
      <c r="F513">
        <v>2031</v>
      </c>
      <c r="G513">
        <v>2840.877223</v>
      </c>
      <c r="H513">
        <v>8.0000000000000002E-3</v>
      </c>
      <c r="I513">
        <v>-1</v>
      </c>
      <c r="J513" s="2" t="str">
        <f t="shared" si="7"/>
        <v>THERMAL_COALERSR2031</v>
      </c>
    </row>
    <row r="514" spans="1:10" x14ac:dyDescent="0.25">
      <c r="A514" t="s">
        <v>33</v>
      </c>
      <c r="B514" t="s">
        <v>6</v>
      </c>
      <c r="C514" t="s">
        <v>10</v>
      </c>
      <c r="D514" t="s">
        <v>6</v>
      </c>
      <c r="E514" t="s">
        <v>8</v>
      </c>
      <c r="F514">
        <v>2032</v>
      </c>
      <c r="G514">
        <v>2850.1656929999999</v>
      </c>
      <c r="H514">
        <v>8.0000000000000002E-3</v>
      </c>
      <c r="I514">
        <v>-1</v>
      </c>
      <c r="J514" s="2" t="str">
        <f t="shared" si="7"/>
        <v>THERMAL_COALERSR2032</v>
      </c>
    </row>
    <row r="515" spans="1:10" x14ac:dyDescent="0.25">
      <c r="A515" t="s">
        <v>33</v>
      </c>
      <c r="B515" t="s">
        <v>6</v>
      </c>
      <c r="C515" t="s">
        <v>10</v>
      </c>
      <c r="D515" t="s">
        <v>6</v>
      </c>
      <c r="E515" t="s">
        <v>8</v>
      </c>
      <c r="F515">
        <v>2033</v>
      </c>
      <c r="G515">
        <v>2859.4845329999998</v>
      </c>
      <c r="H515">
        <v>8.0000000000000002E-3</v>
      </c>
      <c r="I515">
        <v>-1</v>
      </c>
      <c r="J515" s="2" t="str">
        <f t="shared" ref="J515:J578" si="8">_xlfn.CONCAT(A515,C515,E515,F515)</f>
        <v>THERMAL_COALERSR2033</v>
      </c>
    </row>
    <row r="516" spans="1:10" x14ac:dyDescent="0.25">
      <c r="A516" t="s">
        <v>33</v>
      </c>
      <c r="B516" t="s">
        <v>6</v>
      </c>
      <c r="C516" t="s">
        <v>10</v>
      </c>
      <c r="D516" t="s">
        <v>6</v>
      </c>
      <c r="E516" t="s">
        <v>8</v>
      </c>
      <c r="F516">
        <v>2034</v>
      </c>
      <c r="G516">
        <v>2868.8338410000001</v>
      </c>
      <c r="H516">
        <v>8.0000000000000002E-3</v>
      </c>
      <c r="I516">
        <v>-1</v>
      </c>
      <c r="J516" s="2" t="str">
        <f t="shared" si="8"/>
        <v>THERMAL_COALERSR2034</v>
      </c>
    </row>
    <row r="517" spans="1:10" x14ac:dyDescent="0.25">
      <c r="A517" t="s">
        <v>33</v>
      </c>
      <c r="B517" t="s">
        <v>6</v>
      </c>
      <c r="C517" t="s">
        <v>10</v>
      </c>
      <c r="D517" t="s">
        <v>6</v>
      </c>
      <c r="E517" t="s">
        <v>8</v>
      </c>
      <c r="F517">
        <v>2035</v>
      </c>
      <c r="G517">
        <v>2878.213718</v>
      </c>
      <c r="H517">
        <v>8.0000000000000002E-3</v>
      </c>
      <c r="I517">
        <v>-1</v>
      </c>
      <c r="J517" s="2" t="str">
        <f t="shared" si="8"/>
        <v>THERMAL_COALERSR2035</v>
      </c>
    </row>
    <row r="518" spans="1:10" x14ac:dyDescent="0.25">
      <c r="A518" t="s">
        <v>33</v>
      </c>
      <c r="B518" t="s">
        <v>6</v>
      </c>
      <c r="C518" t="s">
        <v>10</v>
      </c>
      <c r="D518" t="s">
        <v>6</v>
      </c>
      <c r="E518" t="s">
        <v>8</v>
      </c>
      <c r="F518">
        <v>2036</v>
      </c>
      <c r="G518">
        <v>2887.6242630000002</v>
      </c>
      <c r="H518">
        <v>8.0000000000000002E-3</v>
      </c>
      <c r="I518">
        <v>-1</v>
      </c>
      <c r="J518" s="2" t="str">
        <f t="shared" si="8"/>
        <v>THERMAL_COALERSR2036</v>
      </c>
    </row>
    <row r="519" spans="1:10" x14ac:dyDescent="0.25">
      <c r="A519" t="s">
        <v>33</v>
      </c>
      <c r="B519" t="s">
        <v>6</v>
      </c>
      <c r="C519" t="s">
        <v>10</v>
      </c>
      <c r="D519" t="s">
        <v>6</v>
      </c>
      <c r="E519" t="s">
        <v>8</v>
      </c>
      <c r="F519">
        <v>2037</v>
      </c>
      <c r="G519">
        <v>2897.065576</v>
      </c>
      <c r="H519">
        <v>8.0000000000000002E-3</v>
      </c>
      <c r="I519">
        <v>-1</v>
      </c>
      <c r="J519" s="2" t="str">
        <f t="shared" si="8"/>
        <v>THERMAL_COALERSR2037</v>
      </c>
    </row>
    <row r="520" spans="1:10" x14ac:dyDescent="0.25">
      <c r="A520" t="s">
        <v>33</v>
      </c>
      <c r="B520" t="s">
        <v>6</v>
      </c>
      <c r="C520" t="s">
        <v>10</v>
      </c>
      <c r="D520" t="s">
        <v>6</v>
      </c>
      <c r="E520" t="s">
        <v>8</v>
      </c>
      <c r="F520">
        <v>2038</v>
      </c>
      <c r="G520">
        <v>2906.5377589999998</v>
      </c>
      <c r="H520">
        <v>8.0000000000000002E-3</v>
      </c>
      <c r="I520">
        <v>-1</v>
      </c>
      <c r="J520" s="2" t="str">
        <f t="shared" si="8"/>
        <v>THERMAL_COALERSR2038</v>
      </c>
    </row>
    <row r="521" spans="1:10" x14ac:dyDescent="0.25">
      <c r="A521" t="s">
        <v>33</v>
      </c>
      <c r="B521" t="s">
        <v>6</v>
      </c>
      <c r="C521" t="s">
        <v>10</v>
      </c>
      <c r="D521" t="s">
        <v>6</v>
      </c>
      <c r="E521" t="s">
        <v>8</v>
      </c>
      <c r="F521">
        <v>2039</v>
      </c>
      <c r="G521">
        <v>2916.0409119999999</v>
      </c>
      <c r="H521">
        <v>8.0000000000000002E-3</v>
      </c>
      <c r="I521">
        <v>-1</v>
      </c>
      <c r="J521" s="2" t="str">
        <f t="shared" si="8"/>
        <v>THERMAL_COALERSR2039</v>
      </c>
    </row>
    <row r="522" spans="1:10" x14ac:dyDescent="0.25">
      <c r="A522" t="s">
        <v>33</v>
      </c>
      <c r="B522" t="s">
        <v>6</v>
      </c>
      <c r="C522" t="s">
        <v>10</v>
      </c>
      <c r="D522" t="s">
        <v>6</v>
      </c>
      <c r="E522" t="s">
        <v>8</v>
      </c>
      <c r="F522">
        <v>2040</v>
      </c>
      <c r="G522">
        <v>2925.5751359999999</v>
      </c>
      <c r="H522">
        <v>8.0000000000000002E-3</v>
      </c>
      <c r="I522">
        <v>-1</v>
      </c>
      <c r="J522" s="2" t="str">
        <f t="shared" si="8"/>
        <v>THERMAL_COALERSR2040</v>
      </c>
    </row>
    <row r="523" spans="1:10" x14ac:dyDescent="0.25">
      <c r="A523" t="s">
        <v>33</v>
      </c>
      <c r="B523" t="s">
        <v>6</v>
      </c>
      <c r="C523" t="s">
        <v>10</v>
      </c>
      <c r="D523" t="s">
        <v>6</v>
      </c>
      <c r="E523" t="s">
        <v>8</v>
      </c>
      <c r="F523">
        <v>2041</v>
      </c>
      <c r="G523">
        <v>2935.1405319999999</v>
      </c>
      <c r="H523">
        <v>8.0000000000000002E-3</v>
      </c>
      <c r="I523">
        <v>-1</v>
      </c>
      <c r="J523" s="2" t="str">
        <f t="shared" si="8"/>
        <v>THERMAL_COALERSR2041</v>
      </c>
    </row>
    <row r="524" spans="1:10" x14ac:dyDescent="0.25">
      <c r="A524" t="s">
        <v>33</v>
      </c>
      <c r="B524" t="s">
        <v>6</v>
      </c>
      <c r="C524" t="s">
        <v>10</v>
      </c>
      <c r="D524" t="s">
        <v>6</v>
      </c>
      <c r="E524" t="s">
        <v>9</v>
      </c>
      <c r="F524">
        <v>2024</v>
      </c>
      <c r="G524">
        <v>2497.6</v>
      </c>
      <c r="H524">
        <v>8.0000000000000002E-3</v>
      </c>
      <c r="I524">
        <v>-1</v>
      </c>
      <c r="J524" s="2" t="str">
        <f t="shared" si="8"/>
        <v>THERMAL_COALERNER2024</v>
      </c>
    </row>
    <row r="525" spans="1:10" x14ac:dyDescent="0.25">
      <c r="A525" t="s">
        <v>33</v>
      </c>
      <c r="B525" t="s">
        <v>6</v>
      </c>
      <c r="C525" t="s">
        <v>10</v>
      </c>
      <c r="D525" t="s">
        <v>6</v>
      </c>
      <c r="E525" t="s">
        <v>9</v>
      </c>
      <c r="F525">
        <v>2025</v>
      </c>
      <c r="G525">
        <v>2497.6</v>
      </c>
      <c r="H525">
        <v>8.0000000000000002E-3</v>
      </c>
      <c r="I525">
        <v>-1</v>
      </c>
      <c r="J525" s="2" t="str">
        <f t="shared" si="8"/>
        <v>THERMAL_COALERNER2025</v>
      </c>
    </row>
    <row r="526" spans="1:10" x14ac:dyDescent="0.25">
      <c r="A526" t="s">
        <v>33</v>
      </c>
      <c r="B526" t="s">
        <v>6</v>
      </c>
      <c r="C526" t="s">
        <v>10</v>
      </c>
      <c r="D526" t="s">
        <v>6</v>
      </c>
      <c r="E526" t="s">
        <v>9</v>
      </c>
      <c r="F526">
        <v>2026</v>
      </c>
      <c r="G526">
        <v>2497.6</v>
      </c>
      <c r="H526">
        <v>8.0000000000000002E-3</v>
      </c>
      <c r="I526">
        <v>-1</v>
      </c>
      <c r="J526" s="2" t="str">
        <f t="shared" si="8"/>
        <v>THERMAL_COALERNER2026</v>
      </c>
    </row>
    <row r="527" spans="1:10" x14ac:dyDescent="0.25">
      <c r="A527" t="s">
        <v>33</v>
      </c>
      <c r="B527" t="s">
        <v>6</v>
      </c>
      <c r="C527" t="s">
        <v>10</v>
      </c>
      <c r="D527" t="s">
        <v>6</v>
      </c>
      <c r="E527" t="s">
        <v>9</v>
      </c>
      <c r="F527">
        <v>2027</v>
      </c>
      <c r="G527">
        <v>2497.6</v>
      </c>
      <c r="H527">
        <v>8.0000000000000002E-3</v>
      </c>
      <c r="I527">
        <v>-1</v>
      </c>
      <c r="J527" s="2" t="str">
        <f t="shared" si="8"/>
        <v>THERMAL_COALERNER2027</v>
      </c>
    </row>
    <row r="528" spans="1:10" x14ac:dyDescent="0.25">
      <c r="A528" t="s">
        <v>33</v>
      </c>
      <c r="B528" t="s">
        <v>6</v>
      </c>
      <c r="C528" t="s">
        <v>10</v>
      </c>
      <c r="D528" t="s">
        <v>6</v>
      </c>
      <c r="E528" t="s">
        <v>9</v>
      </c>
      <c r="F528">
        <v>2028</v>
      </c>
      <c r="G528">
        <v>2497.6</v>
      </c>
      <c r="H528">
        <v>8.0000000000000002E-3</v>
      </c>
      <c r="I528">
        <v>-1</v>
      </c>
      <c r="J528" s="2" t="str">
        <f t="shared" si="8"/>
        <v>THERMAL_COALERNER2028</v>
      </c>
    </row>
    <row r="529" spans="1:10" x14ac:dyDescent="0.25">
      <c r="A529" t="s">
        <v>33</v>
      </c>
      <c r="B529" t="s">
        <v>6</v>
      </c>
      <c r="C529" t="s">
        <v>10</v>
      </c>
      <c r="D529" t="s">
        <v>6</v>
      </c>
      <c r="E529" t="s">
        <v>9</v>
      </c>
      <c r="F529">
        <v>2029</v>
      </c>
      <c r="G529">
        <v>2497.6</v>
      </c>
      <c r="H529">
        <v>8.0000000000000002E-3</v>
      </c>
      <c r="I529">
        <v>-1</v>
      </c>
      <c r="J529" s="2" t="str">
        <f t="shared" si="8"/>
        <v>THERMAL_COALERNER2029</v>
      </c>
    </row>
    <row r="530" spans="1:10" x14ac:dyDescent="0.25">
      <c r="A530" t="s">
        <v>33</v>
      </c>
      <c r="B530" t="s">
        <v>6</v>
      </c>
      <c r="C530" t="s">
        <v>10</v>
      </c>
      <c r="D530" t="s">
        <v>6</v>
      </c>
      <c r="E530" t="s">
        <v>9</v>
      </c>
      <c r="F530">
        <v>2030</v>
      </c>
      <c r="G530">
        <v>2497.6</v>
      </c>
      <c r="H530">
        <v>8.0000000000000002E-3</v>
      </c>
      <c r="I530">
        <v>-1</v>
      </c>
      <c r="J530" s="2" t="str">
        <f t="shared" si="8"/>
        <v>THERMAL_COALERNER2030</v>
      </c>
    </row>
    <row r="531" spans="1:10" x14ac:dyDescent="0.25">
      <c r="A531" t="s">
        <v>33</v>
      </c>
      <c r="B531" t="s">
        <v>6</v>
      </c>
      <c r="C531" t="s">
        <v>10</v>
      </c>
      <c r="D531" t="s">
        <v>6</v>
      </c>
      <c r="E531" t="s">
        <v>9</v>
      </c>
      <c r="F531">
        <v>2031</v>
      </c>
      <c r="G531">
        <v>2497.6</v>
      </c>
      <c r="H531">
        <v>8.0000000000000002E-3</v>
      </c>
      <c r="I531">
        <v>-1</v>
      </c>
      <c r="J531" s="2" t="str">
        <f t="shared" si="8"/>
        <v>THERMAL_COALERNER2031</v>
      </c>
    </row>
    <row r="532" spans="1:10" x14ac:dyDescent="0.25">
      <c r="A532" t="s">
        <v>33</v>
      </c>
      <c r="B532" t="s">
        <v>6</v>
      </c>
      <c r="C532" t="s">
        <v>10</v>
      </c>
      <c r="D532" t="s">
        <v>6</v>
      </c>
      <c r="E532" t="s">
        <v>9</v>
      </c>
      <c r="F532">
        <v>2032</v>
      </c>
      <c r="G532">
        <v>2497.6</v>
      </c>
      <c r="H532">
        <v>8.0000000000000002E-3</v>
      </c>
      <c r="I532">
        <v>-1</v>
      </c>
      <c r="J532" s="2" t="str">
        <f t="shared" si="8"/>
        <v>THERMAL_COALERNER2032</v>
      </c>
    </row>
    <row r="533" spans="1:10" x14ac:dyDescent="0.25">
      <c r="A533" t="s">
        <v>33</v>
      </c>
      <c r="B533" t="s">
        <v>6</v>
      </c>
      <c r="C533" t="s">
        <v>10</v>
      </c>
      <c r="D533" t="s">
        <v>6</v>
      </c>
      <c r="E533" t="s">
        <v>9</v>
      </c>
      <c r="F533">
        <v>2033</v>
      </c>
      <c r="G533">
        <v>2497.6</v>
      </c>
      <c r="H533">
        <v>8.0000000000000002E-3</v>
      </c>
      <c r="I533">
        <v>-1</v>
      </c>
      <c r="J533" s="2" t="str">
        <f t="shared" si="8"/>
        <v>THERMAL_COALERNER2033</v>
      </c>
    </row>
    <row r="534" spans="1:10" x14ac:dyDescent="0.25">
      <c r="A534" t="s">
        <v>33</v>
      </c>
      <c r="B534" t="s">
        <v>6</v>
      </c>
      <c r="C534" t="s">
        <v>10</v>
      </c>
      <c r="D534" t="s">
        <v>6</v>
      </c>
      <c r="E534" t="s">
        <v>9</v>
      </c>
      <c r="F534">
        <v>2034</v>
      </c>
      <c r="G534">
        <v>2497.6</v>
      </c>
      <c r="H534">
        <v>8.0000000000000002E-3</v>
      </c>
      <c r="I534">
        <v>-1</v>
      </c>
      <c r="J534" s="2" t="str">
        <f t="shared" si="8"/>
        <v>THERMAL_COALERNER2034</v>
      </c>
    </row>
    <row r="535" spans="1:10" x14ac:dyDescent="0.25">
      <c r="A535" t="s">
        <v>33</v>
      </c>
      <c r="B535" t="s">
        <v>6</v>
      </c>
      <c r="C535" t="s">
        <v>10</v>
      </c>
      <c r="D535" t="s">
        <v>6</v>
      </c>
      <c r="E535" t="s">
        <v>9</v>
      </c>
      <c r="F535">
        <v>2035</v>
      </c>
      <c r="G535">
        <v>2497.6</v>
      </c>
      <c r="H535">
        <v>8.0000000000000002E-3</v>
      </c>
      <c r="I535">
        <v>-1</v>
      </c>
      <c r="J535" s="2" t="str">
        <f t="shared" si="8"/>
        <v>THERMAL_COALERNER2035</v>
      </c>
    </row>
    <row r="536" spans="1:10" x14ac:dyDescent="0.25">
      <c r="A536" t="s">
        <v>33</v>
      </c>
      <c r="B536" t="s">
        <v>6</v>
      </c>
      <c r="C536" t="s">
        <v>10</v>
      </c>
      <c r="D536" t="s">
        <v>6</v>
      </c>
      <c r="E536" t="s">
        <v>9</v>
      </c>
      <c r="F536">
        <v>2036</v>
      </c>
      <c r="G536">
        <v>2497.6</v>
      </c>
      <c r="H536">
        <v>8.0000000000000002E-3</v>
      </c>
      <c r="I536">
        <v>-1</v>
      </c>
      <c r="J536" s="2" t="str">
        <f t="shared" si="8"/>
        <v>THERMAL_COALERNER2036</v>
      </c>
    </row>
    <row r="537" spans="1:10" x14ac:dyDescent="0.25">
      <c r="A537" t="s">
        <v>33</v>
      </c>
      <c r="B537" t="s">
        <v>6</v>
      </c>
      <c r="C537" t="s">
        <v>10</v>
      </c>
      <c r="D537" t="s">
        <v>6</v>
      </c>
      <c r="E537" t="s">
        <v>9</v>
      </c>
      <c r="F537">
        <v>2037</v>
      </c>
      <c r="G537">
        <v>2497.6</v>
      </c>
      <c r="H537">
        <v>8.0000000000000002E-3</v>
      </c>
      <c r="I537">
        <v>-1</v>
      </c>
      <c r="J537" s="2" t="str">
        <f t="shared" si="8"/>
        <v>THERMAL_COALERNER2037</v>
      </c>
    </row>
    <row r="538" spans="1:10" x14ac:dyDescent="0.25">
      <c r="A538" t="s">
        <v>33</v>
      </c>
      <c r="B538" t="s">
        <v>6</v>
      </c>
      <c r="C538" t="s">
        <v>10</v>
      </c>
      <c r="D538" t="s">
        <v>6</v>
      </c>
      <c r="E538" t="s">
        <v>9</v>
      </c>
      <c r="F538">
        <v>2038</v>
      </c>
      <c r="G538">
        <v>2497.6</v>
      </c>
      <c r="H538">
        <v>8.0000000000000002E-3</v>
      </c>
      <c r="I538">
        <v>-1</v>
      </c>
      <c r="J538" s="2" t="str">
        <f t="shared" si="8"/>
        <v>THERMAL_COALERNER2038</v>
      </c>
    </row>
    <row r="539" spans="1:10" x14ac:dyDescent="0.25">
      <c r="A539" t="s">
        <v>33</v>
      </c>
      <c r="B539" t="s">
        <v>6</v>
      </c>
      <c r="C539" t="s">
        <v>10</v>
      </c>
      <c r="D539" t="s">
        <v>6</v>
      </c>
      <c r="E539" t="s">
        <v>9</v>
      </c>
      <c r="F539">
        <v>2039</v>
      </c>
      <c r="G539">
        <v>2497.6</v>
      </c>
      <c r="H539">
        <v>8.0000000000000002E-3</v>
      </c>
      <c r="I539">
        <v>-1</v>
      </c>
      <c r="J539" s="2" t="str">
        <f t="shared" si="8"/>
        <v>THERMAL_COALERNER2039</v>
      </c>
    </row>
    <row r="540" spans="1:10" x14ac:dyDescent="0.25">
      <c r="A540" t="s">
        <v>33</v>
      </c>
      <c r="B540" t="s">
        <v>6</v>
      </c>
      <c r="C540" t="s">
        <v>10</v>
      </c>
      <c r="D540" t="s">
        <v>6</v>
      </c>
      <c r="E540" t="s">
        <v>9</v>
      </c>
      <c r="F540">
        <v>2040</v>
      </c>
      <c r="G540">
        <v>2497.6</v>
      </c>
      <c r="H540">
        <v>8.0000000000000002E-3</v>
      </c>
      <c r="I540">
        <v>-1</v>
      </c>
      <c r="J540" s="2" t="str">
        <f t="shared" si="8"/>
        <v>THERMAL_COALERNER2040</v>
      </c>
    </row>
    <row r="541" spans="1:10" x14ac:dyDescent="0.25">
      <c r="A541" t="s">
        <v>33</v>
      </c>
      <c r="B541" t="s">
        <v>6</v>
      </c>
      <c r="C541" t="s">
        <v>10</v>
      </c>
      <c r="D541" t="s">
        <v>6</v>
      </c>
      <c r="E541" t="s">
        <v>9</v>
      </c>
      <c r="F541">
        <v>2041</v>
      </c>
      <c r="G541">
        <v>2497.6</v>
      </c>
      <c r="H541">
        <v>8.0000000000000002E-3</v>
      </c>
      <c r="I541">
        <v>-1</v>
      </c>
      <c r="J541" s="2" t="str">
        <f t="shared" si="8"/>
        <v>THERMAL_COALERNER2041</v>
      </c>
    </row>
    <row r="542" spans="1:10" x14ac:dyDescent="0.25">
      <c r="A542" t="s">
        <v>33</v>
      </c>
      <c r="B542" t="s">
        <v>6</v>
      </c>
      <c r="C542" t="s">
        <v>11</v>
      </c>
      <c r="D542" t="s">
        <v>6</v>
      </c>
      <c r="E542" t="s">
        <v>10</v>
      </c>
      <c r="F542">
        <v>2024</v>
      </c>
      <c r="G542">
        <v>2399.6</v>
      </c>
      <c r="H542">
        <v>8.0000000000000002E-3</v>
      </c>
      <c r="I542">
        <v>-1</v>
      </c>
      <c r="J542" s="2" t="str">
        <f t="shared" si="8"/>
        <v>THERMAL_COALWRER2024</v>
      </c>
    </row>
    <row r="543" spans="1:10" x14ac:dyDescent="0.25">
      <c r="A543" t="s">
        <v>33</v>
      </c>
      <c r="B543" t="s">
        <v>6</v>
      </c>
      <c r="C543" t="s">
        <v>11</v>
      </c>
      <c r="D543" t="s">
        <v>6</v>
      </c>
      <c r="E543" t="s">
        <v>10</v>
      </c>
      <c r="F543">
        <v>2025</v>
      </c>
      <c r="G543">
        <v>2399.6</v>
      </c>
      <c r="H543">
        <v>8.0000000000000002E-3</v>
      </c>
      <c r="I543">
        <v>-1</v>
      </c>
      <c r="J543" s="2" t="str">
        <f t="shared" si="8"/>
        <v>THERMAL_COALWRER2025</v>
      </c>
    </row>
    <row r="544" spans="1:10" x14ac:dyDescent="0.25">
      <c r="A544" t="s">
        <v>33</v>
      </c>
      <c r="B544" t="s">
        <v>6</v>
      </c>
      <c r="C544" t="s">
        <v>11</v>
      </c>
      <c r="D544" t="s">
        <v>6</v>
      </c>
      <c r="E544" t="s">
        <v>10</v>
      </c>
      <c r="F544">
        <v>2026</v>
      </c>
      <c r="G544">
        <v>2399.6</v>
      </c>
      <c r="H544">
        <v>8.0000000000000002E-3</v>
      </c>
      <c r="I544">
        <v>-1</v>
      </c>
      <c r="J544" s="2" t="str">
        <f t="shared" si="8"/>
        <v>THERMAL_COALWRER2026</v>
      </c>
    </row>
    <row r="545" spans="1:10" x14ac:dyDescent="0.25">
      <c r="A545" t="s">
        <v>33</v>
      </c>
      <c r="B545" t="s">
        <v>6</v>
      </c>
      <c r="C545" t="s">
        <v>11</v>
      </c>
      <c r="D545" t="s">
        <v>6</v>
      </c>
      <c r="E545" t="s">
        <v>10</v>
      </c>
      <c r="F545">
        <v>2027</v>
      </c>
      <c r="G545">
        <v>2399.6</v>
      </c>
      <c r="H545">
        <v>8.0000000000000002E-3</v>
      </c>
      <c r="I545">
        <v>-1</v>
      </c>
      <c r="J545" s="2" t="str">
        <f t="shared" si="8"/>
        <v>THERMAL_COALWRER2027</v>
      </c>
    </row>
    <row r="546" spans="1:10" x14ac:dyDescent="0.25">
      <c r="A546" t="s">
        <v>33</v>
      </c>
      <c r="B546" t="s">
        <v>6</v>
      </c>
      <c r="C546" t="s">
        <v>11</v>
      </c>
      <c r="D546" t="s">
        <v>6</v>
      </c>
      <c r="E546" t="s">
        <v>10</v>
      </c>
      <c r="F546">
        <v>2028</v>
      </c>
      <c r="G546">
        <v>2399.6</v>
      </c>
      <c r="H546">
        <v>8.0000000000000002E-3</v>
      </c>
      <c r="I546">
        <v>-1</v>
      </c>
      <c r="J546" s="2" t="str">
        <f t="shared" si="8"/>
        <v>THERMAL_COALWRER2028</v>
      </c>
    </row>
    <row r="547" spans="1:10" x14ac:dyDescent="0.25">
      <c r="A547" t="s">
        <v>33</v>
      </c>
      <c r="B547" t="s">
        <v>6</v>
      </c>
      <c r="C547" t="s">
        <v>11</v>
      </c>
      <c r="D547" t="s">
        <v>6</v>
      </c>
      <c r="E547" t="s">
        <v>10</v>
      </c>
      <c r="F547">
        <v>2029</v>
      </c>
      <c r="G547">
        <v>2399.6</v>
      </c>
      <c r="H547">
        <v>8.0000000000000002E-3</v>
      </c>
      <c r="I547">
        <v>-1</v>
      </c>
      <c r="J547" s="2" t="str">
        <f t="shared" si="8"/>
        <v>THERMAL_COALWRER2029</v>
      </c>
    </row>
    <row r="548" spans="1:10" x14ac:dyDescent="0.25">
      <c r="A548" t="s">
        <v>33</v>
      </c>
      <c r="B548" t="s">
        <v>6</v>
      </c>
      <c r="C548" t="s">
        <v>11</v>
      </c>
      <c r="D548" t="s">
        <v>6</v>
      </c>
      <c r="E548" t="s">
        <v>10</v>
      </c>
      <c r="F548">
        <v>2030</v>
      </c>
      <c r="G548">
        <v>2399.6</v>
      </c>
      <c r="H548">
        <v>8.0000000000000002E-3</v>
      </c>
      <c r="I548">
        <v>-1</v>
      </c>
      <c r="J548" s="2" t="str">
        <f t="shared" si="8"/>
        <v>THERMAL_COALWRER2030</v>
      </c>
    </row>
    <row r="549" spans="1:10" x14ac:dyDescent="0.25">
      <c r="A549" t="s">
        <v>33</v>
      </c>
      <c r="B549" t="s">
        <v>6</v>
      </c>
      <c r="C549" t="s">
        <v>11</v>
      </c>
      <c r="D549" t="s">
        <v>6</v>
      </c>
      <c r="E549" t="s">
        <v>10</v>
      </c>
      <c r="F549">
        <v>2031</v>
      </c>
      <c r="G549">
        <v>2399.6</v>
      </c>
      <c r="H549">
        <v>8.0000000000000002E-3</v>
      </c>
      <c r="I549">
        <v>-1</v>
      </c>
      <c r="J549" s="2" t="str">
        <f t="shared" si="8"/>
        <v>THERMAL_COALWRER2031</v>
      </c>
    </row>
    <row r="550" spans="1:10" x14ac:dyDescent="0.25">
      <c r="A550" t="s">
        <v>33</v>
      </c>
      <c r="B550" t="s">
        <v>6</v>
      </c>
      <c r="C550" t="s">
        <v>11</v>
      </c>
      <c r="D550" t="s">
        <v>6</v>
      </c>
      <c r="E550" t="s">
        <v>10</v>
      </c>
      <c r="F550">
        <v>2032</v>
      </c>
      <c r="G550">
        <v>2399.6</v>
      </c>
      <c r="H550">
        <v>8.0000000000000002E-3</v>
      </c>
      <c r="I550">
        <v>-1</v>
      </c>
      <c r="J550" s="2" t="str">
        <f t="shared" si="8"/>
        <v>THERMAL_COALWRER2032</v>
      </c>
    </row>
    <row r="551" spans="1:10" x14ac:dyDescent="0.25">
      <c r="A551" t="s">
        <v>33</v>
      </c>
      <c r="B551" t="s">
        <v>6</v>
      </c>
      <c r="C551" t="s">
        <v>11</v>
      </c>
      <c r="D551" t="s">
        <v>6</v>
      </c>
      <c r="E551" t="s">
        <v>10</v>
      </c>
      <c r="F551">
        <v>2033</v>
      </c>
      <c r="G551">
        <v>2399.6</v>
      </c>
      <c r="H551">
        <v>8.0000000000000002E-3</v>
      </c>
      <c r="I551">
        <v>-1</v>
      </c>
      <c r="J551" s="2" t="str">
        <f t="shared" si="8"/>
        <v>THERMAL_COALWRER2033</v>
      </c>
    </row>
    <row r="552" spans="1:10" x14ac:dyDescent="0.25">
      <c r="A552" t="s">
        <v>33</v>
      </c>
      <c r="B552" t="s">
        <v>6</v>
      </c>
      <c r="C552" t="s">
        <v>11</v>
      </c>
      <c r="D552" t="s">
        <v>6</v>
      </c>
      <c r="E552" t="s">
        <v>10</v>
      </c>
      <c r="F552">
        <v>2034</v>
      </c>
      <c r="G552">
        <v>2399.6</v>
      </c>
      <c r="H552">
        <v>8.0000000000000002E-3</v>
      </c>
      <c r="I552">
        <v>-1</v>
      </c>
      <c r="J552" s="2" t="str">
        <f t="shared" si="8"/>
        <v>THERMAL_COALWRER2034</v>
      </c>
    </row>
    <row r="553" spans="1:10" x14ac:dyDescent="0.25">
      <c r="A553" t="s">
        <v>33</v>
      </c>
      <c r="B553" t="s">
        <v>6</v>
      </c>
      <c r="C553" t="s">
        <v>11</v>
      </c>
      <c r="D553" t="s">
        <v>6</v>
      </c>
      <c r="E553" t="s">
        <v>10</v>
      </c>
      <c r="F553">
        <v>2035</v>
      </c>
      <c r="G553">
        <v>2399.6</v>
      </c>
      <c r="H553">
        <v>8.0000000000000002E-3</v>
      </c>
      <c r="I553">
        <v>-1</v>
      </c>
      <c r="J553" s="2" t="str">
        <f t="shared" si="8"/>
        <v>THERMAL_COALWRER2035</v>
      </c>
    </row>
    <row r="554" spans="1:10" x14ac:dyDescent="0.25">
      <c r="A554" t="s">
        <v>33</v>
      </c>
      <c r="B554" t="s">
        <v>6</v>
      </c>
      <c r="C554" t="s">
        <v>11</v>
      </c>
      <c r="D554" t="s">
        <v>6</v>
      </c>
      <c r="E554" t="s">
        <v>10</v>
      </c>
      <c r="F554">
        <v>2036</v>
      </c>
      <c r="G554">
        <v>2399.6</v>
      </c>
      <c r="H554">
        <v>8.0000000000000002E-3</v>
      </c>
      <c r="I554">
        <v>-1</v>
      </c>
      <c r="J554" s="2" t="str">
        <f t="shared" si="8"/>
        <v>THERMAL_COALWRER2036</v>
      </c>
    </row>
    <row r="555" spans="1:10" x14ac:dyDescent="0.25">
      <c r="A555" t="s">
        <v>33</v>
      </c>
      <c r="B555" t="s">
        <v>6</v>
      </c>
      <c r="C555" t="s">
        <v>11</v>
      </c>
      <c r="D555" t="s">
        <v>6</v>
      </c>
      <c r="E555" t="s">
        <v>10</v>
      </c>
      <c r="F555">
        <v>2037</v>
      </c>
      <c r="G555">
        <v>2399.6</v>
      </c>
      <c r="H555">
        <v>8.0000000000000002E-3</v>
      </c>
      <c r="I555">
        <v>-1</v>
      </c>
      <c r="J555" s="2" t="str">
        <f t="shared" si="8"/>
        <v>THERMAL_COALWRER2037</v>
      </c>
    </row>
    <row r="556" spans="1:10" x14ac:dyDescent="0.25">
      <c r="A556" t="s">
        <v>33</v>
      </c>
      <c r="B556" t="s">
        <v>6</v>
      </c>
      <c r="C556" t="s">
        <v>11</v>
      </c>
      <c r="D556" t="s">
        <v>6</v>
      </c>
      <c r="E556" t="s">
        <v>10</v>
      </c>
      <c r="F556">
        <v>2038</v>
      </c>
      <c r="G556">
        <v>2399.6</v>
      </c>
      <c r="H556">
        <v>8.0000000000000002E-3</v>
      </c>
      <c r="I556">
        <v>-1</v>
      </c>
      <c r="J556" s="2" t="str">
        <f t="shared" si="8"/>
        <v>THERMAL_COALWRER2038</v>
      </c>
    </row>
    <row r="557" spans="1:10" x14ac:dyDescent="0.25">
      <c r="A557" t="s">
        <v>33</v>
      </c>
      <c r="B557" t="s">
        <v>6</v>
      </c>
      <c r="C557" t="s">
        <v>11</v>
      </c>
      <c r="D557" t="s">
        <v>6</v>
      </c>
      <c r="E557" t="s">
        <v>10</v>
      </c>
      <c r="F557">
        <v>2039</v>
      </c>
      <c r="G557">
        <v>2399.6</v>
      </c>
      <c r="H557">
        <v>8.0000000000000002E-3</v>
      </c>
      <c r="I557">
        <v>-1</v>
      </c>
      <c r="J557" s="2" t="str">
        <f t="shared" si="8"/>
        <v>THERMAL_COALWRER2039</v>
      </c>
    </row>
    <row r="558" spans="1:10" x14ac:dyDescent="0.25">
      <c r="A558" t="s">
        <v>33</v>
      </c>
      <c r="B558" t="s">
        <v>6</v>
      </c>
      <c r="C558" t="s">
        <v>11</v>
      </c>
      <c r="D558" t="s">
        <v>6</v>
      </c>
      <c r="E558" t="s">
        <v>10</v>
      </c>
      <c r="F558">
        <v>2040</v>
      </c>
      <c r="G558">
        <v>2399.6</v>
      </c>
      <c r="H558">
        <v>8.0000000000000002E-3</v>
      </c>
      <c r="I558">
        <v>-1</v>
      </c>
      <c r="J558" s="2" t="str">
        <f t="shared" si="8"/>
        <v>THERMAL_COALWRER2040</v>
      </c>
    </row>
    <row r="559" spans="1:10" x14ac:dyDescent="0.25">
      <c r="A559" t="s">
        <v>33</v>
      </c>
      <c r="B559" t="s">
        <v>6</v>
      </c>
      <c r="C559" t="s">
        <v>11</v>
      </c>
      <c r="D559" t="s">
        <v>6</v>
      </c>
      <c r="E559" t="s">
        <v>10</v>
      </c>
      <c r="F559">
        <v>2041</v>
      </c>
      <c r="G559">
        <v>2399.6</v>
      </c>
      <c r="H559">
        <v>8.0000000000000002E-3</v>
      </c>
      <c r="I559">
        <v>-1</v>
      </c>
      <c r="J559" s="2" t="str">
        <f t="shared" si="8"/>
        <v>THERMAL_COALWRER2041</v>
      </c>
    </row>
    <row r="560" spans="1:10" x14ac:dyDescent="0.25">
      <c r="A560" t="s">
        <v>33</v>
      </c>
      <c r="B560" t="s">
        <v>6</v>
      </c>
      <c r="C560" t="s">
        <v>11</v>
      </c>
      <c r="D560" t="s">
        <v>6</v>
      </c>
      <c r="E560" t="s">
        <v>11</v>
      </c>
      <c r="F560">
        <v>2024</v>
      </c>
      <c r="G560">
        <v>1054.7</v>
      </c>
      <c r="H560">
        <v>2E-3</v>
      </c>
      <c r="I560">
        <v>-1</v>
      </c>
      <c r="J560" s="2" t="str">
        <f t="shared" si="8"/>
        <v>THERMAL_COALWRWR2024</v>
      </c>
    </row>
    <row r="561" spans="1:10" x14ac:dyDescent="0.25">
      <c r="A561" t="s">
        <v>33</v>
      </c>
      <c r="B561" t="s">
        <v>6</v>
      </c>
      <c r="C561" t="s">
        <v>11</v>
      </c>
      <c r="D561" t="s">
        <v>6</v>
      </c>
      <c r="E561" t="s">
        <v>11</v>
      </c>
      <c r="F561">
        <v>2025</v>
      </c>
      <c r="G561">
        <v>1078.866636</v>
      </c>
      <c r="H561">
        <v>2E-3</v>
      </c>
      <c r="I561">
        <v>-1</v>
      </c>
      <c r="J561" s="2" t="str">
        <f t="shared" si="8"/>
        <v>THERMAL_COALWRWR2025</v>
      </c>
    </row>
    <row r="562" spans="1:10" x14ac:dyDescent="0.25">
      <c r="A562" t="s">
        <v>33</v>
      </c>
      <c r="B562" t="s">
        <v>6</v>
      </c>
      <c r="C562" t="s">
        <v>11</v>
      </c>
      <c r="D562" t="s">
        <v>6</v>
      </c>
      <c r="E562" t="s">
        <v>11</v>
      </c>
      <c r="F562">
        <v>2026</v>
      </c>
      <c r="G562">
        <v>1103.587008</v>
      </c>
      <c r="H562">
        <v>2E-3</v>
      </c>
      <c r="I562">
        <v>-1</v>
      </c>
      <c r="J562" s="2" t="str">
        <f t="shared" si="8"/>
        <v>THERMAL_COALWRWR2026</v>
      </c>
    </row>
    <row r="563" spans="1:10" x14ac:dyDescent="0.25">
      <c r="A563" t="s">
        <v>33</v>
      </c>
      <c r="B563" t="s">
        <v>6</v>
      </c>
      <c r="C563" t="s">
        <v>11</v>
      </c>
      <c r="D563" t="s">
        <v>6</v>
      </c>
      <c r="E563" t="s">
        <v>11</v>
      </c>
      <c r="F563">
        <v>2027</v>
      </c>
      <c r="G563">
        <v>1128.8738060000001</v>
      </c>
      <c r="H563">
        <v>2E-3</v>
      </c>
      <c r="I563">
        <v>-1</v>
      </c>
      <c r="J563" s="2" t="str">
        <f t="shared" si="8"/>
        <v>THERMAL_COALWRWR2027</v>
      </c>
    </row>
    <row r="564" spans="1:10" x14ac:dyDescent="0.25">
      <c r="A564" t="s">
        <v>33</v>
      </c>
      <c r="B564" t="s">
        <v>6</v>
      </c>
      <c r="C564" t="s">
        <v>11</v>
      </c>
      <c r="D564" t="s">
        <v>6</v>
      </c>
      <c r="E564" t="s">
        <v>11</v>
      </c>
      <c r="F564">
        <v>2028</v>
      </c>
      <c r="G564">
        <v>1154.7400070000001</v>
      </c>
      <c r="H564">
        <v>2E-3</v>
      </c>
      <c r="I564">
        <v>-1</v>
      </c>
      <c r="J564" s="2" t="str">
        <f t="shared" si="8"/>
        <v>THERMAL_COALWRWR2028</v>
      </c>
    </row>
    <row r="565" spans="1:10" x14ac:dyDescent="0.25">
      <c r="A565" t="s">
        <v>33</v>
      </c>
      <c r="B565" t="s">
        <v>6</v>
      </c>
      <c r="C565" t="s">
        <v>11</v>
      </c>
      <c r="D565" t="s">
        <v>6</v>
      </c>
      <c r="E565" t="s">
        <v>11</v>
      </c>
      <c r="F565">
        <v>2029</v>
      </c>
      <c r="G565">
        <v>1181.198887</v>
      </c>
      <c r="H565">
        <v>2E-3</v>
      </c>
      <c r="I565">
        <v>-1</v>
      </c>
      <c r="J565" s="2" t="str">
        <f t="shared" si="8"/>
        <v>THERMAL_COALWRWR2029</v>
      </c>
    </row>
    <row r="566" spans="1:10" x14ac:dyDescent="0.25">
      <c r="A566" t="s">
        <v>33</v>
      </c>
      <c r="B566" t="s">
        <v>6</v>
      </c>
      <c r="C566" t="s">
        <v>11</v>
      </c>
      <c r="D566" t="s">
        <v>6</v>
      </c>
      <c r="E566" t="s">
        <v>11</v>
      </c>
      <c r="F566">
        <v>2030</v>
      </c>
      <c r="G566">
        <v>1208.2640269999999</v>
      </c>
      <c r="H566">
        <v>2E-3</v>
      </c>
      <c r="I566">
        <v>-1</v>
      </c>
      <c r="J566" s="2" t="str">
        <f t="shared" si="8"/>
        <v>THERMAL_COALWRWR2030</v>
      </c>
    </row>
    <row r="567" spans="1:10" x14ac:dyDescent="0.25">
      <c r="A567" t="s">
        <v>33</v>
      </c>
      <c r="B567" t="s">
        <v>6</v>
      </c>
      <c r="C567" t="s">
        <v>11</v>
      </c>
      <c r="D567" t="s">
        <v>6</v>
      </c>
      <c r="E567" t="s">
        <v>11</v>
      </c>
      <c r="F567">
        <v>2031</v>
      </c>
      <c r="G567">
        <v>1235.9493179999999</v>
      </c>
      <c r="H567">
        <v>2E-3</v>
      </c>
      <c r="I567">
        <v>-1</v>
      </c>
      <c r="J567" s="2" t="str">
        <f t="shared" si="8"/>
        <v>THERMAL_COALWRWR2031</v>
      </c>
    </row>
    <row r="568" spans="1:10" x14ac:dyDescent="0.25">
      <c r="A568" t="s">
        <v>33</v>
      </c>
      <c r="B568" t="s">
        <v>6</v>
      </c>
      <c r="C568" t="s">
        <v>11</v>
      </c>
      <c r="D568" t="s">
        <v>6</v>
      </c>
      <c r="E568" t="s">
        <v>11</v>
      </c>
      <c r="F568">
        <v>2032</v>
      </c>
      <c r="G568">
        <v>1264.268971</v>
      </c>
      <c r="H568">
        <v>2E-3</v>
      </c>
      <c r="I568">
        <v>-1</v>
      </c>
      <c r="J568" s="2" t="str">
        <f t="shared" si="8"/>
        <v>THERMAL_COALWRWR2032</v>
      </c>
    </row>
    <row r="569" spans="1:10" x14ac:dyDescent="0.25">
      <c r="A569" t="s">
        <v>33</v>
      </c>
      <c r="B569" t="s">
        <v>6</v>
      </c>
      <c r="C569" t="s">
        <v>11</v>
      </c>
      <c r="D569" t="s">
        <v>6</v>
      </c>
      <c r="E569" t="s">
        <v>11</v>
      </c>
      <c r="F569">
        <v>2033</v>
      </c>
      <c r="G569">
        <v>1293.237519</v>
      </c>
      <c r="H569">
        <v>2E-3</v>
      </c>
      <c r="I569">
        <v>-1</v>
      </c>
      <c r="J569" s="2" t="str">
        <f t="shared" si="8"/>
        <v>THERMAL_COALWRWR2033</v>
      </c>
    </row>
    <row r="570" spans="1:10" x14ac:dyDescent="0.25">
      <c r="A570" t="s">
        <v>33</v>
      </c>
      <c r="B570" t="s">
        <v>6</v>
      </c>
      <c r="C570" t="s">
        <v>11</v>
      </c>
      <c r="D570" t="s">
        <v>6</v>
      </c>
      <c r="E570" t="s">
        <v>11</v>
      </c>
      <c r="F570">
        <v>2034</v>
      </c>
      <c r="G570">
        <v>1322.869831</v>
      </c>
      <c r="H570">
        <v>2E-3</v>
      </c>
      <c r="I570">
        <v>-1</v>
      </c>
      <c r="J570" s="2" t="str">
        <f t="shared" si="8"/>
        <v>THERMAL_COALWRWR2034</v>
      </c>
    </row>
    <row r="571" spans="1:10" x14ac:dyDescent="0.25">
      <c r="A571" t="s">
        <v>33</v>
      </c>
      <c r="B571" t="s">
        <v>6</v>
      </c>
      <c r="C571" t="s">
        <v>11</v>
      </c>
      <c r="D571" t="s">
        <v>6</v>
      </c>
      <c r="E571" t="s">
        <v>11</v>
      </c>
      <c r="F571">
        <v>2035</v>
      </c>
      <c r="G571">
        <v>1353.1811170000001</v>
      </c>
      <c r="H571">
        <v>2E-3</v>
      </c>
      <c r="I571">
        <v>-1</v>
      </c>
      <c r="J571" s="2" t="str">
        <f t="shared" si="8"/>
        <v>THERMAL_COALWRWR2035</v>
      </c>
    </row>
    <row r="572" spans="1:10" x14ac:dyDescent="0.25">
      <c r="A572" t="s">
        <v>33</v>
      </c>
      <c r="B572" t="s">
        <v>6</v>
      </c>
      <c r="C572" t="s">
        <v>11</v>
      </c>
      <c r="D572" t="s">
        <v>6</v>
      </c>
      <c r="E572" t="s">
        <v>11</v>
      </c>
      <c r="F572">
        <v>2036</v>
      </c>
      <c r="G572">
        <v>1384.1869340000001</v>
      </c>
      <c r="H572">
        <v>2E-3</v>
      </c>
      <c r="I572">
        <v>-1</v>
      </c>
      <c r="J572" s="2" t="str">
        <f t="shared" si="8"/>
        <v>THERMAL_COALWRWR2036</v>
      </c>
    </row>
    <row r="573" spans="1:10" x14ac:dyDescent="0.25">
      <c r="A573" t="s">
        <v>33</v>
      </c>
      <c r="B573" t="s">
        <v>6</v>
      </c>
      <c r="C573" t="s">
        <v>11</v>
      </c>
      <c r="D573" t="s">
        <v>6</v>
      </c>
      <c r="E573" t="s">
        <v>11</v>
      </c>
      <c r="F573">
        <v>2037</v>
      </c>
      <c r="G573">
        <v>1415.903196</v>
      </c>
      <c r="H573">
        <v>2E-3</v>
      </c>
      <c r="I573">
        <v>-1</v>
      </c>
      <c r="J573" s="2" t="str">
        <f t="shared" si="8"/>
        <v>THERMAL_COALWRWR2037</v>
      </c>
    </row>
    <row r="574" spans="1:10" x14ac:dyDescent="0.25">
      <c r="A574" t="s">
        <v>33</v>
      </c>
      <c r="B574" t="s">
        <v>6</v>
      </c>
      <c r="C574" t="s">
        <v>11</v>
      </c>
      <c r="D574" t="s">
        <v>6</v>
      </c>
      <c r="E574" t="s">
        <v>11</v>
      </c>
      <c r="F574">
        <v>2038</v>
      </c>
      <c r="G574">
        <v>1448.346182</v>
      </c>
      <c r="H574">
        <v>2E-3</v>
      </c>
      <c r="I574">
        <v>-1</v>
      </c>
      <c r="J574" s="2" t="str">
        <f t="shared" si="8"/>
        <v>THERMAL_COALWRWR2038</v>
      </c>
    </row>
    <row r="575" spans="1:10" x14ac:dyDescent="0.25">
      <c r="A575" t="s">
        <v>33</v>
      </c>
      <c r="B575" t="s">
        <v>6</v>
      </c>
      <c r="C575" t="s">
        <v>11</v>
      </c>
      <c r="D575" t="s">
        <v>6</v>
      </c>
      <c r="E575" t="s">
        <v>11</v>
      </c>
      <c r="F575">
        <v>2039</v>
      </c>
      <c r="G575">
        <v>1481.5325419999999</v>
      </c>
      <c r="H575">
        <v>2E-3</v>
      </c>
      <c r="I575">
        <v>-1</v>
      </c>
      <c r="J575" s="2" t="str">
        <f t="shared" si="8"/>
        <v>THERMAL_COALWRWR2039</v>
      </c>
    </row>
    <row r="576" spans="1:10" x14ac:dyDescent="0.25">
      <c r="A576" t="s">
        <v>33</v>
      </c>
      <c r="B576" t="s">
        <v>6</v>
      </c>
      <c r="C576" t="s">
        <v>11</v>
      </c>
      <c r="D576" t="s">
        <v>6</v>
      </c>
      <c r="E576" t="s">
        <v>11</v>
      </c>
      <c r="F576">
        <v>2040</v>
      </c>
      <c r="G576">
        <v>1515.4793110000001</v>
      </c>
      <c r="H576">
        <v>2E-3</v>
      </c>
      <c r="I576">
        <v>-1</v>
      </c>
      <c r="J576" s="2" t="str">
        <f t="shared" si="8"/>
        <v>THERMAL_COALWRWR2040</v>
      </c>
    </row>
    <row r="577" spans="1:10" x14ac:dyDescent="0.25">
      <c r="A577" t="s">
        <v>33</v>
      </c>
      <c r="B577" t="s">
        <v>6</v>
      </c>
      <c r="C577" t="s">
        <v>11</v>
      </c>
      <c r="D577" t="s">
        <v>6</v>
      </c>
      <c r="E577" t="s">
        <v>11</v>
      </c>
      <c r="F577">
        <v>2041</v>
      </c>
      <c r="G577">
        <v>1550.2039119999999</v>
      </c>
      <c r="H577">
        <v>2E-3</v>
      </c>
      <c r="I577">
        <v>-1</v>
      </c>
      <c r="J577" s="2" t="str">
        <f t="shared" si="8"/>
        <v>THERMAL_COALWRWR2041</v>
      </c>
    </row>
    <row r="578" spans="1:10" x14ac:dyDescent="0.25">
      <c r="A578" t="s">
        <v>33</v>
      </c>
      <c r="B578" t="s">
        <v>6</v>
      </c>
      <c r="C578" t="s">
        <v>11</v>
      </c>
      <c r="D578" t="s">
        <v>6</v>
      </c>
      <c r="E578" t="s">
        <v>12</v>
      </c>
      <c r="F578">
        <v>2024</v>
      </c>
      <c r="G578">
        <v>1838.6</v>
      </c>
      <c r="H578">
        <v>8.0000000000000002E-3</v>
      </c>
      <c r="I578">
        <v>-1</v>
      </c>
      <c r="J578" s="2" t="str">
        <f t="shared" si="8"/>
        <v>THERMAL_COALWRNR2024</v>
      </c>
    </row>
    <row r="579" spans="1:10" x14ac:dyDescent="0.25">
      <c r="A579" t="s">
        <v>33</v>
      </c>
      <c r="B579" t="s">
        <v>6</v>
      </c>
      <c r="C579" t="s">
        <v>11</v>
      </c>
      <c r="D579" t="s">
        <v>6</v>
      </c>
      <c r="E579" t="s">
        <v>12</v>
      </c>
      <c r="F579">
        <v>2025</v>
      </c>
      <c r="G579">
        <v>1867.2740530000001</v>
      </c>
      <c r="H579">
        <v>8.0000000000000002E-3</v>
      </c>
      <c r="I579">
        <v>-1</v>
      </c>
      <c r="J579" s="2" t="str">
        <f t="shared" ref="J579:J642" si="9">_xlfn.CONCAT(A579,C579,E579,F579)</f>
        <v>THERMAL_COALWRNR2025</v>
      </c>
    </row>
    <row r="580" spans="1:10" x14ac:dyDescent="0.25">
      <c r="A580" t="s">
        <v>33</v>
      </c>
      <c r="B580" t="s">
        <v>6</v>
      </c>
      <c r="C580" t="s">
        <v>11</v>
      </c>
      <c r="D580" t="s">
        <v>6</v>
      </c>
      <c r="E580" t="s">
        <v>12</v>
      </c>
      <c r="F580">
        <v>2026</v>
      </c>
      <c r="G580">
        <v>1896.395295</v>
      </c>
      <c r="H580">
        <v>8.0000000000000002E-3</v>
      </c>
      <c r="I580">
        <v>-1</v>
      </c>
      <c r="J580" s="2" t="str">
        <f t="shared" si="9"/>
        <v>THERMAL_COALWRNR2026</v>
      </c>
    </row>
    <row r="581" spans="1:10" x14ac:dyDescent="0.25">
      <c r="A581" t="s">
        <v>33</v>
      </c>
      <c r="B581" t="s">
        <v>6</v>
      </c>
      <c r="C581" t="s">
        <v>11</v>
      </c>
      <c r="D581" t="s">
        <v>6</v>
      </c>
      <c r="E581" t="s">
        <v>12</v>
      </c>
      <c r="F581">
        <v>2027</v>
      </c>
      <c r="G581">
        <v>1925.9707000000001</v>
      </c>
      <c r="H581">
        <v>8.0000000000000002E-3</v>
      </c>
      <c r="I581">
        <v>-1</v>
      </c>
      <c r="J581" s="2" t="str">
        <f t="shared" si="9"/>
        <v>THERMAL_COALWRNR2027</v>
      </c>
    </row>
    <row r="582" spans="1:10" x14ac:dyDescent="0.25">
      <c r="A582" t="s">
        <v>33</v>
      </c>
      <c r="B582" t="s">
        <v>6</v>
      </c>
      <c r="C582" t="s">
        <v>11</v>
      </c>
      <c r="D582" t="s">
        <v>6</v>
      </c>
      <c r="E582" t="s">
        <v>12</v>
      </c>
      <c r="F582">
        <v>2028</v>
      </c>
      <c r="G582">
        <v>1956.007351</v>
      </c>
      <c r="H582">
        <v>8.0000000000000002E-3</v>
      </c>
      <c r="I582">
        <v>-1</v>
      </c>
      <c r="J582" s="2" t="str">
        <f t="shared" si="9"/>
        <v>THERMAL_COALWRNR2028</v>
      </c>
    </row>
    <row r="583" spans="1:10" x14ac:dyDescent="0.25">
      <c r="A583" t="s">
        <v>33</v>
      </c>
      <c r="B583" t="s">
        <v>6</v>
      </c>
      <c r="C583" t="s">
        <v>11</v>
      </c>
      <c r="D583" t="s">
        <v>6</v>
      </c>
      <c r="E583" t="s">
        <v>12</v>
      </c>
      <c r="F583">
        <v>2029</v>
      </c>
      <c r="G583">
        <v>1986.5124410000001</v>
      </c>
      <c r="H583">
        <v>8.0000000000000002E-3</v>
      </c>
      <c r="I583">
        <v>-1</v>
      </c>
      <c r="J583" s="2" t="str">
        <f t="shared" si="9"/>
        <v>THERMAL_COALWRNR2029</v>
      </c>
    </row>
    <row r="584" spans="1:10" x14ac:dyDescent="0.25">
      <c r="A584" t="s">
        <v>33</v>
      </c>
      <c r="B584" t="s">
        <v>6</v>
      </c>
      <c r="C584" t="s">
        <v>11</v>
      </c>
      <c r="D584" t="s">
        <v>6</v>
      </c>
      <c r="E584" t="s">
        <v>12</v>
      </c>
      <c r="F584">
        <v>2030</v>
      </c>
      <c r="G584">
        <v>2017.493277</v>
      </c>
      <c r="H584">
        <v>8.0000000000000002E-3</v>
      </c>
      <c r="I584">
        <v>-1</v>
      </c>
      <c r="J584" s="2" t="str">
        <f t="shared" si="9"/>
        <v>THERMAL_COALWRNR2030</v>
      </c>
    </row>
    <row r="585" spans="1:10" x14ac:dyDescent="0.25">
      <c r="A585" t="s">
        <v>33</v>
      </c>
      <c r="B585" t="s">
        <v>6</v>
      </c>
      <c r="C585" t="s">
        <v>11</v>
      </c>
      <c r="D585" t="s">
        <v>6</v>
      </c>
      <c r="E585" t="s">
        <v>12</v>
      </c>
      <c r="F585">
        <v>2031</v>
      </c>
      <c r="G585">
        <v>2048.9572760000001</v>
      </c>
      <c r="H585">
        <v>8.0000000000000002E-3</v>
      </c>
      <c r="I585">
        <v>-1</v>
      </c>
      <c r="J585" s="2" t="str">
        <f t="shared" si="9"/>
        <v>THERMAL_COALWRNR2031</v>
      </c>
    </row>
    <row r="586" spans="1:10" x14ac:dyDescent="0.25">
      <c r="A586" t="s">
        <v>33</v>
      </c>
      <c r="B586" t="s">
        <v>6</v>
      </c>
      <c r="C586" t="s">
        <v>11</v>
      </c>
      <c r="D586" t="s">
        <v>6</v>
      </c>
      <c r="E586" t="s">
        <v>12</v>
      </c>
      <c r="F586">
        <v>2032</v>
      </c>
      <c r="G586">
        <v>2080.911975</v>
      </c>
      <c r="H586">
        <v>8.0000000000000002E-3</v>
      </c>
      <c r="I586">
        <v>-1</v>
      </c>
      <c r="J586" s="2" t="str">
        <f t="shared" si="9"/>
        <v>THERMAL_COALWRNR2032</v>
      </c>
    </row>
    <row r="587" spans="1:10" x14ac:dyDescent="0.25">
      <c r="A587" t="s">
        <v>33</v>
      </c>
      <c r="B587" t="s">
        <v>6</v>
      </c>
      <c r="C587" t="s">
        <v>11</v>
      </c>
      <c r="D587" t="s">
        <v>6</v>
      </c>
      <c r="E587" t="s">
        <v>12</v>
      </c>
      <c r="F587">
        <v>2033</v>
      </c>
      <c r="G587">
        <v>2113.3650269999998</v>
      </c>
      <c r="H587">
        <v>8.0000000000000002E-3</v>
      </c>
      <c r="I587">
        <v>-1</v>
      </c>
      <c r="J587" s="2" t="str">
        <f t="shared" si="9"/>
        <v>THERMAL_COALWRNR2033</v>
      </c>
    </row>
    <row r="588" spans="1:10" x14ac:dyDescent="0.25">
      <c r="A588" t="s">
        <v>33</v>
      </c>
      <c r="B588" t="s">
        <v>6</v>
      </c>
      <c r="C588" t="s">
        <v>11</v>
      </c>
      <c r="D588" t="s">
        <v>6</v>
      </c>
      <c r="E588" t="s">
        <v>12</v>
      </c>
      <c r="F588">
        <v>2034</v>
      </c>
      <c r="G588">
        <v>2146.3242030000001</v>
      </c>
      <c r="H588">
        <v>8.0000000000000002E-3</v>
      </c>
      <c r="I588">
        <v>-1</v>
      </c>
      <c r="J588" s="2" t="str">
        <f t="shared" si="9"/>
        <v>THERMAL_COALWRNR2034</v>
      </c>
    </row>
    <row r="589" spans="1:10" x14ac:dyDescent="0.25">
      <c r="A589" t="s">
        <v>33</v>
      </c>
      <c r="B589" t="s">
        <v>6</v>
      </c>
      <c r="C589" t="s">
        <v>11</v>
      </c>
      <c r="D589" t="s">
        <v>6</v>
      </c>
      <c r="E589" t="s">
        <v>12</v>
      </c>
      <c r="F589">
        <v>2035</v>
      </c>
      <c r="G589">
        <v>2179.7973969999998</v>
      </c>
      <c r="H589">
        <v>8.0000000000000002E-3</v>
      </c>
      <c r="I589">
        <v>-1</v>
      </c>
      <c r="J589" s="2" t="str">
        <f t="shared" si="9"/>
        <v>THERMAL_COALWRNR2035</v>
      </c>
    </row>
    <row r="590" spans="1:10" x14ac:dyDescent="0.25">
      <c r="A590" t="s">
        <v>33</v>
      </c>
      <c r="B590" t="s">
        <v>6</v>
      </c>
      <c r="C590" t="s">
        <v>11</v>
      </c>
      <c r="D590" t="s">
        <v>6</v>
      </c>
      <c r="E590" t="s">
        <v>12</v>
      </c>
      <c r="F590">
        <v>2036</v>
      </c>
      <c r="G590">
        <v>2213.792625</v>
      </c>
      <c r="H590">
        <v>8.0000000000000002E-3</v>
      </c>
      <c r="I590">
        <v>-1</v>
      </c>
      <c r="J590" s="2" t="str">
        <f t="shared" si="9"/>
        <v>THERMAL_COALWRNR2036</v>
      </c>
    </row>
    <row r="591" spans="1:10" x14ac:dyDescent="0.25">
      <c r="A591" t="s">
        <v>33</v>
      </c>
      <c r="B591" t="s">
        <v>6</v>
      </c>
      <c r="C591" t="s">
        <v>11</v>
      </c>
      <c r="D591" t="s">
        <v>6</v>
      </c>
      <c r="E591" t="s">
        <v>12</v>
      </c>
      <c r="F591">
        <v>2037</v>
      </c>
      <c r="G591">
        <v>2248.318029</v>
      </c>
      <c r="H591">
        <v>8.0000000000000002E-3</v>
      </c>
      <c r="I591">
        <v>-1</v>
      </c>
      <c r="J591" s="2" t="str">
        <f t="shared" si="9"/>
        <v>THERMAL_COALWRNR2037</v>
      </c>
    </row>
    <row r="592" spans="1:10" x14ac:dyDescent="0.25">
      <c r="A592" t="s">
        <v>33</v>
      </c>
      <c r="B592" t="s">
        <v>6</v>
      </c>
      <c r="C592" t="s">
        <v>11</v>
      </c>
      <c r="D592" t="s">
        <v>6</v>
      </c>
      <c r="E592" t="s">
        <v>12</v>
      </c>
      <c r="F592">
        <v>2038</v>
      </c>
      <c r="G592">
        <v>2283.3818769999998</v>
      </c>
      <c r="H592">
        <v>8.0000000000000002E-3</v>
      </c>
      <c r="I592">
        <v>-1</v>
      </c>
      <c r="J592" s="2" t="str">
        <f t="shared" si="9"/>
        <v>THERMAL_COALWRNR2038</v>
      </c>
    </row>
    <row r="593" spans="1:10" x14ac:dyDescent="0.25">
      <c r="A593" t="s">
        <v>33</v>
      </c>
      <c r="B593" t="s">
        <v>6</v>
      </c>
      <c r="C593" t="s">
        <v>11</v>
      </c>
      <c r="D593" t="s">
        <v>6</v>
      </c>
      <c r="E593" t="s">
        <v>12</v>
      </c>
      <c r="F593">
        <v>2039</v>
      </c>
      <c r="G593">
        <v>2318.9925669999998</v>
      </c>
      <c r="H593">
        <v>8.0000000000000002E-3</v>
      </c>
      <c r="I593">
        <v>-1</v>
      </c>
      <c r="J593" s="2" t="str">
        <f t="shared" si="9"/>
        <v>THERMAL_COALWRNR2039</v>
      </c>
    </row>
    <row r="594" spans="1:10" x14ac:dyDescent="0.25">
      <c r="A594" t="s">
        <v>33</v>
      </c>
      <c r="B594" t="s">
        <v>6</v>
      </c>
      <c r="C594" t="s">
        <v>11</v>
      </c>
      <c r="D594" t="s">
        <v>6</v>
      </c>
      <c r="E594" t="s">
        <v>12</v>
      </c>
      <c r="F594">
        <v>2040</v>
      </c>
      <c r="G594">
        <v>2355.1586259999999</v>
      </c>
      <c r="H594">
        <v>8.0000000000000002E-3</v>
      </c>
      <c r="I594">
        <v>-1</v>
      </c>
      <c r="J594" s="2" t="str">
        <f t="shared" si="9"/>
        <v>THERMAL_COALWRNR2040</v>
      </c>
    </row>
    <row r="595" spans="1:10" x14ac:dyDescent="0.25">
      <c r="A595" t="s">
        <v>33</v>
      </c>
      <c r="B595" t="s">
        <v>6</v>
      </c>
      <c r="C595" t="s">
        <v>11</v>
      </c>
      <c r="D595" t="s">
        <v>6</v>
      </c>
      <c r="E595" t="s">
        <v>12</v>
      </c>
      <c r="F595">
        <v>2041</v>
      </c>
      <c r="G595">
        <v>2391.8887159999999</v>
      </c>
      <c r="H595">
        <v>8.0000000000000002E-3</v>
      </c>
      <c r="I595">
        <v>-1</v>
      </c>
      <c r="J595" s="2" t="str">
        <f t="shared" si="9"/>
        <v>THERMAL_COALWRNR2041</v>
      </c>
    </row>
    <row r="596" spans="1:10" x14ac:dyDescent="0.25">
      <c r="A596" t="s">
        <v>33</v>
      </c>
      <c r="B596" t="s">
        <v>6</v>
      </c>
      <c r="C596" t="s">
        <v>11</v>
      </c>
      <c r="D596" t="s">
        <v>6</v>
      </c>
      <c r="E596" t="s">
        <v>8</v>
      </c>
      <c r="F596">
        <v>2024</v>
      </c>
      <c r="G596">
        <v>2160.3000000000002</v>
      </c>
      <c r="H596">
        <v>8.0000000000000002E-3</v>
      </c>
      <c r="I596">
        <v>-1</v>
      </c>
      <c r="J596" s="2" t="str">
        <f t="shared" si="9"/>
        <v>THERMAL_COALWRSR2024</v>
      </c>
    </row>
    <row r="597" spans="1:10" x14ac:dyDescent="0.25">
      <c r="A597" t="s">
        <v>33</v>
      </c>
      <c r="B597" t="s">
        <v>6</v>
      </c>
      <c r="C597" t="s">
        <v>11</v>
      </c>
      <c r="D597" t="s">
        <v>6</v>
      </c>
      <c r="E597" t="s">
        <v>8</v>
      </c>
      <c r="F597">
        <v>2025</v>
      </c>
      <c r="G597">
        <v>2160.3000000000002</v>
      </c>
      <c r="H597">
        <v>8.0000000000000002E-3</v>
      </c>
      <c r="I597">
        <v>-1</v>
      </c>
      <c r="J597" s="2" t="str">
        <f t="shared" si="9"/>
        <v>THERMAL_COALWRSR2025</v>
      </c>
    </row>
    <row r="598" spans="1:10" x14ac:dyDescent="0.25">
      <c r="A598" t="s">
        <v>33</v>
      </c>
      <c r="B598" t="s">
        <v>6</v>
      </c>
      <c r="C598" t="s">
        <v>11</v>
      </c>
      <c r="D598" t="s">
        <v>6</v>
      </c>
      <c r="E598" t="s">
        <v>8</v>
      </c>
      <c r="F598">
        <v>2026</v>
      </c>
      <c r="G598">
        <v>2160.3000000000002</v>
      </c>
      <c r="H598">
        <v>8.0000000000000002E-3</v>
      </c>
      <c r="I598">
        <v>-1</v>
      </c>
      <c r="J598" s="2" t="str">
        <f t="shared" si="9"/>
        <v>THERMAL_COALWRSR2026</v>
      </c>
    </row>
    <row r="599" spans="1:10" x14ac:dyDescent="0.25">
      <c r="A599" t="s">
        <v>33</v>
      </c>
      <c r="B599" t="s">
        <v>6</v>
      </c>
      <c r="C599" t="s">
        <v>11</v>
      </c>
      <c r="D599" t="s">
        <v>6</v>
      </c>
      <c r="E599" t="s">
        <v>8</v>
      </c>
      <c r="F599">
        <v>2027</v>
      </c>
      <c r="G599">
        <v>2160.3000000000002</v>
      </c>
      <c r="H599">
        <v>8.0000000000000002E-3</v>
      </c>
      <c r="I599">
        <v>-1</v>
      </c>
      <c r="J599" s="2" t="str">
        <f t="shared" si="9"/>
        <v>THERMAL_COALWRSR2027</v>
      </c>
    </row>
    <row r="600" spans="1:10" x14ac:dyDescent="0.25">
      <c r="A600" t="s">
        <v>33</v>
      </c>
      <c r="B600" t="s">
        <v>6</v>
      </c>
      <c r="C600" t="s">
        <v>11</v>
      </c>
      <c r="D600" t="s">
        <v>6</v>
      </c>
      <c r="E600" t="s">
        <v>8</v>
      </c>
      <c r="F600">
        <v>2028</v>
      </c>
      <c r="G600">
        <v>2160.3000000000002</v>
      </c>
      <c r="H600">
        <v>8.0000000000000002E-3</v>
      </c>
      <c r="I600">
        <v>-1</v>
      </c>
      <c r="J600" s="2" t="str">
        <f t="shared" si="9"/>
        <v>THERMAL_COALWRSR2028</v>
      </c>
    </row>
    <row r="601" spans="1:10" x14ac:dyDescent="0.25">
      <c r="A601" t="s">
        <v>33</v>
      </c>
      <c r="B601" t="s">
        <v>6</v>
      </c>
      <c r="C601" t="s">
        <v>11</v>
      </c>
      <c r="D601" t="s">
        <v>6</v>
      </c>
      <c r="E601" t="s">
        <v>8</v>
      </c>
      <c r="F601">
        <v>2029</v>
      </c>
      <c r="G601">
        <v>2160.3000000000002</v>
      </c>
      <c r="H601">
        <v>8.0000000000000002E-3</v>
      </c>
      <c r="I601">
        <v>-1</v>
      </c>
      <c r="J601" s="2" t="str">
        <f t="shared" si="9"/>
        <v>THERMAL_COALWRSR2029</v>
      </c>
    </row>
    <row r="602" spans="1:10" x14ac:dyDescent="0.25">
      <c r="A602" t="s">
        <v>33</v>
      </c>
      <c r="B602" t="s">
        <v>6</v>
      </c>
      <c r="C602" t="s">
        <v>11</v>
      </c>
      <c r="D602" t="s">
        <v>6</v>
      </c>
      <c r="E602" t="s">
        <v>8</v>
      </c>
      <c r="F602">
        <v>2030</v>
      </c>
      <c r="G602">
        <v>2160.3000000000002</v>
      </c>
      <c r="H602">
        <v>8.0000000000000002E-3</v>
      </c>
      <c r="I602">
        <v>-1</v>
      </c>
      <c r="J602" s="2" t="str">
        <f t="shared" si="9"/>
        <v>THERMAL_COALWRSR2030</v>
      </c>
    </row>
    <row r="603" spans="1:10" x14ac:dyDescent="0.25">
      <c r="A603" t="s">
        <v>33</v>
      </c>
      <c r="B603" t="s">
        <v>6</v>
      </c>
      <c r="C603" t="s">
        <v>11</v>
      </c>
      <c r="D603" t="s">
        <v>6</v>
      </c>
      <c r="E603" t="s">
        <v>8</v>
      </c>
      <c r="F603">
        <v>2031</v>
      </c>
      <c r="G603">
        <v>2160.3000000000002</v>
      </c>
      <c r="H603">
        <v>8.0000000000000002E-3</v>
      </c>
      <c r="I603">
        <v>-1</v>
      </c>
      <c r="J603" s="2" t="str">
        <f t="shared" si="9"/>
        <v>THERMAL_COALWRSR2031</v>
      </c>
    </row>
    <row r="604" spans="1:10" x14ac:dyDescent="0.25">
      <c r="A604" t="s">
        <v>33</v>
      </c>
      <c r="B604" t="s">
        <v>6</v>
      </c>
      <c r="C604" t="s">
        <v>11</v>
      </c>
      <c r="D604" t="s">
        <v>6</v>
      </c>
      <c r="E604" t="s">
        <v>8</v>
      </c>
      <c r="F604">
        <v>2032</v>
      </c>
      <c r="G604">
        <v>2160.3000000000002</v>
      </c>
      <c r="H604">
        <v>8.0000000000000002E-3</v>
      </c>
      <c r="I604">
        <v>-1</v>
      </c>
      <c r="J604" s="2" t="str">
        <f t="shared" si="9"/>
        <v>THERMAL_COALWRSR2032</v>
      </c>
    </row>
    <row r="605" spans="1:10" x14ac:dyDescent="0.25">
      <c r="A605" t="s">
        <v>33</v>
      </c>
      <c r="B605" t="s">
        <v>6</v>
      </c>
      <c r="C605" t="s">
        <v>11</v>
      </c>
      <c r="D605" t="s">
        <v>6</v>
      </c>
      <c r="E605" t="s">
        <v>8</v>
      </c>
      <c r="F605">
        <v>2033</v>
      </c>
      <c r="G605">
        <v>2160.3000000000002</v>
      </c>
      <c r="H605">
        <v>8.0000000000000002E-3</v>
      </c>
      <c r="I605">
        <v>-1</v>
      </c>
      <c r="J605" s="2" t="str">
        <f t="shared" si="9"/>
        <v>THERMAL_COALWRSR2033</v>
      </c>
    </row>
    <row r="606" spans="1:10" x14ac:dyDescent="0.25">
      <c r="A606" t="s">
        <v>33</v>
      </c>
      <c r="B606" t="s">
        <v>6</v>
      </c>
      <c r="C606" t="s">
        <v>11</v>
      </c>
      <c r="D606" t="s">
        <v>6</v>
      </c>
      <c r="E606" t="s">
        <v>8</v>
      </c>
      <c r="F606">
        <v>2034</v>
      </c>
      <c r="G606">
        <v>2160.3000000000002</v>
      </c>
      <c r="H606">
        <v>8.0000000000000002E-3</v>
      </c>
      <c r="I606">
        <v>-1</v>
      </c>
      <c r="J606" s="2" t="str">
        <f t="shared" si="9"/>
        <v>THERMAL_COALWRSR2034</v>
      </c>
    </row>
    <row r="607" spans="1:10" x14ac:dyDescent="0.25">
      <c r="A607" t="s">
        <v>33</v>
      </c>
      <c r="B607" t="s">
        <v>6</v>
      </c>
      <c r="C607" t="s">
        <v>11</v>
      </c>
      <c r="D607" t="s">
        <v>6</v>
      </c>
      <c r="E607" t="s">
        <v>8</v>
      </c>
      <c r="F607">
        <v>2035</v>
      </c>
      <c r="G607">
        <v>2160.3000000000002</v>
      </c>
      <c r="H607">
        <v>8.0000000000000002E-3</v>
      </c>
      <c r="I607">
        <v>-1</v>
      </c>
      <c r="J607" s="2" t="str">
        <f t="shared" si="9"/>
        <v>THERMAL_COALWRSR2035</v>
      </c>
    </row>
    <row r="608" spans="1:10" x14ac:dyDescent="0.25">
      <c r="A608" t="s">
        <v>33</v>
      </c>
      <c r="B608" t="s">
        <v>6</v>
      </c>
      <c r="C608" t="s">
        <v>11</v>
      </c>
      <c r="D608" t="s">
        <v>6</v>
      </c>
      <c r="E608" t="s">
        <v>8</v>
      </c>
      <c r="F608">
        <v>2036</v>
      </c>
      <c r="G608">
        <v>2160.3000000000002</v>
      </c>
      <c r="H608">
        <v>8.0000000000000002E-3</v>
      </c>
      <c r="I608">
        <v>-1</v>
      </c>
      <c r="J608" s="2" t="str">
        <f t="shared" si="9"/>
        <v>THERMAL_COALWRSR2036</v>
      </c>
    </row>
    <row r="609" spans="1:10" x14ac:dyDescent="0.25">
      <c r="A609" t="s">
        <v>33</v>
      </c>
      <c r="B609" t="s">
        <v>6</v>
      </c>
      <c r="C609" t="s">
        <v>11</v>
      </c>
      <c r="D609" t="s">
        <v>6</v>
      </c>
      <c r="E609" t="s">
        <v>8</v>
      </c>
      <c r="F609">
        <v>2037</v>
      </c>
      <c r="G609">
        <v>2160.3000000000002</v>
      </c>
      <c r="H609">
        <v>8.0000000000000002E-3</v>
      </c>
      <c r="I609">
        <v>-1</v>
      </c>
      <c r="J609" s="2" t="str">
        <f t="shared" si="9"/>
        <v>THERMAL_COALWRSR2037</v>
      </c>
    </row>
    <row r="610" spans="1:10" x14ac:dyDescent="0.25">
      <c r="A610" t="s">
        <v>33</v>
      </c>
      <c r="B610" t="s">
        <v>6</v>
      </c>
      <c r="C610" t="s">
        <v>11</v>
      </c>
      <c r="D610" t="s">
        <v>6</v>
      </c>
      <c r="E610" t="s">
        <v>8</v>
      </c>
      <c r="F610">
        <v>2038</v>
      </c>
      <c r="G610">
        <v>2160.3000000000002</v>
      </c>
      <c r="H610">
        <v>8.0000000000000002E-3</v>
      </c>
      <c r="I610">
        <v>-1</v>
      </c>
      <c r="J610" s="2" t="str">
        <f t="shared" si="9"/>
        <v>THERMAL_COALWRSR2038</v>
      </c>
    </row>
    <row r="611" spans="1:10" x14ac:dyDescent="0.25">
      <c r="A611" t="s">
        <v>33</v>
      </c>
      <c r="B611" t="s">
        <v>6</v>
      </c>
      <c r="C611" t="s">
        <v>11</v>
      </c>
      <c r="D611" t="s">
        <v>6</v>
      </c>
      <c r="E611" t="s">
        <v>8</v>
      </c>
      <c r="F611">
        <v>2039</v>
      </c>
      <c r="G611">
        <v>2160.3000000000002</v>
      </c>
      <c r="H611">
        <v>8.0000000000000002E-3</v>
      </c>
      <c r="I611">
        <v>-1</v>
      </c>
      <c r="J611" s="2" t="str">
        <f t="shared" si="9"/>
        <v>THERMAL_COALWRSR2039</v>
      </c>
    </row>
    <row r="612" spans="1:10" x14ac:dyDescent="0.25">
      <c r="A612" t="s">
        <v>33</v>
      </c>
      <c r="B612" t="s">
        <v>6</v>
      </c>
      <c r="C612" t="s">
        <v>11</v>
      </c>
      <c r="D612" t="s">
        <v>6</v>
      </c>
      <c r="E612" t="s">
        <v>8</v>
      </c>
      <c r="F612">
        <v>2040</v>
      </c>
      <c r="G612">
        <v>2160.3000000000002</v>
      </c>
      <c r="H612">
        <v>8.0000000000000002E-3</v>
      </c>
      <c r="I612">
        <v>-1</v>
      </c>
      <c r="J612" s="2" t="str">
        <f t="shared" si="9"/>
        <v>THERMAL_COALWRSR2040</v>
      </c>
    </row>
    <row r="613" spans="1:10" x14ac:dyDescent="0.25">
      <c r="A613" t="s">
        <v>33</v>
      </c>
      <c r="B613" t="s">
        <v>6</v>
      </c>
      <c r="C613" t="s">
        <v>11</v>
      </c>
      <c r="D613" t="s">
        <v>6</v>
      </c>
      <c r="E613" t="s">
        <v>8</v>
      </c>
      <c r="F613">
        <v>2041</v>
      </c>
      <c r="G613">
        <v>2160.3000000000002</v>
      </c>
      <c r="H613">
        <v>8.0000000000000002E-3</v>
      </c>
      <c r="I613">
        <v>-1</v>
      </c>
      <c r="J613" s="2" t="str">
        <f t="shared" si="9"/>
        <v>THERMAL_COALWRSR2041</v>
      </c>
    </row>
    <row r="614" spans="1:10" x14ac:dyDescent="0.25">
      <c r="A614" t="s">
        <v>33</v>
      </c>
      <c r="B614" t="s">
        <v>6</v>
      </c>
      <c r="C614" t="s">
        <v>11</v>
      </c>
      <c r="D614" t="s">
        <v>6</v>
      </c>
      <c r="E614" t="s">
        <v>9</v>
      </c>
      <c r="F614">
        <v>2024</v>
      </c>
      <c r="G614">
        <v>3354.5</v>
      </c>
      <c r="H614">
        <v>8.0000000000000002E-3</v>
      </c>
      <c r="I614">
        <v>-1</v>
      </c>
      <c r="J614" s="2" t="str">
        <f t="shared" si="9"/>
        <v>THERMAL_COALWRNER2024</v>
      </c>
    </row>
    <row r="615" spans="1:10" x14ac:dyDescent="0.25">
      <c r="A615" t="s">
        <v>33</v>
      </c>
      <c r="B615" t="s">
        <v>6</v>
      </c>
      <c r="C615" t="s">
        <v>11</v>
      </c>
      <c r="D615" t="s">
        <v>6</v>
      </c>
      <c r="E615" t="s">
        <v>9</v>
      </c>
      <c r="F615">
        <v>2025</v>
      </c>
      <c r="G615">
        <v>3469.4124339999998</v>
      </c>
      <c r="H615">
        <v>8.0000000000000002E-3</v>
      </c>
      <c r="I615">
        <v>-1</v>
      </c>
      <c r="J615" s="2" t="str">
        <f t="shared" si="9"/>
        <v>THERMAL_COALWRNER2025</v>
      </c>
    </row>
    <row r="616" spans="1:10" x14ac:dyDescent="0.25">
      <c r="A616" t="s">
        <v>33</v>
      </c>
      <c r="B616" t="s">
        <v>6</v>
      </c>
      <c r="C616" t="s">
        <v>11</v>
      </c>
      <c r="D616" t="s">
        <v>6</v>
      </c>
      <c r="E616" t="s">
        <v>9</v>
      </c>
      <c r="F616">
        <v>2026</v>
      </c>
      <c r="G616">
        <v>3588.2613310000002</v>
      </c>
      <c r="H616">
        <v>8.0000000000000002E-3</v>
      </c>
      <c r="I616">
        <v>-1</v>
      </c>
      <c r="J616" s="2" t="str">
        <f t="shared" si="9"/>
        <v>THERMAL_COALWRNER2026</v>
      </c>
    </row>
    <row r="617" spans="1:10" x14ac:dyDescent="0.25">
      <c r="A617" t="s">
        <v>33</v>
      </c>
      <c r="B617" t="s">
        <v>6</v>
      </c>
      <c r="C617" t="s">
        <v>11</v>
      </c>
      <c r="D617" t="s">
        <v>6</v>
      </c>
      <c r="E617" t="s">
        <v>9</v>
      </c>
      <c r="F617">
        <v>2027</v>
      </c>
      <c r="G617">
        <v>3711.18154</v>
      </c>
      <c r="H617">
        <v>8.0000000000000002E-3</v>
      </c>
      <c r="I617">
        <v>-1</v>
      </c>
      <c r="J617" s="2" t="str">
        <f t="shared" si="9"/>
        <v>THERMAL_COALWRNER2027</v>
      </c>
    </row>
    <row r="618" spans="1:10" x14ac:dyDescent="0.25">
      <c r="A618" t="s">
        <v>33</v>
      </c>
      <c r="B618" t="s">
        <v>6</v>
      </c>
      <c r="C618" t="s">
        <v>11</v>
      </c>
      <c r="D618" t="s">
        <v>6</v>
      </c>
      <c r="E618" t="s">
        <v>9</v>
      </c>
      <c r="F618">
        <v>2028</v>
      </c>
      <c r="G618">
        <v>3838.3125289999998</v>
      </c>
      <c r="H618">
        <v>8.0000000000000002E-3</v>
      </c>
      <c r="I618">
        <v>-1</v>
      </c>
      <c r="J618" s="2" t="str">
        <f t="shared" si="9"/>
        <v>THERMAL_COALWRNER2028</v>
      </c>
    </row>
    <row r="619" spans="1:10" x14ac:dyDescent="0.25">
      <c r="A619" t="s">
        <v>33</v>
      </c>
      <c r="B619" t="s">
        <v>6</v>
      </c>
      <c r="C619" t="s">
        <v>11</v>
      </c>
      <c r="D619" t="s">
        <v>6</v>
      </c>
      <c r="E619" t="s">
        <v>9</v>
      </c>
      <c r="F619">
        <v>2029</v>
      </c>
      <c r="G619">
        <v>3969.7985429999999</v>
      </c>
      <c r="H619">
        <v>8.0000000000000002E-3</v>
      </c>
      <c r="I619">
        <v>-1</v>
      </c>
      <c r="J619" s="2" t="str">
        <f t="shared" si="9"/>
        <v>THERMAL_COALWRNER2029</v>
      </c>
    </row>
    <row r="620" spans="1:10" x14ac:dyDescent="0.25">
      <c r="A620" t="s">
        <v>33</v>
      </c>
      <c r="B620" t="s">
        <v>6</v>
      </c>
      <c r="C620" t="s">
        <v>11</v>
      </c>
      <c r="D620" t="s">
        <v>6</v>
      </c>
      <c r="E620" t="s">
        <v>9</v>
      </c>
      <c r="F620">
        <v>2030</v>
      </c>
      <c r="G620">
        <v>4105.7887689999998</v>
      </c>
      <c r="H620">
        <v>8.0000000000000002E-3</v>
      </c>
      <c r="I620">
        <v>-1</v>
      </c>
      <c r="J620" s="2" t="str">
        <f t="shared" si="9"/>
        <v>THERMAL_COALWRNER2030</v>
      </c>
    </row>
    <row r="621" spans="1:10" x14ac:dyDescent="0.25">
      <c r="A621" t="s">
        <v>33</v>
      </c>
      <c r="B621" t="s">
        <v>6</v>
      </c>
      <c r="C621" t="s">
        <v>11</v>
      </c>
      <c r="D621" t="s">
        <v>6</v>
      </c>
      <c r="E621" t="s">
        <v>9</v>
      </c>
      <c r="F621">
        <v>2031</v>
      </c>
      <c r="G621">
        <v>4246.4375030000001</v>
      </c>
      <c r="H621">
        <v>8.0000000000000002E-3</v>
      </c>
      <c r="I621">
        <v>-1</v>
      </c>
      <c r="J621" s="2" t="str">
        <f t="shared" si="9"/>
        <v>THERMAL_COALWRNER2031</v>
      </c>
    </row>
    <row r="622" spans="1:10" x14ac:dyDescent="0.25">
      <c r="A622" t="s">
        <v>33</v>
      </c>
      <c r="B622" t="s">
        <v>6</v>
      </c>
      <c r="C622" t="s">
        <v>11</v>
      </c>
      <c r="D622" t="s">
        <v>6</v>
      </c>
      <c r="E622" t="s">
        <v>9</v>
      </c>
      <c r="F622">
        <v>2032</v>
      </c>
      <c r="G622">
        <v>4391.904329</v>
      </c>
      <c r="H622">
        <v>8.0000000000000002E-3</v>
      </c>
      <c r="I622">
        <v>-1</v>
      </c>
      <c r="J622" s="2" t="str">
        <f t="shared" si="9"/>
        <v>THERMAL_COALWRNER2032</v>
      </c>
    </row>
    <row r="623" spans="1:10" x14ac:dyDescent="0.25">
      <c r="A623" t="s">
        <v>33</v>
      </c>
      <c r="B623" t="s">
        <v>6</v>
      </c>
      <c r="C623" t="s">
        <v>11</v>
      </c>
      <c r="D623" t="s">
        <v>6</v>
      </c>
      <c r="E623" t="s">
        <v>9</v>
      </c>
      <c r="F623">
        <v>2033</v>
      </c>
      <c r="G623">
        <v>4542.3542960000004</v>
      </c>
      <c r="H623">
        <v>8.0000000000000002E-3</v>
      </c>
      <c r="I623">
        <v>-1</v>
      </c>
      <c r="J623" s="2" t="str">
        <f t="shared" si="9"/>
        <v>THERMAL_COALWRNER2033</v>
      </c>
    </row>
    <row r="624" spans="1:10" x14ac:dyDescent="0.25">
      <c r="A624" t="s">
        <v>33</v>
      </c>
      <c r="B624" t="s">
        <v>6</v>
      </c>
      <c r="C624" t="s">
        <v>11</v>
      </c>
      <c r="D624" t="s">
        <v>6</v>
      </c>
      <c r="E624" t="s">
        <v>9</v>
      </c>
      <c r="F624">
        <v>2034</v>
      </c>
      <c r="G624">
        <v>4697.9581079999998</v>
      </c>
      <c r="H624">
        <v>8.0000000000000002E-3</v>
      </c>
      <c r="I624">
        <v>-1</v>
      </c>
      <c r="J624" s="2" t="str">
        <f t="shared" si="9"/>
        <v>THERMAL_COALWRNER2034</v>
      </c>
    </row>
    <row r="625" spans="1:10" x14ac:dyDescent="0.25">
      <c r="A625" t="s">
        <v>33</v>
      </c>
      <c r="B625" t="s">
        <v>6</v>
      </c>
      <c r="C625" t="s">
        <v>11</v>
      </c>
      <c r="D625" t="s">
        <v>6</v>
      </c>
      <c r="E625" t="s">
        <v>9</v>
      </c>
      <c r="F625">
        <v>2035</v>
      </c>
      <c r="G625">
        <v>4858.8923160000004</v>
      </c>
      <c r="H625">
        <v>8.0000000000000002E-3</v>
      </c>
      <c r="I625">
        <v>-1</v>
      </c>
      <c r="J625" s="2" t="str">
        <f t="shared" si="9"/>
        <v>THERMAL_COALWRNER2035</v>
      </c>
    </row>
    <row r="626" spans="1:10" x14ac:dyDescent="0.25">
      <c r="A626" t="s">
        <v>33</v>
      </c>
      <c r="B626" t="s">
        <v>6</v>
      </c>
      <c r="C626" t="s">
        <v>11</v>
      </c>
      <c r="D626" t="s">
        <v>6</v>
      </c>
      <c r="E626" t="s">
        <v>9</v>
      </c>
      <c r="F626">
        <v>2036</v>
      </c>
      <c r="G626">
        <v>5025.3395179999998</v>
      </c>
      <c r="H626">
        <v>8.0000000000000002E-3</v>
      </c>
      <c r="I626">
        <v>-1</v>
      </c>
      <c r="J626" s="2" t="str">
        <f t="shared" si="9"/>
        <v>THERMAL_COALWRNER2036</v>
      </c>
    </row>
    <row r="627" spans="1:10" x14ac:dyDescent="0.25">
      <c r="A627" t="s">
        <v>33</v>
      </c>
      <c r="B627" t="s">
        <v>6</v>
      </c>
      <c r="C627" t="s">
        <v>11</v>
      </c>
      <c r="D627" t="s">
        <v>6</v>
      </c>
      <c r="E627" t="s">
        <v>9</v>
      </c>
      <c r="F627">
        <v>2037</v>
      </c>
      <c r="G627">
        <v>5197.4885700000004</v>
      </c>
      <c r="H627">
        <v>8.0000000000000002E-3</v>
      </c>
      <c r="I627">
        <v>-1</v>
      </c>
      <c r="J627" s="2" t="str">
        <f t="shared" si="9"/>
        <v>THERMAL_COALWRNER2037</v>
      </c>
    </row>
    <row r="628" spans="1:10" x14ac:dyDescent="0.25">
      <c r="A628" t="s">
        <v>33</v>
      </c>
      <c r="B628" t="s">
        <v>6</v>
      </c>
      <c r="C628" t="s">
        <v>11</v>
      </c>
      <c r="D628" t="s">
        <v>6</v>
      </c>
      <c r="E628" t="s">
        <v>9</v>
      </c>
      <c r="F628">
        <v>2038</v>
      </c>
      <c r="G628">
        <v>5375.5347940000001</v>
      </c>
      <c r="H628">
        <v>8.0000000000000002E-3</v>
      </c>
      <c r="I628">
        <v>-1</v>
      </c>
      <c r="J628" s="2" t="str">
        <f t="shared" si="9"/>
        <v>THERMAL_COALWRNER2038</v>
      </c>
    </row>
    <row r="629" spans="1:10" x14ac:dyDescent="0.25">
      <c r="A629" t="s">
        <v>33</v>
      </c>
      <c r="B629" t="s">
        <v>6</v>
      </c>
      <c r="C629" t="s">
        <v>11</v>
      </c>
      <c r="D629" t="s">
        <v>6</v>
      </c>
      <c r="E629" t="s">
        <v>9</v>
      </c>
      <c r="F629">
        <v>2039</v>
      </c>
      <c r="G629">
        <v>5559.6802070000003</v>
      </c>
      <c r="H629">
        <v>8.0000000000000002E-3</v>
      </c>
      <c r="I629">
        <v>-1</v>
      </c>
      <c r="J629" s="2" t="str">
        <f t="shared" si="9"/>
        <v>THERMAL_COALWRNER2039</v>
      </c>
    </row>
    <row r="630" spans="1:10" x14ac:dyDescent="0.25">
      <c r="A630" t="s">
        <v>33</v>
      </c>
      <c r="B630" t="s">
        <v>6</v>
      </c>
      <c r="C630" t="s">
        <v>11</v>
      </c>
      <c r="D630" t="s">
        <v>6</v>
      </c>
      <c r="E630" t="s">
        <v>9</v>
      </c>
      <c r="F630">
        <v>2040</v>
      </c>
      <c r="G630">
        <v>5750.133742</v>
      </c>
      <c r="H630">
        <v>8.0000000000000002E-3</v>
      </c>
      <c r="I630">
        <v>-1</v>
      </c>
      <c r="J630" s="2" t="str">
        <f t="shared" si="9"/>
        <v>THERMAL_COALWRNER2040</v>
      </c>
    </row>
    <row r="631" spans="1:10" x14ac:dyDescent="0.25">
      <c r="A631" t="s">
        <v>33</v>
      </c>
      <c r="B631" t="s">
        <v>6</v>
      </c>
      <c r="C631" t="s">
        <v>11</v>
      </c>
      <c r="D631" t="s">
        <v>6</v>
      </c>
      <c r="E631" t="s">
        <v>9</v>
      </c>
      <c r="F631">
        <v>2041</v>
      </c>
      <c r="G631">
        <v>5947.111492</v>
      </c>
      <c r="H631">
        <v>8.0000000000000002E-3</v>
      </c>
      <c r="I631">
        <v>-1</v>
      </c>
      <c r="J631" s="2" t="str">
        <f t="shared" si="9"/>
        <v>THERMAL_COALWRNER2041</v>
      </c>
    </row>
    <row r="632" spans="1:10" x14ac:dyDescent="0.25">
      <c r="A632" t="s">
        <v>33</v>
      </c>
      <c r="B632" t="s">
        <v>6</v>
      </c>
      <c r="C632" t="s">
        <v>12</v>
      </c>
      <c r="D632" t="s">
        <v>6</v>
      </c>
      <c r="E632" t="s">
        <v>10</v>
      </c>
      <c r="F632">
        <v>2024</v>
      </c>
      <c r="G632">
        <v>2497.6</v>
      </c>
      <c r="H632">
        <v>8.0000000000000002E-3</v>
      </c>
      <c r="I632">
        <v>-1</v>
      </c>
      <c r="J632" s="2" t="str">
        <f t="shared" si="9"/>
        <v>THERMAL_COALNRER2024</v>
      </c>
    </row>
    <row r="633" spans="1:10" x14ac:dyDescent="0.25">
      <c r="A633" t="s">
        <v>33</v>
      </c>
      <c r="B633" t="s">
        <v>6</v>
      </c>
      <c r="C633" t="s">
        <v>12</v>
      </c>
      <c r="D633" t="s">
        <v>6</v>
      </c>
      <c r="E633" t="s">
        <v>10</v>
      </c>
      <c r="F633">
        <v>2025</v>
      </c>
      <c r="G633">
        <v>2497.6</v>
      </c>
      <c r="H633">
        <v>8.0000000000000002E-3</v>
      </c>
      <c r="I633">
        <v>-1</v>
      </c>
      <c r="J633" s="2" t="str">
        <f t="shared" si="9"/>
        <v>THERMAL_COALNRER2025</v>
      </c>
    </row>
    <row r="634" spans="1:10" x14ac:dyDescent="0.25">
      <c r="A634" t="s">
        <v>33</v>
      </c>
      <c r="B634" t="s">
        <v>6</v>
      </c>
      <c r="C634" t="s">
        <v>12</v>
      </c>
      <c r="D634" t="s">
        <v>6</v>
      </c>
      <c r="E634" t="s">
        <v>10</v>
      </c>
      <c r="F634">
        <v>2026</v>
      </c>
      <c r="G634">
        <v>2497.6</v>
      </c>
      <c r="H634">
        <v>8.0000000000000002E-3</v>
      </c>
      <c r="I634">
        <v>-1</v>
      </c>
      <c r="J634" s="2" t="str">
        <f t="shared" si="9"/>
        <v>THERMAL_COALNRER2026</v>
      </c>
    </row>
    <row r="635" spans="1:10" x14ac:dyDescent="0.25">
      <c r="A635" t="s">
        <v>33</v>
      </c>
      <c r="B635" t="s">
        <v>6</v>
      </c>
      <c r="C635" t="s">
        <v>12</v>
      </c>
      <c r="D635" t="s">
        <v>6</v>
      </c>
      <c r="E635" t="s">
        <v>10</v>
      </c>
      <c r="F635">
        <v>2027</v>
      </c>
      <c r="G635">
        <v>2497.6</v>
      </c>
      <c r="H635">
        <v>8.0000000000000002E-3</v>
      </c>
      <c r="I635">
        <v>-1</v>
      </c>
      <c r="J635" s="2" t="str">
        <f t="shared" si="9"/>
        <v>THERMAL_COALNRER2027</v>
      </c>
    </row>
    <row r="636" spans="1:10" x14ac:dyDescent="0.25">
      <c r="A636" t="s">
        <v>33</v>
      </c>
      <c r="B636" t="s">
        <v>6</v>
      </c>
      <c r="C636" t="s">
        <v>12</v>
      </c>
      <c r="D636" t="s">
        <v>6</v>
      </c>
      <c r="E636" t="s">
        <v>10</v>
      </c>
      <c r="F636">
        <v>2028</v>
      </c>
      <c r="G636">
        <v>2497.6</v>
      </c>
      <c r="H636">
        <v>8.0000000000000002E-3</v>
      </c>
      <c r="I636">
        <v>-1</v>
      </c>
      <c r="J636" s="2" t="str">
        <f t="shared" si="9"/>
        <v>THERMAL_COALNRER2028</v>
      </c>
    </row>
    <row r="637" spans="1:10" x14ac:dyDescent="0.25">
      <c r="A637" t="s">
        <v>33</v>
      </c>
      <c r="B637" t="s">
        <v>6</v>
      </c>
      <c r="C637" t="s">
        <v>12</v>
      </c>
      <c r="D637" t="s">
        <v>6</v>
      </c>
      <c r="E637" t="s">
        <v>10</v>
      </c>
      <c r="F637">
        <v>2029</v>
      </c>
      <c r="G637">
        <v>2497.6</v>
      </c>
      <c r="H637">
        <v>8.0000000000000002E-3</v>
      </c>
      <c r="I637">
        <v>-1</v>
      </c>
      <c r="J637" s="2" t="str">
        <f t="shared" si="9"/>
        <v>THERMAL_COALNRER2029</v>
      </c>
    </row>
    <row r="638" spans="1:10" x14ac:dyDescent="0.25">
      <c r="A638" t="s">
        <v>33</v>
      </c>
      <c r="B638" t="s">
        <v>6</v>
      </c>
      <c r="C638" t="s">
        <v>12</v>
      </c>
      <c r="D638" t="s">
        <v>6</v>
      </c>
      <c r="E638" t="s">
        <v>10</v>
      </c>
      <c r="F638">
        <v>2030</v>
      </c>
      <c r="G638">
        <v>2497.6</v>
      </c>
      <c r="H638">
        <v>8.0000000000000002E-3</v>
      </c>
      <c r="I638">
        <v>-1</v>
      </c>
      <c r="J638" s="2" t="str">
        <f t="shared" si="9"/>
        <v>THERMAL_COALNRER2030</v>
      </c>
    </row>
    <row r="639" spans="1:10" x14ac:dyDescent="0.25">
      <c r="A639" t="s">
        <v>33</v>
      </c>
      <c r="B639" t="s">
        <v>6</v>
      </c>
      <c r="C639" t="s">
        <v>12</v>
      </c>
      <c r="D639" t="s">
        <v>6</v>
      </c>
      <c r="E639" t="s">
        <v>10</v>
      </c>
      <c r="F639">
        <v>2031</v>
      </c>
      <c r="G639">
        <v>2497.6</v>
      </c>
      <c r="H639">
        <v>8.0000000000000002E-3</v>
      </c>
      <c r="I639">
        <v>-1</v>
      </c>
      <c r="J639" s="2" t="str">
        <f t="shared" si="9"/>
        <v>THERMAL_COALNRER2031</v>
      </c>
    </row>
    <row r="640" spans="1:10" x14ac:dyDescent="0.25">
      <c r="A640" t="s">
        <v>33</v>
      </c>
      <c r="B640" t="s">
        <v>6</v>
      </c>
      <c r="C640" t="s">
        <v>12</v>
      </c>
      <c r="D640" t="s">
        <v>6</v>
      </c>
      <c r="E640" t="s">
        <v>10</v>
      </c>
      <c r="F640">
        <v>2032</v>
      </c>
      <c r="G640">
        <v>2497.6</v>
      </c>
      <c r="H640">
        <v>8.0000000000000002E-3</v>
      </c>
      <c r="I640">
        <v>-1</v>
      </c>
      <c r="J640" s="2" t="str">
        <f t="shared" si="9"/>
        <v>THERMAL_COALNRER2032</v>
      </c>
    </row>
    <row r="641" spans="1:10" x14ac:dyDescent="0.25">
      <c r="A641" t="s">
        <v>33</v>
      </c>
      <c r="B641" t="s">
        <v>6</v>
      </c>
      <c r="C641" t="s">
        <v>12</v>
      </c>
      <c r="D641" t="s">
        <v>6</v>
      </c>
      <c r="E641" t="s">
        <v>10</v>
      </c>
      <c r="F641">
        <v>2033</v>
      </c>
      <c r="G641">
        <v>2497.6</v>
      </c>
      <c r="H641">
        <v>8.0000000000000002E-3</v>
      </c>
      <c r="I641">
        <v>-1</v>
      </c>
      <c r="J641" s="2" t="str">
        <f t="shared" si="9"/>
        <v>THERMAL_COALNRER2033</v>
      </c>
    </row>
    <row r="642" spans="1:10" x14ac:dyDescent="0.25">
      <c r="A642" t="s">
        <v>33</v>
      </c>
      <c r="B642" t="s">
        <v>6</v>
      </c>
      <c r="C642" t="s">
        <v>12</v>
      </c>
      <c r="D642" t="s">
        <v>6</v>
      </c>
      <c r="E642" t="s">
        <v>10</v>
      </c>
      <c r="F642">
        <v>2034</v>
      </c>
      <c r="G642">
        <v>2497.6</v>
      </c>
      <c r="H642">
        <v>8.0000000000000002E-3</v>
      </c>
      <c r="I642">
        <v>-1</v>
      </c>
      <c r="J642" s="2" t="str">
        <f t="shared" si="9"/>
        <v>THERMAL_COALNRER2034</v>
      </c>
    </row>
    <row r="643" spans="1:10" x14ac:dyDescent="0.25">
      <c r="A643" t="s">
        <v>33</v>
      </c>
      <c r="B643" t="s">
        <v>6</v>
      </c>
      <c r="C643" t="s">
        <v>12</v>
      </c>
      <c r="D643" t="s">
        <v>6</v>
      </c>
      <c r="E643" t="s">
        <v>10</v>
      </c>
      <c r="F643">
        <v>2035</v>
      </c>
      <c r="G643">
        <v>2497.6</v>
      </c>
      <c r="H643">
        <v>8.0000000000000002E-3</v>
      </c>
      <c r="I643">
        <v>-1</v>
      </c>
      <c r="J643" s="2" t="str">
        <f t="shared" ref="J643:J706" si="10">_xlfn.CONCAT(A643,C643,E643,F643)</f>
        <v>THERMAL_COALNRER2035</v>
      </c>
    </row>
    <row r="644" spans="1:10" x14ac:dyDescent="0.25">
      <c r="A644" t="s">
        <v>33</v>
      </c>
      <c r="B644" t="s">
        <v>6</v>
      </c>
      <c r="C644" t="s">
        <v>12</v>
      </c>
      <c r="D644" t="s">
        <v>6</v>
      </c>
      <c r="E644" t="s">
        <v>10</v>
      </c>
      <c r="F644">
        <v>2036</v>
      </c>
      <c r="G644">
        <v>2497.6</v>
      </c>
      <c r="H644">
        <v>8.0000000000000002E-3</v>
      </c>
      <c r="I644">
        <v>-1</v>
      </c>
      <c r="J644" s="2" t="str">
        <f t="shared" si="10"/>
        <v>THERMAL_COALNRER2036</v>
      </c>
    </row>
    <row r="645" spans="1:10" x14ac:dyDescent="0.25">
      <c r="A645" t="s">
        <v>33</v>
      </c>
      <c r="B645" t="s">
        <v>6</v>
      </c>
      <c r="C645" t="s">
        <v>12</v>
      </c>
      <c r="D645" t="s">
        <v>6</v>
      </c>
      <c r="E645" t="s">
        <v>10</v>
      </c>
      <c r="F645">
        <v>2037</v>
      </c>
      <c r="G645">
        <v>2497.6</v>
      </c>
      <c r="H645">
        <v>8.0000000000000002E-3</v>
      </c>
      <c r="I645">
        <v>-1</v>
      </c>
      <c r="J645" s="2" t="str">
        <f t="shared" si="10"/>
        <v>THERMAL_COALNRER2037</v>
      </c>
    </row>
    <row r="646" spans="1:10" x14ac:dyDescent="0.25">
      <c r="A646" t="s">
        <v>33</v>
      </c>
      <c r="B646" t="s">
        <v>6</v>
      </c>
      <c r="C646" t="s">
        <v>12</v>
      </c>
      <c r="D646" t="s">
        <v>6</v>
      </c>
      <c r="E646" t="s">
        <v>10</v>
      </c>
      <c r="F646">
        <v>2038</v>
      </c>
      <c r="G646">
        <v>2497.6</v>
      </c>
      <c r="H646">
        <v>8.0000000000000002E-3</v>
      </c>
      <c r="I646">
        <v>-1</v>
      </c>
      <c r="J646" s="2" t="str">
        <f t="shared" si="10"/>
        <v>THERMAL_COALNRER2038</v>
      </c>
    </row>
    <row r="647" spans="1:10" x14ac:dyDescent="0.25">
      <c r="A647" t="s">
        <v>33</v>
      </c>
      <c r="B647" t="s">
        <v>6</v>
      </c>
      <c r="C647" t="s">
        <v>12</v>
      </c>
      <c r="D647" t="s">
        <v>6</v>
      </c>
      <c r="E647" t="s">
        <v>10</v>
      </c>
      <c r="F647">
        <v>2039</v>
      </c>
      <c r="G647">
        <v>2497.6</v>
      </c>
      <c r="H647">
        <v>8.0000000000000002E-3</v>
      </c>
      <c r="I647">
        <v>-1</v>
      </c>
      <c r="J647" s="2" t="str">
        <f t="shared" si="10"/>
        <v>THERMAL_COALNRER2039</v>
      </c>
    </row>
    <row r="648" spans="1:10" x14ac:dyDescent="0.25">
      <c r="A648" t="s">
        <v>33</v>
      </c>
      <c r="B648" t="s">
        <v>6</v>
      </c>
      <c r="C648" t="s">
        <v>12</v>
      </c>
      <c r="D648" t="s">
        <v>6</v>
      </c>
      <c r="E648" t="s">
        <v>10</v>
      </c>
      <c r="F648">
        <v>2040</v>
      </c>
      <c r="G648">
        <v>2497.6</v>
      </c>
      <c r="H648">
        <v>8.0000000000000002E-3</v>
      </c>
      <c r="I648">
        <v>-1</v>
      </c>
      <c r="J648" s="2" t="str">
        <f t="shared" si="10"/>
        <v>THERMAL_COALNRER2040</v>
      </c>
    </row>
    <row r="649" spans="1:10" x14ac:dyDescent="0.25">
      <c r="A649" t="s">
        <v>33</v>
      </c>
      <c r="B649" t="s">
        <v>6</v>
      </c>
      <c r="C649" t="s">
        <v>12</v>
      </c>
      <c r="D649" t="s">
        <v>6</v>
      </c>
      <c r="E649" t="s">
        <v>10</v>
      </c>
      <c r="F649">
        <v>2041</v>
      </c>
      <c r="G649">
        <v>2497.6</v>
      </c>
      <c r="H649">
        <v>8.0000000000000002E-3</v>
      </c>
      <c r="I649">
        <v>-1</v>
      </c>
      <c r="J649" s="2" t="str">
        <f t="shared" si="10"/>
        <v>THERMAL_COALNRER2041</v>
      </c>
    </row>
    <row r="650" spans="1:10" x14ac:dyDescent="0.25">
      <c r="A650" t="s">
        <v>33</v>
      </c>
      <c r="B650" t="s">
        <v>6</v>
      </c>
      <c r="C650" t="s">
        <v>12</v>
      </c>
      <c r="D650" t="s">
        <v>6</v>
      </c>
      <c r="E650" t="s">
        <v>11</v>
      </c>
      <c r="F650">
        <v>2024</v>
      </c>
      <c r="G650">
        <v>1838.6</v>
      </c>
      <c r="H650">
        <v>8.0000000000000002E-3</v>
      </c>
      <c r="I650">
        <v>-1</v>
      </c>
      <c r="J650" s="2" t="str">
        <f t="shared" si="10"/>
        <v>THERMAL_COALNRWR2024</v>
      </c>
    </row>
    <row r="651" spans="1:10" x14ac:dyDescent="0.25">
      <c r="A651" t="s">
        <v>33</v>
      </c>
      <c r="B651" t="s">
        <v>6</v>
      </c>
      <c r="C651" t="s">
        <v>12</v>
      </c>
      <c r="D651" t="s">
        <v>6</v>
      </c>
      <c r="E651" t="s">
        <v>11</v>
      </c>
      <c r="F651">
        <v>2025</v>
      </c>
      <c r="G651">
        <v>1867.2740530000001</v>
      </c>
      <c r="H651">
        <v>8.0000000000000002E-3</v>
      </c>
      <c r="I651">
        <v>-1</v>
      </c>
      <c r="J651" s="2" t="str">
        <f t="shared" si="10"/>
        <v>THERMAL_COALNRWR2025</v>
      </c>
    </row>
    <row r="652" spans="1:10" x14ac:dyDescent="0.25">
      <c r="A652" t="s">
        <v>33</v>
      </c>
      <c r="B652" t="s">
        <v>6</v>
      </c>
      <c r="C652" t="s">
        <v>12</v>
      </c>
      <c r="D652" t="s">
        <v>6</v>
      </c>
      <c r="E652" t="s">
        <v>11</v>
      </c>
      <c r="F652">
        <v>2026</v>
      </c>
      <c r="G652">
        <v>1896.395295</v>
      </c>
      <c r="H652">
        <v>8.0000000000000002E-3</v>
      </c>
      <c r="I652">
        <v>-1</v>
      </c>
      <c r="J652" s="2" t="str">
        <f t="shared" si="10"/>
        <v>THERMAL_COALNRWR2026</v>
      </c>
    </row>
    <row r="653" spans="1:10" x14ac:dyDescent="0.25">
      <c r="A653" t="s">
        <v>33</v>
      </c>
      <c r="B653" t="s">
        <v>6</v>
      </c>
      <c r="C653" t="s">
        <v>12</v>
      </c>
      <c r="D653" t="s">
        <v>6</v>
      </c>
      <c r="E653" t="s">
        <v>11</v>
      </c>
      <c r="F653">
        <v>2027</v>
      </c>
      <c r="G653">
        <v>1925.9707000000001</v>
      </c>
      <c r="H653">
        <v>8.0000000000000002E-3</v>
      </c>
      <c r="I653">
        <v>-1</v>
      </c>
      <c r="J653" s="2" t="str">
        <f t="shared" si="10"/>
        <v>THERMAL_COALNRWR2027</v>
      </c>
    </row>
    <row r="654" spans="1:10" x14ac:dyDescent="0.25">
      <c r="A654" t="s">
        <v>33</v>
      </c>
      <c r="B654" t="s">
        <v>6</v>
      </c>
      <c r="C654" t="s">
        <v>12</v>
      </c>
      <c r="D654" t="s">
        <v>6</v>
      </c>
      <c r="E654" t="s">
        <v>11</v>
      </c>
      <c r="F654">
        <v>2028</v>
      </c>
      <c r="G654">
        <v>1956.007351</v>
      </c>
      <c r="H654">
        <v>8.0000000000000002E-3</v>
      </c>
      <c r="I654">
        <v>-1</v>
      </c>
      <c r="J654" s="2" t="str">
        <f t="shared" si="10"/>
        <v>THERMAL_COALNRWR2028</v>
      </c>
    </row>
    <row r="655" spans="1:10" x14ac:dyDescent="0.25">
      <c r="A655" t="s">
        <v>33</v>
      </c>
      <c r="B655" t="s">
        <v>6</v>
      </c>
      <c r="C655" t="s">
        <v>12</v>
      </c>
      <c r="D655" t="s">
        <v>6</v>
      </c>
      <c r="E655" t="s">
        <v>11</v>
      </c>
      <c r="F655">
        <v>2029</v>
      </c>
      <c r="G655">
        <v>1986.5124410000001</v>
      </c>
      <c r="H655">
        <v>8.0000000000000002E-3</v>
      </c>
      <c r="I655">
        <v>-1</v>
      </c>
      <c r="J655" s="2" t="str">
        <f t="shared" si="10"/>
        <v>THERMAL_COALNRWR2029</v>
      </c>
    </row>
    <row r="656" spans="1:10" x14ac:dyDescent="0.25">
      <c r="A656" t="s">
        <v>33</v>
      </c>
      <c r="B656" t="s">
        <v>6</v>
      </c>
      <c r="C656" t="s">
        <v>12</v>
      </c>
      <c r="D656" t="s">
        <v>6</v>
      </c>
      <c r="E656" t="s">
        <v>11</v>
      </c>
      <c r="F656">
        <v>2030</v>
      </c>
      <c r="G656">
        <v>2017.493277</v>
      </c>
      <c r="H656">
        <v>8.0000000000000002E-3</v>
      </c>
      <c r="I656">
        <v>-1</v>
      </c>
      <c r="J656" s="2" t="str">
        <f t="shared" si="10"/>
        <v>THERMAL_COALNRWR2030</v>
      </c>
    </row>
    <row r="657" spans="1:10" x14ac:dyDescent="0.25">
      <c r="A657" t="s">
        <v>33</v>
      </c>
      <c r="B657" t="s">
        <v>6</v>
      </c>
      <c r="C657" t="s">
        <v>12</v>
      </c>
      <c r="D657" t="s">
        <v>6</v>
      </c>
      <c r="E657" t="s">
        <v>11</v>
      </c>
      <c r="F657">
        <v>2031</v>
      </c>
      <c r="G657">
        <v>2048.9572760000001</v>
      </c>
      <c r="H657">
        <v>8.0000000000000002E-3</v>
      </c>
      <c r="I657">
        <v>-1</v>
      </c>
      <c r="J657" s="2" t="str">
        <f t="shared" si="10"/>
        <v>THERMAL_COALNRWR2031</v>
      </c>
    </row>
    <row r="658" spans="1:10" x14ac:dyDescent="0.25">
      <c r="A658" t="s">
        <v>33</v>
      </c>
      <c r="B658" t="s">
        <v>6</v>
      </c>
      <c r="C658" t="s">
        <v>12</v>
      </c>
      <c r="D658" t="s">
        <v>6</v>
      </c>
      <c r="E658" t="s">
        <v>11</v>
      </c>
      <c r="F658">
        <v>2032</v>
      </c>
      <c r="G658">
        <v>2080.911975</v>
      </c>
      <c r="H658">
        <v>8.0000000000000002E-3</v>
      </c>
      <c r="I658">
        <v>-1</v>
      </c>
      <c r="J658" s="2" t="str">
        <f t="shared" si="10"/>
        <v>THERMAL_COALNRWR2032</v>
      </c>
    </row>
    <row r="659" spans="1:10" x14ac:dyDescent="0.25">
      <c r="A659" t="s">
        <v>33</v>
      </c>
      <c r="B659" t="s">
        <v>6</v>
      </c>
      <c r="C659" t="s">
        <v>12</v>
      </c>
      <c r="D659" t="s">
        <v>6</v>
      </c>
      <c r="E659" t="s">
        <v>11</v>
      </c>
      <c r="F659">
        <v>2033</v>
      </c>
      <c r="G659">
        <v>2113.3650269999998</v>
      </c>
      <c r="H659">
        <v>8.0000000000000002E-3</v>
      </c>
      <c r="I659">
        <v>-1</v>
      </c>
      <c r="J659" s="2" t="str">
        <f t="shared" si="10"/>
        <v>THERMAL_COALNRWR2033</v>
      </c>
    </row>
    <row r="660" spans="1:10" x14ac:dyDescent="0.25">
      <c r="A660" t="s">
        <v>33</v>
      </c>
      <c r="B660" t="s">
        <v>6</v>
      </c>
      <c r="C660" t="s">
        <v>12</v>
      </c>
      <c r="D660" t="s">
        <v>6</v>
      </c>
      <c r="E660" t="s">
        <v>11</v>
      </c>
      <c r="F660">
        <v>2034</v>
      </c>
      <c r="G660">
        <v>2146.3242030000001</v>
      </c>
      <c r="H660">
        <v>8.0000000000000002E-3</v>
      </c>
      <c r="I660">
        <v>-1</v>
      </c>
      <c r="J660" s="2" t="str">
        <f t="shared" si="10"/>
        <v>THERMAL_COALNRWR2034</v>
      </c>
    </row>
    <row r="661" spans="1:10" x14ac:dyDescent="0.25">
      <c r="A661" t="s">
        <v>33</v>
      </c>
      <c r="B661" t="s">
        <v>6</v>
      </c>
      <c r="C661" t="s">
        <v>12</v>
      </c>
      <c r="D661" t="s">
        <v>6</v>
      </c>
      <c r="E661" t="s">
        <v>11</v>
      </c>
      <c r="F661">
        <v>2035</v>
      </c>
      <c r="G661">
        <v>2179.7973969999998</v>
      </c>
      <c r="H661">
        <v>8.0000000000000002E-3</v>
      </c>
      <c r="I661">
        <v>-1</v>
      </c>
      <c r="J661" s="2" t="str">
        <f t="shared" si="10"/>
        <v>THERMAL_COALNRWR2035</v>
      </c>
    </row>
    <row r="662" spans="1:10" x14ac:dyDescent="0.25">
      <c r="A662" t="s">
        <v>33</v>
      </c>
      <c r="B662" t="s">
        <v>6</v>
      </c>
      <c r="C662" t="s">
        <v>12</v>
      </c>
      <c r="D662" t="s">
        <v>6</v>
      </c>
      <c r="E662" t="s">
        <v>11</v>
      </c>
      <c r="F662">
        <v>2036</v>
      </c>
      <c r="G662">
        <v>2213.792625</v>
      </c>
      <c r="H662">
        <v>8.0000000000000002E-3</v>
      </c>
      <c r="I662">
        <v>-1</v>
      </c>
      <c r="J662" s="2" t="str">
        <f t="shared" si="10"/>
        <v>THERMAL_COALNRWR2036</v>
      </c>
    </row>
    <row r="663" spans="1:10" x14ac:dyDescent="0.25">
      <c r="A663" t="s">
        <v>33</v>
      </c>
      <c r="B663" t="s">
        <v>6</v>
      </c>
      <c r="C663" t="s">
        <v>12</v>
      </c>
      <c r="D663" t="s">
        <v>6</v>
      </c>
      <c r="E663" t="s">
        <v>11</v>
      </c>
      <c r="F663">
        <v>2037</v>
      </c>
      <c r="G663">
        <v>2248.318029</v>
      </c>
      <c r="H663">
        <v>8.0000000000000002E-3</v>
      </c>
      <c r="I663">
        <v>-1</v>
      </c>
      <c r="J663" s="2" t="str">
        <f t="shared" si="10"/>
        <v>THERMAL_COALNRWR2037</v>
      </c>
    </row>
    <row r="664" spans="1:10" x14ac:dyDescent="0.25">
      <c r="A664" t="s">
        <v>33</v>
      </c>
      <c r="B664" t="s">
        <v>6</v>
      </c>
      <c r="C664" t="s">
        <v>12</v>
      </c>
      <c r="D664" t="s">
        <v>6</v>
      </c>
      <c r="E664" t="s">
        <v>11</v>
      </c>
      <c r="F664">
        <v>2038</v>
      </c>
      <c r="G664">
        <v>2283.3818769999998</v>
      </c>
      <c r="H664">
        <v>8.0000000000000002E-3</v>
      </c>
      <c r="I664">
        <v>-1</v>
      </c>
      <c r="J664" s="2" t="str">
        <f t="shared" si="10"/>
        <v>THERMAL_COALNRWR2038</v>
      </c>
    </row>
    <row r="665" spans="1:10" x14ac:dyDescent="0.25">
      <c r="A665" t="s">
        <v>33</v>
      </c>
      <c r="B665" t="s">
        <v>6</v>
      </c>
      <c r="C665" t="s">
        <v>12</v>
      </c>
      <c r="D665" t="s">
        <v>6</v>
      </c>
      <c r="E665" t="s">
        <v>11</v>
      </c>
      <c r="F665">
        <v>2039</v>
      </c>
      <c r="G665">
        <v>2318.9925669999998</v>
      </c>
      <c r="H665">
        <v>8.0000000000000002E-3</v>
      </c>
      <c r="I665">
        <v>-1</v>
      </c>
      <c r="J665" s="2" t="str">
        <f t="shared" si="10"/>
        <v>THERMAL_COALNRWR2039</v>
      </c>
    </row>
    <row r="666" spans="1:10" x14ac:dyDescent="0.25">
      <c r="A666" t="s">
        <v>33</v>
      </c>
      <c r="B666" t="s">
        <v>6</v>
      </c>
      <c r="C666" t="s">
        <v>12</v>
      </c>
      <c r="D666" t="s">
        <v>6</v>
      </c>
      <c r="E666" t="s">
        <v>11</v>
      </c>
      <c r="F666">
        <v>2040</v>
      </c>
      <c r="G666">
        <v>2355.1586259999999</v>
      </c>
      <c r="H666">
        <v>8.0000000000000002E-3</v>
      </c>
      <c r="I666">
        <v>-1</v>
      </c>
      <c r="J666" s="2" t="str">
        <f t="shared" si="10"/>
        <v>THERMAL_COALNRWR2040</v>
      </c>
    </row>
    <row r="667" spans="1:10" x14ac:dyDescent="0.25">
      <c r="A667" t="s">
        <v>33</v>
      </c>
      <c r="B667" t="s">
        <v>6</v>
      </c>
      <c r="C667" t="s">
        <v>12</v>
      </c>
      <c r="D667" t="s">
        <v>6</v>
      </c>
      <c r="E667" t="s">
        <v>11</v>
      </c>
      <c r="F667">
        <v>2041</v>
      </c>
      <c r="G667">
        <v>2391.8887159999999</v>
      </c>
      <c r="H667">
        <v>8.0000000000000002E-3</v>
      </c>
      <c r="I667">
        <v>-1</v>
      </c>
      <c r="J667" s="2" t="str">
        <f t="shared" si="10"/>
        <v>THERMAL_COALNRWR2041</v>
      </c>
    </row>
    <row r="668" spans="1:10" x14ac:dyDescent="0.25">
      <c r="A668" t="s">
        <v>33</v>
      </c>
      <c r="B668" t="s">
        <v>6</v>
      </c>
      <c r="C668" t="s">
        <v>12</v>
      </c>
      <c r="D668" t="s">
        <v>6</v>
      </c>
      <c r="E668" t="s">
        <v>12</v>
      </c>
      <c r="F668">
        <v>2024</v>
      </c>
      <c r="G668">
        <v>926</v>
      </c>
      <c r="H668">
        <v>2E-3</v>
      </c>
      <c r="I668">
        <v>-1</v>
      </c>
      <c r="J668" s="2" t="str">
        <f t="shared" si="10"/>
        <v>THERMAL_COALNRNR2024</v>
      </c>
    </row>
    <row r="669" spans="1:10" x14ac:dyDescent="0.25">
      <c r="A669" t="s">
        <v>33</v>
      </c>
      <c r="B669" t="s">
        <v>6</v>
      </c>
      <c r="C669" t="s">
        <v>12</v>
      </c>
      <c r="D669" t="s">
        <v>6</v>
      </c>
      <c r="E669" t="s">
        <v>12</v>
      </c>
      <c r="F669">
        <v>2025</v>
      </c>
      <c r="G669">
        <v>947.21769670000003</v>
      </c>
      <c r="H669">
        <v>2E-3</v>
      </c>
      <c r="I669">
        <v>-1</v>
      </c>
      <c r="J669" s="2" t="str">
        <f t="shared" si="10"/>
        <v>THERMAL_COALNRNR2025</v>
      </c>
    </row>
    <row r="670" spans="1:10" x14ac:dyDescent="0.25">
      <c r="A670" t="s">
        <v>33</v>
      </c>
      <c r="B670" t="s">
        <v>6</v>
      </c>
      <c r="C670" t="s">
        <v>12</v>
      </c>
      <c r="D670" t="s">
        <v>6</v>
      </c>
      <c r="E670" t="s">
        <v>12</v>
      </c>
      <c r="F670">
        <v>2026</v>
      </c>
      <c r="G670">
        <v>968.92156039999998</v>
      </c>
      <c r="H670">
        <v>2E-3</v>
      </c>
      <c r="I670">
        <v>-1</v>
      </c>
      <c r="J670" s="2" t="str">
        <f t="shared" si="10"/>
        <v>THERMAL_COALNRNR2026</v>
      </c>
    </row>
    <row r="671" spans="1:10" x14ac:dyDescent="0.25">
      <c r="A671" t="s">
        <v>33</v>
      </c>
      <c r="B671" t="s">
        <v>6</v>
      </c>
      <c r="C671" t="s">
        <v>12</v>
      </c>
      <c r="D671" t="s">
        <v>6</v>
      </c>
      <c r="E671" t="s">
        <v>12</v>
      </c>
      <c r="F671">
        <v>2027</v>
      </c>
      <c r="G671">
        <v>991.1227308</v>
      </c>
      <c r="H671">
        <v>2E-3</v>
      </c>
      <c r="I671">
        <v>-1</v>
      </c>
      <c r="J671" s="2" t="str">
        <f t="shared" si="10"/>
        <v>THERMAL_COALNRNR2027</v>
      </c>
    </row>
    <row r="672" spans="1:10" x14ac:dyDescent="0.25">
      <c r="A672" t="s">
        <v>33</v>
      </c>
      <c r="B672" t="s">
        <v>6</v>
      </c>
      <c r="C672" t="s">
        <v>12</v>
      </c>
      <c r="D672" t="s">
        <v>6</v>
      </c>
      <c r="E672" t="s">
        <v>12</v>
      </c>
      <c r="F672">
        <v>2028</v>
      </c>
      <c r="G672">
        <v>1013.8326029999999</v>
      </c>
      <c r="H672">
        <v>2E-3</v>
      </c>
      <c r="I672">
        <v>-1</v>
      </c>
      <c r="J672" s="2" t="str">
        <f t="shared" si="10"/>
        <v>THERMAL_COALNRNR2028</v>
      </c>
    </row>
    <row r="673" spans="1:10" x14ac:dyDescent="0.25">
      <c r="A673" t="s">
        <v>33</v>
      </c>
      <c r="B673" t="s">
        <v>6</v>
      </c>
      <c r="C673" t="s">
        <v>12</v>
      </c>
      <c r="D673" t="s">
        <v>6</v>
      </c>
      <c r="E673" t="s">
        <v>12</v>
      </c>
      <c r="F673">
        <v>2029</v>
      </c>
      <c r="G673">
        <v>1037.062833</v>
      </c>
      <c r="H673">
        <v>2E-3</v>
      </c>
      <c r="I673">
        <v>-1</v>
      </c>
      <c r="J673" s="2" t="str">
        <f t="shared" si="10"/>
        <v>THERMAL_COALNRNR2029</v>
      </c>
    </row>
    <row r="674" spans="1:10" x14ac:dyDescent="0.25">
      <c r="A674" t="s">
        <v>33</v>
      </c>
      <c r="B674" t="s">
        <v>6</v>
      </c>
      <c r="C674" t="s">
        <v>12</v>
      </c>
      <c r="D674" t="s">
        <v>6</v>
      </c>
      <c r="E674" t="s">
        <v>12</v>
      </c>
      <c r="F674">
        <v>2030</v>
      </c>
      <c r="G674">
        <v>1060.825343</v>
      </c>
      <c r="H674">
        <v>2E-3</v>
      </c>
      <c r="I674">
        <v>-1</v>
      </c>
      <c r="J674" s="2" t="str">
        <f t="shared" si="10"/>
        <v>THERMAL_COALNRNR2030</v>
      </c>
    </row>
    <row r="675" spans="1:10" x14ac:dyDescent="0.25">
      <c r="A675" t="s">
        <v>33</v>
      </c>
      <c r="B675" t="s">
        <v>6</v>
      </c>
      <c r="C675" t="s">
        <v>12</v>
      </c>
      <c r="D675" t="s">
        <v>6</v>
      </c>
      <c r="E675" t="s">
        <v>12</v>
      </c>
      <c r="F675">
        <v>2031</v>
      </c>
      <c r="G675">
        <v>1085.1323299999999</v>
      </c>
      <c r="H675">
        <v>2E-3</v>
      </c>
      <c r="I675">
        <v>-1</v>
      </c>
      <c r="J675" s="2" t="str">
        <f t="shared" si="10"/>
        <v>THERMAL_COALNRNR2031</v>
      </c>
    </row>
    <row r="676" spans="1:10" x14ac:dyDescent="0.25">
      <c r="A676" t="s">
        <v>33</v>
      </c>
      <c r="B676" t="s">
        <v>6</v>
      </c>
      <c r="C676" t="s">
        <v>12</v>
      </c>
      <c r="D676" t="s">
        <v>6</v>
      </c>
      <c r="E676" t="s">
        <v>12</v>
      </c>
      <c r="F676">
        <v>2032</v>
      </c>
      <c r="G676">
        <v>1109.996271</v>
      </c>
      <c r="H676">
        <v>2E-3</v>
      </c>
      <c r="I676">
        <v>-1</v>
      </c>
      <c r="J676" s="2" t="str">
        <f t="shared" si="10"/>
        <v>THERMAL_COALNRNR2032</v>
      </c>
    </row>
    <row r="677" spans="1:10" x14ac:dyDescent="0.25">
      <c r="A677" t="s">
        <v>33</v>
      </c>
      <c r="B677" t="s">
        <v>6</v>
      </c>
      <c r="C677" t="s">
        <v>12</v>
      </c>
      <c r="D677" t="s">
        <v>6</v>
      </c>
      <c r="E677" t="s">
        <v>12</v>
      </c>
      <c r="F677">
        <v>2033</v>
      </c>
      <c r="G677">
        <v>1135.4299249999999</v>
      </c>
      <c r="H677">
        <v>2E-3</v>
      </c>
      <c r="I677">
        <v>-1</v>
      </c>
      <c r="J677" s="2" t="str">
        <f t="shared" si="10"/>
        <v>THERMAL_COALNRNR2033</v>
      </c>
    </row>
    <row r="678" spans="1:10" x14ac:dyDescent="0.25">
      <c r="A678" t="s">
        <v>33</v>
      </c>
      <c r="B678" t="s">
        <v>6</v>
      </c>
      <c r="C678" t="s">
        <v>12</v>
      </c>
      <c r="D678" t="s">
        <v>6</v>
      </c>
      <c r="E678" t="s">
        <v>12</v>
      </c>
      <c r="F678">
        <v>2034</v>
      </c>
      <c r="G678">
        <v>1161.4463479999999</v>
      </c>
      <c r="H678">
        <v>2E-3</v>
      </c>
      <c r="I678">
        <v>-1</v>
      </c>
      <c r="J678" s="2" t="str">
        <f t="shared" si="10"/>
        <v>THERMAL_COALNRNR2034</v>
      </c>
    </row>
    <row r="679" spans="1:10" x14ac:dyDescent="0.25">
      <c r="A679" t="s">
        <v>33</v>
      </c>
      <c r="B679" t="s">
        <v>6</v>
      </c>
      <c r="C679" t="s">
        <v>12</v>
      </c>
      <c r="D679" t="s">
        <v>6</v>
      </c>
      <c r="E679" t="s">
        <v>12</v>
      </c>
      <c r="F679">
        <v>2035</v>
      </c>
      <c r="G679">
        <v>1188.0588929999999</v>
      </c>
      <c r="H679">
        <v>2E-3</v>
      </c>
      <c r="I679">
        <v>-1</v>
      </c>
      <c r="J679" s="2" t="str">
        <f t="shared" si="10"/>
        <v>THERMAL_COALNRNR2035</v>
      </c>
    </row>
    <row r="680" spans="1:10" x14ac:dyDescent="0.25">
      <c r="A680" t="s">
        <v>33</v>
      </c>
      <c r="B680" t="s">
        <v>6</v>
      </c>
      <c r="C680" t="s">
        <v>12</v>
      </c>
      <c r="D680" t="s">
        <v>6</v>
      </c>
      <c r="E680" t="s">
        <v>12</v>
      </c>
      <c r="F680">
        <v>2036</v>
      </c>
      <c r="G680">
        <v>1215.2812180000001</v>
      </c>
      <c r="H680">
        <v>2E-3</v>
      </c>
      <c r="I680">
        <v>-1</v>
      </c>
      <c r="J680" s="2" t="str">
        <f t="shared" si="10"/>
        <v>THERMAL_COALNRNR2036</v>
      </c>
    </row>
    <row r="681" spans="1:10" x14ac:dyDescent="0.25">
      <c r="A681" t="s">
        <v>33</v>
      </c>
      <c r="B681" t="s">
        <v>6</v>
      </c>
      <c r="C681" t="s">
        <v>12</v>
      </c>
      <c r="D681" t="s">
        <v>6</v>
      </c>
      <c r="E681" t="s">
        <v>12</v>
      </c>
      <c r="F681">
        <v>2037</v>
      </c>
      <c r="G681">
        <v>1243.127297</v>
      </c>
      <c r="H681">
        <v>2E-3</v>
      </c>
      <c r="I681">
        <v>-1</v>
      </c>
      <c r="J681" s="2" t="str">
        <f t="shared" si="10"/>
        <v>THERMAL_COALNRNR2037</v>
      </c>
    </row>
    <row r="682" spans="1:10" x14ac:dyDescent="0.25">
      <c r="A682" t="s">
        <v>33</v>
      </c>
      <c r="B682" t="s">
        <v>6</v>
      </c>
      <c r="C682" t="s">
        <v>12</v>
      </c>
      <c r="D682" t="s">
        <v>6</v>
      </c>
      <c r="E682" t="s">
        <v>12</v>
      </c>
      <c r="F682">
        <v>2038</v>
      </c>
      <c r="G682">
        <v>1271.61142</v>
      </c>
      <c r="H682">
        <v>2E-3</v>
      </c>
      <c r="I682">
        <v>-1</v>
      </c>
      <c r="J682" s="2" t="str">
        <f t="shared" si="10"/>
        <v>THERMAL_COALNRNR2038</v>
      </c>
    </row>
    <row r="683" spans="1:10" x14ac:dyDescent="0.25">
      <c r="A683" t="s">
        <v>33</v>
      </c>
      <c r="B683" t="s">
        <v>6</v>
      </c>
      <c r="C683" t="s">
        <v>12</v>
      </c>
      <c r="D683" t="s">
        <v>6</v>
      </c>
      <c r="E683" t="s">
        <v>12</v>
      </c>
      <c r="F683">
        <v>2039</v>
      </c>
      <c r="G683">
        <v>1300.7482070000001</v>
      </c>
      <c r="H683">
        <v>2E-3</v>
      </c>
      <c r="I683">
        <v>-1</v>
      </c>
      <c r="J683" s="2" t="str">
        <f t="shared" si="10"/>
        <v>THERMAL_COALNRNR2039</v>
      </c>
    </row>
    <row r="684" spans="1:10" x14ac:dyDescent="0.25">
      <c r="A684" t="s">
        <v>33</v>
      </c>
      <c r="B684" t="s">
        <v>6</v>
      </c>
      <c r="C684" t="s">
        <v>12</v>
      </c>
      <c r="D684" t="s">
        <v>6</v>
      </c>
      <c r="E684" t="s">
        <v>12</v>
      </c>
      <c r="F684">
        <v>2040</v>
      </c>
      <c r="G684">
        <v>1330.5526139999999</v>
      </c>
      <c r="H684">
        <v>2E-3</v>
      </c>
      <c r="I684">
        <v>-1</v>
      </c>
      <c r="J684" s="2" t="str">
        <f t="shared" si="10"/>
        <v>THERMAL_COALNRNR2040</v>
      </c>
    </row>
    <row r="685" spans="1:10" x14ac:dyDescent="0.25">
      <c r="A685" t="s">
        <v>33</v>
      </c>
      <c r="B685" t="s">
        <v>6</v>
      </c>
      <c r="C685" t="s">
        <v>12</v>
      </c>
      <c r="D685" t="s">
        <v>6</v>
      </c>
      <c r="E685" t="s">
        <v>12</v>
      </c>
      <c r="F685">
        <v>2041</v>
      </c>
      <c r="G685">
        <v>1361.0399379999999</v>
      </c>
      <c r="H685">
        <v>2E-3</v>
      </c>
      <c r="I685">
        <v>-1</v>
      </c>
      <c r="J685" s="2" t="str">
        <f t="shared" si="10"/>
        <v>THERMAL_COALNRNR2041</v>
      </c>
    </row>
    <row r="686" spans="1:10" x14ac:dyDescent="0.25">
      <c r="A686" t="s">
        <v>33</v>
      </c>
      <c r="B686" t="s">
        <v>6</v>
      </c>
      <c r="C686" t="s">
        <v>12</v>
      </c>
      <c r="D686" t="s">
        <v>6</v>
      </c>
      <c r="E686" t="s">
        <v>8</v>
      </c>
      <c r="F686">
        <v>2024</v>
      </c>
      <c r="G686">
        <v>3029.6</v>
      </c>
      <c r="H686">
        <v>8.0000000000000002E-3</v>
      </c>
      <c r="I686">
        <v>-1</v>
      </c>
      <c r="J686" s="2" t="str">
        <f t="shared" si="10"/>
        <v>THERMAL_COALNRSR2024</v>
      </c>
    </row>
    <row r="687" spans="1:10" x14ac:dyDescent="0.25">
      <c r="A687" t="s">
        <v>33</v>
      </c>
      <c r="B687" t="s">
        <v>6</v>
      </c>
      <c r="C687" t="s">
        <v>12</v>
      </c>
      <c r="D687" t="s">
        <v>6</v>
      </c>
      <c r="E687" t="s">
        <v>8</v>
      </c>
      <c r="F687">
        <v>2025</v>
      </c>
      <c r="G687">
        <v>3039.5055139999999</v>
      </c>
      <c r="H687">
        <v>8.0000000000000002E-3</v>
      </c>
      <c r="I687">
        <v>-1</v>
      </c>
      <c r="J687" s="2" t="str">
        <f t="shared" si="10"/>
        <v>THERMAL_COALNRSR2025</v>
      </c>
    </row>
    <row r="688" spans="1:10" x14ac:dyDescent="0.25">
      <c r="A688" t="s">
        <v>33</v>
      </c>
      <c r="B688" t="s">
        <v>6</v>
      </c>
      <c r="C688" t="s">
        <v>12</v>
      </c>
      <c r="D688" t="s">
        <v>6</v>
      </c>
      <c r="E688" t="s">
        <v>8</v>
      </c>
      <c r="F688">
        <v>2026</v>
      </c>
      <c r="G688">
        <v>3049.4434150000002</v>
      </c>
      <c r="H688">
        <v>8.0000000000000002E-3</v>
      </c>
      <c r="I688">
        <v>-1</v>
      </c>
      <c r="J688" s="2" t="str">
        <f t="shared" si="10"/>
        <v>THERMAL_COALNRSR2026</v>
      </c>
    </row>
    <row r="689" spans="1:10" x14ac:dyDescent="0.25">
      <c r="A689" t="s">
        <v>33</v>
      </c>
      <c r="B689" t="s">
        <v>6</v>
      </c>
      <c r="C689" t="s">
        <v>12</v>
      </c>
      <c r="D689" t="s">
        <v>6</v>
      </c>
      <c r="E689" t="s">
        <v>8</v>
      </c>
      <c r="F689">
        <v>2027</v>
      </c>
      <c r="G689">
        <v>3059.4138090000001</v>
      </c>
      <c r="H689">
        <v>8.0000000000000002E-3</v>
      </c>
      <c r="I689">
        <v>-1</v>
      </c>
      <c r="J689" s="2" t="str">
        <f t="shared" si="10"/>
        <v>THERMAL_COALNRSR2027</v>
      </c>
    </row>
    <row r="690" spans="1:10" x14ac:dyDescent="0.25">
      <c r="A690" t="s">
        <v>33</v>
      </c>
      <c r="B690" t="s">
        <v>6</v>
      </c>
      <c r="C690" t="s">
        <v>12</v>
      </c>
      <c r="D690" t="s">
        <v>6</v>
      </c>
      <c r="E690" t="s">
        <v>8</v>
      </c>
      <c r="F690">
        <v>2028</v>
      </c>
      <c r="G690">
        <v>3069.4168020000002</v>
      </c>
      <c r="H690">
        <v>8.0000000000000002E-3</v>
      </c>
      <c r="I690">
        <v>-1</v>
      </c>
      <c r="J690" s="2" t="str">
        <f t="shared" si="10"/>
        <v>THERMAL_COALNRSR2028</v>
      </c>
    </row>
    <row r="691" spans="1:10" x14ac:dyDescent="0.25">
      <c r="A691" t="s">
        <v>33</v>
      </c>
      <c r="B691" t="s">
        <v>6</v>
      </c>
      <c r="C691" t="s">
        <v>12</v>
      </c>
      <c r="D691" t="s">
        <v>6</v>
      </c>
      <c r="E691" t="s">
        <v>8</v>
      </c>
      <c r="F691">
        <v>2029</v>
      </c>
      <c r="G691">
        <v>3079.4524999999999</v>
      </c>
      <c r="H691">
        <v>8.0000000000000002E-3</v>
      </c>
      <c r="I691">
        <v>-1</v>
      </c>
      <c r="J691" s="2" t="str">
        <f t="shared" si="10"/>
        <v>THERMAL_COALNRSR2029</v>
      </c>
    </row>
    <row r="692" spans="1:10" x14ac:dyDescent="0.25">
      <c r="A692" t="s">
        <v>33</v>
      </c>
      <c r="B692" t="s">
        <v>6</v>
      </c>
      <c r="C692" t="s">
        <v>12</v>
      </c>
      <c r="D692" t="s">
        <v>6</v>
      </c>
      <c r="E692" t="s">
        <v>8</v>
      </c>
      <c r="F692">
        <v>2030</v>
      </c>
      <c r="G692">
        <v>3089.5210109999998</v>
      </c>
      <c r="H692">
        <v>8.0000000000000002E-3</v>
      </c>
      <c r="I692">
        <v>-1</v>
      </c>
      <c r="J692" s="2" t="str">
        <f t="shared" si="10"/>
        <v>THERMAL_COALNRSR2030</v>
      </c>
    </row>
    <row r="693" spans="1:10" x14ac:dyDescent="0.25">
      <c r="A693" t="s">
        <v>33</v>
      </c>
      <c r="B693" t="s">
        <v>6</v>
      </c>
      <c r="C693" t="s">
        <v>12</v>
      </c>
      <c r="D693" t="s">
        <v>6</v>
      </c>
      <c r="E693" t="s">
        <v>8</v>
      </c>
      <c r="F693">
        <v>2031</v>
      </c>
      <c r="G693">
        <v>3099.6224419999999</v>
      </c>
      <c r="H693">
        <v>8.0000000000000002E-3</v>
      </c>
      <c r="I693">
        <v>-1</v>
      </c>
      <c r="J693" s="2" t="str">
        <f t="shared" si="10"/>
        <v>THERMAL_COALNRSR2031</v>
      </c>
    </row>
    <row r="694" spans="1:10" x14ac:dyDescent="0.25">
      <c r="A694" t="s">
        <v>33</v>
      </c>
      <c r="B694" t="s">
        <v>6</v>
      </c>
      <c r="C694" t="s">
        <v>12</v>
      </c>
      <c r="D694" t="s">
        <v>6</v>
      </c>
      <c r="E694" t="s">
        <v>8</v>
      </c>
      <c r="F694">
        <v>2032</v>
      </c>
      <c r="G694">
        <v>3109.7568999999999</v>
      </c>
      <c r="H694">
        <v>8.0000000000000002E-3</v>
      </c>
      <c r="I694">
        <v>-1</v>
      </c>
      <c r="J694" s="2" t="str">
        <f t="shared" si="10"/>
        <v>THERMAL_COALNRSR2032</v>
      </c>
    </row>
    <row r="695" spans="1:10" x14ac:dyDescent="0.25">
      <c r="A695" t="s">
        <v>33</v>
      </c>
      <c r="B695" t="s">
        <v>6</v>
      </c>
      <c r="C695" t="s">
        <v>12</v>
      </c>
      <c r="D695" t="s">
        <v>6</v>
      </c>
      <c r="E695" t="s">
        <v>8</v>
      </c>
      <c r="F695">
        <v>2033</v>
      </c>
      <c r="G695">
        <v>3119.9244939999999</v>
      </c>
      <c r="H695">
        <v>8.0000000000000002E-3</v>
      </c>
      <c r="I695">
        <v>-1</v>
      </c>
      <c r="J695" s="2" t="str">
        <f t="shared" si="10"/>
        <v>THERMAL_COALNRSR2033</v>
      </c>
    </row>
    <row r="696" spans="1:10" x14ac:dyDescent="0.25">
      <c r="A696" t="s">
        <v>33</v>
      </c>
      <c r="B696" t="s">
        <v>6</v>
      </c>
      <c r="C696" t="s">
        <v>12</v>
      </c>
      <c r="D696" t="s">
        <v>6</v>
      </c>
      <c r="E696" t="s">
        <v>8</v>
      </c>
      <c r="F696">
        <v>2034</v>
      </c>
      <c r="G696">
        <v>3130.1253310000002</v>
      </c>
      <c r="H696">
        <v>8.0000000000000002E-3</v>
      </c>
      <c r="I696">
        <v>-1</v>
      </c>
      <c r="J696" s="2" t="str">
        <f t="shared" si="10"/>
        <v>THERMAL_COALNRSR2034</v>
      </c>
    </row>
    <row r="697" spans="1:10" x14ac:dyDescent="0.25">
      <c r="A697" t="s">
        <v>33</v>
      </c>
      <c r="B697" t="s">
        <v>6</v>
      </c>
      <c r="C697" t="s">
        <v>12</v>
      </c>
      <c r="D697" t="s">
        <v>6</v>
      </c>
      <c r="E697" t="s">
        <v>8</v>
      </c>
      <c r="F697">
        <v>2035</v>
      </c>
      <c r="G697">
        <v>3140.35952</v>
      </c>
      <c r="H697">
        <v>8.0000000000000002E-3</v>
      </c>
      <c r="I697">
        <v>-1</v>
      </c>
      <c r="J697" s="2" t="str">
        <f t="shared" si="10"/>
        <v>THERMAL_COALNRSR2035</v>
      </c>
    </row>
    <row r="698" spans="1:10" x14ac:dyDescent="0.25">
      <c r="A698" t="s">
        <v>33</v>
      </c>
      <c r="B698" t="s">
        <v>6</v>
      </c>
      <c r="C698" t="s">
        <v>12</v>
      </c>
      <c r="D698" t="s">
        <v>6</v>
      </c>
      <c r="E698" t="s">
        <v>8</v>
      </c>
      <c r="F698">
        <v>2036</v>
      </c>
      <c r="G698">
        <v>3150.627172</v>
      </c>
      <c r="H698">
        <v>8.0000000000000002E-3</v>
      </c>
      <c r="I698">
        <v>-1</v>
      </c>
      <c r="J698" s="2" t="str">
        <f t="shared" si="10"/>
        <v>THERMAL_COALNRSR2036</v>
      </c>
    </row>
    <row r="699" spans="1:10" x14ac:dyDescent="0.25">
      <c r="A699" t="s">
        <v>33</v>
      </c>
      <c r="B699" t="s">
        <v>6</v>
      </c>
      <c r="C699" t="s">
        <v>12</v>
      </c>
      <c r="D699" t="s">
        <v>6</v>
      </c>
      <c r="E699" t="s">
        <v>8</v>
      </c>
      <c r="F699">
        <v>2037</v>
      </c>
      <c r="G699">
        <v>3160.928394</v>
      </c>
      <c r="H699">
        <v>8.0000000000000002E-3</v>
      </c>
      <c r="I699">
        <v>-1</v>
      </c>
      <c r="J699" s="2" t="str">
        <f t="shared" si="10"/>
        <v>THERMAL_COALNRSR2037</v>
      </c>
    </row>
    <row r="700" spans="1:10" x14ac:dyDescent="0.25">
      <c r="A700" t="s">
        <v>33</v>
      </c>
      <c r="B700" t="s">
        <v>6</v>
      </c>
      <c r="C700" t="s">
        <v>12</v>
      </c>
      <c r="D700" t="s">
        <v>6</v>
      </c>
      <c r="E700" t="s">
        <v>8</v>
      </c>
      <c r="F700">
        <v>2038</v>
      </c>
      <c r="G700">
        <v>3171.2632960000001</v>
      </c>
      <c r="H700">
        <v>8.0000000000000002E-3</v>
      </c>
      <c r="I700">
        <v>-1</v>
      </c>
      <c r="J700" s="2" t="str">
        <f t="shared" si="10"/>
        <v>THERMAL_COALNRSR2038</v>
      </c>
    </row>
    <row r="701" spans="1:10" x14ac:dyDescent="0.25">
      <c r="A701" t="s">
        <v>33</v>
      </c>
      <c r="B701" t="s">
        <v>6</v>
      </c>
      <c r="C701" t="s">
        <v>12</v>
      </c>
      <c r="D701" t="s">
        <v>6</v>
      </c>
      <c r="E701" t="s">
        <v>8</v>
      </c>
      <c r="F701">
        <v>2039</v>
      </c>
      <c r="G701">
        <v>3181.6319899999999</v>
      </c>
      <c r="H701">
        <v>8.0000000000000002E-3</v>
      </c>
      <c r="I701">
        <v>-1</v>
      </c>
      <c r="J701" s="2" t="str">
        <f t="shared" si="10"/>
        <v>THERMAL_COALNRSR2039</v>
      </c>
    </row>
    <row r="702" spans="1:10" x14ac:dyDescent="0.25">
      <c r="A702" t="s">
        <v>33</v>
      </c>
      <c r="B702" t="s">
        <v>6</v>
      </c>
      <c r="C702" t="s">
        <v>12</v>
      </c>
      <c r="D702" t="s">
        <v>6</v>
      </c>
      <c r="E702" t="s">
        <v>8</v>
      </c>
      <c r="F702">
        <v>2040</v>
      </c>
      <c r="G702">
        <v>3192.0345849999999</v>
      </c>
      <c r="H702">
        <v>8.0000000000000002E-3</v>
      </c>
      <c r="I702">
        <v>-1</v>
      </c>
      <c r="J702" s="2" t="str">
        <f t="shared" si="10"/>
        <v>THERMAL_COALNRSR2040</v>
      </c>
    </row>
    <row r="703" spans="1:10" x14ac:dyDescent="0.25">
      <c r="A703" t="s">
        <v>33</v>
      </c>
      <c r="B703" t="s">
        <v>6</v>
      </c>
      <c r="C703" t="s">
        <v>12</v>
      </c>
      <c r="D703" t="s">
        <v>6</v>
      </c>
      <c r="E703" t="s">
        <v>8</v>
      </c>
      <c r="F703">
        <v>2041</v>
      </c>
      <c r="G703">
        <v>3202.4711910000001</v>
      </c>
      <c r="H703">
        <v>8.0000000000000002E-3</v>
      </c>
      <c r="I703">
        <v>-1</v>
      </c>
      <c r="J703" s="2" t="str">
        <f t="shared" si="10"/>
        <v>THERMAL_COALNRSR2041</v>
      </c>
    </row>
    <row r="704" spans="1:10" x14ac:dyDescent="0.25">
      <c r="A704" t="s">
        <v>33</v>
      </c>
      <c r="B704" t="s">
        <v>6</v>
      </c>
      <c r="C704" t="s">
        <v>12</v>
      </c>
      <c r="D704" t="s">
        <v>6</v>
      </c>
      <c r="E704" t="s">
        <v>9</v>
      </c>
      <c r="F704">
        <v>2024</v>
      </c>
      <c r="G704">
        <v>3174</v>
      </c>
      <c r="H704">
        <v>8.0000000000000002E-3</v>
      </c>
      <c r="I704">
        <v>-1</v>
      </c>
      <c r="J704" s="2" t="str">
        <f t="shared" si="10"/>
        <v>THERMAL_COALNRNER2024</v>
      </c>
    </row>
    <row r="705" spans="1:10" x14ac:dyDescent="0.25">
      <c r="A705" t="s">
        <v>33</v>
      </c>
      <c r="B705" t="s">
        <v>6</v>
      </c>
      <c r="C705" t="s">
        <v>12</v>
      </c>
      <c r="D705" t="s">
        <v>6</v>
      </c>
      <c r="E705" t="s">
        <v>9</v>
      </c>
      <c r="F705">
        <v>2025</v>
      </c>
      <c r="G705">
        <v>3282.7291890000001</v>
      </c>
      <c r="H705">
        <v>8.0000000000000002E-3</v>
      </c>
      <c r="I705">
        <v>-1</v>
      </c>
      <c r="J705" s="2" t="str">
        <f t="shared" si="10"/>
        <v>THERMAL_COALNRNER2025</v>
      </c>
    </row>
    <row r="706" spans="1:10" x14ac:dyDescent="0.25">
      <c r="A706" t="s">
        <v>33</v>
      </c>
      <c r="B706" t="s">
        <v>6</v>
      </c>
      <c r="C706" t="s">
        <v>12</v>
      </c>
      <c r="D706" t="s">
        <v>6</v>
      </c>
      <c r="E706" t="s">
        <v>9</v>
      </c>
      <c r="F706">
        <v>2026</v>
      </c>
      <c r="G706">
        <v>3395.183027</v>
      </c>
      <c r="H706">
        <v>8.0000000000000002E-3</v>
      </c>
      <c r="I706">
        <v>-1</v>
      </c>
      <c r="J706" s="2" t="str">
        <f t="shared" si="10"/>
        <v>THERMAL_COALNRNER2026</v>
      </c>
    </row>
    <row r="707" spans="1:10" x14ac:dyDescent="0.25">
      <c r="A707" t="s">
        <v>33</v>
      </c>
      <c r="B707" t="s">
        <v>6</v>
      </c>
      <c r="C707" t="s">
        <v>12</v>
      </c>
      <c r="D707" t="s">
        <v>6</v>
      </c>
      <c r="E707" t="s">
        <v>9</v>
      </c>
      <c r="F707">
        <v>2027</v>
      </c>
      <c r="G707">
        <v>3511.4891069999999</v>
      </c>
      <c r="H707">
        <v>8.0000000000000002E-3</v>
      </c>
      <c r="I707">
        <v>-1</v>
      </c>
      <c r="J707" s="2" t="str">
        <f t="shared" ref="J707:J770" si="11">_xlfn.CONCAT(A707,C707,E707,F707)</f>
        <v>THERMAL_COALNRNER2027</v>
      </c>
    </row>
    <row r="708" spans="1:10" x14ac:dyDescent="0.25">
      <c r="A708" t="s">
        <v>33</v>
      </c>
      <c r="B708" t="s">
        <v>6</v>
      </c>
      <c r="C708" t="s">
        <v>12</v>
      </c>
      <c r="D708" t="s">
        <v>6</v>
      </c>
      <c r="E708" t="s">
        <v>9</v>
      </c>
      <c r="F708">
        <v>2028</v>
      </c>
      <c r="G708">
        <v>3631.779391</v>
      </c>
      <c r="H708">
        <v>8.0000000000000002E-3</v>
      </c>
      <c r="I708">
        <v>-1</v>
      </c>
      <c r="J708" s="2" t="str">
        <f t="shared" si="11"/>
        <v>THERMAL_COALNRNER2028</v>
      </c>
    </row>
    <row r="709" spans="1:10" x14ac:dyDescent="0.25">
      <c r="A709" t="s">
        <v>33</v>
      </c>
      <c r="B709" t="s">
        <v>6</v>
      </c>
      <c r="C709" t="s">
        <v>12</v>
      </c>
      <c r="D709" t="s">
        <v>6</v>
      </c>
      <c r="E709" t="s">
        <v>9</v>
      </c>
      <c r="F709">
        <v>2029</v>
      </c>
      <c r="G709">
        <v>3756.190364</v>
      </c>
      <c r="H709">
        <v>8.0000000000000002E-3</v>
      </c>
      <c r="I709">
        <v>-1</v>
      </c>
      <c r="J709" s="2" t="str">
        <f t="shared" si="11"/>
        <v>THERMAL_COALNRNER2029</v>
      </c>
    </row>
    <row r="710" spans="1:10" x14ac:dyDescent="0.25">
      <c r="A710" t="s">
        <v>33</v>
      </c>
      <c r="B710" t="s">
        <v>6</v>
      </c>
      <c r="C710" t="s">
        <v>12</v>
      </c>
      <c r="D710" t="s">
        <v>6</v>
      </c>
      <c r="E710" t="s">
        <v>9</v>
      </c>
      <c r="F710">
        <v>2030</v>
      </c>
      <c r="G710">
        <v>3884.8631839999998</v>
      </c>
      <c r="H710">
        <v>8.0000000000000002E-3</v>
      </c>
      <c r="I710">
        <v>-1</v>
      </c>
      <c r="J710" s="2" t="str">
        <f t="shared" si="11"/>
        <v>THERMAL_COALNRNER2030</v>
      </c>
    </row>
    <row r="711" spans="1:10" x14ac:dyDescent="0.25">
      <c r="A711" t="s">
        <v>33</v>
      </c>
      <c r="B711" t="s">
        <v>6</v>
      </c>
      <c r="C711" t="s">
        <v>12</v>
      </c>
      <c r="D711" t="s">
        <v>6</v>
      </c>
      <c r="E711" t="s">
        <v>9</v>
      </c>
      <c r="F711">
        <v>2031</v>
      </c>
      <c r="G711">
        <v>4017.943847</v>
      </c>
      <c r="H711">
        <v>8.0000000000000002E-3</v>
      </c>
      <c r="I711">
        <v>-1</v>
      </c>
      <c r="J711" s="2" t="str">
        <f t="shared" si="11"/>
        <v>THERMAL_COALNRNER2031</v>
      </c>
    </row>
    <row r="712" spans="1:10" x14ac:dyDescent="0.25">
      <c r="A712" t="s">
        <v>33</v>
      </c>
      <c r="B712" t="s">
        <v>6</v>
      </c>
      <c r="C712" t="s">
        <v>12</v>
      </c>
      <c r="D712" t="s">
        <v>6</v>
      </c>
      <c r="E712" t="s">
        <v>9</v>
      </c>
      <c r="F712">
        <v>2032</v>
      </c>
      <c r="G712">
        <v>4155.5833480000001</v>
      </c>
      <c r="H712">
        <v>8.0000000000000002E-3</v>
      </c>
      <c r="I712">
        <v>-1</v>
      </c>
      <c r="J712" s="2" t="str">
        <f t="shared" si="11"/>
        <v>THERMAL_COALNRNER2032</v>
      </c>
    </row>
    <row r="713" spans="1:10" x14ac:dyDescent="0.25">
      <c r="A713" t="s">
        <v>33</v>
      </c>
      <c r="B713" t="s">
        <v>6</v>
      </c>
      <c r="C713" t="s">
        <v>12</v>
      </c>
      <c r="D713" t="s">
        <v>6</v>
      </c>
      <c r="E713" t="s">
        <v>9</v>
      </c>
      <c r="F713">
        <v>2033</v>
      </c>
      <c r="G713">
        <v>4297.9378559999996</v>
      </c>
      <c r="H713">
        <v>8.0000000000000002E-3</v>
      </c>
      <c r="I713">
        <v>-1</v>
      </c>
      <c r="J713" s="2" t="str">
        <f t="shared" si="11"/>
        <v>THERMAL_COALNRNER2033</v>
      </c>
    </row>
    <row r="714" spans="1:10" x14ac:dyDescent="0.25">
      <c r="A714" t="s">
        <v>33</v>
      </c>
      <c r="B714" t="s">
        <v>6</v>
      </c>
      <c r="C714" t="s">
        <v>12</v>
      </c>
      <c r="D714" t="s">
        <v>6</v>
      </c>
      <c r="E714" t="s">
        <v>9</v>
      </c>
      <c r="F714">
        <v>2034</v>
      </c>
      <c r="G714">
        <v>4445.1688880000002</v>
      </c>
      <c r="H714">
        <v>8.0000000000000002E-3</v>
      </c>
      <c r="I714">
        <v>-1</v>
      </c>
      <c r="J714" s="2" t="str">
        <f t="shared" si="11"/>
        <v>THERMAL_COALNRNER2034</v>
      </c>
    </row>
    <row r="715" spans="1:10" x14ac:dyDescent="0.25">
      <c r="A715" t="s">
        <v>33</v>
      </c>
      <c r="B715" t="s">
        <v>6</v>
      </c>
      <c r="C715" t="s">
        <v>12</v>
      </c>
      <c r="D715" t="s">
        <v>6</v>
      </c>
      <c r="E715" t="s">
        <v>9</v>
      </c>
      <c r="F715">
        <v>2035</v>
      </c>
      <c r="G715">
        <v>4597.4434970000002</v>
      </c>
      <c r="H715">
        <v>8.0000000000000002E-3</v>
      </c>
      <c r="I715">
        <v>-1</v>
      </c>
      <c r="J715" s="2" t="str">
        <f t="shared" si="11"/>
        <v>THERMAL_COALNRNER2035</v>
      </c>
    </row>
    <row r="716" spans="1:10" x14ac:dyDescent="0.25">
      <c r="A716" t="s">
        <v>33</v>
      </c>
      <c r="B716" t="s">
        <v>6</v>
      </c>
      <c r="C716" t="s">
        <v>12</v>
      </c>
      <c r="D716" t="s">
        <v>6</v>
      </c>
      <c r="E716" t="s">
        <v>9</v>
      </c>
      <c r="F716">
        <v>2036</v>
      </c>
      <c r="G716">
        <v>4754.9344549999996</v>
      </c>
      <c r="H716">
        <v>8.0000000000000002E-3</v>
      </c>
      <c r="I716">
        <v>-1</v>
      </c>
      <c r="J716" s="2" t="str">
        <f t="shared" si="11"/>
        <v>THERMAL_COALNRNER2036</v>
      </c>
    </row>
    <row r="717" spans="1:10" x14ac:dyDescent="0.25">
      <c r="A717" t="s">
        <v>33</v>
      </c>
      <c r="B717" t="s">
        <v>6</v>
      </c>
      <c r="C717" t="s">
        <v>12</v>
      </c>
      <c r="D717" t="s">
        <v>6</v>
      </c>
      <c r="E717" t="s">
        <v>9</v>
      </c>
      <c r="F717">
        <v>2037</v>
      </c>
      <c r="G717">
        <v>4917.8204560000004</v>
      </c>
      <c r="H717">
        <v>8.0000000000000002E-3</v>
      </c>
      <c r="I717">
        <v>-1</v>
      </c>
      <c r="J717" s="2" t="str">
        <f t="shared" si="11"/>
        <v>THERMAL_COALNRNER2037</v>
      </c>
    </row>
    <row r="718" spans="1:10" x14ac:dyDescent="0.25">
      <c r="A718" t="s">
        <v>33</v>
      </c>
      <c r="B718" t="s">
        <v>6</v>
      </c>
      <c r="C718" t="s">
        <v>12</v>
      </c>
      <c r="D718" t="s">
        <v>6</v>
      </c>
      <c r="E718" t="s">
        <v>9</v>
      </c>
      <c r="F718">
        <v>2038</v>
      </c>
      <c r="G718">
        <v>5086.2863129999996</v>
      </c>
      <c r="H718">
        <v>8.0000000000000002E-3</v>
      </c>
      <c r="I718">
        <v>-1</v>
      </c>
      <c r="J718" s="2" t="str">
        <f t="shared" si="11"/>
        <v>THERMAL_COALNRNER2038</v>
      </c>
    </row>
    <row r="719" spans="1:10" x14ac:dyDescent="0.25">
      <c r="A719" t="s">
        <v>33</v>
      </c>
      <c r="B719" t="s">
        <v>6</v>
      </c>
      <c r="C719" t="s">
        <v>12</v>
      </c>
      <c r="D719" t="s">
        <v>6</v>
      </c>
      <c r="E719" t="s">
        <v>9</v>
      </c>
      <c r="F719">
        <v>2039</v>
      </c>
      <c r="G719">
        <v>5260.5231709999998</v>
      </c>
      <c r="H719">
        <v>8.0000000000000002E-3</v>
      </c>
      <c r="I719">
        <v>-1</v>
      </c>
      <c r="J719" s="2" t="str">
        <f t="shared" si="11"/>
        <v>THERMAL_COALNRNER2039</v>
      </c>
    </row>
    <row r="720" spans="1:10" x14ac:dyDescent="0.25">
      <c r="A720" t="s">
        <v>33</v>
      </c>
      <c r="B720" t="s">
        <v>6</v>
      </c>
      <c r="C720" t="s">
        <v>12</v>
      </c>
      <c r="D720" t="s">
        <v>6</v>
      </c>
      <c r="E720" t="s">
        <v>9</v>
      </c>
      <c r="F720">
        <v>2040</v>
      </c>
      <c r="G720">
        <v>5440.7287210000004</v>
      </c>
      <c r="H720">
        <v>8.0000000000000002E-3</v>
      </c>
      <c r="I720">
        <v>-1</v>
      </c>
      <c r="J720" s="2" t="str">
        <f t="shared" si="11"/>
        <v>THERMAL_COALNRNER2040</v>
      </c>
    </row>
    <row r="721" spans="1:10" x14ac:dyDescent="0.25">
      <c r="A721" t="s">
        <v>33</v>
      </c>
      <c r="B721" t="s">
        <v>6</v>
      </c>
      <c r="C721" t="s">
        <v>12</v>
      </c>
      <c r="D721" t="s">
        <v>6</v>
      </c>
      <c r="E721" t="s">
        <v>9</v>
      </c>
      <c r="F721">
        <v>2041</v>
      </c>
      <c r="G721">
        <v>5627.10743</v>
      </c>
      <c r="H721">
        <v>8.0000000000000002E-3</v>
      </c>
      <c r="I721">
        <v>-1</v>
      </c>
      <c r="J721" s="2" t="str">
        <f t="shared" si="11"/>
        <v>THERMAL_COALNRNER2041</v>
      </c>
    </row>
    <row r="722" spans="1:10" x14ac:dyDescent="0.25">
      <c r="A722" t="s">
        <v>33</v>
      </c>
      <c r="B722" t="s">
        <v>6</v>
      </c>
      <c r="C722" t="s">
        <v>8</v>
      </c>
      <c r="D722" t="s">
        <v>6</v>
      </c>
      <c r="E722" t="s">
        <v>10</v>
      </c>
      <c r="F722">
        <v>2024</v>
      </c>
      <c r="G722">
        <v>2776.7</v>
      </c>
      <c r="H722">
        <v>8.0000000000000002E-3</v>
      </c>
      <c r="I722">
        <v>-1</v>
      </c>
      <c r="J722" s="2" t="str">
        <f t="shared" si="11"/>
        <v>THERMAL_COALSRER2024</v>
      </c>
    </row>
    <row r="723" spans="1:10" x14ac:dyDescent="0.25">
      <c r="A723" t="s">
        <v>33</v>
      </c>
      <c r="B723" t="s">
        <v>6</v>
      </c>
      <c r="C723" t="s">
        <v>8</v>
      </c>
      <c r="D723" t="s">
        <v>6</v>
      </c>
      <c r="E723" t="s">
        <v>10</v>
      </c>
      <c r="F723">
        <v>2025</v>
      </c>
      <c r="G723">
        <v>2785.7786379999998</v>
      </c>
      <c r="H723">
        <v>8.0000000000000002E-3</v>
      </c>
      <c r="I723">
        <v>-1</v>
      </c>
      <c r="J723" s="2" t="str">
        <f t="shared" si="11"/>
        <v>THERMAL_COALSRER2025</v>
      </c>
    </row>
    <row r="724" spans="1:10" x14ac:dyDescent="0.25">
      <c r="A724" t="s">
        <v>33</v>
      </c>
      <c r="B724" t="s">
        <v>6</v>
      </c>
      <c r="C724" t="s">
        <v>8</v>
      </c>
      <c r="D724" t="s">
        <v>6</v>
      </c>
      <c r="E724" t="s">
        <v>10</v>
      </c>
      <c r="F724">
        <v>2026</v>
      </c>
      <c r="G724">
        <v>2794.8869589999999</v>
      </c>
      <c r="H724">
        <v>8.0000000000000002E-3</v>
      </c>
      <c r="I724">
        <v>-1</v>
      </c>
      <c r="J724" s="2" t="str">
        <f t="shared" si="11"/>
        <v>THERMAL_COALSRER2026</v>
      </c>
    </row>
    <row r="725" spans="1:10" x14ac:dyDescent="0.25">
      <c r="A725" t="s">
        <v>33</v>
      </c>
      <c r="B725" t="s">
        <v>6</v>
      </c>
      <c r="C725" t="s">
        <v>8</v>
      </c>
      <c r="D725" t="s">
        <v>6</v>
      </c>
      <c r="E725" t="s">
        <v>10</v>
      </c>
      <c r="F725">
        <v>2027</v>
      </c>
      <c r="G725">
        <v>2804.0250609999998</v>
      </c>
      <c r="H725">
        <v>8.0000000000000002E-3</v>
      </c>
      <c r="I725">
        <v>-1</v>
      </c>
      <c r="J725" s="2" t="str">
        <f t="shared" si="11"/>
        <v>THERMAL_COALSRER2027</v>
      </c>
    </row>
    <row r="726" spans="1:10" x14ac:dyDescent="0.25">
      <c r="A726" t="s">
        <v>33</v>
      </c>
      <c r="B726" t="s">
        <v>6</v>
      </c>
      <c r="C726" t="s">
        <v>8</v>
      </c>
      <c r="D726" t="s">
        <v>6</v>
      </c>
      <c r="E726" t="s">
        <v>10</v>
      </c>
      <c r="F726">
        <v>2028</v>
      </c>
      <c r="G726">
        <v>2813.1930400000001</v>
      </c>
      <c r="H726">
        <v>8.0000000000000002E-3</v>
      </c>
      <c r="I726">
        <v>-1</v>
      </c>
      <c r="J726" s="2" t="str">
        <f t="shared" si="11"/>
        <v>THERMAL_COALSRER2028</v>
      </c>
    </row>
    <row r="727" spans="1:10" x14ac:dyDescent="0.25">
      <c r="A727" t="s">
        <v>33</v>
      </c>
      <c r="B727" t="s">
        <v>6</v>
      </c>
      <c r="C727" t="s">
        <v>8</v>
      </c>
      <c r="D727" t="s">
        <v>6</v>
      </c>
      <c r="E727" t="s">
        <v>10</v>
      </c>
      <c r="F727">
        <v>2029</v>
      </c>
      <c r="G727">
        <v>2822.3909950000002</v>
      </c>
      <c r="H727">
        <v>8.0000000000000002E-3</v>
      </c>
      <c r="I727">
        <v>-1</v>
      </c>
      <c r="J727" s="2" t="str">
        <f t="shared" si="11"/>
        <v>THERMAL_COALSRER2029</v>
      </c>
    </row>
    <row r="728" spans="1:10" x14ac:dyDescent="0.25">
      <c r="A728" t="s">
        <v>33</v>
      </c>
      <c r="B728" t="s">
        <v>6</v>
      </c>
      <c r="C728" t="s">
        <v>8</v>
      </c>
      <c r="D728" t="s">
        <v>6</v>
      </c>
      <c r="E728" t="s">
        <v>10</v>
      </c>
      <c r="F728">
        <v>2030</v>
      </c>
      <c r="G728">
        <v>2831.6190230000002</v>
      </c>
      <c r="H728">
        <v>8.0000000000000002E-3</v>
      </c>
      <c r="I728">
        <v>-1</v>
      </c>
      <c r="J728" s="2" t="str">
        <f t="shared" si="11"/>
        <v>THERMAL_COALSRER2030</v>
      </c>
    </row>
    <row r="729" spans="1:10" x14ac:dyDescent="0.25">
      <c r="A729" t="s">
        <v>33</v>
      </c>
      <c r="B729" t="s">
        <v>6</v>
      </c>
      <c r="C729" t="s">
        <v>8</v>
      </c>
      <c r="D729" t="s">
        <v>6</v>
      </c>
      <c r="E729" t="s">
        <v>10</v>
      </c>
      <c r="F729">
        <v>2031</v>
      </c>
      <c r="G729">
        <v>2840.877223</v>
      </c>
      <c r="H729">
        <v>8.0000000000000002E-3</v>
      </c>
      <c r="I729">
        <v>-1</v>
      </c>
      <c r="J729" s="2" t="str">
        <f t="shared" si="11"/>
        <v>THERMAL_COALSRER2031</v>
      </c>
    </row>
    <row r="730" spans="1:10" x14ac:dyDescent="0.25">
      <c r="A730" t="s">
        <v>33</v>
      </c>
      <c r="B730" t="s">
        <v>6</v>
      </c>
      <c r="C730" t="s">
        <v>8</v>
      </c>
      <c r="D730" t="s">
        <v>6</v>
      </c>
      <c r="E730" t="s">
        <v>10</v>
      </c>
      <c r="F730">
        <v>2032</v>
      </c>
      <c r="G730">
        <v>2850.1656929999999</v>
      </c>
      <c r="H730">
        <v>8.0000000000000002E-3</v>
      </c>
      <c r="I730">
        <v>-1</v>
      </c>
      <c r="J730" s="2" t="str">
        <f t="shared" si="11"/>
        <v>THERMAL_COALSRER2032</v>
      </c>
    </row>
    <row r="731" spans="1:10" x14ac:dyDescent="0.25">
      <c r="A731" t="s">
        <v>33</v>
      </c>
      <c r="B731" t="s">
        <v>6</v>
      </c>
      <c r="C731" t="s">
        <v>8</v>
      </c>
      <c r="D731" t="s">
        <v>6</v>
      </c>
      <c r="E731" t="s">
        <v>10</v>
      </c>
      <c r="F731">
        <v>2033</v>
      </c>
      <c r="G731">
        <v>2859.4845329999998</v>
      </c>
      <c r="H731">
        <v>8.0000000000000002E-3</v>
      </c>
      <c r="I731">
        <v>-1</v>
      </c>
      <c r="J731" s="2" t="str">
        <f t="shared" si="11"/>
        <v>THERMAL_COALSRER2033</v>
      </c>
    </row>
    <row r="732" spans="1:10" x14ac:dyDescent="0.25">
      <c r="A732" t="s">
        <v>33</v>
      </c>
      <c r="B732" t="s">
        <v>6</v>
      </c>
      <c r="C732" t="s">
        <v>8</v>
      </c>
      <c r="D732" t="s">
        <v>6</v>
      </c>
      <c r="E732" t="s">
        <v>10</v>
      </c>
      <c r="F732">
        <v>2034</v>
      </c>
      <c r="G732">
        <v>2868.8338410000001</v>
      </c>
      <c r="H732">
        <v>8.0000000000000002E-3</v>
      </c>
      <c r="I732">
        <v>-1</v>
      </c>
      <c r="J732" s="2" t="str">
        <f t="shared" si="11"/>
        <v>THERMAL_COALSRER2034</v>
      </c>
    </row>
    <row r="733" spans="1:10" x14ac:dyDescent="0.25">
      <c r="A733" t="s">
        <v>33</v>
      </c>
      <c r="B733" t="s">
        <v>6</v>
      </c>
      <c r="C733" t="s">
        <v>8</v>
      </c>
      <c r="D733" t="s">
        <v>6</v>
      </c>
      <c r="E733" t="s">
        <v>10</v>
      </c>
      <c r="F733">
        <v>2035</v>
      </c>
      <c r="G733">
        <v>2878.213718</v>
      </c>
      <c r="H733">
        <v>8.0000000000000002E-3</v>
      </c>
      <c r="I733">
        <v>-1</v>
      </c>
      <c r="J733" s="2" t="str">
        <f t="shared" si="11"/>
        <v>THERMAL_COALSRER2035</v>
      </c>
    </row>
    <row r="734" spans="1:10" x14ac:dyDescent="0.25">
      <c r="A734" t="s">
        <v>33</v>
      </c>
      <c r="B734" t="s">
        <v>6</v>
      </c>
      <c r="C734" t="s">
        <v>8</v>
      </c>
      <c r="D734" t="s">
        <v>6</v>
      </c>
      <c r="E734" t="s">
        <v>10</v>
      </c>
      <c r="F734">
        <v>2036</v>
      </c>
      <c r="G734">
        <v>2887.6242630000002</v>
      </c>
      <c r="H734">
        <v>8.0000000000000002E-3</v>
      </c>
      <c r="I734">
        <v>-1</v>
      </c>
      <c r="J734" s="2" t="str">
        <f t="shared" si="11"/>
        <v>THERMAL_COALSRER2036</v>
      </c>
    </row>
    <row r="735" spans="1:10" x14ac:dyDescent="0.25">
      <c r="A735" t="s">
        <v>33</v>
      </c>
      <c r="B735" t="s">
        <v>6</v>
      </c>
      <c r="C735" t="s">
        <v>8</v>
      </c>
      <c r="D735" t="s">
        <v>6</v>
      </c>
      <c r="E735" t="s">
        <v>10</v>
      </c>
      <c r="F735">
        <v>2037</v>
      </c>
      <c r="G735">
        <v>2897.065576</v>
      </c>
      <c r="H735">
        <v>8.0000000000000002E-3</v>
      </c>
      <c r="I735">
        <v>-1</v>
      </c>
      <c r="J735" s="2" t="str">
        <f t="shared" si="11"/>
        <v>THERMAL_COALSRER2037</v>
      </c>
    </row>
    <row r="736" spans="1:10" x14ac:dyDescent="0.25">
      <c r="A736" t="s">
        <v>33</v>
      </c>
      <c r="B736" t="s">
        <v>6</v>
      </c>
      <c r="C736" t="s">
        <v>8</v>
      </c>
      <c r="D736" t="s">
        <v>6</v>
      </c>
      <c r="E736" t="s">
        <v>10</v>
      </c>
      <c r="F736">
        <v>2038</v>
      </c>
      <c r="G736">
        <v>2906.5377589999998</v>
      </c>
      <c r="H736">
        <v>8.0000000000000002E-3</v>
      </c>
      <c r="I736">
        <v>-1</v>
      </c>
      <c r="J736" s="2" t="str">
        <f t="shared" si="11"/>
        <v>THERMAL_COALSRER2038</v>
      </c>
    </row>
    <row r="737" spans="1:10" x14ac:dyDescent="0.25">
      <c r="A737" t="s">
        <v>33</v>
      </c>
      <c r="B737" t="s">
        <v>6</v>
      </c>
      <c r="C737" t="s">
        <v>8</v>
      </c>
      <c r="D737" t="s">
        <v>6</v>
      </c>
      <c r="E737" t="s">
        <v>10</v>
      </c>
      <c r="F737">
        <v>2039</v>
      </c>
      <c r="G737">
        <v>2916.0409119999999</v>
      </c>
      <c r="H737">
        <v>8.0000000000000002E-3</v>
      </c>
      <c r="I737">
        <v>-1</v>
      </c>
      <c r="J737" s="2" t="str">
        <f t="shared" si="11"/>
        <v>THERMAL_COALSRER2039</v>
      </c>
    </row>
    <row r="738" spans="1:10" x14ac:dyDescent="0.25">
      <c r="A738" t="s">
        <v>33</v>
      </c>
      <c r="B738" t="s">
        <v>6</v>
      </c>
      <c r="C738" t="s">
        <v>8</v>
      </c>
      <c r="D738" t="s">
        <v>6</v>
      </c>
      <c r="E738" t="s">
        <v>10</v>
      </c>
      <c r="F738">
        <v>2040</v>
      </c>
      <c r="G738">
        <v>2925.5751359999999</v>
      </c>
      <c r="H738">
        <v>8.0000000000000002E-3</v>
      </c>
      <c r="I738">
        <v>-1</v>
      </c>
      <c r="J738" s="2" t="str">
        <f t="shared" si="11"/>
        <v>THERMAL_COALSRER2040</v>
      </c>
    </row>
    <row r="739" spans="1:10" x14ac:dyDescent="0.25">
      <c r="A739" t="s">
        <v>33</v>
      </c>
      <c r="B739" t="s">
        <v>6</v>
      </c>
      <c r="C739" t="s">
        <v>8</v>
      </c>
      <c r="D739" t="s">
        <v>6</v>
      </c>
      <c r="E739" t="s">
        <v>10</v>
      </c>
      <c r="F739">
        <v>2041</v>
      </c>
      <c r="G739">
        <v>2935.1405319999999</v>
      </c>
      <c r="H739">
        <v>8.0000000000000002E-3</v>
      </c>
      <c r="I739">
        <v>-1</v>
      </c>
      <c r="J739" s="2" t="str">
        <f t="shared" si="11"/>
        <v>THERMAL_COALSRER2041</v>
      </c>
    </row>
    <row r="740" spans="1:10" x14ac:dyDescent="0.25">
      <c r="A740" t="s">
        <v>33</v>
      </c>
      <c r="B740" t="s">
        <v>6</v>
      </c>
      <c r="C740" t="s">
        <v>8</v>
      </c>
      <c r="D740" t="s">
        <v>6</v>
      </c>
      <c r="E740" t="s">
        <v>11</v>
      </c>
      <c r="F740">
        <v>2024</v>
      </c>
      <c r="G740">
        <v>2160.3000000000002</v>
      </c>
      <c r="H740">
        <v>8.0000000000000002E-3</v>
      </c>
      <c r="I740">
        <v>-1</v>
      </c>
      <c r="J740" s="2" t="str">
        <f t="shared" si="11"/>
        <v>THERMAL_COALSRWR2024</v>
      </c>
    </row>
    <row r="741" spans="1:10" x14ac:dyDescent="0.25">
      <c r="A741" t="s">
        <v>33</v>
      </c>
      <c r="B741" t="s">
        <v>6</v>
      </c>
      <c r="C741" t="s">
        <v>8</v>
      </c>
      <c r="D741" t="s">
        <v>6</v>
      </c>
      <c r="E741" t="s">
        <v>11</v>
      </c>
      <c r="F741">
        <v>2025</v>
      </c>
      <c r="G741">
        <v>2160.3000000000002</v>
      </c>
      <c r="H741">
        <v>8.0000000000000002E-3</v>
      </c>
      <c r="I741">
        <v>-1</v>
      </c>
      <c r="J741" s="2" t="str">
        <f t="shared" si="11"/>
        <v>THERMAL_COALSRWR2025</v>
      </c>
    </row>
    <row r="742" spans="1:10" x14ac:dyDescent="0.25">
      <c r="A742" t="s">
        <v>33</v>
      </c>
      <c r="B742" t="s">
        <v>6</v>
      </c>
      <c r="C742" t="s">
        <v>8</v>
      </c>
      <c r="D742" t="s">
        <v>6</v>
      </c>
      <c r="E742" t="s">
        <v>11</v>
      </c>
      <c r="F742">
        <v>2026</v>
      </c>
      <c r="G742">
        <v>2160.3000000000002</v>
      </c>
      <c r="H742">
        <v>8.0000000000000002E-3</v>
      </c>
      <c r="I742">
        <v>-1</v>
      </c>
      <c r="J742" s="2" t="str">
        <f t="shared" si="11"/>
        <v>THERMAL_COALSRWR2026</v>
      </c>
    </row>
    <row r="743" spans="1:10" x14ac:dyDescent="0.25">
      <c r="A743" t="s">
        <v>33</v>
      </c>
      <c r="B743" t="s">
        <v>6</v>
      </c>
      <c r="C743" t="s">
        <v>8</v>
      </c>
      <c r="D743" t="s">
        <v>6</v>
      </c>
      <c r="E743" t="s">
        <v>11</v>
      </c>
      <c r="F743">
        <v>2027</v>
      </c>
      <c r="G743">
        <v>2160.3000000000002</v>
      </c>
      <c r="H743">
        <v>8.0000000000000002E-3</v>
      </c>
      <c r="I743">
        <v>-1</v>
      </c>
      <c r="J743" s="2" t="str">
        <f t="shared" si="11"/>
        <v>THERMAL_COALSRWR2027</v>
      </c>
    </row>
    <row r="744" spans="1:10" x14ac:dyDescent="0.25">
      <c r="A744" t="s">
        <v>33</v>
      </c>
      <c r="B744" t="s">
        <v>6</v>
      </c>
      <c r="C744" t="s">
        <v>8</v>
      </c>
      <c r="D744" t="s">
        <v>6</v>
      </c>
      <c r="E744" t="s">
        <v>11</v>
      </c>
      <c r="F744">
        <v>2028</v>
      </c>
      <c r="G744">
        <v>2160.3000000000002</v>
      </c>
      <c r="H744">
        <v>8.0000000000000002E-3</v>
      </c>
      <c r="I744">
        <v>-1</v>
      </c>
      <c r="J744" s="2" t="str">
        <f t="shared" si="11"/>
        <v>THERMAL_COALSRWR2028</v>
      </c>
    </row>
    <row r="745" spans="1:10" x14ac:dyDescent="0.25">
      <c r="A745" t="s">
        <v>33</v>
      </c>
      <c r="B745" t="s">
        <v>6</v>
      </c>
      <c r="C745" t="s">
        <v>8</v>
      </c>
      <c r="D745" t="s">
        <v>6</v>
      </c>
      <c r="E745" t="s">
        <v>11</v>
      </c>
      <c r="F745">
        <v>2029</v>
      </c>
      <c r="G745">
        <v>2160.3000000000002</v>
      </c>
      <c r="H745">
        <v>8.0000000000000002E-3</v>
      </c>
      <c r="I745">
        <v>-1</v>
      </c>
      <c r="J745" s="2" t="str">
        <f t="shared" si="11"/>
        <v>THERMAL_COALSRWR2029</v>
      </c>
    </row>
    <row r="746" spans="1:10" x14ac:dyDescent="0.25">
      <c r="A746" t="s">
        <v>33</v>
      </c>
      <c r="B746" t="s">
        <v>6</v>
      </c>
      <c r="C746" t="s">
        <v>8</v>
      </c>
      <c r="D746" t="s">
        <v>6</v>
      </c>
      <c r="E746" t="s">
        <v>11</v>
      </c>
      <c r="F746">
        <v>2030</v>
      </c>
      <c r="G746">
        <v>2160.3000000000002</v>
      </c>
      <c r="H746">
        <v>8.0000000000000002E-3</v>
      </c>
      <c r="I746">
        <v>-1</v>
      </c>
      <c r="J746" s="2" t="str">
        <f t="shared" si="11"/>
        <v>THERMAL_COALSRWR2030</v>
      </c>
    </row>
    <row r="747" spans="1:10" x14ac:dyDescent="0.25">
      <c r="A747" t="s">
        <v>33</v>
      </c>
      <c r="B747" t="s">
        <v>6</v>
      </c>
      <c r="C747" t="s">
        <v>8</v>
      </c>
      <c r="D747" t="s">
        <v>6</v>
      </c>
      <c r="E747" t="s">
        <v>11</v>
      </c>
      <c r="F747">
        <v>2031</v>
      </c>
      <c r="G747">
        <v>2160.3000000000002</v>
      </c>
      <c r="H747">
        <v>8.0000000000000002E-3</v>
      </c>
      <c r="I747">
        <v>-1</v>
      </c>
      <c r="J747" s="2" t="str">
        <f t="shared" si="11"/>
        <v>THERMAL_COALSRWR2031</v>
      </c>
    </row>
    <row r="748" spans="1:10" x14ac:dyDescent="0.25">
      <c r="A748" t="s">
        <v>33</v>
      </c>
      <c r="B748" t="s">
        <v>6</v>
      </c>
      <c r="C748" t="s">
        <v>8</v>
      </c>
      <c r="D748" t="s">
        <v>6</v>
      </c>
      <c r="E748" t="s">
        <v>11</v>
      </c>
      <c r="F748">
        <v>2032</v>
      </c>
      <c r="G748">
        <v>2160.3000000000002</v>
      </c>
      <c r="H748">
        <v>8.0000000000000002E-3</v>
      </c>
      <c r="I748">
        <v>-1</v>
      </c>
      <c r="J748" s="2" t="str">
        <f t="shared" si="11"/>
        <v>THERMAL_COALSRWR2032</v>
      </c>
    </row>
    <row r="749" spans="1:10" x14ac:dyDescent="0.25">
      <c r="A749" t="s">
        <v>33</v>
      </c>
      <c r="B749" t="s">
        <v>6</v>
      </c>
      <c r="C749" t="s">
        <v>8</v>
      </c>
      <c r="D749" t="s">
        <v>6</v>
      </c>
      <c r="E749" t="s">
        <v>11</v>
      </c>
      <c r="F749">
        <v>2033</v>
      </c>
      <c r="G749">
        <v>2160.3000000000002</v>
      </c>
      <c r="H749">
        <v>8.0000000000000002E-3</v>
      </c>
      <c r="I749">
        <v>-1</v>
      </c>
      <c r="J749" s="2" t="str">
        <f t="shared" si="11"/>
        <v>THERMAL_COALSRWR2033</v>
      </c>
    </row>
    <row r="750" spans="1:10" x14ac:dyDescent="0.25">
      <c r="A750" t="s">
        <v>33</v>
      </c>
      <c r="B750" t="s">
        <v>6</v>
      </c>
      <c r="C750" t="s">
        <v>8</v>
      </c>
      <c r="D750" t="s">
        <v>6</v>
      </c>
      <c r="E750" t="s">
        <v>11</v>
      </c>
      <c r="F750">
        <v>2034</v>
      </c>
      <c r="G750">
        <v>2160.3000000000002</v>
      </c>
      <c r="H750">
        <v>8.0000000000000002E-3</v>
      </c>
      <c r="I750">
        <v>-1</v>
      </c>
      <c r="J750" s="2" t="str">
        <f t="shared" si="11"/>
        <v>THERMAL_COALSRWR2034</v>
      </c>
    </row>
    <row r="751" spans="1:10" x14ac:dyDescent="0.25">
      <c r="A751" t="s">
        <v>33</v>
      </c>
      <c r="B751" t="s">
        <v>6</v>
      </c>
      <c r="C751" t="s">
        <v>8</v>
      </c>
      <c r="D751" t="s">
        <v>6</v>
      </c>
      <c r="E751" t="s">
        <v>11</v>
      </c>
      <c r="F751">
        <v>2035</v>
      </c>
      <c r="G751">
        <v>2160.3000000000002</v>
      </c>
      <c r="H751">
        <v>8.0000000000000002E-3</v>
      </c>
      <c r="I751">
        <v>-1</v>
      </c>
      <c r="J751" s="2" t="str">
        <f t="shared" si="11"/>
        <v>THERMAL_COALSRWR2035</v>
      </c>
    </row>
    <row r="752" spans="1:10" x14ac:dyDescent="0.25">
      <c r="A752" t="s">
        <v>33</v>
      </c>
      <c r="B752" t="s">
        <v>6</v>
      </c>
      <c r="C752" t="s">
        <v>8</v>
      </c>
      <c r="D752" t="s">
        <v>6</v>
      </c>
      <c r="E752" t="s">
        <v>11</v>
      </c>
      <c r="F752">
        <v>2036</v>
      </c>
      <c r="G752">
        <v>2160.3000000000002</v>
      </c>
      <c r="H752">
        <v>8.0000000000000002E-3</v>
      </c>
      <c r="I752">
        <v>-1</v>
      </c>
      <c r="J752" s="2" t="str">
        <f t="shared" si="11"/>
        <v>THERMAL_COALSRWR2036</v>
      </c>
    </row>
    <row r="753" spans="1:10" x14ac:dyDescent="0.25">
      <c r="A753" t="s">
        <v>33</v>
      </c>
      <c r="B753" t="s">
        <v>6</v>
      </c>
      <c r="C753" t="s">
        <v>8</v>
      </c>
      <c r="D753" t="s">
        <v>6</v>
      </c>
      <c r="E753" t="s">
        <v>11</v>
      </c>
      <c r="F753">
        <v>2037</v>
      </c>
      <c r="G753">
        <v>2160.3000000000002</v>
      </c>
      <c r="H753">
        <v>8.0000000000000002E-3</v>
      </c>
      <c r="I753">
        <v>-1</v>
      </c>
      <c r="J753" s="2" t="str">
        <f t="shared" si="11"/>
        <v>THERMAL_COALSRWR2037</v>
      </c>
    </row>
    <row r="754" spans="1:10" x14ac:dyDescent="0.25">
      <c r="A754" t="s">
        <v>33</v>
      </c>
      <c r="B754" t="s">
        <v>6</v>
      </c>
      <c r="C754" t="s">
        <v>8</v>
      </c>
      <c r="D754" t="s">
        <v>6</v>
      </c>
      <c r="E754" t="s">
        <v>11</v>
      </c>
      <c r="F754">
        <v>2038</v>
      </c>
      <c r="G754">
        <v>2160.3000000000002</v>
      </c>
      <c r="H754">
        <v>8.0000000000000002E-3</v>
      </c>
      <c r="I754">
        <v>-1</v>
      </c>
      <c r="J754" s="2" t="str">
        <f t="shared" si="11"/>
        <v>THERMAL_COALSRWR2038</v>
      </c>
    </row>
    <row r="755" spans="1:10" x14ac:dyDescent="0.25">
      <c r="A755" t="s">
        <v>33</v>
      </c>
      <c r="B755" t="s">
        <v>6</v>
      </c>
      <c r="C755" t="s">
        <v>8</v>
      </c>
      <c r="D755" t="s">
        <v>6</v>
      </c>
      <c r="E755" t="s">
        <v>11</v>
      </c>
      <c r="F755">
        <v>2039</v>
      </c>
      <c r="G755">
        <v>2160.3000000000002</v>
      </c>
      <c r="H755">
        <v>8.0000000000000002E-3</v>
      </c>
      <c r="I755">
        <v>-1</v>
      </c>
      <c r="J755" s="2" t="str">
        <f t="shared" si="11"/>
        <v>THERMAL_COALSRWR2039</v>
      </c>
    </row>
    <row r="756" spans="1:10" x14ac:dyDescent="0.25">
      <c r="A756" t="s">
        <v>33</v>
      </c>
      <c r="B756" t="s">
        <v>6</v>
      </c>
      <c r="C756" t="s">
        <v>8</v>
      </c>
      <c r="D756" t="s">
        <v>6</v>
      </c>
      <c r="E756" t="s">
        <v>11</v>
      </c>
      <c r="F756">
        <v>2040</v>
      </c>
      <c r="G756">
        <v>2160.3000000000002</v>
      </c>
      <c r="H756">
        <v>8.0000000000000002E-3</v>
      </c>
      <c r="I756">
        <v>-1</v>
      </c>
      <c r="J756" s="2" t="str">
        <f t="shared" si="11"/>
        <v>THERMAL_COALSRWR2040</v>
      </c>
    </row>
    <row r="757" spans="1:10" x14ac:dyDescent="0.25">
      <c r="A757" t="s">
        <v>33</v>
      </c>
      <c r="B757" t="s">
        <v>6</v>
      </c>
      <c r="C757" t="s">
        <v>8</v>
      </c>
      <c r="D757" t="s">
        <v>6</v>
      </c>
      <c r="E757" t="s">
        <v>11</v>
      </c>
      <c r="F757">
        <v>2041</v>
      </c>
      <c r="G757">
        <v>2160.3000000000002</v>
      </c>
      <c r="H757">
        <v>8.0000000000000002E-3</v>
      </c>
      <c r="I757">
        <v>-1</v>
      </c>
      <c r="J757" s="2" t="str">
        <f t="shared" si="11"/>
        <v>THERMAL_COALSRWR2041</v>
      </c>
    </row>
    <row r="758" spans="1:10" x14ac:dyDescent="0.25">
      <c r="A758" t="s">
        <v>33</v>
      </c>
      <c r="B758" t="s">
        <v>6</v>
      </c>
      <c r="C758" t="s">
        <v>8</v>
      </c>
      <c r="D758" t="s">
        <v>6</v>
      </c>
      <c r="E758" t="s">
        <v>12</v>
      </c>
      <c r="F758">
        <v>2024</v>
      </c>
      <c r="G758">
        <v>3029.6</v>
      </c>
      <c r="H758">
        <v>8.0000000000000002E-3</v>
      </c>
      <c r="I758">
        <v>-1</v>
      </c>
      <c r="J758" s="2" t="str">
        <f t="shared" si="11"/>
        <v>THERMAL_COALSRNR2024</v>
      </c>
    </row>
    <row r="759" spans="1:10" x14ac:dyDescent="0.25">
      <c r="A759" t="s">
        <v>33</v>
      </c>
      <c r="B759" t="s">
        <v>6</v>
      </c>
      <c r="C759" t="s">
        <v>8</v>
      </c>
      <c r="D759" t="s">
        <v>6</v>
      </c>
      <c r="E759" t="s">
        <v>12</v>
      </c>
      <c r="F759">
        <v>2025</v>
      </c>
      <c r="G759">
        <v>3039.5055139999999</v>
      </c>
      <c r="H759">
        <v>8.0000000000000002E-3</v>
      </c>
      <c r="I759">
        <v>-1</v>
      </c>
      <c r="J759" s="2" t="str">
        <f t="shared" si="11"/>
        <v>THERMAL_COALSRNR2025</v>
      </c>
    </row>
    <row r="760" spans="1:10" x14ac:dyDescent="0.25">
      <c r="A760" t="s">
        <v>33</v>
      </c>
      <c r="B760" t="s">
        <v>6</v>
      </c>
      <c r="C760" t="s">
        <v>8</v>
      </c>
      <c r="D760" t="s">
        <v>6</v>
      </c>
      <c r="E760" t="s">
        <v>12</v>
      </c>
      <c r="F760">
        <v>2026</v>
      </c>
      <c r="G760">
        <v>3049.4434150000002</v>
      </c>
      <c r="H760">
        <v>8.0000000000000002E-3</v>
      </c>
      <c r="I760">
        <v>-1</v>
      </c>
      <c r="J760" s="2" t="str">
        <f t="shared" si="11"/>
        <v>THERMAL_COALSRNR2026</v>
      </c>
    </row>
    <row r="761" spans="1:10" x14ac:dyDescent="0.25">
      <c r="A761" t="s">
        <v>33</v>
      </c>
      <c r="B761" t="s">
        <v>6</v>
      </c>
      <c r="C761" t="s">
        <v>8</v>
      </c>
      <c r="D761" t="s">
        <v>6</v>
      </c>
      <c r="E761" t="s">
        <v>12</v>
      </c>
      <c r="F761">
        <v>2027</v>
      </c>
      <c r="G761">
        <v>3059.4138090000001</v>
      </c>
      <c r="H761">
        <v>8.0000000000000002E-3</v>
      </c>
      <c r="I761">
        <v>-1</v>
      </c>
      <c r="J761" s="2" t="str">
        <f t="shared" si="11"/>
        <v>THERMAL_COALSRNR2027</v>
      </c>
    </row>
    <row r="762" spans="1:10" x14ac:dyDescent="0.25">
      <c r="A762" t="s">
        <v>33</v>
      </c>
      <c r="B762" t="s">
        <v>6</v>
      </c>
      <c r="C762" t="s">
        <v>8</v>
      </c>
      <c r="D762" t="s">
        <v>6</v>
      </c>
      <c r="E762" t="s">
        <v>12</v>
      </c>
      <c r="F762">
        <v>2028</v>
      </c>
      <c r="G762">
        <v>3069.4168020000002</v>
      </c>
      <c r="H762">
        <v>8.0000000000000002E-3</v>
      </c>
      <c r="I762">
        <v>-1</v>
      </c>
      <c r="J762" s="2" t="str">
        <f t="shared" si="11"/>
        <v>THERMAL_COALSRNR2028</v>
      </c>
    </row>
    <row r="763" spans="1:10" x14ac:dyDescent="0.25">
      <c r="A763" t="s">
        <v>33</v>
      </c>
      <c r="B763" t="s">
        <v>6</v>
      </c>
      <c r="C763" t="s">
        <v>8</v>
      </c>
      <c r="D763" t="s">
        <v>6</v>
      </c>
      <c r="E763" t="s">
        <v>12</v>
      </c>
      <c r="F763">
        <v>2029</v>
      </c>
      <c r="G763">
        <v>3079.4524999999999</v>
      </c>
      <c r="H763">
        <v>8.0000000000000002E-3</v>
      </c>
      <c r="I763">
        <v>-1</v>
      </c>
      <c r="J763" s="2" t="str">
        <f t="shared" si="11"/>
        <v>THERMAL_COALSRNR2029</v>
      </c>
    </row>
    <row r="764" spans="1:10" x14ac:dyDescent="0.25">
      <c r="A764" t="s">
        <v>33</v>
      </c>
      <c r="B764" t="s">
        <v>6</v>
      </c>
      <c r="C764" t="s">
        <v>8</v>
      </c>
      <c r="D764" t="s">
        <v>6</v>
      </c>
      <c r="E764" t="s">
        <v>12</v>
      </c>
      <c r="F764">
        <v>2030</v>
      </c>
      <c r="G764">
        <v>3089.5210109999998</v>
      </c>
      <c r="H764">
        <v>8.0000000000000002E-3</v>
      </c>
      <c r="I764">
        <v>-1</v>
      </c>
      <c r="J764" s="2" t="str">
        <f t="shared" si="11"/>
        <v>THERMAL_COALSRNR2030</v>
      </c>
    </row>
    <row r="765" spans="1:10" x14ac:dyDescent="0.25">
      <c r="A765" t="s">
        <v>33</v>
      </c>
      <c r="B765" t="s">
        <v>6</v>
      </c>
      <c r="C765" t="s">
        <v>8</v>
      </c>
      <c r="D765" t="s">
        <v>6</v>
      </c>
      <c r="E765" t="s">
        <v>12</v>
      </c>
      <c r="F765">
        <v>2031</v>
      </c>
      <c r="G765">
        <v>3099.6224419999999</v>
      </c>
      <c r="H765">
        <v>8.0000000000000002E-3</v>
      </c>
      <c r="I765">
        <v>-1</v>
      </c>
      <c r="J765" s="2" t="str">
        <f t="shared" si="11"/>
        <v>THERMAL_COALSRNR2031</v>
      </c>
    </row>
    <row r="766" spans="1:10" x14ac:dyDescent="0.25">
      <c r="A766" t="s">
        <v>33</v>
      </c>
      <c r="B766" t="s">
        <v>6</v>
      </c>
      <c r="C766" t="s">
        <v>8</v>
      </c>
      <c r="D766" t="s">
        <v>6</v>
      </c>
      <c r="E766" t="s">
        <v>12</v>
      </c>
      <c r="F766">
        <v>2032</v>
      </c>
      <c r="G766">
        <v>3109.7568999999999</v>
      </c>
      <c r="H766">
        <v>8.0000000000000002E-3</v>
      </c>
      <c r="I766">
        <v>-1</v>
      </c>
      <c r="J766" s="2" t="str">
        <f t="shared" si="11"/>
        <v>THERMAL_COALSRNR2032</v>
      </c>
    </row>
    <row r="767" spans="1:10" x14ac:dyDescent="0.25">
      <c r="A767" t="s">
        <v>33</v>
      </c>
      <c r="B767" t="s">
        <v>6</v>
      </c>
      <c r="C767" t="s">
        <v>8</v>
      </c>
      <c r="D767" t="s">
        <v>6</v>
      </c>
      <c r="E767" t="s">
        <v>12</v>
      </c>
      <c r="F767">
        <v>2033</v>
      </c>
      <c r="G767">
        <v>3119.9244939999999</v>
      </c>
      <c r="H767">
        <v>8.0000000000000002E-3</v>
      </c>
      <c r="I767">
        <v>-1</v>
      </c>
      <c r="J767" s="2" t="str">
        <f t="shared" si="11"/>
        <v>THERMAL_COALSRNR2033</v>
      </c>
    </row>
    <row r="768" spans="1:10" x14ac:dyDescent="0.25">
      <c r="A768" t="s">
        <v>33</v>
      </c>
      <c r="B768" t="s">
        <v>6</v>
      </c>
      <c r="C768" t="s">
        <v>8</v>
      </c>
      <c r="D768" t="s">
        <v>6</v>
      </c>
      <c r="E768" t="s">
        <v>12</v>
      </c>
      <c r="F768">
        <v>2034</v>
      </c>
      <c r="G768">
        <v>3130.1253310000002</v>
      </c>
      <c r="H768">
        <v>8.0000000000000002E-3</v>
      </c>
      <c r="I768">
        <v>-1</v>
      </c>
      <c r="J768" s="2" t="str">
        <f t="shared" si="11"/>
        <v>THERMAL_COALSRNR2034</v>
      </c>
    </row>
    <row r="769" spans="1:10" x14ac:dyDescent="0.25">
      <c r="A769" t="s">
        <v>33</v>
      </c>
      <c r="B769" t="s">
        <v>6</v>
      </c>
      <c r="C769" t="s">
        <v>8</v>
      </c>
      <c r="D769" t="s">
        <v>6</v>
      </c>
      <c r="E769" t="s">
        <v>12</v>
      </c>
      <c r="F769">
        <v>2035</v>
      </c>
      <c r="G769">
        <v>3140.35952</v>
      </c>
      <c r="H769">
        <v>8.0000000000000002E-3</v>
      </c>
      <c r="I769">
        <v>-1</v>
      </c>
      <c r="J769" s="2" t="str">
        <f t="shared" si="11"/>
        <v>THERMAL_COALSRNR2035</v>
      </c>
    </row>
    <row r="770" spans="1:10" x14ac:dyDescent="0.25">
      <c r="A770" t="s">
        <v>33</v>
      </c>
      <c r="B770" t="s">
        <v>6</v>
      </c>
      <c r="C770" t="s">
        <v>8</v>
      </c>
      <c r="D770" t="s">
        <v>6</v>
      </c>
      <c r="E770" t="s">
        <v>12</v>
      </c>
      <c r="F770">
        <v>2036</v>
      </c>
      <c r="G770">
        <v>3150.627172</v>
      </c>
      <c r="H770">
        <v>8.0000000000000002E-3</v>
      </c>
      <c r="I770">
        <v>-1</v>
      </c>
      <c r="J770" s="2" t="str">
        <f t="shared" si="11"/>
        <v>THERMAL_COALSRNR2036</v>
      </c>
    </row>
    <row r="771" spans="1:10" x14ac:dyDescent="0.25">
      <c r="A771" t="s">
        <v>33</v>
      </c>
      <c r="B771" t="s">
        <v>6</v>
      </c>
      <c r="C771" t="s">
        <v>8</v>
      </c>
      <c r="D771" t="s">
        <v>6</v>
      </c>
      <c r="E771" t="s">
        <v>12</v>
      </c>
      <c r="F771">
        <v>2037</v>
      </c>
      <c r="G771">
        <v>3160.928394</v>
      </c>
      <c r="H771">
        <v>8.0000000000000002E-3</v>
      </c>
      <c r="I771">
        <v>-1</v>
      </c>
      <c r="J771" s="2" t="str">
        <f t="shared" ref="J771:J834" si="12">_xlfn.CONCAT(A771,C771,E771,F771)</f>
        <v>THERMAL_COALSRNR2037</v>
      </c>
    </row>
    <row r="772" spans="1:10" x14ac:dyDescent="0.25">
      <c r="A772" t="s">
        <v>33</v>
      </c>
      <c r="B772" t="s">
        <v>6</v>
      </c>
      <c r="C772" t="s">
        <v>8</v>
      </c>
      <c r="D772" t="s">
        <v>6</v>
      </c>
      <c r="E772" t="s">
        <v>12</v>
      </c>
      <c r="F772">
        <v>2038</v>
      </c>
      <c r="G772">
        <v>3171.2632960000001</v>
      </c>
      <c r="H772">
        <v>8.0000000000000002E-3</v>
      </c>
      <c r="I772">
        <v>-1</v>
      </c>
      <c r="J772" s="2" t="str">
        <f t="shared" si="12"/>
        <v>THERMAL_COALSRNR2038</v>
      </c>
    </row>
    <row r="773" spans="1:10" x14ac:dyDescent="0.25">
      <c r="A773" t="s">
        <v>33</v>
      </c>
      <c r="B773" t="s">
        <v>6</v>
      </c>
      <c r="C773" t="s">
        <v>8</v>
      </c>
      <c r="D773" t="s">
        <v>6</v>
      </c>
      <c r="E773" t="s">
        <v>12</v>
      </c>
      <c r="F773">
        <v>2039</v>
      </c>
      <c r="G773">
        <v>3181.6319899999999</v>
      </c>
      <c r="H773">
        <v>8.0000000000000002E-3</v>
      </c>
      <c r="I773">
        <v>-1</v>
      </c>
      <c r="J773" s="2" t="str">
        <f t="shared" si="12"/>
        <v>THERMAL_COALSRNR2039</v>
      </c>
    </row>
    <row r="774" spans="1:10" x14ac:dyDescent="0.25">
      <c r="A774" t="s">
        <v>33</v>
      </c>
      <c r="B774" t="s">
        <v>6</v>
      </c>
      <c r="C774" t="s">
        <v>8</v>
      </c>
      <c r="D774" t="s">
        <v>6</v>
      </c>
      <c r="E774" t="s">
        <v>12</v>
      </c>
      <c r="F774">
        <v>2040</v>
      </c>
      <c r="G774">
        <v>3192.0345849999999</v>
      </c>
      <c r="H774">
        <v>8.0000000000000002E-3</v>
      </c>
      <c r="I774">
        <v>-1</v>
      </c>
      <c r="J774" s="2" t="str">
        <f t="shared" si="12"/>
        <v>THERMAL_COALSRNR2040</v>
      </c>
    </row>
    <row r="775" spans="1:10" x14ac:dyDescent="0.25">
      <c r="A775" t="s">
        <v>33</v>
      </c>
      <c r="B775" t="s">
        <v>6</v>
      </c>
      <c r="C775" t="s">
        <v>8</v>
      </c>
      <c r="D775" t="s">
        <v>6</v>
      </c>
      <c r="E775" t="s">
        <v>12</v>
      </c>
      <c r="F775">
        <v>2041</v>
      </c>
      <c r="G775">
        <v>3202.4711910000001</v>
      </c>
      <c r="H775">
        <v>8.0000000000000002E-3</v>
      </c>
      <c r="I775">
        <v>-1</v>
      </c>
      <c r="J775" s="2" t="str">
        <f t="shared" si="12"/>
        <v>THERMAL_COALSRNR2041</v>
      </c>
    </row>
    <row r="776" spans="1:10" x14ac:dyDescent="0.25">
      <c r="A776" t="s">
        <v>33</v>
      </c>
      <c r="B776" t="s">
        <v>6</v>
      </c>
      <c r="C776" t="s">
        <v>8</v>
      </c>
      <c r="D776" t="s">
        <v>6</v>
      </c>
      <c r="E776" t="s">
        <v>8</v>
      </c>
      <c r="F776">
        <v>2024</v>
      </c>
      <c r="G776">
        <v>926</v>
      </c>
      <c r="H776">
        <v>2E-3</v>
      </c>
      <c r="I776">
        <v>-1</v>
      </c>
      <c r="J776" s="2" t="str">
        <f t="shared" si="12"/>
        <v>THERMAL_COALSRSR2024</v>
      </c>
    </row>
    <row r="777" spans="1:10" x14ac:dyDescent="0.25">
      <c r="A777" t="s">
        <v>33</v>
      </c>
      <c r="B777" t="s">
        <v>6</v>
      </c>
      <c r="C777" t="s">
        <v>8</v>
      </c>
      <c r="D777" t="s">
        <v>6</v>
      </c>
      <c r="E777" t="s">
        <v>8</v>
      </c>
      <c r="F777">
        <v>2025</v>
      </c>
      <c r="G777">
        <v>947.21769670000003</v>
      </c>
      <c r="H777">
        <v>2E-3</v>
      </c>
      <c r="I777">
        <v>-1</v>
      </c>
      <c r="J777" s="2" t="str">
        <f t="shared" si="12"/>
        <v>THERMAL_COALSRSR2025</v>
      </c>
    </row>
    <row r="778" spans="1:10" x14ac:dyDescent="0.25">
      <c r="A778" t="s">
        <v>33</v>
      </c>
      <c r="B778" t="s">
        <v>6</v>
      </c>
      <c r="C778" t="s">
        <v>8</v>
      </c>
      <c r="D778" t="s">
        <v>6</v>
      </c>
      <c r="E778" t="s">
        <v>8</v>
      </c>
      <c r="F778">
        <v>2026</v>
      </c>
      <c r="G778">
        <v>968.92156039999998</v>
      </c>
      <c r="H778">
        <v>2E-3</v>
      </c>
      <c r="I778">
        <v>-1</v>
      </c>
      <c r="J778" s="2" t="str">
        <f t="shared" si="12"/>
        <v>THERMAL_COALSRSR2026</v>
      </c>
    </row>
    <row r="779" spans="1:10" x14ac:dyDescent="0.25">
      <c r="A779" t="s">
        <v>33</v>
      </c>
      <c r="B779" t="s">
        <v>6</v>
      </c>
      <c r="C779" t="s">
        <v>8</v>
      </c>
      <c r="D779" t="s">
        <v>6</v>
      </c>
      <c r="E779" t="s">
        <v>8</v>
      </c>
      <c r="F779">
        <v>2027</v>
      </c>
      <c r="G779">
        <v>991.1227308</v>
      </c>
      <c r="H779">
        <v>2E-3</v>
      </c>
      <c r="I779">
        <v>-1</v>
      </c>
      <c r="J779" s="2" t="str">
        <f t="shared" si="12"/>
        <v>THERMAL_COALSRSR2027</v>
      </c>
    </row>
    <row r="780" spans="1:10" x14ac:dyDescent="0.25">
      <c r="A780" t="s">
        <v>33</v>
      </c>
      <c r="B780" t="s">
        <v>6</v>
      </c>
      <c r="C780" t="s">
        <v>8</v>
      </c>
      <c r="D780" t="s">
        <v>6</v>
      </c>
      <c r="E780" t="s">
        <v>8</v>
      </c>
      <c r="F780">
        <v>2028</v>
      </c>
      <c r="G780">
        <v>1013.8326029999999</v>
      </c>
      <c r="H780">
        <v>2E-3</v>
      </c>
      <c r="I780">
        <v>-1</v>
      </c>
      <c r="J780" s="2" t="str">
        <f t="shared" si="12"/>
        <v>THERMAL_COALSRSR2028</v>
      </c>
    </row>
    <row r="781" spans="1:10" x14ac:dyDescent="0.25">
      <c r="A781" t="s">
        <v>33</v>
      </c>
      <c r="B781" t="s">
        <v>6</v>
      </c>
      <c r="C781" t="s">
        <v>8</v>
      </c>
      <c r="D781" t="s">
        <v>6</v>
      </c>
      <c r="E781" t="s">
        <v>8</v>
      </c>
      <c r="F781">
        <v>2029</v>
      </c>
      <c r="G781">
        <v>1037.062833</v>
      </c>
      <c r="H781">
        <v>2E-3</v>
      </c>
      <c r="I781">
        <v>-1</v>
      </c>
      <c r="J781" s="2" t="str">
        <f t="shared" si="12"/>
        <v>THERMAL_COALSRSR2029</v>
      </c>
    </row>
    <row r="782" spans="1:10" x14ac:dyDescent="0.25">
      <c r="A782" t="s">
        <v>33</v>
      </c>
      <c r="B782" t="s">
        <v>6</v>
      </c>
      <c r="C782" t="s">
        <v>8</v>
      </c>
      <c r="D782" t="s">
        <v>6</v>
      </c>
      <c r="E782" t="s">
        <v>8</v>
      </c>
      <c r="F782">
        <v>2030</v>
      </c>
      <c r="G782">
        <v>1060.825343</v>
      </c>
      <c r="H782">
        <v>2E-3</v>
      </c>
      <c r="I782">
        <v>-1</v>
      </c>
      <c r="J782" s="2" t="str">
        <f t="shared" si="12"/>
        <v>THERMAL_COALSRSR2030</v>
      </c>
    </row>
    <row r="783" spans="1:10" x14ac:dyDescent="0.25">
      <c r="A783" t="s">
        <v>33</v>
      </c>
      <c r="B783" t="s">
        <v>6</v>
      </c>
      <c r="C783" t="s">
        <v>8</v>
      </c>
      <c r="D783" t="s">
        <v>6</v>
      </c>
      <c r="E783" t="s">
        <v>8</v>
      </c>
      <c r="F783">
        <v>2031</v>
      </c>
      <c r="G783">
        <v>1085.1323299999999</v>
      </c>
      <c r="H783">
        <v>2E-3</v>
      </c>
      <c r="I783">
        <v>-1</v>
      </c>
      <c r="J783" s="2" t="str">
        <f t="shared" si="12"/>
        <v>THERMAL_COALSRSR2031</v>
      </c>
    </row>
    <row r="784" spans="1:10" x14ac:dyDescent="0.25">
      <c r="A784" t="s">
        <v>33</v>
      </c>
      <c r="B784" t="s">
        <v>6</v>
      </c>
      <c r="C784" t="s">
        <v>8</v>
      </c>
      <c r="D784" t="s">
        <v>6</v>
      </c>
      <c r="E784" t="s">
        <v>8</v>
      </c>
      <c r="F784">
        <v>2032</v>
      </c>
      <c r="G784">
        <v>1109.996271</v>
      </c>
      <c r="H784">
        <v>2E-3</v>
      </c>
      <c r="I784">
        <v>-1</v>
      </c>
      <c r="J784" s="2" t="str">
        <f t="shared" si="12"/>
        <v>THERMAL_COALSRSR2032</v>
      </c>
    </row>
    <row r="785" spans="1:10" x14ac:dyDescent="0.25">
      <c r="A785" t="s">
        <v>33</v>
      </c>
      <c r="B785" t="s">
        <v>6</v>
      </c>
      <c r="C785" t="s">
        <v>8</v>
      </c>
      <c r="D785" t="s">
        <v>6</v>
      </c>
      <c r="E785" t="s">
        <v>8</v>
      </c>
      <c r="F785">
        <v>2033</v>
      </c>
      <c r="G785">
        <v>1135.4299249999999</v>
      </c>
      <c r="H785">
        <v>2E-3</v>
      </c>
      <c r="I785">
        <v>-1</v>
      </c>
      <c r="J785" s="2" t="str">
        <f t="shared" si="12"/>
        <v>THERMAL_COALSRSR2033</v>
      </c>
    </row>
    <row r="786" spans="1:10" x14ac:dyDescent="0.25">
      <c r="A786" t="s">
        <v>33</v>
      </c>
      <c r="B786" t="s">
        <v>6</v>
      </c>
      <c r="C786" t="s">
        <v>8</v>
      </c>
      <c r="D786" t="s">
        <v>6</v>
      </c>
      <c r="E786" t="s">
        <v>8</v>
      </c>
      <c r="F786">
        <v>2034</v>
      </c>
      <c r="G786">
        <v>1161.4463479999999</v>
      </c>
      <c r="H786">
        <v>2E-3</v>
      </c>
      <c r="I786">
        <v>-1</v>
      </c>
      <c r="J786" s="2" t="str">
        <f t="shared" si="12"/>
        <v>THERMAL_COALSRSR2034</v>
      </c>
    </row>
    <row r="787" spans="1:10" x14ac:dyDescent="0.25">
      <c r="A787" t="s">
        <v>33</v>
      </c>
      <c r="B787" t="s">
        <v>6</v>
      </c>
      <c r="C787" t="s">
        <v>8</v>
      </c>
      <c r="D787" t="s">
        <v>6</v>
      </c>
      <c r="E787" t="s">
        <v>8</v>
      </c>
      <c r="F787">
        <v>2035</v>
      </c>
      <c r="G787">
        <v>1188.0588929999999</v>
      </c>
      <c r="H787">
        <v>2E-3</v>
      </c>
      <c r="I787">
        <v>-1</v>
      </c>
      <c r="J787" s="2" t="str">
        <f t="shared" si="12"/>
        <v>THERMAL_COALSRSR2035</v>
      </c>
    </row>
    <row r="788" spans="1:10" x14ac:dyDescent="0.25">
      <c r="A788" t="s">
        <v>33</v>
      </c>
      <c r="B788" t="s">
        <v>6</v>
      </c>
      <c r="C788" t="s">
        <v>8</v>
      </c>
      <c r="D788" t="s">
        <v>6</v>
      </c>
      <c r="E788" t="s">
        <v>8</v>
      </c>
      <c r="F788">
        <v>2036</v>
      </c>
      <c r="G788">
        <v>1215.2812180000001</v>
      </c>
      <c r="H788">
        <v>2E-3</v>
      </c>
      <c r="I788">
        <v>-1</v>
      </c>
      <c r="J788" s="2" t="str">
        <f t="shared" si="12"/>
        <v>THERMAL_COALSRSR2036</v>
      </c>
    </row>
    <row r="789" spans="1:10" x14ac:dyDescent="0.25">
      <c r="A789" t="s">
        <v>33</v>
      </c>
      <c r="B789" t="s">
        <v>6</v>
      </c>
      <c r="C789" t="s">
        <v>8</v>
      </c>
      <c r="D789" t="s">
        <v>6</v>
      </c>
      <c r="E789" t="s">
        <v>8</v>
      </c>
      <c r="F789">
        <v>2037</v>
      </c>
      <c r="G789">
        <v>1243.127297</v>
      </c>
      <c r="H789">
        <v>2E-3</v>
      </c>
      <c r="I789">
        <v>-1</v>
      </c>
      <c r="J789" s="2" t="str">
        <f t="shared" si="12"/>
        <v>THERMAL_COALSRSR2037</v>
      </c>
    </row>
    <row r="790" spans="1:10" x14ac:dyDescent="0.25">
      <c r="A790" t="s">
        <v>33</v>
      </c>
      <c r="B790" t="s">
        <v>6</v>
      </c>
      <c r="C790" t="s">
        <v>8</v>
      </c>
      <c r="D790" t="s">
        <v>6</v>
      </c>
      <c r="E790" t="s">
        <v>8</v>
      </c>
      <c r="F790">
        <v>2038</v>
      </c>
      <c r="G790">
        <v>1271.61142</v>
      </c>
      <c r="H790">
        <v>2E-3</v>
      </c>
      <c r="I790">
        <v>-1</v>
      </c>
      <c r="J790" s="2" t="str">
        <f t="shared" si="12"/>
        <v>THERMAL_COALSRSR2038</v>
      </c>
    </row>
    <row r="791" spans="1:10" x14ac:dyDescent="0.25">
      <c r="A791" t="s">
        <v>33</v>
      </c>
      <c r="B791" t="s">
        <v>6</v>
      </c>
      <c r="C791" t="s">
        <v>8</v>
      </c>
      <c r="D791" t="s">
        <v>6</v>
      </c>
      <c r="E791" t="s">
        <v>8</v>
      </c>
      <c r="F791">
        <v>2039</v>
      </c>
      <c r="G791">
        <v>1300.7482070000001</v>
      </c>
      <c r="H791">
        <v>2E-3</v>
      </c>
      <c r="I791">
        <v>-1</v>
      </c>
      <c r="J791" s="2" t="str">
        <f t="shared" si="12"/>
        <v>THERMAL_COALSRSR2039</v>
      </c>
    </row>
    <row r="792" spans="1:10" x14ac:dyDescent="0.25">
      <c r="A792" t="s">
        <v>33</v>
      </c>
      <c r="B792" t="s">
        <v>6</v>
      </c>
      <c r="C792" t="s">
        <v>8</v>
      </c>
      <c r="D792" t="s">
        <v>6</v>
      </c>
      <c r="E792" t="s">
        <v>8</v>
      </c>
      <c r="F792">
        <v>2040</v>
      </c>
      <c r="G792">
        <v>1330.5526139999999</v>
      </c>
      <c r="H792">
        <v>2E-3</v>
      </c>
      <c r="I792">
        <v>-1</v>
      </c>
      <c r="J792" s="2" t="str">
        <f t="shared" si="12"/>
        <v>THERMAL_COALSRSR2040</v>
      </c>
    </row>
    <row r="793" spans="1:10" x14ac:dyDescent="0.25">
      <c r="A793" t="s">
        <v>33</v>
      </c>
      <c r="B793" t="s">
        <v>6</v>
      </c>
      <c r="C793" t="s">
        <v>8</v>
      </c>
      <c r="D793" t="s">
        <v>6</v>
      </c>
      <c r="E793" t="s">
        <v>8</v>
      </c>
      <c r="F793">
        <v>2041</v>
      </c>
      <c r="G793">
        <v>1361.0399379999999</v>
      </c>
      <c r="H793">
        <v>2E-3</v>
      </c>
      <c r="I793">
        <v>-1</v>
      </c>
      <c r="J793" s="2" t="str">
        <f t="shared" si="12"/>
        <v>THERMAL_COALSRSR2041</v>
      </c>
    </row>
    <row r="794" spans="1:10" x14ac:dyDescent="0.25">
      <c r="A794" t="s">
        <v>33</v>
      </c>
      <c r="B794" t="s">
        <v>6</v>
      </c>
      <c r="C794" t="s">
        <v>8</v>
      </c>
      <c r="D794" t="s">
        <v>6</v>
      </c>
      <c r="E794" t="s">
        <v>9</v>
      </c>
      <c r="F794">
        <v>2024</v>
      </c>
      <c r="G794">
        <v>3787.9</v>
      </c>
      <c r="H794">
        <v>8.0000000000000002E-3</v>
      </c>
      <c r="I794">
        <v>-1</v>
      </c>
      <c r="J794" s="2" t="str">
        <f t="shared" si="12"/>
        <v>THERMAL_COALSRNER2024</v>
      </c>
    </row>
    <row r="795" spans="1:10" x14ac:dyDescent="0.25">
      <c r="A795" t="s">
        <v>33</v>
      </c>
      <c r="B795" t="s">
        <v>6</v>
      </c>
      <c r="C795" t="s">
        <v>8</v>
      </c>
      <c r="D795" t="s">
        <v>6</v>
      </c>
      <c r="E795" t="s">
        <v>9</v>
      </c>
      <c r="F795">
        <v>2025</v>
      </c>
      <c r="G795">
        <v>3917.6590719999999</v>
      </c>
      <c r="H795">
        <v>8.0000000000000002E-3</v>
      </c>
      <c r="I795">
        <v>-1</v>
      </c>
      <c r="J795" s="2" t="str">
        <f t="shared" si="12"/>
        <v>THERMAL_COALSRNER2025</v>
      </c>
    </row>
    <row r="796" spans="1:10" x14ac:dyDescent="0.25">
      <c r="A796" t="s">
        <v>33</v>
      </c>
      <c r="B796" t="s">
        <v>6</v>
      </c>
      <c r="C796" t="s">
        <v>8</v>
      </c>
      <c r="D796" t="s">
        <v>6</v>
      </c>
      <c r="E796" t="s">
        <v>9</v>
      </c>
      <c r="F796">
        <v>2026</v>
      </c>
      <c r="G796">
        <v>4051.8631970000001</v>
      </c>
      <c r="H796">
        <v>8.0000000000000002E-3</v>
      </c>
      <c r="I796">
        <v>-1</v>
      </c>
      <c r="J796" s="2" t="str">
        <f t="shared" si="12"/>
        <v>THERMAL_COALSRNER2026</v>
      </c>
    </row>
    <row r="797" spans="1:10" x14ac:dyDescent="0.25">
      <c r="A797" t="s">
        <v>33</v>
      </c>
      <c r="B797" t="s">
        <v>6</v>
      </c>
      <c r="C797" t="s">
        <v>8</v>
      </c>
      <c r="D797" t="s">
        <v>6</v>
      </c>
      <c r="E797" t="s">
        <v>9</v>
      </c>
      <c r="F797">
        <v>2027</v>
      </c>
      <c r="G797">
        <v>4190.6646460000002</v>
      </c>
      <c r="H797">
        <v>8.0000000000000002E-3</v>
      </c>
      <c r="I797">
        <v>-1</v>
      </c>
      <c r="J797" s="2" t="str">
        <f t="shared" si="12"/>
        <v>THERMAL_COALSRNER2027</v>
      </c>
    </row>
    <row r="798" spans="1:10" x14ac:dyDescent="0.25">
      <c r="A798" t="s">
        <v>33</v>
      </c>
      <c r="B798" t="s">
        <v>6</v>
      </c>
      <c r="C798" t="s">
        <v>8</v>
      </c>
      <c r="D798" t="s">
        <v>6</v>
      </c>
      <c r="E798" t="s">
        <v>9</v>
      </c>
      <c r="F798">
        <v>2028</v>
      </c>
      <c r="G798">
        <v>4334.2209059999996</v>
      </c>
      <c r="H798">
        <v>8.0000000000000002E-3</v>
      </c>
      <c r="I798">
        <v>-1</v>
      </c>
      <c r="J798" s="2" t="str">
        <f t="shared" si="12"/>
        <v>THERMAL_COALSRNER2028</v>
      </c>
    </row>
    <row r="799" spans="1:10" x14ac:dyDescent="0.25">
      <c r="A799" t="s">
        <v>33</v>
      </c>
      <c r="B799" t="s">
        <v>6</v>
      </c>
      <c r="C799" t="s">
        <v>8</v>
      </c>
      <c r="D799" t="s">
        <v>6</v>
      </c>
      <c r="E799" t="s">
        <v>9</v>
      </c>
      <c r="F799">
        <v>2029</v>
      </c>
      <c r="G799">
        <v>4482.6948579999998</v>
      </c>
      <c r="H799">
        <v>8.0000000000000002E-3</v>
      </c>
      <c r="I799">
        <v>-1</v>
      </c>
      <c r="J799" s="2" t="str">
        <f t="shared" si="12"/>
        <v>THERMAL_COALSRNER2029</v>
      </c>
    </row>
    <row r="800" spans="1:10" x14ac:dyDescent="0.25">
      <c r="A800" t="s">
        <v>33</v>
      </c>
      <c r="B800" t="s">
        <v>6</v>
      </c>
      <c r="C800" t="s">
        <v>8</v>
      </c>
      <c r="D800" t="s">
        <v>6</v>
      </c>
      <c r="E800" t="s">
        <v>9</v>
      </c>
      <c r="F800">
        <v>2030</v>
      </c>
      <c r="G800">
        <v>4636.2549639999997</v>
      </c>
      <c r="H800">
        <v>8.0000000000000002E-3</v>
      </c>
      <c r="I800">
        <v>-1</v>
      </c>
      <c r="J800" s="2" t="str">
        <f t="shared" si="12"/>
        <v>THERMAL_COALSRNER2030</v>
      </c>
    </row>
    <row r="801" spans="1:10" x14ac:dyDescent="0.25">
      <c r="A801" t="s">
        <v>33</v>
      </c>
      <c r="B801" t="s">
        <v>6</v>
      </c>
      <c r="C801" t="s">
        <v>8</v>
      </c>
      <c r="D801" t="s">
        <v>6</v>
      </c>
      <c r="E801" t="s">
        <v>9</v>
      </c>
      <c r="F801">
        <v>2031</v>
      </c>
      <c r="G801">
        <v>4795.0754559999996</v>
      </c>
      <c r="H801">
        <v>8.0000000000000002E-3</v>
      </c>
      <c r="I801">
        <v>-1</v>
      </c>
      <c r="J801" s="2" t="str">
        <f t="shared" si="12"/>
        <v>THERMAL_COALSRNER2031</v>
      </c>
    </row>
    <row r="802" spans="1:10" x14ac:dyDescent="0.25">
      <c r="A802" t="s">
        <v>33</v>
      </c>
      <c r="B802" t="s">
        <v>6</v>
      </c>
      <c r="C802" t="s">
        <v>8</v>
      </c>
      <c r="D802" t="s">
        <v>6</v>
      </c>
      <c r="E802" t="s">
        <v>9</v>
      </c>
      <c r="F802">
        <v>2032</v>
      </c>
      <c r="G802">
        <v>4959.3365350000004</v>
      </c>
      <c r="H802">
        <v>8.0000000000000002E-3</v>
      </c>
      <c r="I802">
        <v>-1</v>
      </c>
      <c r="J802" s="2" t="str">
        <f t="shared" si="12"/>
        <v>THERMAL_COALSRNER2032</v>
      </c>
    </row>
    <row r="803" spans="1:10" x14ac:dyDescent="0.25">
      <c r="A803" t="s">
        <v>33</v>
      </c>
      <c r="B803" t="s">
        <v>6</v>
      </c>
      <c r="C803" t="s">
        <v>8</v>
      </c>
      <c r="D803" t="s">
        <v>6</v>
      </c>
      <c r="E803" t="s">
        <v>9</v>
      </c>
      <c r="F803">
        <v>2033</v>
      </c>
      <c r="G803">
        <v>5129.2245759999996</v>
      </c>
      <c r="H803">
        <v>8.0000000000000002E-3</v>
      </c>
      <c r="I803">
        <v>-1</v>
      </c>
      <c r="J803" s="2" t="str">
        <f t="shared" si="12"/>
        <v>THERMAL_COALSRNER2033</v>
      </c>
    </row>
    <row r="804" spans="1:10" x14ac:dyDescent="0.25">
      <c r="A804" t="s">
        <v>33</v>
      </c>
      <c r="B804" t="s">
        <v>6</v>
      </c>
      <c r="C804" t="s">
        <v>8</v>
      </c>
      <c r="D804" t="s">
        <v>6</v>
      </c>
      <c r="E804" t="s">
        <v>9</v>
      </c>
      <c r="F804">
        <v>2034</v>
      </c>
      <c r="G804">
        <v>5304.9323350000004</v>
      </c>
      <c r="H804">
        <v>8.0000000000000002E-3</v>
      </c>
      <c r="I804">
        <v>-1</v>
      </c>
      <c r="J804" s="2" t="str">
        <f t="shared" si="12"/>
        <v>THERMAL_COALSRNER2034</v>
      </c>
    </row>
    <row r="805" spans="1:10" x14ac:dyDescent="0.25">
      <c r="A805" t="s">
        <v>33</v>
      </c>
      <c r="B805" t="s">
        <v>6</v>
      </c>
      <c r="C805" t="s">
        <v>8</v>
      </c>
      <c r="D805" t="s">
        <v>6</v>
      </c>
      <c r="E805" t="s">
        <v>9</v>
      </c>
      <c r="F805">
        <v>2035</v>
      </c>
      <c r="G805">
        <v>5486.6591749999998</v>
      </c>
      <c r="H805">
        <v>8.0000000000000002E-3</v>
      </c>
      <c r="I805">
        <v>-1</v>
      </c>
      <c r="J805" s="2" t="str">
        <f t="shared" si="12"/>
        <v>THERMAL_COALSRNER2035</v>
      </c>
    </row>
    <row r="806" spans="1:10" x14ac:dyDescent="0.25">
      <c r="A806" t="s">
        <v>33</v>
      </c>
      <c r="B806" t="s">
        <v>6</v>
      </c>
      <c r="C806" t="s">
        <v>8</v>
      </c>
      <c r="D806" t="s">
        <v>6</v>
      </c>
      <c r="E806" t="s">
        <v>9</v>
      </c>
      <c r="F806">
        <v>2036</v>
      </c>
      <c r="G806">
        <v>5674.6112869999997</v>
      </c>
      <c r="H806">
        <v>8.0000000000000002E-3</v>
      </c>
      <c r="I806">
        <v>-1</v>
      </c>
      <c r="J806" s="2" t="str">
        <f t="shared" si="12"/>
        <v>THERMAL_COALSRNER2036</v>
      </c>
    </row>
    <row r="807" spans="1:10" x14ac:dyDescent="0.25">
      <c r="A807" t="s">
        <v>33</v>
      </c>
      <c r="B807" t="s">
        <v>6</v>
      </c>
      <c r="C807" t="s">
        <v>8</v>
      </c>
      <c r="D807" t="s">
        <v>6</v>
      </c>
      <c r="E807" t="s">
        <v>9</v>
      </c>
      <c r="F807">
        <v>2037</v>
      </c>
      <c r="G807">
        <v>5869.0019240000001</v>
      </c>
      <c r="H807">
        <v>8.0000000000000002E-3</v>
      </c>
      <c r="I807">
        <v>-1</v>
      </c>
      <c r="J807" s="2" t="str">
        <f t="shared" si="12"/>
        <v>THERMAL_COALSRNER2037</v>
      </c>
    </row>
    <row r="808" spans="1:10" x14ac:dyDescent="0.25">
      <c r="A808" t="s">
        <v>33</v>
      </c>
      <c r="B808" t="s">
        <v>6</v>
      </c>
      <c r="C808" t="s">
        <v>8</v>
      </c>
      <c r="D808" t="s">
        <v>6</v>
      </c>
      <c r="E808" t="s">
        <v>9</v>
      </c>
      <c r="F808">
        <v>2038</v>
      </c>
      <c r="G808">
        <v>6070.0516459999999</v>
      </c>
      <c r="H808">
        <v>8.0000000000000002E-3</v>
      </c>
      <c r="I808">
        <v>-1</v>
      </c>
      <c r="J808" s="2" t="str">
        <f t="shared" si="12"/>
        <v>THERMAL_COALSRNER2038</v>
      </c>
    </row>
    <row r="809" spans="1:10" x14ac:dyDescent="0.25">
      <c r="A809" t="s">
        <v>33</v>
      </c>
      <c r="B809" t="s">
        <v>6</v>
      </c>
      <c r="C809" t="s">
        <v>8</v>
      </c>
      <c r="D809" t="s">
        <v>6</v>
      </c>
      <c r="E809" t="s">
        <v>9</v>
      </c>
      <c r="F809">
        <v>2039</v>
      </c>
      <c r="G809">
        <v>6277.9885690000001</v>
      </c>
      <c r="H809">
        <v>8.0000000000000002E-3</v>
      </c>
      <c r="I809">
        <v>-1</v>
      </c>
      <c r="J809" s="2" t="str">
        <f t="shared" si="12"/>
        <v>THERMAL_COALSRNER2039</v>
      </c>
    </row>
    <row r="810" spans="1:10" x14ac:dyDescent="0.25">
      <c r="A810" t="s">
        <v>33</v>
      </c>
      <c r="B810" t="s">
        <v>6</v>
      </c>
      <c r="C810" t="s">
        <v>8</v>
      </c>
      <c r="D810" t="s">
        <v>6</v>
      </c>
      <c r="E810" t="s">
        <v>9</v>
      </c>
      <c r="F810">
        <v>2040</v>
      </c>
      <c r="G810">
        <v>6493.0486209999999</v>
      </c>
      <c r="H810">
        <v>8.0000000000000002E-3</v>
      </c>
      <c r="I810">
        <v>-1</v>
      </c>
      <c r="J810" s="2" t="str">
        <f t="shared" si="12"/>
        <v>THERMAL_COALSRNER2040</v>
      </c>
    </row>
    <row r="811" spans="1:10" x14ac:dyDescent="0.25">
      <c r="A811" t="s">
        <v>33</v>
      </c>
      <c r="B811" t="s">
        <v>6</v>
      </c>
      <c r="C811" t="s">
        <v>8</v>
      </c>
      <c r="D811" t="s">
        <v>6</v>
      </c>
      <c r="E811" t="s">
        <v>9</v>
      </c>
      <c r="F811">
        <v>2041</v>
      </c>
      <c r="G811">
        <v>6715.4758140000004</v>
      </c>
      <c r="H811">
        <v>8.0000000000000002E-3</v>
      </c>
      <c r="I811">
        <v>-1</v>
      </c>
      <c r="J811" s="2" t="str">
        <f t="shared" si="12"/>
        <v>THERMAL_COALSRNER2041</v>
      </c>
    </row>
    <row r="812" spans="1:10" x14ac:dyDescent="0.25">
      <c r="A812" t="s">
        <v>33</v>
      </c>
      <c r="B812" t="s">
        <v>6</v>
      </c>
      <c r="C812" t="s">
        <v>9</v>
      </c>
      <c r="D812" t="s">
        <v>6</v>
      </c>
      <c r="E812" t="s">
        <v>10</v>
      </c>
      <c r="F812">
        <v>2024</v>
      </c>
      <c r="G812">
        <v>2497.6</v>
      </c>
      <c r="H812">
        <v>8.0000000000000002E-3</v>
      </c>
      <c r="I812">
        <v>-1</v>
      </c>
      <c r="J812" s="2" t="str">
        <f t="shared" si="12"/>
        <v>THERMAL_COALNERER2024</v>
      </c>
    </row>
    <row r="813" spans="1:10" x14ac:dyDescent="0.25">
      <c r="A813" t="s">
        <v>33</v>
      </c>
      <c r="B813" t="s">
        <v>6</v>
      </c>
      <c r="C813" t="s">
        <v>9</v>
      </c>
      <c r="D813" t="s">
        <v>6</v>
      </c>
      <c r="E813" t="s">
        <v>10</v>
      </c>
      <c r="F813">
        <v>2025</v>
      </c>
      <c r="G813">
        <v>2497.6</v>
      </c>
      <c r="H813">
        <v>8.0000000000000002E-3</v>
      </c>
      <c r="I813">
        <v>-1</v>
      </c>
      <c r="J813" s="2" t="str">
        <f t="shared" si="12"/>
        <v>THERMAL_COALNERER2025</v>
      </c>
    </row>
    <row r="814" spans="1:10" x14ac:dyDescent="0.25">
      <c r="A814" t="s">
        <v>33</v>
      </c>
      <c r="B814" t="s">
        <v>6</v>
      </c>
      <c r="C814" t="s">
        <v>9</v>
      </c>
      <c r="D814" t="s">
        <v>6</v>
      </c>
      <c r="E814" t="s">
        <v>10</v>
      </c>
      <c r="F814">
        <v>2026</v>
      </c>
      <c r="G814">
        <v>2497.6</v>
      </c>
      <c r="H814">
        <v>8.0000000000000002E-3</v>
      </c>
      <c r="I814">
        <v>-1</v>
      </c>
      <c r="J814" s="2" t="str">
        <f t="shared" si="12"/>
        <v>THERMAL_COALNERER2026</v>
      </c>
    </row>
    <row r="815" spans="1:10" x14ac:dyDescent="0.25">
      <c r="A815" t="s">
        <v>33</v>
      </c>
      <c r="B815" t="s">
        <v>6</v>
      </c>
      <c r="C815" t="s">
        <v>9</v>
      </c>
      <c r="D815" t="s">
        <v>6</v>
      </c>
      <c r="E815" t="s">
        <v>10</v>
      </c>
      <c r="F815">
        <v>2027</v>
      </c>
      <c r="G815">
        <v>2497.6</v>
      </c>
      <c r="H815">
        <v>8.0000000000000002E-3</v>
      </c>
      <c r="I815">
        <v>-1</v>
      </c>
      <c r="J815" s="2" t="str">
        <f t="shared" si="12"/>
        <v>THERMAL_COALNERER2027</v>
      </c>
    </row>
    <row r="816" spans="1:10" x14ac:dyDescent="0.25">
      <c r="A816" t="s">
        <v>33</v>
      </c>
      <c r="B816" t="s">
        <v>6</v>
      </c>
      <c r="C816" t="s">
        <v>9</v>
      </c>
      <c r="D816" t="s">
        <v>6</v>
      </c>
      <c r="E816" t="s">
        <v>10</v>
      </c>
      <c r="F816">
        <v>2028</v>
      </c>
      <c r="G816">
        <v>2497.6</v>
      </c>
      <c r="H816">
        <v>8.0000000000000002E-3</v>
      </c>
      <c r="I816">
        <v>-1</v>
      </c>
      <c r="J816" s="2" t="str">
        <f t="shared" si="12"/>
        <v>THERMAL_COALNERER2028</v>
      </c>
    </row>
    <row r="817" spans="1:10" x14ac:dyDescent="0.25">
      <c r="A817" t="s">
        <v>33</v>
      </c>
      <c r="B817" t="s">
        <v>6</v>
      </c>
      <c r="C817" t="s">
        <v>9</v>
      </c>
      <c r="D817" t="s">
        <v>6</v>
      </c>
      <c r="E817" t="s">
        <v>10</v>
      </c>
      <c r="F817">
        <v>2029</v>
      </c>
      <c r="G817">
        <v>2497.6</v>
      </c>
      <c r="H817">
        <v>8.0000000000000002E-3</v>
      </c>
      <c r="I817">
        <v>-1</v>
      </c>
      <c r="J817" s="2" t="str">
        <f t="shared" si="12"/>
        <v>THERMAL_COALNERER2029</v>
      </c>
    </row>
    <row r="818" spans="1:10" x14ac:dyDescent="0.25">
      <c r="A818" t="s">
        <v>33</v>
      </c>
      <c r="B818" t="s">
        <v>6</v>
      </c>
      <c r="C818" t="s">
        <v>9</v>
      </c>
      <c r="D818" t="s">
        <v>6</v>
      </c>
      <c r="E818" t="s">
        <v>10</v>
      </c>
      <c r="F818">
        <v>2030</v>
      </c>
      <c r="G818">
        <v>2497.6</v>
      </c>
      <c r="H818">
        <v>8.0000000000000002E-3</v>
      </c>
      <c r="I818">
        <v>-1</v>
      </c>
      <c r="J818" s="2" t="str">
        <f t="shared" si="12"/>
        <v>THERMAL_COALNERER2030</v>
      </c>
    </row>
    <row r="819" spans="1:10" x14ac:dyDescent="0.25">
      <c r="A819" t="s">
        <v>33</v>
      </c>
      <c r="B819" t="s">
        <v>6</v>
      </c>
      <c r="C819" t="s">
        <v>9</v>
      </c>
      <c r="D819" t="s">
        <v>6</v>
      </c>
      <c r="E819" t="s">
        <v>10</v>
      </c>
      <c r="F819">
        <v>2031</v>
      </c>
      <c r="G819">
        <v>2497.6</v>
      </c>
      <c r="H819">
        <v>8.0000000000000002E-3</v>
      </c>
      <c r="I819">
        <v>-1</v>
      </c>
      <c r="J819" s="2" t="str">
        <f t="shared" si="12"/>
        <v>THERMAL_COALNERER2031</v>
      </c>
    </row>
    <row r="820" spans="1:10" x14ac:dyDescent="0.25">
      <c r="A820" t="s">
        <v>33</v>
      </c>
      <c r="B820" t="s">
        <v>6</v>
      </c>
      <c r="C820" t="s">
        <v>9</v>
      </c>
      <c r="D820" t="s">
        <v>6</v>
      </c>
      <c r="E820" t="s">
        <v>10</v>
      </c>
      <c r="F820">
        <v>2032</v>
      </c>
      <c r="G820">
        <v>2497.6</v>
      </c>
      <c r="H820">
        <v>8.0000000000000002E-3</v>
      </c>
      <c r="I820">
        <v>-1</v>
      </c>
      <c r="J820" s="2" t="str">
        <f t="shared" si="12"/>
        <v>THERMAL_COALNERER2032</v>
      </c>
    </row>
    <row r="821" spans="1:10" x14ac:dyDescent="0.25">
      <c r="A821" t="s">
        <v>33</v>
      </c>
      <c r="B821" t="s">
        <v>6</v>
      </c>
      <c r="C821" t="s">
        <v>9</v>
      </c>
      <c r="D821" t="s">
        <v>6</v>
      </c>
      <c r="E821" t="s">
        <v>10</v>
      </c>
      <c r="F821">
        <v>2033</v>
      </c>
      <c r="G821">
        <v>2497.6</v>
      </c>
      <c r="H821">
        <v>8.0000000000000002E-3</v>
      </c>
      <c r="I821">
        <v>-1</v>
      </c>
      <c r="J821" s="2" t="str">
        <f t="shared" si="12"/>
        <v>THERMAL_COALNERER2033</v>
      </c>
    </row>
    <row r="822" spans="1:10" x14ac:dyDescent="0.25">
      <c r="A822" t="s">
        <v>33</v>
      </c>
      <c r="B822" t="s">
        <v>6</v>
      </c>
      <c r="C822" t="s">
        <v>9</v>
      </c>
      <c r="D822" t="s">
        <v>6</v>
      </c>
      <c r="E822" t="s">
        <v>10</v>
      </c>
      <c r="F822">
        <v>2034</v>
      </c>
      <c r="G822">
        <v>2497.6</v>
      </c>
      <c r="H822">
        <v>8.0000000000000002E-3</v>
      </c>
      <c r="I822">
        <v>-1</v>
      </c>
      <c r="J822" s="2" t="str">
        <f t="shared" si="12"/>
        <v>THERMAL_COALNERER2034</v>
      </c>
    </row>
    <row r="823" spans="1:10" x14ac:dyDescent="0.25">
      <c r="A823" t="s">
        <v>33</v>
      </c>
      <c r="B823" t="s">
        <v>6</v>
      </c>
      <c r="C823" t="s">
        <v>9</v>
      </c>
      <c r="D823" t="s">
        <v>6</v>
      </c>
      <c r="E823" t="s">
        <v>10</v>
      </c>
      <c r="F823">
        <v>2035</v>
      </c>
      <c r="G823">
        <v>2497.6</v>
      </c>
      <c r="H823">
        <v>8.0000000000000002E-3</v>
      </c>
      <c r="I823">
        <v>-1</v>
      </c>
      <c r="J823" s="2" t="str">
        <f t="shared" si="12"/>
        <v>THERMAL_COALNERER2035</v>
      </c>
    </row>
    <row r="824" spans="1:10" x14ac:dyDescent="0.25">
      <c r="A824" t="s">
        <v>33</v>
      </c>
      <c r="B824" t="s">
        <v>6</v>
      </c>
      <c r="C824" t="s">
        <v>9</v>
      </c>
      <c r="D824" t="s">
        <v>6</v>
      </c>
      <c r="E824" t="s">
        <v>10</v>
      </c>
      <c r="F824">
        <v>2036</v>
      </c>
      <c r="G824">
        <v>2497.6</v>
      </c>
      <c r="H824">
        <v>8.0000000000000002E-3</v>
      </c>
      <c r="I824">
        <v>-1</v>
      </c>
      <c r="J824" s="2" t="str">
        <f t="shared" si="12"/>
        <v>THERMAL_COALNERER2036</v>
      </c>
    </row>
    <row r="825" spans="1:10" x14ac:dyDescent="0.25">
      <c r="A825" t="s">
        <v>33</v>
      </c>
      <c r="B825" t="s">
        <v>6</v>
      </c>
      <c r="C825" t="s">
        <v>9</v>
      </c>
      <c r="D825" t="s">
        <v>6</v>
      </c>
      <c r="E825" t="s">
        <v>10</v>
      </c>
      <c r="F825">
        <v>2037</v>
      </c>
      <c r="G825">
        <v>2497.6</v>
      </c>
      <c r="H825">
        <v>8.0000000000000002E-3</v>
      </c>
      <c r="I825">
        <v>-1</v>
      </c>
      <c r="J825" s="2" t="str">
        <f t="shared" si="12"/>
        <v>THERMAL_COALNERER2037</v>
      </c>
    </row>
    <row r="826" spans="1:10" x14ac:dyDescent="0.25">
      <c r="A826" t="s">
        <v>33</v>
      </c>
      <c r="B826" t="s">
        <v>6</v>
      </c>
      <c r="C826" t="s">
        <v>9</v>
      </c>
      <c r="D826" t="s">
        <v>6</v>
      </c>
      <c r="E826" t="s">
        <v>10</v>
      </c>
      <c r="F826">
        <v>2038</v>
      </c>
      <c r="G826">
        <v>2497.6</v>
      </c>
      <c r="H826">
        <v>8.0000000000000002E-3</v>
      </c>
      <c r="I826">
        <v>-1</v>
      </c>
      <c r="J826" s="2" t="str">
        <f t="shared" si="12"/>
        <v>THERMAL_COALNERER2038</v>
      </c>
    </row>
    <row r="827" spans="1:10" x14ac:dyDescent="0.25">
      <c r="A827" t="s">
        <v>33</v>
      </c>
      <c r="B827" t="s">
        <v>6</v>
      </c>
      <c r="C827" t="s">
        <v>9</v>
      </c>
      <c r="D827" t="s">
        <v>6</v>
      </c>
      <c r="E827" t="s">
        <v>10</v>
      </c>
      <c r="F827">
        <v>2039</v>
      </c>
      <c r="G827">
        <v>2497.6</v>
      </c>
      <c r="H827">
        <v>8.0000000000000002E-3</v>
      </c>
      <c r="I827">
        <v>-1</v>
      </c>
      <c r="J827" s="2" t="str">
        <f t="shared" si="12"/>
        <v>THERMAL_COALNERER2039</v>
      </c>
    </row>
    <row r="828" spans="1:10" x14ac:dyDescent="0.25">
      <c r="A828" t="s">
        <v>33</v>
      </c>
      <c r="B828" t="s">
        <v>6</v>
      </c>
      <c r="C828" t="s">
        <v>9</v>
      </c>
      <c r="D828" t="s">
        <v>6</v>
      </c>
      <c r="E828" t="s">
        <v>10</v>
      </c>
      <c r="F828">
        <v>2040</v>
      </c>
      <c r="G828">
        <v>2497.6</v>
      </c>
      <c r="H828">
        <v>8.0000000000000002E-3</v>
      </c>
      <c r="I828">
        <v>-1</v>
      </c>
      <c r="J828" s="2" t="str">
        <f t="shared" si="12"/>
        <v>THERMAL_COALNERER2040</v>
      </c>
    </row>
    <row r="829" spans="1:10" x14ac:dyDescent="0.25">
      <c r="A829" t="s">
        <v>33</v>
      </c>
      <c r="B829" t="s">
        <v>6</v>
      </c>
      <c r="C829" t="s">
        <v>9</v>
      </c>
      <c r="D829" t="s">
        <v>6</v>
      </c>
      <c r="E829" t="s">
        <v>10</v>
      </c>
      <c r="F829">
        <v>2041</v>
      </c>
      <c r="G829">
        <v>2497.6</v>
      </c>
      <c r="H829">
        <v>8.0000000000000002E-3</v>
      </c>
      <c r="I829">
        <v>-1</v>
      </c>
      <c r="J829" s="2" t="str">
        <f t="shared" si="12"/>
        <v>THERMAL_COALNERER2041</v>
      </c>
    </row>
    <row r="830" spans="1:10" x14ac:dyDescent="0.25">
      <c r="A830" t="s">
        <v>33</v>
      </c>
      <c r="B830" t="s">
        <v>6</v>
      </c>
      <c r="C830" t="s">
        <v>9</v>
      </c>
      <c r="D830" t="s">
        <v>6</v>
      </c>
      <c r="E830" t="s">
        <v>11</v>
      </c>
      <c r="F830">
        <v>2024</v>
      </c>
      <c r="G830">
        <v>3354.5</v>
      </c>
      <c r="H830">
        <v>8.0000000000000002E-3</v>
      </c>
      <c r="I830">
        <v>-1</v>
      </c>
      <c r="J830" s="2" t="str">
        <f t="shared" si="12"/>
        <v>THERMAL_COALNERWR2024</v>
      </c>
    </row>
    <row r="831" spans="1:10" x14ac:dyDescent="0.25">
      <c r="A831" t="s">
        <v>33</v>
      </c>
      <c r="B831" t="s">
        <v>6</v>
      </c>
      <c r="C831" t="s">
        <v>9</v>
      </c>
      <c r="D831" t="s">
        <v>6</v>
      </c>
      <c r="E831" t="s">
        <v>11</v>
      </c>
      <c r="F831">
        <v>2025</v>
      </c>
      <c r="G831">
        <v>3469.4124339999998</v>
      </c>
      <c r="H831">
        <v>8.0000000000000002E-3</v>
      </c>
      <c r="I831">
        <v>-1</v>
      </c>
      <c r="J831" s="2" t="str">
        <f t="shared" si="12"/>
        <v>THERMAL_COALNERWR2025</v>
      </c>
    </row>
    <row r="832" spans="1:10" x14ac:dyDescent="0.25">
      <c r="A832" t="s">
        <v>33</v>
      </c>
      <c r="B832" t="s">
        <v>6</v>
      </c>
      <c r="C832" t="s">
        <v>9</v>
      </c>
      <c r="D832" t="s">
        <v>6</v>
      </c>
      <c r="E832" t="s">
        <v>11</v>
      </c>
      <c r="F832">
        <v>2026</v>
      </c>
      <c r="G832">
        <v>3588.2613310000002</v>
      </c>
      <c r="H832">
        <v>8.0000000000000002E-3</v>
      </c>
      <c r="I832">
        <v>-1</v>
      </c>
      <c r="J832" s="2" t="str">
        <f t="shared" si="12"/>
        <v>THERMAL_COALNERWR2026</v>
      </c>
    </row>
    <row r="833" spans="1:10" x14ac:dyDescent="0.25">
      <c r="A833" t="s">
        <v>33</v>
      </c>
      <c r="B833" t="s">
        <v>6</v>
      </c>
      <c r="C833" t="s">
        <v>9</v>
      </c>
      <c r="D833" t="s">
        <v>6</v>
      </c>
      <c r="E833" t="s">
        <v>11</v>
      </c>
      <c r="F833">
        <v>2027</v>
      </c>
      <c r="G833">
        <v>3711.18154</v>
      </c>
      <c r="H833">
        <v>8.0000000000000002E-3</v>
      </c>
      <c r="I833">
        <v>-1</v>
      </c>
      <c r="J833" s="2" t="str">
        <f t="shared" si="12"/>
        <v>THERMAL_COALNERWR2027</v>
      </c>
    </row>
    <row r="834" spans="1:10" x14ac:dyDescent="0.25">
      <c r="A834" t="s">
        <v>33</v>
      </c>
      <c r="B834" t="s">
        <v>6</v>
      </c>
      <c r="C834" t="s">
        <v>9</v>
      </c>
      <c r="D834" t="s">
        <v>6</v>
      </c>
      <c r="E834" t="s">
        <v>11</v>
      </c>
      <c r="F834">
        <v>2028</v>
      </c>
      <c r="G834">
        <v>3838.3125289999998</v>
      </c>
      <c r="H834">
        <v>8.0000000000000002E-3</v>
      </c>
      <c r="I834">
        <v>-1</v>
      </c>
      <c r="J834" s="2" t="str">
        <f t="shared" si="12"/>
        <v>THERMAL_COALNERWR2028</v>
      </c>
    </row>
    <row r="835" spans="1:10" x14ac:dyDescent="0.25">
      <c r="A835" t="s">
        <v>33</v>
      </c>
      <c r="B835" t="s">
        <v>6</v>
      </c>
      <c r="C835" t="s">
        <v>9</v>
      </c>
      <c r="D835" t="s">
        <v>6</v>
      </c>
      <c r="E835" t="s">
        <v>11</v>
      </c>
      <c r="F835">
        <v>2029</v>
      </c>
      <c r="G835">
        <v>3969.7985429999999</v>
      </c>
      <c r="H835">
        <v>8.0000000000000002E-3</v>
      </c>
      <c r="I835">
        <v>-1</v>
      </c>
      <c r="J835" s="2" t="str">
        <f t="shared" ref="J835:J898" si="13">_xlfn.CONCAT(A835,C835,E835,F835)</f>
        <v>THERMAL_COALNERWR2029</v>
      </c>
    </row>
    <row r="836" spans="1:10" x14ac:dyDescent="0.25">
      <c r="A836" t="s">
        <v>33</v>
      </c>
      <c r="B836" t="s">
        <v>6</v>
      </c>
      <c r="C836" t="s">
        <v>9</v>
      </c>
      <c r="D836" t="s">
        <v>6</v>
      </c>
      <c r="E836" t="s">
        <v>11</v>
      </c>
      <c r="F836">
        <v>2030</v>
      </c>
      <c r="G836">
        <v>4105.7887689999998</v>
      </c>
      <c r="H836">
        <v>8.0000000000000002E-3</v>
      </c>
      <c r="I836">
        <v>-1</v>
      </c>
      <c r="J836" s="2" t="str">
        <f t="shared" si="13"/>
        <v>THERMAL_COALNERWR2030</v>
      </c>
    </row>
    <row r="837" spans="1:10" x14ac:dyDescent="0.25">
      <c r="A837" t="s">
        <v>33</v>
      </c>
      <c r="B837" t="s">
        <v>6</v>
      </c>
      <c r="C837" t="s">
        <v>9</v>
      </c>
      <c r="D837" t="s">
        <v>6</v>
      </c>
      <c r="E837" t="s">
        <v>11</v>
      </c>
      <c r="F837">
        <v>2031</v>
      </c>
      <c r="G837">
        <v>4246.4375030000001</v>
      </c>
      <c r="H837">
        <v>8.0000000000000002E-3</v>
      </c>
      <c r="I837">
        <v>-1</v>
      </c>
      <c r="J837" s="2" t="str">
        <f t="shared" si="13"/>
        <v>THERMAL_COALNERWR2031</v>
      </c>
    </row>
    <row r="838" spans="1:10" x14ac:dyDescent="0.25">
      <c r="A838" t="s">
        <v>33</v>
      </c>
      <c r="B838" t="s">
        <v>6</v>
      </c>
      <c r="C838" t="s">
        <v>9</v>
      </c>
      <c r="D838" t="s">
        <v>6</v>
      </c>
      <c r="E838" t="s">
        <v>11</v>
      </c>
      <c r="F838">
        <v>2032</v>
      </c>
      <c r="G838">
        <v>4391.904329</v>
      </c>
      <c r="H838">
        <v>8.0000000000000002E-3</v>
      </c>
      <c r="I838">
        <v>-1</v>
      </c>
      <c r="J838" s="2" t="str">
        <f t="shared" si="13"/>
        <v>THERMAL_COALNERWR2032</v>
      </c>
    </row>
    <row r="839" spans="1:10" x14ac:dyDescent="0.25">
      <c r="A839" t="s">
        <v>33</v>
      </c>
      <c r="B839" t="s">
        <v>6</v>
      </c>
      <c r="C839" t="s">
        <v>9</v>
      </c>
      <c r="D839" t="s">
        <v>6</v>
      </c>
      <c r="E839" t="s">
        <v>11</v>
      </c>
      <c r="F839">
        <v>2033</v>
      </c>
      <c r="G839">
        <v>4542.3542960000004</v>
      </c>
      <c r="H839">
        <v>8.0000000000000002E-3</v>
      </c>
      <c r="I839">
        <v>-1</v>
      </c>
      <c r="J839" s="2" t="str">
        <f t="shared" si="13"/>
        <v>THERMAL_COALNERWR2033</v>
      </c>
    </row>
    <row r="840" spans="1:10" x14ac:dyDescent="0.25">
      <c r="A840" t="s">
        <v>33</v>
      </c>
      <c r="B840" t="s">
        <v>6</v>
      </c>
      <c r="C840" t="s">
        <v>9</v>
      </c>
      <c r="D840" t="s">
        <v>6</v>
      </c>
      <c r="E840" t="s">
        <v>11</v>
      </c>
      <c r="F840">
        <v>2034</v>
      </c>
      <c r="G840">
        <v>4697.9581079999998</v>
      </c>
      <c r="H840">
        <v>8.0000000000000002E-3</v>
      </c>
      <c r="I840">
        <v>-1</v>
      </c>
      <c r="J840" s="2" t="str">
        <f t="shared" si="13"/>
        <v>THERMAL_COALNERWR2034</v>
      </c>
    </row>
    <row r="841" spans="1:10" x14ac:dyDescent="0.25">
      <c r="A841" t="s">
        <v>33</v>
      </c>
      <c r="B841" t="s">
        <v>6</v>
      </c>
      <c r="C841" t="s">
        <v>9</v>
      </c>
      <c r="D841" t="s">
        <v>6</v>
      </c>
      <c r="E841" t="s">
        <v>11</v>
      </c>
      <c r="F841">
        <v>2035</v>
      </c>
      <c r="G841">
        <v>4858.8923160000004</v>
      </c>
      <c r="H841">
        <v>8.0000000000000002E-3</v>
      </c>
      <c r="I841">
        <v>-1</v>
      </c>
      <c r="J841" s="2" t="str">
        <f t="shared" si="13"/>
        <v>THERMAL_COALNERWR2035</v>
      </c>
    </row>
    <row r="842" spans="1:10" x14ac:dyDescent="0.25">
      <c r="A842" t="s">
        <v>33</v>
      </c>
      <c r="B842" t="s">
        <v>6</v>
      </c>
      <c r="C842" t="s">
        <v>9</v>
      </c>
      <c r="D842" t="s">
        <v>6</v>
      </c>
      <c r="E842" t="s">
        <v>11</v>
      </c>
      <c r="F842">
        <v>2036</v>
      </c>
      <c r="G842">
        <v>5025.3395179999998</v>
      </c>
      <c r="H842">
        <v>8.0000000000000002E-3</v>
      </c>
      <c r="I842">
        <v>-1</v>
      </c>
      <c r="J842" s="2" t="str">
        <f t="shared" si="13"/>
        <v>THERMAL_COALNERWR2036</v>
      </c>
    </row>
    <row r="843" spans="1:10" x14ac:dyDescent="0.25">
      <c r="A843" t="s">
        <v>33</v>
      </c>
      <c r="B843" t="s">
        <v>6</v>
      </c>
      <c r="C843" t="s">
        <v>9</v>
      </c>
      <c r="D843" t="s">
        <v>6</v>
      </c>
      <c r="E843" t="s">
        <v>11</v>
      </c>
      <c r="F843">
        <v>2037</v>
      </c>
      <c r="G843">
        <v>5197.4885700000004</v>
      </c>
      <c r="H843">
        <v>8.0000000000000002E-3</v>
      </c>
      <c r="I843">
        <v>-1</v>
      </c>
      <c r="J843" s="2" t="str">
        <f t="shared" si="13"/>
        <v>THERMAL_COALNERWR2037</v>
      </c>
    </row>
    <row r="844" spans="1:10" x14ac:dyDescent="0.25">
      <c r="A844" t="s">
        <v>33</v>
      </c>
      <c r="B844" t="s">
        <v>6</v>
      </c>
      <c r="C844" t="s">
        <v>9</v>
      </c>
      <c r="D844" t="s">
        <v>6</v>
      </c>
      <c r="E844" t="s">
        <v>11</v>
      </c>
      <c r="F844">
        <v>2038</v>
      </c>
      <c r="G844">
        <v>5375.5347940000001</v>
      </c>
      <c r="H844">
        <v>8.0000000000000002E-3</v>
      </c>
      <c r="I844">
        <v>-1</v>
      </c>
      <c r="J844" s="2" t="str">
        <f t="shared" si="13"/>
        <v>THERMAL_COALNERWR2038</v>
      </c>
    </row>
    <row r="845" spans="1:10" x14ac:dyDescent="0.25">
      <c r="A845" t="s">
        <v>33</v>
      </c>
      <c r="B845" t="s">
        <v>6</v>
      </c>
      <c r="C845" t="s">
        <v>9</v>
      </c>
      <c r="D845" t="s">
        <v>6</v>
      </c>
      <c r="E845" t="s">
        <v>11</v>
      </c>
      <c r="F845">
        <v>2039</v>
      </c>
      <c r="G845">
        <v>5559.6802070000003</v>
      </c>
      <c r="H845">
        <v>8.0000000000000002E-3</v>
      </c>
      <c r="I845">
        <v>-1</v>
      </c>
      <c r="J845" s="2" t="str">
        <f t="shared" si="13"/>
        <v>THERMAL_COALNERWR2039</v>
      </c>
    </row>
    <row r="846" spans="1:10" x14ac:dyDescent="0.25">
      <c r="A846" t="s">
        <v>33</v>
      </c>
      <c r="B846" t="s">
        <v>6</v>
      </c>
      <c r="C846" t="s">
        <v>9</v>
      </c>
      <c r="D846" t="s">
        <v>6</v>
      </c>
      <c r="E846" t="s">
        <v>11</v>
      </c>
      <c r="F846">
        <v>2040</v>
      </c>
      <c r="G846">
        <v>5750.133742</v>
      </c>
      <c r="H846">
        <v>8.0000000000000002E-3</v>
      </c>
      <c r="I846">
        <v>-1</v>
      </c>
      <c r="J846" s="2" t="str">
        <f t="shared" si="13"/>
        <v>THERMAL_COALNERWR2040</v>
      </c>
    </row>
    <row r="847" spans="1:10" x14ac:dyDescent="0.25">
      <c r="A847" t="s">
        <v>33</v>
      </c>
      <c r="B847" t="s">
        <v>6</v>
      </c>
      <c r="C847" t="s">
        <v>9</v>
      </c>
      <c r="D847" t="s">
        <v>6</v>
      </c>
      <c r="E847" t="s">
        <v>11</v>
      </c>
      <c r="F847">
        <v>2041</v>
      </c>
      <c r="G847">
        <v>5947.111492</v>
      </c>
      <c r="H847">
        <v>8.0000000000000002E-3</v>
      </c>
      <c r="I847">
        <v>-1</v>
      </c>
      <c r="J847" s="2" t="str">
        <f t="shared" si="13"/>
        <v>THERMAL_COALNERWR2041</v>
      </c>
    </row>
    <row r="848" spans="1:10" x14ac:dyDescent="0.25">
      <c r="A848" t="s">
        <v>33</v>
      </c>
      <c r="B848" t="s">
        <v>6</v>
      </c>
      <c r="C848" t="s">
        <v>9</v>
      </c>
      <c r="D848" t="s">
        <v>6</v>
      </c>
      <c r="E848" t="s">
        <v>12</v>
      </c>
      <c r="F848">
        <v>2024</v>
      </c>
      <c r="G848">
        <v>3174</v>
      </c>
      <c r="H848">
        <v>8.0000000000000002E-3</v>
      </c>
      <c r="I848">
        <v>-1</v>
      </c>
      <c r="J848" s="2" t="str">
        <f t="shared" si="13"/>
        <v>THERMAL_COALNERNR2024</v>
      </c>
    </row>
    <row r="849" spans="1:10" x14ac:dyDescent="0.25">
      <c r="A849" t="s">
        <v>33</v>
      </c>
      <c r="B849" t="s">
        <v>6</v>
      </c>
      <c r="C849" t="s">
        <v>9</v>
      </c>
      <c r="D849" t="s">
        <v>6</v>
      </c>
      <c r="E849" t="s">
        <v>12</v>
      </c>
      <c r="F849">
        <v>2025</v>
      </c>
      <c r="G849">
        <v>3282.7291890000001</v>
      </c>
      <c r="H849">
        <v>8.0000000000000002E-3</v>
      </c>
      <c r="I849">
        <v>-1</v>
      </c>
      <c r="J849" s="2" t="str">
        <f t="shared" si="13"/>
        <v>THERMAL_COALNERNR2025</v>
      </c>
    </row>
    <row r="850" spans="1:10" x14ac:dyDescent="0.25">
      <c r="A850" t="s">
        <v>33</v>
      </c>
      <c r="B850" t="s">
        <v>6</v>
      </c>
      <c r="C850" t="s">
        <v>9</v>
      </c>
      <c r="D850" t="s">
        <v>6</v>
      </c>
      <c r="E850" t="s">
        <v>12</v>
      </c>
      <c r="F850">
        <v>2026</v>
      </c>
      <c r="G850">
        <v>3395.183027</v>
      </c>
      <c r="H850">
        <v>8.0000000000000002E-3</v>
      </c>
      <c r="I850">
        <v>-1</v>
      </c>
      <c r="J850" s="2" t="str">
        <f t="shared" si="13"/>
        <v>THERMAL_COALNERNR2026</v>
      </c>
    </row>
    <row r="851" spans="1:10" x14ac:dyDescent="0.25">
      <c r="A851" t="s">
        <v>33</v>
      </c>
      <c r="B851" t="s">
        <v>6</v>
      </c>
      <c r="C851" t="s">
        <v>9</v>
      </c>
      <c r="D851" t="s">
        <v>6</v>
      </c>
      <c r="E851" t="s">
        <v>12</v>
      </c>
      <c r="F851">
        <v>2027</v>
      </c>
      <c r="G851">
        <v>3511.4891069999999</v>
      </c>
      <c r="H851">
        <v>8.0000000000000002E-3</v>
      </c>
      <c r="I851">
        <v>-1</v>
      </c>
      <c r="J851" s="2" t="str">
        <f t="shared" si="13"/>
        <v>THERMAL_COALNERNR2027</v>
      </c>
    </row>
    <row r="852" spans="1:10" x14ac:dyDescent="0.25">
      <c r="A852" t="s">
        <v>33</v>
      </c>
      <c r="B852" t="s">
        <v>6</v>
      </c>
      <c r="C852" t="s">
        <v>9</v>
      </c>
      <c r="D852" t="s">
        <v>6</v>
      </c>
      <c r="E852" t="s">
        <v>12</v>
      </c>
      <c r="F852">
        <v>2028</v>
      </c>
      <c r="G852">
        <v>3631.779391</v>
      </c>
      <c r="H852">
        <v>8.0000000000000002E-3</v>
      </c>
      <c r="I852">
        <v>-1</v>
      </c>
      <c r="J852" s="2" t="str">
        <f t="shared" si="13"/>
        <v>THERMAL_COALNERNR2028</v>
      </c>
    </row>
    <row r="853" spans="1:10" x14ac:dyDescent="0.25">
      <c r="A853" t="s">
        <v>33</v>
      </c>
      <c r="B853" t="s">
        <v>6</v>
      </c>
      <c r="C853" t="s">
        <v>9</v>
      </c>
      <c r="D853" t="s">
        <v>6</v>
      </c>
      <c r="E853" t="s">
        <v>12</v>
      </c>
      <c r="F853">
        <v>2029</v>
      </c>
      <c r="G853">
        <v>3756.190364</v>
      </c>
      <c r="H853">
        <v>8.0000000000000002E-3</v>
      </c>
      <c r="I853">
        <v>-1</v>
      </c>
      <c r="J853" s="2" t="str">
        <f t="shared" si="13"/>
        <v>THERMAL_COALNERNR2029</v>
      </c>
    </row>
    <row r="854" spans="1:10" x14ac:dyDescent="0.25">
      <c r="A854" t="s">
        <v>33</v>
      </c>
      <c r="B854" t="s">
        <v>6</v>
      </c>
      <c r="C854" t="s">
        <v>9</v>
      </c>
      <c r="D854" t="s">
        <v>6</v>
      </c>
      <c r="E854" t="s">
        <v>12</v>
      </c>
      <c r="F854">
        <v>2030</v>
      </c>
      <c r="G854">
        <v>3884.8631839999998</v>
      </c>
      <c r="H854">
        <v>8.0000000000000002E-3</v>
      </c>
      <c r="I854">
        <v>-1</v>
      </c>
      <c r="J854" s="2" t="str">
        <f t="shared" si="13"/>
        <v>THERMAL_COALNERNR2030</v>
      </c>
    </row>
    <row r="855" spans="1:10" x14ac:dyDescent="0.25">
      <c r="A855" t="s">
        <v>33</v>
      </c>
      <c r="B855" t="s">
        <v>6</v>
      </c>
      <c r="C855" t="s">
        <v>9</v>
      </c>
      <c r="D855" t="s">
        <v>6</v>
      </c>
      <c r="E855" t="s">
        <v>12</v>
      </c>
      <c r="F855">
        <v>2031</v>
      </c>
      <c r="G855">
        <v>4017.943847</v>
      </c>
      <c r="H855">
        <v>8.0000000000000002E-3</v>
      </c>
      <c r="I855">
        <v>-1</v>
      </c>
      <c r="J855" s="2" t="str">
        <f t="shared" si="13"/>
        <v>THERMAL_COALNERNR2031</v>
      </c>
    </row>
    <row r="856" spans="1:10" x14ac:dyDescent="0.25">
      <c r="A856" t="s">
        <v>33</v>
      </c>
      <c r="B856" t="s">
        <v>6</v>
      </c>
      <c r="C856" t="s">
        <v>9</v>
      </c>
      <c r="D856" t="s">
        <v>6</v>
      </c>
      <c r="E856" t="s">
        <v>12</v>
      </c>
      <c r="F856">
        <v>2032</v>
      </c>
      <c r="G856">
        <v>4155.5833480000001</v>
      </c>
      <c r="H856">
        <v>8.0000000000000002E-3</v>
      </c>
      <c r="I856">
        <v>-1</v>
      </c>
      <c r="J856" s="2" t="str">
        <f t="shared" si="13"/>
        <v>THERMAL_COALNERNR2032</v>
      </c>
    </row>
    <row r="857" spans="1:10" x14ac:dyDescent="0.25">
      <c r="A857" t="s">
        <v>33</v>
      </c>
      <c r="B857" t="s">
        <v>6</v>
      </c>
      <c r="C857" t="s">
        <v>9</v>
      </c>
      <c r="D857" t="s">
        <v>6</v>
      </c>
      <c r="E857" t="s">
        <v>12</v>
      </c>
      <c r="F857">
        <v>2033</v>
      </c>
      <c r="G857">
        <v>4297.9378559999996</v>
      </c>
      <c r="H857">
        <v>8.0000000000000002E-3</v>
      </c>
      <c r="I857">
        <v>-1</v>
      </c>
      <c r="J857" s="2" t="str">
        <f t="shared" si="13"/>
        <v>THERMAL_COALNERNR2033</v>
      </c>
    </row>
    <row r="858" spans="1:10" x14ac:dyDescent="0.25">
      <c r="A858" t="s">
        <v>33</v>
      </c>
      <c r="B858" t="s">
        <v>6</v>
      </c>
      <c r="C858" t="s">
        <v>9</v>
      </c>
      <c r="D858" t="s">
        <v>6</v>
      </c>
      <c r="E858" t="s">
        <v>12</v>
      </c>
      <c r="F858">
        <v>2034</v>
      </c>
      <c r="G858">
        <v>4445.1688880000002</v>
      </c>
      <c r="H858">
        <v>8.0000000000000002E-3</v>
      </c>
      <c r="I858">
        <v>-1</v>
      </c>
      <c r="J858" s="2" t="str">
        <f t="shared" si="13"/>
        <v>THERMAL_COALNERNR2034</v>
      </c>
    </row>
    <row r="859" spans="1:10" x14ac:dyDescent="0.25">
      <c r="A859" t="s">
        <v>33</v>
      </c>
      <c r="B859" t="s">
        <v>6</v>
      </c>
      <c r="C859" t="s">
        <v>9</v>
      </c>
      <c r="D859" t="s">
        <v>6</v>
      </c>
      <c r="E859" t="s">
        <v>12</v>
      </c>
      <c r="F859">
        <v>2035</v>
      </c>
      <c r="G859">
        <v>4597.4434970000002</v>
      </c>
      <c r="H859">
        <v>8.0000000000000002E-3</v>
      </c>
      <c r="I859">
        <v>-1</v>
      </c>
      <c r="J859" s="2" t="str">
        <f t="shared" si="13"/>
        <v>THERMAL_COALNERNR2035</v>
      </c>
    </row>
    <row r="860" spans="1:10" x14ac:dyDescent="0.25">
      <c r="A860" t="s">
        <v>33</v>
      </c>
      <c r="B860" t="s">
        <v>6</v>
      </c>
      <c r="C860" t="s">
        <v>9</v>
      </c>
      <c r="D860" t="s">
        <v>6</v>
      </c>
      <c r="E860" t="s">
        <v>12</v>
      </c>
      <c r="F860">
        <v>2036</v>
      </c>
      <c r="G860">
        <v>4754.9344549999996</v>
      </c>
      <c r="H860">
        <v>8.0000000000000002E-3</v>
      </c>
      <c r="I860">
        <v>-1</v>
      </c>
      <c r="J860" s="2" t="str">
        <f t="shared" si="13"/>
        <v>THERMAL_COALNERNR2036</v>
      </c>
    </row>
    <row r="861" spans="1:10" x14ac:dyDescent="0.25">
      <c r="A861" t="s">
        <v>33</v>
      </c>
      <c r="B861" t="s">
        <v>6</v>
      </c>
      <c r="C861" t="s">
        <v>9</v>
      </c>
      <c r="D861" t="s">
        <v>6</v>
      </c>
      <c r="E861" t="s">
        <v>12</v>
      </c>
      <c r="F861">
        <v>2037</v>
      </c>
      <c r="G861">
        <v>4917.8204560000004</v>
      </c>
      <c r="H861">
        <v>8.0000000000000002E-3</v>
      </c>
      <c r="I861">
        <v>-1</v>
      </c>
      <c r="J861" s="2" t="str">
        <f t="shared" si="13"/>
        <v>THERMAL_COALNERNR2037</v>
      </c>
    </row>
    <row r="862" spans="1:10" x14ac:dyDescent="0.25">
      <c r="A862" t="s">
        <v>33</v>
      </c>
      <c r="B862" t="s">
        <v>6</v>
      </c>
      <c r="C862" t="s">
        <v>9</v>
      </c>
      <c r="D862" t="s">
        <v>6</v>
      </c>
      <c r="E862" t="s">
        <v>12</v>
      </c>
      <c r="F862">
        <v>2038</v>
      </c>
      <c r="G862">
        <v>5086.2863129999996</v>
      </c>
      <c r="H862">
        <v>8.0000000000000002E-3</v>
      </c>
      <c r="I862">
        <v>-1</v>
      </c>
      <c r="J862" s="2" t="str">
        <f t="shared" si="13"/>
        <v>THERMAL_COALNERNR2038</v>
      </c>
    </row>
    <row r="863" spans="1:10" x14ac:dyDescent="0.25">
      <c r="A863" t="s">
        <v>33</v>
      </c>
      <c r="B863" t="s">
        <v>6</v>
      </c>
      <c r="C863" t="s">
        <v>9</v>
      </c>
      <c r="D863" t="s">
        <v>6</v>
      </c>
      <c r="E863" t="s">
        <v>12</v>
      </c>
      <c r="F863">
        <v>2039</v>
      </c>
      <c r="G863">
        <v>5260.5231709999998</v>
      </c>
      <c r="H863">
        <v>8.0000000000000002E-3</v>
      </c>
      <c r="I863">
        <v>-1</v>
      </c>
      <c r="J863" s="2" t="str">
        <f t="shared" si="13"/>
        <v>THERMAL_COALNERNR2039</v>
      </c>
    </row>
    <row r="864" spans="1:10" x14ac:dyDescent="0.25">
      <c r="A864" t="s">
        <v>33</v>
      </c>
      <c r="B864" t="s">
        <v>6</v>
      </c>
      <c r="C864" t="s">
        <v>9</v>
      </c>
      <c r="D864" t="s">
        <v>6</v>
      </c>
      <c r="E864" t="s">
        <v>12</v>
      </c>
      <c r="F864">
        <v>2040</v>
      </c>
      <c r="G864">
        <v>5440.7287210000004</v>
      </c>
      <c r="H864">
        <v>8.0000000000000002E-3</v>
      </c>
      <c r="I864">
        <v>-1</v>
      </c>
      <c r="J864" s="2" t="str">
        <f t="shared" si="13"/>
        <v>THERMAL_COALNERNR2040</v>
      </c>
    </row>
    <row r="865" spans="1:10" x14ac:dyDescent="0.25">
      <c r="A865" t="s">
        <v>33</v>
      </c>
      <c r="B865" t="s">
        <v>6</v>
      </c>
      <c r="C865" t="s">
        <v>9</v>
      </c>
      <c r="D865" t="s">
        <v>6</v>
      </c>
      <c r="E865" t="s">
        <v>12</v>
      </c>
      <c r="F865">
        <v>2041</v>
      </c>
      <c r="G865">
        <v>5627.10743</v>
      </c>
      <c r="H865">
        <v>8.0000000000000002E-3</v>
      </c>
      <c r="I865">
        <v>-1</v>
      </c>
      <c r="J865" s="2" t="str">
        <f t="shared" si="13"/>
        <v>THERMAL_COALNERNR2041</v>
      </c>
    </row>
    <row r="866" spans="1:10" x14ac:dyDescent="0.25">
      <c r="A866" t="s">
        <v>33</v>
      </c>
      <c r="B866" t="s">
        <v>6</v>
      </c>
      <c r="C866" t="s">
        <v>9</v>
      </c>
      <c r="D866" t="s">
        <v>6</v>
      </c>
      <c r="E866" t="s">
        <v>8</v>
      </c>
      <c r="F866">
        <v>2024</v>
      </c>
      <c r="G866">
        <v>3787.9</v>
      </c>
      <c r="H866">
        <v>8.0000000000000002E-3</v>
      </c>
      <c r="I866">
        <v>-1</v>
      </c>
      <c r="J866" s="2" t="str">
        <f t="shared" si="13"/>
        <v>THERMAL_COALNERSR2024</v>
      </c>
    </row>
    <row r="867" spans="1:10" x14ac:dyDescent="0.25">
      <c r="A867" t="s">
        <v>33</v>
      </c>
      <c r="B867" t="s">
        <v>6</v>
      </c>
      <c r="C867" t="s">
        <v>9</v>
      </c>
      <c r="D867" t="s">
        <v>6</v>
      </c>
      <c r="E867" t="s">
        <v>8</v>
      </c>
      <c r="F867">
        <v>2025</v>
      </c>
      <c r="G867">
        <v>3917.6590719999999</v>
      </c>
      <c r="H867">
        <v>8.0000000000000002E-3</v>
      </c>
      <c r="I867">
        <v>-1</v>
      </c>
      <c r="J867" s="2" t="str">
        <f t="shared" si="13"/>
        <v>THERMAL_COALNERSR2025</v>
      </c>
    </row>
    <row r="868" spans="1:10" x14ac:dyDescent="0.25">
      <c r="A868" t="s">
        <v>33</v>
      </c>
      <c r="B868" t="s">
        <v>6</v>
      </c>
      <c r="C868" t="s">
        <v>9</v>
      </c>
      <c r="D868" t="s">
        <v>6</v>
      </c>
      <c r="E868" t="s">
        <v>8</v>
      </c>
      <c r="F868">
        <v>2026</v>
      </c>
      <c r="G868">
        <v>4051.8631970000001</v>
      </c>
      <c r="H868">
        <v>8.0000000000000002E-3</v>
      </c>
      <c r="I868">
        <v>-1</v>
      </c>
      <c r="J868" s="2" t="str">
        <f t="shared" si="13"/>
        <v>THERMAL_COALNERSR2026</v>
      </c>
    </row>
    <row r="869" spans="1:10" x14ac:dyDescent="0.25">
      <c r="A869" t="s">
        <v>33</v>
      </c>
      <c r="B869" t="s">
        <v>6</v>
      </c>
      <c r="C869" t="s">
        <v>9</v>
      </c>
      <c r="D869" t="s">
        <v>6</v>
      </c>
      <c r="E869" t="s">
        <v>8</v>
      </c>
      <c r="F869">
        <v>2027</v>
      </c>
      <c r="G869">
        <v>4190.6646460000002</v>
      </c>
      <c r="H869">
        <v>8.0000000000000002E-3</v>
      </c>
      <c r="I869">
        <v>-1</v>
      </c>
      <c r="J869" s="2" t="str">
        <f t="shared" si="13"/>
        <v>THERMAL_COALNERSR2027</v>
      </c>
    </row>
    <row r="870" spans="1:10" x14ac:dyDescent="0.25">
      <c r="A870" t="s">
        <v>33</v>
      </c>
      <c r="B870" t="s">
        <v>6</v>
      </c>
      <c r="C870" t="s">
        <v>9</v>
      </c>
      <c r="D870" t="s">
        <v>6</v>
      </c>
      <c r="E870" t="s">
        <v>8</v>
      </c>
      <c r="F870">
        <v>2028</v>
      </c>
      <c r="G870">
        <v>4334.2209059999996</v>
      </c>
      <c r="H870">
        <v>8.0000000000000002E-3</v>
      </c>
      <c r="I870">
        <v>-1</v>
      </c>
      <c r="J870" s="2" t="str">
        <f t="shared" si="13"/>
        <v>THERMAL_COALNERSR2028</v>
      </c>
    </row>
    <row r="871" spans="1:10" x14ac:dyDescent="0.25">
      <c r="A871" t="s">
        <v>33</v>
      </c>
      <c r="B871" t="s">
        <v>6</v>
      </c>
      <c r="C871" t="s">
        <v>9</v>
      </c>
      <c r="D871" t="s">
        <v>6</v>
      </c>
      <c r="E871" t="s">
        <v>8</v>
      </c>
      <c r="F871">
        <v>2029</v>
      </c>
      <c r="G871">
        <v>4482.6948579999998</v>
      </c>
      <c r="H871">
        <v>8.0000000000000002E-3</v>
      </c>
      <c r="I871">
        <v>-1</v>
      </c>
      <c r="J871" s="2" t="str">
        <f t="shared" si="13"/>
        <v>THERMAL_COALNERSR2029</v>
      </c>
    </row>
    <row r="872" spans="1:10" x14ac:dyDescent="0.25">
      <c r="A872" t="s">
        <v>33</v>
      </c>
      <c r="B872" t="s">
        <v>6</v>
      </c>
      <c r="C872" t="s">
        <v>9</v>
      </c>
      <c r="D872" t="s">
        <v>6</v>
      </c>
      <c r="E872" t="s">
        <v>8</v>
      </c>
      <c r="F872">
        <v>2030</v>
      </c>
      <c r="G872">
        <v>4636.2549639999997</v>
      </c>
      <c r="H872">
        <v>8.0000000000000002E-3</v>
      </c>
      <c r="I872">
        <v>-1</v>
      </c>
      <c r="J872" s="2" t="str">
        <f t="shared" si="13"/>
        <v>THERMAL_COALNERSR2030</v>
      </c>
    </row>
    <row r="873" spans="1:10" x14ac:dyDescent="0.25">
      <c r="A873" t="s">
        <v>33</v>
      </c>
      <c r="B873" t="s">
        <v>6</v>
      </c>
      <c r="C873" t="s">
        <v>9</v>
      </c>
      <c r="D873" t="s">
        <v>6</v>
      </c>
      <c r="E873" t="s">
        <v>8</v>
      </c>
      <c r="F873">
        <v>2031</v>
      </c>
      <c r="G873">
        <v>4795.0754559999996</v>
      </c>
      <c r="H873">
        <v>8.0000000000000002E-3</v>
      </c>
      <c r="I873">
        <v>-1</v>
      </c>
      <c r="J873" s="2" t="str">
        <f t="shared" si="13"/>
        <v>THERMAL_COALNERSR2031</v>
      </c>
    </row>
    <row r="874" spans="1:10" x14ac:dyDescent="0.25">
      <c r="A874" t="s">
        <v>33</v>
      </c>
      <c r="B874" t="s">
        <v>6</v>
      </c>
      <c r="C874" t="s">
        <v>9</v>
      </c>
      <c r="D874" t="s">
        <v>6</v>
      </c>
      <c r="E874" t="s">
        <v>8</v>
      </c>
      <c r="F874">
        <v>2032</v>
      </c>
      <c r="G874">
        <v>4959.3365350000004</v>
      </c>
      <c r="H874">
        <v>8.0000000000000002E-3</v>
      </c>
      <c r="I874">
        <v>-1</v>
      </c>
      <c r="J874" s="2" t="str">
        <f t="shared" si="13"/>
        <v>THERMAL_COALNERSR2032</v>
      </c>
    </row>
    <row r="875" spans="1:10" x14ac:dyDescent="0.25">
      <c r="A875" t="s">
        <v>33</v>
      </c>
      <c r="B875" t="s">
        <v>6</v>
      </c>
      <c r="C875" t="s">
        <v>9</v>
      </c>
      <c r="D875" t="s">
        <v>6</v>
      </c>
      <c r="E875" t="s">
        <v>8</v>
      </c>
      <c r="F875">
        <v>2033</v>
      </c>
      <c r="G875">
        <v>5129.2245759999996</v>
      </c>
      <c r="H875">
        <v>8.0000000000000002E-3</v>
      </c>
      <c r="I875">
        <v>-1</v>
      </c>
      <c r="J875" s="2" t="str">
        <f t="shared" si="13"/>
        <v>THERMAL_COALNERSR2033</v>
      </c>
    </row>
    <row r="876" spans="1:10" x14ac:dyDescent="0.25">
      <c r="A876" t="s">
        <v>33</v>
      </c>
      <c r="B876" t="s">
        <v>6</v>
      </c>
      <c r="C876" t="s">
        <v>9</v>
      </c>
      <c r="D876" t="s">
        <v>6</v>
      </c>
      <c r="E876" t="s">
        <v>8</v>
      </c>
      <c r="F876">
        <v>2034</v>
      </c>
      <c r="G876">
        <v>5304.9323350000004</v>
      </c>
      <c r="H876">
        <v>8.0000000000000002E-3</v>
      </c>
      <c r="I876">
        <v>-1</v>
      </c>
      <c r="J876" s="2" t="str">
        <f t="shared" si="13"/>
        <v>THERMAL_COALNERSR2034</v>
      </c>
    </row>
    <row r="877" spans="1:10" x14ac:dyDescent="0.25">
      <c r="A877" t="s">
        <v>33</v>
      </c>
      <c r="B877" t="s">
        <v>6</v>
      </c>
      <c r="C877" t="s">
        <v>9</v>
      </c>
      <c r="D877" t="s">
        <v>6</v>
      </c>
      <c r="E877" t="s">
        <v>8</v>
      </c>
      <c r="F877">
        <v>2035</v>
      </c>
      <c r="G877">
        <v>5486.6591749999998</v>
      </c>
      <c r="H877">
        <v>8.0000000000000002E-3</v>
      </c>
      <c r="I877">
        <v>-1</v>
      </c>
      <c r="J877" s="2" t="str">
        <f t="shared" si="13"/>
        <v>THERMAL_COALNERSR2035</v>
      </c>
    </row>
    <row r="878" spans="1:10" x14ac:dyDescent="0.25">
      <c r="A878" t="s">
        <v>33</v>
      </c>
      <c r="B878" t="s">
        <v>6</v>
      </c>
      <c r="C878" t="s">
        <v>9</v>
      </c>
      <c r="D878" t="s">
        <v>6</v>
      </c>
      <c r="E878" t="s">
        <v>8</v>
      </c>
      <c r="F878">
        <v>2036</v>
      </c>
      <c r="G878">
        <v>5674.6112869999997</v>
      </c>
      <c r="H878">
        <v>8.0000000000000002E-3</v>
      </c>
      <c r="I878">
        <v>-1</v>
      </c>
      <c r="J878" s="2" t="str">
        <f t="shared" si="13"/>
        <v>THERMAL_COALNERSR2036</v>
      </c>
    </row>
    <row r="879" spans="1:10" x14ac:dyDescent="0.25">
      <c r="A879" t="s">
        <v>33</v>
      </c>
      <c r="B879" t="s">
        <v>6</v>
      </c>
      <c r="C879" t="s">
        <v>9</v>
      </c>
      <c r="D879" t="s">
        <v>6</v>
      </c>
      <c r="E879" t="s">
        <v>8</v>
      </c>
      <c r="F879">
        <v>2037</v>
      </c>
      <c r="G879">
        <v>5869.0019240000001</v>
      </c>
      <c r="H879">
        <v>8.0000000000000002E-3</v>
      </c>
      <c r="I879">
        <v>-1</v>
      </c>
      <c r="J879" s="2" t="str">
        <f t="shared" si="13"/>
        <v>THERMAL_COALNERSR2037</v>
      </c>
    </row>
    <row r="880" spans="1:10" x14ac:dyDescent="0.25">
      <c r="A880" t="s">
        <v>33</v>
      </c>
      <c r="B880" t="s">
        <v>6</v>
      </c>
      <c r="C880" t="s">
        <v>9</v>
      </c>
      <c r="D880" t="s">
        <v>6</v>
      </c>
      <c r="E880" t="s">
        <v>8</v>
      </c>
      <c r="F880">
        <v>2038</v>
      </c>
      <c r="G880">
        <v>6070.0516459999999</v>
      </c>
      <c r="H880">
        <v>8.0000000000000002E-3</v>
      </c>
      <c r="I880">
        <v>-1</v>
      </c>
      <c r="J880" s="2" t="str">
        <f t="shared" si="13"/>
        <v>THERMAL_COALNERSR2038</v>
      </c>
    </row>
    <row r="881" spans="1:10" x14ac:dyDescent="0.25">
      <c r="A881" t="s">
        <v>33</v>
      </c>
      <c r="B881" t="s">
        <v>6</v>
      </c>
      <c r="C881" t="s">
        <v>9</v>
      </c>
      <c r="D881" t="s">
        <v>6</v>
      </c>
      <c r="E881" t="s">
        <v>8</v>
      </c>
      <c r="F881">
        <v>2039</v>
      </c>
      <c r="G881">
        <v>6277.9885690000001</v>
      </c>
      <c r="H881">
        <v>8.0000000000000002E-3</v>
      </c>
      <c r="I881">
        <v>-1</v>
      </c>
      <c r="J881" s="2" t="str">
        <f t="shared" si="13"/>
        <v>THERMAL_COALNERSR2039</v>
      </c>
    </row>
    <row r="882" spans="1:10" x14ac:dyDescent="0.25">
      <c r="A882" t="s">
        <v>33</v>
      </c>
      <c r="B882" t="s">
        <v>6</v>
      </c>
      <c r="C882" t="s">
        <v>9</v>
      </c>
      <c r="D882" t="s">
        <v>6</v>
      </c>
      <c r="E882" t="s">
        <v>8</v>
      </c>
      <c r="F882">
        <v>2040</v>
      </c>
      <c r="G882">
        <v>6493.0486209999999</v>
      </c>
      <c r="H882">
        <v>8.0000000000000002E-3</v>
      </c>
      <c r="I882">
        <v>-1</v>
      </c>
      <c r="J882" s="2" t="str">
        <f t="shared" si="13"/>
        <v>THERMAL_COALNERSR2040</v>
      </c>
    </row>
    <row r="883" spans="1:10" x14ac:dyDescent="0.25">
      <c r="A883" t="s">
        <v>33</v>
      </c>
      <c r="B883" t="s">
        <v>6</v>
      </c>
      <c r="C883" t="s">
        <v>9</v>
      </c>
      <c r="D883" t="s">
        <v>6</v>
      </c>
      <c r="E883" t="s">
        <v>8</v>
      </c>
      <c r="F883">
        <v>2041</v>
      </c>
      <c r="G883">
        <v>6715.4758140000004</v>
      </c>
      <c r="H883">
        <v>8.0000000000000002E-3</v>
      </c>
      <c r="I883">
        <v>-1</v>
      </c>
      <c r="J883" s="2" t="str">
        <f t="shared" si="13"/>
        <v>THERMAL_COALNERSR2041</v>
      </c>
    </row>
    <row r="884" spans="1:10" x14ac:dyDescent="0.25">
      <c r="A884" t="s">
        <v>33</v>
      </c>
      <c r="B884" t="s">
        <v>6</v>
      </c>
      <c r="C884" t="s">
        <v>9</v>
      </c>
      <c r="D884" t="s">
        <v>6</v>
      </c>
      <c r="E884" t="s">
        <v>9</v>
      </c>
      <c r="F884">
        <v>2024</v>
      </c>
      <c r="G884">
        <v>797.2</v>
      </c>
      <c r="H884">
        <v>2E-3</v>
      </c>
      <c r="I884">
        <v>-1</v>
      </c>
      <c r="J884" s="2" t="str">
        <f t="shared" si="13"/>
        <v>THERMAL_COALNERNER2024</v>
      </c>
    </row>
    <row r="885" spans="1:10" x14ac:dyDescent="0.25">
      <c r="A885" t="s">
        <v>33</v>
      </c>
      <c r="B885" t="s">
        <v>6</v>
      </c>
      <c r="C885" t="s">
        <v>9</v>
      </c>
      <c r="D885" t="s">
        <v>6</v>
      </c>
      <c r="E885" t="s">
        <v>9</v>
      </c>
      <c r="F885">
        <v>2025</v>
      </c>
      <c r="G885">
        <v>815.46646629999998</v>
      </c>
      <c r="H885">
        <v>2E-3</v>
      </c>
      <c r="I885">
        <v>-1</v>
      </c>
      <c r="J885" s="2" t="str">
        <f t="shared" si="13"/>
        <v>THERMAL_COALNERNER2025</v>
      </c>
    </row>
    <row r="886" spans="1:10" x14ac:dyDescent="0.25">
      <c r="A886" t="s">
        <v>33</v>
      </c>
      <c r="B886" t="s">
        <v>6</v>
      </c>
      <c r="C886" t="s">
        <v>9</v>
      </c>
      <c r="D886" t="s">
        <v>6</v>
      </c>
      <c r="E886" t="s">
        <v>9</v>
      </c>
      <c r="F886">
        <v>2026</v>
      </c>
      <c r="G886">
        <v>834.15147730000001</v>
      </c>
      <c r="H886">
        <v>2E-3</v>
      </c>
      <c r="I886">
        <v>-1</v>
      </c>
      <c r="J886" s="2" t="str">
        <f t="shared" si="13"/>
        <v>THERMAL_COALNERNER2026</v>
      </c>
    </row>
    <row r="887" spans="1:10" x14ac:dyDescent="0.25">
      <c r="A887" t="s">
        <v>33</v>
      </c>
      <c r="B887" t="s">
        <v>6</v>
      </c>
      <c r="C887" t="s">
        <v>9</v>
      </c>
      <c r="D887" t="s">
        <v>6</v>
      </c>
      <c r="E887" t="s">
        <v>9</v>
      </c>
      <c r="F887">
        <v>2027</v>
      </c>
      <c r="G887">
        <v>853.26462309999999</v>
      </c>
      <c r="H887">
        <v>2E-3</v>
      </c>
      <c r="I887">
        <v>-1</v>
      </c>
      <c r="J887" s="2" t="str">
        <f t="shared" si="13"/>
        <v>THERMAL_COALNERNER2027</v>
      </c>
    </row>
    <row r="888" spans="1:10" x14ac:dyDescent="0.25">
      <c r="A888" t="s">
        <v>33</v>
      </c>
      <c r="B888" t="s">
        <v>6</v>
      </c>
      <c r="C888" t="s">
        <v>9</v>
      </c>
      <c r="D888" t="s">
        <v>6</v>
      </c>
      <c r="E888" t="s">
        <v>9</v>
      </c>
      <c r="F888">
        <v>2028</v>
      </c>
      <c r="G888">
        <v>872.81571380000003</v>
      </c>
      <c r="H888">
        <v>2E-3</v>
      </c>
      <c r="I888">
        <v>-1</v>
      </c>
      <c r="J888" s="2" t="str">
        <f t="shared" si="13"/>
        <v>THERMAL_COALNERNER2028</v>
      </c>
    </row>
    <row r="889" spans="1:10" x14ac:dyDescent="0.25">
      <c r="A889" t="s">
        <v>33</v>
      </c>
      <c r="B889" t="s">
        <v>6</v>
      </c>
      <c r="C889" t="s">
        <v>9</v>
      </c>
      <c r="D889" t="s">
        <v>6</v>
      </c>
      <c r="E889" t="s">
        <v>9</v>
      </c>
      <c r="F889">
        <v>2029</v>
      </c>
      <c r="G889">
        <v>892.8147841</v>
      </c>
      <c r="H889">
        <v>2E-3</v>
      </c>
      <c r="I889">
        <v>-1</v>
      </c>
      <c r="J889" s="2" t="str">
        <f t="shared" si="13"/>
        <v>THERMAL_COALNERNER2029</v>
      </c>
    </row>
    <row r="890" spans="1:10" x14ac:dyDescent="0.25">
      <c r="A890" t="s">
        <v>33</v>
      </c>
      <c r="B890" t="s">
        <v>6</v>
      </c>
      <c r="C890" t="s">
        <v>9</v>
      </c>
      <c r="D890" t="s">
        <v>6</v>
      </c>
      <c r="E890" t="s">
        <v>9</v>
      </c>
      <c r="F890">
        <v>2030</v>
      </c>
      <c r="G890">
        <v>913.27209870000002</v>
      </c>
      <c r="H890">
        <v>2E-3</v>
      </c>
      <c r="I890">
        <v>-1</v>
      </c>
      <c r="J890" s="2" t="str">
        <f t="shared" si="13"/>
        <v>THERMAL_COALNERNER2030</v>
      </c>
    </row>
    <row r="891" spans="1:10" x14ac:dyDescent="0.25">
      <c r="A891" t="s">
        <v>33</v>
      </c>
      <c r="B891" t="s">
        <v>6</v>
      </c>
      <c r="C891" t="s">
        <v>9</v>
      </c>
      <c r="D891" t="s">
        <v>6</v>
      </c>
      <c r="E891" t="s">
        <v>9</v>
      </c>
      <c r="F891">
        <v>2031</v>
      </c>
      <c r="G891">
        <v>934.19815749999998</v>
      </c>
      <c r="H891">
        <v>2E-3</v>
      </c>
      <c r="I891">
        <v>-1</v>
      </c>
      <c r="J891" s="2" t="str">
        <f t="shared" si="13"/>
        <v>THERMAL_COALNERNER2031</v>
      </c>
    </row>
    <row r="892" spans="1:10" x14ac:dyDescent="0.25">
      <c r="A892" t="s">
        <v>33</v>
      </c>
      <c r="B892" t="s">
        <v>6</v>
      </c>
      <c r="C892" t="s">
        <v>9</v>
      </c>
      <c r="D892" t="s">
        <v>6</v>
      </c>
      <c r="E892" t="s">
        <v>9</v>
      </c>
      <c r="F892">
        <v>2032</v>
      </c>
      <c r="G892">
        <v>955.60370090000004</v>
      </c>
      <c r="H892">
        <v>2E-3</v>
      </c>
      <c r="I892">
        <v>-1</v>
      </c>
      <c r="J892" s="2" t="str">
        <f t="shared" si="13"/>
        <v>THERMAL_COALNERNER2032</v>
      </c>
    </row>
    <row r="893" spans="1:10" x14ac:dyDescent="0.25">
      <c r="A893" t="s">
        <v>33</v>
      </c>
      <c r="B893" t="s">
        <v>6</v>
      </c>
      <c r="C893" t="s">
        <v>9</v>
      </c>
      <c r="D893" t="s">
        <v>6</v>
      </c>
      <c r="E893" t="s">
        <v>9</v>
      </c>
      <c r="F893">
        <v>2033</v>
      </c>
      <c r="G893">
        <v>977.49971540000001</v>
      </c>
      <c r="H893">
        <v>2E-3</v>
      </c>
      <c r="I893">
        <v>-1</v>
      </c>
      <c r="J893" s="2" t="str">
        <f t="shared" si="13"/>
        <v>THERMAL_COALNERNER2033</v>
      </c>
    </row>
    <row r="894" spans="1:10" x14ac:dyDescent="0.25">
      <c r="A894" t="s">
        <v>33</v>
      </c>
      <c r="B894" t="s">
        <v>6</v>
      </c>
      <c r="C894" t="s">
        <v>9</v>
      </c>
      <c r="D894" t="s">
        <v>6</v>
      </c>
      <c r="E894" t="s">
        <v>9</v>
      </c>
      <c r="F894">
        <v>2034</v>
      </c>
      <c r="G894">
        <v>999.89743950000002</v>
      </c>
      <c r="H894">
        <v>2E-3</v>
      </c>
      <c r="I894">
        <v>-1</v>
      </c>
      <c r="J894" s="2" t="str">
        <f t="shared" si="13"/>
        <v>THERMAL_COALNERNER2034</v>
      </c>
    </row>
    <row r="895" spans="1:10" x14ac:dyDescent="0.25">
      <c r="A895" t="s">
        <v>33</v>
      </c>
      <c r="B895" t="s">
        <v>6</v>
      </c>
      <c r="C895" t="s">
        <v>9</v>
      </c>
      <c r="D895" t="s">
        <v>6</v>
      </c>
      <c r="E895" t="s">
        <v>9</v>
      </c>
      <c r="F895">
        <v>2035</v>
      </c>
      <c r="G895">
        <v>1022.808369</v>
      </c>
      <c r="H895">
        <v>2E-3</v>
      </c>
      <c r="I895">
        <v>-1</v>
      </c>
      <c r="J895" s="2" t="str">
        <f t="shared" si="13"/>
        <v>THERMAL_COALNERNER2035</v>
      </c>
    </row>
    <row r="896" spans="1:10" x14ac:dyDescent="0.25">
      <c r="A896" t="s">
        <v>33</v>
      </c>
      <c r="B896" t="s">
        <v>6</v>
      </c>
      <c r="C896" t="s">
        <v>9</v>
      </c>
      <c r="D896" t="s">
        <v>6</v>
      </c>
      <c r="E896" t="s">
        <v>9</v>
      </c>
      <c r="F896">
        <v>2036</v>
      </c>
      <c r="G896">
        <v>1046.244263</v>
      </c>
      <c r="H896">
        <v>2E-3</v>
      </c>
      <c r="I896">
        <v>-1</v>
      </c>
      <c r="J896" s="2" t="str">
        <f t="shared" si="13"/>
        <v>THERMAL_COALNERNER2036</v>
      </c>
    </row>
    <row r="897" spans="1:10" x14ac:dyDescent="0.25">
      <c r="A897" t="s">
        <v>33</v>
      </c>
      <c r="B897" t="s">
        <v>6</v>
      </c>
      <c r="C897" t="s">
        <v>9</v>
      </c>
      <c r="D897" t="s">
        <v>6</v>
      </c>
      <c r="E897" t="s">
        <v>9</v>
      </c>
      <c r="F897">
        <v>2037</v>
      </c>
      <c r="G897">
        <v>1070.2171499999999</v>
      </c>
      <c r="H897">
        <v>2E-3</v>
      </c>
      <c r="I897">
        <v>-1</v>
      </c>
      <c r="J897" s="2" t="str">
        <f t="shared" si="13"/>
        <v>THERMAL_COALNERNER2037</v>
      </c>
    </row>
    <row r="898" spans="1:10" x14ac:dyDescent="0.25">
      <c r="A898" t="s">
        <v>33</v>
      </c>
      <c r="B898" t="s">
        <v>6</v>
      </c>
      <c r="C898" t="s">
        <v>9</v>
      </c>
      <c r="D898" t="s">
        <v>6</v>
      </c>
      <c r="E898" t="s">
        <v>9</v>
      </c>
      <c r="F898">
        <v>2038</v>
      </c>
      <c r="G898">
        <v>1094.7393340000001</v>
      </c>
      <c r="H898">
        <v>2E-3</v>
      </c>
      <c r="I898">
        <v>-1</v>
      </c>
      <c r="J898" s="2" t="str">
        <f t="shared" si="13"/>
        <v>THERMAL_COALNERNER2038</v>
      </c>
    </row>
    <row r="899" spans="1:10" x14ac:dyDescent="0.25">
      <c r="A899" t="s">
        <v>33</v>
      </c>
      <c r="B899" t="s">
        <v>6</v>
      </c>
      <c r="C899" t="s">
        <v>9</v>
      </c>
      <c r="D899" t="s">
        <v>6</v>
      </c>
      <c r="E899" t="s">
        <v>9</v>
      </c>
      <c r="F899">
        <v>2039</v>
      </c>
      <c r="G899">
        <v>1119.8234030000001</v>
      </c>
      <c r="H899">
        <v>2E-3</v>
      </c>
      <c r="I899">
        <v>-1</v>
      </c>
      <c r="J899" s="2" t="str">
        <f t="shared" ref="J899:J962" si="14">_xlfn.CONCAT(A899,C899,E899,F899)</f>
        <v>THERMAL_COALNERNER2039</v>
      </c>
    </row>
    <row r="900" spans="1:10" x14ac:dyDescent="0.25">
      <c r="A900" t="s">
        <v>33</v>
      </c>
      <c r="B900" t="s">
        <v>6</v>
      </c>
      <c r="C900" t="s">
        <v>9</v>
      </c>
      <c r="D900" t="s">
        <v>6</v>
      </c>
      <c r="E900" t="s">
        <v>9</v>
      </c>
      <c r="F900">
        <v>2040</v>
      </c>
      <c r="G900">
        <v>1145.482229</v>
      </c>
      <c r="H900">
        <v>2E-3</v>
      </c>
      <c r="I900">
        <v>-1</v>
      </c>
      <c r="J900" s="2" t="str">
        <f t="shared" si="14"/>
        <v>THERMAL_COALNERNER2040</v>
      </c>
    </row>
    <row r="901" spans="1:10" x14ac:dyDescent="0.25">
      <c r="A901" t="s">
        <v>33</v>
      </c>
      <c r="B901" t="s">
        <v>6</v>
      </c>
      <c r="C901" t="s">
        <v>9</v>
      </c>
      <c r="D901" t="s">
        <v>6</v>
      </c>
      <c r="E901" t="s">
        <v>9</v>
      </c>
      <c r="F901">
        <v>2041</v>
      </c>
      <c r="G901">
        <v>1171.7289840000001</v>
      </c>
      <c r="H901">
        <v>2E-3</v>
      </c>
      <c r="I901">
        <v>-1</v>
      </c>
      <c r="J901" s="2" t="str">
        <f t="shared" si="14"/>
        <v>THERMAL_COALNERNER2041</v>
      </c>
    </row>
    <row r="902" spans="1:10" x14ac:dyDescent="0.25">
      <c r="A902" t="s">
        <v>34</v>
      </c>
      <c r="B902" t="s">
        <v>6</v>
      </c>
      <c r="C902" t="s">
        <v>12</v>
      </c>
      <c r="D902" t="s">
        <v>6</v>
      </c>
      <c r="E902" t="s">
        <v>12</v>
      </c>
      <c r="F902">
        <v>2024</v>
      </c>
      <c r="G902">
        <v>2.6248298320000001</v>
      </c>
      <c r="H902">
        <v>0.14930632299999999</v>
      </c>
      <c r="I902">
        <v>-1</v>
      </c>
      <c r="J902" s="2" t="str">
        <f t="shared" si="14"/>
        <v>ELECTRICITYNRNR2024</v>
      </c>
    </row>
    <row r="903" spans="1:10" x14ac:dyDescent="0.25">
      <c r="A903" t="s">
        <v>34</v>
      </c>
      <c r="B903" t="s">
        <v>6</v>
      </c>
      <c r="C903" t="s">
        <v>12</v>
      </c>
      <c r="D903" t="s">
        <v>6</v>
      </c>
      <c r="E903" t="s">
        <v>12</v>
      </c>
      <c r="F903">
        <v>2025</v>
      </c>
      <c r="G903">
        <v>2.6432302970000001</v>
      </c>
      <c r="H903">
        <v>0.14296185</v>
      </c>
      <c r="I903">
        <v>-1</v>
      </c>
      <c r="J903" s="2" t="str">
        <f t="shared" si="14"/>
        <v>ELECTRICITYNRNR2025</v>
      </c>
    </row>
    <row r="904" spans="1:10" x14ac:dyDescent="0.25">
      <c r="A904" t="s">
        <v>34</v>
      </c>
      <c r="B904" t="s">
        <v>6</v>
      </c>
      <c r="C904" t="s">
        <v>12</v>
      </c>
      <c r="D904" t="s">
        <v>6</v>
      </c>
      <c r="E904" t="s">
        <v>12</v>
      </c>
      <c r="F904">
        <v>2026</v>
      </c>
      <c r="G904">
        <v>2.6642995229999999</v>
      </c>
      <c r="H904">
        <v>0.13683577599999999</v>
      </c>
      <c r="I904">
        <v>-1</v>
      </c>
      <c r="J904" s="2" t="str">
        <f t="shared" si="14"/>
        <v>ELECTRICITYNRNR2026</v>
      </c>
    </row>
    <row r="905" spans="1:10" x14ac:dyDescent="0.25">
      <c r="A905" t="s">
        <v>34</v>
      </c>
      <c r="B905" t="s">
        <v>6</v>
      </c>
      <c r="C905" t="s">
        <v>12</v>
      </c>
      <c r="D905" t="s">
        <v>6</v>
      </c>
      <c r="E905" t="s">
        <v>12</v>
      </c>
      <c r="F905">
        <v>2027</v>
      </c>
      <c r="G905">
        <v>2.6844169959999999</v>
      </c>
      <c r="H905">
        <v>0.13092058300000001</v>
      </c>
      <c r="I905">
        <v>-1</v>
      </c>
      <c r="J905" s="2" t="str">
        <f t="shared" si="14"/>
        <v>ELECTRICITYNRNR2027</v>
      </c>
    </row>
    <row r="906" spans="1:10" x14ac:dyDescent="0.25">
      <c r="A906" t="s">
        <v>34</v>
      </c>
      <c r="B906" t="s">
        <v>6</v>
      </c>
      <c r="C906" t="s">
        <v>12</v>
      </c>
      <c r="D906" t="s">
        <v>6</v>
      </c>
      <c r="E906" t="s">
        <v>12</v>
      </c>
      <c r="F906">
        <v>2028</v>
      </c>
      <c r="G906">
        <v>2.7022309199999999</v>
      </c>
      <c r="H906">
        <v>0.12520901200000001</v>
      </c>
      <c r="I906">
        <v>-1</v>
      </c>
      <c r="J906" s="2" t="str">
        <f t="shared" si="14"/>
        <v>ELECTRICITYNRNR2028</v>
      </c>
    </row>
    <row r="907" spans="1:10" x14ac:dyDescent="0.25">
      <c r="A907" t="s">
        <v>34</v>
      </c>
      <c r="B907" t="s">
        <v>6</v>
      </c>
      <c r="C907" t="s">
        <v>12</v>
      </c>
      <c r="D907" t="s">
        <v>6</v>
      </c>
      <c r="E907" t="s">
        <v>12</v>
      </c>
      <c r="F907">
        <v>2029</v>
      </c>
      <c r="G907">
        <v>2.7174070490000002</v>
      </c>
      <c r="H907">
        <v>0.11969405299999999</v>
      </c>
      <c r="I907">
        <v>-1</v>
      </c>
      <c r="J907" s="2" t="str">
        <f t="shared" si="14"/>
        <v>ELECTRICITYNRNR2029</v>
      </c>
    </row>
    <row r="908" spans="1:10" x14ac:dyDescent="0.25">
      <c r="A908" t="s">
        <v>34</v>
      </c>
      <c r="B908" t="s">
        <v>6</v>
      </c>
      <c r="C908" t="s">
        <v>12</v>
      </c>
      <c r="D908" t="s">
        <v>6</v>
      </c>
      <c r="E908" t="s">
        <v>12</v>
      </c>
      <c r="F908">
        <v>2030</v>
      </c>
      <c r="G908">
        <v>2.7300541329999999</v>
      </c>
      <c r="H908">
        <v>0.114368938</v>
      </c>
      <c r="I908">
        <v>-1</v>
      </c>
      <c r="J908" s="2" t="str">
        <f t="shared" si="14"/>
        <v>ELECTRICITYNRNR2030</v>
      </c>
    </row>
    <row r="909" spans="1:10" x14ac:dyDescent="0.25">
      <c r="A909" t="s">
        <v>34</v>
      </c>
      <c r="B909" t="s">
        <v>6</v>
      </c>
      <c r="C909" t="s">
        <v>12</v>
      </c>
      <c r="D909" t="s">
        <v>6</v>
      </c>
      <c r="E909" t="s">
        <v>12</v>
      </c>
      <c r="F909">
        <v>2031</v>
      </c>
      <c r="G909">
        <v>2.740453402</v>
      </c>
      <c r="H909">
        <v>0.109227133</v>
      </c>
      <c r="I909">
        <v>-1</v>
      </c>
      <c r="J909" s="2" t="str">
        <f t="shared" si="14"/>
        <v>ELECTRICITYNRNR2031</v>
      </c>
    </row>
    <row r="910" spans="1:10" x14ac:dyDescent="0.25">
      <c r="A910" t="s">
        <v>34</v>
      </c>
      <c r="B910" t="s">
        <v>6</v>
      </c>
      <c r="C910" t="s">
        <v>12</v>
      </c>
      <c r="D910" t="s">
        <v>6</v>
      </c>
      <c r="E910" t="s">
        <v>12</v>
      </c>
      <c r="F910">
        <v>2032</v>
      </c>
      <c r="G910">
        <v>2.7510842069999999</v>
      </c>
      <c r="H910">
        <v>0.104262327</v>
      </c>
      <c r="I910">
        <v>-1</v>
      </c>
      <c r="J910" s="2" t="str">
        <f t="shared" si="14"/>
        <v>ELECTRICITYNRNR2032</v>
      </c>
    </row>
    <row r="911" spans="1:10" x14ac:dyDescent="0.25">
      <c r="A911" t="s">
        <v>34</v>
      </c>
      <c r="B911" t="s">
        <v>6</v>
      </c>
      <c r="C911" t="s">
        <v>12</v>
      </c>
      <c r="D911" t="s">
        <v>6</v>
      </c>
      <c r="E911" t="s">
        <v>12</v>
      </c>
      <c r="F911">
        <v>2033</v>
      </c>
      <c r="G911">
        <v>2.761882382</v>
      </c>
      <c r="H911">
        <v>9.9468426999999998E-2</v>
      </c>
      <c r="I911">
        <v>-1</v>
      </c>
      <c r="J911" s="2" t="str">
        <f t="shared" si="14"/>
        <v>ELECTRICITYNRNR2033</v>
      </c>
    </row>
    <row r="912" spans="1:10" x14ac:dyDescent="0.25">
      <c r="A912" t="s">
        <v>34</v>
      </c>
      <c r="B912" t="s">
        <v>6</v>
      </c>
      <c r="C912" t="s">
        <v>12</v>
      </c>
      <c r="D912" t="s">
        <v>6</v>
      </c>
      <c r="E912" t="s">
        <v>12</v>
      </c>
      <c r="F912">
        <v>2034</v>
      </c>
      <c r="G912">
        <v>2.7728163559999999</v>
      </c>
      <c r="H912">
        <v>9.4839549999999995E-2</v>
      </c>
      <c r="I912">
        <v>-1</v>
      </c>
      <c r="J912" s="2" t="str">
        <f t="shared" si="14"/>
        <v>ELECTRICITYNRNR2034</v>
      </c>
    </row>
    <row r="913" spans="1:10" x14ac:dyDescent="0.25">
      <c r="A913" t="s">
        <v>34</v>
      </c>
      <c r="B913" t="s">
        <v>6</v>
      </c>
      <c r="C913" t="s">
        <v>12</v>
      </c>
      <c r="D913" t="s">
        <v>6</v>
      </c>
      <c r="E913" t="s">
        <v>12</v>
      </c>
      <c r="F913">
        <v>2035</v>
      </c>
      <c r="G913">
        <v>2.7838708419999998</v>
      </c>
      <c r="H913">
        <v>9.0370014999999998E-2</v>
      </c>
      <c r="I913">
        <v>-1</v>
      </c>
      <c r="J913" s="2" t="str">
        <f t="shared" si="14"/>
        <v>ELECTRICITYNRNR2035</v>
      </c>
    </row>
    <row r="914" spans="1:10" x14ac:dyDescent="0.25">
      <c r="A914" t="s">
        <v>34</v>
      </c>
      <c r="B914" t="s">
        <v>6</v>
      </c>
      <c r="C914" t="s">
        <v>12</v>
      </c>
      <c r="D914" t="s">
        <v>6</v>
      </c>
      <c r="E914" t="s">
        <v>12</v>
      </c>
      <c r="F914">
        <v>2036</v>
      </c>
      <c r="G914">
        <v>2.795038699</v>
      </c>
      <c r="H914">
        <v>8.6054336999999995E-2</v>
      </c>
      <c r="I914">
        <v>-1</v>
      </c>
      <c r="J914" s="2" t="str">
        <f t="shared" si="14"/>
        <v>ELECTRICITYNRNR2036</v>
      </c>
    </row>
    <row r="915" spans="1:10" x14ac:dyDescent="0.25">
      <c r="A915" t="s">
        <v>34</v>
      </c>
      <c r="B915" t="s">
        <v>6</v>
      </c>
      <c r="C915" t="s">
        <v>12</v>
      </c>
      <c r="D915" t="s">
        <v>6</v>
      </c>
      <c r="E915" t="s">
        <v>12</v>
      </c>
      <c r="F915">
        <v>2037</v>
      </c>
      <c r="G915">
        <v>2.8063168620000001</v>
      </c>
      <c r="H915">
        <v>8.5000000000000006E-2</v>
      </c>
      <c r="I915">
        <v>-1</v>
      </c>
      <c r="J915" s="2" t="str">
        <f t="shared" si="14"/>
        <v>ELECTRICITYNRNR2037</v>
      </c>
    </row>
    <row r="916" spans="1:10" x14ac:dyDescent="0.25">
      <c r="A916" t="s">
        <v>34</v>
      </c>
      <c r="B916" t="s">
        <v>6</v>
      </c>
      <c r="C916" t="s">
        <v>12</v>
      </c>
      <c r="D916" t="s">
        <v>6</v>
      </c>
      <c r="E916" t="s">
        <v>12</v>
      </c>
      <c r="F916">
        <v>2038</v>
      </c>
      <c r="G916">
        <v>2.8177043070000001</v>
      </c>
      <c r="H916">
        <v>8.5000000000000006E-2</v>
      </c>
      <c r="I916">
        <v>-1</v>
      </c>
      <c r="J916" s="2" t="str">
        <f t="shared" si="14"/>
        <v>ELECTRICITYNRNR2038</v>
      </c>
    </row>
    <row r="917" spans="1:10" x14ac:dyDescent="0.25">
      <c r="A917" t="s">
        <v>34</v>
      </c>
      <c r="B917" t="s">
        <v>6</v>
      </c>
      <c r="C917" t="s">
        <v>12</v>
      </c>
      <c r="D917" t="s">
        <v>6</v>
      </c>
      <c r="E917" t="s">
        <v>12</v>
      </c>
      <c r="F917">
        <v>2039</v>
      </c>
      <c r="G917">
        <v>2.8292010369999998</v>
      </c>
      <c r="H917">
        <v>8.5000000000000006E-2</v>
      </c>
      <c r="I917">
        <v>-1</v>
      </c>
      <c r="J917" s="2" t="str">
        <f t="shared" si="14"/>
        <v>ELECTRICITYNRNR2039</v>
      </c>
    </row>
    <row r="918" spans="1:10" x14ac:dyDescent="0.25">
      <c r="A918" t="s">
        <v>34</v>
      </c>
      <c r="B918" t="s">
        <v>6</v>
      </c>
      <c r="C918" t="s">
        <v>12</v>
      </c>
      <c r="D918" t="s">
        <v>6</v>
      </c>
      <c r="E918" t="s">
        <v>12</v>
      </c>
      <c r="F918">
        <v>2040</v>
      </c>
      <c r="G918">
        <v>2.8408075739999998</v>
      </c>
      <c r="H918">
        <v>8.5000000000000006E-2</v>
      </c>
      <c r="I918">
        <v>-1</v>
      </c>
      <c r="J918" s="2" t="str">
        <f t="shared" si="14"/>
        <v>ELECTRICITYNRNR2040</v>
      </c>
    </row>
    <row r="919" spans="1:10" x14ac:dyDescent="0.25">
      <c r="A919" t="s">
        <v>34</v>
      </c>
      <c r="B919" t="s">
        <v>6</v>
      </c>
      <c r="C919" t="s">
        <v>12</v>
      </c>
      <c r="D919" t="s">
        <v>6</v>
      </c>
      <c r="E919" t="s">
        <v>12</v>
      </c>
      <c r="F919">
        <v>2041</v>
      </c>
      <c r="G919">
        <v>2.8525247029999998</v>
      </c>
      <c r="H919">
        <v>8.5000000000000006E-2</v>
      </c>
      <c r="I919">
        <v>-1</v>
      </c>
      <c r="J919" s="2" t="str">
        <f t="shared" si="14"/>
        <v>ELECTRICITYNRNR2041</v>
      </c>
    </row>
    <row r="920" spans="1:10" x14ac:dyDescent="0.25">
      <c r="A920" t="s">
        <v>34</v>
      </c>
      <c r="B920" t="s">
        <v>6</v>
      </c>
      <c r="C920" t="s">
        <v>11</v>
      </c>
      <c r="D920" t="s">
        <v>6</v>
      </c>
      <c r="E920" t="s">
        <v>11</v>
      </c>
      <c r="F920">
        <v>2024</v>
      </c>
      <c r="G920">
        <v>1.8783627890000001</v>
      </c>
      <c r="H920">
        <v>0.12258155699999999</v>
      </c>
      <c r="I920">
        <v>-1</v>
      </c>
      <c r="J920" s="2" t="str">
        <f t="shared" si="14"/>
        <v>ELECTRICITYWRWR2024</v>
      </c>
    </row>
    <row r="921" spans="1:10" x14ac:dyDescent="0.25">
      <c r="A921" t="s">
        <v>34</v>
      </c>
      <c r="B921" t="s">
        <v>6</v>
      </c>
      <c r="C921" t="s">
        <v>11</v>
      </c>
      <c r="D921" t="s">
        <v>6</v>
      </c>
      <c r="E921" t="s">
        <v>11</v>
      </c>
      <c r="F921">
        <v>2025</v>
      </c>
      <c r="G921">
        <v>1.8936775459999999</v>
      </c>
      <c r="H921">
        <v>0.11665518699999999</v>
      </c>
      <c r="I921">
        <v>-1</v>
      </c>
      <c r="J921" s="2" t="str">
        <f t="shared" si="14"/>
        <v>ELECTRICITYWRWR2025</v>
      </c>
    </row>
    <row r="922" spans="1:10" x14ac:dyDescent="0.25">
      <c r="A922" t="s">
        <v>34</v>
      </c>
      <c r="B922" t="s">
        <v>6</v>
      </c>
      <c r="C922" t="s">
        <v>11</v>
      </c>
      <c r="D922" t="s">
        <v>6</v>
      </c>
      <c r="E922" t="s">
        <v>11</v>
      </c>
      <c r="F922">
        <v>2026</v>
      </c>
      <c r="G922">
        <v>1.907631265</v>
      </c>
      <c r="H922">
        <v>0.110951697</v>
      </c>
      <c r="I922">
        <v>-1</v>
      </c>
      <c r="J922" s="2" t="str">
        <f t="shared" si="14"/>
        <v>ELECTRICITYWRWR2026</v>
      </c>
    </row>
    <row r="923" spans="1:10" x14ac:dyDescent="0.25">
      <c r="A923" t="s">
        <v>34</v>
      </c>
      <c r="B923" t="s">
        <v>6</v>
      </c>
      <c r="C923" t="s">
        <v>11</v>
      </c>
      <c r="D923" t="s">
        <v>6</v>
      </c>
      <c r="E923" t="s">
        <v>11</v>
      </c>
      <c r="F923">
        <v>2027</v>
      </c>
      <c r="G923">
        <v>1.9196908500000001</v>
      </c>
      <c r="H923">
        <v>0.105462705</v>
      </c>
      <c r="I923">
        <v>-1</v>
      </c>
      <c r="J923" s="2" t="str">
        <f t="shared" si="14"/>
        <v>ELECTRICITYWRWR2027</v>
      </c>
    </row>
    <row r="924" spans="1:10" x14ac:dyDescent="0.25">
      <c r="A924" t="s">
        <v>34</v>
      </c>
      <c r="B924" t="s">
        <v>6</v>
      </c>
      <c r="C924" t="s">
        <v>11</v>
      </c>
      <c r="D924" t="s">
        <v>6</v>
      </c>
      <c r="E924" t="s">
        <v>11</v>
      </c>
      <c r="F924">
        <v>2028</v>
      </c>
      <c r="G924">
        <v>1.9298198769999999</v>
      </c>
      <c r="H924">
        <v>0.100180145</v>
      </c>
      <c r="I924">
        <v>-1</v>
      </c>
      <c r="J924" s="2" t="str">
        <f t="shared" si="14"/>
        <v>ELECTRICITYWRWR2028</v>
      </c>
    </row>
    <row r="925" spans="1:10" x14ac:dyDescent="0.25">
      <c r="A925" t="s">
        <v>34</v>
      </c>
      <c r="B925" t="s">
        <v>6</v>
      </c>
      <c r="C925" t="s">
        <v>11</v>
      </c>
      <c r="D925" t="s">
        <v>6</v>
      </c>
      <c r="E925" t="s">
        <v>11</v>
      </c>
      <c r="F925">
        <v>2029</v>
      </c>
      <c r="G925">
        <v>1.9381859079999999</v>
      </c>
      <c r="H925">
        <v>9.5096253000000006E-2</v>
      </c>
      <c r="I925">
        <v>-1</v>
      </c>
      <c r="J925" s="2" t="str">
        <f t="shared" si="14"/>
        <v>ELECTRICITYWRWR2029</v>
      </c>
    </row>
    <row r="926" spans="1:10" x14ac:dyDescent="0.25">
      <c r="A926" t="s">
        <v>34</v>
      </c>
      <c r="B926" t="s">
        <v>6</v>
      </c>
      <c r="C926" t="s">
        <v>11</v>
      </c>
      <c r="D926" t="s">
        <v>6</v>
      </c>
      <c r="E926" t="s">
        <v>11</v>
      </c>
      <c r="F926">
        <v>2030</v>
      </c>
      <c r="G926">
        <v>1.946768281</v>
      </c>
      <c r="H926">
        <v>9.0203557000000004E-2</v>
      </c>
      <c r="I926">
        <v>-1</v>
      </c>
      <c r="J926" s="2" t="str">
        <f t="shared" si="14"/>
        <v>ELECTRICITYWRWR2030</v>
      </c>
    </row>
    <row r="927" spans="1:10" x14ac:dyDescent="0.25">
      <c r="A927" t="s">
        <v>34</v>
      </c>
      <c r="B927" t="s">
        <v>6</v>
      </c>
      <c r="C927" t="s">
        <v>11</v>
      </c>
      <c r="D927" t="s">
        <v>6</v>
      </c>
      <c r="E927" t="s">
        <v>11</v>
      </c>
      <c r="F927">
        <v>2031</v>
      </c>
      <c r="G927">
        <v>1.955499493</v>
      </c>
      <c r="H927">
        <v>8.5494867000000002E-2</v>
      </c>
      <c r="I927">
        <v>-1</v>
      </c>
      <c r="J927" s="2" t="str">
        <f t="shared" si="14"/>
        <v>ELECTRICITYWRWR2031</v>
      </c>
    </row>
    <row r="928" spans="1:10" x14ac:dyDescent="0.25">
      <c r="A928" t="s">
        <v>34</v>
      </c>
      <c r="B928" t="s">
        <v>6</v>
      </c>
      <c r="C928" t="s">
        <v>11</v>
      </c>
      <c r="D928" t="s">
        <v>6</v>
      </c>
      <c r="E928" t="s">
        <v>11</v>
      </c>
      <c r="F928">
        <v>2032</v>
      </c>
      <c r="G928">
        <v>1.9643462060000001</v>
      </c>
      <c r="H928">
        <v>8.5000000000000006E-2</v>
      </c>
      <c r="I928">
        <v>-1</v>
      </c>
      <c r="J928" s="2" t="str">
        <f t="shared" si="14"/>
        <v>ELECTRICITYWRWR2032</v>
      </c>
    </row>
    <row r="929" spans="1:10" x14ac:dyDescent="0.25">
      <c r="A929" t="s">
        <v>34</v>
      </c>
      <c r="B929" t="s">
        <v>6</v>
      </c>
      <c r="C929" t="s">
        <v>11</v>
      </c>
      <c r="D929" t="s">
        <v>6</v>
      </c>
      <c r="E929" t="s">
        <v>11</v>
      </c>
      <c r="F929">
        <v>2033</v>
      </c>
      <c r="G929">
        <v>1.973292139</v>
      </c>
      <c r="H929">
        <v>8.5000000000000006E-2</v>
      </c>
      <c r="I929">
        <v>-1</v>
      </c>
      <c r="J929" s="2" t="str">
        <f t="shared" si="14"/>
        <v>ELECTRICITYWRWR2033</v>
      </c>
    </row>
    <row r="930" spans="1:10" x14ac:dyDescent="0.25">
      <c r="A930" t="s">
        <v>34</v>
      </c>
      <c r="B930" t="s">
        <v>6</v>
      </c>
      <c r="C930" t="s">
        <v>11</v>
      </c>
      <c r="D930" t="s">
        <v>6</v>
      </c>
      <c r="E930" t="s">
        <v>11</v>
      </c>
      <c r="F930">
        <v>2034</v>
      </c>
      <c r="G930">
        <v>1.9823295400000001</v>
      </c>
      <c r="H930">
        <v>8.5000000000000006E-2</v>
      </c>
      <c r="I930">
        <v>-1</v>
      </c>
      <c r="J930" s="2" t="str">
        <f t="shared" si="14"/>
        <v>ELECTRICITYWRWR2034</v>
      </c>
    </row>
    <row r="931" spans="1:10" x14ac:dyDescent="0.25">
      <c r="A931" t="s">
        <v>34</v>
      </c>
      <c r="B931" t="s">
        <v>6</v>
      </c>
      <c r="C931" t="s">
        <v>11</v>
      </c>
      <c r="D931" t="s">
        <v>6</v>
      </c>
      <c r="E931" t="s">
        <v>11</v>
      </c>
      <c r="F931">
        <v>2035</v>
      </c>
      <c r="G931">
        <v>1.99145492</v>
      </c>
      <c r="H931">
        <v>8.5000000000000006E-2</v>
      </c>
      <c r="I931">
        <v>-1</v>
      </c>
      <c r="J931" s="2" t="str">
        <f t="shared" si="14"/>
        <v>ELECTRICITYWRWR2035</v>
      </c>
    </row>
    <row r="932" spans="1:10" x14ac:dyDescent="0.25">
      <c r="A932" t="s">
        <v>34</v>
      </c>
      <c r="B932" t="s">
        <v>6</v>
      </c>
      <c r="C932" t="s">
        <v>11</v>
      </c>
      <c r="D932" t="s">
        <v>6</v>
      </c>
      <c r="E932" t="s">
        <v>11</v>
      </c>
      <c r="F932">
        <v>2036</v>
      </c>
      <c r="G932">
        <v>2.000666925</v>
      </c>
      <c r="H932">
        <v>8.5000000000000006E-2</v>
      </c>
      <c r="I932">
        <v>-1</v>
      </c>
      <c r="J932" s="2" t="str">
        <f t="shared" si="14"/>
        <v>ELECTRICITYWRWR2036</v>
      </c>
    </row>
    <row r="933" spans="1:10" x14ac:dyDescent="0.25">
      <c r="A933" t="s">
        <v>34</v>
      </c>
      <c r="B933" t="s">
        <v>6</v>
      </c>
      <c r="C933" t="s">
        <v>11</v>
      </c>
      <c r="D933" t="s">
        <v>6</v>
      </c>
      <c r="E933" t="s">
        <v>11</v>
      </c>
      <c r="F933">
        <v>2037</v>
      </c>
      <c r="G933">
        <v>2.0099652739999998</v>
      </c>
      <c r="H933">
        <v>8.5000000000000006E-2</v>
      </c>
      <c r="I933">
        <v>-1</v>
      </c>
      <c r="J933" s="2" t="str">
        <f t="shared" si="14"/>
        <v>ELECTRICITYWRWR2037</v>
      </c>
    </row>
    <row r="934" spans="1:10" x14ac:dyDescent="0.25">
      <c r="A934" t="s">
        <v>34</v>
      </c>
      <c r="B934" t="s">
        <v>6</v>
      </c>
      <c r="C934" t="s">
        <v>11</v>
      </c>
      <c r="D934" t="s">
        <v>6</v>
      </c>
      <c r="E934" t="s">
        <v>11</v>
      </c>
      <c r="F934">
        <v>2038</v>
      </c>
      <c r="G934">
        <v>2.019350223</v>
      </c>
      <c r="H934">
        <v>8.5000000000000006E-2</v>
      </c>
      <c r="I934">
        <v>-1</v>
      </c>
      <c r="J934" s="2" t="str">
        <f t="shared" si="14"/>
        <v>ELECTRICITYWRWR2038</v>
      </c>
    </row>
    <row r="935" spans="1:10" x14ac:dyDescent="0.25">
      <c r="A935" t="s">
        <v>34</v>
      </c>
      <c r="B935" t="s">
        <v>6</v>
      </c>
      <c r="C935" t="s">
        <v>11</v>
      </c>
      <c r="D935" t="s">
        <v>6</v>
      </c>
      <c r="E935" t="s">
        <v>11</v>
      </c>
      <c r="F935">
        <v>2039</v>
      </c>
      <c r="G935">
        <v>2.0288223040000002</v>
      </c>
      <c r="H935">
        <v>8.5000000000000006E-2</v>
      </c>
      <c r="I935">
        <v>-1</v>
      </c>
      <c r="J935" s="2" t="str">
        <f t="shared" si="14"/>
        <v>ELECTRICITYWRWR2039</v>
      </c>
    </row>
    <row r="936" spans="1:10" x14ac:dyDescent="0.25">
      <c r="A936" t="s">
        <v>34</v>
      </c>
      <c r="B936" t="s">
        <v>6</v>
      </c>
      <c r="C936" t="s">
        <v>11</v>
      </c>
      <c r="D936" t="s">
        <v>6</v>
      </c>
      <c r="E936" t="s">
        <v>11</v>
      </c>
      <c r="F936">
        <v>2040</v>
      </c>
      <c r="G936">
        <v>2.0383821869999998</v>
      </c>
      <c r="H936">
        <v>8.5000000000000006E-2</v>
      </c>
      <c r="I936">
        <v>-1</v>
      </c>
      <c r="J936" s="2" t="str">
        <f t="shared" si="14"/>
        <v>ELECTRICITYWRWR2040</v>
      </c>
    </row>
    <row r="937" spans="1:10" x14ac:dyDescent="0.25">
      <c r="A937" t="s">
        <v>34</v>
      </c>
      <c r="B937" t="s">
        <v>6</v>
      </c>
      <c r="C937" t="s">
        <v>11</v>
      </c>
      <c r="D937" t="s">
        <v>6</v>
      </c>
      <c r="E937" t="s">
        <v>11</v>
      </c>
      <c r="F937">
        <v>2041</v>
      </c>
      <c r="G937">
        <v>2.0480306170000002</v>
      </c>
      <c r="H937">
        <v>8.5000000000000006E-2</v>
      </c>
      <c r="I937">
        <v>-1</v>
      </c>
      <c r="J937" s="2" t="str">
        <f t="shared" si="14"/>
        <v>ELECTRICITYWRWR2041</v>
      </c>
    </row>
    <row r="938" spans="1:10" x14ac:dyDescent="0.25">
      <c r="A938" t="s">
        <v>34</v>
      </c>
      <c r="B938" t="s">
        <v>6</v>
      </c>
      <c r="C938" t="s">
        <v>8</v>
      </c>
      <c r="D938" t="s">
        <v>6</v>
      </c>
      <c r="E938" t="s">
        <v>8</v>
      </c>
      <c r="F938">
        <v>2024</v>
      </c>
      <c r="G938">
        <v>2.8361182519999999</v>
      </c>
      <c r="H938">
        <v>0.106457711</v>
      </c>
      <c r="I938">
        <v>-1</v>
      </c>
      <c r="J938" s="2" t="str">
        <f t="shared" si="14"/>
        <v>ELECTRICITYSRSR2024</v>
      </c>
    </row>
    <row r="939" spans="1:10" x14ac:dyDescent="0.25">
      <c r="A939" t="s">
        <v>34</v>
      </c>
      <c r="B939" t="s">
        <v>6</v>
      </c>
      <c r="C939" t="s">
        <v>8</v>
      </c>
      <c r="D939" t="s">
        <v>6</v>
      </c>
      <c r="E939" t="s">
        <v>8</v>
      </c>
      <c r="F939">
        <v>2025</v>
      </c>
      <c r="G939">
        <v>2.8761036500000001</v>
      </c>
      <c r="H939">
        <v>0.10306196400000001</v>
      </c>
      <c r="I939">
        <v>-1</v>
      </c>
      <c r="J939" s="2" t="str">
        <f t="shared" si="14"/>
        <v>ELECTRICITYSRSR2025</v>
      </c>
    </row>
    <row r="940" spans="1:10" x14ac:dyDescent="0.25">
      <c r="A940" t="s">
        <v>34</v>
      </c>
      <c r="B940" t="s">
        <v>6</v>
      </c>
      <c r="C940" t="s">
        <v>8</v>
      </c>
      <c r="D940" t="s">
        <v>6</v>
      </c>
      <c r="E940" t="s">
        <v>8</v>
      </c>
      <c r="F940">
        <v>2026</v>
      </c>
      <c r="G940">
        <v>2.9091458129999999</v>
      </c>
      <c r="H940">
        <v>9.9747733000000005E-2</v>
      </c>
      <c r="I940">
        <v>-1</v>
      </c>
      <c r="J940" s="2" t="str">
        <f t="shared" si="14"/>
        <v>ELECTRICITYSRSR2026</v>
      </c>
    </row>
    <row r="941" spans="1:10" x14ac:dyDescent="0.25">
      <c r="A941" t="s">
        <v>34</v>
      </c>
      <c r="B941" t="s">
        <v>6</v>
      </c>
      <c r="C941" t="s">
        <v>8</v>
      </c>
      <c r="D941" t="s">
        <v>6</v>
      </c>
      <c r="E941" t="s">
        <v>8</v>
      </c>
      <c r="F941">
        <v>2027</v>
      </c>
      <c r="G941">
        <v>2.9362653179999998</v>
      </c>
      <c r="H941">
        <v>9.6513060999999997E-2</v>
      </c>
      <c r="I941">
        <v>-1</v>
      </c>
      <c r="J941" s="2" t="str">
        <f t="shared" si="14"/>
        <v>ELECTRICITYSRSR2027</v>
      </c>
    </row>
    <row r="942" spans="1:10" x14ac:dyDescent="0.25">
      <c r="A942" t="s">
        <v>34</v>
      </c>
      <c r="B942" t="s">
        <v>6</v>
      </c>
      <c r="C942" t="s">
        <v>8</v>
      </c>
      <c r="D942" t="s">
        <v>6</v>
      </c>
      <c r="E942" t="s">
        <v>8</v>
      </c>
      <c r="F942">
        <v>2028</v>
      </c>
      <c r="G942">
        <v>2.9584235169999999</v>
      </c>
      <c r="H942">
        <v>9.3356039000000002E-2</v>
      </c>
      <c r="I942">
        <v>-1</v>
      </c>
      <c r="J942" s="2" t="str">
        <f t="shared" si="14"/>
        <v>ELECTRICITYSRSR2028</v>
      </c>
    </row>
    <row r="943" spans="1:10" x14ac:dyDescent="0.25">
      <c r="A943" t="s">
        <v>34</v>
      </c>
      <c r="B943" t="s">
        <v>6</v>
      </c>
      <c r="C943" t="s">
        <v>8</v>
      </c>
      <c r="D943" t="s">
        <v>6</v>
      </c>
      <c r="E943" t="s">
        <v>8</v>
      </c>
      <c r="F943">
        <v>2029</v>
      </c>
      <c r="G943">
        <v>2.976475743</v>
      </c>
      <c r="H943">
        <v>9.0274802000000001E-2</v>
      </c>
      <c r="I943">
        <v>-1</v>
      </c>
      <c r="J943" s="2" t="str">
        <f t="shared" si="14"/>
        <v>ELECTRICITYSRSR2029</v>
      </c>
    </row>
    <row r="944" spans="1:10" x14ac:dyDescent="0.25">
      <c r="A944" t="s">
        <v>34</v>
      </c>
      <c r="B944" t="s">
        <v>6</v>
      </c>
      <c r="C944" t="s">
        <v>8</v>
      </c>
      <c r="D944" t="s">
        <v>6</v>
      </c>
      <c r="E944" t="s">
        <v>8</v>
      </c>
      <c r="F944">
        <v>2030</v>
      </c>
      <c r="G944">
        <v>2.9938597150000001</v>
      </c>
      <c r="H944">
        <v>8.7267531999999995E-2</v>
      </c>
      <c r="I944">
        <v>-1</v>
      </c>
      <c r="J944" s="2" t="str">
        <f t="shared" si="14"/>
        <v>ELECTRICITYSRSR2030</v>
      </c>
    </row>
    <row r="945" spans="1:10" x14ac:dyDescent="0.25">
      <c r="A945" t="s">
        <v>34</v>
      </c>
      <c r="B945" t="s">
        <v>6</v>
      </c>
      <c r="C945" t="s">
        <v>8</v>
      </c>
      <c r="D945" t="s">
        <v>6</v>
      </c>
      <c r="E945" t="s">
        <v>8</v>
      </c>
      <c r="F945">
        <v>2031</v>
      </c>
      <c r="G945">
        <v>3.0114031909999999</v>
      </c>
      <c r="H945">
        <v>8.5000000000000006E-2</v>
      </c>
      <c r="I945">
        <v>-1</v>
      </c>
      <c r="J945" s="2" t="str">
        <f t="shared" si="14"/>
        <v>ELECTRICITYSRSR2031</v>
      </c>
    </row>
    <row r="946" spans="1:10" x14ac:dyDescent="0.25">
      <c r="A946" t="s">
        <v>34</v>
      </c>
      <c r="B946" t="s">
        <v>6</v>
      </c>
      <c r="C946" t="s">
        <v>8</v>
      </c>
      <c r="D946" t="s">
        <v>6</v>
      </c>
      <c r="E946" t="s">
        <v>8</v>
      </c>
      <c r="F946">
        <v>2032</v>
      </c>
      <c r="G946">
        <v>3.0291012930000001</v>
      </c>
      <c r="H946">
        <v>8.5000000000000006E-2</v>
      </c>
      <c r="I946">
        <v>-1</v>
      </c>
      <c r="J946" s="2" t="str">
        <f t="shared" si="14"/>
        <v>ELECTRICITYSRSR2032</v>
      </c>
    </row>
    <row r="947" spans="1:10" x14ac:dyDescent="0.25">
      <c r="A947" t="s">
        <v>34</v>
      </c>
      <c r="B947" t="s">
        <v>6</v>
      </c>
      <c r="C947" t="s">
        <v>8</v>
      </c>
      <c r="D947" t="s">
        <v>6</v>
      </c>
      <c r="E947" t="s">
        <v>8</v>
      </c>
      <c r="F947">
        <v>2033</v>
      </c>
      <c r="G947">
        <v>3.046952229</v>
      </c>
      <c r="H947">
        <v>8.5000000000000006E-2</v>
      </c>
      <c r="I947">
        <v>-1</v>
      </c>
      <c r="J947" s="2" t="str">
        <f t="shared" si="14"/>
        <v>ELECTRICITYSRSR2033</v>
      </c>
    </row>
    <row r="948" spans="1:10" x14ac:dyDescent="0.25">
      <c r="A948" t="s">
        <v>34</v>
      </c>
      <c r="B948" t="s">
        <v>6</v>
      </c>
      <c r="C948" t="s">
        <v>8</v>
      </c>
      <c r="D948" t="s">
        <v>6</v>
      </c>
      <c r="E948" t="s">
        <v>8</v>
      </c>
      <c r="F948">
        <v>2034</v>
      </c>
      <c r="G948">
        <v>3.0649557569999999</v>
      </c>
      <c r="H948">
        <v>8.5000000000000006E-2</v>
      </c>
      <c r="I948">
        <v>-1</v>
      </c>
      <c r="J948" s="2" t="str">
        <f t="shared" si="14"/>
        <v>ELECTRICITYSRSR2034</v>
      </c>
    </row>
    <row r="949" spans="1:10" x14ac:dyDescent="0.25">
      <c r="A949" t="s">
        <v>34</v>
      </c>
      <c r="B949" t="s">
        <v>6</v>
      </c>
      <c r="C949" t="s">
        <v>8</v>
      </c>
      <c r="D949" t="s">
        <v>6</v>
      </c>
      <c r="E949" t="s">
        <v>8</v>
      </c>
      <c r="F949">
        <v>2035</v>
      </c>
      <c r="G949">
        <v>3.08311241</v>
      </c>
      <c r="H949">
        <v>8.5000000000000006E-2</v>
      </c>
      <c r="I949">
        <v>-1</v>
      </c>
      <c r="J949" s="2" t="str">
        <f t="shared" si="14"/>
        <v>ELECTRICITYSRSR2035</v>
      </c>
    </row>
    <row r="950" spans="1:10" x14ac:dyDescent="0.25">
      <c r="A950" t="s">
        <v>34</v>
      </c>
      <c r="B950" t="s">
        <v>6</v>
      </c>
      <c r="C950" t="s">
        <v>8</v>
      </c>
      <c r="D950" t="s">
        <v>6</v>
      </c>
      <c r="E950" t="s">
        <v>8</v>
      </c>
      <c r="F950">
        <v>2036</v>
      </c>
      <c r="G950">
        <v>3.1014231209999998</v>
      </c>
      <c r="H950">
        <v>8.5000000000000006E-2</v>
      </c>
      <c r="I950">
        <v>-1</v>
      </c>
      <c r="J950" s="2" t="str">
        <f t="shared" si="14"/>
        <v>ELECTRICITYSRSR2036</v>
      </c>
    </row>
    <row r="951" spans="1:10" x14ac:dyDescent="0.25">
      <c r="A951" t="s">
        <v>34</v>
      </c>
      <c r="B951" t="s">
        <v>6</v>
      </c>
      <c r="C951" t="s">
        <v>8</v>
      </c>
      <c r="D951" t="s">
        <v>6</v>
      </c>
      <c r="E951" t="s">
        <v>8</v>
      </c>
      <c r="F951">
        <v>2037</v>
      </c>
      <c r="G951">
        <v>3.1198890229999998</v>
      </c>
      <c r="H951">
        <v>8.5000000000000006E-2</v>
      </c>
      <c r="I951">
        <v>-1</v>
      </c>
      <c r="J951" s="2" t="str">
        <f t="shared" si="14"/>
        <v>ELECTRICITYSRSR2037</v>
      </c>
    </row>
    <row r="952" spans="1:10" x14ac:dyDescent="0.25">
      <c r="A952" t="s">
        <v>34</v>
      </c>
      <c r="B952" t="s">
        <v>6</v>
      </c>
      <c r="C952" t="s">
        <v>8</v>
      </c>
      <c r="D952" t="s">
        <v>6</v>
      </c>
      <c r="E952" t="s">
        <v>8</v>
      </c>
      <c r="F952">
        <v>2038</v>
      </c>
      <c r="G952">
        <v>3.1385113580000001</v>
      </c>
      <c r="H952">
        <v>8.5000000000000006E-2</v>
      </c>
      <c r="I952">
        <v>-1</v>
      </c>
      <c r="J952" s="2" t="str">
        <f t="shared" si="14"/>
        <v>ELECTRICITYSRSR2038</v>
      </c>
    </row>
    <row r="953" spans="1:10" x14ac:dyDescent="0.25">
      <c r="A953" t="s">
        <v>34</v>
      </c>
      <c r="B953" t="s">
        <v>6</v>
      </c>
      <c r="C953" t="s">
        <v>8</v>
      </c>
      <c r="D953" t="s">
        <v>6</v>
      </c>
      <c r="E953" t="s">
        <v>8</v>
      </c>
      <c r="F953">
        <v>2039</v>
      </c>
      <c r="G953">
        <v>3.1572914270000001</v>
      </c>
      <c r="H953">
        <v>8.5000000000000006E-2</v>
      </c>
      <c r="I953">
        <v>-1</v>
      </c>
      <c r="J953" s="2" t="str">
        <f t="shared" si="14"/>
        <v>ELECTRICITYSRSR2039</v>
      </c>
    </row>
    <row r="954" spans="1:10" x14ac:dyDescent="0.25">
      <c r="A954" t="s">
        <v>34</v>
      </c>
      <c r="B954" t="s">
        <v>6</v>
      </c>
      <c r="C954" t="s">
        <v>8</v>
      </c>
      <c r="D954" t="s">
        <v>6</v>
      </c>
      <c r="E954" t="s">
        <v>8</v>
      </c>
      <c r="F954">
        <v>2040</v>
      </c>
      <c r="G954">
        <v>3.1762305679999998</v>
      </c>
      <c r="H954">
        <v>8.5000000000000006E-2</v>
      </c>
      <c r="I954">
        <v>-1</v>
      </c>
      <c r="J954" s="2" t="str">
        <f t="shared" si="14"/>
        <v>ELECTRICITYSRSR2040</v>
      </c>
    </row>
    <row r="955" spans="1:10" x14ac:dyDescent="0.25">
      <c r="A955" t="s">
        <v>34</v>
      </c>
      <c r="B955" t="s">
        <v>6</v>
      </c>
      <c r="C955" t="s">
        <v>8</v>
      </c>
      <c r="D955" t="s">
        <v>6</v>
      </c>
      <c r="E955" t="s">
        <v>8</v>
      </c>
      <c r="F955">
        <v>2041</v>
      </c>
      <c r="G955">
        <v>3.1953301409999999</v>
      </c>
      <c r="H955">
        <v>8.5000000000000006E-2</v>
      </c>
      <c r="I955">
        <v>-1</v>
      </c>
      <c r="J955" s="2" t="str">
        <f t="shared" si="14"/>
        <v>ELECTRICITYSRSR2041</v>
      </c>
    </row>
    <row r="956" spans="1:10" x14ac:dyDescent="0.25">
      <c r="A956" t="s">
        <v>34</v>
      </c>
      <c r="B956" t="s">
        <v>6</v>
      </c>
      <c r="C956" t="s">
        <v>10</v>
      </c>
      <c r="D956" t="s">
        <v>6</v>
      </c>
      <c r="E956" t="s">
        <v>10</v>
      </c>
      <c r="F956">
        <v>2024</v>
      </c>
      <c r="G956">
        <v>1.827294889</v>
      </c>
      <c r="H956">
        <v>0.17367141</v>
      </c>
      <c r="I956">
        <v>-1</v>
      </c>
      <c r="J956" s="2" t="str">
        <f t="shared" si="14"/>
        <v>ELECTRICITYERER2024</v>
      </c>
    </row>
    <row r="957" spans="1:10" x14ac:dyDescent="0.25">
      <c r="A957" t="s">
        <v>34</v>
      </c>
      <c r="B957" t="s">
        <v>6</v>
      </c>
      <c r="C957" t="s">
        <v>10</v>
      </c>
      <c r="D957" t="s">
        <v>6</v>
      </c>
      <c r="E957" t="s">
        <v>10</v>
      </c>
      <c r="F957">
        <v>2025</v>
      </c>
      <c r="G957">
        <v>1.8263236309999999</v>
      </c>
      <c r="H957">
        <v>0.169152197</v>
      </c>
      <c r="I957">
        <v>-1</v>
      </c>
      <c r="J957" s="2" t="str">
        <f t="shared" si="14"/>
        <v>ELECTRICITYERER2025</v>
      </c>
    </row>
    <row r="958" spans="1:10" x14ac:dyDescent="0.25">
      <c r="A958" t="s">
        <v>34</v>
      </c>
      <c r="B958" t="s">
        <v>6</v>
      </c>
      <c r="C958" t="s">
        <v>10</v>
      </c>
      <c r="D958" t="s">
        <v>6</v>
      </c>
      <c r="E958" t="s">
        <v>10</v>
      </c>
      <c r="F958">
        <v>2026</v>
      </c>
      <c r="G958">
        <v>1.828470168</v>
      </c>
      <c r="H958">
        <v>0.16473085700000001</v>
      </c>
      <c r="I958">
        <v>-1</v>
      </c>
      <c r="J958" s="2" t="str">
        <f t="shared" si="14"/>
        <v>ELECTRICITYERER2026</v>
      </c>
    </row>
    <row r="959" spans="1:10" x14ac:dyDescent="0.25">
      <c r="A959" t="s">
        <v>34</v>
      </c>
      <c r="B959" t="s">
        <v>6</v>
      </c>
      <c r="C959" t="s">
        <v>10</v>
      </c>
      <c r="D959" t="s">
        <v>6</v>
      </c>
      <c r="E959" t="s">
        <v>10</v>
      </c>
      <c r="F959">
        <v>2027</v>
      </c>
      <c r="G959">
        <v>1.8316589409999999</v>
      </c>
      <c r="H959">
        <v>0.16040527099999999</v>
      </c>
      <c r="I959">
        <v>-1</v>
      </c>
      <c r="J959" s="2" t="str">
        <f t="shared" si="14"/>
        <v>ELECTRICITYERER2027</v>
      </c>
    </row>
    <row r="960" spans="1:10" x14ac:dyDescent="0.25">
      <c r="A960" t="s">
        <v>34</v>
      </c>
      <c r="B960" t="s">
        <v>6</v>
      </c>
      <c r="C960" t="s">
        <v>10</v>
      </c>
      <c r="D960" t="s">
        <v>6</v>
      </c>
      <c r="E960" t="s">
        <v>10</v>
      </c>
      <c r="F960">
        <v>2028</v>
      </c>
      <c r="G960">
        <v>1.834962677</v>
      </c>
      <c r="H960">
        <v>0.15617336400000001</v>
      </c>
      <c r="I960">
        <v>-1</v>
      </c>
      <c r="J960" s="2" t="str">
        <f t="shared" si="14"/>
        <v>ELECTRICITYERER2028</v>
      </c>
    </row>
    <row r="961" spans="1:10" x14ac:dyDescent="0.25">
      <c r="A961" t="s">
        <v>34</v>
      </c>
      <c r="B961" t="s">
        <v>6</v>
      </c>
      <c r="C961" t="s">
        <v>10</v>
      </c>
      <c r="D961" t="s">
        <v>6</v>
      </c>
      <c r="E961" t="s">
        <v>10</v>
      </c>
      <c r="F961">
        <v>2029</v>
      </c>
      <c r="G961">
        <v>1.837995528</v>
      </c>
      <c r="H961">
        <v>0.152033107</v>
      </c>
      <c r="I961">
        <v>-1</v>
      </c>
      <c r="J961" s="2" t="str">
        <f t="shared" si="14"/>
        <v>ELECTRICITYERER2029</v>
      </c>
    </row>
    <row r="962" spans="1:10" x14ac:dyDescent="0.25">
      <c r="A962" t="s">
        <v>34</v>
      </c>
      <c r="B962" t="s">
        <v>6</v>
      </c>
      <c r="C962" t="s">
        <v>10</v>
      </c>
      <c r="D962" t="s">
        <v>6</v>
      </c>
      <c r="E962" t="s">
        <v>10</v>
      </c>
      <c r="F962">
        <v>2030</v>
      </c>
      <c r="G962">
        <v>1.8406260569999999</v>
      </c>
      <c r="H962">
        <v>0.14798251700000001</v>
      </c>
      <c r="I962">
        <v>-1</v>
      </c>
      <c r="J962" s="2" t="str">
        <f t="shared" si="14"/>
        <v>ELECTRICITYERER2030</v>
      </c>
    </row>
    <row r="963" spans="1:10" x14ac:dyDescent="0.25">
      <c r="A963" t="s">
        <v>34</v>
      </c>
      <c r="B963" t="s">
        <v>6</v>
      </c>
      <c r="C963" t="s">
        <v>10</v>
      </c>
      <c r="D963" t="s">
        <v>6</v>
      </c>
      <c r="E963" t="s">
        <v>10</v>
      </c>
      <c r="F963">
        <v>2031</v>
      </c>
      <c r="G963">
        <v>1.842838744</v>
      </c>
      <c r="H963">
        <v>0.14401965</v>
      </c>
      <c r="I963">
        <v>-1</v>
      </c>
      <c r="J963" s="2" t="str">
        <f t="shared" ref="J963:J1026" si="15">_xlfn.CONCAT(A963,C963,E963,F963)</f>
        <v>ELECTRICITYERER2031</v>
      </c>
    </row>
    <row r="964" spans="1:10" x14ac:dyDescent="0.25">
      <c r="A964" t="s">
        <v>34</v>
      </c>
      <c r="B964" t="s">
        <v>6</v>
      </c>
      <c r="C964" t="s">
        <v>10</v>
      </c>
      <c r="D964" t="s">
        <v>6</v>
      </c>
      <c r="E964" t="s">
        <v>10</v>
      </c>
      <c r="F964">
        <v>2032</v>
      </c>
      <c r="G964">
        <v>1.84514095</v>
      </c>
      <c r="H964">
        <v>0.140142608</v>
      </c>
      <c r="I964">
        <v>-1</v>
      </c>
      <c r="J964" s="2" t="str">
        <f t="shared" si="15"/>
        <v>ELECTRICITYERER2032</v>
      </c>
    </row>
    <row r="965" spans="1:10" x14ac:dyDescent="0.25">
      <c r="A965" t="s">
        <v>34</v>
      </c>
      <c r="B965" t="s">
        <v>6</v>
      </c>
      <c r="C965" t="s">
        <v>10</v>
      </c>
      <c r="D965" t="s">
        <v>6</v>
      </c>
      <c r="E965" t="s">
        <v>10</v>
      </c>
      <c r="F965">
        <v>2033</v>
      </c>
      <c r="G965">
        <v>1.8474990920000001</v>
      </c>
      <c r="H965">
        <v>0.136349531</v>
      </c>
      <c r="I965">
        <v>-1</v>
      </c>
      <c r="J965" s="2" t="str">
        <f t="shared" si="15"/>
        <v>ELECTRICITYERER2033</v>
      </c>
    </row>
    <row r="966" spans="1:10" x14ac:dyDescent="0.25">
      <c r="A966" t="s">
        <v>34</v>
      </c>
      <c r="B966" t="s">
        <v>6</v>
      </c>
      <c r="C966" t="s">
        <v>10</v>
      </c>
      <c r="D966" t="s">
        <v>6</v>
      </c>
      <c r="E966" t="s">
        <v>10</v>
      </c>
      <c r="F966">
        <v>2034</v>
      </c>
      <c r="G966">
        <v>1.849896489</v>
      </c>
      <c r="H966">
        <v>0.13263860099999999</v>
      </c>
      <c r="I966">
        <v>-1</v>
      </c>
      <c r="J966" s="2" t="str">
        <f t="shared" si="15"/>
        <v>ELECTRICITYERER2034</v>
      </c>
    </row>
    <row r="967" spans="1:10" x14ac:dyDescent="0.25">
      <c r="A967" t="s">
        <v>34</v>
      </c>
      <c r="B967" t="s">
        <v>6</v>
      </c>
      <c r="C967" t="s">
        <v>10</v>
      </c>
      <c r="D967" t="s">
        <v>6</v>
      </c>
      <c r="E967" t="s">
        <v>10</v>
      </c>
      <c r="F967">
        <v>2035</v>
      </c>
      <c r="G967">
        <v>1.8523249100000001</v>
      </c>
      <c r="H967">
        <v>0.12900803899999999</v>
      </c>
      <c r="I967">
        <v>-1</v>
      </c>
      <c r="J967" s="2" t="str">
        <f t="shared" si="15"/>
        <v>ELECTRICITYERER2035</v>
      </c>
    </row>
    <row r="968" spans="1:10" x14ac:dyDescent="0.25">
      <c r="A968" t="s">
        <v>34</v>
      </c>
      <c r="B968" t="s">
        <v>6</v>
      </c>
      <c r="C968" t="s">
        <v>10</v>
      </c>
      <c r="D968" t="s">
        <v>6</v>
      </c>
      <c r="E968" t="s">
        <v>10</v>
      </c>
      <c r="F968">
        <v>2036</v>
      </c>
      <c r="G968">
        <v>1.854780345</v>
      </c>
      <c r="H968">
        <v>0.12545610400000001</v>
      </c>
      <c r="I968">
        <v>-1</v>
      </c>
      <c r="J968" s="2" t="str">
        <f t="shared" si="15"/>
        <v>ELECTRICITYERER2036</v>
      </c>
    </row>
    <row r="969" spans="1:10" x14ac:dyDescent="0.25">
      <c r="A969" t="s">
        <v>34</v>
      </c>
      <c r="B969" t="s">
        <v>6</v>
      </c>
      <c r="C969" t="s">
        <v>10</v>
      </c>
      <c r="D969" t="s">
        <v>6</v>
      </c>
      <c r="E969" t="s">
        <v>10</v>
      </c>
      <c r="F969">
        <v>2037</v>
      </c>
      <c r="G969">
        <v>1.8572608960000001</v>
      </c>
      <c r="H969">
        <v>0.121981094</v>
      </c>
      <c r="I969">
        <v>-1</v>
      </c>
      <c r="J969" s="2" t="str">
        <f t="shared" si="15"/>
        <v>ELECTRICITYERER2037</v>
      </c>
    </row>
    <row r="970" spans="1:10" x14ac:dyDescent="0.25">
      <c r="A970" t="s">
        <v>34</v>
      </c>
      <c r="B970" t="s">
        <v>6</v>
      </c>
      <c r="C970" t="s">
        <v>10</v>
      </c>
      <c r="D970" t="s">
        <v>6</v>
      </c>
      <c r="E970" t="s">
        <v>10</v>
      </c>
      <c r="F970">
        <v>2038</v>
      </c>
      <c r="G970">
        <v>1.8597657249999999</v>
      </c>
      <c r="H970">
        <v>0.11858134200000001</v>
      </c>
      <c r="I970">
        <v>-1</v>
      </c>
      <c r="J970" s="2" t="str">
        <f t="shared" si="15"/>
        <v>ELECTRICITYERER2038</v>
      </c>
    </row>
    <row r="971" spans="1:10" x14ac:dyDescent="0.25">
      <c r="A971" t="s">
        <v>34</v>
      </c>
      <c r="B971" t="s">
        <v>6</v>
      </c>
      <c r="C971" t="s">
        <v>10</v>
      </c>
      <c r="D971" t="s">
        <v>6</v>
      </c>
      <c r="E971" t="s">
        <v>10</v>
      </c>
      <c r="F971">
        <v>2039</v>
      </c>
      <c r="G971">
        <v>1.8622945200000001</v>
      </c>
      <c r="H971">
        <v>0.11525521900000001</v>
      </c>
      <c r="I971">
        <v>-1</v>
      </c>
      <c r="J971" s="2" t="str">
        <f t="shared" si="15"/>
        <v>ELECTRICITYERER2039</v>
      </c>
    </row>
    <row r="972" spans="1:10" x14ac:dyDescent="0.25">
      <c r="A972" t="s">
        <v>34</v>
      </c>
      <c r="B972" t="s">
        <v>6</v>
      </c>
      <c r="C972" t="s">
        <v>10</v>
      </c>
      <c r="D972" t="s">
        <v>6</v>
      </c>
      <c r="E972" t="s">
        <v>10</v>
      </c>
      <c r="F972">
        <v>2040</v>
      </c>
      <c r="G972">
        <v>1.864847237</v>
      </c>
      <c r="H972">
        <v>0.11200113</v>
      </c>
      <c r="I972">
        <v>-1</v>
      </c>
      <c r="J972" s="2" t="str">
        <f t="shared" si="15"/>
        <v>ELECTRICITYERER2040</v>
      </c>
    </row>
    <row r="973" spans="1:10" x14ac:dyDescent="0.25">
      <c r="A973" t="s">
        <v>34</v>
      </c>
      <c r="B973" t="s">
        <v>6</v>
      </c>
      <c r="C973" t="s">
        <v>10</v>
      </c>
      <c r="D973" t="s">
        <v>6</v>
      </c>
      <c r="E973" t="s">
        <v>10</v>
      </c>
      <c r="F973">
        <v>2041</v>
      </c>
      <c r="G973">
        <v>1.867423966</v>
      </c>
      <c r="H973">
        <v>0.108817515</v>
      </c>
      <c r="I973">
        <v>-1</v>
      </c>
      <c r="J973" s="2" t="str">
        <f t="shared" si="15"/>
        <v>ELECTRICITYERER2041</v>
      </c>
    </row>
    <row r="974" spans="1:10" x14ac:dyDescent="0.25">
      <c r="A974" t="s">
        <v>34</v>
      </c>
      <c r="B974" t="s">
        <v>6</v>
      </c>
      <c r="C974" t="s">
        <v>9</v>
      </c>
      <c r="D974" t="s">
        <v>6</v>
      </c>
      <c r="E974" t="s">
        <v>9</v>
      </c>
      <c r="F974">
        <v>2024</v>
      </c>
      <c r="G974">
        <v>4.6461250850000004</v>
      </c>
      <c r="H974">
        <v>0.15154467499999999</v>
      </c>
      <c r="I974">
        <v>-1</v>
      </c>
      <c r="J974" s="2" t="str">
        <f t="shared" si="15"/>
        <v>ELECTRICITYNERNER2024</v>
      </c>
    </row>
    <row r="975" spans="1:10" x14ac:dyDescent="0.25">
      <c r="A975" t="s">
        <v>34</v>
      </c>
      <c r="B975" t="s">
        <v>6</v>
      </c>
      <c r="C975" t="s">
        <v>9</v>
      </c>
      <c r="D975" t="s">
        <v>6</v>
      </c>
      <c r="E975" t="s">
        <v>9</v>
      </c>
      <c r="F975">
        <v>2025</v>
      </c>
      <c r="G975">
        <v>4.6808030150000004</v>
      </c>
      <c r="H975">
        <v>0.14325871000000001</v>
      </c>
      <c r="I975">
        <v>-1</v>
      </c>
      <c r="J975" s="2" t="str">
        <f t="shared" si="15"/>
        <v>ELECTRICITYNERNER2025</v>
      </c>
    </row>
    <row r="976" spans="1:10" x14ac:dyDescent="0.25">
      <c r="A976" t="s">
        <v>34</v>
      </c>
      <c r="B976" t="s">
        <v>6</v>
      </c>
      <c r="C976" t="s">
        <v>9</v>
      </c>
      <c r="D976" t="s">
        <v>6</v>
      </c>
      <c r="E976" t="s">
        <v>9</v>
      </c>
      <c r="F976">
        <v>2026</v>
      </c>
      <c r="G976">
        <v>4.709137181</v>
      </c>
      <c r="H976">
        <v>0.13534079099999999</v>
      </c>
      <c r="I976">
        <v>-1</v>
      </c>
      <c r="J976" s="2" t="str">
        <f t="shared" si="15"/>
        <v>ELECTRICITYNERNER2026</v>
      </c>
    </row>
    <row r="977" spans="1:10" x14ac:dyDescent="0.25">
      <c r="A977" t="s">
        <v>34</v>
      </c>
      <c r="B977" t="s">
        <v>6</v>
      </c>
      <c r="C977" t="s">
        <v>9</v>
      </c>
      <c r="D977" t="s">
        <v>6</v>
      </c>
      <c r="E977" t="s">
        <v>9</v>
      </c>
      <c r="F977">
        <v>2027</v>
      </c>
      <c r="G977">
        <v>4.7379564749999998</v>
      </c>
      <c r="H977">
        <v>0.127774572</v>
      </c>
      <c r="I977">
        <v>-1</v>
      </c>
      <c r="J977" s="2" t="str">
        <f t="shared" si="15"/>
        <v>ELECTRICITYNERNER2027</v>
      </c>
    </row>
    <row r="978" spans="1:10" x14ac:dyDescent="0.25">
      <c r="A978" t="s">
        <v>34</v>
      </c>
      <c r="B978" t="s">
        <v>6</v>
      </c>
      <c r="C978" t="s">
        <v>9</v>
      </c>
      <c r="D978" t="s">
        <v>6</v>
      </c>
      <c r="E978" t="s">
        <v>9</v>
      </c>
      <c r="F978">
        <v>2028</v>
      </c>
      <c r="G978">
        <v>4.7671380790000004</v>
      </c>
      <c r="H978">
        <v>0.12054443099999999</v>
      </c>
      <c r="I978">
        <v>-1</v>
      </c>
      <c r="J978" s="2" t="str">
        <f t="shared" si="15"/>
        <v>ELECTRICITYNERNER2028</v>
      </c>
    </row>
    <row r="979" spans="1:10" x14ac:dyDescent="0.25">
      <c r="A979" t="s">
        <v>34</v>
      </c>
      <c r="B979" t="s">
        <v>6</v>
      </c>
      <c r="C979" t="s">
        <v>9</v>
      </c>
      <c r="D979" t="s">
        <v>6</v>
      </c>
      <c r="E979" t="s">
        <v>9</v>
      </c>
      <c r="F979">
        <v>2029</v>
      </c>
      <c r="G979">
        <v>4.7966216580000003</v>
      </c>
      <c r="H979">
        <v>0.11363543800000001</v>
      </c>
      <c r="I979">
        <v>-1</v>
      </c>
      <c r="J979" s="2" t="str">
        <f t="shared" si="15"/>
        <v>ELECTRICITYNERNER2029</v>
      </c>
    </row>
    <row r="980" spans="1:10" x14ac:dyDescent="0.25">
      <c r="A980" t="s">
        <v>34</v>
      </c>
      <c r="B980" t="s">
        <v>6</v>
      </c>
      <c r="C980" t="s">
        <v>9</v>
      </c>
      <c r="D980" t="s">
        <v>6</v>
      </c>
      <c r="E980" t="s">
        <v>9</v>
      </c>
      <c r="F980">
        <v>2030</v>
      </c>
      <c r="G980">
        <v>4.8263780580000004</v>
      </c>
      <c r="H980">
        <v>0.10703333</v>
      </c>
      <c r="I980">
        <v>-1</v>
      </c>
      <c r="J980" s="2" t="str">
        <f t="shared" si="15"/>
        <v>ELECTRICITYNERNER2030</v>
      </c>
    </row>
    <row r="981" spans="1:10" x14ac:dyDescent="0.25">
      <c r="A981" t="s">
        <v>34</v>
      </c>
      <c r="B981" t="s">
        <v>6</v>
      </c>
      <c r="C981" t="s">
        <v>9</v>
      </c>
      <c r="D981" t="s">
        <v>6</v>
      </c>
      <c r="E981" t="s">
        <v>9</v>
      </c>
      <c r="F981">
        <v>2031</v>
      </c>
      <c r="G981">
        <v>4.8563937020000001</v>
      </c>
      <c r="H981">
        <v>0.10072447599999999</v>
      </c>
      <c r="I981">
        <v>-1</v>
      </c>
      <c r="J981" s="2" t="str">
        <f t="shared" si="15"/>
        <v>ELECTRICITYNERNER2031</v>
      </c>
    </row>
    <row r="982" spans="1:10" x14ac:dyDescent="0.25">
      <c r="A982" t="s">
        <v>34</v>
      </c>
      <c r="B982" t="s">
        <v>6</v>
      </c>
      <c r="C982" t="s">
        <v>9</v>
      </c>
      <c r="D982" t="s">
        <v>6</v>
      </c>
      <c r="E982" t="s">
        <v>9</v>
      </c>
      <c r="F982">
        <v>2032</v>
      </c>
      <c r="G982">
        <v>4.8866628099999998</v>
      </c>
      <c r="H982">
        <v>9.4695847999999999E-2</v>
      </c>
      <c r="I982">
        <v>-1</v>
      </c>
      <c r="J982" s="2" t="str">
        <f t="shared" si="15"/>
        <v>ELECTRICITYNERNER2032</v>
      </c>
    </row>
    <row r="983" spans="1:10" x14ac:dyDescent="0.25">
      <c r="A983" t="s">
        <v>34</v>
      </c>
      <c r="B983" t="s">
        <v>6</v>
      </c>
      <c r="C983" t="s">
        <v>9</v>
      </c>
      <c r="D983" t="s">
        <v>6</v>
      </c>
      <c r="E983" t="s">
        <v>9</v>
      </c>
      <c r="F983">
        <v>2033</v>
      </c>
      <c r="G983">
        <v>4.9171835049999997</v>
      </c>
      <c r="H983">
        <v>8.8935001999999999E-2</v>
      </c>
      <c r="I983">
        <v>-1</v>
      </c>
      <c r="J983" s="2" t="str">
        <f t="shared" si="15"/>
        <v>ELECTRICITYNERNER2033</v>
      </c>
    </row>
    <row r="984" spans="1:10" x14ac:dyDescent="0.25">
      <c r="A984" t="s">
        <v>34</v>
      </c>
      <c r="B984" t="s">
        <v>6</v>
      </c>
      <c r="C984" t="s">
        <v>9</v>
      </c>
      <c r="D984" t="s">
        <v>6</v>
      </c>
      <c r="E984" t="s">
        <v>9</v>
      </c>
      <c r="F984">
        <v>2034</v>
      </c>
      <c r="G984">
        <v>4.9479558690000003</v>
      </c>
      <c r="H984">
        <v>8.5000000000000006E-2</v>
      </c>
      <c r="I984">
        <v>-1</v>
      </c>
      <c r="J984" s="2" t="str">
        <f t="shared" si="15"/>
        <v>ELECTRICITYNERNER2034</v>
      </c>
    </row>
    <row r="985" spans="1:10" x14ac:dyDescent="0.25">
      <c r="A985" t="s">
        <v>34</v>
      </c>
      <c r="B985" t="s">
        <v>6</v>
      </c>
      <c r="C985" t="s">
        <v>9</v>
      </c>
      <c r="D985" t="s">
        <v>6</v>
      </c>
      <c r="E985" t="s">
        <v>9</v>
      </c>
      <c r="F985">
        <v>2035</v>
      </c>
      <c r="G985">
        <v>4.9789809749999998</v>
      </c>
      <c r="H985">
        <v>8.5000000000000006E-2</v>
      </c>
      <c r="I985">
        <v>-1</v>
      </c>
      <c r="J985" s="2" t="str">
        <f t="shared" si="15"/>
        <v>ELECTRICITYNERNER2035</v>
      </c>
    </row>
    <row r="986" spans="1:10" x14ac:dyDescent="0.25">
      <c r="A986" t="s">
        <v>34</v>
      </c>
      <c r="B986" t="s">
        <v>6</v>
      </c>
      <c r="C986" t="s">
        <v>9</v>
      </c>
      <c r="D986" t="s">
        <v>6</v>
      </c>
      <c r="E986" t="s">
        <v>9</v>
      </c>
      <c r="F986">
        <v>2036</v>
      </c>
      <c r="G986">
        <v>5.0102603950000004</v>
      </c>
      <c r="H986">
        <v>8.5000000000000006E-2</v>
      </c>
      <c r="I986">
        <v>-1</v>
      </c>
      <c r="J986" s="2" t="str">
        <f t="shared" si="15"/>
        <v>ELECTRICITYNERNER2036</v>
      </c>
    </row>
    <row r="987" spans="1:10" x14ac:dyDescent="0.25">
      <c r="A987" t="s">
        <v>34</v>
      </c>
      <c r="B987" t="s">
        <v>6</v>
      </c>
      <c r="C987" t="s">
        <v>9</v>
      </c>
      <c r="D987" t="s">
        <v>6</v>
      </c>
      <c r="E987" t="s">
        <v>9</v>
      </c>
      <c r="F987">
        <v>2037</v>
      </c>
      <c r="G987">
        <v>5.0417959640000003</v>
      </c>
      <c r="H987">
        <v>8.5000000000000006E-2</v>
      </c>
      <c r="I987">
        <v>-1</v>
      </c>
      <c r="J987" s="2" t="str">
        <f t="shared" si="15"/>
        <v>ELECTRICITYNERNER2037</v>
      </c>
    </row>
    <row r="988" spans="1:10" x14ac:dyDescent="0.25">
      <c r="A988" t="s">
        <v>34</v>
      </c>
      <c r="B988" t="s">
        <v>6</v>
      </c>
      <c r="C988" t="s">
        <v>9</v>
      </c>
      <c r="D988" t="s">
        <v>6</v>
      </c>
      <c r="E988" t="s">
        <v>9</v>
      </c>
      <c r="F988">
        <v>2038</v>
      </c>
      <c r="G988">
        <v>5.073589653</v>
      </c>
      <c r="H988">
        <v>8.5000000000000006E-2</v>
      </c>
      <c r="I988">
        <v>-1</v>
      </c>
      <c r="J988" s="2" t="str">
        <f t="shared" si="15"/>
        <v>ELECTRICITYNERNER2038</v>
      </c>
    </row>
    <row r="989" spans="1:10" x14ac:dyDescent="0.25">
      <c r="A989" t="s">
        <v>34</v>
      </c>
      <c r="B989" t="s">
        <v>6</v>
      </c>
      <c r="C989" t="s">
        <v>9</v>
      </c>
      <c r="D989" t="s">
        <v>6</v>
      </c>
      <c r="E989" t="s">
        <v>9</v>
      </c>
      <c r="F989">
        <v>2039</v>
      </c>
      <c r="G989">
        <v>5.1056435139999996</v>
      </c>
      <c r="H989">
        <v>8.5000000000000006E-2</v>
      </c>
      <c r="I989">
        <v>-1</v>
      </c>
      <c r="J989" s="2" t="str">
        <f t="shared" si="15"/>
        <v>ELECTRICITYNERNER2039</v>
      </c>
    </row>
    <row r="990" spans="1:10" x14ac:dyDescent="0.25">
      <c r="A990" t="s">
        <v>34</v>
      </c>
      <c r="B990" t="s">
        <v>6</v>
      </c>
      <c r="C990" t="s">
        <v>9</v>
      </c>
      <c r="D990" t="s">
        <v>6</v>
      </c>
      <c r="E990" t="s">
        <v>9</v>
      </c>
      <c r="F990">
        <v>2040</v>
      </c>
      <c r="G990">
        <v>5.1379596420000002</v>
      </c>
      <c r="H990">
        <v>8.5000000000000006E-2</v>
      </c>
      <c r="I990">
        <v>-1</v>
      </c>
      <c r="J990" s="2" t="str">
        <f t="shared" si="15"/>
        <v>ELECTRICITYNERNER2040</v>
      </c>
    </row>
    <row r="991" spans="1:10" x14ac:dyDescent="0.25">
      <c r="A991" t="s">
        <v>34</v>
      </c>
      <c r="B991" t="s">
        <v>6</v>
      </c>
      <c r="C991" t="s">
        <v>9</v>
      </c>
      <c r="D991" t="s">
        <v>6</v>
      </c>
      <c r="E991" t="s">
        <v>9</v>
      </c>
      <c r="F991">
        <v>2041</v>
      </c>
      <c r="G991">
        <v>5.1705401699999998</v>
      </c>
      <c r="H991">
        <v>8.5000000000000006E-2</v>
      </c>
      <c r="I991">
        <v>-1</v>
      </c>
      <c r="J991" s="2" t="str">
        <f t="shared" si="15"/>
        <v>ELECTRICITYNERNER2041</v>
      </c>
    </row>
    <row r="992" spans="1:10" x14ac:dyDescent="0.25">
      <c r="A992" t="s">
        <v>34</v>
      </c>
      <c r="B992" t="s">
        <v>6</v>
      </c>
      <c r="C992" t="s">
        <v>12</v>
      </c>
      <c r="D992" t="s">
        <v>6</v>
      </c>
      <c r="E992" t="s">
        <v>11</v>
      </c>
      <c r="F992">
        <v>2024</v>
      </c>
      <c r="G992">
        <v>0.50994571399999999</v>
      </c>
      <c r="H992">
        <v>3.5000000000000003E-2</v>
      </c>
      <c r="I992">
        <v>36.72</v>
      </c>
      <c r="J992" s="2" t="str">
        <f t="shared" si="15"/>
        <v>ELECTRICITYNRWR2024</v>
      </c>
    </row>
    <row r="993" spans="1:10" x14ac:dyDescent="0.25">
      <c r="A993" t="s">
        <v>34</v>
      </c>
      <c r="B993" t="s">
        <v>6</v>
      </c>
      <c r="C993" t="s">
        <v>12</v>
      </c>
      <c r="D993" t="s">
        <v>6</v>
      </c>
      <c r="E993" t="s">
        <v>11</v>
      </c>
      <c r="F993">
        <v>2025</v>
      </c>
      <c r="G993">
        <v>0.52524408600000005</v>
      </c>
      <c r="H993">
        <v>3.5000000000000003E-2</v>
      </c>
      <c r="I993">
        <v>38.32</v>
      </c>
      <c r="J993" s="2" t="str">
        <f t="shared" si="15"/>
        <v>ELECTRICITYNRWR2025</v>
      </c>
    </row>
    <row r="994" spans="1:10" x14ac:dyDescent="0.25">
      <c r="A994" t="s">
        <v>34</v>
      </c>
      <c r="B994" t="s">
        <v>6</v>
      </c>
      <c r="C994" t="s">
        <v>12</v>
      </c>
      <c r="D994" t="s">
        <v>6</v>
      </c>
      <c r="E994" t="s">
        <v>11</v>
      </c>
      <c r="F994">
        <v>2026</v>
      </c>
      <c r="G994">
        <v>0.54100140799999996</v>
      </c>
      <c r="H994">
        <v>3.5000000000000003E-2</v>
      </c>
      <c r="I994">
        <v>38.32</v>
      </c>
      <c r="J994" s="2" t="str">
        <f t="shared" si="15"/>
        <v>ELECTRICITYNRWR2026</v>
      </c>
    </row>
    <row r="995" spans="1:10" x14ac:dyDescent="0.25">
      <c r="A995" t="s">
        <v>34</v>
      </c>
      <c r="B995" t="s">
        <v>6</v>
      </c>
      <c r="C995" t="s">
        <v>12</v>
      </c>
      <c r="D995" t="s">
        <v>6</v>
      </c>
      <c r="E995" t="s">
        <v>11</v>
      </c>
      <c r="F995">
        <v>2027</v>
      </c>
      <c r="G995">
        <v>0.55723145100000004</v>
      </c>
      <c r="H995">
        <v>3.5000000000000003E-2</v>
      </c>
      <c r="I995">
        <v>38.32</v>
      </c>
      <c r="J995" s="2" t="str">
        <f t="shared" si="15"/>
        <v>ELECTRICITYNRWR2027</v>
      </c>
    </row>
    <row r="996" spans="1:10" x14ac:dyDescent="0.25">
      <c r="A996" t="s">
        <v>34</v>
      </c>
      <c r="B996" t="s">
        <v>6</v>
      </c>
      <c r="C996" t="s">
        <v>12</v>
      </c>
      <c r="D996" t="s">
        <v>6</v>
      </c>
      <c r="E996" t="s">
        <v>11</v>
      </c>
      <c r="F996">
        <v>2028</v>
      </c>
      <c r="G996">
        <v>0.57394839399999997</v>
      </c>
      <c r="H996">
        <v>3.5000000000000003E-2</v>
      </c>
      <c r="I996">
        <v>40.72</v>
      </c>
      <c r="J996" s="2" t="str">
        <f t="shared" si="15"/>
        <v>ELECTRICITYNRWR2028</v>
      </c>
    </row>
    <row r="997" spans="1:10" x14ac:dyDescent="0.25">
      <c r="A997" t="s">
        <v>34</v>
      </c>
      <c r="B997" t="s">
        <v>6</v>
      </c>
      <c r="C997" t="s">
        <v>12</v>
      </c>
      <c r="D997" t="s">
        <v>6</v>
      </c>
      <c r="E997" t="s">
        <v>11</v>
      </c>
      <c r="F997">
        <v>2029</v>
      </c>
      <c r="G997">
        <v>0.59116684600000002</v>
      </c>
      <c r="H997">
        <v>3.5000000000000003E-2</v>
      </c>
      <c r="I997">
        <v>40.72</v>
      </c>
      <c r="J997" s="2" t="str">
        <f t="shared" si="15"/>
        <v>ELECTRICITYNRWR2029</v>
      </c>
    </row>
    <row r="998" spans="1:10" x14ac:dyDescent="0.25">
      <c r="A998" t="s">
        <v>34</v>
      </c>
      <c r="B998" t="s">
        <v>6</v>
      </c>
      <c r="C998" t="s">
        <v>12</v>
      </c>
      <c r="D998" t="s">
        <v>6</v>
      </c>
      <c r="E998" t="s">
        <v>11</v>
      </c>
      <c r="F998">
        <v>2030</v>
      </c>
      <c r="G998">
        <v>0.60890185100000005</v>
      </c>
      <c r="H998">
        <v>3.5000000000000003E-2</v>
      </c>
      <c r="I998">
        <v>41.19</v>
      </c>
      <c r="J998" s="2" t="str">
        <f t="shared" si="15"/>
        <v>ELECTRICITYNRWR2030</v>
      </c>
    </row>
    <row r="999" spans="1:10" x14ac:dyDescent="0.25">
      <c r="A999" t="s">
        <v>34</v>
      </c>
      <c r="B999" t="s">
        <v>6</v>
      </c>
      <c r="C999" t="s">
        <v>12</v>
      </c>
      <c r="D999" t="s">
        <v>6</v>
      </c>
      <c r="E999" t="s">
        <v>11</v>
      </c>
      <c r="F999">
        <v>2031</v>
      </c>
      <c r="G999">
        <v>0.62716890700000005</v>
      </c>
      <c r="H999">
        <v>3.5000000000000003E-2</v>
      </c>
      <c r="I999">
        <v>42.13</v>
      </c>
      <c r="J999" s="2" t="str">
        <f t="shared" si="15"/>
        <v>ELECTRICITYNRWR2031</v>
      </c>
    </row>
    <row r="1000" spans="1:10" x14ac:dyDescent="0.25">
      <c r="A1000" t="s">
        <v>34</v>
      </c>
      <c r="B1000" t="s">
        <v>6</v>
      </c>
      <c r="C1000" t="s">
        <v>12</v>
      </c>
      <c r="D1000" t="s">
        <v>6</v>
      </c>
      <c r="E1000" t="s">
        <v>11</v>
      </c>
      <c r="F1000">
        <v>2032</v>
      </c>
      <c r="G1000">
        <v>0.64598397399999996</v>
      </c>
      <c r="H1000">
        <v>3.5000000000000003E-2</v>
      </c>
      <c r="I1000">
        <v>43.65</v>
      </c>
      <c r="J1000" s="2" t="str">
        <f t="shared" si="15"/>
        <v>ELECTRICITYNRWR2032</v>
      </c>
    </row>
    <row r="1001" spans="1:10" x14ac:dyDescent="0.25">
      <c r="A1001" t="s">
        <v>34</v>
      </c>
      <c r="B1001" t="s">
        <v>6</v>
      </c>
      <c r="C1001" t="s">
        <v>12</v>
      </c>
      <c r="D1001" t="s">
        <v>6</v>
      </c>
      <c r="E1001" t="s">
        <v>11</v>
      </c>
      <c r="F1001">
        <v>2033</v>
      </c>
      <c r="G1001">
        <v>0.66536349299999997</v>
      </c>
      <c r="H1001">
        <v>3.5000000000000003E-2</v>
      </c>
      <c r="I1001">
        <v>45.24</v>
      </c>
      <c r="J1001" s="2" t="str">
        <f t="shared" si="15"/>
        <v>ELECTRICITYNRWR2033</v>
      </c>
    </row>
    <row r="1002" spans="1:10" x14ac:dyDescent="0.25">
      <c r="A1002" t="s">
        <v>34</v>
      </c>
      <c r="B1002" t="s">
        <v>6</v>
      </c>
      <c r="C1002" t="s">
        <v>12</v>
      </c>
      <c r="D1002" t="s">
        <v>6</v>
      </c>
      <c r="E1002" t="s">
        <v>11</v>
      </c>
      <c r="F1002">
        <v>2034</v>
      </c>
      <c r="G1002">
        <v>0.685324398</v>
      </c>
      <c r="H1002">
        <v>3.5000000000000003E-2</v>
      </c>
      <c r="I1002">
        <v>46.87</v>
      </c>
      <c r="J1002" s="2" t="str">
        <f t="shared" si="15"/>
        <v>ELECTRICITYNRWR2034</v>
      </c>
    </row>
    <row r="1003" spans="1:10" x14ac:dyDescent="0.25">
      <c r="A1003" t="s">
        <v>34</v>
      </c>
      <c r="B1003" t="s">
        <v>6</v>
      </c>
      <c r="C1003" t="s">
        <v>12</v>
      </c>
      <c r="D1003" t="s">
        <v>6</v>
      </c>
      <c r="E1003" t="s">
        <v>11</v>
      </c>
      <c r="F1003">
        <v>2035</v>
      </c>
      <c r="G1003">
        <v>0.70588413000000005</v>
      </c>
      <c r="H1003">
        <v>3.5000000000000003E-2</v>
      </c>
      <c r="I1003">
        <v>48.57</v>
      </c>
      <c r="J1003" s="2" t="str">
        <f t="shared" si="15"/>
        <v>ELECTRICITYNRWR2035</v>
      </c>
    </row>
    <row r="1004" spans="1:10" x14ac:dyDescent="0.25">
      <c r="A1004" t="s">
        <v>34</v>
      </c>
      <c r="B1004" t="s">
        <v>6</v>
      </c>
      <c r="C1004" t="s">
        <v>12</v>
      </c>
      <c r="D1004" t="s">
        <v>6</v>
      </c>
      <c r="E1004" t="s">
        <v>11</v>
      </c>
      <c r="F1004">
        <v>2036</v>
      </c>
      <c r="G1004">
        <v>0.72706065399999997</v>
      </c>
      <c r="H1004">
        <v>3.5000000000000003E-2</v>
      </c>
      <c r="I1004">
        <v>50.33</v>
      </c>
      <c r="J1004" s="2" t="str">
        <f t="shared" si="15"/>
        <v>ELECTRICITYNRWR2036</v>
      </c>
    </row>
    <row r="1005" spans="1:10" x14ac:dyDescent="0.25">
      <c r="A1005" t="s">
        <v>34</v>
      </c>
      <c r="B1005" t="s">
        <v>6</v>
      </c>
      <c r="C1005" t="s">
        <v>12</v>
      </c>
      <c r="D1005" t="s">
        <v>6</v>
      </c>
      <c r="E1005" t="s">
        <v>11</v>
      </c>
      <c r="F1005">
        <v>2037</v>
      </c>
      <c r="G1005">
        <v>0.74887247300000004</v>
      </c>
      <c r="H1005">
        <v>3.5000000000000003E-2</v>
      </c>
      <c r="I1005">
        <v>52.15</v>
      </c>
      <c r="J1005" s="2" t="str">
        <f t="shared" si="15"/>
        <v>ELECTRICITYNRWR2037</v>
      </c>
    </row>
    <row r="1006" spans="1:10" x14ac:dyDescent="0.25">
      <c r="A1006" t="s">
        <v>34</v>
      </c>
      <c r="B1006" t="s">
        <v>6</v>
      </c>
      <c r="C1006" t="s">
        <v>12</v>
      </c>
      <c r="D1006" t="s">
        <v>6</v>
      </c>
      <c r="E1006" t="s">
        <v>11</v>
      </c>
      <c r="F1006">
        <v>2038</v>
      </c>
      <c r="G1006">
        <v>0.77133864799999996</v>
      </c>
      <c r="H1006">
        <v>3.5000000000000003E-2</v>
      </c>
      <c r="I1006">
        <v>54.04</v>
      </c>
      <c r="J1006" s="2" t="str">
        <f t="shared" si="15"/>
        <v>ELECTRICITYNRWR2038</v>
      </c>
    </row>
    <row r="1007" spans="1:10" x14ac:dyDescent="0.25">
      <c r="A1007" t="s">
        <v>34</v>
      </c>
      <c r="B1007" t="s">
        <v>6</v>
      </c>
      <c r="C1007" t="s">
        <v>12</v>
      </c>
      <c r="D1007" t="s">
        <v>6</v>
      </c>
      <c r="E1007" t="s">
        <v>11</v>
      </c>
      <c r="F1007">
        <v>2039</v>
      </c>
      <c r="G1007">
        <v>0.79447880699999995</v>
      </c>
      <c r="H1007">
        <v>3.5000000000000003E-2</v>
      </c>
      <c r="I1007">
        <v>56</v>
      </c>
      <c r="J1007" s="2" t="str">
        <f t="shared" si="15"/>
        <v>ELECTRICITYNRWR2039</v>
      </c>
    </row>
    <row r="1008" spans="1:10" x14ac:dyDescent="0.25">
      <c r="A1008" t="s">
        <v>34</v>
      </c>
      <c r="B1008" t="s">
        <v>6</v>
      </c>
      <c r="C1008" t="s">
        <v>12</v>
      </c>
      <c r="D1008" t="s">
        <v>6</v>
      </c>
      <c r="E1008" t="s">
        <v>11</v>
      </c>
      <c r="F1008">
        <v>2040</v>
      </c>
      <c r="G1008">
        <v>0.81831317100000001</v>
      </c>
      <c r="H1008">
        <v>3.5000000000000003E-2</v>
      </c>
      <c r="I1008">
        <v>58.03</v>
      </c>
      <c r="J1008" s="2" t="str">
        <f t="shared" si="15"/>
        <v>ELECTRICITYNRWR2040</v>
      </c>
    </row>
    <row r="1009" spans="1:10" x14ac:dyDescent="0.25">
      <c r="A1009" t="s">
        <v>34</v>
      </c>
      <c r="B1009" t="s">
        <v>6</v>
      </c>
      <c r="C1009" t="s">
        <v>12</v>
      </c>
      <c r="D1009" t="s">
        <v>6</v>
      </c>
      <c r="E1009" t="s">
        <v>11</v>
      </c>
      <c r="F1009">
        <v>2041</v>
      </c>
      <c r="G1009">
        <v>0.84286256599999998</v>
      </c>
      <c r="H1009">
        <v>3.5000000000000003E-2</v>
      </c>
      <c r="I1009">
        <v>60.13</v>
      </c>
      <c r="J1009" s="2" t="str">
        <f t="shared" si="15"/>
        <v>ELECTRICITYNRWR2041</v>
      </c>
    </row>
    <row r="1010" spans="1:10" x14ac:dyDescent="0.25">
      <c r="A1010" t="s">
        <v>34</v>
      </c>
      <c r="B1010" t="s">
        <v>6</v>
      </c>
      <c r="C1010" t="s">
        <v>11</v>
      </c>
      <c r="D1010" t="s">
        <v>6</v>
      </c>
      <c r="E1010" t="s">
        <v>8</v>
      </c>
      <c r="F1010">
        <v>2024</v>
      </c>
      <c r="G1010">
        <v>0.50994571399999999</v>
      </c>
      <c r="H1010">
        <v>3.5000000000000003E-2</v>
      </c>
      <c r="I1010">
        <v>22.32</v>
      </c>
      <c r="J1010" s="2" t="str">
        <f t="shared" si="15"/>
        <v>ELECTRICITYWRSR2024</v>
      </c>
    </row>
    <row r="1011" spans="1:10" x14ac:dyDescent="0.25">
      <c r="A1011" t="s">
        <v>34</v>
      </c>
      <c r="B1011" t="s">
        <v>6</v>
      </c>
      <c r="C1011" t="s">
        <v>11</v>
      </c>
      <c r="D1011" t="s">
        <v>6</v>
      </c>
      <c r="E1011" t="s">
        <v>8</v>
      </c>
      <c r="F1011">
        <v>2025</v>
      </c>
      <c r="G1011">
        <v>0.52524408600000005</v>
      </c>
      <c r="H1011">
        <v>3.5000000000000003E-2</v>
      </c>
      <c r="I1011">
        <v>22.32</v>
      </c>
      <c r="J1011" s="2" t="str">
        <f t="shared" si="15"/>
        <v>ELECTRICITYWRSR2025</v>
      </c>
    </row>
    <row r="1012" spans="1:10" x14ac:dyDescent="0.25">
      <c r="A1012" t="s">
        <v>34</v>
      </c>
      <c r="B1012" t="s">
        <v>6</v>
      </c>
      <c r="C1012" t="s">
        <v>11</v>
      </c>
      <c r="D1012" t="s">
        <v>6</v>
      </c>
      <c r="E1012" t="s">
        <v>8</v>
      </c>
      <c r="F1012">
        <v>2026</v>
      </c>
      <c r="G1012">
        <v>0.54100140799999996</v>
      </c>
      <c r="H1012">
        <v>3.5000000000000003E-2</v>
      </c>
      <c r="I1012">
        <v>22.32</v>
      </c>
      <c r="J1012" s="2" t="str">
        <f t="shared" si="15"/>
        <v>ELECTRICITYWRSR2026</v>
      </c>
    </row>
    <row r="1013" spans="1:10" x14ac:dyDescent="0.25">
      <c r="A1013" t="s">
        <v>34</v>
      </c>
      <c r="B1013" t="s">
        <v>6</v>
      </c>
      <c r="C1013" t="s">
        <v>11</v>
      </c>
      <c r="D1013" t="s">
        <v>6</v>
      </c>
      <c r="E1013" t="s">
        <v>8</v>
      </c>
      <c r="F1013">
        <v>2027</v>
      </c>
      <c r="G1013">
        <v>0.55723145100000004</v>
      </c>
      <c r="H1013">
        <v>3.5000000000000003E-2</v>
      </c>
      <c r="I1013">
        <v>22.32</v>
      </c>
      <c r="J1013" s="2" t="str">
        <f t="shared" si="15"/>
        <v>ELECTRICITYWRSR2027</v>
      </c>
    </row>
    <row r="1014" spans="1:10" x14ac:dyDescent="0.25">
      <c r="A1014" t="s">
        <v>34</v>
      </c>
      <c r="B1014" t="s">
        <v>6</v>
      </c>
      <c r="C1014" t="s">
        <v>11</v>
      </c>
      <c r="D1014" t="s">
        <v>6</v>
      </c>
      <c r="E1014" t="s">
        <v>8</v>
      </c>
      <c r="F1014">
        <v>2028</v>
      </c>
      <c r="G1014">
        <v>0.57394839399999997</v>
      </c>
      <c r="H1014">
        <v>3.5000000000000003E-2</v>
      </c>
      <c r="I1014">
        <v>28.12</v>
      </c>
      <c r="J1014" s="2" t="str">
        <f t="shared" si="15"/>
        <v>ELECTRICITYWRSR2028</v>
      </c>
    </row>
    <row r="1015" spans="1:10" x14ac:dyDescent="0.25">
      <c r="A1015" t="s">
        <v>34</v>
      </c>
      <c r="B1015" t="s">
        <v>6</v>
      </c>
      <c r="C1015" t="s">
        <v>11</v>
      </c>
      <c r="D1015" t="s">
        <v>6</v>
      </c>
      <c r="E1015" t="s">
        <v>8</v>
      </c>
      <c r="F1015">
        <v>2029</v>
      </c>
      <c r="G1015">
        <v>0.59116684600000002</v>
      </c>
      <c r="H1015">
        <v>3.5000000000000003E-2</v>
      </c>
      <c r="I1015">
        <v>28.12</v>
      </c>
      <c r="J1015" s="2" t="str">
        <f t="shared" si="15"/>
        <v>ELECTRICITYWRSR2029</v>
      </c>
    </row>
    <row r="1016" spans="1:10" x14ac:dyDescent="0.25">
      <c r="A1016" t="s">
        <v>34</v>
      </c>
      <c r="B1016" t="s">
        <v>6</v>
      </c>
      <c r="C1016" t="s">
        <v>11</v>
      </c>
      <c r="D1016" t="s">
        <v>6</v>
      </c>
      <c r="E1016" t="s">
        <v>8</v>
      </c>
      <c r="F1016">
        <v>2030</v>
      </c>
      <c r="G1016">
        <v>0.60890185100000005</v>
      </c>
      <c r="H1016">
        <v>3.5000000000000003E-2</v>
      </c>
      <c r="I1016">
        <v>28.12</v>
      </c>
      <c r="J1016" s="2" t="str">
        <f t="shared" si="15"/>
        <v>ELECTRICITYWRSR2030</v>
      </c>
    </row>
    <row r="1017" spans="1:10" x14ac:dyDescent="0.25">
      <c r="A1017" t="s">
        <v>34</v>
      </c>
      <c r="B1017" t="s">
        <v>6</v>
      </c>
      <c r="C1017" t="s">
        <v>11</v>
      </c>
      <c r="D1017" t="s">
        <v>6</v>
      </c>
      <c r="E1017" t="s">
        <v>8</v>
      </c>
      <c r="F1017">
        <v>2031</v>
      </c>
      <c r="G1017">
        <v>0.62716890700000005</v>
      </c>
      <c r="H1017">
        <v>3.5000000000000003E-2</v>
      </c>
      <c r="I1017">
        <v>32.32</v>
      </c>
      <c r="J1017" s="2" t="str">
        <f t="shared" si="15"/>
        <v>ELECTRICITYWRSR2031</v>
      </c>
    </row>
    <row r="1018" spans="1:10" x14ac:dyDescent="0.25">
      <c r="A1018" t="s">
        <v>34</v>
      </c>
      <c r="B1018" t="s">
        <v>6</v>
      </c>
      <c r="C1018" t="s">
        <v>11</v>
      </c>
      <c r="D1018" t="s">
        <v>6</v>
      </c>
      <c r="E1018" t="s">
        <v>8</v>
      </c>
      <c r="F1018">
        <v>2032</v>
      </c>
      <c r="G1018">
        <v>0.64598397399999996</v>
      </c>
      <c r="H1018">
        <v>3.5000000000000003E-2</v>
      </c>
      <c r="I1018">
        <v>34.24</v>
      </c>
      <c r="J1018" s="2" t="str">
        <f t="shared" si="15"/>
        <v>ELECTRICITYWRSR2032</v>
      </c>
    </row>
    <row r="1019" spans="1:10" x14ac:dyDescent="0.25">
      <c r="A1019" t="s">
        <v>34</v>
      </c>
      <c r="B1019" t="s">
        <v>6</v>
      </c>
      <c r="C1019" t="s">
        <v>11</v>
      </c>
      <c r="D1019" t="s">
        <v>6</v>
      </c>
      <c r="E1019" t="s">
        <v>8</v>
      </c>
      <c r="F1019">
        <v>2033</v>
      </c>
      <c r="G1019">
        <v>0.66536349299999997</v>
      </c>
      <c r="H1019">
        <v>3.5000000000000003E-2</v>
      </c>
      <c r="I1019">
        <v>36.270000000000003</v>
      </c>
      <c r="J1019" s="2" t="str">
        <f t="shared" si="15"/>
        <v>ELECTRICITYWRSR2033</v>
      </c>
    </row>
    <row r="1020" spans="1:10" x14ac:dyDescent="0.25">
      <c r="A1020" t="s">
        <v>34</v>
      </c>
      <c r="B1020" t="s">
        <v>6</v>
      </c>
      <c r="C1020" t="s">
        <v>11</v>
      </c>
      <c r="D1020" t="s">
        <v>6</v>
      </c>
      <c r="E1020" t="s">
        <v>8</v>
      </c>
      <c r="F1020">
        <v>2034</v>
      </c>
      <c r="G1020">
        <v>0.685324398</v>
      </c>
      <c r="H1020">
        <v>3.5000000000000003E-2</v>
      </c>
      <c r="I1020">
        <v>38.43</v>
      </c>
      <c r="J1020" s="2" t="str">
        <f t="shared" si="15"/>
        <v>ELECTRICITYWRSR2034</v>
      </c>
    </row>
    <row r="1021" spans="1:10" x14ac:dyDescent="0.25">
      <c r="A1021" t="s">
        <v>34</v>
      </c>
      <c r="B1021" t="s">
        <v>6</v>
      </c>
      <c r="C1021" t="s">
        <v>11</v>
      </c>
      <c r="D1021" t="s">
        <v>6</v>
      </c>
      <c r="E1021" t="s">
        <v>8</v>
      </c>
      <c r="F1021">
        <v>2035</v>
      </c>
      <c r="G1021">
        <v>0.70588413000000005</v>
      </c>
      <c r="H1021">
        <v>3.5000000000000003E-2</v>
      </c>
      <c r="I1021">
        <v>40.71</v>
      </c>
      <c r="J1021" s="2" t="str">
        <f t="shared" si="15"/>
        <v>ELECTRICITYWRSR2035</v>
      </c>
    </row>
    <row r="1022" spans="1:10" x14ac:dyDescent="0.25">
      <c r="A1022" t="s">
        <v>34</v>
      </c>
      <c r="B1022" t="s">
        <v>6</v>
      </c>
      <c r="C1022" t="s">
        <v>11</v>
      </c>
      <c r="D1022" t="s">
        <v>6</v>
      </c>
      <c r="E1022" t="s">
        <v>8</v>
      </c>
      <c r="F1022">
        <v>2036</v>
      </c>
      <c r="G1022">
        <v>0.72706065399999997</v>
      </c>
      <c r="H1022">
        <v>3.5000000000000003E-2</v>
      </c>
      <c r="I1022">
        <v>43.13</v>
      </c>
      <c r="J1022" s="2" t="str">
        <f t="shared" si="15"/>
        <v>ELECTRICITYWRSR2036</v>
      </c>
    </row>
    <row r="1023" spans="1:10" x14ac:dyDescent="0.25">
      <c r="A1023" t="s">
        <v>34</v>
      </c>
      <c r="B1023" t="s">
        <v>6</v>
      </c>
      <c r="C1023" t="s">
        <v>11</v>
      </c>
      <c r="D1023" t="s">
        <v>6</v>
      </c>
      <c r="E1023" t="s">
        <v>8</v>
      </c>
      <c r="F1023">
        <v>2037</v>
      </c>
      <c r="G1023">
        <v>0.74887247300000004</v>
      </c>
      <c r="H1023">
        <v>3.5000000000000003E-2</v>
      </c>
      <c r="I1023">
        <v>45.7</v>
      </c>
      <c r="J1023" s="2" t="str">
        <f t="shared" si="15"/>
        <v>ELECTRICITYWRSR2037</v>
      </c>
    </row>
    <row r="1024" spans="1:10" x14ac:dyDescent="0.25">
      <c r="A1024" t="s">
        <v>34</v>
      </c>
      <c r="B1024" t="s">
        <v>6</v>
      </c>
      <c r="C1024" t="s">
        <v>11</v>
      </c>
      <c r="D1024" t="s">
        <v>6</v>
      </c>
      <c r="E1024" t="s">
        <v>8</v>
      </c>
      <c r="F1024">
        <v>2038</v>
      </c>
      <c r="G1024">
        <v>0.77133864799999996</v>
      </c>
      <c r="H1024">
        <v>3.5000000000000003E-2</v>
      </c>
      <c r="I1024">
        <v>48.42</v>
      </c>
      <c r="J1024" s="2" t="str">
        <f t="shared" si="15"/>
        <v>ELECTRICITYWRSR2038</v>
      </c>
    </row>
    <row r="1025" spans="1:10" x14ac:dyDescent="0.25">
      <c r="A1025" t="s">
        <v>34</v>
      </c>
      <c r="B1025" t="s">
        <v>6</v>
      </c>
      <c r="C1025" t="s">
        <v>11</v>
      </c>
      <c r="D1025" t="s">
        <v>6</v>
      </c>
      <c r="E1025" t="s">
        <v>8</v>
      </c>
      <c r="F1025">
        <v>2039</v>
      </c>
      <c r="G1025">
        <v>0.79447880699999995</v>
      </c>
      <c r="H1025">
        <v>3.5000000000000003E-2</v>
      </c>
      <c r="I1025">
        <v>51.29</v>
      </c>
      <c r="J1025" s="2" t="str">
        <f t="shared" si="15"/>
        <v>ELECTRICITYWRSR2039</v>
      </c>
    </row>
    <row r="1026" spans="1:10" x14ac:dyDescent="0.25">
      <c r="A1026" t="s">
        <v>34</v>
      </c>
      <c r="B1026" t="s">
        <v>6</v>
      </c>
      <c r="C1026" t="s">
        <v>11</v>
      </c>
      <c r="D1026" t="s">
        <v>6</v>
      </c>
      <c r="E1026" t="s">
        <v>8</v>
      </c>
      <c r="F1026">
        <v>2040</v>
      </c>
      <c r="G1026">
        <v>0.81831317100000001</v>
      </c>
      <c r="H1026">
        <v>3.5000000000000003E-2</v>
      </c>
      <c r="I1026">
        <v>54.34</v>
      </c>
      <c r="J1026" s="2" t="str">
        <f t="shared" si="15"/>
        <v>ELECTRICITYWRSR2040</v>
      </c>
    </row>
    <row r="1027" spans="1:10" x14ac:dyDescent="0.25">
      <c r="A1027" t="s">
        <v>34</v>
      </c>
      <c r="B1027" t="s">
        <v>6</v>
      </c>
      <c r="C1027" t="s">
        <v>11</v>
      </c>
      <c r="D1027" t="s">
        <v>6</v>
      </c>
      <c r="E1027" t="s">
        <v>8</v>
      </c>
      <c r="F1027">
        <v>2041</v>
      </c>
      <c r="G1027">
        <v>0.84286256599999998</v>
      </c>
      <c r="H1027">
        <v>3.5000000000000003E-2</v>
      </c>
      <c r="I1027">
        <v>57.58</v>
      </c>
      <c r="J1027" s="2" t="str">
        <f t="shared" ref="J1027:J1090" si="16">_xlfn.CONCAT(A1027,C1027,E1027,F1027)</f>
        <v>ELECTRICITYWRSR2041</v>
      </c>
    </row>
    <row r="1028" spans="1:10" x14ac:dyDescent="0.25">
      <c r="A1028" t="s">
        <v>34</v>
      </c>
      <c r="B1028" t="s">
        <v>6</v>
      </c>
      <c r="C1028" t="s">
        <v>8</v>
      </c>
      <c r="D1028" t="s">
        <v>6</v>
      </c>
      <c r="E1028" t="s">
        <v>10</v>
      </c>
      <c r="F1028">
        <v>2024</v>
      </c>
      <c r="G1028">
        <v>0.50994571399999999</v>
      </c>
      <c r="H1028">
        <v>3.5000000000000003E-2</v>
      </c>
      <c r="I1028">
        <v>5.83</v>
      </c>
      <c r="J1028" s="2" t="str">
        <f t="shared" si="16"/>
        <v>ELECTRICITYSRER2024</v>
      </c>
    </row>
    <row r="1029" spans="1:10" x14ac:dyDescent="0.25">
      <c r="A1029" t="s">
        <v>34</v>
      </c>
      <c r="B1029" t="s">
        <v>6</v>
      </c>
      <c r="C1029" t="s">
        <v>8</v>
      </c>
      <c r="D1029" t="s">
        <v>6</v>
      </c>
      <c r="E1029" t="s">
        <v>10</v>
      </c>
      <c r="F1029">
        <v>2025</v>
      </c>
      <c r="G1029">
        <v>0.52524408600000005</v>
      </c>
      <c r="H1029">
        <v>3.5000000000000003E-2</v>
      </c>
      <c r="I1029">
        <v>5.83</v>
      </c>
      <c r="J1029" s="2" t="str">
        <f t="shared" si="16"/>
        <v>ELECTRICITYSRER2025</v>
      </c>
    </row>
    <row r="1030" spans="1:10" x14ac:dyDescent="0.25">
      <c r="A1030" t="s">
        <v>34</v>
      </c>
      <c r="B1030" t="s">
        <v>6</v>
      </c>
      <c r="C1030" t="s">
        <v>8</v>
      </c>
      <c r="D1030" t="s">
        <v>6</v>
      </c>
      <c r="E1030" t="s">
        <v>10</v>
      </c>
      <c r="F1030">
        <v>2026</v>
      </c>
      <c r="G1030">
        <v>0.54100140799999996</v>
      </c>
      <c r="H1030">
        <v>3.5000000000000003E-2</v>
      </c>
      <c r="I1030">
        <v>5.83</v>
      </c>
      <c r="J1030" s="2" t="str">
        <f t="shared" si="16"/>
        <v>ELECTRICITYSRER2026</v>
      </c>
    </row>
    <row r="1031" spans="1:10" x14ac:dyDescent="0.25">
      <c r="A1031" t="s">
        <v>34</v>
      </c>
      <c r="B1031" t="s">
        <v>6</v>
      </c>
      <c r="C1031" t="s">
        <v>8</v>
      </c>
      <c r="D1031" t="s">
        <v>6</v>
      </c>
      <c r="E1031" t="s">
        <v>10</v>
      </c>
      <c r="F1031">
        <v>2027</v>
      </c>
      <c r="G1031">
        <v>0.55723145100000004</v>
      </c>
      <c r="H1031">
        <v>3.5000000000000003E-2</v>
      </c>
      <c r="I1031">
        <v>5.83</v>
      </c>
      <c r="J1031" s="2" t="str">
        <f t="shared" si="16"/>
        <v>ELECTRICITYSRER2027</v>
      </c>
    </row>
    <row r="1032" spans="1:10" x14ac:dyDescent="0.25">
      <c r="A1032" t="s">
        <v>34</v>
      </c>
      <c r="B1032" t="s">
        <v>6</v>
      </c>
      <c r="C1032" t="s">
        <v>8</v>
      </c>
      <c r="D1032" t="s">
        <v>6</v>
      </c>
      <c r="E1032" t="s">
        <v>10</v>
      </c>
      <c r="F1032">
        <v>2028</v>
      </c>
      <c r="G1032">
        <v>0.57394839399999997</v>
      </c>
      <c r="H1032">
        <v>3.5000000000000003E-2</v>
      </c>
      <c r="I1032">
        <v>5.83</v>
      </c>
      <c r="J1032" s="2" t="str">
        <f t="shared" si="16"/>
        <v>ELECTRICITYSRER2028</v>
      </c>
    </row>
    <row r="1033" spans="1:10" x14ac:dyDescent="0.25">
      <c r="A1033" t="s">
        <v>34</v>
      </c>
      <c r="B1033" t="s">
        <v>6</v>
      </c>
      <c r="C1033" t="s">
        <v>8</v>
      </c>
      <c r="D1033" t="s">
        <v>6</v>
      </c>
      <c r="E1033" t="s">
        <v>10</v>
      </c>
      <c r="F1033">
        <v>2029</v>
      </c>
      <c r="G1033">
        <v>0.59116684600000002</v>
      </c>
      <c r="H1033">
        <v>3.5000000000000003E-2</v>
      </c>
      <c r="I1033">
        <v>5.83</v>
      </c>
      <c r="J1033" s="2" t="str">
        <f t="shared" si="16"/>
        <v>ELECTRICITYSRER2029</v>
      </c>
    </row>
    <row r="1034" spans="1:10" x14ac:dyDescent="0.25">
      <c r="A1034" t="s">
        <v>34</v>
      </c>
      <c r="B1034" t="s">
        <v>6</v>
      </c>
      <c r="C1034" t="s">
        <v>8</v>
      </c>
      <c r="D1034" t="s">
        <v>6</v>
      </c>
      <c r="E1034" t="s">
        <v>10</v>
      </c>
      <c r="F1034">
        <v>2030</v>
      </c>
      <c r="G1034">
        <v>0.60890185100000005</v>
      </c>
      <c r="H1034">
        <v>3.5000000000000003E-2</v>
      </c>
      <c r="I1034">
        <v>5.83</v>
      </c>
      <c r="J1034" s="2" t="str">
        <f t="shared" si="16"/>
        <v>ELECTRICITYSRER2030</v>
      </c>
    </row>
    <row r="1035" spans="1:10" x14ac:dyDescent="0.25">
      <c r="A1035" t="s">
        <v>34</v>
      </c>
      <c r="B1035" t="s">
        <v>6</v>
      </c>
      <c r="C1035" t="s">
        <v>8</v>
      </c>
      <c r="D1035" t="s">
        <v>6</v>
      </c>
      <c r="E1035" t="s">
        <v>10</v>
      </c>
      <c r="F1035">
        <v>2031</v>
      </c>
      <c r="G1035">
        <v>0.62716890700000005</v>
      </c>
      <c r="H1035">
        <v>3.5000000000000003E-2</v>
      </c>
      <c r="I1035">
        <v>6.2</v>
      </c>
      <c r="J1035" s="2" t="str">
        <f t="shared" si="16"/>
        <v>ELECTRICITYSRER2031</v>
      </c>
    </row>
    <row r="1036" spans="1:10" x14ac:dyDescent="0.25">
      <c r="A1036" t="s">
        <v>34</v>
      </c>
      <c r="B1036" t="s">
        <v>6</v>
      </c>
      <c r="C1036" t="s">
        <v>8</v>
      </c>
      <c r="D1036" t="s">
        <v>6</v>
      </c>
      <c r="E1036" t="s">
        <v>10</v>
      </c>
      <c r="F1036">
        <v>2032</v>
      </c>
      <c r="G1036">
        <v>0.64598397399999996</v>
      </c>
      <c r="H1036">
        <v>3.5000000000000003E-2</v>
      </c>
      <c r="I1036">
        <v>6.42</v>
      </c>
      <c r="J1036" s="2" t="str">
        <f t="shared" si="16"/>
        <v>ELECTRICITYSRER2032</v>
      </c>
    </row>
    <row r="1037" spans="1:10" x14ac:dyDescent="0.25">
      <c r="A1037" t="s">
        <v>34</v>
      </c>
      <c r="B1037" t="s">
        <v>6</v>
      </c>
      <c r="C1037" t="s">
        <v>8</v>
      </c>
      <c r="D1037" t="s">
        <v>6</v>
      </c>
      <c r="E1037" t="s">
        <v>10</v>
      </c>
      <c r="F1037">
        <v>2033</v>
      </c>
      <c r="G1037">
        <v>0.66536349299999997</v>
      </c>
      <c r="H1037">
        <v>3.5000000000000003E-2</v>
      </c>
      <c r="I1037">
        <v>6.66</v>
      </c>
      <c r="J1037" s="2" t="str">
        <f t="shared" si="16"/>
        <v>ELECTRICITYSRER2033</v>
      </c>
    </row>
    <row r="1038" spans="1:10" x14ac:dyDescent="0.25">
      <c r="A1038" t="s">
        <v>34</v>
      </c>
      <c r="B1038" t="s">
        <v>6</v>
      </c>
      <c r="C1038" t="s">
        <v>8</v>
      </c>
      <c r="D1038" t="s">
        <v>6</v>
      </c>
      <c r="E1038" t="s">
        <v>10</v>
      </c>
      <c r="F1038">
        <v>2034</v>
      </c>
      <c r="G1038">
        <v>0.685324398</v>
      </c>
      <c r="H1038">
        <v>3.5000000000000003E-2</v>
      </c>
      <c r="I1038">
        <v>6.9</v>
      </c>
      <c r="J1038" s="2" t="str">
        <f t="shared" si="16"/>
        <v>ELECTRICITYSRER2034</v>
      </c>
    </row>
    <row r="1039" spans="1:10" x14ac:dyDescent="0.25">
      <c r="A1039" t="s">
        <v>34</v>
      </c>
      <c r="B1039" t="s">
        <v>6</v>
      </c>
      <c r="C1039" t="s">
        <v>8</v>
      </c>
      <c r="D1039" t="s">
        <v>6</v>
      </c>
      <c r="E1039" t="s">
        <v>10</v>
      </c>
      <c r="F1039">
        <v>2035</v>
      </c>
      <c r="G1039">
        <v>0.70588413000000005</v>
      </c>
      <c r="H1039">
        <v>3.5000000000000003E-2</v>
      </c>
      <c r="I1039">
        <v>7.15</v>
      </c>
      <c r="J1039" s="2" t="str">
        <f t="shared" si="16"/>
        <v>ELECTRICITYSRER2035</v>
      </c>
    </row>
    <row r="1040" spans="1:10" x14ac:dyDescent="0.25">
      <c r="A1040" t="s">
        <v>34</v>
      </c>
      <c r="B1040" t="s">
        <v>6</v>
      </c>
      <c r="C1040" t="s">
        <v>8</v>
      </c>
      <c r="D1040" t="s">
        <v>6</v>
      </c>
      <c r="E1040" t="s">
        <v>10</v>
      </c>
      <c r="F1040">
        <v>2036</v>
      </c>
      <c r="G1040">
        <v>0.72706065399999997</v>
      </c>
      <c r="H1040">
        <v>3.5000000000000003E-2</v>
      </c>
      <c r="I1040">
        <v>7.41</v>
      </c>
      <c r="J1040" s="2" t="str">
        <f t="shared" si="16"/>
        <v>ELECTRICITYSRER2036</v>
      </c>
    </row>
    <row r="1041" spans="1:10" x14ac:dyDescent="0.25">
      <c r="A1041" t="s">
        <v>34</v>
      </c>
      <c r="B1041" t="s">
        <v>6</v>
      </c>
      <c r="C1041" t="s">
        <v>8</v>
      </c>
      <c r="D1041" t="s">
        <v>6</v>
      </c>
      <c r="E1041" t="s">
        <v>10</v>
      </c>
      <c r="F1041">
        <v>2037</v>
      </c>
      <c r="G1041">
        <v>0.74887247300000004</v>
      </c>
      <c r="H1041">
        <v>3.5000000000000003E-2</v>
      </c>
      <c r="I1041">
        <v>7.67</v>
      </c>
      <c r="J1041" s="2" t="str">
        <f t="shared" si="16"/>
        <v>ELECTRICITYSRER2037</v>
      </c>
    </row>
    <row r="1042" spans="1:10" x14ac:dyDescent="0.25">
      <c r="A1042" t="s">
        <v>34</v>
      </c>
      <c r="B1042" t="s">
        <v>6</v>
      </c>
      <c r="C1042" t="s">
        <v>8</v>
      </c>
      <c r="D1042" t="s">
        <v>6</v>
      </c>
      <c r="E1042" t="s">
        <v>10</v>
      </c>
      <c r="F1042">
        <v>2038</v>
      </c>
      <c r="G1042">
        <v>0.77133864799999996</v>
      </c>
      <c r="H1042">
        <v>3.5000000000000003E-2</v>
      </c>
      <c r="I1042">
        <v>7.95</v>
      </c>
      <c r="J1042" s="2" t="str">
        <f t="shared" si="16"/>
        <v>ELECTRICITYSRER2038</v>
      </c>
    </row>
    <row r="1043" spans="1:10" x14ac:dyDescent="0.25">
      <c r="A1043" t="s">
        <v>34</v>
      </c>
      <c r="B1043" t="s">
        <v>6</v>
      </c>
      <c r="C1043" t="s">
        <v>8</v>
      </c>
      <c r="D1043" t="s">
        <v>6</v>
      </c>
      <c r="E1043" t="s">
        <v>10</v>
      </c>
      <c r="F1043">
        <v>2039</v>
      </c>
      <c r="G1043">
        <v>0.79447880699999995</v>
      </c>
      <c r="H1043">
        <v>3.5000000000000003E-2</v>
      </c>
      <c r="I1043">
        <v>8.24</v>
      </c>
      <c r="J1043" s="2" t="str">
        <f t="shared" si="16"/>
        <v>ELECTRICITYSRER2039</v>
      </c>
    </row>
    <row r="1044" spans="1:10" x14ac:dyDescent="0.25">
      <c r="A1044" t="s">
        <v>34</v>
      </c>
      <c r="B1044" t="s">
        <v>6</v>
      </c>
      <c r="C1044" t="s">
        <v>8</v>
      </c>
      <c r="D1044" t="s">
        <v>6</v>
      </c>
      <c r="E1044" t="s">
        <v>10</v>
      </c>
      <c r="F1044">
        <v>2040</v>
      </c>
      <c r="G1044">
        <v>0.81831317100000001</v>
      </c>
      <c r="H1044">
        <v>3.5000000000000003E-2</v>
      </c>
      <c r="I1044">
        <v>8.5399999999999991</v>
      </c>
      <c r="J1044" s="2" t="str">
        <f t="shared" si="16"/>
        <v>ELECTRICITYSRER2040</v>
      </c>
    </row>
    <row r="1045" spans="1:10" x14ac:dyDescent="0.25">
      <c r="A1045" t="s">
        <v>34</v>
      </c>
      <c r="B1045" t="s">
        <v>6</v>
      </c>
      <c r="C1045" t="s">
        <v>8</v>
      </c>
      <c r="D1045" t="s">
        <v>6</v>
      </c>
      <c r="E1045" t="s">
        <v>10</v>
      </c>
      <c r="F1045">
        <v>2041</v>
      </c>
      <c r="G1045">
        <v>0.84286256599999998</v>
      </c>
      <c r="H1045">
        <v>3.5000000000000003E-2</v>
      </c>
      <c r="I1045">
        <v>8.85</v>
      </c>
      <c r="J1045" s="2" t="str">
        <f t="shared" si="16"/>
        <v>ELECTRICITYSRER2041</v>
      </c>
    </row>
    <row r="1046" spans="1:10" x14ac:dyDescent="0.25">
      <c r="A1046" t="s">
        <v>34</v>
      </c>
      <c r="B1046" t="s">
        <v>6</v>
      </c>
      <c r="C1046" t="s">
        <v>10</v>
      </c>
      <c r="D1046" t="s">
        <v>6</v>
      </c>
      <c r="E1046" t="s">
        <v>9</v>
      </c>
      <c r="F1046">
        <v>2024</v>
      </c>
      <c r="G1046">
        <v>0.50994571399999999</v>
      </c>
      <c r="H1046">
        <v>3.5000000000000003E-2</v>
      </c>
      <c r="I1046">
        <v>2.95</v>
      </c>
      <c r="J1046" s="2" t="str">
        <f t="shared" si="16"/>
        <v>ELECTRICITYERNER2024</v>
      </c>
    </row>
    <row r="1047" spans="1:10" x14ac:dyDescent="0.25">
      <c r="A1047" t="s">
        <v>34</v>
      </c>
      <c r="B1047" t="s">
        <v>6</v>
      </c>
      <c r="C1047" t="s">
        <v>10</v>
      </c>
      <c r="D1047" t="s">
        <v>6</v>
      </c>
      <c r="E1047" t="s">
        <v>9</v>
      </c>
      <c r="F1047">
        <v>2025</v>
      </c>
      <c r="G1047">
        <v>0.52524408600000005</v>
      </c>
      <c r="H1047">
        <v>3.5000000000000003E-2</v>
      </c>
      <c r="I1047">
        <v>3.55</v>
      </c>
      <c r="J1047" s="2" t="str">
        <f t="shared" si="16"/>
        <v>ELECTRICITYERNER2025</v>
      </c>
    </row>
    <row r="1048" spans="1:10" x14ac:dyDescent="0.25">
      <c r="A1048" t="s">
        <v>34</v>
      </c>
      <c r="B1048" t="s">
        <v>6</v>
      </c>
      <c r="C1048" t="s">
        <v>10</v>
      </c>
      <c r="D1048" t="s">
        <v>6</v>
      </c>
      <c r="E1048" t="s">
        <v>9</v>
      </c>
      <c r="F1048">
        <v>2026</v>
      </c>
      <c r="G1048">
        <v>0.54100140799999996</v>
      </c>
      <c r="H1048">
        <v>3.5000000000000003E-2</v>
      </c>
      <c r="I1048">
        <v>3.55</v>
      </c>
      <c r="J1048" s="2" t="str">
        <f t="shared" si="16"/>
        <v>ELECTRICITYERNER2026</v>
      </c>
    </row>
    <row r="1049" spans="1:10" x14ac:dyDescent="0.25">
      <c r="A1049" t="s">
        <v>34</v>
      </c>
      <c r="B1049" t="s">
        <v>6</v>
      </c>
      <c r="C1049" t="s">
        <v>10</v>
      </c>
      <c r="D1049" t="s">
        <v>6</v>
      </c>
      <c r="E1049" t="s">
        <v>9</v>
      </c>
      <c r="F1049">
        <v>2027</v>
      </c>
      <c r="G1049">
        <v>0.55723145100000004</v>
      </c>
      <c r="H1049">
        <v>3.5000000000000003E-2</v>
      </c>
      <c r="I1049">
        <v>3.55</v>
      </c>
      <c r="J1049" s="2" t="str">
        <f t="shared" si="16"/>
        <v>ELECTRICITYERNER2027</v>
      </c>
    </row>
    <row r="1050" spans="1:10" x14ac:dyDescent="0.25">
      <c r="A1050" t="s">
        <v>34</v>
      </c>
      <c r="B1050" t="s">
        <v>6</v>
      </c>
      <c r="C1050" t="s">
        <v>10</v>
      </c>
      <c r="D1050" t="s">
        <v>6</v>
      </c>
      <c r="E1050" t="s">
        <v>9</v>
      </c>
      <c r="F1050">
        <v>2028</v>
      </c>
      <c r="G1050">
        <v>0.57394839399999997</v>
      </c>
      <c r="H1050">
        <v>3.5000000000000003E-2</v>
      </c>
      <c r="I1050">
        <v>3.55</v>
      </c>
      <c r="J1050" s="2" t="str">
        <f t="shared" si="16"/>
        <v>ELECTRICITYERNER2028</v>
      </c>
    </row>
    <row r="1051" spans="1:10" x14ac:dyDescent="0.25">
      <c r="A1051" t="s">
        <v>34</v>
      </c>
      <c r="B1051" t="s">
        <v>6</v>
      </c>
      <c r="C1051" t="s">
        <v>10</v>
      </c>
      <c r="D1051" t="s">
        <v>6</v>
      </c>
      <c r="E1051" t="s">
        <v>9</v>
      </c>
      <c r="F1051">
        <v>2029</v>
      </c>
      <c r="G1051">
        <v>0.59116684600000002</v>
      </c>
      <c r="H1051">
        <v>3.5000000000000003E-2</v>
      </c>
      <c r="I1051">
        <v>3.55</v>
      </c>
      <c r="J1051" s="2" t="str">
        <f t="shared" si="16"/>
        <v>ELECTRICITYERNER2029</v>
      </c>
    </row>
    <row r="1052" spans="1:10" x14ac:dyDescent="0.25">
      <c r="A1052" t="s">
        <v>34</v>
      </c>
      <c r="B1052" t="s">
        <v>6</v>
      </c>
      <c r="C1052" t="s">
        <v>10</v>
      </c>
      <c r="D1052" t="s">
        <v>6</v>
      </c>
      <c r="E1052" t="s">
        <v>9</v>
      </c>
      <c r="F1052">
        <v>2030</v>
      </c>
      <c r="G1052">
        <v>0.60890185100000005</v>
      </c>
      <c r="H1052">
        <v>3.5000000000000003E-2</v>
      </c>
      <c r="I1052">
        <v>3.55</v>
      </c>
      <c r="J1052" s="2" t="str">
        <f t="shared" si="16"/>
        <v>ELECTRICITYERNER2030</v>
      </c>
    </row>
    <row r="1053" spans="1:10" x14ac:dyDescent="0.25">
      <c r="A1053" t="s">
        <v>34</v>
      </c>
      <c r="B1053" t="s">
        <v>6</v>
      </c>
      <c r="C1053" t="s">
        <v>10</v>
      </c>
      <c r="D1053" t="s">
        <v>6</v>
      </c>
      <c r="E1053" t="s">
        <v>9</v>
      </c>
      <c r="F1053">
        <v>2031</v>
      </c>
      <c r="G1053">
        <v>0.62716890700000005</v>
      </c>
      <c r="H1053">
        <v>3.5000000000000003E-2</v>
      </c>
      <c r="I1053">
        <v>3.55</v>
      </c>
      <c r="J1053" s="2" t="str">
        <f t="shared" si="16"/>
        <v>ELECTRICITYERNER2031</v>
      </c>
    </row>
    <row r="1054" spans="1:10" x14ac:dyDescent="0.25">
      <c r="A1054" t="s">
        <v>34</v>
      </c>
      <c r="B1054" t="s">
        <v>6</v>
      </c>
      <c r="C1054" t="s">
        <v>10</v>
      </c>
      <c r="D1054" t="s">
        <v>6</v>
      </c>
      <c r="E1054" t="s">
        <v>9</v>
      </c>
      <c r="F1054">
        <v>2032</v>
      </c>
      <c r="G1054">
        <v>0.64598397399999996</v>
      </c>
      <c r="H1054">
        <v>3.5000000000000003E-2</v>
      </c>
      <c r="I1054">
        <v>3.67</v>
      </c>
      <c r="J1054" s="2" t="str">
        <f t="shared" si="16"/>
        <v>ELECTRICITYERNER2032</v>
      </c>
    </row>
    <row r="1055" spans="1:10" x14ac:dyDescent="0.25">
      <c r="A1055" t="s">
        <v>34</v>
      </c>
      <c r="B1055" t="s">
        <v>6</v>
      </c>
      <c r="C1055" t="s">
        <v>10</v>
      </c>
      <c r="D1055" t="s">
        <v>6</v>
      </c>
      <c r="E1055" t="s">
        <v>9</v>
      </c>
      <c r="F1055">
        <v>2033</v>
      </c>
      <c r="G1055">
        <v>0.66536349299999997</v>
      </c>
      <c r="H1055">
        <v>3.5000000000000003E-2</v>
      </c>
      <c r="I1055">
        <v>3.81</v>
      </c>
      <c r="J1055" s="2" t="str">
        <f t="shared" si="16"/>
        <v>ELECTRICITYERNER2033</v>
      </c>
    </row>
    <row r="1056" spans="1:10" x14ac:dyDescent="0.25">
      <c r="A1056" t="s">
        <v>34</v>
      </c>
      <c r="B1056" t="s">
        <v>6</v>
      </c>
      <c r="C1056" t="s">
        <v>10</v>
      </c>
      <c r="D1056" t="s">
        <v>6</v>
      </c>
      <c r="E1056" t="s">
        <v>9</v>
      </c>
      <c r="F1056">
        <v>2034</v>
      </c>
      <c r="G1056">
        <v>0.685324398</v>
      </c>
      <c r="H1056">
        <v>3.5000000000000003E-2</v>
      </c>
      <c r="I1056">
        <v>3.94</v>
      </c>
      <c r="J1056" s="2" t="str">
        <f t="shared" si="16"/>
        <v>ELECTRICITYERNER2034</v>
      </c>
    </row>
    <row r="1057" spans="1:10" x14ac:dyDescent="0.25">
      <c r="A1057" t="s">
        <v>34</v>
      </c>
      <c r="B1057" t="s">
        <v>6</v>
      </c>
      <c r="C1057" t="s">
        <v>10</v>
      </c>
      <c r="D1057" t="s">
        <v>6</v>
      </c>
      <c r="E1057" t="s">
        <v>9</v>
      </c>
      <c r="F1057">
        <v>2035</v>
      </c>
      <c r="G1057">
        <v>0.70588413000000005</v>
      </c>
      <c r="H1057">
        <v>3.5000000000000003E-2</v>
      </c>
      <c r="I1057">
        <v>4.09</v>
      </c>
      <c r="J1057" s="2" t="str">
        <f t="shared" si="16"/>
        <v>ELECTRICITYERNER2035</v>
      </c>
    </row>
    <row r="1058" spans="1:10" x14ac:dyDescent="0.25">
      <c r="A1058" t="s">
        <v>34</v>
      </c>
      <c r="B1058" t="s">
        <v>6</v>
      </c>
      <c r="C1058" t="s">
        <v>10</v>
      </c>
      <c r="D1058" t="s">
        <v>6</v>
      </c>
      <c r="E1058" t="s">
        <v>9</v>
      </c>
      <c r="F1058">
        <v>2036</v>
      </c>
      <c r="G1058">
        <v>0.72706065399999997</v>
      </c>
      <c r="H1058">
        <v>3.5000000000000003E-2</v>
      </c>
      <c r="I1058">
        <v>4.24</v>
      </c>
      <c r="J1058" s="2" t="str">
        <f t="shared" si="16"/>
        <v>ELECTRICITYERNER2036</v>
      </c>
    </row>
    <row r="1059" spans="1:10" x14ac:dyDescent="0.25">
      <c r="A1059" t="s">
        <v>34</v>
      </c>
      <c r="B1059" t="s">
        <v>6</v>
      </c>
      <c r="C1059" t="s">
        <v>10</v>
      </c>
      <c r="D1059" t="s">
        <v>6</v>
      </c>
      <c r="E1059" t="s">
        <v>9</v>
      </c>
      <c r="F1059">
        <v>2037</v>
      </c>
      <c r="G1059">
        <v>0.74887247300000004</v>
      </c>
      <c r="H1059">
        <v>3.5000000000000003E-2</v>
      </c>
      <c r="I1059">
        <v>4.3899999999999997</v>
      </c>
      <c r="J1059" s="2" t="str">
        <f t="shared" si="16"/>
        <v>ELECTRICITYERNER2037</v>
      </c>
    </row>
    <row r="1060" spans="1:10" x14ac:dyDescent="0.25">
      <c r="A1060" t="s">
        <v>34</v>
      </c>
      <c r="B1060" t="s">
        <v>6</v>
      </c>
      <c r="C1060" t="s">
        <v>10</v>
      </c>
      <c r="D1060" t="s">
        <v>6</v>
      </c>
      <c r="E1060" t="s">
        <v>9</v>
      </c>
      <c r="F1060">
        <v>2038</v>
      </c>
      <c r="G1060">
        <v>0.77133864799999996</v>
      </c>
      <c r="H1060">
        <v>3.5000000000000003E-2</v>
      </c>
      <c r="I1060">
        <v>4.55</v>
      </c>
      <c r="J1060" s="2" t="str">
        <f t="shared" si="16"/>
        <v>ELECTRICITYERNER2038</v>
      </c>
    </row>
    <row r="1061" spans="1:10" x14ac:dyDescent="0.25">
      <c r="A1061" t="s">
        <v>34</v>
      </c>
      <c r="B1061" t="s">
        <v>6</v>
      </c>
      <c r="C1061" t="s">
        <v>10</v>
      </c>
      <c r="D1061" t="s">
        <v>6</v>
      </c>
      <c r="E1061" t="s">
        <v>9</v>
      </c>
      <c r="F1061">
        <v>2039</v>
      </c>
      <c r="G1061">
        <v>0.79447880699999995</v>
      </c>
      <c r="H1061">
        <v>3.5000000000000003E-2</v>
      </c>
      <c r="I1061">
        <v>4.71</v>
      </c>
      <c r="J1061" s="2" t="str">
        <f t="shared" si="16"/>
        <v>ELECTRICITYERNER2039</v>
      </c>
    </row>
    <row r="1062" spans="1:10" x14ac:dyDescent="0.25">
      <c r="A1062" t="s">
        <v>34</v>
      </c>
      <c r="B1062" t="s">
        <v>6</v>
      </c>
      <c r="C1062" t="s">
        <v>10</v>
      </c>
      <c r="D1062" t="s">
        <v>6</v>
      </c>
      <c r="E1062" t="s">
        <v>9</v>
      </c>
      <c r="F1062">
        <v>2040</v>
      </c>
      <c r="G1062">
        <v>0.81831317100000001</v>
      </c>
      <c r="H1062">
        <v>3.5000000000000003E-2</v>
      </c>
      <c r="I1062">
        <v>4.88</v>
      </c>
      <c r="J1062" s="2" t="str">
        <f t="shared" si="16"/>
        <v>ELECTRICITYERNER2040</v>
      </c>
    </row>
    <row r="1063" spans="1:10" x14ac:dyDescent="0.25">
      <c r="A1063" t="s">
        <v>34</v>
      </c>
      <c r="B1063" t="s">
        <v>6</v>
      </c>
      <c r="C1063" t="s">
        <v>10</v>
      </c>
      <c r="D1063" t="s">
        <v>6</v>
      </c>
      <c r="E1063" t="s">
        <v>9</v>
      </c>
      <c r="F1063">
        <v>2041</v>
      </c>
      <c r="G1063">
        <v>0.84286256599999998</v>
      </c>
      <c r="H1063">
        <v>3.5000000000000003E-2</v>
      </c>
      <c r="I1063">
        <v>5.0599999999999996</v>
      </c>
      <c r="J1063" s="2" t="str">
        <f t="shared" si="16"/>
        <v>ELECTRICITYERNER2041</v>
      </c>
    </row>
    <row r="1064" spans="1:10" x14ac:dyDescent="0.25">
      <c r="A1064" t="s">
        <v>34</v>
      </c>
      <c r="B1064" t="s">
        <v>6</v>
      </c>
      <c r="C1064" t="s">
        <v>9</v>
      </c>
      <c r="D1064" t="s">
        <v>6</v>
      </c>
      <c r="E1064" t="s">
        <v>12</v>
      </c>
      <c r="F1064">
        <v>2024</v>
      </c>
      <c r="G1064">
        <v>0.50994571399999999</v>
      </c>
      <c r="H1064">
        <v>3.5000000000000003E-2</v>
      </c>
      <c r="I1064">
        <v>3</v>
      </c>
      <c r="J1064" s="2" t="str">
        <f t="shared" si="16"/>
        <v>ELECTRICITYNERNR2024</v>
      </c>
    </row>
    <row r="1065" spans="1:10" x14ac:dyDescent="0.25">
      <c r="A1065" t="s">
        <v>34</v>
      </c>
      <c r="B1065" t="s">
        <v>6</v>
      </c>
      <c r="C1065" t="s">
        <v>9</v>
      </c>
      <c r="D1065" t="s">
        <v>6</v>
      </c>
      <c r="E1065" t="s">
        <v>12</v>
      </c>
      <c r="F1065">
        <v>2025</v>
      </c>
      <c r="G1065">
        <v>0.52524408600000005</v>
      </c>
      <c r="H1065">
        <v>3.5000000000000003E-2</v>
      </c>
      <c r="I1065">
        <v>3</v>
      </c>
      <c r="J1065" s="2" t="str">
        <f t="shared" si="16"/>
        <v>ELECTRICITYNERNR2025</v>
      </c>
    </row>
    <row r="1066" spans="1:10" x14ac:dyDescent="0.25">
      <c r="A1066" t="s">
        <v>34</v>
      </c>
      <c r="B1066" t="s">
        <v>6</v>
      </c>
      <c r="C1066" t="s">
        <v>9</v>
      </c>
      <c r="D1066" t="s">
        <v>6</v>
      </c>
      <c r="E1066" t="s">
        <v>12</v>
      </c>
      <c r="F1066">
        <v>2026</v>
      </c>
      <c r="G1066">
        <v>0.54100140799999996</v>
      </c>
      <c r="H1066">
        <v>3.5000000000000003E-2</v>
      </c>
      <c r="I1066">
        <v>3</v>
      </c>
      <c r="J1066" s="2" t="str">
        <f t="shared" si="16"/>
        <v>ELECTRICITYNERNR2026</v>
      </c>
    </row>
    <row r="1067" spans="1:10" x14ac:dyDescent="0.25">
      <c r="A1067" t="s">
        <v>34</v>
      </c>
      <c r="B1067" t="s">
        <v>6</v>
      </c>
      <c r="C1067" t="s">
        <v>9</v>
      </c>
      <c r="D1067" t="s">
        <v>6</v>
      </c>
      <c r="E1067" t="s">
        <v>12</v>
      </c>
      <c r="F1067">
        <v>2027</v>
      </c>
      <c r="G1067">
        <v>0.55723145100000004</v>
      </c>
      <c r="H1067">
        <v>3.5000000000000003E-2</v>
      </c>
      <c r="I1067">
        <v>3</v>
      </c>
      <c r="J1067" s="2" t="str">
        <f t="shared" si="16"/>
        <v>ELECTRICITYNERNR2027</v>
      </c>
    </row>
    <row r="1068" spans="1:10" x14ac:dyDescent="0.25">
      <c r="A1068" t="s">
        <v>34</v>
      </c>
      <c r="B1068" t="s">
        <v>6</v>
      </c>
      <c r="C1068" t="s">
        <v>9</v>
      </c>
      <c r="D1068" t="s">
        <v>6</v>
      </c>
      <c r="E1068" t="s">
        <v>12</v>
      </c>
      <c r="F1068">
        <v>2028</v>
      </c>
      <c r="G1068">
        <v>0.57394839399999997</v>
      </c>
      <c r="H1068">
        <v>3.5000000000000003E-2</v>
      </c>
      <c r="I1068">
        <v>3</v>
      </c>
      <c r="J1068" s="2" t="str">
        <f t="shared" si="16"/>
        <v>ELECTRICITYNERNR2028</v>
      </c>
    </row>
    <row r="1069" spans="1:10" x14ac:dyDescent="0.25">
      <c r="A1069" t="s">
        <v>34</v>
      </c>
      <c r="B1069" t="s">
        <v>6</v>
      </c>
      <c r="C1069" t="s">
        <v>9</v>
      </c>
      <c r="D1069" t="s">
        <v>6</v>
      </c>
      <c r="E1069" t="s">
        <v>12</v>
      </c>
      <c r="F1069">
        <v>2029</v>
      </c>
      <c r="G1069">
        <v>0.59116684600000002</v>
      </c>
      <c r="H1069">
        <v>3.5000000000000003E-2</v>
      </c>
      <c r="I1069">
        <v>3</v>
      </c>
      <c r="J1069" s="2" t="str">
        <f t="shared" si="16"/>
        <v>ELECTRICITYNERNR2029</v>
      </c>
    </row>
    <row r="1070" spans="1:10" x14ac:dyDescent="0.25">
      <c r="A1070" t="s">
        <v>34</v>
      </c>
      <c r="B1070" t="s">
        <v>6</v>
      </c>
      <c r="C1070" t="s">
        <v>9</v>
      </c>
      <c r="D1070" t="s">
        <v>6</v>
      </c>
      <c r="E1070" t="s">
        <v>12</v>
      </c>
      <c r="F1070">
        <v>2030</v>
      </c>
      <c r="G1070">
        <v>0.60890185100000005</v>
      </c>
      <c r="H1070">
        <v>3.5000000000000003E-2</v>
      </c>
      <c r="I1070">
        <v>3</v>
      </c>
      <c r="J1070" s="2" t="str">
        <f t="shared" si="16"/>
        <v>ELECTRICITYNERNR2030</v>
      </c>
    </row>
    <row r="1071" spans="1:10" x14ac:dyDescent="0.25">
      <c r="A1071" t="s">
        <v>34</v>
      </c>
      <c r="B1071" t="s">
        <v>6</v>
      </c>
      <c r="C1071" t="s">
        <v>9</v>
      </c>
      <c r="D1071" t="s">
        <v>6</v>
      </c>
      <c r="E1071" t="s">
        <v>12</v>
      </c>
      <c r="F1071">
        <v>2031</v>
      </c>
      <c r="G1071">
        <v>0.62716890700000005</v>
      </c>
      <c r="H1071">
        <v>3.5000000000000003E-2</v>
      </c>
      <c r="I1071">
        <v>3</v>
      </c>
      <c r="J1071" s="2" t="str">
        <f t="shared" si="16"/>
        <v>ELECTRICITYNERNR2031</v>
      </c>
    </row>
    <row r="1072" spans="1:10" x14ac:dyDescent="0.25">
      <c r="A1072" t="s">
        <v>34</v>
      </c>
      <c r="B1072" t="s">
        <v>6</v>
      </c>
      <c r="C1072" t="s">
        <v>9</v>
      </c>
      <c r="D1072" t="s">
        <v>6</v>
      </c>
      <c r="E1072" t="s">
        <v>12</v>
      </c>
      <c r="F1072">
        <v>2032</v>
      </c>
      <c r="G1072">
        <v>0.64598397399999996</v>
      </c>
      <c r="H1072">
        <v>3.5000000000000003E-2</v>
      </c>
      <c r="I1072">
        <v>3.1</v>
      </c>
      <c r="J1072" s="2" t="str">
        <f t="shared" si="16"/>
        <v>ELECTRICITYNERNR2032</v>
      </c>
    </row>
    <row r="1073" spans="1:10" x14ac:dyDescent="0.25">
      <c r="A1073" t="s">
        <v>34</v>
      </c>
      <c r="B1073" t="s">
        <v>6</v>
      </c>
      <c r="C1073" t="s">
        <v>9</v>
      </c>
      <c r="D1073" t="s">
        <v>6</v>
      </c>
      <c r="E1073" t="s">
        <v>12</v>
      </c>
      <c r="F1073">
        <v>2033</v>
      </c>
      <c r="G1073">
        <v>0.66536349299999997</v>
      </c>
      <c r="H1073">
        <v>3.5000000000000003E-2</v>
      </c>
      <c r="I1073">
        <v>3.22</v>
      </c>
      <c r="J1073" s="2" t="str">
        <f t="shared" si="16"/>
        <v>ELECTRICITYNERNR2033</v>
      </c>
    </row>
    <row r="1074" spans="1:10" x14ac:dyDescent="0.25">
      <c r="A1074" t="s">
        <v>34</v>
      </c>
      <c r="B1074" t="s">
        <v>6</v>
      </c>
      <c r="C1074" t="s">
        <v>9</v>
      </c>
      <c r="D1074" t="s">
        <v>6</v>
      </c>
      <c r="E1074" t="s">
        <v>12</v>
      </c>
      <c r="F1074">
        <v>2034</v>
      </c>
      <c r="G1074">
        <v>0.685324398</v>
      </c>
      <c r="H1074">
        <v>3.5000000000000003E-2</v>
      </c>
      <c r="I1074">
        <v>3.33</v>
      </c>
      <c r="J1074" s="2" t="str">
        <f t="shared" si="16"/>
        <v>ELECTRICITYNERNR2034</v>
      </c>
    </row>
    <row r="1075" spans="1:10" x14ac:dyDescent="0.25">
      <c r="A1075" t="s">
        <v>34</v>
      </c>
      <c r="B1075" t="s">
        <v>6</v>
      </c>
      <c r="C1075" t="s">
        <v>9</v>
      </c>
      <c r="D1075" t="s">
        <v>6</v>
      </c>
      <c r="E1075" t="s">
        <v>12</v>
      </c>
      <c r="F1075">
        <v>2035</v>
      </c>
      <c r="G1075">
        <v>0.70588413000000005</v>
      </c>
      <c r="H1075">
        <v>3.5000000000000003E-2</v>
      </c>
      <c r="I1075">
        <v>3.45</v>
      </c>
      <c r="J1075" s="2" t="str">
        <f t="shared" si="16"/>
        <v>ELECTRICITYNERNR2035</v>
      </c>
    </row>
    <row r="1076" spans="1:10" x14ac:dyDescent="0.25">
      <c r="A1076" t="s">
        <v>34</v>
      </c>
      <c r="B1076" t="s">
        <v>6</v>
      </c>
      <c r="C1076" t="s">
        <v>9</v>
      </c>
      <c r="D1076" t="s">
        <v>6</v>
      </c>
      <c r="E1076" t="s">
        <v>12</v>
      </c>
      <c r="F1076">
        <v>2036</v>
      </c>
      <c r="G1076">
        <v>0.72706065399999997</v>
      </c>
      <c r="H1076">
        <v>3.5000000000000003E-2</v>
      </c>
      <c r="I1076">
        <v>3.58</v>
      </c>
      <c r="J1076" s="2" t="str">
        <f t="shared" si="16"/>
        <v>ELECTRICITYNERNR2036</v>
      </c>
    </row>
    <row r="1077" spans="1:10" x14ac:dyDescent="0.25">
      <c r="A1077" t="s">
        <v>34</v>
      </c>
      <c r="B1077" t="s">
        <v>6</v>
      </c>
      <c r="C1077" t="s">
        <v>9</v>
      </c>
      <c r="D1077" t="s">
        <v>6</v>
      </c>
      <c r="E1077" t="s">
        <v>12</v>
      </c>
      <c r="F1077">
        <v>2037</v>
      </c>
      <c r="G1077">
        <v>0.74887247300000004</v>
      </c>
      <c r="H1077">
        <v>3.5000000000000003E-2</v>
      </c>
      <c r="I1077">
        <v>3.71</v>
      </c>
      <c r="J1077" s="2" t="str">
        <f t="shared" si="16"/>
        <v>ELECTRICITYNERNR2037</v>
      </c>
    </row>
    <row r="1078" spans="1:10" x14ac:dyDescent="0.25">
      <c r="A1078" t="s">
        <v>34</v>
      </c>
      <c r="B1078" t="s">
        <v>6</v>
      </c>
      <c r="C1078" t="s">
        <v>9</v>
      </c>
      <c r="D1078" t="s">
        <v>6</v>
      </c>
      <c r="E1078" t="s">
        <v>12</v>
      </c>
      <c r="F1078">
        <v>2038</v>
      </c>
      <c r="G1078">
        <v>0.77133864799999996</v>
      </c>
      <c r="H1078">
        <v>3.5000000000000003E-2</v>
      </c>
      <c r="I1078">
        <v>3.84</v>
      </c>
      <c r="J1078" s="2" t="str">
        <f t="shared" si="16"/>
        <v>ELECTRICITYNERNR2038</v>
      </c>
    </row>
    <row r="1079" spans="1:10" x14ac:dyDescent="0.25">
      <c r="A1079" t="s">
        <v>34</v>
      </c>
      <c r="B1079" t="s">
        <v>6</v>
      </c>
      <c r="C1079" t="s">
        <v>9</v>
      </c>
      <c r="D1079" t="s">
        <v>6</v>
      </c>
      <c r="E1079" t="s">
        <v>12</v>
      </c>
      <c r="F1079">
        <v>2039</v>
      </c>
      <c r="G1079">
        <v>0.79447880699999995</v>
      </c>
      <c r="H1079">
        <v>3.5000000000000003E-2</v>
      </c>
      <c r="I1079">
        <v>3.98</v>
      </c>
      <c r="J1079" s="2" t="str">
        <f t="shared" si="16"/>
        <v>ELECTRICITYNERNR2039</v>
      </c>
    </row>
    <row r="1080" spans="1:10" x14ac:dyDescent="0.25">
      <c r="A1080" t="s">
        <v>34</v>
      </c>
      <c r="B1080" t="s">
        <v>6</v>
      </c>
      <c r="C1080" t="s">
        <v>9</v>
      </c>
      <c r="D1080" t="s">
        <v>6</v>
      </c>
      <c r="E1080" t="s">
        <v>12</v>
      </c>
      <c r="F1080">
        <v>2040</v>
      </c>
      <c r="G1080">
        <v>0.81831317100000001</v>
      </c>
      <c r="H1080">
        <v>3.5000000000000003E-2</v>
      </c>
      <c r="I1080">
        <v>4.13</v>
      </c>
      <c r="J1080" s="2" t="str">
        <f t="shared" si="16"/>
        <v>ELECTRICITYNERNR2040</v>
      </c>
    </row>
    <row r="1081" spans="1:10" x14ac:dyDescent="0.25">
      <c r="A1081" t="s">
        <v>34</v>
      </c>
      <c r="B1081" t="s">
        <v>6</v>
      </c>
      <c r="C1081" t="s">
        <v>9</v>
      </c>
      <c r="D1081" t="s">
        <v>6</v>
      </c>
      <c r="E1081" t="s">
        <v>12</v>
      </c>
      <c r="F1081">
        <v>2041</v>
      </c>
      <c r="G1081">
        <v>0.84286256599999998</v>
      </c>
      <c r="H1081">
        <v>3.5000000000000003E-2</v>
      </c>
      <c r="I1081">
        <v>4.28</v>
      </c>
      <c r="J1081" s="2" t="str">
        <f t="shared" si="16"/>
        <v>ELECTRICITYNERNR2041</v>
      </c>
    </row>
    <row r="1082" spans="1:10" x14ac:dyDescent="0.25">
      <c r="A1082" t="s">
        <v>34</v>
      </c>
      <c r="B1082" t="s">
        <v>6</v>
      </c>
      <c r="C1082" t="s">
        <v>12</v>
      </c>
      <c r="D1082" t="s">
        <v>6</v>
      </c>
      <c r="E1082" t="s">
        <v>8</v>
      </c>
      <c r="F1082">
        <v>2024</v>
      </c>
      <c r="G1082">
        <v>0.50994571399999999</v>
      </c>
      <c r="H1082">
        <v>3.5000000000000003E-2</v>
      </c>
      <c r="I1082">
        <v>0</v>
      </c>
      <c r="J1082" s="2" t="str">
        <f t="shared" si="16"/>
        <v>ELECTRICITYNRSR2024</v>
      </c>
    </row>
    <row r="1083" spans="1:10" x14ac:dyDescent="0.25">
      <c r="A1083" t="s">
        <v>34</v>
      </c>
      <c r="B1083" t="s">
        <v>6</v>
      </c>
      <c r="C1083" t="s">
        <v>12</v>
      </c>
      <c r="D1083" t="s">
        <v>6</v>
      </c>
      <c r="E1083" t="s">
        <v>8</v>
      </c>
      <c r="F1083">
        <v>2025</v>
      </c>
      <c r="G1083">
        <v>0.52524408600000005</v>
      </c>
      <c r="H1083">
        <v>3.5000000000000003E-2</v>
      </c>
      <c r="I1083">
        <v>0</v>
      </c>
      <c r="J1083" s="2" t="str">
        <f t="shared" si="16"/>
        <v>ELECTRICITYNRSR2025</v>
      </c>
    </row>
    <row r="1084" spans="1:10" x14ac:dyDescent="0.25">
      <c r="A1084" t="s">
        <v>34</v>
      </c>
      <c r="B1084" t="s">
        <v>6</v>
      </c>
      <c r="C1084" t="s">
        <v>12</v>
      </c>
      <c r="D1084" t="s">
        <v>6</v>
      </c>
      <c r="E1084" t="s">
        <v>8</v>
      </c>
      <c r="F1084">
        <v>2026</v>
      </c>
      <c r="G1084">
        <v>0.54100140799999996</v>
      </c>
      <c r="H1084">
        <v>3.5000000000000003E-2</v>
      </c>
      <c r="I1084">
        <v>0</v>
      </c>
      <c r="J1084" s="2" t="str">
        <f t="shared" si="16"/>
        <v>ELECTRICITYNRSR2026</v>
      </c>
    </row>
    <row r="1085" spans="1:10" x14ac:dyDescent="0.25">
      <c r="A1085" t="s">
        <v>34</v>
      </c>
      <c r="B1085" t="s">
        <v>6</v>
      </c>
      <c r="C1085" t="s">
        <v>12</v>
      </c>
      <c r="D1085" t="s">
        <v>6</v>
      </c>
      <c r="E1085" t="s">
        <v>8</v>
      </c>
      <c r="F1085">
        <v>2027</v>
      </c>
      <c r="G1085">
        <v>0.55723145100000004</v>
      </c>
      <c r="H1085">
        <v>3.5000000000000003E-2</v>
      </c>
      <c r="I1085">
        <v>0</v>
      </c>
      <c r="J1085" s="2" t="str">
        <f t="shared" si="16"/>
        <v>ELECTRICITYNRSR2027</v>
      </c>
    </row>
    <row r="1086" spans="1:10" x14ac:dyDescent="0.25">
      <c r="A1086" t="s">
        <v>34</v>
      </c>
      <c r="B1086" t="s">
        <v>6</v>
      </c>
      <c r="C1086" t="s">
        <v>12</v>
      </c>
      <c r="D1086" t="s">
        <v>6</v>
      </c>
      <c r="E1086" t="s">
        <v>8</v>
      </c>
      <c r="F1086">
        <v>2028</v>
      </c>
      <c r="G1086">
        <v>0.57394839399999997</v>
      </c>
      <c r="H1086">
        <v>3.5000000000000003E-2</v>
      </c>
      <c r="I1086">
        <v>0</v>
      </c>
      <c r="J1086" s="2" t="str">
        <f t="shared" si="16"/>
        <v>ELECTRICITYNRSR2028</v>
      </c>
    </row>
    <row r="1087" spans="1:10" x14ac:dyDescent="0.25">
      <c r="A1087" t="s">
        <v>34</v>
      </c>
      <c r="B1087" t="s">
        <v>6</v>
      </c>
      <c r="C1087" t="s">
        <v>12</v>
      </c>
      <c r="D1087" t="s">
        <v>6</v>
      </c>
      <c r="E1087" t="s">
        <v>8</v>
      </c>
      <c r="F1087">
        <v>2029</v>
      </c>
      <c r="G1087">
        <v>0.59116684600000002</v>
      </c>
      <c r="H1087">
        <v>3.5000000000000003E-2</v>
      </c>
      <c r="I1087">
        <v>0</v>
      </c>
      <c r="J1087" s="2" t="str">
        <f t="shared" si="16"/>
        <v>ELECTRICITYNRSR2029</v>
      </c>
    </row>
    <row r="1088" spans="1:10" x14ac:dyDescent="0.25">
      <c r="A1088" t="s">
        <v>34</v>
      </c>
      <c r="B1088" t="s">
        <v>6</v>
      </c>
      <c r="C1088" t="s">
        <v>12</v>
      </c>
      <c r="D1088" t="s">
        <v>6</v>
      </c>
      <c r="E1088" t="s">
        <v>8</v>
      </c>
      <c r="F1088">
        <v>2030</v>
      </c>
      <c r="G1088">
        <v>0.60890185100000005</v>
      </c>
      <c r="H1088">
        <v>3.5000000000000003E-2</v>
      </c>
      <c r="I1088">
        <v>0</v>
      </c>
      <c r="J1088" s="2" t="str">
        <f t="shared" si="16"/>
        <v>ELECTRICITYNRSR2030</v>
      </c>
    </row>
    <row r="1089" spans="1:10" x14ac:dyDescent="0.25">
      <c r="A1089" t="s">
        <v>34</v>
      </c>
      <c r="B1089" t="s">
        <v>6</v>
      </c>
      <c r="C1089" t="s">
        <v>12</v>
      </c>
      <c r="D1089" t="s">
        <v>6</v>
      </c>
      <c r="E1089" t="s">
        <v>8</v>
      </c>
      <c r="F1089">
        <v>2031</v>
      </c>
      <c r="G1089">
        <v>0.62716890700000005</v>
      </c>
      <c r="H1089">
        <v>3.5000000000000003E-2</v>
      </c>
      <c r="I1089">
        <v>0</v>
      </c>
      <c r="J1089" s="2" t="str">
        <f t="shared" si="16"/>
        <v>ELECTRICITYNRSR2031</v>
      </c>
    </row>
    <row r="1090" spans="1:10" x14ac:dyDescent="0.25">
      <c r="A1090" t="s">
        <v>34</v>
      </c>
      <c r="B1090" t="s">
        <v>6</v>
      </c>
      <c r="C1090" t="s">
        <v>12</v>
      </c>
      <c r="D1090" t="s">
        <v>6</v>
      </c>
      <c r="E1090" t="s">
        <v>8</v>
      </c>
      <c r="F1090">
        <v>2032</v>
      </c>
      <c r="G1090">
        <v>0.64598397399999996</v>
      </c>
      <c r="H1090">
        <v>3.5000000000000003E-2</v>
      </c>
      <c r="I1090">
        <v>0</v>
      </c>
      <c r="J1090" s="2" t="str">
        <f t="shared" si="16"/>
        <v>ELECTRICITYNRSR2032</v>
      </c>
    </row>
    <row r="1091" spans="1:10" x14ac:dyDescent="0.25">
      <c r="A1091" t="s">
        <v>34</v>
      </c>
      <c r="B1091" t="s">
        <v>6</v>
      </c>
      <c r="C1091" t="s">
        <v>12</v>
      </c>
      <c r="D1091" t="s">
        <v>6</v>
      </c>
      <c r="E1091" t="s">
        <v>8</v>
      </c>
      <c r="F1091">
        <v>2033</v>
      </c>
      <c r="G1091">
        <v>0.66536349299999997</v>
      </c>
      <c r="H1091">
        <v>3.5000000000000003E-2</v>
      </c>
      <c r="I1091">
        <v>0</v>
      </c>
      <c r="J1091" s="2" t="str">
        <f t="shared" ref="J1091:J1154" si="17">_xlfn.CONCAT(A1091,C1091,E1091,F1091)</f>
        <v>ELECTRICITYNRSR2033</v>
      </c>
    </row>
    <row r="1092" spans="1:10" x14ac:dyDescent="0.25">
      <c r="A1092" t="s">
        <v>34</v>
      </c>
      <c r="B1092" t="s">
        <v>6</v>
      </c>
      <c r="C1092" t="s">
        <v>12</v>
      </c>
      <c r="D1092" t="s">
        <v>6</v>
      </c>
      <c r="E1092" t="s">
        <v>8</v>
      </c>
      <c r="F1092">
        <v>2034</v>
      </c>
      <c r="G1092">
        <v>0.685324398</v>
      </c>
      <c r="H1092">
        <v>3.5000000000000003E-2</v>
      </c>
      <c r="I1092">
        <v>0</v>
      </c>
      <c r="J1092" s="2" t="str">
        <f t="shared" si="17"/>
        <v>ELECTRICITYNRSR2034</v>
      </c>
    </row>
    <row r="1093" spans="1:10" x14ac:dyDescent="0.25">
      <c r="A1093" t="s">
        <v>34</v>
      </c>
      <c r="B1093" t="s">
        <v>6</v>
      </c>
      <c r="C1093" t="s">
        <v>12</v>
      </c>
      <c r="D1093" t="s">
        <v>6</v>
      </c>
      <c r="E1093" t="s">
        <v>8</v>
      </c>
      <c r="F1093">
        <v>2035</v>
      </c>
      <c r="G1093">
        <v>0.70588413000000005</v>
      </c>
      <c r="H1093">
        <v>3.5000000000000003E-2</v>
      </c>
      <c r="I1093">
        <v>0</v>
      </c>
      <c r="J1093" s="2" t="str">
        <f t="shared" si="17"/>
        <v>ELECTRICITYNRSR2035</v>
      </c>
    </row>
    <row r="1094" spans="1:10" x14ac:dyDescent="0.25">
      <c r="A1094" t="s">
        <v>34</v>
      </c>
      <c r="B1094" t="s">
        <v>6</v>
      </c>
      <c r="C1094" t="s">
        <v>12</v>
      </c>
      <c r="D1094" t="s">
        <v>6</v>
      </c>
      <c r="E1094" t="s">
        <v>8</v>
      </c>
      <c r="F1094">
        <v>2036</v>
      </c>
      <c r="G1094">
        <v>0.72706065399999997</v>
      </c>
      <c r="H1094">
        <v>3.5000000000000003E-2</v>
      </c>
      <c r="I1094">
        <v>0</v>
      </c>
      <c r="J1094" s="2" t="str">
        <f t="shared" si="17"/>
        <v>ELECTRICITYNRSR2036</v>
      </c>
    </row>
    <row r="1095" spans="1:10" x14ac:dyDescent="0.25">
      <c r="A1095" t="s">
        <v>34</v>
      </c>
      <c r="B1095" t="s">
        <v>6</v>
      </c>
      <c r="C1095" t="s">
        <v>12</v>
      </c>
      <c r="D1095" t="s">
        <v>6</v>
      </c>
      <c r="E1095" t="s">
        <v>8</v>
      </c>
      <c r="F1095">
        <v>2037</v>
      </c>
      <c r="G1095">
        <v>0.74887247300000004</v>
      </c>
      <c r="H1095">
        <v>3.5000000000000003E-2</v>
      </c>
      <c r="I1095">
        <v>0</v>
      </c>
      <c r="J1095" s="2" t="str">
        <f t="shared" si="17"/>
        <v>ELECTRICITYNRSR2037</v>
      </c>
    </row>
    <row r="1096" spans="1:10" x14ac:dyDescent="0.25">
      <c r="A1096" t="s">
        <v>34</v>
      </c>
      <c r="B1096" t="s">
        <v>6</v>
      </c>
      <c r="C1096" t="s">
        <v>12</v>
      </c>
      <c r="D1096" t="s">
        <v>6</v>
      </c>
      <c r="E1096" t="s">
        <v>8</v>
      </c>
      <c r="F1096">
        <v>2038</v>
      </c>
      <c r="G1096">
        <v>0.77133864799999996</v>
      </c>
      <c r="H1096">
        <v>3.5000000000000003E-2</v>
      </c>
      <c r="I1096">
        <v>0</v>
      </c>
      <c r="J1096" s="2" t="str">
        <f t="shared" si="17"/>
        <v>ELECTRICITYNRSR2038</v>
      </c>
    </row>
    <row r="1097" spans="1:10" x14ac:dyDescent="0.25">
      <c r="A1097" t="s">
        <v>34</v>
      </c>
      <c r="B1097" t="s">
        <v>6</v>
      </c>
      <c r="C1097" t="s">
        <v>12</v>
      </c>
      <c r="D1097" t="s">
        <v>6</v>
      </c>
      <c r="E1097" t="s">
        <v>8</v>
      </c>
      <c r="F1097">
        <v>2039</v>
      </c>
      <c r="G1097">
        <v>0.79447880699999995</v>
      </c>
      <c r="H1097">
        <v>3.5000000000000003E-2</v>
      </c>
      <c r="I1097">
        <v>0</v>
      </c>
      <c r="J1097" s="2" t="str">
        <f t="shared" si="17"/>
        <v>ELECTRICITYNRSR2039</v>
      </c>
    </row>
    <row r="1098" spans="1:10" x14ac:dyDescent="0.25">
      <c r="A1098" t="s">
        <v>34</v>
      </c>
      <c r="B1098" t="s">
        <v>6</v>
      </c>
      <c r="C1098" t="s">
        <v>12</v>
      </c>
      <c r="D1098" t="s">
        <v>6</v>
      </c>
      <c r="E1098" t="s">
        <v>8</v>
      </c>
      <c r="F1098">
        <v>2040</v>
      </c>
      <c r="G1098">
        <v>0.81831317100000001</v>
      </c>
      <c r="H1098">
        <v>3.5000000000000003E-2</v>
      </c>
      <c r="I1098">
        <v>0</v>
      </c>
      <c r="J1098" s="2" t="str">
        <f t="shared" si="17"/>
        <v>ELECTRICITYNRSR2040</v>
      </c>
    </row>
    <row r="1099" spans="1:10" x14ac:dyDescent="0.25">
      <c r="A1099" t="s">
        <v>34</v>
      </c>
      <c r="B1099" t="s">
        <v>6</v>
      </c>
      <c r="C1099" t="s">
        <v>12</v>
      </c>
      <c r="D1099" t="s">
        <v>6</v>
      </c>
      <c r="E1099" t="s">
        <v>8</v>
      </c>
      <c r="F1099">
        <v>2041</v>
      </c>
      <c r="G1099">
        <v>0.84286256599999998</v>
      </c>
      <c r="H1099">
        <v>3.5000000000000003E-2</v>
      </c>
      <c r="I1099">
        <v>0</v>
      </c>
      <c r="J1099" s="2" t="str">
        <f t="shared" si="17"/>
        <v>ELECTRICITYNRSR2041</v>
      </c>
    </row>
    <row r="1100" spans="1:10" x14ac:dyDescent="0.25">
      <c r="A1100" t="s">
        <v>34</v>
      </c>
      <c r="B1100" t="s">
        <v>6</v>
      </c>
      <c r="C1100" t="s">
        <v>11</v>
      </c>
      <c r="D1100" t="s">
        <v>6</v>
      </c>
      <c r="E1100" t="s">
        <v>10</v>
      </c>
      <c r="F1100">
        <v>2024</v>
      </c>
      <c r="G1100">
        <v>0.50994571399999999</v>
      </c>
      <c r="H1100">
        <v>3.5000000000000003E-2</v>
      </c>
      <c r="I1100">
        <v>21.19</v>
      </c>
      <c r="J1100" s="2" t="str">
        <f t="shared" si="17"/>
        <v>ELECTRICITYWRER2024</v>
      </c>
    </row>
    <row r="1101" spans="1:10" x14ac:dyDescent="0.25">
      <c r="A1101" t="s">
        <v>34</v>
      </c>
      <c r="B1101" t="s">
        <v>6</v>
      </c>
      <c r="C1101" t="s">
        <v>11</v>
      </c>
      <c r="D1101" t="s">
        <v>6</v>
      </c>
      <c r="E1101" t="s">
        <v>10</v>
      </c>
      <c r="F1101">
        <v>2025</v>
      </c>
      <c r="G1101">
        <v>0.52524408600000005</v>
      </c>
      <c r="H1101">
        <v>3.5000000000000003E-2</v>
      </c>
      <c r="I1101">
        <v>21.19</v>
      </c>
      <c r="J1101" s="2" t="str">
        <f t="shared" si="17"/>
        <v>ELECTRICITYWRER2025</v>
      </c>
    </row>
    <row r="1102" spans="1:10" x14ac:dyDescent="0.25">
      <c r="A1102" t="s">
        <v>34</v>
      </c>
      <c r="B1102" t="s">
        <v>6</v>
      </c>
      <c r="C1102" t="s">
        <v>11</v>
      </c>
      <c r="D1102" t="s">
        <v>6</v>
      </c>
      <c r="E1102" t="s">
        <v>10</v>
      </c>
      <c r="F1102">
        <v>2026</v>
      </c>
      <c r="G1102">
        <v>0.54100140799999996</v>
      </c>
      <c r="H1102">
        <v>3.5000000000000003E-2</v>
      </c>
      <c r="I1102">
        <v>22.79</v>
      </c>
      <c r="J1102" s="2" t="str">
        <f t="shared" si="17"/>
        <v>ELECTRICITYWRER2026</v>
      </c>
    </row>
    <row r="1103" spans="1:10" x14ac:dyDescent="0.25">
      <c r="A1103" t="s">
        <v>34</v>
      </c>
      <c r="B1103" t="s">
        <v>6</v>
      </c>
      <c r="C1103" t="s">
        <v>11</v>
      </c>
      <c r="D1103" t="s">
        <v>6</v>
      </c>
      <c r="E1103" t="s">
        <v>10</v>
      </c>
      <c r="F1103">
        <v>2027</v>
      </c>
      <c r="G1103">
        <v>0.55723145100000004</v>
      </c>
      <c r="H1103">
        <v>3.5000000000000003E-2</v>
      </c>
      <c r="I1103">
        <v>22.79</v>
      </c>
      <c r="J1103" s="2" t="str">
        <f t="shared" si="17"/>
        <v>ELECTRICITYWRER2027</v>
      </c>
    </row>
    <row r="1104" spans="1:10" x14ac:dyDescent="0.25">
      <c r="A1104" t="s">
        <v>34</v>
      </c>
      <c r="B1104" t="s">
        <v>6</v>
      </c>
      <c r="C1104" t="s">
        <v>11</v>
      </c>
      <c r="D1104" t="s">
        <v>6</v>
      </c>
      <c r="E1104" t="s">
        <v>10</v>
      </c>
      <c r="F1104">
        <v>2028</v>
      </c>
      <c r="G1104">
        <v>0.57394839399999997</v>
      </c>
      <c r="H1104">
        <v>3.5000000000000003E-2</v>
      </c>
      <c r="I1104">
        <v>22.79</v>
      </c>
      <c r="J1104" s="2" t="str">
        <f t="shared" si="17"/>
        <v>ELECTRICITYWRER2028</v>
      </c>
    </row>
    <row r="1105" spans="1:10" x14ac:dyDescent="0.25">
      <c r="A1105" t="s">
        <v>34</v>
      </c>
      <c r="B1105" t="s">
        <v>6</v>
      </c>
      <c r="C1105" t="s">
        <v>11</v>
      </c>
      <c r="D1105" t="s">
        <v>6</v>
      </c>
      <c r="E1105" t="s">
        <v>10</v>
      </c>
      <c r="F1105">
        <v>2029</v>
      </c>
      <c r="G1105">
        <v>0.59116684600000002</v>
      </c>
      <c r="H1105">
        <v>3.5000000000000003E-2</v>
      </c>
      <c r="I1105">
        <v>22.79</v>
      </c>
      <c r="J1105" s="2" t="str">
        <f t="shared" si="17"/>
        <v>ELECTRICITYWRER2029</v>
      </c>
    </row>
    <row r="1106" spans="1:10" x14ac:dyDescent="0.25">
      <c r="A1106" t="s">
        <v>34</v>
      </c>
      <c r="B1106" t="s">
        <v>6</v>
      </c>
      <c r="C1106" t="s">
        <v>11</v>
      </c>
      <c r="D1106" t="s">
        <v>6</v>
      </c>
      <c r="E1106" t="s">
        <v>10</v>
      </c>
      <c r="F1106">
        <v>2030</v>
      </c>
      <c r="G1106">
        <v>0.60890185100000005</v>
      </c>
      <c r="H1106">
        <v>3.5000000000000003E-2</v>
      </c>
      <c r="I1106">
        <v>22.79</v>
      </c>
      <c r="J1106" s="2" t="str">
        <f t="shared" si="17"/>
        <v>ELECTRICITYWRER2030</v>
      </c>
    </row>
    <row r="1107" spans="1:10" x14ac:dyDescent="0.25">
      <c r="A1107" t="s">
        <v>34</v>
      </c>
      <c r="B1107" t="s">
        <v>6</v>
      </c>
      <c r="C1107" t="s">
        <v>11</v>
      </c>
      <c r="D1107" t="s">
        <v>6</v>
      </c>
      <c r="E1107" t="s">
        <v>10</v>
      </c>
      <c r="F1107">
        <v>2031</v>
      </c>
      <c r="G1107">
        <v>0.62716890700000005</v>
      </c>
      <c r="H1107">
        <v>3.5000000000000003E-2</v>
      </c>
      <c r="I1107">
        <v>22.79</v>
      </c>
      <c r="J1107" s="2" t="str">
        <f t="shared" si="17"/>
        <v>ELECTRICITYWRER2031</v>
      </c>
    </row>
    <row r="1108" spans="1:10" x14ac:dyDescent="0.25">
      <c r="A1108" t="s">
        <v>34</v>
      </c>
      <c r="B1108" t="s">
        <v>6</v>
      </c>
      <c r="C1108" t="s">
        <v>11</v>
      </c>
      <c r="D1108" t="s">
        <v>6</v>
      </c>
      <c r="E1108" t="s">
        <v>10</v>
      </c>
      <c r="F1108">
        <v>2032</v>
      </c>
      <c r="G1108">
        <v>0.64598397399999996</v>
      </c>
      <c r="H1108">
        <v>3.5000000000000003E-2</v>
      </c>
      <c r="I1108">
        <v>23.61</v>
      </c>
      <c r="J1108" s="2" t="str">
        <f t="shared" si="17"/>
        <v>ELECTRICITYWRER2032</v>
      </c>
    </row>
    <row r="1109" spans="1:10" x14ac:dyDescent="0.25">
      <c r="A1109" t="s">
        <v>34</v>
      </c>
      <c r="B1109" t="s">
        <v>6</v>
      </c>
      <c r="C1109" t="s">
        <v>11</v>
      </c>
      <c r="D1109" t="s">
        <v>6</v>
      </c>
      <c r="E1109" t="s">
        <v>10</v>
      </c>
      <c r="F1109">
        <v>2033</v>
      </c>
      <c r="G1109">
        <v>0.66536349299999997</v>
      </c>
      <c r="H1109">
        <v>3.5000000000000003E-2</v>
      </c>
      <c r="I1109">
        <v>24.47</v>
      </c>
      <c r="J1109" s="2" t="str">
        <f t="shared" si="17"/>
        <v>ELECTRICITYWRER2033</v>
      </c>
    </row>
    <row r="1110" spans="1:10" x14ac:dyDescent="0.25">
      <c r="A1110" t="s">
        <v>34</v>
      </c>
      <c r="B1110" t="s">
        <v>6</v>
      </c>
      <c r="C1110" t="s">
        <v>11</v>
      </c>
      <c r="D1110" t="s">
        <v>6</v>
      </c>
      <c r="E1110" t="s">
        <v>10</v>
      </c>
      <c r="F1110">
        <v>2034</v>
      </c>
      <c r="G1110">
        <v>0.685324398</v>
      </c>
      <c r="H1110">
        <v>3.5000000000000003E-2</v>
      </c>
      <c r="I1110">
        <v>25.35</v>
      </c>
      <c r="J1110" s="2" t="str">
        <f t="shared" si="17"/>
        <v>ELECTRICITYWRER2034</v>
      </c>
    </row>
    <row r="1111" spans="1:10" x14ac:dyDescent="0.25">
      <c r="A1111" t="s">
        <v>34</v>
      </c>
      <c r="B1111" t="s">
        <v>6</v>
      </c>
      <c r="C1111" t="s">
        <v>11</v>
      </c>
      <c r="D1111" t="s">
        <v>6</v>
      </c>
      <c r="E1111" t="s">
        <v>10</v>
      </c>
      <c r="F1111">
        <v>2035</v>
      </c>
      <c r="G1111">
        <v>0.70588413000000005</v>
      </c>
      <c r="H1111">
        <v>3.5000000000000003E-2</v>
      </c>
      <c r="I1111">
        <v>26.27</v>
      </c>
      <c r="J1111" s="2" t="str">
        <f t="shared" si="17"/>
        <v>ELECTRICITYWRER2035</v>
      </c>
    </row>
    <row r="1112" spans="1:10" x14ac:dyDescent="0.25">
      <c r="A1112" t="s">
        <v>34</v>
      </c>
      <c r="B1112" t="s">
        <v>6</v>
      </c>
      <c r="C1112" t="s">
        <v>11</v>
      </c>
      <c r="D1112" t="s">
        <v>6</v>
      </c>
      <c r="E1112" t="s">
        <v>10</v>
      </c>
      <c r="F1112">
        <v>2036</v>
      </c>
      <c r="G1112">
        <v>0.72706065399999997</v>
      </c>
      <c r="H1112">
        <v>3.5000000000000003E-2</v>
      </c>
      <c r="I1112">
        <v>27.22</v>
      </c>
      <c r="J1112" s="2" t="str">
        <f t="shared" si="17"/>
        <v>ELECTRICITYWRER2036</v>
      </c>
    </row>
    <row r="1113" spans="1:10" x14ac:dyDescent="0.25">
      <c r="A1113" t="s">
        <v>34</v>
      </c>
      <c r="B1113" t="s">
        <v>6</v>
      </c>
      <c r="C1113" t="s">
        <v>11</v>
      </c>
      <c r="D1113" t="s">
        <v>6</v>
      </c>
      <c r="E1113" t="s">
        <v>10</v>
      </c>
      <c r="F1113">
        <v>2037</v>
      </c>
      <c r="G1113">
        <v>0.74887247300000004</v>
      </c>
      <c r="H1113">
        <v>3.5000000000000003E-2</v>
      </c>
      <c r="I1113">
        <v>28.21</v>
      </c>
      <c r="J1113" s="2" t="str">
        <f t="shared" si="17"/>
        <v>ELECTRICITYWRER2037</v>
      </c>
    </row>
    <row r="1114" spans="1:10" x14ac:dyDescent="0.25">
      <c r="A1114" t="s">
        <v>34</v>
      </c>
      <c r="B1114" t="s">
        <v>6</v>
      </c>
      <c r="C1114" t="s">
        <v>11</v>
      </c>
      <c r="D1114" t="s">
        <v>6</v>
      </c>
      <c r="E1114" t="s">
        <v>10</v>
      </c>
      <c r="F1114">
        <v>2038</v>
      </c>
      <c r="G1114">
        <v>0.77133864799999996</v>
      </c>
      <c r="H1114">
        <v>3.5000000000000003E-2</v>
      </c>
      <c r="I1114">
        <v>29.23</v>
      </c>
      <c r="J1114" s="2" t="str">
        <f t="shared" si="17"/>
        <v>ELECTRICITYWRER2038</v>
      </c>
    </row>
    <row r="1115" spans="1:10" x14ac:dyDescent="0.25">
      <c r="A1115" t="s">
        <v>34</v>
      </c>
      <c r="B1115" t="s">
        <v>6</v>
      </c>
      <c r="C1115" t="s">
        <v>11</v>
      </c>
      <c r="D1115" t="s">
        <v>6</v>
      </c>
      <c r="E1115" t="s">
        <v>10</v>
      </c>
      <c r="F1115">
        <v>2039</v>
      </c>
      <c r="G1115">
        <v>0.79447880699999995</v>
      </c>
      <c r="H1115">
        <v>3.5000000000000003E-2</v>
      </c>
      <c r="I1115">
        <v>30.29</v>
      </c>
      <c r="J1115" s="2" t="str">
        <f t="shared" si="17"/>
        <v>ELECTRICITYWRER2039</v>
      </c>
    </row>
    <row r="1116" spans="1:10" x14ac:dyDescent="0.25">
      <c r="A1116" t="s">
        <v>34</v>
      </c>
      <c r="B1116" t="s">
        <v>6</v>
      </c>
      <c r="C1116" t="s">
        <v>11</v>
      </c>
      <c r="D1116" t="s">
        <v>6</v>
      </c>
      <c r="E1116" t="s">
        <v>10</v>
      </c>
      <c r="F1116">
        <v>2040</v>
      </c>
      <c r="G1116">
        <v>0.81831317100000001</v>
      </c>
      <c r="H1116">
        <v>3.5000000000000003E-2</v>
      </c>
      <c r="I1116">
        <v>31.38</v>
      </c>
      <c r="J1116" s="2" t="str">
        <f t="shared" si="17"/>
        <v>ELECTRICITYWRER2040</v>
      </c>
    </row>
    <row r="1117" spans="1:10" x14ac:dyDescent="0.25">
      <c r="A1117" t="s">
        <v>34</v>
      </c>
      <c r="B1117" t="s">
        <v>6</v>
      </c>
      <c r="C1117" t="s">
        <v>11</v>
      </c>
      <c r="D1117" t="s">
        <v>6</v>
      </c>
      <c r="E1117" t="s">
        <v>10</v>
      </c>
      <c r="F1117">
        <v>2041</v>
      </c>
      <c r="G1117">
        <v>0.84286256599999998</v>
      </c>
      <c r="H1117">
        <v>3.5000000000000003E-2</v>
      </c>
      <c r="I1117">
        <v>32.520000000000003</v>
      </c>
      <c r="J1117" s="2" t="str">
        <f t="shared" si="17"/>
        <v>ELECTRICITYWRER2041</v>
      </c>
    </row>
    <row r="1118" spans="1:10" x14ac:dyDescent="0.25">
      <c r="A1118" t="s">
        <v>34</v>
      </c>
      <c r="B1118" t="s">
        <v>6</v>
      </c>
      <c r="C1118" t="s">
        <v>8</v>
      </c>
      <c r="D1118" t="s">
        <v>6</v>
      </c>
      <c r="E1118" t="s">
        <v>9</v>
      </c>
      <c r="F1118">
        <v>2024</v>
      </c>
      <c r="G1118">
        <v>0.50994571399999999</v>
      </c>
      <c r="H1118">
        <v>3.5000000000000003E-2</v>
      </c>
      <c r="I1118">
        <v>0</v>
      </c>
      <c r="J1118" s="2" t="str">
        <f t="shared" si="17"/>
        <v>ELECTRICITYSRNER2024</v>
      </c>
    </row>
    <row r="1119" spans="1:10" x14ac:dyDescent="0.25">
      <c r="A1119" t="s">
        <v>34</v>
      </c>
      <c r="B1119" t="s">
        <v>6</v>
      </c>
      <c r="C1119" t="s">
        <v>8</v>
      </c>
      <c r="D1119" t="s">
        <v>6</v>
      </c>
      <c r="E1119" t="s">
        <v>9</v>
      </c>
      <c r="F1119">
        <v>2025</v>
      </c>
      <c r="G1119">
        <v>0.52524408600000005</v>
      </c>
      <c r="H1119">
        <v>3.5000000000000003E-2</v>
      </c>
      <c r="I1119">
        <v>0</v>
      </c>
      <c r="J1119" s="2" t="str">
        <f t="shared" si="17"/>
        <v>ELECTRICITYSRNER2025</v>
      </c>
    </row>
    <row r="1120" spans="1:10" x14ac:dyDescent="0.25">
      <c r="A1120" t="s">
        <v>34</v>
      </c>
      <c r="B1120" t="s">
        <v>6</v>
      </c>
      <c r="C1120" t="s">
        <v>8</v>
      </c>
      <c r="D1120" t="s">
        <v>6</v>
      </c>
      <c r="E1120" t="s">
        <v>9</v>
      </c>
      <c r="F1120">
        <v>2026</v>
      </c>
      <c r="G1120">
        <v>0.54100140799999996</v>
      </c>
      <c r="H1120">
        <v>3.5000000000000003E-2</v>
      </c>
      <c r="I1120">
        <v>0</v>
      </c>
      <c r="J1120" s="2" t="str">
        <f t="shared" si="17"/>
        <v>ELECTRICITYSRNER2026</v>
      </c>
    </row>
    <row r="1121" spans="1:10" x14ac:dyDescent="0.25">
      <c r="A1121" t="s">
        <v>34</v>
      </c>
      <c r="B1121" t="s">
        <v>6</v>
      </c>
      <c r="C1121" t="s">
        <v>8</v>
      </c>
      <c r="D1121" t="s">
        <v>6</v>
      </c>
      <c r="E1121" t="s">
        <v>9</v>
      </c>
      <c r="F1121">
        <v>2027</v>
      </c>
      <c r="G1121">
        <v>0.55723145100000004</v>
      </c>
      <c r="H1121">
        <v>3.5000000000000003E-2</v>
      </c>
      <c r="I1121">
        <v>0</v>
      </c>
      <c r="J1121" s="2" t="str">
        <f t="shared" si="17"/>
        <v>ELECTRICITYSRNER2027</v>
      </c>
    </row>
    <row r="1122" spans="1:10" x14ac:dyDescent="0.25">
      <c r="A1122" t="s">
        <v>34</v>
      </c>
      <c r="B1122" t="s">
        <v>6</v>
      </c>
      <c r="C1122" t="s">
        <v>8</v>
      </c>
      <c r="D1122" t="s">
        <v>6</v>
      </c>
      <c r="E1122" t="s">
        <v>9</v>
      </c>
      <c r="F1122">
        <v>2028</v>
      </c>
      <c r="G1122">
        <v>0.57394839399999997</v>
      </c>
      <c r="H1122">
        <v>3.5000000000000003E-2</v>
      </c>
      <c r="I1122">
        <v>0</v>
      </c>
      <c r="J1122" s="2" t="str">
        <f t="shared" si="17"/>
        <v>ELECTRICITYSRNER2028</v>
      </c>
    </row>
    <row r="1123" spans="1:10" x14ac:dyDescent="0.25">
      <c r="A1123" t="s">
        <v>34</v>
      </c>
      <c r="B1123" t="s">
        <v>6</v>
      </c>
      <c r="C1123" t="s">
        <v>8</v>
      </c>
      <c r="D1123" t="s">
        <v>6</v>
      </c>
      <c r="E1123" t="s">
        <v>9</v>
      </c>
      <c r="F1123">
        <v>2029</v>
      </c>
      <c r="G1123">
        <v>0.59116684600000002</v>
      </c>
      <c r="H1123">
        <v>3.5000000000000003E-2</v>
      </c>
      <c r="I1123">
        <v>0</v>
      </c>
      <c r="J1123" s="2" t="str">
        <f t="shared" si="17"/>
        <v>ELECTRICITYSRNER2029</v>
      </c>
    </row>
    <row r="1124" spans="1:10" x14ac:dyDescent="0.25">
      <c r="A1124" t="s">
        <v>34</v>
      </c>
      <c r="B1124" t="s">
        <v>6</v>
      </c>
      <c r="C1124" t="s">
        <v>8</v>
      </c>
      <c r="D1124" t="s">
        <v>6</v>
      </c>
      <c r="E1124" t="s">
        <v>9</v>
      </c>
      <c r="F1124">
        <v>2030</v>
      </c>
      <c r="G1124">
        <v>0.60890185100000005</v>
      </c>
      <c r="H1124">
        <v>3.5000000000000003E-2</v>
      </c>
      <c r="I1124">
        <v>0</v>
      </c>
      <c r="J1124" s="2" t="str">
        <f t="shared" si="17"/>
        <v>ELECTRICITYSRNER2030</v>
      </c>
    </row>
    <row r="1125" spans="1:10" x14ac:dyDescent="0.25">
      <c r="A1125" t="s">
        <v>34</v>
      </c>
      <c r="B1125" t="s">
        <v>6</v>
      </c>
      <c r="C1125" t="s">
        <v>8</v>
      </c>
      <c r="D1125" t="s">
        <v>6</v>
      </c>
      <c r="E1125" t="s">
        <v>9</v>
      </c>
      <c r="F1125">
        <v>2031</v>
      </c>
      <c r="G1125">
        <v>0.62716890700000005</v>
      </c>
      <c r="H1125">
        <v>3.5000000000000003E-2</v>
      </c>
      <c r="I1125">
        <v>0</v>
      </c>
      <c r="J1125" s="2" t="str">
        <f t="shared" si="17"/>
        <v>ELECTRICITYSRNER2031</v>
      </c>
    </row>
    <row r="1126" spans="1:10" x14ac:dyDescent="0.25">
      <c r="A1126" t="s">
        <v>34</v>
      </c>
      <c r="B1126" t="s">
        <v>6</v>
      </c>
      <c r="C1126" t="s">
        <v>8</v>
      </c>
      <c r="D1126" t="s">
        <v>6</v>
      </c>
      <c r="E1126" t="s">
        <v>9</v>
      </c>
      <c r="F1126">
        <v>2032</v>
      </c>
      <c r="G1126">
        <v>0.64598397399999996</v>
      </c>
      <c r="H1126">
        <v>3.5000000000000003E-2</v>
      </c>
      <c r="I1126">
        <v>0</v>
      </c>
      <c r="J1126" s="2" t="str">
        <f t="shared" si="17"/>
        <v>ELECTRICITYSRNER2032</v>
      </c>
    </row>
    <row r="1127" spans="1:10" x14ac:dyDescent="0.25">
      <c r="A1127" t="s">
        <v>34</v>
      </c>
      <c r="B1127" t="s">
        <v>6</v>
      </c>
      <c r="C1127" t="s">
        <v>8</v>
      </c>
      <c r="D1127" t="s">
        <v>6</v>
      </c>
      <c r="E1127" t="s">
        <v>9</v>
      </c>
      <c r="F1127">
        <v>2033</v>
      </c>
      <c r="G1127">
        <v>0.66536349299999997</v>
      </c>
      <c r="H1127">
        <v>3.5000000000000003E-2</v>
      </c>
      <c r="I1127">
        <v>0</v>
      </c>
      <c r="J1127" s="2" t="str">
        <f t="shared" si="17"/>
        <v>ELECTRICITYSRNER2033</v>
      </c>
    </row>
    <row r="1128" spans="1:10" x14ac:dyDescent="0.25">
      <c r="A1128" t="s">
        <v>34</v>
      </c>
      <c r="B1128" t="s">
        <v>6</v>
      </c>
      <c r="C1128" t="s">
        <v>8</v>
      </c>
      <c r="D1128" t="s">
        <v>6</v>
      </c>
      <c r="E1128" t="s">
        <v>9</v>
      </c>
      <c r="F1128">
        <v>2034</v>
      </c>
      <c r="G1128">
        <v>0.685324398</v>
      </c>
      <c r="H1128">
        <v>3.5000000000000003E-2</v>
      </c>
      <c r="I1128">
        <v>0</v>
      </c>
      <c r="J1128" s="2" t="str">
        <f t="shared" si="17"/>
        <v>ELECTRICITYSRNER2034</v>
      </c>
    </row>
    <row r="1129" spans="1:10" x14ac:dyDescent="0.25">
      <c r="A1129" t="s">
        <v>34</v>
      </c>
      <c r="B1129" t="s">
        <v>6</v>
      </c>
      <c r="C1129" t="s">
        <v>8</v>
      </c>
      <c r="D1129" t="s">
        <v>6</v>
      </c>
      <c r="E1129" t="s">
        <v>9</v>
      </c>
      <c r="F1129">
        <v>2035</v>
      </c>
      <c r="G1129">
        <v>0.70588413000000005</v>
      </c>
      <c r="H1129">
        <v>3.5000000000000003E-2</v>
      </c>
      <c r="I1129">
        <v>0</v>
      </c>
      <c r="J1129" s="2" t="str">
        <f t="shared" si="17"/>
        <v>ELECTRICITYSRNER2035</v>
      </c>
    </row>
    <row r="1130" spans="1:10" x14ac:dyDescent="0.25">
      <c r="A1130" t="s">
        <v>34</v>
      </c>
      <c r="B1130" t="s">
        <v>6</v>
      </c>
      <c r="C1130" t="s">
        <v>8</v>
      </c>
      <c r="D1130" t="s">
        <v>6</v>
      </c>
      <c r="E1130" t="s">
        <v>9</v>
      </c>
      <c r="F1130">
        <v>2036</v>
      </c>
      <c r="G1130">
        <v>0.72706065399999997</v>
      </c>
      <c r="H1130">
        <v>3.5000000000000003E-2</v>
      </c>
      <c r="I1130">
        <v>0</v>
      </c>
      <c r="J1130" s="2" t="str">
        <f t="shared" si="17"/>
        <v>ELECTRICITYSRNER2036</v>
      </c>
    </row>
    <row r="1131" spans="1:10" x14ac:dyDescent="0.25">
      <c r="A1131" t="s">
        <v>34</v>
      </c>
      <c r="B1131" t="s">
        <v>6</v>
      </c>
      <c r="C1131" t="s">
        <v>8</v>
      </c>
      <c r="D1131" t="s">
        <v>6</v>
      </c>
      <c r="E1131" t="s">
        <v>9</v>
      </c>
      <c r="F1131">
        <v>2037</v>
      </c>
      <c r="G1131">
        <v>0.74887247300000004</v>
      </c>
      <c r="H1131">
        <v>3.5000000000000003E-2</v>
      </c>
      <c r="I1131">
        <v>0</v>
      </c>
      <c r="J1131" s="2" t="str">
        <f t="shared" si="17"/>
        <v>ELECTRICITYSRNER2037</v>
      </c>
    </row>
    <row r="1132" spans="1:10" x14ac:dyDescent="0.25">
      <c r="A1132" t="s">
        <v>34</v>
      </c>
      <c r="B1132" t="s">
        <v>6</v>
      </c>
      <c r="C1132" t="s">
        <v>8</v>
      </c>
      <c r="D1132" t="s">
        <v>6</v>
      </c>
      <c r="E1132" t="s">
        <v>9</v>
      </c>
      <c r="F1132">
        <v>2038</v>
      </c>
      <c r="G1132">
        <v>0.77133864799999996</v>
      </c>
      <c r="H1132">
        <v>3.5000000000000003E-2</v>
      </c>
      <c r="I1132">
        <v>0</v>
      </c>
      <c r="J1132" s="2" t="str">
        <f t="shared" si="17"/>
        <v>ELECTRICITYSRNER2038</v>
      </c>
    </row>
    <row r="1133" spans="1:10" x14ac:dyDescent="0.25">
      <c r="A1133" t="s">
        <v>34</v>
      </c>
      <c r="B1133" t="s">
        <v>6</v>
      </c>
      <c r="C1133" t="s">
        <v>8</v>
      </c>
      <c r="D1133" t="s">
        <v>6</v>
      </c>
      <c r="E1133" t="s">
        <v>9</v>
      </c>
      <c r="F1133">
        <v>2039</v>
      </c>
      <c r="G1133">
        <v>0.79447880699999995</v>
      </c>
      <c r="H1133">
        <v>3.5000000000000003E-2</v>
      </c>
      <c r="I1133">
        <v>0</v>
      </c>
      <c r="J1133" s="2" t="str">
        <f t="shared" si="17"/>
        <v>ELECTRICITYSRNER2039</v>
      </c>
    </row>
    <row r="1134" spans="1:10" x14ac:dyDescent="0.25">
      <c r="A1134" t="s">
        <v>34</v>
      </c>
      <c r="B1134" t="s">
        <v>6</v>
      </c>
      <c r="C1134" t="s">
        <v>8</v>
      </c>
      <c r="D1134" t="s">
        <v>6</v>
      </c>
      <c r="E1134" t="s">
        <v>9</v>
      </c>
      <c r="F1134">
        <v>2040</v>
      </c>
      <c r="G1134">
        <v>0.81831317100000001</v>
      </c>
      <c r="H1134">
        <v>3.5000000000000003E-2</v>
      </c>
      <c r="I1134">
        <v>0</v>
      </c>
      <c r="J1134" s="2" t="str">
        <f t="shared" si="17"/>
        <v>ELECTRICITYSRNER2040</v>
      </c>
    </row>
    <row r="1135" spans="1:10" x14ac:dyDescent="0.25">
      <c r="A1135" t="s">
        <v>34</v>
      </c>
      <c r="B1135" t="s">
        <v>6</v>
      </c>
      <c r="C1135" t="s">
        <v>8</v>
      </c>
      <c r="D1135" t="s">
        <v>6</v>
      </c>
      <c r="E1135" t="s">
        <v>9</v>
      </c>
      <c r="F1135">
        <v>2041</v>
      </c>
      <c r="G1135">
        <v>0.84286256599999998</v>
      </c>
      <c r="H1135">
        <v>3.5000000000000003E-2</v>
      </c>
      <c r="I1135">
        <v>0</v>
      </c>
      <c r="J1135" s="2" t="str">
        <f t="shared" si="17"/>
        <v>ELECTRICITYSRNER2041</v>
      </c>
    </row>
    <row r="1136" spans="1:10" x14ac:dyDescent="0.25">
      <c r="A1136" t="s">
        <v>34</v>
      </c>
      <c r="B1136" t="s">
        <v>6</v>
      </c>
      <c r="C1136" t="s">
        <v>10</v>
      </c>
      <c r="D1136" t="s">
        <v>6</v>
      </c>
      <c r="E1136" t="s">
        <v>12</v>
      </c>
      <c r="F1136">
        <v>2024</v>
      </c>
      <c r="G1136">
        <v>0.50994571399999999</v>
      </c>
      <c r="H1136">
        <v>3.5000000000000003E-2</v>
      </c>
      <c r="I1136">
        <v>22.53</v>
      </c>
      <c r="J1136" s="2" t="str">
        <f t="shared" si="17"/>
        <v>ELECTRICITYERNR2024</v>
      </c>
    </row>
    <row r="1137" spans="1:10" x14ac:dyDescent="0.25">
      <c r="A1137" t="s">
        <v>34</v>
      </c>
      <c r="B1137" t="s">
        <v>6</v>
      </c>
      <c r="C1137" t="s">
        <v>10</v>
      </c>
      <c r="D1137" t="s">
        <v>6</v>
      </c>
      <c r="E1137" t="s">
        <v>12</v>
      </c>
      <c r="F1137">
        <v>2025</v>
      </c>
      <c r="G1137">
        <v>0.52524408600000005</v>
      </c>
      <c r="H1137">
        <v>3.5000000000000003E-2</v>
      </c>
      <c r="I1137">
        <v>22.53</v>
      </c>
      <c r="J1137" s="2" t="str">
        <f t="shared" si="17"/>
        <v>ELECTRICITYERNR2025</v>
      </c>
    </row>
    <row r="1138" spans="1:10" x14ac:dyDescent="0.25">
      <c r="A1138" t="s">
        <v>34</v>
      </c>
      <c r="B1138" t="s">
        <v>6</v>
      </c>
      <c r="C1138" t="s">
        <v>10</v>
      </c>
      <c r="D1138" t="s">
        <v>6</v>
      </c>
      <c r="E1138" t="s">
        <v>12</v>
      </c>
      <c r="F1138">
        <v>2026</v>
      </c>
      <c r="G1138">
        <v>0.54100140799999996</v>
      </c>
      <c r="H1138">
        <v>3.5000000000000003E-2</v>
      </c>
      <c r="I1138">
        <v>22.53</v>
      </c>
      <c r="J1138" s="2" t="str">
        <f t="shared" si="17"/>
        <v>ELECTRICITYERNR2026</v>
      </c>
    </row>
    <row r="1139" spans="1:10" x14ac:dyDescent="0.25">
      <c r="A1139" t="s">
        <v>34</v>
      </c>
      <c r="B1139" t="s">
        <v>6</v>
      </c>
      <c r="C1139" t="s">
        <v>10</v>
      </c>
      <c r="D1139" t="s">
        <v>6</v>
      </c>
      <c r="E1139" t="s">
        <v>12</v>
      </c>
      <c r="F1139">
        <v>2027</v>
      </c>
      <c r="G1139">
        <v>0.55723145100000004</v>
      </c>
      <c r="H1139">
        <v>3.5000000000000003E-2</v>
      </c>
      <c r="I1139">
        <v>22.53</v>
      </c>
      <c r="J1139" s="2" t="str">
        <f t="shared" si="17"/>
        <v>ELECTRICITYERNR2027</v>
      </c>
    </row>
    <row r="1140" spans="1:10" x14ac:dyDescent="0.25">
      <c r="A1140" t="s">
        <v>34</v>
      </c>
      <c r="B1140" t="s">
        <v>6</v>
      </c>
      <c r="C1140" t="s">
        <v>10</v>
      </c>
      <c r="D1140" t="s">
        <v>6</v>
      </c>
      <c r="E1140" t="s">
        <v>12</v>
      </c>
      <c r="F1140">
        <v>2028</v>
      </c>
      <c r="G1140">
        <v>0.57394839399999997</v>
      </c>
      <c r="H1140">
        <v>3.5000000000000003E-2</v>
      </c>
      <c r="I1140">
        <v>22.53</v>
      </c>
      <c r="J1140" s="2" t="str">
        <f t="shared" si="17"/>
        <v>ELECTRICITYERNR2028</v>
      </c>
    </row>
    <row r="1141" spans="1:10" x14ac:dyDescent="0.25">
      <c r="A1141" t="s">
        <v>34</v>
      </c>
      <c r="B1141" t="s">
        <v>6</v>
      </c>
      <c r="C1141" t="s">
        <v>10</v>
      </c>
      <c r="D1141" t="s">
        <v>6</v>
      </c>
      <c r="E1141" t="s">
        <v>12</v>
      </c>
      <c r="F1141">
        <v>2029</v>
      </c>
      <c r="G1141">
        <v>0.59116684600000002</v>
      </c>
      <c r="H1141">
        <v>3.5000000000000003E-2</v>
      </c>
      <c r="I1141">
        <v>22.53</v>
      </c>
      <c r="J1141" s="2" t="str">
        <f t="shared" si="17"/>
        <v>ELECTRICITYERNR2029</v>
      </c>
    </row>
    <row r="1142" spans="1:10" x14ac:dyDescent="0.25">
      <c r="A1142" t="s">
        <v>34</v>
      </c>
      <c r="B1142" t="s">
        <v>6</v>
      </c>
      <c r="C1142" t="s">
        <v>10</v>
      </c>
      <c r="D1142" t="s">
        <v>6</v>
      </c>
      <c r="E1142" t="s">
        <v>12</v>
      </c>
      <c r="F1142">
        <v>2030</v>
      </c>
      <c r="G1142">
        <v>0.60890185100000005</v>
      </c>
      <c r="H1142">
        <v>3.5000000000000003E-2</v>
      </c>
      <c r="I1142">
        <v>22.53</v>
      </c>
      <c r="J1142" s="2" t="str">
        <f t="shared" si="17"/>
        <v>ELECTRICITYERNR2030</v>
      </c>
    </row>
    <row r="1143" spans="1:10" x14ac:dyDescent="0.25">
      <c r="A1143" t="s">
        <v>34</v>
      </c>
      <c r="B1143" t="s">
        <v>6</v>
      </c>
      <c r="C1143" t="s">
        <v>10</v>
      </c>
      <c r="D1143" t="s">
        <v>6</v>
      </c>
      <c r="E1143" t="s">
        <v>12</v>
      </c>
      <c r="F1143">
        <v>2031</v>
      </c>
      <c r="G1143">
        <v>0.62716890700000005</v>
      </c>
      <c r="H1143">
        <v>3.5000000000000003E-2</v>
      </c>
      <c r="I1143">
        <v>22.53</v>
      </c>
      <c r="J1143" s="2" t="str">
        <f t="shared" si="17"/>
        <v>ELECTRICITYERNR2031</v>
      </c>
    </row>
    <row r="1144" spans="1:10" x14ac:dyDescent="0.25">
      <c r="A1144" t="s">
        <v>34</v>
      </c>
      <c r="B1144" t="s">
        <v>6</v>
      </c>
      <c r="C1144" t="s">
        <v>10</v>
      </c>
      <c r="D1144" t="s">
        <v>6</v>
      </c>
      <c r="E1144" t="s">
        <v>12</v>
      </c>
      <c r="F1144">
        <v>2032</v>
      </c>
      <c r="G1144">
        <v>0.64598397399999996</v>
      </c>
      <c r="H1144">
        <v>3.5000000000000003E-2</v>
      </c>
      <c r="I1144">
        <v>23.34</v>
      </c>
      <c r="J1144" s="2" t="str">
        <f t="shared" si="17"/>
        <v>ELECTRICITYERNR2032</v>
      </c>
    </row>
    <row r="1145" spans="1:10" x14ac:dyDescent="0.25">
      <c r="A1145" t="s">
        <v>34</v>
      </c>
      <c r="B1145" t="s">
        <v>6</v>
      </c>
      <c r="C1145" t="s">
        <v>10</v>
      </c>
      <c r="D1145" t="s">
        <v>6</v>
      </c>
      <c r="E1145" t="s">
        <v>12</v>
      </c>
      <c r="F1145">
        <v>2033</v>
      </c>
      <c r="G1145">
        <v>0.66536349299999997</v>
      </c>
      <c r="H1145">
        <v>3.5000000000000003E-2</v>
      </c>
      <c r="I1145">
        <v>24.19</v>
      </c>
      <c r="J1145" s="2" t="str">
        <f t="shared" si="17"/>
        <v>ELECTRICITYERNR2033</v>
      </c>
    </row>
    <row r="1146" spans="1:10" x14ac:dyDescent="0.25">
      <c r="A1146" t="s">
        <v>34</v>
      </c>
      <c r="B1146" t="s">
        <v>6</v>
      </c>
      <c r="C1146" t="s">
        <v>10</v>
      </c>
      <c r="D1146" t="s">
        <v>6</v>
      </c>
      <c r="E1146" t="s">
        <v>12</v>
      </c>
      <c r="F1146">
        <v>2034</v>
      </c>
      <c r="G1146">
        <v>0.685324398</v>
      </c>
      <c r="H1146">
        <v>3.5000000000000003E-2</v>
      </c>
      <c r="I1146">
        <v>25.06</v>
      </c>
      <c r="J1146" s="2" t="str">
        <f t="shared" si="17"/>
        <v>ELECTRICITYERNR2034</v>
      </c>
    </row>
    <row r="1147" spans="1:10" x14ac:dyDescent="0.25">
      <c r="A1147" t="s">
        <v>34</v>
      </c>
      <c r="B1147" t="s">
        <v>6</v>
      </c>
      <c r="C1147" t="s">
        <v>10</v>
      </c>
      <c r="D1147" t="s">
        <v>6</v>
      </c>
      <c r="E1147" t="s">
        <v>12</v>
      </c>
      <c r="F1147">
        <v>2035</v>
      </c>
      <c r="G1147">
        <v>0.70588413000000005</v>
      </c>
      <c r="H1147">
        <v>3.5000000000000003E-2</v>
      </c>
      <c r="I1147">
        <v>25.97</v>
      </c>
      <c r="J1147" s="2" t="str">
        <f t="shared" si="17"/>
        <v>ELECTRICITYERNR2035</v>
      </c>
    </row>
    <row r="1148" spans="1:10" x14ac:dyDescent="0.25">
      <c r="A1148" t="s">
        <v>34</v>
      </c>
      <c r="B1148" t="s">
        <v>6</v>
      </c>
      <c r="C1148" t="s">
        <v>10</v>
      </c>
      <c r="D1148" t="s">
        <v>6</v>
      </c>
      <c r="E1148" t="s">
        <v>12</v>
      </c>
      <c r="F1148">
        <v>2036</v>
      </c>
      <c r="G1148">
        <v>0.72706065399999997</v>
      </c>
      <c r="H1148">
        <v>3.5000000000000003E-2</v>
      </c>
      <c r="I1148">
        <v>26.91</v>
      </c>
      <c r="J1148" s="2" t="str">
        <f t="shared" si="17"/>
        <v>ELECTRICITYERNR2036</v>
      </c>
    </row>
    <row r="1149" spans="1:10" x14ac:dyDescent="0.25">
      <c r="A1149" t="s">
        <v>34</v>
      </c>
      <c r="B1149" t="s">
        <v>6</v>
      </c>
      <c r="C1149" t="s">
        <v>10</v>
      </c>
      <c r="D1149" t="s">
        <v>6</v>
      </c>
      <c r="E1149" t="s">
        <v>12</v>
      </c>
      <c r="F1149">
        <v>2037</v>
      </c>
      <c r="G1149">
        <v>0.74887247300000004</v>
      </c>
      <c r="H1149">
        <v>3.5000000000000003E-2</v>
      </c>
      <c r="I1149">
        <v>27.89</v>
      </c>
      <c r="J1149" s="2" t="str">
        <f t="shared" si="17"/>
        <v>ELECTRICITYERNR2037</v>
      </c>
    </row>
    <row r="1150" spans="1:10" x14ac:dyDescent="0.25">
      <c r="A1150" t="s">
        <v>34</v>
      </c>
      <c r="B1150" t="s">
        <v>6</v>
      </c>
      <c r="C1150" t="s">
        <v>10</v>
      </c>
      <c r="D1150" t="s">
        <v>6</v>
      </c>
      <c r="E1150" t="s">
        <v>12</v>
      </c>
      <c r="F1150">
        <v>2038</v>
      </c>
      <c r="G1150">
        <v>0.77133864799999996</v>
      </c>
      <c r="H1150">
        <v>3.5000000000000003E-2</v>
      </c>
      <c r="I1150">
        <v>28.89</v>
      </c>
      <c r="J1150" s="2" t="str">
        <f t="shared" si="17"/>
        <v>ELECTRICITYERNR2038</v>
      </c>
    </row>
    <row r="1151" spans="1:10" x14ac:dyDescent="0.25">
      <c r="A1151" t="s">
        <v>34</v>
      </c>
      <c r="B1151" t="s">
        <v>6</v>
      </c>
      <c r="C1151" t="s">
        <v>10</v>
      </c>
      <c r="D1151" t="s">
        <v>6</v>
      </c>
      <c r="E1151" t="s">
        <v>12</v>
      </c>
      <c r="F1151">
        <v>2039</v>
      </c>
      <c r="G1151">
        <v>0.79447880699999995</v>
      </c>
      <c r="H1151">
        <v>3.5000000000000003E-2</v>
      </c>
      <c r="I1151">
        <v>29.94</v>
      </c>
      <c r="J1151" s="2" t="str">
        <f t="shared" si="17"/>
        <v>ELECTRICITYERNR2039</v>
      </c>
    </row>
    <row r="1152" spans="1:10" x14ac:dyDescent="0.25">
      <c r="A1152" t="s">
        <v>34</v>
      </c>
      <c r="B1152" t="s">
        <v>6</v>
      </c>
      <c r="C1152" t="s">
        <v>10</v>
      </c>
      <c r="D1152" t="s">
        <v>6</v>
      </c>
      <c r="E1152" t="s">
        <v>12</v>
      </c>
      <c r="F1152">
        <v>2040</v>
      </c>
      <c r="G1152">
        <v>0.81831317100000001</v>
      </c>
      <c r="H1152">
        <v>3.5000000000000003E-2</v>
      </c>
      <c r="I1152">
        <v>31.03</v>
      </c>
      <c r="J1152" s="2" t="str">
        <f t="shared" si="17"/>
        <v>ELECTRICITYERNR2040</v>
      </c>
    </row>
    <row r="1153" spans="1:10" x14ac:dyDescent="0.25">
      <c r="A1153" t="s">
        <v>34</v>
      </c>
      <c r="B1153" t="s">
        <v>6</v>
      </c>
      <c r="C1153" t="s">
        <v>10</v>
      </c>
      <c r="D1153" t="s">
        <v>6</v>
      </c>
      <c r="E1153" t="s">
        <v>12</v>
      </c>
      <c r="F1153">
        <v>2041</v>
      </c>
      <c r="G1153">
        <v>0.84286256599999998</v>
      </c>
      <c r="H1153">
        <v>3.5000000000000003E-2</v>
      </c>
      <c r="I1153">
        <v>32.15</v>
      </c>
      <c r="J1153" s="2" t="str">
        <f t="shared" si="17"/>
        <v>ELECTRICITYERNR2041</v>
      </c>
    </row>
    <row r="1154" spans="1:10" x14ac:dyDescent="0.25">
      <c r="A1154" t="s">
        <v>34</v>
      </c>
      <c r="B1154" t="s">
        <v>6</v>
      </c>
      <c r="C1154" t="s">
        <v>9</v>
      </c>
      <c r="D1154" t="s">
        <v>6</v>
      </c>
      <c r="E1154" t="s">
        <v>11</v>
      </c>
      <c r="F1154">
        <v>2024</v>
      </c>
      <c r="G1154">
        <v>0.50994571399999999</v>
      </c>
      <c r="H1154">
        <v>3.5000000000000003E-2</v>
      </c>
      <c r="I1154">
        <v>0</v>
      </c>
      <c r="J1154" s="2" t="str">
        <f t="shared" si="17"/>
        <v>ELECTRICITYNERWR2024</v>
      </c>
    </row>
    <row r="1155" spans="1:10" x14ac:dyDescent="0.25">
      <c r="A1155" t="s">
        <v>34</v>
      </c>
      <c r="B1155" t="s">
        <v>6</v>
      </c>
      <c r="C1155" t="s">
        <v>9</v>
      </c>
      <c r="D1155" t="s">
        <v>6</v>
      </c>
      <c r="E1155" t="s">
        <v>11</v>
      </c>
      <c r="F1155">
        <v>2025</v>
      </c>
      <c r="G1155">
        <v>0.52524408600000005</v>
      </c>
      <c r="H1155">
        <v>3.5000000000000003E-2</v>
      </c>
      <c r="I1155">
        <v>0</v>
      </c>
      <c r="J1155" s="2" t="str">
        <f t="shared" ref="J1155:J1218" si="18">_xlfn.CONCAT(A1155,C1155,E1155,F1155)</f>
        <v>ELECTRICITYNERWR2025</v>
      </c>
    </row>
    <row r="1156" spans="1:10" x14ac:dyDescent="0.25">
      <c r="A1156" t="s">
        <v>34</v>
      </c>
      <c r="B1156" t="s">
        <v>6</v>
      </c>
      <c r="C1156" t="s">
        <v>9</v>
      </c>
      <c r="D1156" t="s">
        <v>6</v>
      </c>
      <c r="E1156" t="s">
        <v>11</v>
      </c>
      <c r="F1156">
        <v>2026</v>
      </c>
      <c r="G1156">
        <v>0.54100140799999996</v>
      </c>
      <c r="H1156">
        <v>3.5000000000000003E-2</v>
      </c>
      <c r="I1156">
        <v>0</v>
      </c>
      <c r="J1156" s="2" t="str">
        <f t="shared" si="18"/>
        <v>ELECTRICITYNERWR2026</v>
      </c>
    </row>
    <row r="1157" spans="1:10" x14ac:dyDescent="0.25">
      <c r="A1157" t="s">
        <v>34</v>
      </c>
      <c r="B1157" t="s">
        <v>6</v>
      </c>
      <c r="C1157" t="s">
        <v>9</v>
      </c>
      <c r="D1157" t="s">
        <v>6</v>
      </c>
      <c r="E1157" t="s">
        <v>11</v>
      </c>
      <c r="F1157">
        <v>2027</v>
      </c>
      <c r="G1157">
        <v>0.55723145100000004</v>
      </c>
      <c r="H1157">
        <v>3.5000000000000003E-2</v>
      </c>
      <c r="I1157">
        <v>0</v>
      </c>
      <c r="J1157" s="2" t="str">
        <f t="shared" si="18"/>
        <v>ELECTRICITYNERWR2027</v>
      </c>
    </row>
    <row r="1158" spans="1:10" x14ac:dyDescent="0.25">
      <c r="A1158" t="s">
        <v>34</v>
      </c>
      <c r="B1158" t="s">
        <v>6</v>
      </c>
      <c r="C1158" t="s">
        <v>9</v>
      </c>
      <c r="D1158" t="s">
        <v>6</v>
      </c>
      <c r="E1158" t="s">
        <v>11</v>
      </c>
      <c r="F1158">
        <v>2028</v>
      </c>
      <c r="G1158">
        <v>0.57394839399999997</v>
      </c>
      <c r="H1158">
        <v>3.5000000000000003E-2</v>
      </c>
      <c r="I1158">
        <v>0</v>
      </c>
      <c r="J1158" s="2" t="str">
        <f t="shared" si="18"/>
        <v>ELECTRICITYNERWR2028</v>
      </c>
    </row>
    <row r="1159" spans="1:10" x14ac:dyDescent="0.25">
      <c r="A1159" t="s">
        <v>34</v>
      </c>
      <c r="B1159" t="s">
        <v>6</v>
      </c>
      <c r="C1159" t="s">
        <v>9</v>
      </c>
      <c r="D1159" t="s">
        <v>6</v>
      </c>
      <c r="E1159" t="s">
        <v>11</v>
      </c>
      <c r="F1159">
        <v>2029</v>
      </c>
      <c r="G1159">
        <v>0.59116684600000002</v>
      </c>
      <c r="H1159">
        <v>3.5000000000000003E-2</v>
      </c>
      <c r="I1159">
        <v>0</v>
      </c>
      <c r="J1159" s="2" t="str">
        <f t="shared" si="18"/>
        <v>ELECTRICITYNERWR2029</v>
      </c>
    </row>
    <row r="1160" spans="1:10" x14ac:dyDescent="0.25">
      <c r="A1160" t="s">
        <v>34</v>
      </c>
      <c r="B1160" t="s">
        <v>6</v>
      </c>
      <c r="C1160" t="s">
        <v>9</v>
      </c>
      <c r="D1160" t="s">
        <v>6</v>
      </c>
      <c r="E1160" t="s">
        <v>11</v>
      </c>
      <c r="F1160">
        <v>2030</v>
      </c>
      <c r="G1160">
        <v>0.60890185100000005</v>
      </c>
      <c r="H1160">
        <v>3.5000000000000003E-2</v>
      </c>
      <c r="I1160">
        <v>0</v>
      </c>
      <c r="J1160" s="2" t="str">
        <f t="shared" si="18"/>
        <v>ELECTRICITYNERWR2030</v>
      </c>
    </row>
    <row r="1161" spans="1:10" x14ac:dyDescent="0.25">
      <c r="A1161" t="s">
        <v>34</v>
      </c>
      <c r="B1161" t="s">
        <v>6</v>
      </c>
      <c r="C1161" t="s">
        <v>9</v>
      </c>
      <c r="D1161" t="s">
        <v>6</v>
      </c>
      <c r="E1161" t="s">
        <v>11</v>
      </c>
      <c r="F1161">
        <v>2031</v>
      </c>
      <c r="G1161">
        <v>0.62716890700000005</v>
      </c>
      <c r="H1161">
        <v>3.5000000000000003E-2</v>
      </c>
      <c r="I1161">
        <v>0</v>
      </c>
      <c r="J1161" s="2" t="str">
        <f t="shared" si="18"/>
        <v>ELECTRICITYNERWR2031</v>
      </c>
    </row>
    <row r="1162" spans="1:10" x14ac:dyDescent="0.25">
      <c r="A1162" t="s">
        <v>34</v>
      </c>
      <c r="B1162" t="s">
        <v>6</v>
      </c>
      <c r="C1162" t="s">
        <v>9</v>
      </c>
      <c r="D1162" t="s">
        <v>6</v>
      </c>
      <c r="E1162" t="s">
        <v>11</v>
      </c>
      <c r="F1162">
        <v>2032</v>
      </c>
      <c r="G1162">
        <v>0.64598397399999996</v>
      </c>
      <c r="H1162">
        <v>3.5000000000000003E-2</v>
      </c>
      <c r="I1162">
        <v>0</v>
      </c>
      <c r="J1162" s="2" t="str">
        <f t="shared" si="18"/>
        <v>ELECTRICITYNERWR2032</v>
      </c>
    </row>
    <row r="1163" spans="1:10" x14ac:dyDescent="0.25">
      <c r="A1163" t="s">
        <v>34</v>
      </c>
      <c r="B1163" t="s">
        <v>6</v>
      </c>
      <c r="C1163" t="s">
        <v>9</v>
      </c>
      <c r="D1163" t="s">
        <v>6</v>
      </c>
      <c r="E1163" t="s">
        <v>11</v>
      </c>
      <c r="F1163">
        <v>2033</v>
      </c>
      <c r="G1163">
        <v>0.66536349299999997</v>
      </c>
      <c r="H1163">
        <v>3.5000000000000003E-2</v>
      </c>
      <c r="I1163">
        <v>0</v>
      </c>
      <c r="J1163" s="2" t="str">
        <f t="shared" si="18"/>
        <v>ELECTRICITYNERWR2033</v>
      </c>
    </row>
    <row r="1164" spans="1:10" x14ac:dyDescent="0.25">
      <c r="A1164" t="s">
        <v>34</v>
      </c>
      <c r="B1164" t="s">
        <v>6</v>
      </c>
      <c r="C1164" t="s">
        <v>9</v>
      </c>
      <c r="D1164" t="s">
        <v>6</v>
      </c>
      <c r="E1164" t="s">
        <v>11</v>
      </c>
      <c r="F1164">
        <v>2034</v>
      </c>
      <c r="G1164">
        <v>0.685324398</v>
      </c>
      <c r="H1164">
        <v>3.5000000000000003E-2</v>
      </c>
      <c r="I1164">
        <v>0</v>
      </c>
      <c r="J1164" s="2" t="str">
        <f t="shared" si="18"/>
        <v>ELECTRICITYNERWR2034</v>
      </c>
    </row>
    <row r="1165" spans="1:10" x14ac:dyDescent="0.25">
      <c r="A1165" t="s">
        <v>34</v>
      </c>
      <c r="B1165" t="s">
        <v>6</v>
      </c>
      <c r="C1165" t="s">
        <v>9</v>
      </c>
      <c r="D1165" t="s">
        <v>6</v>
      </c>
      <c r="E1165" t="s">
        <v>11</v>
      </c>
      <c r="F1165">
        <v>2035</v>
      </c>
      <c r="G1165">
        <v>0.70588413000000005</v>
      </c>
      <c r="H1165">
        <v>3.5000000000000003E-2</v>
      </c>
      <c r="I1165">
        <v>0</v>
      </c>
      <c r="J1165" s="2" t="str">
        <f t="shared" si="18"/>
        <v>ELECTRICITYNERWR2035</v>
      </c>
    </row>
    <row r="1166" spans="1:10" x14ac:dyDescent="0.25">
      <c r="A1166" t="s">
        <v>34</v>
      </c>
      <c r="B1166" t="s">
        <v>6</v>
      </c>
      <c r="C1166" t="s">
        <v>9</v>
      </c>
      <c r="D1166" t="s">
        <v>6</v>
      </c>
      <c r="E1166" t="s">
        <v>11</v>
      </c>
      <c r="F1166">
        <v>2036</v>
      </c>
      <c r="G1166">
        <v>0.72706065399999997</v>
      </c>
      <c r="H1166">
        <v>3.5000000000000003E-2</v>
      </c>
      <c r="I1166">
        <v>0</v>
      </c>
      <c r="J1166" s="2" t="str">
        <f t="shared" si="18"/>
        <v>ELECTRICITYNERWR2036</v>
      </c>
    </row>
    <row r="1167" spans="1:10" x14ac:dyDescent="0.25">
      <c r="A1167" t="s">
        <v>34</v>
      </c>
      <c r="B1167" t="s">
        <v>6</v>
      </c>
      <c r="C1167" t="s">
        <v>9</v>
      </c>
      <c r="D1167" t="s">
        <v>6</v>
      </c>
      <c r="E1167" t="s">
        <v>11</v>
      </c>
      <c r="F1167">
        <v>2037</v>
      </c>
      <c r="G1167">
        <v>0.74887247300000004</v>
      </c>
      <c r="H1167">
        <v>3.5000000000000003E-2</v>
      </c>
      <c r="I1167">
        <v>0</v>
      </c>
      <c r="J1167" s="2" t="str">
        <f t="shared" si="18"/>
        <v>ELECTRICITYNERWR2037</v>
      </c>
    </row>
    <row r="1168" spans="1:10" x14ac:dyDescent="0.25">
      <c r="A1168" t="s">
        <v>34</v>
      </c>
      <c r="B1168" t="s">
        <v>6</v>
      </c>
      <c r="C1168" t="s">
        <v>9</v>
      </c>
      <c r="D1168" t="s">
        <v>6</v>
      </c>
      <c r="E1168" t="s">
        <v>11</v>
      </c>
      <c r="F1168">
        <v>2038</v>
      </c>
      <c r="G1168">
        <v>0.77133864799999996</v>
      </c>
      <c r="H1168">
        <v>3.5000000000000003E-2</v>
      </c>
      <c r="I1168">
        <v>0</v>
      </c>
      <c r="J1168" s="2" t="str">
        <f t="shared" si="18"/>
        <v>ELECTRICITYNERWR2038</v>
      </c>
    </row>
    <row r="1169" spans="1:10" x14ac:dyDescent="0.25">
      <c r="A1169" t="s">
        <v>34</v>
      </c>
      <c r="B1169" t="s">
        <v>6</v>
      </c>
      <c r="C1169" t="s">
        <v>9</v>
      </c>
      <c r="D1169" t="s">
        <v>6</v>
      </c>
      <c r="E1169" t="s">
        <v>11</v>
      </c>
      <c r="F1169">
        <v>2039</v>
      </c>
      <c r="G1169">
        <v>0.79447880699999995</v>
      </c>
      <c r="H1169">
        <v>3.5000000000000003E-2</v>
      </c>
      <c r="I1169">
        <v>0</v>
      </c>
      <c r="J1169" s="2" t="str">
        <f t="shared" si="18"/>
        <v>ELECTRICITYNERWR2039</v>
      </c>
    </row>
    <row r="1170" spans="1:10" x14ac:dyDescent="0.25">
      <c r="A1170" t="s">
        <v>34</v>
      </c>
      <c r="B1170" t="s">
        <v>6</v>
      </c>
      <c r="C1170" t="s">
        <v>9</v>
      </c>
      <c r="D1170" t="s">
        <v>6</v>
      </c>
      <c r="E1170" t="s">
        <v>11</v>
      </c>
      <c r="F1170">
        <v>2040</v>
      </c>
      <c r="G1170">
        <v>0.81831317100000001</v>
      </c>
      <c r="H1170">
        <v>3.5000000000000003E-2</v>
      </c>
      <c r="I1170">
        <v>0</v>
      </c>
      <c r="J1170" s="2" t="str">
        <f t="shared" si="18"/>
        <v>ELECTRICITYNERWR2040</v>
      </c>
    </row>
    <row r="1171" spans="1:10" x14ac:dyDescent="0.25">
      <c r="A1171" t="s">
        <v>34</v>
      </c>
      <c r="B1171" t="s">
        <v>6</v>
      </c>
      <c r="C1171" t="s">
        <v>9</v>
      </c>
      <c r="D1171" t="s">
        <v>6</v>
      </c>
      <c r="E1171" t="s">
        <v>11</v>
      </c>
      <c r="F1171">
        <v>2041</v>
      </c>
      <c r="G1171">
        <v>0.84286256599999998</v>
      </c>
      <c r="H1171">
        <v>3.5000000000000003E-2</v>
      </c>
      <c r="I1171">
        <v>0</v>
      </c>
      <c r="J1171" s="2" t="str">
        <f t="shared" si="18"/>
        <v>ELECTRICITYNERWR2041</v>
      </c>
    </row>
    <row r="1172" spans="1:10" x14ac:dyDescent="0.25">
      <c r="A1172" t="s">
        <v>34</v>
      </c>
      <c r="B1172" t="s">
        <v>6</v>
      </c>
      <c r="C1172" t="s">
        <v>12</v>
      </c>
      <c r="D1172" t="s">
        <v>6</v>
      </c>
      <c r="E1172" t="s">
        <v>10</v>
      </c>
      <c r="F1172">
        <v>2024</v>
      </c>
      <c r="G1172">
        <v>0.50994571399999999</v>
      </c>
      <c r="H1172">
        <v>3.5000000000000003E-2</v>
      </c>
      <c r="I1172">
        <v>19.53</v>
      </c>
      <c r="J1172" s="2" t="str">
        <f t="shared" si="18"/>
        <v>ELECTRICITYNRER2024</v>
      </c>
    </row>
    <row r="1173" spans="1:10" x14ac:dyDescent="0.25">
      <c r="A1173" t="s">
        <v>34</v>
      </c>
      <c r="B1173" t="s">
        <v>6</v>
      </c>
      <c r="C1173" t="s">
        <v>12</v>
      </c>
      <c r="D1173" t="s">
        <v>6</v>
      </c>
      <c r="E1173" t="s">
        <v>10</v>
      </c>
      <c r="F1173">
        <v>2025</v>
      </c>
      <c r="G1173">
        <v>0.52524408600000005</v>
      </c>
      <c r="H1173">
        <v>3.5000000000000003E-2</v>
      </c>
      <c r="I1173">
        <v>19.53</v>
      </c>
      <c r="J1173" s="2" t="str">
        <f t="shared" si="18"/>
        <v>ELECTRICITYNRER2025</v>
      </c>
    </row>
    <row r="1174" spans="1:10" x14ac:dyDescent="0.25">
      <c r="A1174" t="s">
        <v>34</v>
      </c>
      <c r="B1174" t="s">
        <v>6</v>
      </c>
      <c r="C1174" t="s">
        <v>12</v>
      </c>
      <c r="D1174" t="s">
        <v>6</v>
      </c>
      <c r="E1174" t="s">
        <v>10</v>
      </c>
      <c r="F1174">
        <v>2026</v>
      </c>
      <c r="G1174">
        <v>0.54100140799999996</v>
      </c>
      <c r="H1174">
        <v>3.5000000000000003E-2</v>
      </c>
      <c r="I1174">
        <v>19.53</v>
      </c>
      <c r="J1174" s="2" t="str">
        <f t="shared" si="18"/>
        <v>ELECTRICITYNRER2026</v>
      </c>
    </row>
    <row r="1175" spans="1:10" x14ac:dyDescent="0.25">
      <c r="A1175" t="s">
        <v>34</v>
      </c>
      <c r="B1175" t="s">
        <v>6</v>
      </c>
      <c r="C1175" t="s">
        <v>12</v>
      </c>
      <c r="D1175" t="s">
        <v>6</v>
      </c>
      <c r="E1175" t="s">
        <v>10</v>
      </c>
      <c r="F1175">
        <v>2027</v>
      </c>
      <c r="G1175">
        <v>0.55723145100000004</v>
      </c>
      <c r="H1175">
        <v>3.5000000000000003E-2</v>
      </c>
      <c r="I1175">
        <v>19.53</v>
      </c>
      <c r="J1175" s="2" t="str">
        <f t="shared" si="18"/>
        <v>ELECTRICITYNRER2027</v>
      </c>
    </row>
    <row r="1176" spans="1:10" x14ac:dyDescent="0.25">
      <c r="A1176" t="s">
        <v>34</v>
      </c>
      <c r="B1176" t="s">
        <v>6</v>
      </c>
      <c r="C1176" t="s">
        <v>12</v>
      </c>
      <c r="D1176" t="s">
        <v>6</v>
      </c>
      <c r="E1176" t="s">
        <v>10</v>
      </c>
      <c r="F1176">
        <v>2028</v>
      </c>
      <c r="G1176">
        <v>0.57394839399999997</v>
      </c>
      <c r="H1176">
        <v>3.5000000000000003E-2</v>
      </c>
      <c r="I1176">
        <v>19.53</v>
      </c>
      <c r="J1176" s="2" t="str">
        <f t="shared" si="18"/>
        <v>ELECTRICITYNRER2028</v>
      </c>
    </row>
    <row r="1177" spans="1:10" x14ac:dyDescent="0.25">
      <c r="A1177" t="s">
        <v>34</v>
      </c>
      <c r="B1177" t="s">
        <v>6</v>
      </c>
      <c r="C1177" t="s">
        <v>12</v>
      </c>
      <c r="D1177" t="s">
        <v>6</v>
      </c>
      <c r="E1177" t="s">
        <v>10</v>
      </c>
      <c r="F1177">
        <v>2029</v>
      </c>
      <c r="G1177">
        <v>0.59116684600000002</v>
      </c>
      <c r="H1177">
        <v>3.5000000000000003E-2</v>
      </c>
      <c r="I1177">
        <v>19.53</v>
      </c>
      <c r="J1177" s="2" t="str">
        <f t="shared" si="18"/>
        <v>ELECTRICITYNRER2029</v>
      </c>
    </row>
    <row r="1178" spans="1:10" x14ac:dyDescent="0.25">
      <c r="A1178" t="s">
        <v>34</v>
      </c>
      <c r="B1178" t="s">
        <v>6</v>
      </c>
      <c r="C1178" t="s">
        <v>12</v>
      </c>
      <c r="D1178" t="s">
        <v>6</v>
      </c>
      <c r="E1178" t="s">
        <v>10</v>
      </c>
      <c r="F1178">
        <v>2030</v>
      </c>
      <c r="G1178">
        <v>0.60890185100000005</v>
      </c>
      <c r="H1178">
        <v>3.5000000000000003E-2</v>
      </c>
      <c r="I1178">
        <v>19.440000000000001</v>
      </c>
      <c r="J1178" s="2" t="str">
        <f t="shared" si="18"/>
        <v>ELECTRICITYNRER2030</v>
      </c>
    </row>
    <row r="1179" spans="1:10" x14ac:dyDescent="0.25">
      <c r="A1179" t="s">
        <v>34</v>
      </c>
      <c r="B1179" t="s">
        <v>6</v>
      </c>
      <c r="C1179" t="s">
        <v>12</v>
      </c>
      <c r="D1179" t="s">
        <v>6</v>
      </c>
      <c r="E1179" t="s">
        <v>10</v>
      </c>
      <c r="F1179">
        <v>2031</v>
      </c>
      <c r="G1179">
        <v>0.62716890700000005</v>
      </c>
      <c r="H1179">
        <v>3.5000000000000003E-2</v>
      </c>
      <c r="I1179">
        <v>19.53</v>
      </c>
      <c r="J1179" s="2" t="str">
        <f t="shared" si="18"/>
        <v>ELECTRICITYNRER2031</v>
      </c>
    </row>
    <row r="1180" spans="1:10" x14ac:dyDescent="0.25">
      <c r="A1180" t="s">
        <v>34</v>
      </c>
      <c r="B1180" t="s">
        <v>6</v>
      </c>
      <c r="C1180" t="s">
        <v>12</v>
      </c>
      <c r="D1180" t="s">
        <v>6</v>
      </c>
      <c r="E1180" t="s">
        <v>10</v>
      </c>
      <c r="F1180">
        <v>2032</v>
      </c>
      <c r="G1180">
        <v>0.64598397399999996</v>
      </c>
      <c r="H1180">
        <v>3.5000000000000003E-2</v>
      </c>
      <c r="I1180">
        <v>20.23</v>
      </c>
      <c r="J1180" s="2" t="str">
        <f t="shared" si="18"/>
        <v>ELECTRICITYNRER2032</v>
      </c>
    </row>
    <row r="1181" spans="1:10" x14ac:dyDescent="0.25">
      <c r="A1181" t="s">
        <v>34</v>
      </c>
      <c r="B1181" t="s">
        <v>6</v>
      </c>
      <c r="C1181" t="s">
        <v>12</v>
      </c>
      <c r="D1181" t="s">
        <v>6</v>
      </c>
      <c r="E1181" t="s">
        <v>10</v>
      </c>
      <c r="F1181">
        <v>2033</v>
      </c>
      <c r="G1181">
        <v>0.66536349299999997</v>
      </c>
      <c r="H1181">
        <v>3.5000000000000003E-2</v>
      </c>
      <c r="I1181">
        <v>20.96</v>
      </c>
      <c r="J1181" s="2" t="str">
        <f t="shared" si="18"/>
        <v>ELECTRICITYNRER2033</v>
      </c>
    </row>
    <row r="1182" spans="1:10" x14ac:dyDescent="0.25">
      <c r="A1182" t="s">
        <v>34</v>
      </c>
      <c r="B1182" t="s">
        <v>6</v>
      </c>
      <c r="C1182" t="s">
        <v>12</v>
      </c>
      <c r="D1182" t="s">
        <v>6</v>
      </c>
      <c r="E1182" t="s">
        <v>10</v>
      </c>
      <c r="F1182">
        <v>2034</v>
      </c>
      <c r="G1182">
        <v>0.685324398</v>
      </c>
      <c r="H1182">
        <v>3.5000000000000003E-2</v>
      </c>
      <c r="I1182">
        <v>21.72</v>
      </c>
      <c r="J1182" s="2" t="str">
        <f t="shared" si="18"/>
        <v>ELECTRICITYNRER2034</v>
      </c>
    </row>
    <row r="1183" spans="1:10" x14ac:dyDescent="0.25">
      <c r="A1183" t="s">
        <v>34</v>
      </c>
      <c r="B1183" t="s">
        <v>6</v>
      </c>
      <c r="C1183" t="s">
        <v>12</v>
      </c>
      <c r="D1183" t="s">
        <v>6</v>
      </c>
      <c r="E1183" t="s">
        <v>10</v>
      </c>
      <c r="F1183">
        <v>2035</v>
      </c>
      <c r="G1183">
        <v>0.70588413000000005</v>
      </c>
      <c r="H1183">
        <v>3.5000000000000003E-2</v>
      </c>
      <c r="I1183">
        <v>22.51</v>
      </c>
      <c r="J1183" s="2" t="str">
        <f t="shared" si="18"/>
        <v>ELECTRICITYNRER2035</v>
      </c>
    </row>
    <row r="1184" spans="1:10" x14ac:dyDescent="0.25">
      <c r="A1184" t="s">
        <v>34</v>
      </c>
      <c r="B1184" t="s">
        <v>6</v>
      </c>
      <c r="C1184" t="s">
        <v>12</v>
      </c>
      <c r="D1184" t="s">
        <v>6</v>
      </c>
      <c r="E1184" t="s">
        <v>10</v>
      </c>
      <c r="F1184">
        <v>2036</v>
      </c>
      <c r="G1184">
        <v>0.72706065399999997</v>
      </c>
      <c r="H1184">
        <v>3.5000000000000003E-2</v>
      </c>
      <c r="I1184">
        <v>23.33</v>
      </c>
      <c r="J1184" s="2" t="str">
        <f t="shared" si="18"/>
        <v>ELECTRICITYNRER2036</v>
      </c>
    </row>
    <row r="1185" spans="1:10" x14ac:dyDescent="0.25">
      <c r="A1185" t="s">
        <v>34</v>
      </c>
      <c r="B1185" t="s">
        <v>6</v>
      </c>
      <c r="C1185" t="s">
        <v>12</v>
      </c>
      <c r="D1185" t="s">
        <v>6</v>
      </c>
      <c r="E1185" t="s">
        <v>10</v>
      </c>
      <c r="F1185">
        <v>2037</v>
      </c>
      <c r="G1185">
        <v>0.74887247300000004</v>
      </c>
      <c r="H1185">
        <v>3.5000000000000003E-2</v>
      </c>
      <c r="I1185">
        <v>24.17</v>
      </c>
      <c r="J1185" s="2" t="str">
        <f t="shared" si="18"/>
        <v>ELECTRICITYNRER2037</v>
      </c>
    </row>
    <row r="1186" spans="1:10" x14ac:dyDescent="0.25">
      <c r="A1186" t="s">
        <v>34</v>
      </c>
      <c r="B1186" t="s">
        <v>6</v>
      </c>
      <c r="C1186" t="s">
        <v>12</v>
      </c>
      <c r="D1186" t="s">
        <v>6</v>
      </c>
      <c r="E1186" t="s">
        <v>10</v>
      </c>
      <c r="F1186">
        <v>2038</v>
      </c>
      <c r="G1186">
        <v>0.77133864799999996</v>
      </c>
      <c r="H1186">
        <v>3.5000000000000003E-2</v>
      </c>
      <c r="I1186">
        <v>25.05</v>
      </c>
      <c r="J1186" s="2" t="str">
        <f t="shared" si="18"/>
        <v>ELECTRICITYNRER2038</v>
      </c>
    </row>
    <row r="1187" spans="1:10" x14ac:dyDescent="0.25">
      <c r="A1187" t="s">
        <v>34</v>
      </c>
      <c r="B1187" t="s">
        <v>6</v>
      </c>
      <c r="C1187" t="s">
        <v>12</v>
      </c>
      <c r="D1187" t="s">
        <v>6</v>
      </c>
      <c r="E1187" t="s">
        <v>10</v>
      </c>
      <c r="F1187">
        <v>2039</v>
      </c>
      <c r="G1187">
        <v>0.79447880699999995</v>
      </c>
      <c r="H1187">
        <v>3.5000000000000003E-2</v>
      </c>
      <c r="I1187">
        <v>25.95</v>
      </c>
      <c r="J1187" s="2" t="str">
        <f t="shared" si="18"/>
        <v>ELECTRICITYNRER2039</v>
      </c>
    </row>
    <row r="1188" spans="1:10" x14ac:dyDescent="0.25">
      <c r="A1188" t="s">
        <v>34</v>
      </c>
      <c r="B1188" t="s">
        <v>6</v>
      </c>
      <c r="C1188" t="s">
        <v>12</v>
      </c>
      <c r="D1188" t="s">
        <v>6</v>
      </c>
      <c r="E1188" t="s">
        <v>10</v>
      </c>
      <c r="F1188">
        <v>2040</v>
      </c>
      <c r="G1188">
        <v>0.81831317100000001</v>
      </c>
      <c r="H1188">
        <v>3.5000000000000003E-2</v>
      </c>
      <c r="I1188">
        <v>26.89</v>
      </c>
      <c r="J1188" s="2" t="str">
        <f t="shared" si="18"/>
        <v>ELECTRICITYNRER2040</v>
      </c>
    </row>
    <row r="1189" spans="1:10" x14ac:dyDescent="0.25">
      <c r="A1189" t="s">
        <v>34</v>
      </c>
      <c r="B1189" t="s">
        <v>6</v>
      </c>
      <c r="C1189" t="s">
        <v>12</v>
      </c>
      <c r="D1189" t="s">
        <v>6</v>
      </c>
      <c r="E1189" t="s">
        <v>10</v>
      </c>
      <c r="F1189">
        <v>2041</v>
      </c>
      <c r="G1189">
        <v>0.84286256599999998</v>
      </c>
      <c r="H1189">
        <v>3.5000000000000003E-2</v>
      </c>
      <c r="I1189">
        <v>27.87</v>
      </c>
      <c r="J1189" s="2" t="str">
        <f t="shared" si="18"/>
        <v>ELECTRICITYNRER2041</v>
      </c>
    </row>
    <row r="1190" spans="1:10" x14ac:dyDescent="0.25">
      <c r="A1190" t="s">
        <v>34</v>
      </c>
      <c r="B1190" t="s">
        <v>6</v>
      </c>
      <c r="C1190" t="s">
        <v>11</v>
      </c>
      <c r="D1190" t="s">
        <v>6</v>
      </c>
      <c r="E1190" t="s">
        <v>9</v>
      </c>
      <c r="F1190">
        <v>2024</v>
      </c>
      <c r="G1190">
        <v>0.50994571399999999</v>
      </c>
      <c r="H1190">
        <v>3.5000000000000003E-2</v>
      </c>
      <c r="I1190">
        <v>0</v>
      </c>
      <c r="J1190" s="2" t="str">
        <f t="shared" si="18"/>
        <v>ELECTRICITYWRNER2024</v>
      </c>
    </row>
    <row r="1191" spans="1:10" x14ac:dyDescent="0.25">
      <c r="A1191" t="s">
        <v>34</v>
      </c>
      <c r="B1191" t="s">
        <v>6</v>
      </c>
      <c r="C1191" t="s">
        <v>11</v>
      </c>
      <c r="D1191" t="s">
        <v>6</v>
      </c>
      <c r="E1191" t="s">
        <v>9</v>
      </c>
      <c r="F1191">
        <v>2025</v>
      </c>
      <c r="G1191">
        <v>0.52524408600000005</v>
      </c>
      <c r="H1191">
        <v>3.5000000000000003E-2</v>
      </c>
      <c r="I1191">
        <v>0</v>
      </c>
      <c r="J1191" s="2" t="str">
        <f t="shared" si="18"/>
        <v>ELECTRICITYWRNER2025</v>
      </c>
    </row>
    <row r="1192" spans="1:10" x14ac:dyDescent="0.25">
      <c r="A1192" t="s">
        <v>34</v>
      </c>
      <c r="B1192" t="s">
        <v>6</v>
      </c>
      <c r="C1192" t="s">
        <v>11</v>
      </c>
      <c r="D1192" t="s">
        <v>6</v>
      </c>
      <c r="E1192" t="s">
        <v>9</v>
      </c>
      <c r="F1192">
        <v>2026</v>
      </c>
      <c r="G1192">
        <v>0.54100140799999996</v>
      </c>
      <c r="H1192">
        <v>3.5000000000000003E-2</v>
      </c>
      <c r="I1192">
        <v>0</v>
      </c>
      <c r="J1192" s="2" t="str">
        <f t="shared" si="18"/>
        <v>ELECTRICITYWRNER2026</v>
      </c>
    </row>
    <row r="1193" spans="1:10" x14ac:dyDescent="0.25">
      <c r="A1193" t="s">
        <v>34</v>
      </c>
      <c r="B1193" t="s">
        <v>6</v>
      </c>
      <c r="C1193" t="s">
        <v>11</v>
      </c>
      <c r="D1193" t="s">
        <v>6</v>
      </c>
      <c r="E1193" t="s">
        <v>9</v>
      </c>
      <c r="F1193">
        <v>2027</v>
      </c>
      <c r="G1193">
        <v>0.55723145100000004</v>
      </c>
      <c r="H1193">
        <v>3.5000000000000003E-2</v>
      </c>
      <c r="I1193">
        <v>0</v>
      </c>
      <c r="J1193" s="2" t="str">
        <f t="shared" si="18"/>
        <v>ELECTRICITYWRNER2027</v>
      </c>
    </row>
    <row r="1194" spans="1:10" x14ac:dyDescent="0.25">
      <c r="A1194" t="s">
        <v>34</v>
      </c>
      <c r="B1194" t="s">
        <v>6</v>
      </c>
      <c r="C1194" t="s">
        <v>11</v>
      </c>
      <c r="D1194" t="s">
        <v>6</v>
      </c>
      <c r="E1194" t="s">
        <v>9</v>
      </c>
      <c r="F1194">
        <v>2028</v>
      </c>
      <c r="G1194">
        <v>0.57394839399999997</v>
      </c>
      <c r="H1194">
        <v>3.5000000000000003E-2</v>
      </c>
      <c r="I1194">
        <v>0</v>
      </c>
      <c r="J1194" s="2" t="str">
        <f t="shared" si="18"/>
        <v>ELECTRICITYWRNER2028</v>
      </c>
    </row>
    <row r="1195" spans="1:10" x14ac:dyDescent="0.25">
      <c r="A1195" t="s">
        <v>34</v>
      </c>
      <c r="B1195" t="s">
        <v>6</v>
      </c>
      <c r="C1195" t="s">
        <v>11</v>
      </c>
      <c r="D1195" t="s">
        <v>6</v>
      </c>
      <c r="E1195" t="s">
        <v>9</v>
      </c>
      <c r="F1195">
        <v>2029</v>
      </c>
      <c r="G1195">
        <v>0.59116684600000002</v>
      </c>
      <c r="H1195">
        <v>3.5000000000000003E-2</v>
      </c>
      <c r="I1195">
        <v>0</v>
      </c>
      <c r="J1195" s="2" t="str">
        <f t="shared" si="18"/>
        <v>ELECTRICITYWRNER2029</v>
      </c>
    </row>
    <row r="1196" spans="1:10" x14ac:dyDescent="0.25">
      <c r="A1196" t="s">
        <v>34</v>
      </c>
      <c r="B1196" t="s">
        <v>6</v>
      </c>
      <c r="C1196" t="s">
        <v>11</v>
      </c>
      <c r="D1196" t="s">
        <v>6</v>
      </c>
      <c r="E1196" t="s">
        <v>9</v>
      </c>
      <c r="F1196">
        <v>2030</v>
      </c>
      <c r="G1196">
        <v>0.60890185100000005</v>
      </c>
      <c r="H1196">
        <v>3.5000000000000003E-2</v>
      </c>
      <c r="I1196">
        <v>0</v>
      </c>
      <c r="J1196" s="2" t="str">
        <f t="shared" si="18"/>
        <v>ELECTRICITYWRNER2030</v>
      </c>
    </row>
    <row r="1197" spans="1:10" x14ac:dyDescent="0.25">
      <c r="A1197" t="s">
        <v>34</v>
      </c>
      <c r="B1197" t="s">
        <v>6</v>
      </c>
      <c r="C1197" t="s">
        <v>11</v>
      </c>
      <c r="D1197" t="s">
        <v>6</v>
      </c>
      <c r="E1197" t="s">
        <v>9</v>
      </c>
      <c r="F1197">
        <v>2031</v>
      </c>
      <c r="G1197">
        <v>0.62716890700000005</v>
      </c>
      <c r="H1197">
        <v>3.5000000000000003E-2</v>
      </c>
      <c r="I1197">
        <v>0</v>
      </c>
      <c r="J1197" s="2" t="str">
        <f t="shared" si="18"/>
        <v>ELECTRICITYWRNER2031</v>
      </c>
    </row>
    <row r="1198" spans="1:10" x14ac:dyDescent="0.25">
      <c r="A1198" t="s">
        <v>34</v>
      </c>
      <c r="B1198" t="s">
        <v>6</v>
      </c>
      <c r="C1198" t="s">
        <v>11</v>
      </c>
      <c r="D1198" t="s">
        <v>6</v>
      </c>
      <c r="E1198" t="s">
        <v>9</v>
      </c>
      <c r="F1198">
        <v>2032</v>
      </c>
      <c r="G1198">
        <v>0.64598397399999996</v>
      </c>
      <c r="H1198">
        <v>3.5000000000000003E-2</v>
      </c>
      <c r="I1198">
        <v>0</v>
      </c>
      <c r="J1198" s="2" t="str">
        <f t="shared" si="18"/>
        <v>ELECTRICITYWRNER2032</v>
      </c>
    </row>
    <row r="1199" spans="1:10" x14ac:dyDescent="0.25">
      <c r="A1199" t="s">
        <v>34</v>
      </c>
      <c r="B1199" t="s">
        <v>6</v>
      </c>
      <c r="C1199" t="s">
        <v>11</v>
      </c>
      <c r="D1199" t="s">
        <v>6</v>
      </c>
      <c r="E1199" t="s">
        <v>9</v>
      </c>
      <c r="F1199">
        <v>2033</v>
      </c>
      <c r="G1199">
        <v>0.66536349299999997</v>
      </c>
      <c r="H1199">
        <v>3.5000000000000003E-2</v>
      </c>
      <c r="I1199">
        <v>0</v>
      </c>
      <c r="J1199" s="2" t="str">
        <f t="shared" si="18"/>
        <v>ELECTRICITYWRNER2033</v>
      </c>
    </row>
    <row r="1200" spans="1:10" x14ac:dyDescent="0.25">
      <c r="A1200" t="s">
        <v>34</v>
      </c>
      <c r="B1200" t="s">
        <v>6</v>
      </c>
      <c r="C1200" t="s">
        <v>11</v>
      </c>
      <c r="D1200" t="s">
        <v>6</v>
      </c>
      <c r="E1200" t="s">
        <v>9</v>
      </c>
      <c r="F1200">
        <v>2034</v>
      </c>
      <c r="G1200">
        <v>0.685324398</v>
      </c>
      <c r="H1200">
        <v>3.5000000000000003E-2</v>
      </c>
      <c r="I1200">
        <v>0</v>
      </c>
      <c r="J1200" s="2" t="str">
        <f t="shared" si="18"/>
        <v>ELECTRICITYWRNER2034</v>
      </c>
    </row>
    <row r="1201" spans="1:10" x14ac:dyDescent="0.25">
      <c r="A1201" t="s">
        <v>34</v>
      </c>
      <c r="B1201" t="s">
        <v>6</v>
      </c>
      <c r="C1201" t="s">
        <v>11</v>
      </c>
      <c r="D1201" t="s">
        <v>6</v>
      </c>
      <c r="E1201" t="s">
        <v>9</v>
      </c>
      <c r="F1201">
        <v>2035</v>
      </c>
      <c r="G1201">
        <v>0.70588413000000005</v>
      </c>
      <c r="H1201">
        <v>3.5000000000000003E-2</v>
      </c>
      <c r="I1201">
        <v>0</v>
      </c>
      <c r="J1201" s="2" t="str">
        <f t="shared" si="18"/>
        <v>ELECTRICITYWRNER2035</v>
      </c>
    </row>
    <row r="1202" spans="1:10" x14ac:dyDescent="0.25">
      <c r="A1202" t="s">
        <v>34</v>
      </c>
      <c r="B1202" t="s">
        <v>6</v>
      </c>
      <c r="C1202" t="s">
        <v>11</v>
      </c>
      <c r="D1202" t="s">
        <v>6</v>
      </c>
      <c r="E1202" t="s">
        <v>9</v>
      </c>
      <c r="F1202">
        <v>2036</v>
      </c>
      <c r="G1202">
        <v>0.72706065399999997</v>
      </c>
      <c r="H1202">
        <v>3.5000000000000003E-2</v>
      </c>
      <c r="I1202">
        <v>0</v>
      </c>
      <c r="J1202" s="2" t="str">
        <f t="shared" si="18"/>
        <v>ELECTRICITYWRNER2036</v>
      </c>
    </row>
    <row r="1203" spans="1:10" x14ac:dyDescent="0.25">
      <c r="A1203" t="s">
        <v>34</v>
      </c>
      <c r="B1203" t="s">
        <v>6</v>
      </c>
      <c r="C1203" t="s">
        <v>11</v>
      </c>
      <c r="D1203" t="s">
        <v>6</v>
      </c>
      <c r="E1203" t="s">
        <v>9</v>
      </c>
      <c r="F1203">
        <v>2037</v>
      </c>
      <c r="G1203">
        <v>0.74887247300000004</v>
      </c>
      <c r="H1203">
        <v>3.5000000000000003E-2</v>
      </c>
      <c r="I1203">
        <v>0</v>
      </c>
      <c r="J1203" s="2" t="str">
        <f t="shared" si="18"/>
        <v>ELECTRICITYWRNER2037</v>
      </c>
    </row>
    <row r="1204" spans="1:10" x14ac:dyDescent="0.25">
      <c r="A1204" t="s">
        <v>34</v>
      </c>
      <c r="B1204" t="s">
        <v>6</v>
      </c>
      <c r="C1204" t="s">
        <v>11</v>
      </c>
      <c r="D1204" t="s">
        <v>6</v>
      </c>
      <c r="E1204" t="s">
        <v>9</v>
      </c>
      <c r="F1204">
        <v>2038</v>
      </c>
      <c r="G1204">
        <v>0.77133864799999996</v>
      </c>
      <c r="H1204">
        <v>3.5000000000000003E-2</v>
      </c>
      <c r="I1204">
        <v>0</v>
      </c>
      <c r="J1204" s="2" t="str">
        <f t="shared" si="18"/>
        <v>ELECTRICITYWRNER2038</v>
      </c>
    </row>
    <row r="1205" spans="1:10" x14ac:dyDescent="0.25">
      <c r="A1205" t="s">
        <v>34</v>
      </c>
      <c r="B1205" t="s">
        <v>6</v>
      </c>
      <c r="C1205" t="s">
        <v>11</v>
      </c>
      <c r="D1205" t="s">
        <v>6</v>
      </c>
      <c r="E1205" t="s">
        <v>9</v>
      </c>
      <c r="F1205">
        <v>2039</v>
      </c>
      <c r="G1205">
        <v>0.79447880699999995</v>
      </c>
      <c r="H1205">
        <v>3.5000000000000003E-2</v>
      </c>
      <c r="I1205">
        <v>0</v>
      </c>
      <c r="J1205" s="2" t="str">
        <f t="shared" si="18"/>
        <v>ELECTRICITYWRNER2039</v>
      </c>
    </row>
    <row r="1206" spans="1:10" x14ac:dyDescent="0.25">
      <c r="A1206" t="s">
        <v>34</v>
      </c>
      <c r="B1206" t="s">
        <v>6</v>
      </c>
      <c r="C1206" t="s">
        <v>11</v>
      </c>
      <c r="D1206" t="s">
        <v>6</v>
      </c>
      <c r="E1206" t="s">
        <v>9</v>
      </c>
      <c r="F1206">
        <v>2040</v>
      </c>
      <c r="G1206">
        <v>0.81831317100000001</v>
      </c>
      <c r="H1206">
        <v>3.5000000000000003E-2</v>
      </c>
      <c r="I1206">
        <v>0</v>
      </c>
      <c r="J1206" s="2" t="str">
        <f t="shared" si="18"/>
        <v>ELECTRICITYWRNER2040</v>
      </c>
    </row>
    <row r="1207" spans="1:10" x14ac:dyDescent="0.25">
      <c r="A1207" t="s">
        <v>34</v>
      </c>
      <c r="B1207" t="s">
        <v>6</v>
      </c>
      <c r="C1207" t="s">
        <v>11</v>
      </c>
      <c r="D1207" t="s">
        <v>6</v>
      </c>
      <c r="E1207" t="s">
        <v>9</v>
      </c>
      <c r="F1207">
        <v>2041</v>
      </c>
      <c r="G1207">
        <v>0.84286256599999998</v>
      </c>
      <c r="H1207">
        <v>3.5000000000000003E-2</v>
      </c>
      <c r="I1207">
        <v>0</v>
      </c>
      <c r="J1207" s="2" t="str">
        <f t="shared" si="18"/>
        <v>ELECTRICITYWRNER2041</v>
      </c>
    </row>
    <row r="1208" spans="1:10" x14ac:dyDescent="0.25">
      <c r="A1208" t="s">
        <v>34</v>
      </c>
      <c r="B1208" t="s">
        <v>6</v>
      </c>
      <c r="C1208" t="s">
        <v>8</v>
      </c>
      <c r="D1208" t="s">
        <v>6</v>
      </c>
      <c r="E1208" t="s">
        <v>12</v>
      </c>
      <c r="F1208">
        <v>2024</v>
      </c>
      <c r="G1208">
        <v>0.50994571399999999</v>
      </c>
      <c r="H1208">
        <v>3.5000000000000003E-2</v>
      </c>
      <c r="I1208">
        <v>0</v>
      </c>
      <c r="J1208" s="2" t="str">
        <f t="shared" si="18"/>
        <v>ELECTRICITYSRNR2024</v>
      </c>
    </row>
    <row r="1209" spans="1:10" x14ac:dyDescent="0.25">
      <c r="A1209" t="s">
        <v>34</v>
      </c>
      <c r="B1209" t="s">
        <v>6</v>
      </c>
      <c r="C1209" t="s">
        <v>8</v>
      </c>
      <c r="D1209" t="s">
        <v>6</v>
      </c>
      <c r="E1209" t="s">
        <v>12</v>
      </c>
      <c r="F1209">
        <v>2025</v>
      </c>
      <c r="G1209">
        <v>0.52524408600000005</v>
      </c>
      <c r="H1209">
        <v>3.5000000000000003E-2</v>
      </c>
      <c r="I1209">
        <v>0</v>
      </c>
      <c r="J1209" s="2" t="str">
        <f t="shared" si="18"/>
        <v>ELECTRICITYSRNR2025</v>
      </c>
    </row>
    <row r="1210" spans="1:10" x14ac:dyDescent="0.25">
      <c r="A1210" t="s">
        <v>34</v>
      </c>
      <c r="B1210" t="s">
        <v>6</v>
      </c>
      <c r="C1210" t="s">
        <v>8</v>
      </c>
      <c r="D1210" t="s">
        <v>6</v>
      </c>
      <c r="E1210" t="s">
        <v>12</v>
      </c>
      <c r="F1210">
        <v>2026</v>
      </c>
      <c r="G1210">
        <v>0.54100140799999996</v>
      </c>
      <c r="H1210">
        <v>3.5000000000000003E-2</v>
      </c>
      <c r="I1210">
        <v>0</v>
      </c>
      <c r="J1210" s="2" t="str">
        <f t="shared" si="18"/>
        <v>ELECTRICITYSRNR2026</v>
      </c>
    </row>
    <row r="1211" spans="1:10" x14ac:dyDescent="0.25">
      <c r="A1211" t="s">
        <v>34</v>
      </c>
      <c r="B1211" t="s">
        <v>6</v>
      </c>
      <c r="C1211" t="s">
        <v>8</v>
      </c>
      <c r="D1211" t="s">
        <v>6</v>
      </c>
      <c r="E1211" t="s">
        <v>12</v>
      </c>
      <c r="F1211">
        <v>2027</v>
      </c>
      <c r="G1211">
        <v>0.55723145100000004</v>
      </c>
      <c r="H1211">
        <v>3.5000000000000003E-2</v>
      </c>
      <c r="I1211">
        <v>0</v>
      </c>
      <c r="J1211" s="2" t="str">
        <f t="shared" si="18"/>
        <v>ELECTRICITYSRNR2027</v>
      </c>
    </row>
    <row r="1212" spans="1:10" x14ac:dyDescent="0.25">
      <c r="A1212" t="s">
        <v>34</v>
      </c>
      <c r="B1212" t="s">
        <v>6</v>
      </c>
      <c r="C1212" t="s">
        <v>8</v>
      </c>
      <c r="D1212" t="s">
        <v>6</v>
      </c>
      <c r="E1212" t="s">
        <v>12</v>
      </c>
      <c r="F1212">
        <v>2028</v>
      </c>
      <c r="G1212">
        <v>0.57394839399999997</v>
      </c>
      <c r="H1212">
        <v>3.5000000000000003E-2</v>
      </c>
      <c r="I1212">
        <v>0</v>
      </c>
      <c r="J1212" s="2" t="str">
        <f t="shared" si="18"/>
        <v>ELECTRICITYSRNR2028</v>
      </c>
    </row>
    <row r="1213" spans="1:10" x14ac:dyDescent="0.25">
      <c r="A1213" t="s">
        <v>34</v>
      </c>
      <c r="B1213" t="s">
        <v>6</v>
      </c>
      <c r="C1213" t="s">
        <v>8</v>
      </c>
      <c r="D1213" t="s">
        <v>6</v>
      </c>
      <c r="E1213" t="s">
        <v>12</v>
      </c>
      <c r="F1213">
        <v>2029</v>
      </c>
      <c r="G1213">
        <v>0.59116684600000002</v>
      </c>
      <c r="H1213">
        <v>3.5000000000000003E-2</v>
      </c>
      <c r="I1213">
        <v>0</v>
      </c>
      <c r="J1213" s="2" t="str">
        <f t="shared" si="18"/>
        <v>ELECTRICITYSRNR2029</v>
      </c>
    </row>
    <row r="1214" spans="1:10" x14ac:dyDescent="0.25">
      <c r="A1214" t="s">
        <v>34</v>
      </c>
      <c r="B1214" t="s">
        <v>6</v>
      </c>
      <c r="C1214" t="s">
        <v>8</v>
      </c>
      <c r="D1214" t="s">
        <v>6</v>
      </c>
      <c r="E1214" t="s">
        <v>12</v>
      </c>
      <c r="F1214">
        <v>2030</v>
      </c>
      <c r="G1214">
        <v>0.60890185100000005</v>
      </c>
      <c r="H1214">
        <v>3.5000000000000003E-2</v>
      </c>
      <c r="I1214">
        <v>0</v>
      </c>
      <c r="J1214" s="2" t="str">
        <f t="shared" si="18"/>
        <v>ELECTRICITYSRNR2030</v>
      </c>
    </row>
    <row r="1215" spans="1:10" x14ac:dyDescent="0.25">
      <c r="A1215" t="s">
        <v>34</v>
      </c>
      <c r="B1215" t="s">
        <v>6</v>
      </c>
      <c r="C1215" t="s">
        <v>8</v>
      </c>
      <c r="D1215" t="s">
        <v>6</v>
      </c>
      <c r="E1215" t="s">
        <v>12</v>
      </c>
      <c r="F1215">
        <v>2031</v>
      </c>
      <c r="G1215">
        <v>0.62716890700000005</v>
      </c>
      <c r="H1215">
        <v>3.5000000000000003E-2</v>
      </c>
      <c r="I1215">
        <v>0</v>
      </c>
      <c r="J1215" s="2" t="str">
        <f t="shared" si="18"/>
        <v>ELECTRICITYSRNR2031</v>
      </c>
    </row>
    <row r="1216" spans="1:10" x14ac:dyDescent="0.25">
      <c r="A1216" t="s">
        <v>34</v>
      </c>
      <c r="B1216" t="s">
        <v>6</v>
      </c>
      <c r="C1216" t="s">
        <v>8</v>
      </c>
      <c r="D1216" t="s">
        <v>6</v>
      </c>
      <c r="E1216" t="s">
        <v>12</v>
      </c>
      <c r="F1216">
        <v>2032</v>
      </c>
      <c r="G1216">
        <v>0.64598397399999996</v>
      </c>
      <c r="H1216">
        <v>3.5000000000000003E-2</v>
      </c>
      <c r="I1216">
        <v>0</v>
      </c>
      <c r="J1216" s="2" t="str">
        <f t="shared" si="18"/>
        <v>ELECTRICITYSRNR2032</v>
      </c>
    </row>
    <row r="1217" spans="1:10" x14ac:dyDescent="0.25">
      <c r="A1217" t="s">
        <v>34</v>
      </c>
      <c r="B1217" t="s">
        <v>6</v>
      </c>
      <c r="C1217" t="s">
        <v>8</v>
      </c>
      <c r="D1217" t="s">
        <v>6</v>
      </c>
      <c r="E1217" t="s">
        <v>12</v>
      </c>
      <c r="F1217">
        <v>2033</v>
      </c>
      <c r="G1217">
        <v>0.66536349299999997</v>
      </c>
      <c r="H1217">
        <v>3.5000000000000003E-2</v>
      </c>
      <c r="I1217">
        <v>0</v>
      </c>
      <c r="J1217" s="2" t="str">
        <f t="shared" si="18"/>
        <v>ELECTRICITYSRNR2033</v>
      </c>
    </row>
    <row r="1218" spans="1:10" x14ac:dyDescent="0.25">
      <c r="A1218" t="s">
        <v>34</v>
      </c>
      <c r="B1218" t="s">
        <v>6</v>
      </c>
      <c r="C1218" t="s">
        <v>8</v>
      </c>
      <c r="D1218" t="s">
        <v>6</v>
      </c>
      <c r="E1218" t="s">
        <v>12</v>
      </c>
      <c r="F1218">
        <v>2034</v>
      </c>
      <c r="G1218">
        <v>0.685324398</v>
      </c>
      <c r="H1218">
        <v>3.5000000000000003E-2</v>
      </c>
      <c r="I1218">
        <v>0</v>
      </c>
      <c r="J1218" s="2" t="str">
        <f t="shared" si="18"/>
        <v>ELECTRICITYSRNR2034</v>
      </c>
    </row>
    <row r="1219" spans="1:10" x14ac:dyDescent="0.25">
      <c r="A1219" t="s">
        <v>34</v>
      </c>
      <c r="B1219" t="s">
        <v>6</v>
      </c>
      <c r="C1219" t="s">
        <v>8</v>
      </c>
      <c r="D1219" t="s">
        <v>6</v>
      </c>
      <c r="E1219" t="s">
        <v>12</v>
      </c>
      <c r="F1219">
        <v>2035</v>
      </c>
      <c r="G1219">
        <v>0.70588413000000005</v>
      </c>
      <c r="H1219">
        <v>3.5000000000000003E-2</v>
      </c>
      <c r="I1219">
        <v>0</v>
      </c>
      <c r="J1219" s="2" t="str">
        <f t="shared" ref="J1219:J1282" si="19">_xlfn.CONCAT(A1219,C1219,E1219,F1219)</f>
        <v>ELECTRICITYSRNR2035</v>
      </c>
    </row>
    <row r="1220" spans="1:10" x14ac:dyDescent="0.25">
      <c r="A1220" t="s">
        <v>34</v>
      </c>
      <c r="B1220" t="s">
        <v>6</v>
      </c>
      <c r="C1220" t="s">
        <v>8</v>
      </c>
      <c r="D1220" t="s">
        <v>6</v>
      </c>
      <c r="E1220" t="s">
        <v>12</v>
      </c>
      <c r="F1220">
        <v>2036</v>
      </c>
      <c r="G1220">
        <v>0.72706065399999997</v>
      </c>
      <c r="H1220">
        <v>3.5000000000000003E-2</v>
      </c>
      <c r="I1220">
        <v>0</v>
      </c>
      <c r="J1220" s="2" t="str">
        <f t="shared" si="19"/>
        <v>ELECTRICITYSRNR2036</v>
      </c>
    </row>
    <row r="1221" spans="1:10" x14ac:dyDescent="0.25">
      <c r="A1221" t="s">
        <v>34</v>
      </c>
      <c r="B1221" t="s">
        <v>6</v>
      </c>
      <c r="C1221" t="s">
        <v>8</v>
      </c>
      <c r="D1221" t="s">
        <v>6</v>
      </c>
      <c r="E1221" t="s">
        <v>12</v>
      </c>
      <c r="F1221">
        <v>2037</v>
      </c>
      <c r="G1221">
        <v>0.74887247300000004</v>
      </c>
      <c r="H1221">
        <v>3.5000000000000003E-2</v>
      </c>
      <c r="I1221">
        <v>0</v>
      </c>
      <c r="J1221" s="2" t="str">
        <f t="shared" si="19"/>
        <v>ELECTRICITYSRNR2037</v>
      </c>
    </row>
    <row r="1222" spans="1:10" x14ac:dyDescent="0.25">
      <c r="A1222" t="s">
        <v>34</v>
      </c>
      <c r="B1222" t="s">
        <v>6</v>
      </c>
      <c r="C1222" t="s">
        <v>8</v>
      </c>
      <c r="D1222" t="s">
        <v>6</v>
      </c>
      <c r="E1222" t="s">
        <v>12</v>
      </c>
      <c r="F1222">
        <v>2038</v>
      </c>
      <c r="G1222">
        <v>0.77133864799999996</v>
      </c>
      <c r="H1222">
        <v>3.5000000000000003E-2</v>
      </c>
      <c r="I1222">
        <v>0</v>
      </c>
      <c r="J1222" s="2" t="str">
        <f t="shared" si="19"/>
        <v>ELECTRICITYSRNR2038</v>
      </c>
    </row>
    <row r="1223" spans="1:10" x14ac:dyDescent="0.25">
      <c r="A1223" t="s">
        <v>34</v>
      </c>
      <c r="B1223" t="s">
        <v>6</v>
      </c>
      <c r="C1223" t="s">
        <v>8</v>
      </c>
      <c r="D1223" t="s">
        <v>6</v>
      </c>
      <c r="E1223" t="s">
        <v>12</v>
      </c>
      <c r="F1223">
        <v>2039</v>
      </c>
      <c r="G1223">
        <v>0.79447880699999995</v>
      </c>
      <c r="H1223">
        <v>3.5000000000000003E-2</v>
      </c>
      <c r="I1223">
        <v>0</v>
      </c>
      <c r="J1223" s="2" t="str">
        <f t="shared" si="19"/>
        <v>ELECTRICITYSRNR2039</v>
      </c>
    </row>
    <row r="1224" spans="1:10" x14ac:dyDescent="0.25">
      <c r="A1224" t="s">
        <v>34</v>
      </c>
      <c r="B1224" t="s">
        <v>6</v>
      </c>
      <c r="C1224" t="s">
        <v>8</v>
      </c>
      <c r="D1224" t="s">
        <v>6</v>
      </c>
      <c r="E1224" t="s">
        <v>12</v>
      </c>
      <c r="F1224">
        <v>2040</v>
      </c>
      <c r="G1224">
        <v>0.81831317100000001</v>
      </c>
      <c r="H1224">
        <v>3.5000000000000003E-2</v>
      </c>
      <c r="I1224">
        <v>0</v>
      </c>
      <c r="J1224" s="2" t="str">
        <f t="shared" si="19"/>
        <v>ELECTRICITYSRNR2040</v>
      </c>
    </row>
    <row r="1225" spans="1:10" x14ac:dyDescent="0.25">
      <c r="A1225" t="s">
        <v>34</v>
      </c>
      <c r="B1225" t="s">
        <v>6</v>
      </c>
      <c r="C1225" t="s">
        <v>8</v>
      </c>
      <c r="D1225" t="s">
        <v>6</v>
      </c>
      <c r="E1225" t="s">
        <v>12</v>
      </c>
      <c r="F1225">
        <v>2041</v>
      </c>
      <c r="G1225">
        <v>0.84286256599999998</v>
      </c>
      <c r="H1225">
        <v>3.5000000000000003E-2</v>
      </c>
      <c r="I1225">
        <v>0</v>
      </c>
      <c r="J1225" s="2" t="str">
        <f t="shared" si="19"/>
        <v>ELECTRICITYSRNR2041</v>
      </c>
    </row>
    <row r="1226" spans="1:10" x14ac:dyDescent="0.25">
      <c r="A1226" t="s">
        <v>34</v>
      </c>
      <c r="B1226" t="s">
        <v>6</v>
      </c>
      <c r="C1226" t="s">
        <v>10</v>
      </c>
      <c r="D1226" t="s">
        <v>6</v>
      </c>
      <c r="E1226" t="s">
        <v>11</v>
      </c>
      <c r="F1226">
        <v>2024</v>
      </c>
      <c r="G1226">
        <v>0.50994571399999999</v>
      </c>
      <c r="H1226">
        <v>3.5000000000000003E-2</v>
      </c>
      <c r="I1226">
        <v>21.19</v>
      </c>
      <c r="J1226" s="2" t="str">
        <f t="shared" si="19"/>
        <v>ELECTRICITYERWR2024</v>
      </c>
    </row>
    <row r="1227" spans="1:10" x14ac:dyDescent="0.25">
      <c r="A1227" t="s">
        <v>34</v>
      </c>
      <c r="B1227" t="s">
        <v>6</v>
      </c>
      <c r="C1227" t="s">
        <v>10</v>
      </c>
      <c r="D1227" t="s">
        <v>6</v>
      </c>
      <c r="E1227" t="s">
        <v>11</v>
      </c>
      <c r="F1227">
        <v>2025</v>
      </c>
      <c r="G1227">
        <v>0.52524408600000005</v>
      </c>
      <c r="H1227">
        <v>3.5000000000000003E-2</v>
      </c>
      <c r="I1227">
        <v>21.19</v>
      </c>
      <c r="J1227" s="2" t="str">
        <f t="shared" si="19"/>
        <v>ELECTRICITYERWR2025</v>
      </c>
    </row>
    <row r="1228" spans="1:10" x14ac:dyDescent="0.25">
      <c r="A1228" t="s">
        <v>34</v>
      </c>
      <c r="B1228" t="s">
        <v>6</v>
      </c>
      <c r="C1228" t="s">
        <v>10</v>
      </c>
      <c r="D1228" t="s">
        <v>6</v>
      </c>
      <c r="E1228" t="s">
        <v>11</v>
      </c>
      <c r="F1228">
        <v>2026</v>
      </c>
      <c r="G1228">
        <v>0.54100140799999996</v>
      </c>
      <c r="H1228">
        <v>3.5000000000000003E-2</v>
      </c>
      <c r="I1228">
        <v>22.79</v>
      </c>
      <c r="J1228" s="2" t="str">
        <f t="shared" si="19"/>
        <v>ELECTRICITYERWR2026</v>
      </c>
    </row>
    <row r="1229" spans="1:10" x14ac:dyDescent="0.25">
      <c r="A1229" t="s">
        <v>34</v>
      </c>
      <c r="B1229" t="s">
        <v>6</v>
      </c>
      <c r="C1229" t="s">
        <v>10</v>
      </c>
      <c r="D1229" t="s">
        <v>6</v>
      </c>
      <c r="E1229" t="s">
        <v>11</v>
      </c>
      <c r="F1229">
        <v>2027</v>
      </c>
      <c r="G1229">
        <v>0.55723145100000004</v>
      </c>
      <c r="H1229">
        <v>3.5000000000000003E-2</v>
      </c>
      <c r="I1229">
        <v>22.79</v>
      </c>
      <c r="J1229" s="2" t="str">
        <f t="shared" si="19"/>
        <v>ELECTRICITYERWR2027</v>
      </c>
    </row>
    <row r="1230" spans="1:10" x14ac:dyDescent="0.25">
      <c r="A1230" t="s">
        <v>34</v>
      </c>
      <c r="B1230" t="s">
        <v>6</v>
      </c>
      <c r="C1230" t="s">
        <v>10</v>
      </c>
      <c r="D1230" t="s">
        <v>6</v>
      </c>
      <c r="E1230" t="s">
        <v>11</v>
      </c>
      <c r="F1230">
        <v>2028</v>
      </c>
      <c r="G1230">
        <v>0.57394839399999997</v>
      </c>
      <c r="H1230">
        <v>3.5000000000000003E-2</v>
      </c>
      <c r="I1230">
        <v>22.79</v>
      </c>
      <c r="J1230" s="2" t="str">
        <f t="shared" si="19"/>
        <v>ELECTRICITYERWR2028</v>
      </c>
    </row>
    <row r="1231" spans="1:10" x14ac:dyDescent="0.25">
      <c r="A1231" t="s">
        <v>34</v>
      </c>
      <c r="B1231" t="s">
        <v>6</v>
      </c>
      <c r="C1231" t="s">
        <v>10</v>
      </c>
      <c r="D1231" t="s">
        <v>6</v>
      </c>
      <c r="E1231" t="s">
        <v>11</v>
      </c>
      <c r="F1231">
        <v>2029</v>
      </c>
      <c r="G1231">
        <v>0.59116684600000002</v>
      </c>
      <c r="H1231">
        <v>3.5000000000000003E-2</v>
      </c>
      <c r="I1231">
        <v>22.79</v>
      </c>
      <c r="J1231" s="2" t="str">
        <f t="shared" si="19"/>
        <v>ELECTRICITYERWR2029</v>
      </c>
    </row>
    <row r="1232" spans="1:10" x14ac:dyDescent="0.25">
      <c r="A1232" t="s">
        <v>34</v>
      </c>
      <c r="B1232" t="s">
        <v>6</v>
      </c>
      <c r="C1232" t="s">
        <v>10</v>
      </c>
      <c r="D1232" t="s">
        <v>6</v>
      </c>
      <c r="E1232" t="s">
        <v>11</v>
      </c>
      <c r="F1232">
        <v>2030</v>
      </c>
      <c r="G1232">
        <v>0.60890185100000005</v>
      </c>
      <c r="H1232">
        <v>3.5000000000000003E-2</v>
      </c>
      <c r="I1232">
        <v>22.79</v>
      </c>
      <c r="J1232" s="2" t="str">
        <f t="shared" si="19"/>
        <v>ELECTRICITYERWR2030</v>
      </c>
    </row>
    <row r="1233" spans="1:10" x14ac:dyDescent="0.25">
      <c r="A1233" t="s">
        <v>34</v>
      </c>
      <c r="B1233" t="s">
        <v>6</v>
      </c>
      <c r="C1233" t="s">
        <v>10</v>
      </c>
      <c r="D1233" t="s">
        <v>6</v>
      </c>
      <c r="E1233" t="s">
        <v>11</v>
      </c>
      <c r="F1233">
        <v>2031</v>
      </c>
      <c r="G1233">
        <v>0.62716890700000005</v>
      </c>
      <c r="H1233">
        <v>3.5000000000000003E-2</v>
      </c>
      <c r="I1233">
        <v>26.99</v>
      </c>
      <c r="J1233" s="2" t="str">
        <f t="shared" si="19"/>
        <v>ELECTRICITYERWR2031</v>
      </c>
    </row>
    <row r="1234" spans="1:10" x14ac:dyDescent="0.25">
      <c r="A1234" t="s">
        <v>34</v>
      </c>
      <c r="B1234" t="s">
        <v>6</v>
      </c>
      <c r="C1234" t="s">
        <v>10</v>
      </c>
      <c r="D1234" t="s">
        <v>6</v>
      </c>
      <c r="E1234" t="s">
        <v>11</v>
      </c>
      <c r="F1234">
        <v>2032</v>
      </c>
      <c r="G1234">
        <v>0.64598397399999996</v>
      </c>
      <c r="H1234">
        <v>3.5000000000000003E-2</v>
      </c>
      <c r="I1234">
        <v>27.96</v>
      </c>
      <c r="J1234" s="2" t="str">
        <f t="shared" si="19"/>
        <v>ELECTRICITYERWR2032</v>
      </c>
    </row>
    <row r="1235" spans="1:10" x14ac:dyDescent="0.25">
      <c r="A1235" t="s">
        <v>34</v>
      </c>
      <c r="B1235" t="s">
        <v>6</v>
      </c>
      <c r="C1235" t="s">
        <v>10</v>
      </c>
      <c r="D1235" t="s">
        <v>6</v>
      </c>
      <c r="E1235" t="s">
        <v>11</v>
      </c>
      <c r="F1235">
        <v>2033</v>
      </c>
      <c r="G1235">
        <v>0.66536349299999997</v>
      </c>
      <c r="H1235">
        <v>3.5000000000000003E-2</v>
      </c>
      <c r="I1235">
        <v>28.98</v>
      </c>
      <c r="J1235" s="2" t="str">
        <f t="shared" si="19"/>
        <v>ELECTRICITYERWR2033</v>
      </c>
    </row>
    <row r="1236" spans="1:10" x14ac:dyDescent="0.25">
      <c r="A1236" t="s">
        <v>34</v>
      </c>
      <c r="B1236" t="s">
        <v>6</v>
      </c>
      <c r="C1236" t="s">
        <v>10</v>
      </c>
      <c r="D1236" t="s">
        <v>6</v>
      </c>
      <c r="E1236" t="s">
        <v>11</v>
      </c>
      <c r="F1236">
        <v>2034</v>
      </c>
      <c r="G1236">
        <v>0.685324398</v>
      </c>
      <c r="H1236">
        <v>3.5000000000000003E-2</v>
      </c>
      <c r="I1236">
        <v>30.02</v>
      </c>
      <c r="J1236" s="2" t="str">
        <f t="shared" si="19"/>
        <v>ELECTRICITYERWR2034</v>
      </c>
    </row>
    <row r="1237" spans="1:10" x14ac:dyDescent="0.25">
      <c r="A1237" t="s">
        <v>34</v>
      </c>
      <c r="B1237" t="s">
        <v>6</v>
      </c>
      <c r="C1237" t="s">
        <v>10</v>
      </c>
      <c r="D1237" t="s">
        <v>6</v>
      </c>
      <c r="E1237" t="s">
        <v>11</v>
      </c>
      <c r="F1237">
        <v>2035</v>
      </c>
      <c r="G1237">
        <v>0.70588413000000005</v>
      </c>
      <c r="H1237">
        <v>3.5000000000000003E-2</v>
      </c>
      <c r="I1237">
        <v>31.11</v>
      </c>
      <c r="J1237" s="2" t="str">
        <f t="shared" si="19"/>
        <v>ELECTRICITYERWR2035</v>
      </c>
    </row>
    <row r="1238" spans="1:10" x14ac:dyDescent="0.25">
      <c r="A1238" t="s">
        <v>34</v>
      </c>
      <c r="B1238" t="s">
        <v>6</v>
      </c>
      <c r="C1238" t="s">
        <v>10</v>
      </c>
      <c r="D1238" t="s">
        <v>6</v>
      </c>
      <c r="E1238" t="s">
        <v>11</v>
      </c>
      <c r="F1238">
        <v>2036</v>
      </c>
      <c r="G1238">
        <v>0.72706065399999997</v>
      </c>
      <c r="H1238">
        <v>3.5000000000000003E-2</v>
      </c>
      <c r="I1238">
        <v>32.24</v>
      </c>
      <c r="J1238" s="2" t="str">
        <f t="shared" si="19"/>
        <v>ELECTRICITYERWR2036</v>
      </c>
    </row>
    <row r="1239" spans="1:10" x14ac:dyDescent="0.25">
      <c r="A1239" t="s">
        <v>34</v>
      </c>
      <c r="B1239" t="s">
        <v>6</v>
      </c>
      <c r="C1239" t="s">
        <v>10</v>
      </c>
      <c r="D1239" t="s">
        <v>6</v>
      </c>
      <c r="E1239" t="s">
        <v>11</v>
      </c>
      <c r="F1239">
        <v>2037</v>
      </c>
      <c r="G1239">
        <v>0.74887247300000004</v>
      </c>
      <c r="H1239">
        <v>3.5000000000000003E-2</v>
      </c>
      <c r="I1239">
        <v>33.409999999999997</v>
      </c>
      <c r="J1239" s="2" t="str">
        <f t="shared" si="19"/>
        <v>ELECTRICITYERWR2037</v>
      </c>
    </row>
    <row r="1240" spans="1:10" x14ac:dyDescent="0.25">
      <c r="A1240" t="s">
        <v>34</v>
      </c>
      <c r="B1240" t="s">
        <v>6</v>
      </c>
      <c r="C1240" t="s">
        <v>10</v>
      </c>
      <c r="D1240" t="s">
        <v>6</v>
      </c>
      <c r="E1240" t="s">
        <v>11</v>
      </c>
      <c r="F1240">
        <v>2038</v>
      </c>
      <c r="G1240">
        <v>0.77133864799999996</v>
      </c>
      <c r="H1240">
        <v>3.5000000000000003E-2</v>
      </c>
      <c r="I1240">
        <v>34.619999999999997</v>
      </c>
      <c r="J1240" s="2" t="str">
        <f t="shared" si="19"/>
        <v>ELECTRICITYERWR2038</v>
      </c>
    </row>
    <row r="1241" spans="1:10" x14ac:dyDescent="0.25">
      <c r="A1241" t="s">
        <v>34</v>
      </c>
      <c r="B1241" t="s">
        <v>6</v>
      </c>
      <c r="C1241" t="s">
        <v>10</v>
      </c>
      <c r="D1241" t="s">
        <v>6</v>
      </c>
      <c r="E1241" t="s">
        <v>11</v>
      </c>
      <c r="F1241">
        <v>2039</v>
      </c>
      <c r="G1241">
        <v>0.79447880699999995</v>
      </c>
      <c r="H1241">
        <v>3.5000000000000003E-2</v>
      </c>
      <c r="I1241">
        <v>35.869999999999997</v>
      </c>
      <c r="J1241" s="2" t="str">
        <f t="shared" si="19"/>
        <v>ELECTRICITYERWR2039</v>
      </c>
    </row>
    <row r="1242" spans="1:10" x14ac:dyDescent="0.25">
      <c r="A1242" t="s">
        <v>34</v>
      </c>
      <c r="B1242" t="s">
        <v>6</v>
      </c>
      <c r="C1242" t="s">
        <v>10</v>
      </c>
      <c r="D1242" t="s">
        <v>6</v>
      </c>
      <c r="E1242" t="s">
        <v>11</v>
      </c>
      <c r="F1242">
        <v>2040</v>
      </c>
      <c r="G1242">
        <v>0.81831317100000001</v>
      </c>
      <c r="H1242">
        <v>3.5000000000000003E-2</v>
      </c>
      <c r="I1242">
        <v>37.17</v>
      </c>
      <c r="J1242" s="2" t="str">
        <f t="shared" si="19"/>
        <v>ELECTRICITYERWR2040</v>
      </c>
    </row>
    <row r="1243" spans="1:10" x14ac:dyDescent="0.25">
      <c r="A1243" t="s">
        <v>34</v>
      </c>
      <c r="B1243" t="s">
        <v>6</v>
      </c>
      <c r="C1243" t="s">
        <v>10</v>
      </c>
      <c r="D1243" t="s">
        <v>6</v>
      </c>
      <c r="E1243" t="s">
        <v>11</v>
      </c>
      <c r="F1243">
        <v>2041</v>
      </c>
      <c r="G1243">
        <v>0.84286256599999998</v>
      </c>
      <c r="H1243">
        <v>3.5000000000000003E-2</v>
      </c>
      <c r="I1243">
        <v>38.51</v>
      </c>
      <c r="J1243" s="2" t="str">
        <f t="shared" si="19"/>
        <v>ELECTRICITYERWR2041</v>
      </c>
    </row>
    <row r="1244" spans="1:10" x14ac:dyDescent="0.25">
      <c r="A1244" t="s">
        <v>34</v>
      </c>
      <c r="B1244" t="s">
        <v>6</v>
      </c>
      <c r="C1244" t="s">
        <v>9</v>
      </c>
      <c r="D1244" t="s">
        <v>6</v>
      </c>
      <c r="E1244" t="s">
        <v>8</v>
      </c>
      <c r="F1244">
        <v>2024</v>
      </c>
      <c r="G1244">
        <v>0.50994571399999999</v>
      </c>
      <c r="H1244">
        <v>3.5000000000000003E-2</v>
      </c>
      <c r="I1244">
        <v>0</v>
      </c>
      <c r="J1244" s="2" t="str">
        <f t="shared" si="19"/>
        <v>ELECTRICITYNERSR2024</v>
      </c>
    </row>
    <row r="1245" spans="1:10" x14ac:dyDescent="0.25">
      <c r="A1245" t="s">
        <v>34</v>
      </c>
      <c r="B1245" t="s">
        <v>6</v>
      </c>
      <c r="C1245" t="s">
        <v>9</v>
      </c>
      <c r="D1245" t="s">
        <v>6</v>
      </c>
      <c r="E1245" t="s">
        <v>8</v>
      </c>
      <c r="F1245">
        <v>2025</v>
      </c>
      <c r="G1245">
        <v>0.52524408600000005</v>
      </c>
      <c r="H1245">
        <v>3.5000000000000003E-2</v>
      </c>
      <c r="I1245">
        <v>0</v>
      </c>
      <c r="J1245" s="2" t="str">
        <f t="shared" si="19"/>
        <v>ELECTRICITYNERSR2025</v>
      </c>
    </row>
    <row r="1246" spans="1:10" x14ac:dyDescent="0.25">
      <c r="A1246" t="s">
        <v>34</v>
      </c>
      <c r="B1246" t="s">
        <v>6</v>
      </c>
      <c r="C1246" t="s">
        <v>9</v>
      </c>
      <c r="D1246" t="s">
        <v>6</v>
      </c>
      <c r="E1246" t="s">
        <v>8</v>
      </c>
      <c r="F1246">
        <v>2026</v>
      </c>
      <c r="G1246">
        <v>0.54100140799999996</v>
      </c>
      <c r="H1246">
        <v>3.5000000000000003E-2</v>
      </c>
      <c r="I1246">
        <v>0</v>
      </c>
      <c r="J1246" s="2" t="str">
        <f t="shared" si="19"/>
        <v>ELECTRICITYNERSR2026</v>
      </c>
    </row>
    <row r="1247" spans="1:10" x14ac:dyDescent="0.25">
      <c r="A1247" t="s">
        <v>34</v>
      </c>
      <c r="B1247" t="s">
        <v>6</v>
      </c>
      <c r="C1247" t="s">
        <v>9</v>
      </c>
      <c r="D1247" t="s">
        <v>6</v>
      </c>
      <c r="E1247" t="s">
        <v>8</v>
      </c>
      <c r="F1247">
        <v>2027</v>
      </c>
      <c r="G1247">
        <v>0.55723145100000004</v>
      </c>
      <c r="H1247">
        <v>3.5000000000000003E-2</v>
      </c>
      <c r="I1247">
        <v>0</v>
      </c>
      <c r="J1247" s="2" t="str">
        <f t="shared" si="19"/>
        <v>ELECTRICITYNERSR2027</v>
      </c>
    </row>
    <row r="1248" spans="1:10" x14ac:dyDescent="0.25">
      <c r="A1248" t="s">
        <v>34</v>
      </c>
      <c r="B1248" t="s">
        <v>6</v>
      </c>
      <c r="C1248" t="s">
        <v>9</v>
      </c>
      <c r="D1248" t="s">
        <v>6</v>
      </c>
      <c r="E1248" t="s">
        <v>8</v>
      </c>
      <c r="F1248">
        <v>2028</v>
      </c>
      <c r="G1248">
        <v>0.57394839399999997</v>
      </c>
      <c r="H1248">
        <v>3.5000000000000003E-2</v>
      </c>
      <c r="I1248">
        <v>0</v>
      </c>
      <c r="J1248" s="2" t="str">
        <f t="shared" si="19"/>
        <v>ELECTRICITYNERSR2028</v>
      </c>
    </row>
    <row r="1249" spans="1:10" x14ac:dyDescent="0.25">
      <c r="A1249" t="s">
        <v>34</v>
      </c>
      <c r="B1249" t="s">
        <v>6</v>
      </c>
      <c r="C1249" t="s">
        <v>9</v>
      </c>
      <c r="D1249" t="s">
        <v>6</v>
      </c>
      <c r="E1249" t="s">
        <v>8</v>
      </c>
      <c r="F1249">
        <v>2029</v>
      </c>
      <c r="G1249">
        <v>0.59116684600000002</v>
      </c>
      <c r="H1249">
        <v>3.5000000000000003E-2</v>
      </c>
      <c r="I1249">
        <v>0</v>
      </c>
      <c r="J1249" s="2" t="str">
        <f t="shared" si="19"/>
        <v>ELECTRICITYNERSR2029</v>
      </c>
    </row>
    <row r="1250" spans="1:10" x14ac:dyDescent="0.25">
      <c r="A1250" t="s">
        <v>34</v>
      </c>
      <c r="B1250" t="s">
        <v>6</v>
      </c>
      <c r="C1250" t="s">
        <v>9</v>
      </c>
      <c r="D1250" t="s">
        <v>6</v>
      </c>
      <c r="E1250" t="s">
        <v>8</v>
      </c>
      <c r="F1250">
        <v>2030</v>
      </c>
      <c r="G1250">
        <v>0.60890185100000005</v>
      </c>
      <c r="H1250">
        <v>3.5000000000000003E-2</v>
      </c>
      <c r="I1250">
        <v>0</v>
      </c>
      <c r="J1250" s="2" t="str">
        <f t="shared" si="19"/>
        <v>ELECTRICITYNERSR2030</v>
      </c>
    </row>
    <row r="1251" spans="1:10" x14ac:dyDescent="0.25">
      <c r="A1251" t="s">
        <v>34</v>
      </c>
      <c r="B1251" t="s">
        <v>6</v>
      </c>
      <c r="C1251" t="s">
        <v>9</v>
      </c>
      <c r="D1251" t="s">
        <v>6</v>
      </c>
      <c r="E1251" t="s">
        <v>8</v>
      </c>
      <c r="F1251">
        <v>2031</v>
      </c>
      <c r="G1251">
        <v>0.62716890700000005</v>
      </c>
      <c r="H1251">
        <v>3.5000000000000003E-2</v>
      </c>
      <c r="I1251">
        <v>0</v>
      </c>
      <c r="J1251" s="2" t="str">
        <f t="shared" si="19"/>
        <v>ELECTRICITYNERSR2031</v>
      </c>
    </row>
    <row r="1252" spans="1:10" x14ac:dyDescent="0.25">
      <c r="A1252" t="s">
        <v>34</v>
      </c>
      <c r="B1252" t="s">
        <v>6</v>
      </c>
      <c r="C1252" t="s">
        <v>9</v>
      </c>
      <c r="D1252" t="s">
        <v>6</v>
      </c>
      <c r="E1252" t="s">
        <v>8</v>
      </c>
      <c r="F1252">
        <v>2032</v>
      </c>
      <c r="G1252">
        <v>0.64598397399999996</v>
      </c>
      <c r="H1252">
        <v>3.5000000000000003E-2</v>
      </c>
      <c r="I1252">
        <v>0</v>
      </c>
      <c r="J1252" s="2" t="str">
        <f t="shared" si="19"/>
        <v>ELECTRICITYNERSR2032</v>
      </c>
    </row>
    <row r="1253" spans="1:10" x14ac:dyDescent="0.25">
      <c r="A1253" t="s">
        <v>34</v>
      </c>
      <c r="B1253" t="s">
        <v>6</v>
      </c>
      <c r="C1253" t="s">
        <v>9</v>
      </c>
      <c r="D1253" t="s">
        <v>6</v>
      </c>
      <c r="E1253" t="s">
        <v>8</v>
      </c>
      <c r="F1253">
        <v>2033</v>
      </c>
      <c r="G1253">
        <v>0.66536349299999997</v>
      </c>
      <c r="H1253">
        <v>3.5000000000000003E-2</v>
      </c>
      <c r="I1253">
        <v>0</v>
      </c>
      <c r="J1253" s="2" t="str">
        <f t="shared" si="19"/>
        <v>ELECTRICITYNERSR2033</v>
      </c>
    </row>
    <row r="1254" spans="1:10" x14ac:dyDescent="0.25">
      <c r="A1254" t="s">
        <v>34</v>
      </c>
      <c r="B1254" t="s">
        <v>6</v>
      </c>
      <c r="C1254" t="s">
        <v>9</v>
      </c>
      <c r="D1254" t="s">
        <v>6</v>
      </c>
      <c r="E1254" t="s">
        <v>8</v>
      </c>
      <c r="F1254">
        <v>2034</v>
      </c>
      <c r="G1254">
        <v>0.685324398</v>
      </c>
      <c r="H1254">
        <v>3.5000000000000003E-2</v>
      </c>
      <c r="I1254">
        <v>0</v>
      </c>
      <c r="J1254" s="2" t="str">
        <f t="shared" si="19"/>
        <v>ELECTRICITYNERSR2034</v>
      </c>
    </row>
    <row r="1255" spans="1:10" x14ac:dyDescent="0.25">
      <c r="A1255" t="s">
        <v>34</v>
      </c>
      <c r="B1255" t="s">
        <v>6</v>
      </c>
      <c r="C1255" t="s">
        <v>9</v>
      </c>
      <c r="D1255" t="s">
        <v>6</v>
      </c>
      <c r="E1255" t="s">
        <v>8</v>
      </c>
      <c r="F1255">
        <v>2035</v>
      </c>
      <c r="G1255">
        <v>0.70588413000000005</v>
      </c>
      <c r="H1255">
        <v>3.5000000000000003E-2</v>
      </c>
      <c r="I1255">
        <v>0</v>
      </c>
      <c r="J1255" s="2" t="str">
        <f t="shared" si="19"/>
        <v>ELECTRICITYNERSR2035</v>
      </c>
    </row>
    <row r="1256" spans="1:10" x14ac:dyDescent="0.25">
      <c r="A1256" t="s">
        <v>34</v>
      </c>
      <c r="B1256" t="s">
        <v>6</v>
      </c>
      <c r="C1256" t="s">
        <v>9</v>
      </c>
      <c r="D1256" t="s">
        <v>6</v>
      </c>
      <c r="E1256" t="s">
        <v>8</v>
      </c>
      <c r="F1256">
        <v>2036</v>
      </c>
      <c r="G1256">
        <v>0.72706065399999997</v>
      </c>
      <c r="H1256">
        <v>3.5000000000000003E-2</v>
      </c>
      <c r="I1256">
        <v>0</v>
      </c>
      <c r="J1256" s="2" t="str">
        <f t="shared" si="19"/>
        <v>ELECTRICITYNERSR2036</v>
      </c>
    </row>
    <row r="1257" spans="1:10" x14ac:dyDescent="0.25">
      <c r="A1257" t="s">
        <v>34</v>
      </c>
      <c r="B1257" t="s">
        <v>6</v>
      </c>
      <c r="C1257" t="s">
        <v>9</v>
      </c>
      <c r="D1257" t="s">
        <v>6</v>
      </c>
      <c r="E1257" t="s">
        <v>8</v>
      </c>
      <c r="F1257">
        <v>2037</v>
      </c>
      <c r="G1257">
        <v>0.74887247300000004</v>
      </c>
      <c r="H1257">
        <v>3.5000000000000003E-2</v>
      </c>
      <c r="I1257">
        <v>0</v>
      </c>
      <c r="J1257" s="2" t="str">
        <f t="shared" si="19"/>
        <v>ELECTRICITYNERSR2037</v>
      </c>
    </row>
    <row r="1258" spans="1:10" x14ac:dyDescent="0.25">
      <c r="A1258" t="s">
        <v>34</v>
      </c>
      <c r="B1258" t="s">
        <v>6</v>
      </c>
      <c r="C1258" t="s">
        <v>9</v>
      </c>
      <c r="D1258" t="s">
        <v>6</v>
      </c>
      <c r="E1258" t="s">
        <v>8</v>
      </c>
      <c r="F1258">
        <v>2038</v>
      </c>
      <c r="G1258">
        <v>0.77133864799999996</v>
      </c>
      <c r="H1258">
        <v>3.5000000000000003E-2</v>
      </c>
      <c r="I1258">
        <v>0</v>
      </c>
      <c r="J1258" s="2" t="str">
        <f t="shared" si="19"/>
        <v>ELECTRICITYNERSR2038</v>
      </c>
    </row>
    <row r="1259" spans="1:10" x14ac:dyDescent="0.25">
      <c r="A1259" t="s">
        <v>34</v>
      </c>
      <c r="B1259" t="s">
        <v>6</v>
      </c>
      <c r="C1259" t="s">
        <v>9</v>
      </c>
      <c r="D1259" t="s">
        <v>6</v>
      </c>
      <c r="E1259" t="s">
        <v>8</v>
      </c>
      <c r="F1259">
        <v>2039</v>
      </c>
      <c r="G1259">
        <v>0.79447880699999995</v>
      </c>
      <c r="H1259">
        <v>3.5000000000000003E-2</v>
      </c>
      <c r="I1259">
        <v>0</v>
      </c>
      <c r="J1259" s="2" t="str">
        <f t="shared" si="19"/>
        <v>ELECTRICITYNERSR2039</v>
      </c>
    </row>
    <row r="1260" spans="1:10" x14ac:dyDescent="0.25">
      <c r="A1260" t="s">
        <v>34</v>
      </c>
      <c r="B1260" t="s">
        <v>6</v>
      </c>
      <c r="C1260" t="s">
        <v>9</v>
      </c>
      <c r="D1260" t="s">
        <v>6</v>
      </c>
      <c r="E1260" t="s">
        <v>8</v>
      </c>
      <c r="F1260">
        <v>2040</v>
      </c>
      <c r="G1260">
        <v>0.81831317100000001</v>
      </c>
      <c r="H1260">
        <v>3.5000000000000003E-2</v>
      </c>
      <c r="I1260">
        <v>0</v>
      </c>
      <c r="J1260" s="2" t="str">
        <f t="shared" si="19"/>
        <v>ELECTRICITYNERSR2040</v>
      </c>
    </row>
    <row r="1261" spans="1:10" x14ac:dyDescent="0.25">
      <c r="A1261" t="s">
        <v>34</v>
      </c>
      <c r="B1261" t="s">
        <v>6</v>
      </c>
      <c r="C1261" t="s">
        <v>9</v>
      </c>
      <c r="D1261" t="s">
        <v>6</v>
      </c>
      <c r="E1261" t="s">
        <v>8</v>
      </c>
      <c r="F1261">
        <v>2041</v>
      </c>
      <c r="G1261">
        <v>0.84286256599999998</v>
      </c>
      <c r="H1261">
        <v>3.5000000000000003E-2</v>
      </c>
      <c r="I1261">
        <v>0</v>
      </c>
      <c r="J1261" s="2" t="str">
        <f t="shared" si="19"/>
        <v>ELECTRICITYNERSR2041</v>
      </c>
    </row>
    <row r="1262" spans="1:10" x14ac:dyDescent="0.25">
      <c r="A1262" t="s">
        <v>34</v>
      </c>
      <c r="B1262" t="s">
        <v>6</v>
      </c>
      <c r="C1262" t="s">
        <v>12</v>
      </c>
      <c r="D1262" t="s">
        <v>6</v>
      </c>
      <c r="E1262" t="s">
        <v>9</v>
      </c>
      <c r="F1262">
        <v>2024</v>
      </c>
      <c r="G1262">
        <v>0.50994571399999999</v>
      </c>
      <c r="H1262">
        <v>3.5000000000000003E-2</v>
      </c>
      <c r="I1262">
        <v>1.5</v>
      </c>
      <c r="J1262" s="2" t="str">
        <f t="shared" si="19"/>
        <v>ELECTRICITYNRNER2024</v>
      </c>
    </row>
    <row r="1263" spans="1:10" x14ac:dyDescent="0.25">
      <c r="A1263" t="s">
        <v>34</v>
      </c>
      <c r="B1263" t="s">
        <v>6</v>
      </c>
      <c r="C1263" t="s">
        <v>12</v>
      </c>
      <c r="D1263" t="s">
        <v>6</v>
      </c>
      <c r="E1263" t="s">
        <v>9</v>
      </c>
      <c r="F1263">
        <v>2025</v>
      </c>
      <c r="G1263">
        <v>0.52524408600000005</v>
      </c>
      <c r="H1263">
        <v>3.5000000000000003E-2</v>
      </c>
      <c r="I1263">
        <v>1.5</v>
      </c>
      <c r="J1263" s="2" t="str">
        <f t="shared" si="19"/>
        <v>ELECTRICITYNRNER2025</v>
      </c>
    </row>
    <row r="1264" spans="1:10" x14ac:dyDescent="0.25">
      <c r="A1264" t="s">
        <v>34</v>
      </c>
      <c r="B1264" t="s">
        <v>6</v>
      </c>
      <c r="C1264" t="s">
        <v>12</v>
      </c>
      <c r="D1264" t="s">
        <v>6</v>
      </c>
      <c r="E1264" t="s">
        <v>9</v>
      </c>
      <c r="F1264">
        <v>2026</v>
      </c>
      <c r="G1264">
        <v>0.54100140799999996</v>
      </c>
      <c r="H1264">
        <v>3.5000000000000003E-2</v>
      </c>
      <c r="I1264">
        <v>1.5</v>
      </c>
      <c r="J1264" s="2" t="str">
        <f t="shared" si="19"/>
        <v>ELECTRICITYNRNER2026</v>
      </c>
    </row>
    <row r="1265" spans="1:10" x14ac:dyDescent="0.25">
      <c r="A1265" t="s">
        <v>34</v>
      </c>
      <c r="B1265" t="s">
        <v>6</v>
      </c>
      <c r="C1265" t="s">
        <v>12</v>
      </c>
      <c r="D1265" t="s">
        <v>6</v>
      </c>
      <c r="E1265" t="s">
        <v>9</v>
      </c>
      <c r="F1265">
        <v>2027</v>
      </c>
      <c r="G1265">
        <v>0.55723145100000004</v>
      </c>
      <c r="H1265">
        <v>3.5000000000000003E-2</v>
      </c>
      <c r="I1265">
        <v>1.5</v>
      </c>
      <c r="J1265" s="2" t="str">
        <f t="shared" si="19"/>
        <v>ELECTRICITYNRNER2027</v>
      </c>
    </row>
    <row r="1266" spans="1:10" x14ac:dyDescent="0.25">
      <c r="A1266" t="s">
        <v>34</v>
      </c>
      <c r="B1266" t="s">
        <v>6</v>
      </c>
      <c r="C1266" t="s">
        <v>12</v>
      </c>
      <c r="D1266" t="s">
        <v>6</v>
      </c>
      <c r="E1266" t="s">
        <v>9</v>
      </c>
      <c r="F1266">
        <v>2028</v>
      </c>
      <c r="G1266">
        <v>0.57394839399999997</v>
      </c>
      <c r="H1266">
        <v>3.5000000000000003E-2</v>
      </c>
      <c r="I1266">
        <v>1.5</v>
      </c>
      <c r="J1266" s="2" t="str">
        <f t="shared" si="19"/>
        <v>ELECTRICITYNRNER2028</v>
      </c>
    </row>
    <row r="1267" spans="1:10" x14ac:dyDescent="0.25">
      <c r="A1267" t="s">
        <v>34</v>
      </c>
      <c r="B1267" t="s">
        <v>6</v>
      </c>
      <c r="C1267" t="s">
        <v>12</v>
      </c>
      <c r="D1267" t="s">
        <v>6</v>
      </c>
      <c r="E1267" t="s">
        <v>9</v>
      </c>
      <c r="F1267">
        <v>2029</v>
      </c>
      <c r="G1267">
        <v>0.59116684600000002</v>
      </c>
      <c r="H1267">
        <v>3.5000000000000003E-2</v>
      </c>
      <c r="I1267">
        <v>1.5</v>
      </c>
      <c r="J1267" s="2" t="str">
        <f t="shared" si="19"/>
        <v>ELECTRICITYNRNER2029</v>
      </c>
    </row>
    <row r="1268" spans="1:10" x14ac:dyDescent="0.25">
      <c r="A1268" t="s">
        <v>34</v>
      </c>
      <c r="B1268" t="s">
        <v>6</v>
      </c>
      <c r="C1268" t="s">
        <v>12</v>
      </c>
      <c r="D1268" t="s">
        <v>6</v>
      </c>
      <c r="E1268" t="s">
        <v>9</v>
      </c>
      <c r="F1268">
        <v>2030</v>
      </c>
      <c r="G1268">
        <v>0.60890185100000005</v>
      </c>
      <c r="H1268">
        <v>3.5000000000000003E-2</v>
      </c>
      <c r="I1268">
        <v>1.5</v>
      </c>
      <c r="J1268" s="2" t="str">
        <f t="shared" si="19"/>
        <v>ELECTRICITYNRNER2030</v>
      </c>
    </row>
    <row r="1269" spans="1:10" x14ac:dyDescent="0.25">
      <c r="A1269" t="s">
        <v>34</v>
      </c>
      <c r="B1269" t="s">
        <v>6</v>
      </c>
      <c r="C1269" t="s">
        <v>12</v>
      </c>
      <c r="D1269" t="s">
        <v>6</v>
      </c>
      <c r="E1269" t="s">
        <v>9</v>
      </c>
      <c r="F1269">
        <v>2031</v>
      </c>
      <c r="G1269">
        <v>0.62716890700000005</v>
      </c>
      <c r="H1269">
        <v>3.5000000000000003E-2</v>
      </c>
      <c r="I1269">
        <v>1.5</v>
      </c>
      <c r="J1269" s="2" t="str">
        <f t="shared" si="19"/>
        <v>ELECTRICITYNRNER2031</v>
      </c>
    </row>
    <row r="1270" spans="1:10" x14ac:dyDescent="0.25">
      <c r="A1270" t="s">
        <v>34</v>
      </c>
      <c r="B1270" t="s">
        <v>6</v>
      </c>
      <c r="C1270" t="s">
        <v>12</v>
      </c>
      <c r="D1270" t="s">
        <v>6</v>
      </c>
      <c r="E1270" t="s">
        <v>9</v>
      </c>
      <c r="F1270">
        <v>2032</v>
      </c>
      <c r="G1270">
        <v>0.64598397399999996</v>
      </c>
      <c r="H1270">
        <v>3.5000000000000003E-2</v>
      </c>
      <c r="I1270">
        <v>1.55</v>
      </c>
      <c r="J1270" s="2" t="str">
        <f t="shared" si="19"/>
        <v>ELECTRICITYNRNER2032</v>
      </c>
    </row>
    <row r="1271" spans="1:10" x14ac:dyDescent="0.25">
      <c r="A1271" t="s">
        <v>34</v>
      </c>
      <c r="B1271" t="s">
        <v>6</v>
      </c>
      <c r="C1271" t="s">
        <v>12</v>
      </c>
      <c r="D1271" t="s">
        <v>6</v>
      </c>
      <c r="E1271" t="s">
        <v>9</v>
      </c>
      <c r="F1271">
        <v>2033</v>
      </c>
      <c r="G1271">
        <v>0.66536349299999997</v>
      </c>
      <c r="H1271">
        <v>3.5000000000000003E-2</v>
      </c>
      <c r="I1271">
        <v>1.61</v>
      </c>
      <c r="J1271" s="2" t="str">
        <f t="shared" si="19"/>
        <v>ELECTRICITYNRNER2033</v>
      </c>
    </row>
    <row r="1272" spans="1:10" x14ac:dyDescent="0.25">
      <c r="A1272" t="s">
        <v>34</v>
      </c>
      <c r="B1272" t="s">
        <v>6</v>
      </c>
      <c r="C1272" t="s">
        <v>12</v>
      </c>
      <c r="D1272" t="s">
        <v>6</v>
      </c>
      <c r="E1272" t="s">
        <v>9</v>
      </c>
      <c r="F1272">
        <v>2034</v>
      </c>
      <c r="G1272">
        <v>0.685324398</v>
      </c>
      <c r="H1272">
        <v>3.5000000000000003E-2</v>
      </c>
      <c r="I1272">
        <v>1.66</v>
      </c>
      <c r="J1272" s="2" t="str">
        <f t="shared" si="19"/>
        <v>ELECTRICITYNRNER2034</v>
      </c>
    </row>
    <row r="1273" spans="1:10" x14ac:dyDescent="0.25">
      <c r="A1273" t="s">
        <v>34</v>
      </c>
      <c r="B1273" t="s">
        <v>6</v>
      </c>
      <c r="C1273" t="s">
        <v>12</v>
      </c>
      <c r="D1273" t="s">
        <v>6</v>
      </c>
      <c r="E1273" t="s">
        <v>9</v>
      </c>
      <c r="F1273">
        <v>2035</v>
      </c>
      <c r="G1273">
        <v>0.70588413000000005</v>
      </c>
      <c r="H1273">
        <v>3.5000000000000003E-2</v>
      </c>
      <c r="I1273">
        <v>1.72</v>
      </c>
      <c r="J1273" s="2" t="str">
        <f t="shared" si="19"/>
        <v>ELECTRICITYNRNER2035</v>
      </c>
    </row>
    <row r="1274" spans="1:10" x14ac:dyDescent="0.25">
      <c r="A1274" t="s">
        <v>34</v>
      </c>
      <c r="B1274" t="s">
        <v>6</v>
      </c>
      <c r="C1274" t="s">
        <v>12</v>
      </c>
      <c r="D1274" t="s">
        <v>6</v>
      </c>
      <c r="E1274" t="s">
        <v>9</v>
      </c>
      <c r="F1274">
        <v>2036</v>
      </c>
      <c r="G1274">
        <v>0.72706065399999997</v>
      </c>
      <c r="H1274">
        <v>3.5000000000000003E-2</v>
      </c>
      <c r="I1274">
        <v>1.79</v>
      </c>
      <c r="J1274" s="2" t="str">
        <f t="shared" si="19"/>
        <v>ELECTRICITYNRNER2036</v>
      </c>
    </row>
    <row r="1275" spans="1:10" x14ac:dyDescent="0.25">
      <c r="A1275" t="s">
        <v>34</v>
      </c>
      <c r="B1275" t="s">
        <v>6</v>
      </c>
      <c r="C1275" t="s">
        <v>12</v>
      </c>
      <c r="D1275" t="s">
        <v>6</v>
      </c>
      <c r="E1275" t="s">
        <v>9</v>
      </c>
      <c r="F1275">
        <v>2037</v>
      </c>
      <c r="G1275">
        <v>0.74887247300000004</v>
      </c>
      <c r="H1275">
        <v>3.5000000000000003E-2</v>
      </c>
      <c r="I1275">
        <v>1.85</v>
      </c>
      <c r="J1275" s="2" t="str">
        <f t="shared" si="19"/>
        <v>ELECTRICITYNRNER2037</v>
      </c>
    </row>
    <row r="1276" spans="1:10" x14ac:dyDescent="0.25">
      <c r="A1276" t="s">
        <v>34</v>
      </c>
      <c r="B1276" t="s">
        <v>6</v>
      </c>
      <c r="C1276" t="s">
        <v>12</v>
      </c>
      <c r="D1276" t="s">
        <v>6</v>
      </c>
      <c r="E1276" t="s">
        <v>9</v>
      </c>
      <c r="F1276">
        <v>2038</v>
      </c>
      <c r="G1276">
        <v>0.77133864799999996</v>
      </c>
      <c r="H1276">
        <v>3.5000000000000003E-2</v>
      </c>
      <c r="I1276">
        <v>1.92</v>
      </c>
      <c r="J1276" s="2" t="str">
        <f t="shared" si="19"/>
        <v>ELECTRICITYNRNER2038</v>
      </c>
    </row>
    <row r="1277" spans="1:10" x14ac:dyDescent="0.25">
      <c r="A1277" t="s">
        <v>34</v>
      </c>
      <c r="B1277" t="s">
        <v>6</v>
      </c>
      <c r="C1277" t="s">
        <v>12</v>
      </c>
      <c r="D1277" t="s">
        <v>6</v>
      </c>
      <c r="E1277" t="s">
        <v>9</v>
      </c>
      <c r="F1277">
        <v>2039</v>
      </c>
      <c r="G1277">
        <v>0.79447880699999995</v>
      </c>
      <c r="H1277">
        <v>3.5000000000000003E-2</v>
      </c>
      <c r="I1277">
        <v>1.99</v>
      </c>
      <c r="J1277" s="2" t="str">
        <f t="shared" si="19"/>
        <v>ELECTRICITYNRNER2039</v>
      </c>
    </row>
    <row r="1278" spans="1:10" x14ac:dyDescent="0.25">
      <c r="A1278" t="s">
        <v>34</v>
      </c>
      <c r="B1278" t="s">
        <v>6</v>
      </c>
      <c r="C1278" t="s">
        <v>12</v>
      </c>
      <c r="D1278" t="s">
        <v>6</v>
      </c>
      <c r="E1278" t="s">
        <v>9</v>
      </c>
      <c r="F1278">
        <v>2040</v>
      </c>
      <c r="G1278">
        <v>0.81831317100000001</v>
      </c>
      <c r="H1278">
        <v>3.5000000000000003E-2</v>
      </c>
      <c r="I1278">
        <v>2.06</v>
      </c>
      <c r="J1278" s="2" t="str">
        <f t="shared" si="19"/>
        <v>ELECTRICITYNRNER2040</v>
      </c>
    </row>
    <row r="1279" spans="1:10" x14ac:dyDescent="0.25">
      <c r="A1279" t="s">
        <v>34</v>
      </c>
      <c r="B1279" t="s">
        <v>6</v>
      </c>
      <c r="C1279" t="s">
        <v>12</v>
      </c>
      <c r="D1279" t="s">
        <v>6</v>
      </c>
      <c r="E1279" t="s">
        <v>9</v>
      </c>
      <c r="F1279">
        <v>2041</v>
      </c>
      <c r="G1279">
        <v>0.84286256599999998</v>
      </c>
      <c r="H1279">
        <v>3.5000000000000003E-2</v>
      </c>
      <c r="I1279">
        <v>2.14</v>
      </c>
      <c r="J1279" s="2" t="str">
        <f t="shared" si="19"/>
        <v>ELECTRICITYNRNER2041</v>
      </c>
    </row>
    <row r="1280" spans="1:10" x14ac:dyDescent="0.25">
      <c r="A1280" t="s">
        <v>34</v>
      </c>
      <c r="B1280" t="s">
        <v>6</v>
      </c>
      <c r="C1280" t="s">
        <v>11</v>
      </c>
      <c r="D1280" t="s">
        <v>6</v>
      </c>
      <c r="E1280" t="s">
        <v>12</v>
      </c>
      <c r="F1280">
        <v>2024</v>
      </c>
      <c r="G1280">
        <v>0.50994571399999999</v>
      </c>
      <c r="H1280">
        <v>3.5000000000000003E-2</v>
      </c>
      <c r="I1280">
        <v>32.57</v>
      </c>
      <c r="J1280" s="2" t="str">
        <f t="shared" si="19"/>
        <v>ELECTRICITYWRNR2024</v>
      </c>
    </row>
    <row r="1281" spans="1:10" x14ac:dyDescent="0.25">
      <c r="A1281" t="s">
        <v>34</v>
      </c>
      <c r="B1281" t="s">
        <v>6</v>
      </c>
      <c r="C1281" t="s">
        <v>11</v>
      </c>
      <c r="D1281" t="s">
        <v>6</v>
      </c>
      <c r="E1281" t="s">
        <v>12</v>
      </c>
      <c r="F1281">
        <v>2025</v>
      </c>
      <c r="G1281">
        <v>0.52524408600000005</v>
      </c>
      <c r="H1281">
        <v>3.5000000000000003E-2</v>
      </c>
      <c r="I1281">
        <v>33.99</v>
      </c>
      <c r="J1281" s="2" t="str">
        <f t="shared" si="19"/>
        <v>ELECTRICITYWRNR2025</v>
      </c>
    </row>
    <row r="1282" spans="1:10" x14ac:dyDescent="0.25">
      <c r="A1282" t="s">
        <v>34</v>
      </c>
      <c r="B1282" t="s">
        <v>6</v>
      </c>
      <c r="C1282" t="s">
        <v>11</v>
      </c>
      <c r="D1282" t="s">
        <v>6</v>
      </c>
      <c r="E1282" t="s">
        <v>12</v>
      </c>
      <c r="F1282">
        <v>2026</v>
      </c>
      <c r="G1282">
        <v>0.54100140799999996</v>
      </c>
      <c r="H1282">
        <v>3.5000000000000003E-2</v>
      </c>
      <c r="I1282">
        <v>33.99</v>
      </c>
      <c r="J1282" s="2" t="str">
        <f t="shared" si="19"/>
        <v>ELECTRICITYWRNR2026</v>
      </c>
    </row>
    <row r="1283" spans="1:10" x14ac:dyDescent="0.25">
      <c r="A1283" t="s">
        <v>34</v>
      </c>
      <c r="B1283" t="s">
        <v>6</v>
      </c>
      <c r="C1283" t="s">
        <v>11</v>
      </c>
      <c r="D1283" t="s">
        <v>6</v>
      </c>
      <c r="E1283" t="s">
        <v>12</v>
      </c>
      <c r="F1283">
        <v>2027</v>
      </c>
      <c r="G1283">
        <v>0.55723145100000004</v>
      </c>
      <c r="H1283">
        <v>3.5000000000000003E-2</v>
      </c>
      <c r="I1283">
        <v>33.99</v>
      </c>
      <c r="J1283" s="2" t="str">
        <f t="shared" ref="J1283:J1346" si="20">_xlfn.CONCAT(A1283,C1283,E1283,F1283)</f>
        <v>ELECTRICITYWRNR2027</v>
      </c>
    </row>
    <row r="1284" spans="1:10" x14ac:dyDescent="0.25">
      <c r="A1284" t="s">
        <v>34</v>
      </c>
      <c r="B1284" t="s">
        <v>6</v>
      </c>
      <c r="C1284" t="s">
        <v>11</v>
      </c>
      <c r="D1284" t="s">
        <v>6</v>
      </c>
      <c r="E1284" t="s">
        <v>12</v>
      </c>
      <c r="F1284">
        <v>2028</v>
      </c>
      <c r="G1284">
        <v>0.57394839399999997</v>
      </c>
      <c r="H1284">
        <v>3.5000000000000003E-2</v>
      </c>
      <c r="I1284">
        <v>46.72</v>
      </c>
      <c r="J1284" s="2" t="str">
        <f t="shared" si="20"/>
        <v>ELECTRICITYWRNR2028</v>
      </c>
    </row>
    <row r="1285" spans="1:10" x14ac:dyDescent="0.25">
      <c r="A1285" t="s">
        <v>34</v>
      </c>
      <c r="B1285" t="s">
        <v>6</v>
      </c>
      <c r="C1285" t="s">
        <v>11</v>
      </c>
      <c r="D1285" t="s">
        <v>6</v>
      </c>
      <c r="E1285" t="s">
        <v>12</v>
      </c>
      <c r="F1285">
        <v>2029</v>
      </c>
      <c r="G1285">
        <v>0.59116684600000002</v>
      </c>
      <c r="H1285">
        <v>3.5000000000000003E-2</v>
      </c>
      <c r="I1285">
        <v>46.72</v>
      </c>
      <c r="J1285" s="2" t="str">
        <f t="shared" si="20"/>
        <v>ELECTRICITYWRNR2029</v>
      </c>
    </row>
    <row r="1286" spans="1:10" x14ac:dyDescent="0.25">
      <c r="A1286" t="s">
        <v>34</v>
      </c>
      <c r="B1286" t="s">
        <v>6</v>
      </c>
      <c r="C1286" t="s">
        <v>11</v>
      </c>
      <c r="D1286" t="s">
        <v>6</v>
      </c>
      <c r="E1286" t="s">
        <v>12</v>
      </c>
      <c r="F1286">
        <v>2030</v>
      </c>
      <c r="G1286">
        <v>0.60890185100000005</v>
      </c>
      <c r="H1286">
        <v>3.5000000000000003E-2</v>
      </c>
      <c r="I1286">
        <v>50.92</v>
      </c>
      <c r="J1286" s="2" t="str">
        <f t="shared" si="20"/>
        <v>ELECTRICITYWRNR2030</v>
      </c>
    </row>
    <row r="1287" spans="1:10" x14ac:dyDescent="0.25">
      <c r="A1287" t="s">
        <v>34</v>
      </c>
      <c r="B1287" t="s">
        <v>6</v>
      </c>
      <c r="C1287" t="s">
        <v>11</v>
      </c>
      <c r="D1287" t="s">
        <v>6</v>
      </c>
      <c r="E1287" t="s">
        <v>12</v>
      </c>
      <c r="F1287">
        <v>2031</v>
      </c>
      <c r="G1287">
        <v>0.62716890700000005</v>
      </c>
      <c r="H1287">
        <v>3.5000000000000003E-2</v>
      </c>
      <c r="I1287">
        <v>61.12</v>
      </c>
      <c r="J1287" s="2" t="str">
        <f t="shared" si="20"/>
        <v>ELECTRICITYWRNR2031</v>
      </c>
    </row>
    <row r="1288" spans="1:10" x14ac:dyDescent="0.25">
      <c r="A1288" t="s">
        <v>34</v>
      </c>
      <c r="B1288" t="s">
        <v>6</v>
      </c>
      <c r="C1288" t="s">
        <v>11</v>
      </c>
      <c r="D1288" t="s">
        <v>6</v>
      </c>
      <c r="E1288" t="s">
        <v>12</v>
      </c>
      <c r="F1288">
        <v>2032</v>
      </c>
      <c r="G1288">
        <v>0.64598397399999996</v>
      </c>
      <c r="H1288">
        <v>3.5000000000000003E-2</v>
      </c>
      <c r="I1288">
        <v>65.36</v>
      </c>
      <c r="J1288" s="2" t="str">
        <f t="shared" si="20"/>
        <v>ELECTRICITYWRNR2032</v>
      </c>
    </row>
    <row r="1289" spans="1:10" x14ac:dyDescent="0.25">
      <c r="A1289" t="s">
        <v>34</v>
      </c>
      <c r="B1289" t="s">
        <v>6</v>
      </c>
      <c r="C1289" t="s">
        <v>11</v>
      </c>
      <c r="D1289" t="s">
        <v>6</v>
      </c>
      <c r="E1289" t="s">
        <v>12</v>
      </c>
      <c r="F1289">
        <v>2033</v>
      </c>
      <c r="G1289">
        <v>0.66536349299999997</v>
      </c>
      <c r="H1289">
        <v>3.5000000000000003E-2</v>
      </c>
      <c r="I1289">
        <v>69.900000000000006</v>
      </c>
      <c r="J1289" s="2" t="str">
        <f t="shared" si="20"/>
        <v>ELECTRICITYWRNR2033</v>
      </c>
    </row>
    <row r="1290" spans="1:10" x14ac:dyDescent="0.25">
      <c r="A1290" t="s">
        <v>34</v>
      </c>
      <c r="B1290" t="s">
        <v>6</v>
      </c>
      <c r="C1290" t="s">
        <v>11</v>
      </c>
      <c r="D1290" t="s">
        <v>6</v>
      </c>
      <c r="E1290" t="s">
        <v>12</v>
      </c>
      <c r="F1290">
        <v>2034</v>
      </c>
      <c r="G1290">
        <v>0.685324398</v>
      </c>
      <c r="H1290">
        <v>3.5000000000000003E-2</v>
      </c>
      <c r="I1290">
        <v>74.75</v>
      </c>
      <c r="J1290" s="2" t="str">
        <f t="shared" si="20"/>
        <v>ELECTRICITYWRNR2034</v>
      </c>
    </row>
    <row r="1291" spans="1:10" x14ac:dyDescent="0.25">
      <c r="A1291" t="s">
        <v>34</v>
      </c>
      <c r="B1291" t="s">
        <v>6</v>
      </c>
      <c r="C1291" t="s">
        <v>11</v>
      </c>
      <c r="D1291" t="s">
        <v>6</v>
      </c>
      <c r="E1291" t="s">
        <v>12</v>
      </c>
      <c r="F1291">
        <v>2035</v>
      </c>
      <c r="G1291">
        <v>0.70588413000000005</v>
      </c>
      <c r="H1291">
        <v>3.5000000000000003E-2</v>
      </c>
      <c r="I1291">
        <v>79.95</v>
      </c>
      <c r="J1291" s="2" t="str">
        <f t="shared" si="20"/>
        <v>ELECTRICITYWRNR2035</v>
      </c>
    </row>
    <row r="1292" spans="1:10" x14ac:dyDescent="0.25">
      <c r="A1292" t="s">
        <v>34</v>
      </c>
      <c r="B1292" t="s">
        <v>6</v>
      </c>
      <c r="C1292" t="s">
        <v>11</v>
      </c>
      <c r="D1292" t="s">
        <v>6</v>
      </c>
      <c r="E1292" t="s">
        <v>12</v>
      </c>
      <c r="F1292">
        <v>2036</v>
      </c>
      <c r="G1292">
        <v>0.72706065399999997</v>
      </c>
      <c r="H1292">
        <v>3.5000000000000003E-2</v>
      </c>
      <c r="I1292">
        <v>85.5</v>
      </c>
      <c r="J1292" s="2" t="str">
        <f t="shared" si="20"/>
        <v>ELECTRICITYWRNR2036</v>
      </c>
    </row>
    <row r="1293" spans="1:10" x14ac:dyDescent="0.25">
      <c r="A1293" t="s">
        <v>34</v>
      </c>
      <c r="B1293" t="s">
        <v>6</v>
      </c>
      <c r="C1293" t="s">
        <v>11</v>
      </c>
      <c r="D1293" t="s">
        <v>6</v>
      </c>
      <c r="E1293" t="s">
        <v>12</v>
      </c>
      <c r="F1293">
        <v>2037</v>
      </c>
      <c r="G1293">
        <v>0.74887247300000004</v>
      </c>
      <c r="H1293">
        <v>3.5000000000000003E-2</v>
      </c>
      <c r="I1293">
        <v>91.44</v>
      </c>
      <c r="J1293" s="2" t="str">
        <f t="shared" si="20"/>
        <v>ELECTRICITYWRNR2037</v>
      </c>
    </row>
    <row r="1294" spans="1:10" x14ac:dyDescent="0.25">
      <c r="A1294" t="s">
        <v>34</v>
      </c>
      <c r="B1294" t="s">
        <v>6</v>
      </c>
      <c r="C1294" t="s">
        <v>11</v>
      </c>
      <c r="D1294" t="s">
        <v>6</v>
      </c>
      <c r="E1294" t="s">
        <v>12</v>
      </c>
      <c r="F1294">
        <v>2038</v>
      </c>
      <c r="G1294">
        <v>0.77133864799999996</v>
      </c>
      <c r="H1294">
        <v>3.5000000000000003E-2</v>
      </c>
      <c r="I1294">
        <v>97.79</v>
      </c>
      <c r="J1294" s="2" t="str">
        <f t="shared" si="20"/>
        <v>ELECTRICITYWRNR2038</v>
      </c>
    </row>
    <row r="1295" spans="1:10" x14ac:dyDescent="0.25">
      <c r="A1295" t="s">
        <v>34</v>
      </c>
      <c r="B1295" t="s">
        <v>6</v>
      </c>
      <c r="C1295" t="s">
        <v>11</v>
      </c>
      <c r="D1295" t="s">
        <v>6</v>
      </c>
      <c r="E1295" t="s">
        <v>12</v>
      </c>
      <c r="F1295">
        <v>2039</v>
      </c>
      <c r="G1295">
        <v>0.79447880699999995</v>
      </c>
      <c r="H1295">
        <v>3.5000000000000003E-2</v>
      </c>
      <c r="I1295">
        <v>104.58</v>
      </c>
      <c r="J1295" s="2" t="str">
        <f t="shared" si="20"/>
        <v>ELECTRICITYWRNR2039</v>
      </c>
    </row>
    <row r="1296" spans="1:10" x14ac:dyDescent="0.25">
      <c r="A1296" t="s">
        <v>34</v>
      </c>
      <c r="B1296" t="s">
        <v>6</v>
      </c>
      <c r="C1296" t="s">
        <v>11</v>
      </c>
      <c r="D1296" t="s">
        <v>6</v>
      </c>
      <c r="E1296" t="s">
        <v>12</v>
      </c>
      <c r="F1296">
        <v>2040</v>
      </c>
      <c r="G1296">
        <v>0.81831317100000001</v>
      </c>
      <c r="H1296">
        <v>3.5000000000000003E-2</v>
      </c>
      <c r="I1296">
        <v>111.84</v>
      </c>
      <c r="J1296" s="2" t="str">
        <f t="shared" si="20"/>
        <v>ELECTRICITYWRNR2040</v>
      </c>
    </row>
    <row r="1297" spans="1:10" x14ac:dyDescent="0.25">
      <c r="A1297" t="s">
        <v>34</v>
      </c>
      <c r="B1297" t="s">
        <v>6</v>
      </c>
      <c r="C1297" t="s">
        <v>11</v>
      </c>
      <c r="D1297" t="s">
        <v>6</v>
      </c>
      <c r="E1297" t="s">
        <v>12</v>
      </c>
      <c r="F1297">
        <v>2041</v>
      </c>
      <c r="G1297">
        <v>0.84286256599999998</v>
      </c>
      <c r="H1297">
        <v>3.5000000000000003E-2</v>
      </c>
      <c r="I1297">
        <v>119.61</v>
      </c>
      <c r="J1297" s="2" t="str">
        <f t="shared" si="20"/>
        <v>ELECTRICITYWRNR2041</v>
      </c>
    </row>
    <row r="1298" spans="1:10" x14ac:dyDescent="0.25">
      <c r="A1298" t="s">
        <v>34</v>
      </c>
      <c r="B1298" t="s">
        <v>6</v>
      </c>
      <c r="C1298" t="s">
        <v>8</v>
      </c>
      <c r="D1298" t="s">
        <v>6</v>
      </c>
      <c r="E1298" t="s">
        <v>11</v>
      </c>
      <c r="F1298">
        <v>2024</v>
      </c>
      <c r="G1298">
        <v>0.50994571399999999</v>
      </c>
      <c r="H1298">
        <v>3.5000000000000003E-2</v>
      </c>
      <c r="I1298">
        <v>19.93</v>
      </c>
      <c r="J1298" s="2" t="str">
        <f t="shared" si="20"/>
        <v>ELECTRICITYSRWR2024</v>
      </c>
    </row>
    <row r="1299" spans="1:10" x14ac:dyDescent="0.25">
      <c r="A1299" t="s">
        <v>34</v>
      </c>
      <c r="B1299" t="s">
        <v>6</v>
      </c>
      <c r="C1299" t="s">
        <v>8</v>
      </c>
      <c r="D1299" t="s">
        <v>6</v>
      </c>
      <c r="E1299" t="s">
        <v>11</v>
      </c>
      <c r="F1299">
        <v>2025</v>
      </c>
      <c r="G1299">
        <v>0.52524408600000005</v>
      </c>
      <c r="H1299">
        <v>3.5000000000000003E-2</v>
      </c>
      <c r="I1299">
        <v>19.93</v>
      </c>
      <c r="J1299" s="2" t="str">
        <f t="shared" si="20"/>
        <v>ELECTRICITYSRWR2025</v>
      </c>
    </row>
    <row r="1300" spans="1:10" x14ac:dyDescent="0.25">
      <c r="A1300" t="s">
        <v>34</v>
      </c>
      <c r="B1300" t="s">
        <v>6</v>
      </c>
      <c r="C1300" t="s">
        <v>8</v>
      </c>
      <c r="D1300" t="s">
        <v>6</v>
      </c>
      <c r="E1300" t="s">
        <v>11</v>
      </c>
      <c r="F1300">
        <v>2026</v>
      </c>
      <c r="G1300">
        <v>0.54100140799999996</v>
      </c>
      <c r="H1300">
        <v>3.5000000000000003E-2</v>
      </c>
      <c r="I1300">
        <v>19.93</v>
      </c>
      <c r="J1300" s="2" t="str">
        <f t="shared" si="20"/>
        <v>ELECTRICITYSRWR2026</v>
      </c>
    </row>
    <row r="1301" spans="1:10" x14ac:dyDescent="0.25">
      <c r="A1301" t="s">
        <v>34</v>
      </c>
      <c r="B1301" t="s">
        <v>6</v>
      </c>
      <c r="C1301" t="s">
        <v>8</v>
      </c>
      <c r="D1301" t="s">
        <v>6</v>
      </c>
      <c r="E1301" t="s">
        <v>11</v>
      </c>
      <c r="F1301">
        <v>2027</v>
      </c>
      <c r="G1301">
        <v>0.55723145100000004</v>
      </c>
      <c r="H1301">
        <v>3.5000000000000003E-2</v>
      </c>
      <c r="I1301">
        <v>19.93</v>
      </c>
      <c r="J1301" s="2" t="str">
        <f t="shared" si="20"/>
        <v>ELECTRICITYSRWR2027</v>
      </c>
    </row>
    <row r="1302" spans="1:10" x14ac:dyDescent="0.25">
      <c r="A1302" t="s">
        <v>34</v>
      </c>
      <c r="B1302" t="s">
        <v>6</v>
      </c>
      <c r="C1302" t="s">
        <v>8</v>
      </c>
      <c r="D1302" t="s">
        <v>6</v>
      </c>
      <c r="E1302" t="s">
        <v>11</v>
      </c>
      <c r="F1302">
        <v>2028</v>
      </c>
      <c r="G1302">
        <v>0.57394839399999997</v>
      </c>
      <c r="H1302">
        <v>3.5000000000000003E-2</v>
      </c>
      <c r="I1302">
        <v>25.12</v>
      </c>
      <c r="J1302" s="2" t="str">
        <f t="shared" si="20"/>
        <v>ELECTRICITYSRWR2028</v>
      </c>
    </row>
    <row r="1303" spans="1:10" x14ac:dyDescent="0.25">
      <c r="A1303" t="s">
        <v>34</v>
      </c>
      <c r="B1303" t="s">
        <v>6</v>
      </c>
      <c r="C1303" t="s">
        <v>8</v>
      </c>
      <c r="D1303" t="s">
        <v>6</v>
      </c>
      <c r="E1303" t="s">
        <v>11</v>
      </c>
      <c r="F1303">
        <v>2029</v>
      </c>
      <c r="G1303">
        <v>0.59116684600000002</v>
      </c>
      <c r="H1303">
        <v>3.5000000000000003E-2</v>
      </c>
      <c r="I1303">
        <v>25.12</v>
      </c>
      <c r="J1303" s="2" t="str">
        <f t="shared" si="20"/>
        <v>ELECTRICITYSRWR2029</v>
      </c>
    </row>
    <row r="1304" spans="1:10" x14ac:dyDescent="0.25">
      <c r="A1304" t="s">
        <v>34</v>
      </c>
      <c r="B1304" t="s">
        <v>6</v>
      </c>
      <c r="C1304" t="s">
        <v>8</v>
      </c>
      <c r="D1304" t="s">
        <v>6</v>
      </c>
      <c r="E1304" t="s">
        <v>11</v>
      </c>
      <c r="F1304">
        <v>2030</v>
      </c>
      <c r="G1304">
        <v>0.60890185100000005</v>
      </c>
      <c r="H1304">
        <v>3.5000000000000003E-2</v>
      </c>
      <c r="I1304">
        <v>25.12</v>
      </c>
      <c r="J1304" s="2" t="str">
        <f t="shared" si="20"/>
        <v>ELECTRICITYSRWR2030</v>
      </c>
    </row>
    <row r="1305" spans="1:10" x14ac:dyDescent="0.25">
      <c r="A1305" t="s">
        <v>34</v>
      </c>
      <c r="B1305" t="s">
        <v>6</v>
      </c>
      <c r="C1305" t="s">
        <v>8</v>
      </c>
      <c r="D1305" t="s">
        <v>6</v>
      </c>
      <c r="E1305" t="s">
        <v>11</v>
      </c>
      <c r="F1305">
        <v>2031</v>
      </c>
      <c r="G1305">
        <v>0.62716890700000005</v>
      </c>
      <c r="H1305">
        <v>3.5000000000000003E-2</v>
      </c>
      <c r="I1305">
        <v>25.5</v>
      </c>
      <c r="J1305" s="2" t="str">
        <f t="shared" si="20"/>
        <v>ELECTRICITYSRWR2031</v>
      </c>
    </row>
    <row r="1306" spans="1:10" x14ac:dyDescent="0.25">
      <c r="A1306" t="s">
        <v>34</v>
      </c>
      <c r="B1306" t="s">
        <v>6</v>
      </c>
      <c r="C1306" t="s">
        <v>8</v>
      </c>
      <c r="D1306" t="s">
        <v>6</v>
      </c>
      <c r="E1306" t="s">
        <v>11</v>
      </c>
      <c r="F1306">
        <v>2032</v>
      </c>
      <c r="G1306">
        <v>0.64598397399999996</v>
      </c>
      <c r="H1306">
        <v>3.5000000000000003E-2</v>
      </c>
      <c r="I1306">
        <v>27.02</v>
      </c>
      <c r="J1306" s="2" t="str">
        <f t="shared" si="20"/>
        <v>ELECTRICITYSRWR2032</v>
      </c>
    </row>
    <row r="1307" spans="1:10" x14ac:dyDescent="0.25">
      <c r="A1307" t="s">
        <v>34</v>
      </c>
      <c r="B1307" t="s">
        <v>6</v>
      </c>
      <c r="C1307" t="s">
        <v>8</v>
      </c>
      <c r="D1307" t="s">
        <v>6</v>
      </c>
      <c r="E1307" t="s">
        <v>11</v>
      </c>
      <c r="F1307">
        <v>2033</v>
      </c>
      <c r="G1307">
        <v>0.66536349299999997</v>
      </c>
      <c r="H1307">
        <v>3.5000000000000003E-2</v>
      </c>
      <c r="I1307">
        <v>28.63</v>
      </c>
      <c r="J1307" s="2" t="str">
        <f t="shared" si="20"/>
        <v>ELECTRICITYSRWR2033</v>
      </c>
    </row>
    <row r="1308" spans="1:10" x14ac:dyDescent="0.25">
      <c r="A1308" t="s">
        <v>34</v>
      </c>
      <c r="B1308" t="s">
        <v>6</v>
      </c>
      <c r="C1308" t="s">
        <v>8</v>
      </c>
      <c r="D1308" t="s">
        <v>6</v>
      </c>
      <c r="E1308" t="s">
        <v>11</v>
      </c>
      <c r="F1308">
        <v>2034</v>
      </c>
      <c r="G1308">
        <v>0.685324398</v>
      </c>
      <c r="H1308">
        <v>3.5000000000000003E-2</v>
      </c>
      <c r="I1308">
        <v>30.33</v>
      </c>
      <c r="J1308" s="2" t="str">
        <f t="shared" si="20"/>
        <v>ELECTRICITYSRWR2034</v>
      </c>
    </row>
    <row r="1309" spans="1:10" x14ac:dyDescent="0.25">
      <c r="A1309" t="s">
        <v>34</v>
      </c>
      <c r="B1309" t="s">
        <v>6</v>
      </c>
      <c r="C1309" t="s">
        <v>8</v>
      </c>
      <c r="D1309" t="s">
        <v>6</v>
      </c>
      <c r="E1309" t="s">
        <v>11</v>
      </c>
      <c r="F1309">
        <v>2035</v>
      </c>
      <c r="G1309">
        <v>0.70588413000000005</v>
      </c>
      <c r="H1309">
        <v>3.5000000000000003E-2</v>
      </c>
      <c r="I1309">
        <v>32.130000000000003</v>
      </c>
      <c r="J1309" s="2" t="str">
        <f t="shared" si="20"/>
        <v>ELECTRICITYSRWR2035</v>
      </c>
    </row>
    <row r="1310" spans="1:10" x14ac:dyDescent="0.25">
      <c r="A1310" t="s">
        <v>34</v>
      </c>
      <c r="B1310" t="s">
        <v>6</v>
      </c>
      <c r="C1310" t="s">
        <v>8</v>
      </c>
      <c r="D1310" t="s">
        <v>6</v>
      </c>
      <c r="E1310" t="s">
        <v>11</v>
      </c>
      <c r="F1310">
        <v>2036</v>
      </c>
      <c r="G1310">
        <v>0.72706065399999997</v>
      </c>
      <c r="H1310">
        <v>3.5000000000000003E-2</v>
      </c>
      <c r="I1310">
        <v>34.04</v>
      </c>
      <c r="J1310" s="2" t="str">
        <f t="shared" si="20"/>
        <v>ELECTRICITYSRWR2036</v>
      </c>
    </row>
    <row r="1311" spans="1:10" x14ac:dyDescent="0.25">
      <c r="A1311" t="s">
        <v>34</v>
      </c>
      <c r="B1311" t="s">
        <v>6</v>
      </c>
      <c r="C1311" t="s">
        <v>8</v>
      </c>
      <c r="D1311" t="s">
        <v>6</v>
      </c>
      <c r="E1311" t="s">
        <v>11</v>
      </c>
      <c r="F1311">
        <v>2037</v>
      </c>
      <c r="G1311">
        <v>0.74887247300000004</v>
      </c>
      <c r="H1311">
        <v>3.5000000000000003E-2</v>
      </c>
      <c r="I1311">
        <v>36.07</v>
      </c>
      <c r="J1311" s="2" t="str">
        <f t="shared" si="20"/>
        <v>ELECTRICITYSRWR2037</v>
      </c>
    </row>
    <row r="1312" spans="1:10" x14ac:dyDescent="0.25">
      <c r="A1312" t="s">
        <v>34</v>
      </c>
      <c r="B1312" t="s">
        <v>6</v>
      </c>
      <c r="C1312" t="s">
        <v>8</v>
      </c>
      <c r="D1312" t="s">
        <v>6</v>
      </c>
      <c r="E1312" t="s">
        <v>11</v>
      </c>
      <c r="F1312">
        <v>2038</v>
      </c>
      <c r="G1312">
        <v>0.77133864799999996</v>
      </c>
      <c r="H1312">
        <v>3.5000000000000003E-2</v>
      </c>
      <c r="I1312">
        <v>38.21</v>
      </c>
      <c r="J1312" s="2" t="str">
        <f t="shared" si="20"/>
        <v>ELECTRICITYSRWR2038</v>
      </c>
    </row>
    <row r="1313" spans="1:10" x14ac:dyDescent="0.25">
      <c r="A1313" t="s">
        <v>34</v>
      </c>
      <c r="B1313" t="s">
        <v>6</v>
      </c>
      <c r="C1313" t="s">
        <v>8</v>
      </c>
      <c r="D1313" t="s">
        <v>6</v>
      </c>
      <c r="E1313" t="s">
        <v>11</v>
      </c>
      <c r="F1313">
        <v>2039</v>
      </c>
      <c r="G1313">
        <v>0.79447880699999995</v>
      </c>
      <c r="H1313">
        <v>3.5000000000000003E-2</v>
      </c>
      <c r="I1313">
        <v>40.49</v>
      </c>
      <c r="J1313" s="2" t="str">
        <f t="shared" si="20"/>
        <v>ELECTRICITYSRWR2039</v>
      </c>
    </row>
    <row r="1314" spans="1:10" x14ac:dyDescent="0.25">
      <c r="A1314" t="s">
        <v>34</v>
      </c>
      <c r="B1314" t="s">
        <v>6</v>
      </c>
      <c r="C1314" t="s">
        <v>8</v>
      </c>
      <c r="D1314" t="s">
        <v>6</v>
      </c>
      <c r="E1314" t="s">
        <v>11</v>
      </c>
      <c r="F1314">
        <v>2040</v>
      </c>
      <c r="G1314">
        <v>0.81831317100000001</v>
      </c>
      <c r="H1314">
        <v>3.5000000000000003E-2</v>
      </c>
      <c r="I1314">
        <v>42.89</v>
      </c>
      <c r="J1314" s="2" t="str">
        <f t="shared" si="20"/>
        <v>ELECTRICITYSRWR2040</v>
      </c>
    </row>
    <row r="1315" spans="1:10" x14ac:dyDescent="0.25">
      <c r="A1315" t="s">
        <v>34</v>
      </c>
      <c r="B1315" t="s">
        <v>6</v>
      </c>
      <c r="C1315" t="s">
        <v>8</v>
      </c>
      <c r="D1315" t="s">
        <v>6</v>
      </c>
      <c r="E1315" t="s">
        <v>11</v>
      </c>
      <c r="F1315">
        <v>2041</v>
      </c>
      <c r="G1315">
        <v>0.84286256599999998</v>
      </c>
      <c r="H1315">
        <v>3.5000000000000003E-2</v>
      </c>
      <c r="I1315">
        <v>45.44</v>
      </c>
      <c r="J1315" s="2" t="str">
        <f t="shared" si="20"/>
        <v>ELECTRICITYSRWR2041</v>
      </c>
    </row>
    <row r="1316" spans="1:10" x14ac:dyDescent="0.25">
      <c r="A1316" t="s">
        <v>34</v>
      </c>
      <c r="B1316" t="s">
        <v>6</v>
      </c>
      <c r="C1316" t="s">
        <v>10</v>
      </c>
      <c r="D1316" t="s">
        <v>6</v>
      </c>
      <c r="E1316" t="s">
        <v>8</v>
      </c>
      <c r="F1316">
        <v>2024</v>
      </c>
      <c r="G1316">
        <v>0.50994571399999999</v>
      </c>
      <c r="H1316">
        <v>3.5000000000000003E-2</v>
      </c>
      <c r="I1316">
        <v>7.83</v>
      </c>
      <c r="J1316" s="2" t="str">
        <f t="shared" si="20"/>
        <v>ELECTRICITYERSR2024</v>
      </c>
    </row>
    <row r="1317" spans="1:10" x14ac:dyDescent="0.25">
      <c r="A1317" t="s">
        <v>34</v>
      </c>
      <c r="B1317" t="s">
        <v>6</v>
      </c>
      <c r="C1317" t="s">
        <v>10</v>
      </c>
      <c r="D1317" t="s">
        <v>6</v>
      </c>
      <c r="E1317" t="s">
        <v>8</v>
      </c>
      <c r="F1317">
        <v>2025</v>
      </c>
      <c r="G1317">
        <v>0.52524408600000005</v>
      </c>
      <c r="H1317">
        <v>3.5000000000000003E-2</v>
      </c>
      <c r="I1317">
        <v>7.83</v>
      </c>
      <c r="J1317" s="2" t="str">
        <f t="shared" si="20"/>
        <v>ELECTRICITYERSR2025</v>
      </c>
    </row>
    <row r="1318" spans="1:10" x14ac:dyDescent="0.25">
      <c r="A1318" t="s">
        <v>34</v>
      </c>
      <c r="B1318" t="s">
        <v>6</v>
      </c>
      <c r="C1318" t="s">
        <v>10</v>
      </c>
      <c r="D1318" t="s">
        <v>6</v>
      </c>
      <c r="E1318" t="s">
        <v>8</v>
      </c>
      <c r="F1318">
        <v>2026</v>
      </c>
      <c r="G1318">
        <v>0.54100140799999996</v>
      </c>
      <c r="H1318">
        <v>3.5000000000000003E-2</v>
      </c>
      <c r="I1318">
        <v>7.83</v>
      </c>
      <c r="J1318" s="2" t="str">
        <f t="shared" si="20"/>
        <v>ELECTRICITYERSR2026</v>
      </c>
    </row>
    <row r="1319" spans="1:10" x14ac:dyDescent="0.25">
      <c r="A1319" t="s">
        <v>34</v>
      </c>
      <c r="B1319" t="s">
        <v>6</v>
      </c>
      <c r="C1319" t="s">
        <v>10</v>
      </c>
      <c r="D1319" t="s">
        <v>6</v>
      </c>
      <c r="E1319" t="s">
        <v>8</v>
      </c>
      <c r="F1319">
        <v>2027</v>
      </c>
      <c r="G1319">
        <v>0.55723145100000004</v>
      </c>
      <c r="H1319">
        <v>3.5000000000000003E-2</v>
      </c>
      <c r="I1319">
        <v>7.83</v>
      </c>
      <c r="J1319" s="2" t="str">
        <f t="shared" si="20"/>
        <v>ELECTRICITYERSR2027</v>
      </c>
    </row>
    <row r="1320" spans="1:10" x14ac:dyDescent="0.25">
      <c r="A1320" t="s">
        <v>34</v>
      </c>
      <c r="B1320" t="s">
        <v>6</v>
      </c>
      <c r="C1320" t="s">
        <v>10</v>
      </c>
      <c r="D1320" t="s">
        <v>6</v>
      </c>
      <c r="E1320" t="s">
        <v>8</v>
      </c>
      <c r="F1320">
        <v>2028</v>
      </c>
      <c r="G1320">
        <v>0.57394839399999997</v>
      </c>
      <c r="H1320">
        <v>3.5000000000000003E-2</v>
      </c>
      <c r="I1320">
        <v>7.83</v>
      </c>
      <c r="J1320" s="2" t="str">
        <f t="shared" si="20"/>
        <v>ELECTRICITYERSR2028</v>
      </c>
    </row>
    <row r="1321" spans="1:10" x14ac:dyDescent="0.25">
      <c r="A1321" t="s">
        <v>34</v>
      </c>
      <c r="B1321" t="s">
        <v>6</v>
      </c>
      <c r="C1321" t="s">
        <v>10</v>
      </c>
      <c r="D1321" t="s">
        <v>6</v>
      </c>
      <c r="E1321" t="s">
        <v>8</v>
      </c>
      <c r="F1321">
        <v>2029</v>
      </c>
      <c r="G1321">
        <v>0.59116684600000002</v>
      </c>
      <c r="H1321">
        <v>3.5000000000000003E-2</v>
      </c>
      <c r="I1321">
        <v>7.83</v>
      </c>
      <c r="J1321" s="2" t="str">
        <f t="shared" si="20"/>
        <v>ELECTRICITYERSR2029</v>
      </c>
    </row>
    <row r="1322" spans="1:10" x14ac:dyDescent="0.25">
      <c r="A1322" t="s">
        <v>34</v>
      </c>
      <c r="B1322" t="s">
        <v>6</v>
      </c>
      <c r="C1322" t="s">
        <v>10</v>
      </c>
      <c r="D1322" t="s">
        <v>6</v>
      </c>
      <c r="E1322" t="s">
        <v>8</v>
      </c>
      <c r="F1322">
        <v>2030</v>
      </c>
      <c r="G1322">
        <v>0.60890185100000005</v>
      </c>
      <c r="H1322">
        <v>3.5000000000000003E-2</v>
      </c>
      <c r="I1322">
        <v>7.83</v>
      </c>
      <c r="J1322" s="2" t="str">
        <f t="shared" si="20"/>
        <v>ELECTRICITYERSR2030</v>
      </c>
    </row>
    <row r="1323" spans="1:10" x14ac:dyDescent="0.25">
      <c r="A1323" t="s">
        <v>34</v>
      </c>
      <c r="B1323" t="s">
        <v>6</v>
      </c>
      <c r="C1323" t="s">
        <v>10</v>
      </c>
      <c r="D1323" t="s">
        <v>6</v>
      </c>
      <c r="E1323" t="s">
        <v>8</v>
      </c>
      <c r="F1323">
        <v>2031</v>
      </c>
      <c r="G1323">
        <v>0.62716890700000005</v>
      </c>
      <c r="H1323">
        <v>3.5000000000000003E-2</v>
      </c>
      <c r="I1323">
        <v>12.03</v>
      </c>
      <c r="J1323" s="2" t="str">
        <f t="shared" si="20"/>
        <v>ELECTRICITYERSR2031</v>
      </c>
    </row>
    <row r="1324" spans="1:10" x14ac:dyDescent="0.25">
      <c r="A1324" t="s">
        <v>34</v>
      </c>
      <c r="B1324" t="s">
        <v>6</v>
      </c>
      <c r="C1324" t="s">
        <v>10</v>
      </c>
      <c r="D1324" t="s">
        <v>6</v>
      </c>
      <c r="E1324" t="s">
        <v>8</v>
      </c>
      <c r="F1324">
        <v>2032</v>
      </c>
      <c r="G1324">
        <v>0.64598397399999996</v>
      </c>
      <c r="H1324">
        <v>3.5000000000000003E-2</v>
      </c>
      <c r="I1324">
        <v>12.46</v>
      </c>
      <c r="J1324" s="2" t="str">
        <f t="shared" si="20"/>
        <v>ELECTRICITYERSR2032</v>
      </c>
    </row>
    <row r="1325" spans="1:10" x14ac:dyDescent="0.25">
      <c r="A1325" t="s">
        <v>34</v>
      </c>
      <c r="B1325" t="s">
        <v>6</v>
      </c>
      <c r="C1325" t="s">
        <v>10</v>
      </c>
      <c r="D1325" t="s">
        <v>6</v>
      </c>
      <c r="E1325" t="s">
        <v>8</v>
      </c>
      <c r="F1325">
        <v>2033</v>
      </c>
      <c r="G1325">
        <v>0.66536349299999997</v>
      </c>
      <c r="H1325">
        <v>3.5000000000000003E-2</v>
      </c>
      <c r="I1325">
        <v>12.91</v>
      </c>
      <c r="J1325" s="2" t="str">
        <f t="shared" si="20"/>
        <v>ELECTRICITYERSR2033</v>
      </c>
    </row>
    <row r="1326" spans="1:10" x14ac:dyDescent="0.25">
      <c r="A1326" t="s">
        <v>34</v>
      </c>
      <c r="B1326" t="s">
        <v>6</v>
      </c>
      <c r="C1326" t="s">
        <v>10</v>
      </c>
      <c r="D1326" t="s">
        <v>6</v>
      </c>
      <c r="E1326" t="s">
        <v>8</v>
      </c>
      <c r="F1326">
        <v>2034</v>
      </c>
      <c r="G1326">
        <v>0.685324398</v>
      </c>
      <c r="H1326">
        <v>3.5000000000000003E-2</v>
      </c>
      <c r="I1326">
        <v>13.38</v>
      </c>
      <c r="J1326" s="2" t="str">
        <f t="shared" si="20"/>
        <v>ELECTRICITYERSR2034</v>
      </c>
    </row>
    <row r="1327" spans="1:10" x14ac:dyDescent="0.25">
      <c r="A1327" t="s">
        <v>34</v>
      </c>
      <c r="B1327" t="s">
        <v>6</v>
      </c>
      <c r="C1327" t="s">
        <v>10</v>
      </c>
      <c r="D1327" t="s">
        <v>6</v>
      </c>
      <c r="E1327" t="s">
        <v>8</v>
      </c>
      <c r="F1327">
        <v>2035</v>
      </c>
      <c r="G1327">
        <v>0.70588413000000005</v>
      </c>
      <c r="H1327">
        <v>3.5000000000000003E-2</v>
      </c>
      <c r="I1327">
        <v>13.86</v>
      </c>
      <c r="J1327" s="2" t="str">
        <f t="shared" si="20"/>
        <v>ELECTRICITYERSR2035</v>
      </c>
    </row>
    <row r="1328" spans="1:10" x14ac:dyDescent="0.25">
      <c r="A1328" t="s">
        <v>34</v>
      </c>
      <c r="B1328" t="s">
        <v>6</v>
      </c>
      <c r="C1328" t="s">
        <v>10</v>
      </c>
      <c r="D1328" t="s">
        <v>6</v>
      </c>
      <c r="E1328" t="s">
        <v>8</v>
      </c>
      <c r="F1328">
        <v>2036</v>
      </c>
      <c r="G1328">
        <v>0.72706065399999997</v>
      </c>
      <c r="H1328">
        <v>3.5000000000000003E-2</v>
      </c>
      <c r="I1328">
        <v>14.37</v>
      </c>
      <c r="J1328" s="2" t="str">
        <f t="shared" si="20"/>
        <v>ELECTRICITYERSR2036</v>
      </c>
    </row>
    <row r="1329" spans="1:10" x14ac:dyDescent="0.25">
      <c r="A1329" t="s">
        <v>34</v>
      </c>
      <c r="B1329" t="s">
        <v>6</v>
      </c>
      <c r="C1329" t="s">
        <v>10</v>
      </c>
      <c r="D1329" t="s">
        <v>6</v>
      </c>
      <c r="E1329" t="s">
        <v>8</v>
      </c>
      <c r="F1329">
        <v>2037</v>
      </c>
      <c r="G1329">
        <v>0.74887247300000004</v>
      </c>
      <c r="H1329">
        <v>3.5000000000000003E-2</v>
      </c>
      <c r="I1329">
        <v>14.89</v>
      </c>
      <c r="J1329" s="2" t="str">
        <f t="shared" si="20"/>
        <v>ELECTRICITYERSR2037</v>
      </c>
    </row>
    <row r="1330" spans="1:10" x14ac:dyDescent="0.25">
      <c r="A1330" t="s">
        <v>34</v>
      </c>
      <c r="B1330" t="s">
        <v>6</v>
      </c>
      <c r="C1330" t="s">
        <v>10</v>
      </c>
      <c r="D1330" t="s">
        <v>6</v>
      </c>
      <c r="E1330" t="s">
        <v>8</v>
      </c>
      <c r="F1330">
        <v>2038</v>
      </c>
      <c r="G1330">
        <v>0.77133864799999996</v>
      </c>
      <c r="H1330">
        <v>3.5000000000000003E-2</v>
      </c>
      <c r="I1330">
        <v>15.43</v>
      </c>
      <c r="J1330" s="2" t="str">
        <f t="shared" si="20"/>
        <v>ELECTRICITYERSR2038</v>
      </c>
    </row>
    <row r="1331" spans="1:10" x14ac:dyDescent="0.25">
      <c r="A1331" t="s">
        <v>34</v>
      </c>
      <c r="B1331" t="s">
        <v>6</v>
      </c>
      <c r="C1331" t="s">
        <v>10</v>
      </c>
      <c r="D1331" t="s">
        <v>6</v>
      </c>
      <c r="E1331" t="s">
        <v>8</v>
      </c>
      <c r="F1331">
        <v>2039</v>
      </c>
      <c r="G1331">
        <v>0.79447880699999995</v>
      </c>
      <c r="H1331">
        <v>3.5000000000000003E-2</v>
      </c>
      <c r="I1331">
        <v>15.99</v>
      </c>
      <c r="J1331" s="2" t="str">
        <f t="shared" si="20"/>
        <v>ELECTRICITYERSR2039</v>
      </c>
    </row>
    <row r="1332" spans="1:10" x14ac:dyDescent="0.25">
      <c r="A1332" t="s">
        <v>34</v>
      </c>
      <c r="B1332" t="s">
        <v>6</v>
      </c>
      <c r="C1332" t="s">
        <v>10</v>
      </c>
      <c r="D1332" t="s">
        <v>6</v>
      </c>
      <c r="E1332" t="s">
        <v>8</v>
      </c>
      <c r="F1332">
        <v>2040</v>
      </c>
      <c r="G1332">
        <v>0.81831317100000001</v>
      </c>
      <c r="H1332">
        <v>3.5000000000000003E-2</v>
      </c>
      <c r="I1332">
        <v>16.559999999999999</v>
      </c>
      <c r="J1332" s="2" t="str">
        <f t="shared" si="20"/>
        <v>ELECTRICITYERSR2040</v>
      </c>
    </row>
    <row r="1333" spans="1:10" x14ac:dyDescent="0.25">
      <c r="A1333" t="s">
        <v>34</v>
      </c>
      <c r="B1333" t="s">
        <v>6</v>
      </c>
      <c r="C1333" t="s">
        <v>10</v>
      </c>
      <c r="D1333" t="s">
        <v>6</v>
      </c>
      <c r="E1333" t="s">
        <v>8</v>
      </c>
      <c r="F1333">
        <v>2041</v>
      </c>
      <c r="G1333">
        <v>0.84286256599999998</v>
      </c>
      <c r="H1333">
        <v>3.5000000000000003E-2</v>
      </c>
      <c r="I1333">
        <v>17.16</v>
      </c>
      <c r="J1333" s="2" t="str">
        <f t="shared" si="20"/>
        <v>ELECTRICITYERSR2041</v>
      </c>
    </row>
    <row r="1334" spans="1:10" x14ac:dyDescent="0.25">
      <c r="A1334" t="s">
        <v>34</v>
      </c>
      <c r="B1334" t="s">
        <v>6</v>
      </c>
      <c r="C1334" t="s">
        <v>9</v>
      </c>
      <c r="D1334" t="s">
        <v>6</v>
      </c>
      <c r="E1334" t="s">
        <v>10</v>
      </c>
      <c r="F1334">
        <v>2024</v>
      </c>
      <c r="G1334">
        <v>0.50994571399999999</v>
      </c>
      <c r="H1334">
        <v>3.5000000000000003E-2</v>
      </c>
      <c r="I1334">
        <v>2.95</v>
      </c>
      <c r="J1334" s="2" t="str">
        <f t="shared" si="20"/>
        <v>ELECTRICITYNERER2024</v>
      </c>
    </row>
    <row r="1335" spans="1:10" x14ac:dyDescent="0.25">
      <c r="A1335" t="s">
        <v>34</v>
      </c>
      <c r="B1335" t="s">
        <v>6</v>
      </c>
      <c r="C1335" t="s">
        <v>9</v>
      </c>
      <c r="D1335" t="s">
        <v>6</v>
      </c>
      <c r="E1335" t="s">
        <v>10</v>
      </c>
      <c r="F1335">
        <v>2025</v>
      </c>
      <c r="G1335">
        <v>0.52524408600000005</v>
      </c>
      <c r="H1335">
        <v>3.5000000000000003E-2</v>
      </c>
      <c r="I1335">
        <v>3.55</v>
      </c>
      <c r="J1335" s="2" t="str">
        <f t="shared" si="20"/>
        <v>ELECTRICITYNERER2025</v>
      </c>
    </row>
    <row r="1336" spans="1:10" x14ac:dyDescent="0.25">
      <c r="A1336" t="s">
        <v>34</v>
      </c>
      <c r="B1336" t="s">
        <v>6</v>
      </c>
      <c r="C1336" t="s">
        <v>9</v>
      </c>
      <c r="D1336" t="s">
        <v>6</v>
      </c>
      <c r="E1336" t="s">
        <v>10</v>
      </c>
      <c r="F1336">
        <v>2026</v>
      </c>
      <c r="G1336">
        <v>0.54100140799999996</v>
      </c>
      <c r="H1336">
        <v>3.5000000000000003E-2</v>
      </c>
      <c r="I1336">
        <v>3.55</v>
      </c>
      <c r="J1336" s="2" t="str">
        <f t="shared" si="20"/>
        <v>ELECTRICITYNERER2026</v>
      </c>
    </row>
    <row r="1337" spans="1:10" x14ac:dyDescent="0.25">
      <c r="A1337" t="s">
        <v>34</v>
      </c>
      <c r="B1337" t="s">
        <v>6</v>
      </c>
      <c r="C1337" t="s">
        <v>9</v>
      </c>
      <c r="D1337" t="s">
        <v>6</v>
      </c>
      <c r="E1337" t="s">
        <v>10</v>
      </c>
      <c r="F1337">
        <v>2027</v>
      </c>
      <c r="G1337">
        <v>0.55723145100000004</v>
      </c>
      <c r="H1337">
        <v>3.5000000000000003E-2</v>
      </c>
      <c r="I1337">
        <v>3.55</v>
      </c>
      <c r="J1337" s="2" t="str">
        <f t="shared" si="20"/>
        <v>ELECTRICITYNERER2027</v>
      </c>
    </row>
    <row r="1338" spans="1:10" x14ac:dyDescent="0.25">
      <c r="A1338" t="s">
        <v>34</v>
      </c>
      <c r="B1338" t="s">
        <v>6</v>
      </c>
      <c r="C1338" t="s">
        <v>9</v>
      </c>
      <c r="D1338" t="s">
        <v>6</v>
      </c>
      <c r="E1338" t="s">
        <v>10</v>
      </c>
      <c r="F1338">
        <v>2028</v>
      </c>
      <c r="G1338">
        <v>0.57394839399999997</v>
      </c>
      <c r="H1338">
        <v>3.5000000000000003E-2</v>
      </c>
      <c r="I1338">
        <v>3.55</v>
      </c>
      <c r="J1338" s="2" t="str">
        <f t="shared" si="20"/>
        <v>ELECTRICITYNERER2028</v>
      </c>
    </row>
    <row r="1339" spans="1:10" x14ac:dyDescent="0.25">
      <c r="A1339" t="s">
        <v>34</v>
      </c>
      <c r="B1339" t="s">
        <v>6</v>
      </c>
      <c r="C1339" t="s">
        <v>9</v>
      </c>
      <c r="D1339" t="s">
        <v>6</v>
      </c>
      <c r="E1339" t="s">
        <v>10</v>
      </c>
      <c r="F1339">
        <v>2029</v>
      </c>
      <c r="G1339">
        <v>0.59116684600000002</v>
      </c>
      <c r="H1339">
        <v>3.5000000000000003E-2</v>
      </c>
      <c r="I1339">
        <v>3.55</v>
      </c>
      <c r="J1339" s="2" t="str">
        <f t="shared" si="20"/>
        <v>ELECTRICITYNERER2029</v>
      </c>
    </row>
    <row r="1340" spans="1:10" x14ac:dyDescent="0.25">
      <c r="A1340" t="s">
        <v>34</v>
      </c>
      <c r="B1340" t="s">
        <v>6</v>
      </c>
      <c r="C1340" t="s">
        <v>9</v>
      </c>
      <c r="D1340" t="s">
        <v>6</v>
      </c>
      <c r="E1340" t="s">
        <v>10</v>
      </c>
      <c r="F1340">
        <v>2030</v>
      </c>
      <c r="G1340">
        <v>0.60890185100000005</v>
      </c>
      <c r="H1340">
        <v>3.5000000000000003E-2</v>
      </c>
      <c r="I1340">
        <v>3.55</v>
      </c>
      <c r="J1340" s="2" t="str">
        <f t="shared" si="20"/>
        <v>ELECTRICITYNERER2030</v>
      </c>
    </row>
    <row r="1341" spans="1:10" x14ac:dyDescent="0.25">
      <c r="A1341" t="s">
        <v>34</v>
      </c>
      <c r="B1341" t="s">
        <v>6</v>
      </c>
      <c r="C1341" t="s">
        <v>9</v>
      </c>
      <c r="D1341" t="s">
        <v>6</v>
      </c>
      <c r="E1341" t="s">
        <v>10</v>
      </c>
      <c r="F1341">
        <v>2031</v>
      </c>
      <c r="G1341">
        <v>0.62716890700000005</v>
      </c>
      <c r="H1341">
        <v>3.5000000000000003E-2</v>
      </c>
      <c r="I1341">
        <v>3.55</v>
      </c>
      <c r="J1341" s="2" t="str">
        <f t="shared" si="20"/>
        <v>ELECTRICITYNERER2031</v>
      </c>
    </row>
    <row r="1342" spans="1:10" x14ac:dyDescent="0.25">
      <c r="A1342" t="s">
        <v>34</v>
      </c>
      <c r="B1342" t="s">
        <v>6</v>
      </c>
      <c r="C1342" t="s">
        <v>9</v>
      </c>
      <c r="D1342" t="s">
        <v>6</v>
      </c>
      <c r="E1342" t="s">
        <v>10</v>
      </c>
      <c r="F1342">
        <v>2032</v>
      </c>
      <c r="G1342">
        <v>0.64598397399999996</v>
      </c>
      <c r="H1342">
        <v>3.5000000000000003E-2</v>
      </c>
      <c r="I1342">
        <v>3.67</v>
      </c>
      <c r="J1342" s="2" t="str">
        <f t="shared" si="20"/>
        <v>ELECTRICITYNERER2032</v>
      </c>
    </row>
    <row r="1343" spans="1:10" x14ac:dyDescent="0.25">
      <c r="A1343" t="s">
        <v>34</v>
      </c>
      <c r="B1343" t="s">
        <v>6</v>
      </c>
      <c r="C1343" t="s">
        <v>9</v>
      </c>
      <c r="D1343" t="s">
        <v>6</v>
      </c>
      <c r="E1343" t="s">
        <v>10</v>
      </c>
      <c r="F1343">
        <v>2033</v>
      </c>
      <c r="G1343">
        <v>0.66536349299999997</v>
      </c>
      <c r="H1343">
        <v>3.5000000000000003E-2</v>
      </c>
      <c r="I1343">
        <v>3.81</v>
      </c>
      <c r="J1343" s="2" t="str">
        <f t="shared" si="20"/>
        <v>ELECTRICITYNERER2033</v>
      </c>
    </row>
    <row r="1344" spans="1:10" x14ac:dyDescent="0.25">
      <c r="A1344" t="s">
        <v>34</v>
      </c>
      <c r="B1344" t="s">
        <v>6</v>
      </c>
      <c r="C1344" t="s">
        <v>9</v>
      </c>
      <c r="D1344" t="s">
        <v>6</v>
      </c>
      <c r="E1344" t="s">
        <v>10</v>
      </c>
      <c r="F1344">
        <v>2034</v>
      </c>
      <c r="G1344">
        <v>0.685324398</v>
      </c>
      <c r="H1344">
        <v>3.5000000000000003E-2</v>
      </c>
      <c r="I1344">
        <v>3.94</v>
      </c>
      <c r="J1344" s="2" t="str">
        <f t="shared" si="20"/>
        <v>ELECTRICITYNERER2034</v>
      </c>
    </row>
    <row r="1345" spans="1:10" x14ac:dyDescent="0.25">
      <c r="A1345" t="s">
        <v>34</v>
      </c>
      <c r="B1345" t="s">
        <v>6</v>
      </c>
      <c r="C1345" t="s">
        <v>9</v>
      </c>
      <c r="D1345" t="s">
        <v>6</v>
      </c>
      <c r="E1345" t="s">
        <v>10</v>
      </c>
      <c r="F1345">
        <v>2035</v>
      </c>
      <c r="G1345">
        <v>0.70588413000000005</v>
      </c>
      <c r="H1345">
        <v>3.5000000000000003E-2</v>
      </c>
      <c r="I1345">
        <v>4.09</v>
      </c>
      <c r="J1345" s="2" t="str">
        <f t="shared" si="20"/>
        <v>ELECTRICITYNERER2035</v>
      </c>
    </row>
    <row r="1346" spans="1:10" x14ac:dyDescent="0.25">
      <c r="A1346" t="s">
        <v>34</v>
      </c>
      <c r="B1346" t="s">
        <v>6</v>
      </c>
      <c r="C1346" t="s">
        <v>9</v>
      </c>
      <c r="D1346" t="s">
        <v>6</v>
      </c>
      <c r="E1346" t="s">
        <v>10</v>
      </c>
      <c r="F1346">
        <v>2036</v>
      </c>
      <c r="G1346">
        <v>0.72706065399999997</v>
      </c>
      <c r="H1346">
        <v>3.5000000000000003E-2</v>
      </c>
      <c r="I1346">
        <v>4.24</v>
      </c>
      <c r="J1346" s="2" t="str">
        <f t="shared" si="20"/>
        <v>ELECTRICITYNERER2036</v>
      </c>
    </row>
    <row r="1347" spans="1:10" x14ac:dyDescent="0.25">
      <c r="A1347" t="s">
        <v>34</v>
      </c>
      <c r="B1347" t="s">
        <v>6</v>
      </c>
      <c r="C1347" t="s">
        <v>9</v>
      </c>
      <c r="D1347" t="s">
        <v>6</v>
      </c>
      <c r="E1347" t="s">
        <v>10</v>
      </c>
      <c r="F1347">
        <v>2037</v>
      </c>
      <c r="G1347">
        <v>0.74887247300000004</v>
      </c>
      <c r="H1347">
        <v>3.5000000000000003E-2</v>
      </c>
      <c r="I1347">
        <v>4.3899999999999997</v>
      </c>
      <c r="J1347" s="2" t="str">
        <f t="shared" ref="J1347:J1410" si="21">_xlfn.CONCAT(A1347,C1347,E1347,F1347)</f>
        <v>ELECTRICITYNERER2037</v>
      </c>
    </row>
    <row r="1348" spans="1:10" x14ac:dyDescent="0.25">
      <c r="A1348" t="s">
        <v>34</v>
      </c>
      <c r="B1348" t="s">
        <v>6</v>
      </c>
      <c r="C1348" t="s">
        <v>9</v>
      </c>
      <c r="D1348" t="s">
        <v>6</v>
      </c>
      <c r="E1348" t="s">
        <v>10</v>
      </c>
      <c r="F1348">
        <v>2038</v>
      </c>
      <c r="G1348">
        <v>0.77133864799999996</v>
      </c>
      <c r="H1348">
        <v>3.5000000000000003E-2</v>
      </c>
      <c r="I1348">
        <v>4.55</v>
      </c>
      <c r="J1348" s="2" t="str">
        <f t="shared" si="21"/>
        <v>ELECTRICITYNERER2038</v>
      </c>
    </row>
    <row r="1349" spans="1:10" x14ac:dyDescent="0.25">
      <c r="A1349" t="s">
        <v>34</v>
      </c>
      <c r="B1349" t="s">
        <v>6</v>
      </c>
      <c r="C1349" t="s">
        <v>9</v>
      </c>
      <c r="D1349" t="s">
        <v>6</v>
      </c>
      <c r="E1349" t="s">
        <v>10</v>
      </c>
      <c r="F1349">
        <v>2039</v>
      </c>
      <c r="G1349">
        <v>0.79447880699999995</v>
      </c>
      <c r="H1349">
        <v>3.5000000000000003E-2</v>
      </c>
      <c r="I1349">
        <v>4.71</v>
      </c>
      <c r="J1349" s="2" t="str">
        <f t="shared" si="21"/>
        <v>ELECTRICITYNERER2039</v>
      </c>
    </row>
    <row r="1350" spans="1:10" x14ac:dyDescent="0.25">
      <c r="A1350" t="s">
        <v>34</v>
      </c>
      <c r="B1350" t="s">
        <v>6</v>
      </c>
      <c r="C1350" t="s">
        <v>9</v>
      </c>
      <c r="D1350" t="s">
        <v>6</v>
      </c>
      <c r="E1350" t="s">
        <v>10</v>
      </c>
      <c r="F1350">
        <v>2040</v>
      </c>
      <c r="G1350">
        <v>0.81831317100000001</v>
      </c>
      <c r="H1350">
        <v>3.5000000000000003E-2</v>
      </c>
      <c r="I1350">
        <v>4.88</v>
      </c>
      <c r="J1350" s="2" t="str">
        <f t="shared" si="21"/>
        <v>ELECTRICITYNERER2040</v>
      </c>
    </row>
    <row r="1351" spans="1:10" x14ac:dyDescent="0.25">
      <c r="A1351" t="s">
        <v>34</v>
      </c>
      <c r="B1351" t="s">
        <v>6</v>
      </c>
      <c r="C1351" t="s">
        <v>9</v>
      </c>
      <c r="D1351" t="s">
        <v>6</v>
      </c>
      <c r="E1351" t="s">
        <v>10</v>
      </c>
      <c r="F1351">
        <v>2041</v>
      </c>
      <c r="G1351">
        <v>0.84286256599999998</v>
      </c>
      <c r="H1351">
        <v>3.5000000000000003E-2</v>
      </c>
      <c r="I1351">
        <v>5.0599999999999996</v>
      </c>
      <c r="J1351" s="2" t="str">
        <f t="shared" si="21"/>
        <v>ELECTRICITYNERER2041</v>
      </c>
    </row>
    <row r="1352" spans="1:10" x14ac:dyDescent="0.25">
      <c r="A1352" t="s">
        <v>35</v>
      </c>
      <c r="B1352" t="s">
        <v>6</v>
      </c>
      <c r="D1352" t="s">
        <v>6</v>
      </c>
      <c r="F1352">
        <v>2024</v>
      </c>
      <c r="G1352">
        <v>18190.455259999999</v>
      </c>
      <c r="H1352">
        <v>0.03</v>
      </c>
      <c r="I1352">
        <v>92.186954999999998</v>
      </c>
      <c r="J1352" s="2" t="str">
        <f t="shared" si="21"/>
        <v>NATGAS2024</v>
      </c>
    </row>
    <row r="1353" spans="1:10" x14ac:dyDescent="0.25">
      <c r="A1353" t="s">
        <v>35</v>
      </c>
      <c r="B1353" t="s">
        <v>6</v>
      </c>
      <c r="D1353" t="s">
        <v>6</v>
      </c>
      <c r="F1353">
        <v>2025</v>
      </c>
      <c r="G1353">
        <v>18190.455259999999</v>
      </c>
      <c r="H1353">
        <v>0.03</v>
      </c>
      <c r="I1353">
        <v>101.937054</v>
      </c>
      <c r="J1353" s="2" t="str">
        <f t="shared" si="21"/>
        <v>NATGAS2025</v>
      </c>
    </row>
    <row r="1354" spans="1:10" x14ac:dyDescent="0.25">
      <c r="A1354" t="s">
        <v>35</v>
      </c>
      <c r="B1354" t="s">
        <v>6</v>
      </c>
      <c r="D1354" t="s">
        <v>6</v>
      </c>
      <c r="F1354">
        <v>2026</v>
      </c>
      <c r="G1354">
        <v>18190.455259999999</v>
      </c>
      <c r="H1354">
        <v>0.03</v>
      </c>
      <c r="I1354">
        <v>115.216943</v>
      </c>
      <c r="J1354" s="2" t="str">
        <f t="shared" si="21"/>
        <v>NATGAS2026</v>
      </c>
    </row>
    <row r="1355" spans="1:10" x14ac:dyDescent="0.25">
      <c r="A1355" t="s">
        <v>35</v>
      </c>
      <c r="B1355" t="s">
        <v>6</v>
      </c>
      <c r="D1355" t="s">
        <v>6</v>
      </c>
      <c r="F1355">
        <v>2027</v>
      </c>
      <c r="G1355">
        <v>18190.455259999999</v>
      </c>
      <c r="H1355">
        <v>0.03</v>
      </c>
      <c r="I1355">
        <v>124.0409674</v>
      </c>
      <c r="J1355" s="2" t="str">
        <f t="shared" si="21"/>
        <v>NATGAS2027</v>
      </c>
    </row>
    <row r="1356" spans="1:10" x14ac:dyDescent="0.25">
      <c r="A1356" t="s">
        <v>35</v>
      </c>
      <c r="B1356" t="s">
        <v>6</v>
      </c>
      <c r="D1356" t="s">
        <v>6</v>
      </c>
      <c r="F1356">
        <v>2028</v>
      </c>
      <c r="G1356">
        <v>18190.455259999999</v>
      </c>
      <c r="H1356">
        <v>0.03</v>
      </c>
      <c r="I1356">
        <v>130.63776429999999</v>
      </c>
      <c r="J1356" s="2" t="str">
        <f t="shared" si="21"/>
        <v>NATGAS2028</v>
      </c>
    </row>
    <row r="1357" spans="1:10" x14ac:dyDescent="0.25">
      <c r="A1357" t="s">
        <v>35</v>
      </c>
      <c r="B1357" t="s">
        <v>6</v>
      </c>
      <c r="D1357" t="s">
        <v>6</v>
      </c>
      <c r="F1357">
        <v>2029</v>
      </c>
      <c r="G1357">
        <v>18190.455259999999</v>
      </c>
      <c r="H1357">
        <v>0.03</v>
      </c>
      <c r="I1357">
        <v>145.10118130000001</v>
      </c>
      <c r="J1357" s="2" t="str">
        <f t="shared" si="21"/>
        <v>NATGAS2029</v>
      </c>
    </row>
    <row r="1358" spans="1:10" x14ac:dyDescent="0.25">
      <c r="A1358" t="s">
        <v>35</v>
      </c>
      <c r="B1358" t="s">
        <v>6</v>
      </c>
      <c r="D1358" t="s">
        <v>6</v>
      </c>
      <c r="F1358">
        <v>2030</v>
      </c>
      <c r="G1358">
        <v>18190.455259999999</v>
      </c>
      <c r="H1358">
        <v>0.03</v>
      </c>
      <c r="I1358">
        <v>149.72208130000001</v>
      </c>
      <c r="J1358" s="2" t="str">
        <f t="shared" si="21"/>
        <v>NATGAS2030</v>
      </c>
    </row>
    <row r="1359" spans="1:10" x14ac:dyDescent="0.25">
      <c r="A1359" t="s">
        <v>35</v>
      </c>
      <c r="B1359" t="s">
        <v>6</v>
      </c>
      <c r="D1359" t="s">
        <v>6</v>
      </c>
      <c r="F1359">
        <v>2031</v>
      </c>
      <c r="G1359">
        <v>18190.455259999999</v>
      </c>
      <c r="H1359">
        <v>0.03</v>
      </c>
      <c r="I1359">
        <v>154.34298129999999</v>
      </c>
      <c r="J1359" s="2" t="str">
        <f t="shared" si="21"/>
        <v>NATGAS2031</v>
      </c>
    </row>
    <row r="1360" spans="1:10" x14ac:dyDescent="0.25">
      <c r="A1360" t="s">
        <v>35</v>
      </c>
      <c r="B1360" t="s">
        <v>6</v>
      </c>
      <c r="D1360" t="s">
        <v>6</v>
      </c>
      <c r="F1360">
        <v>2032</v>
      </c>
      <c r="G1360">
        <v>18190.455259999999</v>
      </c>
      <c r="H1360">
        <v>0.03</v>
      </c>
      <c r="I1360">
        <v>158.9638813</v>
      </c>
      <c r="J1360" s="2" t="str">
        <f t="shared" si="21"/>
        <v>NATGAS2032</v>
      </c>
    </row>
    <row r="1361" spans="1:10" x14ac:dyDescent="0.25">
      <c r="A1361" t="s">
        <v>35</v>
      </c>
      <c r="B1361" t="s">
        <v>6</v>
      </c>
      <c r="D1361" t="s">
        <v>6</v>
      </c>
      <c r="F1361">
        <v>2033</v>
      </c>
      <c r="G1361">
        <v>18190.455259999999</v>
      </c>
      <c r="H1361">
        <v>0.03</v>
      </c>
      <c r="I1361">
        <v>163.5847813</v>
      </c>
      <c r="J1361" s="2" t="str">
        <f t="shared" si="21"/>
        <v>NATGAS2033</v>
      </c>
    </row>
    <row r="1362" spans="1:10" x14ac:dyDescent="0.25">
      <c r="A1362" t="s">
        <v>35</v>
      </c>
      <c r="B1362" t="s">
        <v>6</v>
      </c>
      <c r="D1362" t="s">
        <v>6</v>
      </c>
      <c r="F1362">
        <v>2034</v>
      </c>
      <c r="G1362">
        <v>18190.455259999999</v>
      </c>
      <c r="H1362">
        <v>0.03</v>
      </c>
      <c r="I1362">
        <v>168.20568130000001</v>
      </c>
      <c r="J1362" s="2" t="str">
        <f t="shared" si="21"/>
        <v>NATGAS2034</v>
      </c>
    </row>
    <row r="1363" spans="1:10" x14ac:dyDescent="0.25">
      <c r="A1363" t="s">
        <v>35</v>
      </c>
      <c r="B1363" t="s">
        <v>6</v>
      </c>
      <c r="D1363" t="s">
        <v>6</v>
      </c>
      <c r="F1363">
        <v>2035</v>
      </c>
      <c r="G1363">
        <v>18190.455259999999</v>
      </c>
      <c r="H1363">
        <v>0.03</v>
      </c>
      <c r="I1363">
        <v>172.82658129999999</v>
      </c>
      <c r="J1363" s="2" t="str">
        <f t="shared" si="21"/>
        <v>NATGAS2035</v>
      </c>
    </row>
    <row r="1364" spans="1:10" x14ac:dyDescent="0.25">
      <c r="A1364" t="s">
        <v>35</v>
      </c>
      <c r="B1364" t="s">
        <v>6</v>
      </c>
      <c r="D1364" t="s">
        <v>6</v>
      </c>
      <c r="F1364">
        <v>2036</v>
      </c>
      <c r="G1364">
        <v>18190.455259999999</v>
      </c>
      <c r="H1364">
        <v>0.03</v>
      </c>
      <c r="I1364">
        <v>175.13703129999999</v>
      </c>
      <c r="J1364" s="2" t="str">
        <f t="shared" si="21"/>
        <v>NATGAS2036</v>
      </c>
    </row>
    <row r="1365" spans="1:10" x14ac:dyDescent="0.25">
      <c r="A1365" t="s">
        <v>35</v>
      </c>
      <c r="B1365" t="s">
        <v>6</v>
      </c>
      <c r="D1365" t="s">
        <v>6</v>
      </c>
      <c r="F1365">
        <v>2037</v>
      </c>
      <c r="G1365">
        <v>18190.455259999999</v>
      </c>
      <c r="H1365">
        <v>0.03</v>
      </c>
      <c r="I1365">
        <v>177.44748129999999</v>
      </c>
      <c r="J1365" s="2" t="str">
        <f t="shared" si="21"/>
        <v>NATGAS2037</v>
      </c>
    </row>
    <row r="1366" spans="1:10" x14ac:dyDescent="0.25">
      <c r="A1366" t="s">
        <v>35</v>
      </c>
      <c r="B1366" t="s">
        <v>6</v>
      </c>
      <c r="D1366" t="s">
        <v>6</v>
      </c>
      <c r="F1366">
        <v>2038</v>
      </c>
      <c r="G1366">
        <v>18190.455259999999</v>
      </c>
      <c r="H1366">
        <v>0.03</v>
      </c>
      <c r="I1366">
        <v>179.7579313</v>
      </c>
      <c r="J1366" s="2" t="str">
        <f t="shared" si="21"/>
        <v>NATGAS2038</v>
      </c>
    </row>
    <row r="1367" spans="1:10" x14ac:dyDescent="0.25">
      <c r="A1367" t="s">
        <v>35</v>
      </c>
      <c r="B1367" t="s">
        <v>6</v>
      </c>
      <c r="D1367" t="s">
        <v>6</v>
      </c>
      <c r="F1367">
        <v>2039</v>
      </c>
      <c r="G1367">
        <v>18190.455259999999</v>
      </c>
      <c r="H1367">
        <v>0.03</v>
      </c>
      <c r="I1367">
        <v>182.0683813</v>
      </c>
      <c r="J1367" s="2" t="str">
        <f t="shared" si="21"/>
        <v>NATGAS2039</v>
      </c>
    </row>
    <row r="1368" spans="1:10" x14ac:dyDescent="0.25">
      <c r="A1368" t="s">
        <v>35</v>
      </c>
      <c r="B1368" t="s">
        <v>6</v>
      </c>
      <c r="D1368" t="s">
        <v>6</v>
      </c>
      <c r="F1368">
        <v>2040</v>
      </c>
      <c r="G1368">
        <v>18190.455259999999</v>
      </c>
      <c r="H1368">
        <v>0.03</v>
      </c>
      <c r="I1368">
        <v>184.3788313</v>
      </c>
      <c r="J1368" s="2" t="str">
        <f t="shared" si="21"/>
        <v>NATGAS2040</v>
      </c>
    </row>
    <row r="1369" spans="1:10" x14ac:dyDescent="0.25">
      <c r="A1369" t="s">
        <v>35</v>
      </c>
      <c r="B1369" t="s">
        <v>6</v>
      </c>
      <c r="D1369" t="s">
        <v>6</v>
      </c>
      <c r="F1369">
        <v>2041</v>
      </c>
      <c r="G1369">
        <v>18190.455259999999</v>
      </c>
      <c r="H1369">
        <v>0.03</v>
      </c>
      <c r="I1369">
        <v>186.6892813</v>
      </c>
      <c r="J1369" s="2" t="str">
        <f t="shared" si="21"/>
        <v>NATGAS2041</v>
      </c>
    </row>
    <row r="1370" spans="1:10" x14ac:dyDescent="0.25">
      <c r="A1370" t="s">
        <v>41</v>
      </c>
      <c r="B1370" t="s">
        <v>6</v>
      </c>
      <c r="D1370" t="s">
        <v>6</v>
      </c>
      <c r="F1370">
        <v>2024</v>
      </c>
      <c r="G1370">
        <v>1331.2569599999999</v>
      </c>
      <c r="H1370">
        <v>1.4999999999999999E-4</v>
      </c>
      <c r="I1370">
        <v>-1</v>
      </c>
      <c r="J1370" s="2" t="str">
        <f t="shared" si="21"/>
        <v>CRUDE2024</v>
      </c>
    </row>
    <row r="1371" spans="1:10" x14ac:dyDescent="0.25">
      <c r="A1371" t="s">
        <v>41</v>
      </c>
      <c r="B1371" t="s">
        <v>6</v>
      </c>
      <c r="D1371" t="s">
        <v>6</v>
      </c>
      <c r="F1371">
        <v>2025</v>
      </c>
      <c r="G1371">
        <v>1331.2569599999999</v>
      </c>
      <c r="H1371">
        <v>1.4999999999999999E-4</v>
      </c>
      <c r="I1371">
        <v>-1</v>
      </c>
      <c r="J1371" s="2" t="str">
        <f t="shared" si="21"/>
        <v>CRUDE2025</v>
      </c>
    </row>
    <row r="1372" spans="1:10" x14ac:dyDescent="0.25">
      <c r="A1372" t="s">
        <v>41</v>
      </c>
      <c r="B1372" t="s">
        <v>6</v>
      </c>
      <c r="D1372" t="s">
        <v>6</v>
      </c>
      <c r="F1372">
        <v>2026</v>
      </c>
      <c r="G1372">
        <v>1331.2569599999999</v>
      </c>
      <c r="H1372">
        <v>1.4999999999999999E-4</v>
      </c>
      <c r="I1372">
        <v>-1</v>
      </c>
      <c r="J1372" s="2" t="str">
        <f t="shared" si="21"/>
        <v>CRUDE2026</v>
      </c>
    </row>
    <row r="1373" spans="1:10" x14ac:dyDescent="0.25">
      <c r="A1373" t="s">
        <v>41</v>
      </c>
      <c r="B1373" t="s">
        <v>6</v>
      </c>
      <c r="D1373" t="s">
        <v>6</v>
      </c>
      <c r="F1373">
        <v>2027</v>
      </c>
      <c r="G1373">
        <v>1331.2569599999999</v>
      </c>
      <c r="H1373">
        <v>1.4999999999999999E-4</v>
      </c>
      <c r="I1373">
        <v>-1</v>
      </c>
      <c r="J1373" s="2" t="str">
        <f t="shared" si="21"/>
        <v>CRUDE2027</v>
      </c>
    </row>
    <row r="1374" spans="1:10" x14ac:dyDescent="0.25">
      <c r="A1374" t="s">
        <v>41</v>
      </c>
      <c r="B1374" t="s">
        <v>6</v>
      </c>
      <c r="D1374" t="s">
        <v>6</v>
      </c>
      <c r="F1374">
        <v>2028</v>
      </c>
      <c r="G1374">
        <v>1331.2569599999999</v>
      </c>
      <c r="H1374">
        <v>1.4999999999999999E-4</v>
      </c>
      <c r="I1374">
        <v>-1</v>
      </c>
      <c r="J1374" s="2" t="str">
        <f t="shared" si="21"/>
        <v>CRUDE2028</v>
      </c>
    </row>
    <row r="1375" spans="1:10" x14ac:dyDescent="0.25">
      <c r="A1375" t="s">
        <v>41</v>
      </c>
      <c r="B1375" t="s">
        <v>6</v>
      </c>
      <c r="D1375" t="s">
        <v>6</v>
      </c>
      <c r="F1375">
        <v>2029</v>
      </c>
      <c r="G1375">
        <v>1331.2569599999999</v>
      </c>
      <c r="H1375">
        <v>1.4999999999999999E-4</v>
      </c>
      <c r="I1375">
        <v>-1</v>
      </c>
      <c r="J1375" s="2" t="str">
        <f t="shared" si="21"/>
        <v>CRUDE2029</v>
      </c>
    </row>
    <row r="1376" spans="1:10" x14ac:dyDescent="0.25">
      <c r="A1376" t="s">
        <v>41</v>
      </c>
      <c r="B1376" t="s">
        <v>6</v>
      </c>
      <c r="D1376" t="s">
        <v>6</v>
      </c>
      <c r="F1376">
        <v>2030</v>
      </c>
      <c r="G1376">
        <v>1331.2569599999999</v>
      </c>
      <c r="H1376">
        <v>1.4999999999999999E-4</v>
      </c>
      <c r="I1376">
        <v>-1</v>
      </c>
      <c r="J1376" s="2" t="str">
        <f t="shared" si="21"/>
        <v>CRUDE2030</v>
      </c>
    </row>
    <row r="1377" spans="1:10" x14ac:dyDescent="0.25">
      <c r="A1377" t="s">
        <v>41</v>
      </c>
      <c r="B1377" t="s">
        <v>6</v>
      </c>
      <c r="D1377" t="s">
        <v>6</v>
      </c>
      <c r="F1377">
        <v>2031</v>
      </c>
      <c r="G1377">
        <v>1331.2569599999999</v>
      </c>
      <c r="H1377">
        <v>1.4999999999999999E-4</v>
      </c>
      <c r="I1377">
        <v>-1</v>
      </c>
      <c r="J1377" s="2" t="str">
        <f t="shared" si="21"/>
        <v>CRUDE2031</v>
      </c>
    </row>
    <row r="1378" spans="1:10" x14ac:dyDescent="0.25">
      <c r="A1378" t="s">
        <v>41</v>
      </c>
      <c r="B1378" t="s">
        <v>6</v>
      </c>
      <c r="D1378" t="s">
        <v>6</v>
      </c>
      <c r="F1378">
        <v>2032</v>
      </c>
      <c r="G1378">
        <v>1331.2569599999999</v>
      </c>
      <c r="H1378">
        <v>1.4999999999999999E-4</v>
      </c>
      <c r="I1378">
        <v>-1</v>
      </c>
      <c r="J1378" s="2" t="str">
        <f t="shared" si="21"/>
        <v>CRUDE2032</v>
      </c>
    </row>
    <row r="1379" spans="1:10" x14ac:dyDescent="0.25">
      <c r="A1379" t="s">
        <v>41</v>
      </c>
      <c r="B1379" t="s">
        <v>6</v>
      </c>
      <c r="D1379" t="s">
        <v>6</v>
      </c>
      <c r="F1379">
        <v>2033</v>
      </c>
      <c r="G1379">
        <v>1331.2569599999999</v>
      </c>
      <c r="H1379">
        <v>1.4999999999999999E-4</v>
      </c>
      <c r="I1379">
        <v>-1</v>
      </c>
      <c r="J1379" s="2" t="str">
        <f t="shared" si="21"/>
        <v>CRUDE2033</v>
      </c>
    </row>
    <row r="1380" spans="1:10" x14ac:dyDescent="0.25">
      <c r="A1380" t="s">
        <v>41</v>
      </c>
      <c r="B1380" t="s">
        <v>6</v>
      </c>
      <c r="D1380" t="s">
        <v>6</v>
      </c>
      <c r="F1380">
        <v>2034</v>
      </c>
      <c r="G1380">
        <v>1331.2569599999999</v>
      </c>
      <c r="H1380">
        <v>1.4999999999999999E-4</v>
      </c>
      <c r="I1380">
        <v>-1</v>
      </c>
      <c r="J1380" s="2" t="str">
        <f t="shared" si="21"/>
        <v>CRUDE2034</v>
      </c>
    </row>
    <row r="1381" spans="1:10" x14ac:dyDescent="0.25">
      <c r="A1381" t="s">
        <v>41</v>
      </c>
      <c r="B1381" t="s">
        <v>6</v>
      </c>
      <c r="D1381" t="s">
        <v>6</v>
      </c>
      <c r="F1381">
        <v>2035</v>
      </c>
      <c r="G1381">
        <v>1331.2569599999999</v>
      </c>
      <c r="H1381">
        <v>1.4999999999999999E-4</v>
      </c>
      <c r="I1381">
        <v>-1</v>
      </c>
      <c r="J1381" s="2" t="str">
        <f t="shared" si="21"/>
        <v>CRUDE2035</v>
      </c>
    </row>
    <row r="1382" spans="1:10" x14ac:dyDescent="0.25">
      <c r="A1382" t="s">
        <v>41</v>
      </c>
      <c r="B1382" t="s">
        <v>6</v>
      </c>
      <c r="D1382" t="s">
        <v>6</v>
      </c>
      <c r="F1382">
        <v>2036</v>
      </c>
      <c r="G1382">
        <v>1331.2569599999999</v>
      </c>
      <c r="H1382">
        <v>1.4999999999999999E-4</v>
      </c>
      <c r="I1382">
        <v>-1</v>
      </c>
      <c r="J1382" s="2" t="str">
        <f t="shared" si="21"/>
        <v>CRUDE2036</v>
      </c>
    </row>
    <row r="1383" spans="1:10" x14ac:dyDescent="0.25">
      <c r="A1383" t="s">
        <v>41</v>
      </c>
      <c r="B1383" t="s">
        <v>6</v>
      </c>
      <c r="D1383" t="s">
        <v>6</v>
      </c>
      <c r="F1383">
        <v>2037</v>
      </c>
      <c r="G1383">
        <v>1331.2569599999999</v>
      </c>
      <c r="H1383">
        <v>1.4999999999999999E-4</v>
      </c>
      <c r="I1383">
        <v>-1</v>
      </c>
      <c r="J1383" s="2" t="str">
        <f t="shared" si="21"/>
        <v>CRUDE2037</v>
      </c>
    </row>
    <row r="1384" spans="1:10" x14ac:dyDescent="0.25">
      <c r="A1384" t="s">
        <v>41</v>
      </c>
      <c r="B1384" t="s">
        <v>6</v>
      </c>
      <c r="D1384" t="s">
        <v>6</v>
      </c>
      <c r="F1384">
        <v>2038</v>
      </c>
      <c r="G1384">
        <v>1331.2569599999999</v>
      </c>
      <c r="H1384">
        <v>1.4999999999999999E-4</v>
      </c>
      <c r="I1384">
        <v>-1</v>
      </c>
      <c r="J1384" s="2" t="str">
        <f t="shared" si="21"/>
        <v>CRUDE2038</v>
      </c>
    </row>
    <row r="1385" spans="1:10" x14ac:dyDescent="0.25">
      <c r="A1385" t="s">
        <v>41</v>
      </c>
      <c r="B1385" t="s">
        <v>6</v>
      </c>
      <c r="D1385" t="s">
        <v>6</v>
      </c>
      <c r="F1385">
        <v>2039</v>
      </c>
      <c r="G1385">
        <v>1331.2569599999999</v>
      </c>
      <c r="H1385">
        <v>1.4999999999999999E-4</v>
      </c>
      <c r="I1385">
        <v>-1</v>
      </c>
      <c r="J1385" s="2" t="str">
        <f t="shared" si="21"/>
        <v>CRUDE2039</v>
      </c>
    </row>
    <row r="1386" spans="1:10" x14ac:dyDescent="0.25">
      <c r="A1386" t="s">
        <v>41</v>
      </c>
      <c r="B1386" t="s">
        <v>6</v>
      </c>
      <c r="D1386" t="s">
        <v>6</v>
      </c>
      <c r="F1386">
        <v>2040</v>
      </c>
      <c r="G1386">
        <v>1331.2569599999999</v>
      </c>
      <c r="H1386">
        <v>1.4999999999999999E-4</v>
      </c>
      <c r="I1386">
        <v>-1</v>
      </c>
      <c r="J1386" s="2" t="str">
        <f t="shared" si="21"/>
        <v>CRUDE2040</v>
      </c>
    </row>
    <row r="1387" spans="1:10" x14ac:dyDescent="0.25">
      <c r="A1387" t="s">
        <v>41</v>
      </c>
      <c r="B1387" t="s">
        <v>6</v>
      </c>
      <c r="D1387" t="s">
        <v>6</v>
      </c>
      <c r="F1387">
        <v>2041</v>
      </c>
      <c r="G1387">
        <v>1331.2569599999999</v>
      </c>
      <c r="H1387">
        <v>1.4999999999999999E-4</v>
      </c>
      <c r="I1387">
        <v>-1</v>
      </c>
      <c r="J1387" s="2" t="str">
        <f t="shared" si="21"/>
        <v>CRUDE2041</v>
      </c>
    </row>
    <row r="1388" spans="1:10" x14ac:dyDescent="0.25">
      <c r="A1388" t="s">
        <v>42</v>
      </c>
      <c r="B1388" t="s">
        <v>6</v>
      </c>
      <c r="D1388" t="s">
        <v>6</v>
      </c>
      <c r="F1388">
        <v>2024</v>
      </c>
      <c r="G1388">
        <v>1739.9275</v>
      </c>
      <c r="H1388">
        <v>1.4999999999999999E-4</v>
      </c>
      <c r="I1388">
        <v>-1</v>
      </c>
      <c r="J1388" s="2" t="str">
        <f t="shared" si="21"/>
        <v>MS2024</v>
      </c>
    </row>
    <row r="1389" spans="1:10" x14ac:dyDescent="0.25">
      <c r="A1389" t="s">
        <v>42</v>
      </c>
      <c r="B1389" t="s">
        <v>6</v>
      </c>
      <c r="D1389" t="s">
        <v>6</v>
      </c>
      <c r="F1389">
        <v>2025</v>
      </c>
      <c r="G1389">
        <v>1739.9275</v>
      </c>
      <c r="H1389">
        <v>1.4999999999999999E-4</v>
      </c>
      <c r="I1389">
        <v>-1</v>
      </c>
      <c r="J1389" s="2" t="str">
        <f t="shared" si="21"/>
        <v>MS2025</v>
      </c>
    </row>
    <row r="1390" spans="1:10" x14ac:dyDescent="0.25">
      <c r="A1390" t="s">
        <v>42</v>
      </c>
      <c r="B1390" t="s">
        <v>6</v>
      </c>
      <c r="D1390" t="s">
        <v>6</v>
      </c>
      <c r="F1390">
        <v>2026</v>
      </c>
      <c r="G1390">
        <v>1739.9275</v>
      </c>
      <c r="H1390">
        <v>1.4999999999999999E-4</v>
      </c>
      <c r="I1390">
        <v>-1</v>
      </c>
      <c r="J1390" s="2" t="str">
        <f t="shared" si="21"/>
        <v>MS2026</v>
      </c>
    </row>
    <row r="1391" spans="1:10" x14ac:dyDescent="0.25">
      <c r="A1391" t="s">
        <v>42</v>
      </c>
      <c r="B1391" t="s">
        <v>6</v>
      </c>
      <c r="D1391" t="s">
        <v>6</v>
      </c>
      <c r="F1391">
        <v>2027</v>
      </c>
      <c r="G1391">
        <v>1739.9275</v>
      </c>
      <c r="H1391">
        <v>1.4999999999999999E-4</v>
      </c>
      <c r="I1391">
        <v>-1</v>
      </c>
      <c r="J1391" s="2" t="str">
        <f t="shared" si="21"/>
        <v>MS2027</v>
      </c>
    </row>
    <row r="1392" spans="1:10" x14ac:dyDescent="0.25">
      <c r="A1392" t="s">
        <v>42</v>
      </c>
      <c r="B1392" t="s">
        <v>6</v>
      </c>
      <c r="D1392" t="s">
        <v>6</v>
      </c>
      <c r="F1392">
        <v>2028</v>
      </c>
      <c r="G1392">
        <v>1739.9275</v>
      </c>
      <c r="H1392">
        <v>1.4999999999999999E-4</v>
      </c>
      <c r="I1392">
        <v>-1</v>
      </c>
      <c r="J1392" s="2" t="str">
        <f t="shared" si="21"/>
        <v>MS2028</v>
      </c>
    </row>
    <row r="1393" spans="1:10" x14ac:dyDescent="0.25">
      <c r="A1393" t="s">
        <v>42</v>
      </c>
      <c r="B1393" t="s">
        <v>6</v>
      </c>
      <c r="D1393" t="s">
        <v>6</v>
      </c>
      <c r="F1393">
        <v>2029</v>
      </c>
      <c r="G1393">
        <v>1739.9275</v>
      </c>
      <c r="H1393">
        <v>1.4999999999999999E-4</v>
      </c>
      <c r="I1393">
        <v>-1</v>
      </c>
      <c r="J1393" s="2" t="str">
        <f t="shared" si="21"/>
        <v>MS2029</v>
      </c>
    </row>
    <row r="1394" spans="1:10" x14ac:dyDescent="0.25">
      <c r="A1394" t="s">
        <v>42</v>
      </c>
      <c r="B1394" t="s">
        <v>6</v>
      </c>
      <c r="D1394" t="s">
        <v>6</v>
      </c>
      <c r="F1394">
        <v>2030</v>
      </c>
      <c r="G1394">
        <v>1739.9275</v>
      </c>
      <c r="H1394">
        <v>1.4999999999999999E-4</v>
      </c>
      <c r="I1394">
        <v>-1</v>
      </c>
      <c r="J1394" s="2" t="str">
        <f t="shared" si="21"/>
        <v>MS2030</v>
      </c>
    </row>
    <row r="1395" spans="1:10" x14ac:dyDescent="0.25">
      <c r="A1395" t="s">
        <v>42</v>
      </c>
      <c r="B1395" t="s">
        <v>6</v>
      </c>
      <c r="D1395" t="s">
        <v>6</v>
      </c>
      <c r="F1395">
        <v>2031</v>
      </c>
      <c r="G1395">
        <v>1739.9275</v>
      </c>
      <c r="H1395">
        <v>1.4999999999999999E-4</v>
      </c>
      <c r="I1395">
        <v>-1</v>
      </c>
      <c r="J1395" s="2" t="str">
        <f t="shared" si="21"/>
        <v>MS2031</v>
      </c>
    </row>
    <row r="1396" spans="1:10" x14ac:dyDescent="0.25">
      <c r="A1396" t="s">
        <v>42</v>
      </c>
      <c r="B1396" t="s">
        <v>6</v>
      </c>
      <c r="D1396" t="s">
        <v>6</v>
      </c>
      <c r="F1396">
        <v>2032</v>
      </c>
      <c r="G1396">
        <v>1739.9275</v>
      </c>
      <c r="H1396">
        <v>1.4999999999999999E-4</v>
      </c>
      <c r="I1396">
        <v>-1</v>
      </c>
      <c r="J1396" s="2" t="str">
        <f t="shared" si="21"/>
        <v>MS2032</v>
      </c>
    </row>
    <row r="1397" spans="1:10" x14ac:dyDescent="0.25">
      <c r="A1397" t="s">
        <v>42</v>
      </c>
      <c r="B1397" t="s">
        <v>6</v>
      </c>
      <c r="D1397" t="s">
        <v>6</v>
      </c>
      <c r="F1397">
        <v>2033</v>
      </c>
      <c r="G1397">
        <v>1739.9275</v>
      </c>
      <c r="H1397">
        <v>1.4999999999999999E-4</v>
      </c>
      <c r="I1397">
        <v>-1</v>
      </c>
      <c r="J1397" s="2" t="str">
        <f t="shared" si="21"/>
        <v>MS2033</v>
      </c>
    </row>
    <row r="1398" spans="1:10" x14ac:dyDescent="0.25">
      <c r="A1398" t="s">
        <v>42</v>
      </c>
      <c r="B1398" t="s">
        <v>6</v>
      </c>
      <c r="D1398" t="s">
        <v>6</v>
      </c>
      <c r="F1398">
        <v>2034</v>
      </c>
      <c r="G1398">
        <v>1739.9275</v>
      </c>
      <c r="H1398">
        <v>1.4999999999999999E-4</v>
      </c>
      <c r="I1398">
        <v>-1</v>
      </c>
      <c r="J1398" s="2" t="str">
        <f t="shared" si="21"/>
        <v>MS2034</v>
      </c>
    </row>
    <row r="1399" spans="1:10" x14ac:dyDescent="0.25">
      <c r="A1399" t="s">
        <v>42</v>
      </c>
      <c r="B1399" t="s">
        <v>6</v>
      </c>
      <c r="D1399" t="s">
        <v>6</v>
      </c>
      <c r="F1399">
        <v>2035</v>
      </c>
      <c r="G1399">
        <v>1739.9275</v>
      </c>
      <c r="H1399">
        <v>1.4999999999999999E-4</v>
      </c>
      <c r="I1399">
        <v>-1</v>
      </c>
      <c r="J1399" s="2" t="str">
        <f t="shared" si="21"/>
        <v>MS2035</v>
      </c>
    </row>
    <row r="1400" spans="1:10" x14ac:dyDescent="0.25">
      <c r="A1400" t="s">
        <v>42</v>
      </c>
      <c r="B1400" t="s">
        <v>6</v>
      </c>
      <c r="D1400" t="s">
        <v>6</v>
      </c>
      <c r="F1400">
        <v>2036</v>
      </c>
      <c r="G1400">
        <v>1739.9275</v>
      </c>
      <c r="H1400">
        <v>1.4999999999999999E-4</v>
      </c>
      <c r="I1400">
        <v>-1</v>
      </c>
      <c r="J1400" s="2" t="str">
        <f t="shared" si="21"/>
        <v>MS2036</v>
      </c>
    </row>
    <row r="1401" spans="1:10" x14ac:dyDescent="0.25">
      <c r="A1401" t="s">
        <v>42</v>
      </c>
      <c r="B1401" t="s">
        <v>6</v>
      </c>
      <c r="D1401" t="s">
        <v>6</v>
      </c>
      <c r="F1401">
        <v>2037</v>
      </c>
      <c r="G1401">
        <v>1739.9275</v>
      </c>
      <c r="H1401">
        <v>1.4999999999999999E-4</v>
      </c>
      <c r="I1401">
        <v>-1</v>
      </c>
      <c r="J1401" s="2" t="str">
        <f t="shared" si="21"/>
        <v>MS2037</v>
      </c>
    </row>
    <row r="1402" spans="1:10" x14ac:dyDescent="0.25">
      <c r="A1402" t="s">
        <v>42</v>
      </c>
      <c r="B1402" t="s">
        <v>6</v>
      </c>
      <c r="D1402" t="s">
        <v>6</v>
      </c>
      <c r="F1402">
        <v>2038</v>
      </c>
      <c r="G1402">
        <v>1739.9275</v>
      </c>
      <c r="H1402">
        <v>1.4999999999999999E-4</v>
      </c>
      <c r="I1402">
        <v>-1</v>
      </c>
      <c r="J1402" s="2" t="str">
        <f t="shared" si="21"/>
        <v>MS2038</v>
      </c>
    </row>
    <row r="1403" spans="1:10" x14ac:dyDescent="0.25">
      <c r="A1403" t="s">
        <v>42</v>
      </c>
      <c r="B1403" t="s">
        <v>6</v>
      </c>
      <c r="D1403" t="s">
        <v>6</v>
      </c>
      <c r="F1403">
        <v>2039</v>
      </c>
      <c r="G1403">
        <v>1739.9275</v>
      </c>
      <c r="H1403">
        <v>1.4999999999999999E-4</v>
      </c>
      <c r="I1403">
        <v>-1</v>
      </c>
      <c r="J1403" s="2" t="str">
        <f t="shared" si="21"/>
        <v>MS2039</v>
      </c>
    </row>
    <row r="1404" spans="1:10" x14ac:dyDescent="0.25">
      <c r="A1404" t="s">
        <v>42</v>
      </c>
      <c r="B1404" t="s">
        <v>6</v>
      </c>
      <c r="D1404" t="s">
        <v>6</v>
      </c>
      <c r="F1404">
        <v>2040</v>
      </c>
      <c r="G1404">
        <v>1739.9275</v>
      </c>
      <c r="H1404">
        <v>1.4999999999999999E-4</v>
      </c>
      <c r="I1404">
        <v>-1</v>
      </c>
      <c r="J1404" s="2" t="str">
        <f t="shared" si="21"/>
        <v>MS2040</v>
      </c>
    </row>
    <row r="1405" spans="1:10" x14ac:dyDescent="0.25">
      <c r="A1405" t="s">
        <v>42</v>
      </c>
      <c r="B1405" t="s">
        <v>6</v>
      </c>
      <c r="D1405" t="s">
        <v>6</v>
      </c>
      <c r="F1405">
        <v>2041</v>
      </c>
      <c r="G1405">
        <v>1739.9275</v>
      </c>
      <c r="H1405">
        <v>1.4999999999999999E-4</v>
      </c>
      <c r="I1405">
        <v>-1</v>
      </c>
      <c r="J1405" s="2" t="str">
        <f t="shared" si="21"/>
        <v>MS2041</v>
      </c>
    </row>
    <row r="1406" spans="1:10" x14ac:dyDescent="0.25">
      <c r="A1406" t="s">
        <v>43</v>
      </c>
      <c r="B1406" t="s">
        <v>6</v>
      </c>
      <c r="D1406" t="s">
        <v>6</v>
      </c>
      <c r="F1406">
        <v>2024</v>
      </c>
      <c r="G1406">
        <v>1161.5999999999999</v>
      </c>
      <c r="H1406">
        <v>1.4999999999999999E-4</v>
      </c>
      <c r="I1406">
        <v>-1</v>
      </c>
      <c r="J1406" s="2" t="str">
        <f t="shared" si="21"/>
        <v>HSD2024</v>
      </c>
    </row>
    <row r="1407" spans="1:10" x14ac:dyDescent="0.25">
      <c r="A1407" t="s">
        <v>43</v>
      </c>
      <c r="B1407" t="s">
        <v>6</v>
      </c>
      <c r="D1407" t="s">
        <v>6</v>
      </c>
      <c r="F1407">
        <v>2025</v>
      </c>
      <c r="G1407">
        <v>1161.5999999999999</v>
      </c>
      <c r="H1407">
        <v>1.4999999999999999E-4</v>
      </c>
      <c r="I1407">
        <v>-1</v>
      </c>
      <c r="J1407" s="2" t="str">
        <f t="shared" si="21"/>
        <v>HSD2025</v>
      </c>
    </row>
    <row r="1408" spans="1:10" x14ac:dyDescent="0.25">
      <c r="A1408" t="s">
        <v>43</v>
      </c>
      <c r="B1408" t="s">
        <v>6</v>
      </c>
      <c r="D1408" t="s">
        <v>6</v>
      </c>
      <c r="F1408">
        <v>2026</v>
      </c>
      <c r="G1408">
        <v>1161.5999999999999</v>
      </c>
      <c r="H1408">
        <v>1.4999999999999999E-4</v>
      </c>
      <c r="I1408">
        <v>-1</v>
      </c>
      <c r="J1408" s="2" t="str">
        <f t="shared" si="21"/>
        <v>HSD2026</v>
      </c>
    </row>
    <row r="1409" spans="1:10" x14ac:dyDescent="0.25">
      <c r="A1409" t="s">
        <v>43</v>
      </c>
      <c r="B1409" t="s">
        <v>6</v>
      </c>
      <c r="D1409" t="s">
        <v>6</v>
      </c>
      <c r="F1409">
        <v>2027</v>
      </c>
      <c r="G1409">
        <v>1161.5999999999999</v>
      </c>
      <c r="H1409">
        <v>1.4999999999999999E-4</v>
      </c>
      <c r="I1409">
        <v>-1</v>
      </c>
      <c r="J1409" s="2" t="str">
        <f t="shared" si="21"/>
        <v>HSD2027</v>
      </c>
    </row>
    <row r="1410" spans="1:10" x14ac:dyDescent="0.25">
      <c r="A1410" t="s">
        <v>43</v>
      </c>
      <c r="B1410" t="s">
        <v>6</v>
      </c>
      <c r="D1410" t="s">
        <v>6</v>
      </c>
      <c r="F1410">
        <v>2028</v>
      </c>
      <c r="G1410">
        <v>1161.5999999999999</v>
      </c>
      <c r="H1410">
        <v>1.4999999999999999E-4</v>
      </c>
      <c r="I1410">
        <v>-1</v>
      </c>
      <c r="J1410" s="2" t="str">
        <f t="shared" si="21"/>
        <v>HSD2028</v>
      </c>
    </row>
    <row r="1411" spans="1:10" x14ac:dyDescent="0.25">
      <c r="A1411" t="s">
        <v>43</v>
      </c>
      <c r="B1411" t="s">
        <v>6</v>
      </c>
      <c r="D1411" t="s">
        <v>6</v>
      </c>
      <c r="F1411">
        <v>2029</v>
      </c>
      <c r="G1411">
        <v>1161.5999999999999</v>
      </c>
      <c r="H1411">
        <v>1.4999999999999999E-4</v>
      </c>
      <c r="I1411">
        <v>-1</v>
      </c>
      <c r="J1411" s="2" t="str">
        <f t="shared" ref="J1411:J1474" si="22">_xlfn.CONCAT(A1411,C1411,E1411,F1411)</f>
        <v>HSD2029</v>
      </c>
    </row>
    <row r="1412" spans="1:10" x14ac:dyDescent="0.25">
      <c r="A1412" t="s">
        <v>43</v>
      </c>
      <c r="B1412" t="s">
        <v>6</v>
      </c>
      <c r="D1412" t="s">
        <v>6</v>
      </c>
      <c r="F1412">
        <v>2030</v>
      </c>
      <c r="G1412">
        <v>1161.5999999999999</v>
      </c>
      <c r="H1412">
        <v>1.4999999999999999E-4</v>
      </c>
      <c r="I1412">
        <v>-1</v>
      </c>
      <c r="J1412" s="2" t="str">
        <f t="shared" si="22"/>
        <v>HSD2030</v>
      </c>
    </row>
    <row r="1413" spans="1:10" x14ac:dyDescent="0.25">
      <c r="A1413" t="s">
        <v>43</v>
      </c>
      <c r="B1413" t="s">
        <v>6</v>
      </c>
      <c r="D1413" t="s">
        <v>6</v>
      </c>
      <c r="F1413">
        <v>2031</v>
      </c>
      <c r="G1413">
        <v>1161.5999999999999</v>
      </c>
      <c r="H1413">
        <v>1.4999999999999999E-4</v>
      </c>
      <c r="I1413">
        <v>-1</v>
      </c>
      <c r="J1413" s="2" t="str">
        <f t="shared" si="22"/>
        <v>HSD2031</v>
      </c>
    </row>
    <row r="1414" spans="1:10" x14ac:dyDescent="0.25">
      <c r="A1414" t="s">
        <v>43</v>
      </c>
      <c r="B1414" t="s">
        <v>6</v>
      </c>
      <c r="D1414" t="s">
        <v>6</v>
      </c>
      <c r="F1414">
        <v>2032</v>
      </c>
      <c r="G1414">
        <v>1161.5999999999999</v>
      </c>
      <c r="H1414">
        <v>1.4999999999999999E-4</v>
      </c>
      <c r="I1414">
        <v>-1</v>
      </c>
      <c r="J1414" s="2" t="str">
        <f t="shared" si="22"/>
        <v>HSD2032</v>
      </c>
    </row>
    <row r="1415" spans="1:10" x14ac:dyDescent="0.25">
      <c r="A1415" t="s">
        <v>43</v>
      </c>
      <c r="B1415" t="s">
        <v>6</v>
      </c>
      <c r="D1415" t="s">
        <v>6</v>
      </c>
      <c r="F1415">
        <v>2033</v>
      </c>
      <c r="G1415">
        <v>1161.5999999999999</v>
      </c>
      <c r="H1415">
        <v>1.4999999999999999E-4</v>
      </c>
      <c r="I1415">
        <v>-1</v>
      </c>
      <c r="J1415" s="2" t="str">
        <f t="shared" si="22"/>
        <v>HSD2033</v>
      </c>
    </row>
    <row r="1416" spans="1:10" x14ac:dyDescent="0.25">
      <c r="A1416" t="s">
        <v>43</v>
      </c>
      <c r="B1416" t="s">
        <v>6</v>
      </c>
      <c r="D1416" t="s">
        <v>6</v>
      </c>
      <c r="F1416">
        <v>2034</v>
      </c>
      <c r="G1416">
        <v>1161.5999999999999</v>
      </c>
      <c r="H1416">
        <v>1.4999999999999999E-4</v>
      </c>
      <c r="I1416">
        <v>-1</v>
      </c>
      <c r="J1416" s="2" t="str">
        <f t="shared" si="22"/>
        <v>HSD2034</v>
      </c>
    </row>
    <row r="1417" spans="1:10" x14ac:dyDescent="0.25">
      <c r="A1417" t="s">
        <v>43</v>
      </c>
      <c r="B1417" t="s">
        <v>6</v>
      </c>
      <c r="D1417" t="s">
        <v>6</v>
      </c>
      <c r="F1417">
        <v>2035</v>
      </c>
      <c r="G1417">
        <v>1161.5999999999999</v>
      </c>
      <c r="H1417">
        <v>1.4999999999999999E-4</v>
      </c>
      <c r="I1417">
        <v>-1</v>
      </c>
      <c r="J1417" s="2" t="str">
        <f t="shared" si="22"/>
        <v>HSD2035</v>
      </c>
    </row>
    <row r="1418" spans="1:10" x14ac:dyDescent="0.25">
      <c r="A1418" t="s">
        <v>43</v>
      </c>
      <c r="B1418" t="s">
        <v>6</v>
      </c>
      <c r="D1418" t="s">
        <v>6</v>
      </c>
      <c r="F1418">
        <v>2036</v>
      </c>
      <c r="G1418">
        <v>1161.5999999999999</v>
      </c>
      <c r="H1418">
        <v>1.4999999999999999E-4</v>
      </c>
      <c r="I1418">
        <v>-1</v>
      </c>
      <c r="J1418" s="2" t="str">
        <f t="shared" si="22"/>
        <v>HSD2036</v>
      </c>
    </row>
    <row r="1419" spans="1:10" x14ac:dyDescent="0.25">
      <c r="A1419" t="s">
        <v>43</v>
      </c>
      <c r="B1419" t="s">
        <v>6</v>
      </c>
      <c r="D1419" t="s">
        <v>6</v>
      </c>
      <c r="F1419">
        <v>2037</v>
      </c>
      <c r="G1419">
        <v>1161.5999999999999</v>
      </c>
      <c r="H1419">
        <v>1.4999999999999999E-4</v>
      </c>
      <c r="I1419">
        <v>-1</v>
      </c>
      <c r="J1419" s="2" t="str">
        <f t="shared" si="22"/>
        <v>HSD2037</v>
      </c>
    </row>
    <row r="1420" spans="1:10" x14ac:dyDescent="0.25">
      <c r="A1420" t="s">
        <v>43</v>
      </c>
      <c r="B1420" t="s">
        <v>6</v>
      </c>
      <c r="D1420" t="s">
        <v>6</v>
      </c>
      <c r="F1420">
        <v>2038</v>
      </c>
      <c r="G1420">
        <v>1161.5999999999999</v>
      </c>
      <c r="H1420">
        <v>1.4999999999999999E-4</v>
      </c>
      <c r="I1420">
        <v>-1</v>
      </c>
      <c r="J1420" s="2" t="str">
        <f t="shared" si="22"/>
        <v>HSD2038</v>
      </c>
    </row>
    <row r="1421" spans="1:10" x14ac:dyDescent="0.25">
      <c r="A1421" t="s">
        <v>43</v>
      </c>
      <c r="B1421" t="s">
        <v>6</v>
      </c>
      <c r="D1421" t="s">
        <v>6</v>
      </c>
      <c r="F1421">
        <v>2039</v>
      </c>
      <c r="G1421">
        <v>1161.5999999999999</v>
      </c>
      <c r="H1421">
        <v>1.4999999999999999E-4</v>
      </c>
      <c r="I1421">
        <v>-1</v>
      </c>
      <c r="J1421" s="2" t="str">
        <f t="shared" si="22"/>
        <v>HSD2039</v>
      </c>
    </row>
    <row r="1422" spans="1:10" x14ac:dyDescent="0.25">
      <c r="A1422" t="s">
        <v>43</v>
      </c>
      <c r="B1422" t="s">
        <v>6</v>
      </c>
      <c r="D1422" t="s">
        <v>6</v>
      </c>
      <c r="F1422">
        <v>2040</v>
      </c>
      <c r="G1422">
        <v>1161.5999999999999</v>
      </c>
      <c r="H1422">
        <v>1.4999999999999999E-4</v>
      </c>
      <c r="I1422">
        <v>-1</v>
      </c>
      <c r="J1422" s="2" t="str">
        <f t="shared" si="22"/>
        <v>HSD2040</v>
      </c>
    </row>
    <row r="1423" spans="1:10" x14ac:dyDescent="0.25">
      <c r="A1423" t="s">
        <v>43</v>
      </c>
      <c r="B1423" t="s">
        <v>6</v>
      </c>
      <c r="D1423" t="s">
        <v>6</v>
      </c>
      <c r="F1423">
        <v>2041</v>
      </c>
      <c r="G1423">
        <v>1161.5999999999999</v>
      </c>
      <c r="H1423">
        <v>1.4999999999999999E-4</v>
      </c>
      <c r="I1423">
        <v>-1</v>
      </c>
      <c r="J1423" s="2" t="str">
        <f t="shared" si="22"/>
        <v>HSD2041</v>
      </c>
    </row>
    <row r="1424" spans="1:10" x14ac:dyDescent="0.25">
      <c r="A1424" t="s">
        <v>44</v>
      </c>
      <c r="B1424" t="s">
        <v>6</v>
      </c>
      <c r="D1424" t="s">
        <v>6</v>
      </c>
      <c r="F1424">
        <v>2024</v>
      </c>
      <c r="G1424">
        <v>10827.56631</v>
      </c>
      <c r="H1424">
        <v>1.4999999999999999E-4</v>
      </c>
      <c r="I1424">
        <v>-1</v>
      </c>
      <c r="J1424" s="2" t="str">
        <f t="shared" si="22"/>
        <v>ATF2024</v>
      </c>
    </row>
    <row r="1425" spans="1:10" x14ac:dyDescent="0.25">
      <c r="A1425" t="s">
        <v>44</v>
      </c>
      <c r="B1425" t="s">
        <v>6</v>
      </c>
      <c r="D1425" t="s">
        <v>6</v>
      </c>
      <c r="F1425">
        <v>2025</v>
      </c>
      <c r="G1425">
        <v>10827.56631</v>
      </c>
      <c r="H1425">
        <v>1.4999999999999999E-4</v>
      </c>
      <c r="I1425">
        <v>-1</v>
      </c>
      <c r="J1425" s="2" t="str">
        <f t="shared" si="22"/>
        <v>ATF2025</v>
      </c>
    </row>
    <row r="1426" spans="1:10" x14ac:dyDescent="0.25">
      <c r="A1426" t="s">
        <v>44</v>
      </c>
      <c r="B1426" t="s">
        <v>6</v>
      </c>
      <c r="D1426" t="s">
        <v>6</v>
      </c>
      <c r="F1426">
        <v>2026</v>
      </c>
      <c r="G1426">
        <v>10827.56631</v>
      </c>
      <c r="H1426">
        <v>1.4999999999999999E-4</v>
      </c>
      <c r="I1426">
        <v>-1</v>
      </c>
      <c r="J1426" s="2" t="str">
        <f t="shared" si="22"/>
        <v>ATF2026</v>
      </c>
    </row>
    <row r="1427" spans="1:10" x14ac:dyDescent="0.25">
      <c r="A1427" t="s">
        <v>44</v>
      </c>
      <c r="B1427" t="s">
        <v>6</v>
      </c>
      <c r="D1427" t="s">
        <v>6</v>
      </c>
      <c r="F1427">
        <v>2027</v>
      </c>
      <c r="G1427">
        <v>10827.56631</v>
      </c>
      <c r="H1427">
        <v>1.4999999999999999E-4</v>
      </c>
      <c r="I1427">
        <v>-1</v>
      </c>
      <c r="J1427" s="2" t="str">
        <f t="shared" si="22"/>
        <v>ATF2027</v>
      </c>
    </row>
    <row r="1428" spans="1:10" x14ac:dyDescent="0.25">
      <c r="A1428" t="s">
        <v>44</v>
      </c>
      <c r="B1428" t="s">
        <v>6</v>
      </c>
      <c r="D1428" t="s">
        <v>6</v>
      </c>
      <c r="F1428">
        <v>2028</v>
      </c>
      <c r="G1428">
        <v>10827.56631</v>
      </c>
      <c r="H1428">
        <v>1.4999999999999999E-4</v>
      </c>
      <c r="I1428">
        <v>-1</v>
      </c>
      <c r="J1428" s="2" t="str">
        <f t="shared" si="22"/>
        <v>ATF2028</v>
      </c>
    </row>
    <row r="1429" spans="1:10" x14ac:dyDescent="0.25">
      <c r="A1429" t="s">
        <v>44</v>
      </c>
      <c r="B1429" t="s">
        <v>6</v>
      </c>
      <c r="D1429" t="s">
        <v>6</v>
      </c>
      <c r="F1429">
        <v>2029</v>
      </c>
      <c r="G1429">
        <v>10827.56631</v>
      </c>
      <c r="H1429">
        <v>1.4999999999999999E-4</v>
      </c>
      <c r="I1429">
        <v>-1</v>
      </c>
      <c r="J1429" s="2" t="str">
        <f t="shared" si="22"/>
        <v>ATF2029</v>
      </c>
    </row>
    <row r="1430" spans="1:10" x14ac:dyDescent="0.25">
      <c r="A1430" t="s">
        <v>44</v>
      </c>
      <c r="B1430" t="s">
        <v>6</v>
      </c>
      <c r="D1430" t="s">
        <v>6</v>
      </c>
      <c r="F1430">
        <v>2030</v>
      </c>
      <c r="G1430">
        <v>10827.56631</v>
      </c>
      <c r="H1430">
        <v>1.4999999999999999E-4</v>
      </c>
      <c r="I1430">
        <v>-1</v>
      </c>
      <c r="J1430" s="2" t="str">
        <f t="shared" si="22"/>
        <v>ATF2030</v>
      </c>
    </row>
    <row r="1431" spans="1:10" x14ac:dyDescent="0.25">
      <c r="A1431" t="s">
        <v>44</v>
      </c>
      <c r="B1431" t="s">
        <v>6</v>
      </c>
      <c r="D1431" t="s">
        <v>6</v>
      </c>
      <c r="F1431">
        <v>2031</v>
      </c>
      <c r="G1431">
        <v>10827.56631</v>
      </c>
      <c r="H1431">
        <v>1.4999999999999999E-4</v>
      </c>
      <c r="I1431">
        <v>-1</v>
      </c>
      <c r="J1431" s="2" t="str">
        <f t="shared" si="22"/>
        <v>ATF2031</v>
      </c>
    </row>
    <row r="1432" spans="1:10" x14ac:dyDescent="0.25">
      <c r="A1432" t="s">
        <v>44</v>
      </c>
      <c r="B1432" t="s">
        <v>6</v>
      </c>
      <c r="D1432" t="s">
        <v>6</v>
      </c>
      <c r="F1432">
        <v>2032</v>
      </c>
      <c r="G1432">
        <v>10827.56631</v>
      </c>
      <c r="H1432">
        <v>1.4999999999999999E-4</v>
      </c>
      <c r="I1432">
        <v>-1</v>
      </c>
      <c r="J1432" s="2" t="str">
        <f t="shared" si="22"/>
        <v>ATF2032</v>
      </c>
    </row>
    <row r="1433" spans="1:10" x14ac:dyDescent="0.25">
      <c r="A1433" t="s">
        <v>44</v>
      </c>
      <c r="B1433" t="s">
        <v>6</v>
      </c>
      <c r="D1433" t="s">
        <v>6</v>
      </c>
      <c r="F1433">
        <v>2033</v>
      </c>
      <c r="G1433">
        <v>10827.56631</v>
      </c>
      <c r="H1433">
        <v>1.4999999999999999E-4</v>
      </c>
      <c r="I1433">
        <v>-1</v>
      </c>
      <c r="J1433" s="2" t="str">
        <f t="shared" si="22"/>
        <v>ATF2033</v>
      </c>
    </row>
    <row r="1434" spans="1:10" x14ac:dyDescent="0.25">
      <c r="A1434" t="s">
        <v>44</v>
      </c>
      <c r="B1434" t="s">
        <v>6</v>
      </c>
      <c r="D1434" t="s">
        <v>6</v>
      </c>
      <c r="F1434">
        <v>2034</v>
      </c>
      <c r="G1434">
        <v>10827.56631</v>
      </c>
      <c r="H1434">
        <v>1.4999999999999999E-4</v>
      </c>
      <c r="I1434">
        <v>-1</v>
      </c>
      <c r="J1434" s="2" t="str">
        <f t="shared" si="22"/>
        <v>ATF2034</v>
      </c>
    </row>
    <row r="1435" spans="1:10" x14ac:dyDescent="0.25">
      <c r="A1435" t="s">
        <v>44</v>
      </c>
      <c r="B1435" t="s">
        <v>6</v>
      </c>
      <c r="D1435" t="s">
        <v>6</v>
      </c>
      <c r="F1435">
        <v>2035</v>
      </c>
      <c r="G1435">
        <v>10827.56631</v>
      </c>
      <c r="H1435">
        <v>1.4999999999999999E-4</v>
      </c>
      <c r="I1435">
        <v>-1</v>
      </c>
      <c r="J1435" s="2" t="str">
        <f t="shared" si="22"/>
        <v>ATF2035</v>
      </c>
    </row>
    <row r="1436" spans="1:10" x14ac:dyDescent="0.25">
      <c r="A1436" t="s">
        <v>44</v>
      </c>
      <c r="B1436" t="s">
        <v>6</v>
      </c>
      <c r="D1436" t="s">
        <v>6</v>
      </c>
      <c r="F1436">
        <v>2036</v>
      </c>
      <c r="G1436">
        <v>10827.56631</v>
      </c>
      <c r="H1436">
        <v>1.4999999999999999E-4</v>
      </c>
      <c r="I1436">
        <v>-1</v>
      </c>
      <c r="J1436" s="2" t="str">
        <f t="shared" si="22"/>
        <v>ATF2036</v>
      </c>
    </row>
    <row r="1437" spans="1:10" x14ac:dyDescent="0.25">
      <c r="A1437" t="s">
        <v>44</v>
      </c>
      <c r="B1437" t="s">
        <v>6</v>
      </c>
      <c r="D1437" t="s">
        <v>6</v>
      </c>
      <c r="F1437">
        <v>2037</v>
      </c>
      <c r="G1437">
        <v>10827.56631</v>
      </c>
      <c r="H1437">
        <v>1.4999999999999999E-4</v>
      </c>
      <c r="I1437">
        <v>-1</v>
      </c>
      <c r="J1437" s="2" t="str">
        <f t="shared" si="22"/>
        <v>ATF2037</v>
      </c>
    </row>
    <row r="1438" spans="1:10" x14ac:dyDescent="0.25">
      <c r="A1438" t="s">
        <v>44</v>
      </c>
      <c r="B1438" t="s">
        <v>6</v>
      </c>
      <c r="D1438" t="s">
        <v>6</v>
      </c>
      <c r="F1438">
        <v>2038</v>
      </c>
      <c r="G1438">
        <v>10827.56631</v>
      </c>
      <c r="H1438">
        <v>1.4999999999999999E-4</v>
      </c>
      <c r="I1438">
        <v>-1</v>
      </c>
      <c r="J1438" s="2" t="str">
        <f t="shared" si="22"/>
        <v>ATF2038</v>
      </c>
    </row>
    <row r="1439" spans="1:10" x14ac:dyDescent="0.25">
      <c r="A1439" t="s">
        <v>44</v>
      </c>
      <c r="B1439" t="s">
        <v>6</v>
      </c>
      <c r="D1439" t="s">
        <v>6</v>
      </c>
      <c r="F1439">
        <v>2039</v>
      </c>
      <c r="G1439">
        <v>10827.56631</v>
      </c>
      <c r="H1439">
        <v>1.4999999999999999E-4</v>
      </c>
      <c r="I1439">
        <v>-1</v>
      </c>
      <c r="J1439" s="2" t="str">
        <f t="shared" si="22"/>
        <v>ATF2039</v>
      </c>
    </row>
    <row r="1440" spans="1:10" x14ac:dyDescent="0.25">
      <c r="A1440" t="s">
        <v>44</v>
      </c>
      <c r="B1440" t="s">
        <v>6</v>
      </c>
      <c r="D1440" t="s">
        <v>6</v>
      </c>
      <c r="F1440">
        <v>2040</v>
      </c>
      <c r="G1440">
        <v>10827.56631</v>
      </c>
      <c r="H1440">
        <v>1.4999999999999999E-4</v>
      </c>
      <c r="I1440">
        <v>-1</v>
      </c>
      <c r="J1440" s="2" t="str">
        <f t="shared" si="22"/>
        <v>ATF2040</v>
      </c>
    </row>
    <row r="1441" spans="1:10" x14ac:dyDescent="0.25">
      <c r="A1441" t="s">
        <v>44</v>
      </c>
      <c r="B1441" t="s">
        <v>6</v>
      </c>
      <c r="D1441" t="s">
        <v>6</v>
      </c>
      <c r="F1441">
        <v>2041</v>
      </c>
      <c r="G1441">
        <v>10827.56631</v>
      </c>
      <c r="H1441">
        <v>1.4999999999999999E-4</v>
      </c>
      <c r="I1441">
        <v>-1</v>
      </c>
      <c r="J1441" s="2" t="str">
        <f t="shared" si="22"/>
        <v>ATF2041</v>
      </c>
    </row>
    <row r="1442" spans="1:10" x14ac:dyDescent="0.25">
      <c r="A1442" t="s">
        <v>45</v>
      </c>
      <c r="B1442" t="s">
        <v>6</v>
      </c>
      <c r="D1442" t="s">
        <v>6</v>
      </c>
      <c r="F1442">
        <v>2024</v>
      </c>
      <c r="G1442">
        <v>3547.2804080000001</v>
      </c>
      <c r="H1442">
        <v>0.03</v>
      </c>
      <c r="I1442">
        <v>-1</v>
      </c>
      <c r="J1442" s="2" t="str">
        <f t="shared" si="22"/>
        <v>LPG2024</v>
      </c>
    </row>
    <row r="1443" spans="1:10" x14ac:dyDescent="0.25">
      <c r="A1443" t="s">
        <v>45</v>
      </c>
      <c r="B1443" t="s">
        <v>6</v>
      </c>
      <c r="D1443" t="s">
        <v>6</v>
      </c>
      <c r="F1443">
        <v>2025</v>
      </c>
      <c r="G1443">
        <v>3547.2804080000001</v>
      </c>
      <c r="H1443">
        <v>0.03</v>
      </c>
      <c r="I1443">
        <v>-1</v>
      </c>
      <c r="J1443" s="2" t="str">
        <f t="shared" si="22"/>
        <v>LPG2025</v>
      </c>
    </row>
    <row r="1444" spans="1:10" x14ac:dyDescent="0.25">
      <c r="A1444" t="s">
        <v>45</v>
      </c>
      <c r="B1444" t="s">
        <v>6</v>
      </c>
      <c r="D1444" t="s">
        <v>6</v>
      </c>
      <c r="F1444">
        <v>2026</v>
      </c>
      <c r="G1444">
        <v>3547.2804080000001</v>
      </c>
      <c r="H1444">
        <v>0.03</v>
      </c>
      <c r="I1444">
        <v>-1</v>
      </c>
      <c r="J1444" s="2" t="str">
        <f t="shared" si="22"/>
        <v>LPG2026</v>
      </c>
    </row>
    <row r="1445" spans="1:10" x14ac:dyDescent="0.25">
      <c r="A1445" t="s">
        <v>45</v>
      </c>
      <c r="B1445" t="s">
        <v>6</v>
      </c>
      <c r="D1445" t="s">
        <v>6</v>
      </c>
      <c r="F1445">
        <v>2027</v>
      </c>
      <c r="G1445">
        <v>3547.2804080000001</v>
      </c>
      <c r="H1445">
        <v>0.03</v>
      </c>
      <c r="I1445">
        <v>-1</v>
      </c>
      <c r="J1445" s="2" t="str">
        <f t="shared" si="22"/>
        <v>LPG2027</v>
      </c>
    </row>
    <row r="1446" spans="1:10" x14ac:dyDescent="0.25">
      <c r="A1446" t="s">
        <v>45</v>
      </c>
      <c r="B1446" t="s">
        <v>6</v>
      </c>
      <c r="D1446" t="s">
        <v>6</v>
      </c>
      <c r="F1446">
        <v>2028</v>
      </c>
      <c r="G1446">
        <v>3547.2804080000001</v>
      </c>
      <c r="H1446">
        <v>0.03</v>
      </c>
      <c r="I1446">
        <v>-1</v>
      </c>
      <c r="J1446" s="2" t="str">
        <f t="shared" si="22"/>
        <v>LPG2028</v>
      </c>
    </row>
    <row r="1447" spans="1:10" x14ac:dyDescent="0.25">
      <c r="A1447" t="s">
        <v>45</v>
      </c>
      <c r="B1447" t="s">
        <v>6</v>
      </c>
      <c r="D1447" t="s">
        <v>6</v>
      </c>
      <c r="F1447">
        <v>2029</v>
      </c>
      <c r="G1447">
        <v>3547.2804080000001</v>
      </c>
      <c r="H1447">
        <v>0.03</v>
      </c>
      <c r="I1447">
        <v>-1</v>
      </c>
      <c r="J1447" s="2" t="str">
        <f t="shared" si="22"/>
        <v>LPG2029</v>
      </c>
    </row>
    <row r="1448" spans="1:10" x14ac:dyDescent="0.25">
      <c r="A1448" t="s">
        <v>45</v>
      </c>
      <c r="B1448" t="s">
        <v>6</v>
      </c>
      <c r="D1448" t="s">
        <v>6</v>
      </c>
      <c r="F1448">
        <v>2030</v>
      </c>
      <c r="G1448">
        <v>3547.2804080000001</v>
      </c>
      <c r="H1448">
        <v>0.03</v>
      </c>
      <c r="I1448">
        <v>-1</v>
      </c>
      <c r="J1448" s="2" t="str">
        <f t="shared" si="22"/>
        <v>LPG2030</v>
      </c>
    </row>
    <row r="1449" spans="1:10" x14ac:dyDescent="0.25">
      <c r="A1449" t="s">
        <v>45</v>
      </c>
      <c r="B1449" t="s">
        <v>6</v>
      </c>
      <c r="D1449" t="s">
        <v>6</v>
      </c>
      <c r="F1449">
        <v>2031</v>
      </c>
      <c r="G1449">
        <v>3547.2804080000001</v>
      </c>
      <c r="H1449">
        <v>0.03</v>
      </c>
      <c r="I1449">
        <v>-1</v>
      </c>
      <c r="J1449" s="2" t="str">
        <f t="shared" si="22"/>
        <v>LPG2031</v>
      </c>
    </row>
    <row r="1450" spans="1:10" x14ac:dyDescent="0.25">
      <c r="A1450" t="s">
        <v>45</v>
      </c>
      <c r="B1450" t="s">
        <v>6</v>
      </c>
      <c r="D1450" t="s">
        <v>6</v>
      </c>
      <c r="F1450">
        <v>2032</v>
      </c>
      <c r="G1450">
        <v>3547.2804080000001</v>
      </c>
      <c r="H1450">
        <v>0.03</v>
      </c>
      <c r="I1450">
        <v>-1</v>
      </c>
      <c r="J1450" s="2" t="str">
        <f t="shared" si="22"/>
        <v>LPG2032</v>
      </c>
    </row>
    <row r="1451" spans="1:10" x14ac:dyDescent="0.25">
      <c r="A1451" t="s">
        <v>45</v>
      </c>
      <c r="B1451" t="s">
        <v>6</v>
      </c>
      <c r="D1451" t="s">
        <v>6</v>
      </c>
      <c r="F1451">
        <v>2033</v>
      </c>
      <c r="G1451">
        <v>3547.2804080000001</v>
      </c>
      <c r="H1451">
        <v>0.03</v>
      </c>
      <c r="I1451">
        <v>-1</v>
      </c>
      <c r="J1451" s="2" t="str">
        <f t="shared" si="22"/>
        <v>LPG2033</v>
      </c>
    </row>
    <row r="1452" spans="1:10" x14ac:dyDescent="0.25">
      <c r="A1452" t="s">
        <v>45</v>
      </c>
      <c r="B1452" t="s">
        <v>6</v>
      </c>
      <c r="D1452" t="s">
        <v>6</v>
      </c>
      <c r="F1452">
        <v>2034</v>
      </c>
      <c r="G1452">
        <v>3547.2804080000001</v>
      </c>
      <c r="H1452">
        <v>0.03</v>
      </c>
      <c r="I1452">
        <v>-1</v>
      </c>
      <c r="J1452" s="2" t="str">
        <f t="shared" si="22"/>
        <v>LPG2034</v>
      </c>
    </row>
    <row r="1453" spans="1:10" x14ac:dyDescent="0.25">
      <c r="A1453" t="s">
        <v>45</v>
      </c>
      <c r="B1453" t="s">
        <v>6</v>
      </c>
      <c r="D1453" t="s">
        <v>6</v>
      </c>
      <c r="F1453">
        <v>2035</v>
      </c>
      <c r="G1453">
        <v>3547.2804080000001</v>
      </c>
      <c r="H1453">
        <v>0.03</v>
      </c>
      <c r="I1453">
        <v>-1</v>
      </c>
      <c r="J1453" s="2" t="str">
        <f t="shared" si="22"/>
        <v>LPG2035</v>
      </c>
    </row>
    <row r="1454" spans="1:10" x14ac:dyDescent="0.25">
      <c r="A1454" t="s">
        <v>45</v>
      </c>
      <c r="B1454" t="s">
        <v>6</v>
      </c>
      <c r="D1454" t="s">
        <v>6</v>
      </c>
      <c r="F1454">
        <v>2036</v>
      </c>
      <c r="G1454">
        <v>3547.2804080000001</v>
      </c>
      <c r="H1454">
        <v>0.03</v>
      </c>
      <c r="I1454">
        <v>-1</v>
      </c>
      <c r="J1454" s="2" t="str">
        <f t="shared" si="22"/>
        <v>LPG2036</v>
      </c>
    </row>
    <row r="1455" spans="1:10" x14ac:dyDescent="0.25">
      <c r="A1455" t="s">
        <v>45</v>
      </c>
      <c r="B1455" t="s">
        <v>6</v>
      </c>
      <c r="D1455" t="s">
        <v>6</v>
      </c>
      <c r="F1455">
        <v>2037</v>
      </c>
      <c r="G1455">
        <v>3547.2804080000001</v>
      </c>
      <c r="H1455">
        <v>0.03</v>
      </c>
      <c r="I1455">
        <v>-1</v>
      </c>
      <c r="J1455" s="2" t="str">
        <f t="shared" si="22"/>
        <v>LPG2037</v>
      </c>
    </row>
    <row r="1456" spans="1:10" x14ac:dyDescent="0.25">
      <c r="A1456" t="s">
        <v>45</v>
      </c>
      <c r="B1456" t="s">
        <v>6</v>
      </c>
      <c r="D1456" t="s">
        <v>6</v>
      </c>
      <c r="F1456">
        <v>2038</v>
      </c>
      <c r="G1456">
        <v>3547.2804080000001</v>
      </c>
      <c r="H1456">
        <v>0.03</v>
      </c>
      <c r="I1456">
        <v>-1</v>
      </c>
      <c r="J1456" s="2" t="str">
        <f t="shared" si="22"/>
        <v>LPG2038</v>
      </c>
    </row>
    <row r="1457" spans="1:10" x14ac:dyDescent="0.25">
      <c r="A1457" t="s">
        <v>45</v>
      </c>
      <c r="B1457" t="s">
        <v>6</v>
      </c>
      <c r="D1457" t="s">
        <v>6</v>
      </c>
      <c r="F1457">
        <v>2039</v>
      </c>
      <c r="G1457">
        <v>3547.2804080000001</v>
      </c>
      <c r="H1457">
        <v>0.03</v>
      </c>
      <c r="I1457">
        <v>-1</v>
      </c>
      <c r="J1457" s="2" t="str">
        <f t="shared" si="22"/>
        <v>LPG2039</v>
      </c>
    </row>
    <row r="1458" spans="1:10" x14ac:dyDescent="0.25">
      <c r="A1458" t="s">
        <v>45</v>
      </c>
      <c r="B1458" t="s">
        <v>6</v>
      </c>
      <c r="D1458" t="s">
        <v>6</v>
      </c>
      <c r="F1458">
        <v>2040</v>
      </c>
      <c r="G1458">
        <v>3547.2804080000001</v>
      </c>
      <c r="H1458">
        <v>0.03</v>
      </c>
      <c r="I1458">
        <v>-1</v>
      </c>
      <c r="J1458" s="2" t="str">
        <f t="shared" si="22"/>
        <v>LPG2040</v>
      </c>
    </row>
    <row r="1459" spans="1:10" x14ac:dyDescent="0.25">
      <c r="A1459" t="s">
        <v>45</v>
      </c>
      <c r="B1459" t="s">
        <v>6</v>
      </c>
      <c r="D1459" t="s">
        <v>6</v>
      </c>
      <c r="F1459">
        <v>2041</v>
      </c>
      <c r="G1459">
        <v>3547.2804080000001</v>
      </c>
      <c r="H1459">
        <v>0.03</v>
      </c>
      <c r="I1459">
        <v>-1</v>
      </c>
      <c r="J1459" s="2" t="str">
        <f t="shared" si="22"/>
        <v>LPG2041</v>
      </c>
    </row>
    <row r="1460" spans="1:10" x14ac:dyDescent="0.25">
      <c r="A1460" t="s">
        <v>46</v>
      </c>
      <c r="B1460" t="s">
        <v>6</v>
      </c>
      <c r="D1460" t="s">
        <v>6</v>
      </c>
      <c r="F1460">
        <v>2024</v>
      </c>
      <c r="G1460">
        <v>1331.2569599999999</v>
      </c>
      <c r="H1460">
        <v>1.4999999999999999E-4</v>
      </c>
      <c r="I1460">
        <v>-1</v>
      </c>
      <c r="J1460" s="2" t="str">
        <f t="shared" si="22"/>
        <v>PP_OTHER2024</v>
      </c>
    </row>
    <row r="1461" spans="1:10" x14ac:dyDescent="0.25">
      <c r="A1461" t="s">
        <v>46</v>
      </c>
      <c r="B1461" t="s">
        <v>6</v>
      </c>
      <c r="D1461" t="s">
        <v>6</v>
      </c>
      <c r="F1461">
        <v>2025</v>
      </c>
      <c r="G1461">
        <v>1331.2569599999999</v>
      </c>
      <c r="H1461">
        <v>1.4999999999999999E-4</v>
      </c>
      <c r="I1461">
        <v>-1</v>
      </c>
      <c r="J1461" s="2" t="str">
        <f t="shared" si="22"/>
        <v>PP_OTHER2025</v>
      </c>
    </row>
    <row r="1462" spans="1:10" x14ac:dyDescent="0.25">
      <c r="A1462" t="s">
        <v>46</v>
      </c>
      <c r="B1462" t="s">
        <v>6</v>
      </c>
      <c r="D1462" t="s">
        <v>6</v>
      </c>
      <c r="F1462">
        <v>2026</v>
      </c>
      <c r="G1462">
        <v>1331.2569599999999</v>
      </c>
      <c r="H1462">
        <v>1.4999999999999999E-4</v>
      </c>
      <c r="I1462">
        <v>-1</v>
      </c>
      <c r="J1462" s="2" t="str">
        <f t="shared" si="22"/>
        <v>PP_OTHER2026</v>
      </c>
    </row>
    <row r="1463" spans="1:10" x14ac:dyDescent="0.25">
      <c r="A1463" t="s">
        <v>46</v>
      </c>
      <c r="B1463" t="s">
        <v>6</v>
      </c>
      <c r="D1463" t="s">
        <v>6</v>
      </c>
      <c r="F1463">
        <v>2027</v>
      </c>
      <c r="G1463">
        <v>1331.2569599999999</v>
      </c>
      <c r="H1463">
        <v>1.4999999999999999E-4</v>
      </c>
      <c r="I1463">
        <v>-1</v>
      </c>
      <c r="J1463" s="2" t="str">
        <f t="shared" si="22"/>
        <v>PP_OTHER2027</v>
      </c>
    </row>
    <row r="1464" spans="1:10" x14ac:dyDescent="0.25">
      <c r="A1464" t="s">
        <v>46</v>
      </c>
      <c r="B1464" t="s">
        <v>6</v>
      </c>
      <c r="D1464" t="s">
        <v>6</v>
      </c>
      <c r="F1464">
        <v>2028</v>
      </c>
      <c r="G1464">
        <v>1331.2569599999999</v>
      </c>
      <c r="H1464">
        <v>1.4999999999999999E-4</v>
      </c>
      <c r="I1464">
        <v>-1</v>
      </c>
      <c r="J1464" s="2" t="str">
        <f t="shared" si="22"/>
        <v>PP_OTHER2028</v>
      </c>
    </row>
    <row r="1465" spans="1:10" x14ac:dyDescent="0.25">
      <c r="A1465" t="s">
        <v>46</v>
      </c>
      <c r="B1465" t="s">
        <v>6</v>
      </c>
      <c r="D1465" t="s">
        <v>6</v>
      </c>
      <c r="F1465">
        <v>2029</v>
      </c>
      <c r="G1465">
        <v>1331.2569599999999</v>
      </c>
      <c r="H1465">
        <v>1.4999999999999999E-4</v>
      </c>
      <c r="I1465">
        <v>-1</v>
      </c>
      <c r="J1465" s="2" t="str">
        <f t="shared" si="22"/>
        <v>PP_OTHER2029</v>
      </c>
    </row>
    <row r="1466" spans="1:10" x14ac:dyDescent="0.25">
      <c r="A1466" t="s">
        <v>46</v>
      </c>
      <c r="B1466" t="s">
        <v>6</v>
      </c>
      <c r="D1466" t="s">
        <v>6</v>
      </c>
      <c r="F1466">
        <v>2030</v>
      </c>
      <c r="G1466">
        <v>1331.2569599999999</v>
      </c>
      <c r="H1466">
        <v>1.4999999999999999E-4</v>
      </c>
      <c r="I1466">
        <v>-1</v>
      </c>
      <c r="J1466" s="2" t="str">
        <f t="shared" si="22"/>
        <v>PP_OTHER2030</v>
      </c>
    </row>
    <row r="1467" spans="1:10" x14ac:dyDescent="0.25">
      <c r="A1467" t="s">
        <v>46</v>
      </c>
      <c r="B1467" t="s">
        <v>6</v>
      </c>
      <c r="D1467" t="s">
        <v>6</v>
      </c>
      <c r="F1467">
        <v>2031</v>
      </c>
      <c r="G1467">
        <v>1331.2569599999999</v>
      </c>
      <c r="H1467">
        <v>1.4999999999999999E-4</v>
      </c>
      <c r="I1467">
        <v>-1</v>
      </c>
      <c r="J1467" s="2" t="str">
        <f t="shared" si="22"/>
        <v>PP_OTHER2031</v>
      </c>
    </row>
    <row r="1468" spans="1:10" x14ac:dyDescent="0.25">
      <c r="A1468" t="s">
        <v>46</v>
      </c>
      <c r="B1468" t="s">
        <v>6</v>
      </c>
      <c r="D1468" t="s">
        <v>6</v>
      </c>
      <c r="F1468">
        <v>2032</v>
      </c>
      <c r="G1468">
        <v>1331.2569599999999</v>
      </c>
      <c r="H1468">
        <v>1.4999999999999999E-4</v>
      </c>
      <c r="I1468">
        <v>-1</v>
      </c>
      <c r="J1468" s="2" t="str">
        <f t="shared" si="22"/>
        <v>PP_OTHER2032</v>
      </c>
    </row>
    <row r="1469" spans="1:10" x14ac:dyDescent="0.25">
      <c r="A1469" t="s">
        <v>46</v>
      </c>
      <c r="B1469" t="s">
        <v>6</v>
      </c>
      <c r="D1469" t="s">
        <v>6</v>
      </c>
      <c r="F1469">
        <v>2033</v>
      </c>
      <c r="G1469">
        <v>1331.2569599999999</v>
      </c>
      <c r="H1469">
        <v>1.4999999999999999E-4</v>
      </c>
      <c r="I1469">
        <v>-1</v>
      </c>
      <c r="J1469" s="2" t="str">
        <f t="shared" si="22"/>
        <v>PP_OTHER2033</v>
      </c>
    </row>
    <row r="1470" spans="1:10" x14ac:dyDescent="0.25">
      <c r="A1470" t="s">
        <v>46</v>
      </c>
      <c r="B1470" t="s">
        <v>6</v>
      </c>
      <c r="D1470" t="s">
        <v>6</v>
      </c>
      <c r="F1470">
        <v>2034</v>
      </c>
      <c r="G1470">
        <v>1331.2569599999999</v>
      </c>
      <c r="H1470">
        <v>1.4999999999999999E-4</v>
      </c>
      <c r="I1470">
        <v>-1</v>
      </c>
      <c r="J1470" s="2" t="str">
        <f t="shared" si="22"/>
        <v>PP_OTHER2034</v>
      </c>
    </row>
    <row r="1471" spans="1:10" x14ac:dyDescent="0.25">
      <c r="A1471" t="s">
        <v>46</v>
      </c>
      <c r="B1471" t="s">
        <v>6</v>
      </c>
      <c r="D1471" t="s">
        <v>6</v>
      </c>
      <c r="F1471">
        <v>2035</v>
      </c>
      <c r="G1471">
        <v>1331.2569599999999</v>
      </c>
      <c r="H1471">
        <v>1.4999999999999999E-4</v>
      </c>
      <c r="I1471">
        <v>-1</v>
      </c>
      <c r="J1471" s="2" t="str">
        <f t="shared" si="22"/>
        <v>PP_OTHER2035</v>
      </c>
    </row>
    <row r="1472" spans="1:10" x14ac:dyDescent="0.25">
      <c r="A1472" t="s">
        <v>46</v>
      </c>
      <c r="B1472" t="s">
        <v>6</v>
      </c>
      <c r="D1472" t="s">
        <v>6</v>
      </c>
      <c r="F1472">
        <v>2036</v>
      </c>
      <c r="G1472">
        <v>1331.2569599999999</v>
      </c>
      <c r="H1472">
        <v>1.4999999999999999E-4</v>
      </c>
      <c r="I1472">
        <v>-1</v>
      </c>
      <c r="J1472" s="2" t="str">
        <f t="shared" si="22"/>
        <v>PP_OTHER2036</v>
      </c>
    </row>
    <row r="1473" spans="1:10" x14ac:dyDescent="0.25">
      <c r="A1473" t="s">
        <v>46</v>
      </c>
      <c r="B1473" t="s">
        <v>6</v>
      </c>
      <c r="D1473" t="s">
        <v>6</v>
      </c>
      <c r="F1473">
        <v>2037</v>
      </c>
      <c r="G1473">
        <v>1331.2569599999999</v>
      </c>
      <c r="H1473">
        <v>1.4999999999999999E-4</v>
      </c>
      <c r="I1473">
        <v>-1</v>
      </c>
      <c r="J1473" s="2" t="str">
        <f t="shared" si="22"/>
        <v>PP_OTHER2037</v>
      </c>
    </row>
    <row r="1474" spans="1:10" x14ac:dyDescent="0.25">
      <c r="A1474" t="s">
        <v>46</v>
      </c>
      <c r="B1474" t="s">
        <v>6</v>
      </c>
      <c r="D1474" t="s">
        <v>6</v>
      </c>
      <c r="F1474">
        <v>2038</v>
      </c>
      <c r="G1474">
        <v>1331.2569599999999</v>
      </c>
      <c r="H1474">
        <v>1.4999999999999999E-4</v>
      </c>
      <c r="I1474">
        <v>-1</v>
      </c>
      <c r="J1474" s="2" t="str">
        <f t="shared" si="22"/>
        <v>PP_OTHER2038</v>
      </c>
    </row>
    <row r="1475" spans="1:10" x14ac:dyDescent="0.25">
      <c r="A1475" t="s">
        <v>46</v>
      </c>
      <c r="B1475" t="s">
        <v>6</v>
      </c>
      <c r="D1475" t="s">
        <v>6</v>
      </c>
      <c r="F1475">
        <v>2039</v>
      </c>
      <c r="G1475">
        <v>1331.2569599999999</v>
      </c>
      <c r="H1475">
        <v>1.4999999999999999E-4</v>
      </c>
      <c r="I1475">
        <v>-1</v>
      </c>
      <c r="J1475" s="2" t="str">
        <f t="shared" ref="J1475:J1538" si="23">_xlfn.CONCAT(A1475,C1475,E1475,F1475)</f>
        <v>PP_OTHER2039</v>
      </c>
    </row>
    <row r="1476" spans="1:10" x14ac:dyDescent="0.25">
      <c r="A1476" t="s">
        <v>46</v>
      </c>
      <c r="B1476" t="s">
        <v>6</v>
      </c>
      <c r="D1476" t="s">
        <v>6</v>
      </c>
      <c r="F1476">
        <v>2040</v>
      </c>
      <c r="G1476">
        <v>1331.2569599999999</v>
      </c>
      <c r="H1476">
        <v>1.4999999999999999E-4</v>
      </c>
      <c r="I1476">
        <v>-1</v>
      </c>
      <c r="J1476" s="2" t="str">
        <f t="shared" si="23"/>
        <v>PP_OTHER2040</v>
      </c>
    </row>
    <row r="1477" spans="1:10" x14ac:dyDescent="0.25">
      <c r="A1477" t="s">
        <v>46</v>
      </c>
      <c r="B1477" t="s">
        <v>6</v>
      </c>
      <c r="D1477" t="s">
        <v>6</v>
      </c>
      <c r="F1477">
        <v>2041</v>
      </c>
      <c r="G1477">
        <v>1331.2569599999999</v>
      </c>
      <c r="H1477">
        <v>1.4999999999999999E-4</v>
      </c>
      <c r="I1477">
        <v>-1</v>
      </c>
      <c r="J1477" s="2" t="str">
        <f t="shared" si="23"/>
        <v>PP_OTHER2041</v>
      </c>
    </row>
    <row r="1478" spans="1:10" x14ac:dyDescent="0.25">
      <c r="A1478" t="s">
        <v>47</v>
      </c>
      <c r="B1478" t="s">
        <v>6</v>
      </c>
      <c r="D1478" t="s">
        <v>6</v>
      </c>
      <c r="F1478">
        <v>2024</v>
      </c>
      <c r="G1478">
        <v>1891.8</v>
      </c>
      <c r="H1478">
        <v>8.0000000000000002E-3</v>
      </c>
      <c r="I1478">
        <v>-1</v>
      </c>
      <c r="J1478" s="2" t="str">
        <f t="shared" si="23"/>
        <v>PETCOKE2024</v>
      </c>
    </row>
    <row r="1479" spans="1:10" x14ac:dyDescent="0.25">
      <c r="A1479" t="s">
        <v>47</v>
      </c>
      <c r="B1479" t="s">
        <v>6</v>
      </c>
      <c r="D1479" t="s">
        <v>6</v>
      </c>
      <c r="F1479">
        <v>2025</v>
      </c>
      <c r="G1479">
        <v>1891.8</v>
      </c>
      <c r="H1479">
        <v>8.0000000000000002E-3</v>
      </c>
      <c r="I1479">
        <v>-1</v>
      </c>
      <c r="J1479" s="2" t="str">
        <f t="shared" si="23"/>
        <v>PETCOKE2025</v>
      </c>
    </row>
    <row r="1480" spans="1:10" x14ac:dyDescent="0.25">
      <c r="A1480" t="s">
        <v>47</v>
      </c>
      <c r="B1480" t="s">
        <v>6</v>
      </c>
      <c r="D1480" t="s">
        <v>6</v>
      </c>
      <c r="F1480">
        <v>2026</v>
      </c>
      <c r="G1480">
        <v>1891.8</v>
      </c>
      <c r="H1480">
        <v>8.0000000000000002E-3</v>
      </c>
      <c r="I1480">
        <v>-1</v>
      </c>
      <c r="J1480" s="2" t="str">
        <f t="shared" si="23"/>
        <v>PETCOKE2026</v>
      </c>
    </row>
    <row r="1481" spans="1:10" x14ac:dyDescent="0.25">
      <c r="A1481" t="s">
        <v>47</v>
      </c>
      <c r="B1481" t="s">
        <v>6</v>
      </c>
      <c r="D1481" t="s">
        <v>6</v>
      </c>
      <c r="F1481">
        <v>2027</v>
      </c>
      <c r="G1481">
        <v>1891.8</v>
      </c>
      <c r="H1481">
        <v>8.0000000000000002E-3</v>
      </c>
      <c r="I1481">
        <v>-1</v>
      </c>
      <c r="J1481" s="2" t="str">
        <f t="shared" si="23"/>
        <v>PETCOKE2027</v>
      </c>
    </row>
    <row r="1482" spans="1:10" x14ac:dyDescent="0.25">
      <c r="A1482" t="s">
        <v>47</v>
      </c>
      <c r="B1482" t="s">
        <v>6</v>
      </c>
      <c r="D1482" t="s">
        <v>6</v>
      </c>
      <c r="F1482">
        <v>2028</v>
      </c>
      <c r="G1482">
        <v>1891.8</v>
      </c>
      <c r="H1482">
        <v>8.0000000000000002E-3</v>
      </c>
      <c r="I1482">
        <v>-1</v>
      </c>
      <c r="J1482" s="2" t="str">
        <f t="shared" si="23"/>
        <v>PETCOKE2028</v>
      </c>
    </row>
    <row r="1483" spans="1:10" x14ac:dyDescent="0.25">
      <c r="A1483" t="s">
        <v>47</v>
      </c>
      <c r="B1483" t="s">
        <v>6</v>
      </c>
      <c r="D1483" t="s">
        <v>6</v>
      </c>
      <c r="F1483">
        <v>2029</v>
      </c>
      <c r="G1483">
        <v>1891.8</v>
      </c>
      <c r="H1483">
        <v>8.0000000000000002E-3</v>
      </c>
      <c r="I1483">
        <v>-1</v>
      </c>
      <c r="J1483" s="2" t="str">
        <f t="shared" si="23"/>
        <v>PETCOKE2029</v>
      </c>
    </row>
    <row r="1484" spans="1:10" x14ac:dyDescent="0.25">
      <c r="A1484" t="s">
        <v>47</v>
      </c>
      <c r="B1484" t="s">
        <v>6</v>
      </c>
      <c r="D1484" t="s">
        <v>6</v>
      </c>
      <c r="F1484">
        <v>2030</v>
      </c>
      <c r="G1484">
        <v>1891.8</v>
      </c>
      <c r="H1484">
        <v>8.0000000000000002E-3</v>
      </c>
      <c r="I1484">
        <v>-1</v>
      </c>
      <c r="J1484" s="2" t="str">
        <f t="shared" si="23"/>
        <v>PETCOKE2030</v>
      </c>
    </row>
    <row r="1485" spans="1:10" x14ac:dyDescent="0.25">
      <c r="A1485" t="s">
        <v>47</v>
      </c>
      <c r="B1485" t="s">
        <v>6</v>
      </c>
      <c r="D1485" t="s">
        <v>6</v>
      </c>
      <c r="F1485">
        <v>2031</v>
      </c>
      <c r="G1485">
        <v>1891.8</v>
      </c>
      <c r="H1485">
        <v>8.0000000000000002E-3</v>
      </c>
      <c r="I1485">
        <v>-1</v>
      </c>
      <c r="J1485" s="2" t="str">
        <f t="shared" si="23"/>
        <v>PETCOKE2031</v>
      </c>
    </row>
    <row r="1486" spans="1:10" x14ac:dyDescent="0.25">
      <c r="A1486" t="s">
        <v>47</v>
      </c>
      <c r="B1486" t="s">
        <v>6</v>
      </c>
      <c r="D1486" t="s">
        <v>6</v>
      </c>
      <c r="F1486">
        <v>2032</v>
      </c>
      <c r="G1486">
        <v>1891.8</v>
      </c>
      <c r="H1486">
        <v>8.0000000000000002E-3</v>
      </c>
      <c r="I1486">
        <v>-1</v>
      </c>
      <c r="J1486" s="2" t="str">
        <f t="shared" si="23"/>
        <v>PETCOKE2032</v>
      </c>
    </row>
    <row r="1487" spans="1:10" x14ac:dyDescent="0.25">
      <c r="A1487" t="s">
        <v>47</v>
      </c>
      <c r="B1487" t="s">
        <v>6</v>
      </c>
      <c r="D1487" t="s">
        <v>6</v>
      </c>
      <c r="F1487">
        <v>2033</v>
      </c>
      <c r="G1487">
        <v>1891.8</v>
      </c>
      <c r="H1487">
        <v>8.0000000000000002E-3</v>
      </c>
      <c r="I1487">
        <v>-1</v>
      </c>
      <c r="J1487" s="2" t="str">
        <f t="shared" si="23"/>
        <v>PETCOKE2033</v>
      </c>
    </row>
    <row r="1488" spans="1:10" x14ac:dyDescent="0.25">
      <c r="A1488" t="s">
        <v>47</v>
      </c>
      <c r="B1488" t="s">
        <v>6</v>
      </c>
      <c r="D1488" t="s">
        <v>6</v>
      </c>
      <c r="F1488">
        <v>2034</v>
      </c>
      <c r="G1488">
        <v>1891.8</v>
      </c>
      <c r="H1488">
        <v>8.0000000000000002E-3</v>
      </c>
      <c r="I1488">
        <v>-1</v>
      </c>
      <c r="J1488" s="2" t="str">
        <f t="shared" si="23"/>
        <v>PETCOKE2034</v>
      </c>
    </row>
    <row r="1489" spans="1:10" x14ac:dyDescent="0.25">
      <c r="A1489" t="s">
        <v>47</v>
      </c>
      <c r="B1489" t="s">
        <v>6</v>
      </c>
      <c r="D1489" t="s">
        <v>6</v>
      </c>
      <c r="F1489">
        <v>2035</v>
      </c>
      <c r="G1489">
        <v>1891.8</v>
      </c>
      <c r="H1489">
        <v>8.0000000000000002E-3</v>
      </c>
      <c r="I1489">
        <v>-1</v>
      </c>
      <c r="J1489" s="2" t="str">
        <f t="shared" si="23"/>
        <v>PETCOKE2035</v>
      </c>
    </row>
    <row r="1490" spans="1:10" x14ac:dyDescent="0.25">
      <c r="A1490" t="s">
        <v>47</v>
      </c>
      <c r="B1490" t="s">
        <v>6</v>
      </c>
      <c r="D1490" t="s">
        <v>6</v>
      </c>
      <c r="F1490">
        <v>2036</v>
      </c>
      <c r="G1490">
        <v>1891.8</v>
      </c>
      <c r="H1490">
        <v>8.0000000000000002E-3</v>
      </c>
      <c r="I1490">
        <v>-1</v>
      </c>
      <c r="J1490" s="2" t="str">
        <f t="shared" si="23"/>
        <v>PETCOKE2036</v>
      </c>
    </row>
    <row r="1491" spans="1:10" x14ac:dyDescent="0.25">
      <c r="A1491" t="s">
        <v>47</v>
      </c>
      <c r="B1491" t="s">
        <v>6</v>
      </c>
      <c r="D1491" t="s">
        <v>6</v>
      </c>
      <c r="F1491">
        <v>2037</v>
      </c>
      <c r="G1491">
        <v>1891.8</v>
      </c>
      <c r="H1491">
        <v>8.0000000000000002E-3</v>
      </c>
      <c r="I1491">
        <v>-1</v>
      </c>
      <c r="J1491" s="2" t="str">
        <f t="shared" si="23"/>
        <v>PETCOKE2037</v>
      </c>
    </row>
    <row r="1492" spans="1:10" x14ac:dyDescent="0.25">
      <c r="A1492" t="s">
        <v>47</v>
      </c>
      <c r="B1492" t="s">
        <v>6</v>
      </c>
      <c r="D1492" t="s">
        <v>6</v>
      </c>
      <c r="F1492">
        <v>2038</v>
      </c>
      <c r="G1492">
        <v>1891.8</v>
      </c>
      <c r="H1492">
        <v>8.0000000000000002E-3</v>
      </c>
      <c r="I1492">
        <v>-1</v>
      </c>
      <c r="J1492" s="2" t="str">
        <f t="shared" si="23"/>
        <v>PETCOKE2038</v>
      </c>
    </row>
    <row r="1493" spans="1:10" x14ac:dyDescent="0.25">
      <c r="A1493" t="s">
        <v>47</v>
      </c>
      <c r="B1493" t="s">
        <v>6</v>
      </c>
      <c r="D1493" t="s">
        <v>6</v>
      </c>
      <c r="F1493">
        <v>2039</v>
      </c>
      <c r="G1493">
        <v>1891.8</v>
      </c>
      <c r="H1493">
        <v>8.0000000000000002E-3</v>
      </c>
      <c r="I1493">
        <v>-1</v>
      </c>
      <c r="J1493" s="2" t="str">
        <f t="shared" si="23"/>
        <v>PETCOKE2039</v>
      </c>
    </row>
    <row r="1494" spans="1:10" x14ac:dyDescent="0.25">
      <c r="A1494" t="s">
        <v>47</v>
      </c>
      <c r="B1494" t="s">
        <v>6</v>
      </c>
      <c r="D1494" t="s">
        <v>6</v>
      </c>
      <c r="F1494">
        <v>2040</v>
      </c>
      <c r="G1494">
        <v>1891.8</v>
      </c>
      <c r="H1494">
        <v>8.0000000000000002E-3</v>
      </c>
      <c r="I1494">
        <v>-1</v>
      </c>
      <c r="J1494" s="2" t="str">
        <f t="shared" si="23"/>
        <v>PETCOKE2040</v>
      </c>
    </row>
    <row r="1495" spans="1:10" x14ac:dyDescent="0.25">
      <c r="A1495" t="s">
        <v>47</v>
      </c>
      <c r="B1495" t="s">
        <v>6</v>
      </c>
      <c r="D1495" t="s">
        <v>6</v>
      </c>
      <c r="F1495">
        <v>2041</v>
      </c>
      <c r="G1495">
        <v>1891.8</v>
      </c>
      <c r="H1495">
        <v>8.0000000000000002E-3</v>
      </c>
      <c r="I1495">
        <v>-1</v>
      </c>
      <c r="J1495" s="2" t="str">
        <f t="shared" si="23"/>
        <v>PETCOKE2041</v>
      </c>
    </row>
    <row r="1496" spans="1:10" x14ac:dyDescent="0.25">
      <c r="A1496" t="s">
        <v>57</v>
      </c>
      <c r="B1496" t="s">
        <v>6</v>
      </c>
      <c r="D1496" t="s">
        <v>6</v>
      </c>
      <c r="F1496">
        <v>2024</v>
      </c>
      <c r="G1496">
        <v>0</v>
      </c>
      <c r="H1496">
        <v>0</v>
      </c>
      <c r="I1496">
        <v>-1</v>
      </c>
      <c r="J1496" s="2" t="str">
        <f t="shared" si="23"/>
        <v>BIOGAS2024</v>
      </c>
    </row>
    <row r="1497" spans="1:10" x14ac:dyDescent="0.25">
      <c r="A1497" t="s">
        <v>57</v>
      </c>
      <c r="B1497" t="s">
        <v>6</v>
      </c>
      <c r="D1497" t="s">
        <v>6</v>
      </c>
      <c r="F1497">
        <v>2025</v>
      </c>
      <c r="G1497">
        <v>0</v>
      </c>
      <c r="H1497">
        <v>0</v>
      </c>
      <c r="I1497">
        <v>-1</v>
      </c>
      <c r="J1497" s="2" t="str">
        <f t="shared" si="23"/>
        <v>BIOGAS2025</v>
      </c>
    </row>
    <row r="1498" spans="1:10" x14ac:dyDescent="0.25">
      <c r="A1498" t="s">
        <v>57</v>
      </c>
      <c r="B1498" t="s">
        <v>6</v>
      </c>
      <c r="D1498" t="s">
        <v>6</v>
      </c>
      <c r="F1498">
        <v>2026</v>
      </c>
      <c r="G1498">
        <v>0</v>
      </c>
      <c r="H1498">
        <v>0</v>
      </c>
      <c r="I1498">
        <v>-1</v>
      </c>
      <c r="J1498" s="2" t="str">
        <f t="shared" si="23"/>
        <v>BIOGAS2026</v>
      </c>
    </row>
    <row r="1499" spans="1:10" x14ac:dyDescent="0.25">
      <c r="A1499" t="s">
        <v>57</v>
      </c>
      <c r="B1499" t="s">
        <v>6</v>
      </c>
      <c r="D1499" t="s">
        <v>6</v>
      </c>
      <c r="F1499">
        <v>2027</v>
      </c>
      <c r="G1499">
        <v>0</v>
      </c>
      <c r="H1499">
        <v>0</v>
      </c>
      <c r="I1499">
        <v>-1</v>
      </c>
      <c r="J1499" s="2" t="str">
        <f t="shared" si="23"/>
        <v>BIOGAS2027</v>
      </c>
    </row>
    <row r="1500" spans="1:10" x14ac:dyDescent="0.25">
      <c r="A1500" t="s">
        <v>57</v>
      </c>
      <c r="B1500" t="s">
        <v>6</v>
      </c>
      <c r="D1500" t="s">
        <v>6</v>
      </c>
      <c r="F1500">
        <v>2028</v>
      </c>
      <c r="G1500">
        <v>0</v>
      </c>
      <c r="H1500">
        <v>0</v>
      </c>
      <c r="I1500">
        <v>-1</v>
      </c>
      <c r="J1500" s="2" t="str">
        <f t="shared" si="23"/>
        <v>BIOGAS2028</v>
      </c>
    </row>
    <row r="1501" spans="1:10" x14ac:dyDescent="0.25">
      <c r="A1501" t="s">
        <v>57</v>
      </c>
      <c r="B1501" t="s">
        <v>6</v>
      </c>
      <c r="D1501" t="s">
        <v>6</v>
      </c>
      <c r="F1501">
        <v>2029</v>
      </c>
      <c r="G1501">
        <v>0</v>
      </c>
      <c r="H1501">
        <v>0</v>
      </c>
      <c r="I1501">
        <v>-1</v>
      </c>
      <c r="J1501" s="2" t="str">
        <f t="shared" si="23"/>
        <v>BIOGAS2029</v>
      </c>
    </row>
    <row r="1502" spans="1:10" x14ac:dyDescent="0.25">
      <c r="A1502" t="s">
        <v>57</v>
      </c>
      <c r="B1502" t="s">
        <v>6</v>
      </c>
      <c r="D1502" t="s">
        <v>6</v>
      </c>
      <c r="F1502">
        <v>2030</v>
      </c>
      <c r="G1502">
        <v>0</v>
      </c>
      <c r="H1502">
        <v>0</v>
      </c>
      <c r="I1502">
        <v>-1</v>
      </c>
      <c r="J1502" s="2" t="str">
        <f t="shared" si="23"/>
        <v>BIOGAS2030</v>
      </c>
    </row>
    <row r="1503" spans="1:10" x14ac:dyDescent="0.25">
      <c r="A1503" t="s">
        <v>57</v>
      </c>
      <c r="B1503" t="s">
        <v>6</v>
      </c>
      <c r="D1503" t="s">
        <v>6</v>
      </c>
      <c r="F1503">
        <v>2031</v>
      </c>
      <c r="G1503">
        <v>0</v>
      </c>
      <c r="H1503">
        <v>0</v>
      </c>
      <c r="I1503">
        <v>-1</v>
      </c>
      <c r="J1503" s="2" t="str">
        <f t="shared" si="23"/>
        <v>BIOGAS2031</v>
      </c>
    </row>
    <row r="1504" spans="1:10" x14ac:dyDescent="0.25">
      <c r="A1504" t="s">
        <v>57</v>
      </c>
      <c r="B1504" t="s">
        <v>6</v>
      </c>
      <c r="D1504" t="s">
        <v>6</v>
      </c>
      <c r="F1504">
        <v>2032</v>
      </c>
      <c r="G1504">
        <v>0</v>
      </c>
      <c r="H1504">
        <v>0</v>
      </c>
      <c r="I1504">
        <v>-1</v>
      </c>
      <c r="J1504" s="2" t="str">
        <f t="shared" si="23"/>
        <v>BIOGAS2032</v>
      </c>
    </row>
    <row r="1505" spans="1:10" x14ac:dyDescent="0.25">
      <c r="A1505" t="s">
        <v>57</v>
      </c>
      <c r="B1505" t="s">
        <v>6</v>
      </c>
      <c r="D1505" t="s">
        <v>6</v>
      </c>
      <c r="F1505">
        <v>2033</v>
      </c>
      <c r="G1505">
        <v>0</v>
      </c>
      <c r="H1505">
        <v>0</v>
      </c>
      <c r="I1505">
        <v>-1</v>
      </c>
      <c r="J1505" s="2" t="str">
        <f t="shared" si="23"/>
        <v>BIOGAS2033</v>
      </c>
    </row>
    <row r="1506" spans="1:10" x14ac:dyDescent="0.25">
      <c r="A1506" t="s">
        <v>57</v>
      </c>
      <c r="B1506" t="s">
        <v>6</v>
      </c>
      <c r="D1506" t="s">
        <v>6</v>
      </c>
      <c r="F1506">
        <v>2034</v>
      </c>
      <c r="G1506">
        <v>0</v>
      </c>
      <c r="H1506">
        <v>0</v>
      </c>
      <c r="I1506">
        <v>-1</v>
      </c>
      <c r="J1506" s="2" t="str">
        <f t="shared" si="23"/>
        <v>BIOGAS2034</v>
      </c>
    </row>
    <row r="1507" spans="1:10" x14ac:dyDescent="0.25">
      <c r="A1507" t="s">
        <v>57</v>
      </c>
      <c r="B1507" t="s">
        <v>6</v>
      </c>
      <c r="D1507" t="s">
        <v>6</v>
      </c>
      <c r="F1507">
        <v>2035</v>
      </c>
      <c r="G1507">
        <v>0</v>
      </c>
      <c r="H1507">
        <v>0</v>
      </c>
      <c r="I1507">
        <v>-1</v>
      </c>
      <c r="J1507" s="2" t="str">
        <f t="shared" si="23"/>
        <v>BIOGAS2035</v>
      </c>
    </row>
    <row r="1508" spans="1:10" x14ac:dyDescent="0.25">
      <c r="A1508" t="s">
        <v>57</v>
      </c>
      <c r="B1508" t="s">
        <v>6</v>
      </c>
      <c r="D1508" t="s">
        <v>6</v>
      </c>
      <c r="F1508">
        <v>2036</v>
      </c>
      <c r="G1508">
        <v>0</v>
      </c>
      <c r="H1508">
        <v>0</v>
      </c>
      <c r="I1508">
        <v>-1</v>
      </c>
      <c r="J1508" s="2" t="str">
        <f t="shared" si="23"/>
        <v>BIOGAS2036</v>
      </c>
    </row>
    <row r="1509" spans="1:10" x14ac:dyDescent="0.25">
      <c r="A1509" t="s">
        <v>57</v>
      </c>
      <c r="B1509" t="s">
        <v>6</v>
      </c>
      <c r="D1509" t="s">
        <v>6</v>
      </c>
      <c r="F1509">
        <v>2037</v>
      </c>
      <c r="G1509">
        <v>0</v>
      </c>
      <c r="H1509">
        <v>0</v>
      </c>
      <c r="I1509">
        <v>-1</v>
      </c>
      <c r="J1509" s="2" t="str">
        <f t="shared" si="23"/>
        <v>BIOGAS2037</v>
      </c>
    </row>
    <row r="1510" spans="1:10" x14ac:dyDescent="0.25">
      <c r="A1510" t="s">
        <v>57</v>
      </c>
      <c r="B1510" t="s">
        <v>6</v>
      </c>
      <c r="D1510" t="s">
        <v>6</v>
      </c>
      <c r="F1510">
        <v>2038</v>
      </c>
      <c r="G1510">
        <v>0</v>
      </c>
      <c r="H1510">
        <v>0</v>
      </c>
      <c r="I1510">
        <v>-1</v>
      </c>
      <c r="J1510" s="2" t="str">
        <f t="shared" si="23"/>
        <v>BIOGAS2038</v>
      </c>
    </row>
    <row r="1511" spans="1:10" x14ac:dyDescent="0.25">
      <c r="A1511" t="s">
        <v>57</v>
      </c>
      <c r="B1511" t="s">
        <v>6</v>
      </c>
      <c r="D1511" t="s">
        <v>6</v>
      </c>
      <c r="F1511">
        <v>2039</v>
      </c>
      <c r="G1511">
        <v>0</v>
      </c>
      <c r="H1511">
        <v>0</v>
      </c>
      <c r="I1511">
        <v>-1</v>
      </c>
      <c r="J1511" s="2" t="str">
        <f t="shared" si="23"/>
        <v>BIOGAS2039</v>
      </c>
    </row>
    <row r="1512" spans="1:10" x14ac:dyDescent="0.25">
      <c r="A1512" t="s">
        <v>57</v>
      </c>
      <c r="B1512" t="s">
        <v>6</v>
      </c>
      <c r="D1512" t="s">
        <v>6</v>
      </c>
      <c r="F1512">
        <v>2040</v>
      </c>
      <c r="G1512">
        <v>0</v>
      </c>
      <c r="H1512">
        <v>0</v>
      </c>
      <c r="I1512">
        <v>-1</v>
      </c>
      <c r="J1512" s="2" t="str">
        <f t="shared" si="23"/>
        <v>BIOGAS2040</v>
      </c>
    </row>
    <row r="1513" spans="1:10" x14ac:dyDescent="0.25">
      <c r="A1513" t="s">
        <v>57</v>
      </c>
      <c r="B1513" t="s">
        <v>6</v>
      </c>
      <c r="D1513" t="s">
        <v>6</v>
      </c>
      <c r="F1513">
        <v>2041</v>
      </c>
      <c r="G1513">
        <v>0</v>
      </c>
      <c r="H1513">
        <v>0</v>
      </c>
      <c r="I1513">
        <v>-1</v>
      </c>
      <c r="J1513" s="2" t="str">
        <f t="shared" si="23"/>
        <v>BIOGAS2041</v>
      </c>
    </row>
    <row r="1514" spans="1:10" x14ac:dyDescent="0.25">
      <c r="A1514" t="s">
        <v>59</v>
      </c>
      <c r="B1514" t="s">
        <v>6</v>
      </c>
      <c r="D1514" t="s">
        <v>6</v>
      </c>
      <c r="F1514">
        <v>2024</v>
      </c>
      <c r="G1514">
        <v>0</v>
      </c>
      <c r="H1514">
        <v>0</v>
      </c>
      <c r="I1514">
        <v>-1</v>
      </c>
      <c r="J1514" s="2" t="str">
        <f t="shared" si="23"/>
        <v>BIOMASS2024</v>
      </c>
    </row>
    <row r="1515" spans="1:10" x14ac:dyDescent="0.25">
      <c r="A1515" t="s">
        <v>59</v>
      </c>
      <c r="B1515" t="s">
        <v>6</v>
      </c>
      <c r="D1515" t="s">
        <v>6</v>
      </c>
      <c r="F1515">
        <v>2025</v>
      </c>
      <c r="G1515">
        <v>0</v>
      </c>
      <c r="H1515">
        <v>0</v>
      </c>
      <c r="I1515">
        <v>-1</v>
      </c>
      <c r="J1515" s="2" t="str">
        <f t="shared" si="23"/>
        <v>BIOMASS2025</v>
      </c>
    </row>
    <row r="1516" spans="1:10" x14ac:dyDescent="0.25">
      <c r="A1516" t="s">
        <v>59</v>
      </c>
      <c r="B1516" t="s">
        <v>6</v>
      </c>
      <c r="D1516" t="s">
        <v>6</v>
      </c>
      <c r="F1516">
        <v>2026</v>
      </c>
      <c r="G1516">
        <v>0</v>
      </c>
      <c r="H1516">
        <v>0</v>
      </c>
      <c r="I1516">
        <v>-1</v>
      </c>
      <c r="J1516" s="2" t="str">
        <f t="shared" si="23"/>
        <v>BIOMASS2026</v>
      </c>
    </row>
    <row r="1517" spans="1:10" x14ac:dyDescent="0.25">
      <c r="A1517" t="s">
        <v>59</v>
      </c>
      <c r="B1517" t="s">
        <v>6</v>
      </c>
      <c r="D1517" t="s">
        <v>6</v>
      </c>
      <c r="F1517">
        <v>2027</v>
      </c>
      <c r="G1517">
        <v>0</v>
      </c>
      <c r="H1517">
        <v>0</v>
      </c>
      <c r="I1517">
        <v>-1</v>
      </c>
      <c r="J1517" s="2" t="str">
        <f t="shared" si="23"/>
        <v>BIOMASS2027</v>
      </c>
    </row>
    <row r="1518" spans="1:10" x14ac:dyDescent="0.25">
      <c r="A1518" t="s">
        <v>59</v>
      </c>
      <c r="B1518" t="s">
        <v>6</v>
      </c>
      <c r="D1518" t="s">
        <v>6</v>
      </c>
      <c r="F1518">
        <v>2028</v>
      </c>
      <c r="G1518">
        <v>0</v>
      </c>
      <c r="H1518">
        <v>0</v>
      </c>
      <c r="I1518">
        <v>-1</v>
      </c>
      <c r="J1518" s="2" t="str">
        <f t="shared" si="23"/>
        <v>BIOMASS2028</v>
      </c>
    </row>
    <row r="1519" spans="1:10" x14ac:dyDescent="0.25">
      <c r="A1519" t="s">
        <v>59</v>
      </c>
      <c r="B1519" t="s">
        <v>6</v>
      </c>
      <c r="D1519" t="s">
        <v>6</v>
      </c>
      <c r="F1519">
        <v>2029</v>
      </c>
      <c r="G1519">
        <v>0</v>
      </c>
      <c r="H1519">
        <v>0</v>
      </c>
      <c r="I1519">
        <v>-1</v>
      </c>
      <c r="J1519" s="2" t="str">
        <f t="shared" si="23"/>
        <v>BIOMASS2029</v>
      </c>
    </row>
    <row r="1520" spans="1:10" x14ac:dyDescent="0.25">
      <c r="A1520" t="s">
        <v>59</v>
      </c>
      <c r="B1520" t="s">
        <v>6</v>
      </c>
      <c r="D1520" t="s">
        <v>6</v>
      </c>
      <c r="F1520">
        <v>2030</v>
      </c>
      <c r="G1520">
        <v>0</v>
      </c>
      <c r="H1520">
        <v>0</v>
      </c>
      <c r="I1520">
        <v>-1</v>
      </c>
      <c r="J1520" s="2" t="str">
        <f t="shared" si="23"/>
        <v>BIOMASS2030</v>
      </c>
    </row>
    <row r="1521" spans="1:10" x14ac:dyDescent="0.25">
      <c r="A1521" t="s">
        <v>59</v>
      </c>
      <c r="B1521" t="s">
        <v>6</v>
      </c>
      <c r="D1521" t="s">
        <v>6</v>
      </c>
      <c r="F1521">
        <v>2031</v>
      </c>
      <c r="G1521">
        <v>0</v>
      </c>
      <c r="H1521">
        <v>0</v>
      </c>
      <c r="I1521">
        <v>-1</v>
      </c>
      <c r="J1521" s="2" t="str">
        <f t="shared" si="23"/>
        <v>BIOMASS2031</v>
      </c>
    </row>
    <row r="1522" spans="1:10" x14ac:dyDescent="0.25">
      <c r="A1522" t="s">
        <v>59</v>
      </c>
      <c r="B1522" t="s">
        <v>6</v>
      </c>
      <c r="D1522" t="s">
        <v>6</v>
      </c>
      <c r="F1522">
        <v>2032</v>
      </c>
      <c r="G1522">
        <v>0</v>
      </c>
      <c r="H1522">
        <v>0</v>
      </c>
      <c r="I1522">
        <v>-1</v>
      </c>
      <c r="J1522" s="2" t="str">
        <f t="shared" si="23"/>
        <v>BIOMASS2032</v>
      </c>
    </row>
    <row r="1523" spans="1:10" x14ac:dyDescent="0.25">
      <c r="A1523" t="s">
        <v>59</v>
      </c>
      <c r="B1523" t="s">
        <v>6</v>
      </c>
      <c r="D1523" t="s">
        <v>6</v>
      </c>
      <c r="F1523">
        <v>2033</v>
      </c>
      <c r="G1523">
        <v>0</v>
      </c>
      <c r="H1523">
        <v>0</v>
      </c>
      <c r="I1523">
        <v>-1</v>
      </c>
      <c r="J1523" s="2" t="str">
        <f t="shared" si="23"/>
        <v>BIOMASS2033</v>
      </c>
    </row>
    <row r="1524" spans="1:10" x14ac:dyDescent="0.25">
      <c r="A1524" t="s">
        <v>59</v>
      </c>
      <c r="B1524" t="s">
        <v>6</v>
      </c>
      <c r="D1524" t="s">
        <v>6</v>
      </c>
      <c r="F1524">
        <v>2034</v>
      </c>
      <c r="G1524">
        <v>0</v>
      </c>
      <c r="H1524">
        <v>0</v>
      </c>
      <c r="I1524">
        <v>-1</v>
      </c>
      <c r="J1524" s="2" t="str">
        <f t="shared" si="23"/>
        <v>BIOMASS2034</v>
      </c>
    </row>
    <row r="1525" spans="1:10" x14ac:dyDescent="0.25">
      <c r="A1525" t="s">
        <v>59</v>
      </c>
      <c r="B1525" t="s">
        <v>6</v>
      </c>
      <c r="D1525" t="s">
        <v>6</v>
      </c>
      <c r="F1525">
        <v>2035</v>
      </c>
      <c r="G1525">
        <v>0</v>
      </c>
      <c r="H1525">
        <v>0</v>
      </c>
      <c r="I1525">
        <v>-1</v>
      </c>
      <c r="J1525" s="2" t="str">
        <f t="shared" si="23"/>
        <v>BIOMASS2035</v>
      </c>
    </row>
    <row r="1526" spans="1:10" x14ac:dyDescent="0.25">
      <c r="A1526" t="s">
        <v>59</v>
      </c>
      <c r="B1526" t="s">
        <v>6</v>
      </c>
      <c r="D1526" t="s">
        <v>6</v>
      </c>
      <c r="F1526">
        <v>2036</v>
      </c>
      <c r="G1526">
        <v>0</v>
      </c>
      <c r="H1526">
        <v>0</v>
      </c>
      <c r="I1526">
        <v>-1</v>
      </c>
      <c r="J1526" s="2" t="str">
        <f t="shared" si="23"/>
        <v>BIOMASS2036</v>
      </c>
    </row>
    <row r="1527" spans="1:10" x14ac:dyDescent="0.25">
      <c r="A1527" t="s">
        <v>59</v>
      </c>
      <c r="B1527" t="s">
        <v>6</v>
      </c>
      <c r="D1527" t="s">
        <v>6</v>
      </c>
      <c r="F1527">
        <v>2037</v>
      </c>
      <c r="G1527">
        <v>0</v>
      </c>
      <c r="H1527">
        <v>0</v>
      </c>
      <c r="I1527">
        <v>-1</v>
      </c>
      <c r="J1527" s="2" t="str">
        <f t="shared" si="23"/>
        <v>BIOMASS2037</v>
      </c>
    </row>
    <row r="1528" spans="1:10" x14ac:dyDescent="0.25">
      <c r="A1528" t="s">
        <v>59</v>
      </c>
      <c r="B1528" t="s">
        <v>6</v>
      </c>
      <c r="D1528" t="s">
        <v>6</v>
      </c>
      <c r="F1528">
        <v>2038</v>
      </c>
      <c r="G1528">
        <v>0</v>
      </c>
      <c r="H1528">
        <v>0</v>
      </c>
      <c r="I1528">
        <v>-1</v>
      </c>
      <c r="J1528" s="2" t="str">
        <f t="shared" si="23"/>
        <v>BIOMASS2038</v>
      </c>
    </row>
    <row r="1529" spans="1:10" x14ac:dyDescent="0.25">
      <c r="A1529" t="s">
        <v>59</v>
      </c>
      <c r="B1529" t="s">
        <v>6</v>
      </c>
      <c r="D1529" t="s">
        <v>6</v>
      </c>
      <c r="F1529">
        <v>2039</v>
      </c>
      <c r="G1529">
        <v>0</v>
      </c>
      <c r="H1529">
        <v>0</v>
      </c>
      <c r="I1529">
        <v>-1</v>
      </c>
      <c r="J1529" s="2" t="str">
        <f t="shared" si="23"/>
        <v>BIOMASS2039</v>
      </c>
    </row>
    <row r="1530" spans="1:10" x14ac:dyDescent="0.25">
      <c r="A1530" t="s">
        <v>59</v>
      </c>
      <c r="B1530" t="s">
        <v>6</v>
      </c>
      <c r="D1530" t="s">
        <v>6</v>
      </c>
      <c r="F1530">
        <v>2040</v>
      </c>
      <c r="G1530">
        <v>0</v>
      </c>
      <c r="H1530">
        <v>0</v>
      </c>
      <c r="I1530">
        <v>-1</v>
      </c>
      <c r="J1530" s="2" t="str">
        <f t="shared" si="23"/>
        <v>BIOMASS2040</v>
      </c>
    </row>
    <row r="1531" spans="1:10" x14ac:dyDescent="0.25">
      <c r="A1531" t="s">
        <v>59</v>
      </c>
      <c r="B1531" t="s">
        <v>6</v>
      </c>
      <c r="D1531" t="s">
        <v>6</v>
      </c>
      <c r="F1531">
        <v>2041</v>
      </c>
      <c r="G1531">
        <v>0</v>
      </c>
      <c r="H1531">
        <v>0</v>
      </c>
      <c r="I1531">
        <v>-1</v>
      </c>
      <c r="J1531" s="2" t="str">
        <f t="shared" si="23"/>
        <v>BIOMASS2041</v>
      </c>
    </row>
    <row r="1532" spans="1:10" x14ac:dyDescent="0.25">
      <c r="A1532" t="s">
        <v>38</v>
      </c>
      <c r="B1532" t="s">
        <v>6</v>
      </c>
      <c r="D1532" t="s">
        <v>6</v>
      </c>
      <c r="F1532">
        <v>2024</v>
      </c>
      <c r="G1532">
        <v>0</v>
      </c>
      <c r="H1532">
        <v>0</v>
      </c>
      <c r="I1532">
        <v>-1</v>
      </c>
      <c r="J1532" s="2" t="str">
        <f t="shared" si="23"/>
        <v>BIOMASS_WASTE2024</v>
      </c>
    </row>
    <row r="1533" spans="1:10" x14ac:dyDescent="0.25">
      <c r="A1533" t="s">
        <v>38</v>
      </c>
      <c r="B1533" t="s">
        <v>6</v>
      </c>
      <c r="D1533" t="s">
        <v>6</v>
      </c>
      <c r="F1533">
        <v>2025</v>
      </c>
      <c r="G1533">
        <v>0</v>
      </c>
      <c r="H1533">
        <v>0</v>
      </c>
      <c r="I1533">
        <v>-1</v>
      </c>
      <c r="J1533" s="2" t="str">
        <f t="shared" si="23"/>
        <v>BIOMASS_WASTE2025</v>
      </c>
    </row>
    <row r="1534" spans="1:10" x14ac:dyDescent="0.25">
      <c r="A1534" t="s">
        <v>38</v>
      </c>
      <c r="B1534" t="s">
        <v>6</v>
      </c>
      <c r="D1534" t="s">
        <v>6</v>
      </c>
      <c r="F1534">
        <v>2026</v>
      </c>
      <c r="G1534">
        <v>0</v>
      </c>
      <c r="H1534">
        <v>0</v>
      </c>
      <c r="I1534">
        <v>-1</v>
      </c>
      <c r="J1534" s="2" t="str">
        <f t="shared" si="23"/>
        <v>BIOMASS_WASTE2026</v>
      </c>
    </row>
    <row r="1535" spans="1:10" x14ac:dyDescent="0.25">
      <c r="A1535" t="s">
        <v>38</v>
      </c>
      <c r="B1535" t="s">
        <v>6</v>
      </c>
      <c r="D1535" t="s">
        <v>6</v>
      </c>
      <c r="F1535">
        <v>2027</v>
      </c>
      <c r="G1535">
        <v>0</v>
      </c>
      <c r="H1535">
        <v>0</v>
      </c>
      <c r="I1535">
        <v>-1</v>
      </c>
      <c r="J1535" s="2" t="str">
        <f t="shared" si="23"/>
        <v>BIOMASS_WASTE2027</v>
      </c>
    </row>
    <row r="1536" spans="1:10" x14ac:dyDescent="0.25">
      <c r="A1536" t="s">
        <v>38</v>
      </c>
      <c r="B1536" t="s">
        <v>6</v>
      </c>
      <c r="D1536" t="s">
        <v>6</v>
      </c>
      <c r="F1536">
        <v>2028</v>
      </c>
      <c r="G1536">
        <v>0</v>
      </c>
      <c r="H1536">
        <v>0</v>
      </c>
      <c r="I1536">
        <v>-1</v>
      </c>
      <c r="J1536" s="2" t="str">
        <f t="shared" si="23"/>
        <v>BIOMASS_WASTE2028</v>
      </c>
    </row>
    <row r="1537" spans="1:10" x14ac:dyDescent="0.25">
      <c r="A1537" t="s">
        <v>38</v>
      </c>
      <c r="B1537" t="s">
        <v>6</v>
      </c>
      <c r="D1537" t="s">
        <v>6</v>
      </c>
      <c r="F1537">
        <v>2029</v>
      </c>
      <c r="G1537">
        <v>0</v>
      </c>
      <c r="H1537">
        <v>0</v>
      </c>
      <c r="I1537">
        <v>-1</v>
      </c>
      <c r="J1537" s="2" t="str">
        <f t="shared" si="23"/>
        <v>BIOMASS_WASTE2029</v>
      </c>
    </row>
    <row r="1538" spans="1:10" x14ac:dyDescent="0.25">
      <c r="A1538" t="s">
        <v>38</v>
      </c>
      <c r="B1538" t="s">
        <v>6</v>
      </c>
      <c r="D1538" t="s">
        <v>6</v>
      </c>
      <c r="F1538">
        <v>2030</v>
      </c>
      <c r="G1538">
        <v>0</v>
      </c>
      <c r="H1538">
        <v>0</v>
      </c>
      <c r="I1538">
        <v>-1</v>
      </c>
      <c r="J1538" s="2" t="str">
        <f t="shared" si="23"/>
        <v>BIOMASS_WASTE2030</v>
      </c>
    </row>
    <row r="1539" spans="1:10" x14ac:dyDescent="0.25">
      <c r="A1539" t="s">
        <v>38</v>
      </c>
      <c r="B1539" t="s">
        <v>6</v>
      </c>
      <c r="D1539" t="s">
        <v>6</v>
      </c>
      <c r="F1539">
        <v>2031</v>
      </c>
      <c r="G1539">
        <v>0</v>
      </c>
      <c r="H1539">
        <v>0</v>
      </c>
      <c r="I1539">
        <v>-1</v>
      </c>
      <c r="J1539" s="2" t="str">
        <f t="shared" ref="J1539:J1602" si="24">_xlfn.CONCAT(A1539,C1539,E1539,F1539)</f>
        <v>BIOMASS_WASTE2031</v>
      </c>
    </row>
    <row r="1540" spans="1:10" x14ac:dyDescent="0.25">
      <c r="A1540" t="s">
        <v>38</v>
      </c>
      <c r="B1540" t="s">
        <v>6</v>
      </c>
      <c r="D1540" t="s">
        <v>6</v>
      </c>
      <c r="F1540">
        <v>2032</v>
      </c>
      <c r="G1540">
        <v>0</v>
      </c>
      <c r="H1540">
        <v>0</v>
      </c>
      <c r="I1540">
        <v>-1</v>
      </c>
      <c r="J1540" s="2" t="str">
        <f t="shared" si="24"/>
        <v>BIOMASS_WASTE2032</v>
      </c>
    </row>
    <row r="1541" spans="1:10" x14ac:dyDescent="0.25">
      <c r="A1541" t="s">
        <v>38</v>
      </c>
      <c r="B1541" t="s">
        <v>6</v>
      </c>
      <c r="D1541" t="s">
        <v>6</v>
      </c>
      <c r="F1541">
        <v>2033</v>
      </c>
      <c r="G1541">
        <v>0</v>
      </c>
      <c r="H1541">
        <v>0</v>
      </c>
      <c r="I1541">
        <v>-1</v>
      </c>
      <c r="J1541" s="2" t="str">
        <f t="shared" si="24"/>
        <v>BIOMASS_WASTE2033</v>
      </c>
    </row>
    <row r="1542" spans="1:10" x14ac:dyDescent="0.25">
      <c r="A1542" t="s">
        <v>38</v>
      </c>
      <c r="B1542" t="s">
        <v>6</v>
      </c>
      <c r="D1542" t="s">
        <v>6</v>
      </c>
      <c r="F1542">
        <v>2034</v>
      </c>
      <c r="G1542">
        <v>0</v>
      </c>
      <c r="H1542">
        <v>0</v>
      </c>
      <c r="I1542">
        <v>-1</v>
      </c>
      <c r="J1542" s="2" t="str">
        <f t="shared" si="24"/>
        <v>BIOMASS_WASTE2034</v>
      </c>
    </row>
    <row r="1543" spans="1:10" x14ac:dyDescent="0.25">
      <c r="A1543" t="s">
        <v>38</v>
      </c>
      <c r="B1543" t="s">
        <v>6</v>
      </c>
      <c r="D1543" t="s">
        <v>6</v>
      </c>
      <c r="F1543">
        <v>2035</v>
      </c>
      <c r="G1543">
        <v>0</v>
      </c>
      <c r="H1543">
        <v>0</v>
      </c>
      <c r="I1543">
        <v>-1</v>
      </c>
      <c r="J1543" s="2" t="str">
        <f t="shared" si="24"/>
        <v>BIOMASS_WASTE2035</v>
      </c>
    </row>
    <row r="1544" spans="1:10" x14ac:dyDescent="0.25">
      <c r="A1544" t="s">
        <v>38</v>
      </c>
      <c r="B1544" t="s">
        <v>6</v>
      </c>
      <c r="D1544" t="s">
        <v>6</v>
      </c>
      <c r="F1544">
        <v>2036</v>
      </c>
      <c r="G1544">
        <v>0</v>
      </c>
      <c r="H1544">
        <v>0</v>
      </c>
      <c r="I1544">
        <v>-1</v>
      </c>
      <c r="J1544" s="2" t="str">
        <f t="shared" si="24"/>
        <v>BIOMASS_WASTE2036</v>
      </c>
    </row>
    <row r="1545" spans="1:10" x14ac:dyDescent="0.25">
      <c r="A1545" t="s">
        <v>38</v>
      </c>
      <c r="B1545" t="s">
        <v>6</v>
      </c>
      <c r="D1545" t="s">
        <v>6</v>
      </c>
      <c r="F1545">
        <v>2037</v>
      </c>
      <c r="G1545">
        <v>0</v>
      </c>
      <c r="H1545">
        <v>0</v>
      </c>
      <c r="I1545">
        <v>-1</v>
      </c>
      <c r="J1545" s="2" t="str">
        <f t="shared" si="24"/>
        <v>BIOMASS_WASTE2037</v>
      </c>
    </row>
    <row r="1546" spans="1:10" x14ac:dyDescent="0.25">
      <c r="A1546" t="s">
        <v>38</v>
      </c>
      <c r="B1546" t="s">
        <v>6</v>
      </c>
      <c r="D1546" t="s">
        <v>6</v>
      </c>
      <c r="F1546">
        <v>2038</v>
      </c>
      <c r="G1546">
        <v>0</v>
      </c>
      <c r="H1546">
        <v>0</v>
      </c>
      <c r="I1546">
        <v>-1</v>
      </c>
      <c r="J1546" s="2" t="str">
        <f t="shared" si="24"/>
        <v>BIOMASS_WASTE2038</v>
      </c>
    </row>
    <row r="1547" spans="1:10" x14ac:dyDescent="0.25">
      <c r="A1547" t="s">
        <v>38</v>
      </c>
      <c r="B1547" t="s">
        <v>6</v>
      </c>
      <c r="D1547" t="s">
        <v>6</v>
      </c>
      <c r="F1547">
        <v>2039</v>
      </c>
      <c r="G1547">
        <v>0</v>
      </c>
      <c r="H1547">
        <v>0</v>
      </c>
      <c r="I1547">
        <v>-1</v>
      </c>
      <c r="J1547" s="2" t="str">
        <f t="shared" si="24"/>
        <v>BIOMASS_WASTE2039</v>
      </c>
    </row>
    <row r="1548" spans="1:10" x14ac:dyDescent="0.25">
      <c r="A1548" t="s">
        <v>38</v>
      </c>
      <c r="B1548" t="s">
        <v>6</v>
      </c>
      <c r="D1548" t="s">
        <v>6</v>
      </c>
      <c r="F1548">
        <v>2040</v>
      </c>
      <c r="G1548">
        <v>0</v>
      </c>
      <c r="H1548">
        <v>0</v>
      </c>
      <c r="I1548">
        <v>-1</v>
      </c>
      <c r="J1548" s="2" t="str">
        <f t="shared" si="24"/>
        <v>BIOMASS_WASTE2040</v>
      </c>
    </row>
    <row r="1549" spans="1:10" x14ac:dyDescent="0.25">
      <c r="A1549" t="s">
        <v>38</v>
      </c>
      <c r="B1549" t="s">
        <v>6</v>
      </c>
      <c r="D1549" t="s">
        <v>6</v>
      </c>
      <c r="F1549">
        <v>2041</v>
      </c>
      <c r="G1549">
        <v>0</v>
      </c>
      <c r="H1549">
        <v>0</v>
      </c>
      <c r="I1549">
        <v>-1</v>
      </c>
      <c r="J1549" s="2" t="str">
        <f t="shared" si="24"/>
        <v>BIOMASS_WASTE2041</v>
      </c>
    </row>
    <row r="1550" spans="1:10" x14ac:dyDescent="0.25">
      <c r="A1550" t="s">
        <v>328</v>
      </c>
      <c r="B1550" t="s">
        <v>6</v>
      </c>
      <c r="C1550" t="s">
        <v>10</v>
      </c>
      <c r="D1550" t="s">
        <v>6</v>
      </c>
      <c r="E1550" t="s">
        <v>10</v>
      </c>
      <c r="F1550">
        <v>2024</v>
      </c>
      <c r="G1550">
        <v>4013.7569199999998</v>
      </c>
      <c r="H1550">
        <v>0.01</v>
      </c>
      <c r="I1550">
        <v>-1</v>
      </c>
      <c r="J1550" s="2" t="str">
        <f t="shared" si="24"/>
        <v>GREEN_H2ERER2024</v>
      </c>
    </row>
    <row r="1551" spans="1:10" x14ac:dyDescent="0.25">
      <c r="A1551" t="s">
        <v>328</v>
      </c>
      <c r="B1551" t="s">
        <v>6</v>
      </c>
      <c r="C1551" t="s">
        <v>10</v>
      </c>
      <c r="D1551" t="s">
        <v>6</v>
      </c>
      <c r="E1551" t="s">
        <v>10</v>
      </c>
      <c r="F1551">
        <v>2025</v>
      </c>
      <c r="G1551">
        <v>4013.7569199999998</v>
      </c>
      <c r="H1551">
        <v>0.01</v>
      </c>
      <c r="I1551">
        <v>-1</v>
      </c>
      <c r="J1551" s="2" t="str">
        <f t="shared" si="24"/>
        <v>GREEN_H2ERER2025</v>
      </c>
    </row>
    <row r="1552" spans="1:10" x14ac:dyDescent="0.25">
      <c r="A1552" t="s">
        <v>328</v>
      </c>
      <c r="B1552" t="s">
        <v>6</v>
      </c>
      <c r="C1552" t="s">
        <v>10</v>
      </c>
      <c r="D1552" t="s">
        <v>6</v>
      </c>
      <c r="E1552" t="s">
        <v>10</v>
      </c>
      <c r="F1552">
        <v>2026</v>
      </c>
      <c r="G1552">
        <v>4013.7569199999998</v>
      </c>
      <c r="H1552">
        <v>0.01</v>
      </c>
      <c r="I1552">
        <v>-1</v>
      </c>
      <c r="J1552" s="2" t="str">
        <f t="shared" si="24"/>
        <v>GREEN_H2ERER2026</v>
      </c>
    </row>
    <row r="1553" spans="1:10" x14ac:dyDescent="0.25">
      <c r="A1553" t="s">
        <v>328</v>
      </c>
      <c r="B1553" t="s">
        <v>6</v>
      </c>
      <c r="C1553" t="s">
        <v>10</v>
      </c>
      <c r="D1553" t="s">
        <v>6</v>
      </c>
      <c r="E1553" t="s">
        <v>10</v>
      </c>
      <c r="F1553">
        <v>2027</v>
      </c>
      <c r="G1553">
        <v>4013.7569199999998</v>
      </c>
      <c r="H1553">
        <v>0.01</v>
      </c>
      <c r="I1553">
        <v>-1</v>
      </c>
      <c r="J1553" s="2" t="str">
        <f t="shared" si="24"/>
        <v>GREEN_H2ERER2027</v>
      </c>
    </row>
    <row r="1554" spans="1:10" x14ac:dyDescent="0.25">
      <c r="A1554" t="s">
        <v>328</v>
      </c>
      <c r="B1554" t="s">
        <v>6</v>
      </c>
      <c r="C1554" t="s">
        <v>10</v>
      </c>
      <c r="D1554" t="s">
        <v>6</v>
      </c>
      <c r="E1554" t="s">
        <v>10</v>
      </c>
      <c r="F1554">
        <v>2028</v>
      </c>
      <c r="G1554">
        <v>4013.7569199999998</v>
      </c>
      <c r="H1554">
        <v>0.01</v>
      </c>
      <c r="I1554">
        <v>-1</v>
      </c>
      <c r="J1554" s="2" t="str">
        <f t="shared" si="24"/>
        <v>GREEN_H2ERER2028</v>
      </c>
    </row>
    <row r="1555" spans="1:10" x14ac:dyDescent="0.25">
      <c r="A1555" t="s">
        <v>328</v>
      </c>
      <c r="B1555" t="s">
        <v>6</v>
      </c>
      <c r="C1555" t="s">
        <v>10</v>
      </c>
      <c r="D1555" t="s">
        <v>6</v>
      </c>
      <c r="E1555" t="s">
        <v>10</v>
      </c>
      <c r="F1555">
        <v>2029</v>
      </c>
      <c r="G1555">
        <v>4013.7569199999998</v>
      </c>
      <c r="H1555">
        <v>0.01</v>
      </c>
      <c r="I1555">
        <v>-1</v>
      </c>
      <c r="J1555" s="2" t="str">
        <f t="shared" si="24"/>
        <v>GREEN_H2ERER2029</v>
      </c>
    </row>
    <row r="1556" spans="1:10" x14ac:dyDescent="0.25">
      <c r="A1556" t="s">
        <v>328</v>
      </c>
      <c r="B1556" t="s">
        <v>6</v>
      </c>
      <c r="C1556" t="s">
        <v>10</v>
      </c>
      <c r="D1556" t="s">
        <v>6</v>
      </c>
      <c r="E1556" t="s">
        <v>10</v>
      </c>
      <c r="F1556">
        <v>2030</v>
      </c>
      <c r="G1556">
        <v>4013.7569199999998</v>
      </c>
      <c r="H1556">
        <v>0.01</v>
      </c>
      <c r="I1556">
        <v>-1</v>
      </c>
      <c r="J1556" s="2" t="str">
        <f t="shared" si="24"/>
        <v>GREEN_H2ERER2030</v>
      </c>
    </row>
    <row r="1557" spans="1:10" x14ac:dyDescent="0.25">
      <c r="A1557" t="s">
        <v>328</v>
      </c>
      <c r="B1557" t="s">
        <v>6</v>
      </c>
      <c r="C1557" t="s">
        <v>10</v>
      </c>
      <c r="D1557" t="s">
        <v>6</v>
      </c>
      <c r="E1557" t="s">
        <v>10</v>
      </c>
      <c r="F1557">
        <v>2031</v>
      </c>
      <c r="G1557">
        <v>4013.7569199999998</v>
      </c>
      <c r="H1557">
        <v>0.01</v>
      </c>
      <c r="I1557">
        <v>-1</v>
      </c>
      <c r="J1557" s="2" t="str">
        <f t="shared" si="24"/>
        <v>GREEN_H2ERER2031</v>
      </c>
    </row>
    <row r="1558" spans="1:10" x14ac:dyDescent="0.25">
      <c r="A1558" t="s">
        <v>328</v>
      </c>
      <c r="B1558" t="s">
        <v>6</v>
      </c>
      <c r="C1558" t="s">
        <v>10</v>
      </c>
      <c r="D1558" t="s">
        <v>6</v>
      </c>
      <c r="E1558" t="s">
        <v>10</v>
      </c>
      <c r="F1558">
        <v>2032</v>
      </c>
      <c r="G1558">
        <v>4013.7569199999998</v>
      </c>
      <c r="H1558">
        <v>0.01</v>
      </c>
      <c r="I1558">
        <v>-1</v>
      </c>
      <c r="J1558" s="2" t="str">
        <f t="shared" si="24"/>
        <v>GREEN_H2ERER2032</v>
      </c>
    </row>
    <row r="1559" spans="1:10" x14ac:dyDescent="0.25">
      <c r="A1559" t="s">
        <v>328</v>
      </c>
      <c r="B1559" t="s">
        <v>6</v>
      </c>
      <c r="C1559" t="s">
        <v>10</v>
      </c>
      <c r="D1559" t="s">
        <v>6</v>
      </c>
      <c r="E1559" t="s">
        <v>10</v>
      </c>
      <c r="F1559">
        <v>2033</v>
      </c>
      <c r="G1559">
        <v>4013.7569199999998</v>
      </c>
      <c r="H1559">
        <v>0.01</v>
      </c>
      <c r="I1559">
        <v>-1</v>
      </c>
      <c r="J1559" s="2" t="str">
        <f t="shared" si="24"/>
        <v>GREEN_H2ERER2033</v>
      </c>
    </row>
    <row r="1560" spans="1:10" x14ac:dyDescent="0.25">
      <c r="A1560" t="s">
        <v>328</v>
      </c>
      <c r="B1560" t="s">
        <v>6</v>
      </c>
      <c r="C1560" t="s">
        <v>10</v>
      </c>
      <c r="D1560" t="s">
        <v>6</v>
      </c>
      <c r="E1560" t="s">
        <v>10</v>
      </c>
      <c r="F1560">
        <v>2034</v>
      </c>
      <c r="G1560">
        <v>4013.7569199999998</v>
      </c>
      <c r="H1560">
        <v>0.01</v>
      </c>
      <c r="I1560">
        <v>-1</v>
      </c>
      <c r="J1560" s="2" t="str">
        <f t="shared" si="24"/>
        <v>GREEN_H2ERER2034</v>
      </c>
    </row>
    <row r="1561" spans="1:10" x14ac:dyDescent="0.25">
      <c r="A1561" t="s">
        <v>328</v>
      </c>
      <c r="B1561" t="s">
        <v>6</v>
      </c>
      <c r="C1561" t="s">
        <v>10</v>
      </c>
      <c r="D1561" t="s">
        <v>6</v>
      </c>
      <c r="E1561" t="s">
        <v>10</v>
      </c>
      <c r="F1561">
        <v>2035</v>
      </c>
      <c r="G1561">
        <v>4013.7569199999998</v>
      </c>
      <c r="H1561">
        <v>0.01</v>
      </c>
      <c r="I1561">
        <v>-1</v>
      </c>
      <c r="J1561" s="2" t="str">
        <f t="shared" si="24"/>
        <v>GREEN_H2ERER2035</v>
      </c>
    </row>
    <row r="1562" spans="1:10" x14ac:dyDescent="0.25">
      <c r="A1562" t="s">
        <v>328</v>
      </c>
      <c r="B1562" t="s">
        <v>6</v>
      </c>
      <c r="C1562" t="s">
        <v>10</v>
      </c>
      <c r="D1562" t="s">
        <v>6</v>
      </c>
      <c r="E1562" t="s">
        <v>10</v>
      </c>
      <c r="F1562">
        <v>2036</v>
      </c>
      <c r="G1562">
        <v>4013.7569199999998</v>
      </c>
      <c r="H1562">
        <v>0.01</v>
      </c>
      <c r="I1562">
        <v>-1</v>
      </c>
      <c r="J1562" s="2" t="str">
        <f t="shared" si="24"/>
        <v>GREEN_H2ERER2036</v>
      </c>
    </row>
    <row r="1563" spans="1:10" x14ac:dyDescent="0.25">
      <c r="A1563" t="s">
        <v>328</v>
      </c>
      <c r="B1563" t="s">
        <v>6</v>
      </c>
      <c r="C1563" t="s">
        <v>10</v>
      </c>
      <c r="D1563" t="s">
        <v>6</v>
      </c>
      <c r="E1563" t="s">
        <v>10</v>
      </c>
      <c r="F1563">
        <v>2037</v>
      </c>
      <c r="G1563">
        <v>4013.7569199999998</v>
      </c>
      <c r="H1563">
        <v>0.01</v>
      </c>
      <c r="I1563">
        <v>-1</v>
      </c>
      <c r="J1563" s="2" t="str">
        <f t="shared" si="24"/>
        <v>GREEN_H2ERER2037</v>
      </c>
    </row>
    <row r="1564" spans="1:10" x14ac:dyDescent="0.25">
      <c r="A1564" t="s">
        <v>328</v>
      </c>
      <c r="B1564" t="s">
        <v>6</v>
      </c>
      <c r="C1564" t="s">
        <v>10</v>
      </c>
      <c r="D1564" t="s">
        <v>6</v>
      </c>
      <c r="E1564" t="s">
        <v>10</v>
      </c>
      <c r="F1564">
        <v>2038</v>
      </c>
      <c r="G1564">
        <v>4013.7569199999998</v>
      </c>
      <c r="H1564">
        <v>0.01</v>
      </c>
      <c r="I1564">
        <v>-1</v>
      </c>
      <c r="J1564" s="2" t="str">
        <f t="shared" si="24"/>
        <v>GREEN_H2ERER2038</v>
      </c>
    </row>
    <row r="1565" spans="1:10" x14ac:dyDescent="0.25">
      <c r="A1565" t="s">
        <v>328</v>
      </c>
      <c r="B1565" t="s">
        <v>6</v>
      </c>
      <c r="C1565" t="s">
        <v>10</v>
      </c>
      <c r="D1565" t="s">
        <v>6</v>
      </c>
      <c r="E1565" t="s">
        <v>10</v>
      </c>
      <c r="F1565">
        <v>2039</v>
      </c>
      <c r="G1565">
        <v>4013.7569199999998</v>
      </c>
      <c r="H1565">
        <v>0.01</v>
      </c>
      <c r="I1565">
        <v>-1</v>
      </c>
      <c r="J1565" s="2" t="str">
        <f t="shared" si="24"/>
        <v>GREEN_H2ERER2039</v>
      </c>
    </row>
    <row r="1566" spans="1:10" x14ac:dyDescent="0.25">
      <c r="A1566" t="s">
        <v>328</v>
      </c>
      <c r="B1566" t="s">
        <v>6</v>
      </c>
      <c r="C1566" t="s">
        <v>10</v>
      </c>
      <c r="D1566" t="s">
        <v>6</v>
      </c>
      <c r="E1566" t="s">
        <v>10</v>
      </c>
      <c r="F1566">
        <v>2040</v>
      </c>
      <c r="G1566">
        <v>4013.7569199999998</v>
      </c>
      <c r="H1566">
        <v>0.01</v>
      </c>
      <c r="I1566">
        <v>-1</v>
      </c>
      <c r="J1566" s="2" t="str">
        <f t="shared" si="24"/>
        <v>GREEN_H2ERER2040</v>
      </c>
    </row>
    <row r="1567" spans="1:10" x14ac:dyDescent="0.25">
      <c r="A1567" t="s">
        <v>328</v>
      </c>
      <c r="B1567" t="s">
        <v>6</v>
      </c>
      <c r="C1567" t="s">
        <v>10</v>
      </c>
      <c r="D1567" t="s">
        <v>6</v>
      </c>
      <c r="E1567" t="s">
        <v>10</v>
      </c>
      <c r="F1567">
        <v>2041</v>
      </c>
      <c r="G1567">
        <v>4013.7569199999998</v>
      </c>
      <c r="H1567">
        <v>0.01</v>
      </c>
      <c r="I1567">
        <v>-1</v>
      </c>
      <c r="J1567" s="2" t="str">
        <f t="shared" si="24"/>
        <v>GREEN_H2ERER2041</v>
      </c>
    </row>
    <row r="1568" spans="1:10" x14ac:dyDescent="0.25">
      <c r="A1568" t="s">
        <v>328</v>
      </c>
      <c r="B1568" t="s">
        <v>6</v>
      </c>
      <c r="C1568" t="s">
        <v>10</v>
      </c>
      <c r="D1568" t="s">
        <v>6</v>
      </c>
      <c r="E1568" t="s">
        <v>11</v>
      </c>
      <c r="F1568">
        <v>2024</v>
      </c>
      <c r="G1568">
        <v>4013.7569199999998</v>
      </c>
      <c r="H1568">
        <v>0.01</v>
      </c>
      <c r="I1568">
        <v>-1</v>
      </c>
      <c r="J1568" s="2" t="str">
        <f t="shared" si="24"/>
        <v>GREEN_H2ERWR2024</v>
      </c>
    </row>
    <row r="1569" spans="1:10" x14ac:dyDescent="0.25">
      <c r="A1569" t="s">
        <v>328</v>
      </c>
      <c r="B1569" t="s">
        <v>6</v>
      </c>
      <c r="C1569" t="s">
        <v>10</v>
      </c>
      <c r="D1569" t="s">
        <v>6</v>
      </c>
      <c r="E1569" t="s">
        <v>11</v>
      </c>
      <c r="F1569">
        <v>2025</v>
      </c>
      <c r="G1569">
        <v>4013.7569199999998</v>
      </c>
      <c r="H1569">
        <v>0.01</v>
      </c>
      <c r="I1569">
        <v>-1</v>
      </c>
      <c r="J1569" s="2" t="str">
        <f t="shared" si="24"/>
        <v>GREEN_H2ERWR2025</v>
      </c>
    </row>
    <row r="1570" spans="1:10" x14ac:dyDescent="0.25">
      <c r="A1570" t="s">
        <v>328</v>
      </c>
      <c r="B1570" t="s">
        <v>6</v>
      </c>
      <c r="C1570" t="s">
        <v>10</v>
      </c>
      <c r="D1570" t="s">
        <v>6</v>
      </c>
      <c r="E1570" t="s">
        <v>11</v>
      </c>
      <c r="F1570">
        <v>2026</v>
      </c>
      <c r="G1570">
        <v>4013.7569199999998</v>
      </c>
      <c r="H1570">
        <v>0.01</v>
      </c>
      <c r="I1570">
        <v>-1</v>
      </c>
      <c r="J1570" s="2" t="str">
        <f t="shared" si="24"/>
        <v>GREEN_H2ERWR2026</v>
      </c>
    </row>
    <row r="1571" spans="1:10" x14ac:dyDescent="0.25">
      <c r="A1571" t="s">
        <v>328</v>
      </c>
      <c r="B1571" t="s">
        <v>6</v>
      </c>
      <c r="C1571" t="s">
        <v>10</v>
      </c>
      <c r="D1571" t="s">
        <v>6</v>
      </c>
      <c r="E1571" t="s">
        <v>11</v>
      </c>
      <c r="F1571">
        <v>2027</v>
      </c>
      <c r="G1571">
        <v>4013.7569199999998</v>
      </c>
      <c r="H1571">
        <v>0.01</v>
      </c>
      <c r="I1571">
        <v>-1</v>
      </c>
      <c r="J1571" s="2" t="str">
        <f t="shared" si="24"/>
        <v>GREEN_H2ERWR2027</v>
      </c>
    </row>
    <row r="1572" spans="1:10" x14ac:dyDescent="0.25">
      <c r="A1572" t="s">
        <v>328</v>
      </c>
      <c r="B1572" t="s">
        <v>6</v>
      </c>
      <c r="C1572" t="s">
        <v>10</v>
      </c>
      <c r="D1572" t="s">
        <v>6</v>
      </c>
      <c r="E1572" t="s">
        <v>11</v>
      </c>
      <c r="F1572">
        <v>2028</v>
      </c>
      <c r="G1572">
        <v>4013.7569199999998</v>
      </c>
      <c r="H1572">
        <v>0.01</v>
      </c>
      <c r="I1572">
        <v>-1</v>
      </c>
      <c r="J1572" s="2" t="str">
        <f t="shared" si="24"/>
        <v>GREEN_H2ERWR2028</v>
      </c>
    </row>
    <row r="1573" spans="1:10" x14ac:dyDescent="0.25">
      <c r="A1573" t="s">
        <v>328</v>
      </c>
      <c r="B1573" t="s">
        <v>6</v>
      </c>
      <c r="C1573" t="s">
        <v>10</v>
      </c>
      <c r="D1573" t="s">
        <v>6</v>
      </c>
      <c r="E1573" t="s">
        <v>11</v>
      </c>
      <c r="F1573">
        <v>2029</v>
      </c>
      <c r="G1573">
        <v>4013.7569199999998</v>
      </c>
      <c r="H1573">
        <v>0.01</v>
      </c>
      <c r="I1573">
        <v>-1</v>
      </c>
      <c r="J1573" s="2" t="str">
        <f t="shared" si="24"/>
        <v>GREEN_H2ERWR2029</v>
      </c>
    </row>
    <row r="1574" spans="1:10" x14ac:dyDescent="0.25">
      <c r="A1574" t="s">
        <v>328</v>
      </c>
      <c r="B1574" t="s">
        <v>6</v>
      </c>
      <c r="C1574" t="s">
        <v>10</v>
      </c>
      <c r="D1574" t="s">
        <v>6</v>
      </c>
      <c r="E1574" t="s">
        <v>11</v>
      </c>
      <c r="F1574">
        <v>2030</v>
      </c>
      <c r="G1574">
        <v>4013.7569199999998</v>
      </c>
      <c r="H1574">
        <v>0.01</v>
      </c>
      <c r="I1574">
        <v>-1</v>
      </c>
      <c r="J1574" s="2" t="str">
        <f t="shared" si="24"/>
        <v>GREEN_H2ERWR2030</v>
      </c>
    </row>
    <row r="1575" spans="1:10" x14ac:dyDescent="0.25">
      <c r="A1575" t="s">
        <v>328</v>
      </c>
      <c r="B1575" t="s">
        <v>6</v>
      </c>
      <c r="C1575" t="s">
        <v>10</v>
      </c>
      <c r="D1575" t="s">
        <v>6</v>
      </c>
      <c r="E1575" t="s">
        <v>11</v>
      </c>
      <c r="F1575">
        <v>2031</v>
      </c>
      <c r="G1575">
        <v>4013.7569199999998</v>
      </c>
      <c r="H1575">
        <v>0.01</v>
      </c>
      <c r="I1575">
        <v>-1</v>
      </c>
      <c r="J1575" s="2" t="str">
        <f t="shared" si="24"/>
        <v>GREEN_H2ERWR2031</v>
      </c>
    </row>
    <row r="1576" spans="1:10" x14ac:dyDescent="0.25">
      <c r="A1576" t="s">
        <v>328</v>
      </c>
      <c r="B1576" t="s">
        <v>6</v>
      </c>
      <c r="C1576" t="s">
        <v>10</v>
      </c>
      <c r="D1576" t="s">
        <v>6</v>
      </c>
      <c r="E1576" t="s">
        <v>11</v>
      </c>
      <c r="F1576">
        <v>2032</v>
      </c>
      <c r="G1576">
        <v>4013.7569199999998</v>
      </c>
      <c r="H1576">
        <v>0.01</v>
      </c>
      <c r="I1576">
        <v>-1</v>
      </c>
      <c r="J1576" s="2" t="str">
        <f t="shared" si="24"/>
        <v>GREEN_H2ERWR2032</v>
      </c>
    </row>
    <row r="1577" spans="1:10" x14ac:dyDescent="0.25">
      <c r="A1577" t="s">
        <v>328</v>
      </c>
      <c r="B1577" t="s">
        <v>6</v>
      </c>
      <c r="C1577" t="s">
        <v>10</v>
      </c>
      <c r="D1577" t="s">
        <v>6</v>
      </c>
      <c r="E1577" t="s">
        <v>11</v>
      </c>
      <c r="F1577">
        <v>2033</v>
      </c>
      <c r="G1577">
        <v>4013.7569199999998</v>
      </c>
      <c r="H1577">
        <v>0.01</v>
      </c>
      <c r="I1577">
        <v>-1</v>
      </c>
      <c r="J1577" s="2" t="str">
        <f t="shared" si="24"/>
        <v>GREEN_H2ERWR2033</v>
      </c>
    </row>
    <row r="1578" spans="1:10" x14ac:dyDescent="0.25">
      <c r="A1578" t="s">
        <v>328</v>
      </c>
      <c r="B1578" t="s">
        <v>6</v>
      </c>
      <c r="C1578" t="s">
        <v>10</v>
      </c>
      <c r="D1578" t="s">
        <v>6</v>
      </c>
      <c r="E1578" t="s">
        <v>11</v>
      </c>
      <c r="F1578">
        <v>2034</v>
      </c>
      <c r="G1578">
        <v>4013.7569199999998</v>
      </c>
      <c r="H1578">
        <v>0.01</v>
      </c>
      <c r="I1578">
        <v>-1</v>
      </c>
      <c r="J1578" s="2" t="str">
        <f t="shared" si="24"/>
        <v>GREEN_H2ERWR2034</v>
      </c>
    </row>
    <row r="1579" spans="1:10" x14ac:dyDescent="0.25">
      <c r="A1579" t="s">
        <v>328</v>
      </c>
      <c r="B1579" t="s">
        <v>6</v>
      </c>
      <c r="C1579" t="s">
        <v>10</v>
      </c>
      <c r="D1579" t="s">
        <v>6</v>
      </c>
      <c r="E1579" t="s">
        <v>11</v>
      </c>
      <c r="F1579">
        <v>2035</v>
      </c>
      <c r="G1579">
        <v>4013.7569199999998</v>
      </c>
      <c r="H1579">
        <v>0.01</v>
      </c>
      <c r="I1579">
        <v>-1</v>
      </c>
      <c r="J1579" s="2" t="str">
        <f t="shared" si="24"/>
        <v>GREEN_H2ERWR2035</v>
      </c>
    </row>
    <row r="1580" spans="1:10" x14ac:dyDescent="0.25">
      <c r="A1580" t="s">
        <v>328</v>
      </c>
      <c r="B1580" t="s">
        <v>6</v>
      </c>
      <c r="C1580" t="s">
        <v>10</v>
      </c>
      <c r="D1580" t="s">
        <v>6</v>
      </c>
      <c r="E1580" t="s">
        <v>11</v>
      </c>
      <c r="F1580">
        <v>2036</v>
      </c>
      <c r="G1580">
        <v>4013.7569199999998</v>
      </c>
      <c r="H1580">
        <v>0.01</v>
      </c>
      <c r="I1580">
        <v>-1</v>
      </c>
      <c r="J1580" s="2" t="str">
        <f t="shared" si="24"/>
        <v>GREEN_H2ERWR2036</v>
      </c>
    </row>
    <row r="1581" spans="1:10" x14ac:dyDescent="0.25">
      <c r="A1581" t="s">
        <v>328</v>
      </c>
      <c r="B1581" t="s">
        <v>6</v>
      </c>
      <c r="C1581" t="s">
        <v>10</v>
      </c>
      <c r="D1581" t="s">
        <v>6</v>
      </c>
      <c r="E1581" t="s">
        <v>11</v>
      </c>
      <c r="F1581">
        <v>2037</v>
      </c>
      <c r="G1581">
        <v>4013.7569199999998</v>
      </c>
      <c r="H1581">
        <v>0.01</v>
      </c>
      <c r="I1581">
        <v>-1</v>
      </c>
      <c r="J1581" s="2" t="str">
        <f t="shared" si="24"/>
        <v>GREEN_H2ERWR2037</v>
      </c>
    </row>
    <row r="1582" spans="1:10" x14ac:dyDescent="0.25">
      <c r="A1582" t="s">
        <v>328</v>
      </c>
      <c r="B1582" t="s">
        <v>6</v>
      </c>
      <c r="C1582" t="s">
        <v>10</v>
      </c>
      <c r="D1582" t="s">
        <v>6</v>
      </c>
      <c r="E1582" t="s">
        <v>11</v>
      </c>
      <c r="F1582">
        <v>2038</v>
      </c>
      <c r="G1582">
        <v>4013.7569199999998</v>
      </c>
      <c r="H1582">
        <v>0.01</v>
      </c>
      <c r="I1582">
        <v>-1</v>
      </c>
      <c r="J1582" s="2" t="str">
        <f t="shared" si="24"/>
        <v>GREEN_H2ERWR2038</v>
      </c>
    </row>
    <row r="1583" spans="1:10" x14ac:dyDescent="0.25">
      <c r="A1583" t="s">
        <v>328</v>
      </c>
      <c r="B1583" t="s">
        <v>6</v>
      </c>
      <c r="C1583" t="s">
        <v>10</v>
      </c>
      <c r="D1583" t="s">
        <v>6</v>
      </c>
      <c r="E1583" t="s">
        <v>11</v>
      </c>
      <c r="F1583">
        <v>2039</v>
      </c>
      <c r="G1583">
        <v>4013.7569199999998</v>
      </c>
      <c r="H1583">
        <v>0.01</v>
      </c>
      <c r="I1583">
        <v>-1</v>
      </c>
      <c r="J1583" s="2" t="str">
        <f t="shared" si="24"/>
        <v>GREEN_H2ERWR2039</v>
      </c>
    </row>
    <row r="1584" spans="1:10" x14ac:dyDescent="0.25">
      <c r="A1584" t="s">
        <v>328</v>
      </c>
      <c r="B1584" t="s">
        <v>6</v>
      </c>
      <c r="C1584" t="s">
        <v>10</v>
      </c>
      <c r="D1584" t="s">
        <v>6</v>
      </c>
      <c r="E1584" t="s">
        <v>11</v>
      </c>
      <c r="F1584">
        <v>2040</v>
      </c>
      <c r="G1584">
        <v>4013.7569199999998</v>
      </c>
      <c r="H1584">
        <v>0.01</v>
      </c>
      <c r="I1584">
        <v>-1</v>
      </c>
      <c r="J1584" s="2" t="str">
        <f t="shared" si="24"/>
        <v>GREEN_H2ERWR2040</v>
      </c>
    </row>
    <row r="1585" spans="1:10" x14ac:dyDescent="0.25">
      <c r="A1585" t="s">
        <v>328</v>
      </c>
      <c r="B1585" t="s">
        <v>6</v>
      </c>
      <c r="C1585" t="s">
        <v>10</v>
      </c>
      <c r="D1585" t="s">
        <v>6</v>
      </c>
      <c r="E1585" t="s">
        <v>11</v>
      </c>
      <c r="F1585">
        <v>2041</v>
      </c>
      <c r="G1585">
        <v>4013.7569199999998</v>
      </c>
      <c r="H1585">
        <v>0.01</v>
      </c>
      <c r="I1585">
        <v>-1</v>
      </c>
      <c r="J1585" s="2" t="str">
        <f t="shared" si="24"/>
        <v>GREEN_H2ERWR2041</v>
      </c>
    </row>
    <row r="1586" spans="1:10" x14ac:dyDescent="0.25">
      <c r="A1586" t="s">
        <v>328</v>
      </c>
      <c r="B1586" t="s">
        <v>6</v>
      </c>
      <c r="C1586" t="s">
        <v>10</v>
      </c>
      <c r="D1586" t="s">
        <v>6</v>
      </c>
      <c r="E1586" t="s">
        <v>9</v>
      </c>
      <c r="F1586">
        <v>2024</v>
      </c>
      <c r="G1586">
        <v>4013.7569199999998</v>
      </c>
      <c r="H1586">
        <v>0.01</v>
      </c>
      <c r="I1586">
        <v>-1</v>
      </c>
      <c r="J1586" s="2" t="str">
        <f t="shared" si="24"/>
        <v>GREEN_H2ERNER2024</v>
      </c>
    </row>
    <row r="1587" spans="1:10" x14ac:dyDescent="0.25">
      <c r="A1587" t="s">
        <v>328</v>
      </c>
      <c r="B1587" t="s">
        <v>6</v>
      </c>
      <c r="C1587" t="s">
        <v>10</v>
      </c>
      <c r="D1587" t="s">
        <v>6</v>
      </c>
      <c r="E1587" t="s">
        <v>9</v>
      </c>
      <c r="F1587">
        <v>2025</v>
      </c>
      <c r="G1587">
        <v>4013.7569199999998</v>
      </c>
      <c r="H1587">
        <v>0.01</v>
      </c>
      <c r="I1587">
        <v>-1</v>
      </c>
      <c r="J1587" s="2" t="str">
        <f t="shared" si="24"/>
        <v>GREEN_H2ERNER2025</v>
      </c>
    </row>
    <row r="1588" spans="1:10" x14ac:dyDescent="0.25">
      <c r="A1588" t="s">
        <v>328</v>
      </c>
      <c r="B1588" t="s">
        <v>6</v>
      </c>
      <c r="C1588" t="s">
        <v>10</v>
      </c>
      <c r="D1588" t="s">
        <v>6</v>
      </c>
      <c r="E1588" t="s">
        <v>9</v>
      </c>
      <c r="F1588">
        <v>2026</v>
      </c>
      <c r="G1588">
        <v>4013.7569199999998</v>
      </c>
      <c r="H1588">
        <v>0.01</v>
      </c>
      <c r="I1588">
        <v>-1</v>
      </c>
      <c r="J1588" s="2" t="str">
        <f t="shared" si="24"/>
        <v>GREEN_H2ERNER2026</v>
      </c>
    </row>
    <row r="1589" spans="1:10" x14ac:dyDescent="0.25">
      <c r="A1589" t="s">
        <v>328</v>
      </c>
      <c r="B1589" t="s">
        <v>6</v>
      </c>
      <c r="C1589" t="s">
        <v>10</v>
      </c>
      <c r="D1589" t="s">
        <v>6</v>
      </c>
      <c r="E1589" t="s">
        <v>9</v>
      </c>
      <c r="F1589">
        <v>2027</v>
      </c>
      <c r="G1589">
        <v>4013.7569199999998</v>
      </c>
      <c r="H1589">
        <v>0.01</v>
      </c>
      <c r="I1589">
        <v>-1</v>
      </c>
      <c r="J1589" s="2" t="str">
        <f t="shared" si="24"/>
        <v>GREEN_H2ERNER2027</v>
      </c>
    </row>
    <row r="1590" spans="1:10" x14ac:dyDescent="0.25">
      <c r="A1590" t="s">
        <v>328</v>
      </c>
      <c r="B1590" t="s">
        <v>6</v>
      </c>
      <c r="C1590" t="s">
        <v>10</v>
      </c>
      <c r="D1590" t="s">
        <v>6</v>
      </c>
      <c r="E1590" t="s">
        <v>9</v>
      </c>
      <c r="F1590">
        <v>2028</v>
      </c>
      <c r="G1590">
        <v>4013.7569199999998</v>
      </c>
      <c r="H1590">
        <v>0.01</v>
      </c>
      <c r="I1590">
        <v>-1</v>
      </c>
      <c r="J1590" s="2" t="str">
        <f t="shared" si="24"/>
        <v>GREEN_H2ERNER2028</v>
      </c>
    </row>
    <row r="1591" spans="1:10" x14ac:dyDescent="0.25">
      <c r="A1591" t="s">
        <v>328</v>
      </c>
      <c r="B1591" t="s">
        <v>6</v>
      </c>
      <c r="C1591" t="s">
        <v>10</v>
      </c>
      <c r="D1591" t="s">
        <v>6</v>
      </c>
      <c r="E1591" t="s">
        <v>9</v>
      </c>
      <c r="F1591">
        <v>2029</v>
      </c>
      <c r="G1591">
        <v>4013.7569199999998</v>
      </c>
      <c r="H1591">
        <v>0.01</v>
      </c>
      <c r="I1591">
        <v>-1</v>
      </c>
      <c r="J1591" s="2" t="str">
        <f t="shared" si="24"/>
        <v>GREEN_H2ERNER2029</v>
      </c>
    </row>
    <row r="1592" spans="1:10" x14ac:dyDescent="0.25">
      <c r="A1592" t="s">
        <v>328</v>
      </c>
      <c r="B1592" t="s">
        <v>6</v>
      </c>
      <c r="C1592" t="s">
        <v>10</v>
      </c>
      <c r="D1592" t="s">
        <v>6</v>
      </c>
      <c r="E1592" t="s">
        <v>9</v>
      </c>
      <c r="F1592">
        <v>2030</v>
      </c>
      <c r="G1592">
        <v>4013.7569199999998</v>
      </c>
      <c r="H1592">
        <v>0.01</v>
      </c>
      <c r="I1592">
        <v>-1</v>
      </c>
      <c r="J1592" s="2" t="str">
        <f t="shared" si="24"/>
        <v>GREEN_H2ERNER2030</v>
      </c>
    </row>
    <row r="1593" spans="1:10" x14ac:dyDescent="0.25">
      <c r="A1593" t="s">
        <v>328</v>
      </c>
      <c r="B1593" t="s">
        <v>6</v>
      </c>
      <c r="C1593" t="s">
        <v>10</v>
      </c>
      <c r="D1593" t="s">
        <v>6</v>
      </c>
      <c r="E1593" t="s">
        <v>9</v>
      </c>
      <c r="F1593">
        <v>2031</v>
      </c>
      <c r="G1593">
        <v>4013.7569199999998</v>
      </c>
      <c r="H1593">
        <v>0.01</v>
      </c>
      <c r="I1593">
        <v>-1</v>
      </c>
      <c r="J1593" s="2" t="str">
        <f t="shared" si="24"/>
        <v>GREEN_H2ERNER2031</v>
      </c>
    </row>
    <row r="1594" spans="1:10" x14ac:dyDescent="0.25">
      <c r="A1594" t="s">
        <v>328</v>
      </c>
      <c r="B1594" t="s">
        <v>6</v>
      </c>
      <c r="C1594" t="s">
        <v>10</v>
      </c>
      <c r="D1594" t="s">
        <v>6</v>
      </c>
      <c r="E1594" t="s">
        <v>9</v>
      </c>
      <c r="F1594">
        <v>2032</v>
      </c>
      <c r="G1594">
        <v>4013.7569199999998</v>
      </c>
      <c r="H1594">
        <v>0.01</v>
      </c>
      <c r="I1594">
        <v>-1</v>
      </c>
      <c r="J1594" s="2" t="str">
        <f t="shared" si="24"/>
        <v>GREEN_H2ERNER2032</v>
      </c>
    </row>
    <row r="1595" spans="1:10" x14ac:dyDescent="0.25">
      <c r="A1595" t="s">
        <v>328</v>
      </c>
      <c r="B1595" t="s">
        <v>6</v>
      </c>
      <c r="C1595" t="s">
        <v>10</v>
      </c>
      <c r="D1595" t="s">
        <v>6</v>
      </c>
      <c r="E1595" t="s">
        <v>9</v>
      </c>
      <c r="F1595">
        <v>2033</v>
      </c>
      <c r="G1595">
        <v>4013.7569199999998</v>
      </c>
      <c r="H1595">
        <v>0.01</v>
      </c>
      <c r="I1595">
        <v>-1</v>
      </c>
      <c r="J1595" s="2" t="str">
        <f t="shared" si="24"/>
        <v>GREEN_H2ERNER2033</v>
      </c>
    </row>
    <row r="1596" spans="1:10" x14ac:dyDescent="0.25">
      <c r="A1596" t="s">
        <v>328</v>
      </c>
      <c r="B1596" t="s">
        <v>6</v>
      </c>
      <c r="C1596" t="s">
        <v>10</v>
      </c>
      <c r="D1596" t="s">
        <v>6</v>
      </c>
      <c r="E1596" t="s">
        <v>9</v>
      </c>
      <c r="F1596">
        <v>2034</v>
      </c>
      <c r="G1596">
        <v>4013.7569199999998</v>
      </c>
      <c r="H1596">
        <v>0.01</v>
      </c>
      <c r="I1596">
        <v>-1</v>
      </c>
      <c r="J1596" s="2" t="str">
        <f t="shared" si="24"/>
        <v>GREEN_H2ERNER2034</v>
      </c>
    </row>
    <row r="1597" spans="1:10" x14ac:dyDescent="0.25">
      <c r="A1597" t="s">
        <v>328</v>
      </c>
      <c r="B1597" t="s">
        <v>6</v>
      </c>
      <c r="C1597" t="s">
        <v>10</v>
      </c>
      <c r="D1597" t="s">
        <v>6</v>
      </c>
      <c r="E1597" t="s">
        <v>9</v>
      </c>
      <c r="F1597">
        <v>2035</v>
      </c>
      <c r="G1597">
        <v>4013.7569199999998</v>
      </c>
      <c r="H1597">
        <v>0.01</v>
      </c>
      <c r="I1597">
        <v>-1</v>
      </c>
      <c r="J1597" s="2" t="str">
        <f t="shared" si="24"/>
        <v>GREEN_H2ERNER2035</v>
      </c>
    </row>
    <row r="1598" spans="1:10" x14ac:dyDescent="0.25">
      <c r="A1598" t="s">
        <v>328</v>
      </c>
      <c r="B1598" t="s">
        <v>6</v>
      </c>
      <c r="C1598" t="s">
        <v>10</v>
      </c>
      <c r="D1598" t="s">
        <v>6</v>
      </c>
      <c r="E1598" t="s">
        <v>9</v>
      </c>
      <c r="F1598">
        <v>2036</v>
      </c>
      <c r="G1598">
        <v>4013.7569199999998</v>
      </c>
      <c r="H1598">
        <v>0.01</v>
      </c>
      <c r="I1598">
        <v>-1</v>
      </c>
      <c r="J1598" s="2" t="str">
        <f t="shared" si="24"/>
        <v>GREEN_H2ERNER2036</v>
      </c>
    </row>
    <row r="1599" spans="1:10" x14ac:dyDescent="0.25">
      <c r="A1599" t="s">
        <v>328</v>
      </c>
      <c r="B1599" t="s">
        <v>6</v>
      </c>
      <c r="C1599" t="s">
        <v>10</v>
      </c>
      <c r="D1599" t="s">
        <v>6</v>
      </c>
      <c r="E1599" t="s">
        <v>9</v>
      </c>
      <c r="F1599">
        <v>2037</v>
      </c>
      <c r="G1599">
        <v>4013.7569199999998</v>
      </c>
      <c r="H1599">
        <v>0.01</v>
      </c>
      <c r="I1599">
        <v>-1</v>
      </c>
      <c r="J1599" s="2" t="str">
        <f t="shared" si="24"/>
        <v>GREEN_H2ERNER2037</v>
      </c>
    </row>
    <row r="1600" spans="1:10" x14ac:dyDescent="0.25">
      <c r="A1600" t="s">
        <v>328</v>
      </c>
      <c r="B1600" t="s">
        <v>6</v>
      </c>
      <c r="C1600" t="s">
        <v>10</v>
      </c>
      <c r="D1600" t="s">
        <v>6</v>
      </c>
      <c r="E1600" t="s">
        <v>9</v>
      </c>
      <c r="F1600">
        <v>2038</v>
      </c>
      <c r="G1600">
        <v>4013.7569199999998</v>
      </c>
      <c r="H1600">
        <v>0.01</v>
      </c>
      <c r="I1600">
        <v>-1</v>
      </c>
      <c r="J1600" s="2" t="str">
        <f t="shared" si="24"/>
        <v>GREEN_H2ERNER2038</v>
      </c>
    </row>
    <row r="1601" spans="1:10" x14ac:dyDescent="0.25">
      <c r="A1601" t="s">
        <v>328</v>
      </c>
      <c r="B1601" t="s">
        <v>6</v>
      </c>
      <c r="C1601" t="s">
        <v>10</v>
      </c>
      <c r="D1601" t="s">
        <v>6</v>
      </c>
      <c r="E1601" t="s">
        <v>9</v>
      </c>
      <c r="F1601">
        <v>2039</v>
      </c>
      <c r="G1601">
        <v>4013.7569199999998</v>
      </c>
      <c r="H1601">
        <v>0.01</v>
      </c>
      <c r="I1601">
        <v>-1</v>
      </c>
      <c r="J1601" s="2" t="str">
        <f t="shared" si="24"/>
        <v>GREEN_H2ERNER2039</v>
      </c>
    </row>
    <row r="1602" spans="1:10" x14ac:dyDescent="0.25">
      <c r="A1602" t="s">
        <v>328</v>
      </c>
      <c r="B1602" t="s">
        <v>6</v>
      </c>
      <c r="C1602" t="s">
        <v>10</v>
      </c>
      <c r="D1602" t="s">
        <v>6</v>
      </c>
      <c r="E1602" t="s">
        <v>9</v>
      </c>
      <c r="F1602">
        <v>2040</v>
      </c>
      <c r="G1602">
        <v>4013.7569199999998</v>
      </c>
      <c r="H1602">
        <v>0.01</v>
      </c>
      <c r="I1602">
        <v>-1</v>
      </c>
      <c r="J1602" s="2" t="str">
        <f t="shared" si="24"/>
        <v>GREEN_H2ERNER2040</v>
      </c>
    </row>
    <row r="1603" spans="1:10" x14ac:dyDescent="0.25">
      <c r="A1603" t="s">
        <v>328</v>
      </c>
      <c r="B1603" t="s">
        <v>6</v>
      </c>
      <c r="C1603" t="s">
        <v>10</v>
      </c>
      <c r="D1603" t="s">
        <v>6</v>
      </c>
      <c r="E1603" t="s">
        <v>9</v>
      </c>
      <c r="F1603">
        <v>2041</v>
      </c>
      <c r="G1603">
        <v>4013.7569199999998</v>
      </c>
      <c r="H1603">
        <v>0.01</v>
      </c>
      <c r="I1603">
        <v>-1</v>
      </c>
      <c r="J1603" s="2" t="str">
        <f t="shared" ref="J1603:J1666" si="25">_xlfn.CONCAT(A1603,C1603,E1603,F1603)</f>
        <v>GREEN_H2ERNER2041</v>
      </c>
    </row>
    <row r="1604" spans="1:10" x14ac:dyDescent="0.25">
      <c r="A1604" t="s">
        <v>328</v>
      </c>
      <c r="B1604" t="s">
        <v>6</v>
      </c>
      <c r="C1604" t="s">
        <v>10</v>
      </c>
      <c r="D1604" t="s">
        <v>6</v>
      </c>
      <c r="E1604" t="s">
        <v>8</v>
      </c>
      <c r="F1604">
        <v>2024</v>
      </c>
      <c r="G1604">
        <v>4013.7569199999998</v>
      </c>
      <c r="H1604">
        <v>0.01</v>
      </c>
      <c r="I1604">
        <v>-1</v>
      </c>
      <c r="J1604" s="2" t="str">
        <f t="shared" si="25"/>
        <v>GREEN_H2ERSR2024</v>
      </c>
    </row>
    <row r="1605" spans="1:10" x14ac:dyDescent="0.25">
      <c r="A1605" t="s">
        <v>328</v>
      </c>
      <c r="B1605" t="s">
        <v>6</v>
      </c>
      <c r="C1605" t="s">
        <v>10</v>
      </c>
      <c r="D1605" t="s">
        <v>6</v>
      </c>
      <c r="E1605" t="s">
        <v>8</v>
      </c>
      <c r="F1605">
        <v>2025</v>
      </c>
      <c r="G1605">
        <v>4013.7569199999998</v>
      </c>
      <c r="H1605">
        <v>0.01</v>
      </c>
      <c r="I1605">
        <v>-1</v>
      </c>
      <c r="J1605" s="2" t="str">
        <f t="shared" si="25"/>
        <v>GREEN_H2ERSR2025</v>
      </c>
    </row>
    <row r="1606" spans="1:10" x14ac:dyDescent="0.25">
      <c r="A1606" t="s">
        <v>328</v>
      </c>
      <c r="B1606" t="s">
        <v>6</v>
      </c>
      <c r="C1606" t="s">
        <v>10</v>
      </c>
      <c r="D1606" t="s">
        <v>6</v>
      </c>
      <c r="E1606" t="s">
        <v>8</v>
      </c>
      <c r="F1606">
        <v>2026</v>
      </c>
      <c r="G1606">
        <v>4013.7569199999998</v>
      </c>
      <c r="H1606">
        <v>0.01</v>
      </c>
      <c r="I1606">
        <v>-1</v>
      </c>
      <c r="J1606" s="2" t="str">
        <f t="shared" si="25"/>
        <v>GREEN_H2ERSR2026</v>
      </c>
    </row>
    <row r="1607" spans="1:10" x14ac:dyDescent="0.25">
      <c r="A1607" t="s">
        <v>328</v>
      </c>
      <c r="B1607" t="s">
        <v>6</v>
      </c>
      <c r="C1607" t="s">
        <v>10</v>
      </c>
      <c r="D1607" t="s">
        <v>6</v>
      </c>
      <c r="E1607" t="s">
        <v>8</v>
      </c>
      <c r="F1607">
        <v>2027</v>
      </c>
      <c r="G1607">
        <v>4013.7569199999998</v>
      </c>
      <c r="H1607">
        <v>0.01</v>
      </c>
      <c r="I1607">
        <v>-1</v>
      </c>
      <c r="J1607" s="2" t="str">
        <f t="shared" si="25"/>
        <v>GREEN_H2ERSR2027</v>
      </c>
    </row>
    <row r="1608" spans="1:10" x14ac:dyDescent="0.25">
      <c r="A1608" t="s">
        <v>328</v>
      </c>
      <c r="B1608" t="s">
        <v>6</v>
      </c>
      <c r="C1608" t="s">
        <v>10</v>
      </c>
      <c r="D1608" t="s">
        <v>6</v>
      </c>
      <c r="E1608" t="s">
        <v>8</v>
      </c>
      <c r="F1608">
        <v>2028</v>
      </c>
      <c r="G1608">
        <v>4013.7569199999998</v>
      </c>
      <c r="H1608">
        <v>0.01</v>
      </c>
      <c r="I1608">
        <v>-1</v>
      </c>
      <c r="J1608" s="2" t="str">
        <f t="shared" si="25"/>
        <v>GREEN_H2ERSR2028</v>
      </c>
    </row>
    <row r="1609" spans="1:10" x14ac:dyDescent="0.25">
      <c r="A1609" t="s">
        <v>328</v>
      </c>
      <c r="B1609" t="s">
        <v>6</v>
      </c>
      <c r="C1609" t="s">
        <v>10</v>
      </c>
      <c r="D1609" t="s">
        <v>6</v>
      </c>
      <c r="E1609" t="s">
        <v>8</v>
      </c>
      <c r="F1609">
        <v>2029</v>
      </c>
      <c r="G1609">
        <v>4013.7569199999998</v>
      </c>
      <c r="H1609">
        <v>0.01</v>
      </c>
      <c r="I1609">
        <v>-1</v>
      </c>
      <c r="J1609" s="2" t="str">
        <f t="shared" si="25"/>
        <v>GREEN_H2ERSR2029</v>
      </c>
    </row>
    <row r="1610" spans="1:10" x14ac:dyDescent="0.25">
      <c r="A1610" t="s">
        <v>328</v>
      </c>
      <c r="B1610" t="s">
        <v>6</v>
      </c>
      <c r="C1610" t="s">
        <v>10</v>
      </c>
      <c r="D1610" t="s">
        <v>6</v>
      </c>
      <c r="E1610" t="s">
        <v>8</v>
      </c>
      <c r="F1610">
        <v>2030</v>
      </c>
      <c r="G1610">
        <v>4013.7569199999998</v>
      </c>
      <c r="H1610">
        <v>0.01</v>
      </c>
      <c r="I1610">
        <v>-1</v>
      </c>
      <c r="J1610" s="2" t="str">
        <f t="shared" si="25"/>
        <v>GREEN_H2ERSR2030</v>
      </c>
    </row>
    <row r="1611" spans="1:10" x14ac:dyDescent="0.25">
      <c r="A1611" t="s">
        <v>328</v>
      </c>
      <c r="B1611" t="s">
        <v>6</v>
      </c>
      <c r="C1611" t="s">
        <v>10</v>
      </c>
      <c r="D1611" t="s">
        <v>6</v>
      </c>
      <c r="E1611" t="s">
        <v>8</v>
      </c>
      <c r="F1611">
        <v>2031</v>
      </c>
      <c r="G1611">
        <v>4013.7569199999998</v>
      </c>
      <c r="H1611">
        <v>0.01</v>
      </c>
      <c r="I1611">
        <v>-1</v>
      </c>
      <c r="J1611" s="2" t="str">
        <f t="shared" si="25"/>
        <v>GREEN_H2ERSR2031</v>
      </c>
    </row>
    <row r="1612" spans="1:10" x14ac:dyDescent="0.25">
      <c r="A1612" t="s">
        <v>328</v>
      </c>
      <c r="B1612" t="s">
        <v>6</v>
      </c>
      <c r="C1612" t="s">
        <v>10</v>
      </c>
      <c r="D1612" t="s">
        <v>6</v>
      </c>
      <c r="E1612" t="s">
        <v>8</v>
      </c>
      <c r="F1612">
        <v>2032</v>
      </c>
      <c r="G1612">
        <v>4013.7569199999998</v>
      </c>
      <c r="H1612">
        <v>0.01</v>
      </c>
      <c r="I1612">
        <v>-1</v>
      </c>
      <c r="J1612" s="2" t="str">
        <f t="shared" si="25"/>
        <v>GREEN_H2ERSR2032</v>
      </c>
    </row>
    <row r="1613" spans="1:10" x14ac:dyDescent="0.25">
      <c r="A1613" t="s">
        <v>328</v>
      </c>
      <c r="B1613" t="s">
        <v>6</v>
      </c>
      <c r="C1613" t="s">
        <v>10</v>
      </c>
      <c r="D1613" t="s">
        <v>6</v>
      </c>
      <c r="E1613" t="s">
        <v>8</v>
      </c>
      <c r="F1613">
        <v>2033</v>
      </c>
      <c r="G1613">
        <v>4013.7569199999998</v>
      </c>
      <c r="H1613">
        <v>0.01</v>
      </c>
      <c r="I1613">
        <v>-1</v>
      </c>
      <c r="J1613" s="2" t="str">
        <f t="shared" si="25"/>
        <v>GREEN_H2ERSR2033</v>
      </c>
    </row>
    <row r="1614" spans="1:10" x14ac:dyDescent="0.25">
      <c r="A1614" t="s">
        <v>328</v>
      </c>
      <c r="B1614" t="s">
        <v>6</v>
      </c>
      <c r="C1614" t="s">
        <v>10</v>
      </c>
      <c r="D1614" t="s">
        <v>6</v>
      </c>
      <c r="E1614" t="s">
        <v>8</v>
      </c>
      <c r="F1614">
        <v>2034</v>
      </c>
      <c r="G1614">
        <v>4013.7569199999998</v>
      </c>
      <c r="H1614">
        <v>0.01</v>
      </c>
      <c r="I1614">
        <v>-1</v>
      </c>
      <c r="J1614" s="2" t="str">
        <f t="shared" si="25"/>
        <v>GREEN_H2ERSR2034</v>
      </c>
    </row>
    <row r="1615" spans="1:10" x14ac:dyDescent="0.25">
      <c r="A1615" t="s">
        <v>328</v>
      </c>
      <c r="B1615" t="s">
        <v>6</v>
      </c>
      <c r="C1615" t="s">
        <v>10</v>
      </c>
      <c r="D1615" t="s">
        <v>6</v>
      </c>
      <c r="E1615" t="s">
        <v>8</v>
      </c>
      <c r="F1615">
        <v>2035</v>
      </c>
      <c r="G1615">
        <v>4013.7569199999998</v>
      </c>
      <c r="H1615">
        <v>0.01</v>
      </c>
      <c r="I1615">
        <v>-1</v>
      </c>
      <c r="J1615" s="2" t="str">
        <f t="shared" si="25"/>
        <v>GREEN_H2ERSR2035</v>
      </c>
    </row>
    <row r="1616" spans="1:10" x14ac:dyDescent="0.25">
      <c r="A1616" t="s">
        <v>328</v>
      </c>
      <c r="B1616" t="s">
        <v>6</v>
      </c>
      <c r="C1616" t="s">
        <v>10</v>
      </c>
      <c r="D1616" t="s">
        <v>6</v>
      </c>
      <c r="E1616" t="s">
        <v>8</v>
      </c>
      <c r="F1616">
        <v>2036</v>
      </c>
      <c r="G1616">
        <v>4013.7569199999998</v>
      </c>
      <c r="H1616">
        <v>0.01</v>
      </c>
      <c r="I1616">
        <v>-1</v>
      </c>
      <c r="J1616" s="2" t="str">
        <f t="shared" si="25"/>
        <v>GREEN_H2ERSR2036</v>
      </c>
    </row>
    <row r="1617" spans="1:10" x14ac:dyDescent="0.25">
      <c r="A1617" t="s">
        <v>328</v>
      </c>
      <c r="B1617" t="s">
        <v>6</v>
      </c>
      <c r="C1617" t="s">
        <v>10</v>
      </c>
      <c r="D1617" t="s">
        <v>6</v>
      </c>
      <c r="E1617" t="s">
        <v>8</v>
      </c>
      <c r="F1617">
        <v>2037</v>
      </c>
      <c r="G1617">
        <v>4013.7569199999998</v>
      </c>
      <c r="H1617">
        <v>0.01</v>
      </c>
      <c r="I1617">
        <v>-1</v>
      </c>
      <c r="J1617" s="2" t="str">
        <f t="shared" si="25"/>
        <v>GREEN_H2ERSR2037</v>
      </c>
    </row>
    <row r="1618" spans="1:10" x14ac:dyDescent="0.25">
      <c r="A1618" t="s">
        <v>328</v>
      </c>
      <c r="B1618" t="s">
        <v>6</v>
      </c>
      <c r="C1618" t="s">
        <v>10</v>
      </c>
      <c r="D1618" t="s">
        <v>6</v>
      </c>
      <c r="E1618" t="s">
        <v>8</v>
      </c>
      <c r="F1618">
        <v>2038</v>
      </c>
      <c r="G1618">
        <v>4013.7569199999998</v>
      </c>
      <c r="H1618">
        <v>0.01</v>
      </c>
      <c r="I1618">
        <v>-1</v>
      </c>
      <c r="J1618" s="2" t="str">
        <f t="shared" si="25"/>
        <v>GREEN_H2ERSR2038</v>
      </c>
    </row>
    <row r="1619" spans="1:10" x14ac:dyDescent="0.25">
      <c r="A1619" t="s">
        <v>328</v>
      </c>
      <c r="B1619" t="s">
        <v>6</v>
      </c>
      <c r="C1619" t="s">
        <v>10</v>
      </c>
      <c r="D1619" t="s">
        <v>6</v>
      </c>
      <c r="E1619" t="s">
        <v>8</v>
      </c>
      <c r="F1619">
        <v>2039</v>
      </c>
      <c r="G1619">
        <v>4013.7569199999998</v>
      </c>
      <c r="H1619">
        <v>0.01</v>
      </c>
      <c r="I1619">
        <v>-1</v>
      </c>
      <c r="J1619" s="2" t="str">
        <f t="shared" si="25"/>
        <v>GREEN_H2ERSR2039</v>
      </c>
    </row>
    <row r="1620" spans="1:10" x14ac:dyDescent="0.25">
      <c r="A1620" t="s">
        <v>328</v>
      </c>
      <c r="B1620" t="s">
        <v>6</v>
      </c>
      <c r="C1620" t="s">
        <v>10</v>
      </c>
      <c r="D1620" t="s">
        <v>6</v>
      </c>
      <c r="E1620" t="s">
        <v>8</v>
      </c>
      <c r="F1620">
        <v>2040</v>
      </c>
      <c r="G1620">
        <v>4013.7569199999998</v>
      </c>
      <c r="H1620">
        <v>0.01</v>
      </c>
      <c r="I1620">
        <v>-1</v>
      </c>
      <c r="J1620" s="2" t="str">
        <f t="shared" si="25"/>
        <v>GREEN_H2ERSR2040</v>
      </c>
    </row>
    <row r="1621" spans="1:10" x14ac:dyDescent="0.25">
      <c r="A1621" t="s">
        <v>328</v>
      </c>
      <c r="B1621" t="s">
        <v>6</v>
      </c>
      <c r="C1621" t="s">
        <v>10</v>
      </c>
      <c r="D1621" t="s">
        <v>6</v>
      </c>
      <c r="E1621" t="s">
        <v>8</v>
      </c>
      <c r="F1621">
        <v>2041</v>
      </c>
      <c r="G1621">
        <v>4013.7569199999998</v>
      </c>
      <c r="H1621">
        <v>0.01</v>
      </c>
      <c r="I1621">
        <v>-1</v>
      </c>
      <c r="J1621" s="2" t="str">
        <f t="shared" si="25"/>
        <v>GREEN_H2ERSR2041</v>
      </c>
    </row>
    <row r="1622" spans="1:10" x14ac:dyDescent="0.25">
      <c r="A1622" t="s">
        <v>328</v>
      </c>
      <c r="B1622" t="s">
        <v>6</v>
      </c>
      <c r="C1622" t="s">
        <v>10</v>
      </c>
      <c r="D1622" t="s">
        <v>6</v>
      </c>
      <c r="E1622" t="s">
        <v>12</v>
      </c>
      <c r="F1622">
        <v>2024</v>
      </c>
      <c r="G1622">
        <v>4013.7569199999998</v>
      </c>
      <c r="H1622">
        <v>0.01</v>
      </c>
      <c r="I1622">
        <v>-1</v>
      </c>
      <c r="J1622" s="2" t="str">
        <f t="shared" si="25"/>
        <v>GREEN_H2ERNR2024</v>
      </c>
    </row>
    <row r="1623" spans="1:10" x14ac:dyDescent="0.25">
      <c r="A1623" t="s">
        <v>328</v>
      </c>
      <c r="B1623" t="s">
        <v>6</v>
      </c>
      <c r="C1623" t="s">
        <v>10</v>
      </c>
      <c r="D1623" t="s">
        <v>6</v>
      </c>
      <c r="E1623" t="s">
        <v>12</v>
      </c>
      <c r="F1623">
        <v>2025</v>
      </c>
      <c r="G1623">
        <v>4013.7569199999998</v>
      </c>
      <c r="H1623">
        <v>0.01</v>
      </c>
      <c r="I1623">
        <v>-1</v>
      </c>
      <c r="J1623" s="2" t="str">
        <f t="shared" si="25"/>
        <v>GREEN_H2ERNR2025</v>
      </c>
    </row>
    <row r="1624" spans="1:10" x14ac:dyDescent="0.25">
      <c r="A1624" t="s">
        <v>328</v>
      </c>
      <c r="B1624" t="s">
        <v>6</v>
      </c>
      <c r="C1624" t="s">
        <v>10</v>
      </c>
      <c r="D1624" t="s">
        <v>6</v>
      </c>
      <c r="E1624" t="s">
        <v>12</v>
      </c>
      <c r="F1624">
        <v>2026</v>
      </c>
      <c r="G1624">
        <v>4013.7569199999998</v>
      </c>
      <c r="H1624">
        <v>0.01</v>
      </c>
      <c r="I1624">
        <v>-1</v>
      </c>
      <c r="J1624" s="2" t="str">
        <f t="shared" si="25"/>
        <v>GREEN_H2ERNR2026</v>
      </c>
    </row>
    <row r="1625" spans="1:10" x14ac:dyDescent="0.25">
      <c r="A1625" t="s">
        <v>328</v>
      </c>
      <c r="B1625" t="s">
        <v>6</v>
      </c>
      <c r="C1625" t="s">
        <v>10</v>
      </c>
      <c r="D1625" t="s">
        <v>6</v>
      </c>
      <c r="E1625" t="s">
        <v>12</v>
      </c>
      <c r="F1625">
        <v>2027</v>
      </c>
      <c r="G1625">
        <v>4013.7569199999998</v>
      </c>
      <c r="H1625">
        <v>0.01</v>
      </c>
      <c r="I1625">
        <v>-1</v>
      </c>
      <c r="J1625" s="2" t="str">
        <f t="shared" si="25"/>
        <v>GREEN_H2ERNR2027</v>
      </c>
    </row>
    <row r="1626" spans="1:10" x14ac:dyDescent="0.25">
      <c r="A1626" t="s">
        <v>328</v>
      </c>
      <c r="B1626" t="s">
        <v>6</v>
      </c>
      <c r="C1626" t="s">
        <v>10</v>
      </c>
      <c r="D1626" t="s">
        <v>6</v>
      </c>
      <c r="E1626" t="s">
        <v>12</v>
      </c>
      <c r="F1626">
        <v>2028</v>
      </c>
      <c r="G1626">
        <v>4013.7569199999998</v>
      </c>
      <c r="H1626">
        <v>0.01</v>
      </c>
      <c r="I1626">
        <v>-1</v>
      </c>
      <c r="J1626" s="2" t="str">
        <f t="shared" si="25"/>
        <v>GREEN_H2ERNR2028</v>
      </c>
    </row>
    <row r="1627" spans="1:10" x14ac:dyDescent="0.25">
      <c r="A1627" t="s">
        <v>328</v>
      </c>
      <c r="B1627" t="s">
        <v>6</v>
      </c>
      <c r="C1627" t="s">
        <v>10</v>
      </c>
      <c r="D1627" t="s">
        <v>6</v>
      </c>
      <c r="E1627" t="s">
        <v>12</v>
      </c>
      <c r="F1627">
        <v>2029</v>
      </c>
      <c r="G1627">
        <v>4013.7569199999998</v>
      </c>
      <c r="H1627">
        <v>0.01</v>
      </c>
      <c r="I1627">
        <v>-1</v>
      </c>
      <c r="J1627" s="2" t="str">
        <f t="shared" si="25"/>
        <v>GREEN_H2ERNR2029</v>
      </c>
    </row>
    <row r="1628" spans="1:10" x14ac:dyDescent="0.25">
      <c r="A1628" t="s">
        <v>328</v>
      </c>
      <c r="B1628" t="s">
        <v>6</v>
      </c>
      <c r="C1628" t="s">
        <v>10</v>
      </c>
      <c r="D1628" t="s">
        <v>6</v>
      </c>
      <c r="E1628" t="s">
        <v>12</v>
      </c>
      <c r="F1628">
        <v>2030</v>
      </c>
      <c r="G1628">
        <v>4013.7569199999998</v>
      </c>
      <c r="H1628">
        <v>0.01</v>
      </c>
      <c r="I1628">
        <v>-1</v>
      </c>
      <c r="J1628" s="2" t="str">
        <f t="shared" si="25"/>
        <v>GREEN_H2ERNR2030</v>
      </c>
    </row>
    <row r="1629" spans="1:10" x14ac:dyDescent="0.25">
      <c r="A1629" t="s">
        <v>328</v>
      </c>
      <c r="B1629" t="s">
        <v>6</v>
      </c>
      <c r="C1629" t="s">
        <v>10</v>
      </c>
      <c r="D1629" t="s">
        <v>6</v>
      </c>
      <c r="E1629" t="s">
        <v>12</v>
      </c>
      <c r="F1629">
        <v>2031</v>
      </c>
      <c r="G1629">
        <v>4013.7569199999998</v>
      </c>
      <c r="H1629">
        <v>0.01</v>
      </c>
      <c r="I1629">
        <v>-1</v>
      </c>
      <c r="J1629" s="2" t="str">
        <f t="shared" si="25"/>
        <v>GREEN_H2ERNR2031</v>
      </c>
    </row>
    <row r="1630" spans="1:10" x14ac:dyDescent="0.25">
      <c r="A1630" t="s">
        <v>328</v>
      </c>
      <c r="B1630" t="s">
        <v>6</v>
      </c>
      <c r="C1630" t="s">
        <v>10</v>
      </c>
      <c r="D1630" t="s">
        <v>6</v>
      </c>
      <c r="E1630" t="s">
        <v>12</v>
      </c>
      <c r="F1630">
        <v>2032</v>
      </c>
      <c r="G1630">
        <v>4013.7569199999998</v>
      </c>
      <c r="H1630">
        <v>0.01</v>
      </c>
      <c r="I1630">
        <v>-1</v>
      </c>
      <c r="J1630" s="2" t="str">
        <f t="shared" si="25"/>
        <v>GREEN_H2ERNR2032</v>
      </c>
    </row>
    <row r="1631" spans="1:10" x14ac:dyDescent="0.25">
      <c r="A1631" t="s">
        <v>328</v>
      </c>
      <c r="B1631" t="s">
        <v>6</v>
      </c>
      <c r="C1631" t="s">
        <v>10</v>
      </c>
      <c r="D1631" t="s">
        <v>6</v>
      </c>
      <c r="E1631" t="s">
        <v>12</v>
      </c>
      <c r="F1631">
        <v>2033</v>
      </c>
      <c r="G1631">
        <v>4013.7569199999998</v>
      </c>
      <c r="H1631">
        <v>0.01</v>
      </c>
      <c r="I1631">
        <v>-1</v>
      </c>
      <c r="J1631" s="2" t="str">
        <f t="shared" si="25"/>
        <v>GREEN_H2ERNR2033</v>
      </c>
    </row>
    <row r="1632" spans="1:10" x14ac:dyDescent="0.25">
      <c r="A1632" t="s">
        <v>328</v>
      </c>
      <c r="B1632" t="s">
        <v>6</v>
      </c>
      <c r="C1632" t="s">
        <v>10</v>
      </c>
      <c r="D1632" t="s">
        <v>6</v>
      </c>
      <c r="E1632" t="s">
        <v>12</v>
      </c>
      <c r="F1632">
        <v>2034</v>
      </c>
      <c r="G1632">
        <v>4013.7569199999998</v>
      </c>
      <c r="H1632">
        <v>0.01</v>
      </c>
      <c r="I1632">
        <v>-1</v>
      </c>
      <c r="J1632" s="2" t="str">
        <f t="shared" si="25"/>
        <v>GREEN_H2ERNR2034</v>
      </c>
    </row>
    <row r="1633" spans="1:10" x14ac:dyDescent="0.25">
      <c r="A1633" t="s">
        <v>328</v>
      </c>
      <c r="B1633" t="s">
        <v>6</v>
      </c>
      <c r="C1633" t="s">
        <v>10</v>
      </c>
      <c r="D1633" t="s">
        <v>6</v>
      </c>
      <c r="E1633" t="s">
        <v>12</v>
      </c>
      <c r="F1633">
        <v>2035</v>
      </c>
      <c r="G1633">
        <v>4013.7569199999998</v>
      </c>
      <c r="H1633">
        <v>0.01</v>
      </c>
      <c r="I1633">
        <v>-1</v>
      </c>
      <c r="J1633" s="2" t="str">
        <f t="shared" si="25"/>
        <v>GREEN_H2ERNR2035</v>
      </c>
    </row>
    <row r="1634" spans="1:10" x14ac:dyDescent="0.25">
      <c r="A1634" t="s">
        <v>328</v>
      </c>
      <c r="B1634" t="s">
        <v>6</v>
      </c>
      <c r="C1634" t="s">
        <v>10</v>
      </c>
      <c r="D1634" t="s">
        <v>6</v>
      </c>
      <c r="E1634" t="s">
        <v>12</v>
      </c>
      <c r="F1634">
        <v>2036</v>
      </c>
      <c r="G1634">
        <v>4013.7569199999998</v>
      </c>
      <c r="H1634">
        <v>0.01</v>
      </c>
      <c r="I1634">
        <v>-1</v>
      </c>
      <c r="J1634" s="2" t="str">
        <f t="shared" si="25"/>
        <v>GREEN_H2ERNR2036</v>
      </c>
    </row>
    <row r="1635" spans="1:10" x14ac:dyDescent="0.25">
      <c r="A1635" t="s">
        <v>328</v>
      </c>
      <c r="B1635" t="s">
        <v>6</v>
      </c>
      <c r="C1635" t="s">
        <v>10</v>
      </c>
      <c r="D1635" t="s">
        <v>6</v>
      </c>
      <c r="E1635" t="s">
        <v>12</v>
      </c>
      <c r="F1635">
        <v>2037</v>
      </c>
      <c r="G1635">
        <v>4013.7569199999998</v>
      </c>
      <c r="H1635">
        <v>0.01</v>
      </c>
      <c r="I1635">
        <v>-1</v>
      </c>
      <c r="J1635" s="2" t="str">
        <f t="shared" si="25"/>
        <v>GREEN_H2ERNR2037</v>
      </c>
    </row>
    <row r="1636" spans="1:10" x14ac:dyDescent="0.25">
      <c r="A1636" t="s">
        <v>328</v>
      </c>
      <c r="B1636" t="s">
        <v>6</v>
      </c>
      <c r="C1636" t="s">
        <v>10</v>
      </c>
      <c r="D1636" t="s">
        <v>6</v>
      </c>
      <c r="E1636" t="s">
        <v>12</v>
      </c>
      <c r="F1636">
        <v>2038</v>
      </c>
      <c r="G1636">
        <v>4013.7569199999998</v>
      </c>
      <c r="H1636">
        <v>0.01</v>
      </c>
      <c r="I1636">
        <v>-1</v>
      </c>
      <c r="J1636" s="2" t="str">
        <f t="shared" si="25"/>
        <v>GREEN_H2ERNR2038</v>
      </c>
    </row>
    <row r="1637" spans="1:10" x14ac:dyDescent="0.25">
      <c r="A1637" t="s">
        <v>328</v>
      </c>
      <c r="B1637" t="s">
        <v>6</v>
      </c>
      <c r="C1637" t="s">
        <v>10</v>
      </c>
      <c r="D1637" t="s">
        <v>6</v>
      </c>
      <c r="E1637" t="s">
        <v>12</v>
      </c>
      <c r="F1637">
        <v>2039</v>
      </c>
      <c r="G1637">
        <v>4013.7569199999998</v>
      </c>
      <c r="H1637">
        <v>0.01</v>
      </c>
      <c r="I1637">
        <v>-1</v>
      </c>
      <c r="J1637" s="2" t="str">
        <f t="shared" si="25"/>
        <v>GREEN_H2ERNR2039</v>
      </c>
    </row>
    <row r="1638" spans="1:10" x14ac:dyDescent="0.25">
      <c r="A1638" t="s">
        <v>328</v>
      </c>
      <c r="B1638" t="s">
        <v>6</v>
      </c>
      <c r="C1638" t="s">
        <v>10</v>
      </c>
      <c r="D1638" t="s">
        <v>6</v>
      </c>
      <c r="E1638" t="s">
        <v>12</v>
      </c>
      <c r="F1638">
        <v>2040</v>
      </c>
      <c r="G1638">
        <v>4013.7569199999998</v>
      </c>
      <c r="H1638">
        <v>0.01</v>
      </c>
      <c r="I1638">
        <v>-1</v>
      </c>
      <c r="J1638" s="2" t="str">
        <f t="shared" si="25"/>
        <v>GREEN_H2ERNR2040</v>
      </c>
    </row>
    <row r="1639" spans="1:10" x14ac:dyDescent="0.25">
      <c r="A1639" t="s">
        <v>328</v>
      </c>
      <c r="B1639" t="s">
        <v>6</v>
      </c>
      <c r="C1639" t="s">
        <v>10</v>
      </c>
      <c r="D1639" t="s">
        <v>6</v>
      </c>
      <c r="E1639" t="s">
        <v>12</v>
      </c>
      <c r="F1639">
        <v>2041</v>
      </c>
      <c r="G1639">
        <v>4013.7569199999998</v>
      </c>
      <c r="H1639">
        <v>0.01</v>
      </c>
      <c r="I1639">
        <v>-1</v>
      </c>
      <c r="J1639" s="2" t="str">
        <f t="shared" si="25"/>
        <v>GREEN_H2ERNR2041</v>
      </c>
    </row>
    <row r="1640" spans="1:10" x14ac:dyDescent="0.25">
      <c r="A1640" t="s">
        <v>328</v>
      </c>
      <c r="B1640" t="s">
        <v>6</v>
      </c>
      <c r="C1640" t="s">
        <v>11</v>
      </c>
      <c r="D1640" t="s">
        <v>6</v>
      </c>
      <c r="E1640" t="s">
        <v>10</v>
      </c>
      <c r="F1640">
        <v>2024</v>
      </c>
      <c r="G1640">
        <v>4013.7569199999998</v>
      </c>
      <c r="H1640">
        <v>0.01</v>
      </c>
      <c r="I1640">
        <v>-1</v>
      </c>
      <c r="J1640" s="2" t="str">
        <f t="shared" si="25"/>
        <v>GREEN_H2WRER2024</v>
      </c>
    </row>
    <row r="1641" spans="1:10" x14ac:dyDescent="0.25">
      <c r="A1641" t="s">
        <v>328</v>
      </c>
      <c r="B1641" t="s">
        <v>6</v>
      </c>
      <c r="C1641" t="s">
        <v>11</v>
      </c>
      <c r="D1641" t="s">
        <v>6</v>
      </c>
      <c r="E1641" t="s">
        <v>10</v>
      </c>
      <c r="F1641">
        <v>2025</v>
      </c>
      <c r="G1641">
        <v>4013.7569199999998</v>
      </c>
      <c r="H1641">
        <v>0.01</v>
      </c>
      <c r="I1641">
        <v>-1</v>
      </c>
      <c r="J1641" s="2" t="str">
        <f t="shared" si="25"/>
        <v>GREEN_H2WRER2025</v>
      </c>
    </row>
    <row r="1642" spans="1:10" x14ac:dyDescent="0.25">
      <c r="A1642" t="s">
        <v>328</v>
      </c>
      <c r="B1642" t="s">
        <v>6</v>
      </c>
      <c r="C1642" t="s">
        <v>11</v>
      </c>
      <c r="D1642" t="s">
        <v>6</v>
      </c>
      <c r="E1642" t="s">
        <v>10</v>
      </c>
      <c r="F1642">
        <v>2026</v>
      </c>
      <c r="G1642">
        <v>4013.7569199999998</v>
      </c>
      <c r="H1642">
        <v>0.01</v>
      </c>
      <c r="I1642">
        <v>-1</v>
      </c>
      <c r="J1642" s="2" t="str">
        <f t="shared" si="25"/>
        <v>GREEN_H2WRER2026</v>
      </c>
    </row>
    <row r="1643" spans="1:10" x14ac:dyDescent="0.25">
      <c r="A1643" t="s">
        <v>328</v>
      </c>
      <c r="B1643" t="s">
        <v>6</v>
      </c>
      <c r="C1643" t="s">
        <v>11</v>
      </c>
      <c r="D1643" t="s">
        <v>6</v>
      </c>
      <c r="E1643" t="s">
        <v>10</v>
      </c>
      <c r="F1643">
        <v>2027</v>
      </c>
      <c r="G1643">
        <v>4013.7569199999998</v>
      </c>
      <c r="H1643">
        <v>0.01</v>
      </c>
      <c r="I1643">
        <v>-1</v>
      </c>
      <c r="J1643" s="2" t="str">
        <f t="shared" si="25"/>
        <v>GREEN_H2WRER2027</v>
      </c>
    </row>
    <row r="1644" spans="1:10" x14ac:dyDescent="0.25">
      <c r="A1644" t="s">
        <v>328</v>
      </c>
      <c r="B1644" t="s">
        <v>6</v>
      </c>
      <c r="C1644" t="s">
        <v>11</v>
      </c>
      <c r="D1644" t="s">
        <v>6</v>
      </c>
      <c r="E1644" t="s">
        <v>10</v>
      </c>
      <c r="F1644">
        <v>2028</v>
      </c>
      <c r="G1644">
        <v>4013.7569199999998</v>
      </c>
      <c r="H1644">
        <v>0.01</v>
      </c>
      <c r="I1644">
        <v>-1</v>
      </c>
      <c r="J1644" s="2" t="str">
        <f t="shared" si="25"/>
        <v>GREEN_H2WRER2028</v>
      </c>
    </row>
    <row r="1645" spans="1:10" x14ac:dyDescent="0.25">
      <c r="A1645" t="s">
        <v>328</v>
      </c>
      <c r="B1645" t="s">
        <v>6</v>
      </c>
      <c r="C1645" t="s">
        <v>11</v>
      </c>
      <c r="D1645" t="s">
        <v>6</v>
      </c>
      <c r="E1645" t="s">
        <v>10</v>
      </c>
      <c r="F1645">
        <v>2029</v>
      </c>
      <c r="G1645">
        <v>4013.7569199999998</v>
      </c>
      <c r="H1645">
        <v>0.01</v>
      </c>
      <c r="I1645">
        <v>-1</v>
      </c>
      <c r="J1645" s="2" t="str">
        <f t="shared" si="25"/>
        <v>GREEN_H2WRER2029</v>
      </c>
    </row>
    <row r="1646" spans="1:10" x14ac:dyDescent="0.25">
      <c r="A1646" t="s">
        <v>328</v>
      </c>
      <c r="B1646" t="s">
        <v>6</v>
      </c>
      <c r="C1646" t="s">
        <v>11</v>
      </c>
      <c r="D1646" t="s">
        <v>6</v>
      </c>
      <c r="E1646" t="s">
        <v>10</v>
      </c>
      <c r="F1646">
        <v>2030</v>
      </c>
      <c r="G1646">
        <v>4013.7569199999998</v>
      </c>
      <c r="H1646">
        <v>0.01</v>
      </c>
      <c r="I1646">
        <v>-1</v>
      </c>
      <c r="J1646" s="2" t="str">
        <f t="shared" si="25"/>
        <v>GREEN_H2WRER2030</v>
      </c>
    </row>
    <row r="1647" spans="1:10" x14ac:dyDescent="0.25">
      <c r="A1647" t="s">
        <v>328</v>
      </c>
      <c r="B1647" t="s">
        <v>6</v>
      </c>
      <c r="C1647" t="s">
        <v>11</v>
      </c>
      <c r="D1647" t="s">
        <v>6</v>
      </c>
      <c r="E1647" t="s">
        <v>10</v>
      </c>
      <c r="F1647">
        <v>2031</v>
      </c>
      <c r="G1647">
        <v>4013.7569199999998</v>
      </c>
      <c r="H1647">
        <v>0.01</v>
      </c>
      <c r="I1647">
        <v>-1</v>
      </c>
      <c r="J1647" s="2" t="str">
        <f t="shared" si="25"/>
        <v>GREEN_H2WRER2031</v>
      </c>
    </row>
    <row r="1648" spans="1:10" x14ac:dyDescent="0.25">
      <c r="A1648" t="s">
        <v>328</v>
      </c>
      <c r="B1648" t="s">
        <v>6</v>
      </c>
      <c r="C1648" t="s">
        <v>11</v>
      </c>
      <c r="D1648" t="s">
        <v>6</v>
      </c>
      <c r="E1648" t="s">
        <v>10</v>
      </c>
      <c r="F1648">
        <v>2032</v>
      </c>
      <c r="G1648">
        <v>4013.7569199999998</v>
      </c>
      <c r="H1648">
        <v>0.01</v>
      </c>
      <c r="I1648">
        <v>-1</v>
      </c>
      <c r="J1648" s="2" t="str">
        <f t="shared" si="25"/>
        <v>GREEN_H2WRER2032</v>
      </c>
    </row>
    <row r="1649" spans="1:10" x14ac:dyDescent="0.25">
      <c r="A1649" t="s">
        <v>328</v>
      </c>
      <c r="B1649" t="s">
        <v>6</v>
      </c>
      <c r="C1649" t="s">
        <v>11</v>
      </c>
      <c r="D1649" t="s">
        <v>6</v>
      </c>
      <c r="E1649" t="s">
        <v>10</v>
      </c>
      <c r="F1649">
        <v>2033</v>
      </c>
      <c r="G1649">
        <v>4013.7569199999998</v>
      </c>
      <c r="H1649">
        <v>0.01</v>
      </c>
      <c r="I1649">
        <v>-1</v>
      </c>
      <c r="J1649" s="2" t="str">
        <f t="shared" si="25"/>
        <v>GREEN_H2WRER2033</v>
      </c>
    </row>
    <row r="1650" spans="1:10" x14ac:dyDescent="0.25">
      <c r="A1650" t="s">
        <v>328</v>
      </c>
      <c r="B1650" t="s">
        <v>6</v>
      </c>
      <c r="C1650" t="s">
        <v>11</v>
      </c>
      <c r="D1650" t="s">
        <v>6</v>
      </c>
      <c r="E1650" t="s">
        <v>10</v>
      </c>
      <c r="F1650">
        <v>2034</v>
      </c>
      <c r="G1650">
        <v>4013.7569199999998</v>
      </c>
      <c r="H1650">
        <v>0.01</v>
      </c>
      <c r="I1650">
        <v>-1</v>
      </c>
      <c r="J1650" s="2" t="str">
        <f t="shared" si="25"/>
        <v>GREEN_H2WRER2034</v>
      </c>
    </row>
    <row r="1651" spans="1:10" x14ac:dyDescent="0.25">
      <c r="A1651" t="s">
        <v>328</v>
      </c>
      <c r="B1651" t="s">
        <v>6</v>
      </c>
      <c r="C1651" t="s">
        <v>11</v>
      </c>
      <c r="D1651" t="s">
        <v>6</v>
      </c>
      <c r="E1651" t="s">
        <v>10</v>
      </c>
      <c r="F1651">
        <v>2035</v>
      </c>
      <c r="G1651">
        <v>4013.7569199999998</v>
      </c>
      <c r="H1651">
        <v>0.01</v>
      </c>
      <c r="I1651">
        <v>-1</v>
      </c>
      <c r="J1651" s="2" t="str">
        <f t="shared" si="25"/>
        <v>GREEN_H2WRER2035</v>
      </c>
    </row>
    <row r="1652" spans="1:10" x14ac:dyDescent="0.25">
      <c r="A1652" t="s">
        <v>328</v>
      </c>
      <c r="B1652" t="s">
        <v>6</v>
      </c>
      <c r="C1652" t="s">
        <v>11</v>
      </c>
      <c r="D1652" t="s">
        <v>6</v>
      </c>
      <c r="E1652" t="s">
        <v>10</v>
      </c>
      <c r="F1652">
        <v>2036</v>
      </c>
      <c r="G1652">
        <v>4013.7569199999998</v>
      </c>
      <c r="H1652">
        <v>0.01</v>
      </c>
      <c r="I1652">
        <v>-1</v>
      </c>
      <c r="J1652" s="2" t="str">
        <f t="shared" si="25"/>
        <v>GREEN_H2WRER2036</v>
      </c>
    </row>
    <row r="1653" spans="1:10" x14ac:dyDescent="0.25">
      <c r="A1653" t="s">
        <v>328</v>
      </c>
      <c r="B1653" t="s">
        <v>6</v>
      </c>
      <c r="C1653" t="s">
        <v>11</v>
      </c>
      <c r="D1653" t="s">
        <v>6</v>
      </c>
      <c r="E1653" t="s">
        <v>10</v>
      </c>
      <c r="F1653">
        <v>2037</v>
      </c>
      <c r="G1653">
        <v>4013.7569199999998</v>
      </c>
      <c r="H1653">
        <v>0.01</v>
      </c>
      <c r="I1653">
        <v>-1</v>
      </c>
      <c r="J1653" s="2" t="str">
        <f t="shared" si="25"/>
        <v>GREEN_H2WRER2037</v>
      </c>
    </row>
    <row r="1654" spans="1:10" x14ac:dyDescent="0.25">
      <c r="A1654" t="s">
        <v>328</v>
      </c>
      <c r="B1654" t="s">
        <v>6</v>
      </c>
      <c r="C1654" t="s">
        <v>11</v>
      </c>
      <c r="D1654" t="s">
        <v>6</v>
      </c>
      <c r="E1654" t="s">
        <v>10</v>
      </c>
      <c r="F1654">
        <v>2038</v>
      </c>
      <c r="G1654">
        <v>4013.7569199999998</v>
      </c>
      <c r="H1654">
        <v>0.01</v>
      </c>
      <c r="I1654">
        <v>-1</v>
      </c>
      <c r="J1654" s="2" t="str">
        <f t="shared" si="25"/>
        <v>GREEN_H2WRER2038</v>
      </c>
    </row>
    <row r="1655" spans="1:10" x14ac:dyDescent="0.25">
      <c r="A1655" t="s">
        <v>328</v>
      </c>
      <c r="B1655" t="s">
        <v>6</v>
      </c>
      <c r="C1655" t="s">
        <v>11</v>
      </c>
      <c r="D1655" t="s">
        <v>6</v>
      </c>
      <c r="E1655" t="s">
        <v>10</v>
      </c>
      <c r="F1655">
        <v>2039</v>
      </c>
      <c r="G1655">
        <v>4013.7569199999998</v>
      </c>
      <c r="H1655">
        <v>0.01</v>
      </c>
      <c r="I1655">
        <v>-1</v>
      </c>
      <c r="J1655" s="2" t="str">
        <f t="shared" si="25"/>
        <v>GREEN_H2WRER2039</v>
      </c>
    </row>
    <row r="1656" spans="1:10" x14ac:dyDescent="0.25">
      <c r="A1656" t="s">
        <v>328</v>
      </c>
      <c r="B1656" t="s">
        <v>6</v>
      </c>
      <c r="C1656" t="s">
        <v>11</v>
      </c>
      <c r="D1656" t="s">
        <v>6</v>
      </c>
      <c r="E1656" t="s">
        <v>10</v>
      </c>
      <c r="F1656">
        <v>2040</v>
      </c>
      <c r="G1656">
        <v>4013.7569199999998</v>
      </c>
      <c r="H1656">
        <v>0.01</v>
      </c>
      <c r="I1656">
        <v>-1</v>
      </c>
      <c r="J1656" s="2" t="str">
        <f t="shared" si="25"/>
        <v>GREEN_H2WRER2040</v>
      </c>
    </row>
    <row r="1657" spans="1:10" x14ac:dyDescent="0.25">
      <c r="A1657" t="s">
        <v>328</v>
      </c>
      <c r="B1657" t="s">
        <v>6</v>
      </c>
      <c r="C1657" t="s">
        <v>11</v>
      </c>
      <c r="D1657" t="s">
        <v>6</v>
      </c>
      <c r="E1657" t="s">
        <v>10</v>
      </c>
      <c r="F1657">
        <v>2041</v>
      </c>
      <c r="G1657">
        <v>4013.7569199999998</v>
      </c>
      <c r="H1657">
        <v>0.01</v>
      </c>
      <c r="I1657">
        <v>-1</v>
      </c>
      <c r="J1657" s="2" t="str">
        <f t="shared" si="25"/>
        <v>GREEN_H2WRER2041</v>
      </c>
    </row>
    <row r="1658" spans="1:10" x14ac:dyDescent="0.25">
      <c r="A1658" t="s">
        <v>328</v>
      </c>
      <c r="B1658" t="s">
        <v>6</v>
      </c>
      <c r="C1658" t="s">
        <v>11</v>
      </c>
      <c r="D1658" t="s">
        <v>6</v>
      </c>
      <c r="E1658" t="s">
        <v>11</v>
      </c>
      <c r="F1658">
        <v>2024</v>
      </c>
      <c r="G1658">
        <v>4013.7569199999998</v>
      </c>
      <c r="H1658">
        <v>0.01</v>
      </c>
      <c r="I1658">
        <v>-1</v>
      </c>
      <c r="J1658" s="2" t="str">
        <f t="shared" si="25"/>
        <v>GREEN_H2WRWR2024</v>
      </c>
    </row>
    <row r="1659" spans="1:10" x14ac:dyDescent="0.25">
      <c r="A1659" t="s">
        <v>328</v>
      </c>
      <c r="B1659" t="s">
        <v>6</v>
      </c>
      <c r="C1659" t="s">
        <v>11</v>
      </c>
      <c r="D1659" t="s">
        <v>6</v>
      </c>
      <c r="E1659" t="s">
        <v>11</v>
      </c>
      <c r="F1659">
        <v>2025</v>
      </c>
      <c r="G1659">
        <v>4013.7569199999998</v>
      </c>
      <c r="H1659">
        <v>0.01</v>
      </c>
      <c r="I1659">
        <v>-1</v>
      </c>
      <c r="J1659" s="2" t="str">
        <f t="shared" si="25"/>
        <v>GREEN_H2WRWR2025</v>
      </c>
    </row>
    <row r="1660" spans="1:10" x14ac:dyDescent="0.25">
      <c r="A1660" t="s">
        <v>328</v>
      </c>
      <c r="B1660" t="s">
        <v>6</v>
      </c>
      <c r="C1660" t="s">
        <v>11</v>
      </c>
      <c r="D1660" t="s">
        <v>6</v>
      </c>
      <c r="E1660" t="s">
        <v>11</v>
      </c>
      <c r="F1660">
        <v>2026</v>
      </c>
      <c r="G1660">
        <v>4013.7569199999998</v>
      </c>
      <c r="H1660">
        <v>0.01</v>
      </c>
      <c r="I1660">
        <v>-1</v>
      </c>
      <c r="J1660" s="2" t="str">
        <f t="shared" si="25"/>
        <v>GREEN_H2WRWR2026</v>
      </c>
    </row>
    <row r="1661" spans="1:10" x14ac:dyDescent="0.25">
      <c r="A1661" t="s">
        <v>328</v>
      </c>
      <c r="B1661" t="s">
        <v>6</v>
      </c>
      <c r="C1661" t="s">
        <v>11</v>
      </c>
      <c r="D1661" t="s">
        <v>6</v>
      </c>
      <c r="E1661" t="s">
        <v>11</v>
      </c>
      <c r="F1661">
        <v>2027</v>
      </c>
      <c r="G1661">
        <v>4013.7569199999998</v>
      </c>
      <c r="H1661">
        <v>0.01</v>
      </c>
      <c r="I1661">
        <v>-1</v>
      </c>
      <c r="J1661" s="2" t="str">
        <f t="shared" si="25"/>
        <v>GREEN_H2WRWR2027</v>
      </c>
    </row>
    <row r="1662" spans="1:10" x14ac:dyDescent="0.25">
      <c r="A1662" t="s">
        <v>328</v>
      </c>
      <c r="B1662" t="s">
        <v>6</v>
      </c>
      <c r="C1662" t="s">
        <v>11</v>
      </c>
      <c r="D1662" t="s">
        <v>6</v>
      </c>
      <c r="E1662" t="s">
        <v>11</v>
      </c>
      <c r="F1662">
        <v>2028</v>
      </c>
      <c r="G1662">
        <v>4013.7569199999998</v>
      </c>
      <c r="H1662">
        <v>0.01</v>
      </c>
      <c r="I1662">
        <v>-1</v>
      </c>
      <c r="J1662" s="2" t="str">
        <f t="shared" si="25"/>
        <v>GREEN_H2WRWR2028</v>
      </c>
    </row>
    <row r="1663" spans="1:10" x14ac:dyDescent="0.25">
      <c r="A1663" t="s">
        <v>328</v>
      </c>
      <c r="B1663" t="s">
        <v>6</v>
      </c>
      <c r="C1663" t="s">
        <v>11</v>
      </c>
      <c r="D1663" t="s">
        <v>6</v>
      </c>
      <c r="E1663" t="s">
        <v>11</v>
      </c>
      <c r="F1663">
        <v>2029</v>
      </c>
      <c r="G1663">
        <v>4013.7569199999998</v>
      </c>
      <c r="H1663">
        <v>0.01</v>
      </c>
      <c r="I1663">
        <v>-1</v>
      </c>
      <c r="J1663" s="2" t="str">
        <f t="shared" si="25"/>
        <v>GREEN_H2WRWR2029</v>
      </c>
    </row>
    <row r="1664" spans="1:10" x14ac:dyDescent="0.25">
      <c r="A1664" t="s">
        <v>328</v>
      </c>
      <c r="B1664" t="s">
        <v>6</v>
      </c>
      <c r="C1664" t="s">
        <v>11</v>
      </c>
      <c r="D1664" t="s">
        <v>6</v>
      </c>
      <c r="E1664" t="s">
        <v>11</v>
      </c>
      <c r="F1664">
        <v>2030</v>
      </c>
      <c r="G1664">
        <v>4013.7569199999998</v>
      </c>
      <c r="H1664">
        <v>0.01</v>
      </c>
      <c r="I1664">
        <v>-1</v>
      </c>
      <c r="J1664" s="2" t="str">
        <f t="shared" si="25"/>
        <v>GREEN_H2WRWR2030</v>
      </c>
    </row>
    <row r="1665" spans="1:10" x14ac:dyDescent="0.25">
      <c r="A1665" t="s">
        <v>328</v>
      </c>
      <c r="B1665" t="s">
        <v>6</v>
      </c>
      <c r="C1665" t="s">
        <v>11</v>
      </c>
      <c r="D1665" t="s">
        <v>6</v>
      </c>
      <c r="E1665" t="s">
        <v>11</v>
      </c>
      <c r="F1665">
        <v>2031</v>
      </c>
      <c r="G1665">
        <v>4013.7569199999998</v>
      </c>
      <c r="H1665">
        <v>0.01</v>
      </c>
      <c r="I1665">
        <v>-1</v>
      </c>
      <c r="J1665" s="2" t="str">
        <f t="shared" si="25"/>
        <v>GREEN_H2WRWR2031</v>
      </c>
    </row>
    <row r="1666" spans="1:10" x14ac:dyDescent="0.25">
      <c r="A1666" t="s">
        <v>328</v>
      </c>
      <c r="B1666" t="s">
        <v>6</v>
      </c>
      <c r="C1666" t="s">
        <v>11</v>
      </c>
      <c r="D1666" t="s">
        <v>6</v>
      </c>
      <c r="E1666" t="s">
        <v>11</v>
      </c>
      <c r="F1666">
        <v>2032</v>
      </c>
      <c r="G1666">
        <v>4013.7569199999998</v>
      </c>
      <c r="H1666">
        <v>0.01</v>
      </c>
      <c r="I1666">
        <v>-1</v>
      </c>
      <c r="J1666" s="2" t="str">
        <f t="shared" si="25"/>
        <v>GREEN_H2WRWR2032</v>
      </c>
    </row>
    <row r="1667" spans="1:10" x14ac:dyDescent="0.25">
      <c r="A1667" t="s">
        <v>328</v>
      </c>
      <c r="B1667" t="s">
        <v>6</v>
      </c>
      <c r="C1667" t="s">
        <v>11</v>
      </c>
      <c r="D1667" t="s">
        <v>6</v>
      </c>
      <c r="E1667" t="s">
        <v>11</v>
      </c>
      <c r="F1667">
        <v>2033</v>
      </c>
      <c r="G1667">
        <v>4013.7569199999998</v>
      </c>
      <c r="H1667">
        <v>0.01</v>
      </c>
      <c r="I1667">
        <v>-1</v>
      </c>
      <c r="J1667" s="2" t="str">
        <f t="shared" ref="J1667:J1730" si="26">_xlfn.CONCAT(A1667,C1667,E1667,F1667)</f>
        <v>GREEN_H2WRWR2033</v>
      </c>
    </row>
    <row r="1668" spans="1:10" x14ac:dyDescent="0.25">
      <c r="A1668" t="s">
        <v>328</v>
      </c>
      <c r="B1668" t="s">
        <v>6</v>
      </c>
      <c r="C1668" t="s">
        <v>11</v>
      </c>
      <c r="D1668" t="s">
        <v>6</v>
      </c>
      <c r="E1668" t="s">
        <v>11</v>
      </c>
      <c r="F1668">
        <v>2034</v>
      </c>
      <c r="G1668">
        <v>4013.7569199999998</v>
      </c>
      <c r="H1668">
        <v>0.01</v>
      </c>
      <c r="I1668">
        <v>-1</v>
      </c>
      <c r="J1668" s="2" t="str">
        <f t="shared" si="26"/>
        <v>GREEN_H2WRWR2034</v>
      </c>
    </row>
    <row r="1669" spans="1:10" x14ac:dyDescent="0.25">
      <c r="A1669" t="s">
        <v>328</v>
      </c>
      <c r="B1669" t="s">
        <v>6</v>
      </c>
      <c r="C1669" t="s">
        <v>11</v>
      </c>
      <c r="D1669" t="s">
        <v>6</v>
      </c>
      <c r="E1669" t="s">
        <v>11</v>
      </c>
      <c r="F1669">
        <v>2035</v>
      </c>
      <c r="G1669">
        <v>4013.7569199999998</v>
      </c>
      <c r="H1669">
        <v>0.01</v>
      </c>
      <c r="I1669">
        <v>-1</v>
      </c>
      <c r="J1669" s="2" t="str">
        <f t="shared" si="26"/>
        <v>GREEN_H2WRWR2035</v>
      </c>
    </row>
    <row r="1670" spans="1:10" x14ac:dyDescent="0.25">
      <c r="A1670" t="s">
        <v>328</v>
      </c>
      <c r="B1670" t="s">
        <v>6</v>
      </c>
      <c r="C1670" t="s">
        <v>11</v>
      </c>
      <c r="D1670" t="s">
        <v>6</v>
      </c>
      <c r="E1670" t="s">
        <v>11</v>
      </c>
      <c r="F1670">
        <v>2036</v>
      </c>
      <c r="G1670">
        <v>4013.7569199999998</v>
      </c>
      <c r="H1670">
        <v>0.01</v>
      </c>
      <c r="I1670">
        <v>-1</v>
      </c>
      <c r="J1670" s="2" t="str">
        <f t="shared" si="26"/>
        <v>GREEN_H2WRWR2036</v>
      </c>
    </row>
    <row r="1671" spans="1:10" x14ac:dyDescent="0.25">
      <c r="A1671" t="s">
        <v>328</v>
      </c>
      <c r="B1671" t="s">
        <v>6</v>
      </c>
      <c r="C1671" t="s">
        <v>11</v>
      </c>
      <c r="D1671" t="s">
        <v>6</v>
      </c>
      <c r="E1671" t="s">
        <v>11</v>
      </c>
      <c r="F1671">
        <v>2037</v>
      </c>
      <c r="G1671">
        <v>4013.7569199999998</v>
      </c>
      <c r="H1671">
        <v>0.01</v>
      </c>
      <c r="I1671">
        <v>-1</v>
      </c>
      <c r="J1671" s="2" t="str">
        <f t="shared" si="26"/>
        <v>GREEN_H2WRWR2037</v>
      </c>
    </row>
    <row r="1672" spans="1:10" x14ac:dyDescent="0.25">
      <c r="A1672" t="s">
        <v>328</v>
      </c>
      <c r="B1672" t="s">
        <v>6</v>
      </c>
      <c r="C1672" t="s">
        <v>11</v>
      </c>
      <c r="D1672" t="s">
        <v>6</v>
      </c>
      <c r="E1672" t="s">
        <v>11</v>
      </c>
      <c r="F1672">
        <v>2038</v>
      </c>
      <c r="G1672">
        <v>4013.7569199999998</v>
      </c>
      <c r="H1672">
        <v>0.01</v>
      </c>
      <c r="I1672">
        <v>-1</v>
      </c>
      <c r="J1672" s="2" t="str">
        <f t="shared" si="26"/>
        <v>GREEN_H2WRWR2038</v>
      </c>
    </row>
    <row r="1673" spans="1:10" x14ac:dyDescent="0.25">
      <c r="A1673" t="s">
        <v>328</v>
      </c>
      <c r="B1673" t="s">
        <v>6</v>
      </c>
      <c r="C1673" t="s">
        <v>11</v>
      </c>
      <c r="D1673" t="s">
        <v>6</v>
      </c>
      <c r="E1673" t="s">
        <v>11</v>
      </c>
      <c r="F1673">
        <v>2039</v>
      </c>
      <c r="G1673">
        <v>4013.7569199999998</v>
      </c>
      <c r="H1673">
        <v>0.01</v>
      </c>
      <c r="I1673">
        <v>-1</v>
      </c>
      <c r="J1673" s="2" t="str">
        <f t="shared" si="26"/>
        <v>GREEN_H2WRWR2039</v>
      </c>
    </row>
    <row r="1674" spans="1:10" x14ac:dyDescent="0.25">
      <c r="A1674" t="s">
        <v>328</v>
      </c>
      <c r="B1674" t="s">
        <v>6</v>
      </c>
      <c r="C1674" t="s">
        <v>11</v>
      </c>
      <c r="D1674" t="s">
        <v>6</v>
      </c>
      <c r="E1674" t="s">
        <v>11</v>
      </c>
      <c r="F1674">
        <v>2040</v>
      </c>
      <c r="G1674">
        <v>4013.7569199999998</v>
      </c>
      <c r="H1674">
        <v>0.01</v>
      </c>
      <c r="I1674">
        <v>-1</v>
      </c>
      <c r="J1674" s="2" t="str">
        <f t="shared" si="26"/>
        <v>GREEN_H2WRWR2040</v>
      </c>
    </row>
    <row r="1675" spans="1:10" x14ac:dyDescent="0.25">
      <c r="A1675" t="s">
        <v>328</v>
      </c>
      <c r="B1675" t="s">
        <v>6</v>
      </c>
      <c r="C1675" t="s">
        <v>11</v>
      </c>
      <c r="D1675" t="s">
        <v>6</v>
      </c>
      <c r="E1675" t="s">
        <v>11</v>
      </c>
      <c r="F1675">
        <v>2041</v>
      </c>
      <c r="G1675">
        <v>4013.7569199999998</v>
      </c>
      <c r="H1675">
        <v>0.01</v>
      </c>
      <c r="I1675">
        <v>-1</v>
      </c>
      <c r="J1675" s="2" t="str">
        <f t="shared" si="26"/>
        <v>GREEN_H2WRWR2041</v>
      </c>
    </row>
    <row r="1676" spans="1:10" x14ac:dyDescent="0.25">
      <c r="A1676" t="s">
        <v>328</v>
      </c>
      <c r="B1676" t="s">
        <v>6</v>
      </c>
      <c r="C1676" t="s">
        <v>11</v>
      </c>
      <c r="D1676" t="s">
        <v>6</v>
      </c>
      <c r="E1676" t="s">
        <v>9</v>
      </c>
      <c r="F1676">
        <v>2024</v>
      </c>
      <c r="G1676">
        <v>4013.7569199999998</v>
      </c>
      <c r="H1676">
        <v>0.01</v>
      </c>
      <c r="I1676">
        <v>-1</v>
      </c>
      <c r="J1676" s="2" t="str">
        <f t="shared" si="26"/>
        <v>GREEN_H2WRNER2024</v>
      </c>
    </row>
    <row r="1677" spans="1:10" x14ac:dyDescent="0.25">
      <c r="A1677" t="s">
        <v>328</v>
      </c>
      <c r="B1677" t="s">
        <v>6</v>
      </c>
      <c r="C1677" t="s">
        <v>11</v>
      </c>
      <c r="D1677" t="s">
        <v>6</v>
      </c>
      <c r="E1677" t="s">
        <v>9</v>
      </c>
      <c r="F1677">
        <v>2025</v>
      </c>
      <c r="G1677">
        <v>4013.7569199999998</v>
      </c>
      <c r="H1677">
        <v>0.01</v>
      </c>
      <c r="I1677">
        <v>-1</v>
      </c>
      <c r="J1677" s="2" t="str">
        <f t="shared" si="26"/>
        <v>GREEN_H2WRNER2025</v>
      </c>
    </row>
    <row r="1678" spans="1:10" x14ac:dyDescent="0.25">
      <c r="A1678" t="s">
        <v>328</v>
      </c>
      <c r="B1678" t="s">
        <v>6</v>
      </c>
      <c r="C1678" t="s">
        <v>11</v>
      </c>
      <c r="D1678" t="s">
        <v>6</v>
      </c>
      <c r="E1678" t="s">
        <v>9</v>
      </c>
      <c r="F1678">
        <v>2026</v>
      </c>
      <c r="G1678">
        <v>4013.7569199999998</v>
      </c>
      <c r="H1678">
        <v>0.01</v>
      </c>
      <c r="I1678">
        <v>-1</v>
      </c>
      <c r="J1678" s="2" t="str">
        <f t="shared" si="26"/>
        <v>GREEN_H2WRNER2026</v>
      </c>
    </row>
    <row r="1679" spans="1:10" x14ac:dyDescent="0.25">
      <c r="A1679" t="s">
        <v>328</v>
      </c>
      <c r="B1679" t="s">
        <v>6</v>
      </c>
      <c r="C1679" t="s">
        <v>11</v>
      </c>
      <c r="D1679" t="s">
        <v>6</v>
      </c>
      <c r="E1679" t="s">
        <v>9</v>
      </c>
      <c r="F1679">
        <v>2027</v>
      </c>
      <c r="G1679">
        <v>4013.7569199999998</v>
      </c>
      <c r="H1679">
        <v>0.01</v>
      </c>
      <c r="I1679">
        <v>-1</v>
      </c>
      <c r="J1679" s="2" t="str">
        <f t="shared" si="26"/>
        <v>GREEN_H2WRNER2027</v>
      </c>
    </row>
    <row r="1680" spans="1:10" x14ac:dyDescent="0.25">
      <c r="A1680" t="s">
        <v>328</v>
      </c>
      <c r="B1680" t="s">
        <v>6</v>
      </c>
      <c r="C1680" t="s">
        <v>11</v>
      </c>
      <c r="D1680" t="s">
        <v>6</v>
      </c>
      <c r="E1680" t="s">
        <v>9</v>
      </c>
      <c r="F1680">
        <v>2028</v>
      </c>
      <c r="G1680">
        <v>4013.7569199999998</v>
      </c>
      <c r="H1680">
        <v>0.01</v>
      </c>
      <c r="I1680">
        <v>-1</v>
      </c>
      <c r="J1680" s="2" t="str">
        <f t="shared" si="26"/>
        <v>GREEN_H2WRNER2028</v>
      </c>
    </row>
    <row r="1681" spans="1:10" x14ac:dyDescent="0.25">
      <c r="A1681" t="s">
        <v>328</v>
      </c>
      <c r="B1681" t="s">
        <v>6</v>
      </c>
      <c r="C1681" t="s">
        <v>11</v>
      </c>
      <c r="D1681" t="s">
        <v>6</v>
      </c>
      <c r="E1681" t="s">
        <v>9</v>
      </c>
      <c r="F1681">
        <v>2029</v>
      </c>
      <c r="G1681">
        <v>4013.7569199999998</v>
      </c>
      <c r="H1681">
        <v>0.01</v>
      </c>
      <c r="I1681">
        <v>-1</v>
      </c>
      <c r="J1681" s="2" t="str">
        <f t="shared" si="26"/>
        <v>GREEN_H2WRNER2029</v>
      </c>
    </row>
    <row r="1682" spans="1:10" x14ac:dyDescent="0.25">
      <c r="A1682" t="s">
        <v>328</v>
      </c>
      <c r="B1682" t="s">
        <v>6</v>
      </c>
      <c r="C1682" t="s">
        <v>11</v>
      </c>
      <c r="D1682" t="s">
        <v>6</v>
      </c>
      <c r="E1682" t="s">
        <v>9</v>
      </c>
      <c r="F1682">
        <v>2030</v>
      </c>
      <c r="G1682">
        <v>4013.7569199999998</v>
      </c>
      <c r="H1682">
        <v>0.01</v>
      </c>
      <c r="I1682">
        <v>-1</v>
      </c>
      <c r="J1682" s="2" t="str">
        <f t="shared" si="26"/>
        <v>GREEN_H2WRNER2030</v>
      </c>
    </row>
    <row r="1683" spans="1:10" x14ac:dyDescent="0.25">
      <c r="A1683" t="s">
        <v>328</v>
      </c>
      <c r="B1683" t="s">
        <v>6</v>
      </c>
      <c r="C1683" t="s">
        <v>11</v>
      </c>
      <c r="D1683" t="s">
        <v>6</v>
      </c>
      <c r="E1683" t="s">
        <v>9</v>
      </c>
      <c r="F1683">
        <v>2031</v>
      </c>
      <c r="G1683">
        <v>4013.7569199999998</v>
      </c>
      <c r="H1683">
        <v>0.01</v>
      </c>
      <c r="I1683">
        <v>-1</v>
      </c>
      <c r="J1683" s="2" t="str">
        <f t="shared" si="26"/>
        <v>GREEN_H2WRNER2031</v>
      </c>
    </row>
    <row r="1684" spans="1:10" x14ac:dyDescent="0.25">
      <c r="A1684" t="s">
        <v>328</v>
      </c>
      <c r="B1684" t="s">
        <v>6</v>
      </c>
      <c r="C1684" t="s">
        <v>11</v>
      </c>
      <c r="D1684" t="s">
        <v>6</v>
      </c>
      <c r="E1684" t="s">
        <v>9</v>
      </c>
      <c r="F1684">
        <v>2032</v>
      </c>
      <c r="G1684">
        <v>4013.7569199999998</v>
      </c>
      <c r="H1684">
        <v>0.01</v>
      </c>
      <c r="I1684">
        <v>-1</v>
      </c>
      <c r="J1684" s="2" t="str">
        <f t="shared" si="26"/>
        <v>GREEN_H2WRNER2032</v>
      </c>
    </row>
    <row r="1685" spans="1:10" x14ac:dyDescent="0.25">
      <c r="A1685" t="s">
        <v>328</v>
      </c>
      <c r="B1685" t="s">
        <v>6</v>
      </c>
      <c r="C1685" t="s">
        <v>11</v>
      </c>
      <c r="D1685" t="s">
        <v>6</v>
      </c>
      <c r="E1685" t="s">
        <v>9</v>
      </c>
      <c r="F1685">
        <v>2033</v>
      </c>
      <c r="G1685">
        <v>4013.7569199999998</v>
      </c>
      <c r="H1685">
        <v>0.01</v>
      </c>
      <c r="I1685">
        <v>-1</v>
      </c>
      <c r="J1685" s="2" t="str">
        <f t="shared" si="26"/>
        <v>GREEN_H2WRNER2033</v>
      </c>
    </row>
    <row r="1686" spans="1:10" x14ac:dyDescent="0.25">
      <c r="A1686" t="s">
        <v>328</v>
      </c>
      <c r="B1686" t="s">
        <v>6</v>
      </c>
      <c r="C1686" t="s">
        <v>11</v>
      </c>
      <c r="D1686" t="s">
        <v>6</v>
      </c>
      <c r="E1686" t="s">
        <v>9</v>
      </c>
      <c r="F1686">
        <v>2034</v>
      </c>
      <c r="G1686">
        <v>4013.7569199999998</v>
      </c>
      <c r="H1686">
        <v>0.01</v>
      </c>
      <c r="I1686">
        <v>-1</v>
      </c>
      <c r="J1686" s="2" t="str">
        <f t="shared" si="26"/>
        <v>GREEN_H2WRNER2034</v>
      </c>
    </row>
    <row r="1687" spans="1:10" x14ac:dyDescent="0.25">
      <c r="A1687" t="s">
        <v>328</v>
      </c>
      <c r="B1687" t="s">
        <v>6</v>
      </c>
      <c r="C1687" t="s">
        <v>11</v>
      </c>
      <c r="D1687" t="s">
        <v>6</v>
      </c>
      <c r="E1687" t="s">
        <v>9</v>
      </c>
      <c r="F1687">
        <v>2035</v>
      </c>
      <c r="G1687">
        <v>4013.7569199999998</v>
      </c>
      <c r="H1687">
        <v>0.01</v>
      </c>
      <c r="I1687">
        <v>-1</v>
      </c>
      <c r="J1687" s="2" t="str">
        <f t="shared" si="26"/>
        <v>GREEN_H2WRNER2035</v>
      </c>
    </row>
    <row r="1688" spans="1:10" x14ac:dyDescent="0.25">
      <c r="A1688" t="s">
        <v>328</v>
      </c>
      <c r="B1688" t="s">
        <v>6</v>
      </c>
      <c r="C1688" t="s">
        <v>11</v>
      </c>
      <c r="D1688" t="s">
        <v>6</v>
      </c>
      <c r="E1688" t="s">
        <v>9</v>
      </c>
      <c r="F1688">
        <v>2036</v>
      </c>
      <c r="G1688">
        <v>4013.7569199999998</v>
      </c>
      <c r="H1688">
        <v>0.01</v>
      </c>
      <c r="I1688">
        <v>-1</v>
      </c>
      <c r="J1688" s="2" t="str">
        <f t="shared" si="26"/>
        <v>GREEN_H2WRNER2036</v>
      </c>
    </row>
    <row r="1689" spans="1:10" x14ac:dyDescent="0.25">
      <c r="A1689" t="s">
        <v>328</v>
      </c>
      <c r="B1689" t="s">
        <v>6</v>
      </c>
      <c r="C1689" t="s">
        <v>11</v>
      </c>
      <c r="D1689" t="s">
        <v>6</v>
      </c>
      <c r="E1689" t="s">
        <v>9</v>
      </c>
      <c r="F1689">
        <v>2037</v>
      </c>
      <c r="G1689">
        <v>4013.7569199999998</v>
      </c>
      <c r="H1689">
        <v>0.01</v>
      </c>
      <c r="I1689">
        <v>-1</v>
      </c>
      <c r="J1689" s="2" t="str">
        <f t="shared" si="26"/>
        <v>GREEN_H2WRNER2037</v>
      </c>
    </row>
    <row r="1690" spans="1:10" x14ac:dyDescent="0.25">
      <c r="A1690" t="s">
        <v>328</v>
      </c>
      <c r="B1690" t="s">
        <v>6</v>
      </c>
      <c r="C1690" t="s">
        <v>11</v>
      </c>
      <c r="D1690" t="s">
        <v>6</v>
      </c>
      <c r="E1690" t="s">
        <v>9</v>
      </c>
      <c r="F1690">
        <v>2038</v>
      </c>
      <c r="G1690">
        <v>4013.7569199999998</v>
      </c>
      <c r="H1690">
        <v>0.01</v>
      </c>
      <c r="I1690">
        <v>-1</v>
      </c>
      <c r="J1690" s="2" t="str">
        <f t="shared" si="26"/>
        <v>GREEN_H2WRNER2038</v>
      </c>
    </row>
    <row r="1691" spans="1:10" x14ac:dyDescent="0.25">
      <c r="A1691" t="s">
        <v>328</v>
      </c>
      <c r="B1691" t="s">
        <v>6</v>
      </c>
      <c r="C1691" t="s">
        <v>11</v>
      </c>
      <c r="D1691" t="s">
        <v>6</v>
      </c>
      <c r="E1691" t="s">
        <v>9</v>
      </c>
      <c r="F1691">
        <v>2039</v>
      </c>
      <c r="G1691">
        <v>4013.7569199999998</v>
      </c>
      <c r="H1691">
        <v>0.01</v>
      </c>
      <c r="I1691">
        <v>-1</v>
      </c>
      <c r="J1691" s="2" t="str">
        <f t="shared" si="26"/>
        <v>GREEN_H2WRNER2039</v>
      </c>
    </row>
    <row r="1692" spans="1:10" x14ac:dyDescent="0.25">
      <c r="A1692" t="s">
        <v>328</v>
      </c>
      <c r="B1692" t="s">
        <v>6</v>
      </c>
      <c r="C1692" t="s">
        <v>11</v>
      </c>
      <c r="D1692" t="s">
        <v>6</v>
      </c>
      <c r="E1692" t="s">
        <v>9</v>
      </c>
      <c r="F1692">
        <v>2040</v>
      </c>
      <c r="G1692">
        <v>4013.7569199999998</v>
      </c>
      <c r="H1692">
        <v>0.01</v>
      </c>
      <c r="I1692">
        <v>-1</v>
      </c>
      <c r="J1692" s="2" t="str">
        <f t="shared" si="26"/>
        <v>GREEN_H2WRNER2040</v>
      </c>
    </row>
    <row r="1693" spans="1:10" x14ac:dyDescent="0.25">
      <c r="A1693" t="s">
        <v>328</v>
      </c>
      <c r="B1693" t="s">
        <v>6</v>
      </c>
      <c r="C1693" t="s">
        <v>11</v>
      </c>
      <c r="D1693" t="s">
        <v>6</v>
      </c>
      <c r="E1693" t="s">
        <v>9</v>
      </c>
      <c r="F1693">
        <v>2041</v>
      </c>
      <c r="G1693">
        <v>4013.7569199999998</v>
      </c>
      <c r="H1693">
        <v>0.01</v>
      </c>
      <c r="I1693">
        <v>-1</v>
      </c>
      <c r="J1693" s="2" t="str">
        <f t="shared" si="26"/>
        <v>GREEN_H2WRNER2041</v>
      </c>
    </row>
    <row r="1694" spans="1:10" x14ac:dyDescent="0.25">
      <c r="A1694" t="s">
        <v>328</v>
      </c>
      <c r="B1694" t="s">
        <v>6</v>
      </c>
      <c r="C1694" t="s">
        <v>11</v>
      </c>
      <c r="D1694" t="s">
        <v>6</v>
      </c>
      <c r="E1694" t="s">
        <v>8</v>
      </c>
      <c r="F1694">
        <v>2024</v>
      </c>
      <c r="G1694">
        <v>4013.7569199999998</v>
      </c>
      <c r="H1694">
        <v>0.01</v>
      </c>
      <c r="I1694">
        <v>-1</v>
      </c>
      <c r="J1694" s="2" t="str">
        <f t="shared" si="26"/>
        <v>GREEN_H2WRSR2024</v>
      </c>
    </row>
    <row r="1695" spans="1:10" x14ac:dyDescent="0.25">
      <c r="A1695" t="s">
        <v>328</v>
      </c>
      <c r="B1695" t="s">
        <v>6</v>
      </c>
      <c r="C1695" t="s">
        <v>11</v>
      </c>
      <c r="D1695" t="s">
        <v>6</v>
      </c>
      <c r="E1695" t="s">
        <v>8</v>
      </c>
      <c r="F1695">
        <v>2025</v>
      </c>
      <c r="G1695">
        <v>4013.7569199999998</v>
      </c>
      <c r="H1695">
        <v>0.01</v>
      </c>
      <c r="I1695">
        <v>-1</v>
      </c>
      <c r="J1695" s="2" t="str">
        <f t="shared" si="26"/>
        <v>GREEN_H2WRSR2025</v>
      </c>
    </row>
    <row r="1696" spans="1:10" x14ac:dyDescent="0.25">
      <c r="A1696" t="s">
        <v>328</v>
      </c>
      <c r="B1696" t="s">
        <v>6</v>
      </c>
      <c r="C1696" t="s">
        <v>11</v>
      </c>
      <c r="D1696" t="s">
        <v>6</v>
      </c>
      <c r="E1696" t="s">
        <v>8</v>
      </c>
      <c r="F1696">
        <v>2026</v>
      </c>
      <c r="G1696">
        <v>4013.7569199999998</v>
      </c>
      <c r="H1696">
        <v>0.01</v>
      </c>
      <c r="I1696">
        <v>-1</v>
      </c>
      <c r="J1696" s="2" t="str">
        <f t="shared" si="26"/>
        <v>GREEN_H2WRSR2026</v>
      </c>
    </row>
    <row r="1697" spans="1:10" x14ac:dyDescent="0.25">
      <c r="A1697" t="s">
        <v>328</v>
      </c>
      <c r="B1697" t="s">
        <v>6</v>
      </c>
      <c r="C1697" t="s">
        <v>11</v>
      </c>
      <c r="D1697" t="s">
        <v>6</v>
      </c>
      <c r="E1697" t="s">
        <v>8</v>
      </c>
      <c r="F1697">
        <v>2027</v>
      </c>
      <c r="G1697">
        <v>4013.7569199999998</v>
      </c>
      <c r="H1697">
        <v>0.01</v>
      </c>
      <c r="I1697">
        <v>-1</v>
      </c>
      <c r="J1697" s="2" t="str">
        <f t="shared" si="26"/>
        <v>GREEN_H2WRSR2027</v>
      </c>
    </row>
    <row r="1698" spans="1:10" x14ac:dyDescent="0.25">
      <c r="A1698" t="s">
        <v>328</v>
      </c>
      <c r="B1698" t="s">
        <v>6</v>
      </c>
      <c r="C1698" t="s">
        <v>11</v>
      </c>
      <c r="D1698" t="s">
        <v>6</v>
      </c>
      <c r="E1698" t="s">
        <v>8</v>
      </c>
      <c r="F1698">
        <v>2028</v>
      </c>
      <c r="G1698">
        <v>4013.7569199999998</v>
      </c>
      <c r="H1698">
        <v>0.01</v>
      </c>
      <c r="I1698">
        <v>-1</v>
      </c>
      <c r="J1698" s="2" t="str">
        <f t="shared" si="26"/>
        <v>GREEN_H2WRSR2028</v>
      </c>
    </row>
    <row r="1699" spans="1:10" x14ac:dyDescent="0.25">
      <c r="A1699" t="s">
        <v>328</v>
      </c>
      <c r="B1699" t="s">
        <v>6</v>
      </c>
      <c r="C1699" t="s">
        <v>11</v>
      </c>
      <c r="D1699" t="s">
        <v>6</v>
      </c>
      <c r="E1699" t="s">
        <v>8</v>
      </c>
      <c r="F1699">
        <v>2029</v>
      </c>
      <c r="G1699">
        <v>4013.7569199999998</v>
      </c>
      <c r="H1699">
        <v>0.01</v>
      </c>
      <c r="I1699">
        <v>-1</v>
      </c>
      <c r="J1699" s="2" t="str">
        <f t="shared" si="26"/>
        <v>GREEN_H2WRSR2029</v>
      </c>
    </row>
    <row r="1700" spans="1:10" x14ac:dyDescent="0.25">
      <c r="A1700" t="s">
        <v>328</v>
      </c>
      <c r="B1700" t="s">
        <v>6</v>
      </c>
      <c r="C1700" t="s">
        <v>11</v>
      </c>
      <c r="D1700" t="s">
        <v>6</v>
      </c>
      <c r="E1700" t="s">
        <v>8</v>
      </c>
      <c r="F1700">
        <v>2030</v>
      </c>
      <c r="G1700">
        <v>4013.7569199999998</v>
      </c>
      <c r="H1700">
        <v>0.01</v>
      </c>
      <c r="I1700">
        <v>-1</v>
      </c>
      <c r="J1700" s="2" t="str">
        <f t="shared" si="26"/>
        <v>GREEN_H2WRSR2030</v>
      </c>
    </row>
    <row r="1701" spans="1:10" x14ac:dyDescent="0.25">
      <c r="A1701" t="s">
        <v>328</v>
      </c>
      <c r="B1701" t="s">
        <v>6</v>
      </c>
      <c r="C1701" t="s">
        <v>11</v>
      </c>
      <c r="D1701" t="s">
        <v>6</v>
      </c>
      <c r="E1701" t="s">
        <v>8</v>
      </c>
      <c r="F1701">
        <v>2031</v>
      </c>
      <c r="G1701">
        <v>4013.7569199999998</v>
      </c>
      <c r="H1701">
        <v>0.01</v>
      </c>
      <c r="I1701">
        <v>-1</v>
      </c>
      <c r="J1701" s="2" t="str">
        <f t="shared" si="26"/>
        <v>GREEN_H2WRSR2031</v>
      </c>
    </row>
    <row r="1702" spans="1:10" x14ac:dyDescent="0.25">
      <c r="A1702" t="s">
        <v>328</v>
      </c>
      <c r="B1702" t="s">
        <v>6</v>
      </c>
      <c r="C1702" t="s">
        <v>11</v>
      </c>
      <c r="D1702" t="s">
        <v>6</v>
      </c>
      <c r="E1702" t="s">
        <v>8</v>
      </c>
      <c r="F1702">
        <v>2032</v>
      </c>
      <c r="G1702">
        <v>4013.7569199999998</v>
      </c>
      <c r="H1702">
        <v>0.01</v>
      </c>
      <c r="I1702">
        <v>-1</v>
      </c>
      <c r="J1702" s="2" t="str">
        <f t="shared" si="26"/>
        <v>GREEN_H2WRSR2032</v>
      </c>
    </row>
    <row r="1703" spans="1:10" x14ac:dyDescent="0.25">
      <c r="A1703" t="s">
        <v>328</v>
      </c>
      <c r="B1703" t="s">
        <v>6</v>
      </c>
      <c r="C1703" t="s">
        <v>11</v>
      </c>
      <c r="D1703" t="s">
        <v>6</v>
      </c>
      <c r="E1703" t="s">
        <v>8</v>
      </c>
      <c r="F1703">
        <v>2033</v>
      </c>
      <c r="G1703">
        <v>4013.7569199999998</v>
      </c>
      <c r="H1703">
        <v>0.01</v>
      </c>
      <c r="I1703">
        <v>-1</v>
      </c>
      <c r="J1703" s="2" t="str">
        <f t="shared" si="26"/>
        <v>GREEN_H2WRSR2033</v>
      </c>
    </row>
    <row r="1704" spans="1:10" x14ac:dyDescent="0.25">
      <c r="A1704" t="s">
        <v>328</v>
      </c>
      <c r="B1704" t="s">
        <v>6</v>
      </c>
      <c r="C1704" t="s">
        <v>11</v>
      </c>
      <c r="D1704" t="s">
        <v>6</v>
      </c>
      <c r="E1704" t="s">
        <v>8</v>
      </c>
      <c r="F1704">
        <v>2034</v>
      </c>
      <c r="G1704">
        <v>4013.7569199999998</v>
      </c>
      <c r="H1704">
        <v>0.01</v>
      </c>
      <c r="I1704">
        <v>-1</v>
      </c>
      <c r="J1704" s="2" t="str">
        <f t="shared" si="26"/>
        <v>GREEN_H2WRSR2034</v>
      </c>
    </row>
    <row r="1705" spans="1:10" x14ac:dyDescent="0.25">
      <c r="A1705" t="s">
        <v>328</v>
      </c>
      <c r="B1705" t="s">
        <v>6</v>
      </c>
      <c r="C1705" t="s">
        <v>11</v>
      </c>
      <c r="D1705" t="s">
        <v>6</v>
      </c>
      <c r="E1705" t="s">
        <v>8</v>
      </c>
      <c r="F1705">
        <v>2035</v>
      </c>
      <c r="G1705">
        <v>4013.7569199999998</v>
      </c>
      <c r="H1705">
        <v>0.01</v>
      </c>
      <c r="I1705">
        <v>-1</v>
      </c>
      <c r="J1705" s="2" t="str">
        <f t="shared" si="26"/>
        <v>GREEN_H2WRSR2035</v>
      </c>
    </row>
    <row r="1706" spans="1:10" x14ac:dyDescent="0.25">
      <c r="A1706" t="s">
        <v>328</v>
      </c>
      <c r="B1706" t="s">
        <v>6</v>
      </c>
      <c r="C1706" t="s">
        <v>11</v>
      </c>
      <c r="D1706" t="s">
        <v>6</v>
      </c>
      <c r="E1706" t="s">
        <v>8</v>
      </c>
      <c r="F1706">
        <v>2036</v>
      </c>
      <c r="G1706">
        <v>4013.7569199999998</v>
      </c>
      <c r="H1706">
        <v>0.01</v>
      </c>
      <c r="I1706">
        <v>-1</v>
      </c>
      <c r="J1706" s="2" t="str">
        <f t="shared" si="26"/>
        <v>GREEN_H2WRSR2036</v>
      </c>
    </row>
    <row r="1707" spans="1:10" x14ac:dyDescent="0.25">
      <c r="A1707" t="s">
        <v>328</v>
      </c>
      <c r="B1707" t="s">
        <v>6</v>
      </c>
      <c r="C1707" t="s">
        <v>11</v>
      </c>
      <c r="D1707" t="s">
        <v>6</v>
      </c>
      <c r="E1707" t="s">
        <v>8</v>
      </c>
      <c r="F1707">
        <v>2037</v>
      </c>
      <c r="G1707">
        <v>4013.7569199999998</v>
      </c>
      <c r="H1707">
        <v>0.01</v>
      </c>
      <c r="I1707">
        <v>-1</v>
      </c>
      <c r="J1707" s="2" t="str">
        <f t="shared" si="26"/>
        <v>GREEN_H2WRSR2037</v>
      </c>
    </row>
    <row r="1708" spans="1:10" x14ac:dyDescent="0.25">
      <c r="A1708" t="s">
        <v>328</v>
      </c>
      <c r="B1708" t="s">
        <v>6</v>
      </c>
      <c r="C1708" t="s">
        <v>11</v>
      </c>
      <c r="D1708" t="s">
        <v>6</v>
      </c>
      <c r="E1708" t="s">
        <v>8</v>
      </c>
      <c r="F1708">
        <v>2038</v>
      </c>
      <c r="G1708">
        <v>4013.7569199999998</v>
      </c>
      <c r="H1708">
        <v>0.01</v>
      </c>
      <c r="I1708">
        <v>-1</v>
      </c>
      <c r="J1708" s="2" t="str">
        <f t="shared" si="26"/>
        <v>GREEN_H2WRSR2038</v>
      </c>
    </row>
    <row r="1709" spans="1:10" x14ac:dyDescent="0.25">
      <c r="A1709" t="s">
        <v>328</v>
      </c>
      <c r="B1709" t="s">
        <v>6</v>
      </c>
      <c r="C1709" t="s">
        <v>11</v>
      </c>
      <c r="D1709" t="s">
        <v>6</v>
      </c>
      <c r="E1709" t="s">
        <v>8</v>
      </c>
      <c r="F1709">
        <v>2039</v>
      </c>
      <c r="G1709">
        <v>4013.7569199999998</v>
      </c>
      <c r="H1709">
        <v>0.01</v>
      </c>
      <c r="I1709">
        <v>-1</v>
      </c>
      <c r="J1709" s="2" t="str">
        <f t="shared" si="26"/>
        <v>GREEN_H2WRSR2039</v>
      </c>
    </row>
    <row r="1710" spans="1:10" x14ac:dyDescent="0.25">
      <c r="A1710" t="s">
        <v>328</v>
      </c>
      <c r="B1710" t="s">
        <v>6</v>
      </c>
      <c r="C1710" t="s">
        <v>11</v>
      </c>
      <c r="D1710" t="s">
        <v>6</v>
      </c>
      <c r="E1710" t="s">
        <v>8</v>
      </c>
      <c r="F1710">
        <v>2040</v>
      </c>
      <c r="G1710">
        <v>4013.7569199999998</v>
      </c>
      <c r="H1710">
        <v>0.01</v>
      </c>
      <c r="I1710">
        <v>-1</v>
      </c>
      <c r="J1710" s="2" t="str">
        <f t="shared" si="26"/>
        <v>GREEN_H2WRSR2040</v>
      </c>
    </row>
    <row r="1711" spans="1:10" x14ac:dyDescent="0.25">
      <c r="A1711" t="s">
        <v>328</v>
      </c>
      <c r="B1711" t="s">
        <v>6</v>
      </c>
      <c r="C1711" t="s">
        <v>11</v>
      </c>
      <c r="D1711" t="s">
        <v>6</v>
      </c>
      <c r="E1711" t="s">
        <v>8</v>
      </c>
      <c r="F1711">
        <v>2041</v>
      </c>
      <c r="G1711">
        <v>4013.7569199999998</v>
      </c>
      <c r="H1711">
        <v>0.01</v>
      </c>
      <c r="I1711">
        <v>-1</v>
      </c>
      <c r="J1711" s="2" t="str">
        <f t="shared" si="26"/>
        <v>GREEN_H2WRSR2041</v>
      </c>
    </row>
    <row r="1712" spans="1:10" x14ac:dyDescent="0.25">
      <c r="A1712" t="s">
        <v>328</v>
      </c>
      <c r="B1712" t="s">
        <v>6</v>
      </c>
      <c r="C1712" t="s">
        <v>11</v>
      </c>
      <c r="D1712" t="s">
        <v>6</v>
      </c>
      <c r="E1712" t="s">
        <v>12</v>
      </c>
      <c r="F1712">
        <v>2024</v>
      </c>
      <c r="G1712">
        <v>4013.7569199999998</v>
      </c>
      <c r="H1712">
        <v>0.01</v>
      </c>
      <c r="I1712">
        <v>-1</v>
      </c>
      <c r="J1712" s="2" t="str">
        <f t="shared" si="26"/>
        <v>GREEN_H2WRNR2024</v>
      </c>
    </row>
    <row r="1713" spans="1:10" x14ac:dyDescent="0.25">
      <c r="A1713" t="s">
        <v>328</v>
      </c>
      <c r="B1713" t="s">
        <v>6</v>
      </c>
      <c r="C1713" t="s">
        <v>11</v>
      </c>
      <c r="D1713" t="s">
        <v>6</v>
      </c>
      <c r="E1713" t="s">
        <v>12</v>
      </c>
      <c r="F1713">
        <v>2025</v>
      </c>
      <c r="G1713">
        <v>4013.7569199999998</v>
      </c>
      <c r="H1713">
        <v>0.01</v>
      </c>
      <c r="I1713">
        <v>-1</v>
      </c>
      <c r="J1713" s="2" t="str">
        <f t="shared" si="26"/>
        <v>GREEN_H2WRNR2025</v>
      </c>
    </row>
    <row r="1714" spans="1:10" x14ac:dyDescent="0.25">
      <c r="A1714" t="s">
        <v>328</v>
      </c>
      <c r="B1714" t="s">
        <v>6</v>
      </c>
      <c r="C1714" t="s">
        <v>11</v>
      </c>
      <c r="D1714" t="s">
        <v>6</v>
      </c>
      <c r="E1714" t="s">
        <v>12</v>
      </c>
      <c r="F1714">
        <v>2026</v>
      </c>
      <c r="G1714">
        <v>4013.7569199999998</v>
      </c>
      <c r="H1714">
        <v>0.01</v>
      </c>
      <c r="I1714">
        <v>-1</v>
      </c>
      <c r="J1714" s="2" t="str">
        <f t="shared" si="26"/>
        <v>GREEN_H2WRNR2026</v>
      </c>
    </row>
    <row r="1715" spans="1:10" x14ac:dyDescent="0.25">
      <c r="A1715" t="s">
        <v>328</v>
      </c>
      <c r="B1715" t="s">
        <v>6</v>
      </c>
      <c r="C1715" t="s">
        <v>11</v>
      </c>
      <c r="D1715" t="s">
        <v>6</v>
      </c>
      <c r="E1715" t="s">
        <v>12</v>
      </c>
      <c r="F1715">
        <v>2027</v>
      </c>
      <c r="G1715">
        <v>4013.7569199999998</v>
      </c>
      <c r="H1715">
        <v>0.01</v>
      </c>
      <c r="I1715">
        <v>-1</v>
      </c>
      <c r="J1715" s="2" t="str">
        <f t="shared" si="26"/>
        <v>GREEN_H2WRNR2027</v>
      </c>
    </row>
    <row r="1716" spans="1:10" x14ac:dyDescent="0.25">
      <c r="A1716" t="s">
        <v>328</v>
      </c>
      <c r="B1716" t="s">
        <v>6</v>
      </c>
      <c r="C1716" t="s">
        <v>11</v>
      </c>
      <c r="D1716" t="s">
        <v>6</v>
      </c>
      <c r="E1716" t="s">
        <v>12</v>
      </c>
      <c r="F1716">
        <v>2028</v>
      </c>
      <c r="G1716">
        <v>4013.7569199999998</v>
      </c>
      <c r="H1716">
        <v>0.01</v>
      </c>
      <c r="I1716">
        <v>-1</v>
      </c>
      <c r="J1716" s="2" t="str">
        <f t="shared" si="26"/>
        <v>GREEN_H2WRNR2028</v>
      </c>
    </row>
    <row r="1717" spans="1:10" x14ac:dyDescent="0.25">
      <c r="A1717" t="s">
        <v>328</v>
      </c>
      <c r="B1717" t="s">
        <v>6</v>
      </c>
      <c r="C1717" t="s">
        <v>11</v>
      </c>
      <c r="D1717" t="s">
        <v>6</v>
      </c>
      <c r="E1717" t="s">
        <v>12</v>
      </c>
      <c r="F1717">
        <v>2029</v>
      </c>
      <c r="G1717">
        <v>4013.7569199999998</v>
      </c>
      <c r="H1717">
        <v>0.01</v>
      </c>
      <c r="I1717">
        <v>-1</v>
      </c>
      <c r="J1717" s="2" t="str">
        <f t="shared" si="26"/>
        <v>GREEN_H2WRNR2029</v>
      </c>
    </row>
    <row r="1718" spans="1:10" x14ac:dyDescent="0.25">
      <c r="A1718" t="s">
        <v>328</v>
      </c>
      <c r="B1718" t="s">
        <v>6</v>
      </c>
      <c r="C1718" t="s">
        <v>11</v>
      </c>
      <c r="D1718" t="s">
        <v>6</v>
      </c>
      <c r="E1718" t="s">
        <v>12</v>
      </c>
      <c r="F1718">
        <v>2030</v>
      </c>
      <c r="G1718">
        <v>4013.7569199999998</v>
      </c>
      <c r="H1718">
        <v>0.01</v>
      </c>
      <c r="I1718">
        <v>-1</v>
      </c>
      <c r="J1718" s="2" t="str">
        <f t="shared" si="26"/>
        <v>GREEN_H2WRNR2030</v>
      </c>
    </row>
    <row r="1719" spans="1:10" x14ac:dyDescent="0.25">
      <c r="A1719" t="s">
        <v>328</v>
      </c>
      <c r="B1719" t="s">
        <v>6</v>
      </c>
      <c r="C1719" t="s">
        <v>11</v>
      </c>
      <c r="D1719" t="s">
        <v>6</v>
      </c>
      <c r="E1719" t="s">
        <v>12</v>
      </c>
      <c r="F1719">
        <v>2031</v>
      </c>
      <c r="G1719">
        <v>4013.7569199999998</v>
      </c>
      <c r="H1719">
        <v>0.01</v>
      </c>
      <c r="I1719">
        <v>-1</v>
      </c>
      <c r="J1719" s="2" t="str">
        <f t="shared" si="26"/>
        <v>GREEN_H2WRNR2031</v>
      </c>
    </row>
    <row r="1720" spans="1:10" x14ac:dyDescent="0.25">
      <c r="A1720" t="s">
        <v>328</v>
      </c>
      <c r="B1720" t="s">
        <v>6</v>
      </c>
      <c r="C1720" t="s">
        <v>11</v>
      </c>
      <c r="D1720" t="s">
        <v>6</v>
      </c>
      <c r="E1720" t="s">
        <v>12</v>
      </c>
      <c r="F1720">
        <v>2032</v>
      </c>
      <c r="G1720">
        <v>4013.7569199999998</v>
      </c>
      <c r="H1720">
        <v>0.01</v>
      </c>
      <c r="I1720">
        <v>-1</v>
      </c>
      <c r="J1720" s="2" t="str">
        <f t="shared" si="26"/>
        <v>GREEN_H2WRNR2032</v>
      </c>
    </row>
    <row r="1721" spans="1:10" x14ac:dyDescent="0.25">
      <c r="A1721" t="s">
        <v>328</v>
      </c>
      <c r="B1721" t="s">
        <v>6</v>
      </c>
      <c r="C1721" t="s">
        <v>11</v>
      </c>
      <c r="D1721" t="s">
        <v>6</v>
      </c>
      <c r="E1721" t="s">
        <v>12</v>
      </c>
      <c r="F1721">
        <v>2033</v>
      </c>
      <c r="G1721">
        <v>4013.7569199999998</v>
      </c>
      <c r="H1721">
        <v>0.01</v>
      </c>
      <c r="I1721">
        <v>-1</v>
      </c>
      <c r="J1721" s="2" t="str">
        <f t="shared" si="26"/>
        <v>GREEN_H2WRNR2033</v>
      </c>
    </row>
    <row r="1722" spans="1:10" x14ac:dyDescent="0.25">
      <c r="A1722" t="s">
        <v>328</v>
      </c>
      <c r="B1722" t="s">
        <v>6</v>
      </c>
      <c r="C1722" t="s">
        <v>11</v>
      </c>
      <c r="D1722" t="s">
        <v>6</v>
      </c>
      <c r="E1722" t="s">
        <v>12</v>
      </c>
      <c r="F1722">
        <v>2034</v>
      </c>
      <c r="G1722">
        <v>4013.7569199999998</v>
      </c>
      <c r="H1722">
        <v>0.01</v>
      </c>
      <c r="I1722">
        <v>-1</v>
      </c>
      <c r="J1722" s="2" t="str">
        <f t="shared" si="26"/>
        <v>GREEN_H2WRNR2034</v>
      </c>
    </row>
    <row r="1723" spans="1:10" x14ac:dyDescent="0.25">
      <c r="A1723" t="s">
        <v>328</v>
      </c>
      <c r="B1723" t="s">
        <v>6</v>
      </c>
      <c r="C1723" t="s">
        <v>11</v>
      </c>
      <c r="D1723" t="s">
        <v>6</v>
      </c>
      <c r="E1723" t="s">
        <v>12</v>
      </c>
      <c r="F1723">
        <v>2035</v>
      </c>
      <c r="G1723">
        <v>4013.7569199999998</v>
      </c>
      <c r="H1723">
        <v>0.01</v>
      </c>
      <c r="I1723">
        <v>-1</v>
      </c>
      <c r="J1723" s="2" t="str">
        <f t="shared" si="26"/>
        <v>GREEN_H2WRNR2035</v>
      </c>
    </row>
    <row r="1724" spans="1:10" x14ac:dyDescent="0.25">
      <c r="A1724" t="s">
        <v>328</v>
      </c>
      <c r="B1724" t="s">
        <v>6</v>
      </c>
      <c r="C1724" t="s">
        <v>11</v>
      </c>
      <c r="D1724" t="s">
        <v>6</v>
      </c>
      <c r="E1724" t="s">
        <v>12</v>
      </c>
      <c r="F1724">
        <v>2036</v>
      </c>
      <c r="G1724">
        <v>4013.7569199999998</v>
      </c>
      <c r="H1724">
        <v>0.01</v>
      </c>
      <c r="I1724">
        <v>-1</v>
      </c>
      <c r="J1724" s="2" t="str">
        <f t="shared" si="26"/>
        <v>GREEN_H2WRNR2036</v>
      </c>
    </row>
    <row r="1725" spans="1:10" x14ac:dyDescent="0.25">
      <c r="A1725" t="s">
        <v>328</v>
      </c>
      <c r="B1725" t="s">
        <v>6</v>
      </c>
      <c r="C1725" t="s">
        <v>11</v>
      </c>
      <c r="D1725" t="s">
        <v>6</v>
      </c>
      <c r="E1725" t="s">
        <v>12</v>
      </c>
      <c r="F1725">
        <v>2037</v>
      </c>
      <c r="G1725">
        <v>4013.7569199999998</v>
      </c>
      <c r="H1725">
        <v>0.01</v>
      </c>
      <c r="I1725">
        <v>-1</v>
      </c>
      <c r="J1725" s="2" t="str">
        <f t="shared" si="26"/>
        <v>GREEN_H2WRNR2037</v>
      </c>
    </row>
    <row r="1726" spans="1:10" x14ac:dyDescent="0.25">
      <c r="A1726" t="s">
        <v>328</v>
      </c>
      <c r="B1726" t="s">
        <v>6</v>
      </c>
      <c r="C1726" t="s">
        <v>11</v>
      </c>
      <c r="D1726" t="s">
        <v>6</v>
      </c>
      <c r="E1726" t="s">
        <v>12</v>
      </c>
      <c r="F1726">
        <v>2038</v>
      </c>
      <c r="G1726">
        <v>4013.7569199999998</v>
      </c>
      <c r="H1726">
        <v>0.01</v>
      </c>
      <c r="I1726">
        <v>-1</v>
      </c>
      <c r="J1726" s="2" t="str">
        <f t="shared" si="26"/>
        <v>GREEN_H2WRNR2038</v>
      </c>
    </row>
    <row r="1727" spans="1:10" x14ac:dyDescent="0.25">
      <c r="A1727" t="s">
        <v>328</v>
      </c>
      <c r="B1727" t="s">
        <v>6</v>
      </c>
      <c r="C1727" t="s">
        <v>11</v>
      </c>
      <c r="D1727" t="s">
        <v>6</v>
      </c>
      <c r="E1727" t="s">
        <v>12</v>
      </c>
      <c r="F1727">
        <v>2039</v>
      </c>
      <c r="G1727">
        <v>4013.7569199999998</v>
      </c>
      <c r="H1727">
        <v>0.01</v>
      </c>
      <c r="I1727">
        <v>-1</v>
      </c>
      <c r="J1727" s="2" t="str">
        <f t="shared" si="26"/>
        <v>GREEN_H2WRNR2039</v>
      </c>
    </row>
    <row r="1728" spans="1:10" x14ac:dyDescent="0.25">
      <c r="A1728" t="s">
        <v>328</v>
      </c>
      <c r="B1728" t="s">
        <v>6</v>
      </c>
      <c r="C1728" t="s">
        <v>11</v>
      </c>
      <c r="D1728" t="s">
        <v>6</v>
      </c>
      <c r="E1728" t="s">
        <v>12</v>
      </c>
      <c r="F1728">
        <v>2040</v>
      </c>
      <c r="G1728">
        <v>4013.7569199999998</v>
      </c>
      <c r="H1728">
        <v>0.01</v>
      </c>
      <c r="I1728">
        <v>-1</v>
      </c>
      <c r="J1728" s="2" t="str">
        <f t="shared" si="26"/>
        <v>GREEN_H2WRNR2040</v>
      </c>
    </row>
    <row r="1729" spans="1:10" x14ac:dyDescent="0.25">
      <c r="A1729" t="s">
        <v>328</v>
      </c>
      <c r="B1729" t="s">
        <v>6</v>
      </c>
      <c r="C1729" t="s">
        <v>11</v>
      </c>
      <c r="D1729" t="s">
        <v>6</v>
      </c>
      <c r="E1729" t="s">
        <v>12</v>
      </c>
      <c r="F1729">
        <v>2041</v>
      </c>
      <c r="G1729">
        <v>4013.7569199999998</v>
      </c>
      <c r="H1729">
        <v>0.01</v>
      </c>
      <c r="I1729">
        <v>-1</v>
      </c>
      <c r="J1729" s="2" t="str">
        <f t="shared" si="26"/>
        <v>GREEN_H2WRNR2041</v>
      </c>
    </row>
    <row r="1730" spans="1:10" x14ac:dyDescent="0.25">
      <c r="A1730" t="s">
        <v>328</v>
      </c>
      <c r="B1730" t="s">
        <v>6</v>
      </c>
      <c r="C1730" t="s">
        <v>9</v>
      </c>
      <c r="D1730" t="s">
        <v>6</v>
      </c>
      <c r="E1730" t="s">
        <v>10</v>
      </c>
      <c r="F1730">
        <v>2024</v>
      </c>
      <c r="G1730">
        <v>4013.7569199999998</v>
      </c>
      <c r="H1730">
        <v>0.01</v>
      </c>
      <c r="I1730">
        <v>-1</v>
      </c>
      <c r="J1730" s="2" t="str">
        <f t="shared" si="26"/>
        <v>GREEN_H2NERER2024</v>
      </c>
    </row>
    <row r="1731" spans="1:10" x14ac:dyDescent="0.25">
      <c r="A1731" t="s">
        <v>328</v>
      </c>
      <c r="B1731" t="s">
        <v>6</v>
      </c>
      <c r="C1731" t="s">
        <v>9</v>
      </c>
      <c r="D1731" t="s">
        <v>6</v>
      </c>
      <c r="E1731" t="s">
        <v>10</v>
      </c>
      <c r="F1731">
        <v>2025</v>
      </c>
      <c r="G1731">
        <v>4013.7569199999998</v>
      </c>
      <c r="H1731">
        <v>0.01</v>
      </c>
      <c r="I1731">
        <v>-1</v>
      </c>
      <c r="J1731" s="2" t="str">
        <f t="shared" ref="J1731:J1794" si="27">_xlfn.CONCAT(A1731,C1731,E1731,F1731)</f>
        <v>GREEN_H2NERER2025</v>
      </c>
    </row>
    <row r="1732" spans="1:10" x14ac:dyDescent="0.25">
      <c r="A1732" t="s">
        <v>328</v>
      </c>
      <c r="B1732" t="s">
        <v>6</v>
      </c>
      <c r="C1732" t="s">
        <v>9</v>
      </c>
      <c r="D1732" t="s">
        <v>6</v>
      </c>
      <c r="E1732" t="s">
        <v>10</v>
      </c>
      <c r="F1732">
        <v>2026</v>
      </c>
      <c r="G1732">
        <v>4013.7569199999998</v>
      </c>
      <c r="H1732">
        <v>0.01</v>
      </c>
      <c r="I1732">
        <v>-1</v>
      </c>
      <c r="J1732" s="2" t="str">
        <f t="shared" si="27"/>
        <v>GREEN_H2NERER2026</v>
      </c>
    </row>
    <row r="1733" spans="1:10" x14ac:dyDescent="0.25">
      <c r="A1733" t="s">
        <v>328</v>
      </c>
      <c r="B1733" t="s">
        <v>6</v>
      </c>
      <c r="C1733" t="s">
        <v>9</v>
      </c>
      <c r="D1733" t="s">
        <v>6</v>
      </c>
      <c r="E1733" t="s">
        <v>10</v>
      </c>
      <c r="F1733">
        <v>2027</v>
      </c>
      <c r="G1733">
        <v>4013.7569199999998</v>
      </c>
      <c r="H1733">
        <v>0.01</v>
      </c>
      <c r="I1733">
        <v>-1</v>
      </c>
      <c r="J1733" s="2" t="str">
        <f t="shared" si="27"/>
        <v>GREEN_H2NERER2027</v>
      </c>
    </row>
    <row r="1734" spans="1:10" x14ac:dyDescent="0.25">
      <c r="A1734" t="s">
        <v>328</v>
      </c>
      <c r="B1734" t="s">
        <v>6</v>
      </c>
      <c r="C1734" t="s">
        <v>9</v>
      </c>
      <c r="D1734" t="s">
        <v>6</v>
      </c>
      <c r="E1734" t="s">
        <v>10</v>
      </c>
      <c r="F1734">
        <v>2028</v>
      </c>
      <c r="G1734">
        <v>4013.7569199999998</v>
      </c>
      <c r="H1734">
        <v>0.01</v>
      </c>
      <c r="I1734">
        <v>-1</v>
      </c>
      <c r="J1734" s="2" t="str">
        <f t="shared" si="27"/>
        <v>GREEN_H2NERER2028</v>
      </c>
    </row>
    <row r="1735" spans="1:10" x14ac:dyDescent="0.25">
      <c r="A1735" t="s">
        <v>328</v>
      </c>
      <c r="B1735" t="s">
        <v>6</v>
      </c>
      <c r="C1735" t="s">
        <v>9</v>
      </c>
      <c r="D1735" t="s">
        <v>6</v>
      </c>
      <c r="E1735" t="s">
        <v>10</v>
      </c>
      <c r="F1735">
        <v>2029</v>
      </c>
      <c r="G1735">
        <v>4013.7569199999998</v>
      </c>
      <c r="H1735">
        <v>0.01</v>
      </c>
      <c r="I1735">
        <v>-1</v>
      </c>
      <c r="J1735" s="2" t="str">
        <f t="shared" si="27"/>
        <v>GREEN_H2NERER2029</v>
      </c>
    </row>
    <row r="1736" spans="1:10" x14ac:dyDescent="0.25">
      <c r="A1736" t="s">
        <v>328</v>
      </c>
      <c r="B1736" t="s">
        <v>6</v>
      </c>
      <c r="C1736" t="s">
        <v>9</v>
      </c>
      <c r="D1736" t="s">
        <v>6</v>
      </c>
      <c r="E1736" t="s">
        <v>10</v>
      </c>
      <c r="F1736">
        <v>2030</v>
      </c>
      <c r="G1736">
        <v>4013.7569199999998</v>
      </c>
      <c r="H1736">
        <v>0.01</v>
      </c>
      <c r="I1736">
        <v>-1</v>
      </c>
      <c r="J1736" s="2" t="str">
        <f t="shared" si="27"/>
        <v>GREEN_H2NERER2030</v>
      </c>
    </row>
    <row r="1737" spans="1:10" x14ac:dyDescent="0.25">
      <c r="A1737" t="s">
        <v>328</v>
      </c>
      <c r="B1737" t="s">
        <v>6</v>
      </c>
      <c r="C1737" t="s">
        <v>9</v>
      </c>
      <c r="D1737" t="s">
        <v>6</v>
      </c>
      <c r="E1737" t="s">
        <v>10</v>
      </c>
      <c r="F1737">
        <v>2031</v>
      </c>
      <c r="G1737">
        <v>4013.7569199999998</v>
      </c>
      <c r="H1737">
        <v>0.01</v>
      </c>
      <c r="I1737">
        <v>-1</v>
      </c>
      <c r="J1737" s="2" t="str">
        <f t="shared" si="27"/>
        <v>GREEN_H2NERER2031</v>
      </c>
    </row>
    <row r="1738" spans="1:10" x14ac:dyDescent="0.25">
      <c r="A1738" t="s">
        <v>328</v>
      </c>
      <c r="B1738" t="s">
        <v>6</v>
      </c>
      <c r="C1738" t="s">
        <v>9</v>
      </c>
      <c r="D1738" t="s">
        <v>6</v>
      </c>
      <c r="E1738" t="s">
        <v>10</v>
      </c>
      <c r="F1738">
        <v>2032</v>
      </c>
      <c r="G1738">
        <v>4013.7569199999998</v>
      </c>
      <c r="H1738">
        <v>0.01</v>
      </c>
      <c r="I1738">
        <v>-1</v>
      </c>
      <c r="J1738" s="2" t="str">
        <f t="shared" si="27"/>
        <v>GREEN_H2NERER2032</v>
      </c>
    </row>
    <row r="1739" spans="1:10" x14ac:dyDescent="0.25">
      <c r="A1739" t="s">
        <v>328</v>
      </c>
      <c r="B1739" t="s">
        <v>6</v>
      </c>
      <c r="C1739" t="s">
        <v>9</v>
      </c>
      <c r="D1739" t="s">
        <v>6</v>
      </c>
      <c r="E1739" t="s">
        <v>10</v>
      </c>
      <c r="F1739">
        <v>2033</v>
      </c>
      <c r="G1739">
        <v>4013.7569199999998</v>
      </c>
      <c r="H1739">
        <v>0.01</v>
      </c>
      <c r="I1739">
        <v>-1</v>
      </c>
      <c r="J1739" s="2" t="str">
        <f t="shared" si="27"/>
        <v>GREEN_H2NERER2033</v>
      </c>
    </row>
    <row r="1740" spans="1:10" x14ac:dyDescent="0.25">
      <c r="A1740" t="s">
        <v>328</v>
      </c>
      <c r="B1740" t="s">
        <v>6</v>
      </c>
      <c r="C1740" t="s">
        <v>9</v>
      </c>
      <c r="D1740" t="s">
        <v>6</v>
      </c>
      <c r="E1740" t="s">
        <v>10</v>
      </c>
      <c r="F1740">
        <v>2034</v>
      </c>
      <c r="G1740">
        <v>4013.7569199999998</v>
      </c>
      <c r="H1740">
        <v>0.01</v>
      </c>
      <c r="I1740">
        <v>-1</v>
      </c>
      <c r="J1740" s="2" t="str">
        <f t="shared" si="27"/>
        <v>GREEN_H2NERER2034</v>
      </c>
    </row>
    <row r="1741" spans="1:10" x14ac:dyDescent="0.25">
      <c r="A1741" t="s">
        <v>328</v>
      </c>
      <c r="B1741" t="s">
        <v>6</v>
      </c>
      <c r="C1741" t="s">
        <v>9</v>
      </c>
      <c r="D1741" t="s">
        <v>6</v>
      </c>
      <c r="E1741" t="s">
        <v>10</v>
      </c>
      <c r="F1741">
        <v>2035</v>
      </c>
      <c r="G1741">
        <v>4013.7569199999998</v>
      </c>
      <c r="H1741">
        <v>0.01</v>
      </c>
      <c r="I1741">
        <v>-1</v>
      </c>
      <c r="J1741" s="2" t="str">
        <f t="shared" si="27"/>
        <v>GREEN_H2NERER2035</v>
      </c>
    </row>
    <row r="1742" spans="1:10" x14ac:dyDescent="0.25">
      <c r="A1742" t="s">
        <v>328</v>
      </c>
      <c r="B1742" t="s">
        <v>6</v>
      </c>
      <c r="C1742" t="s">
        <v>9</v>
      </c>
      <c r="D1742" t="s">
        <v>6</v>
      </c>
      <c r="E1742" t="s">
        <v>10</v>
      </c>
      <c r="F1742">
        <v>2036</v>
      </c>
      <c r="G1742">
        <v>4013.7569199999998</v>
      </c>
      <c r="H1742">
        <v>0.01</v>
      </c>
      <c r="I1742">
        <v>-1</v>
      </c>
      <c r="J1742" s="2" t="str">
        <f t="shared" si="27"/>
        <v>GREEN_H2NERER2036</v>
      </c>
    </row>
    <row r="1743" spans="1:10" x14ac:dyDescent="0.25">
      <c r="A1743" t="s">
        <v>328</v>
      </c>
      <c r="B1743" t="s">
        <v>6</v>
      </c>
      <c r="C1743" t="s">
        <v>9</v>
      </c>
      <c r="D1743" t="s">
        <v>6</v>
      </c>
      <c r="E1743" t="s">
        <v>10</v>
      </c>
      <c r="F1743">
        <v>2037</v>
      </c>
      <c r="G1743">
        <v>4013.7569199999998</v>
      </c>
      <c r="H1743">
        <v>0.01</v>
      </c>
      <c r="I1743">
        <v>-1</v>
      </c>
      <c r="J1743" s="2" t="str">
        <f t="shared" si="27"/>
        <v>GREEN_H2NERER2037</v>
      </c>
    </row>
    <row r="1744" spans="1:10" x14ac:dyDescent="0.25">
      <c r="A1744" t="s">
        <v>328</v>
      </c>
      <c r="B1744" t="s">
        <v>6</v>
      </c>
      <c r="C1744" t="s">
        <v>9</v>
      </c>
      <c r="D1744" t="s">
        <v>6</v>
      </c>
      <c r="E1744" t="s">
        <v>10</v>
      </c>
      <c r="F1744">
        <v>2038</v>
      </c>
      <c r="G1744">
        <v>4013.7569199999998</v>
      </c>
      <c r="H1744">
        <v>0.01</v>
      </c>
      <c r="I1744">
        <v>-1</v>
      </c>
      <c r="J1744" s="2" t="str">
        <f t="shared" si="27"/>
        <v>GREEN_H2NERER2038</v>
      </c>
    </row>
    <row r="1745" spans="1:10" x14ac:dyDescent="0.25">
      <c r="A1745" t="s">
        <v>328</v>
      </c>
      <c r="B1745" t="s">
        <v>6</v>
      </c>
      <c r="C1745" t="s">
        <v>9</v>
      </c>
      <c r="D1745" t="s">
        <v>6</v>
      </c>
      <c r="E1745" t="s">
        <v>10</v>
      </c>
      <c r="F1745">
        <v>2039</v>
      </c>
      <c r="G1745">
        <v>4013.7569199999998</v>
      </c>
      <c r="H1745">
        <v>0.01</v>
      </c>
      <c r="I1745">
        <v>-1</v>
      </c>
      <c r="J1745" s="2" t="str">
        <f t="shared" si="27"/>
        <v>GREEN_H2NERER2039</v>
      </c>
    </row>
    <row r="1746" spans="1:10" x14ac:dyDescent="0.25">
      <c r="A1746" t="s">
        <v>328</v>
      </c>
      <c r="B1746" t="s">
        <v>6</v>
      </c>
      <c r="C1746" t="s">
        <v>9</v>
      </c>
      <c r="D1746" t="s">
        <v>6</v>
      </c>
      <c r="E1746" t="s">
        <v>10</v>
      </c>
      <c r="F1746">
        <v>2040</v>
      </c>
      <c r="G1746">
        <v>4013.7569199999998</v>
      </c>
      <c r="H1746">
        <v>0.01</v>
      </c>
      <c r="I1746">
        <v>-1</v>
      </c>
      <c r="J1746" s="2" t="str">
        <f t="shared" si="27"/>
        <v>GREEN_H2NERER2040</v>
      </c>
    </row>
    <row r="1747" spans="1:10" x14ac:dyDescent="0.25">
      <c r="A1747" t="s">
        <v>328</v>
      </c>
      <c r="B1747" t="s">
        <v>6</v>
      </c>
      <c r="C1747" t="s">
        <v>9</v>
      </c>
      <c r="D1747" t="s">
        <v>6</v>
      </c>
      <c r="E1747" t="s">
        <v>10</v>
      </c>
      <c r="F1747">
        <v>2041</v>
      </c>
      <c r="G1747">
        <v>4013.7569199999998</v>
      </c>
      <c r="H1747">
        <v>0.01</v>
      </c>
      <c r="I1747">
        <v>-1</v>
      </c>
      <c r="J1747" s="2" t="str">
        <f t="shared" si="27"/>
        <v>GREEN_H2NERER2041</v>
      </c>
    </row>
    <row r="1748" spans="1:10" x14ac:dyDescent="0.25">
      <c r="A1748" t="s">
        <v>328</v>
      </c>
      <c r="B1748" t="s">
        <v>6</v>
      </c>
      <c r="C1748" t="s">
        <v>9</v>
      </c>
      <c r="D1748" t="s">
        <v>6</v>
      </c>
      <c r="E1748" t="s">
        <v>11</v>
      </c>
      <c r="F1748">
        <v>2024</v>
      </c>
      <c r="G1748">
        <v>4013.7569199999998</v>
      </c>
      <c r="H1748">
        <v>0.01</v>
      </c>
      <c r="I1748">
        <v>-1</v>
      </c>
      <c r="J1748" s="2" t="str">
        <f t="shared" si="27"/>
        <v>GREEN_H2NERWR2024</v>
      </c>
    </row>
    <row r="1749" spans="1:10" x14ac:dyDescent="0.25">
      <c r="A1749" t="s">
        <v>328</v>
      </c>
      <c r="B1749" t="s">
        <v>6</v>
      </c>
      <c r="C1749" t="s">
        <v>9</v>
      </c>
      <c r="D1749" t="s">
        <v>6</v>
      </c>
      <c r="E1749" t="s">
        <v>11</v>
      </c>
      <c r="F1749">
        <v>2025</v>
      </c>
      <c r="G1749">
        <v>4013.7569199999998</v>
      </c>
      <c r="H1749">
        <v>0.01</v>
      </c>
      <c r="I1749">
        <v>-1</v>
      </c>
      <c r="J1749" s="2" t="str">
        <f t="shared" si="27"/>
        <v>GREEN_H2NERWR2025</v>
      </c>
    </row>
    <row r="1750" spans="1:10" x14ac:dyDescent="0.25">
      <c r="A1750" t="s">
        <v>328</v>
      </c>
      <c r="B1750" t="s">
        <v>6</v>
      </c>
      <c r="C1750" t="s">
        <v>9</v>
      </c>
      <c r="D1750" t="s">
        <v>6</v>
      </c>
      <c r="E1750" t="s">
        <v>11</v>
      </c>
      <c r="F1750">
        <v>2026</v>
      </c>
      <c r="G1750">
        <v>4013.7569199999998</v>
      </c>
      <c r="H1750">
        <v>0.01</v>
      </c>
      <c r="I1750">
        <v>-1</v>
      </c>
      <c r="J1750" s="2" t="str">
        <f t="shared" si="27"/>
        <v>GREEN_H2NERWR2026</v>
      </c>
    </row>
    <row r="1751" spans="1:10" x14ac:dyDescent="0.25">
      <c r="A1751" t="s">
        <v>328</v>
      </c>
      <c r="B1751" t="s">
        <v>6</v>
      </c>
      <c r="C1751" t="s">
        <v>9</v>
      </c>
      <c r="D1751" t="s">
        <v>6</v>
      </c>
      <c r="E1751" t="s">
        <v>11</v>
      </c>
      <c r="F1751">
        <v>2027</v>
      </c>
      <c r="G1751">
        <v>4013.7569199999998</v>
      </c>
      <c r="H1751">
        <v>0.01</v>
      </c>
      <c r="I1751">
        <v>-1</v>
      </c>
      <c r="J1751" s="2" t="str">
        <f t="shared" si="27"/>
        <v>GREEN_H2NERWR2027</v>
      </c>
    </row>
    <row r="1752" spans="1:10" x14ac:dyDescent="0.25">
      <c r="A1752" t="s">
        <v>328</v>
      </c>
      <c r="B1752" t="s">
        <v>6</v>
      </c>
      <c r="C1752" t="s">
        <v>9</v>
      </c>
      <c r="D1752" t="s">
        <v>6</v>
      </c>
      <c r="E1752" t="s">
        <v>11</v>
      </c>
      <c r="F1752">
        <v>2028</v>
      </c>
      <c r="G1752">
        <v>4013.7569199999998</v>
      </c>
      <c r="H1752">
        <v>0.01</v>
      </c>
      <c r="I1752">
        <v>-1</v>
      </c>
      <c r="J1752" s="2" t="str">
        <f t="shared" si="27"/>
        <v>GREEN_H2NERWR2028</v>
      </c>
    </row>
    <row r="1753" spans="1:10" x14ac:dyDescent="0.25">
      <c r="A1753" t="s">
        <v>328</v>
      </c>
      <c r="B1753" t="s">
        <v>6</v>
      </c>
      <c r="C1753" t="s">
        <v>9</v>
      </c>
      <c r="D1753" t="s">
        <v>6</v>
      </c>
      <c r="E1753" t="s">
        <v>11</v>
      </c>
      <c r="F1753">
        <v>2029</v>
      </c>
      <c r="G1753">
        <v>4013.7569199999998</v>
      </c>
      <c r="H1753">
        <v>0.01</v>
      </c>
      <c r="I1753">
        <v>-1</v>
      </c>
      <c r="J1753" s="2" t="str">
        <f t="shared" si="27"/>
        <v>GREEN_H2NERWR2029</v>
      </c>
    </row>
    <row r="1754" spans="1:10" x14ac:dyDescent="0.25">
      <c r="A1754" t="s">
        <v>328</v>
      </c>
      <c r="B1754" t="s">
        <v>6</v>
      </c>
      <c r="C1754" t="s">
        <v>9</v>
      </c>
      <c r="D1754" t="s">
        <v>6</v>
      </c>
      <c r="E1754" t="s">
        <v>11</v>
      </c>
      <c r="F1754">
        <v>2030</v>
      </c>
      <c r="G1754">
        <v>4013.7569199999998</v>
      </c>
      <c r="H1754">
        <v>0.01</v>
      </c>
      <c r="I1754">
        <v>-1</v>
      </c>
      <c r="J1754" s="2" t="str">
        <f t="shared" si="27"/>
        <v>GREEN_H2NERWR2030</v>
      </c>
    </row>
    <row r="1755" spans="1:10" x14ac:dyDescent="0.25">
      <c r="A1755" t="s">
        <v>328</v>
      </c>
      <c r="B1755" t="s">
        <v>6</v>
      </c>
      <c r="C1755" t="s">
        <v>9</v>
      </c>
      <c r="D1755" t="s">
        <v>6</v>
      </c>
      <c r="E1755" t="s">
        <v>11</v>
      </c>
      <c r="F1755">
        <v>2031</v>
      </c>
      <c r="G1755">
        <v>4013.7569199999998</v>
      </c>
      <c r="H1755">
        <v>0.01</v>
      </c>
      <c r="I1755">
        <v>-1</v>
      </c>
      <c r="J1755" s="2" t="str">
        <f t="shared" si="27"/>
        <v>GREEN_H2NERWR2031</v>
      </c>
    </row>
    <row r="1756" spans="1:10" x14ac:dyDescent="0.25">
      <c r="A1756" t="s">
        <v>328</v>
      </c>
      <c r="B1756" t="s">
        <v>6</v>
      </c>
      <c r="C1756" t="s">
        <v>9</v>
      </c>
      <c r="D1756" t="s">
        <v>6</v>
      </c>
      <c r="E1756" t="s">
        <v>11</v>
      </c>
      <c r="F1756">
        <v>2032</v>
      </c>
      <c r="G1756">
        <v>4013.7569199999998</v>
      </c>
      <c r="H1756">
        <v>0.01</v>
      </c>
      <c r="I1756">
        <v>-1</v>
      </c>
      <c r="J1756" s="2" t="str">
        <f t="shared" si="27"/>
        <v>GREEN_H2NERWR2032</v>
      </c>
    </row>
    <row r="1757" spans="1:10" x14ac:dyDescent="0.25">
      <c r="A1757" t="s">
        <v>328</v>
      </c>
      <c r="B1757" t="s">
        <v>6</v>
      </c>
      <c r="C1757" t="s">
        <v>9</v>
      </c>
      <c r="D1757" t="s">
        <v>6</v>
      </c>
      <c r="E1757" t="s">
        <v>11</v>
      </c>
      <c r="F1757">
        <v>2033</v>
      </c>
      <c r="G1757">
        <v>4013.7569199999998</v>
      </c>
      <c r="H1757">
        <v>0.01</v>
      </c>
      <c r="I1757">
        <v>-1</v>
      </c>
      <c r="J1757" s="2" t="str">
        <f t="shared" si="27"/>
        <v>GREEN_H2NERWR2033</v>
      </c>
    </row>
    <row r="1758" spans="1:10" x14ac:dyDescent="0.25">
      <c r="A1758" t="s">
        <v>328</v>
      </c>
      <c r="B1758" t="s">
        <v>6</v>
      </c>
      <c r="C1758" t="s">
        <v>9</v>
      </c>
      <c r="D1758" t="s">
        <v>6</v>
      </c>
      <c r="E1758" t="s">
        <v>11</v>
      </c>
      <c r="F1758">
        <v>2034</v>
      </c>
      <c r="G1758">
        <v>4013.7569199999998</v>
      </c>
      <c r="H1758">
        <v>0.01</v>
      </c>
      <c r="I1758">
        <v>-1</v>
      </c>
      <c r="J1758" s="2" t="str">
        <f t="shared" si="27"/>
        <v>GREEN_H2NERWR2034</v>
      </c>
    </row>
    <row r="1759" spans="1:10" x14ac:dyDescent="0.25">
      <c r="A1759" t="s">
        <v>328</v>
      </c>
      <c r="B1759" t="s">
        <v>6</v>
      </c>
      <c r="C1759" t="s">
        <v>9</v>
      </c>
      <c r="D1759" t="s">
        <v>6</v>
      </c>
      <c r="E1759" t="s">
        <v>11</v>
      </c>
      <c r="F1759">
        <v>2035</v>
      </c>
      <c r="G1759">
        <v>4013.7569199999998</v>
      </c>
      <c r="H1759">
        <v>0.01</v>
      </c>
      <c r="I1759">
        <v>-1</v>
      </c>
      <c r="J1759" s="2" t="str">
        <f t="shared" si="27"/>
        <v>GREEN_H2NERWR2035</v>
      </c>
    </row>
    <row r="1760" spans="1:10" x14ac:dyDescent="0.25">
      <c r="A1760" t="s">
        <v>328</v>
      </c>
      <c r="B1760" t="s">
        <v>6</v>
      </c>
      <c r="C1760" t="s">
        <v>9</v>
      </c>
      <c r="D1760" t="s">
        <v>6</v>
      </c>
      <c r="E1760" t="s">
        <v>11</v>
      </c>
      <c r="F1760">
        <v>2036</v>
      </c>
      <c r="G1760">
        <v>4013.7569199999998</v>
      </c>
      <c r="H1760">
        <v>0.01</v>
      </c>
      <c r="I1760">
        <v>-1</v>
      </c>
      <c r="J1760" s="2" t="str">
        <f t="shared" si="27"/>
        <v>GREEN_H2NERWR2036</v>
      </c>
    </row>
    <row r="1761" spans="1:10" x14ac:dyDescent="0.25">
      <c r="A1761" t="s">
        <v>328</v>
      </c>
      <c r="B1761" t="s">
        <v>6</v>
      </c>
      <c r="C1761" t="s">
        <v>9</v>
      </c>
      <c r="D1761" t="s">
        <v>6</v>
      </c>
      <c r="E1761" t="s">
        <v>11</v>
      </c>
      <c r="F1761">
        <v>2037</v>
      </c>
      <c r="G1761">
        <v>4013.7569199999998</v>
      </c>
      <c r="H1761">
        <v>0.01</v>
      </c>
      <c r="I1761">
        <v>-1</v>
      </c>
      <c r="J1761" s="2" t="str">
        <f t="shared" si="27"/>
        <v>GREEN_H2NERWR2037</v>
      </c>
    </row>
    <row r="1762" spans="1:10" x14ac:dyDescent="0.25">
      <c r="A1762" t="s">
        <v>328</v>
      </c>
      <c r="B1762" t="s">
        <v>6</v>
      </c>
      <c r="C1762" t="s">
        <v>9</v>
      </c>
      <c r="D1762" t="s">
        <v>6</v>
      </c>
      <c r="E1762" t="s">
        <v>11</v>
      </c>
      <c r="F1762">
        <v>2038</v>
      </c>
      <c r="G1762">
        <v>4013.7569199999998</v>
      </c>
      <c r="H1762">
        <v>0.01</v>
      </c>
      <c r="I1762">
        <v>-1</v>
      </c>
      <c r="J1762" s="2" t="str">
        <f t="shared" si="27"/>
        <v>GREEN_H2NERWR2038</v>
      </c>
    </row>
    <row r="1763" spans="1:10" x14ac:dyDescent="0.25">
      <c r="A1763" t="s">
        <v>328</v>
      </c>
      <c r="B1763" t="s">
        <v>6</v>
      </c>
      <c r="C1763" t="s">
        <v>9</v>
      </c>
      <c r="D1763" t="s">
        <v>6</v>
      </c>
      <c r="E1763" t="s">
        <v>11</v>
      </c>
      <c r="F1763">
        <v>2039</v>
      </c>
      <c r="G1763">
        <v>4013.7569199999998</v>
      </c>
      <c r="H1763">
        <v>0.01</v>
      </c>
      <c r="I1763">
        <v>-1</v>
      </c>
      <c r="J1763" s="2" t="str">
        <f t="shared" si="27"/>
        <v>GREEN_H2NERWR2039</v>
      </c>
    </row>
    <row r="1764" spans="1:10" x14ac:dyDescent="0.25">
      <c r="A1764" t="s">
        <v>328</v>
      </c>
      <c r="B1764" t="s">
        <v>6</v>
      </c>
      <c r="C1764" t="s">
        <v>9</v>
      </c>
      <c r="D1764" t="s">
        <v>6</v>
      </c>
      <c r="E1764" t="s">
        <v>11</v>
      </c>
      <c r="F1764">
        <v>2040</v>
      </c>
      <c r="G1764">
        <v>4013.7569199999998</v>
      </c>
      <c r="H1764">
        <v>0.01</v>
      </c>
      <c r="I1764">
        <v>-1</v>
      </c>
      <c r="J1764" s="2" t="str">
        <f t="shared" si="27"/>
        <v>GREEN_H2NERWR2040</v>
      </c>
    </row>
    <row r="1765" spans="1:10" x14ac:dyDescent="0.25">
      <c r="A1765" t="s">
        <v>328</v>
      </c>
      <c r="B1765" t="s">
        <v>6</v>
      </c>
      <c r="C1765" t="s">
        <v>9</v>
      </c>
      <c r="D1765" t="s">
        <v>6</v>
      </c>
      <c r="E1765" t="s">
        <v>11</v>
      </c>
      <c r="F1765">
        <v>2041</v>
      </c>
      <c r="G1765">
        <v>4013.7569199999998</v>
      </c>
      <c r="H1765">
        <v>0.01</v>
      </c>
      <c r="I1765">
        <v>-1</v>
      </c>
      <c r="J1765" s="2" t="str">
        <f t="shared" si="27"/>
        <v>GREEN_H2NERWR2041</v>
      </c>
    </row>
    <row r="1766" spans="1:10" x14ac:dyDescent="0.25">
      <c r="A1766" t="s">
        <v>328</v>
      </c>
      <c r="B1766" t="s">
        <v>6</v>
      </c>
      <c r="C1766" t="s">
        <v>9</v>
      </c>
      <c r="D1766" t="s">
        <v>6</v>
      </c>
      <c r="E1766" t="s">
        <v>9</v>
      </c>
      <c r="F1766">
        <v>2024</v>
      </c>
      <c r="G1766">
        <v>4013.7569199999998</v>
      </c>
      <c r="H1766">
        <v>0.01</v>
      </c>
      <c r="I1766">
        <v>-1</v>
      </c>
      <c r="J1766" s="2" t="str">
        <f t="shared" si="27"/>
        <v>GREEN_H2NERNER2024</v>
      </c>
    </row>
    <row r="1767" spans="1:10" x14ac:dyDescent="0.25">
      <c r="A1767" t="s">
        <v>328</v>
      </c>
      <c r="B1767" t="s">
        <v>6</v>
      </c>
      <c r="C1767" t="s">
        <v>9</v>
      </c>
      <c r="D1767" t="s">
        <v>6</v>
      </c>
      <c r="E1767" t="s">
        <v>9</v>
      </c>
      <c r="F1767">
        <v>2025</v>
      </c>
      <c r="G1767">
        <v>4013.7569199999998</v>
      </c>
      <c r="H1767">
        <v>0.01</v>
      </c>
      <c r="I1767">
        <v>-1</v>
      </c>
      <c r="J1767" s="2" t="str">
        <f t="shared" si="27"/>
        <v>GREEN_H2NERNER2025</v>
      </c>
    </row>
    <row r="1768" spans="1:10" x14ac:dyDescent="0.25">
      <c r="A1768" t="s">
        <v>328</v>
      </c>
      <c r="B1768" t="s">
        <v>6</v>
      </c>
      <c r="C1768" t="s">
        <v>9</v>
      </c>
      <c r="D1768" t="s">
        <v>6</v>
      </c>
      <c r="E1768" t="s">
        <v>9</v>
      </c>
      <c r="F1768">
        <v>2026</v>
      </c>
      <c r="G1768">
        <v>4013.7569199999998</v>
      </c>
      <c r="H1768">
        <v>0.01</v>
      </c>
      <c r="I1768">
        <v>-1</v>
      </c>
      <c r="J1768" s="2" t="str">
        <f t="shared" si="27"/>
        <v>GREEN_H2NERNER2026</v>
      </c>
    </row>
    <row r="1769" spans="1:10" x14ac:dyDescent="0.25">
      <c r="A1769" t="s">
        <v>328</v>
      </c>
      <c r="B1769" t="s">
        <v>6</v>
      </c>
      <c r="C1769" t="s">
        <v>9</v>
      </c>
      <c r="D1769" t="s">
        <v>6</v>
      </c>
      <c r="E1769" t="s">
        <v>9</v>
      </c>
      <c r="F1769">
        <v>2027</v>
      </c>
      <c r="G1769">
        <v>4013.7569199999998</v>
      </c>
      <c r="H1769">
        <v>0.01</v>
      </c>
      <c r="I1769">
        <v>-1</v>
      </c>
      <c r="J1769" s="2" t="str">
        <f t="shared" si="27"/>
        <v>GREEN_H2NERNER2027</v>
      </c>
    </row>
    <row r="1770" spans="1:10" x14ac:dyDescent="0.25">
      <c r="A1770" t="s">
        <v>328</v>
      </c>
      <c r="B1770" t="s">
        <v>6</v>
      </c>
      <c r="C1770" t="s">
        <v>9</v>
      </c>
      <c r="D1770" t="s">
        <v>6</v>
      </c>
      <c r="E1770" t="s">
        <v>9</v>
      </c>
      <c r="F1770">
        <v>2028</v>
      </c>
      <c r="G1770">
        <v>4013.7569199999998</v>
      </c>
      <c r="H1770">
        <v>0.01</v>
      </c>
      <c r="I1770">
        <v>-1</v>
      </c>
      <c r="J1770" s="2" t="str">
        <f t="shared" si="27"/>
        <v>GREEN_H2NERNER2028</v>
      </c>
    </row>
    <row r="1771" spans="1:10" x14ac:dyDescent="0.25">
      <c r="A1771" t="s">
        <v>328</v>
      </c>
      <c r="B1771" t="s">
        <v>6</v>
      </c>
      <c r="C1771" t="s">
        <v>9</v>
      </c>
      <c r="D1771" t="s">
        <v>6</v>
      </c>
      <c r="E1771" t="s">
        <v>9</v>
      </c>
      <c r="F1771">
        <v>2029</v>
      </c>
      <c r="G1771">
        <v>4013.7569199999998</v>
      </c>
      <c r="H1771">
        <v>0.01</v>
      </c>
      <c r="I1771">
        <v>-1</v>
      </c>
      <c r="J1771" s="2" t="str">
        <f t="shared" si="27"/>
        <v>GREEN_H2NERNER2029</v>
      </c>
    </row>
    <row r="1772" spans="1:10" x14ac:dyDescent="0.25">
      <c r="A1772" t="s">
        <v>328</v>
      </c>
      <c r="B1772" t="s">
        <v>6</v>
      </c>
      <c r="C1772" t="s">
        <v>9</v>
      </c>
      <c r="D1772" t="s">
        <v>6</v>
      </c>
      <c r="E1772" t="s">
        <v>9</v>
      </c>
      <c r="F1772">
        <v>2030</v>
      </c>
      <c r="G1772">
        <v>4013.7569199999998</v>
      </c>
      <c r="H1772">
        <v>0.01</v>
      </c>
      <c r="I1772">
        <v>-1</v>
      </c>
      <c r="J1772" s="2" t="str">
        <f t="shared" si="27"/>
        <v>GREEN_H2NERNER2030</v>
      </c>
    </row>
    <row r="1773" spans="1:10" x14ac:dyDescent="0.25">
      <c r="A1773" t="s">
        <v>328</v>
      </c>
      <c r="B1773" t="s">
        <v>6</v>
      </c>
      <c r="C1773" t="s">
        <v>9</v>
      </c>
      <c r="D1773" t="s">
        <v>6</v>
      </c>
      <c r="E1773" t="s">
        <v>9</v>
      </c>
      <c r="F1773">
        <v>2031</v>
      </c>
      <c r="G1773">
        <v>4013.7569199999998</v>
      </c>
      <c r="H1773">
        <v>0.01</v>
      </c>
      <c r="I1773">
        <v>-1</v>
      </c>
      <c r="J1773" s="2" t="str">
        <f t="shared" si="27"/>
        <v>GREEN_H2NERNER2031</v>
      </c>
    </row>
    <row r="1774" spans="1:10" x14ac:dyDescent="0.25">
      <c r="A1774" t="s">
        <v>328</v>
      </c>
      <c r="B1774" t="s">
        <v>6</v>
      </c>
      <c r="C1774" t="s">
        <v>9</v>
      </c>
      <c r="D1774" t="s">
        <v>6</v>
      </c>
      <c r="E1774" t="s">
        <v>9</v>
      </c>
      <c r="F1774">
        <v>2032</v>
      </c>
      <c r="G1774">
        <v>4013.7569199999998</v>
      </c>
      <c r="H1774">
        <v>0.01</v>
      </c>
      <c r="I1774">
        <v>-1</v>
      </c>
      <c r="J1774" s="2" t="str">
        <f t="shared" si="27"/>
        <v>GREEN_H2NERNER2032</v>
      </c>
    </row>
    <row r="1775" spans="1:10" x14ac:dyDescent="0.25">
      <c r="A1775" t="s">
        <v>328</v>
      </c>
      <c r="B1775" t="s">
        <v>6</v>
      </c>
      <c r="C1775" t="s">
        <v>9</v>
      </c>
      <c r="D1775" t="s">
        <v>6</v>
      </c>
      <c r="E1775" t="s">
        <v>9</v>
      </c>
      <c r="F1775">
        <v>2033</v>
      </c>
      <c r="G1775">
        <v>4013.7569199999998</v>
      </c>
      <c r="H1775">
        <v>0.01</v>
      </c>
      <c r="I1775">
        <v>-1</v>
      </c>
      <c r="J1775" s="2" t="str">
        <f t="shared" si="27"/>
        <v>GREEN_H2NERNER2033</v>
      </c>
    </row>
    <row r="1776" spans="1:10" x14ac:dyDescent="0.25">
      <c r="A1776" t="s">
        <v>328</v>
      </c>
      <c r="B1776" t="s">
        <v>6</v>
      </c>
      <c r="C1776" t="s">
        <v>9</v>
      </c>
      <c r="D1776" t="s">
        <v>6</v>
      </c>
      <c r="E1776" t="s">
        <v>9</v>
      </c>
      <c r="F1776">
        <v>2034</v>
      </c>
      <c r="G1776">
        <v>4013.7569199999998</v>
      </c>
      <c r="H1776">
        <v>0.01</v>
      </c>
      <c r="I1776">
        <v>-1</v>
      </c>
      <c r="J1776" s="2" t="str">
        <f t="shared" si="27"/>
        <v>GREEN_H2NERNER2034</v>
      </c>
    </row>
    <row r="1777" spans="1:10" x14ac:dyDescent="0.25">
      <c r="A1777" t="s">
        <v>328</v>
      </c>
      <c r="B1777" t="s">
        <v>6</v>
      </c>
      <c r="C1777" t="s">
        <v>9</v>
      </c>
      <c r="D1777" t="s">
        <v>6</v>
      </c>
      <c r="E1777" t="s">
        <v>9</v>
      </c>
      <c r="F1777">
        <v>2035</v>
      </c>
      <c r="G1777">
        <v>4013.7569199999998</v>
      </c>
      <c r="H1777">
        <v>0.01</v>
      </c>
      <c r="I1777">
        <v>-1</v>
      </c>
      <c r="J1777" s="2" t="str">
        <f t="shared" si="27"/>
        <v>GREEN_H2NERNER2035</v>
      </c>
    </row>
    <row r="1778" spans="1:10" x14ac:dyDescent="0.25">
      <c r="A1778" t="s">
        <v>328</v>
      </c>
      <c r="B1778" t="s">
        <v>6</v>
      </c>
      <c r="C1778" t="s">
        <v>9</v>
      </c>
      <c r="D1778" t="s">
        <v>6</v>
      </c>
      <c r="E1778" t="s">
        <v>9</v>
      </c>
      <c r="F1778">
        <v>2036</v>
      </c>
      <c r="G1778">
        <v>4013.7569199999998</v>
      </c>
      <c r="H1778">
        <v>0.01</v>
      </c>
      <c r="I1778">
        <v>-1</v>
      </c>
      <c r="J1778" s="2" t="str">
        <f t="shared" si="27"/>
        <v>GREEN_H2NERNER2036</v>
      </c>
    </row>
    <row r="1779" spans="1:10" x14ac:dyDescent="0.25">
      <c r="A1779" t="s">
        <v>328</v>
      </c>
      <c r="B1779" t="s">
        <v>6</v>
      </c>
      <c r="C1779" t="s">
        <v>9</v>
      </c>
      <c r="D1779" t="s">
        <v>6</v>
      </c>
      <c r="E1779" t="s">
        <v>9</v>
      </c>
      <c r="F1779">
        <v>2037</v>
      </c>
      <c r="G1779">
        <v>4013.7569199999998</v>
      </c>
      <c r="H1779">
        <v>0.01</v>
      </c>
      <c r="I1779">
        <v>-1</v>
      </c>
      <c r="J1779" s="2" t="str">
        <f t="shared" si="27"/>
        <v>GREEN_H2NERNER2037</v>
      </c>
    </row>
    <row r="1780" spans="1:10" x14ac:dyDescent="0.25">
      <c r="A1780" t="s">
        <v>328</v>
      </c>
      <c r="B1780" t="s">
        <v>6</v>
      </c>
      <c r="C1780" t="s">
        <v>9</v>
      </c>
      <c r="D1780" t="s">
        <v>6</v>
      </c>
      <c r="E1780" t="s">
        <v>9</v>
      </c>
      <c r="F1780">
        <v>2038</v>
      </c>
      <c r="G1780">
        <v>4013.7569199999998</v>
      </c>
      <c r="H1780">
        <v>0.01</v>
      </c>
      <c r="I1780">
        <v>-1</v>
      </c>
      <c r="J1780" s="2" t="str">
        <f t="shared" si="27"/>
        <v>GREEN_H2NERNER2038</v>
      </c>
    </row>
    <row r="1781" spans="1:10" x14ac:dyDescent="0.25">
      <c r="A1781" t="s">
        <v>328</v>
      </c>
      <c r="B1781" t="s">
        <v>6</v>
      </c>
      <c r="C1781" t="s">
        <v>9</v>
      </c>
      <c r="D1781" t="s">
        <v>6</v>
      </c>
      <c r="E1781" t="s">
        <v>9</v>
      </c>
      <c r="F1781">
        <v>2039</v>
      </c>
      <c r="G1781">
        <v>4013.7569199999998</v>
      </c>
      <c r="H1781">
        <v>0.01</v>
      </c>
      <c r="I1781">
        <v>-1</v>
      </c>
      <c r="J1781" s="2" t="str">
        <f t="shared" si="27"/>
        <v>GREEN_H2NERNER2039</v>
      </c>
    </row>
    <row r="1782" spans="1:10" x14ac:dyDescent="0.25">
      <c r="A1782" t="s">
        <v>328</v>
      </c>
      <c r="B1782" t="s">
        <v>6</v>
      </c>
      <c r="C1782" t="s">
        <v>9</v>
      </c>
      <c r="D1782" t="s">
        <v>6</v>
      </c>
      <c r="E1782" t="s">
        <v>9</v>
      </c>
      <c r="F1782">
        <v>2040</v>
      </c>
      <c r="G1782">
        <v>4013.7569199999998</v>
      </c>
      <c r="H1782">
        <v>0.01</v>
      </c>
      <c r="I1782">
        <v>-1</v>
      </c>
      <c r="J1782" s="2" t="str">
        <f t="shared" si="27"/>
        <v>GREEN_H2NERNER2040</v>
      </c>
    </row>
    <row r="1783" spans="1:10" x14ac:dyDescent="0.25">
      <c r="A1783" t="s">
        <v>328</v>
      </c>
      <c r="B1783" t="s">
        <v>6</v>
      </c>
      <c r="C1783" t="s">
        <v>9</v>
      </c>
      <c r="D1783" t="s">
        <v>6</v>
      </c>
      <c r="E1783" t="s">
        <v>9</v>
      </c>
      <c r="F1783">
        <v>2041</v>
      </c>
      <c r="G1783">
        <v>4013.7569199999998</v>
      </c>
      <c r="H1783">
        <v>0.01</v>
      </c>
      <c r="I1783">
        <v>-1</v>
      </c>
      <c r="J1783" s="2" t="str">
        <f t="shared" si="27"/>
        <v>GREEN_H2NERNER2041</v>
      </c>
    </row>
    <row r="1784" spans="1:10" x14ac:dyDescent="0.25">
      <c r="A1784" t="s">
        <v>328</v>
      </c>
      <c r="B1784" t="s">
        <v>6</v>
      </c>
      <c r="C1784" t="s">
        <v>9</v>
      </c>
      <c r="D1784" t="s">
        <v>6</v>
      </c>
      <c r="E1784" t="s">
        <v>8</v>
      </c>
      <c r="F1784">
        <v>2024</v>
      </c>
      <c r="G1784">
        <v>4013.7569199999998</v>
      </c>
      <c r="H1784">
        <v>0.01</v>
      </c>
      <c r="I1784">
        <v>-1</v>
      </c>
      <c r="J1784" s="2" t="str">
        <f t="shared" si="27"/>
        <v>GREEN_H2NERSR2024</v>
      </c>
    </row>
    <row r="1785" spans="1:10" x14ac:dyDescent="0.25">
      <c r="A1785" t="s">
        <v>328</v>
      </c>
      <c r="B1785" t="s">
        <v>6</v>
      </c>
      <c r="C1785" t="s">
        <v>9</v>
      </c>
      <c r="D1785" t="s">
        <v>6</v>
      </c>
      <c r="E1785" t="s">
        <v>8</v>
      </c>
      <c r="F1785">
        <v>2025</v>
      </c>
      <c r="G1785">
        <v>4013.7569199999998</v>
      </c>
      <c r="H1785">
        <v>0.01</v>
      </c>
      <c r="I1785">
        <v>-1</v>
      </c>
      <c r="J1785" s="2" t="str">
        <f t="shared" si="27"/>
        <v>GREEN_H2NERSR2025</v>
      </c>
    </row>
    <row r="1786" spans="1:10" x14ac:dyDescent="0.25">
      <c r="A1786" t="s">
        <v>328</v>
      </c>
      <c r="B1786" t="s">
        <v>6</v>
      </c>
      <c r="C1786" t="s">
        <v>9</v>
      </c>
      <c r="D1786" t="s">
        <v>6</v>
      </c>
      <c r="E1786" t="s">
        <v>8</v>
      </c>
      <c r="F1786">
        <v>2026</v>
      </c>
      <c r="G1786">
        <v>4013.7569199999998</v>
      </c>
      <c r="H1786">
        <v>0.01</v>
      </c>
      <c r="I1786">
        <v>-1</v>
      </c>
      <c r="J1786" s="2" t="str">
        <f t="shared" si="27"/>
        <v>GREEN_H2NERSR2026</v>
      </c>
    </row>
    <row r="1787" spans="1:10" x14ac:dyDescent="0.25">
      <c r="A1787" t="s">
        <v>328</v>
      </c>
      <c r="B1787" t="s">
        <v>6</v>
      </c>
      <c r="C1787" t="s">
        <v>9</v>
      </c>
      <c r="D1787" t="s">
        <v>6</v>
      </c>
      <c r="E1787" t="s">
        <v>8</v>
      </c>
      <c r="F1787">
        <v>2027</v>
      </c>
      <c r="G1787">
        <v>4013.7569199999998</v>
      </c>
      <c r="H1787">
        <v>0.01</v>
      </c>
      <c r="I1787">
        <v>-1</v>
      </c>
      <c r="J1787" s="2" t="str">
        <f t="shared" si="27"/>
        <v>GREEN_H2NERSR2027</v>
      </c>
    </row>
    <row r="1788" spans="1:10" x14ac:dyDescent="0.25">
      <c r="A1788" t="s">
        <v>328</v>
      </c>
      <c r="B1788" t="s">
        <v>6</v>
      </c>
      <c r="C1788" t="s">
        <v>9</v>
      </c>
      <c r="D1788" t="s">
        <v>6</v>
      </c>
      <c r="E1788" t="s">
        <v>8</v>
      </c>
      <c r="F1788">
        <v>2028</v>
      </c>
      <c r="G1788">
        <v>4013.7569199999998</v>
      </c>
      <c r="H1788">
        <v>0.01</v>
      </c>
      <c r="I1788">
        <v>-1</v>
      </c>
      <c r="J1788" s="2" t="str">
        <f t="shared" si="27"/>
        <v>GREEN_H2NERSR2028</v>
      </c>
    </row>
    <row r="1789" spans="1:10" x14ac:dyDescent="0.25">
      <c r="A1789" t="s">
        <v>328</v>
      </c>
      <c r="B1789" t="s">
        <v>6</v>
      </c>
      <c r="C1789" t="s">
        <v>9</v>
      </c>
      <c r="D1789" t="s">
        <v>6</v>
      </c>
      <c r="E1789" t="s">
        <v>8</v>
      </c>
      <c r="F1789">
        <v>2029</v>
      </c>
      <c r="G1789">
        <v>4013.7569199999998</v>
      </c>
      <c r="H1789">
        <v>0.01</v>
      </c>
      <c r="I1789">
        <v>-1</v>
      </c>
      <c r="J1789" s="2" t="str">
        <f t="shared" si="27"/>
        <v>GREEN_H2NERSR2029</v>
      </c>
    </row>
    <row r="1790" spans="1:10" x14ac:dyDescent="0.25">
      <c r="A1790" t="s">
        <v>328</v>
      </c>
      <c r="B1790" t="s">
        <v>6</v>
      </c>
      <c r="C1790" t="s">
        <v>9</v>
      </c>
      <c r="D1790" t="s">
        <v>6</v>
      </c>
      <c r="E1790" t="s">
        <v>8</v>
      </c>
      <c r="F1790">
        <v>2030</v>
      </c>
      <c r="G1790">
        <v>4013.7569199999998</v>
      </c>
      <c r="H1790">
        <v>0.01</v>
      </c>
      <c r="I1790">
        <v>-1</v>
      </c>
      <c r="J1790" s="2" t="str">
        <f t="shared" si="27"/>
        <v>GREEN_H2NERSR2030</v>
      </c>
    </row>
    <row r="1791" spans="1:10" x14ac:dyDescent="0.25">
      <c r="A1791" t="s">
        <v>328</v>
      </c>
      <c r="B1791" t="s">
        <v>6</v>
      </c>
      <c r="C1791" t="s">
        <v>9</v>
      </c>
      <c r="D1791" t="s">
        <v>6</v>
      </c>
      <c r="E1791" t="s">
        <v>8</v>
      </c>
      <c r="F1791">
        <v>2031</v>
      </c>
      <c r="G1791">
        <v>4013.7569199999998</v>
      </c>
      <c r="H1791">
        <v>0.01</v>
      </c>
      <c r="I1791">
        <v>-1</v>
      </c>
      <c r="J1791" s="2" t="str">
        <f t="shared" si="27"/>
        <v>GREEN_H2NERSR2031</v>
      </c>
    </row>
    <row r="1792" spans="1:10" x14ac:dyDescent="0.25">
      <c r="A1792" t="s">
        <v>328</v>
      </c>
      <c r="B1792" t="s">
        <v>6</v>
      </c>
      <c r="C1792" t="s">
        <v>9</v>
      </c>
      <c r="D1792" t="s">
        <v>6</v>
      </c>
      <c r="E1792" t="s">
        <v>8</v>
      </c>
      <c r="F1792">
        <v>2032</v>
      </c>
      <c r="G1792">
        <v>4013.7569199999998</v>
      </c>
      <c r="H1792">
        <v>0.01</v>
      </c>
      <c r="I1792">
        <v>-1</v>
      </c>
      <c r="J1792" s="2" t="str">
        <f t="shared" si="27"/>
        <v>GREEN_H2NERSR2032</v>
      </c>
    </row>
    <row r="1793" spans="1:10" x14ac:dyDescent="0.25">
      <c r="A1793" t="s">
        <v>328</v>
      </c>
      <c r="B1793" t="s">
        <v>6</v>
      </c>
      <c r="C1793" t="s">
        <v>9</v>
      </c>
      <c r="D1793" t="s">
        <v>6</v>
      </c>
      <c r="E1793" t="s">
        <v>8</v>
      </c>
      <c r="F1793">
        <v>2033</v>
      </c>
      <c r="G1793">
        <v>4013.7569199999998</v>
      </c>
      <c r="H1793">
        <v>0.01</v>
      </c>
      <c r="I1793">
        <v>-1</v>
      </c>
      <c r="J1793" s="2" t="str">
        <f t="shared" si="27"/>
        <v>GREEN_H2NERSR2033</v>
      </c>
    </row>
    <row r="1794" spans="1:10" x14ac:dyDescent="0.25">
      <c r="A1794" t="s">
        <v>328</v>
      </c>
      <c r="B1794" t="s">
        <v>6</v>
      </c>
      <c r="C1794" t="s">
        <v>9</v>
      </c>
      <c r="D1794" t="s">
        <v>6</v>
      </c>
      <c r="E1794" t="s">
        <v>8</v>
      </c>
      <c r="F1794">
        <v>2034</v>
      </c>
      <c r="G1794">
        <v>4013.7569199999998</v>
      </c>
      <c r="H1794">
        <v>0.01</v>
      </c>
      <c r="I1794">
        <v>-1</v>
      </c>
      <c r="J1794" s="2" t="str">
        <f t="shared" si="27"/>
        <v>GREEN_H2NERSR2034</v>
      </c>
    </row>
    <row r="1795" spans="1:10" x14ac:dyDescent="0.25">
      <c r="A1795" t="s">
        <v>328</v>
      </c>
      <c r="B1795" t="s">
        <v>6</v>
      </c>
      <c r="C1795" t="s">
        <v>9</v>
      </c>
      <c r="D1795" t="s">
        <v>6</v>
      </c>
      <c r="E1795" t="s">
        <v>8</v>
      </c>
      <c r="F1795">
        <v>2035</v>
      </c>
      <c r="G1795">
        <v>4013.7569199999998</v>
      </c>
      <c r="H1795">
        <v>0.01</v>
      </c>
      <c r="I1795">
        <v>-1</v>
      </c>
      <c r="J1795" s="2" t="str">
        <f t="shared" ref="J1795:J1858" si="28">_xlfn.CONCAT(A1795,C1795,E1795,F1795)</f>
        <v>GREEN_H2NERSR2035</v>
      </c>
    </row>
    <row r="1796" spans="1:10" x14ac:dyDescent="0.25">
      <c r="A1796" t="s">
        <v>328</v>
      </c>
      <c r="B1796" t="s">
        <v>6</v>
      </c>
      <c r="C1796" t="s">
        <v>9</v>
      </c>
      <c r="D1796" t="s">
        <v>6</v>
      </c>
      <c r="E1796" t="s">
        <v>8</v>
      </c>
      <c r="F1796">
        <v>2036</v>
      </c>
      <c r="G1796">
        <v>4013.7569199999998</v>
      </c>
      <c r="H1796">
        <v>0.01</v>
      </c>
      <c r="I1796">
        <v>-1</v>
      </c>
      <c r="J1796" s="2" t="str">
        <f t="shared" si="28"/>
        <v>GREEN_H2NERSR2036</v>
      </c>
    </row>
    <row r="1797" spans="1:10" x14ac:dyDescent="0.25">
      <c r="A1797" t="s">
        <v>328</v>
      </c>
      <c r="B1797" t="s">
        <v>6</v>
      </c>
      <c r="C1797" t="s">
        <v>9</v>
      </c>
      <c r="D1797" t="s">
        <v>6</v>
      </c>
      <c r="E1797" t="s">
        <v>8</v>
      </c>
      <c r="F1797">
        <v>2037</v>
      </c>
      <c r="G1797">
        <v>4013.7569199999998</v>
      </c>
      <c r="H1797">
        <v>0.01</v>
      </c>
      <c r="I1797">
        <v>-1</v>
      </c>
      <c r="J1797" s="2" t="str">
        <f t="shared" si="28"/>
        <v>GREEN_H2NERSR2037</v>
      </c>
    </row>
    <row r="1798" spans="1:10" x14ac:dyDescent="0.25">
      <c r="A1798" t="s">
        <v>328</v>
      </c>
      <c r="B1798" t="s">
        <v>6</v>
      </c>
      <c r="C1798" t="s">
        <v>9</v>
      </c>
      <c r="D1798" t="s">
        <v>6</v>
      </c>
      <c r="E1798" t="s">
        <v>8</v>
      </c>
      <c r="F1798">
        <v>2038</v>
      </c>
      <c r="G1798">
        <v>4013.7569199999998</v>
      </c>
      <c r="H1798">
        <v>0.01</v>
      </c>
      <c r="I1798">
        <v>-1</v>
      </c>
      <c r="J1798" s="2" t="str">
        <f t="shared" si="28"/>
        <v>GREEN_H2NERSR2038</v>
      </c>
    </row>
    <row r="1799" spans="1:10" x14ac:dyDescent="0.25">
      <c r="A1799" t="s">
        <v>328</v>
      </c>
      <c r="B1799" t="s">
        <v>6</v>
      </c>
      <c r="C1799" t="s">
        <v>9</v>
      </c>
      <c r="D1799" t="s">
        <v>6</v>
      </c>
      <c r="E1799" t="s">
        <v>8</v>
      </c>
      <c r="F1799">
        <v>2039</v>
      </c>
      <c r="G1799">
        <v>4013.7569199999998</v>
      </c>
      <c r="H1799">
        <v>0.01</v>
      </c>
      <c r="I1799">
        <v>-1</v>
      </c>
      <c r="J1799" s="2" t="str">
        <f t="shared" si="28"/>
        <v>GREEN_H2NERSR2039</v>
      </c>
    </row>
    <row r="1800" spans="1:10" x14ac:dyDescent="0.25">
      <c r="A1800" t="s">
        <v>328</v>
      </c>
      <c r="B1800" t="s">
        <v>6</v>
      </c>
      <c r="C1800" t="s">
        <v>9</v>
      </c>
      <c r="D1800" t="s">
        <v>6</v>
      </c>
      <c r="E1800" t="s">
        <v>8</v>
      </c>
      <c r="F1800">
        <v>2040</v>
      </c>
      <c r="G1800">
        <v>4013.7569199999998</v>
      </c>
      <c r="H1800">
        <v>0.01</v>
      </c>
      <c r="I1800">
        <v>-1</v>
      </c>
      <c r="J1800" s="2" t="str">
        <f t="shared" si="28"/>
        <v>GREEN_H2NERSR2040</v>
      </c>
    </row>
    <row r="1801" spans="1:10" x14ac:dyDescent="0.25">
      <c r="A1801" t="s">
        <v>328</v>
      </c>
      <c r="B1801" t="s">
        <v>6</v>
      </c>
      <c r="C1801" t="s">
        <v>9</v>
      </c>
      <c r="D1801" t="s">
        <v>6</v>
      </c>
      <c r="E1801" t="s">
        <v>8</v>
      </c>
      <c r="F1801">
        <v>2041</v>
      </c>
      <c r="G1801">
        <v>4013.7569199999998</v>
      </c>
      <c r="H1801">
        <v>0.01</v>
      </c>
      <c r="I1801">
        <v>-1</v>
      </c>
      <c r="J1801" s="2" t="str">
        <f t="shared" si="28"/>
        <v>GREEN_H2NERSR2041</v>
      </c>
    </row>
    <row r="1802" spans="1:10" x14ac:dyDescent="0.25">
      <c r="A1802" t="s">
        <v>328</v>
      </c>
      <c r="B1802" t="s">
        <v>6</v>
      </c>
      <c r="C1802" t="s">
        <v>9</v>
      </c>
      <c r="D1802" t="s">
        <v>6</v>
      </c>
      <c r="E1802" t="s">
        <v>12</v>
      </c>
      <c r="F1802">
        <v>2024</v>
      </c>
      <c r="G1802">
        <v>4013.7569199999998</v>
      </c>
      <c r="H1802">
        <v>0.01</v>
      </c>
      <c r="I1802">
        <v>-1</v>
      </c>
      <c r="J1802" s="2" t="str">
        <f t="shared" si="28"/>
        <v>GREEN_H2NERNR2024</v>
      </c>
    </row>
    <row r="1803" spans="1:10" x14ac:dyDescent="0.25">
      <c r="A1803" t="s">
        <v>328</v>
      </c>
      <c r="B1803" t="s">
        <v>6</v>
      </c>
      <c r="C1803" t="s">
        <v>9</v>
      </c>
      <c r="D1803" t="s">
        <v>6</v>
      </c>
      <c r="E1803" t="s">
        <v>12</v>
      </c>
      <c r="F1803">
        <v>2025</v>
      </c>
      <c r="G1803">
        <v>4013.7569199999998</v>
      </c>
      <c r="H1803">
        <v>0.01</v>
      </c>
      <c r="I1803">
        <v>-1</v>
      </c>
      <c r="J1803" s="2" t="str">
        <f t="shared" si="28"/>
        <v>GREEN_H2NERNR2025</v>
      </c>
    </row>
    <row r="1804" spans="1:10" x14ac:dyDescent="0.25">
      <c r="A1804" t="s">
        <v>328</v>
      </c>
      <c r="B1804" t="s">
        <v>6</v>
      </c>
      <c r="C1804" t="s">
        <v>9</v>
      </c>
      <c r="D1804" t="s">
        <v>6</v>
      </c>
      <c r="E1804" t="s">
        <v>12</v>
      </c>
      <c r="F1804">
        <v>2026</v>
      </c>
      <c r="G1804">
        <v>4013.7569199999998</v>
      </c>
      <c r="H1804">
        <v>0.01</v>
      </c>
      <c r="I1804">
        <v>-1</v>
      </c>
      <c r="J1804" s="2" t="str">
        <f t="shared" si="28"/>
        <v>GREEN_H2NERNR2026</v>
      </c>
    </row>
    <row r="1805" spans="1:10" x14ac:dyDescent="0.25">
      <c r="A1805" t="s">
        <v>328</v>
      </c>
      <c r="B1805" t="s">
        <v>6</v>
      </c>
      <c r="C1805" t="s">
        <v>9</v>
      </c>
      <c r="D1805" t="s">
        <v>6</v>
      </c>
      <c r="E1805" t="s">
        <v>12</v>
      </c>
      <c r="F1805">
        <v>2027</v>
      </c>
      <c r="G1805">
        <v>4013.7569199999998</v>
      </c>
      <c r="H1805">
        <v>0.01</v>
      </c>
      <c r="I1805">
        <v>-1</v>
      </c>
      <c r="J1805" s="2" t="str">
        <f t="shared" si="28"/>
        <v>GREEN_H2NERNR2027</v>
      </c>
    </row>
    <row r="1806" spans="1:10" x14ac:dyDescent="0.25">
      <c r="A1806" t="s">
        <v>328</v>
      </c>
      <c r="B1806" t="s">
        <v>6</v>
      </c>
      <c r="C1806" t="s">
        <v>9</v>
      </c>
      <c r="D1806" t="s">
        <v>6</v>
      </c>
      <c r="E1806" t="s">
        <v>12</v>
      </c>
      <c r="F1806">
        <v>2028</v>
      </c>
      <c r="G1806">
        <v>4013.7569199999998</v>
      </c>
      <c r="H1806">
        <v>0.01</v>
      </c>
      <c r="I1806">
        <v>-1</v>
      </c>
      <c r="J1806" s="2" t="str">
        <f t="shared" si="28"/>
        <v>GREEN_H2NERNR2028</v>
      </c>
    </row>
    <row r="1807" spans="1:10" x14ac:dyDescent="0.25">
      <c r="A1807" t="s">
        <v>328</v>
      </c>
      <c r="B1807" t="s">
        <v>6</v>
      </c>
      <c r="C1807" t="s">
        <v>9</v>
      </c>
      <c r="D1807" t="s">
        <v>6</v>
      </c>
      <c r="E1807" t="s">
        <v>12</v>
      </c>
      <c r="F1807">
        <v>2029</v>
      </c>
      <c r="G1807">
        <v>4013.7569199999998</v>
      </c>
      <c r="H1807">
        <v>0.01</v>
      </c>
      <c r="I1807">
        <v>-1</v>
      </c>
      <c r="J1807" s="2" t="str">
        <f t="shared" si="28"/>
        <v>GREEN_H2NERNR2029</v>
      </c>
    </row>
    <row r="1808" spans="1:10" x14ac:dyDescent="0.25">
      <c r="A1808" t="s">
        <v>328</v>
      </c>
      <c r="B1808" t="s">
        <v>6</v>
      </c>
      <c r="C1808" t="s">
        <v>9</v>
      </c>
      <c r="D1808" t="s">
        <v>6</v>
      </c>
      <c r="E1808" t="s">
        <v>12</v>
      </c>
      <c r="F1808">
        <v>2030</v>
      </c>
      <c r="G1808">
        <v>4013.7569199999998</v>
      </c>
      <c r="H1808">
        <v>0.01</v>
      </c>
      <c r="I1808">
        <v>-1</v>
      </c>
      <c r="J1808" s="2" t="str">
        <f t="shared" si="28"/>
        <v>GREEN_H2NERNR2030</v>
      </c>
    </row>
    <row r="1809" spans="1:10" x14ac:dyDescent="0.25">
      <c r="A1809" t="s">
        <v>328</v>
      </c>
      <c r="B1809" t="s">
        <v>6</v>
      </c>
      <c r="C1809" t="s">
        <v>9</v>
      </c>
      <c r="D1809" t="s">
        <v>6</v>
      </c>
      <c r="E1809" t="s">
        <v>12</v>
      </c>
      <c r="F1809">
        <v>2031</v>
      </c>
      <c r="G1809">
        <v>4013.7569199999998</v>
      </c>
      <c r="H1809">
        <v>0.01</v>
      </c>
      <c r="I1809">
        <v>-1</v>
      </c>
      <c r="J1809" s="2" t="str">
        <f t="shared" si="28"/>
        <v>GREEN_H2NERNR2031</v>
      </c>
    </row>
    <row r="1810" spans="1:10" x14ac:dyDescent="0.25">
      <c r="A1810" t="s">
        <v>328</v>
      </c>
      <c r="B1810" t="s">
        <v>6</v>
      </c>
      <c r="C1810" t="s">
        <v>9</v>
      </c>
      <c r="D1810" t="s">
        <v>6</v>
      </c>
      <c r="E1810" t="s">
        <v>12</v>
      </c>
      <c r="F1810">
        <v>2032</v>
      </c>
      <c r="G1810">
        <v>4013.7569199999998</v>
      </c>
      <c r="H1810">
        <v>0.01</v>
      </c>
      <c r="I1810">
        <v>-1</v>
      </c>
      <c r="J1810" s="2" t="str">
        <f t="shared" si="28"/>
        <v>GREEN_H2NERNR2032</v>
      </c>
    </row>
    <row r="1811" spans="1:10" x14ac:dyDescent="0.25">
      <c r="A1811" t="s">
        <v>328</v>
      </c>
      <c r="B1811" t="s">
        <v>6</v>
      </c>
      <c r="C1811" t="s">
        <v>9</v>
      </c>
      <c r="D1811" t="s">
        <v>6</v>
      </c>
      <c r="E1811" t="s">
        <v>12</v>
      </c>
      <c r="F1811">
        <v>2033</v>
      </c>
      <c r="G1811">
        <v>4013.7569199999998</v>
      </c>
      <c r="H1811">
        <v>0.01</v>
      </c>
      <c r="I1811">
        <v>-1</v>
      </c>
      <c r="J1811" s="2" t="str">
        <f t="shared" si="28"/>
        <v>GREEN_H2NERNR2033</v>
      </c>
    </row>
    <row r="1812" spans="1:10" x14ac:dyDescent="0.25">
      <c r="A1812" t="s">
        <v>328</v>
      </c>
      <c r="B1812" t="s">
        <v>6</v>
      </c>
      <c r="C1812" t="s">
        <v>9</v>
      </c>
      <c r="D1812" t="s">
        <v>6</v>
      </c>
      <c r="E1812" t="s">
        <v>12</v>
      </c>
      <c r="F1812">
        <v>2034</v>
      </c>
      <c r="G1812">
        <v>4013.7569199999998</v>
      </c>
      <c r="H1812">
        <v>0.01</v>
      </c>
      <c r="I1812">
        <v>-1</v>
      </c>
      <c r="J1812" s="2" t="str">
        <f t="shared" si="28"/>
        <v>GREEN_H2NERNR2034</v>
      </c>
    </row>
    <row r="1813" spans="1:10" x14ac:dyDescent="0.25">
      <c r="A1813" t="s">
        <v>328</v>
      </c>
      <c r="B1813" t="s">
        <v>6</v>
      </c>
      <c r="C1813" t="s">
        <v>9</v>
      </c>
      <c r="D1813" t="s">
        <v>6</v>
      </c>
      <c r="E1813" t="s">
        <v>12</v>
      </c>
      <c r="F1813">
        <v>2035</v>
      </c>
      <c r="G1813">
        <v>4013.7569199999998</v>
      </c>
      <c r="H1813">
        <v>0.01</v>
      </c>
      <c r="I1813">
        <v>-1</v>
      </c>
      <c r="J1813" s="2" t="str">
        <f t="shared" si="28"/>
        <v>GREEN_H2NERNR2035</v>
      </c>
    </row>
    <row r="1814" spans="1:10" x14ac:dyDescent="0.25">
      <c r="A1814" t="s">
        <v>328</v>
      </c>
      <c r="B1814" t="s">
        <v>6</v>
      </c>
      <c r="C1814" t="s">
        <v>9</v>
      </c>
      <c r="D1814" t="s">
        <v>6</v>
      </c>
      <c r="E1814" t="s">
        <v>12</v>
      </c>
      <c r="F1814">
        <v>2036</v>
      </c>
      <c r="G1814">
        <v>4013.7569199999998</v>
      </c>
      <c r="H1814">
        <v>0.01</v>
      </c>
      <c r="I1814">
        <v>-1</v>
      </c>
      <c r="J1814" s="2" t="str">
        <f t="shared" si="28"/>
        <v>GREEN_H2NERNR2036</v>
      </c>
    </row>
    <row r="1815" spans="1:10" x14ac:dyDescent="0.25">
      <c r="A1815" t="s">
        <v>328</v>
      </c>
      <c r="B1815" t="s">
        <v>6</v>
      </c>
      <c r="C1815" t="s">
        <v>9</v>
      </c>
      <c r="D1815" t="s">
        <v>6</v>
      </c>
      <c r="E1815" t="s">
        <v>12</v>
      </c>
      <c r="F1815">
        <v>2037</v>
      </c>
      <c r="G1815">
        <v>4013.7569199999998</v>
      </c>
      <c r="H1815">
        <v>0.01</v>
      </c>
      <c r="I1815">
        <v>-1</v>
      </c>
      <c r="J1815" s="2" t="str">
        <f t="shared" si="28"/>
        <v>GREEN_H2NERNR2037</v>
      </c>
    </row>
    <row r="1816" spans="1:10" x14ac:dyDescent="0.25">
      <c r="A1816" t="s">
        <v>328</v>
      </c>
      <c r="B1816" t="s">
        <v>6</v>
      </c>
      <c r="C1816" t="s">
        <v>9</v>
      </c>
      <c r="D1816" t="s">
        <v>6</v>
      </c>
      <c r="E1816" t="s">
        <v>12</v>
      </c>
      <c r="F1816">
        <v>2038</v>
      </c>
      <c r="G1816">
        <v>4013.7569199999998</v>
      </c>
      <c r="H1816">
        <v>0.01</v>
      </c>
      <c r="I1816">
        <v>-1</v>
      </c>
      <c r="J1816" s="2" t="str">
        <f t="shared" si="28"/>
        <v>GREEN_H2NERNR2038</v>
      </c>
    </row>
    <row r="1817" spans="1:10" x14ac:dyDescent="0.25">
      <c r="A1817" t="s">
        <v>328</v>
      </c>
      <c r="B1817" t="s">
        <v>6</v>
      </c>
      <c r="C1817" t="s">
        <v>9</v>
      </c>
      <c r="D1817" t="s">
        <v>6</v>
      </c>
      <c r="E1817" t="s">
        <v>12</v>
      </c>
      <c r="F1817">
        <v>2039</v>
      </c>
      <c r="G1817">
        <v>4013.7569199999998</v>
      </c>
      <c r="H1817">
        <v>0.01</v>
      </c>
      <c r="I1817">
        <v>-1</v>
      </c>
      <c r="J1817" s="2" t="str">
        <f t="shared" si="28"/>
        <v>GREEN_H2NERNR2039</v>
      </c>
    </row>
    <row r="1818" spans="1:10" x14ac:dyDescent="0.25">
      <c r="A1818" t="s">
        <v>328</v>
      </c>
      <c r="B1818" t="s">
        <v>6</v>
      </c>
      <c r="C1818" t="s">
        <v>9</v>
      </c>
      <c r="D1818" t="s">
        <v>6</v>
      </c>
      <c r="E1818" t="s">
        <v>12</v>
      </c>
      <c r="F1818">
        <v>2040</v>
      </c>
      <c r="G1818">
        <v>4013.7569199999998</v>
      </c>
      <c r="H1818">
        <v>0.01</v>
      </c>
      <c r="I1818">
        <v>-1</v>
      </c>
      <c r="J1818" s="2" t="str">
        <f t="shared" si="28"/>
        <v>GREEN_H2NERNR2040</v>
      </c>
    </row>
    <row r="1819" spans="1:10" x14ac:dyDescent="0.25">
      <c r="A1819" t="s">
        <v>328</v>
      </c>
      <c r="B1819" t="s">
        <v>6</v>
      </c>
      <c r="C1819" t="s">
        <v>9</v>
      </c>
      <c r="D1819" t="s">
        <v>6</v>
      </c>
      <c r="E1819" t="s">
        <v>12</v>
      </c>
      <c r="F1819">
        <v>2041</v>
      </c>
      <c r="G1819">
        <v>4013.7569199999998</v>
      </c>
      <c r="H1819">
        <v>0.01</v>
      </c>
      <c r="I1819">
        <v>-1</v>
      </c>
      <c r="J1819" s="2" t="str">
        <f t="shared" si="28"/>
        <v>GREEN_H2NERNR2041</v>
      </c>
    </row>
    <row r="1820" spans="1:10" x14ac:dyDescent="0.25">
      <c r="A1820" t="s">
        <v>328</v>
      </c>
      <c r="B1820" t="s">
        <v>6</v>
      </c>
      <c r="C1820" t="s">
        <v>8</v>
      </c>
      <c r="D1820" t="s">
        <v>6</v>
      </c>
      <c r="E1820" t="s">
        <v>10</v>
      </c>
      <c r="F1820">
        <v>2024</v>
      </c>
      <c r="G1820">
        <v>4013.7569199999998</v>
      </c>
      <c r="H1820">
        <v>0.01</v>
      </c>
      <c r="I1820">
        <v>-1</v>
      </c>
      <c r="J1820" s="2" t="str">
        <f t="shared" si="28"/>
        <v>GREEN_H2SRER2024</v>
      </c>
    </row>
    <row r="1821" spans="1:10" x14ac:dyDescent="0.25">
      <c r="A1821" t="s">
        <v>328</v>
      </c>
      <c r="B1821" t="s">
        <v>6</v>
      </c>
      <c r="C1821" t="s">
        <v>8</v>
      </c>
      <c r="D1821" t="s">
        <v>6</v>
      </c>
      <c r="E1821" t="s">
        <v>10</v>
      </c>
      <c r="F1821">
        <v>2025</v>
      </c>
      <c r="G1821">
        <v>4013.7569199999998</v>
      </c>
      <c r="H1821">
        <v>0.01</v>
      </c>
      <c r="I1821">
        <v>-1</v>
      </c>
      <c r="J1821" s="2" t="str">
        <f t="shared" si="28"/>
        <v>GREEN_H2SRER2025</v>
      </c>
    </row>
    <row r="1822" spans="1:10" x14ac:dyDescent="0.25">
      <c r="A1822" t="s">
        <v>328</v>
      </c>
      <c r="B1822" t="s">
        <v>6</v>
      </c>
      <c r="C1822" t="s">
        <v>8</v>
      </c>
      <c r="D1822" t="s">
        <v>6</v>
      </c>
      <c r="E1822" t="s">
        <v>10</v>
      </c>
      <c r="F1822">
        <v>2026</v>
      </c>
      <c r="G1822">
        <v>4013.7569199999998</v>
      </c>
      <c r="H1822">
        <v>0.01</v>
      </c>
      <c r="I1822">
        <v>-1</v>
      </c>
      <c r="J1822" s="2" t="str">
        <f t="shared" si="28"/>
        <v>GREEN_H2SRER2026</v>
      </c>
    </row>
    <row r="1823" spans="1:10" x14ac:dyDescent="0.25">
      <c r="A1823" t="s">
        <v>328</v>
      </c>
      <c r="B1823" t="s">
        <v>6</v>
      </c>
      <c r="C1823" t="s">
        <v>8</v>
      </c>
      <c r="D1823" t="s">
        <v>6</v>
      </c>
      <c r="E1823" t="s">
        <v>10</v>
      </c>
      <c r="F1823">
        <v>2027</v>
      </c>
      <c r="G1823">
        <v>4013.7569199999998</v>
      </c>
      <c r="H1823">
        <v>0.01</v>
      </c>
      <c r="I1823">
        <v>-1</v>
      </c>
      <c r="J1823" s="2" t="str">
        <f t="shared" si="28"/>
        <v>GREEN_H2SRER2027</v>
      </c>
    </row>
    <row r="1824" spans="1:10" x14ac:dyDescent="0.25">
      <c r="A1824" t="s">
        <v>328</v>
      </c>
      <c r="B1824" t="s">
        <v>6</v>
      </c>
      <c r="C1824" t="s">
        <v>8</v>
      </c>
      <c r="D1824" t="s">
        <v>6</v>
      </c>
      <c r="E1824" t="s">
        <v>10</v>
      </c>
      <c r="F1824">
        <v>2028</v>
      </c>
      <c r="G1824">
        <v>4013.7569199999998</v>
      </c>
      <c r="H1824">
        <v>0.01</v>
      </c>
      <c r="I1824">
        <v>-1</v>
      </c>
      <c r="J1824" s="2" t="str">
        <f t="shared" si="28"/>
        <v>GREEN_H2SRER2028</v>
      </c>
    </row>
    <row r="1825" spans="1:10" x14ac:dyDescent="0.25">
      <c r="A1825" t="s">
        <v>328</v>
      </c>
      <c r="B1825" t="s">
        <v>6</v>
      </c>
      <c r="C1825" t="s">
        <v>8</v>
      </c>
      <c r="D1825" t="s">
        <v>6</v>
      </c>
      <c r="E1825" t="s">
        <v>10</v>
      </c>
      <c r="F1825">
        <v>2029</v>
      </c>
      <c r="G1825">
        <v>4013.7569199999998</v>
      </c>
      <c r="H1825">
        <v>0.01</v>
      </c>
      <c r="I1825">
        <v>-1</v>
      </c>
      <c r="J1825" s="2" t="str">
        <f t="shared" si="28"/>
        <v>GREEN_H2SRER2029</v>
      </c>
    </row>
    <row r="1826" spans="1:10" x14ac:dyDescent="0.25">
      <c r="A1826" t="s">
        <v>328</v>
      </c>
      <c r="B1826" t="s">
        <v>6</v>
      </c>
      <c r="C1826" t="s">
        <v>8</v>
      </c>
      <c r="D1826" t="s">
        <v>6</v>
      </c>
      <c r="E1826" t="s">
        <v>10</v>
      </c>
      <c r="F1826">
        <v>2030</v>
      </c>
      <c r="G1826">
        <v>4013.7569199999998</v>
      </c>
      <c r="H1826">
        <v>0.01</v>
      </c>
      <c r="I1826">
        <v>-1</v>
      </c>
      <c r="J1826" s="2" t="str">
        <f t="shared" si="28"/>
        <v>GREEN_H2SRER2030</v>
      </c>
    </row>
    <row r="1827" spans="1:10" x14ac:dyDescent="0.25">
      <c r="A1827" t="s">
        <v>328</v>
      </c>
      <c r="B1827" t="s">
        <v>6</v>
      </c>
      <c r="C1827" t="s">
        <v>8</v>
      </c>
      <c r="D1827" t="s">
        <v>6</v>
      </c>
      <c r="E1827" t="s">
        <v>10</v>
      </c>
      <c r="F1827">
        <v>2031</v>
      </c>
      <c r="G1827">
        <v>4013.7569199999998</v>
      </c>
      <c r="H1827">
        <v>0.01</v>
      </c>
      <c r="I1827">
        <v>-1</v>
      </c>
      <c r="J1827" s="2" t="str">
        <f t="shared" si="28"/>
        <v>GREEN_H2SRER2031</v>
      </c>
    </row>
    <row r="1828" spans="1:10" x14ac:dyDescent="0.25">
      <c r="A1828" t="s">
        <v>328</v>
      </c>
      <c r="B1828" t="s">
        <v>6</v>
      </c>
      <c r="C1828" t="s">
        <v>8</v>
      </c>
      <c r="D1828" t="s">
        <v>6</v>
      </c>
      <c r="E1828" t="s">
        <v>10</v>
      </c>
      <c r="F1828">
        <v>2032</v>
      </c>
      <c r="G1828">
        <v>4013.7569199999998</v>
      </c>
      <c r="H1828">
        <v>0.01</v>
      </c>
      <c r="I1828">
        <v>-1</v>
      </c>
      <c r="J1828" s="2" t="str">
        <f t="shared" si="28"/>
        <v>GREEN_H2SRER2032</v>
      </c>
    </row>
    <row r="1829" spans="1:10" x14ac:dyDescent="0.25">
      <c r="A1829" t="s">
        <v>328</v>
      </c>
      <c r="B1829" t="s">
        <v>6</v>
      </c>
      <c r="C1829" t="s">
        <v>8</v>
      </c>
      <c r="D1829" t="s">
        <v>6</v>
      </c>
      <c r="E1829" t="s">
        <v>10</v>
      </c>
      <c r="F1829">
        <v>2033</v>
      </c>
      <c r="G1829">
        <v>4013.7569199999998</v>
      </c>
      <c r="H1829">
        <v>0.01</v>
      </c>
      <c r="I1829">
        <v>-1</v>
      </c>
      <c r="J1829" s="2" t="str">
        <f t="shared" si="28"/>
        <v>GREEN_H2SRER2033</v>
      </c>
    </row>
    <row r="1830" spans="1:10" x14ac:dyDescent="0.25">
      <c r="A1830" t="s">
        <v>328</v>
      </c>
      <c r="B1830" t="s">
        <v>6</v>
      </c>
      <c r="C1830" t="s">
        <v>8</v>
      </c>
      <c r="D1830" t="s">
        <v>6</v>
      </c>
      <c r="E1830" t="s">
        <v>10</v>
      </c>
      <c r="F1830">
        <v>2034</v>
      </c>
      <c r="G1830">
        <v>4013.7569199999998</v>
      </c>
      <c r="H1830">
        <v>0.01</v>
      </c>
      <c r="I1830">
        <v>-1</v>
      </c>
      <c r="J1830" s="2" t="str">
        <f t="shared" si="28"/>
        <v>GREEN_H2SRER2034</v>
      </c>
    </row>
    <row r="1831" spans="1:10" x14ac:dyDescent="0.25">
      <c r="A1831" t="s">
        <v>328</v>
      </c>
      <c r="B1831" t="s">
        <v>6</v>
      </c>
      <c r="C1831" t="s">
        <v>8</v>
      </c>
      <c r="D1831" t="s">
        <v>6</v>
      </c>
      <c r="E1831" t="s">
        <v>10</v>
      </c>
      <c r="F1831">
        <v>2035</v>
      </c>
      <c r="G1831">
        <v>4013.7569199999998</v>
      </c>
      <c r="H1831">
        <v>0.01</v>
      </c>
      <c r="I1831">
        <v>-1</v>
      </c>
      <c r="J1831" s="2" t="str">
        <f t="shared" si="28"/>
        <v>GREEN_H2SRER2035</v>
      </c>
    </row>
    <row r="1832" spans="1:10" x14ac:dyDescent="0.25">
      <c r="A1832" t="s">
        <v>328</v>
      </c>
      <c r="B1832" t="s">
        <v>6</v>
      </c>
      <c r="C1832" t="s">
        <v>8</v>
      </c>
      <c r="D1832" t="s">
        <v>6</v>
      </c>
      <c r="E1832" t="s">
        <v>10</v>
      </c>
      <c r="F1832">
        <v>2036</v>
      </c>
      <c r="G1832">
        <v>4013.7569199999998</v>
      </c>
      <c r="H1832">
        <v>0.01</v>
      </c>
      <c r="I1832">
        <v>-1</v>
      </c>
      <c r="J1832" s="2" t="str">
        <f t="shared" si="28"/>
        <v>GREEN_H2SRER2036</v>
      </c>
    </row>
    <row r="1833" spans="1:10" x14ac:dyDescent="0.25">
      <c r="A1833" t="s">
        <v>328</v>
      </c>
      <c r="B1833" t="s">
        <v>6</v>
      </c>
      <c r="C1833" t="s">
        <v>8</v>
      </c>
      <c r="D1833" t="s">
        <v>6</v>
      </c>
      <c r="E1833" t="s">
        <v>10</v>
      </c>
      <c r="F1833">
        <v>2037</v>
      </c>
      <c r="G1833">
        <v>4013.7569199999998</v>
      </c>
      <c r="H1833">
        <v>0.01</v>
      </c>
      <c r="I1833">
        <v>-1</v>
      </c>
      <c r="J1833" s="2" t="str">
        <f t="shared" si="28"/>
        <v>GREEN_H2SRER2037</v>
      </c>
    </row>
    <row r="1834" spans="1:10" x14ac:dyDescent="0.25">
      <c r="A1834" t="s">
        <v>328</v>
      </c>
      <c r="B1834" t="s">
        <v>6</v>
      </c>
      <c r="C1834" t="s">
        <v>8</v>
      </c>
      <c r="D1834" t="s">
        <v>6</v>
      </c>
      <c r="E1834" t="s">
        <v>10</v>
      </c>
      <c r="F1834">
        <v>2038</v>
      </c>
      <c r="G1834">
        <v>4013.7569199999998</v>
      </c>
      <c r="H1834">
        <v>0.01</v>
      </c>
      <c r="I1834">
        <v>-1</v>
      </c>
      <c r="J1834" s="2" t="str">
        <f t="shared" si="28"/>
        <v>GREEN_H2SRER2038</v>
      </c>
    </row>
    <row r="1835" spans="1:10" x14ac:dyDescent="0.25">
      <c r="A1835" t="s">
        <v>328</v>
      </c>
      <c r="B1835" t="s">
        <v>6</v>
      </c>
      <c r="C1835" t="s">
        <v>8</v>
      </c>
      <c r="D1835" t="s">
        <v>6</v>
      </c>
      <c r="E1835" t="s">
        <v>10</v>
      </c>
      <c r="F1835">
        <v>2039</v>
      </c>
      <c r="G1835">
        <v>4013.7569199999998</v>
      </c>
      <c r="H1835">
        <v>0.01</v>
      </c>
      <c r="I1835">
        <v>-1</v>
      </c>
      <c r="J1835" s="2" t="str">
        <f t="shared" si="28"/>
        <v>GREEN_H2SRER2039</v>
      </c>
    </row>
    <row r="1836" spans="1:10" x14ac:dyDescent="0.25">
      <c r="A1836" t="s">
        <v>328</v>
      </c>
      <c r="B1836" t="s">
        <v>6</v>
      </c>
      <c r="C1836" t="s">
        <v>8</v>
      </c>
      <c r="D1836" t="s">
        <v>6</v>
      </c>
      <c r="E1836" t="s">
        <v>10</v>
      </c>
      <c r="F1836">
        <v>2040</v>
      </c>
      <c r="G1836">
        <v>4013.7569199999998</v>
      </c>
      <c r="H1836">
        <v>0.01</v>
      </c>
      <c r="I1836">
        <v>-1</v>
      </c>
      <c r="J1836" s="2" t="str">
        <f t="shared" si="28"/>
        <v>GREEN_H2SRER2040</v>
      </c>
    </row>
    <row r="1837" spans="1:10" x14ac:dyDescent="0.25">
      <c r="A1837" t="s">
        <v>328</v>
      </c>
      <c r="B1837" t="s">
        <v>6</v>
      </c>
      <c r="C1837" t="s">
        <v>8</v>
      </c>
      <c r="D1837" t="s">
        <v>6</v>
      </c>
      <c r="E1837" t="s">
        <v>10</v>
      </c>
      <c r="F1837">
        <v>2041</v>
      </c>
      <c r="G1837">
        <v>4013.7569199999998</v>
      </c>
      <c r="H1837">
        <v>0.01</v>
      </c>
      <c r="I1837">
        <v>-1</v>
      </c>
      <c r="J1837" s="2" t="str">
        <f t="shared" si="28"/>
        <v>GREEN_H2SRER2041</v>
      </c>
    </row>
    <row r="1838" spans="1:10" x14ac:dyDescent="0.25">
      <c r="A1838" t="s">
        <v>328</v>
      </c>
      <c r="B1838" t="s">
        <v>6</v>
      </c>
      <c r="C1838" t="s">
        <v>8</v>
      </c>
      <c r="D1838" t="s">
        <v>6</v>
      </c>
      <c r="E1838" t="s">
        <v>11</v>
      </c>
      <c r="F1838">
        <v>2024</v>
      </c>
      <c r="G1838">
        <v>4013.7569199999998</v>
      </c>
      <c r="H1838">
        <v>0.01</v>
      </c>
      <c r="I1838">
        <v>-1</v>
      </c>
      <c r="J1838" s="2" t="str">
        <f t="shared" si="28"/>
        <v>GREEN_H2SRWR2024</v>
      </c>
    </row>
    <row r="1839" spans="1:10" x14ac:dyDescent="0.25">
      <c r="A1839" t="s">
        <v>328</v>
      </c>
      <c r="B1839" t="s">
        <v>6</v>
      </c>
      <c r="C1839" t="s">
        <v>8</v>
      </c>
      <c r="D1839" t="s">
        <v>6</v>
      </c>
      <c r="E1839" t="s">
        <v>11</v>
      </c>
      <c r="F1839">
        <v>2025</v>
      </c>
      <c r="G1839">
        <v>4013.7569199999998</v>
      </c>
      <c r="H1839">
        <v>0.01</v>
      </c>
      <c r="I1839">
        <v>-1</v>
      </c>
      <c r="J1839" s="2" t="str">
        <f t="shared" si="28"/>
        <v>GREEN_H2SRWR2025</v>
      </c>
    </row>
    <row r="1840" spans="1:10" x14ac:dyDescent="0.25">
      <c r="A1840" t="s">
        <v>328</v>
      </c>
      <c r="B1840" t="s">
        <v>6</v>
      </c>
      <c r="C1840" t="s">
        <v>8</v>
      </c>
      <c r="D1840" t="s">
        <v>6</v>
      </c>
      <c r="E1840" t="s">
        <v>11</v>
      </c>
      <c r="F1840">
        <v>2026</v>
      </c>
      <c r="G1840">
        <v>4013.7569199999998</v>
      </c>
      <c r="H1840">
        <v>0.01</v>
      </c>
      <c r="I1840">
        <v>-1</v>
      </c>
      <c r="J1840" s="2" t="str">
        <f t="shared" si="28"/>
        <v>GREEN_H2SRWR2026</v>
      </c>
    </row>
    <row r="1841" spans="1:10" x14ac:dyDescent="0.25">
      <c r="A1841" t="s">
        <v>328</v>
      </c>
      <c r="B1841" t="s">
        <v>6</v>
      </c>
      <c r="C1841" t="s">
        <v>8</v>
      </c>
      <c r="D1841" t="s">
        <v>6</v>
      </c>
      <c r="E1841" t="s">
        <v>11</v>
      </c>
      <c r="F1841">
        <v>2027</v>
      </c>
      <c r="G1841">
        <v>4013.7569199999998</v>
      </c>
      <c r="H1841">
        <v>0.01</v>
      </c>
      <c r="I1841">
        <v>-1</v>
      </c>
      <c r="J1841" s="2" t="str">
        <f t="shared" si="28"/>
        <v>GREEN_H2SRWR2027</v>
      </c>
    </row>
    <row r="1842" spans="1:10" x14ac:dyDescent="0.25">
      <c r="A1842" t="s">
        <v>328</v>
      </c>
      <c r="B1842" t="s">
        <v>6</v>
      </c>
      <c r="C1842" t="s">
        <v>8</v>
      </c>
      <c r="D1842" t="s">
        <v>6</v>
      </c>
      <c r="E1842" t="s">
        <v>11</v>
      </c>
      <c r="F1842">
        <v>2028</v>
      </c>
      <c r="G1842">
        <v>4013.7569199999998</v>
      </c>
      <c r="H1842">
        <v>0.01</v>
      </c>
      <c r="I1842">
        <v>-1</v>
      </c>
      <c r="J1842" s="2" t="str">
        <f t="shared" si="28"/>
        <v>GREEN_H2SRWR2028</v>
      </c>
    </row>
    <row r="1843" spans="1:10" x14ac:dyDescent="0.25">
      <c r="A1843" t="s">
        <v>328</v>
      </c>
      <c r="B1843" t="s">
        <v>6</v>
      </c>
      <c r="C1843" t="s">
        <v>8</v>
      </c>
      <c r="D1843" t="s">
        <v>6</v>
      </c>
      <c r="E1843" t="s">
        <v>11</v>
      </c>
      <c r="F1843">
        <v>2029</v>
      </c>
      <c r="G1843">
        <v>4013.7569199999998</v>
      </c>
      <c r="H1843">
        <v>0.01</v>
      </c>
      <c r="I1843">
        <v>-1</v>
      </c>
      <c r="J1843" s="2" t="str">
        <f t="shared" si="28"/>
        <v>GREEN_H2SRWR2029</v>
      </c>
    </row>
    <row r="1844" spans="1:10" x14ac:dyDescent="0.25">
      <c r="A1844" t="s">
        <v>328</v>
      </c>
      <c r="B1844" t="s">
        <v>6</v>
      </c>
      <c r="C1844" t="s">
        <v>8</v>
      </c>
      <c r="D1844" t="s">
        <v>6</v>
      </c>
      <c r="E1844" t="s">
        <v>11</v>
      </c>
      <c r="F1844">
        <v>2030</v>
      </c>
      <c r="G1844">
        <v>4013.7569199999998</v>
      </c>
      <c r="H1844">
        <v>0.01</v>
      </c>
      <c r="I1844">
        <v>-1</v>
      </c>
      <c r="J1844" s="2" t="str">
        <f t="shared" si="28"/>
        <v>GREEN_H2SRWR2030</v>
      </c>
    </row>
    <row r="1845" spans="1:10" x14ac:dyDescent="0.25">
      <c r="A1845" t="s">
        <v>328</v>
      </c>
      <c r="B1845" t="s">
        <v>6</v>
      </c>
      <c r="C1845" t="s">
        <v>8</v>
      </c>
      <c r="D1845" t="s">
        <v>6</v>
      </c>
      <c r="E1845" t="s">
        <v>11</v>
      </c>
      <c r="F1845">
        <v>2031</v>
      </c>
      <c r="G1845">
        <v>4013.7569199999998</v>
      </c>
      <c r="H1845">
        <v>0.01</v>
      </c>
      <c r="I1845">
        <v>-1</v>
      </c>
      <c r="J1845" s="2" t="str">
        <f t="shared" si="28"/>
        <v>GREEN_H2SRWR2031</v>
      </c>
    </row>
    <row r="1846" spans="1:10" x14ac:dyDescent="0.25">
      <c r="A1846" t="s">
        <v>328</v>
      </c>
      <c r="B1846" t="s">
        <v>6</v>
      </c>
      <c r="C1846" t="s">
        <v>8</v>
      </c>
      <c r="D1846" t="s">
        <v>6</v>
      </c>
      <c r="E1846" t="s">
        <v>11</v>
      </c>
      <c r="F1846">
        <v>2032</v>
      </c>
      <c r="G1846">
        <v>4013.7569199999998</v>
      </c>
      <c r="H1846">
        <v>0.01</v>
      </c>
      <c r="I1846">
        <v>-1</v>
      </c>
      <c r="J1846" s="2" t="str">
        <f t="shared" si="28"/>
        <v>GREEN_H2SRWR2032</v>
      </c>
    </row>
    <row r="1847" spans="1:10" x14ac:dyDescent="0.25">
      <c r="A1847" t="s">
        <v>328</v>
      </c>
      <c r="B1847" t="s">
        <v>6</v>
      </c>
      <c r="C1847" t="s">
        <v>8</v>
      </c>
      <c r="D1847" t="s">
        <v>6</v>
      </c>
      <c r="E1847" t="s">
        <v>11</v>
      </c>
      <c r="F1847">
        <v>2033</v>
      </c>
      <c r="G1847">
        <v>4013.7569199999998</v>
      </c>
      <c r="H1847">
        <v>0.01</v>
      </c>
      <c r="I1847">
        <v>-1</v>
      </c>
      <c r="J1847" s="2" t="str">
        <f t="shared" si="28"/>
        <v>GREEN_H2SRWR2033</v>
      </c>
    </row>
    <row r="1848" spans="1:10" x14ac:dyDescent="0.25">
      <c r="A1848" t="s">
        <v>328</v>
      </c>
      <c r="B1848" t="s">
        <v>6</v>
      </c>
      <c r="C1848" t="s">
        <v>8</v>
      </c>
      <c r="D1848" t="s">
        <v>6</v>
      </c>
      <c r="E1848" t="s">
        <v>11</v>
      </c>
      <c r="F1848">
        <v>2034</v>
      </c>
      <c r="G1848">
        <v>4013.7569199999998</v>
      </c>
      <c r="H1848">
        <v>0.01</v>
      </c>
      <c r="I1848">
        <v>-1</v>
      </c>
      <c r="J1848" s="2" t="str">
        <f t="shared" si="28"/>
        <v>GREEN_H2SRWR2034</v>
      </c>
    </row>
    <row r="1849" spans="1:10" x14ac:dyDescent="0.25">
      <c r="A1849" t="s">
        <v>328</v>
      </c>
      <c r="B1849" t="s">
        <v>6</v>
      </c>
      <c r="C1849" t="s">
        <v>8</v>
      </c>
      <c r="D1849" t="s">
        <v>6</v>
      </c>
      <c r="E1849" t="s">
        <v>11</v>
      </c>
      <c r="F1849">
        <v>2035</v>
      </c>
      <c r="G1849">
        <v>4013.7569199999998</v>
      </c>
      <c r="H1849">
        <v>0.01</v>
      </c>
      <c r="I1849">
        <v>-1</v>
      </c>
      <c r="J1849" s="2" t="str">
        <f t="shared" si="28"/>
        <v>GREEN_H2SRWR2035</v>
      </c>
    </row>
    <row r="1850" spans="1:10" x14ac:dyDescent="0.25">
      <c r="A1850" t="s">
        <v>328</v>
      </c>
      <c r="B1850" t="s">
        <v>6</v>
      </c>
      <c r="C1850" t="s">
        <v>8</v>
      </c>
      <c r="D1850" t="s">
        <v>6</v>
      </c>
      <c r="E1850" t="s">
        <v>11</v>
      </c>
      <c r="F1850">
        <v>2036</v>
      </c>
      <c r="G1850">
        <v>4013.7569199999998</v>
      </c>
      <c r="H1850">
        <v>0.01</v>
      </c>
      <c r="I1850">
        <v>-1</v>
      </c>
      <c r="J1850" s="2" t="str">
        <f t="shared" si="28"/>
        <v>GREEN_H2SRWR2036</v>
      </c>
    </row>
    <row r="1851" spans="1:10" x14ac:dyDescent="0.25">
      <c r="A1851" t="s">
        <v>328</v>
      </c>
      <c r="B1851" t="s">
        <v>6</v>
      </c>
      <c r="C1851" t="s">
        <v>8</v>
      </c>
      <c r="D1851" t="s">
        <v>6</v>
      </c>
      <c r="E1851" t="s">
        <v>11</v>
      </c>
      <c r="F1851">
        <v>2037</v>
      </c>
      <c r="G1851">
        <v>4013.7569199999998</v>
      </c>
      <c r="H1851">
        <v>0.01</v>
      </c>
      <c r="I1851">
        <v>-1</v>
      </c>
      <c r="J1851" s="2" t="str">
        <f t="shared" si="28"/>
        <v>GREEN_H2SRWR2037</v>
      </c>
    </row>
    <row r="1852" spans="1:10" x14ac:dyDescent="0.25">
      <c r="A1852" t="s">
        <v>328</v>
      </c>
      <c r="B1852" t="s">
        <v>6</v>
      </c>
      <c r="C1852" t="s">
        <v>8</v>
      </c>
      <c r="D1852" t="s">
        <v>6</v>
      </c>
      <c r="E1852" t="s">
        <v>11</v>
      </c>
      <c r="F1852">
        <v>2038</v>
      </c>
      <c r="G1852">
        <v>4013.7569199999998</v>
      </c>
      <c r="H1852">
        <v>0.01</v>
      </c>
      <c r="I1852">
        <v>-1</v>
      </c>
      <c r="J1852" s="2" t="str">
        <f t="shared" si="28"/>
        <v>GREEN_H2SRWR2038</v>
      </c>
    </row>
    <row r="1853" spans="1:10" x14ac:dyDescent="0.25">
      <c r="A1853" t="s">
        <v>328</v>
      </c>
      <c r="B1853" t="s">
        <v>6</v>
      </c>
      <c r="C1853" t="s">
        <v>8</v>
      </c>
      <c r="D1853" t="s">
        <v>6</v>
      </c>
      <c r="E1853" t="s">
        <v>11</v>
      </c>
      <c r="F1853">
        <v>2039</v>
      </c>
      <c r="G1853">
        <v>4013.7569199999998</v>
      </c>
      <c r="H1853">
        <v>0.01</v>
      </c>
      <c r="I1853">
        <v>-1</v>
      </c>
      <c r="J1853" s="2" t="str">
        <f t="shared" si="28"/>
        <v>GREEN_H2SRWR2039</v>
      </c>
    </row>
    <row r="1854" spans="1:10" x14ac:dyDescent="0.25">
      <c r="A1854" t="s">
        <v>328</v>
      </c>
      <c r="B1854" t="s">
        <v>6</v>
      </c>
      <c r="C1854" t="s">
        <v>8</v>
      </c>
      <c r="D1854" t="s">
        <v>6</v>
      </c>
      <c r="E1854" t="s">
        <v>11</v>
      </c>
      <c r="F1854">
        <v>2040</v>
      </c>
      <c r="G1854">
        <v>4013.7569199999998</v>
      </c>
      <c r="H1854">
        <v>0.01</v>
      </c>
      <c r="I1854">
        <v>-1</v>
      </c>
      <c r="J1854" s="2" t="str">
        <f t="shared" si="28"/>
        <v>GREEN_H2SRWR2040</v>
      </c>
    </row>
    <row r="1855" spans="1:10" x14ac:dyDescent="0.25">
      <c r="A1855" t="s">
        <v>328</v>
      </c>
      <c r="B1855" t="s">
        <v>6</v>
      </c>
      <c r="C1855" t="s">
        <v>8</v>
      </c>
      <c r="D1855" t="s">
        <v>6</v>
      </c>
      <c r="E1855" t="s">
        <v>11</v>
      </c>
      <c r="F1855">
        <v>2041</v>
      </c>
      <c r="G1855">
        <v>4013.7569199999998</v>
      </c>
      <c r="H1855">
        <v>0.01</v>
      </c>
      <c r="I1855">
        <v>-1</v>
      </c>
      <c r="J1855" s="2" t="str">
        <f t="shared" si="28"/>
        <v>GREEN_H2SRWR2041</v>
      </c>
    </row>
    <row r="1856" spans="1:10" x14ac:dyDescent="0.25">
      <c r="A1856" t="s">
        <v>328</v>
      </c>
      <c r="B1856" t="s">
        <v>6</v>
      </c>
      <c r="C1856" t="s">
        <v>8</v>
      </c>
      <c r="D1856" t="s">
        <v>6</v>
      </c>
      <c r="E1856" t="s">
        <v>9</v>
      </c>
      <c r="F1856">
        <v>2024</v>
      </c>
      <c r="G1856">
        <v>4013.7569199999998</v>
      </c>
      <c r="H1856">
        <v>0.01</v>
      </c>
      <c r="I1856">
        <v>-1</v>
      </c>
      <c r="J1856" s="2" t="str">
        <f t="shared" si="28"/>
        <v>GREEN_H2SRNER2024</v>
      </c>
    </row>
    <row r="1857" spans="1:10" x14ac:dyDescent="0.25">
      <c r="A1857" t="s">
        <v>328</v>
      </c>
      <c r="B1857" t="s">
        <v>6</v>
      </c>
      <c r="C1857" t="s">
        <v>8</v>
      </c>
      <c r="D1857" t="s">
        <v>6</v>
      </c>
      <c r="E1857" t="s">
        <v>9</v>
      </c>
      <c r="F1857">
        <v>2025</v>
      </c>
      <c r="G1857">
        <v>4013.7569199999998</v>
      </c>
      <c r="H1857">
        <v>0.01</v>
      </c>
      <c r="I1857">
        <v>-1</v>
      </c>
      <c r="J1857" s="2" t="str">
        <f t="shared" si="28"/>
        <v>GREEN_H2SRNER2025</v>
      </c>
    </row>
    <row r="1858" spans="1:10" x14ac:dyDescent="0.25">
      <c r="A1858" t="s">
        <v>328</v>
      </c>
      <c r="B1858" t="s">
        <v>6</v>
      </c>
      <c r="C1858" t="s">
        <v>8</v>
      </c>
      <c r="D1858" t="s">
        <v>6</v>
      </c>
      <c r="E1858" t="s">
        <v>9</v>
      </c>
      <c r="F1858">
        <v>2026</v>
      </c>
      <c r="G1858">
        <v>4013.7569199999998</v>
      </c>
      <c r="H1858">
        <v>0.01</v>
      </c>
      <c r="I1858">
        <v>-1</v>
      </c>
      <c r="J1858" s="2" t="str">
        <f t="shared" si="28"/>
        <v>GREEN_H2SRNER2026</v>
      </c>
    </row>
    <row r="1859" spans="1:10" x14ac:dyDescent="0.25">
      <c r="A1859" t="s">
        <v>328</v>
      </c>
      <c r="B1859" t="s">
        <v>6</v>
      </c>
      <c r="C1859" t="s">
        <v>8</v>
      </c>
      <c r="D1859" t="s">
        <v>6</v>
      </c>
      <c r="E1859" t="s">
        <v>9</v>
      </c>
      <c r="F1859">
        <v>2027</v>
      </c>
      <c r="G1859">
        <v>4013.7569199999998</v>
      </c>
      <c r="H1859">
        <v>0.01</v>
      </c>
      <c r="I1859">
        <v>-1</v>
      </c>
      <c r="J1859" s="2" t="str">
        <f t="shared" ref="J1859:J1922" si="29">_xlfn.CONCAT(A1859,C1859,E1859,F1859)</f>
        <v>GREEN_H2SRNER2027</v>
      </c>
    </row>
    <row r="1860" spans="1:10" x14ac:dyDescent="0.25">
      <c r="A1860" t="s">
        <v>328</v>
      </c>
      <c r="B1860" t="s">
        <v>6</v>
      </c>
      <c r="C1860" t="s">
        <v>8</v>
      </c>
      <c r="D1860" t="s">
        <v>6</v>
      </c>
      <c r="E1860" t="s">
        <v>9</v>
      </c>
      <c r="F1860">
        <v>2028</v>
      </c>
      <c r="G1860">
        <v>4013.7569199999998</v>
      </c>
      <c r="H1860">
        <v>0.01</v>
      </c>
      <c r="I1860">
        <v>-1</v>
      </c>
      <c r="J1860" s="2" t="str">
        <f t="shared" si="29"/>
        <v>GREEN_H2SRNER2028</v>
      </c>
    </row>
    <row r="1861" spans="1:10" x14ac:dyDescent="0.25">
      <c r="A1861" t="s">
        <v>328</v>
      </c>
      <c r="B1861" t="s">
        <v>6</v>
      </c>
      <c r="C1861" t="s">
        <v>8</v>
      </c>
      <c r="D1861" t="s">
        <v>6</v>
      </c>
      <c r="E1861" t="s">
        <v>9</v>
      </c>
      <c r="F1861">
        <v>2029</v>
      </c>
      <c r="G1861">
        <v>4013.7569199999998</v>
      </c>
      <c r="H1861">
        <v>0.01</v>
      </c>
      <c r="I1861">
        <v>-1</v>
      </c>
      <c r="J1861" s="2" t="str">
        <f t="shared" si="29"/>
        <v>GREEN_H2SRNER2029</v>
      </c>
    </row>
    <row r="1862" spans="1:10" x14ac:dyDescent="0.25">
      <c r="A1862" t="s">
        <v>328</v>
      </c>
      <c r="B1862" t="s">
        <v>6</v>
      </c>
      <c r="C1862" t="s">
        <v>8</v>
      </c>
      <c r="D1862" t="s">
        <v>6</v>
      </c>
      <c r="E1862" t="s">
        <v>9</v>
      </c>
      <c r="F1862">
        <v>2030</v>
      </c>
      <c r="G1862">
        <v>4013.7569199999998</v>
      </c>
      <c r="H1862">
        <v>0.01</v>
      </c>
      <c r="I1862">
        <v>-1</v>
      </c>
      <c r="J1862" s="2" t="str">
        <f t="shared" si="29"/>
        <v>GREEN_H2SRNER2030</v>
      </c>
    </row>
    <row r="1863" spans="1:10" x14ac:dyDescent="0.25">
      <c r="A1863" t="s">
        <v>328</v>
      </c>
      <c r="B1863" t="s">
        <v>6</v>
      </c>
      <c r="C1863" t="s">
        <v>8</v>
      </c>
      <c r="D1863" t="s">
        <v>6</v>
      </c>
      <c r="E1863" t="s">
        <v>9</v>
      </c>
      <c r="F1863">
        <v>2031</v>
      </c>
      <c r="G1863">
        <v>4013.7569199999998</v>
      </c>
      <c r="H1863">
        <v>0.01</v>
      </c>
      <c r="I1863">
        <v>-1</v>
      </c>
      <c r="J1863" s="2" t="str">
        <f t="shared" si="29"/>
        <v>GREEN_H2SRNER2031</v>
      </c>
    </row>
    <row r="1864" spans="1:10" x14ac:dyDescent="0.25">
      <c r="A1864" t="s">
        <v>328</v>
      </c>
      <c r="B1864" t="s">
        <v>6</v>
      </c>
      <c r="C1864" t="s">
        <v>8</v>
      </c>
      <c r="D1864" t="s">
        <v>6</v>
      </c>
      <c r="E1864" t="s">
        <v>9</v>
      </c>
      <c r="F1864">
        <v>2032</v>
      </c>
      <c r="G1864">
        <v>4013.7569199999998</v>
      </c>
      <c r="H1864">
        <v>0.01</v>
      </c>
      <c r="I1864">
        <v>-1</v>
      </c>
      <c r="J1864" s="2" t="str">
        <f t="shared" si="29"/>
        <v>GREEN_H2SRNER2032</v>
      </c>
    </row>
    <row r="1865" spans="1:10" x14ac:dyDescent="0.25">
      <c r="A1865" t="s">
        <v>328</v>
      </c>
      <c r="B1865" t="s">
        <v>6</v>
      </c>
      <c r="C1865" t="s">
        <v>8</v>
      </c>
      <c r="D1865" t="s">
        <v>6</v>
      </c>
      <c r="E1865" t="s">
        <v>9</v>
      </c>
      <c r="F1865">
        <v>2033</v>
      </c>
      <c r="G1865">
        <v>4013.7569199999998</v>
      </c>
      <c r="H1865">
        <v>0.01</v>
      </c>
      <c r="I1865">
        <v>-1</v>
      </c>
      <c r="J1865" s="2" t="str">
        <f t="shared" si="29"/>
        <v>GREEN_H2SRNER2033</v>
      </c>
    </row>
    <row r="1866" spans="1:10" x14ac:dyDescent="0.25">
      <c r="A1866" t="s">
        <v>328</v>
      </c>
      <c r="B1866" t="s">
        <v>6</v>
      </c>
      <c r="C1866" t="s">
        <v>8</v>
      </c>
      <c r="D1866" t="s">
        <v>6</v>
      </c>
      <c r="E1866" t="s">
        <v>9</v>
      </c>
      <c r="F1866">
        <v>2034</v>
      </c>
      <c r="G1866">
        <v>4013.7569199999998</v>
      </c>
      <c r="H1866">
        <v>0.01</v>
      </c>
      <c r="I1866">
        <v>-1</v>
      </c>
      <c r="J1866" s="2" t="str">
        <f t="shared" si="29"/>
        <v>GREEN_H2SRNER2034</v>
      </c>
    </row>
    <row r="1867" spans="1:10" x14ac:dyDescent="0.25">
      <c r="A1867" t="s">
        <v>328</v>
      </c>
      <c r="B1867" t="s">
        <v>6</v>
      </c>
      <c r="C1867" t="s">
        <v>8</v>
      </c>
      <c r="D1867" t="s">
        <v>6</v>
      </c>
      <c r="E1867" t="s">
        <v>9</v>
      </c>
      <c r="F1867">
        <v>2035</v>
      </c>
      <c r="G1867">
        <v>4013.7569199999998</v>
      </c>
      <c r="H1867">
        <v>0.01</v>
      </c>
      <c r="I1867">
        <v>-1</v>
      </c>
      <c r="J1867" s="2" t="str">
        <f t="shared" si="29"/>
        <v>GREEN_H2SRNER2035</v>
      </c>
    </row>
    <row r="1868" spans="1:10" x14ac:dyDescent="0.25">
      <c r="A1868" t="s">
        <v>328</v>
      </c>
      <c r="B1868" t="s">
        <v>6</v>
      </c>
      <c r="C1868" t="s">
        <v>8</v>
      </c>
      <c r="D1868" t="s">
        <v>6</v>
      </c>
      <c r="E1868" t="s">
        <v>9</v>
      </c>
      <c r="F1868">
        <v>2036</v>
      </c>
      <c r="G1868">
        <v>4013.7569199999998</v>
      </c>
      <c r="H1868">
        <v>0.01</v>
      </c>
      <c r="I1868">
        <v>-1</v>
      </c>
      <c r="J1868" s="2" t="str">
        <f t="shared" si="29"/>
        <v>GREEN_H2SRNER2036</v>
      </c>
    </row>
    <row r="1869" spans="1:10" x14ac:dyDescent="0.25">
      <c r="A1869" t="s">
        <v>328</v>
      </c>
      <c r="B1869" t="s">
        <v>6</v>
      </c>
      <c r="C1869" t="s">
        <v>8</v>
      </c>
      <c r="D1869" t="s">
        <v>6</v>
      </c>
      <c r="E1869" t="s">
        <v>9</v>
      </c>
      <c r="F1869">
        <v>2037</v>
      </c>
      <c r="G1869">
        <v>4013.7569199999998</v>
      </c>
      <c r="H1869">
        <v>0.01</v>
      </c>
      <c r="I1869">
        <v>-1</v>
      </c>
      <c r="J1869" s="2" t="str">
        <f t="shared" si="29"/>
        <v>GREEN_H2SRNER2037</v>
      </c>
    </row>
    <row r="1870" spans="1:10" x14ac:dyDescent="0.25">
      <c r="A1870" t="s">
        <v>328</v>
      </c>
      <c r="B1870" t="s">
        <v>6</v>
      </c>
      <c r="C1870" t="s">
        <v>8</v>
      </c>
      <c r="D1870" t="s">
        <v>6</v>
      </c>
      <c r="E1870" t="s">
        <v>9</v>
      </c>
      <c r="F1870">
        <v>2038</v>
      </c>
      <c r="G1870">
        <v>4013.7569199999998</v>
      </c>
      <c r="H1870">
        <v>0.01</v>
      </c>
      <c r="I1870">
        <v>-1</v>
      </c>
      <c r="J1870" s="2" t="str">
        <f t="shared" si="29"/>
        <v>GREEN_H2SRNER2038</v>
      </c>
    </row>
    <row r="1871" spans="1:10" x14ac:dyDescent="0.25">
      <c r="A1871" t="s">
        <v>328</v>
      </c>
      <c r="B1871" t="s">
        <v>6</v>
      </c>
      <c r="C1871" t="s">
        <v>8</v>
      </c>
      <c r="D1871" t="s">
        <v>6</v>
      </c>
      <c r="E1871" t="s">
        <v>9</v>
      </c>
      <c r="F1871">
        <v>2039</v>
      </c>
      <c r="G1871">
        <v>4013.7569199999998</v>
      </c>
      <c r="H1871">
        <v>0.01</v>
      </c>
      <c r="I1871">
        <v>-1</v>
      </c>
      <c r="J1871" s="2" t="str">
        <f t="shared" si="29"/>
        <v>GREEN_H2SRNER2039</v>
      </c>
    </row>
    <row r="1872" spans="1:10" x14ac:dyDescent="0.25">
      <c r="A1872" t="s">
        <v>328</v>
      </c>
      <c r="B1872" t="s">
        <v>6</v>
      </c>
      <c r="C1872" t="s">
        <v>8</v>
      </c>
      <c r="D1872" t="s">
        <v>6</v>
      </c>
      <c r="E1872" t="s">
        <v>9</v>
      </c>
      <c r="F1872">
        <v>2040</v>
      </c>
      <c r="G1872">
        <v>4013.7569199999998</v>
      </c>
      <c r="H1872">
        <v>0.01</v>
      </c>
      <c r="I1872">
        <v>-1</v>
      </c>
      <c r="J1872" s="2" t="str">
        <f t="shared" si="29"/>
        <v>GREEN_H2SRNER2040</v>
      </c>
    </row>
    <row r="1873" spans="1:10" x14ac:dyDescent="0.25">
      <c r="A1873" t="s">
        <v>328</v>
      </c>
      <c r="B1873" t="s">
        <v>6</v>
      </c>
      <c r="C1873" t="s">
        <v>8</v>
      </c>
      <c r="D1873" t="s">
        <v>6</v>
      </c>
      <c r="E1873" t="s">
        <v>9</v>
      </c>
      <c r="F1873">
        <v>2041</v>
      </c>
      <c r="G1873">
        <v>4013.7569199999998</v>
      </c>
      <c r="H1873">
        <v>0.01</v>
      </c>
      <c r="I1873">
        <v>-1</v>
      </c>
      <c r="J1873" s="2" t="str">
        <f t="shared" si="29"/>
        <v>GREEN_H2SRNER2041</v>
      </c>
    </row>
    <row r="1874" spans="1:10" x14ac:dyDescent="0.25">
      <c r="A1874" t="s">
        <v>328</v>
      </c>
      <c r="B1874" t="s">
        <v>6</v>
      </c>
      <c r="C1874" t="s">
        <v>8</v>
      </c>
      <c r="D1874" t="s">
        <v>6</v>
      </c>
      <c r="E1874" t="s">
        <v>8</v>
      </c>
      <c r="F1874">
        <v>2024</v>
      </c>
      <c r="G1874">
        <v>4013.7569199999998</v>
      </c>
      <c r="H1874">
        <v>0.01</v>
      </c>
      <c r="I1874">
        <v>-1</v>
      </c>
      <c r="J1874" s="2" t="str">
        <f t="shared" si="29"/>
        <v>GREEN_H2SRSR2024</v>
      </c>
    </row>
    <row r="1875" spans="1:10" x14ac:dyDescent="0.25">
      <c r="A1875" t="s">
        <v>328</v>
      </c>
      <c r="B1875" t="s">
        <v>6</v>
      </c>
      <c r="C1875" t="s">
        <v>8</v>
      </c>
      <c r="D1875" t="s">
        <v>6</v>
      </c>
      <c r="E1875" t="s">
        <v>8</v>
      </c>
      <c r="F1875">
        <v>2025</v>
      </c>
      <c r="G1875">
        <v>4013.7569199999998</v>
      </c>
      <c r="H1875">
        <v>0.01</v>
      </c>
      <c r="I1875">
        <v>-1</v>
      </c>
      <c r="J1875" s="2" t="str">
        <f t="shared" si="29"/>
        <v>GREEN_H2SRSR2025</v>
      </c>
    </row>
    <row r="1876" spans="1:10" x14ac:dyDescent="0.25">
      <c r="A1876" t="s">
        <v>328</v>
      </c>
      <c r="B1876" t="s">
        <v>6</v>
      </c>
      <c r="C1876" t="s">
        <v>8</v>
      </c>
      <c r="D1876" t="s">
        <v>6</v>
      </c>
      <c r="E1876" t="s">
        <v>8</v>
      </c>
      <c r="F1876">
        <v>2026</v>
      </c>
      <c r="G1876">
        <v>4013.7569199999998</v>
      </c>
      <c r="H1876">
        <v>0.01</v>
      </c>
      <c r="I1876">
        <v>-1</v>
      </c>
      <c r="J1876" s="2" t="str">
        <f t="shared" si="29"/>
        <v>GREEN_H2SRSR2026</v>
      </c>
    </row>
    <row r="1877" spans="1:10" x14ac:dyDescent="0.25">
      <c r="A1877" t="s">
        <v>328</v>
      </c>
      <c r="B1877" t="s">
        <v>6</v>
      </c>
      <c r="C1877" t="s">
        <v>8</v>
      </c>
      <c r="D1877" t="s">
        <v>6</v>
      </c>
      <c r="E1877" t="s">
        <v>8</v>
      </c>
      <c r="F1877">
        <v>2027</v>
      </c>
      <c r="G1877">
        <v>4013.7569199999998</v>
      </c>
      <c r="H1877">
        <v>0.01</v>
      </c>
      <c r="I1877">
        <v>-1</v>
      </c>
      <c r="J1877" s="2" t="str">
        <f t="shared" si="29"/>
        <v>GREEN_H2SRSR2027</v>
      </c>
    </row>
    <row r="1878" spans="1:10" x14ac:dyDescent="0.25">
      <c r="A1878" t="s">
        <v>328</v>
      </c>
      <c r="B1878" t="s">
        <v>6</v>
      </c>
      <c r="C1878" t="s">
        <v>8</v>
      </c>
      <c r="D1878" t="s">
        <v>6</v>
      </c>
      <c r="E1878" t="s">
        <v>8</v>
      </c>
      <c r="F1878">
        <v>2028</v>
      </c>
      <c r="G1878">
        <v>4013.7569199999998</v>
      </c>
      <c r="H1878">
        <v>0.01</v>
      </c>
      <c r="I1878">
        <v>-1</v>
      </c>
      <c r="J1878" s="2" t="str">
        <f t="shared" si="29"/>
        <v>GREEN_H2SRSR2028</v>
      </c>
    </row>
    <row r="1879" spans="1:10" x14ac:dyDescent="0.25">
      <c r="A1879" t="s">
        <v>328</v>
      </c>
      <c r="B1879" t="s">
        <v>6</v>
      </c>
      <c r="C1879" t="s">
        <v>8</v>
      </c>
      <c r="D1879" t="s">
        <v>6</v>
      </c>
      <c r="E1879" t="s">
        <v>8</v>
      </c>
      <c r="F1879">
        <v>2029</v>
      </c>
      <c r="G1879">
        <v>4013.7569199999998</v>
      </c>
      <c r="H1879">
        <v>0.01</v>
      </c>
      <c r="I1879">
        <v>-1</v>
      </c>
      <c r="J1879" s="2" t="str">
        <f t="shared" si="29"/>
        <v>GREEN_H2SRSR2029</v>
      </c>
    </row>
    <row r="1880" spans="1:10" x14ac:dyDescent="0.25">
      <c r="A1880" t="s">
        <v>328</v>
      </c>
      <c r="B1880" t="s">
        <v>6</v>
      </c>
      <c r="C1880" t="s">
        <v>8</v>
      </c>
      <c r="D1880" t="s">
        <v>6</v>
      </c>
      <c r="E1880" t="s">
        <v>8</v>
      </c>
      <c r="F1880">
        <v>2030</v>
      </c>
      <c r="G1880">
        <v>4013.7569199999998</v>
      </c>
      <c r="H1880">
        <v>0.01</v>
      </c>
      <c r="I1880">
        <v>-1</v>
      </c>
      <c r="J1880" s="2" t="str">
        <f t="shared" si="29"/>
        <v>GREEN_H2SRSR2030</v>
      </c>
    </row>
    <row r="1881" spans="1:10" x14ac:dyDescent="0.25">
      <c r="A1881" t="s">
        <v>328</v>
      </c>
      <c r="B1881" t="s">
        <v>6</v>
      </c>
      <c r="C1881" t="s">
        <v>8</v>
      </c>
      <c r="D1881" t="s">
        <v>6</v>
      </c>
      <c r="E1881" t="s">
        <v>8</v>
      </c>
      <c r="F1881">
        <v>2031</v>
      </c>
      <c r="G1881">
        <v>4013.7569199999998</v>
      </c>
      <c r="H1881">
        <v>0.01</v>
      </c>
      <c r="I1881">
        <v>-1</v>
      </c>
      <c r="J1881" s="2" t="str">
        <f t="shared" si="29"/>
        <v>GREEN_H2SRSR2031</v>
      </c>
    </row>
    <row r="1882" spans="1:10" x14ac:dyDescent="0.25">
      <c r="A1882" t="s">
        <v>328</v>
      </c>
      <c r="B1882" t="s">
        <v>6</v>
      </c>
      <c r="C1882" t="s">
        <v>8</v>
      </c>
      <c r="D1882" t="s">
        <v>6</v>
      </c>
      <c r="E1882" t="s">
        <v>8</v>
      </c>
      <c r="F1882">
        <v>2032</v>
      </c>
      <c r="G1882">
        <v>4013.7569199999998</v>
      </c>
      <c r="H1882">
        <v>0.01</v>
      </c>
      <c r="I1882">
        <v>-1</v>
      </c>
      <c r="J1882" s="2" t="str">
        <f t="shared" si="29"/>
        <v>GREEN_H2SRSR2032</v>
      </c>
    </row>
    <row r="1883" spans="1:10" x14ac:dyDescent="0.25">
      <c r="A1883" t="s">
        <v>328</v>
      </c>
      <c r="B1883" t="s">
        <v>6</v>
      </c>
      <c r="C1883" t="s">
        <v>8</v>
      </c>
      <c r="D1883" t="s">
        <v>6</v>
      </c>
      <c r="E1883" t="s">
        <v>8</v>
      </c>
      <c r="F1883">
        <v>2033</v>
      </c>
      <c r="G1883">
        <v>4013.7569199999998</v>
      </c>
      <c r="H1883">
        <v>0.01</v>
      </c>
      <c r="I1883">
        <v>-1</v>
      </c>
      <c r="J1883" s="2" t="str">
        <f t="shared" si="29"/>
        <v>GREEN_H2SRSR2033</v>
      </c>
    </row>
    <row r="1884" spans="1:10" x14ac:dyDescent="0.25">
      <c r="A1884" t="s">
        <v>328</v>
      </c>
      <c r="B1884" t="s">
        <v>6</v>
      </c>
      <c r="C1884" t="s">
        <v>8</v>
      </c>
      <c r="D1884" t="s">
        <v>6</v>
      </c>
      <c r="E1884" t="s">
        <v>8</v>
      </c>
      <c r="F1884">
        <v>2034</v>
      </c>
      <c r="G1884">
        <v>4013.7569199999998</v>
      </c>
      <c r="H1884">
        <v>0.01</v>
      </c>
      <c r="I1884">
        <v>-1</v>
      </c>
      <c r="J1884" s="2" t="str">
        <f t="shared" si="29"/>
        <v>GREEN_H2SRSR2034</v>
      </c>
    </row>
    <row r="1885" spans="1:10" x14ac:dyDescent="0.25">
      <c r="A1885" t="s">
        <v>328</v>
      </c>
      <c r="B1885" t="s">
        <v>6</v>
      </c>
      <c r="C1885" t="s">
        <v>8</v>
      </c>
      <c r="D1885" t="s">
        <v>6</v>
      </c>
      <c r="E1885" t="s">
        <v>8</v>
      </c>
      <c r="F1885">
        <v>2035</v>
      </c>
      <c r="G1885">
        <v>4013.7569199999998</v>
      </c>
      <c r="H1885">
        <v>0.01</v>
      </c>
      <c r="I1885">
        <v>-1</v>
      </c>
      <c r="J1885" s="2" t="str">
        <f t="shared" si="29"/>
        <v>GREEN_H2SRSR2035</v>
      </c>
    </row>
    <row r="1886" spans="1:10" x14ac:dyDescent="0.25">
      <c r="A1886" t="s">
        <v>328</v>
      </c>
      <c r="B1886" t="s">
        <v>6</v>
      </c>
      <c r="C1886" t="s">
        <v>8</v>
      </c>
      <c r="D1886" t="s">
        <v>6</v>
      </c>
      <c r="E1886" t="s">
        <v>8</v>
      </c>
      <c r="F1886">
        <v>2036</v>
      </c>
      <c r="G1886">
        <v>4013.7569199999998</v>
      </c>
      <c r="H1886">
        <v>0.01</v>
      </c>
      <c r="I1886">
        <v>-1</v>
      </c>
      <c r="J1886" s="2" t="str">
        <f t="shared" si="29"/>
        <v>GREEN_H2SRSR2036</v>
      </c>
    </row>
    <row r="1887" spans="1:10" x14ac:dyDescent="0.25">
      <c r="A1887" t="s">
        <v>328</v>
      </c>
      <c r="B1887" t="s">
        <v>6</v>
      </c>
      <c r="C1887" t="s">
        <v>8</v>
      </c>
      <c r="D1887" t="s">
        <v>6</v>
      </c>
      <c r="E1887" t="s">
        <v>8</v>
      </c>
      <c r="F1887">
        <v>2037</v>
      </c>
      <c r="G1887">
        <v>4013.7569199999998</v>
      </c>
      <c r="H1887">
        <v>0.01</v>
      </c>
      <c r="I1887">
        <v>-1</v>
      </c>
      <c r="J1887" s="2" t="str">
        <f t="shared" si="29"/>
        <v>GREEN_H2SRSR2037</v>
      </c>
    </row>
    <row r="1888" spans="1:10" x14ac:dyDescent="0.25">
      <c r="A1888" t="s">
        <v>328</v>
      </c>
      <c r="B1888" t="s">
        <v>6</v>
      </c>
      <c r="C1888" t="s">
        <v>8</v>
      </c>
      <c r="D1888" t="s">
        <v>6</v>
      </c>
      <c r="E1888" t="s">
        <v>8</v>
      </c>
      <c r="F1888">
        <v>2038</v>
      </c>
      <c r="G1888">
        <v>4013.7569199999998</v>
      </c>
      <c r="H1888">
        <v>0.01</v>
      </c>
      <c r="I1888">
        <v>-1</v>
      </c>
      <c r="J1888" s="2" t="str">
        <f t="shared" si="29"/>
        <v>GREEN_H2SRSR2038</v>
      </c>
    </row>
    <row r="1889" spans="1:10" x14ac:dyDescent="0.25">
      <c r="A1889" t="s">
        <v>328</v>
      </c>
      <c r="B1889" t="s">
        <v>6</v>
      </c>
      <c r="C1889" t="s">
        <v>8</v>
      </c>
      <c r="D1889" t="s">
        <v>6</v>
      </c>
      <c r="E1889" t="s">
        <v>8</v>
      </c>
      <c r="F1889">
        <v>2039</v>
      </c>
      <c r="G1889">
        <v>4013.7569199999998</v>
      </c>
      <c r="H1889">
        <v>0.01</v>
      </c>
      <c r="I1889">
        <v>-1</v>
      </c>
      <c r="J1889" s="2" t="str">
        <f t="shared" si="29"/>
        <v>GREEN_H2SRSR2039</v>
      </c>
    </row>
    <row r="1890" spans="1:10" x14ac:dyDescent="0.25">
      <c r="A1890" t="s">
        <v>328</v>
      </c>
      <c r="B1890" t="s">
        <v>6</v>
      </c>
      <c r="C1890" t="s">
        <v>8</v>
      </c>
      <c r="D1890" t="s">
        <v>6</v>
      </c>
      <c r="E1890" t="s">
        <v>8</v>
      </c>
      <c r="F1890">
        <v>2040</v>
      </c>
      <c r="G1890">
        <v>4013.7569199999998</v>
      </c>
      <c r="H1890">
        <v>0.01</v>
      </c>
      <c r="I1890">
        <v>-1</v>
      </c>
      <c r="J1890" s="2" t="str">
        <f t="shared" si="29"/>
        <v>GREEN_H2SRSR2040</v>
      </c>
    </row>
    <row r="1891" spans="1:10" x14ac:dyDescent="0.25">
      <c r="A1891" t="s">
        <v>328</v>
      </c>
      <c r="B1891" t="s">
        <v>6</v>
      </c>
      <c r="C1891" t="s">
        <v>8</v>
      </c>
      <c r="D1891" t="s">
        <v>6</v>
      </c>
      <c r="E1891" t="s">
        <v>8</v>
      </c>
      <c r="F1891">
        <v>2041</v>
      </c>
      <c r="G1891">
        <v>4013.7569199999998</v>
      </c>
      <c r="H1891">
        <v>0.01</v>
      </c>
      <c r="I1891">
        <v>-1</v>
      </c>
      <c r="J1891" s="2" t="str">
        <f t="shared" si="29"/>
        <v>GREEN_H2SRSR2041</v>
      </c>
    </row>
    <row r="1892" spans="1:10" x14ac:dyDescent="0.25">
      <c r="A1892" t="s">
        <v>328</v>
      </c>
      <c r="B1892" t="s">
        <v>6</v>
      </c>
      <c r="C1892" t="s">
        <v>8</v>
      </c>
      <c r="D1892" t="s">
        <v>6</v>
      </c>
      <c r="E1892" t="s">
        <v>12</v>
      </c>
      <c r="F1892">
        <v>2024</v>
      </c>
      <c r="G1892">
        <v>4013.7569199999998</v>
      </c>
      <c r="H1892">
        <v>0.01</v>
      </c>
      <c r="I1892">
        <v>-1</v>
      </c>
      <c r="J1892" s="2" t="str">
        <f t="shared" si="29"/>
        <v>GREEN_H2SRNR2024</v>
      </c>
    </row>
    <row r="1893" spans="1:10" x14ac:dyDescent="0.25">
      <c r="A1893" t="s">
        <v>328</v>
      </c>
      <c r="B1893" t="s">
        <v>6</v>
      </c>
      <c r="C1893" t="s">
        <v>8</v>
      </c>
      <c r="D1893" t="s">
        <v>6</v>
      </c>
      <c r="E1893" t="s">
        <v>12</v>
      </c>
      <c r="F1893">
        <v>2025</v>
      </c>
      <c r="G1893">
        <v>4013.7569199999998</v>
      </c>
      <c r="H1893">
        <v>0.01</v>
      </c>
      <c r="I1893">
        <v>-1</v>
      </c>
      <c r="J1893" s="2" t="str">
        <f t="shared" si="29"/>
        <v>GREEN_H2SRNR2025</v>
      </c>
    </row>
    <row r="1894" spans="1:10" x14ac:dyDescent="0.25">
      <c r="A1894" t="s">
        <v>328</v>
      </c>
      <c r="B1894" t="s">
        <v>6</v>
      </c>
      <c r="C1894" t="s">
        <v>8</v>
      </c>
      <c r="D1894" t="s">
        <v>6</v>
      </c>
      <c r="E1894" t="s">
        <v>12</v>
      </c>
      <c r="F1894">
        <v>2026</v>
      </c>
      <c r="G1894">
        <v>4013.7569199999998</v>
      </c>
      <c r="H1894">
        <v>0.01</v>
      </c>
      <c r="I1894">
        <v>-1</v>
      </c>
      <c r="J1894" s="2" t="str">
        <f t="shared" si="29"/>
        <v>GREEN_H2SRNR2026</v>
      </c>
    </row>
    <row r="1895" spans="1:10" x14ac:dyDescent="0.25">
      <c r="A1895" t="s">
        <v>328</v>
      </c>
      <c r="B1895" t="s">
        <v>6</v>
      </c>
      <c r="C1895" t="s">
        <v>8</v>
      </c>
      <c r="D1895" t="s">
        <v>6</v>
      </c>
      <c r="E1895" t="s">
        <v>12</v>
      </c>
      <c r="F1895">
        <v>2027</v>
      </c>
      <c r="G1895">
        <v>4013.7569199999998</v>
      </c>
      <c r="H1895">
        <v>0.01</v>
      </c>
      <c r="I1895">
        <v>-1</v>
      </c>
      <c r="J1895" s="2" t="str">
        <f t="shared" si="29"/>
        <v>GREEN_H2SRNR2027</v>
      </c>
    </row>
    <row r="1896" spans="1:10" x14ac:dyDescent="0.25">
      <c r="A1896" t="s">
        <v>328</v>
      </c>
      <c r="B1896" t="s">
        <v>6</v>
      </c>
      <c r="C1896" t="s">
        <v>8</v>
      </c>
      <c r="D1896" t="s">
        <v>6</v>
      </c>
      <c r="E1896" t="s">
        <v>12</v>
      </c>
      <c r="F1896">
        <v>2028</v>
      </c>
      <c r="G1896">
        <v>4013.7569199999998</v>
      </c>
      <c r="H1896">
        <v>0.01</v>
      </c>
      <c r="I1896">
        <v>-1</v>
      </c>
      <c r="J1896" s="2" t="str">
        <f t="shared" si="29"/>
        <v>GREEN_H2SRNR2028</v>
      </c>
    </row>
    <row r="1897" spans="1:10" x14ac:dyDescent="0.25">
      <c r="A1897" t="s">
        <v>328</v>
      </c>
      <c r="B1897" t="s">
        <v>6</v>
      </c>
      <c r="C1897" t="s">
        <v>8</v>
      </c>
      <c r="D1897" t="s">
        <v>6</v>
      </c>
      <c r="E1897" t="s">
        <v>12</v>
      </c>
      <c r="F1897">
        <v>2029</v>
      </c>
      <c r="G1897">
        <v>4013.7569199999998</v>
      </c>
      <c r="H1897">
        <v>0.01</v>
      </c>
      <c r="I1897">
        <v>-1</v>
      </c>
      <c r="J1897" s="2" t="str">
        <f t="shared" si="29"/>
        <v>GREEN_H2SRNR2029</v>
      </c>
    </row>
    <row r="1898" spans="1:10" x14ac:dyDescent="0.25">
      <c r="A1898" t="s">
        <v>328</v>
      </c>
      <c r="B1898" t="s">
        <v>6</v>
      </c>
      <c r="C1898" t="s">
        <v>8</v>
      </c>
      <c r="D1898" t="s">
        <v>6</v>
      </c>
      <c r="E1898" t="s">
        <v>12</v>
      </c>
      <c r="F1898">
        <v>2030</v>
      </c>
      <c r="G1898">
        <v>4013.7569199999998</v>
      </c>
      <c r="H1898">
        <v>0.01</v>
      </c>
      <c r="I1898">
        <v>-1</v>
      </c>
      <c r="J1898" s="2" t="str">
        <f t="shared" si="29"/>
        <v>GREEN_H2SRNR2030</v>
      </c>
    </row>
    <row r="1899" spans="1:10" x14ac:dyDescent="0.25">
      <c r="A1899" t="s">
        <v>328</v>
      </c>
      <c r="B1899" t="s">
        <v>6</v>
      </c>
      <c r="C1899" t="s">
        <v>8</v>
      </c>
      <c r="D1899" t="s">
        <v>6</v>
      </c>
      <c r="E1899" t="s">
        <v>12</v>
      </c>
      <c r="F1899">
        <v>2031</v>
      </c>
      <c r="G1899">
        <v>4013.7569199999998</v>
      </c>
      <c r="H1899">
        <v>0.01</v>
      </c>
      <c r="I1899">
        <v>-1</v>
      </c>
      <c r="J1899" s="2" t="str">
        <f t="shared" si="29"/>
        <v>GREEN_H2SRNR2031</v>
      </c>
    </row>
    <row r="1900" spans="1:10" x14ac:dyDescent="0.25">
      <c r="A1900" t="s">
        <v>328</v>
      </c>
      <c r="B1900" t="s">
        <v>6</v>
      </c>
      <c r="C1900" t="s">
        <v>8</v>
      </c>
      <c r="D1900" t="s">
        <v>6</v>
      </c>
      <c r="E1900" t="s">
        <v>12</v>
      </c>
      <c r="F1900">
        <v>2032</v>
      </c>
      <c r="G1900">
        <v>4013.7569199999998</v>
      </c>
      <c r="H1900">
        <v>0.01</v>
      </c>
      <c r="I1900">
        <v>-1</v>
      </c>
      <c r="J1900" s="2" t="str">
        <f t="shared" si="29"/>
        <v>GREEN_H2SRNR2032</v>
      </c>
    </row>
    <row r="1901" spans="1:10" x14ac:dyDescent="0.25">
      <c r="A1901" t="s">
        <v>328</v>
      </c>
      <c r="B1901" t="s">
        <v>6</v>
      </c>
      <c r="C1901" t="s">
        <v>8</v>
      </c>
      <c r="D1901" t="s">
        <v>6</v>
      </c>
      <c r="E1901" t="s">
        <v>12</v>
      </c>
      <c r="F1901">
        <v>2033</v>
      </c>
      <c r="G1901">
        <v>4013.7569199999998</v>
      </c>
      <c r="H1901">
        <v>0.01</v>
      </c>
      <c r="I1901">
        <v>-1</v>
      </c>
      <c r="J1901" s="2" t="str">
        <f t="shared" si="29"/>
        <v>GREEN_H2SRNR2033</v>
      </c>
    </row>
    <row r="1902" spans="1:10" x14ac:dyDescent="0.25">
      <c r="A1902" t="s">
        <v>328</v>
      </c>
      <c r="B1902" t="s">
        <v>6</v>
      </c>
      <c r="C1902" t="s">
        <v>8</v>
      </c>
      <c r="D1902" t="s">
        <v>6</v>
      </c>
      <c r="E1902" t="s">
        <v>12</v>
      </c>
      <c r="F1902">
        <v>2034</v>
      </c>
      <c r="G1902">
        <v>4013.7569199999998</v>
      </c>
      <c r="H1902">
        <v>0.01</v>
      </c>
      <c r="I1902">
        <v>-1</v>
      </c>
      <c r="J1902" s="2" t="str">
        <f t="shared" si="29"/>
        <v>GREEN_H2SRNR2034</v>
      </c>
    </row>
    <row r="1903" spans="1:10" x14ac:dyDescent="0.25">
      <c r="A1903" t="s">
        <v>328</v>
      </c>
      <c r="B1903" t="s">
        <v>6</v>
      </c>
      <c r="C1903" t="s">
        <v>8</v>
      </c>
      <c r="D1903" t="s">
        <v>6</v>
      </c>
      <c r="E1903" t="s">
        <v>12</v>
      </c>
      <c r="F1903">
        <v>2035</v>
      </c>
      <c r="G1903">
        <v>4013.7569199999998</v>
      </c>
      <c r="H1903">
        <v>0.01</v>
      </c>
      <c r="I1903">
        <v>-1</v>
      </c>
      <c r="J1903" s="2" t="str">
        <f t="shared" si="29"/>
        <v>GREEN_H2SRNR2035</v>
      </c>
    </row>
    <row r="1904" spans="1:10" x14ac:dyDescent="0.25">
      <c r="A1904" t="s">
        <v>328</v>
      </c>
      <c r="B1904" t="s">
        <v>6</v>
      </c>
      <c r="C1904" t="s">
        <v>8</v>
      </c>
      <c r="D1904" t="s">
        <v>6</v>
      </c>
      <c r="E1904" t="s">
        <v>12</v>
      </c>
      <c r="F1904">
        <v>2036</v>
      </c>
      <c r="G1904">
        <v>4013.7569199999998</v>
      </c>
      <c r="H1904">
        <v>0.01</v>
      </c>
      <c r="I1904">
        <v>-1</v>
      </c>
      <c r="J1904" s="2" t="str">
        <f t="shared" si="29"/>
        <v>GREEN_H2SRNR2036</v>
      </c>
    </row>
    <row r="1905" spans="1:10" x14ac:dyDescent="0.25">
      <c r="A1905" t="s">
        <v>328</v>
      </c>
      <c r="B1905" t="s">
        <v>6</v>
      </c>
      <c r="C1905" t="s">
        <v>8</v>
      </c>
      <c r="D1905" t="s">
        <v>6</v>
      </c>
      <c r="E1905" t="s">
        <v>12</v>
      </c>
      <c r="F1905">
        <v>2037</v>
      </c>
      <c r="G1905">
        <v>4013.7569199999998</v>
      </c>
      <c r="H1905">
        <v>0.01</v>
      </c>
      <c r="I1905">
        <v>-1</v>
      </c>
      <c r="J1905" s="2" t="str">
        <f t="shared" si="29"/>
        <v>GREEN_H2SRNR2037</v>
      </c>
    </row>
    <row r="1906" spans="1:10" x14ac:dyDescent="0.25">
      <c r="A1906" t="s">
        <v>328</v>
      </c>
      <c r="B1906" t="s">
        <v>6</v>
      </c>
      <c r="C1906" t="s">
        <v>8</v>
      </c>
      <c r="D1906" t="s">
        <v>6</v>
      </c>
      <c r="E1906" t="s">
        <v>12</v>
      </c>
      <c r="F1906">
        <v>2038</v>
      </c>
      <c r="G1906">
        <v>4013.7569199999998</v>
      </c>
      <c r="H1906">
        <v>0.01</v>
      </c>
      <c r="I1906">
        <v>-1</v>
      </c>
      <c r="J1906" s="2" t="str">
        <f t="shared" si="29"/>
        <v>GREEN_H2SRNR2038</v>
      </c>
    </row>
    <row r="1907" spans="1:10" x14ac:dyDescent="0.25">
      <c r="A1907" t="s">
        <v>328</v>
      </c>
      <c r="B1907" t="s">
        <v>6</v>
      </c>
      <c r="C1907" t="s">
        <v>8</v>
      </c>
      <c r="D1907" t="s">
        <v>6</v>
      </c>
      <c r="E1907" t="s">
        <v>12</v>
      </c>
      <c r="F1907">
        <v>2039</v>
      </c>
      <c r="G1907">
        <v>4013.7569199999998</v>
      </c>
      <c r="H1907">
        <v>0.01</v>
      </c>
      <c r="I1907">
        <v>-1</v>
      </c>
      <c r="J1907" s="2" t="str">
        <f t="shared" si="29"/>
        <v>GREEN_H2SRNR2039</v>
      </c>
    </row>
    <row r="1908" spans="1:10" x14ac:dyDescent="0.25">
      <c r="A1908" t="s">
        <v>328</v>
      </c>
      <c r="B1908" t="s">
        <v>6</v>
      </c>
      <c r="C1908" t="s">
        <v>8</v>
      </c>
      <c r="D1908" t="s">
        <v>6</v>
      </c>
      <c r="E1908" t="s">
        <v>12</v>
      </c>
      <c r="F1908">
        <v>2040</v>
      </c>
      <c r="G1908">
        <v>4013.7569199999998</v>
      </c>
      <c r="H1908">
        <v>0.01</v>
      </c>
      <c r="I1908">
        <v>-1</v>
      </c>
      <c r="J1908" s="2" t="str">
        <f t="shared" si="29"/>
        <v>GREEN_H2SRNR2040</v>
      </c>
    </row>
    <row r="1909" spans="1:10" x14ac:dyDescent="0.25">
      <c r="A1909" t="s">
        <v>328</v>
      </c>
      <c r="B1909" t="s">
        <v>6</v>
      </c>
      <c r="C1909" t="s">
        <v>8</v>
      </c>
      <c r="D1909" t="s">
        <v>6</v>
      </c>
      <c r="E1909" t="s">
        <v>12</v>
      </c>
      <c r="F1909">
        <v>2041</v>
      </c>
      <c r="G1909">
        <v>4013.7569199999998</v>
      </c>
      <c r="H1909">
        <v>0.01</v>
      </c>
      <c r="I1909">
        <v>-1</v>
      </c>
      <c r="J1909" s="2" t="str">
        <f t="shared" si="29"/>
        <v>GREEN_H2SRNR2041</v>
      </c>
    </row>
    <row r="1910" spans="1:10" x14ac:dyDescent="0.25">
      <c r="A1910" t="s">
        <v>328</v>
      </c>
      <c r="B1910" t="s">
        <v>6</v>
      </c>
      <c r="C1910" t="s">
        <v>12</v>
      </c>
      <c r="D1910" t="s">
        <v>6</v>
      </c>
      <c r="E1910" t="s">
        <v>10</v>
      </c>
      <c r="F1910">
        <v>2024</v>
      </c>
      <c r="G1910">
        <v>4013.7569199999998</v>
      </c>
      <c r="H1910">
        <v>0.01</v>
      </c>
      <c r="I1910">
        <v>-1</v>
      </c>
      <c r="J1910" s="2" t="str">
        <f t="shared" si="29"/>
        <v>GREEN_H2NRER2024</v>
      </c>
    </row>
    <row r="1911" spans="1:10" x14ac:dyDescent="0.25">
      <c r="A1911" t="s">
        <v>328</v>
      </c>
      <c r="B1911" t="s">
        <v>6</v>
      </c>
      <c r="C1911" t="s">
        <v>12</v>
      </c>
      <c r="D1911" t="s">
        <v>6</v>
      </c>
      <c r="E1911" t="s">
        <v>10</v>
      </c>
      <c r="F1911">
        <v>2025</v>
      </c>
      <c r="G1911">
        <v>4013.7569199999998</v>
      </c>
      <c r="H1911">
        <v>0.01</v>
      </c>
      <c r="I1911">
        <v>-1</v>
      </c>
      <c r="J1911" s="2" t="str">
        <f t="shared" si="29"/>
        <v>GREEN_H2NRER2025</v>
      </c>
    </row>
    <row r="1912" spans="1:10" x14ac:dyDescent="0.25">
      <c r="A1912" t="s">
        <v>328</v>
      </c>
      <c r="B1912" t="s">
        <v>6</v>
      </c>
      <c r="C1912" t="s">
        <v>12</v>
      </c>
      <c r="D1912" t="s">
        <v>6</v>
      </c>
      <c r="E1912" t="s">
        <v>10</v>
      </c>
      <c r="F1912">
        <v>2026</v>
      </c>
      <c r="G1912">
        <v>4013.7569199999998</v>
      </c>
      <c r="H1912">
        <v>0.01</v>
      </c>
      <c r="I1912">
        <v>-1</v>
      </c>
      <c r="J1912" s="2" t="str">
        <f t="shared" si="29"/>
        <v>GREEN_H2NRER2026</v>
      </c>
    </row>
    <row r="1913" spans="1:10" x14ac:dyDescent="0.25">
      <c r="A1913" t="s">
        <v>328</v>
      </c>
      <c r="B1913" t="s">
        <v>6</v>
      </c>
      <c r="C1913" t="s">
        <v>12</v>
      </c>
      <c r="D1913" t="s">
        <v>6</v>
      </c>
      <c r="E1913" t="s">
        <v>10</v>
      </c>
      <c r="F1913">
        <v>2027</v>
      </c>
      <c r="G1913">
        <v>4013.7569199999998</v>
      </c>
      <c r="H1913">
        <v>0.01</v>
      </c>
      <c r="I1913">
        <v>-1</v>
      </c>
      <c r="J1913" s="2" t="str">
        <f t="shared" si="29"/>
        <v>GREEN_H2NRER2027</v>
      </c>
    </row>
    <row r="1914" spans="1:10" x14ac:dyDescent="0.25">
      <c r="A1914" t="s">
        <v>328</v>
      </c>
      <c r="B1914" t="s">
        <v>6</v>
      </c>
      <c r="C1914" t="s">
        <v>12</v>
      </c>
      <c r="D1914" t="s">
        <v>6</v>
      </c>
      <c r="E1914" t="s">
        <v>10</v>
      </c>
      <c r="F1914">
        <v>2028</v>
      </c>
      <c r="G1914">
        <v>4013.7569199999998</v>
      </c>
      <c r="H1914">
        <v>0.01</v>
      </c>
      <c r="I1914">
        <v>-1</v>
      </c>
      <c r="J1914" s="2" t="str">
        <f t="shared" si="29"/>
        <v>GREEN_H2NRER2028</v>
      </c>
    </row>
    <row r="1915" spans="1:10" x14ac:dyDescent="0.25">
      <c r="A1915" t="s">
        <v>328</v>
      </c>
      <c r="B1915" t="s">
        <v>6</v>
      </c>
      <c r="C1915" t="s">
        <v>12</v>
      </c>
      <c r="D1915" t="s">
        <v>6</v>
      </c>
      <c r="E1915" t="s">
        <v>10</v>
      </c>
      <c r="F1915">
        <v>2029</v>
      </c>
      <c r="G1915">
        <v>4013.7569199999998</v>
      </c>
      <c r="H1915">
        <v>0.01</v>
      </c>
      <c r="I1915">
        <v>-1</v>
      </c>
      <c r="J1915" s="2" t="str">
        <f t="shared" si="29"/>
        <v>GREEN_H2NRER2029</v>
      </c>
    </row>
    <row r="1916" spans="1:10" x14ac:dyDescent="0.25">
      <c r="A1916" t="s">
        <v>328</v>
      </c>
      <c r="B1916" t="s">
        <v>6</v>
      </c>
      <c r="C1916" t="s">
        <v>12</v>
      </c>
      <c r="D1916" t="s">
        <v>6</v>
      </c>
      <c r="E1916" t="s">
        <v>10</v>
      </c>
      <c r="F1916">
        <v>2030</v>
      </c>
      <c r="G1916">
        <v>4013.7569199999998</v>
      </c>
      <c r="H1916">
        <v>0.01</v>
      </c>
      <c r="I1916">
        <v>-1</v>
      </c>
      <c r="J1916" s="2" t="str">
        <f t="shared" si="29"/>
        <v>GREEN_H2NRER2030</v>
      </c>
    </row>
    <row r="1917" spans="1:10" x14ac:dyDescent="0.25">
      <c r="A1917" t="s">
        <v>328</v>
      </c>
      <c r="B1917" t="s">
        <v>6</v>
      </c>
      <c r="C1917" t="s">
        <v>12</v>
      </c>
      <c r="D1917" t="s">
        <v>6</v>
      </c>
      <c r="E1917" t="s">
        <v>10</v>
      </c>
      <c r="F1917">
        <v>2031</v>
      </c>
      <c r="G1917">
        <v>4013.7569199999998</v>
      </c>
      <c r="H1917">
        <v>0.01</v>
      </c>
      <c r="I1917">
        <v>-1</v>
      </c>
      <c r="J1917" s="2" t="str">
        <f t="shared" si="29"/>
        <v>GREEN_H2NRER2031</v>
      </c>
    </row>
    <row r="1918" spans="1:10" x14ac:dyDescent="0.25">
      <c r="A1918" t="s">
        <v>328</v>
      </c>
      <c r="B1918" t="s">
        <v>6</v>
      </c>
      <c r="C1918" t="s">
        <v>12</v>
      </c>
      <c r="D1918" t="s">
        <v>6</v>
      </c>
      <c r="E1918" t="s">
        <v>10</v>
      </c>
      <c r="F1918">
        <v>2032</v>
      </c>
      <c r="G1918">
        <v>4013.7569199999998</v>
      </c>
      <c r="H1918">
        <v>0.01</v>
      </c>
      <c r="I1918">
        <v>-1</v>
      </c>
      <c r="J1918" s="2" t="str">
        <f t="shared" si="29"/>
        <v>GREEN_H2NRER2032</v>
      </c>
    </row>
    <row r="1919" spans="1:10" x14ac:dyDescent="0.25">
      <c r="A1919" t="s">
        <v>328</v>
      </c>
      <c r="B1919" t="s">
        <v>6</v>
      </c>
      <c r="C1919" t="s">
        <v>12</v>
      </c>
      <c r="D1919" t="s">
        <v>6</v>
      </c>
      <c r="E1919" t="s">
        <v>10</v>
      </c>
      <c r="F1919">
        <v>2033</v>
      </c>
      <c r="G1919">
        <v>4013.7569199999998</v>
      </c>
      <c r="H1919">
        <v>0.01</v>
      </c>
      <c r="I1919">
        <v>-1</v>
      </c>
      <c r="J1919" s="2" t="str">
        <f t="shared" si="29"/>
        <v>GREEN_H2NRER2033</v>
      </c>
    </row>
    <row r="1920" spans="1:10" x14ac:dyDescent="0.25">
      <c r="A1920" t="s">
        <v>328</v>
      </c>
      <c r="B1920" t="s">
        <v>6</v>
      </c>
      <c r="C1920" t="s">
        <v>12</v>
      </c>
      <c r="D1920" t="s">
        <v>6</v>
      </c>
      <c r="E1920" t="s">
        <v>10</v>
      </c>
      <c r="F1920">
        <v>2034</v>
      </c>
      <c r="G1920">
        <v>4013.7569199999998</v>
      </c>
      <c r="H1920">
        <v>0.01</v>
      </c>
      <c r="I1920">
        <v>-1</v>
      </c>
      <c r="J1920" s="2" t="str">
        <f t="shared" si="29"/>
        <v>GREEN_H2NRER2034</v>
      </c>
    </row>
    <row r="1921" spans="1:10" x14ac:dyDescent="0.25">
      <c r="A1921" t="s">
        <v>328</v>
      </c>
      <c r="B1921" t="s">
        <v>6</v>
      </c>
      <c r="C1921" t="s">
        <v>12</v>
      </c>
      <c r="D1921" t="s">
        <v>6</v>
      </c>
      <c r="E1921" t="s">
        <v>10</v>
      </c>
      <c r="F1921">
        <v>2035</v>
      </c>
      <c r="G1921">
        <v>4013.7569199999998</v>
      </c>
      <c r="H1921">
        <v>0.01</v>
      </c>
      <c r="I1921">
        <v>-1</v>
      </c>
      <c r="J1921" s="2" t="str">
        <f t="shared" si="29"/>
        <v>GREEN_H2NRER2035</v>
      </c>
    </row>
    <row r="1922" spans="1:10" x14ac:dyDescent="0.25">
      <c r="A1922" t="s">
        <v>328</v>
      </c>
      <c r="B1922" t="s">
        <v>6</v>
      </c>
      <c r="C1922" t="s">
        <v>12</v>
      </c>
      <c r="D1922" t="s">
        <v>6</v>
      </c>
      <c r="E1922" t="s">
        <v>10</v>
      </c>
      <c r="F1922">
        <v>2036</v>
      </c>
      <c r="G1922">
        <v>4013.7569199999998</v>
      </c>
      <c r="H1922">
        <v>0.01</v>
      </c>
      <c r="I1922">
        <v>-1</v>
      </c>
      <c r="J1922" s="2" t="str">
        <f t="shared" si="29"/>
        <v>GREEN_H2NRER2036</v>
      </c>
    </row>
    <row r="1923" spans="1:10" x14ac:dyDescent="0.25">
      <c r="A1923" t="s">
        <v>328</v>
      </c>
      <c r="B1923" t="s">
        <v>6</v>
      </c>
      <c r="C1923" t="s">
        <v>12</v>
      </c>
      <c r="D1923" t="s">
        <v>6</v>
      </c>
      <c r="E1923" t="s">
        <v>10</v>
      </c>
      <c r="F1923">
        <v>2037</v>
      </c>
      <c r="G1923">
        <v>4013.7569199999998</v>
      </c>
      <c r="H1923">
        <v>0.01</v>
      </c>
      <c r="I1923">
        <v>-1</v>
      </c>
      <c r="J1923" s="2" t="str">
        <f t="shared" ref="J1923:J1986" si="30">_xlfn.CONCAT(A1923,C1923,E1923,F1923)</f>
        <v>GREEN_H2NRER2037</v>
      </c>
    </row>
    <row r="1924" spans="1:10" x14ac:dyDescent="0.25">
      <c r="A1924" t="s">
        <v>328</v>
      </c>
      <c r="B1924" t="s">
        <v>6</v>
      </c>
      <c r="C1924" t="s">
        <v>12</v>
      </c>
      <c r="D1924" t="s">
        <v>6</v>
      </c>
      <c r="E1924" t="s">
        <v>10</v>
      </c>
      <c r="F1924">
        <v>2038</v>
      </c>
      <c r="G1924">
        <v>4013.7569199999998</v>
      </c>
      <c r="H1924">
        <v>0.01</v>
      </c>
      <c r="I1924">
        <v>-1</v>
      </c>
      <c r="J1924" s="2" t="str">
        <f t="shared" si="30"/>
        <v>GREEN_H2NRER2038</v>
      </c>
    </row>
    <row r="1925" spans="1:10" x14ac:dyDescent="0.25">
      <c r="A1925" t="s">
        <v>328</v>
      </c>
      <c r="B1925" t="s">
        <v>6</v>
      </c>
      <c r="C1925" t="s">
        <v>12</v>
      </c>
      <c r="D1925" t="s">
        <v>6</v>
      </c>
      <c r="E1925" t="s">
        <v>10</v>
      </c>
      <c r="F1925">
        <v>2039</v>
      </c>
      <c r="G1925">
        <v>4013.7569199999998</v>
      </c>
      <c r="H1925">
        <v>0.01</v>
      </c>
      <c r="I1925">
        <v>-1</v>
      </c>
      <c r="J1925" s="2" t="str">
        <f t="shared" si="30"/>
        <v>GREEN_H2NRER2039</v>
      </c>
    </row>
    <row r="1926" spans="1:10" x14ac:dyDescent="0.25">
      <c r="A1926" t="s">
        <v>328</v>
      </c>
      <c r="B1926" t="s">
        <v>6</v>
      </c>
      <c r="C1926" t="s">
        <v>12</v>
      </c>
      <c r="D1926" t="s">
        <v>6</v>
      </c>
      <c r="E1926" t="s">
        <v>10</v>
      </c>
      <c r="F1926">
        <v>2040</v>
      </c>
      <c r="G1926">
        <v>4013.7569199999998</v>
      </c>
      <c r="H1926">
        <v>0.01</v>
      </c>
      <c r="I1926">
        <v>-1</v>
      </c>
      <c r="J1926" s="2" t="str">
        <f t="shared" si="30"/>
        <v>GREEN_H2NRER2040</v>
      </c>
    </row>
    <row r="1927" spans="1:10" x14ac:dyDescent="0.25">
      <c r="A1927" t="s">
        <v>328</v>
      </c>
      <c r="B1927" t="s">
        <v>6</v>
      </c>
      <c r="C1927" t="s">
        <v>12</v>
      </c>
      <c r="D1927" t="s">
        <v>6</v>
      </c>
      <c r="E1927" t="s">
        <v>10</v>
      </c>
      <c r="F1927">
        <v>2041</v>
      </c>
      <c r="G1927">
        <v>4013.7569199999998</v>
      </c>
      <c r="H1927">
        <v>0.01</v>
      </c>
      <c r="I1927">
        <v>-1</v>
      </c>
      <c r="J1927" s="2" t="str">
        <f t="shared" si="30"/>
        <v>GREEN_H2NRER2041</v>
      </c>
    </row>
    <row r="1928" spans="1:10" x14ac:dyDescent="0.25">
      <c r="A1928" t="s">
        <v>328</v>
      </c>
      <c r="B1928" t="s">
        <v>6</v>
      </c>
      <c r="C1928" t="s">
        <v>12</v>
      </c>
      <c r="D1928" t="s">
        <v>6</v>
      </c>
      <c r="E1928" t="s">
        <v>11</v>
      </c>
      <c r="F1928">
        <v>2024</v>
      </c>
      <c r="G1928">
        <v>4013.7569199999998</v>
      </c>
      <c r="H1928">
        <v>0.01</v>
      </c>
      <c r="I1928">
        <v>-1</v>
      </c>
      <c r="J1928" s="2" t="str">
        <f t="shared" si="30"/>
        <v>GREEN_H2NRWR2024</v>
      </c>
    </row>
    <row r="1929" spans="1:10" x14ac:dyDescent="0.25">
      <c r="A1929" t="s">
        <v>328</v>
      </c>
      <c r="B1929" t="s">
        <v>6</v>
      </c>
      <c r="C1929" t="s">
        <v>12</v>
      </c>
      <c r="D1929" t="s">
        <v>6</v>
      </c>
      <c r="E1929" t="s">
        <v>11</v>
      </c>
      <c r="F1929">
        <v>2025</v>
      </c>
      <c r="G1929">
        <v>4013.7569199999998</v>
      </c>
      <c r="H1929">
        <v>0.01</v>
      </c>
      <c r="I1929">
        <v>-1</v>
      </c>
      <c r="J1929" s="2" t="str">
        <f t="shared" si="30"/>
        <v>GREEN_H2NRWR2025</v>
      </c>
    </row>
    <row r="1930" spans="1:10" x14ac:dyDescent="0.25">
      <c r="A1930" t="s">
        <v>328</v>
      </c>
      <c r="B1930" t="s">
        <v>6</v>
      </c>
      <c r="C1930" t="s">
        <v>12</v>
      </c>
      <c r="D1930" t="s">
        <v>6</v>
      </c>
      <c r="E1930" t="s">
        <v>11</v>
      </c>
      <c r="F1930">
        <v>2026</v>
      </c>
      <c r="G1930">
        <v>4013.7569199999998</v>
      </c>
      <c r="H1930">
        <v>0.01</v>
      </c>
      <c r="I1930">
        <v>-1</v>
      </c>
      <c r="J1930" s="2" t="str">
        <f t="shared" si="30"/>
        <v>GREEN_H2NRWR2026</v>
      </c>
    </row>
    <row r="1931" spans="1:10" x14ac:dyDescent="0.25">
      <c r="A1931" t="s">
        <v>328</v>
      </c>
      <c r="B1931" t="s">
        <v>6</v>
      </c>
      <c r="C1931" t="s">
        <v>12</v>
      </c>
      <c r="D1931" t="s">
        <v>6</v>
      </c>
      <c r="E1931" t="s">
        <v>11</v>
      </c>
      <c r="F1931">
        <v>2027</v>
      </c>
      <c r="G1931">
        <v>4013.7569199999998</v>
      </c>
      <c r="H1931">
        <v>0.01</v>
      </c>
      <c r="I1931">
        <v>-1</v>
      </c>
      <c r="J1931" s="2" t="str">
        <f t="shared" si="30"/>
        <v>GREEN_H2NRWR2027</v>
      </c>
    </row>
    <row r="1932" spans="1:10" x14ac:dyDescent="0.25">
      <c r="A1932" t="s">
        <v>328</v>
      </c>
      <c r="B1932" t="s">
        <v>6</v>
      </c>
      <c r="C1932" t="s">
        <v>12</v>
      </c>
      <c r="D1932" t="s">
        <v>6</v>
      </c>
      <c r="E1932" t="s">
        <v>11</v>
      </c>
      <c r="F1932">
        <v>2028</v>
      </c>
      <c r="G1932">
        <v>4013.7569199999998</v>
      </c>
      <c r="H1932">
        <v>0.01</v>
      </c>
      <c r="I1932">
        <v>-1</v>
      </c>
      <c r="J1932" s="2" t="str">
        <f t="shared" si="30"/>
        <v>GREEN_H2NRWR2028</v>
      </c>
    </row>
    <row r="1933" spans="1:10" x14ac:dyDescent="0.25">
      <c r="A1933" t="s">
        <v>328</v>
      </c>
      <c r="B1933" t="s">
        <v>6</v>
      </c>
      <c r="C1933" t="s">
        <v>12</v>
      </c>
      <c r="D1933" t="s">
        <v>6</v>
      </c>
      <c r="E1933" t="s">
        <v>11</v>
      </c>
      <c r="F1933">
        <v>2029</v>
      </c>
      <c r="G1933">
        <v>4013.7569199999998</v>
      </c>
      <c r="H1933">
        <v>0.01</v>
      </c>
      <c r="I1933">
        <v>-1</v>
      </c>
      <c r="J1933" s="2" t="str">
        <f t="shared" si="30"/>
        <v>GREEN_H2NRWR2029</v>
      </c>
    </row>
    <row r="1934" spans="1:10" x14ac:dyDescent="0.25">
      <c r="A1934" t="s">
        <v>328</v>
      </c>
      <c r="B1934" t="s">
        <v>6</v>
      </c>
      <c r="C1934" t="s">
        <v>12</v>
      </c>
      <c r="D1934" t="s">
        <v>6</v>
      </c>
      <c r="E1934" t="s">
        <v>11</v>
      </c>
      <c r="F1934">
        <v>2030</v>
      </c>
      <c r="G1934">
        <v>4013.7569199999998</v>
      </c>
      <c r="H1934">
        <v>0.01</v>
      </c>
      <c r="I1934">
        <v>-1</v>
      </c>
      <c r="J1934" s="2" t="str">
        <f t="shared" si="30"/>
        <v>GREEN_H2NRWR2030</v>
      </c>
    </row>
    <row r="1935" spans="1:10" x14ac:dyDescent="0.25">
      <c r="A1935" t="s">
        <v>328</v>
      </c>
      <c r="B1935" t="s">
        <v>6</v>
      </c>
      <c r="C1935" t="s">
        <v>12</v>
      </c>
      <c r="D1935" t="s">
        <v>6</v>
      </c>
      <c r="E1935" t="s">
        <v>11</v>
      </c>
      <c r="F1935">
        <v>2031</v>
      </c>
      <c r="G1935">
        <v>4013.7569199999998</v>
      </c>
      <c r="H1935">
        <v>0.01</v>
      </c>
      <c r="I1935">
        <v>-1</v>
      </c>
      <c r="J1935" s="2" t="str">
        <f t="shared" si="30"/>
        <v>GREEN_H2NRWR2031</v>
      </c>
    </row>
    <row r="1936" spans="1:10" x14ac:dyDescent="0.25">
      <c r="A1936" t="s">
        <v>328</v>
      </c>
      <c r="B1936" t="s">
        <v>6</v>
      </c>
      <c r="C1936" t="s">
        <v>12</v>
      </c>
      <c r="D1936" t="s">
        <v>6</v>
      </c>
      <c r="E1936" t="s">
        <v>11</v>
      </c>
      <c r="F1936">
        <v>2032</v>
      </c>
      <c r="G1936">
        <v>4013.7569199999998</v>
      </c>
      <c r="H1936">
        <v>0.01</v>
      </c>
      <c r="I1936">
        <v>-1</v>
      </c>
      <c r="J1936" s="2" t="str">
        <f t="shared" si="30"/>
        <v>GREEN_H2NRWR2032</v>
      </c>
    </row>
    <row r="1937" spans="1:10" x14ac:dyDescent="0.25">
      <c r="A1937" t="s">
        <v>328</v>
      </c>
      <c r="B1937" t="s">
        <v>6</v>
      </c>
      <c r="C1937" t="s">
        <v>12</v>
      </c>
      <c r="D1937" t="s">
        <v>6</v>
      </c>
      <c r="E1937" t="s">
        <v>11</v>
      </c>
      <c r="F1937">
        <v>2033</v>
      </c>
      <c r="G1937">
        <v>4013.7569199999998</v>
      </c>
      <c r="H1937">
        <v>0.01</v>
      </c>
      <c r="I1937">
        <v>-1</v>
      </c>
      <c r="J1937" s="2" t="str">
        <f t="shared" si="30"/>
        <v>GREEN_H2NRWR2033</v>
      </c>
    </row>
    <row r="1938" spans="1:10" x14ac:dyDescent="0.25">
      <c r="A1938" t="s">
        <v>328</v>
      </c>
      <c r="B1938" t="s">
        <v>6</v>
      </c>
      <c r="C1938" t="s">
        <v>12</v>
      </c>
      <c r="D1938" t="s">
        <v>6</v>
      </c>
      <c r="E1938" t="s">
        <v>11</v>
      </c>
      <c r="F1938">
        <v>2034</v>
      </c>
      <c r="G1938">
        <v>4013.7569199999998</v>
      </c>
      <c r="H1938">
        <v>0.01</v>
      </c>
      <c r="I1938">
        <v>-1</v>
      </c>
      <c r="J1938" s="2" t="str">
        <f t="shared" si="30"/>
        <v>GREEN_H2NRWR2034</v>
      </c>
    </row>
    <row r="1939" spans="1:10" x14ac:dyDescent="0.25">
      <c r="A1939" t="s">
        <v>328</v>
      </c>
      <c r="B1939" t="s">
        <v>6</v>
      </c>
      <c r="C1939" t="s">
        <v>12</v>
      </c>
      <c r="D1939" t="s">
        <v>6</v>
      </c>
      <c r="E1939" t="s">
        <v>11</v>
      </c>
      <c r="F1939">
        <v>2035</v>
      </c>
      <c r="G1939">
        <v>4013.7569199999998</v>
      </c>
      <c r="H1939">
        <v>0.01</v>
      </c>
      <c r="I1939">
        <v>-1</v>
      </c>
      <c r="J1939" s="2" t="str">
        <f t="shared" si="30"/>
        <v>GREEN_H2NRWR2035</v>
      </c>
    </row>
    <row r="1940" spans="1:10" x14ac:dyDescent="0.25">
      <c r="A1940" t="s">
        <v>328</v>
      </c>
      <c r="B1940" t="s">
        <v>6</v>
      </c>
      <c r="C1940" t="s">
        <v>12</v>
      </c>
      <c r="D1940" t="s">
        <v>6</v>
      </c>
      <c r="E1940" t="s">
        <v>11</v>
      </c>
      <c r="F1940">
        <v>2036</v>
      </c>
      <c r="G1940">
        <v>4013.7569199999998</v>
      </c>
      <c r="H1940">
        <v>0.01</v>
      </c>
      <c r="I1940">
        <v>-1</v>
      </c>
      <c r="J1940" s="2" t="str">
        <f t="shared" si="30"/>
        <v>GREEN_H2NRWR2036</v>
      </c>
    </row>
    <row r="1941" spans="1:10" x14ac:dyDescent="0.25">
      <c r="A1941" t="s">
        <v>328</v>
      </c>
      <c r="B1941" t="s">
        <v>6</v>
      </c>
      <c r="C1941" t="s">
        <v>12</v>
      </c>
      <c r="D1941" t="s">
        <v>6</v>
      </c>
      <c r="E1941" t="s">
        <v>11</v>
      </c>
      <c r="F1941">
        <v>2037</v>
      </c>
      <c r="G1941">
        <v>4013.7569199999998</v>
      </c>
      <c r="H1941">
        <v>0.01</v>
      </c>
      <c r="I1941">
        <v>-1</v>
      </c>
      <c r="J1941" s="2" t="str">
        <f t="shared" si="30"/>
        <v>GREEN_H2NRWR2037</v>
      </c>
    </row>
    <row r="1942" spans="1:10" x14ac:dyDescent="0.25">
      <c r="A1942" t="s">
        <v>328</v>
      </c>
      <c r="B1942" t="s">
        <v>6</v>
      </c>
      <c r="C1942" t="s">
        <v>12</v>
      </c>
      <c r="D1942" t="s">
        <v>6</v>
      </c>
      <c r="E1942" t="s">
        <v>11</v>
      </c>
      <c r="F1942">
        <v>2038</v>
      </c>
      <c r="G1942">
        <v>4013.7569199999998</v>
      </c>
      <c r="H1942">
        <v>0.01</v>
      </c>
      <c r="I1942">
        <v>-1</v>
      </c>
      <c r="J1942" s="2" t="str">
        <f t="shared" si="30"/>
        <v>GREEN_H2NRWR2038</v>
      </c>
    </row>
    <row r="1943" spans="1:10" x14ac:dyDescent="0.25">
      <c r="A1943" t="s">
        <v>328</v>
      </c>
      <c r="B1943" t="s">
        <v>6</v>
      </c>
      <c r="C1943" t="s">
        <v>12</v>
      </c>
      <c r="D1943" t="s">
        <v>6</v>
      </c>
      <c r="E1943" t="s">
        <v>11</v>
      </c>
      <c r="F1943">
        <v>2039</v>
      </c>
      <c r="G1943">
        <v>4013.7569199999998</v>
      </c>
      <c r="H1943">
        <v>0.01</v>
      </c>
      <c r="I1943">
        <v>-1</v>
      </c>
      <c r="J1943" s="2" t="str">
        <f t="shared" si="30"/>
        <v>GREEN_H2NRWR2039</v>
      </c>
    </row>
    <row r="1944" spans="1:10" x14ac:dyDescent="0.25">
      <c r="A1944" t="s">
        <v>328</v>
      </c>
      <c r="B1944" t="s">
        <v>6</v>
      </c>
      <c r="C1944" t="s">
        <v>12</v>
      </c>
      <c r="D1944" t="s">
        <v>6</v>
      </c>
      <c r="E1944" t="s">
        <v>11</v>
      </c>
      <c r="F1944">
        <v>2040</v>
      </c>
      <c r="G1944">
        <v>4013.7569199999998</v>
      </c>
      <c r="H1944">
        <v>0.01</v>
      </c>
      <c r="I1944">
        <v>-1</v>
      </c>
      <c r="J1944" s="2" t="str">
        <f t="shared" si="30"/>
        <v>GREEN_H2NRWR2040</v>
      </c>
    </row>
    <row r="1945" spans="1:10" x14ac:dyDescent="0.25">
      <c r="A1945" t="s">
        <v>328</v>
      </c>
      <c r="B1945" t="s">
        <v>6</v>
      </c>
      <c r="C1945" t="s">
        <v>12</v>
      </c>
      <c r="D1945" t="s">
        <v>6</v>
      </c>
      <c r="E1945" t="s">
        <v>11</v>
      </c>
      <c r="F1945">
        <v>2041</v>
      </c>
      <c r="G1945">
        <v>4013.7569199999998</v>
      </c>
      <c r="H1945">
        <v>0.01</v>
      </c>
      <c r="I1945">
        <v>-1</v>
      </c>
      <c r="J1945" s="2" t="str">
        <f t="shared" si="30"/>
        <v>GREEN_H2NRWR2041</v>
      </c>
    </row>
    <row r="1946" spans="1:10" x14ac:dyDescent="0.25">
      <c r="A1946" t="s">
        <v>328</v>
      </c>
      <c r="B1946" t="s">
        <v>6</v>
      </c>
      <c r="C1946" t="s">
        <v>12</v>
      </c>
      <c r="D1946" t="s">
        <v>6</v>
      </c>
      <c r="E1946" t="s">
        <v>9</v>
      </c>
      <c r="F1946">
        <v>2024</v>
      </c>
      <c r="G1946">
        <v>4013.7569199999998</v>
      </c>
      <c r="H1946">
        <v>0.01</v>
      </c>
      <c r="I1946">
        <v>-1</v>
      </c>
      <c r="J1946" s="2" t="str">
        <f t="shared" si="30"/>
        <v>GREEN_H2NRNER2024</v>
      </c>
    </row>
    <row r="1947" spans="1:10" x14ac:dyDescent="0.25">
      <c r="A1947" t="s">
        <v>328</v>
      </c>
      <c r="B1947" t="s">
        <v>6</v>
      </c>
      <c r="C1947" t="s">
        <v>12</v>
      </c>
      <c r="D1947" t="s">
        <v>6</v>
      </c>
      <c r="E1947" t="s">
        <v>9</v>
      </c>
      <c r="F1947">
        <v>2025</v>
      </c>
      <c r="G1947">
        <v>4013.7569199999998</v>
      </c>
      <c r="H1947">
        <v>0.01</v>
      </c>
      <c r="I1947">
        <v>-1</v>
      </c>
      <c r="J1947" s="2" t="str">
        <f t="shared" si="30"/>
        <v>GREEN_H2NRNER2025</v>
      </c>
    </row>
    <row r="1948" spans="1:10" x14ac:dyDescent="0.25">
      <c r="A1948" t="s">
        <v>328</v>
      </c>
      <c r="B1948" t="s">
        <v>6</v>
      </c>
      <c r="C1948" t="s">
        <v>12</v>
      </c>
      <c r="D1948" t="s">
        <v>6</v>
      </c>
      <c r="E1948" t="s">
        <v>9</v>
      </c>
      <c r="F1948">
        <v>2026</v>
      </c>
      <c r="G1948">
        <v>4013.7569199999998</v>
      </c>
      <c r="H1948">
        <v>0.01</v>
      </c>
      <c r="I1948">
        <v>-1</v>
      </c>
      <c r="J1948" s="2" t="str">
        <f t="shared" si="30"/>
        <v>GREEN_H2NRNER2026</v>
      </c>
    </row>
    <row r="1949" spans="1:10" x14ac:dyDescent="0.25">
      <c r="A1949" t="s">
        <v>328</v>
      </c>
      <c r="B1949" t="s">
        <v>6</v>
      </c>
      <c r="C1949" t="s">
        <v>12</v>
      </c>
      <c r="D1949" t="s">
        <v>6</v>
      </c>
      <c r="E1949" t="s">
        <v>9</v>
      </c>
      <c r="F1949">
        <v>2027</v>
      </c>
      <c r="G1949">
        <v>4013.7569199999998</v>
      </c>
      <c r="H1949">
        <v>0.01</v>
      </c>
      <c r="I1949">
        <v>-1</v>
      </c>
      <c r="J1949" s="2" t="str">
        <f t="shared" si="30"/>
        <v>GREEN_H2NRNER2027</v>
      </c>
    </row>
    <row r="1950" spans="1:10" x14ac:dyDescent="0.25">
      <c r="A1950" t="s">
        <v>328</v>
      </c>
      <c r="B1950" t="s">
        <v>6</v>
      </c>
      <c r="C1950" t="s">
        <v>12</v>
      </c>
      <c r="D1950" t="s">
        <v>6</v>
      </c>
      <c r="E1950" t="s">
        <v>9</v>
      </c>
      <c r="F1950">
        <v>2028</v>
      </c>
      <c r="G1950">
        <v>4013.7569199999998</v>
      </c>
      <c r="H1950">
        <v>0.01</v>
      </c>
      <c r="I1950">
        <v>-1</v>
      </c>
      <c r="J1950" s="2" t="str">
        <f t="shared" si="30"/>
        <v>GREEN_H2NRNER2028</v>
      </c>
    </row>
    <row r="1951" spans="1:10" x14ac:dyDescent="0.25">
      <c r="A1951" t="s">
        <v>328</v>
      </c>
      <c r="B1951" t="s">
        <v>6</v>
      </c>
      <c r="C1951" t="s">
        <v>12</v>
      </c>
      <c r="D1951" t="s">
        <v>6</v>
      </c>
      <c r="E1951" t="s">
        <v>9</v>
      </c>
      <c r="F1951">
        <v>2029</v>
      </c>
      <c r="G1951">
        <v>4013.7569199999998</v>
      </c>
      <c r="H1951">
        <v>0.01</v>
      </c>
      <c r="I1951">
        <v>-1</v>
      </c>
      <c r="J1951" s="2" t="str">
        <f t="shared" si="30"/>
        <v>GREEN_H2NRNER2029</v>
      </c>
    </row>
    <row r="1952" spans="1:10" x14ac:dyDescent="0.25">
      <c r="A1952" t="s">
        <v>328</v>
      </c>
      <c r="B1952" t="s">
        <v>6</v>
      </c>
      <c r="C1952" t="s">
        <v>12</v>
      </c>
      <c r="D1952" t="s">
        <v>6</v>
      </c>
      <c r="E1952" t="s">
        <v>9</v>
      </c>
      <c r="F1952">
        <v>2030</v>
      </c>
      <c r="G1952">
        <v>4013.7569199999998</v>
      </c>
      <c r="H1952">
        <v>0.01</v>
      </c>
      <c r="I1952">
        <v>-1</v>
      </c>
      <c r="J1952" s="2" t="str">
        <f t="shared" si="30"/>
        <v>GREEN_H2NRNER2030</v>
      </c>
    </row>
    <row r="1953" spans="1:10" x14ac:dyDescent="0.25">
      <c r="A1953" t="s">
        <v>328</v>
      </c>
      <c r="B1953" t="s">
        <v>6</v>
      </c>
      <c r="C1953" t="s">
        <v>12</v>
      </c>
      <c r="D1953" t="s">
        <v>6</v>
      </c>
      <c r="E1953" t="s">
        <v>9</v>
      </c>
      <c r="F1953">
        <v>2031</v>
      </c>
      <c r="G1953">
        <v>4013.7569199999998</v>
      </c>
      <c r="H1953">
        <v>0.01</v>
      </c>
      <c r="I1953">
        <v>-1</v>
      </c>
      <c r="J1953" s="2" t="str">
        <f t="shared" si="30"/>
        <v>GREEN_H2NRNER2031</v>
      </c>
    </row>
    <row r="1954" spans="1:10" x14ac:dyDescent="0.25">
      <c r="A1954" t="s">
        <v>328</v>
      </c>
      <c r="B1954" t="s">
        <v>6</v>
      </c>
      <c r="C1954" t="s">
        <v>12</v>
      </c>
      <c r="D1954" t="s">
        <v>6</v>
      </c>
      <c r="E1954" t="s">
        <v>9</v>
      </c>
      <c r="F1954">
        <v>2032</v>
      </c>
      <c r="G1954">
        <v>4013.7569199999998</v>
      </c>
      <c r="H1954">
        <v>0.01</v>
      </c>
      <c r="I1954">
        <v>-1</v>
      </c>
      <c r="J1954" s="2" t="str">
        <f t="shared" si="30"/>
        <v>GREEN_H2NRNER2032</v>
      </c>
    </row>
    <row r="1955" spans="1:10" x14ac:dyDescent="0.25">
      <c r="A1955" t="s">
        <v>328</v>
      </c>
      <c r="B1955" t="s">
        <v>6</v>
      </c>
      <c r="C1955" t="s">
        <v>12</v>
      </c>
      <c r="D1955" t="s">
        <v>6</v>
      </c>
      <c r="E1955" t="s">
        <v>9</v>
      </c>
      <c r="F1955">
        <v>2033</v>
      </c>
      <c r="G1955">
        <v>4013.7569199999998</v>
      </c>
      <c r="H1955">
        <v>0.01</v>
      </c>
      <c r="I1955">
        <v>-1</v>
      </c>
      <c r="J1955" s="2" t="str">
        <f t="shared" si="30"/>
        <v>GREEN_H2NRNER2033</v>
      </c>
    </row>
    <row r="1956" spans="1:10" x14ac:dyDescent="0.25">
      <c r="A1956" t="s">
        <v>328</v>
      </c>
      <c r="B1956" t="s">
        <v>6</v>
      </c>
      <c r="C1956" t="s">
        <v>12</v>
      </c>
      <c r="D1956" t="s">
        <v>6</v>
      </c>
      <c r="E1956" t="s">
        <v>9</v>
      </c>
      <c r="F1956">
        <v>2034</v>
      </c>
      <c r="G1956">
        <v>4013.7569199999998</v>
      </c>
      <c r="H1956">
        <v>0.01</v>
      </c>
      <c r="I1956">
        <v>-1</v>
      </c>
      <c r="J1956" s="2" t="str">
        <f t="shared" si="30"/>
        <v>GREEN_H2NRNER2034</v>
      </c>
    </row>
    <row r="1957" spans="1:10" x14ac:dyDescent="0.25">
      <c r="A1957" t="s">
        <v>328</v>
      </c>
      <c r="B1957" t="s">
        <v>6</v>
      </c>
      <c r="C1957" t="s">
        <v>12</v>
      </c>
      <c r="D1957" t="s">
        <v>6</v>
      </c>
      <c r="E1957" t="s">
        <v>9</v>
      </c>
      <c r="F1957">
        <v>2035</v>
      </c>
      <c r="G1957">
        <v>4013.7569199999998</v>
      </c>
      <c r="H1957">
        <v>0.01</v>
      </c>
      <c r="I1957">
        <v>-1</v>
      </c>
      <c r="J1957" s="2" t="str">
        <f t="shared" si="30"/>
        <v>GREEN_H2NRNER2035</v>
      </c>
    </row>
    <row r="1958" spans="1:10" x14ac:dyDescent="0.25">
      <c r="A1958" t="s">
        <v>328</v>
      </c>
      <c r="B1958" t="s">
        <v>6</v>
      </c>
      <c r="C1958" t="s">
        <v>12</v>
      </c>
      <c r="D1958" t="s">
        <v>6</v>
      </c>
      <c r="E1958" t="s">
        <v>9</v>
      </c>
      <c r="F1958">
        <v>2036</v>
      </c>
      <c r="G1958">
        <v>4013.7569199999998</v>
      </c>
      <c r="H1958">
        <v>0.01</v>
      </c>
      <c r="I1958">
        <v>-1</v>
      </c>
      <c r="J1958" s="2" t="str">
        <f t="shared" si="30"/>
        <v>GREEN_H2NRNER2036</v>
      </c>
    </row>
    <row r="1959" spans="1:10" x14ac:dyDescent="0.25">
      <c r="A1959" t="s">
        <v>328</v>
      </c>
      <c r="B1959" t="s">
        <v>6</v>
      </c>
      <c r="C1959" t="s">
        <v>12</v>
      </c>
      <c r="D1959" t="s">
        <v>6</v>
      </c>
      <c r="E1959" t="s">
        <v>9</v>
      </c>
      <c r="F1959">
        <v>2037</v>
      </c>
      <c r="G1959">
        <v>4013.7569199999998</v>
      </c>
      <c r="H1959">
        <v>0.01</v>
      </c>
      <c r="I1959">
        <v>-1</v>
      </c>
      <c r="J1959" s="2" t="str">
        <f t="shared" si="30"/>
        <v>GREEN_H2NRNER2037</v>
      </c>
    </row>
    <row r="1960" spans="1:10" x14ac:dyDescent="0.25">
      <c r="A1960" t="s">
        <v>328</v>
      </c>
      <c r="B1960" t="s">
        <v>6</v>
      </c>
      <c r="C1960" t="s">
        <v>12</v>
      </c>
      <c r="D1960" t="s">
        <v>6</v>
      </c>
      <c r="E1960" t="s">
        <v>9</v>
      </c>
      <c r="F1960">
        <v>2038</v>
      </c>
      <c r="G1960">
        <v>4013.7569199999998</v>
      </c>
      <c r="H1960">
        <v>0.01</v>
      </c>
      <c r="I1960">
        <v>-1</v>
      </c>
      <c r="J1960" s="2" t="str">
        <f t="shared" si="30"/>
        <v>GREEN_H2NRNER2038</v>
      </c>
    </row>
    <row r="1961" spans="1:10" x14ac:dyDescent="0.25">
      <c r="A1961" t="s">
        <v>328</v>
      </c>
      <c r="B1961" t="s">
        <v>6</v>
      </c>
      <c r="C1961" t="s">
        <v>12</v>
      </c>
      <c r="D1961" t="s">
        <v>6</v>
      </c>
      <c r="E1961" t="s">
        <v>9</v>
      </c>
      <c r="F1961">
        <v>2039</v>
      </c>
      <c r="G1961">
        <v>4013.7569199999998</v>
      </c>
      <c r="H1961">
        <v>0.01</v>
      </c>
      <c r="I1961">
        <v>-1</v>
      </c>
      <c r="J1961" s="2" t="str">
        <f t="shared" si="30"/>
        <v>GREEN_H2NRNER2039</v>
      </c>
    </row>
    <row r="1962" spans="1:10" x14ac:dyDescent="0.25">
      <c r="A1962" t="s">
        <v>328</v>
      </c>
      <c r="B1962" t="s">
        <v>6</v>
      </c>
      <c r="C1962" t="s">
        <v>12</v>
      </c>
      <c r="D1962" t="s">
        <v>6</v>
      </c>
      <c r="E1962" t="s">
        <v>9</v>
      </c>
      <c r="F1962">
        <v>2040</v>
      </c>
      <c r="G1962">
        <v>4013.7569199999998</v>
      </c>
      <c r="H1962">
        <v>0.01</v>
      </c>
      <c r="I1962">
        <v>-1</v>
      </c>
      <c r="J1962" s="2" t="str">
        <f t="shared" si="30"/>
        <v>GREEN_H2NRNER2040</v>
      </c>
    </row>
    <row r="1963" spans="1:10" x14ac:dyDescent="0.25">
      <c r="A1963" t="s">
        <v>328</v>
      </c>
      <c r="B1963" t="s">
        <v>6</v>
      </c>
      <c r="C1963" t="s">
        <v>12</v>
      </c>
      <c r="D1963" t="s">
        <v>6</v>
      </c>
      <c r="E1963" t="s">
        <v>9</v>
      </c>
      <c r="F1963">
        <v>2041</v>
      </c>
      <c r="G1963">
        <v>4013.7569199999998</v>
      </c>
      <c r="H1963">
        <v>0.01</v>
      </c>
      <c r="I1963">
        <v>-1</v>
      </c>
      <c r="J1963" s="2" t="str">
        <f t="shared" si="30"/>
        <v>GREEN_H2NRNER2041</v>
      </c>
    </row>
    <row r="1964" spans="1:10" x14ac:dyDescent="0.25">
      <c r="A1964" t="s">
        <v>328</v>
      </c>
      <c r="B1964" t="s">
        <v>6</v>
      </c>
      <c r="C1964" t="s">
        <v>12</v>
      </c>
      <c r="D1964" t="s">
        <v>6</v>
      </c>
      <c r="E1964" t="s">
        <v>8</v>
      </c>
      <c r="F1964">
        <v>2024</v>
      </c>
      <c r="G1964">
        <v>4013.7569199999998</v>
      </c>
      <c r="H1964">
        <v>0.01</v>
      </c>
      <c r="I1964">
        <v>-1</v>
      </c>
      <c r="J1964" s="2" t="str">
        <f t="shared" si="30"/>
        <v>GREEN_H2NRSR2024</v>
      </c>
    </row>
    <row r="1965" spans="1:10" x14ac:dyDescent="0.25">
      <c r="A1965" t="s">
        <v>328</v>
      </c>
      <c r="B1965" t="s">
        <v>6</v>
      </c>
      <c r="C1965" t="s">
        <v>12</v>
      </c>
      <c r="D1965" t="s">
        <v>6</v>
      </c>
      <c r="E1965" t="s">
        <v>8</v>
      </c>
      <c r="F1965">
        <v>2025</v>
      </c>
      <c r="G1965">
        <v>4013.7569199999998</v>
      </c>
      <c r="H1965">
        <v>0.01</v>
      </c>
      <c r="I1965">
        <v>-1</v>
      </c>
      <c r="J1965" s="2" t="str">
        <f t="shared" si="30"/>
        <v>GREEN_H2NRSR2025</v>
      </c>
    </row>
    <row r="1966" spans="1:10" x14ac:dyDescent="0.25">
      <c r="A1966" t="s">
        <v>328</v>
      </c>
      <c r="B1966" t="s">
        <v>6</v>
      </c>
      <c r="C1966" t="s">
        <v>12</v>
      </c>
      <c r="D1966" t="s">
        <v>6</v>
      </c>
      <c r="E1966" t="s">
        <v>8</v>
      </c>
      <c r="F1966">
        <v>2026</v>
      </c>
      <c r="G1966">
        <v>4013.7569199999998</v>
      </c>
      <c r="H1966">
        <v>0.01</v>
      </c>
      <c r="I1966">
        <v>-1</v>
      </c>
      <c r="J1966" s="2" t="str">
        <f t="shared" si="30"/>
        <v>GREEN_H2NRSR2026</v>
      </c>
    </row>
    <row r="1967" spans="1:10" x14ac:dyDescent="0.25">
      <c r="A1967" t="s">
        <v>328</v>
      </c>
      <c r="B1967" t="s">
        <v>6</v>
      </c>
      <c r="C1967" t="s">
        <v>12</v>
      </c>
      <c r="D1967" t="s">
        <v>6</v>
      </c>
      <c r="E1967" t="s">
        <v>8</v>
      </c>
      <c r="F1967">
        <v>2027</v>
      </c>
      <c r="G1967">
        <v>4013.7569199999998</v>
      </c>
      <c r="H1967">
        <v>0.01</v>
      </c>
      <c r="I1967">
        <v>-1</v>
      </c>
      <c r="J1967" s="2" t="str">
        <f t="shared" si="30"/>
        <v>GREEN_H2NRSR2027</v>
      </c>
    </row>
    <row r="1968" spans="1:10" x14ac:dyDescent="0.25">
      <c r="A1968" t="s">
        <v>328</v>
      </c>
      <c r="B1968" t="s">
        <v>6</v>
      </c>
      <c r="C1968" t="s">
        <v>12</v>
      </c>
      <c r="D1968" t="s">
        <v>6</v>
      </c>
      <c r="E1968" t="s">
        <v>8</v>
      </c>
      <c r="F1968">
        <v>2028</v>
      </c>
      <c r="G1968">
        <v>4013.7569199999998</v>
      </c>
      <c r="H1968">
        <v>0.01</v>
      </c>
      <c r="I1968">
        <v>-1</v>
      </c>
      <c r="J1968" s="2" t="str">
        <f t="shared" si="30"/>
        <v>GREEN_H2NRSR2028</v>
      </c>
    </row>
    <row r="1969" spans="1:10" x14ac:dyDescent="0.25">
      <c r="A1969" t="s">
        <v>328</v>
      </c>
      <c r="B1969" t="s">
        <v>6</v>
      </c>
      <c r="C1969" t="s">
        <v>12</v>
      </c>
      <c r="D1969" t="s">
        <v>6</v>
      </c>
      <c r="E1969" t="s">
        <v>8</v>
      </c>
      <c r="F1969">
        <v>2029</v>
      </c>
      <c r="G1969">
        <v>4013.7569199999998</v>
      </c>
      <c r="H1969">
        <v>0.01</v>
      </c>
      <c r="I1969">
        <v>-1</v>
      </c>
      <c r="J1969" s="2" t="str">
        <f t="shared" si="30"/>
        <v>GREEN_H2NRSR2029</v>
      </c>
    </row>
    <row r="1970" spans="1:10" x14ac:dyDescent="0.25">
      <c r="A1970" t="s">
        <v>328</v>
      </c>
      <c r="B1970" t="s">
        <v>6</v>
      </c>
      <c r="C1970" t="s">
        <v>12</v>
      </c>
      <c r="D1970" t="s">
        <v>6</v>
      </c>
      <c r="E1970" t="s">
        <v>8</v>
      </c>
      <c r="F1970">
        <v>2030</v>
      </c>
      <c r="G1970">
        <v>4013.7569199999998</v>
      </c>
      <c r="H1970">
        <v>0.01</v>
      </c>
      <c r="I1970">
        <v>-1</v>
      </c>
      <c r="J1970" s="2" t="str">
        <f t="shared" si="30"/>
        <v>GREEN_H2NRSR2030</v>
      </c>
    </row>
    <row r="1971" spans="1:10" x14ac:dyDescent="0.25">
      <c r="A1971" t="s">
        <v>328</v>
      </c>
      <c r="B1971" t="s">
        <v>6</v>
      </c>
      <c r="C1971" t="s">
        <v>12</v>
      </c>
      <c r="D1971" t="s">
        <v>6</v>
      </c>
      <c r="E1971" t="s">
        <v>8</v>
      </c>
      <c r="F1971">
        <v>2031</v>
      </c>
      <c r="G1971">
        <v>4013.7569199999998</v>
      </c>
      <c r="H1971">
        <v>0.01</v>
      </c>
      <c r="I1971">
        <v>-1</v>
      </c>
      <c r="J1971" s="2" t="str">
        <f t="shared" si="30"/>
        <v>GREEN_H2NRSR2031</v>
      </c>
    </row>
    <row r="1972" spans="1:10" x14ac:dyDescent="0.25">
      <c r="A1972" t="s">
        <v>328</v>
      </c>
      <c r="B1972" t="s">
        <v>6</v>
      </c>
      <c r="C1972" t="s">
        <v>12</v>
      </c>
      <c r="D1972" t="s">
        <v>6</v>
      </c>
      <c r="E1972" t="s">
        <v>8</v>
      </c>
      <c r="F1972">
        <v>2032</v>
      </c>
      <c r="G1972">
        <v>4013.7569199999998</v>
      </c>
      <c r="H1972">
        <v>0.01</v>
      </c>
      <c r="I1972">
        <v>-1</v>
      </c>
      <c r="J1972" s="2" t="str">
        <f t="shared" si="30"/>
        <v>GREEN_H2NRSR2032</v>
      </c>
    </row>
    <row r="1973" spans="1:10" x14ac:dyDescent="0.25">
      <c r="A1973" t="s">
        <v>328</v>
      </c>
      <c r="B1973" t="s">
        <v>6</v>
      </c>
      <c r="C1973" t="s">
        <v>12</v>
      </c>
      <c r="D1973" t="s">
        <v>6</v>
      </c>
      <c r="E1973" t="s">
        <v>8</v>
      </c>
      <c r="F1973">
        <v>2033</v>
      </c>
      <c r="G1973">
        <v>4013.7569199999998</v>
      </c>
      <c r="H1973">
        <v>0.01</v>
      </c>
      <c r="I1973">
        <v>-1</v>
      </c>
      <c r="J1973" s="2" t="str">
        <f t="shared" si="30"/>
        <v>GREEN_H2NRSR2033</v>
      </c>
    </row>
    <row r="1974" spans="1:10" x14ac:dyDescent="0.25">
      <c r="A1974" t="s">
        <v>328</v>
      </c>
      <c r="B1974" t="s">
        <v>6</v>
      </c>
      <c r="C1974" t="s">
        <v>12</v>
      </c>
      <c r="D1974" t="s">
        <v>6</v>
      </c>
      <c r="E1974" t="s">
        <v>8</v>
      </c>
      <c r="F1974">
        <v>2034</v>
      </c>
      <c r="G1974">
        <v>4013.7569199999998</v>
      </c>
      <c r="H1974">
        <v>0.01</v>
      </c>
      <c r="I1974">
        <v>-1</v>
      </c>
      <c r="J1974" s="2" t="str">
        <f t="shared" si="30"/>
        <v>GREEN_H2NRSR2034</v>
      </c>
    </row>
    <row r="1975" spans="1:10" x14ac:dyDescent="0.25">
      <c r="A1975" t="s">
        <v>328</v>
      </c>
      <c r="B1975" t="s">
        <v>6</v>
      </c>
      <c r="C1975" t="s">
        <v>12</v>
      </c>
      <c r="D1975" t="s">
        <v>6</v>
      </c>
      <c r="E1975" t="s">
        <v>8</v>
      </c>
      <c r="F1975">
        <v>2035</v>
      </c>
      <c r="G1975">
        <v>4013.7569199999998</v>
      </c>
      <c r="H1975">
        <v>0.01</v>
      </c>
      <c r="I1975">
        <v>-1</v>
      </c>
      <c r="J1975" s="2" t="str">
        <f t="shared" si="30"/>
        <v>GREEN_H2NRSR2035</v>
      </c>
    </row>
    <row r="1976" spans="1:10" x14ac:dyDescent="0.25">
      <c r="A1976" t="s">
        <v>328</v>
      </c>
      <c r="B1976" t="s">
        <v>6</v>
      </c>
      <c r="C1976" t="s">
        <v>12</v>
      </c>
      <c r="D1976" t="s">
        <v>6</v>
      </c>
      <c r="E1976" t="s">
        <v>8</v>
      </c>
      <c r="F1976">
        <v>2036</v>
      </c>
      <c r="G1976">
        <v>4013.7569199999998</v>
      </c>
      <c r="H1976">
        <v>0.01</v>
      </c>
      <c r="I1976">
        <v>-1</v>
      </c>
      <c r="J1976" s="2" t="str">
        <f t="shared" si="30"/>
        <v>GREEN_H2NRSR2036</v>
      </c>
    </row>
    <row r="1977" spans="1:10" x14ac:dyDescent="0.25">
      <c r="A1977" t="s">
        <v>328</v>
      </c>
      <c r="B1977" t="s">
        <v>6</v>
      </c>
      <c r="C1977" t="s">
        <v>12</v>
      </c>
      <c r="D1977" t="s">
        <v>6</v>
      </c>
      <c r="E1977" t="s">
        <v>8</v>
      </c>
      <c r="F1977">
        <v>2037</v>
      </c>
      <c r="G1977">
        <v>4013.7569199999998</v>
      </c>
      <c r="H1977">
        <v>0.01</v>
      </c>
      <c r="I1977">
        <v>-1</v>
      </c>
      <c r="J1977" s="2" t="str">
        <f t="shared" si="30"/>
        <v>GREEN_H2NRSR2037</v>
      </c>
    </row>
    <row r="1978" spans="1:10" x14ac:dyDescent="0.25">
      <c r="A1978" t="s">
        <v>328</v>
      </c>
      <c r="B1978" t="s">
        <v>6</v>
      </c>
      <c r="C1978" t="s">
        <v>12</v>
      </c>
      <c r="D1978" t="s">
        <v>6</v>
      </c>
      <c r="E1978" t="s">
        <v>8</v>
      </c>
      <c r="F1978">
        <v>2038</v>
      </c>
      <c r="G1978">
        <v>4013.7569199999998</v>
      </c>
      <c r="H1978">
        <v>0.01</v>
      </c>
      <c r="I1978">
        <v>-1</v>
      </c>
      <c r="J1978" s="2" t="str">
        <f t="shared" si="30"/>
        <v>GREEN_H2NRSR2038</v>
      </c>
    </row>
    <row r="1979" spans="1:10" x14ac:dyDescent="0.25">
      <c r="A1979" t="s">
        <v>328</v>
      </c>
      <c r="B1979" t="s">
        <v>6</v>
      </c>
      <c r="C1979" t="s">
        <v>12</v>
      </c>
      <c r="D1979" t="s">
        <v>6</v>
      </c>
      <c r="E1979" t="s">
        <v>8</v>
      </c>
      <c r="F1979">
        <v>2039</v>
      </c>
      <c r="G1979">
        <v>4013.7569199999998</v>
      </c>
      <c r="H1979">
        <v>0.01</v>
      </c>
      <c r="I1979">
        <v>-1</v>
      </c>
      <c r="J1979" s="2" t="str">
        <f t="shared" si="30"/>
        <v>GREEN_H2NRSR2039</v>
      </c>
    </row>
    <row r="1980" spans="1:10" x14ac:dyDescent="0.25">
      <c r="A1980" t="s">
        <v>328</v>
      </c>
      <c r="B1980" t="s">
        <v>6</v>
      </c>
      <c r="C1980" t="s">
        <v>12</v>
      </c>
      <c r="D1980" t="s">
        <v>6</v>
      </c>
      <c r="E1980" t="s">
        <v>8</v>
      </c>
      <c r="F1980">
        <v>2040</v>
      </c>
      <c r="G1980">
        <v>4013.7569199999998</v>
      </c>
      <c r="H1980">
        <v>0.01</v>
      </c>
      <c r="I1980">
        <v>-1</v>
      </c>
      <c r="J1980" s="2" t="str">
        <f t="shared" si="30"/>
        <v>GREEN_H2NRSR2040</v>
      </c>
    </row>
    <row r="1981" spans="1:10" x14ac:dyDescent="0.25">
      <c r="A1981" t="s">
        <v>328</v>
      </c>
      <c r="B1981" t="s">
        <v>6</v>
      </c>
      <c r="C1981" t="s">
        <v>12</v>
      </c>
      <c r="D1981" t="s">
        <v>6</v>
      </c>
      <c r="E1981" t="s">
        <v>8</v>
      </c>
      <c r="F1981">
        <v>2041</v>
      </c>
      <c r="G1981">
        <v>4013.7569199999998</v>
      </c>
      <c r="H1981">
        <v>0.01</v>
      </c>
      <c r="I1981">
        <v>-1</v>
      </c>
      <c r="J1981" s="2" t="str">
        <f t="shared" si="30"/>
        <v>GREEN_H2NRSR2041</v>
      </c>
    </row>
    <row r="1982" spans="1:10" x14ac:dyDescent="0.25">
      <c r="A1982" t="s">
        <v>328</v>
      </c>
      <c r="B1982" t="s">
        <v>6</v>
      </c>
      <c r="C1982" t="s">
        <v>12</v>
      </c>
      <c r="D1982" t="s">
        <v>6</v>
      </c>
      <c r="E1982" t="s">
        <v>12</v>
      </c>
      <c r="F1982">
        <v>2024</v>
      </c>
      <c r="G1982">
        <v>4013.7569199999998</v>
      </c>
      <c r="H1982">
        <v>0.01</v>
      </c>
      <c r="I1982">
        <v>-1</v>
      </c>
      <c r="J1982" s="2" t="str">
        <f t="shared" si="30"/>
        <v>GREEN_H2NRNR2024</v>
      </c>
    </row>
    <row r="1983" spans="1:10" x14ac:dyDescent="0.25">
      <c r="A1983" t="s">
        <v>328</v>
      </c>
      <c r="B1983" t="s">
        <v>6</v>
      </c>
      <c r="C1983" t="s">
        <v>12</v>
      </c>
      <c r="D1983" t="s">
        <v>6</v>
      </c>
      <c r="E1983" t="s">
        <v>12</v>
      </c>
      <c r="F1983">
        <v>2025</v>
      </c>
      <c r="G1983">
        <v>4013.7569199999998</v>
      </c>
      <c r="H1983">
        <v>0.01</v>
      </c>
      <c r="I1983">
        <v>-1</v>
      </c>
      <c r="J1983" s="2" t="str">
        <f t="shared" si="30"/>
        <v>GREEN_H2NRNR2025</v>
      </c>
    </row>
    <row r="1984" spans="1:10" x14ac:dyDescent="0.25">
      <c r="A1984" t="s">
        <v>328</v>
      </c>
      <c r="B1984" t="s">
        <v>6</v>
      </c>
      <c r="C1984" t="s">
        <v>12</v>
      </c>
      <c r="D1984" t="s">
        <v>6</v>
      </c>
      <c r="E1984" t="s">
        <v>12</v>
      </c>
      <c r="F1984">
        <v>2026</v>
      </c>
      <c r="G1984">
        <v>4013.7569199999998</v>
      </c>
      <c r="H1984">
        <v>0.01</v>
      </c>
      <c r="I1984">
        <v>-1</v>
      </c>
      <c r="J1984" s="2" t="str">
        <f t="shared" si="30"/>
        <v>GREEN_H2NRNR2026</v>
      </c>
    </row>
    <row r="1985" spans="1:10" x14ac:dyDescent="0.25">
      <c r="A1985" t="s">
        <v>328</v>
      </c>
      <c r="B1985" t="s">
        <v>6</v>
      </c>
      <c r="C1985" t="s">
        <v>12</v>
      </c>
      <c r="D1985" t="s">
        <v>6</v>
      </c>
      <c r="E1985" t="s">
        <v>12</v>
      </c>
      <c r="F1985">
        <v>2027</v>
      </c>
      <c r="G1985">
        <v>4013.7569199999998</v>
      </c>
      <c r="H1985">
        <v>0.01</v>
      </c>
      <c r="I1985">
        <v>-1</v>
      </c>
      <c r="J1985" s="2" t="str">
        <f t="shared" si="30"/>
        <v>GREEN_H2NRNR2027</v>
      </c>
    </row>
    <row r="1986" spans="1:10" x14ac:dyDescent="0.25">
      <c r="A1986" t="s">
        <v>328</v>
      </c>
      <c r="B1986" t="s">
        <v>6</v>
      </c>
      <c r="C1986" t="s">
        <v>12</v>
      </c>
      <c r="D1986" t="s">
        <v>6</v>
      </c>
      <c r="E1986" t="s">
        <v>12</v>
      </c>
      <c r="F1986">
        <v>2028</v>
      </c>
      <c r="G1986">
        <v>4013.7569199999998</v>
      </c>
      <c r="H1986">
        <v>0.01</v>
      </c>
      <c r="I1986">
        <v>-1</v>
      </c>
      <c r="J1986" s="2" t="str">
        <f t="shared" si="30"/>
        <v>GREEN_H2NRNR2028</v>
      </c>
    </row>
    <row r="1987" spans="1:10" x14ac:dyDescent="0.25">
      <c r="A1987" t="s">
        <v>328</v>
      </c>
      <c r="B1987" t="s">
        <v>6</v>
      </c>
      <c r="C1987" t="s">
        <v>12</v>
      </c>
      <c r="D1987" t="s">
        <v>6</v>
      </c>
      <c r="E1987" t="s">
        <v>12</v>
      </c>
      <c r="F1987">
        <v>2029</v>
      </c>
      <c r="G1987">
        <v>4013.7569199999998</v>
      </c>
      <c r="H1987">
        <v>0.01</v>
      </c>
      <c r="I1987">
        <v>-1</v>
      </c>
      <c r="J1987" s="2" t="str">
        <f t="shared" ref="J1987:J1999" si="31">_xlfn.CONCAT(A1987,C1987,E1987,F1987)</f>
        <v>GREEN_H2NRNR2029</v>
      </c>
    </row>
    <row r="1988" spans="1:10" x14ac:dyDescent="0.25">
      <c r="A1988" t="s">
        <v>328</v>
      </c>
      <c r="B1988" t="s">
        <v>6</v>
      </c>
      <c r="C1988" t="s">
        <v>12</v>
      </c>
      <c r="D1988" t="s">
        <v>6</v>
      </c>
      <c r="E1988" t="s">
        <v>12</v>
      </c>
      <c r="F1988">
        <v>2030</v>
      </c>
      <c r="G1988">
        <v>4013.7569199999998</v>
      </c>
      <c r="H1988">
        <v>0.01</v>
      </c>
      <c r="I1988">
        <v>-1</v>
      </c>
      <c r="J1988" s="2" t="str">
        <f t="shared" si="31"/>
        <v>GREEN_H2NRNR2030</v>
      </c>
    </row>
    <row r="1989" spans="1:10" x14ac:dyDescent="0.25">
      <c r="A1989" t="s">
        <v>328</v>
      </c>
      <c r="B1989" t="s">
        <v>6</v>
      </c>
      <c r="C1989" t="s">
        <v>12</v>
      </c>
      <c r="D1989" t="s">
        <v>6</v>
      </c>
      <c r="E1989" t="s">
        <v>12</v>
      </c>
      <c r="F1989">
        <v>2031</v>
      </c>
      <c r="G1989">
        <v>4013.7569199999998</v>
      </c>
      <c r="H1989">
        <v>0.01</v>
      </c>
      <c r="I1989">
        <v>-1</v>
      </c>
      <c r="J1989" s="2" t="str">
        <f t="shared" si="31"/>
        <v>GREEN_H2NRNR2031</v>
      </c>
    </row>
    <row r="1990" spans="1:10" x14ac:dyDescent="0.25">
      <c r="A1990" t="s">
        <v>328</v>
      </c>
      <c r="B1990" t="s">
        <v>6</v>
      </c>
      <c r="C1990" t="s">
        <v>12</v>
      </c>
      <c r="D1990" t="s">
        <v>6</v>
      </c>
      <c r="E1990" t="s">
        <v>12</v>
      </c>
      <c r="F1990">
        <v>2032</v>
      </c>
      <c r="G1990">
        <v>4013.7569199999998</v>
      </c>
      <c r="H1990">
        <v>0.01</v>
      </c>
      <c r="I1990">
        <v>-1</v>
      </c>
      <c r="J1990" s="2" t="str">
        <f t="shared" si="31"/>
        <v>GREEN_H2NRNR2032</v>
      </c>
    </row>
    <row r="1991" spans="1:10" x14ac:dyDescent="0.25">
      <c r="A1991" t="s">
        <v>328</v>
      </c>
      <c r="B1991" t="s">
        <v>6</v>
      </c>
      <c r="C1991" t="s">
        <v>12</v>
      </c>
      <c r="D1991" t="s">
        <v>6</v>
      </c>
      <c r="E1991" t="s">
        <v>12</v>
      </c>
      <c r="F1991">
        <v>2033</v>
      </c>
      <c r="G1991">
        <v>4013.7569199999998</v>
      </c>
      <c r="H1991">
        <v>0.01</v>
      </c>
      <c r="I1991">
        <v>-1</v>
      </c>
      <c r="J1991" s="2" t="str">
        <f t="shared" si="31"/>
        <v>GREEN_H2NRNR2033</v>
      </c>
    </row>
    <row r="1992" spans="1:10" x14ac:dyDescent="0.25">
      <c r="A1992" t="s">
        <v>328</v>
      </c>
      <c r="B1992" t="s">
        <v>6</v>
      </c>
      <c r="C1992" t="s">
        <v>12</v>
      </c>
      <c r="D1992" t="s">
        <v>6</v>
      </c>
      <c r="E1992" t="s">
        <v>12</v>
      </c>
      <c r="F1992">
        <v>2034</v>
      </c>
      <c r="G1992">
        <v>4013.7569199999998</v>
      </c>
      <c r="H1992">
        <v>0.01</v>
      </c>
      <c r="I1992">
        <v>-1</v>
      </c>
      <c r="J1992" s="2" t="str">
        <f t="shared" si="31"/>
        <v>GREEN_H2NRNR2034</v>
      </c>
    </row>
    <row r="1993" spans="1:10" x14ac:dyDescent="0.25">
      <c r="A1993" t="s">
        <v>328</v>
      </c>
      <c r="B1993" t="s">
        <v>6</v>
      </c>
      <c r="C1993" t="s">
        <v>12</v>
      </c>
      <c r="D1993" t="s">
        <v>6</v>
      </c>
      <c r="E1993" t="s">
        <v>12</v>
      </c>
      <c r="F1993">
        <v>2035</v>
      </c>
      <c r="G1993">
        <v>4013.7569199999998</v>
      </c>
      <c r="H1993">
        <v>0.01</v>
      </c>
      <c r="I1993">
        <v>-1</v>
      </c>
      <c r="J1993" s="2" t="str">
        <f t="shared" si="31"/>
        <v>GREEN_H2NRNR2035</v>
      </c>
    </row>
    <row r="1994" spans="1:10" x14ac:dyDescent="0.25">
      <c r="A1994" t="s">
        <v>328</v>
      </c>
      <c r="B1994" t="s">
        <v>6</v>
      </c>
      <c r="C1994" t="s">
        <v>12</v>
      </c>
      <c r="D1994" t="s">
        <v>6</v>
      </c>
      <c r="E1994" t="s">
        <v>12</v>
      </c>
      <c r="F1994">
        <v>2036</v>
      </c>
      <c r="G1994">
        <v>4013.7569199999998</v>
      </c>
      <c r="H1994">
        <v>0.01</v>
      </c>
      <c r="I1994">
        <v>-1</v>
      </c>
      <c r="J1994" s="2" t="str">
        <f t="shared" si="31"/>
        <v>GREEN_H2NRNR2036</v>
      </c>
    </row>
    <row r="1995" spans="1:10" x14ac:dyDescent="0.25">
      <c r="A1995" t="s">
        <v>328</v>
      </c>
      <c r="B1995" t="s">
        <v>6</v>
      </c>
      <c r="C1995" t="s">
        <v>12</v>
      </c>
      <c r="D1995" t="s">
        <v>6</v>
      </c>
      <c r="E1995" t="s">
        <v>12</v>
      </c>
      <c r="F1995">
        <v>2037</v>
      </c>
      <c r="G1995">
        <v>4013.7569199999998</v>
      </c>
      <c r="H1995">
        <v>0.01</v>
      </c>
      <c r="I1995">
        <v>-1</v>
      </c>
      <c r="J1995" s="2" t="str">
        <f t="shared" si="31"/>
        <v>GREEN_H2NRNR2037</v>
      </c>
    </row>
    <row r="1996" spans="1:10" x14ac:dyDescent="0.25">
      <c r="A1996" t="s">
        <v>328</v>
      </c>
      <c r="B1996" t="s">
        <v>6</v>
      </c>
      <c r="C1996" t="s">
        <v>12</v>
      </c>
      <c r="D1996" t="s">
        <v>6</v>
      </c>
      <c r="E1996" t="s">
        <v>12</v>
      </c>
      <c r="F1996">
        <v>2038</v>
      </c>
      <c r="G1996">
        <v>4013.7569199999998</v>
      </c>
      <c r="H1996">
        <v>0.01</v>
      </c>
      <c r="I1996">
        <v>-1</v>
      </c>
      <c r="J1996" s="2" t="str">
        <f t="shared" si="31"/>
        <v>GREEN_H2NRNR2038</v>
      </c>
    </row>
    <row r="1997" spans="1:10" x14ac:dyDescent="0.25">
      <c r="A1997" t="s">
        <v>328</v>
      </c>
      <c r="B1997" t="s">
        <v>6</v>
      </c>
      <c r="C1997" t="s">
        <v>12</v>
      </c>
      <c r="D1997" t="s">
        <v>6</v>
      </c>
      <c r="E1997" t="s">
        <v>12</v>
      </c>
      <c r="F1997">
        <v>2039</v>
      </c>
      <c r="G1997">
        <v>4013.7569199999998</v>
      </c>
      <c r="H1997">
        <v>0.01</v>
      </c>
      <c r="I1997">
        <v>-1</v>
      </c>
      <c r="J1997" s="2" t="str">
        <f t="shared" si="31"/>
        <v>GREEN_H2NRNR2039</v>
      </c>
    </row>
    <row r="1998" spans="1:10" x14ac:dyDescent="0.25">
      <c r="A1998" t="s">
        <v>328</v>
      </c>
      <c r="B1998" t="s">
        <v>6</v>
      </c>
      <c r="C1998" t="s">
        <v>12</v>
      </c>
      <c r="D1998" t="s">
        <v>6</v>
      </c>
      <c r="E1998" t="s">
        <v>12</v>
      </c>
      <c r="F1998">
        <v>2040</v>
      </c>
      <c r="G1998">
        <v>4013.7569199999998</v>
      </c>
      <c r="H1998">
        <v>0.01</v>
      </c>
      <c r="I1998">
        <v>-1</v>
      </c>
      <c r="J1998" s="2" t="str">
        <f t="shared" si="31"/>
        <v>GREEN_H2NRNR2040</v>
      </c>
    </row>
    <row r="1999" spans="1:10" x14ac:dyDescent="0.25">
      <c r="A1999" t="s">
        <v>328</v>
      </c>
      <c r="B1999" t="s">
        <v>6</v>
      </c>
      <c r="C1999" t="s">
        <v>12</v>
      </c>
      <c r="D1999" t="s">
        <v>6</v>
      </c>
      <c r="E1999" t="s">
        <v>12</v>
      </c>
      <c r="F1999">
        <v>2041</v>
      </c>
      <c r="G1999">
        <v>4013.7569199999998</v>
      </c>
      <c r="H1999">
        <v>0.01</v>
      </c>
      <c r="I1999">
        <v>-1</v>
      </c>
      <c r="J1999" s="2" t="str">
        <f t="shared" si="31"/>
        <v>GREEN_H2NRNR2041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Model_expectations_worksheet</vt:lpstr>
      <vt:lpstr>PeriodMap</vt:lpstr>
      <vt:lpstr>nodes</vt:lpstr>
      <vt:lpstr>assetsEG</vt:lpstr>
      <vt:lpstr>assetsStore</vt:lpstr>
      <vt:lpstr>assetsTx</vt:lpstr>
      <vt:lpstr>CarriersTech_characteristics</vt:lpstr>
      <vt:lpstr>Conversions</vt:lpstr>
      <vt:lpstr>ECT_EfficiencyCostMaxAnnualUF</vt:lpstr>
      <vt:lpstr>ECT_Lifetime</vt:lpstr>
      <vt:lpstr>ECT_OperationalInfo</vt:lpstr>
      <vt:lpstr>ECT_LegacyCapacity</vt:lpstr>
      <vt:lpstr>ECT_LegacyRetirement</vt:lpstr>
      <vt:lpstr>ECT_CapAddBounds</vt:lpstr>
      <vt:lpstr>PEC_Info</vt:lpstr>
      <vt:lpstr>PEC_ProdImpConstraints</vt:lpstr>
      <vt:lpstr>DEC_Info</vt:lpstr>
      <vt:lpstr>DEC_ImpConstraints</vt:lpstr>
      <vt:lpstr>EnergyStorTechnologies</vt:lpstr>
      <vt:lpstr>EST_DeratingDepthOfDischarge</vt:lpstr>
      <vt:lpstr>EST_EfficiencyCost</vt:lpstr>
      <vt:lpstr>EST_LegacyDetails</vt:lpstr>
      <vt:lpstr>EST_Lifetime</vt:lpstr>
      <vt:lpstr>EST_CapAddBounds</vt:lpstr>
      <vt:lpstr>EC_Transfers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2026-05-21T07:15:49Z</dcterms:modified>
</cp:coreProperties>
</file>